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cil_S\Desktop\LET_20201202\"/>
    </mc:Choice>
  </mc:AlternateContent>
  <xr:revisionPtr revIDLastSave="0" documentId="8_{A13B7D2D-4C49-487C-9683-BF8E80712F7B}" xr6:coauthVersionLast="45" xr6:coauthVersionMax="45" xr10:uidLastSave="{00000000-0000-0000-0000-000000000000}"/>
  <bookViews>
    <workbookView xWindow="28680" yWindow="-120" windowWidth="29040" windowHeight="15840" tabRatio="845" activeTab="5" xr2:uid="{00000000-000D-0000-FFFF-FFFF00000000}"/>
  </bookViews>
  <sheets>
    <sheet name="LETv3_workbook" sheetId="1" r:id="rId1"/>
    <sheet name="Total Segment Reduction" sheetId="9" r:id="rId2"/>
    <sheet name="Natural LPA" sheetId="5" r:id="rId3"/>
    <sheet name="% Contribution" sheetId="7" r:id="rId4"/>
    <sheet name="To Natural Comparison" sheetId="8" r:id="rId5"/>
    <sheet name="TN Summary" sheetId="32" r:id="rId6"/>
    <sheet name="TP Summary" sheetId="31" r:id="rId7"/>
    <sheet name="TMDL % Reduction" sheetId="6" r:id="rId8"/>
    <sheet name="for comparison summary" sheetId="11" r:id="rId9"/>
  </sheets>
  <definedNames>
    <definedName name="_xlnm._FilterDatabase" localSheetId="0" hidden="1">LETv3_workbook!$A$1:$AA$6568</definedName>
  </definedNames>
  <calcPr calcId="191029" calcOnSave="0"/>
  <pivotCaches>
    <pivotCache cacheId="148" r:id="rId10"/>
    <pivotCache cacheId="153" r:id="rId11"/>
    <pivotCache cacheId="158" r:id="rId12"/>
    <pivotCache cacheId="170" r:id="rId1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11" i="31" l="1"/>
  <c r="B111" i="31"/>
  <c r="C111" i="31"/>
  <c r="D111" i="31"/>
  <c r="E111" i="31"/>
  <c r="A97" i="31"/>
  <c r="B97" i="31"/>
  <c r="C97" i="31"/>
  <c r="D97" i="31"/>
  <c r="E97" i="31"/>
  <c r="A98" i="31"/>
  <c r="B98" i="31"/>
  <c r="C98" i="31"/>
  <c r="D98" i="31"/>
  <c r="E98" i="31"/>
  <c r="A99" i="31"/>
  <c r="B99" i="31"/>
  <c r="C99" i="31"/>
  <c r="D99" i="31"/>
  <c r="E99" i="31"/>
  <c r="A100" i="31"/>
  <c r="B100" i="31"/>
  <c r="C100" i="31"/>
  <c r="D100" i="31"/>
  <c r="E100" i="31"/>
  <c r="A101" i="31"/>
  <c r="B101" i="31"/>
  <c r="C101" i="31"/>
  <c r="D101" i="31"/>
  <c r="E101" i="31"/>
  <c r="A102" i="31"/>
  <c r="B102" i="31"/>
  <c r="C102" i="31"/>
  <c r="D102" i="31"/>
  <c r="E102" i="31"/>
  <c r="A103" i="31"/>
  <c r="B103" i="31"/>
  <c r="C103" i="31"/>
  <c r="D103" i="31"/>
  <c r="E103" i="31"/>
  <c r="A104" i="31"/>
  <c r="B104" i="31"/>
  <c r="C104" i="31"/>
  <c r="D104" i="31"/>
  <c r="E104" i="31"/>
  <c r="A105" i="31"/>
  <c r="B105" i="31"/>
  <c r="C105" i="31"/>
  <c r="D105" i="31"/>
  <c r="E105" i="31"/>
  <c r="A106" i="31"/>
  <c r="B106" i="31"/>
  <c r="C106" i="31"/>
  <c r="D106" i="31"/>
  <c r="E106" i="31"/>
  <c r="A107" i="31"/>
  <c r="B107" i="31"/>
  <c r="C107" i="31"/>
  <c r="D107" i="31"/>
  <c r="E107" i="31"/>
  <c r="A108" i="31"/>
  <c r="B108" i="31"/>
  <c r="C108" i="31"/>
  <c r="D108" i="31"/>
  <c r="E108" i="31"/>
  <c r="A109" i="31"/>
  <c r="B109" i="31"/>
  <c r="C109" i="31"/>
  <c r="D109" i="31"/>
  <c r="E109" i="31"/>
  <c r="A110" i="31"/>
  <c r="B110" i="31"/>
  <c r="C110" i="31"/>
  <c r="D110" i="31"/>
  <c r="E110" i="31"/>
  <c r="A3" i="31"/>
  <c r="B3" i="31"/>
  <c r="C3" i="31"/>
  <c r="D3" i="31"/>
  <c r="E3" i="31"/>
  <c r="A4" i="31"/>
  <c r="B4" i="31"/>
  <c r="C4" i="31"/>
  <c r="D4" i="31"/>
  <c r="E4" i="31"/>
  <c r="A5" i="31"/>
  <c r="B5" i="31"/>
  <c r="C5" i="31"/>
  <c r="D5" i="31"/>
  <c r="E5" i="31"/>
  <c r="A6" i="31"/>
  <c r="B6" i="31"/>
  <c r="C6" i="31"/>
  <c r="D6" i="31"/>
  <c r="E6" i="31"/>
  <c r="A7" i="31"/>
  <c r="B7" i="31"/>
  <c r="C7" i="31"/>
  <c r="D7" i="31"/>
  <c r="E7" i="31"/>
  <c r="A8" i="31"/>
  <c r="B8" i="31"/>
  <c r="C8" i="31"/>
  <c r="D8" i="31"/>
  <c r="E8" i="31"/>
  <c r="A9" i="31"/>
  <c r="B9" i="31"/>
  <c r="C9" i="31"/>
  <c r="D9" i="31"/>
  <c r="E9" i="31"/>
  <c r="A10" i="31"/>
  <c r="B10" i="31"/>
  <c r="C10" i="31"/>
  <c r="D10" i="31"/>
  <c r="E10" i="31"/>
  <c r="A11" i="31"/>
  <c r="B11" i="31"/>
  <c r="C11" i="31"/>
  <c r="D11" i="31"/>
  <c r="E11" i="31"/>
  <c r="A12" i="31"/>
  <c r="B12" i="31"/>
  <c r="C12" i="31"/>
  <c r="D12" i="31"/>
  <c r="E12" i="31"/>
  <c r="A13" i="31"/>
  <c r="B13" i="31"/>
  <c r="C13" i="31"/>
  <c r="D13" i="31"/>
  <c r="E13" i="31"/>
  <c r="A14" i="31"/>
  <c r="B14" i="31"/>
  <c r="C14" i="31"/>
  <c r="D14" i="31"/>
  <c r="E14" i="31"/>
  <c r="A15" i="31"/>
  <c r="B15" i="31"/>
  <c r="C15" i="31"/>
  <c r="D15" i="31"/>
  <c r="E15" i="31"/>
  <c r="A16" i="31"/>
  <c r="B16" i="31"/>
  <c r="C16" i="31"/>
  <c r="D16" i="31"/>
  <c r="E16" i="31"/>
  <c r="A17" i="31"/>
  <c r="B17" i="31"/>
  <c r="C17" i="31"/>
  <c r="D17" i="31"/>
  <c r="E17" i="31"/>
  <c r="A18" i="31"/>
  <c r="B18" i="31"/>
  <c r="C18" i="31"/>
  <c r="D18" i="31"/>
  <c r="E18" i="31"/>
  <c r="A19" i="31"/>
  <c r="B19" i="31"/>
  <c r="C19" i="31"/>
  <c r="D19" i="31"/>
  <c r="E19" i="31"/>
  <c r="A20" i="31"/>
  <c r="B20" i="31"/>
  <c r="C20" i="31"/>
  <c r="D20" i="31"/>
  <c r="E20" i="31"/>
  <c r="A21" i="31"/>
  <c r="B21" i="31"/>
  <c r="C21" i="31"/>
  <c r="D21" i="31"/>
  <c r="E21" i="31"/>
  <c r="A22" i="31"/>
  <c r="B22" i="31"/>
  <c r="C22" i="31"/>
  <c r="D22" i="31"/>
  <c r="E22" i="31"/>
  <c r="A23" i="31"/>
  <c r="B23" i="31"/>
  <c r="C23" i="31"/>
  <c r="D23" i="31"/>
  <c r="E23" i="31"/>
  <c r="A24" i="31"/>
  <c r="B24" i="31"/>
  <c r="C24" i="31"/>
  <c r="D24" i="31"/>
  <c r="E24" i="31"/>
  <c r="A25" i="31"/>
  <c r="B25" i="31"/>
  <c r="C25" i="31"/>
  <c r="D25" i="31"/>
  <c r="E25" i="31"/>
  <c r="A26" i="31"/>
  <c r="B26" i="31"/>
  <c r="C26" i="31"/>
  <c r="D26" i="31"/>
  <c r="E26" i="31"/>
  <c r="A27" i="31"/>
  <c r="B27" i="31"/>
  <c r="C27" i="31"/>
  <c r="D27" i="31"/>
  <c r="E27" i="31"/>
  <c r="A28" i="31"/>
  <c r="B28" i="31"/>
  <c r="C28" i="31"/>
  <c r="D28" i="31"/>
  <c r="E28" i="31"/>
  <c r="A29" i="31"/>
  <c r="B29" i="31"/>
  <c r="C29" i="31"/>
  <c r="D29" i="31"/>
  <c r="E29" i="31"/>
  <c r="A30" i="31"/>
  <c r="B30" i="31"/>
  <c r="C30" i="31"/>
  <c r="D30" i="31"/>
  <c r="E30" i="31"/>
  <c r="A31" i="31"/>
  <c r="B31" i="31"/>
  <c r="C31" i="31"/>
  <c r="D31" i="31"/>
  <c r="E31" i="31"/>
  <c r="A32" i="31"/>
  <c r="B32" i="31"/>
  <c r="C32" i="31"/>
  <c r="D32" i="31"/>
  <c r="E32" i="31"/>
  <c r="A33" i="31"/>
  <c r="B33" i="31"/>
  <c r="C33" i="31"/>
  <c r="D33" i="31"/>
  <c r="E33" i="31"/>
  <c r="A34" i="31"/>
  <c r="B34" i="31"/>
  <c r="C34" i="31"/>
  <c r="D34" i="31"/>
  <c r="E34" i="31"/>
  <c r="A35" i="31"/>
  <c r="B35" i="31"/>
  <c r="C35" i="31"/>
  <c r="D35" i="31"/>
  <c r="E35" i="31"/>
  <c r="A36" i="31"/>
  <c r="B36" i="31"/>
  <c r="C36" i="31"/>
  <c r="D36" i="31"/>
  <c r="E36" i="31"/>
  <c r="A37" i="31"/>
  <c r="C37" i="31"/>
  <c r="D37" i="31"/>
  <c r="E37" i="31"/>
  <c r="A38" i="31"/>
  <c r="C38" i="31"/>
  <c r="D38" i="31"/>
  <c r="E38" i="31"/>
  <c r="A39" i="31"/>
  <c r="C39" i="31"/>
  <c r="D39" i="31"/>
  <c r="E39" i="31"/>
  <c r="A40" i="31"/>
  <c r="C40" i="31"/>
  <c r="D40" i="31"/>
  <c r="E40" i="31"/>
  <c r="A41" i="31"/>
  <c r="C41" i="31"/>
  <c r="D41" i="31"/>
  <c r="E41" i="31"/>
  <c r="A42" i="31"/>
  <c r="C42" i="31"/>
  <c r="D42" i="31"/>
  <c r="E42" i="31"/>
  <c r="A43" i="31"/>
  <c r="C43" i="31"/>
  <c r="D43" i="31"/>
  <c r="E43" i="31"/>
  <c r="A44" i="31"/>
  <c r="C44" i="31"/>
  <c r="D44" i="31"/>
  <c r="E44" i="31"/>
  <c r="A45" i="31"/>
  <c r="C45" i="31"/>
  <c r="D45" i="31"/>
  <c r="E45" i="31"/>
  <c r="A46" i="31"/>
  <c r="C46" i="31"/>
  <c r="D46" i="31"/>
  <c r="E46" i="31"/>
  <c r="A47" i="31"/>
  <c r="C47" i="31"/>
  <c r="D47" i="31"/>
  <c r="E47" i="31"/>
  <c r="A48" i="31"/>
  <c r="C48" i="31"/>
  <c r="D48" i="31"/>
  <c r="E48" i="31"/>
  <c r="A49" i="31"/>
  <c r="C49" i="31"/>
  <c r="D49" i="31"/>
  <c r="E49" i="31"/>
  <c r="A50" i="31"/>
  <c r="C50" i="31"/>
  <c r="D50" i="31"/>
  <c r="E50" i="31"/>
  <c r="A51" i="31"/>
  <c r="C51" i="31"/>
  <c r="D51" i="31"/>
  <c r="E51" i="31"/>
  <c r="A52" i="31"/>
  <c r="C52" i="31"/>
  <c r="D52" i="31"/>
  <c r="E52" i="31"/>
  <c r="A53" i="31"/>
  <c r="C53" i="31"/>
  <c r="D53" i="31"/>
  <c r="E53" i="31"/>
  <c r="A54" i="31"/>
  <c r="C54" i="31"/>
  <c r="D54" i="31"/>
  <c r="E54" i="31"/>
  <c r="A55" i="31"/>
  <c r="C55" i="31"/>
  <c r="D55" i="31"/>
  <c r="E55" i="31"/>
  <c r="A56" i="31"/>
  <c r="C56" i="31"/>
  <c r="D56" i="31"/>
  <c r="E56" i="31"/>
  <c r="A57" i="31"/>
  <c r="C57" i="31"/>
  <c r="D57" i="31"/>
  <c r="E57" i="31"/>
  <c r="A58" i="31"/>
  <c r="C58" i="31"/>
  <c r="D58" i="31"/>
  <c r="E58" i="31"/>
  <c r="A59" i="31"/>
  <c r="C59" i="31"/>
  <c r="D59" i="31"/>
  <c r="E59" i="31"/>
  <c r="A60" i="31"/>
  <c r="C60" i="31"/>
  <c r="D60" i="31"/>
  <c r="E60" i="31"/>
  <c r="A61" i="31"/>
  <c r="B61" i="31"/>
  <c r="C61" i="31"/>
  <c r="D61" i="31"/>
  <c r="E61" i="31"/>
  <c r="A62" i="31"/>
  <c r="B62" i="31"/>
  <c r="C62" i="31"/>
  <c r="D62" i="31"/>
  <c r="E62" i="31"/>
  <c r="A63" i="31"/>
  <c r="B63" i="31"/>
  <c r="C63" i="31"/>
  <c r="D63" i="31"/>
  <c r="E63" i="31"/>
  <c r="A64" i="31"/>
  <c r="B64" i="31"/>
  <c r="C64" i="31"/>
  <c r="D64" i="31"/>
  <c r="E64" i="31"/>
  <c r="A65" i="31"/>
  <c r="B65" i="31"/>
  <c r="C65" i="31"/>
  <c r="D65" i="31"/>
  <c r="E65" i="31"/>
  <c r="A66" i="31"/>
  <c r="B66" i="31"/>
  <c r="C66" i="31"/>
  <c r="D66" i="31"/>
  <c r="E66" i="31"/>
  <c r="A67" i="31"/>
  <c r="B67" i="31"/>
  <c r="C67" i="31"/>
  <c r="D67" i="31"/>
  <c r="E67" i="31"/>
  <c r="A68" i="31"/>
  <c r="B68" i="31"/>
  <c r="C68" i="31"/>
  <c r="D68" i="31"/>
  <c r="E68" i="31"/>
  <c r="A69" i="31"/>
  <c r="B69" i="31"/>
  <c r="C69" i="31"/>
  <c r="D69" i="31"/>
  <c r="E69" i="31"/>
  <c r="A70" i="31"/>
  <c r="B70" i="31"/>
  <c r="C70" i="31"/>
  <c r="D70" i="31"/>
  <c r="E70" i="31"/>
  <c r="A71" i="31"/>
  <c r="B71" i="31"/>
  <c r="C71" i="31"/>
  <c r="D71" i="31"/>
  <c r="E71" i="31"/>
  <c r="A72" i="31"/>
  <c r="B72" i="31"/>
  <c r="C72" i="31"/>
  <c r="D72" i="31"/>
  <c r="E72" i="31"/>
  <c r="A73" i="31"/>
  <c r="B73" i="31"/>
  <c r="C73" i="31"/>
  <c r="D73" i="31"/>
  <c r="E73" i="31"/>
  <c r="A74" i="31"/>
  <c r="B74" i="31"/>
  <c r="C74" i="31"/>
  <c r="D74" i="31"/>
  <c r="E74" i="31"/>
  <c r="A75" i="31"/>
  <c r="B75" i="31"/>
  <c r="C75" i="31"/>
  <c r="D75" i="31"/>
  <c r="E75" i="31"/>
  <c r="A76" i="31"/>
  <c r="B76" i="31"/>
  <c r="C76" i="31"/>
  <c r="D76" i="31"/>
  <c r="E76" i="31"/>
  <c r="A77" i="31"/>
  <c r="B77" i="31"/>
  <c r="C77" i="31"/>
  <c r="D77" i="31"/>
  <c r="E77" i="31"/>
  <c r="A78" i="31"/>
  <c r="B78" i="31"/>
  <c r="C78" i="31"/>
  <c r="D78" i="31"/>
  <c r="E78" i="31"/>
  <c r="A79" i="31"/>
  <c r="B79" i="31"/>
  <c r="C79" i="31"/>
  <c r="D79" i="31"/>
  <c r="E79" i="31"/>
  <c r="A80" i="31"/>
  <c r="B80" i="31"/>
  <c r="C80" i="31"/>
  <c r="D80" i="31"/>
  <c r="E80" i="31"/>
  <c r="A81" i="31"/>
  <c r="B81" i="31"/>
  <c r="C81" i="31"/>
  <c r="D81" i="31"/>
  <c r="E81" i="31"/>
  <c r="A82" i="31"/>
  <c r="B82" i="31"/>
  <c r="C82" i="31"/>
  <c r="D82" i="31"/>
  <c r="E82" i="31"/>
  <c r="A83" i="31"/>
  <c r="B83" i="31"/>
  <c r="C83" i="31"/>
  <c r="D83" i="31"/>
  <c r="E83" i="31"/>
  <c r="A84" i="31"/>
  <c r="B84" i="31"/>
  <c r="C84" i="31"/>
  <c r="D84" i="31"/>
  <c r="E84" i="31"/>
  <c r="A85" i="31"/>
  <c r="B85" i="31"/>
  <c r="C85" i="31"/>
  <c r="D85" i="31"/>
  <c r="E85" i="31"/>
  <c r="A86" i="31"/>
  <c r="B86" i="31"/>
  <c r="C86" i="31"/>
  <c r="D86" i="31"/>
  <c r="E86" i="31"/>
  <c r="A87" i="31"/>
  <c r="B87" i="31"/>
  <c r="C87" i="31"/>
  <c r="D87" i="31"/>
  <c r="E87" i="31"/>
  <c r="A88" i="31"/>
  <c r="B88" i="31"/>
  <c r="C88" i="31"/>
  <c r="D88" i="31"/>
  <c r="E88" i="31"/>
  <c r="A89" i="31"/>
  <c r="B89" i="31"/>
  <c r="C89" i="31"/>
  <c r="D89" i="31"/>
  <c r="E89" i="31"/>
  <c r="A90" i="31"/>
  <c r="B90" i="31"/>
  <c r="C90" i="31"/>
  <c r="D90" i="31"/>
  <c r="E90" i="31"/>
  <c r="A91" i="31"/>
  <c r="B91" i="31"/>
  <c r="C91" i="31"/>
  <c r="D91" i="31"/>
  <c r="E91" i="31"/>
  <c r="A92" i="31"/>
  <c r="B92" i="31"/>
  <c r="C92" i="31"/>
  <c r="D92" i="31"/>
  <c r="E92" i="31"/>
  <c r="A93" i="31"/>
  <c r="B93" i="31"/>
  <c r="C93" i="31"/>
  <c r="D93" i="31"/>
  <c r="E93" i="31"/>
  <c r="A94" i="31"/>
  <c r="B94" i="31"/>
  <c r="C94" i="31"/>
  <c r="D94" i="31"/>
  <c r="E94" i="31"/>
  <c r="A95" i="31"/>
  <c r="B95" i="31"/>
  <c r="C95" i="31"/>
  <c r="D95" i="31"/>
  <c r="E95" i="31"/>
  <c r="A96" i="31"/>
  <c r="B96" i="31"/>
  <c r="C96" i="31"/>
  <c r="D96" i="31"/>
  <c r="E96" i="31"/>
  <c r="E2" i="31"/>
  <c r="D2" i="31"/>
  <c r="C2" i="31"/>
  <c r="B2" i="31"/>
  <c r="A2" i="31"/>
  <c r="A3" i="32"/>
  <c r="B3" i="32"/>
  <c r="C3" i="32"/>
  <c r="D3" i="32"/>
  <c r="E3" i="32"/>
  <c r="A4" i="32"/>
  <c r="B4" i="32"/>
  <c r="C4" i="32"/>
  <c r="D4" i="32"/>
  <c r="E4" i="32"/>
  <c r="A5" i="32"/>
  <c r="B5" i="32"/>
  <c r="C5" i="32"/>
  <c r="D5" i="32"/>
  <c r="E5" i="32"/>
  <c r="A6" i="32"/>
  <c r="B6" i="32"/>
  <c r="C6" i="32"/>
  <c r="D6" i="32"/>
  <c r="E6" i="32"/>
  <c r="A7" i="32"/>
  <c r="B7" i="32"/>
  <c r="C7" i="32"/>
  <c r="D7" i="32"/>
  <c r="E7" i="32"/>
  <c r="A8" i="32"/>
  <c r="B8" i="32"/>
  <c r="C8" i="32"/>
  <c r="D8" i="32"/>
  <c r="E8" i="32"/>
  <c r="A9" i="32"/>
  <c r="B9" i="32"/>
  <c r="C9" i="32"/>
  <c r="D9" i="32"/>
  <c r="E9" i="32"/>
  <c r="A10" i="32"/>
  <c r="B10" i="32"/>
  <c r="C10" i="32"/>
  <c r="D10" i="32"/>
  <c r="E10" i="32"/>
  <c r="A11" i="32"/>
  <c r="B11" i="32"/>
  <c r="C11" i="32"/>
  <c r="D11" i="32"/>
  <c r="E11" i="32"/>
  <c r="A12" i="32"/>
  <c r="B12" i="32"/>
  <c r="C12" i="32"/>
  <c r="D12" i="32"/>
  <c r="E12" i="32"/>
  <c r="A13" i="32"/>
  <c r="B13" i="32"/>
  <c r="C13" i="32"/>
  <c r="D13" i="32"/>
  <c r="E13" i="32"/>
  <c r="A14" i="32"/>
  <c r="B14" i="32"/>
  <c r="C14" i="32"/>
  <c r="D14" i="32"/>
  <c r="E14" i="32"/>
  <c r="A15" i="32"/>
  <c r="B15" i="32"/>
  <c r="C15" i="32"/>
  <c r="D15" i="32"/>
  <c r="E15" i="32"/>
  <c r="A16" i="32"/>
  <c r="B16" i="32"/>
  <c r="C16" i="32"/>
  <c r="D16" i="32"/>
  <c r="E16" i="32"/>
  <c r="A17" i="32"/>
  <c r="B17" i="32"/>
  <c r="C17" i="32"/>
  <c r="D17" i="32"/>
  <c r="E17" i="32"/>
  <c r="A18" i="32"/>
  <c r="B18" i="32"/>
  <c r="C18" i="32"/>
  <c r="D18" i="32"/>
  <c r="E18" i="32"/>
  <c r="A19" i="32"/>
  <c r="B19" i="32"/>
  <c r="C19" i="32"/>
  <c r="D19" i="32"/>
  <c r="E19" i="32"/>
  <c r="A20" i="32"/>
  <c r="B20" i="32"/>
  <c r="C20" i="32"/>
  <c r="D20" i="32"/>
  <c r="E20" i="32"/>
  <c r="A21" i="32"/>
  <c r="B21" i="32"/>
  <c r="C21" i="32"/>
  <c r="D21" i="32"/>
  <c r="E21" i="32"/>
  <c r="A22" i="32"/>
  <c r="B22" i="32"/>
  <c r="C22" i="32"/>
  <c r="D22" i="32"/>
  <c r="E22" i="32"/>
  <c r="A23" i="32"/>
  <c r="B23" i="32"/>
  <c r="C23" i="32"/>
  <c r="D23" i="32"/>
  <c r="E23" i="32"/>
  <c r="A24" i="32"/>
  <c r="B24" i="32"/>
  <c r="C24" i="32"/>
  <c r="D24" i="32"/>
  <c r="E24" i="32"/>
  <c r="A25" i="32"/>
  <c r="B25" i="32"/>
  <c r="C25" i="32"/>
  <c r="D25" i="32"/>
  <c r="E25" i="32"/>
  <c r="A26" i="32"/>
  <c r="B26" i="32"/>
  <c r="C26" i="32"/>
  <c r="D26" i="32"/>
  <c r="E26" i="32"/>
  <c r="A27" i="32"/>
  <c r="B27" i="32"/>
  <c r="C27" i="32"/>
  <c r="D27" i="32"/>
  <c r="E27" i="32"/>
  <c r="A28" i="32"/>
  <c r="B28" i="32"/>
  <c r="C28" i="32"/>
  <c r="D28" i="32"/>
  <c r="E28" i="32"/>
  <c r="A29" i="32"/>
  <c r="B29" i="32"/>
  <c r="C29" i="32"/>
  <c r="D29" i="32"/>
  <c r="E29" i="32"/>
  <c r="A30" i="32"/>
  <c r="B30" i="32"/>
  <c r="C30" i="32"/>
  <c r="D30" i="32"/>
  <c r="E30" i="32"/>
  <c r="A31" i="32"/>
  <c r="B31" i="32"/>
  <c r="C31" i="32"/>
  <c r="D31" i="32"/>
  <c r="E31" i="32"/>
  <c r="A32" i="32"/>
  <c r="B32" i="32"/>
  <c r="C32" i="32"/>
  <c r="D32" i="32"/>
  <c r="E32" i="32"/>
  <c r="A33" i="32"/>
  <c r="B33" i="32"/>
  <c r="C33" i="32"/>
  <c r="D33" i="32"/>
  <c r="E33" i="32"/>
  <c r="A34" i="32"/>
  <c r="B34" i="32"/>
  <c r="C34" i="32"/>
  <c r="D34" i="32"/>
  <c r="E34" i="32"/>
  <c r="A35" i="32"/>
  <c r="B35" i="32"/>
  <c r="C35" i="32"/>
  <c r="D35" i="32"/>
  <c r="E35" i="32"/>
  <c r="A36" i="32"/>
  <c r="B36" i="32"/>
  <c r="C36" i="32"/>
  <c r="D36" i="32"/>
  <c r="E36" i="32"/>
  <c r="A37" i="32"/>
  <c r="C37" i="32"/>
  <c r="D37" i="32"/>
  <c r="E37" i="32"/>
  <c r="A38" i="32"/>
  <c r="C38" i="32"/>
  <c r="D38" i="32"/>
  <c r="E38" i="32"/>
  <c r="A39" i="32"/>
  <c r="C39" i="32"/>
  <c r="D39" i="32"/>
  <c r="E39" i="32"/>
  <c r="A40" i="32"/>
  <c r="C40" i="32"/>
  <c r="D40" i="32"/>
  <c r="E40" i="32"/>
  <c r="A41" i="32"/>
  <c r="C41" i="32"/>
  <c r="D41" i="32"/>
  <c r="E41" i="32"/>
  <c r="A42" i="32"/>
  <c r="C42" i="32"/>
  <c r="D42" i="32"/>
  <c r="E42" i="32"/>
  <c r="A43" i="32"/>
  <c r="C43" i="32"/>
  <c r="D43" i="32"/>
  <c r="E43" i="32"/>
  <c r="A44" i="32"/>
  <c r="C44" i="32"/>
  <c r="D44" i="32"/>
  <c r="E44" i="32"/>
  <c r="A45" i="32"/>
  <c r="C45" i="32"/>
  <c r="D45" i="32"/>
  <c r="E45" i="32"/>
  <c r="A46" i="32"/>
  <c r="C46" i="32"/>
  <c r="D46" i="32"/>
  <c r="E46" i="32"/>
  <c r="A47" i="32"/>
  <c r="C47" i="32"/>
  <c r="D47" i="32"/>
  <c r="E47" i="32"/>
  <c r="A48" i="32"/>
  <c r="C48" i="32"/>
  <c r="D48" i="32"/>
  <c r="E48" i="32"/>
  <c r="A49" i="32"/>
  <c r="C49" i="32"/>
  <c r="D49" i="32"/>
  <c r="E49" i="32"/>
  <c r="A50" i="32"/>
  <c r="C50" i="32"/>
  <c r="D50" i="32"/>
  <c r="E50" i="32"/>
  <c r="A51" i="32"/>
  <c r="C51" i="32"/>
  <c r="D51" i="32"/>
  <c r="E51" i="32"/>
  <c r="A52" i="32"/>
  <c r="C52" i="32"/>
  <c r="D52" i="32"/>
  <c r="E52" i="32"/>
  <c r="A53" i="32"/>
  <c r="C53" i="32"/>
  <c r="D53" i="32"/>
  <c r="E53" i="32"/>
  <c r="A54" i="32"/>
  <c r="C54" i="32"/>
  <c r="D54" i="32"/>
  <c r="E54" i="32"/>
  <c r="A55" i="32"/>
  <c r="C55" i="32"/>
  <c r="D55" i="32"/>
  <c r="E55" i="32"/>
  <c r="A56" i="32"/>
  <c r="C56" i="32"/>
  <c r="D56" i="32"/>
  <c r="E56" i="32"/>
  <c r="A57" i="32"/>
  <c r="C57" i="32"/>
  <c r="D57" i="32"/>
  <c r="E57" i="32"/>
  <c r="A58" i="32"/>
  <c r="C58" i="32"/>
  <c r="D58" i="32"/>
  <c r="E58" i="32"/>
  <c r="A59" i="32"/>
  <c r="C59" i="32"/>
  <c r="D59" i="32"/>
  <c r="E59" i="32"/>
  <c r="A60" i="32"/>
  <c r="C60" i="32"/>
  <c r="D60" i="32"/>
  <c r="E60" i="32"/>
  <c r="A61" i="32"/>
  <c r="B61" i="32"/>
  <c r="C61" i="32"/>
  <c r="D61" i="32"/>
  <c r="E61" i="32"/>
  <c r="A62" i="32"/>
  <c r="B62" i="32"/>
  <c r="C62" i="32"/>
  <c r="D62" i="32"/>
  <c r="E62" i="32"/>
  <c r="A63" i="32"/>
  <c r="B63" i="32"/>
  <c r="C63" i="32"/>
  <c r="D63" i="32"/>
  <c r="E63" i="32"/>
  <c r="A64" i="32"/>
  <c r="B64" i="32"/>
  <c r="C64" i="32"/>
  <c r="D64" i="32"/>
  <c r="E64" i="32"/>
  <c r="A65" i="32"/>
  <c r="B65" i="32"/>
  <c r="C65" i="32"/>
  <c r="D65" i="32"/>
  <c r="E65" i="32"/>
  <c r="A66" i="32"/>
  <c r="B66" i="32"/>
  <c r="C66" i="32"/>
  <c r="D66" i="32"/>
  <c r="E66" i="32"/>
  <c r="A67" i="32"/>
  <c r="B67" i="32"/>
  <c r="C67" i="32"/>
  <c r="D67" i="32"/>
  <c r="E67" i="32"/>
  <c r="A68" i="32"/>
  <c r="B68" i="32"/>
  <c r="C68" i="32"/>
  <c r="D68" i="32"/>
  <c r="E68" i="32"/>
  <c r="A69" i="32"/>
  <c r="B69" i="32"/>
  <c r="C69" i="32"/>
  <c r="D69" i="32"/>
  <c r="E69" i="32"/>
  <c r="A70" i="32"/>
  <c r="B70" i="32"/>
  <c r="C70" i="32"/>
  <c r="D70" i="32"/>
  <c r="E70" i="32"/>
  <c r="A71" i="32"/>
  <c r="B71" i="32"/>
  <c r="C71" i="32"/>
  <c r="D71" i="32"/>
  <c r="E71" i="32"/>
  <c r="A72" i="32"/>
  <c r="B72" i="32"/>
  <c r="C72" i="32"/>
  <c r="D72" i="32"/>
  <c r="E72" i="32"/>
  <c r="A73" i="32"/>
  <c r="B73" i="32"/>
  <c r="C73" i="32"/>
  <c r="D73" i="32"/>
  <c r="E73" i="32"/>
  <c r="A74" i="32"/>
  <c r="B74" i="32"/>
  <c r="C74" i="32"/>
  <c r="D74" i="32"/>
  <c r="E74" i="32"/>
  <c r="A75" i="32"/>
  <c r="B75" i="32"/>
  <c r="C75" i="32"/>
  <c r="D75" i="32"/>
  <c r="E75" i="32"/>
  <c r="A76" i="32"/>
  <c r="B76" i="32"/>
  <c r="C76" i="32"/>
  <c r="D76" i="32"/>
  <c r="E76" i="32"/>
  <c r="A77" i="32"/>
  <c r="B77" i="32"/>
  <c r="C77" i="32"/>
  <c r="D77" i="32"/>
  <c r="E77" i="32"/>
  <c r="A78" i="32"/>
  <c r="B78" i="32"/>
  <c r="C78" i="32"/>
  <c r="D78" i="32"/>
  <c r="E78" i="32"/>
  <c r="A79" i="32"/>
  <c r="B79" i="32"/>
  <c r="C79" i="32"/>
  <c r="D79" i="32"/>
  <c r="E79" i="32"/>
  <c r="A80" i="32"/>
  <c r="B80" i="32"/>
  <c r="C80" i="32"/>
  <c r="D80" i="32"/>
  <c r="E80" i="32"/>
  <c r="A81" i="32"/>
  <c r="B81" i="32"/>
  <c r="C81" i="32"/>
  <c r="D81" i="32"/>
  <c r="E81" i="32"/>
  <c r="A82" i="32"/>
  <c r="B82" i="32"/>
  <c r="C82" i="32"/>
  <c r="D82" i="32"/>
  <c r="E82" i="32"/>
  <c r="A83" i="32"/>
  <c r="B83" i="32"/>
  <c r="C83" i="32"/>
  <c r="D83" i="32"/>
  <c r="E83" i="32"/>
  <c r="A84" i="32"/>
  <c r="B84" i="32"/>
  <c r="C84" i="32"/>
  <c r="D84" i="32"/>
  <c r="E84" i="32"/>
  <c r="A85" i="32"/>
  <c r="B85" i="32"/>
  <c r="C85" i="32"/>
  <c r="D85" i="32"/>
  <c r="E85" i="32"/>
  <c r="A86" i="32"/>
  <c r="B86" i="32"/>
  <c r="C86" i="32"/>
  <c r="D86" i="32"/>
  <c r="E86" i="32"/>
  <c r="A87" i="32"/>
  <c r="B87" i="32"/>
  <c r="C87" i="32"/>
  <c r="D87" i="32"/>
  <c r="E87" i="32"/>
  <c r="A88" i="32"/>
  <c r="B88" i="32"/>
  <c r="C88" i="32"/>
  <c r="D88" i="32"/>
  <c r="E88" i="32"/>
  <c r="A89" i="32"/>
  <c r="B89" i="32"/>
  <c r="C89" i="32"/>
  <c r="D89" i="32"/>
  <c r="E89" i="32"/>
  <c r="A90" i="32"/>
  <c r="B90" i="32"/>
  <c r="C90" i="32"/>
  <c r="D90" i="32"/>
  <c r="E90" i="32"/>
  <c r="A91" i="32"/>
  <c r="B91" i="32"/>
  <c r="C91" i="32"/>
  <c r="D91" i="32"/>
  <c r="E91" i="32"/>
  <c r="A92" i="32"/>
  <c r="B92" i="32"/>
  <c r="C92" i="32"/>
  <c r="D92" i="32"/>
  <c r="E92" i="32"/>
  <c r="A93" i="32"/>
  <c r="B93" i="32"/>
  <c r="C93" i="32"/>
  <c r="D93" i="32"/>
  <c r="E93" i="32"/>
  <c r="A94" i="32"/>
  <c r="B94" i="32"/>
  <c r="C94" i="32"/>
  <c r="D94" i="32"/>
  <c r="E94" i="32"/>
  <c r="A95" i="32"/>
  <c r="B95" i="32"/>
  <c r="C95" i="32"/>
  <c r="D95" i="32"/>
  <c r="E95" i="32"/>
  <c r="A96" i="32"/>
  <c r="B96" i="32"/>
  <c r="C96" i="32"/>
  <c r="D96" i="32"/>
  <c r="E96" i="32"/>
  <c r="A97" i="32"/>
  <c r="B97" i="32"/>
  <c r="C97" i="32"/>
  <c r="D97" i="32"/>
  <c r="E97" i="32"/>
  <c r="A98" i="32"/>
  <c r="B98" i="32"/>
  <c r="C98" i="32"/>
  <c r="D98" i="32"/>
  <c r="E98" i="32"/>
  <c r="A99" i="32"/>
  <c r="B99" i="32"/>
  <c r="C99" i="32"/>
  <c r="D99" i="32"/>
  <c r="E99" i="32"/>
  <c r="A100" i="32"/>
  <c r="B100" i="32"/>
  <c r="C100" i="32"/>
  <c r="D100" i="32"/>
  <c r="E100" i="32"/>
  <c r="A101" i="32"/>
  <c r="B101" i="32"/>
  <c r="C101" i="32"/>
  <c r="D101" i="32"/>
  <c r="E101" i="32"/>
  <c r="A102" i="32"/>
  <c r="B102" i="32"/>
  <c r="C102" i="32"/>
  <c r="D102" i="32"/>
  <c r="E102" i="32"/>
  <c r="A103" i="32"/>
  <c r="B103" i="32"/>
  <c r="C103" i="32"/>
  <c r="D103" i="32"/>
  <c r="E103" i="32"/>
  <c r="A104" i="32"/>
  <c r="B104" i="32"/>
  <c r="C104" i="32"/>
  <c r="D104" i="32"/>
  <c r="E104" i="32"/>
  <c r="A105" i="32"/>
  <c r="B105" i="32"/>
  <c r="C105" i="32"/>
  <c r="D105" i="32"/>
  <c r="E105" i="32"/>
  <c r="A106" i="32"/>
  <c r="B106" i="32"/>
  <c r="C106" i="32"/>
  <c r="D106" i="32"/>
  <c r="E106" i="32"/>
  <c r="A107" i="32"/>
  <c r="B107" i="32"/>
  <c r="C107" i="32"/>
  <c r="D107" i="32"/>
  <c r="E107" i="32"/>
  <c r="A108" i="32"/>
  <c r="B108" i="32"/>
  <c r="C108" i="32"/>
  <c r="D108" i="32"/>
  <c r="E108" i="32"/>
  <c r="A109" i="32"/>
  <c r="B109" i="32"/>
  <c r="C109" i="32"/>
  <c r="D109" i="32"/>
  <c r="E109" i="32"/>
  <c r="A110" i="32"/>
  <c r="B110" i="32"/>
  <c r="C110" i="32"/>
  <c r="D110" i="32"/>
  <c r="E110" i="32"/>
  <c r="A111" i="32"/>
  <c r="B111" i="32"/>
  <c r="C111" i="32"/>
  <c r="D111" i="32"/>
  <c r="E111" i="32"/>
  <c r="E2" i="32"/>
  <c r="D2" i="32"/>
  <c r="C2" i="32"/>
  <c r="B2" i="32"/>
  <c r="A2" i="32"/>
  <c r="N104" i="7" l="1"/>
  <c r="O104" i="7"/>
  <c r="Q104" i="7" s="1"/>
  <c r="N105" i="7"/>
  <c r="O105" i="7"/>
  <c r="Q105" i="7" s="1"/>
  <c r="N106" i="7"/>
  <c r="O106" i="7"/>
  <c r="Q106" i="7" s="1"/>
  <c r="N107" i="7"/>
  <c r="O107" i="7"/>
  <c r="Q107" i="7" s="1"/>
  <c r="N108" i="7"/>
  <c r="O108" i="7"/>
  <c r="Q108" i="7" s="1"/>
  <c r="N109" i="7"/>
  <c r="O109" i="7"/>
  <c r="Q109" i="7" s="1"/>
  <c r="N110" i="7"/>
  <c r="O110" i="7"/>
  <c r="Q110" i="7" s="1"/>
  <c r="N111" i="7"/>
  <c r="O111" i="7"/>
  <c r="Q111" i="7" s="1"/>
  <c r="O103" i="7"/>
  <c r="Q103" i="7" s="1"/>
  <c r="N103" i="7"/>
  <c r="N95" i="7"/>
  <c r="P95" i="7" s="1"/>
  <c r="O95" i="7"/>
  <c r="N96" i="7"/>
  <c r="P96" i="7" s="1"/>
  <c r="O96" i="7"/>
  <c r="N97" i="7"/>
  <c r="P97" i="7" s="1"/>
  <c r="O97" i="7"/>
  <c r="N98" i="7"/>
  <c r="P98" i="7" s="1"/>
  <c r="O98" i="7"/>
  <c r="N99" i="7"/>
  <c r="P99" i="7" s="1"/>
  <c r="O99" i="7"/>
  <c r="N100" i="7"/>
  <c r="P100" i="7" s="1"/>
  <c r="O100" i="7"/>
  <c r="N101" i="7"/>
  <c r="P101" i="7" s="1"/>
  <c r="O101" i="7"/>
  <c r="O94" i="7"/>
  <c r="N94" i="7"/>
  <c r="P94" i="7" s="1"/>
  <c r="N80" i="7"/>
  <c r="P80" i="7" s="1"/>
  <c r="O80" i="7"/>
  <c r="N81" i="7"/>
  <c r="P81" i="7" s="1"/>
  <c r="O81" i="7"/>
  <c r="N82" i="7"/>
  <c r="P82" i="7" s="1"/>
  <c r="O82" i="7"/>
  <c r="N83" i="7"/>
  <c r="P83" i="7" s="1"/>
  <c r="O83" i="7"/>
  <c r="N84" i="7"/>
  <c r="P84" i="7" s="1"/>
  <c r="O84" i="7"/>
  <c r="N85" i="7"/>
  <c r="P85" i="7" s="1"/>
  <c r="O85" i="7"/>
  <c r="N86" i="7"/>
  <c r="P86" i="7" s="1"/>
  <c r="O86" i="7"/>
  <c r="N87" i="7"/>
  <c r="P87" i="7" s="1"/>
  <c r="O87" i="7"/>
  <c r="N88" i="7"/>
  <c r="P88" i="7" s="1"/>
  <c r="O88" i="7"/>
  <c r="N89" i="7"/>
  <c r="P89" i="7" s="1"/>
  <c r="O89" i="7"/>
  <c r="N90" i="7"/>
  <c r="P90" i="7" s="1"/>
  <c r="O90" i="7"/>
  <c r="N91" i="7"/>
  <c r="P91" i="7" s="1"/>
  <c r="O91" i="7"/>
  <c r="N92" i="7"/>
  <c r="P92" i="7" s="1"/>
  <c r="O92" i="7"/>
  <c r="O79" i="7"/>
  <c r="N79" i="7"/>
  <c r="P79" i="7" s="1"/>
  <c r="N65" i="7"/>
  <c r="P65" i="7" s="1"/>
  <c r="O65" i="7"/>
  <c r="N66" i="7"/>
  <c r="P66" i="7" s="1"/>
  <c r="O66" i="7"/>
  <c r="N67" i="7"/>
  <c r="P67" i="7" s="1"/>
  <c r="O67" i="7"/>
  <c r="N68" i="7"/>
  <c r="P68" i="7" s="1"/>
  <c r="O68" i="7"/>
  <c r="N69" i="7"/>
  <c r="P69" i="7" s="1"/>
  <c r="O69" i="7"/>
  <c r="N70" i="7"/>
  <c r="P70" i="7" s="1"/>
  <c r="O70" i="7"/>
  <c r="N71" i="7"/>
  <c r="P71" i="7" s="1"/>
  <c r="O71" i="7"/>
  <c r="N72" i="7"/>
  <c r="P72" i="7" s="1"/>
  <c r="O72" i="7"/>
  <c r="N73" i="7"/>
  <c r="P73" i="7" s="1"/>
  <c r="O73" i="7"/>
  <c r="N74" i="7"/>
  <c r="P74" i="7" s="1"/>
  <c r="O74" i="7"/>
  <c r="N75" i="7"/>
  <c r="P75" i="7" s="1"/>
  <c r="O75" i="7"/>
  <c r="N76" i="7"/>
  <c r="P76" i="7" s="1"/>
  <c r="O76" i="7"/>
  <c r="N77" i="7"/>
  <c r="P77" i="7" s="1"/>
  <c r="O77" i="7"/>
  <c r="O64" i="7"/>
  <c r="N64" i="7"/>
  <c r="P64" i="7" s="1"/>
  <c r="N48" i="7"/>
  <c r="P48" i="7" s="1"/>
  <c r="O48" i="7"/>
  <c r="Q48" i="7" s="1"/>
  <c r="N49" i="7"/>
  <c r="P49" i="7" s="1"/>
  <c r="O49" i="7"/>
  <c r="N50" i="7"/>
  <c r="P50" i="7" s="1"/>
  <c r="O50" i="7"/>
  <c r="Q50" i="7" s="1"/>
  <c r="N51" i="7"/>
  <c r="P51" i="7" s="1"/>
  <c r="O51" i="7"/>
  <c r="Q51" i="7" s="1"/>
  <c r="N52" i="7"/>
  <c r="P52" i="7" s="1"/>
  <c r="O52" i="7"/>
  <c r="Q52" i="7" s="1"/>
  <c r="N53" i="7"/>
  <c r="P53" i="7" s="1"/>
  <c r="O53" i="7"/>
  <c r="Q53" i="7" s="1"/>
  <c r="N54" i="7"/>
  <c r="P54" i="7" s="1"/>
  <c r="O54" i="7"/>
  <c r="Q54" i="7" s="1"/>
  <c r="N55" i="7"/>
  <c r="P55" i="7" s="1"/>
  <c r="O55" i="7"/>
  <c r="Q55" i="7" s="1"/>
  <c r="N56" i="7"/>
  <c r="O56" i="7"/>
  <c r="Q56" i="7" s="1"/>
  <c r="O47" i="7"/>
  <c r="Q47" i="7" s="1"/>
  <c r="N47" i="7"/>
  <c r="N59" i="7"/>
  <c r="P59" i="7" s="1"/>
  <c r="O59" i="7"/>
  <c r="Q59" i="7" s="1"/>
  <c r="N60" i="7"/>
  <c r="P60" i="7" s="1"/>
  <c r="O60" i="7"/>
  <c r="Q60" i="7" s="1"/>
  <c r="N61" i="7"/>
  <c r="P61" i="7" s="1"/>
  <c r="O61" i="7"/>
  <c r="Q61" i="7" s="1"/>
  <c r="O58" i="7"/>
  <c r="Q58" i="7" s="1"/>
  <c r="N58" i="7"/>
  <c r="P58" i="7" s="1"/>
  <c r="P56" i="7"/>
  <c r="N40" i="7"/>
  <c r="P40" i="7" s="1"/>
  <c r="O40" i="7"/>
  <c r="Q40" i="7" s="1"/>
  <c r="N41" i="7"/>
  <c r="P41" i="7" s="1"/>
  <c r="O41" i="7"/>
  <c r="Q41" i="7" s="1"/>
  <c r="N42" i="7"/>
  <c r="P42" i="7" s="1"/>
  <c r="O42" i="7"/>
  <c r="Q42" i="7" s="1"/>
  <c r="N43" i="7"/>
  <c r="P43" i="7" s="1"/>
  <c r="O43" i="7"/>
  <c r="Q43" i="7" s="1"/>
  <c r="N44" i="7"/>
  <c r="P44" i="7" s="1"/>
  <c r="O44" i="7"/>
  <c r="Q44" i="7" s="1"/>
  <c r="N45" i="7"/>
  <c r="P45" i="7" s="1"/>
  <c r="O45" i="7"/>
  <c r="Q45" i="7" s="1"/>
  <c r="O39" i="7"/>
  <c r="N39" i="7"/>
  <c r="P39" i="7" s="1"/>
  <c r="N33" i="7"/>
  <c r="P33" i="7" s="1"/>
  <c r="O33" i="7"/>
  <c r="Q33" i="7" s="1"/>
  <c r="N34" i="7"/>
  <c r="P34" i="7" s="1"/>
  <c r="O34" i="7"/>
  <c r="Q34" i="7" s="1"/>
  <c r="N35" i="7"/>
  <c r="P35" i="7" s="1"/>
  <c r="O35" i="7"/>
  <c r="Q35" i="7" s="1"/>
  <c r="N36" i="7"/>
  <c r="P36" i="7" s="1"/>
  <c r="O36" i="7"/>
  <c r="Q36" i="7" s="1"/>
  <c r="O32" i="7"/>
  <c r="Q32" i="7" s="1"/>
  <c r="N32" i="7"/>
  <c r="P32" i="7" s="1"/>
  <c r="N23" i="7"/>
  <c r="O23" i="7"/>
  <c r="N24" i="7"/>
  <c r="O24" i="7"/>
  <c r="N25" i="7"/>
  <c r="O25" i="7"/>
  <c r="N26" i="7"/>
  <c r="O26" i="7"/>
  <c r="N27" i="7"/>
  <c r="O27" i="7"/>
  <c r="N28" i="7"/>
  <c r="O28" i="7"/>
  <c r="N29" i="7"/>
  <c r="O29" i="7"/>
  <c r="N30" i="7"/>
  <c r="O30" i="7"/>
  <c r="O22" i="7"/>
  <c r="F20" i="31" s="1"/>
  <c r="N22" i="7"/>
  <c r="N15" i="7"/>
  <c r="O15" i="7"/>
  <c r="N16" i="7"/>
  <c r="O16" i="7"/>
  <c r="N17" i="7"/>
  <c r="O17" i="7"/>
  <c r="N18" i="7"/>
  <c r="O18" i="7"/>
  <c r="N19" i="7"/>
  <c r="O19" i="7"/>
  <c r="N20" i="7"/>
  <c r="O20" i="7"/>
  <c r="O14" i="7"/>
  <c r="N14" i="7"/>
  <c r="N4" i="7"/>
  <c r="P4" i="7" s="1"/>
  <c r="N5" i="7"/>
  <c r="P5" i="7" s="1"/>
  <c r="O5" i="7"/>
  <c r="Q5" i="7" s="1"/>
  <c r="N6" i="7"/>
  <c r="P6" i="7" s="1"/>
  <c r="O6" i="7"/>
  <c r="Q6" i="7" s="1"/>
  <c r="N7" i="7"/>
  <c r="P7" i="7" s="1"/>
  <c r="O7" i="7"/>
  <c r="Q7" i="7" s="1"/>
  <c r="N8" i="7"/>
  <c r="P8" i="7" s="1"/>
  <c r="O8" i="7"/>
  <c r="Q8" i="7" s="1"/>
  <c r="N9" i="7"/>
  <c r="P9" i="7" s="1"/>
  <c r="O9" i="7"/>
  <c r="Q9" i="7" s="1"/>
  <c r="N10" i="7"/>
  <c r="P10" i="7" s="1"/>
  <c r="O10" i="7"/>
  <c r="Q10" i="7" s="1"/>
  <c r="N11" i="7"/>
  <c r="P11" i="7" s="1"/>
  <c r="O11" i="7"/>
  <c r="Q11" i="7" s="1"/>
  <c r="N12" i="7"/>
  <c r="P12" i="7" s="1"/>
  <c r="O12" i="7"/>
  <c r="Q12" i="7" s="1"/>
  <c r="O4" i="7"/>
  <c r="Q4" i="7" s="1"/>
  <c r="K4" i="6"/>
  <c r="K5" i="6"/>
  <c r="M5" i="6" s="1"/>
  <c r="L5" i="6"/>
  <c r="N5" i="6" s="1"/>
  <c r="K6" i="6"/>
  <c r="M6" i="6" s="1"/>
  <c r="L6" i="6"/>
  <c r="N6" i="6" s="1"/>
  <c r="K7" i="6"/>
  <c r="M7" i="6" s="1"/>
  <c r="L7" i="6"/>
  <c r="N7" i="6" s="1"/>
  <c r="K8" i="6"/>
  <c r="M8" i="6" s="1"/>
  <c r="L8" i="6"/>
  <c r="N8" i="6" s="1"/>
  <c r="K9" i="6"/>
  <c r="M9" i="6" s="1"/>
  <c r="L9" i="6"/>
  <c r="N9" i="6" s="1"/>
  <c r="K10" i="6"/>
  <c r="M10" i="6" s="1"/>
  <c r="L10" i="6"/>
  <c r="N10" i="6" s="1"/>
  <c r="K11" i="6"/>
  <c r="M11" i="6" s="1"/>
  <c r="L11" i="6"/>
  <c r="N11" i="6" s="1"/>
  <c r="K13" i="6"/>
  <c r="M13" i="6" s="1"/>
  <c r="L13" i="6"/>
  <c r="N13" i="6" s="1"/>
  <c r="K14" i="6"/>
  <c r="M14" i="6" s="1"/>
  <c r="L14" i="6"/>
  <c r="N14" i="6" s="1"/>
  <c r="K15" i="6"/>
  <c r="M15" i="6" s="1"/>
  <c r="L15" i="6"/>
  <c r="N15" i="6" s="1"/>
  <c r="K16" i="6"/>
  <c r="M16" i="6" s="1"/>
  <c r="L16" i="6"/>
  <c r="N16" i="6" s="1"/>
  <c r="K17" i="6"/>
  <c r="M17" i="6" s="1"/>
  <c r="L17" i="6"/>
  <c r="N17" i="6" s="1"/>
  <c r="K18" i="6"/>
  <c r="M18" i="6" s="1"/>
  <c r="L18" i="6"/>
  <c r="N18" i="6" s="1"/>
  <c r="K19" i="6"/>
  <c r="M19" i="6" s="1"/>
  <c r="L19" i="6"/>
  <c r="N19" i="6" s="1"/>
  <c r="K20" i="6"/>
  <c r="M20" i="6" s="1"/>
  <c r="L20" i="6"/>
  <c r="N20" i="6" s="1"/>
  <c r="K21" i="6"/>
  <c r="M21" i="6" s="1"/>
  <c r="L21" i="6"/>
  <c r="N21" i="6" s="1"/>
  <c r="K22" i="6"/>
  <c r="M22" i="6" s="1"/>
  <c r="L22" i="6"/>
  <c r="N22" i="6" s="1"/>
  <c r="K23" i="6"/>
  <c r="M23" i="6" s="1"/>
  <c r="L23" i="6"/>
  <c r="N23" i="6" s="1"/>
  <c r="K24" i="6"/>
  <c r="M24" i="6" s="1"/>
  <c r="L24" i="6"/>
  <c r="N24" i="6" s="1"/>
  <c r="K25" i="6"/>
  <c r="M25" i="6" s="1"/>
  <c r="L25" i="6"/>
  <c r="N25" i="6" s="1"/>
  <c r="K26" i="6"/>
  <c r="M26" i="6" s="1"/>
  <c r="L26" i="6"/>
  <c r="N26" i="6" s="1"/>
  <c r="K27" i="6"/>
  <c r="M27" i="6" s="1"/>
  <c r="L27" i="6"/>
  <c r="N27" i="6" s="1"/>
  <c r="K28" i="6"/>
  <c r="M28" i="6" s="1"/>
  <c r="L28" i="6"/>
  <c r="N28" i="6" s="1"/>
  <c r="K29" i="6"/>
  <c r="M29" i="6" s="1"/>
  <c r="L29" i="6"/>
  <c r="N29" i="6" s="1"/>
  <c r="K30" i="6"/>
  <c r="M30" i="6" s="1"/>
  <c r="L30" i="6"/>
  <c r="N30" i="6" s="1"/>
  <c r="K33" i="6"/>
  <c r="M33" i="6" s="1"/>
  <c r="L33" i="6"/>
  <c r="N33" i="6" s="1"/>
  <c r="K34" i="6"/>
  <c r="M34" i="6" s="1"/>
  <c r="L34" i="6"/>
  <c r="N34" i="6" s="1"/>
  <c r="K35" i="6"/>
  <c r="M35" i="6" s="1"/>
  <c r="L35" i="6"/>
  <c r="N35" i="6" s="1"/>
  <c r="K36" i="6"/>
  <c r="M36" i="6" s="1"/>
  <c r="L36" i="6"/>
  <c r="N36" i="6" s="1"/>
  <c r="K37" i="6"/>
  <c r="M37" i="6" s="1"/>
  <c r="L37" i="6"/>
  <c r="N37" i="6" s="1"/>
  <c r="K38" i="6"/>
  <c r="M38" i="6" s="1"/>
  <c r="L38" i="6"/>
  <c r="N38" i="6" s="1"/>
  <c r="K40" i="6"/>
  <c r="M40" i="6" s="1"/>
  <c r="L40" i="6"/>
  <c r="N40" i="6" s="1"/>
  <c r="K41" i="6"/>
  <c r="M41" i="6" s="1"/>
  <c r="L41" i="6"/>
  <c r="N41" i="6" s="1"/>
  <c r="K42" i="6"/>
  <c r="M42" i="6" s="1"/>
  <c r="L42" i="6"/>
  <c r="N42" i="6" s="1"/>
  <c r="K43" i="6"/>
  <c r="M43" i="6" s="1"/>
  <c r="L43" i="6"/>
  <c r="N43" i="6" s="1"/>
  <c r="K44" i="6"/>
  <c r="M44" i="6" s="1"/>
  <c r="L44" i="6"/>
  <c r="N44" i="6" s="1"/>
  <c r="K45" i="6"/>
  <c r="M45" i="6" s="1"/>
  <c r="L45" i="6"/>
  <c r="N45" i="6" s="1"/>
  <c r="K46" i="6"/>
  <c r="M46" i="6" s="1"/>
  <c r="L46" i="6"/>
  <c r="N46" i="6" s="1"/>
  <c r="K47" i="6"/>
  <c r="M47" i="6" s="1"/>
  <c r="L47" i="6"/>
  <c r="N47" i="6" s="1"/>
  <c r="K48" i="6"/>
  <c r="M48" i="6" s="1"/>
  <c r="L48" i="6"/>
  <c r="N48" i="6" s="1"/>
  <c r="K49" i="6"/>
  <c r="M49" i="6" s="1"/>
  <c r="L49" i="6"/>
  <c r="N49" i="6" s="1"/>
  <c r="K50" i="6"/>
  <c r="M50" i="6" s="1"/>
  <c r="L50" i="6"/>
  <c r="N50" i="6" s="1"/>
  <c r="K51" i="6"/>
  <c r="M51" i="6" s="1"/>
  <c r="L51" i="6"/>
  <c r="N51" i="6" s="1"/>
  <c r="K54" i="6"/>
  <c r="M54" i="6" s="1"/>
  <c r="L54" i="6"/>
  <c r="N54" i="6" s="1"/>
  <c r="K55" i="6"/>
  <c r="M55" i="6" s="1"/>
  <c r="L55" i="6"/>
  <c r="N55" i="6" s="1"/>
  <c r="K56" i="6"/>
  <c r="M56" i="6" s="1"/>
  <c r="L56" i="6"/>
  <c r="N56" i="6" s="1"/>
  <c r="K57" i="6"/>
  <c r="M57" i="6" s="1"/>
  <c r="L57" i="6"/>
  <c r="N57" i="6" s="1"/>
  <c r="K58" i="6"/>
  <c r="M58" i="6" s="1"/>
  <c r="L58" i="6"/>
  <c r="N58" i="6" s="1"/>
  <c r="K59" i="6"/>
  <c r="M59" i="6" s="1"/>
  <c r="L59" i="6"/>
  <c r="N59" i="6" s="1"/>
  <c r="K60" i="6"/>
  <c r="M60" i="6" s="1"/>
  <c r="L60" i="6"/>
  <c r="N60" i="6" s="1"/>
  <c r="K61" i="6"/>
  <c r="M61" i="6" s="1"/>
  <c r="L61" i="6"/>
  <c r="N61" i="6" s="1"/>
  <c r="K62" i="6"/>
  <c r="M62" i="6" s="1"/>
  <c r="L62" i="6"/>
  <c r="N62" i="6" s="1"/>
  <c r="K63" i="6"/>
  <c r="M63" i="6" s="1"/>
  <c r="L63" i="6"/>
  <c r="N63" i="6" s="1"/>
  <c r="K64" i="6"/>
  <c r="M64" i="6" s="1"/>
  <c r="L64" i="6"/>
  <c r="N64" i="6" s="1"/>
  <c r="K65" i="6"/>
  <c r="M65" i="6" s="1"/>
  <c r="L65" i="6"/>
  <c r="N65" i="6" s="1"/>
  <c r="K66" i="6"/>
  <c r="M66" i="6" s="1"/>
  <c r="L66" i="6"/>
  <c r="N66" i="6" s="1"/>
  <c r="K68" i="6"/>
  <c r="M68" i="6" s="1"/>
  <c r="L68" i="6"/>
  <c r="N68" i="6" s="1"/>
  <c r="K69" i="6"/>
  <c r="M69" i="6" s="1"/>
  <c r="L69" i="6"/>
  <c r="N69" i="6" s="1"/>
  <c r="K70" i="6"/>
  <c r="M70" i="6" s="1"/>
  <c r="L70" i="6"/>
  <c r="N70" i="6" s="1"/>
  <c r="K71" i="6"/>
  <c r="M71" i="6" s="1"/>
  <c r="L71" i="6"/>
  <c r="N71" i="6" s="1"/>
  <c r="K72" i="6"/>
  <c r="M72" i="6" s="1"/>
  <c r="L72" i="6"/>
  <c r="N72" i="6" s="1"/>
  <c r="K73" i="6"/>
  <c r="M73" i="6" s="1"/>
  <c r="L73" i="6"/>
  <c r="N73" i="6" s="1"/>
  <c r="K74" i="6"/>
  <c r="M74" i="6" s="1"/>
  <c r="L74" i="6"/>
  <c r="N74" i="6" s="1"/>
  <c r="K75" i="6"/>
  <c r="M75" i="6" s="1"/>
  <c r="L75" i="6"/>
  <c r="N75" i="6" s="1"/>
  <c r="K76" i="6"/>
  <c r="M76" i="6" s="1"/>
  <c r="L76" i="6"/>
  <c r="N76" i="6" s="1"/>
  <c r="K77" i="6"/>
  <c r="M77" i="6" s="1"/>
  <c r="L77" i="6"/>
  <c r="N77" i="6" s="1"/>
  <c r="K78" i="6"/>
  <c r="M78" i="6" s="1"/>
  <c r="L78" i="6"/>
  <c r="N78" i="6" s="1"/>
  <c r="K79" i="6"/>
  <c r="M79" i="6" s="1"/>
  <c r="L79" i="6"/>
  <c r="N79" i="6" s="1"/>
  <c r="K80" i="6"/>
  <c r="M80" i="6" s="1"/>
  <c r="L80" i="6"/>
  <c r="N80" i="6" s="1"/>
  <c r="K82" i="6"/>
  <c r="M82" i="6" s="1"/>
  <c r="L82" i="6"/>
  <c r="N82" i="6" s="1"/>
  <c r="K83" i="6"/>
  <c r="M83" i="6" s="1"/>
  <c r="L83" i="6"/>
  <c r="N83" i="6" s="1"/>
  <c r="K84" i="6"/>
  <c r="M84" i="6" s="1"/>
  <c r="L84" i="6"/>
  <c r="N84" i="6" s="1"/>
  <c r="K85" i="6"/>
  <c r="M85" i="6" s="1"/>
  <c r="L85" i="6"/>
  <c r="N85" i="6" s="1"/>
  <c r="K86" i="6"/>
  <c r="M86" i="6" s="1"/>
  <c r="L86" i="6"/>
  <c r="N86" i="6" s="1"/>
  <c r="K87" i="6"/>
  <c r="M87" i="6" s="1"/>
  <c r="L87" i="6"/>
  <c r="N87" i="6" s="1"/>
  <c r="K88" i="6"/>
  <c r="M88" i="6" s="1"/>
  <c r="L88" i="6"/>
  <c r="N88" i="6" s="1"/>
  <c r="K90" i="6"/>
  <c r="M90" i="6" s="1"/>
  <c r="L90" i="6"/>
  <c r="N90" i="6" s="1"/>
  <c r="K91" i="6"/>
  <c r="M91" i="6" s="1"/>
  <c r="L91" i="6"/>
  <c r="N91" i="6" s="1"/>
  <c r="K92" i="6"/>
  <c r="M92" i="6" s="1"/>
  <c r="L92" i="6"/>
  <c r="N92" i="6" s="1"/>
  <c r="K93" i="6"/>
  <c r="M93" i="6" s="1"/>
  <c r="L93" i="6"/>
  <c r="N93" i="6" s="1"/>
  <c r="K94" i="6"/>
  <c r="M94" i="6" s="1"/>
  <c r="L94" i="6"/>
  <c r="N94" i="6" s="1"/>
  <c r="K95" i="6"/>
  <c r="M95" i="6" s="1"/>
  <c r="L95" i="6"/>
  <c r="N95" i="6" s="1"/>
  <c r="K96" i="6"/>
  <c r="M96" i="6" s="1"/>
  <c r="L96" i="6"/>
  <c r="N96" i="6" s="1"/>
  <c r="K97" i="6"/>
  <c r="M97" i="6" s="1"/>
  <c r="L97" i="6"/>
  <c r="N97" i="6" s="1"/>
  <c r="J5" i="5"/>
  <c r="K5" i="5"/>
  <c r="J6" i="5"/>
  <c r="K6" i="5"/>
  <c r="J7" i="5"/>
  <c r="K7" i="5"/>
  <c r="J8" i="5"/>
  <c r="K8" i="5"/>
  <c r="J9" i="5"/>
  <c r="K9" i="5"/>
  <c r="J10" i="5"/>
  <c r="K10" i="5"/>
  <c r="J11" i="5"/>
  <c r="K11" i="5"/>
  <c r="J12" i="5"/>
  <c r="K12" i="5"/>
  <c r="J13" i="5"/>
  <c r="K13" i="5"/>
  <c r="J14" i="5"/>
  <c r="K14" i="5"/>
  <c r="K4" i="5"/>
  <c r="J4" i="5"/>
  <c r="L4" i="6"/>
  <c r="N4" i="6" s="1"/>
  <c r="M4" i="6"/>
  <c r="I5" i="9"/>
  <c r="K5" i="9" s="1"/>
  <c r="M5" i="9" s="1"/>
  <c r="O5" i="9" s="1"/>
  <c r="J5" i="9"/>
  <c r="L5" i="9" s="1"/>
  <c r="N5" i="9" s="1"/>
  <c r="I6" i="9"/>
  <c r="K6" i="9" s="1"/>
  <c r="M6" i="9" s="1"/>
  <c r="J6" i="9"/>
  <c r="L6" i="9" s="1"/>
  <c r="N6" i="9" s="1"/>
  <c r="I7" i="9"/>
  <c r="K7" i="9" s="1"/>
  <c r="M7" i="9" s="1"/>
  <c r="J7" i="9"/>
  <c r="L7" i="9" s="1"/>
  <c r="N7" i="9" s="1"/>
  <c r="I8" i="9"/>
  <c r="K8" i="9" s="1"/>
  <c r="M8" i="9" s="1"/>
  <c r="J8" i="9"/>
  <c r="L8" i="9" s="1"/>
  <c r="N8" i="9" s="1"/>
  <c r="I9" i="9"/>
  <c r="K9" i="9" s="1"/>
  <c r="M9" i="9" s="1"/>
  <c r="O9" i="9" s="1"/>
  <c r="J9" i="9"/>
  <c r="L9" i="9" s="1"/>
  <c r="N9" i="9" s="1"/>
  <c r="I10" i="9"/>
  <c r="K10" i="9" s="1"/>
  <c r="M10" i="9" s="1"/>
  <c r="J10" i="9"/>
  <c r="L10" i="9" s="1"/>
  <c r="N10" i="9" s="1"/>
  <c r="I11" i="9"/>
  <c r="K11" i="9" s="1"/>
  <c r="M11" i="9" s="1"/>
  <c r="J11" i="9"/>
  <c r="L11" i="9" s="1"/>
  <c r="N11" i="9" s="1"/>
  <c r="I12" i="9"/>
  <c r="K12" i="9" s="1"/>
  <c r="M12" i="9" s="1"/>
  <c r="J12" i="9"/>
  <c r="L12" i="9" s="1"/>
  <c r="N12" i="9" s="1"/>
  <c r="I13" i="9"/>
  <c r="K13" i="9" s="1"/>
  <c r="M13" i="9" s="1"/>
  <c r="O13" i="9" s="1"/>
  <c r="J13" i="9"/>
  <c r="L13" i="9" s="1"/>
  <c r="N13" i="9" s="1"/>
  <c r="I14" i="9"/>
  <c r="K14" i="9" s="1"/>
  <c r="M14" i="9" s="1"/>
  <c r="J14" i="9"/>
  <c r="L14" i="9" s="1"/>
  <c r="N14" i="9" s="1"/>
  <c r="J4" i="9"/>
  <c r="L4" i="9" s="1"/>
  <c r="N4" i="9" s="1"/>
  <c r="I4" i="9"/>
  <c r="K4" i="9" s="1"/>
  <c r="M4" i="9" s="1"/>
  <c r="AC6542" i="1"/>
  <c r="AB6542" i="1"/>
  <c r="AC6541" i="1"/>
  <c r="AB6541" i="1"/>
  <c r="AC6540" i="1"/>
  <c r="AB6540" i="1"/>
  <c r="AC6539" i="1"/>
  <c r="AB6539" i="1"/>
  <c r="AC6538" i="1"/>
  <c r="AB6538" i="1"/>
  <c r="AC6537" i="1"/>
  <c r="AB6537" i="1"/>
  <c r="AC6536" i="1"/>
  <c r="AB6536" i="1"/>
  <c r="AC6535" i="1"/>
  <c r="AB6535" i="1"/>
  <c r="AC6534" i="1"/>
  <c r="AB6534" i="1"/>
  <c r="AC6533" i="1"/>
  <c r="AB6533" i="1"/>
  <c r="AC6532" i="1"/>
  <c r="AB6532" i="1"/>
  <c r="AC6531" i="1"/>
  <c r="AB6531" i="1"/>
  <c r="AC6530" i="1"/>
  <c r="AB6530" i="1"/>
  <c r="AC6529" i="1"/>
  <c r="AB6529" i="1"/>
  <c r="AC6528" i="1"/>
  <c r="AB6528" i="1"/>
  <c r="AC6527" i="1"/>
  <c r="AB6527" i="1"/>
  <c r="AC6526" i="1"/>
  <c r="AB6526" i="1"/>
  <c r="AC6525" i="1"/>
  <c r="AB6525" i="1"/>
  <c r="AC6524" i="1"/>
  <c r="AB6524" i="1"/>
  <c r="AC6523" i="1"/>
  <c r="AB6523" i="1"/>
  <c r="AC6522" i="1"/>
  <c r="AB6522" i="1"/>
  <c r="AC6521" i="1"/>
  <c r="AB6521" i="1"/>
  <c r="AC6520" i="1"/>
  <c r="AB6520" i="1"/>
  <c r="AC6519" i="1"/>
  <c r="AB6519" i="1"/>
  <c r="AC6518" i="1"/>
  <c r="AB6518" i="1"/>
  <c r="AC6517" i="1"/>
  <c r="AB6517" i="1"/>
  <c r="AC6516" i="1"/>
  <c r="AB6516" i="1"/>
  <c r="AC6515" i="1"/>
  <c r="AB6515" i="1"/>
  <c r="AC6514" i="1"/>
  <c r="AB6514" i="1"/>
  <c r="AC6513" i="1"/>
  <c r="AB6513" i="1"/>
  <c r="AC6512" i="1"/>
  <c r="AB6512" i="1"/>
  <c r="AC6511" i="1"/>
  <c r="AB6511" i="1"/>
  <c r="AC6510" i="1"/>
  <c r="AB6510" i="1"/>
  <c r="AC6509" i="1"/>
  <c r="AB6509" i="1"/>
  <c r="AC6508" i="1"/>
  <c r="AB6508" i="1"/>
  <c r="AC6507" i="1"/>
  <c r="AB6507" i="1"/>
  <c r="AC6506" i="1"/>
  <c r="AB6506" i="1"/>
  <c r="AC6505" i="1"/>
  <c r="AB6505" i="1"/>
  <c r="AC6504" i="1"/>
  <c r="AB6504" i="1"/>
  <c r="AC6503" i="1"/>
  <c r="AB6503" i="1"/>
  <c r="AC6502" i="1"/>
  <c r="AB6502" i="1"/>
  <c r="AC6501" i="1"/>
  <c r="AB6501" i="1"/>
  <c r="AC6500" i="1"/>
  <c r="AB6500" i="1"/>
  <c r="AC6499" i="1"/>
  <c r="AB6499" i="1"/>
  <c r="AC6498" i="1"/>
  <c r="AB6498" i="1"/>
  <c r="AC6497" i="1"/>
  <c r="AB6497" i="1"/>
  <c r="AC6496" i="1"/>
  <c r="AB6496" i="1"/>
  <c r="AC6495" i="1"/>
  <c r="AB6495" i="1"/>
  <c r="AC6494" i="1"/>
  <c r="AB6494" i="1"/>
  <c r="AC6493" i="1"/>
  <c r="AB6493" i="1"/>
  <c r="AC6492" i="1"/>
  <c r="AB6492" i="1"/>
  <c r="AC6491" i="1"/>
  <c r="AB6491" i="1"/>
  <c r="AC6490" i="1"/>
  <c r="AB6490" i="1"/>
  <c r="AC6489" i="1"/>
  <c r="AB6489" i="1"/>
  <c r="AC6488" i="1"/>
  <c r="AB6488" i="1"/>
  <c r="AC6487" i="1"/>
  <c r="AB6487" i="1"/>
  <c r="AC6486" i="1"/>
  <c r="AB6486" i="1"/>
  <c r="AC6485" i="1"/>
  <c r="AB6485" i="1"/>
  <c r="AC6484" i="1"/>
  <c r="AB6484" i="1"/>
  <c r="AC6483" i="1"/>
  <c r="AB6483" i="1"/>
  <c r="AC6482" i="1"/>
  <c r="AB6482" i="1"/>
  <c r="AC6481" i="1"/>
  <c r="AB6481" i="1"/>
  <c r="AC6480" i="1"/>
  <c r="AB6480" i="1"/>
  <c r="AC6479" i="1"/>
  <c r="AB6479" i="1"/>
  <c r="AC6478" i="1"/>
  <c r="AB6478" i="1"/>
  <c r="AC6477" i="1"/>
  <c r="AB6477" i="1"/>
  <c r="AC6476" i="1"/>
  <c r="AB6476" i="1"/>
  <c r="AC6475" i="1"/>
  <c r="AB6475" i="1"/>
  <c r="AC6474" i="1"/>
  <c r="AB6474" i="1"/>
  <c r="AC6473" i="1"/>
  <c r="AB6473" i="1"/>
  <c r="AC6472" i="1"/>
  <c r="AB6472" i="1"/>
  <c r="AC6471" i="1"/>
  <c r="AB6471" i="1"/>
  <c r="AC6470" i="1"/>
  <c r="AB6470" i="1"/>
  <c r="AC6469" i="1"/>
  <c r="AB6469" i="1"/>
  <c r="AC6468" i="1"/>
  <c r="AB6468" i="1"/>
  <c r="AC6467" i="1"/>
  <c r="AB6467" i="1"/>
  <c r="AC6466" i="1"/>
  <c r="AB6466" i="1"/>
  <c r="AC6465" i="1"/>
  <c r="AB6465" i="1"/>
  <c r="AC6464" i="1"/>
  <c r="AB6464" i="1"/>
  <c r="AC6463" i="1"/>
  <c r="AB6463" i="1"/>
  <c r="AC6462" i="1"/>
  <c r="AB6462" i="1"/>
  <c r="AC6461" i="1"/>
  <c r="AB6461" i="1"/>
  <c r="AC6460" i="1"/>
  <c r="AB6460" i="1"/>
  <c r="AC6459" i="1"/>
  <c r="AB6459" i="1"/>
  <c r="AC6458" i="1"/>
  <c r="AB6458" i="1"/>
  <c r="AC6457" i="1"/>
  <c r="AB6457" i="1"/>
  <c r="AC6456" i="1"/>
  <c r="AB6456" i="1"/>
  <c r="AC6455" i="1"/>
  <c r="AB6455" i="1"/>
  <c r="AC6454" i="1"/>
  <c r="AB6454" i="1"/>
  <c r="AC6453" i="1"/>
  <c r="AB6453" i="1"/>
  <c r="AC6452" i="1"/>
  <c r="AB6452" i="1"/>
  <c r="AC6451" i="1"/>
  <c r="AB6451" i="1"/>
  <c r="AC6450" i="1"/>
  <c r="AB6450" i="1"/>
  <c r="AC6449" i="1"/>
  <c r="AB6449" i="1"/>
  <c r="AC6448" i="1"/>
  <c r="AB6448" i="1"/>
  <c r="AC6447" i="1"/>
  <c r="AB6447" i="1"/>
  <c r="AC6446" i="1"/>
  <c r="AB6446" i="1"/>
  <c r="AC6445" i="1"/>
  <c r="AB6445" i="1"/>
  <c r="AC6444" i="1"/>
  <c r="AB6444" i="1"/>
  <c r="AC6443" i="1"/>
  <c r="AB6443" i="1"/>
  <c r="AC6442" i="1"/>
  <c r="AB6442" i="1"/>
  <c r="AC6441" i="1"/>
  <c r="AB6441" i="1"/>
  <c r="AC6440" i="1"/>
  <c r="AB6440" i="1"/>
  <c r="AC6439" i="1"/>
  <c r="AB6439" i="1"/>
  <c r="AC6438" i="1"/>
  <c r="AB6438" i="1"/>
  <c r="AC6437" i="1"/>
  <c r="AB6437" i="1"/>
  <c r="AC6436" i="1"/>
  <c r="AB6436" i="1"/>
  <c r="AC6435" i="1"/>
  <c r="AB6435" i="1"/>
  <c r="AC6434" i="1"/>
  <c r="AB6434" i="1"/>
  <c r="AC6433" i="1"/>
  <c r="AB6433" i="1"/>
  <c r="AC6432" i="1"/>
  <c r="AB6432" i="1"/>
  <c r="AC6431" i="1"/>
  <c r="AB6431" i="1"/>
  <c r="AC6430" i="1"/>
  <c r="AB6430" i="1"/>
  <c r="AC6429" i="1"/>
  <c r="AB6429" i="1"/>
  <c r="AC6428" i="1"/>
  <c r="AB6428" i="1"/>
  <c r="AC6427" i="1"/>
  <c r="AB6427" i="1"/>
  <c r="AC6426" i="1"/>
  <c r="AB6426" i="1"/>
  <c r="AC6425" i="1"/>
  <c r="AB6425" i="1"/>
  <c r="AC6424" i="1"/>
  <c r="AB6424" i="1"/>
  <c r="AC6423" i="1"/>
  <c r="AB6423" i="1"/>
  <c r="AC6422" i="1"/>
  <c r="AB6422" i="1"/>
  <c r="AC6421" i="1"/>
  <c r="AB6421" i="1"/>
  <c r="AC6420" i="1"/>
  <c r="AB6420" i="1"/>
  <c r="AC6419" i="1"/>
  <c r="AB6419" i="1"/>
  <c r="AC6418" i="1"/>
  <c r="AB6418" i="1"/>
  <c r="AC6417" i="1"/>
  <c r="AB6417" i="1"/>
  <c r="AC6416" i="1"/>
  <c r="AB6416" i="1"/>
  <c r="AC6415" i="1"/>
  <c r="AB6415" i="1"/>
  <c r="AC6414" i="1"/>
  <c r="AB6414" i="1"/>
  <c r="AC6413" i="1"/>
  <c r="AB6413" i="1"/>
  <c r="AC6412" i="1"/>
  <c r="AB6412" i="1"/>
  <c r="AC6324" i="1"/>
  <c r="AB6324" i="1"/>
  <c r="AC6323" i="1"/>
  <c r="AB6323" i="1"/>
  <c r="AC6322" i="1"/>
  <c r="AB6322" i="1"/>
  <c r="AC6321" i="1"/>
  <c r="AB6321" i="1"/>
  <c r="AC6320" i="1"/>
  <c r="AB6320" i="1"/>
  <c r="AC6319" i="1"/>
  <c r="AB6319" i="1"/>
  <c r="AC6318" i="1"/>
  <c r="AB6318" i="1"/>
  <c r="AC6317" i="1"/>
  <c r="AB6317" i="1"/>
  <c r="AC6316" i="1"/>
  <c r="AB6316" i="1"/>
  <c r="AC6315" i="1"/>
  <c r="AB6315" i="1"/>
  <c r="AC6314" i="1"/>
  <c r="AB6314" i="1"/>
  <c r="AC6313" i="1"/>
  <c r="AB6313" i="1"/>
  <c r="AC6312" i="1"/>
  <c r="AB6312" i="1"/>
  <c r="AC6311" i="1"/>
  <c r="AB6311" i="1"/>
  <c r="AC6310" i="1"/>
  <c r="AB6310" i="1"/>
  <c r="AC6309" i="1"/>
  <c r="AB6309" i="1"/>
  <c r="AC6308" i="1"/>
  <c r="AB6308" i="1"/>
  <c r="AC6307" i="1"/>
  <c r="AB6307" i="1"/>
  <c r="AC6306" i="1"/>
  <c r="AB6306" i="1"/>
  <c r="AC6305" i="1"/>
  <c r="AB6305" i="1"/>
  <c r="AC6304" i="1"/>
  <c r="AB6304" i="1"/>
  <c r="AC6303" i="1"/>
  <c r="AB6303" i="1"/>
  <c r="AC6302" i="1"/>
  <c r="AB6302" i="1"/>
  <c r="AC6301" i="1"/>
  <c r="AB6301" i="1"/>
  <c r="AC6300" i="1"/>
  <c r="AB6300" i="1"/>
  <c r="AC6299" i="1"/>
  <c r="AB6299" i="1"/>
  <c r="AC6298" i="1"/>
  <c r="AB6298" i="1"/>
  <c r="AC6297" i="1"/>
  <c r="AB6297" i="1"/>
  <c r="AC6296" i="1"/>
  <c r="AB6296" i="1"/>
  <c r="AC6295" i="1"/>
  <c r="AB6295" i="1"/>
  <c r="AC6294" i="1"/>
  <c r="AB6294" i="1"/>
  <c r="AC6293" i="1"/>
  <c r="AB6293" i="1"/>
  <c r="AC6292" i="1"/>
  <c r="AB6292" i="1"/>
  <c r="AC6291" i="1"/>
  <c r="AB6291" i="1"/>
  <c r="AC6290" i="1"/>
  <c r="AB6290" i="1"/>
  <c r="AC6289" i="1"/>
  <c r="AB6289" i="1"/>
  <c r="AC6288" i="1"/>
  <c r="AB6288" i="1"/>
  <c r="AC6287" i="1"/>
  <c r="AB6287" i="1"/>
  <c r="AC6286" i="1"/>
  <c r="AB6286" i="1"/>
  <c r="AC6285" i="1"/>
  <c r="AB6285" i="1"/>
  <c r="AC6284" i="1"/>
  <c r="AB6284" i="1"/>
  <c r="AC6283" i="1"/>
  <c r="AB6283" i="1"/>
  <c r="AC6282" i="1"/>
  <c r="AB6282" i="1"/>
  <c r="AC6281" i="1"/>
  <c r="AB6281" i="1"/>
  <c r="AC6280" i="1"/>
  <c r="AB6280" i="1"/>
  <c r="AC6279" i="1"/>
  <c r="AB6279" i="1"/>
  <c r="AC6278" i="1"/>
  <c r="AB6278" i="1"/>
  <c r="AC6277" i="1"/>
  <c r="AB6277" i="1"/>
  <c r="AC6276" i="1"/>
  <c r="AB6276" i="1"/>
  <c r="AC6275" i="1"/>
  <c r="AB6275" i="1"/>
  <c r="AC6274" i="1"/>
  <c r="AB6274" i="1"/>
  <c r="AC6273" i="1"/>
  <c r="AB6273" i="1"/>
  <c r="AC6272" i="1"/>
  <c r="AB6272" i="1"/>
  <c r="AC6271" i="1"/>
  <c r="AB6271" i="1"/>
  <c r="AC6270" i="1"/>
  <c r="AB6270" i="1"/>
  <c r="AC6269" i="1"/>
  <c r="AB6269" i="1"/>
  <c r="AC6268" i="1"/>
  <c r="AB6268" i="1"/>
  <c r="AC6267" i="1"/>
  <c r="AB6267" i="1"/>
  <c r="AC6266" i="1"/>
  <c r="AB6266" i="1"/>
  <c r="AC6265" i="1"/>
  <c r="AB6265" i="1"/>
  <c r="AC6264" i="1"/>
  <c r="AB6264" i="1"/>
  <c r="AC6263" i="1"/>
  <c r="AB6263" i="1"/>
  <c r="AC6262" i="1"/>
  <c r="AB6262" i="1"/>
  <c r="AC6261" i="1"/>
  <c r="AB6261" i="1"/>
  <c r="AC6260" i="1"/>
  <c r="AB6260" i="1"/>
  <c r="AC6259" i="1"/>
  <c r="AB6259" i="1"/>
  <c r="AC6258" i="1"/>
  <c r="AB6258" i="1"/>
  <c r="AC6257" i="1"/>
  <c r="AB6257" i="1"/>
  <c r="AC6256" i="1"/>
  <c r="AB6256" i="1"/>
  <c r="AC6255" i="1"/>
  <c r="AB6255" i="1"/>
  <c r="AC6254" i="1"/>
  <c r="AB6254" i="1"/>
  <c r="AC6253" i="1"/>
  <c r="AB6253" i="1"/>
  <c r="AC6252" i="1"/>
  <c r="AB6252" i="1"/>
  <c r="AC6251" i="1"/>
  <c r="AB6251" i="1"/>
  <c r="AC6250" i="1"/>
  <c r="AB6250" i="1"/>
  <c r="AC6249" i="1"/>
  <c r="AB6249" i="1"/>
  <c r="AC6248" i="1"/>
  <c r="AB6248" i="1"/>
  <c r="AC6247" i="1"/>
  <c r="AB6247" i="1"/>
  <c r="AC6246" i="1"/>
  <c r="AB6246" i="1"/>
  <c r="AC6245" i="1"/>
  <c r="AB6245" i="1"/>
  <c r="AC6244" i="1"/>
  <c r="AB6244" i="1"/>
  <c r="AC6243" i="1"/>
  <c r="AB6243" i="1"/>
  <c r="AC6242" i="1"/>
  <c r="AB6242" i="1"/>
  <c r="AC6241" i="1"/>
  <c r="AB6241" i="1"/>
  <c r="AC6240" i="1"/>
  <c r="AB6240" i="1"/>
  <c r="AC6239" i="1"/>
  <c r="AB6239" i="1"/>
  <c r="AC6238" i="1"/>
  <c r="AB6238" i="1"/>
  <c r="AC6237" i="1"/>
  <c r="AB6237" i="1"/>
  <c r="AC6236" i="1"/>
  <c r="AB6236" i="1"/>
  <c r="AC6235" i="1"/>
  <c r="AB6235" i="1"/>
  <c r="AC6234" i="1"/>
  <c r="AB6234" i="1"/>
  <c r="AC6233" i="1"/>
  <c r="AB6233" i="1"/>
  <c r="AC6232" i="1"/>
  <c r="AB6232" i="1"/>
  <c r="AC6231" i="1"/>
  <c r="AB6231" i="1"/>
  <c r="AC6230" i="1"/>
  <c r="AB6230" i="1"/>
  <c r="AC6229" i="1"/>
  <c r="AB6229" i="1"/>
  <c r="AC6228" i="1"/>
  <c r="AB6228" i="1"/>
  <c r="AC6227" i="1"/>
  <c r="AB6227" i="1"/>
  <c r="AC6226" i="1"/>
  <c r="AB6226" i="1"/>
  <c r="AC6225" i="1"/>
  <c r="AB6225" i="1"/>
  <c r="AC6224" i="1"/>
  <c r="AB6224" i="1"/>
  <c r="AC6223" i="1"/>
  <c r="AB6223" i="1"/>
  <c r="AC6222" i="1"/>
  <c r="AB6222" i="1"/>
  <c r="AC6221" i="1"/>
  <c r="AB6221" i="1"/>
  <c r="AC6220" i="1"/>
  <c r="AB6220" i="1"/>
  <c r="AC6219" i="1"/>
  <c r="AB6219" i="1"/>
  <c r="AC6218" i="1"/>
  <c r="AB6218" i="1"/>
  <c r="AC6217" i="1"/>
  <c r="AB6217" i="1"/>
  <c r="AC6216" i="1"/>
  <c r="AB6216" i="1"/>
  <c r="AC6215" i="1"/>
  <c r="AB6215" i="1"/>
  <c r="AC6214" i="1"/>
  <c r="AB6214" i="1"/>
  <c r="AC6213" i="1"/>
  <c r="AB6213" i="1"/>
  <c r="AC6212" i="1"/>
  <c r="AB6212" i="1"/>
  <c r="AC6211" i="1"/>
  <c r="AB6211" i="1"/>
  <c r="AC6210" i="1"/>
  <c r="AB6210" i="1"/>
  <c r="AC6209" i="1"/>
  <c r="AB6209" i="1"/>
  <c r="AC6208" i="1"/>
  <c r="AB6208" i="1"/>
  <c r="AC6207" i="1"/>
  <c r="AB6207" i="1"/>
  <c r="AC6206" i="1"/>
  <c r="AB6206" i="1"/>
  <c r="AC6205" i="1"/>
  <c r="AB6205" i="1"/>
  <c r="AC6204" i="1"/>
  <c r="AB6204" i="1"/>
  <c r="AC6203" i="1"/>
  <c r="AB6203" i="1"/>
  <c r="AC6202" i="1"/>
  <c r="AB6202" i="1"/>
  <c r="AC6201" i="1"/>
  <c r="AB6201" i="1"/>
  <c r="AC6200" i="1"/>
  <c r="AB6200" i="1"/>
  <c r="AC6199" i="1"/>
  <c r="AB6199" i="1"/>
  <c r="AC6198" i="1"/>
  <c r="AB6198" i="1"/>
  <c r="AC6197" i="1"/>
  <c r="AB6197" i="1"/>
  <c r="AC6196" i="1"/>
  <c r="AB6196" i="1"/>
  <c r="AC6195" i="1"/>
  <c r="AB6195" i="1"/>
  <c r="AC6194" i="1"/>
  <c r="AB6194" i="1"/>
  <c r="AC6193" i="1"/>
  <c r="AB6193" i="1"/>
  <c r="AC6192" i="1"/>
  <c r="AB6192" i="1"/>
  <c r="AC6191" i="1"/>
  <c r="AB6191" i="1"/>
  <c r="AC6190" i="1"/>
  <c r="AB6190" i="1"/>
  <c r="AC6189" i="1"/>
  <c r="AB6189" i="1"/>
  <c r="AC6188" i="1"/>
  <c r="AB6188" i="1"/>
  <c r="AC6187" i="1"/>
  <c r="AB6187" i="1"/>
  <c r="AC6186" i="1"/>
  <c r="AB6186" i="1"/>
  <c r="AC6185" i="1"/>
  <c r="AB6185" i="1"/>
  <c r="AC6184" i="1"/>
  <c r="AB6184" i="1"/>
  <c r="AC6183" i="1"/>
  <c r="AB6183" i="1"/>
  <c r="AC6182" i="1"/>
  <c r="AB6182" i="1"/>
  <c r="AC6181" i="1"/>
  <c r="AB6181" i="1"/>
  <c r="AC6180" i="1"/>
  <c r="AB6180" i="1"/>
  <c r="AC6179" i="1"/>
  <c r="AB6179" i="1"/>
  <c r="AC6178" i="1"/>
  <c r="AB6178" i="1"/>
  <c r="AC6177" i="1"/>
  <c r="AB6177" i="1"/>
  <c r="AC6176" i="1"/>
  <c r="AB6176" i="1"/>
  <c r="AC6175" i="1"/>
  <c r="AB6175" i="1"/>
  <c r="AC6174" i="1"/>
  <c r="AB6174" i="1"/>
  <c r="AC6173" i="1"/>
  <c r="AB6173" i="1"/>
  <c r="AC6172" i="1"/>
  <c r="AB6172" i="1"/>
  <c r="AC6171" i="1"/>
  <c r="AB6171" i="1"/>
  <c r="AC6170" i="1"/>
  <c r="AB6170" i="1"/>
  <c r="AC6169" i="1"/>
  <c r="AB6169" i="1"/>
  <c r="AC6168" i="1"/>
  <c r="AB6168" i="1"/>
  <c r="AC6167" i="1"/>
  <c r="AB6167" i="1"/>
  <c r="AC6166" i="1"/>
  <c r="AB6166" i="1"/>
  <c r="AC6165" i="1"/>
  <c r="AB6165" i="1"/>
  <c r="AC6164" i="1"/>
  <c r="AB6164" i="1"/>
  <c r="AC6163" i="1"/>
  <c r="AB6163" i="1"/>
  <c r="AC6162" i="1"/>
  <c r="AB6162" i="1"/>
  <c r="AC6161" i="1"/>
  <c r="AB6161" i="1"/>
  <c r="AC6160" i="1"/>
  <c r="AB6160" i="1"/>
  <c r="AC6159" i="1"/>
  <c r="AB6159" i="1"/>
  <c r="AC6158" i="1"/>
  <c r="AB6158" i="1"/>
  <c r="AC6157" i="1"/>
  <c r="AB6157" i="1"/>
  <c r="AC6156" i="1"/>
  <c r="AB6156" i="1"/>
  <c r="AC6155" i="1"/>
  <c r="AB6155" i="1"/>
  <c r="AC6154" i="1"/>
  <c r="AB6154" i="1"/>
  <c r="AC6153" i="1"/>
  <c r="AB6153" i="1"/>
  <c r="AC6152" i="1"/>
  <c r="AB6152" i="1"/>
  <c r="AC6151" i="1"/>
  <c r="AB6151" i="1"/>
  <c r="AC6150" i="1"/>
  <c r="AB6150" i="1"/>
  <c r="AC6149" i="1"/>
  <c r="AB6149" i="1"/>
  <c r="AC6148" i="1"/>
  <c r="AB6148" i="1"/>
  <c r="AC6147" i="1"/>
  <c r="AB6147" i="1"/>
  <c r="AC6146" i="1"/>
  <c r="AB6146" i="1"/>
  <c r="AC6145" i="1"/>
  <c r="AB6145" i="1"/>
  <c r="AC6144" i="1"/>
  <c r="AB6144" i="1"/>
  <c r="AC6143" i="1"/>
  <c r="AB6143" i="1"/>
  <c r="AC6142" i="1"/>
  <c r="AB6142" i="1"/>
  <c r="AC6141" i="1"/>
  <c r="AB6141" i="1"/>
  <c r="AC6140" i="1"/>
  <c r="AB6140" i="1"/>
  <c r="AC6139" i="1"/>
  <c r="AB6139" i="1"/>
  <c r="AC6138" i="1"/>
  <c r="AB6138" i="1"/>
  <c r="AC6137" i="1"/>
  <c r="AB6137" i="1"/>
  <c r="AC6136" i="1"/>
  <c r="AB6136" i="1"/>
  <c r="AC6135" i="1"/>
  <c r="AB6135" i="1"/>
  <c r="AC6134" i="1"/>
  <c r="AB6134" i="1"/>
  <c r="AC6133" i="1"/>
  <c r="AB6133" i="1"/>
  <c r="AC6132" i="1"/>
  <c r="AB6132" i="1"/>
  <c r="AC6131" i="1"/>
  <c r="AB6131" i="1"/>
  <c r="AC6130" i="1"/>
  <c r="AB6130" i="1"/>
  <c r="AC6129" i="1"/>
  <c r="AB6129" i="1"/>
  <c r="AC6128" i="1"/>
  <c r="AB6128" i="1"/>
  <c r="AC6127" i="1"/>
  <c r="AB6127" i="1"/>
  <c r="AC6126" i="1"/>
  <c r="AB6126" i="1"/>
  <c r="AC6125" i="1"/>
  <c r="AB6125" i="1"/>
  <c r="AC6124" i="1"/>
  <c r="AB6124" i="1"/>
  <c r="AC6123" i="1"/>
  <c r="AB6123" i="1"/>
  <c r="AC6122" i="1"/>
  <c r="AB6122" i="1"/>
  <c r="AC6121" i="1"/>
  <c r="AB6121" i="1"/>
  <c r="AC6120" i="1"/>
  <c r="AB6120" i="1"/>
  <c r="AC6119" i="1"/>
  <c r="AB6119" i="1"/>
  <c r="AC6118" i="1"/>
  <c r="AB6118" i="1"/>
  <c r="AC6117" i="1"/>
  <c r="AB6117" i="1"/>
  <c r="AC6116" i="1"/>
  <c r="AB6116" i="1"/>
  <c r="AC6115" i="1"/>
  <c r="AB6115" i="1"/>
  <c r="AC6114" i="1"/>
  <c r="AB6114" i="1"/>
  <c r="AC6113" i="1"/>
  <c r="AB6113" i="1"/>
  <c r="AC6112" i="1"/>
  <c r="AB6112" i="1"/>
  <c r="AC6111" i="1"/>
  <c r="AB6111" i="1"/>
  <c r="AC6110" i="1"/>
  <c r="AB6110" i="1"/>
  <c r="AC6109" i="1"/>
  <c r="AB6109" i="1"/>
  <c r="AC6108" i="1"/>
  <c r="AB6108" i="1"/>
  <c r="AC6107" i="1"/>
  <c r="AB6107" i="1"/>
  <c r="AC6106" i="1"/>
  <c r="AB6106" i="1"/>
  <c r="AC6105" i="1"/>
  <c r="AB6105" i="1"/>
  <c r="AC6104" i="1"/>
  <c r="AB6104" i="1"/>
  <c r="AC6103" i="1"/>
  <c r="AB6103" i="1"/>
  <c r="AC6102" i="1"/>
  <c r="AB6102" i="1"/>
  <c r="AC6101" i="1"/>
  <c r="AB6101" i="1"/>
  <c r="AC6100" i="1"/>
  <c r="AB6100" i="1"/>
  <c r="AC6099" i="1"/>
  <c r="AB6099" i="1"/>
  <c r="AC6098" i="1"/>
  <c r="AB6098" i="1"/>
  <c r="AC6097" i="1"/>
  <c r="AB6097" i="1"/>
  <c r="AC6096" i="1"/>
  <c r="AB6096" i="1"/>
  <c r="AC6095" i="1"/>
  <c r="AB6095" i="1"/>
  <c r="AC6094" i="1"/>
  <c r="AB6094" i="1"/>
  <c r="AC6093" i="1"/>
  <c r="AB6093" i="1"/>
  <c r="AC6092" i="1"/>
  <c r="AB6092" i="1"/>
  <c r="AC6091" i="1"/>
  <c r="AB6091" i="1"/>
  <c r="AC6090" i="1"/>
  <c r="AB6090" i="1"/>
  <c r="AC6089" i="1"/>
  <c r="AB6089" i="1"/>
  <c r="AC6088" i="1"/>
  <c r="AB6088" i="1"/>
  <c r="AC6087" i="1"/>
  <c r="AB6087" i="1"/>
  <c r="AC6086" i="1"/>
  <c r="AB6086" i="1"/>
  <c r="AC6085" i="1"/>
  <c r="AB6085" i="1"/>
  <c r="AC6084" i="1"/>
  <c r="AB6084" i="1"/>
  <c r="AC6083" i="1"/>
  <c r="AB6083" i="1"/>
  <c r="AC6082" i="1"/>
  <c r="AB6082" i="1"/>
  <c r="AC6081" i="1"/>
  <c r="AB6081" i="1"/>
  <c r="AC6080" i="1"/>
  <c r="AB6080" i="1"/>
  <c r="AC6079" i="1"/>
  <c r="AB6079" i="1"/>
  <c r="AC6078" i="1"/>
  <c r="AB6078" i="1"/>
  <c r="AC6077" i="1"/>
  <c r="AB6077" i="1"/>
  <c r="AC6076" i="1"/>
  <c r="AB6076" i="1"/>
  <c r="AC6075" i="1"/>
  <c r="AB6075" i="1"/>
  <c r="AC6074" i="1"/>
  <c r="AB6074" i="1"/>
  <c r="AC6073" i="1"/>
  <c r="AB6073" i="1"/>
  <c r="AC6072" i="1"/>
  <c r="AB6072" i="1"/>
  <c r="AC6071" i="1"/>
  <c r="AB6071" i="1"/>
  <c r="AC6070" i="1"/>
  <c r="AB6070" i="1"/>
  <c r="AC6069" i="1"/>
  <c r="AB6069" i="1"/>
  <c r="AC6068" i="1"/>
  <c r="AB6068" i="1"/>
  <c r="AC6067" i="1"/>
  <c r="AB6067" i="1"/>
  <c r="AC6066" i="1"/>
  <c r="AB6066" i="1"/>
  <c r="AC6065" i="1"/>
  <c r="AB6065" i="1"/>
  <c r="AC6064" i="1"/>
  <c r="AB6064" i="1"/>
  <c r="AC6063" i="1"/>
  <c r="AB6063" i="1"/>
  <c r="AC6062" i="1"/>
  <c r="AB6062" i="1"/>
  <c r="AC6061" i="1"/>
  <c r="AB6061" i="1"/>
  <c r="AC6060" i="1"/>
  <c r="AB6060" i="1"/>
  <c r="AC6059" i="1"/>
  <c r="AB6059" i="1"/>
  <c r="AC6058" i="1"/>
  <c r="AB6058" i="1"/>
  <c r="AC6057" i="1"/>
  <c r="AB6057" i="1"/>
  <c r="AC6056" i="1"/>
  <c r="AB6056" i="1"/>
  <c r="AC6055" i="1"/>
  <c r="AB6055" i="1"/>
  <c r="AC6054" i="1"/>
  <c r="AB6054" i="1"/>
  <c r="AC6053" i="1"/>
  <c r="AB6053" i="1"/>
  <c r="AC6052" i="1"/>
  <c r="AB6052" i="1"/>
  <c r="AC6051" i="1"/>
  <c r="AB6051" i="1"/>
  <c r="AC6050" i="1"/>
  <c r="AB6050" i="1"/>
  <c r="AC6049" i="1"/>
  <c r="AB6049" i="1"/>
  <c r="AC6048" i="1"/>
  <c r="AB6048" i="1"/>
  <c r="AC6047" i="1"/>
  <c r="AB6047" i="1"/>
  <c r="AC6046" i="1"/>
  <c r="AB6046" i="1"/>
  <c r="AC6045" i="1"/>
  <c r="AB6045" i="1"/>
  <c r="AC6044" i="1"/>
  <c r="AB6044" i="1"/>
  <c r="AC6043" i="1"/>
  <c r="AB6043" i="1"/>
  <c r="AC6042" i="1"/>
  <c r="AB6042" i="1"/>
  <c r="AC6041" i="1"/>
  <c r="AB6041" i="1"/>
  <c r="AC6040" i="1"/>
  <c r="AB6040" i="1"/>
  <c r="AC6039" i="1"/>
  <c r="AB6039" i="1"/>
  <c r="AC6038" i="1"/>
  <c r="AB6038" i="1"/>
  <c r="AC6037" i="1"/>
  <c r="AB6037" i="1"/>
  <c r="AC6036" i="1"/>
  <c r="AB6036" i="1"/>
  <c r="AC6035" i="1"/>
  <c r="AB6035" i="1"/>
  <c r="AC6034" i="1"/>
  <c r="AB6034" i="1"/>
  <c r="AC6033" i="1"/>
  <c r="AB6033" i="1"/>
  <c r="AC6032" i="1"/>
  <c r="AB6032" i="1"/>
  <c r="AC6031" i="1"/>
  <c r="AB6031" i="1"/>
  <c r="AC6030" i="1"/>
  <c r="AB6030" i="1"/>
  <c r="AC6029" i="1"/>
  <c r="AB6029" i="1"/>
  <c r="AC6028" i="1"/>
  <c r="AB6028" i="1"/>
  <c r="AC6027" i="1"/>
  <c r="AB6027" i="1"/>
  <c r="AC6026" i="1"/>
  <c r="AB6026" i="1"/>
  <c r="AC6025" i="1"/>
  <c r="AB6025" i="1"/>
  <c r="AC6024" i="1"/>
  <c r="AB6024" i="1"/>
  <c r="AC6023" i="1"/>
  <c r="AB6023" i="1"/>
  <c r="AC6022" i="1"/>
  <c r="AB6022" i="1"/>
  <c r="AC6021" i="1"/>
  <c r="AB6021" i="1"/>
  <c r="AC6020" i="1"/>
  <c r="AB6020" i="1"/>
  <c r="AC6019" i="1"/>
  <c r="AB6019" i="1"/>
  <c r="AC6018" i="1"/>
  <c r="AB6018" i="1"/>
  <c r="AC6017" i="1"/>
  <c r="AB6017" i="1"/>
  <c r="AC6016" i="1"/>
  <c r="AB6016" i="1"/>
  <c r="AC6015" i="1"/>
  <c r="AB6015" i="1"/>
  <c r="AC6014" i="1"/>
  <c r="AB6014" i="1"/>
  <c r="AC6013" i="1"/>
  <c r="AB6013" i="1"/>
  <c r="AC5927" i="1"/>
  <c r="AB5927" i="1"/>
  <c r="AC5926" i="1"/>
  <c r="AB5926" i="1"/>
  <c r="AC5925" i="1"/>
  <c r="AB5925" i="1"/>
  <c r="AC5924" i="1"/>
  <c r="AB5924" i="1"/>
  <c r="AC5923" i="1"/>
  <c r="AB5923" i="1"/>
  <c r="AC5922" i="1"/>
  <c r="AB5922" i="1"/>
  <c r="AC5921" i="1"/>
  <c r="AB5921" i="1"/>
  <c r="AC5920" i="1"/>
  <c r="AB5920" i="1"/>
  <c r="AC5919" i="1"/>
  <c r="AB5919" i="1"/>
  <c r="AC5918" i="1"/>
  <c r="AB5918" i="1"/>
  <c r="AC5917" i="1"/>
  <c r="AB5917" i="1"/>
  <c r="AC5916" i="1"/>
  <c r="AB5916" i="1"/>
  <c r="AC5915" i="1"/>
  <c r="AB5915" i="1"/>
  <c r="AC5914" i="1"/>
  <c r="AB5914" i="1"/>
  <c r="AC5913" i="1"/>
  <c r="AB5913" i="1"/>
  <c r="AC5912" i="1"/>
  <c r="AB5912" i="1"/>
  <c r="AC5911" i="1"/>
  <c r="AB5911" i="1"/>
  <c r="AC5910" i="1"/>
  <c r="AB5910" i="1"/>
  <c r="AC5909" i="1"/>
  <c r="AB5909" i="1"/>
  <c r="AC5908" i="1"/>
  <c r="AB5908" i="1"/>
  <c r="AC5907" i="1"/>
  <c r="AB5907" i="1"/>
  <c r="AC5906" i="1"/>
  <c r="AB5906" i="1"/>
  <c r="AC5905" i="1"/>
  <c r="AB5905" i="1"/>
  <c r="AC5904" i="1"/>
  <c r="AB5904" i="1"/>
  <c r="AC5903" i="1"/>
  <c r="AB5903" i="1"/>
  <c r="AC5902" i="1"/>
  <c r="AB5902" i="1"/>
  <c r="AC5901" i="1"/>
  <c r="AB5901" i="1"/>
  <c r="AC5900" i="1"/>
  <c r="AB5900" i="1"/>
  <c r="AC5899" i="1"/>
  <c r="AB5899" i="1"/>
  <c r="AC5898" i="1"/>
  <c r="AB5898" i="1"/>
  <c r="AC5897" i="1"/>
  <c r="AB5897" i="1"/>
  <c r="AC5896" i="1"/>
  <c r="AB5896" i="1"/>
  <c r="AC5895" i="1"/>
  <c r="AB5895" i="1"/>
  <c r="AC5894" i="1"/>
  <c r="AB5894" i="1"/>
  <c r="AC5893" i="1"/>
  <c r="AB5893" i="1"/>
  <c r="AC5892" i="1"/>
  <c r="AB5892" i="1"/>
  <c r="AC5891" i="1"/>
  <c r="AB5891" i="1"/>
  <c r="AC5890" i="1"/>
  <c r="AB5890" i="1"/>
  <c r="AC5889" i="1"/>
  <c r="AB5889" i="1"/>
  <c r="AC5888" i="1"/>
  <c r="AB5888" i="1"/>
  <c r="AC5887" i="1"/>
  <c r="AB5887" i="1"/>
  <c r="AC5886" i="1"/>
  <c r="AB5886" i="1"/>
  <c r="AC5885" i="1"/>
  <c r="AB5885" i="1"/>
  <c r="AC5884" i="1"/>
  <c r="AB5884" i="1"/>
  <c r="AC5883" i="1"/>
  <c r="AB5883" i="1"/>
  <c r="AC5882" i="1"/>
  <c r="AB5882" i="1"/>
  <c r="AC5881" i="1"/>
  <c r="AB5881" i="1"/>
  <c r="AC5880" i="1"/>
  <c r="AB5880" i="1"/>
  <c r="AC5879" i="1"/>
  <c r="AB5879" i="1"/>
  <c r="AC5878" i="1"/>
  <c r="AB5878" i="1"/>
  <c r="AC5877" i="1"/>
  <c r="AB5877" i="1"/>
  <c r="AC5876" i="1"/>
  <c r="AB5876" i="1"/>
  <c r="AC5875" i="1"/>
  <c r="AB5875" i="1"/>
  <c r="AC5874" i="1"/>
  <c r="AB5874" i="1"/>
  <c r="AC5873" i="1"/>
  <c r="AB5873" i="1"/>
  <c r="AC5872" i="1"/>
  <c r="AB5872" i="1"/>
  <c r="AC5871" i="1"/>
  <c r="AB5871" i="1"/>
  <c r="AC5870" i="1"/>
  <c r="AB5870" i="1"/>
  <c r="AC5869" i="1"/>
  <c r="AB5869" i="1"/>
  <c r="AC5868" i="1"/>
  <c r="AB5868" i="1"/>
  <c r="AC5867" i="1"/>
  <c r="AB5867" i="1"/>
  <c r="AC5866" i="1"/>
  <c r="AB5866" i="1"/>
  <c r="AC5865" i="1"/>
  <c r="AB5865" i="1"/>
  <c r="AC5864" i="1"/>
  <c r="AB5864" i="1"/>
  <c r="AC5863" i="1"/>
  <c r="AB5863" i="1"/>
  <c r="AC5862" i="1"/>
  <c r="AB5862" i="1"/>
  <c r="AC5861" i="1"/>
  <c r="AB5861" i="1"/>
  <c r="AC5860" i="1"/>
  <c r="AB5860" i="1"/>
  <c r="AC5859" i="1"/>
  <c r="AB5859" i="1"/>
  <c r="AC5858" i="1"/>
  <c r="AB5858" i="1"/>
  <c r="AC5857" i="1"/>
  <c r="AB5857" i="1"/>
  <c r="AC5856" i="1"/>
  <c r="AB5856" i="1"/>
  <c r="AC5855" i="1"/>
  <c r="AB5855" i="1"/>
  <c r="AC5854" i="1"/>
  <c r="AB5854" i="1"/>
  <c r="AC5853" i="1"/>
  <c r="AB5853" i="1"/>
  <c r="AC5852" i="1"/>
  <c r="AB5852" i="1"/>
  <c r="AC5851" i="1"/>
  <c r="AB5851" i="1"/>
  <c r="AC5850" i="1"/>
  <c r="AB5850" i="1"/>
  <c r="AC5849" i="1"/>
  <c r="AB5849" i="1"/>
  <c r="AC5848" i="1"/>
  <c r="AB5848" i="1"/>
  <c r="AC5847" i="1"/>
  <c r="AB5847" i="1"/>
  <c r="AC5846" i="1"/>
  <c r="AB5846" i="1"/>
  <c r="AC5845" i="1"/>
  <c r="AB5845" i="1"/>
  <c r="AC5844" i="1"/>
  <c r="AB5844" i="1"/>
  <c r="AC5843" i="1"/>
  <c r="AB5843" i="1"/>
  <c r="AC5842" i="1"/>
  <c r="AB5842" i="1"/>
  <c r="AC5841" i="1"/>
  <c r="AB5841" i="1"/>
  <c r="AC5840" i="1"/>
  <c r="AB5840" i="1"/>
  <c r="AC5839" i="1"/>
  <c r="AB5839" i="1"/>
  <c r="AC5838" i="1"/>
  <c r="AB5838" i="1"/>
  <c r="AC5837" i="1"/>
  <c r="AB5837" i="1"/>
  <c r="AC5836" i="1"/>
  <c r="AB5836" i="1"/>
  <c r="AC5835" i="1"/>
  <c r="AB5835" i="1"/>
  <c r="AC5834" i="1"/>
  <c r="AB5834" i="1"/>
  <c r="AC5833" i="1"/>
  <c r="AB5833" i="1"/>
  <c r="AC5832" i="1"/>
  <c r="AB5832" i="1"/>
  <c r="AC5831" i="1"/>
  <c r="AB5831" i="1"/>
  <c r="AC5830" i="1"/>
  <c r="AB5830" i="1"/>
  <c r="AC5829" i="1"/>
  <c r="AB5829" i="1"/>
  <c r="AC5828" i="1"/>
  <c r="AB5828" i="1"/>
  <c r="AC5827" i="1"/>
  <c r="AB5827" i="1"/>
  <c r="AC5826" i="1"/>
  <c r="AB5826" i="1"/>
  <c r="AC5825" i="1"/>
  <c r="AB5825" i="1"/>
  <c r="AC5824" i="1"/>
  <c r="AB5824" i="1"/>
  <c r="AC5823" i="1"/>
  <c r="AB5823" i="1"/>
  <c r="AC5822" i="1"/>
  <c r="AB5822" i="1"/>
  <c r="AC5821" i="1"/>
  <c r="AB5821" i="1"/>
  <c r="AC5820" i="1"/>
  <c r="AB5820" i="1"/>
  <c r="AC5819" i="1"/>
  <c r="AB5819" i="1"/>
  <c r="AC5818" i="1"/>
  <c r="AB5818" i="1"/>
  <c r="AC5817" i="1"/>
  <c r="AB5817" i="1"/>
  <c r="AC5816" i="1"/>
  <c r="AB5816" i="1"/>
  <c r="AC5815" i="1"/>
  <c r="AB5815" i="1"/>
  <c r="AC5814" i="1"/>
  <c r="AB5814" i="1"/>
  <c r="AC5813" i="1"/>
  <c r="AB5813" i="1"/>
  <c r="AC5812" i="1"/>
  <c r="AB5812" i="1"/>
  <c r="AC5811" i="1"/>
  <c r="AB5811" i="1"/>
  <c r="AC5810" i="1"/>
  <c r="AB5810" i="1"/>
  <c r="AC5809" i="1"/>
  <c r="AB5809" i="1"/>
  <c r="AC5808" i="1"/>
  <c r="AB5808" i="1"/>
  <c r="AC5807" i="1"/>
  <c r="AB5807" i="1"/>
  <c r="AC5806" i="1"/>
  <c r="AB5806" i="1"/>
  <c r="AC5805" i="1"/>
  <c r="AB5805" i="1"/>
  <c r="AC5804" i="1"/>
  <c r="AB5804" i="1"/>
  <c r="AC5803" i="1"/>
  <c r="AB5803" i="1"/>
  <c r="AC5802" i="1"/>
  <c r="AB5802" i="1"/>
  <c r="AC5801" i="1"/>
  <c r="AB5801" i="1"/>
  <c r="AC5800" i="1"/>
  <c r="AB5800" i="1"/>
  <c r="AC5799" i="1"/>
  <c r="AB5799" i="1"/>
  <c r="AC5798" i="1"/>
  <c r="AB5798" i="1"/>
  <c r="AC5797" i="1"/>
  <c r="AB5797" i="1"/>
  <c r="AC5796" i="1"/>
  <c r="AB5796" i="1"/>
  <c r="AC5795" i="1"/>
  <c r="AB5795" i="1"/>
  <c r="AC5794" i="1"/>
  <c r="AB5794" i="1"/>
  <c r="AC5793" i="1"/>
  <c r="AB5793" i="1"/>
  <c r="AC5792" i="1"/>
  <c r="AB5792" i="1"/>
  <c r="AC5791" i="1"/>
  <c r="AB5791" i="1"/>
  <c r="AC5790" i="1"/>
  <c r="AB5790" i="1"/>
  <c r="AC5789" i="1"/>
  <c r="AB5789" i="1"/>
  <c r="AC5788" i="1"/>
  <c r="AB5788" i="1"/>
  <c r="AC5787" i="1"/>
  <c r="AB5787" i="1"/>
  <c r="AC5786" i="1"/>
  <c r="AB5786" i="1"/>
  <c r="AC5785" i="1"/>
  <c r="AB5785" i="1"/>
  <c r="AC5784" i="1"/>
  <c r="AB5784" i="1"/>
  <c r="AC5783" i="1"/>
  <c r="AB5783" i="1"/>
  <c r="AC5782" i="1"/>
  <c r="AB5782" i="1"/>
  <c r="AC5781" i="1"/>
  <c r="AB5781" i="1"/>
  <c r="AC5780" i="1"/>
  <c r="AB5780" i="1"/>
  <c r="AC5779" i="1"/>
  <c r="AB5779" i="1"/>
  <c r="AC5778" i="1"/>
  <c r="AB5778" i="1"/>
  <c r="AC5777" i="1"/>
  <c r="AB5777" i="1"/>
  <c r="AC5776" i="1"/>
  <c r="AB5776" i="1"/>
  <c r="AC5775" i="1"/>
  <c r="AB5775" i="1"/>
  <c r="AC5774" i="1"/>
  <c r="AB5774" i="1"/>
  <c r="AC5773" i="1"/>
  <c r="AB5773" i="1"/>
  <c r="AC5772" i="1"/>
  <c r="AB5772" i="1"/>
  <c r="AC5771" i="1"/>
  <c r="AB5771" i="1"/>
  <c r="AC5770" i="1"/>
  <c r="AB5770" i="1"/>
  <c r="AC5769" i="1"/>
  <c r="AB5769" i="1"/>
  <c r="AC5768" i="1"/>
  <c r="AB5768" i="1"/>
  <c r="AC5767" i="1"/>
  <c r="AB5767" i="1"/>
  <c r="AC5766" i="1"/>
  <c r="AB5766" i="1"/>
  <c r="AC5765" i="1"/>
  <c r="AB5765" i="1"/>
  <c r="AC5764" i="1"/>
  <c r="AB5764" i="1"/>
  <c r="AC5763" i="1"/>
  <c r="AB5763" i="1"/>
  <c r="AC5762" i="1"/>
  <c r="AB5762" i="1"/>
  <c r="AC5761" i="1"/>
  <c r="AB5761" i="1"/>
  <c r="AC5760" i="1"/>
  <c r="AB5760" i="1"/>
  <c r="AC5759" i="1"/>
  <c r="AB5759" i="1"/>
  <c r="AC5758" i="1"/>
  <c r="AB5758" i="1"/>
  <c r="AC5757" i="1"/>
  <c r="AB5757" i="1"/>
  <c r="AC5756" i="1"/>
  <c r="AB5756" i="1"/>
  <c r="AC5755" i="1"/>
  <c r="AB5755" i="1"/>
  <c r="AC5754" i="1"/>
  <c r="AB5754" i="1"/>
  <c r="AC5753" i="1"/>
  <c r="AB5753" i="1"/>
  <c r="AC5752" i="1"/>
  <c r="AB5752" i="1"/>
  <c r="AC5751" i="1"/>
  <c r="AB5751" i="1"/>
  <c r="AC5750" i="1"/>
  <c r="AB5750" i="1"/>
  <c r="AC5749" i="1"/>
  <c r="AB5749" i="1"/>
  <c r="AC5748" i="1"/>
  <c r="AB5748" i="1"/>
  <c r="AC5747" i="1"/>
  <c r="AB5747" i="1"/>
  <c r="AC5746" i="1"/>
  <c r="AB5746" i="1"/>
  <c r="AC5745" i="1"/>
  <c r="AB5745" i="1"/>
  <c r="AC5744" i="1"/>
  <c r="AB5744" i="1"/>
  <c r="AC5743" i="1"/>
  <c r="AB5743" i="1"/>
  <c r="AC5742" i="1"/>
  <c r="AB5742" i="1"/>
  <c r="AC5741" i="1"/>
  <c r="AB5741" i="1"/>
  <c r="AC5740" i="1"/>
  <c r="AB5740" i="1"/>
  <c r="AC5739" i="1"/>
  <c r="AB5739" i="1"/>
  <c r="AC5738" i="1"/>
  <c r="AB5738" i="1"/>
  <c r="AC5737" i="1"/>
  <c r="AB5737" i="1"/>
  <c r="AC5736" i="1"/>
  <c r="AB5736" i="1"/>
  <c r="AC5735" i="1"/>
  <c r="AB5735" i="1"/>
  <c r="AC5734" i="1"/>
  <c r="AB5734" i="1"/>
  <c r="AC5733" i="1"/>
  <c r="AB5733" i="1"/>
  <c r="AC5732" i="1"/>
  <c r="AB5732" i="1"/>
  <c r="AC5731" i="1"/>
  <c r="AB5731" i="1"/>
  <c r="AC5730" i="1"/>
  <c r="AB5730" i="1"/>
  <c r="AC5729" i="1"/>
  <c r="AB5729" i="1"/>
  <c r="AC5728" i="1"/>
  <c r="AB5728" i="1"/>
  <c r="AC5727" i="1"/>
  <c r="AB5727" i="1"/>
  <c r="AC5726" i="1"/>
  <c r="AB5726" i="1"/>
  <c r="AC5725" i="1"/>
  <c r="AB5725" i="1"/>
  <c r="AC5724" i="1"/>
  <c r="AB5724" i="1"/>
  <c r="AC5723" i="1"/>
  <c r="AB5723" i="1"/>
  <c r="AC5722" i="1"/>
  <c r="AB5722" i="1"/>
  <c r="AC5721" i="1"/>
  <c r="AB5721" i="1"/>
  <c r="AC5720" i="1"/>
  <c r="AB5720" i="1"/>
  <c r="AC5719" i="1"/>
  <c r="AB5719" i="1"/>
  <c r="AC5718" i="1"/>
  <c r="AB5718" i="1"/>
  <c r="AC5717" i="1"/>
  <c r="AB5717" i="1"/>
  <c r="AC5716" i="1"/>
  <c r="AB5716" i="1"/>
  <c r="AC5715" i="1"/>
  <c r="AB5715" i="1"/>
  <c r="AC5714" i="1"/>
  <c r="AB5714" i="1"/>
  <c r="AC5713" i="1"/>
  <c r="AB5713" i="1"/>
  <c r="AC5712" i="1"/>
  <c r="AB5712" i="1"/>
  <c r="AC5633" i="1"/>
  <c r="AB5633" i="1"/>
  <c r="AC5632" i="1"/>
  <c r="AB5632" i="1"/>
  <c r="AC5631" i="1"/>
  <c r="AB5631" i="1"/>
  <c r="AC5630" i="1"/>
  <c r="AB5630" i="1"/>
  <c r="AC5629" i="1"/>
  <c r="AB5629" i="1"/>
  <c r="AC5628" i="1"/>
  <c r="AB5628" i="1"/>
  <c r="AC5627" i="1"/>
  <c r="AB5627" i="1"/>
  <c r="AC5626" i="1"/>
  <c r="AB5626" i="1"/>
  <c r="AC5625" i="1"/>
  <c r="AB5625" i="1"/>
  <c r="AC5624" i="1"/>
  <c r="AB5624" i="1"/>
  <c r="AC5623" i="1"/>
  <c r="AB5623" i="1"/>
  <c r="AC5622" i="1"/>
  <c r="AB5622" i="1"/>
  <c r="AC5621" i="1"/>
  <c r="AB5621" i="1"/>
  <c r="AC5620" i="1"/>
  <c r="AB5620" i="1"/>
  <c r="AC5619" i="1"/>
  <c r="AB5619" i="1"/>
  <c r="AC5618" i="1"/>
  <c r="AB5618" i="1"/>
  <c r="AC5617" i="1"/>
  <c r="AB5617" i="1"/>
  <c r="AC5616" i="1"/>
  <c r="AB5616" i="1"/>
  <c r="AC5615" i="1"/>
  <c r="AB5615" i="1"/>
  <c r="AC5614" i="1"/>
  <c r="AB5614" i="1"/>
  <c r="AC5613" i="1"/>
  <c r="AB5613" i="1"/>
  <c r="AC5612" i="1"/>
  <c r="AB5612" i="1"/>
  <c r="AC5611" i="1"/>
  <c r="AB5611" i="1"/>
  <c r="AC5610" i="1"/>
  <c r="AB5610" i="1"/>
  <c r="AC5609" i="1"/>
  <c r="AB5609" i="1"/>
  <c r="AC5608" i="1"/>
  <c r="AB5608" i="1"/>
  <c r="AC5607" i="1"/>
  <c r="AB5607" i="1"/>
  <c r="AC5606" i="1"/>
  <c r="AB5606" i="1"/>
  <c r="AC5605" i="1"/>
  <c r="AB5605" i="1"/>
  <c r="AC5604" i="1"/>
  <c r="AB5604" i="1"/>
  <c r="AC5603" i="1"/>
  <c r="AB5603" i="1"/>
  <c r="AC5602" i="1"/>
  <c r="AB5602" i="1"/>
  <c r="AC5601" i="1"/>
  <c r="AB5601" i="1"/>
  <c r="AC5600" i="1"/>
  <c r="AB5600" i="1"/>
  <c r="AC5599" i="1"/>
  <c r="AB5599" i="1"/>
  <c r="AC5598" i="1"/>
  <c r="AB5598" i="1"/>
  <c r="AC5597" i="1"/>
  <c r="AB5597" i="1"/>
  <c r="AC5596" i="1"/>
  <c r="AB5596" i="1"/>
  <c r="AC5595" i="1"/>
  <c r="AB5595" i="1"/>
  <c r="AC5594" i="1"/>
  <c r="AB5594" i="1"/>
  <c r="AC5593" i="1"/>
  <c r="AB5593" i="1"/>
  <c r="AC5592" i="1"/>
  <c r="AB5592" i="1"/>
  <c r="AC5591" i="1"/>
  <c r="AB5591" i="1"/>
  <c r="AC5590" i="1"/>
  <c r="AB5590" i="1"/>
  <c r="AC5589" i="1"/>
  <c r="AB5589" i="1"/>
  <c r="AC5588" i="1"/>
  <c r="AB5588" i="1"/>
  <c r="AC5587" i="1"/>
  <c r="AB5587" i="1"/>
  <c r="AC5586" i="1"/>
  <c r="AB5586" i="1"/>
  <c r="AC5585" i="1"/>
  <c r="AB5585" i="1"/>
  <c r="AC5584" i="1"/>
  <c r="AB5584" i="1"/>
  <c r="AC5583" i="1"/>
  <c r="AB5583" i="1"/>
  <c r="AC5582" i="1"/>
  <c r="AB5582" i="1"/>
  <c r="AC5581" i="1"/>
  <c r="AB5581" i="1"/>
  <c r="AC5580" i="1"/>
  <c r="AB5580" i="1"/>
  <c r="AC5579" i="1"/>
  <c r="AB5579" i="1"/>
  <c r="AC5578" i="1"/>
  <c r="AB5578" i="1"/>
  <c r="AC5577" i="1"/>
  <c r="AB5577" i="1"/>
  <c r="AC5576" i="1"/>
  <c r="AB5576" i="1"/>
  <c r="AC5575" i="1"/>
  <c r="AB5575" i="1"/>
  <c r="AC5574" i="1"/>
  <c r="AB5574" i="1"/>
  <c r="AC5573" i="1"/>
  <c r="AB5573" i="1"/>
  <c r="AC5572" i="1"/>
  <c r="AB5572" i="1"/>
  <c r="AC5571" i="1"/>
  <c r="AB5571" i="1"/>
  <c r="AC5570" i="1"/>
  <c r="AB5570" i="1"/>
  <c r="AC5569" i="1"/>
  <c r="AB5569" i="1"/>
  <c r="AC5568" i="1"/>
  <c r="AB5568" i="1"/>
  <c r="AC5567" i="1"/>
  <c r="AB5567" i="1"/>
  <c r="AC5566" i="1"/>
  <c r="AB5566" i="1"/>
  <c r="AC5565" i="1"/>
  <c r="AB5565" i="1"/>
  <c r="AC5564" i="1"/>
  <c r="AB5564" i="1"/>
  <c r="AC5563" i="1"/>
  <c r="AB5563" i="1"/>
  <c r="AC5562" i="1"/>
  <c r="AB5562" i="1"/>
  <c r="AC5561" i="1"/>
  <c r="AB5561" i="1"/>
  <c r="AC5560" i="1"/>
  <c r="AB5560" i="1"/>
  <c r="AC5559" i="1"/>
  <c r="AB5559" i="1"/>
  <c r="AC5558" i="1"/>
  <c r="AB5558" i="1"/>
  <c r="AC5557" i="1"/>
  <c r="AB5557" i="1"/>
  <c r="AC5556" i="1"/>
  <c r="AB5556" i="1"/>
  <c r="AC5555" i="1"/>
  <c r="AB5555" i="1"/>
  <c r="AC5554" i="1"/>
  <c r="AB5554" i="1"/>
  <c r="AC5553" i="1"/>
  <c r="AB5553" i="1"/>
  <c r="AC5552" i="1"/>
  <c r="AB5552" i="1"/>
  <c r="AC5551" i="1"/>
  <c r="AB5551" i="1"/>
  <c r="AC5550" i="1"/>
  <c r="AB5550" i="1"/>
  <c r="AC5549" i="1"/>
  <c r="AB5549" i="1"/>
  <c r="AC5548" i="1"/>
  <c r="AB5548" i="1"/>
  <c r="AC5547" i="1"/>
  <c r="AB5547" i="1"/>
  <c r="AC5546" i="1"/>
  <c r="AB5546" i="1"/>
  <c r="AC5545" i="1"/>
  <c r="AB5545" i="1"/>
  <c r="AC5544" i="1"/>
  <c r="AB5544" i="1"/>
  <c r="AC5543" i="1"/>
  <c r="AB5543" i="1"/>
  <c r="AC5542" i="1"/>
  <c r="AB5542" i="1"/>
  <c r="AC5541" i="1"/>
  <c r="AB5541" i="1"/>
  <c r="AC5540" i="1"/>
  <c r="AB5540" i="1"/>
  <c r="AC5539" i="1"/>
  <c r="AB5539" i="1"/>
  <c r="AC5538" i="1"/>
  <c r="AB5538" i="1"/>
  <c r="AC5537" i="1"/>
  <c r="AB5537" i="1"/>
  <c r="AC5536" i="1"/>
  <c r="AB5536" i="1"/>
  <c r="AC5535" i="1"/>
  <c r="AB5535" i="1"/>
  <c r="AC5534" i="1"/>
  <c r="AB5534" i="1"/>
  <c r="AC5533" i="1"/>
  <c r="AB5533" i="1"/>
  <c r="AC5532" i="1"/>
  <c r="AB5532" i="1"/>
  <c r="AC5531" i="1"/>
  <c r="AB5531" i="1"/>
  <c r="AC5530" i="1"/>
  <c r="AB5530" i="1"/>
  <c r="AC5529" i="1"/>
  <c r="AB5529" i="1"/>
  <c r="AC5528" i="1"/>
  <c r="AB5528" i="1"/>
  <c r="AC5527" i="1"/>
  <c r="AB5527" i="1"/>
  <c r="AC5526" i="1"/>
  <c r="AB5526" i="1"/>
  <c r="AC5525" i="1"/>
  <c r="AB5525" i="1"/>
  <c r="AC5524" i="1"/>
  <c r="AB5524" i="1"/>
  <c r="AC5523" i="1"/>
  <c r="AB5523" i="1"/>
  <c r="AC5522" i="1"/>
  <c r="AB5522" i="1"/>
  <c r="AC5521" i="1"/>
  <c r="AB5521" i="1"/>
  <c r="AC5520" i="1"/>
  <c r="AB5520" i="1"/>
  <c r="AC5519" i="1"/>
  <c r="AB5519" i="1"/>
  <c r="AC5518" i="1"/>
  <c r="AB5518" i="1"/>
  <c r="AC5517" i="1"/>
  <c r="AB5517" i="1"/>
  <c r="AC5516" i="1"/>
  <c r="AB5516" i="1"/>
  <c r="AC5515" i="1"/>
  <c r="AB5515" i="1"/>
  <c r="AC5514" i="1"/>
  <c r="AB5514" i="1"/>
  <c r="AC5513" i="1"/>
  <c r="AB5513" i="1"/>
  <c r="AC5512" i="1"/>
  <c r="AB5512" i="1"/>
  <c r="AC5511" i="1"/>
  <c r="AB5511" i="1"/>
  <c r="AC5510" i="1"/>
  <c r="AB5510" i="1"/>
  <c r="AC5509" i="1"/>
  <c r="AB5509" i="1"/>
  <c r="AC5508" i="1"/>
  <c r="AB5508" i="1"/>
  <c r="AC5507" i="1"/>
  <c r="AB5507" i="1"/>
  <c r="AC5506" i="1"/>
  <c r="AB5506" i="1"/>
  <c r="AC5505" i="1"/>
  <c r="AB5505" i="1"/>
  <c r="AC5504" i="1"/>
  <c r="AB5504" i="1"/>
  <c r="AC5503" i="1"/>
  <c r="AB5503" i="1"/>
  <c r="AC5502" i="1"/>
  <c r="AB5502" i="1"/>
  <c r="AC5501" i="1"/>
  <c r="AB5501" i="1"/>
  <c r="AC5500" i="1"/>
  <c r="AB5500" i="1"/>
  <c r="AC5499" i="1"/>
  <c r="AB5499" i="1"/>
  <c r="AC5498" i="1"/>
  <c r="AB5498" i="1"/>
  <c r="AC5497" i="1"/>
  <c r="AB5497" i="1"/>
  <c r="AC5496" i="1"/>
  <c r="AB5496" i="1"/>
  <c r="AC5495" i="1"/>
  <c r="AB5495" i="1"/>
  <c r="AC5494" i="1"/>
  <c r="AB5494" i="1"/>
  <c r="AC5493" i="1"/>
  <c r="AB5493" i="1"/>
  <c r="AC5492" i="1"/>
  <c r="AB5492" i="1"/>
  <c r="AC5491" i="1"/>
  <c r="AB5491" i="1"/>
  <c r="AC5490" i="1"/>
  <c r="AB5490" i="1"/>
  <c r="AC5489" i="1"/>
  <c r="AB5489" i="1"/>
  <c r="AC5488" i="1"/>
  <c r="AB5488" i="1"/>
  <c r="AC5487" i="1"/>
  <c r="AB5487" i="1"/>
  <c r="AC5486" i="1"/>
  <c r="AB5486" i="1"/>
  <c r="AC5485" i="1"/>
  <c r="AB5485" i="1"/>
  <c r="AC5484" i="1"/>
  <c r="AB5484" i="1"/>
  <c r="AC5483" i="1"/>
  <c r="AB5483" i="1"/>
  <c r="AC5482" i="1"/>
  <c r="AB5482" i="1"/>
  <c r="AC5481" i="1"/>
  <c r="AB5481" i="1"/>
  <c r="AC5480" i="1"/>
  <c r="AB5480" i="1"/>
  <c r="AC5479" i="1"/>
  <c r="AB5479" i="1"/>
  <c r="AC5478" i="1"/>
  <c r="AB5478" i="1"/>
  <c r="AC5330" i="1"/>
  <c r="AB5330" i="1"/>
  <c r="AC5329" i="1"/>
  <c r="AB5329" i="1"/>
  <c r="AC5328" i="1"/>
  <c r="AB5328" i="1"/>
  <c r="AC5327" i="1"/>
  <c r="AB5327" i="1"/>
  <c r="AC5326" i="1"/>
  <c r="AB5326" i="1"/>
  <c r="AC5325" i="1"/>
  <c r="AB5325" i="1"/>
  <c r="AC5324" i="1"/>
  <c r="AB5324" i="1"/>
  <c r="AC5323" i="1"/>
  <c r="AB5323" i="1"/>
  <c r="AC5322" i="1"/>
  <c r="AB5322" i="1"/>
  <c r="AC5321" i="1"/>
  <c r="AB5321" i="1"/>
  <c r="AC5320" i="1"/>
  <c r="AB5320" i="1"/>
  <c r="AC5319" i="1"/>
  <c r="AB5319" i="1"/>
  <c r="AC5318" i="1"/>
  <c r="AB5318" i="1"/>
  <c r="AC5317" i="1"/>
  <c r="AB5317" i="1"/>
  <c r="AC5316" i="1"/>
  <c r="AB5316" i="1"/>
  <c r="AC5315" i="1"/>
  <c r="AB5315" i="1"/>
  <c r="AC5314" i="1"/>
  <c r="AB5314" i="1"/>
  <c r="AC5313" i="1"/>
  <c r="AB5313" i="1"/>
  <c r="AC5312" i="1"/>
  <c r="AB5312" i="1"/>
  <c r="AC5311" i="1"/>
  <c r="AB5311" i="1"/>
  <c r="AC5310" i="1"/>
  <c r="AB5310" i="1"/>
  <c r="AC5309" i="1"/>
  <c r="AB5309" i="1"/>
  <c r="AC5308" i="1"/>
  <c r="AB5308" i="1"/>
  <c r="AC5307" i="1"/>
  <c r="AB5307" i="1"/>
  <c r="AC5306" i="1"/>
  <c r="AB5306" i="1"/>
  <c r="AC5305" i="1"/>
  <c r="AB5305" i="1"/>
  <c r="AC5304" i="1"/>
  <c r="AB5304" i="1"/>
  <c r="AC5303" i="1"/>
  <c r="AB5303" i="1"/>
  <c r="AC5302" i="1"/>
  <c r="AB5302" i="1"/>
  <c r="AC5301" i="1"/>
  <c r="AB5301" i="1"/>
  <c r="AC5300" i="1"/>
  <c r="AB5300" i="1"/>
  <c r="AC5299" i="1"/>
  <c r="AB5299" i="1"/>
  <c r="AC5298" i="1"/>
  <c r="AB5298" i="1"/>
  <c r="AC5297" i="1"/>
  <c r="AB5297" i="1"/>
  <c r="AC5296" i="1"/>
  <c r="AB5296" i="1"/>
  <c r="AC5295" i="1"/>
  <c r="AB5295" i="1"/>
  <c r="AC5294" i="1"/>
  <c r="AB5294" i="1"/>
  <c r="AC5293" i="1"/>
  <c r="AB5293" i="1"/>
  <c r="AC5292" i="1"/>
  <c r="AB5292" i="1"/>
  <c r="AC5291" i="1"/>
  <c r="AB5291" i="1"/>
  <c r="AC5290" i="1"/>
  <c r="AB5290" i="1"/>
  <c r="AC5289" i="1"/>
  <c r="AB5289" i="1"/>
  <c r="AC5288" i="1"/>
  <c r="AB5288" i="1"/>
  <c r="AC5287" i="1"/>
  <c r="AB5287" i="1"/>
  <c r="AC5286" i="1"/>
  <c r="AB5286" i="1"/>
  <c r="AC5285" i="1"/>
  <c r="AB5285" i="1"/>
  <c r="AC5284" i="1"/>
  <c r="AB5284" i="1"/>
  <c r="AC5283" i="1"/>
  <c r="AB5283" i="1"/>
  <c r="AC5282" i="1"/>
  <c r="AB5282" i="1"/>
  <c r="AC5281" i="1"/>
  <c r="AB5281" i="1"/>
  <c r="AC5280" i="1"/>
  <c r="AB5280" i="1"/>
  <c r="AC5279" i="1"/>
  <c r="AB5279" i="1"/>
  <c r="AC5278" i="1"/>
  <c r="AB5278" i="1"/>
  <c r="AC5277" i="1"/>
  <c r="AB5277" i="1"/>
  <c r="AC5276" i="1"/>
  <c r="AB5276" i="1"/>
  <c r="AC5275" i="1"/>
  <c r="AB5275" i="1"/>
  <c r="AC5274" i="1"/>
  <c r="AB5274" i="1"/>
  <c r="AC5273" i="1"/>
  <c r="AB5273" i="1"/>
  <c r="AC5272" i="1"/>
  <c r="AB5272" i="1"/>
  <c r="AC5271" i="1"/>
  <c r="AB5271" i="1"/>
  <c r="AC5270" i="1"/>
  <c r="AB5270" i="1"/>
  <c r="AC5269" i="1"/>
  <c r="AB5269" i="1"/>
  <c r="AC5268" i="1"/>
  <c r="AB5268" i="1"/>
  <c r="AC5267" i="1"/>
  <c r="AB5267" i="1"/>
  <c r="AC5266" i="1"/>
  <c r="AB5266" i="1"/>
  <c r="AC5265" i="1"/>
  <c r="AB5265" i="1"/>
  <c r="AC5264" i="1"/>
  <c r="AB5264" i="1"/>
  <c r="AC5263" i="1"/>
  <c r="AB5263" i="1"/>
  <c r="AC5262" i="1"/>
  <c r="AB5262" i="1"/>
  <c r="AC5261" i="1"/>
  <c r="AB5261" i="1"/>
  <c r="AC5260" i="1"/>
  <c r="AB5260" i="1"/>
  <c r="AC5259" i="1"/>
  <c r="AB5259" i="1"/>
  <c r="AC5258" i="1"/>
  <c r="AB5258" i="1"/>
  <c r="AC5257" i="1"/>
  <c r="AB5257" i="1"/>
  <c r="AC5256" i="1"/>
  <c r="AB5256" i="1"/>
  <c r="AC5255" i="1"/>
  <c r="AB5255" i="1"/>
  <c r="AC5254" i="1"/>
  <c r="AB5254" i="1"/>
  <c r="AC5253" i="1"/>
  <c r="AB5253" i="1"/>
  <c r="AC5252" i="1"/>
  <c r="AB5252" i="1"/>
  <c r="AC5251" i="1"/>
  <c r="AB5251" i="1"/>
  <c r="AC5250" i="1"/>
  <c r="AB5250" i="1"/>
  <c r="AC5249" i="1"/>
  <c r="AB5249" i="1"/>
  <c r="AC5248" i="1"/>
  <c r="AB5248" i="1"/>
  <c r="AC5247" i="1"/>
  <c r="AB5247" i="1"/>
  <c r="AC5246" i="1"/>
  <c r="AB5246" i="1"/>
  <c r="AC5245" i="1"/>
  <c r="AB5245" i="1"/>
  <c r="AC5244" i="1"/>
  <c r="AB5244" i="1"/>
  <c r="AC5243" i="1"/>
  <c r="AB5243" i="1"/>
  <c r="AC5242" i="1"/>
  <c r="AB5242" i="1"/>
  <c r="AC5241" i="1"/>
  <c r="AB5241" i="1"/>
  <c r="AC5240" i="1"/>
  <c r="AB5240" i="1"/>
  <c r="AC5239" i="1"/>
  <c r="AB5239" i="1"/>
  <c r="AC5238" i="1"/>
  <c r="AB5238" i="1"/>
  <c r="AC5237" i="1"/>
  <c r="AB5237" i="1"/>
  <c r="AC5236" i="1"/>
  <c r="AB5236" i="1"/>
  <c r="AC5235" i="1"/>
  <c r="AB5235" i="1"/>
  <c r="AC5234" i="1"/>
  <c r="AB5234" i="1"/>
  <c r="AC5233" i="1"/>
  <c r="AB5233" i="1"/>
  <c r="AC5232" i="1"/>
  <c r="AB5232" i="1"/>
  <c r="AC5231" i="1"/>
  <c r="AB5231" i="1"/>
  <c r="AC5230" i="1"/>
  <c r="AB5230" i="1"/>
  <c r="AC5229" i="1"/>
  <c r="AB5229" i="1"/>
  <c r="AC5228" i="1"/>
  <c r="AB5228" i="1"/>
  <c r="AC5227" i="1"/>
  <c r="AB5227" i="1"/>
  <c r="AC5226" i="1"/>
  <c r="AB5226" i="1"/>
  <c r="AC5225" i="1"/>
  <c r="AB5225" i="1"/>
  <c r="AC5224" i="1"/>
  <c r="AB5224" i="1"/>
  <c r="AC5223" i="1"/>
  <c r="AB5223" i="1"/>
  <c r="AC5222" i="1"/>
  <c r="AB5222" i="1"/>
  <c r="AC5221" i="1"/>
  <c r="AB5221" i="1"/>
  <c r="AC5220" i="1"/>
  <c r="AB5220" i="1"/>
  <c r="AC5219" i="1"/>
  <c r="AB5219" i="1"/>
  <c r="AC5218" i="1"/>
  <c r="AB5218" i="1"/>
  <c r="AC5217" i="1"/>
  <c r="AB5217" i="1"/>
  <c r="AC5216" i="1"/>
  <c r="AB5216" i="1"/>
  <c r="AC5215" i="1"/>
  <c r="AB5215" i="1"/>
  <c r="AC5214" i="1"/>
  <c r="AB5214" i="1"/>
  <c r="AC5213" i="1"/>
  <c r="AB5213" i="1"/>
  <c r="AC5212" i="1"/>
  <c r="AB5212" i="1"/>
  <c r="AC5211" i="1"/>
  <c r="AB5211" i="1"/>
  <c r="AC5210" i="1"/>
  <c r="AB5210" i="1"/>
  <c r="AC5209" i="1"/>
  <c r="AB5209" i="1"/>
  <c r="AC5208" i="1"/>
  <c r="AB5208" i="1"/>
  <c r="AC5207" i="1"/>
  <c r="AB5207" i="1"/>
  <c r="AC5206" i="1"/>
  <c r="AB5206" i="1"/>
  <c r="AC5205" i="1"/>
  <c r="AB5205" i="1"/>
  <c r="AC5204" i="1"/>
  <c r="AB5204" i="1"/>
  <c r="AC5203" i="1"/>
  <c r="AB5203" i="1"/>
  <c r="AC5202" i="1"/>
  <c r="AB5202" i="1"/>
  <c r="AC5201" i="1"/>
  <c r="AB5201" i="1"/>
  <c r="AC5200" i="1"/>
  <c r="AB5200" i="1"/>
  <c r="AC5199" i="1"/>
  <c r="AB5199" i="1"/>
  <c r="AC5198" i="1"/>
  <c r="AB5198" i="1"/>
  <c r="AC5197" i="1"/>
  <c r="AB5197" i="1"/>
  <c r="AC5196" i="1"/>
  <c r="AB5196" i="1"/>
  <c r="AC5195" i="1"/>
  <c r="AB5195" i="1"/>
  <c r="AC5194" i="1"/>
  <c r="AB5194" i="1"/>
  <c r="AC5193" i="1"/>
  <c r="AB5193" i="1"/>
  <c r="AC5192" i="1"/>
  <c r="AB5192" i="1"/>
  <c r="AC5191" i="1"/>
  <c r="AB5191" i="1"/>
  <c r="AC5190" i="1"/>
  <c r="AB5190" i="1"/>
  <c r="AC5189" i="1"/>
  <c r="AB5189" i="1"/>
  <c r="AC5188" i="1"/>
  <c r="AB5188" i="1"/>
  <c r="AC5187" i="1"/>
  <c r="AB5187" i="1"/>
  <c r="AC5186" i="1"/>
  <c r="AB5186" i="1"/>
  <c r="AC5185" i="1"/>
  <c r="AB5185" i="1"/>
  <c r="AC5184" i="1"/>
  <c r="AB5184" i="1"/>
  <c r="AC5183" i="1"/>
  <c r="AB5183" i="1"/>
  <c r="AC5182" i="1"/>
  <c r="AB5182" i="1"/>
  <c r="AC5181" i="1"/>
  <c r="AB5181" i="1"/>
  <c r="AC5180" i="1"/>
  <c r="AB5180" i="1"/>
  <c r="AC5179" i="1"/>
  <c r="AB5179" i="1"/>
  <c r="AC5178" i="1"/>
  <c r="AB5178" i="1"/>
  <c r="AC5177" i="1"/>
  <c r="AB5177" i="1"/>
  <c r="AC5176" i="1"/>
  <c r="AB5176" i="1"/>
  <c r="AC5175" i="1"/>
  <c r="AB5175" i="1"/>
  <c r="AC5174" i="1"/>
  <c r="AB5174" i="1"/>
  <c r="AC5173" i="1"/>
  <c r="AB5173" i="1"/>
  <c r="AC5172" i="1"/>
  <c r="AB5172" i="1"/>
  <c r="AC5171" i="1"/>
  <c r="AB5171" i="1"/>
  <c r="AC5170" i="1"/>
  <c r="AB5170" i="1"/>
  <c r="AC5169" i="1"/>
  <c r="AB5169" i="1"/>
  <c r="AC5168" i="1"/>
  <c r="AB5168" i="1"/>
  <c r="AC5167" i="1"/>
  <c r="AB5167" i="1"/>
  <c r="AC5166" i="1"/>
  <c r="AB5166" i="1"/>
  <c r="AC5165" i="1"/>
  <c r="AB5165" i="1"/>
  <c r="AC5164" i="1"/>
  <c r="AB5164" i="1"/>
  <c r="AC5163" i="1"/>
  <c r="AB5163" i="1"/>
  <c r="AC5162" i="1"/>
  <c r="AB5162" i="1"/>
  <c r="AC5161" i="1"/>
  <c r="AB5161" i="1"/>
  <c r="AC5160" i="1"/>
  <c r="AB5160" i="1"/>
  <c r="AC5159" i="1"/>
  <c r="AB5159" i="1"/>
  <c r="AC5158" i="1"/>
  <c r="AB5158" i="1"/>
  <c r="AC5157" i="1"/>
  <c r="AB5157" i="1"/>
  <c r="AC5156" i="1"/>
  <c r="AB5156" i="1"/>
  <c r="AC5155" i="1"/>
  <c r="AB5155" i="1"/>
  <c r="AC5154" i="1"/>
  <c r="AB5154" i="1"/>
  <c r="AC5153" i="1"/>
  <c r="AB5153" i="1"/>
  <c r="AC5152" i="1"/>
  <c r="AB5152" i="1"/>
  <c r="AC5151" i="1"/>
  <c r="AB5151" i="1"/>
  <c r="AC5150" i="1"/>
  <c r="AB5150" i="1"/>
  <c r="AC5149" i="1"/>
  <c r="AB5149" i="1"/>
  <c r="AC5148" i="1"/>
  <c r="AB5148" i="1"/>
  <c r="AC5147" i="1"/>
  <c r="AB5147" i="1"/>
  <c r="AC5146" i="1"/>
  <c r="AB5146" i="1"/>
  <c r="AC5145" i="1"/>
  <c r="AB5145" i="1"/>
  <c r="AC5144" i="1"/>
  <c r="AB5144" i="1"/>
  <c r="AC5143" i="1"/>
  <c r="AB5143" i="1"/>
  <c r="AC5142" i="1"/>
  <c r="AB5142" i="1"/>
  <c r="AC5141" i="1"/>
  <c r="AB5141" i="1"/>
  <c r="AC5140" i="1"/>
  <c r="AB5140" i="1"/>
  <c r="AC5139" i="1"/>
  <c r="AB5139" i="1"/>
  <c r="AC5138" i="1"/>
  <c r="AB5138" i="1"/>
  <c r="AC5137" i="1"/>
  <c r="AB5137" i="1"/>
  <c r="AC5136" i="1"/>
  <c r="AB5136" i="1"/>
  <c r="AC5135" i="1"/>
  <c r="AB5135" i="1"/>
  <c r="AC5134" i="1"/>
  <c r="AB5134" i="1"/>
  <c r="AC5133" i="1"/>
  <c r="AB5133" i="1"/>
  <c r="AC5132" i="1"/>
  <c r="AB5132" i="1"/>
  <c r="AC5131" i="1"/>
  <c r="AB5131" i="1"/>
  <c r="AC5130" i="1"/>
  <c r="AB5130" i="1"/>
  <c r="AC5129" i="1"/>
  <c r="AB5129" i="1"/>
  <c r="AC5128" i="1"/>
  <c r="AB5128" i="1"/>
  <c r="AC5127" i="1"/>
  <c r="AB5127" i="1"/>
  <c r="AC5126" i="1"/>
  <c r="AB5126" i="1"/>
  <c r="AC5125" i="1"/>
  <c r="AB5125" i="1"/>
  <c r="AC5124" i="1"/>
  <c r="AB5124" i="1"/>
  <c r="AC5123" i="1"/>
  <c r="AB5123" i="1"/>
  <c r="AC5122" i="1"/>
  <c r="AB5122" i="1"/>
  <c r="AC5121" i="1"/>
  <c r="AB5121" i="1"/>
  <c r="AC5120" i="1"/>
  <c r="AB5120" i="1"/>
  <c r="AC5119" i="1"/>
  <c r="AB5119" i="1"/>
  <c r="AC5118" i="1"/>
  <c r="AB5118" i="1"/>
  <c r="AC5117" i="1"/>
  <c r="AB5117" i="1"/>
  <c r="AC5116" i="1"/>
  <c r="AB5116" i="1"/>
  <c r="AC5115" i="1"/>
  <c r="AB5115" i="1"/>
  <c r="AC5114" i="1"/>
  <c r="AB5114" i="1"/>
  <c r="AC5113" i="1"/>
  <c r="AB5113" i="1"/>
  <c r="AC5112" i="1"/>
  <c r="AB5112" i="1"/>
  <c r="AC5111" i="1"/>
  <c r="AB5111" i="1"/>
  <c r="AC5110" i="1"/>
  <c r="AB5110" i="1"/>
  <c r="AC5109" i="1"/>
  <c r="AB5109" i="1"/>
  <c r="AC5108" i="1"/>
  <c r="AB5108" i="1"/>
  <c r="AC5107" i="1"/>
  <c r="AB5107" i="1"/>
  <c r="AC5106" i="1"/>
  <c r="AB5106" i="1"/>
  <c r="AC5105" i="1"/>
  <c r="AB5105" i="1"/>
  <c r="AC5104" i="1"/>
  <c r="AB5104" i="1"/>
  <c r="AC5103" i="1"/>
  <c r="AB5103" i="1"/>
  <c r="AC5102" i="1"/>
  <c r="AB5102" i="1"/>
  <c r="AC5101" i="1"/>
  <c r="AB5101" i="1"/>
  <c r="AC5100" i="1"/>
  <c r="AB5100" i="1"/>
  <c r="AC5099" i="1"/>
  <c r="AB5099" i="1"/>
  <c r="AC5098" i="1"/>
  <c r="AB5098" i="1"/>
  <c r="AC5097" i="1"/>
  <c r="AB5097" i="1"/>
  <c r="AC5096" i="1"/>
  <c r="AB5096" i="1"/>
  <c r="AC5095" i="1"/>
  <c r="AB5095" i="1"/>
  <c r="AC5094" i="1"/>
  <c r="AB5094" i="1"/>
  <c r="AC5093" i="1"/>
  <c r="AB5093" i="1"/>
  <c r="AC5092" i="1"/>
  <c r="AB5092" i="1"/>
  <c r="AC5091" i="1"/>
  <c r="AB5091" i="1"/>
  <c r="AC5090" i="1"/>
  <c r="AB5090" i="1"/>
  <c r="AC5089" i="1"/>
  <c r="AB5089" i="1"/>
  <c r="AC5088" i="1"/>
  <c r="AB5088" i="1"/>
  <c r="AC5087" i="1"/>
  <c r="AB5087" i="1"/>
  <c r="AC5086" i="1"/>
  <c r="AB5086" i="1"/>
  <c r="AC5085" i="1"/>
  <c r="AB5085" i="1"/>
  <c r="AC5084" i="1"/>
  <c r="AB5084" i="1"/>
  <c r="AC5083" i="1"/>
  <c r="AB5083" i="1"/>
  <c r="AC5082" i="1"/>
  <c r="AB5082" i="1"/>
  <c r="AC5081" i="1"/>
  <c r="AB5081" i="1"/>
  <c r="AC5080" i="1"/>
  <c r="AB5080" i="1"/>
  <c r="AC5079" i="1"/>
  <c r="AB5079" i="1"/>
  <c r="AC5078" i="1"/>
  <c r="AB5078" i="1"/>
  <c r="AC5077" i="1"/>
  <c r="AB5077" i="1"/>
  <c r="AC5076" i="1"/>
  <c r="AB5076" i="1"/>
  <c r="AC5075" i="1"/>
  <c r="AB5075" i="1"/>
  <c r="AC5074" i="1"/>
  <c r="AB5074" i="1"/>
  <c r="AC5073" i="1"/>
  <c r="AB5073" i="1"/>
  <c r="AC5072" i="1"/>
  <c r="AB5072" i="1"/>
  <c r="AC5071" i="1"/>
  <c r="AB5071" i="1"/>
  <c r="AC5070" i="1"/>
  <c r="AB5070" i="1"/>
  <c r="AC5069" i="1"/>
  <c r="AB5069" i="1"/>
  <c r="AC5068" i="1"/>
  <c r="AB5068" i="1"/>
  <c r="AC5067" i="1"/>
  <c r="AB5067" i="1"/>
  <c r="AC5066" i="1"/>
  <c r="AB5066" i="1"/>
  <c r="AC5065" i="1"/>
  <c r="AB5065" i="1"/>
  <c r="AC5064" i="1"/>
  <c r="AB5064" i="1"/>
  <c r="AC5063" i="1"/>
  <c r="AB5063" i="1"/>
  <c r="AC5062" i="1"/>
  <c r="AB5062" i="1"/>
  <c r="AC5061" i="1"/>
  <c r="AB5061" i="1"/>
  <c r="AC5060" i="1"/>
  <c r="AB5060" i="1"/>
  <c r="AC5059" i="1"/>
  <c r="AB5059" i="1"/>
  <c r="AC5058" i="1"/>
  <c r="AB5058" i="1"/>
  <c r="AC5057" i="1"/>
  <c r="AB5057" i="1"/>
  <c r="AC5056" i="1"/>
  <c r="AB5056" i="1"/>
  <c r="AC5055" i="1"/>
  <c r="AB5055" i="1"/>
  <c r="AC5054" i="1"/>
  <c r="AB5054" i="1"/>
  <c r="AC5053" i="1"/>
  <c r="AB5053" i="1"/>
  <c r="AC5052" i="1"/>
  <c r="AB5052" i="1"/>
  <c r="AC5051" i="1"/>
  <c r="AB5051" i="1"/>
  <c r="AC5050" i="1"/>
  <c r="AB5050" i="1"/>
  <c r="AC5049" i="1"/>
  <c r="AB5049" i="1"/>
  <c r="AC5048" i="1"/>
  <c r="AB5048" i="1"/>
  <c r="AC5047" i="1"/>
  <c r="AB5047" i="1"/>
  <c r="AC5046" i="1"/>
  <c r="AB5046" i="1"/>
  <c r="AC5045" i="1"/>
  <c r="AB5045" i="1"/>
  <c r="AC5044" i="1"/>
  <c r="AB5044" i="1"/>
  <c r="AC5043" i="1"/>
  <c r="AB5043" i="1"/>
  <c r="AC5042" i="1"/>
  <c r="AB5042" i="1"/>
  <c r="AC5041" i="1"/>
  <c r="AB5041" i="1"/>
  <c r="AC5040" i="1"/>
  <c r="AB5040" i="1"/>
  <c r="AC5039" i="1"/>
  <c r="AB5039" i="1"/>
  <c r="AC5038" i="1"/>
  <c r="AB5038" i="1"/>
  <c r="AC5037" i="1"/>
  <c r="AB5037" i="1"/>
  <c r="AC5036" i="1"/>
  <c r="AB5036" i="1"/>
  <c r="AC5035" i="1"/>
  <c r="AB5035" i="1"/>
  <c r="AC5034" i="1"/>
  <c r="AB5034" i="1"/>
  <c r="AC5033" i="1"/>
  <c r="AB5033" i="1"/>
  <c r="AC5032" i="1"/>
  <c r="AB5032" i="1"/>
  <c r="AC5031" i="1"/>
  <c r="AB5031" i="1"/>
  <c r="AC5030" i="1"/>
  <c r="AB5030" i="1"/>
  <c r="AC5029" i="1"/>
  <c r="AB5029" i="1"/>
  <c r="AC5028" i="1"/>
  <c r="AB5028" i="1"/>
  <c r="AC5027" i="1"/>
  <c r="AB5027" i="1"/>
  <c r="AC5026" i="1"/>
  <c r="AB5026" i="1"/>
  <c r="AC5025" i="1"/>
  <c r="AB5025" i="1"/>
  <c r="AC5024" i="1"/>
  <c r="AB5024" i="1"/>
  <c r="AC5023" i="1"/>
  <c r="AB5023" i="1"/>
  <c r="AC5022" i="1"/>
  <c r="AB5022" i="1"/>
  <c r="AC5021" i="1"/>
  <c r="AB5021" i="1"/>
  <c r="AC5020" i="1"/>
  <c r="AB5020" i="1"/>
  <c r="AC5019" i="1"/>
  <c r="AB5019" i="1"/>
  <c r="AC5018" i="1"/>
  <c r="AB5018" i="1"/>
  <c r="AC5017" i="1"/>
  <c r="AB5017" i="1"/>
  <c r="AC5016" i="1"/>
  <c r="AB5016" i="1"/>
  <c r="AC5015" i="1"/>
  <c r="AB5015" i="1"/>
  <c r="AC5014" i="1"/>
  <c r="AB5014" i="1"/>
  <c r="AC5013" i="1"/>
  <c r="AB5013" i="1"/>
  <c r="AC5012" i="1"/>
  <c r="AB5012" i="1"/>
  <c r="AC5011" i="1"/>
  <c r="AB5011" i="1"/>
  <c r="AC5010" i="1"/>
  <c r="AB5010" i="1"/>
  <c r="AC5009" i="1"/>
  <c r="AB5009" i="1"/>
  <c r="AC5008" i="1"/>
  <c r="AB5008" i="1"/>
  <c r="AC5007" i="1"/>
  <c r="AB5007" i="1"/>
  <c r="AC5006" i="1"/>
  <c r="AB5006" i="1"/>
  <c r="AC5005" i="1"/>
  <c r="AB5005" i="1"/>
  <c r="AC5004" i="1"/>
  <c r="AB5004" i="1"/>
  <c r="AC5003" i="1"/>
  <c r="AB5003" i="1"/>
  <c r="AC5002" i="1"/>
  <c r="AB5002" i="1"/>
  <c r="AC5001" i="1"/>
  <c r="AB5001" i="1"/>
  <c r="AC5000" i="1"/>
  <c r="AB5000" i="1"/>
  <c r="AC4999" i="1"/>
  <c r="AB4999" i="1"/>
  <c r="AC4998" i="1"/>
  <c r="AB4998" i="1"/>
  <c r="AC4997" i="1"/>
  <c r="AB4997" i="1"/>
  <c r="AC4996" i="1"/>
  <c r="AB4996" i="1"/>
  <c r="AC4995" i="1"/>
  <c r="AB4995" i="1"/>
  <c r="AC4994" i="1"/>
  <c r="AB4994" i="1"/>
  <c r="AC4993" i="1"/>
  <c r="AB4993" i="1"/>
  <c r="AC4992" i="1"/>
  <c r="AB4992" i="1"/>
  <c r="AC4991" i="1"/>
  <c r="AB4991" i="1"/>
  <c r="AC4990" i="1"/>
  <c r="AB4990" i="1"/>
  <c r="AC4989" i="1"/>
  <c r="AB4989" i="1"/>
  <c r="AC4905" i="1"/>
  <c r="AB4905" i="1"/>
  <c r="AC4904" i="1"/>
  <c r="AB4904" i="1"/>
  <c r="AC4903" i="1"/>
  <c r="AB4903" i="1"/>
  <c r="AC4902" i="1"/>
  <c r="AB4902" i="1"/>
  <c r="AC4901" i="1"/>
  <c r="AB4901" i="1"/>
  <c r="AC4900" i="1"/>
  <c r="AB4900" i="1"/>
  <c r="AC4899" i="1"/>
  <c r="AB4899" i="1"/>
  <c r="AC4898" i="1"/>
  <c r="AB4898" i="1"/>
  <c r="AC4897" i="1"/>
  <c r="AB4897" i="1"/>
  <c r="AC4896" i="1"/>
  <c r="AB4896" i="1"/>
  <c r="AC4895" i="1"/>
  <c r="AB4895" i="1"/>
  <c r="AC4894" i="1"/>
  <c r="AB4894" i="1"/>
  <c r="AC4893" i="1"/>
  <c r="AB4893" i="1"/>
  <c r="AC4892" i="1"/>
  <c r="AB4892" i="1"/>
  <c r="AC4891" i="1"/>
  <c r="AB4891" i="1"/>
  <c r="AC4890" i="1"/>
  <c r="AB4890" i="1"/>
  <c r="AC4889" i="1"/>
  <c r="AB4889" i="1"/>
  <c r="AC4888" i="1"/>
  <c r="AB4888" i="1"/>
  <c r="AC4887" i="1"/>
  <c r="AB4887" i="1"/>
  <c r="AC4886" i="1"/>
  <c r="AB4886" i="1"/>
  <c r="AC4885" i="1"/>
  <c r="AB4885" i="1"/>
  <c r="AC4884" i="1"/>
  <c r="AB4884" i="1"/>
  <c r="AC4883" i="1"/>
  <c r="AB4883" i="1"/>
  <c r="AC4882" i="1"/>
  <c r="AB4882" i="1"/>
  <c r="AC4881" i="1"/>
  <c r="AB4881" i="1"/>
  <c r="AC4880" i="1"/>
  <c r="AB4880" i="1"/>
  <c r="AC4879" i="1"/>
  <c r="AB4879" i="1"/>
  <c r="AC4878" i="1"/>
  <c r="AB4878" i="1"/>
  <c r="AC4877" i="1"/>
  <c r="AB4877" i="1"/>
  <c r="AC4876" i="1"/>
  <c r="AB4876" i="1"/>
  <c r="AC4875" i="1"/>
  <c r="AB4875" i="1"/>
  <c r="AC4874" i="1"/>
  <c r="AB4874" i="1"/>
  <c r="AC4873" i="1"/>
  <c r="AB4873" i="1"/>
  <c r="AC4872" i="1"/>
  <c r="AB4872" i="1"/>
  <c r="AC4871" i="1"/>
  <c r="AB4871" i="1"/>
  <c r="AC4870" i="1"/>
  <c r="AB4870" i="1"/>
  <c r="AC4869" i="1"/>
  <c r="AB4869" i="1"/>
  <c r="AC4868" i="1"/>
  <c r="AB4868" i="1"/>
  <c r="AC4867" i="1"/>
  <c r="AB4867" i="1"/>
  <c r="AC4866" i="1"/>
  <c r="AB4866" i="1"/>
  <c r="AC4865" i="1"/>
  <c r="AB4865" i="1"/>
  <c r="AC4864" i="1"/>
  <c r="AB4864" i="1"/>
  <c r="AC4863" i="1"/>
  <c r="AB4863" i="1"/>
  <c r="AC4862" i="1"/>
  <c r="AB4862" i="1"/>
  <c r="AC4861" i="1"/>
  <c r="AB4861" i="1"/>
  <c r="AC4860" i="1"/>
  <c r="AB4860" i="1"/>
  <c r="AC4859" i="1"/>
  <c r="AB4859" i="1"/>
  <c r="AC4858" i="1"/>
  <c r="AB4858" i="1"/>
  <c r="AC4857" i="1"/>
  <c r="AB4857" i="1"/>
  <c r="AC4856" i="1"/>
  <c r="AB4856" i="1"/>
  <c r="AC4855" i="1"/>
  <c r="AB4855" i="1"/>
  <c r="AC4854" i="1"/>
  <c r="AB4854" i="1"/>
  <c r="AC4853" i="1"/>
  <c r="AB4853" i="1"/>
  <c r="AC4852" i="1"/>
  <c r="AB4852" i="1"/>
  <c r="AC4851" i="1"/>
  <c r="AB4851" i="1"/>
  <c r="AC4850" i="1"/>
  <c r="AB4850" i="1"/>
  <c r="AC4849" i="1"/>
  <c r="AB4849" i="1"/>
  <c r="AC4848" i="1"/>
  <c r="AB4848" i="1"/>
  <c r="AC4847" i="1"/>
  <c r="AB4847" i="1"/>
  <c r="AC4846" i="1"/>
  <c r="AB4846" i="1"/>
  <c r="AC4845" i="1"/>
  <c r="AB4845" i="1"/>
  <c r="AC4844" i="1"/>
  <c r="AB4844" i="1"/>
  <c r="AC4843" i="1"/>
  <c r="AB4843" i="1"/>
  <c r="AC4842" i="1"/>
  <c r="AB4842" i="1"/>
  <c r="AC4841" i="1"/>
  <c r="AB4841" i="1"/>
  <c r="AC4840" i="1"/>
  <c r="AB4840" i="1"/>
  <c r="AC4839" i="1"/>
  <c r="AB4839" i="1"/>
  <c r="AC4838" i="1"/>
  <c r="AB4838" i="1"/>
  <c r="AC4837" i="1"/>
  <c r="AB4837" i="1"/>
  <c r="AC4836" i="1"/>
  <c r="AB4836" i="1"/>
  <c r="AC4835" i="1"/>
  <c r="AB4835" i="1"/>
  <c r="AC4834" i="1"/>
  <c r="AB4834" i="1"/>
  <c r="AC4833" i="1"/>
  <c r="AB4833" i="1"/>
  <c r="AC4832" i="1"/>
  <c r="AB4832" i="1"/>
  <c r="AC4831" i="1"/>
  <c r="AB4831" i="1"/>
  <c r="AC4830" i="1"/>
  <c r="AB4830" i="1"/>
  <c r="AC4829" i="1"/>
  <c r="AB4829" i="1"/>
  <c r="AC4828" i="1"/>
  <c r="AB4828" i="1"/>
  <c r="AC4827" i="1"/>
  <c r="AB4827" i="1"/>
  <c r="AC4826" i="1"/>
  <c r="AB4826" i="1"/>
  <c r="AC4825" i="1"/>
  <c r="AB4825" i="1"/>
  <c r="AC4824" i="1"/>
  <c r="AB4824" i="1"/>
  <c r="AC4823" i="1"/>
  <c r="AB4823" i="1"/>
  <c r="AC4822" i="1"/>
  <c r="AB4822" i="1"/>
  <c r="AC4821" i="1"/>
  <c r="AB4821" i="1"/>
  <c r="AC4820" i="1"/>
  <c r="AB4820" i="1"/>
  <c r="AC4819" i="1"/>
  <c r="AB4819" i="1"/>
  <c r="AC4818" i="1"/>
  <c r="AB4818" i="1"/>
  <c r="AC4817" i="1"/>
  <c r="AB4817" i="1"/>
  <c r="AC4816" i="1"/>
  <c r="AB4816" i="1"/>
  <c r="AC4815" i="1"/>
  <c r="AB4815" i="1"/>
  <c r="AC4814" i="1"/>
  <c r="AB4814" i="1"/>
  <c r="AC4813" i="1"/>
  <c r="AB4813" i="1"/>
  <c r="AC4812" i="1"/>
  <c r="AB4812" i="1"/>
  <c r="AC4811" i="1"/>
  <c r="AB4811" i="1"/>
  <c r="AC4810" i="1"/>
  <c r="AB4810" i="1"/>
  <c r="AC4809" i="1"/>
  <c r="AB4809" i="1"/>
  <c r="AC4808" i="1"/>
  <c r="AB4808" i="1"/>
  <c r="AC4807" i="1"/>
  <c r="AB4807" i="1"/>
  <c r="AC4806" i="1"/>
  <c r="AB4806" i="1"/>
  <c r="AC4805" i="1"/>
  <c r="AB4805" i="1"/>
  <c r="AC4804" i="1"/>
  <c r="AB4804" i="1"/>
  <c r="AC4803" i="1"/>
  <c r="AB4803" i="1"/>
  <c r="AC4802" i="1"/>
  <c r="AB4802" i="1"/>
  <c r="AC4801" i="1"/>
  <c r="AB4801" i="1"/>
  <c r="AC4800" i="1"/>
  <c r="AB4800" i="1"/>
  <c r="AC4799" i="1"/>
  <c r="AB4799" i="1"/>
  <c r="AC4798" i="1"/>
  <c r="AB4798" i="1"/>
  <c r="AC4797" i="1"/>
  <c r="AB4797" i="1"/>
  <c r="AC4796" i="1"/>
  <c r="AB4796" i="1"/>
  <c r="AC4795" i="1"/>
  <c r="AB4795" i="1"/>
  <c r="AC4794" i="1"/>
  <c r="AB4794" i="1"/>
  <c r="AC4793" i="1"/>
  <c r="AB4793" i="1"/>
  <c r="AC4792" i="1"/>
  <c r="AB4792" i="1"/>
  <c r="AC4791" i="1"/>
  <c r="AB4791" i="1"/>
  <c r="AC4790" i="1"/>
  <c r="AB4790" i="1"/>
  <c r="AC4789" i="1"/>
  <c r="AB4789" i="1"/>
  <c r="AC4788" i="1"/>
  <c r="AB4788" i="1"/>
  <c r="AC4787" i="1"/>
  <c r="AB4787" i="1"/>
  <c r="AC4786" i="1"/>
  <c r="AB4786" i="1"/>
  <c r="AC4785" i="1"/>
  <c r="AB4785" i="1"/>
  <c r="AC4784" i="1"/>
  <c r="AB4784" i="1"/>
  <c r="AC4783" i="1"/>
  <c r="AB4783" i="1"/>
  <c r="AC4782" i="1"/>
  <c r="AB4782" i="1"/>
  <c r="AC4781" i="1"/>
  <c r="AB4781" i="1"/>
  <c r="AC4780" i="1"/>
  <c r="AB4780" i="1"/>
  <c r="AC4779" i="1"/>
  <c r="AB4779" i="1"/>
  <c r="AC4778" i="1"/>
  <c r="AB4778" i="1"/>
  <c r="AC4777" i="1"/>
  <c r="AB4777" i="1"/>
  <c r="AC4776" i="1"/>
  <c r="AB4776" i="1"/>
  <c r="AC4775" i="1"/>
  <c r="AB4775" i="1"/>
  <c r="AC4774" i="1"/>
  <c r="AB4774" i="1"/>
  <c r="AC4773" i="1"/>
  <c r="AB4773" i="1"/>
  <c r="AC4772" i="1"/>
  <c r="AB4772" i="1"/>
  <c r="AC4771" i="1"/>
  <c r="AB4771" i="1"/>
  <c r="AC4770" i="1"/>
  <c r="AB4770" i="1"/>
  <c r="AC4769" i="1"/>
  <c r="AB4769" i="1"/>
  <c r="AC4768" i="1"/>
  <c r="AB4768" i="1"/>
  <c r="AC4767" i="1"/>
  <c r="AB4767" i="1"/>
  <c r="AC4766" i="1"/>
  <c r="AB4766" i="1"/>
  <c r="AC4765" i="1"/>
  <c r="AB4765" i="1"/>
  <c r="AC4764" i="1"/>
  <c r="AB4764" i="1"/>
  <c r="AC4763" i="1"/>
  <c r="AB4763" i="1"/>
  <c r="AC4762" i="1"/>
  <c r="AB4762" i="1"/>
  <c r="AC4761" i="1"/>
  <c r="AB4761" i="1"/>
  <c r="AC4760" i="1"/>
  <c r="AB4760" i="1"/>
  <c r="AC4759" i="1"/>
  <c r="AB4759" i="1"/>
  <c r="AC4758" i="1"/>
  <c r="AB4758" i="1"/>
  <c r="AC4757" i="1"/>
  <c r="AB4757" i="1"/>
  <c r="AC4756" i="1"/>
  <c r="AB4756" i="1"/>
  <c r="AC4755" i="1"/>
  <c r="AB4755" i="1"/>
  <c r="AC4754" i="1"/>
  <c r="AB4754" i="1"/>
  <c r="AC4753" i="1"/>
  <c r="AB4753" i="1"/>
  <c r="AC4752" i="1"/>
  <c r="AB4752" i="1"/>
  <c r="AC4751" i="1"/>
  <c r="AB4751" i="1"/>
  <c r="AC4750" i="1"/>
  <c r="AB4750" i="1"/>
  <c r="AC4749" i="1"/>
  <c r="AB4749" i="1"/>
  <c r="AC4748" i="1"/>
  <c r="AB4748" i="1"/>
  <c r="AC4747" i="1"/>
  <c r="AB4747" i="1"/>
  <c r="AC4746" i="1"/>
  <c r="AB4746" i="1"/>
  <c r="AC4745" i="1"/>
  <c r="AB4745" i="1"/>
  <c r="AC4744" i="1"/>
  <c r="AB4744" i="1"/>
  <c r="AC4743" i="1"/>
  <c r="AB4743" i="1"/>
  <c r="AC4742" i="1"/>
  <c r="AB4742" i="1"/>
  <c r="AC4741" i="1"/>
  <c r="AB4741" i="1"/>
  <c r="AC4740" i="1"/>
  <c r="AB4740" i="1"/>
  <c r="AC4739" i="1"/>
  <c r="AB4739" i="1"/>
  <c r="AC4738" i="1"/>
  <c r="AB4738" i="1"/>
  <c r="AC4737" i="1"/>
  <c r="AB4737" i="1"/>
  <c r="AC4736" i="1"/>
  <c r="AB4736" i="1"/>
  <c r="AC4735" i="1"/>
  <c r="AB4735" i="1"/>
  <c r="AC4734" i="1"/>
  <c r="AB4734" i="1"/>
  <c r="AC4733" i="1"/>
  <c r="AB4733" i="1"/>
  <c r="AC4732" i="1"/>
  <c r="AB4732" i="1"/>
  <c r="AC4731" i="1"/>
  <c r="AB4731" i="1"/>
  <c r="AC4730" i="1"/>
  <c r="AB4730" i="1"/>
  <c r="AC4729" i="1"/>
  <c r="AB4729" i="1"/>
  <c r="AC4728" i="1"/>
  <c r="AB4728" i="1"/>
  <c r="AC4727" i="1"/>
  <c r="AB4727" i="1"/>
  <c r="AC4726" i="1"/>
  <c r="AB4726" i="1"/>
  <c r="AC4725" i="1"/>
  <c r="AB4725" i="1"/>
  <c r="AC4724" i="1"/>
  <c r="AB4724" i="1"/>
  <c r="AC4723" i="1"/>
  <c r="AB4723" i="1"/>
  <c r="AC4722" i="1"/>
  <c r="AB4722" i="1"/>
  <c r="AC4721" i="1"/>
  <c r="AB4721" i="1"/>
  <c r="AC4720" i="1"/>
  <c r="AB4720" i="1"/>
  <c r="AC4719" i="1"/>
  <c r="AB4719" i="1"/>
  <c r="AC4718" i="1"/>
  <c r="AB4718" i="1"/>
  <c r="AC4717" i="1"/>
  <c r="AB4717" i="1"/>
  <c r="AC4716" i="1"/>
  <c r="AB4716" i="1"/>
  <c r="AC4715" i="1"/>
  <c r="AB4715" i="1"/>
  <c r="AC4714" i="1"/>
  <c r="AB4714" i="1"/>
  <c r="AC4713" i="1"/>
  <c r="AB4713" i="1"/>
  <c r="AC4712" i="1"/>
  <c r="AB4712" i="1"/>
  <c r="AC4711" i="1"/>
  <c r="AB4711" i="1"/>
  <c r="AC4710" i="1"/>
  <c r="AB4710" i="1"/>
  <c r="AC4709" i="1"/>
  <c r="AB4709" i="1"/>
  <c r="AC4708" i="1"/>
  <c r="AB4708" i="1"/>
  <c r="AC4707" i="1"/>
  <c r="AB4707" i="1"/>
  <c r="AC4706" i="1"/>
  <c r="AB4706" i="1"/>
  <c r="AC4705" i="1"/>
  <c r="AB4705" i="1"/>
  <c r="AC4704" i="1"/>
  <c r="AB4704" i="1"/>
  <c r="AC4703" i="1"/>
  <c r="AB4703" i="1"/>
  <c r="AC4702" i="1"/>
  <c r="AB4702" i="1"/>
  <c r="AC4701" i="1"/>
  <c r="AB4701" i="1"/>
  <c r="AC4700" i="1"/>
  <c r="AB4700" i="1"/>
  <c r="AC4699" i="1"/>
  <c r="AB4699" i="1"/>
  <c r="AC4698" i="1"/>
  <c r="AB4698" i="1"/>
  <c r="AC4697" i="1"/>
  <c r="AB4697" i="1"/>
  <c r="AC4696" i="1"/>
  <c r="AB4696" i="1"/>
  <c r="AC4695" i="1"/>
  <c r="AB4695" i="1"/>
  <c r="AC4694" i="1"/>
  <c r="AB4694" i="1"/>
  <c r="AC4693" i="1"/>
  <c r="AB4693" i="1"/>
  <c r="AC4692" i="1"/>
  <c r="AB4692" i="1"/>
  <c r="AC4691" i="1"/>
  <c r="AB4691" i="1"/>
  <c r="AC4690" i="1"/>
  <c r="AB4690" i="1"/>
  <c r="AC4689" i="1"/>
  <c r="AB4689" i="1"/>
  <c r="AC4688" i="1"/>
  <c r="AB4688" i="1"/>
  <c r="AC4687" i="1"/>
  <c r="AB4687" i="1"/>
  <c r="AC4686" i="1"/>
  <c r="AB4686" i="1"/>
  <c r="AC4685" i="1"/>
  <c r="AB4685" i="1"/>
  <c r="AC4684" i="1"/>
  <c r="AB4684" i="1"/>
  <c r="AC4683" i="1"/>
  <c r="AB4683" i="1"/>
  <c r="AC4682" i="1"/>
  <c r="AB4682" i="1"/>
  <c r="AC4681" i="1"/>
  <c r="AB4681" i="1"/>
  <c r="AC4680" i="1"/>
  <c r="AB4680" i="1"/>
  <c r="AC4679" i="1"/>
  <c r="AB4679" i="1"/>
  <c r="AC4678" i="1"/>
  <c r="AB4678" i="1"/>
  <c r="AC4677" i="1"/>
  <c r="AB4677" i="1"/>
  <c r="AC4676" i="1"/>
  <c r="AB4676" i="1"/>
  <c r="AC4675" i="1"/>
  <c r="AB4675" i="1"/>
  <c r="AC4674" i="1"/>
  <c r="AB4674" i="1"/>
  <c r="AC4673" i="1"/>
  <c r="AB4673" i="1"/>
  <c r="AC4672" i="1"/>
  <c r="AB4672" i="1"/>
  <c r="AC4671" i="1"/>
  <c r="AB4671" i="1"/>
  <c r="AC4670" i="1"/>
  <c r="AB4670" i="1"/>
  <c r="AC4669" i="1"/>
  <c r="AB4669" i="1"/>
  <c r="AC4668" i="1"/>
  <c r="AB4668" i="1"/>
  <c r="AC4667" i="1"/>
  <c r="AB4667" i="1"/>
  <c r="AC4666" i="1"/>
  <c r="AB4666" i="1"/>
  <c r="AC4665" i="1"/>
  <c r="AB4665" i="1"/>
  <c r="AC4664" i="1"/>
  <c r="AB4664" i="1"/>
  <c r="AC4663" i="1"/>
  <c r="AB4663" i="1"/>
  <c r="AC4662" i="1"/>
  <c r="AB4662" i="1"/>
  <c r="AC4661" i="1"/>
  <c r="AB4661" i="1"/>
  <c r="AC4660" i="1"/>
  <c r="AB4660" i="1"/>
  <c r="AC4659" i="1"/>
  <c r="AB4659" i="1"/>
  <c r="AC4658" i="1"/>
  <c r="AB4658" i="1"/>
  <c r="AC4657" i="1"/>
  <c r="AB4657" i="1"/>
  <c r="AC4656" i="1"/>
  <c r="AB4656" i="1"/>
  <c r="AC4413" i="1"/>
  <c r="AB4413" i="1"/>
  <c r="AC4412" i="1"/>
  <c r="AB4412" i="1"/>
  <c r="AC4411" i="1"/>
  <c r="AB4411" i="1"/>
  <c r="AC4410" i="1"/>
  <c r="AB4410" i="1"/>
  <c r="AC4409" i="1"/>
  <c r="AB4409" i="1"/>
  <c r="AC4408" i="1"/>
  <c r="AB4408" i="1"/>
  <c r="AC4407" i="1"/>
  <c r="AB4407" i="1"/>
  <c r="AC4406" i="1"/>
  <c r="AB4406" i="1"/>
  <c r="AC4405" i="1"/>
  <c r="AB4405" i="1"/>
  <c r="AC4404" i="1"/>
  <c r="AB4404" i="1"/>
  <c r="AC4403" i="1"/>
  <c r="AB4403" i="1"/>
  <c r="AC4402" i="1"/>
  <c r="AB4402" i="1"/>
  <c r="AC4401" i="1"/>
  <c r="AB4401" i="1"/>
  <c r="AC4400" i="1"/>
  <c r="AB4400" i="1"/>
  <c r="AC4399" i="1"/>
  <c r="AB4399" i="1"/>
  <c r="AC4398" i="1"/>
  <c r="AB4398" i="1"/>
  <c r="AC4397" i="1"/>
  <c r="AB4397" i="1"/>
  <c r="AC4396" i="1"/>
  <c r="AB4396" i="1"/>
  <c r="AC4395" i="1"/>
  <c r="AB4395" i="1"/>
  <c r="AC4394" i="1"/>
  <c r="AB4394" i="1"/>
  <c r="AC4393" i="1"/>
  <c r="AB4393" i="1"/>
  <c r="AC4392" i="1"/>
  <c r="AB4392" i="1"/>
  <c r="AC4391" i="1"/>
  <c r="AB4391" i="1"/>
  <c r="AC4390" i="1"/>
  <c r="AB4390" i="1"/>
  <c r="AC4389" i="1"/>
  <c r="AB4389" i="1"/>
  <c r="AC4388" i="1"/>
  <c r="AB4388" i="1"/>
  <c r="AC4387" i="1"/>
  <c r="AB4387" i="1"/>
  <c r="AC4386" i="1"/>
  <c r="AB4386" i="1"/>
  <c r="AC4385" i="1"/>
  <c r="AB4385" i="1"/>
  <c r="AC4384" i="1"/>
  <c r="AB4384" i="1"/>
  <c r="AC4383" i="1"/>
  <c r="AB4383" i="1"/>
  <c r="AC4382" i="1"/>
  <c r="AB4382" i="1"/>
  <c r="AC4381" i="1"/>
  <c r="AB4381" i="1"/>
  <c r="AC4380" i="1"/>
  <c r="AB4380" i="1"/>
  <c r="AC4379" i="1"/>
  <c r="AB4379" i="1"/>
  <c r="AC4378" i="1"/>
  <c r="AB4378" i="1"/>
  <c r="AC4377" i="1"/>
  <c r="AB4377" i="1"/>
  <c r="AC4376" i="1"/>
  <c r="AB4376" i="1"/>
  <c r="AC4375" i="1"/>
  <c r="AB4375" i="1"/>
  <c r="AC4374" i="1"/>
  <c r="AB4374" i="1"/>
  <c r="AC4373" i="1"/>
  <c r="AB4373" i="1"/>
  <c r="AC4372" i="1"/>
  <c r="AB4372" i="1"/>
  <c r="AC4371" i="1"/>
  <c r="AB4371" i="1"/>
  <c r="AC4370" i="1"/>
  <c r="AB4370" i="1"/>
  <c r="AC4369" i="1"/>
  <c r="AB4369" i="1"/>
  <c r="AC4368" i="1"/>
  <c r="AB4368" i="1"/>
  <c r="AC4367" i="1"/>
  <c r="AB4367" i="1"/>
  <c r="AC4366" i="1"/>
  <c r="AB4366" i="1"/>
  <c r="AC4365" i="1"/>
  <c r="AB4365" i="1"/>
  <c r="AC4364" i="1"/>
  <c r="AB4364" i="1"/>
  <c r="AC4363" i="1"/>
  <c r="AB4363" i="1"/>
  <c r="AC4362" i="1"/>
  <c r="AB4362" i="1"/>
  <c r="AC4361" i="1"/>
  <c r="AB4361" i="1"/>
  <c r="AC4360" i="1"/>
  <c r="AB4360" i="1"/>
  <c r="AC4359" i="1"/>
  <c r="AB4359" i="1"/>
  <c r="AC4358" i="1"/>
  <c r="AB4358" i="1"/>
  <c r="AC4357" i="1"/>
  <c r="AB4357" i="1"/>
  <c r="AC4356" i="1"/>
  <c r="AB4356" i="1"/>
  <c r="AC4355" i="1"/>
  <c r="AB4355" i="1"/>
  <c r="AC4354" i="1"/>
  <c r="AB4354" i="1"/>
  <c r="AC4353" i="1"/>
  <c r="AB4353" i="1"/>
  <c r="AC4352" i="1"/>
  <c r="AB4352" i="1"/>
  <c r="AC4351" i="1"/>
  <c r="AB4351" i="1"/>
  <c r="AC4350" i="1"/>
  <c r="AB4350" i="1"/>
  <c r="AC4349" i="1"/>
  <c r="AB4349" i="1"/>
  <c r="AC4348" i="1"/>
  <c r="AB4348" i="1"/>
  <c r="AC4347" i="1"/>
  <c r="AB4347" i="1"/>
  <c r="AC4346" i="1"/>
  <c r="AB4346" i="1"/>
  <c r="AC4345" i="1"/>
  <c r="AB4345" i="1"/>
  <c r="AC4344" i="1"/>
  <c r="AB4344" i="1"/>
  <c r="AC4343" i="1"/>
  <c r="AB4343" i="1"/>
  <c r="AC4342" i="1"/>
  <c r="AB4342" i="1"/>
  <c r="AC4341" i="1"/>
  <c r="AB4341" i="1"/>
  <c r="AC4340" i="1"/>
  <c r="AB4340" i="1"/>
  <c r="AC4339" i="1"/>
  <c r="AB4339" i="1"/>
  <c r="AC4338" i="1"/>
  <c r="AB4338" i="1"/>
  <c r="AC4337" i="1"/>
  <c r="AB4337" i="1"/>
  <c r="AC4336" i="1"/>
  <c r="AB4336" i="1"/>
  <c r="AC4335" i="1"/>
  <c r="AB4335" i="1"/>
  <c r="AC4334" i="1"/>
  <c r="AB4334" i="1"/>
  <c r="AC4333" i="1"/>
  <c r="AB4333" i="1"/>
  <c r="AC4332" i="1"/>
  <c r="AB4332" i="1"/>
  <c r="AC4331" i="1"/>
  <c r="AB4331" i="1"/>
  <c r="AC4330" i="1"/>
  <c r="AB4330" i="1"/>
  <c r="AC4329" i="1"/>
  <c r="AB4329" i="1"/>
  <c r="AC4328" i="1"/>
  <c r="AB4328" i="1"/>
  <c r="AC4327" i="1"/>
  <c r="AB4327" i="1"/>
  <c r="AC4326" i="1"/>
  <c r="AB4326" i="1"/>
  <c r="AC4325" i="1"/>
  <c r="AB4325" i="1"/>
  <c r="AC4324" i="1"/>
  <c r="AB4324" i="1"/>
  <c r="AC4323" i="1"/>
  <c r="AB4323" i="1"/>
  <c r="AC4322" i="1"/>
  <c r="AB4322" i="1"/>
  <c r="AC4321" i="1"/>
  <c r="AB4321" i="1"/>
  <c r="AC4320" i="1"/>
  <c r="AB4320" i="1"/>
  <c r="AC4319" i="1"/>
  <c r="AB4319" i="1"/>
  <c r="AC4318" i="1"/>
  <c r="AB4318" i="1"/>
  <c r="AC4317" i="1"/>
  <c r="AB4317" i="1"/>
  <c r="AC4316" i="1"/>
  <c r="AB4316" i="1"/>
  <c r="AC4315" i="1"/>
  <c r="AB4315" i="1"/>
  <c r="AC4314" i="1"/>
  <c r="AB4314" i="1"/>
  <c r="AC4313" i="1"/>
  <c r="AB4313" i="1"/>
  <c r="AC4312" i="1"/>
  <c r="AB4312" i="1"/>
  <c r="AC4311" i="1"/>
  <c r="AB4311" i="1"/>
  <c r="AC4310" i="1"/>
  <c r="AB4310" i="1"/>
  <c r="AC4309" i="1"/>
  <c r="AB4309" i="1"/>
  <c r="AC4308" i="1"/>
  <c r="AB4308" i="1"/>
  <c r="AC4307" i="1"/>
  <c r="AB4307" i="1"/>
  <c r="AC4306" i="1"/>
  <c r="AB4306" i="1"/>
  <c r="AC4305" i="1"/>
  <c r="AB4305" i="1"/>
  <c r="AC4304" i="1"/>
  <c r="AB4304" i="1"/>
  <c r="AC4303" i="1"/>
  <c r="AB4303" i="1"/>
  <c r="AC4302" i="1"/>
  <c r="AB4302" i="1"/>
  <c r="AC4301" i="1"/>
  <c r="AB4301" i="1"/>
  <c r="AC4300" i="1"/>
  <c r="AB4300" i="1"/>
  <c r="AC4299" i="1"/>
  <c r="AB4299" i="1"/>
  <c r="AC4298" i="1"/>
  <c r="AB4298" i="1"/>
  <c r="AC4297" i="1"/>
  <c r="AB4297" i="1"/>
  <c r="AC4296" i="1"/>
  <c r="AB4296" i="1"/>
  <c r="AC4295" i="1"/>
  <c r="AB4295" i="1"/>
  <c r="AC4294" i="1"/>
  <c r="AB4294" i="1"/>
  <c r="AC4293" i="1"/>
  <c r="AB4293" i="1"/>
  <c r="AC4292" i="1"/>
  <c r="AB4292" i="1"/>
  <c r="AC4291" i="1"/>
  <c r="AB4291" i="1"/>
  <c r="AC4290" i="1"/>
  <c r="AB4290" i="1"/>
  <c r="AC4289" i="1"/>
  <c r="AB4289" i="1"/>
  <c r="AC4288" i="1"/>
  <c r="AB4288" i="1"/>
  <c r="AC4287" i="1"/>
  <c r="AB4287" i="1"/>
  <c r="AC4286" i="1"/>
  <c r="AB4286" i="1"/>
  <c r="AC4285" i="1"/>
  <c r="AB4285" i="1"/>
  <c r="AC4284" i="1"/>
  <c r="AB4284" i="1"/>
  <c r="AC4283" i="1"/>
  <c r="AB4283" i="1"/>
  <c r="AC4282" i="1"/>
  <c r="AB4282" i="1"/>
  <c r="AC4281" i="1"/>
  <c r="AB4281" i="1"/>
  <c r="AC4280" i="1"/>
  <c r="AB4280" i="1"/>
  <c r="AC4279" i="1"/>
  <c r="AB4279" i="1"/>
  <c r="AC4278" i="1"/>
  <c r="AB4278" i="1"/>
  <c r="AC4277" i="1"/>
  <c r="AB4277" i="1"/>
  <c r="AC4276" i="1"/>
  <c r="AB4276" i="1"/>
  <c r="AC4275" i="1"/>
  <c r="AB4275" i="1"/>
  <c r="AC4274" i="1"/>
  <c r="AB4274" i="1"/>
  <c r="AC4273" i="1"/>
  <c r="AB4273" i="1"/>
  <c r="AC4272" i="1"/>
  <c r="AB4272" i="1"/>
  <c r="AC4271" i="1"/>
  <c r="AB4271" i="1"/>
  <c r="AC4270" i="1"/>
  <c r="AB4270" i="1"/>
  <c r="AC4269" i="1"/>
  <c r="AB4269" i="1"/>
  <c r="AC4268" i="1"/>
  <c r="AB4268" i="1"/>
  <c r="AC4267" i="1"/>
  <c r="AB4267" i="1"/>
  <c r="AC4266" i="1"/>
  <c r="AB4266" i="1"/>
  <c r="AC4265" i="1"/>
  <c r="AB4265" i="1"/>
  <c r="AC4264" i="1"/>
  <c r="AB4264" i="1"/>
  <c r="AC4263" i="1"/>
  <c r="AB4263" i="1"/>
  <c r="AC4262" i="1"/>
  <c r="AB4262" i="1"/>
  <c r="AC4261" i="1"/>
  <c r="AB4261" i="1"/>
  <c r="AC4260" i="1"/>
  <c r="AB4260" i="1"/>
  <c r="AC4259" i="1"/>
  <c r="AB4259" i="1"/>
  <c r="AC4258" i="1"/>
  <c r="AB4258" i="1"/>
  <c r="AC4257" i="1"/>
  <c r="AB4257" i="1"/>
  <c r="AC4256" i="1"/>
  <c r="AB4256" i="1"/>
  <c r="AC4255" i="1"/>
  <c r="AB4255" i="1"/>
  <c r="AC4254" i="1"/>
  <c r="AB4254" i="1"/>
  <c r="AC4253" i="1"/>
  <c r="AB4253" i="1"/>
  <c r="AC4252" i="1"/>
  <c r="AB4252" i="1"/>
  <c r="AC4251" i="1"/>
  <c r="AB4251" i="1"/>
  <c r="AC4250" i="1"/>
  <c r="AB4250" i="1"/>
  <c r="AC4249" i="1"/>
  <c r="AB4249" i="1"/>
  <c r="AC4248" i="1"/>
  <c r="AB4248" i="1"/>
  <c r="AC4247" i="1"/>
  <c r="AB4247" i="1"/>
  <c r="AC4246" i="1"/>
  <c r="AB4246" i="1"/>
  <c r="AC4245" i="1"/>
  <c r="AB4245" i="1"/>
  <c r="AC4244" i="1"/>
  <c r="AB4244" i="1"/>
  <c r="AC4243" i="1"/>
  <c r="AB4243" i="1"/>
  <c r="AC4242" i="1"/>
  <c r="AB4242" i="1"/>
  <c r="AC4241" i="1"/>
  <c r="AB4241" i="1"/>
  <c r="AC4240" i="1"/>
  <c r="AB4240" i="1"/>
  <c r="AC4239" i="1"/>
  <c r="AB4239" i="1"/>
  <c r="AC4238" i="1"/>
  <c r="AB4238" i="1"/>
  <c r="AC4237" i="1"/>
  <c r="AB4237" i="1"/>
  <c r="AC4236" i="1"/>
  <c r="AB4236" i="1"/>
  <c r="AC4235" i="1"/>
  <c r="AB4235" i="1"/>
  <c r="AC4234" i="1"/>
  <c r="AB4234" i="1"/>
  <c r="AC4233" i="1"/>
  <c r="AB4233" i="1"/>
  <c r="AC4232" i="1"/>
  <c r="AB4232" i="1"/>
  <c r="AC4231" i="1"/>
  <c r="AB4231" i="1"/>
  <c r="AC4230" i="1"/>
  <c r="AB4230" i="1"/>
  <c r="AC4229" i="1"/>
  <c r="AB4229" i="1"/>
  <c r="AC4228" i="1"/>
  <c r="AB4228" i="1"/>
  <c r="AC4227" i="1"/>
  <c r="AB4227" i="1"/>
  <c r="AC4226" i="1"/>
  <c r="AB4226" i="1"/>
  <c r="AC4225" i="1"/>
  <c r="AB4225" i="1"/>
  <c r="AC4224" i="1"/>
  <c r="AB4224" i="1"/>
  <c r="AC4223" i="1"/>
  <c r="AB4223" i="1"/>
  <c r="AC4222" i="1"/>
  <c r="AB4222" i="1"/>
  <c r="AC4221" i="1"/>
  <c r="AB4221" i="1"/>
  <c r="AC4220" i="1"/>
  <c r="AB4220" i="1"/>
  <c r="AC4219" i="1"/>
  <c r="AB4219" i="1"/>
  <c r="AC4218" i="1"/>
  <c r="AB4218" i="1"/>
  <c r="AC4217" i="1"/>
  <c r="AB4217" i="1"/>
  <c r="AC4216" i="1"/>
  <c r="AB4216" i="1"/>
  <c r="AC4215" i="1"/>
  <c r="AB4215" i="1"/>
  <c r="AC4214" i="1"/>
  <c r="AB4214" i="1"/>
  <c r="AC4213" i="1"/>
  <c r="AB4213" i="1"/>
  <c r="AC4212" i="1"/>
  <c r="AB4212" i="1"/>
  <c r="AC4211" i="1"/>
  <c r="AB4211" i="1"/>
  <c r="AC4210" i="1"/>
  <c r="AB4210" i="1"/>
  <c r="AC4209" i="1"/>
  <c r="AB4209" i="1"/>
  <c r="AC4208" i="1"/>
  <c r="AB4208" i="1"/>
  <c r="AC4207" i="1"/>
  <c r="AB4207" i="1"/>
  <c r="AC4206" i="1"/>
  <c r="AB4206" i="1"/>
  <c r="AC4205" i="1"/>
  <c r="AB4205" i="1"/>
  <c r="AC4204" i="1"/>
  <c r="AB4204" i="1"/>
  <c r="AC4203" i="1"/>
  <c r="AB4203" i="1"/>
  <c r="AC4202" i="1"/>
  <c r="AB4202" i="1"/>
  <c r="AC4201" i="1"/>
  <c r="AB4201" i="1"/>
  <c r="AC4200" i="1"/>
  <c r="AB4200" i="1"/>
  <c r="AC4199" i="1"/>
  <c r="AB4199" i="1"/>
  <c r="AC4198" i="1"/>
  <c r="AB4198" i="1"/>
  <c r="AC4197" i="1"/>
  <c r="AB4197" i="1"/>
  <c r="AC4196" i="1"/>
  <c r="AB4196" i="1"/>
  <c r="AC4195" i="1"/>
  <c r="AB4195" i="1"/>
  <c r="AC4194" i="1"/>
  <c r="AB4194" i="1"/>
  <c r="AC4193" i="1"/>
  <c r="AB4193" i="1"/>
  <c r="AC4192" i="1"/>
  <c r="AB4192" i="1"/>
  <c r="AC4191" i="1"/>
  <c r="AB4191" i="1"/>
  <c r="AC4190" i="1"/>
  <c r="AB4190" i="1"/>
  <c r="AC4189" i="1"/>
  <c r="AB4189" i="1"/>
  <c r="AC4188" i="1"/>
  <c r="AB4188" i="1"/>
  <c r="AC4187" i="1"/>
  <c r="AB4187" i="1"/>
  <c r="AC4186" i="1"/>
  <c r="AB4186" i="1"/>
  <c r="AC4185" i="1"/>
  <c r="AB4185" i="1"/>
  <c r="AC4184" i="1"/>
  <c r="AB4184" i="1"/>
  <c r="AC4183" i="1"/>
  <c r="AB4183" i="1"/>
  <c r="AC4182" i="1"/>
  <c r="AB4182" i="1"/>
  <c r="AC4181" i="1"/>
  <c r="AB4181" i="1"/>
  <c r="AC4180" i="1"/>
  <c r="AB4180" i="1"/>
  <c r="AC4179" i="1"/>
  <c r="AB4179" i="1"/>
  <c r="AC4178" i="1"/>
  <c r="AB4178" i="1"/>
  <c r="AC4177" i="1"/>
  <c r="AB4177" i="1"/>
  <c r="AC4176" i="1"/>
  <c r="AB4176" i="1"/>
  <c r="AC4175" i="1"/>
  <c r="AB4175" i="1"/>
  <c r="AC4174" i="1"/>
  <c r="AB4174" i="1"/>
  <c r="AC4173" i="1"/>
  <c r="AB4173" i="1"/>
  <c r="AC4172" i="1"/>
  <c r="AB4172" i="1"/>
  <c r="AC4171" i="1"/>
  <c r="AB4171" i="1"/>
  <c r="AC4170" i="1"/>
  <c r="AB4170" i="1"/>
  <c r="AC4169" i="1"/>
  <c r="AB4169" i="1"/>
  <c r="AC4168" i="1"/>
  <c r="AB4168" i="1"/>
  <c r="AC4167" i="1"/>
  <c r="AB4167" i="1"/>
  <c r="AC4166" i="1"/>
  <c r="AB4166" i="1"/>
  <c r="AC4165" i="1"/>
  <c r="AB4165" i="1"/>
  <c r="AC4164" i="1"/>
  <c r="AB4164" i="1"/>
  <c r="AC4163" i="1"/>
  <c r="AB4163" i="1"/>
  <c r="AC4162" i="1"/>
  <c r="AB4162" i="1"/>
  <c r="AC4161" i="1"/>
  <c r="AB4161" i="1"/>
  <c r="AC4160" i="1"/>
  <c r="AB4160" i="1"/>
  <c r="AC4159" i="1"/>
  <c r="AB4159" i="1"/>
  <c r="AC4158" i="1"/>
  <c r="AB4158" i="1"/>
  <c r="AC4157" i="1"/>
  <c r="AB4157" i="1"/>
  <c r="AC4156" i="1"/>
  <c r="AB4156" i="1"/>
  <c r="AC4155" i="1"/>
  <c r="AB4155" i="1"/>
  <c r="AC4154" i="1"/>
  <c r="AB4154" i="1"/>
  <c r="AC4153" i="1"/>
  <c r="AB4153" i="1"/>
  <c r="AC4152" i="1"/>
  <c r="AB4152" i="1"/>
  <c r="AC4151" i="1"/>
  <c r="AB4151" i="1"/>
  <c r="AC4150" i="1"/>
  <c r="AB4150" i="1"/>
  <c r="AC4149" i="1"/>
  <c r="AB4149" i="1"/>
  <c r="AC4148" i="1"/>
  <c r="AB4148" i="1"/>
  <c r="AC4147" i="1"/>
  <c r="AB4147" i="1"/>
  <c r="AC4146" i="1"/>
  <c r="AB4146" i="1"/>
  <c r="AC4145" i="1"/>
  <c r="AB4145" i="1"/>
  <c r="AC4144" i="1"/>
  <c r="AB4144" i="1"/>
  <c r="AC4143" i="1"/>
  <c r="AB4143" i="1"/>
  <c r="AC4142" i="1"/>
  <c r="AB4142" i="1"/>
  <c r="AC4141" i="1"/>
  <c r="AB4141" i="1"/>
  <c r="AC4140" i="1"/>
  <c r="AB4140" i="1"/>
  <c r="AC4139" i="1"/>
  <c r="AB4139" i="1"/>
  <c r="AC4138" i="1"/>
  <c r="AB4138" i="1"/>
  <c r="AC4137" i="1"/>
  <c r="AB4137" i="1"/>
  <c r="AC4136" i="1"/>
  <c r="AB4136" i="1"/>
  <c r="AC4135" i="1"/>
  <c r="AB4135" i="1"/>
  <c r="AC4134" i="1"/>
  <c r="AB4134" i="1"/>
  <c r="AC4133" i="1"/>
  <c r="AB4133" i="1"/>
  <c r="AC4132" i="1"/>
  <c r="AB4132" i="1"/>
  <c r="AC4131" i="1"/>
  <c r="AB4131" i="1"/>
  <c r="AC4130" i="1"/>
  <c r="AB4130" i="1"/>
  <c r="AC4129" i="1"/>
  <c r="AB4129" i="1"/>
  <c r="AC4128" i="1"/>
  <c r="AB4128" i="1"/>
  <c r="AC4127" i="1"/>
  <c r="AB4127" i="1"/>
  <c r="AC4126" i="1"/>
  <c r="AB4126" i="1"/>
  <c r="AC4125" i="1"/>
  <c r="AB4125" i="1"/>
  <c r="AC4124" i="1"/>
  <c r="AB4124" i="1"/>
  <c r="AC4123" i="1"/>
  <c r="AB4123" i="1"/>
  <c r="AC4122" i="1"/>
  <c r="AB4122" i="1"/>
  <c r="AC4121" i="1"/>
  <c r="AB4121" i="1"/>
  <c r="AC4120" i="1"/>
  <c r="AB4120" i="1"/>
  <c r="AC4119" i="1"/>
  <c r="AB4119" i="1"/>
  <c r="AC4118" i="1"/>
  <c r="AB4118" i="1"/>
  <c r="AC4117" i="1"/>
  <c r="AB4117" i="1"/>
  <c r="AC4116" i="1"/>
  <c r="AB4116" i="1"/>
  <c r="AC4115" i="1"/>
  <c r="AB4115" i="1"/>
  <c r="AC4114" i="1"/>
  <c r="AB4114" i="1"/>
  <c r="AC4113" i="1"/>
  <c r="AB4113" i="1"/>
  <c r="AC4112" i="1"/>
  <c r="AB4112" i="1"/>
  <c r="AC4111" i="1"/>
  <c r="AB4111" i="1"/>
  <c r="AC4110" i="1"/>
  <c r="AB4110" i="1"/>
  <c r="AC4109" i="1"/>
  <c r="AB4109" i="1"/>
  <c r="AC4108" i="1"/>
  <c r="AB4108" i="1"/>
  <c r="AC4107" i="1"/>
  <c r="AB4107" i="1"/>
  <c r="AC4106" i="1"/>
  <c r="AB4106" i="1"/>
  <c r="AC4105" i="1"/>
  <c r="AB4105" i="1"/>
  <c r="AC4104" i="1"/>
  <c r="AB4104" i="1"/>
  <c r="AC4103" i="1"/>
  <c r="AB4103" i="1"/>
  <c r="AC4102" i="1"/>
  <c r="AB4102" i="1"/>
  <c r="AC4101" i="1"/>
  <c r="AB4101" i="1"/>
  <c r="AC4100" i="1"/>
  <c r="AB4100" i="1"/>
  <c r="AC4099" i="1"/>
  <c r="AB4099" i="1"/>
  <c r="AC4098" i="1"/>
  <c r="AB4098" i="1"/>
  <c r="AC4097" i="1"/>
  <c r="AB4097" i="1"/>
  <c r="AC4096" i="1"/>
  <c r="AB4096" i="1"/>
  <c r="AC4095" i="1"/>
  <c r="AB4095" i="1"/>
  <c r="AC4094" i="1"/>
  <c r="AB4094" i="1"/>
  <c r="AC4093" i="1"/>
  <c r="AB4093" i="1"/>
  <c r="AC4092" i="1"/>
  <c r="AB4092" i="1"/>
  <c r="AC4091" i="1"/>
  <c r="AB4091" i="1"/>
  <c r="AC4090" i="1"/>
  <c r="AB4090" i="1"/>
  <c r="AC4089" i="1"/>
  <c r="AB4089" i="1"/>
  <c r="AC4088" i="1"/>
  <c r="AB4088" i="1"/>
  <c r="AC4087" i="1"/>
  <c r="AB4087" i="1"/>
  <c r="AC4086" i="1"/>
  <c r="AB4086" i="1"/>
  <c r="AC4085" i="1"/>
  <c r="AB4085" i="1"/>
  <c r="AC4084" i="1"/>
  <c r="AB4084" i="1"/>
  <c r="AC4083" i="1"/>
  <c r="AB4083" i="1"/>
  <c r="AC4082" i="1"/>
  <c r="AB4082" i="1"/>
  <c r="AC4081" i="1"/>
  <c r="AB4081" i="1"/>
  <c r="AC4080" i="1"/>
  <c r="AB4080" i="1"/>
  <c r="AC4079" i="1"/>
  <c r="AB4079" i="1"/>
  <c r="AC4078" i="1"/>
  <c r="AB4078" i="1"/>
  <c r="AC4077" i="1"/>
  <c r="AB4077" i="1"/>
  <c r="AC4076" i="1"/>
  <c r="AB4076" i="1"/>
  <c r="AC4075" i="1"/>
  <c r="AB4075" i="1"/>
  <c r="AC4074" i="1"/>
  <c r="AB4074" i="1"/>
  <c r="AC4073" i="1"/>
  <c r="AB4073" i="1"/>
  <c r="AC4072" i="1"/>
  <c r="AB4072" i="1"/>
  <c r="AC4071" i="1"/>
  <c r="AB4071" i="1"/>
  <c r="AC4070" i="1"/>
  <c r="AB4070" i="1"/>
  <c r="AC4069" i="1"/>
  <c r="AB4069" i="1"/>
  <c r="AC4068" i="1"/>
  <c r="AB4068" i="1"/>
  <c r="AC4067" i="1"/>
  <c r="AB4067" i="1"/>
  <c r="AC4066" i="1"/>
  <c r="AB4066" i="1"/>
  <c r="AC4065" i="1"/>
  <c r="AB4065" i="1"/>
  <c r="AC4064" i="1"/>
  <c r="AB4064" i="1"/>
  <c r="AC4063" i="1"/>
  <c r="AB4063" i="1"/>
  <c r="AC4062" i="1"/>
  <c r="AB4062" i="1"/>
  <c r="AC4061" i="1"/>
  <c r="AB4061" i="1"/>
  <c r="AC4060" i="1"/>
  <c r="AB4060" i="1"/>
  <c r="AC4059" i="1"/>
  <c r="AB4059" i="1"/>
  <c r="AC4058" i="1"/>
  <c r="AB4058" i="1"/>
  <c r="AC4057" i="1"/>
  <c r="AB4057" i="1"/>
  <c r="AC4056" i="1"/>
  <c r="AB4056" i="1"/>
  <c r="AC4055" i="1"/>
  <c r="AB4055" i="1"/>
  <c r="AC4054" i="1"/>
  <c r="AB4054" i="1"/>
  <c r="AC4053" i="1"/>
  <c r="AB4053" i="1"/>
  <c r="AC4052" i="1"/>
  <c r="AB4052" i="1"/>
  <c r="AC4051" i="1"/>
  <c r="AB4051" i="1"/>
  <c r="AC4050" i="1"/>
  <c r="AB4050" i="1"/>
  <c r="AC4049" i="1"/>
  <c r="AB4049" i="1"/>
  <c r="AC4048" i="1"/>
  <c r="AB4048" i="1"/>
  <c r="AC4047" i="1"/>
  <c r="AB4047" i="1"/>
  <c r="AC4046" i="1"/>
  <c r="AB4046" i="1"/>
  <c r="AC4045" i="1"/>
  <c r="AB4045" i="1"/>
  <c r="AC4044" i="1"/>
  <c r="AB4044" i="1"/>
  <c r="AC4043" i="1"/>
  <c r="AB4043" i="1"/>
  <c r="AC4042" i="1"/>
  <c r="AB4042" i="1"/>
  <c r="AC4041" i="1"/>
  <c r="AB4041" i="1"/>
  <c r="AC4040" i="1"/>
  <c r="AB4040" i="1"/>
  <c r="AC4039" i="1"/>
  <c r="AB4039" i="1"/>
  <c r="AC4038" i="1"/>
  <c r="AB4038" i="1"/>
  <c r="AC4037" i="1"/>
  <c r="AB4037" i="1"/>
  <c r="AC4036" i="1"/>
  <c r="AB4036" i="1"/>
  <c r="AC4035" i="1"/>
  <c r="AB4035" i="1"/>
  <c r="AC4034" i="1"/>
  <c r="AB4034" i="1"/>
  <c r="AC4033" i="1"/>
  <c r="AB4033" i="1"/>
  <c r="AC4032" i="1"/>
  <c r="AB4032" i="1"/>
  <c r="AC4031" i="1"/>
  <c r="AB4031" i="1"/>
  <c r="AC4030" i="1"/>
  <c r="AB4030" i="1"/>
  <c r="AC4029" i="1"/>
  <c r="AB4029" i="1"/>
  <c r="AC4028" i="1"/>
  <c r="AB4028" i="1"/>
  <c r="AC4027" i="1"/>
  <c r="AB4027" i="1"/>
  <c r="AC4026" i="1"/>
  <c r="AB4026" i="1"/>
  <c r="AC4025" i="1"/>
  <c r="AB4025" i="1"/>
  <c r="AC4024" i="1"/>
  <c r="AB4024" i="1"/>
  <c r="AC4023" i="1"/>
  <c r="AB4023" i="1"/>
  <c r="AC4022" i="1"/>
  <c r="AB4022" i="1"/>
  <c r="AC4021" i="1"/>
  <c r="AB4021" i="1"/>
  <c r="AC4020" i="1"/>
  <c r="AB4020" i="1"/>
  <c r="AC4019" i="1"/>
  <c r="AB4019" i="1"/>
  <c r="AC4018" i="1"/>
  <c r="AB4018" i="1"/>
  <c r="AC4017" i="1"/>
  <c r="AB4017" i="1"/>
  <c r="AC4016" i="1"/>
  <c r="AB4016" i="1"/>
  <c r="AC4015" i="1"/>
  <c r="AB4015" i="1"/>
  <c r="AC4014" i="1"/>
  <c r="AB4014" i="1"/>
  <c r="AC4013" i="1"/>
  <c r="AB4013" i="1"/>
  <c r="AC4012" i="1"/>
  <c r="AB4012" i="1"/>
  <c r="AC4011" i="1"/>
  <c r="AB4011" i="1"/>
  <c r="AC4010" i="1"/>
  <c r="AB4010" i="1"/>
  <c r="AC4009" i="1"/>
  <c r="AB4009" i="1"/>
  <c r="AC4008" i="1"/>
  <c r="AB4008" i="1"/>
  <c r="AC4007" i="1"/>
  <c r="AB4007" i="1"/>
  <c r="AC4006" i="1"/>
  <c r="AB4006" i="1"/>
  <c r="AC4005" i="1"/>
  <c r="AB4005" i="1"/>
  <c r="AC4004" i="1"/>
  <c r="AB4004" i="1"/>
  <c r="AC4003" i="1"/>
  <c r="AB4003" i="1"/>
  <c r="AC4002" i="1"/>
  <c r="AB4002" i="1"/>
  <c r="AC4001" i="1"/>
  <c r="AB4001" i="1"/>
  <c r="AC4000" i="1"/>
  <c r="AB4000" i="1"/>
  <c r="AC3999" i="1"/>
  <c r="AB3999" i="1"/>
  <c r="AC3998" i="1"/>
  <c r="AB3998" i="1"/>
  <c r="AC3997" i="1"/>
  <c r="AB3997" i="1"/>
  <c r="AC3996" i="1"/>
  <c r="AB3996" i="1"/>
  <c r="AC3995" i="1"/>
  <c r="AB3995" i="1"/>
  <c r="AC3994" i="1"/>
  <c r="AB3994" i="1"/>
  <c r="AC3993" i="1"/>
  <c r="AB3993" i="1"/>
  <c r="AC3992" i="1"/>
  <c r="AB3992" i="1"/>
  <c r="AC3991" i="1"/>
  <c r="AB3991" i="1"/>
  <c r="AC3990" i="1"/>
  <c r="AB3990" i="1"/>
  <c r="AC3989" i="1"/>
  <c r="AB3989" i="1"/>
  <c r="AC3988" i="1"/>
  <c r="AB3988" i="1"/>
  <c r="AC3987" i="1"/>
  <c r="AB3987" i="1"/>
  <c r="AC3986" i="1"/>
  <c r="AB3986" i="1"/>
  <c r="AC3985" i="1"/>
  <c r="AB3985" i="1"/>
  <c r="AC3984" i="1"/>
  <c r="AB3984" i="1"/>
  <c r="AC3983" i="1"/>
  <c r="AB3983" i="1"/>
  <c r="AC3982" i="1"/>
  <c r="AB3982" i="1"/>
  <c r="AC3981" i="1"/>
  <c r="AB3981" i="1"/>
  <c r="AC3980" i="1"/>
  <c r="AB3980" i="1"/>
  <c r="AC3979" i="1"/>
  <c r="AB3979" i="1"/>
  <c r="AC3978" i="1"/>
  <c r="AB3978" i="1"/>
  <c r="AC3977" i="1"/>
  <c r="AB3977" i="1"/>
  <c r="AC3976" i="1"/>
  <c r="AB3976" i="1"/>
  <c r="AC3975" i="1"/>
  <c r="AB3975" i="1"/>
  <c r="AC3974" i="1"/>
  <c r="AB3974" i="1"/>
  <c r="AC3973" i="1"/>
  <c r="AB3973" i="1"/>
  <c r="AC3972" i="1"/>
  <c r="AB3972" i="1"/>
  <c r="AC3971" i="1"/>
  <c r="AB3971" i="1"/>
  <c r="AC3970" i="1"/>
  <c r="AB3970" i="1"/>
  <c r="AC3969" i="1"/>
  <c r="AB3969" i="1"/>
  <c r="AC3968" i="1"/>
  <c r="AB3968" i="1"/>
  <c r="AC3967" i="1"/>
  <c r="AB3967" i="1"/>
  <c r="AC3966" i="1"/>
  <c r="AB3966" i="1"/>
  <c r="AC3965" i="1"/>
  <c r="AB3965" i="1"/>
  <c r="AC3964" i="1"/>
  <c r="AB3964" i="1"/>
  <c r="AC3963" i="1"/>
  <c r="AB3963" i="1"/>
  <c r="AC3962" i="1"/>
  <c r="AB3962" i="1"/>
  <c r="AC3961" i="1"/>
  <c r="AB3961" i="1"/>
  <c r="AC3960" i="1"/>
  <c r="AB3960" i="1"/>
  <c r="AC3959" i="1"/>
  <c r="AB3959" i="1"/>
  <c r="AC3958" i="1"/>
  <c r="AB3958" i="1"/>
  <c r="AC3957" i="1"/>
  <c r="AB3957" i="1"/>
  <c r="AC3956" i="1"/>
  <c r="AB3956" i="1"/>
  <c r="AC3955" i="1"/>
  <c r="AB3955" i="1"/>
  <c r="AC3954" i="1"/>
  <c r="AB3954" i="1"/>
  <c r="AC3953" i="1"/>
  <c r="AB3953" i="1"/>
  <c r="AC3952" i="1"/>
  <c r="AB3952" i="1"/>
  <c r="AC3951" i="1"/>
  <c r="AB3951" i="1"/>
  <c r="AC3950" i="1"/>
  <c r="AB3950" i="1"/>
  <c r="AC3949" i="1"/>
  <c r="AB3949" i="1"/>
  <c r="AC3948" i="1"/>
  <c r="AB3948" i="1"/>
  <c r="AC3947" i="1"/>
  <c r="AB3947" i="1"/>
  <c r="AC3946" i="1"/>
  <c r="AB3946" i="1"/>
  <c r="AC3945" i="1"/>
  <c r="AB3945" i="1"/>
  <c r="AC3944" i="1"/>
  <c r="AB3944" i="1"/>
  <c r="AC3943" i="1"/>
  <c r="AB3943" i="1"/>
  <c r="AC3942" i="1"/>
  <c r="AB3942" i="1"/>
  <c r="AC3941" i="1"/>
  <c r="AB3941" i="1"/>
  <c r="AC3940" i="1"/>
  <c r="AB3940" i="1"/>
  <c r="AC3939" i="1"/>
  <c r="AB3939" i="1"/>
  <c r="AC3938" i="1"/>
  <c r="AB3938" i="1"/>
  <c r="AC3937" i="1"/>
  <c r="AB3937" i="1"/>
  <c r="AC3936" i="1"/>
  <c r="AB3936" i="1"/>
  <c r="AC3935" i="1"/>
  <c r="AB3935" i="1"/>
  <c r="AC3934" i="1"/>
  <c r="AB3934" i="1"/>
  <c r="AC3933" i="1"/>
  <c r="AB3933" i="1"/>
  <c r="AC3932" i="1"/>
  <c r="AB3932" i="1"/>
  <c r="AC3931" i="1"/>
  <c r="AB3931" i="1"/>
  <c r="AC3930" i="1"/>
  <c r="AB3930" i="1"/>
  <c r="AC3929" i="1"/>
  <c r="AB3929" i="1"/>
  <c r="AC3928" i="1"/>
  <c r="AB3928" i="1"/>
  <c r="AC3927" i="1"/>
  <c r="AB3927" i="1"/>
  <c r="AC3926" i="1"/>
  <c r="AB3926" i="1"/>
  <c r="AC3925" i="1"/>
  <c r="AB3925" i="1"/>
  <c r="AC3924" i="1"/>
  <c r="AB3924" i="1"/>
  <c r="AC3923" i="1"/>
  <c r="AB3923" i="1"/>
  <c r="AC3922" i="1"/>
  <c r="AB3922" i="1"/>
  <c r="AC3921" i="1"/>
  <c r="AB3921" i="1"/>
  <c r="AC3920" i="1"/>
  <c r="AB3920" i="1"/>
  <c r="AC3919" i="1"/>
  <c r="AB3919" i="1"/>
  <c r="AC3918" i="1"/>
  <c r="AB3918" i="1"/>
  <c r="AC3917" i="1"/>
  <c r="AB3917" i="1"/>
  <c r="AC3916" i="1"/>
  <c r="AB3916" i="1"/>
  <c r="AC3915" i="1"/>
  <c r="AB3915" i="1"/>
  <c r="AC3914" i="1"/>
  <c r="AB3914" i="1"/>
  <c r="AC3913" i="1"/>
  <c r="AB3913" i="1"/>
  <c r="AC3912" i="1"/>
  <c r="AB3912" i="1"/>
  <c r="AC3911" i="1"/>
  <c r="AB3911" i="1"/>
  <c r="AC3910" i="1"/>
  <c r="AB3910" i="1"/>
  <c r="AC3909" i="1"/>
  <c r="AB3909" i="1"/>
  <c r="AC3908" i="1"/>
  <c r="AB3908" i="1"/>
  <c r="AC3907" i="1"/>
  <c r="AB3907" i="1"/>
  <c r="AC3906" i="1"/>
  <c r="AB3906" i="1"/>
  <c r="AC3905" i="1"/>
  <c r="AB3905" i="1"/>
  <c r="AC3904" i="1"/>
  <c r="AB3904" i="1"/>
  <c r="AC3903" i="1"/>
  <c r="AB3903" i="1"/>
  <c r="AC3902" i="1"/>
  <c r="AB3902" i="1"/>
  <c r="AC3901" i="1"/>
  <c r="AB3901" i="1"/>
  <c r="AC3900" i="1"/>
  <c r="AB3900" i="1"/>
  <c r="AC3899" i="1"/>
  <c r="AB3899" i="1"/>
  <c r="AC3898" i="1"/>
  <c r="AB3898" i="1"/>
  <c r="AC3897" i="1"/>
  <c r="AB3897" i="1"/>
  <c r="AC3896" i="1"/>
  <c r="AB3896" i="1"/>
  <c r="AC3895" i="1"/>
  <c r="AB3895" i="1"/>
  <c r="AC3894" i="1"/>
  <c r="AB3894" i="1"/>
  <c r="AC3893" i="1"/>
  <c r="AB3893" i="1"/>
  <c r="AC3892" i="1"/>
  <c r="AB3892" i="1"/>
  <c r="AC3891" i="1"/>
  <c r="AB3891" i="1"/>
  <c r="AC3890" i="1"/>
  <c r="AB3890" i="1"/>
  <c r="AC3889" i="1"/>
  <c r="AB3889" i="1"/>
  <c r="AC3888" i="1"/>
  <c r="AB3888" i="1"/>
  <c r="AC3887" i="1"/>
  <c r="AB3887" i="1"/>
  <c r="AC3886" i="1"/>
  <c r="AB3886" i="1"/>
  <c r="AC3885" i="1"/>
  <c r="AB3885" i="1"/>
  <c r="AC3884" i="1"/>
  <c r="AB3884" i="1"/>
  <c r="AC3883" i="1"/>
  <c r="AB3883" i="1"/>
  <c r="AC3882" i="1"/>
  <c r="AB3882" i="1"/>
  <c r="AC3881" i="1"/>
  <c r="AB3881" i="1"/>
  <c r="AC3880" i="1"/>
  <c r="AB3880" i="1"/>
  <c r="AC3879" i="1"/>
  <c r="AB3879" i="1"/>
  <c r="AC3878" i="1"/>
  <c r="AB3878" i="1"/>
  <c r="AC3877" i="1"/>
  <c r="AB3877" i="1"/>
  <c r="AC3876" i="1"/>
  <c r="AB3876" i="1"/>
  <c r="AC3875" i="1"/>
  <c r="AB3875" i="1"/>
  <c r="AC3874" i="1"/>
  <c r="AB3874" i="1"/>
  <c r="AC3873" i="1"/>
  <c r="AB3873" i="1"/>
  <c r="AC3872" i="1"/>
  <c r="AB3872" i="1"/>
  <c r="AC3871" i="1"/>
  <c r="AB3871" i="1"/>
  <c r="AC3870" i="1"/>
  <c r="AB3870" i="1"/>
  <c r="AC3869" i="1"/>
  <c r="AB3869" i="1"/>
  <c r="AC3868" i="1"/>
  <c r="AB3868" i="1"/>
  <c r="AC3867" i="1"/>
  <c r="AB3867" i="1"/>
  <c r="AC3866" i="1"/>
  <c r="AB3866" i="1"/>
  <c r="AC3865" i="1"/>
  <c r="AB3865" i="1"/>
  <c r="AC3864" i="1"/>
  <c r="AB3864" i="1"/>
  <c r="AC3863" i="1"/>
  <c r="AB3863" i="1"/>
  <c r="AC3862" i="1"/>
  <c r="AB3862" i="1"/>
  <c r="AC3861" i="1"/>
  <c r="AB3861" i="1"/>
  <c r="AC3860" i="1"/>
  <c r="AB3860" i="1"/>
  <c r="AC3859" i="1"/>
  <c r="AB3859" i="1"/>
  <c r="AC3858" i="1"/>
  <c r="AB3858" i="1"/>
  <c r="AC3857" i="1"/>
  <c r="AB3857" i="1"/>
  <c r="AC3856" i="1"/>
  <c r="AB3856" i="1"/>
  <c r="AC3855" i="1"/>
  <c r="AB3855" i="1"/>
  <c r="AC3854" i="1"/>
  <c r="AB3854" i="1"/>
  <c r="AC3853" i="1"/>
  <c r="AB3853" i="1"/>
  <c r="AC3852" i="1"/>
  <c r="AB3852" i="1"/>
  <c r="AC3851" i="1"/>
  <c r="AB3851" i="1"/>
  <c r="AC3850" i="1"/>
  <c r="AB3850" i="1"/>
  <c r="AC3849" i="1"/>
  <c r="AB3849" i="1"/>
  <c r="AC3848" i="1"/>
  <c r="AB3848" i="1"/>
  <c r="AC3847" i="1"/>
  <c r="AB3847" i="1"/>
  <c r="AC3846" i="1"/>
  <c r="AB3846" i="1"/>
  <c r="AC3845" i="1"/>
  <c r="AB3845" i="1"/>
  <c r="AC3844" i="1"/>
  <c r="AB3844" i="1"/>
  <c r="AC3843" i="1"/>
  <c r="AB3843" i="1"/>
  <c r="AC3842" i="1"/>
  <c r="AB3842" i="1"/>
  <c r="AC3841" i="1"/>
  <c r="AB3841" i="1"/>
  <c r="AC3840" i="1"/>
  <c r="AB3840" i="1"/>
  <c r="AC3839" i="1"/>
  <c r="AB3839" i="1"/>
  <c r="AC3838" i="1"/>
  <c r="AB3838" i="1"/>
  <c r="AC3837" i="1"/>
  <c r="AB3837" i="1"/>
  <c r="AC3836" i="1"/>
  <c r="AB3836" i="1"/>
  <c r="AC3835" i="1"/>
  <c r="AB3835" i="1"/>
  <c r="AC3834" i="1"/>
  <c r="AB3834" i="1"/>
  <c r="AC3833" i="1"/>
  <c r="AB3833" i="1"/>
  <c r="AC3832" i="1"/>
  <c r="AB3832" i="1"/>
  <c r="AC3831" i="1"/>
  <c r="AB3831" i="1"/>
  <c r="AC3830" i="1"/>
  <c r="AB3830" i="1"/>
  <c r="AC3829" i="1"/>
  <c r="AB3829" i="1"/>
  <c r="AC3828" i="1"/>
  <c r="AB3828" i="1"/>
  <c r="AC3827" i="1"/>
  <c r="AB3827" i="1"/>
  <c r="AC3826" i="1"/>
  <c r="AB3826" i="1"/>
  <c r="AC3825" i="1"/>
  <c r="AB3825" i="1"/>
  <c r="AC3824" i="1"/>
  <c r="AB3824" i="1"/>
  <c r="AC3823" i="1"/>
  <c r="AB3823" i="1"/>
  <c r="AC3822" i="1"/>
  <c r="AB3822" i="1"/>
  <c r="AC3821" i="1"/>
  <c r="AB3821" i="1"/>
  <c r="AC3820" i="1"/>
  <c r="AB3820" i="1"/>
  <c r="AC3819" i="1"/>
  <c r="AB3819" i="1"/>
  <c r="AC3818" i="1"/>
  <c r="AB3818" i="1"/>
  <c r="AC3817" i="1"/>
  <c r="AB3817" i="1"/>
  <c r="AC3816" i="1"/>
  <c r="AB3816" i="1"/>
  <c r="AC3815" i="1"/>
  <c r="AB3815" i="1"/>
  <c r="AC3814" i="1"/>
  <c r="AB3814" i="1"/>
  <c r="AC3813" i="1"/>
  <c r="AB3813" i="1"/>
  <c r="AC3812" i="1"/>
  <c r="AB3812" i="1"/>
  <c r="AC3811" i="1"/>
  <c r="AB3811" i="1"/>
  <c r="AC3810" i="1"/>
  <c r="AB3810" i="1"/>
  <c r="AC3809" i="1"/>
  <c r="AB3809" i="1"/>
  <c r="AC3808" i="1"/>
  <c r="AB3808" i="1"/>
  <c r="AC3807" i="1"/>
  <c r="AB3807" i="1"/>
  <c r="AC3806" i="1"/>
  <c r="AB3806" i="1"/>
  <c r="AC3805" i="1"/>
  <c r="AB3805" i="1"/>
  <c r="AC3804" i="1"/>
  <c r="AB3804" i="1"/>
  <c r="AC3803" i="1"/>
  <c r="AB3803" i="1"/>
  <c r="AC3802" i="1"/>
  <c r="AB3802" i="1"/>
  <c r="AC3801" i="1"/>
  <c r="AB3801" i="1"/>
  <c r="AC3800" i="1"/>
  <c r="AB3800" i="1"/>
  <c r="AC3799" i="1"/>
  <c r="AB3799" i="1"/>
  <c r="AC3798" i="1"/>
  <c r="AB3798" i="1"/>
  <c r="AC3797" i="1"/>
  <c r="AB3797" i="1"/>
  <c r="AC3770" i="1"/>
  <c r="AB3770" i="1"/>
  <c r="AC3769" i="1"/>
  <c r="AB3769" i="1"/>
  <c r="AC3768" i="1"/>
  <c r="AB3768" i="1"/>
  <c r="AC3767" i="1"/>
  <c r="AB3767" i="1"/>
  <c r="AC3766" i="1"/>
  <c r="AB3766" i="1"/>
  <c r="AC3765" i="1"/>
  <c r="AB3765" i="1"/>
  <c r="AC3764" i="1"/>
  <c r="AB3764" i="1"/>
  <c r="AC3763" i="1"/>
  <c r="AB3763" i="1"/>
  <c r="AC3762" i="1"/>
  <c r="AB3762" i="1"/>
  <c r="AC3761" i="1"/>
  <c r="AB3761" i="1"/>
  <c r="AC3760" i="1"/>
  <c r="AB3760" i="1"/>
  <c r="AC3759" i="1"/>
  <c r="AB3759" i="1"/>
  <c r="AC3758" i="1"/>
  <c r="AB3758" i="1"/>
  <c r="AC3757" i="1"/>
  <c r="AB3757" i="1"/>
  <c r="AC3756" i="1"/>
  <c r="AB3756" i="1"/>
  <c r="AC3755" i="1"/>
  <c r="AB3755" i="1"/>
  <c r="AC3754" i="1"/>
  <c r="AB3754" i="1"/>
  <c r="AC3753" i="1"/>
  <c r="AB3753" i="1"/>
  <c r="AC3752" i="1"/>
  <c r="AB3752" i="1"/>
  <c r="AC3751" i="1"/>
  <c r="AB3751" i="1"/>
  <c r="AC3750" i="1"/>
  <c r="AB3750" i="1"/>
  <c r="AC3749" i="1"/>
  <c r="AB3749" i="1"/>
  <c r="AC3748" i="1"/>
  <c r="AB3748" i="1"/>
  <c r="AC3747" i="1"/>
  <c r="AB3747" i="1"/>
  <c r="AC3746" i="1"/>
  <c r="AB3746" i="1"/>
  <c r="AC3745" i="1"/>
  <c r="AB3745" i="1"/>
  <c r="AC3744" i="1"/>
  <c r="AB3744" i="1"/>
  <c r="AC3743" i="1"/>
  <c r="AB3743" i="1"/>
  <c r="AC3742" i="1"/>
  <c r="AB3742" i="1"/>
  <c r="AC3741" i="1"/>
  <c r="AB3741" i="1"/>
  <c r="AC3740" i="1"/>
  <c r="AB3740" i="1"/>
  <c r="AC3739" i="1"/>
  <c r="AB3739" i="1"/>
  <c r="AC3738" i="1"/>
  <c r="AB3738" i="1"/>
  <c r="AC3737" i="1"/>
  <c r="AB3737" i="1"/>
  <c r="AC3736" i="1"/>
  <c r="AB3736" i="1"/>
  <c r="AC3735" i="1"/>
  <c r="AB3735" i="1"/>
  <c r="AC3734" i="1"/>
  <c r="AB3734" i="1"/>
  <c r="AC3733" i="1"/>
  <c r="AB3733" i="1"/>
  <c r="AC3732" i="1"/>
  <c r="AB3732" i="1"/>
  <c r="AC3731" i="1"/>
  <c r="AB3731" i="1"/>
  <c r="AC3730" i="1"/>
  <c r="AB3730" i="1"/>
  <c r="AC3729" i="1"/>
  <c r="AB3729" i="1"/>
  <c r="AC3728" i="1"/>
  <c r="AB3728" i="1"/>
  <c r="AC3727" i="1"/>
  <c r="AB3727" i="1"/>
  <c r="AC3726" i="1"/>
  <c r="AB3726" i="1"/>
  <c r="AC3725" i="1"/>
  <c r="AB3725" i="1"/>
  <c r="AC3724" i="1"/>
  <c r="AB3724" i="1"/>
  <c r="AC3723" i="1"/>
  <c r="AB3723" i="1"/>
  <c r="AC3722" i="1"/>
  <c r="AB3722" i="1"/>
  <c r="AC3721" i="1"/>
  <c r="AB3721" i="1"/>
  <c r="AC3720" i="1"/>
  <c r="AB3720" i="1"/>
  <c r="AC3719" i="1"/>
  <c r="AB3719" i="1"/>
  <c r="AC3718" i="1"/>
  <c r="AB3718" i="1"/>
  <c r="AC3717" i="1"/>
  <c r="AB3717" i="1"/>
  <c r="AC3716" i="1"/>
  <c r="AB3716" i="1"/>
  <c r="AC3715" i="1"/>
  <c r="AB3715" i="1"/>
  <c r="AC3714" i="1"/>
  <c r="AB3714" i="1"/>
  <c r="AC3713" i="1"/>
  <c r="AB3713" i="1"/>
  <c r="AC3712" i="1"/>
  <c r="AB3712" i="1"/>
  <c r="AC3711" i="1"/>
  <c r="AB3711" i="1"/>
  <c r="AC3710" i="1"/>
  <c r="AB3710" i="1"/>
  <c r="AC3709" i="1"/>
  <c r="AB3709" i="1"/>
  <c r="AC3708" i="1"/>
  <c r="AB3708" i="1"/>
  <c r="AC3707" i="1"/>
  <c r="AB3707" i="1"/>
  <c r="AC3706" i="1"/>
  <c r="AB3706" i="1"/>
  <c r="AC3705" i="1"/>
  <c r="AB3705" i="1"/>
  <c r="AC3704" i="1"/>
  <c r="AB3704" i="1"/>
  <c r="AC3703" i="1"/>
  <c r="AB3703" i="1"/>
  <c r="AC3702" i="1"/>
  <c r="AB3702" i="1"/>
  <c r="AC3701" i="1"/>
  <c r="AB3701" i="1"/>
  <c r="AC3700" i="1"/>
  <c r="AB3700" i="1"/>
  <c r="AC3699" i="1"/>
  <c r="AB3699" i="1"/>
  <c r="AC3698" i="1"/>
  <c r="AB3698" i="1"/>
  <c r="AC3697" i="1"/>
  <c r="AB3697" i="1"/>
  <c r="AC3696" i="1"/>
  <c r="AB3696" i="1"/>
  <c r="AC3695" i="1"/>
  <c r="AB3695" i="1"/>
  <c r="AC3694" i="1"/>
  <c r="AB3694" i="1"/>
  <c r="AC3693" i="1"/>
  <c r="AB3693" i="1"/>
  <c r="AC3692" i="1"/>
  <c r="AB3692" i="1"/>
  <c r="AC3691" i="1"/>
  <c r="AB3691" i="1"/>
  <c r="AC3690" i="1"/>
  <c r="AB3690" i="1"/>
  <c r="AC3689" i="1"/>
  <c r="AB3689" i="1"/>
  <c r="AC3688" i="1"/>
  <c r="AB3688" i="1"/>
  <c r="AC3687" i="1"/>
  <c r="AB3687" i="1"/>
  <c r="AC3686" i="1"/>
  <c r="AB3686" i="1"/>
  <c r="AC3685" i="1"/>
  <c r="AB3685" i="1"/>
  <c r="AC3684" i="1"/>
  <c r="AB3684" i="1"/>
  <c r="AC3683" i="1"/>
  <c r="AB3683" i="1"/>
  <c r="AC3682" i="1"/>
  <c r="AB3682" i="1"/>
  <c r="AC3681" i="1"/>
  <c r="AB3681" i="1"/>
  <c r="AC3680" i="1"/>
  <c r="AB3680" i="1"/>
  <c r="AC3679" i="1"/>
  <c r="AB3679" i="1"/>
  <c r="AC3678" i="1"/>
  <c r="AB3678" i="1"/>
  <c r="AC3677" i="1"/>
  <c r="AB3677" i="1"/>
  <c r="AC3676" i="1"/>
  <c r="AB3676" i="1"/>
  <c r="AC3675" i="1"/>
  <c r="AB3675" i="1"/>
  <c r="AC3674" i="1"/>
  <c r="AB3674" i="1"/>
  <c r="AC3673" i="1"/>
  <c r="AB3673" i="1"/>
  <c r="AC3672" i="1"/>
  <c r="AB3672" i="1"/>
  <c r="AC3671" i="1"/>
  <c r="AB3671" i="1"/>
  <c r="AC3670" i="1"/>
  <c r="AB3670" i="1"/>
  <c r="AC3669" i="1"/>
  <c r="AB3669" i="1"/>
  <c r="AC3668" i="1"/>
  <c r="AB3668" i="1"/>
  <c r="AC3667" i="1"/>
  <c r="AB3667" i="1"/>
  <c r="AC3666" i="1"/>
  <c r="AB3666" i="1"/>
  <c r="AC3665" i="1"/>
  <c r="AB3665" i="1"/>
  <c r="AC3664" i="1"/>
  <c r="AB3664" i="1"/>
  <c r="AC3663" i="1"/>
  <c r="AB3663" i="1"/>
  <c r="AC3662" i="1"/>
  <c r="AB3662" i="1"/>
  <c r="AC3661" i="1"/>
  <c r="AB3661" i="1"/>
  <c r="AC3660" i="1"/>
  <c r="AB3660" i="1"/>
  <c r="AC3659" i="1"/>
  <c r="AB3659" i="1"/>
  <c r="AC3658" i="1"/>
  <c r="AB3658" i="1"/>
  <c r="AC3657" i="1"/>
  <c r="AB3657" i="1"/>
  <c r="AC3656" i="1"/>
  <c r="AB3656" i="1"/>
  <c r="AC3655" i="1"/>
  <c r="AB3655" i="1"/>
  <c r="AC3654" i="1"/>
  <c r="AB3654" i="1"/>
  <c r="AC3653" i="1"/>
  <c r="AB3653" i="1"/>
  <c r="AC3652" i="1"/>
  <c r="AB3652" i="1"/>
  <c r="AC3651" i="1"/>
  <c r="AB3651" i="1"/>
  <c r="AC3650" i="1"/>
  <c r="AB3650" i="1"/>
  <c r="AC3649" i="1"/>
  <c r="AB3649" i="1"/>
  <c r="AC3648" i="1"/>
  <c r="AB3648" i="1"/>
  <c r="AC3647" i="1"/>
  <c r="AB3647" i="1"/>
  <c r="AC3646" i="1"/>
  <c r="AB3646" i="1"/>
  <c r="AC3645" i="1"/>
  <c r="AB3645" i="1"/>
  <c r="AC3644" i="1"/>
  <c r="AB3644" i="1"/>
  <c r="AC3643" i="1"/>
  <c r="AB3643" i="1"/>
  <c r="AC3642" i="1"/>
  <c r="AB3642" i="1"/>
  <c r="AC3641" i="1"/>
  <c r="AB3641" i="1"/>
  <c r="AC3640" i="1"/>
  <c r="AB3640" i="1"/>
  <c r="AC3639" i="1"/>
  <c r="AB3639" i="1"/>
  <c r="AC3638" i="1"/>
  <c r="AB3638" i="1"/>
  <c r="AC3637" i="1"/>
  <c r="AB3637" i="1"/>
  <c r="AC3636" i="1"/>
  <c r="AB3636" i="1"/>
  <c r="AC3635" i="1"/>
  <c r="AB3635" i="1"/>
  <c r="AC3634" i="1"/>
  <c r="AB3634" i="1"/>
  <c r="AC3633" i="1"/>
  <c r="AB3633" i="1"/>
  <c r="AC3632" i="1"/>
  <c r="AB3632" i="1"/>
  <c r="AC3631" i="1"/>
  <c r="AB3631" i="1"/>
  <c r="AC3630" i="1"/>
  <c r="AB3630" i="1"/>
  <c r="AC3629" i="1"/>
  <c r="AB3629" i="1"/>
  <c r="AC3628" i="1"/>
  <c r="AB3628" i="1"/>
  <c r="AC3627" i="1"/>
  <c r="AB3627" i="1"/>
  <c r="AC3626" i="1"/>
  <c r="AB3626" i="1"/>
  <c r="AC3625" i="1"/>
  <c r="AB3625" i="1"/>
  <c r="AC3624" i="1"/>
  <c r="AB3624" i="1"/>
  <c r="AC3623" i="1"/>
  <c r="AB3623" i="1"/>
  <c r="AC3622" i="1"/>
  <c r="AB3622" i="1"/>
  <c r="AC3621" i="1"/>
  <c r="AB3621" i="1"/>
  <c r="AC3620" i="1"/>
  <c r="AB3620" i="1"/>
  <c r="AC3619" i="1"/>
  <c r="AB3619" i="1"/>
  <c r="AC3618" i="1"/>
  <c r="AB3618" i="1"/>
  <c r="AC3617" i="1"/>
  <c r="AB3617" i="1"/>
  <c r="AC3616" i="1"/>
  <c r="AB3616" i="1"/>
  <c r="AC3615" i="1"/>
  <c r="AB3615" i="1"/>
  <c r="AC3614" i="1"/>
  <c r="AB3614" i="1"/>
  <c r="AC3613" i="1"/>
  <c r="AB3613" i="1"/>
  <c r="AC3612" i="1"/>
  <c r="AB3612" i="1"/>
  <c r="AC3611" i="1"/>
  <c r="AB3611" i="1"/>
  <c r="AC3610" i="1"/>
  <c r="AB3610" i="1"/>
  <c r="AC3609" i="1"/>
  <c r="AB3609" i="1"/>
  <c r="AC3608" i="1"/>
  <c r="AB3608" i="1"/>
  <c r="AC3607" i="1"/>
  <c r="AB3607" i="1"/>
  <c r="AC3606" i="1"/>
  <c r="AB3606" i="1"/>
  <c r="AC3605" i="1"/>
  <c r="AB3605" i="1"/>
  <c r="AC3604" i="1"/>
  <c r="AB3604" i="1"/>
  <c r="AC3603" i="1"/>
  <c r="AB3603" i="1"/>
  <c r="AC3602" i="1"/>
  <c r="AB3602" i="1"/>
  <c r="AC3601" i="1"/>
  <c r="AB3601" i="1"/>
  <c r="AC3600" i="1"/>
  <c r="AB3600" i="1"/>
  <c r="AC3599" i="1"/>
  <c r="AB3599" i="1"/>
  <c r="AC3598" i="1"/>
  <c r="AB3598" i="1"/>
  <c r="AC3597" i="1"/>
  <c r="AB3597" i="1"/>
  <c r="AC3596" i="1"/>
  <c r="AB3596" i="1"/>
  <c r="AC3595" i="1"/>
  <c r="AB3595" i="1"/>
  <c r="AC3594" i="1"/>
  <c r="AB3594" i="1"/>
  <c r="AC3593" i="1"/>
  <c r="AB3593" i="1"/>
  <c r="AC3592" i="1"/>
  <c r="AB3592" i="1"/>
  <c r="AC3591" i="1"/>
  <c r="AB3591" i="1"/>
  <c r="AC3590" i="1"/>
  <c r="AB3590" i="1"/>
  <c r="AC3589" i="1"/>
  <c r="AB3589" i="1"/>
  <c r="AC3588" i="1"/>
  <c r="AB3588" i="1"/>
  <c r="AC3587" i="1"/>
  <c r="AB3587" i="1"/>
  <c r="AC3586" i="1"/>
  <c r="AB3586" i="1"/>
  <c r="AC3585" i="1"/>
  <c r="AB3585" i="1"/>
  <c r="AC3584" i="1"/>
  <c r="AB3584" i="1"/>
  <c r="AC3583" i="1"/>
  <c r="AB3583" i="1"/>
  <c r="AC3582" i="1"/>
  <c r="AB3582" i="1"/>
  <c r="AC3581" i="1"/>
  <c r="AB3581" i="1"/>
  <c r="AC3580" i="1"/>
  <c r="AB3580" i="1"/>
  <c r="AC3579" i="1"/>
  <c r="AB3579" i="1"/>
  <c r="AC3578" i="1"/>
  <c r="AB3578" i="1"/>
  <c r="AC3577" i="1"/>
  <c r="AB3577" i="1"/>
  <c r="AC3576" i="1"/>
  <c r="AB3576" i="1"/>
  <c r="AC3575" i="1"/>
  <c r="AB3575" i="1"/>
  <c r="AC3574" i="1"/>
  <c r="AB3574" i="1"/>
  <c r="AC3573" i="1"/>
  <c r="AB3573" i="1"/>
  <c r="AC3572" i="1"/>
  <c r="AB3572" i="1"/>
  <c r="AC3571" i="1"/>
  <c r="AB3571" i="1"/>
  <c r="AC3570" i="1"/>
  <c r="AB3570" i="1"/>
  <c r="AC3569" i="1"/>
  <c r="AB3569" i="1"/>
  <c r="AC3568" i="1"/>
  <c r="AB3568" i="1"/>
  <c r="AC3567" i="1"/>
  <c r="AB3567" i="1"/>
  <c r="AC3566" i="1"/>
  <c r="AB3566" i="1"/>
  <c r="AC3565" i="1"/>
  <c r="AB3565" i="1"/>
  <c r="AC3564" i="1"/>
  <c r="AB3564" i="1"/>
  <c r="AC3563" i="1"/>
  <c r="AB3563" i="1"/>
  <c r="AC3562" i="1"/>
  <c r="AB3562" i="1"/>
  <c r="AC3561" i="1"/>
  <c r="AB3561" i="1"/>
  <c r="AC3560" i="1"/>
  <c r="AB3560" i="1"/>
  <c r="AC3559" i="1"/>
  <c r="AB3559" i="1"/>
  <c r="AC3558" i="1"/>
  <c r="AB3558" i="1"/>
  <c r="AC3557" i="1"/>
  <c r="AB3557" i="1"/>
  <c r="AC3556" i="1"/>
  <c r="AB3556" i="1"/>
  <c r="AC3454" i="1"/>
  <c r="AB3454" i="1"/>
  <c r="AC3453" i="1"/>
  <c r="AB3453" i="1"/>
  <c r="AC3452" i="1"/>
  <c r="AB3452" i="1"/>
  <c r="AC3451" i="1"/>
  <c r="AB3451" i="1"/>
  <c r="AC3450" i="1"/>
  <c r="AB3450" i="1"/>
  <c r="AC3449" i="1"/>
  <c r="AB3449" i="1"/>
  <c r="AC3448" i="1"/>
  <c r="AB3448" i="1"/>
  <c r="AC3447" i="1"/>
  <c r="AB3447" i="1"/>
  <c r="AC3446" i="1"/>
  <c r="AB3446" i="1"/>
  <c r="AC3445" i="1"/>
  <c r="AB3445" i="1"/>
  <c r="AC3444" i="1"/>
  <c r="AB3444" i="1"/>
  <c r="AC3443" i="1"/>
  <c r="AB3443" i="1"/>
  <c r="AC3442" i="1"/>
  <c r="AB3442" i="1"/>
  <c r="AC3441" i="1"/>
  <c r="AB3441" i="1"/>
  <c r="AC3440" i="1"/>
  <c r="AB3440" i="1"/>
  <c r="AC3439" i="1"/>
  <c r="AB3439" i="1"/>
  <c r="AC3438" i="1"/>
  <c r="AB3438" i="1"/>
  <c r="AC3437" i="1"/>
  <c r="AB3437" i="1"/>
  <c r="AC3436" i="1"/>
  <c r="AB3436" i="1"/>
  <c r="AC3435" i="1"/>
  <c r="AB3435" i="1"/>
  <c r="AC3434" i="1"/>
  <c r="AB3434" i="1"/>
  <c r="AC3433" i="1"/>
  <c r="AB3433" i="1"/>
  <c r="AC3432" i="1"/>
  <c r="AB3432" i="1"/>
  <c r="AC3431" i="1"/>
  <c r="AB3431" i="1"/>
  <c r="AC3430" i="1"/>
  <c r="AB3430" i="1"/>
  <c r="AC3429" i="1"/>
  <c r="AB3429" i="1"/>
  <c r="AC3428" i="1"/>
  <c r="AB3428" i="1"/>
  <c r="AC3427" i="1"/>
  <c r="AB3427" i="1"/>
  <c r="AC3426" i="1"/>
  <c r="AB3426" i="1"/>
  <c r="AC3425" i="1"/>
  <c r="AB3425" i="1"/>
  <c r="AC3424" i="1"/>
  <c r="AB3424" i="1"/>
  <c r="AC3423" i="1"/>
  <c r="AB3423" i="1"/>
  <c r="AC3422" i="1"/>
  <c r="AB3422" i="1"/>
  <c r="AC3421" i="1"/>
  <c r="AB3421" i="1"/>
  <c r="AC3420" i="1"/>
  <c r="AB3420" i="1"/>
  <c r="AC3419" i="1"/>
  <c r="AB3419" i="1"/>
  <c r="AC3418" i="1"/>
  <c r="AB3418" i="1"/>
  <c r="AC3417" i="1"/>
  <c r="AB3417" i="1"/>
  <c r="AC3416" i="1"/>
  <c r="AB3416" i="1"/>
  <c r="AC3415" i="1"/>
  <c r="AB3415" i="1"/>
  <c r="AC3414" i="1"/>
  <c r="AB3414" i="1"/>
  <c r="AC3413" i="1"/>
  <c r="AB3413" i="1"/>
  <c r="AC3412" i="1"/>
  <c r="AB3412" i="1"/>
  <c r="AC3411" i="1"/>
  <c r="AB3411" i="1"/>
  <c r="AC3410" i="1"/>
  <c r="AB3410" i="1"/>
  <c r="AC3409" i="1"/>
  <c r="AB3409" i="1"/>
  <c r="AC3408" i="1"/>
  <c r="AB3408" i="1"/>
  <c r="AC3407" i="1"/>
  <c r="AB3407" i="1"/>
  <c r="AC3406" i="1"/>
  <c r="AB3406" i="1"/>
  <c r="AC3405" i="1"/>
  <c r="AB3405" i="1"/>
  <c r="AC3404" i="1"/>
  <c r="AB3404" i="1"/>
  <c r="AC3403" i="1"/>
  <c r="AB3403" i="1"/>
  <c r="AC3402" i="1"/>
  <c r="AB3402" i="1"/>
  <c r="AC3401" i="1"/>
  <c r="AB3401" i="1"/>
  <c r="AC3400" i="1"/>
  <c r="AB3400" i="1"/>
  <c r="AC3399" i="1"/>
  <c r="AB3399" i="1"/>
  <c r="AC3398" i="1"/>
  <c r="AB3398" i="1"/>
  <c r="AC3397" i="1"/>
  <c r="AB3397" i="1"/>
  <c r="AC3396" i="1"/>
  <c r="AB3396" i="1"/>
  <c r="AC3395" i="1"/>
  <c r="AB3395" i="1"/>
  <c r="AC3394" i="1"/>
  <c r="AB3394" i="1"/>
  <c r="AC3393" i="1"/>
  <c r="AB3393" i="1"/>
  <c r="AC3392" i="1"/>
  <c r="AB3392" i="1"/>
  <c r="AC3391" i="1"/>
  <c r="AB3391" i="1"/>
  <c r="AC3390" i="1"/>
  <c r="AB3390" i="1"/>
  <c r="AC3389" i="1"/>
  <c r="AB3389" i="1"/>
  <c r="AC3388" i="1"/>
  <c r="AB3388" i="1"/>
  <c r="AC3387" i="1"/>
  <c r="AB3387" i="1"/>
  <c r="AC3386" i="1"/>
  <c r="AB3386" i="1"/>
  <c r="AC3385" i="1"/>
  <c r="AB3385" i="1"/>
  <c r="AC3384" i="1"/>
  <c r="AB3384" i="1"/>
  <c r="AC3383" i="1"/>
  <c r="AB3383" i="1"/>
  <c r="AC3382" i="1"/>
  <c r="AB3382" i="1"/>
  <c r="AC3381" i="1"/>
  <c r="AB3381" i="1"/>
  <c r="AC3380" i="1"/>
  <c r="AB3380" i="1"/>
  <c r="AC3379" i="1"/>
  <c r="AB3379" i="1"/>
  <c r="AC3378" i="1"/>
  <c r="AB3378" i="1"/>
  <c r="AC3377" i="1"/>
  <c r="AB3377" i="1"/>
  <c r="AC3376" i="1"/>
  <c r="AB3376" i="1"/>
  <c r="AC3375" i="1"/>
  <c r="AB3375" i="1"/>
  <c r="AC3374" i="1"/>
  <c r="AB3374" i="1"/>
  <c r="AC3373" i="1"/>
  <c r="AB3373" i="1"/>
  <c r="AC3372" i="1"/>
  <c r="AB3372" i="1"/>
  <c r="AC3371" i="1"/>
  <c r="AB3371" i="1"/>
  <c r="AC3370" i="1"/>
  <c r="AB3370" i="1"/>
  <c r="AC3369" i="1"/>
  <c r="AB3369" i="1"/>
  <c r="AC3368" i="1"/>
  <c r="AB3368" i="1"/>
  <c r="AC3367" i="1"/>
  <c r="AB3367" i="1"/>
  <c r="AC3366" i="1"/>
  <c r="AB3366" i="1"/>
  <c r="AC3365" i="1"/>
  <c r="AB3365" i="1"/>
  <c r="AC3364" i="1"/>
  <c r="AB3364" i="1"/>
  <c r="AC3363" i="1"/>
  <c r="AB3363" i="1"/>
  <c r="AC3362" i="1"/>
  <c r="AB3362" i="1"/>
  <c r="AC3361" i="1"/>
  <c r="AB3361" i="1"/>
  <c r="AC3360" i="1"/>
  <c r="AB3360" i="1"/>
  <c r="AC3359" i="1"/>
  <c r="AB3359" i="1"/>
  <c r="AC3358" i="1"/>
  <c r="AB3358" i="1"/>
  <c r="AC3357" i="1"/>
  <c r="AB3357" i="1"/>
  <c r="AC3356" i="1"/>
  <c r="AB3356" i="1"/>
  <c r="AC3355" i="1"/>
  <c r="AB3355" i="1"/>
  <c r="AC3354" i="1"/>
  <c r="AB3354" i="1"/>
  <c r="AC3353" i="1"/>
  <c r="AB3353" i="1"/>
  <c r="AC3352" i="1"/>
  <c r="AB3352" i="1"/>
  <c r="AC3351" i="1"/>
  <c r="AB3351" i="1"/>
  <c r="AC3350" i="1"/>
  <c r="AB3350" i="1"/>
  <c r="AC3349" i="1"/>
  <c r="AB3349" i="1"/>
  <c r="AC3348" i="1"/>
  <c r="AB3348" i="1"/>
  <c r="AC3347" i="1"/>
  <c r="AB3347" i="1"/>
  <c r="AC3346" i="1"/>
  <c r="AB3346" i="1"/>
  <c r="AC3345" i="1"/>
  <c r="AB3345" i="1"/>
  <c r="AC3344" i="1"/>
  <c r="AB3344" i="1"/>
  <c r="AC3343" i="1"/>
  <c r="AB3343" i="1"/>
  <c r="AC3342" i="1"/>
  <c r="AB3342" i="1"/>
  <c r="AC3341" i="1"/>
  <c r="AB3341" i="1"/>
  <c r="AC3340" i="1"/>
  <c r="AB3340" i="1"/>
  <c r="AC3339" i="1"/>
  <c r="AB3339" i="1"/>
  <c r="AC3338" i="1"/>
  <c r="AB3338" i="1"/>
  <c r="AC3337" i="1"/>
  <c r="AB3337" i="1"/>
  <c r="AC3336" i="1"/>
  <c r="AB3336" i="1"/>
  <c r="AC3335" i="1"/>
  <c r="AB3335" i="1"/>
  <c r="AC3334" i="1"/>
  <c r="AB3334" i="1"/>
  <c r="AC3333" i="1"/>
  <c r="AB3333" i="1"/>
  <c r="AC3332" i="1"/>
  <c r="AB3332" i="1"/>
  <c r="AC3331" i="1"/>
  <c r="AB3331" i="1"/>
  <c r="AC3330" i="1"/>
  <c r="AB3330" i="1"/>
  <c r="AC3329" i="1"/>
  <c r="AB3329" i="1"/>
  <c r="AC3328" i="1"/>
  <c r="AB3328" i="1"/>
  <c r="AC3327" i="1"/>
  <c r="AB3327" i="1"/>
  <c r="AC3326" i="1"/>
  <c r="AB3326" i="1"/>
  <c r="AC3325" i="1"/>
  <c r="AB3325" i="1"/>
  <c r="AC3324" i="1"/>
  <c r="AB3324" i="1"/>
  <c r="AC3323" i="1"/>
  <c r="AB3323" i="1"/>
  <c r="AC3322" i="1"/>
  <c r="AB3322" i="1"/>
  <c r="AC3321" i="1"/>
  <c r="AB3321" i="1"/>
  <c r="AC3320" i="1"/>
  <c r="AB3320" i="1"/>
  <c r="AC3319" i="1"/>
  <c r="AB3319" i="1"/>
  <c r="AC3318" i="1"/>
  <c r="AB3318" i="1"/>
  <c r="AC3317" i="1"/>
  <c r="AB3317" i="1"/>
  <c r="AC3316" i="1"/>
  <c r="AB3316" i="1"/>
  <c r="AC3315" i="1"/>
  <c r="AB3315" i="1"/>
  <c r="AC3314" i="1"/>
  <c r="AB3314" i="1"/>
  <c r="AC3313" i="1"/>
  <c r="AB3313" i="1"/>
  <c r="AC3312" i="1"/>
  <c r="AB3312" i="1"/>
  <c r="AC3311" i="1"/>
  <c r="AB3311" i="1"/>
  <c r="AC3310" i="1"/>
  <c r="AB3310" i="1"/>
  <c r="AC3309" i="1"/>
  <c r="AB3309" i="1"/>
  <c r="AC3308" i="1"/>
  <c r="AB3308" i="1"/>
  <c r="AC3307" i="1"/>
  <c r="AB3307" i="1"/>
  <c r="AC3306" i="1"/>
  <c r="AB3306" i="1"/>
  <c r="AC3305" i="1"/>
  <c r="AB3305" i="1"/>
  <c r="AC3304" i="1"/>
  <c r="AB3304" i="1"/>
  <c r="AC3303" i="1"/>
  <c r="AB3303" i="1"/>
  <c r="AC3302" i="1"/>
  <c r="AB3302" i="1"/>
  <c r="AC3301" i="1"/>
  <c r="AB3301" i="1"/>
  <c r="AC3300" i="1"/>
  <c r="AB3300" i="1"/>
  <c r="AC3299" i="1"/>
  <c r="AB3299" i="1"/>
  <c r="AC3298" i="1"/>
  <c r="AB3298" i="1"/>
  <c r="AC3297" i="1"/>
  <c r="AB3297" i="1"/>
  <c r="AC3296" i="1"/>
  <c r="AB3296" i="1"/>
  <c r="AC3295" i="1"/>
  <c r="AB3295" i="1"/>
  <c r="AC3294" i="1"/>
  <c r="AB3294" i="1"/>
  <c r="AC3293" i="1"/>
  <c r="AB3293" i="1"/>
  <c r="AC3292" i="1"/>
  <c r="AB3292" i="1"/>
  <c r="AC3291" i="1"/>
  <c r="AB3291" i="1"/>
  <c r="AC3290" i="1"/>
  <c r="AB3290" i="1"/>
  <c r="AC3289" i="1"/>
  <c r="AB3289" i="1"/>
  <c r="AC3288" i="1"/>
  <c r="AB3288" i="1"/>
  <c r="AC3287" i="1"/>
  <c r="AB3287" i="1"/>
  <c r="AC3286" i="1"/>
  <c r="AB3286" i="1"/>
  <c r="AC3285" i="1"/>
  <c r="AB3285" i="1"/>
  <c r="AC3284" i="1"/>
  <c r="AB3284" i="1"/>
  <c r="AC3283" i="1"/>
  <c r="AB3283" i="1"/>
  <c r="AC3282" i="1"/>
  <c r="AB3282" i="1"/>
  <c r="AC3281" i="1"/>
  <c r="AB3281" i="1"/>
  <c r="AC3280" i="1"/>
  <c r="AB3280" i="1"/>
  <c r="AC3279" i="1"/>
  <c r="AB3279" i="1"/>
  <c r="AC3278" i="1"/>
  <c r="AB3278" i="1"/>
  <c r="AC3277" i="1"/>
  <c r="AB3277" i="1"/>
  <c r="AC3276" i="1"/>
  <c r="AB3276" i="1"/>
  <c r="AC3275" i="1"/>
  <c r="AB3275" i="1"/>
  <c r="AC3274" i="1"/>
  <c r="AB3274" i="1"/>
  <c r="AC3273" i="1"/>
  <c r="AB3273" i="1"/>
  <c r="AC3272" i="1"/>
  <c r="AB3272" i="1"/>
  <c r="AC3271" i="1"/>
  <c r="AB3271" i="1"/>
  <c r="AC3270" i="1"/>
  <c r="AB3270" i="1"/>
  <c r="AC3269" i="1"/>
  <c r="AB3269" i="1"/>
  <c r="AC3268" i="1"/>
  <c r="AB3268" i="1"/>
  <c r="AC3267" i="1"/>
  <c r="AB3267" i="1"/>
  <c r="AC3266" i="1"/>
  <c r="AB3266" i="1"/>
  <c r="AC3265" i="1"/>
  <c r="AB3265" i="1"/>
  <c r="AC3264" i="1"/>
  <c r="AB3264" i="1"/>
  <c r="AC3263" i="1"/>
  <c r="AB3263" i="1"/>
  <c r="AC3262" i="1"/>
  <c r="AB3262" i="1"/>
  <c r="AC3261" i="1"/>
  <c r="AB3261" i="1"/>
  <c r="AC3260" i="1"/>
  <c r="AB3260" i="1"/>
  <c r="AC3259" i="1"/>
  <c r="AB3259" i="1"/>
  <c r="AC3258" i="1"/>
  <c r="AB3258" i="1"/>
  <c r="AC3257" i="1"/>
  <c r="AB3257" i="1"/>
  <c r="AC3256" i="1"/>
  <c r="AB3256" i="1"/>
  <c r="AC3255" i="1"/>
  <c r="AB3255" i="1"/>
  <c r="AC3254" i="1"/>
  <c r="AB3254" i="1"/>
  <c r="AC3253" i="1"/>
  <c r="AB3253" i="1"/>
  <c r="AC3237" i="1"/>
  <c r="AB3237" i="1"/>
  <c r="AC3236" i="1"/>
  <c r="AB3236" i="1"/>
  <c r="AC3235" i="1"/>
  <c r="AB3235" i="1"/>
  <c r="AC3234" i="1"/>
  <c r="AB3234" i="1"/>
  <c r="AC3233" i="1"/>
  <c r="AB3233" i="1"/>
  <c r="AC3232" i="1"/>
  <c r="AB3232" i="1"/>
  <c r="AC3231" i="1"/>
  <c r="AB3231" i="1"/>
  <c r="AC3230" i="1"/>
  <c r="AB3230" i="1"/>
  <c r="AC3229" i="1"/>
  <c r="AB3229" i="1"/>
  <c r="AC3228" i="1"/>
  <c r="AB3228" i="1"/>
  <c r="AC3227" i="1"/>
  <c r="AB3227" i="1"/>
  <c r="AC3226" i="1"/>
  <c r="AB3226" i="1"/>
  <c r="AC3225" i="1"/>
  <c r="AB3225" i="1"/>
  <c r="AC3224" i="1"/>
  <c r="AB3224" i="1"/>
  <c r="AC3223" i="1"/>
  <c r="AB3223" i="1"/>
  <c r="AC3222" i="1"/>
  <c r="AB3222" i="1"/>
  <c r="AC3221" i="1"/>
  <c r="AB3221" i="1"/>
  <c r="AC3220" i="1"/>
  <c r="AB3220" i="1"/>
  <c r="AC3219" i="1"/>
  <c r="AB3219" i="1"/>
  <c r="AC3218" i="1"/>
  <c r="AB3218" i="1"/>
  <c r="AC3217" i="1"/>
  <c r="AB3217" i="1"/>
  <c r="AC3216" i="1"/>
  <c r="AB3216" i="1"/>
  <c r="AC3215" i="1"/>
  <c r="AB3215" i="1"/>
  <c r="AC3214" i="1"/>
  <c r="AB3214" i="1"/>
  <c r="AC3213" i="1"/>
  <c r="AB3213" i="1"/>
  <c r="AC3212" i="1"/>
  <c r="AB3212" i="1"/>
  <c r="AC3211" i="1"/>
  <c r="AB3211" i="1"/>
  <c r="AC3210" i="1"/>
  <c r="AB3210" i="1"/>
  <c r="AC3209" i="1"/>
  <c r="AB3209" i="1"/>
  <c r="AC3208" i="1"/>
  <c r="AB3208" i="1"/>
  <c r="AC3207" i="1"/>
  <c r="AB3207" i="1"/>
  <c r="AC3206" i="1"/>
  <c r="AB3206" i="1"/>
  <c r="AC3205" i="1"/>
  <c r="AB3205" i="1"/>
  <c r="AC3055" i="1"/>
  <c r="AB3055" i="1"/>
  <c r="AC3054" i="1"/>
  <c r="AB3054" i="1"/>
  <c r="AC3053" i="1"/>
  <c r="AB3053" i="1"/>
  <c r="AC3052" i="1"/>
  <c r="AB3052" i="1"/>
  <c r="AC3051" i="1"/>
  <c r="AB3051" i="1"/>
  <c r="AC3050" i="1"/>
  <c r="AB3050" i="1"/>
  <c r="AC3049" i="1"/>
  <c r="AB3049" i="1"/>
  <c r="AC3048" i="1"/>
  <c r="AB3048" i="1"/>
  <c r="AC3047" i="1"/>
  <c r="AB3047" i="1"/>
  <c r="AC3046" i="1"/>
  <c r="AB3046" i="1"/>
  <c r="AC3045" i="1"/>
  <c r="AB3045" i="1"/>
  <c r="AC3044" i="1"/>
  <c r="AB3044" i="1"/>
  <c r="AC3043" i="1"/>
  <c r="AB3043" i="1"/>
  <c r="AC3042" i="1"/>
  <c r="AB3042" i="1"/>
  <c r="AC3041" i="1"/>
  <c r="AB3041" i="1"/>
  <c r="AC3040" i="1"/>
  <c r="AB3040" i="1"/>
  <c r="AC3039" i="1"/>
  <c r="AB3039" i="1"/>
  <c r="AC3038" i="1"/>
  <c r="AB3038" i="1"/>
  <c r="AC3037" i="1"/>
  <c r="AB3037" i="1"/>
  <c r="AC3036" i="1"/>
  <c r="AB3036" i="1"/>
  <c r="AC3035" i="1"/>
  <c r="AB3035" i="1"/>
  <c r="AC3034" i="1"/>
  <c r="AB3034" i="1"/>
  <c r="AC3033" i="1"/>
  <c r="AB3033" i="1"/>
  <c r="AC3032" i="1"/>
  <c r="AB3032" i="1"/>
  <c r="AC3031" i="1"/>
  <c r="AB3031" i="1"/>
  <c r="AC3030" i="1"/>
  <c r="AB3030" i="1"/>
  <c r="AC3029" i="1"/>
  <c r="AB3029" i="1"/>
  <c r="AC3028" i="1"/>
  <c r="AB3028" i="1"/>
  <c r="AC3027" i="1"/>
  <c r="AB3027" i="1"/>
  <c r="AC3026" i="1"/>
  <c r="AB3026" i="1"/>
  <c r="AC3025" i="1"/>
  <c r="AB3025" i="1"/>
  <c r="AC3024" i="1"/>
  <c r="AB3024" i="1"/>
  <c r="AC3023" i="1"/>
  <c r="AB3023" i="1"/>
  <c r="AC3022" i="1"/>
  <c r="AB3022" i="1"/>
  <c r="AC3021" i="1"/>
  <c r="AB3021" i="1"/>
  <c r="AC3020" i="1"/>
  <c r="AB3020" i="1"/>
  <c r="AC3019" i="1"/>
  <c r="AB3019" i="1"/>
  <c r="AC3018" i="1"/>
  <c r="AB3018" i="1"/>
  <c r="AC3017" i="1"/>
  <c r="AB3017" i="1"/>
  <c r="AC3016" i="1"/>
  <c r="AB3016" i="1"/>
  <c r="AC3015" i="1"/>
  <c r="AB3015" i="1"/>
  <c r="AC3014" i="1"/>
  <c r="AB3014" i="1"/>
  <c r="AC3013" i="1"/>
  <c r="AB3013" i="1"/>
  <c r="AC3012" i="1"/>
  <c r="AB3012" i="1"/>
  <c r="AC3011" i="1"/>
  <c r="AB3011" i="1"/>
  <c r="AC3010" i="1"/>
  <c r="AB3010" i="1"/>
  <c r="AC3009" i="1"/>
  <c r="AB3009" i="1"/>
  <c r="AC3008" i="1"/>
  <c r="AB3008" i="1"/>
  <c r="AC3007" i="1"/>
  <c r="AB3007" i="1"/>
  <c r="AC3006" i="1"/>
  <c r="AB3006" i="1"/>
  <c r="AC3005" i="1"/>
  <c r="AB3005" i="1"/>
  <c r="AC3004" i="1"/>
  <c r="AB3004" i="1"/>
  <c r="AC3003" i="1"/>
  <c r="AB3003" i="1"/>
  <c r="AC3002" i="1"/>
  <c r="AB3002" i="1"/>
  <c r="AC3001" i="1"/>
  <c r="AB3001" i="1"/>
  <c r="AC3000" i="1"/>
  <c r="AB3000" i="1"/>
  <c r="AC2999" i="1"/>
  <c r="AB2999" i="1"/>
  <c r="AC2998" i="1"/>
  <c r="AB2998" i="1"/>
  <c r="AC2997" i="1"/>
  <c r="AB2997" i="1"/>
  <c r="AC2996" i="1"/>
  <c r="AB2996" i="1"/>
  <c r="AC2995" i="1"/>
  <c r="AB2995" i="1"/>
  <c r="AC2994" i="1"/>
  <c r="AB2994" i="1"/>
  <c r="AC2993" i="1"/>
  <c r="AB2993" i="1"/>
  <c r="AC2992" i="1"/>
  <c r="AB2992" i="1"/>
  <c r="AC2991" i="1"/>
  <c r="AB2991" i="1"/>
  <c r="AC2990" i="1"/>
  <c r="AB2990" i="1"/>
  <c r="AC2989" i="1"/>
  <c r="AB2989" i="1"/>
  <c r="AC2988" i="1"/>
  <c r="AB2988" i="1"/>
  <c r="AC2987" i="1"/>
  <c r="AB2987" i="1"/>
  <c r="AC2986" i="1"/>
  <c r="AB2986" i="1"/>
  <c r="AC2985" i="1"/>
  <c r="AB2985" i="1"/>
  <c r="AC2984" i="1"/>
  <c r="AB2984" i="1"/>
  <c r="AC2983" i="1"/>
  <c r="AB2983" i="1"/>
  <c r="AC2982" i="1"/>
  <c r="AB2982" i="1"/>
  <c r="AC2981" i="1"/>
  <c r="AB2981" i="1"/>
  <c r="AC2980" i="1"/>
  <c r="AB2980" i="1"/>
  <c r="AC2979" i="1"/>
  <c r="AB2979" i="1"/>
  <c r="AC2978" i="1"/>
  <c r="AB2978" i="1"/>
  <c r="AC2977" i="1"/>
  <c r="AB2977" i="1"/>
  <c r="AC2976" i="1"/>
  <c r="AB2976" i="1"/>
  <c r="AC2975" i="1"/>
  <c r="AB2975" i="1"/>
  <c r="AC2974" i="1"/>
  <c r="AB2974" i="1"/>
  <c r="AC2973" i="1"/>
  <c r="AB2973" i="1"/>
  <c r="AC2972" i="1"/>
  <c r="AB2972" i="1"/>
  <c r="AC2971" i="1"/>
  <c r="AB2971" i="1"/>
  <c r="AC2970" i="1"/>
  <c r="AB2970" i="1"/>
  <c r="AC2969" i="1"/>
  <c r="AB2969" i="1"/>
  <c r="AC2968" i="1"/>
  <c r="AB2968" i="1"/>
  <c r="AC2967" i="1"/>
  <c r="AB2967" i="1"/>
  <c r="AC2966" i="1"/>
  <c r="AB2966" i="1"/>
  <c r="AC2965" i="1"/>
  <c r="AB2965" i="1"/>
  <c r="AC2964" i="1"/>
  <c r="AB2964" i="1"/>
  <c r="AC2963" i="1"/>
  <c r="AB2963" i="1"/>
  <c r="AC2962" i="1"/>
  <c r="AB2962" i="1"/>
  <c r="AC2961" i="1"/>
  <c r="AB2961" i="1"/>
  <c r="AC2960" i="1"/>
  <c r="AB2960" i="1"/>
  <c r="AC2959" i="1"/>
  <c r="AB2959" i="1"/>
  <c r="AC2958" i="1"/>
  <c r="AB2958" i="1"/>
  <c r="AC2957" i="1"/>
  <c r="AB2957" i="1"/>
  <c r="AC2956" i="1"/>
  <c r="AB2956" i="1"/>
  <c r="AC2955" i="1"/>
  <c r="AB2955" i="1"/>
  <c r="AC2954" i="1"/>
  <c r="AB2954" i="1"/>
  <c r="AC2953" i="1"/>
  <c r="AB2953" i="1"/>
  <c r="AC2952" i="1"/>
  <c r="AB2952" i="1"/>
  <c r="AC2951" i="1"/>
  <c r="AB2951" i="1"/>
  <c r="AC2950" i="1"/>
  <c r="AB2950" i="1"/>
  <c r="AC2949" i="1"/>
  <c r="AB2949" i="1"/>
  <c r="AC2948" i="1"/>
  <c r="AB2948" i="1"/>
  <c r="AC2947" i="1"/>
  <c r="AB2947" i="1"/>
  <c r="AC2946" i="1"/>
  <c r="AB2946" i="1"/>
  <c r="AC2945" i="1"/>
  <c r="AB2945" i="1"/>
  <c r="AC2944" i="1"/>
  <c r="AB2944" i="1"/>
  <c r="AC2943" i="1"/>
  <c r="AB2943" i="1"/>
  <c r="AC2942" i="1"/>
  <c r="AB2942" i="1"/>
  <c r="AC2941" i="1"/>
  <c r="AB2941" i="1"/>
  <c r="AC2940" i="1"/>
  <c r="AB2940" i="1"/>
  <c r="AC2939" i="1"/>
  <c r="AB2939" i="1"/>
  <c r="AC2938" i="1"/>
  <c r="AB2938" i="1"/>
  <c r="AC2937" i="1"/>
  <c r="AB2937" i="1"/>
  <c r="AC2936" i="1"/>
  <c r="AB2936" i="1"/>
  <c r="AC2935" i="1"/>
  <c r="AB2935" i="1"/>
  <c r="AC2934" i="1"/>
  <c r="AB2934" i="1"/>
  <c r="AC2933" i="1"/>
  <c r="AB2933" i="1"/>
  <c r="AC2932" i="1"/>
  <c r="AB2932" i="1"/>
  <c r="AC2931" i="1"/>
  <c r="AB2931" i="1"/>
  <c r="AC2930" i="1"/>
  <c r="AB2930" i="1"/>
  <c r="AC2929" i="1"/>
  <c r="AB2929" i="1"/>
  <c r="AC2928" i="1"/>
  <c r="AB2928" i="1"/>
  <c r="AC2927" i="1"/>
  <c r="AB2927" i="1"/>
  <c r="AC2926" i="1"/>
  <c r="AB2926" i="1"/>
  <c r="AC2925" i="1"/>
  <c r="AB2925" i="1"/>
  <c r="AC2924" i="1"/>
  <c r="AB2924" i="1"/>
  <c r="AC2923" i="1"/>
  <c r="AB2923" i="1"/>
  <c r="AC2922" i="1"/>
  <c r="AB2922" i="1"/>
  <c r="AC2921" i="1"/>
  <c r="AB2921" i="1"/>
  <c r="AC2920" i="1"/>
  <c r="AB2920" i="1"/>
  <c r="AC2919" i="1"/>
  <c r="AB2919" i="1"/>
  <c r="AC2918" i="1"/>
  <c r="AB2918" i="1"/>
  <c r="AC2917" i="1"/>
  <c r="AB2917" i="1"/>
  <c r="AC2916" i="1"/>
  <c r="AB2916" i="1"/>
  <c r="AC2915" i="1"/>
  <c r="AB2915" i="1"/>
  <c r="AC2914" i="1"/>
  <c r="AB2914" i="1"/>
  <c r="AC2913" i="1"/>
  <c r="AB2913" i="1"/>
  <c r="AC2912" i="1"/>
  <c r="AB2912" i="1"/>
  <c r="AC2911" i="1"/>
  <c r="AB2911" i="1"/>
  <c r="AC2910" i="1"/>
  <c r="AB2910" i="1"/>
  <c r="AC2909" i="1"/>
  <c r="AB2909" i="1"/>
  <c r="AC2908" i="1"/>
  <c r="AB2908" i="1"/>
  <c r="AC2907" i="1"/>
  <c r="AB2907" i="1"/>
  <c r="AC2906" i="1"/>
  <c r="AB2906" i="1"/>
  <c r="AC2905" i="1"/>
  <c r="AB2905" i="1"/>
  <c r="AC2904" i="1"/>
  <c r="AB2904" i="1"/>
  <c r="AC2903" i="1"/>
  <c r="AB2903" i="1"/>
  <c r="AC2902" i="1"/>
  <c r="AB2902" i="1"/>
  <c r="AC2901" i="1"/>
  <c r="AB2901" i="1"/>
  <c r="AC2900" i="1"/>
  <c r="AB2900" i="1"/>
  <c r="AC2899" i="1"/>
  <c r="AB2899" i="1"/>
  <c r="AC2898" i="1"/>
  <c r="AB2898" i="1"/>
  <c r="AC2897" i="1"/>
  <c r="AB2897" i="1"/>
  <c r="AC2896" i="1"/>
  <c r="AB2896" i="1"/>
  <c r="AC2895" i="1"/>
  <c r="AB2895" i="1"/>
  <c r="AC2894" i="1"/>
  <c r="AB2894" i="1"/>
  <c r="AC2893" i="1"/>
  <c r="AB2893" i="1"/>
  <c r="AC2892" i="1"/>
  <c r="AB2892" i="1"/>
  <c r="AC2891" i="1"/>
  <c r="AB2891" i="1"/>
  <c r="AC2890" i="1"/>
  <c r="AB2890" i="1"/>
  <c r="AC2889" i="1"/>
  <c r="AB2889" i="1"/>
  <c r="AC2888" i="1"/>
  <c r="AB2888" i="1"/>
  <c r="AC2887" i="1"/>
  <c r="AB2887" i="1"/>
  <c r="AC2886" i="1"/>
  <c r="AB2886" i="1"/>
  <c r="AC2885" i="1"/>
  <c r="AB2885" i="1"/>
  <c r="AC2884" i="1"/>
  <c r="AB2884" i="1"/>
  <c r="AC2883" i="1"/>
  <c r="AB2883" i="1"/>
  <c r="AC2882" i="1"/>
  <c r="AB2882" i="1"/>
  <c r="AC2881" i="1"/>
  <c r="AB2881" i="1"/>
  <c r="AC2880" i="1"/>
  <c r="AB2880" i="1"/>
  <c r="AC2879" i="1"/>
  <c r="AB2879" i="1"/>
  <c r="AC2878" i="1"/>
  <c r="AB2878" i="1"/>
  <c r="AC2877" i="1"/>
  <c r="AB2877" i="1"/>
  <c r="AC2876" i="1"/>
  <c r="AB2876" i="1"/>
  <c r="AC2875" i="1"/>
  <c r="AB2875" i="1"/>
  <c r="AC2874" i="1"/>
  <c r="AB2874" i="1"/>
  <c r="AC2873" i="1"/>
  <c r="AB2873" i="1"/>
  <c r="AC2872" i="1"/>
  <c r="AB2872" i="1"/>
  <c r="AC2871" i="1"/>
  <c r="AB2871" i="1"/>
  <c r="AC2870" i="1"/>
  <c r="AB2870" i="1"/>
  <c r="AC2869" i="1"/>
  <c r="AB2869" i="1"/>
  <c r="AC2868" i="1"/>
  <c r="AB2868" i="1"/>
  <c r="AC2867" i="1"/>
  <c r="AB2867" i="1"/>
  <c r="AC2866" i="1"/>
  <c r="AB2866" i="1"/>
  <c r="AC2865" i="1"/>
  <c r="AB2865" i="1"/>
  <c r="AC2864" i="1"/>
  <c r="AB2864" i="1"/>
  <c r="AC2863" i="1"/>
  <c r="AB2863" i="1"/>
  <c r="AC2862" i="1"/>
  <c r="AB2862" i="1"/>
  <c r="AC2861" i="1"/>
  <c r="AB2861" i="1"/>
  <c r="AC2860" i="1"/>
  <c r="AB2860" i="1"/>
  <c r="AC2859" i="1"/>
  <c r="AB2859" i="1"/>
  <c r="AC2858" i="1"/>
  <c r="AB2858" i="1"/>
  <c r="AC2857" i="1"/>
  <c r="AB2857" i="1"/>
  <c r="AC2856" i="1"/>
  <c r="AB2856" i="1"/>
  <c r="AC2855" i="1"/>
  <c r="AB2855" i="1"/>
  <c r="AC2854" i="1"/>
  <c r="AB2854" i="1"/>
  <c r="AC2853" i="1"/>
  <c r="AB2853" i="1"/>
  <c r="AC2852" i="1"/>
  <c r="AB2852" i="1"/>
  <c r="AC2851" i="1"/>
  <c r="AB2851" i="1"/>
  <c r="AC2850" i="1"/>
  <c r="AB2850" i="1"/>
  <c r="AC2849" i="1"/>
  <c r="AB2849" i="1"/>
  <c r="AC2848" i="1"/>
  <c r="AB2848" i="1"/>
  <c r="AC2847" i="1"/>
  <c r="AB2847" i="1"/>
  <c r="AC2846" i="1"/>
  <c r="AB2846" i="1"/>
  <c r="AC2845" i="1"/>
  <c r="AB2845" i="1"/>
  <c r="AC2844" i="1"/>
  <c r="AB2844" i="1"/>
  <c r="AC2843" i="1"/>
  <c r="AB2843" i="1"/>
  <c r="AC2842" i="1"/>
  <c r="AB2842" i="1"/>
  <c r="AC2841" i="1"/>
  <c r="AB2841" i="1"/>
  <c r="AC2840" i="1"/>
  <c r="AB2840" i="1"/>
  <c r="AC2839" i="1"/>
  <c r="AB2839" i="1"/>
  <c r="AC2838" i="1"/>
  <c r="AB2838" i="1"/>
  <c r="AC2837" i="1"/>
  <c r="AB2837" i="1"/>
  <c r="AC2836" i="1"/>
  <c r="AB2836" i="1"/>
  <c r="AC2835" i="1"/>
  <c r="AB2835" i="1"/>
  <c r="AC2834" i="1"/>
  <c r="AB2834" i="1"/>
  <c r="AC2833" i="1"/>
  <c r="AB2833" i="1"/>
  <c r="AC2832" i="1"/>
  <c r="AB2832" i="1"/>
  <c r="AC2831" i="1"/>
  <c r="AB2831" i="1"/>
  <c r="AC2830" i="1"/>
  <c r="AB2830" i="1"/>
  <c r="AC2829" i="1"/>
  <c r="AB2829" i="1"/>
  <c r="AC2828" i="1"/>
  <c r="AB2828" i="1"/>
  <c r="AC2827" i="1"/>
  <c r="AB2827" i="1"/>
  <c r="AC2826" i="1"/>
  <c r="AB2826" i="1"/>
  <c r="AC2825" i="1"/>
  <c r="AB2825" i="1"/>
  <c r="AC2824" i="1"/>
  <c r="AB2824" i="1"/>
  <c r="AC2823" i="1"/>
  <c r="AB2823" i="1"/>
  <c r="AC2822" i="1"/>
  <c r="AB2822" i="1"/>
  <c r="AC2821" i="1"/>
  <c r="AB2821" i="1"/>
  <c r="AC2820" i="1"/>
  <c r="AB2820" i="1"/>
  <c r="AC2819" i="1"/>
  <c r="AB2819" i="1"/>
  <c r="AC2818" i="1"/>
  <c r="AB2818" i="1"/>
  <c r="AC2817" i="1"/>
  <c r="AB2817" i="1"/>
  <c r="AC2816" i="1"/>
  <c r="AB2816" i="1"/>
  <c r="AC2815" i="1"/>
  <c r="AB2815" i="1"/>
  <c r="AC2814" i="1"/>
  <c r="AB2814" i="1"/>
  <c r="AC2813" i="1"/>
  <c r="AB2813" i="1"/>
  <c r="AC2812" i="1"/>
  <c r="AB2812" i="1"/>
  <c r="AC2811" i="1"/>
  <c r="AB2811" i="1"/>
  <c r="AC2810" i="1"/>
  <c r="AB2810" i="1"/>
  <c r="AC2809" i="1"/>
  <c r="AB2809" i="1"/>
  <c r="AC2808" i="1"/>
  <c r="AB2808" i="1"/>
  <c r="AC2807" i="1"/>
  <c r="AB2807" i="1"/>
  <c r="AC2806" i="1"/>
  <c r="AB2806" i="1"/>
  <c r="AC2805" i="1"/>
  <c r="AB2805" i="1"/>
  <c r="AC2804" i="1"/>
  <c r="AB2804" i="1"/>
  <c r="AC2803" i="1"/>
  <c r="AB2803" i="1"/>
  <c r="AC2802" i="1"/>
  <c r="AB2802" i="1"/>
  <c r="AC2801" i="1"/>
  <c r="AB2801" i="1"/>
  <c r="AC2800" i="1"/>
  <c r="AB2800" i="1"/>
  <c r="AC2799" i="1"/>
  <c r="AB2799" i="1"/>
  <c r="AC2798" i="1"/>
  <c r="AB2798" i="1"/>
  <c r="AC2797" i="1"/>
  <c r="AB2797" i="1"/>
  <c r="AC2796" i="1"/>
  <c r="AB2796" i="1"/>
  <c r="AC2795" i="1"/>
  <c r="AB2795" i="1"/>
  <c r="AC2794" i="1"/>
  <c r="AB2794" i="1"/>
  <c r="AC2793" i="1"/>
  <c r="AB2793" i="1"/>
  <c r="AC2792" i="1"/>
  <c r="AB2792" i="1"/>
  <c r="AC2791" i="1"/>
  <c r="AB2791" i="1"/>
  <c r="AC2790" i="1"/>
  <c r="AB2790" i="1"/>
  <c r="AC2789" i="1"/>
  <c r="AB2789" i="1"/>
  <c r="AC2788" i="1"/>
  <c r="AB2788" i="1"/>
  <c r="AC2787" i="1"/>
  <c r="AB2787" i="1"/>
  <c r="AC2786" i="1"/>
  <c r="AB2786" i="1"/>
  <c r="AC2785" i="1"/>
  <c r="AB2785" i="1"/>
  <c r="AC2784" i="1"/>
  <c r="AB2784" i="1"/>
  <c r="AC2783" i="1"/>
  <c r="AB2783" i="1"/>
  <c r="AC2782" i="1"/>
  <c r="AB2782" i="1"/>
  <c r="AC2781" i="1"/>
  <c r="AB2781" i="1"/>
  <c r="AC2780" i="1"/>
  <c r="AB2780" i="1"/>
  <c r="AC2779" i="1"/>
  <c r="AB2779" i="1"/>
  <c r="AC2778" i="1"/>
  <c r="AB2778" i="1"/>
  <c r="AC2777" i="1"/>
  <c r="AB2777" i="1"/>
  <c r="AC2776" i="1"/>
  <c r="AB2776" i="1"/>
  <c r="AC2775" i="1"/>
  <c r="AB2775" i="1"/>
  <c r="AC2774" i="1"/>
  <c r="AB2774" i="1"/>
  <c r="AC2773" i="1"/>
  <c r="AB2773" i="1"/>
  <c r="AC2772" i="1"/>
  <c r="AB2772" i="1"/>
  <c r="AC2771" i="1"/>
  <c r="AB2771" i="1"/>
  <c r="AC2770" i="1"/>
  <c r="AB2770" i="1"/>
  <c r="AC2769" i="1"/>
  <c r="AB2769" i="1"/>
  <c r="AC2768" i="1"/>
  <c r="AB2768" i="1"/>
  <c r="AC2767" i="1"/>
  <c r="AB2767" i="1"/>
  <c r="AC2766" i="1"/>
  <c r="AB2766" i="1"/>
  <c r="AC2765" i="1"/>
  <c r="AB2765" i="1"/>
  <c r="AC2764" i="1"/>
  <c r="AB2764" i="1"/>
  <c r="AC2763" i="1"/>
  <c r="AB2763" i="1"/>
  <c r="AC2762" i="1"/>
  <c r="AB2762" i="1"/>
  <c r="AC2761" i="1"/>
  <c r="AB2761" i="1"/>
  <c r="AC2760" i="1"/>
  <c r="AB2760" i="1"/>
  <c r="AC2759" i="1"/>
  <c r="AB2759" i="1"/>
  <c r="AC2758" i="1"/>
  <c r="AB2758" i="1"/>
  <c r="AC2757" i="1"/>
  <c r="AB2757" i="1"/>
  <c r="AC2756" i="1"/>
  <c r="AB2756" i="1"/>
  <c r="AC2755" i="1"/>
  <c r="AB2755" i="1"/>
  <c r="AC2754" i="1"/>
  <c r="AB2754" i="1"/>
  <c r="AC2753" i="1"/>
  <c r="AB2753" i="1"/>
  <c r="AC2752" i="1"/>
  <c r="AB2752" i="1"/>
  <c r="AC2751" i="1"/>
  <c r="AB2751" i="1"/>
  <c r="AC2750" i="1"/>
  <c r="AB2750" i="1"/>
  <c r="AC2749" i="1"/>
  <c r="AB2749" i="1"/>
  <c r="AC2748" i="1"/>
  <c r="AB2748" i="1"/>
  <c r="AC2747" i="1"/>
  <c r="AB2747" i="1"/>
  <c r="AC2746" i="1"/>
  <c r="AB2746" i="1"/>
  <c r="AC2745" i="1"/>
  <c r="AB2745" i="1"/>
  <c r="AC2744" i="1"/>
  <c r="AB2744" i="1"/>
  <c r="AC2743" i="1"/>
  <c r="AB2743" i="1"/>
  <c r="AC2742" i="1"/>
  <c r="AB2742" i="1"/>
  <c r="AC2741" i="1"/>
  <c r="AB2741" i="1"/>
  <c r="AC2740" i="1"/>
  <c r="AB2740" i="1"/>
  <c r="AC2739" i="1"/>
  <c r="AB2739" i="1"/>
  <c r="AC2738" i="1"/>
  <c r="AB2738" i="1"/>
  <c r="AC2737" i="1"/>
  <c r="AB2737" i="1"/>
  <c r="AC2736" i="1"/>
  <c r="AB2736" i="1"/>
  <c r="AC2735" i="1"/>
  <c r="AB2735" i="1"/>
  <c r="AC2734" i="1"/>
  <c r="AB2734" i="1"/>
  <c r="AC2733" i="1"/>
  <c r="AB2733" i="1"/>
  <c r="AC2732" i="1"/>
  <c r="AB2732" i="1"/>
  <c r="AC2731" i="1"/>
  <c r="AB2731" i="1"/>
  <c r="AC2730" i="1"/>
  <c r="AB2730" i="1"/>
  <c r="AC2729" i="1"/>
  <c r="AB2729" i="1"/>
  <c r="AC2728" i="1"/>
  <c r="AB2728" i="1"/>
  <c r="AC2727" i="1"/>
  <c r="AB2727" i="1"/>
  <c r="AC2726" i="1"/>
  <c r="AB2726" i="1"/>
  <c r="AC2725" i="1"/>
  <c r="AB2725" i="1"/>
  <c r="AC2724" i="1"/>
  <c r="AB2724" i="1"/>
  <c r="AC2723" i="1"/>
  <c r="AB2723" i="1"/>
  <c r="AC2722" i="1"/>
  <c r="AB2722" i="1"/>
  <c r="AC2721" i="1"/>
  <c r="AB2721" i="1"/>
  <c r="AC2720" i="1"/>
  <c r="AB2720" i="1"/>
  <c r="AC2719" i="1"/>
  <c r="AB2719" i="1"/>
  <c r="AC2718" i="1"/>
  <c r="AB2718" i="1"/>
  <c r="AC2717" i="1"/>
  <c r="AB2717" i="1"/>
  <c r="AC2716" i="1"/>
  <c r="AB2716" i="1"/>
  <c r="AC2715" i="1"/>
  <c r="AB2715" i="1"/>
  <c r="AC2714" i="1"/>
  <c r="AB2714" i="1"/>
  <c r="AC2713" i="1"/>
  <c r="AB2713" i="1"/>
  <c r="AC2712" i="1"/>
  <c r="AB2712" i="1"/>
  <c r="AC2711" i="1"/>
  <c r="AB2711" i="1"/>
  <c r="AC2710" i="1"/>
  <c r="AB2710" i="1"/>
  <c r="AC2709" i="1"/>
  <c r="AB2709" i="1"/>
  <c r="AC2708" i="1"/>
  <c r="AB2708" i="1"/>
  <c r="AC2707" i="1"/>
  <c r="AB2707" i="1"/>
  <c r="AC2706" i="1"/>
  <c r="AB2706" i="1"/>
  <c r="AC2705" i="1"/>
  <c r="AB2705" i="1"/>
  <c r="AC2704" i="1"/>
  <c r="AB2704" i="1"/>
  <c r="AC2703" i="1"/>
  <c r="AB2703" i="1"/>
  <c r="AC2702" i="1"/>
  <c r="AB2702" i="1"/>
  <c r="AC2701" i="1"/>
  <c r="AB2701" i="1"/>
  <c r="AC2700" i="1"/>
  <c r="AB2700" i="1"/>
  <c r="AC2699" i="1"/>
  <c r="AB2699" i="1"/>
  <c r="AC2698" i="1"/>
  <c r="AB2698" i="1"/>
  <c r="AC2697" i="1"/>
  <c r="AB2697" i="1"/>
  <c r="AC2696" i="1"/>
  <c r="AB2696" i="1"/>
  <c r="AC2695" i="1"/>
  <c r="AB2695" i="1"/>
  <c r="AC2694" i="1"/>
  <c r="AB2694" i="1"/>
  <c r="AC2693" i="1"/>
  <c r="AB2693" i="1"/>
  <c r="AC2692" i="1"/>
  <c r="AB2692" i="1"/>
  <c r="AC2691" i="1"/>
  <c r="AB2691" i="1"/>
  <c r="AC2690" i="1"/>
  <c r="AB2690" i="1"/>
  <c r="AC2689" i="1"/>
  <c r="AB2689" i="1"/>
  <c r="AC2688" i="1"/>
  <c r="AB2688" i="1"/>
  <c r="AC2687" i="1"/>
  <c r="AB2687" i="1"/>
  <c r="AC2686" i="1"/>
  <c r="AB2686" i="1"/>
  <c r="AC2685" i="1"/>
  <c r="AB2685" i="1"/>
  <c r="AC2684" i="1"/>
  <c r="AB2684" i="1"/>
  <c r="AC2683" i="1"/>
  <c r="AB2683" i="1"/>
  <c r="AC2682" i="1"/>
  <c r="AB2682" i="1"/>
  <c r="AC2681" i="1"/>
  <c r="AB2681" i="1"/>
  <c r="AC2680" i="1"/>
  <c r="AB2680" i="1"/>
  <c r="AC2679" i="1"/>
  <c r="AB2679" i="1"/>
  <c r="AC2678" i="1"/>
  <c r="AB2678" i="1"/>
  <c r="AC2677" i="1"/>
  <c r="AB2677" i="1"/>
  <c r="AC2676" i="1"/>
  <c r="AB2676" i="1"/>
  <c r="AC2675" i="1"/>
  <c r="AB2675" i="1"/>
  <c r="AC2674" i="1"/>
  <c r="AB2674" i="1"/>
  <c r="AC2673" i="1"/>
  <c r="AB2673" i="1"/>
  <c r="AC2672" i="1"/>
  <c r="AB2672" i="1"/>
  <c r="AC2671" i="1"/>
  <c r="AB2671" i="1"/>
  <c r="AC2670" i="1"/>
  <c r="AB2670" i="1"/>
  <c r="AC2669" i="1"/>
  <c r="AB2669" i="1"/>
  <c r="AC2668" i="1"/>
  <c r="AB2668" i="1"/>
  <c r="AC2667" i="1"/>
  <c r="AB2667" i="1"/>
  <c r="AC2666" i="1"/>
  <c r="AB2666" i="1"/>
  <c r="AC2665" i="1"/>
  <c r="AB2665" i="1"/>
  <c r="AC2664" i="1"/>
  <c r="AB2664" i="1"/>
  <c r="AC2663" i="1"/>
  <c r="AB2663" i="1"/>
  <c r="AC2662" i="1"/>
  <c r="AB2662" i="1"/>
  <c r="AC2661" i="1"/>
  <c r="AB2661" i="1"/>
  <c r="AC2660" i="1"/>
  <c r="AB2660" i="1"/>
  <c r="AC2659" i="1"/>
  <c r="AB2659" i="1"/>
  <c r="AC2658" i="1"/>
  <c r="AB2658" i="1"/>
  <c r="AC2657" i="1"/>
  <c r="AB2657" i="1"/>
  <c r="AC2656" i="1"/>
  <c r="AB2656" i="1"/>
  <c r="AC2655" i="1"/>
  <c r="AB2655" i="1"/>
  <c r="AC2654" i="1"/>
  <c r="AB2654" i="1"/>
  <c r="AC2653" i="1"/>
  <c r="AB2653" i="1"/>
  <c r="AC2652" i="1"/>
  <c r="AB2652" i="1"/>
  <c r="AC2651" i="1"/>
  <c r="AB2651" i="1"/>
  <c r="AC2650" i="1"/>
  <c r="AB2650" i="1"/>
  <c r="AC2649" i="1"/>
  <c r="AB2649" i="1"/>
  <c r="AC2648" i="1"/>
  <c r="AB2648" i="1"/>
  <c r="AC2647" i="1"/>
  <c r="AB2647" i="1"/>
  <c r="AC2646" i="1"/>
  <c r="AB2646" i="1"/>
  <c r="AC2645" i="1"/>
  <c r="AB2645" i="1"/>
  <c r="AC2644" i="1"/>
  <c r="AB2644" i="1"/>
  <c r="AC2643" i="1"/>
  <c r="AB2643" i="1"/>
  <c r="AC2642" i="1"/>
  <c r="AB2642" i="1"/>
  <c r="AC2641" i="1"/>
  <c r="AB2641" i="1"/>
  <c r="AC2640" i="1"/>
  <c r="AB2640" i="1"/>
  <c r="AC2639" i="1"/>
  <c r="AB2639" i="1"/>
  <c r="AC2638" i="1"/>
  <c r="AB2638" i="1"/>
  <c r="AC2637" i="1"/>
  <c r="AB2637" i="1"/>
  <c r="AC2636" i="1"/>
  <c r="AB2636" i="1"/>
  <c r="AC2635" i="1"/>
  <c r="AB2635" i="1"/>
  <c r="AC2634" i="1"/>
  <c r="AB2634" i="1"/>
  <c r="AC2633" i="1"/>
  <c r="AB2633" i="1"/>
  <c r="AC2632" i="1"/>
  <c r="AB2632" i="1"/>
  <c r="AC2631" i="1"/>
  <c r="AB2631" i="1"/>
  <c r="AC2630" i="1"/>
  <c r="AB2630" i="1"/>
  <c r="AC2629" i="1"/>
  <c r="AB2629" i="1"/>
  <c r="AC2628" i="1"/>
  <c r="AB2628" i="1"/>
  <c r="AC2627" i="1"/>
  <c r="AB2627" i="1"/>
  <c r="AC2626" i="1"/>
  <c r="AB2626" i="1"/>
  <c r="AC2625" i="1"/>
  <c r="AB2625" i="1"/>
  <c r="AC2624" i="1"/>
  <c r="AB2624" i="1"/>
  <c r="AC2623" i="1"/>
  <c r="AB2623" i="1"/>
  <c r="AC2622" i="1"/>
  <c r="AB2622" i="1"/>
  <c r="AC2621" i="1"/>
  <c r="AB2621" i="1"/>
  <c r="AC2620" i="1"/>
  <c r="AB2620" i="1"/>
  <c r="AC2619" i="1"/>
  <c r="AB2619" i="1"/>
  <c r="AC2618" i="1"/>
  <c r="AB2618" i="1"/>
  <c r="AC2617" i="1"/>
  <c r="AB2617" i="1"/>
  <c r="AC2616" i="1"/>
  <c r="AB2616" i="1"/>
  <c r="AC2615" i="1"/>
  <c r="AB2615" i="1"/>
  <c r="AC2614" i="1"/>
  <c r="AB2614" i="1"/>
  <c r="AC2613" i="1"/>
  <c r="AB2613" i="1"/>
  <c r="AC2612" i="1"/>
  <c r="AB2612" i="1"/>
  <c r="AC2611" i="1"/>
  <c r="AB2611" i="1"/>
  <c r="AC2610" i="1"/>
  <c r="AB2610" i="1"/>
  <c r="AC2609" i="1"/>
  <c r="AB2609" i="1"/>
  <c r="AC2608" i="1"/>
  <c r="AB2608" i="1"/>
  <c r="AC2607" i="1"/>
  <c r="AB2607" i="1"/>
  <c r="AC2606" i="1"/>
  <c r="AB2606" i="1"/>
  <c r="AC2605" i="1"/>
  <c r="AB2605" i="1"/>
  <c r="AC2604" i="1"/>
  <c r="AB2604" i="1"/>
  <c r="AC2603" i="1"/>
  <c r="AB2603" i="1"/>
  <c r="AC2602" i="1"/>
  <c r="AB2602" i="1"/>
  <c r="AC2601" i="1"/>
  <c r="AB2601" i="1"/>
  <c r="AC2600" i="1"/>
  <c r="AB2600" i="1"/>
  <c r="AC2599" i="1"/>
  <c r="AB2599" i="1"/>
  <c r="AC2598" i="1"/>
  <c r="AB2598" i="1"/>
  <c r="AC2597" i="1"/>
  <c r="AB2597" i="1"/>
  <c r="AC2596" i="1"/>
  <c r="AB2596" i="1"/>
  <c r="AC2595" i="1"/>
  <c r="AB2595" i="1"/>
  <c r="AC2594" i="1"/>
  <c r="AB2594" i="1"/>
  <c r="AC2593" i="1"/>
  <c r="AB2593" i="1"/>
  <c r="AC2592" i="1"/>
  <c r="AB2592" i="1"/>
  <c r="AC2591" i="1"/>
  <c r="AB2591" i="1"/>
  <c r="AC2590" i="1"/>
  <c r="AB2590" i="1"/>
  <c r="AC2589" i="1"/>
  <c r="AB2589" i="1"/>
  <c r="AC2588" i="1"/>
  <c r="AB2588" i="1"/>
  <c r="AC2587" i="1"/>
  <c r="AB2587" i="1"/>
  <c r="AC2586" i="1"/>
  <c r="AB2586" i="1"/>
  <c r="AC2585" i="1"/>
  <c r="AB2585" i="1"/>
  <c r="AC2584" i="1"/>
  <c r="AB2584" i="1"/>
  <c r="AC2583" i="1"/>
  <c r="AB2583" i="1"/>
  <c r="AC2582" i="1"/>
  <c r="AB2582" i="1"/>
  <c r="AC2581" i="1"/>
  <c r="AB2581" i="1"/>
  <c r="AC2580" i="1"/>
  <c r="AB2580" i="1"/>
  <c r="AC2579" i="1"/>
  <c r="AB2579" i="1"/>
  <c r="AC2578" i="1"/>
  <c r="AB2578" i="1"/>
  <c r="AC2577" i="1"/>
  <c r="AB2577" i="1"/>
  <c r="AC2576" i="1"/>
  <c r="AB2576" i="1"/>
  <c r="AC2575" i="1"/>
  <c r="AB2575" i="1"/>
  <c r="AC2574" i="1"/>
  <c r="AB2574" i="1"/>
  <c r="AC2573" i="1"/>
  <c r="AB2573" i="1"/>
  <c r="AC2572" i="1"/>
  <c r="AB2572" i="1"/>
  <c r="AC2571" i="1"/>
  <c r="AB2571" i="1"/>
  <c r="AC2570" i="1"/>
  <c r="AB2570" i="1"/>
  <c r="AC2569" i="1"/>
  <c r="AB2569" i="1"/>
  <c r="AC2568" i="1"/>
  <c r="AB2568" i="1"/>
  <c r="AC2567" i="1"/>
  <c r="AB2567" i="1"/>
  <c r="AC2566" i="1"/>
  <c r="AB2566" i="1"/>
  <c r="AC2565" i="1"/>
  <c r="AB2565" i="1"/>
  <c r="AC2564" i="1"/>
  <c r="AB2564" i="1"/>
  <c r="AC2563" i="1"/>
  <c r="AB2563" i="1"/>
  <c r="AC2562" i="1"/>
  <c r="AB2562" i="1"/>
  <c r="AC2561" i="1"/>
  <c r="AB2561" i="1"/>
  <c r="AC2560" i="1"/>
  <c r="AB2560" i="1"/>
  <c r="AC2559" i="1"/>
  <c r="AB2559" i="1"/>
  <c r="AC2558" i="1"/>
  <c r="AB2558" i="1"/>
  <c r="AC2557" i="1"/>
  <c r="AB2557" i="1"/>
  <c r="AC2556" i="1"/>
  <c r="AB2556" i="1"/>
  <c r="AC2555" i="1"/>
  <c r="AB2555" i="1"/>
  <c r="AC2554" i="1"/>
  <c r="AB2554" i="1"/>
  <c r="AC2553" i="1"/>
  <c r="AB2553" i="1"/>
  <c r="AC2552" i="1"/>
  <c r="AB2552" i="1"/>
  <c r="AC2551" i="1"/>
  <c r="AB2551" i="1"/>
  <c r="AC2550" i="1"/>
  <c r="AB2550" i="1"/>
  <c r="AC2549" i="1"/>
  <c r="AB2549" i="1"/>
  <c r="AC2548" i="1"/>
  <c r="AB2548" i="1"/>
  <c r="AC2547" i="1"/>
  <c r="AB2547" i="1"/>
  <c r="AC2546" i="1"/>
  <c r="AB2546" i="1"/>
  <c r="AC2545" i="1"/>
  <c r="AB2545" i="1"/>
  <c r="AC2544" i="1"/>
  <c r="AB2544" i="1"/>
  <c r="AC2543" i="1"/>
  <c r="AB2543" i="1"/>
  <c r="AC2542" i="1"/>
  <c r="AB2542" i="1"/>
  <c r="AC2541" i="1"/>
  <c r="AB2541" i="1"/>
  <c r="AC2540" i="1"/>
  <c r="AB2540" i="1"/>
  <c r="AC2539" i="1"/>
  <c r="AB2539" i="1"/>
  <c r="AC2538" i="1"/>
  <c r="AB2538" i="1"/>
  <c r="AC2537" i="1"/>
  <c r="AB2537" i="1"/>
  <c r="AC2536" i="1"/>
  <c r="AB2536" i="1"/>
  <c r="AC2535" i="1"/>
  <c r="AB2535" i="1"/>
  <c r="AC2534" i="1"/>
  <c r="AB2534" i="1"/>
  <c r="AC2533" i="1"/>
  <c r="AB2533" i="1"/>
  <c r="AC2532" i="1"/>
  <c r="AB2532" i="1"/>
  <c r="AC2531" i="1"/>
  <c r="AB2531" i="1"/>
  <c r="AC2530" i="1"/>
  <c r="AB2530" i="1"/>
  <c r="AC2529" i="1"/>
  <c r="AB2529" i="1"/>
  <c r="AC2528" i="1"/>
  <c r="AB2528" i="1"/>
  <c r="AC2527" i="1"/>
  <c r="AB2527" i="1"/>
  <c r="AC2526" i="1"/>
  <c r="AB2526" i="1"/>
  <c r="AC2525" i="1"/>
  <c r="AB2525" i="1"/>
  <c r="AC2524" i="1"/>
  <c r="AB2524" i="1"/>
  <c r="AC2523" i="1"/>
  <c r="AB2523" i="1"/>
  <c r="AC2522" i="1"/>
  <c r="AB2522" i="1"/>
  <c r="AC2521" i="1"/>
  <c r="AB2521" i="1"/>
  <c r="AC2520" i="1"/>
  <c r="AB2520" i="1"/>
  <c r="AC2519" i="1"/>
  <c r="AB2519" i="1"/>
  <c r="AC2518" i="1"/>
  <c r="AB2518" i="1"/>
  <c r="AC2517" i="1"/>
  <c r="AB2517" i="1"/>
  <c r="AC2516" i="1"/>
  <c r="AB2516" i="1"/>
  <c r="AC2515" i="1"/>
  <c r="AB2515" i="1"/>
  <c r="AC2514" i="1"/>
  <c r="AB2514" i="1"/>
  <c r="AC2513" i="1"/>
  <c r="AB2513" i="1"/>
  <c r="AC2512" i="1"/>
  <c r="AB2512" i="1"/>
  <c r="AC2511" i="1"/>
  <c r="AB2511" i="1"/>
  <c r="AC2510" i="1"/>
  <c r="AB2510" i="1"/>
  <c r="AC2509" i="1"/>
  <c r="AB2509" i="1"/>
  <c r="AC2508" i="1"/>
  <c r="AB2508" i="1"/>
  <c r="AC2507" i="1"/>
  <c r="AB2507" i="1"/>
  <c r="AC2506" i="1"/>
  <c r="AB2506" i="1"/>
  <c r="AC2505" i="1"/>
  <c r="AB2505" i="1"/>
  <c r="AC2504" i="1"/>
  <c r="AB2504" i="1"/>
  <c r="AC2503" i="1"/>
  <c r="AB2503" i="1"/>
  <c r="AC2502" i="1"/>
  <c r="AB2502" i="1"/>
  <c r="AC2501" i="1"/>
  <c r="AB2501" i="1"/>
  <c r="AC2500" i="1"/>
  <c r="AB2500" i="1"/>
  <c r="AC2499" i="1"/>
  <c r="AB2499" i="1"/>
  <c r="AC2498" i="1"/>
  <c r="AB2498" i="1"/>
  <c r="AC2497" i="1"/>
  <c r="AB2497" i="1"/>
  <c r="AC2496" i="1"/>
  <c r="AB2496" i="1"/>
  <c r="AC2495" i="1"/>
  <c r="AB2495" i="1"/>
  <c r="AC2494" i="1"/>
  <c r="AB2494" i="1"/>
  <c r="AC2493" i="1"/>
  <c r="AB2493" i="1"/>
  <c r="AC2492" i="1"/>
  <c r="AB2492" i="1"/>
  <c r="AC2491" i="1"/>
  <c r="AB2491" i="1"/>
  <c r="AC2490" i="1"/>
  <c r="AB2490" i="1"/>
  <c r="AC2489" i="1"/>
  <c r="AB2489" i="1"/>
  <c r="AC2488" i="1"/>
  <c r="AB2488" i="1"/>
  <c r="AC2487" i="1"/>
  <c r="AB2487" i="1"/>
  <c r="AC2486" i="1"/>
  <c r="AB2486" i="1"/>
  <c r="AC2485" i="1"/>
  <c r="AB2485" i="1"/>
  <c r="AC2484" i="1"/>
  <c r="AB2484" i="1"/>
  <c r="AC2483" i="1"/>
  <c r="AB2483" i="1"/>
  <c r="AC2482" i="1"/>
  <c r="AB2482" i="1"/>
  <c r="AC2481" i="1"/>
  <c r="AB2481" i="1"/>
  <c r="AC2480" i="1"/>
  <c r="AB2480" i="1"/>
  <c r="AC2479" i="1"/>
  <c r="AB2479" i="1"/>
  <c r="AC2478" i="1"/>
  <c r="AB2478" i="1"/>
  <c r="AC2477" i="1"/>
  <c r="AB2477" i="1"/>
  <c r="AC2476" i="1"/>
  <c r="AB2476" i="1"/>
  <c r="AC2475" i="1"/>
  <c r="AB2475" i="1"/>
  <c r="AC2474" i="1"/>
  <c r="AB2474" i="1"/>
  <c r="AC2473" i="1"/>
  <c r="AB2473" i="1"/>
  <c r="AC2472" i="1"/>
  <c r="AB2472" i="1"/>
  <c r="AC2471" i="1"/>
  <c r="AB2471" i="1"/>
  <c r="AC2470" i="1"/>
  <c r="AB2470" i="1"/>
  <c r="AC2469" i="1"/>
  <c r="AB2469" i="1"/>
  <c r="AC2468" i="1"/>
  <c r="AB2468" i="1"/>
  <c r="AC2467" i="1"/>
  <c r="AB2467" i="1"/>
  <c r="AC2466" i="1"/>
  <c r="AB2466" i="1"/>
  <c r="AC2465" i="1"/>
  <c r="AB2465" i="1"/>
  <c r="AC2464" i="1"/>
  <c r="AB2464" i="1"/>
  <c r="AC2463" i="1"/>
  <c r="AB2463" i="1"/>
  <c r="AC2462" i="1"/>
  <c r="AB2462" i="1"/>
  <c r="AC2461" i="1"/>
  <c r="AB2461" i="1"/>
  <c r="AC2460" i="1"/>
  <c r="AB2460" i="1"/>
  <c r="AC2459" i="1"/>
  <c r="AB2459" i="1"/>
  <c r="AC2458" i="1"/>
  <c r="AB2458" i="1"/>
  <c r="AC2457" i="1"/>
  <c r="AB2457" i="1"/>
  <c r="AC2456" i="1"/>
  <c r="AB2456" i="1"/>
  <c r="AC2455" i="1"/>
  <c r="AB2455" i="1"/>
  <c r="AC2454" i="1"/>
  <c r="AB2454" i="1"/>
  <c r="AC2453" i="1"/>
  <c r="AB2453" i="1"/>
  <c r="AC2452" i="1"/>
  <c r="AB2452" i="1"/>
  <c r="AC2451" i="1"/>
  <c r="AB2451" i="1"/>
  <c r="AC2450" i="1"/>
  <c r="AB2450" i="1"/>
  <c r="AC2449" i="1"/>
  <c r="AB2449" i="1"/>
  <c r="AC2448" i="1"/>
  <c r="AB2448" i="1"/>
  <c r="AC2447" i="1"/>
  <c r="AB2447" i="1"/>
  <c r="AC2446" i="1"/>
  <c r="AB2446" i="1"/>
  <c r="AC2445" i="1"/>
  <c r="AB2445" i="1"/>
  <c r="AC2444" i="1"/>
  <c r="AB2444" i="1"/>
  <c r="AC2443" i="1"/>
  <c r="AB2443" i="1"/>
  <c r="AC2442" i="1"/>
  <c r="AB2442" i="1"/>
  <c r="AC2441" i="1"/>
  <c r="AB2441" i="1"/>
  <c r="AC2440" i="1"/>
  <c r="AB2440" i="1"/>
  <c r="AC2439" i="1"/>
  <c r="AB2439" i="1"/>
  <c r="AC2438" i="1"/>
  <c r="AB2438" i="1"/>
  <c r="AC2437" i="1"/>
  <c r="AB2437" i="1"/>
  <c r="AC2436" i="1"/>
  <c r="AB2436" i="1"/>
  <c r="AC2435" i="1"/>
  <c r="AB2435" i="1"/>
  <c r="AC2434" i="1"/>
  <c r="AB2434" i="1"/>
  <c r="AC2433" i="1"/>
  <c r="AB2433" i="1"/>
  <c r="AC2432" i="1"/>
  <c r="AB2432" i="1"/>
  <c r="AC2431" i="1"/>
  <c r="AB2431" i="1"/>
  <c r="AC2430" i="1"/>
  <c r="AB2430" i="1"/>
  <c r="AC2429" i="1"/>
  <c r="AB2429" i="1"/>
  <c r="AC2428" i="1"/>
  <c r="AB2428" i="1"/>
  <c r="AC2427" i="1"/>
  <c r="AB2427" i="1"/>
  <c r="AC2426" i="1"/>
  <c r="AB2426" i="1"/>
  <c r="AC2425" i="1"/>
  <c r="AB2425" i="1"/>
  <c r="AC2424" i="1"/>
  <c r="AB2424" i="1"/>
  <c r="AC2423" i="1"/>
  <c r="AB2423" i="1"/>
  <c r="AC2422" i="1"/>
  <c r="AB2422" i="1"/>
  <c r="AC2421" i="1"/>
  <c r="AB2421" i="1"/>
  <c r="AC2420" i="1"/>
  <c r="AB2420" i="1"/>
  <c r="AC2419" i="1"/>
  <c r="AB2419" i="1"/>
  <c r="AC2418" i="1"/>
  <c r="AB2418" i="1"/>
  <c r="AC2417" i="1"/>
  <c r="AB2417" i="1"/>
  <c r="AC2416" i="1"/>
  <c r="AB2416" i="1"/>
  <c r="AC2415" i="1"/>
  <c r="AB2415" i="1"/>
  <c r="AC2414" i="1"/>
  <c r="AB2414" i="1"/>
  <c r="AC2413" i="1"/>
  <c r="AB2413" i="1"/>
  <c r="AC2412" i="1"/>
  <c r="AB2412" i="1"/>
  <c r="AC2411" i="1"/>
  <c r="AB2411" i="1"/>
  <c r="AC2410" i="1"/>
  <c r="AB2410" i="1"/>
  <c r="AC2409" i="1"/>
  <c r="AB2409" i="1"/>
  <c r="AC2408" i="1"/>
  <c r="AB2408" i="1"/>
  <c r="AC2407" i="1"/>
  <c r="AB2407" i="1"/>
  <c r="AC2406" i="1"/>
  <c r="AB2406" i="1"/>
  <c r="AC2405" i="1"/>
  <c r="AB2405" i="1"/>
  <c r="AC2404" i="1"/>
  <c r="AB2404" i="1"/>
  <c r="AC2403" i="1"/>
  <c r="AB2403" i="1"/>
  <c r="AC2402" i="1"/>
  <c r="AB2402" i="1"/>
  <c r="AC2401" i="1"/>
  <c r="AB2401" i="1"/>
  <c r="AC2400" i="1"/>
  <c r="AB2400" i="1"/>
  <c r="AC2399" i="1"/>
  <c r="AB2399" i="1"/>
  <c r="AC2398" i="1"/>
  <c r="AB2398" i="1"/>
  <c r="AC2397" i="1"/>
  <c r="AB2397" i="1"/>
  <c r="AC2396" i="1"/>
  <c r="AB2396" i="1"/>
  <c r="AC2395" i="1"/>
  <c r="AB2395" i="1"/>
  <c r="AC2394" i="1"/>
  <c r="AB2394" i="1"/>
  <c r="AC2393" i="1"/>
  <c r="AB2393" i="1"/>
  <c r="AC2392" i="1"/>
  <c r="AB2392" i="1"/>
  <c r="AC2391" i="1"/>
  <c r="AB2391" i="1"/>
  <c r="AC2390" i="1"/>
  <c r="AB2390" i="1"/>
  <c r="AC2389" i="1"/>
  <c r="AB2389" i="1"/>
  <c r="AC2388" i="1"/>
  <c r="AB2388" i="1"/>
  <c r="AC2387" i="1"/>
  <c r="AB2387" i="1"/>
  <c r="AC2386" i="1"/>
  <c r="AB2386" i="1"/>
  <c r="AC2385" i="1"/>
  <c r="AB2385" i="1"/>
  <c r="AC2384" i="1"/>
  <c r="AB2384" i="1"/>
  <c r="AC2383" i="1"/>
  <c r="AB2383" i="1"/>
  <c r="AC2382" i="1"/>
  <c r="AB2382" i="1"/>
  <c r="AC2381" i="1"/>
  <c r="AB2381" i="1"/>
  <c r="AC2380" i="1"/>
  <c r="AB2380" i="1"/>
  <c r="AC2379" i="1"/>
  <c r="AB2379" i="1"/>
  <c r="AC2378" i="1"/>
  <c r="AB2378" i="1"/>
  <c r="AC2377" i="1"/>
  <c r="AB2377" i="1"/>
  <c r="AC2376" i="1"/>
  <c r="AB2376" i="1"/>
  <c r="AC2375" i="1"/>
  <c r="AB2375" i="1"/>
  <c r="AC2374" i="1"/>
  <c r="AB2374" i="1"/>
  <c r="AC2373" i="1"/>
  <c r="AB2373" i="1"/>
  <c r="AC2372" i="1"/>
  <c r="AB2372" i="1"/>
  <c r="AC2371" i="1"/>
  <c r="AB2371" i="1"/>
  <c r="AC2370" i="1"/>
  <c r="AB2370" i="1"/>
  <c r="AC2369" i="1"/>
  <c r="AB2369" i="1"/>
  <c r="AC2368" i="1"/>
  <c r="AB2368" i="1"/>
  <c r="AC2367" i="1"/>
  <c r="AB2367" i="1"/>
  <c r="AC2366" i="1"/>
  <c r="AB2366" i="1"/>
  <c r="AC2365" i="1"/>
  <c r="AB2365" i="1"/>
  <c r="AC2364" i="1"/>
  <c r="AB2364" i="1"/>
  <c r="AC2363" i="1"/>
  <c r="AB2363" i="1"/>
  <c r="AC2362" i="1"/>
  <c r="AB2362" i="1"/>
  <c r="AC2361" i="1"/>
  <c r="AB2361" i="1"/>
  <c r="AC2360" i="1"/>
  <c r="AB2360" i="1"/>
  <c r="AC2359" i="1"/>
  <c r="AB2359" i="1"/>
  <c r="AC2358" i="1"/>
  <c r="AB2358" i="1"/>
  <c r="AC2357" i="1"/>
  <c r="AB2357" i="1"/>
  <c r="AC2356" i="1"/>
  <c r="AB2356" i="1"/>
  <c r="AC2355" i="1"/>
  <c r="AB2355" i="1"/>
  <c r="AC2354" i="1"/>
  <c r="AB2354" i="1"/>
  <c r="AC2353" i="1"/>
  <c r="AB2353" i="1"/>
  <c r="AC2352" i="1"/>
  <c r="AB2352" i="1"/>
  <c r="AC2351" i="1"/>
  <c r="AB2351" i="1"/>
  <c r="AC2350" i="1"/>
  <c r="AB2350" i="1"/>
  <c r="AC2349" i="1"/>
  <c r="AB2349" i="1"/>
  <c r="AC2348" i="1"/>
  <c r="AB2348" i="1"/>
  <c r="AC2347" i="1"/>
  <c r="AB2347" i="1"/>
  <c r="AC2346" i="1"/>
  <c r="AB2346" i="1"/>
  <c r="AC2345" i="1"/>
  <c r="AB2345" i="1"/>
  <c r="AC2344" i="1"/>
  <c r="AB2344" i="1"/>
  <c r="AC2343" i="1"/>
  <c r="AB2343" i="1"/>
  <c r="AC2342" i="1"/>
  <c r="AB2342" i="1"/>
  <c r="AC2341" i="1"/>
  <c r="AB2341" i="1"/>
  <c r="AC2340" i="1"/>
  <c r="AB2340" i="1"/>
  <c r="AC2339" i="1"/>
  <c r="AB2339" i="1"/>
  <c r="AC2338" i="1"/>
  <c r="AB2338" i="1"/>
  <c r="AC2337" i="1"/>
  <c r="AB2337" i="1"/>
  <c r="AC2336" i="1"/>
  <c r="AB2336" i="1"/>
  <c r="AC2335" i="1"/>
  <c r="AB2335" i="1"/>
  <c r="AC2334" i="1"/>
  <c r="AB2334" i="1"/>
  <c r="AC2333" i="1"/>
  <c r="AB2333" i="1"/>
  <c r="AC2332" i="1"/>
  <c r="AB2332" i="1"/>
  <c r="AC2331" i="1"/>
  <c r="AB2331" i="1"/>
  <c r="AC2330" i="1"/>
  <c r="AB2330" i="1"/>
  <c r="AC2329" i="1"/>
  <c r="AB2329" i="1"/>
  <c r="AC2328" i="1"/>
  <c r="AB2328" i="1"/>
  <c r="AC2327" i="1"/>
  <c r="AB2327" i="1"/>
  <c r="AC2326" i="1"/>
  <c r="AB2326" i="1"/>
  <c r="AC2325" i="1"/>
  <c r="AB2325" i="1"/>
  <c r="AC2324" i="1"/>
  <c r="AB2324" i="1"/>
  <c r="AC2323" i="1"/>
  <c r="AB2323" i="1"/>
  <c r="AC2322" i="1"/>
  <c r="AB2322" i="1"/>
  <c r="AC2321" i="1"/>
  <c r="AB2321" i="1"/>
  <c r="AC2320" i="1"/>
  <c r="AB2320" i="1"/>
  <c r="AC2319" i="1"/>
  <c r="AB2319" i="1"/>
  <c r="AC2018" i="1"/>
  <c r="AB2018" i="1"/>
  <c r="AC2017" i="1"/>
  <c r="AB2017" i="1"/>
  <c r="AC2016" i="1"/>
  <c r="AB2016" i="1"/>
  <c r="AC2015" i="1"/>
  <c r="AB2015" i="1"/>
  <c r="AC2014" i="1"/>
  <c r="AB2014" i="1"/>
  <c r="AC2013" i="1"/>
  <c r="AB2013" i="1"/>
  <c r="AC2012" i="1"/>
  <c r="AB2012" i="1"/>
  <c r="AC2011" i="1"/>
  <c r="AB2011" i="1"/>
  <c r="AC2010" i="1"/>
  <c r="AB2010" i="1"/>
  <c r="AC2009" i="1"/>
  <c r="AB2009" i="1"/>
  <c r="AC2008" i="1"/>
  <c r="AB2008" i="1"/>
  <c r="AC2007" i="1"/>
  <c r="AB2007" i="1"/>
  <c r="AC2006" i="1"/>
  <c r="AB2006" i="1"/>
  <c r="AC2005" i="1"/>
  <c r="AB2005" i="1"/>
  <c r="AC2004" i="1"/>
  <c r="AB2004" i="1"/>
  <c r="AC2003" i="1"/>
  <c r="AB2003" i="1"/>
  <c r="AC2002" i="1"/>
  <c r="AB2002" i="1"/>
  <c r="AC2001" i="1"/>
  <c r="AB2001" i="1"/>
  <c r="AC2000" i="1"/>
  <c r="AB2000" i="1"/>
  <c r="AC1999" i="1"/>
  <c r="AB1999" i="1"/>
  <c r="AC1998" i="1"/>
  <c r="AB1998" i="1"/>
  <c r="AC1997" i="1"/>
  <c r="AB1997" i="1"/>
  <c r="AC1996" i="1"/>
  <c r="AB1996" i="1"/>
  <c r="AC1995" i="1"/>
  <c r="AB1995" i="1"/>
  <c r="AC1994" i="1"/>
  <c r="AB1994" i="1"/>
  <c r="AC1993" i="1"/>
  <c r="AB1993" i="1"/>
  <c r="AC1992" i="1"/>
  <c r="AB1992" i="1"/>
  <c r="AC1991" i="1"/>
  <c r="AB1991" i="1"/>
  <c r="AC1990" i="1"/>
  <c r="AB1990" i="1"/>
  <c r="AC1989" i="1"/>
  <c r="AB1989" i="1"/>
  <c r="AC1988" i="1"/>
  <c r="AB1988" i="1"/>
  <c r="AC1987" i="1"/>
  <c r="AB1987" i="1"/>
  <c r="AC1986" i="1"/>
  <c r="AB1986" i="1"/>
  <c r="AC1985" i="1"/>
  <c r="AB1985" i="1"/>
  <c r="AC1984" i="1"/>
  <c r="AB1984" i="1"/>
  <c r="AC1983" i="1"/>
  <c r="AB1983" i="1"/>
  <c r="AC1982" i="1"/>
  <c r="AB1982" i="1"/>
  <c r="AC1981" i="1"/>
  <c r="AB1981" i="1"/>
  <c r="AC1980" i="1"/>
  <c r="AB1980" i="1"/>
  <c r="AC1979" i="1"/>
  <c r="AB1979" i="1"/>
  <c r="AC1978" i="1"/>
  <c r="AB1978" i="1"/>
  <c r="AC1977" i="1"/>
  <c r="AB1977" i="1"/>
  <c r="AC1976" i="1"/>
  <c r="AB1976" i="1"/>
  <c r="AC1975" i="1"/>
  <c r="AB1975" i="1"/>
  <c r="AC1974" i="1"/>
  <c r="AB1974" i="1"/>
  <c r="AC1973" i="1"/>
  <c r="AB1973" i="1"/>
  <c r="AC1972" i="1"/>
  <c r="AB1972" i="1"/>
  <c r="AC1971" i="1"/>
  <c r="AB1971" i="1"/>
  <c r="AC1970" i="1"/>
  <c r="AB1970" i="1"/>
  <c r="AC1969" i="1"/>
  <c r="AB1969" i="1"/>
  <c r="AC1968" i="1"/>
  <c r="AB1968" i="1"/>
  <c r="AC1967" i="1"/>
  <c r="AB1967" i="1"/>
  <c r="AC1966" i="1"/>
  <c r="AB1966" i="1"/>
  <c r="AC1965" i="1"/>
  <c r="AB1965" i="1"/>
  <c r="AC1964" i="1"/>
  <c r="AB1964" i="1"/>
  <c r="AC1963" i="1"/>
  <c r="AB1963" i="1"/>
  <c r="AC1962" i="1"/>
  <c r="AB1962" i="1"/>
  <c r="AC1961" i="1"/>
  <c r="AB1961" i="1"/>
  <c r="AC1960" i="1"/>
  <c r="AB1960" i="1"/>
  <c r="AC1959" i="1"/>
  <c r="AB1959" i="1"/>
  <c r="AC1958" i="1"/>
  <c r="AB1958" i="1"/>
  <c r="AC1957" i="1"/>
  <c r="AB1957" i="1"/>
  <c r="AC1956" i="1"/>
  <c r="AB1956" i="1"/>
  <c r="AC1955" i="1"/>
  <c r="AB1955" i="1"/>
  <c r="AC1954" i="1"/>
  <c r="AB1954" i="1"/>
  <c r="AC1953" i="1"/>
  <c r="AB1953" i="1"/>
  <c r="AC1952" i="1"/>
  <c r="AB1952" i="1"/>
  <c r="AC1951" i="1"/>
  <c r="AB1951" i="1"/>
  <c r="AC1950" i="1"/>
  <c r="AB1950" i="1"/>
  <c r="AC1949" i="1"/>
  <c r="AB1949" i="1"/>
  <c r="AC1948" i="1"/>
  <c r="AB1948" i="1"/>
  <c r="AC1947" i="1"/>
  <c r="AB1947" i="1"/>
  <c r="AC1946" i="1"/>
  <c r="AB1946" i="1"/>
  <c r="AC1945" i="1"/>
  <c r="AB1945" i="1"/>
  <c r="AC1944" i="1"/>
  <c r="AB1944" i="1"/>
  <c r="AC1943" i="1"/>
  <c r="AB1943" i="1"/>
  <c r="AC1942" i="1"/>
  <c r="AB1942" i="1"/>
  <c r="AC1941" i="1"/>
  <c r="AB1941" i="1"/>
  <c r="AC1940" i="1"/>
  <c r="AB1940" i="1"/>
  <c r="AC1939" i="1"/>
  <c r="AB1939" i="1"/>
  <c r="AC1938" i="1"/>
  <c r="AB1938" i="1"/>
  <c r="AC1937" i="1"/>
  <c r="AB1937" i="1"/>
  <c r="AC1936" i="1"/>
  <c r="AB1936" i="1"/>
  <c r="AC1935" i="1"/>
  <c r="AB1935" i="1"/>
  <c r="AC1934" i="1"/>
  <c r="AB1934" i="1"/>
  <c r="AC1933" i="1"/>
  <c r="AB1933" i="1"/>
  <c r="AC1932" i="1"/>
  <c r="AB1932" i="1"/>
  <c r="AC1931" i="1"/>
  <c r="AB1931" i="1"/>
  <c r="AC1930" i="1"/>
  <c r="AB1930" i="1"/>
  <c r="AC1929" i="1"/>
  <c r="AB1929" i="1"/>
  <c r="AC1928" i="1"/>
  <c r="AB1928" i="1"/>
  <c r="AC1927" i="1"/>
  <c r="AB1927" i="1"/>
  <c r="AC1926" i="1"/>
  <c r="AB1926" i="1"/>
  <c r="AC1925" i="1"/>
  <c r="AB1925" i="1"/>
  <c r="AC1924" i="1"/>
  <c r="AB1924" i="1"/>
  <c r="AC1923" i="1"/>
  <c r="AB1923" i="1"/>
  <c r="AC1922" i="1"/>
  <c r="AB1922" i="1"/>
  <c r="AC1921" i="1"/>
  <c r="AB1921" i="1"/>
  <c r="AC1920" i="1"/>
  <c r="AB1920" i="1"/>
  <c r="AC1919" i="1"/>
  <c r="AB1919" i="1"/>
  <c r="AC1918" i="1"/>
  <c r="AB1918" i="1"/>
  <c r="AC1917" i="1"/>
  <c r="AB1917" i="1"/>
  <c r="AC1916" i="1"/>
  <c r="AB1916" i="1"/>
  <c r="AC1915" i="1"/>
  <c r="AB1915" i="1"/>
  <c r="AC1914" i="1"/>
  <c r="AB1914" i="1"/>
  <c r="AC1913" i="1"/>
  <c r="AB1913" i="1"/>
  <c r="AC1912" i="1"/>
  <c r="AB1912" i="1"/>
  <c r="AC1911" i="1"/>
  <c r="AB1911" i="1"/>
  <c r="AC1910" i="1"/>
  <c r="AB1910" i="1"/>
  <c r="AC1909" i="1"/>
  <c r="AB1909" i="1"/>
  <c r="AC1908" i="1"/>
  <c r="AB1908" i="1"/>
  <c r="AC1907" i="1"/>
  <c r="AB1907" i="1"/>
  <c r="AC1906" i="1"/>
  <c r="AB1906" i="1"/>
  <c r="AC1905" i="1"/>
  <c r="AB1905" i="1"/>
  <c r="AC1904" i="1"/>
  <c r="AB1904" i="1"/>
  <c r="AC1903" i="1"/>
  <c r="AB1903" i="1"/>
  <c r="AC1902" i="1"/>
  <c r="AB1902" i="1"/>
  <c r="AC1901" i="1"/>
  <c r="AB1901" i="1"/>
  <c r="AC1900" i="1"/>
  <c r="AB1900" i="1"/>
  <c r="AC1899" i="1"/>
  <c r="AB1899" i="1"/>
  <c r="AC1898" i="1"/>
  <c r="AB1898" i="1"/>
  <c r="AC1897" i="1"/>
  <c r="AB1897" i="1"/>
  <c r="AC1896" i="1"/>
  <c r="AB1896" i="1"/>
  <c r="AC1895" i="1"/>
  <c r="AB1895" i="1"/>
  <c r="AC1894" i="1"/>
  <c r="AB1894" i="1"/>
  <c r="AC1893" i="1"/>
  <c r="AB1893" i="1"/>
  <c r="AC1892" i="1"/>
  <c r="AB1892" i="1"/>
  <c r="AC1891" i="1"/>
  <c r="AB1891" i="1"/>
  <c r="AC1890" i="1"/>
  <c r="AB1890" i="1"/>
  <c r="AC1889" i="1"/>
  <c r="AB1889" i="1"/>
  <c r="AC1888" i="1"/>
  <c r="AB1888" i="1"/>
  <c r="AC1887" i="1"/>
  <c r="AB1887" i="1"/>
  <c r="AC1886" i="1"/>
  <c r="AB1886" i="1"/>
  <c r="AC1885" i="1"/>
  <c r="AB1885" i="1"/>
  <c r="AC1884" i="1"/>
  <c r="AB1884" i="1"/>
  <c r="AC1883" i="1"/>
  <c r="AB1883" i="1"/>
  <c r="AC1882" i="1"/>
  <c r="AB1882" i="1"/>
  <c r="AC1881" i="1"/>
  <c r="AB1881" i="1"/>
  <c r="AC1880" i="1"/>
  <c r="AB1880" i="1"/>
  <c r="AC1879" i="1"/>
  <c r="AB1879" i="1"/>
  <c r="AC1878" i="1"/>
  <c r="AB1878" i="1"/>
  <c r="AC1877" i="1"/>
  <c r="AB1877" i="1"/>
  <c r="AC1876" i="1"/>
  <c r="AB1876" i="1"/>
  <c r="AC1875" i="1"/>
  <c r="AB1875" i="1"/>
  <c r="AC1874" i="1"/>
  <c r="AB1874" i="1"/>
  <c r="AC1873" i="1"/>
  <c r="AB1873" i="1"/>
  <c r="AC1872" i="1"/>
  <c r="AB1872" i="1"/>
  <c r="AC1871" i="1"/>
  <c r="AB1871" i="1"/>
  <c r="AC1870" i="1"/>
  <c r="AB1870" i="1"/>
  <c r="AC1869" i="1"/>
  <c r="AB1869" i="1"/>
  <c r="AC1868" i="1"/>
  <c r="AB1868" i="1"/>
  <c r="AC1867" i="1"/>
  <c r="AB1867" i="1"/>
  <c r="AC1866" i="1"/>
  <c r="AB1866" i="1"/>
  <c r="AC1865" i="1"/>
  <c r="AB1865" i="1"/>
  <c r="AC1864" i="1"/>
  <c r="AB1864" i="1"/>
  <c r="AC1863" i="1"/>
  <c r="AB1863" i="1"/>
  <c r="AC1862" i="1"/>
  <c r="AB1862" i="1"/>
  <c r="AC1861" i="1"/>
  <c r="AB1861" i="1"/>
  <c r="AC1860" i="1"/>
  <c r="AB1860" i="1"/>
  <c r="AC1859" i="1"/>
  <c r="AB1859" i="1"/>
  <c r="AC1858" i="1"/>
  <c r="AB1858" i="1"/>
  <c r="AC1857" i="1"/>
  <c r="AB1857" i="1"/>
  <c r="AC1856" i="1"/>
  <c r="AB1856" i="1"/>
  <c r="AC1855" i="1"/>
  <c r="AB1855" i="1"/>
  <c r="AC1854" i="1"/>
  <c r="AB1854" i="1"/>
  <c r="AC1853" i="1"/>
  <c r="AB1853" i="1"/>
  <c r="AC1852" i="1"/>
  <c r="AB1852" i="1"/>
  <c r="AC1851" i="1"/>
  <c r="AB1851" i="1"/>
  <c r="AC1850" i="1"/>
  <c r="AB1850" i="1"/>
  <c r="AC1849" i="1"/>
  <c r="AB1849" i="1"/>
  <c r="AC1848" i="1"/>
  <c r="AB1848" i="1"/>
  <c r="AC1847" i="1"/>
  <c r="AB1847" i="1"/>
  <c r="AC1846" i="1"/>
  <c r="AB1846" i="1"/>
  <c r="AC1845" i="1"/>
  <c r="AB1845" i="1"/>
  <c r="AC1844" i="1"/>
  <c r="AB1844" i="1"/>
  <c r="AC1843" i="1"/>
  <c r="AB1843" i="1"/>
  <c r="AC1842" i="1"/>
  <c r="AB1842" i="1"/>
  <c r="AC1841" i="1"/>
  <c r="AB1841" i="1"/>
  <c r="AC1840" i="1"/>
  <c r="AB1840" i="1"/>
  <c r="AC1839" i="1"/>
  <c r="AB1839" i="1"/>
  <c r="AC1838" i="1"/>
  <c r="AB1838" i="1"/>
  <c r="AC1837" i="1"/>
  <c r="AB1837" i="1"/>
  <c r="AC1836" i="1"/>
  <c r="AB1836" i="1"/>
  <c r="AC1835" i="1"/>
  <c r="AB1835" i="1"/>
  <c r="AC1834" i="1"/>
  <c r="AB1834" i="1"/>
  <c r="AC1833" i="1"/>
  <c r="AB1833" i="1"/>
  <c r="AC1832" i="1"/>
  <c r="AB1832" i="1"/>
  <c r="AC1831" i="1"/>
  <c r="AB1831" i="1"/>
  <c r="AC1830" i="1"/>
  <c r="AB1830" i="1"/>
  <c r="AC1829" i="1"/>
  <c r="AB1829" i="1"/>
  <c r="AC1828" i="1"/>
  <c r="AB1828" i="1"/>
  <c r="AC1827" i="1"/>
  <c r="AB1827" i="1"/>
  <c r="AC1826" i="1"/>
  <c r="AB1826" i="1"/>
  <c r="AC1825" i="1"/>
  <c r="AB1825" i="1"/>
  <c r="AC1824" i="1"/>
  <c r="AB1824" i="1"/>
  <c r="AC1823" i="1"/>
  <c r="AB1823" i="1"/>
  <c r="AC1822" i="1"/>
  <c r="AB1822" i="1"/>
  <c r="AC1821" i="1"/>
  <c r="AB1821" i="1"/>
  <c r="AC1820" i="1"/>
  <c r="AB1820" i="1"/>
  <c r="AC1819" i="1"/>
  <c r="AB1819" i="1"/>
  <c r="AC1818" i="1"/>
  <c r="AB1818" i="1"/>
  <c r="AC1817" i="1"/>
  <c r="AB1817" i="1"/>
  <c r="AC1816" i="1"/>
  <c r="AB1816" i="1"/>
  <c r="AC1815" i="1"/>
  <c r="AB1815" i="1"/>
  <c r="AC1814" i="1"/>
  <c r="AB1814" i="1"/>
  <c r="AC1813" i="1"/>
  <c r="AB1813" i="1"/>
  <c r="AC1812" i="1"/>
  <c r="AB1812" i="1"/>
  <c r="AC1811" i="1"/>
  <c r="AB1811" i="1"/>
  <c r="AC1810" i="1"/>
  <c r="AB1810" i="1"/>
  <c r="AC1809" i="1"/>
  <c r="AB1809" i="1"/>
  <c r="AC1808" i="1"/>
  <c r="AB1808" i="1"/>
  <c r="AC1807" i="1"/>
  <c r="AB1807" i="1"/>
  <c r="AC1806" i="1"/>
  <c r="AB1806" i="1"/>
  <c r="AC1805" i="1"/>
  <c r="AB1805" i="1"/>
  <c r="AC1804" i="1"/>
  <c r="AB1804" i="1"/>
  <c r="AC1803" i="1"/>
  <c r="AB1803" i="1"/>
  <c r="AC1802" i="1"/>
  <c r="AB1802" i="1"/>
  <c r="AC1801" i="1"/>
  <c r="AB1801" i="1"/>
  <c r="AC1800" i="1"/>
  <c r="AB1800" i="1"/>
  <c r="AC1799" i="1"/>
  <c r="AB1799" i="1"/>
  <c r="AC1798" i="1"/>
  <c r="AB1798" i="1"/>
  <c r="AC1797" i="1"/>
  <c r="AB1797" i="1"/>
  <c r="AC1796" i="1"/>
  <c r="AB1796" i="1"/>
  <c r="AC1795" i="1"/>
  <c r="AB1795" i="1"/>
  <c r="AC1794" i="1"/>
  <c r="AB1794" i="1"/>
  <c r="AC1793" i="1"/>
  <c r="AB1793" i="1"/>
  <c r="AC1792" i="1"/>
  <c r="AB1792" i="1"/>
  <c r="AC1791" i="1"/>
  <c r="AB1791" i="1"/>
  <c r="AC1790" i="1"/>
  <c r="AB1790" i="1"/>
  <c r="AC1789" i="1"/>
  <c r="AB1789" i="1"/>
  <c r="AC1788" i="1"/>
  <c r="AB1788" i="1"/>
  <c r="AC1787" i="1"/>
  <c r="AB1787" i="1"/>
  <c r="AC1786" i="1"/>
  <c r="AB1786" i="1"/>
  <c r="AC1785" i="1"/>
  <c r="AB1785" i="1"/>
  <c r="AC1784" i="1"/>
  <c r="AB1784" i="1"/>
  <c r="AC1783" i="1"/>
  <c r="AB1783" i="1"/>
  <c r="AC1782" i="1"/>
  <c r="AB1782" i="1"/>
  <c r="AC1781" i="1"/>
  <c r="AB1781" i="1"/>
  <c r="AC1780" i="1"/>
  <c r="AB1780" i="1"/>
  <c r="AC1779" i="1"/>
  <c r="AB1779" i="1"/>
  <c r="AC1778" i="1"/>
  <c r="AB1778" i="1"/>
  <c r="AC1777" i="1"/>
  <c r="AB1777" i="1"/>
  <c r="AC1776" i="1"/>
  <c r="AB1776" i="1"/>
  <c r="AC1775" i="1"/>
  <c r="AB1775" i="1"/>
  <c r="AC1774" i="1"/>
  <c r="AB1774" i="1"/>
  <c r="AC1773" i="1"/>
  <c r="AB1773" i="1"/>
  <c r="AC1772" i="1"/>
  <c r="AB1772" i="1"/>
  <c r="AC1771" i="1"/>
  <c r="AB1771" i="1"/>
  <c r="AC1770" i="1"/>
  <c r="AB1770" i="1"/>
  <c r="AC1769" i="1"/>
  <c r="AB1769" i="1"/>
  <c r="AC1768" i="1"/>
  <c r="AB1768" i="1"/>
  <c r="AC1767" i="1"/>
  <c r="AB1767" i="1"/>
  <c r="AC1766" i="1"/>
  <c r="AB1766" i="1"/>
  <c r="AC1765" i="1"/>
  <c r="AB1765" i="1"/>
  <c r="AC1764" i="1"/>
  <c r="AB1764" i="1"/>
  <c r="AC1763" i="1"/>
  <c r="AB1763" i="1"/>
  <c r="AC1762" i="1"/>
  <c r="AB1762" i="1"/>
  <c r="AC1761" i="1"/>
  <c r="AB1761" i="1"/>
  <c r="AC1760" i="1"/>
  <c r="AB1760" i="1"/>
  <c r="AC1759" i="1"/>
  <c r="AB1759" i="1"/>
  <c r="AC1758" i="1"/>
  <c r="AB1758" i="1"/>
  <c r="AC1757" i="1"/>
  <c r="AB1757" i="1"/>
  <c r="AC1756" i="1"/>
  <c r="AB1756" i="1"/>
  <c r="AC1755" i="1"/>
  <c r="AB1755" i="1"/>
  <c r="AC1754" i="1"/>
  <c r="AB1754" i="1"/>
  <c r="AC1753" i="1"/>
  <c r="AB1753" i="1"/>
  <c r="AC1752" i="1"/>
  <c r="AB1752" i="1"/>
  <c r="AC1751" i="1"/>
  <c r="AB1751" i="1"/>
  <c r="AC1750" i="1"/>
  <c r="AB1750" i="1"/>
  <c r="AC1749" i="1"/>
  <c r="AB1749" i="1"/>
  <c r="AC1748" i="1"/>
  <c r="AB1748" i="1"/>
  <c r="AC1747" i="1"/>
  <c r="AB1747" i="1"/>
  <c r="AC1746" i="1"/>
  <c r="AB1746" i="1"/>
  <c r="AC1745" i="1"/>
  <c r="AB1745" i="1"/>
  <c r="AC1744" i="1"/>
  <c r="AB1744" i="1"/>
  <c r="AC1743" i="1"/>
  <c r="AB1743" i="1"/>
  <c r="AC1742" i="1"/>
  <c r="AB1742" i="1"/>
  <c r="AC1741" i="1"/>
  <c r="AB1741" i="1"/>
  <c r="AC1740" i="1"/>
  <c r="AB1740" i="1"/>
  <c r="AC1739" i="1"/>
  <c r="AB1739" i="1"/>
  <c r="AC1738" i="1"/>
  <c r="AB1738" i="1"/>
  <c r="AC1737" i="1"/>
  <c r="AB1737" i="1"/>
  <c r="AC1736" i="1"/>
  <c r="AB1736" i="1"/>
  <c r="AC1735" i="1"/>
  <c r="AB1735" i="1"/>
  <c r="AC1734" i="1"/>
  <c r="AB1734" i="1"/>
  <c r="AC1733" i="1"/>
  <c r="AB1733" i="1"/>
  <c r="AC1732" i="1"/>
  <c r="AB1732" i="1"/>
  <c r="AC1731" i="1"/>
  <c r="AB1731" i="1"/>
  <c r="AC1730" i="1"/>
  <c r="AB1730" i="1"/>
  <c r="AC1729" i="1"/>
  <c r="AB1729" i="1"/>
  <c r="AC1728" i="1"/>
  <c r="AB1728" i="1"/>
  <c r="AC1727" i="1"/>
  <c r="AB1727" i="1"/>
  <c r="AC1726" i="1"/>
  <c r="AB1726" i="1"/>
  <c r="AC1725" i="1"/>
  <c r="AB1725" i="1"/>
  <c r="AC1724" i="1"/>
  <c r="AB1724" i="1"/>
  <c r="AC1723" i="1"/>
  <c r="AB1723" i="1"/>
  <c r="AC1722" i="1"/>
  <c r="AB1722" i="1"/>
  <c r="AC1721" i="1"/>
  <c r="AB1721" i="1"/>
  <c r="AC1720" i="1"/>
  <c r="AB1720" i="1"/>
  <c r="AC1719" i="1"/>
  <c r="AB1719" i="1"/>
  <c r="AC1718" i="1"/>
  <c r="AB1718" i="1"/>
  <c r="AC1717" i="1"/>
  <c r="AB1717" i="1"/>
  <c r="AC1716" i="1"/>
  <c r="AB1716" i="1"/>
  <c r="AC1715" i="1"/>
  <c r="AB1715" i="1"/>
  <c r="AC1714" i="1"/>
  <c r="AB1714" i="1"/>
  <c r="AC1713" i="1"/>
  <c r="AB1713" i="1"/>
  <c r="AC1712" i="1"/>
  <c r="AB1712" i="1"/>
  <c r="AC1711" i="1"/>
  <c r="AB1711" i="1"/>
  <c r="AC1710" i="1"/>
  <c r="AB1710" i="1"/>
  <c r="AC1709" i="1"/>
  <c r="AB1709" i="1"/>
  <c r="AC1708" i="1"/>
  <c r="AB1708" i="1"/>
  <c r="AC1707" i="1"/>
  <c r="AB1707" i="1"/>
  <c r="AC1706" i="1"/>
  <c r="AB1706" i="1"/>
  <c r="AC1705" i="1"/>
  <c r="AB1705" i="1"/>
  <c r="AC1704" i="1"/>
  <c r="AB1704" i="1"/>
  <c r="AC1703" i="1"/>
  <c r="AB1703" i="1"/>
  <c r="AC1702" i="1"/>
  <c r="AB1702" i="1"/>
  <c r="AC1701" i="1"/>
  <c r="AB1701" i="1"/>
  <c r="AC1700" i="1"/>
  <c r="AB1700" i="1"/>
  <c r="AC1699" i="1"/>
  <c r="AB1699" i="1"/>
  <c r="AC1698" i="1"/>
  <c r="AB1698" i="1"/>
  <c r="AC1697" i="1"/>
  <c r="AB1697" i="1"/>
  <c r="AC1696" i="1"/>
  <c r="AB1696" i="1"/>
  <c r="AC1695" i="1"/>
  <c r="AB1695" i="1"/>
  <c r="AC1694" i="1"/>
  <c r="AB1694" i="1"/>
  <c r="AC1693" i="1"/>
  <c r="AB1693" i="1"/>
  <c r="AC1692" i="1"/>
  <c r="AB1692" i="1"/>
  <c r="AC1691" i="1"/>
  <c r="AB1691" i="1"/>
  <c r="AC1690" i="1"/>
  <c r="AB1690" i="1"/>
  <c r="AC1689" i="1"/>
  <c r="AB1689" i="1"/>
  <c r="AC1688" i="1"/>
  <c r="AB1688" i="1"/>
  <c r="AC1687" i="1"/>
  <c r="AB1687" i="1"/>
  <c r="AC1686" i="1"/>
  <c r="AB1686" i="1"/>
  <c r="AC1685" i="1"/>
  <c r="AB1685" i="1"/>
  <c r="AC1684" i="1"/>
  <c r="AB1684" i="1"/>
  <c r="AC1683" i="1"/>
  <c r="AB1683" i="1"/>
  <c r="AC1682" i="1"/>
  <c r="AB1682" i="1"/>
  <c r="AC1681" i="1"/>
  <c r="AB1681" i="1"/>
  <c r="AC1680" i="1"/>
  <c r="AB1680" i="1"/>
  <c r="AC1679" i="1"/>
  <c r="AB1679" i="1"/>
  <c r="AC1678" i="1"/>
  <c r="AB1678" i="1"/>
  <c r="AC1677" i="1"/>
  <c r="AB1677" i="1"/>
  <c r="AC1676" i="1"/>
  <c r="AB1676" i="1"/>
  <c r="AC1675" i="1"/>
  <c r="AB1675" i="1"/>
  <c r="AC1674" i="1"/>
  <c r="AB1674" i="1"/>
  <c r="AC1673" i="1"/>
  <c r="AB1673" i="1"/>
  <c r="AC1672" i="1"/>
  <c r="AB1672" i="1"/>
  <c r="AC1671" i="1"/>
  <c r="AB1671" i="1"/>
  <c r="AC1670" i="1"/>
  <c r="AB1670" i="1"/>
  <c r="AC1669" i="1"/>
  <c r="AB1669" i="1"/>
  <c r="AC1668" i="1"/>
  <c r="AB1668" i="1"/>
  <c r="AC1667" i="1"/>
  <c r="AB1667" i="1"/>
  <c r="AC1666" i="1"/>
  <c r="AB1666" i="1"/>
  <c r="AC1665" i="1"/>
  <c r="AB1665" i="1"/>
  <c r="AC1664" i="1"/>
  <c r="AB1664" i="1"/>
  <c r="AC1663" i="1"/>
  <c r="AB1663" i="1"/>
  <c r="AC1662" i="1"/>
  <c r="AB1662" i="1"/>
  <c r="AC1661" i="1"/>
  <c r="AB1661" i="1"/>
  <c r="AC1660" i="1"/>
  <c r="AB1660" i="1"/>
  <c r="AC1659" i="1"/>
  <c r="AB1659" i="1"/>
  <c r="AC1658" i="1"/>
  <c r="AB1658" i="1"/>
  <c r="AC1657" i="1"/>
  <c r="AB1657" i="1"/>
  <c r="AC1656" i="1"/>
  <c r="AB1656" i="1"/>
  <c r="AC1655" i="1"/>
  <c r="AB1655" i="1"/>
  <c r="AC1654" i="1"/>
  <c r="AB1654" i="1"/>
  <c r="AC1653" i="1"/>
  <c r="AB1653" i="1"/>
  <c r="AC1652" i="1"/>
  <c r="AB1652" i="1"/>
  <c r="AC1651" i="1"/>
  <c r="AB1651" i="1"/>
  <c r="AC1650" i="1"/>
  <c r="AB1650" i="1"/>
  <c r="AC1649" i="1"/>
  <c r="AB1649" i="1"/>
  <c r="AC1648" i="1"/>
  <c r="AB1648" i="1"/>
  <c r="AC1647" i="1"/>
  <c r="AB1647" i="1"/>
  <c r="AC1646" i="1"/>
  <c r="AB1646" i="1"/>
  <c r="AC1645" i="1"/>
  <c r="AB1645" i="1"/>
  <c r="AC1644" i="1"/>
  <c r="AB1644" i="1"/>
  <c r="AC1643" i="1"/>
  <c r="AB1643" i="1"/>
  <c r="AC1642" i="1"/>
  <c r="AB1642" i="1"/>
  <c r="AC1641" i="1"/>
  <c r="AB1641" i="1"/>
  <c r="AC1640" i="1"/>
  <c r="AB1640" i="1"/>
  <c r="AC1639" i="1"/>
  <c r="AB1639" i="1"/>
  <c r="AC1638" i="1"/>
  <c r="AB1638" i="1"/>
  <c r="AC1637" i="1"/>
  <c r="AB1637" i="1"/>
  <c r="AC1636" i="1"/>
  <c r="AB1636" i="1"/>
  <c r="AC1635" i="1"/>
  <c r="AB1635" i="1"/>
  <c r="AC1634" i="1"/>
  <c r="AB1634" i="1"/>
  <c r="AC1633" i="1"/>
  <c r="AB1633" i="1"/>
  <c r="AC1632" i="1"/>
  <c r="AB1632" i="1"/>
  <c r="AC1631" i="1"/>
  <c r="AB1631" i="1"/>
  <c r="AC1630" i="1"/>
  <c r="AB1630" i="1"/>
  <c r="AC1629" i="1"/>
  <c r="AB1629" i="1"/>
  <c r="AC1628" i="1"/>
  <c r="AB1628" i="1"/>
  <c r="AC1627" i="1"/>
  <c r="AB1627" i="1"/>
  <c r="AC1626" i="1"/>
  <c r="AB1626" i="1"/>
  <c r="AC1625" i="1"/>
  <c r="AB1625" i="1"/>
  <c r="AC1624" i="1"/>
  <c r="AB1624" i="1"/>
  <c r="AC1623" i="1"/>
  <c r="AB1623" i="1"/>
  <c r="AC1622" i="1"/>
  <c r="AB1622" i="1"/>
  <c r="AC1621" i="1"/>
  <c r="AB1621" i="1"/>
  <c r="AC1620" i="1"/>
  <c r="AB1620" i="1"/>
  <c r="AC1619" i="1"/>
  <c r="AB1619" i="1"/>
  <c r="AC1618" i="1"/>
  <c r="AB1618" i="1"/>
  <c r="AC1617" i="1"/>
  <c r="AB1617" i="1"/>
  <c r="AC1616" i="1"/>
  <c r="AB1616" i="1"/>
  <c r="AC1615" i="1"/>
  <c r="AB1615" i="1"/>
  <c r="AC1614" i="1"/>
  <c r="AB1614" i="1"/>
  <c r="AC1613" i="1"/>
  <c r="AB1613" i="1"/>
  <c r="AC1612" i="1"/>
  <c r="AB1612" i="1"/>
  <c r="AC1611" i="1"/>
  <c r="AB1611" i="1"/>
  <c r="AC1610" i="1"/>
  <c r="AB1610" i="1"/>
  <c r="AC1609" i="1"/>
  <c r="AB1609" i="1"/>
  <c r="AC1608" i="1"/>
  <c r="AB1608" i="1"/>
  <c r="AC1607" i="1"/>
  <c r="AB1607" i="1"/>
  <c r="AC1606" i="1"/>
  <c r="AB1606" i="1"/>
  <c r="AC1605" i="1"/>
  <c r="AB1605" i="1"/>
  <c r="AC1604" i="1"/>
  <c r="AB1604" i="1"/>
  <c r="AC1603" i="1"/>
  <c r="AB1603" i="1"/>
  <c r="AC1602" i="1"/>
  <c r="AB1602" i="1"/>
  <c r="AC1601" i="1"/>
  <c r="AB1601" i="1"/>
  <c r="AC1600" i="1"/>
  <c r="AB1600" i="1"/>
  <c r="AC1599" i="1"/>
  <c r="AB1599" i="1"/>
  <c r="AC1598" i="1"/>
  <c r="AB1598" i="1"/>
  <c r="AC1597" i="1"/>
  <c r="AB1597" i="1"/>
  <c r="AC1596" i="1"/>
  <c r="AB1596" i="1"/>
  <c r="AC1595" i="1"/>
  <c r="AB1595" i="1"/>
  <c r="AC1594" i="1"/>
  <c r="AB1594" i="1"/>
  <c r="AC1593" i="1"/>
  <c r="AB1593" i="1"/>
  <c r="AC1592" i="1"/>
  <c r="AB1592" i="1"/>
  <c r="AC1591" i="1"/>
  <c r="AB1591" i="1"/>
  <c r="AC1590" i="1"/>
  <c r="AB1590" i="1"/>
  <c r="AC1589" i="1"/>
  <c r="AB1589" i="1"/>
  <c r="AC1588" i="1"/>
  <c r="AB1588" i="1"/>
  <c r="AC1587" i="1"/>
  <c r="AB1587" i="1"/>
  <c r="AC1586" i="1"/>
  <c r="AB1586" i="1"/>
  <c r="AC1585" i="1"/>
  <c r="AB1585" i="1"/>
  <c r="AC1584" i="1"/>
  <c r="AB1584" i="1"/>
  <c r="AC1583" i="1"/>
  <c r="AB1583" i="1"/>
  <c r="AC1582" i="1"/>
  <c r="AB1582" i="1"/>
  <c r="AC1581" i="1"/>
  <c r="AB1581" i="1"/>
  <c r="AC1580" i="1"/>
  <c r="AB1580" i="1"/>
  <c r="AC1579" i="1"/>
  <c r="AB1579" i="1"/>
  <c r="AC1578" i="1"/>
  <c r="AB1578" i="1"/>
  <c r="AC1577" i="1"/>
  <c r="AB1577" i="1"/>
  <c r="AC1576" i="1"/>
  <c r="AB1576" i="1"/>
  <c r="AC1575" i="1"/>
  <c r="AB1575" i="1"/>
  <c r="AC1574" i="1"/>
  <c r="AB1574" i="1"/>
  <c r="AC1573" i="1"/>
  <c r="AB1573" i="1"/>
  <c r="AC1572" i="1"/>
  <c r="AB1572" i="1"/>
  <c r="AC1571" i="1"/>
  <c r="AB1571" i="1"/>
  <c r="AC1570" i="1"/>
  <c r="AB1570" i="1"/>
  <c r="AC1569" i="1"/>
  <c r="AB1569" i="1"/>
  <c r="AC1568" i="1"/>
  <c r="AB1568" i="1"/>
  <c r="AC1567" i="1"/>
  <c r="AB1567" i="1"/>
  <c r="AC1566" i="1"/>
  <c r="AB1566" i="1"/>
  <c r="AC1565" i="1"/>
  <c r="AB1565" i="1"/>
  <c r="AC1564" i="1"/>
  <c r="AB1564" i="1"/>
  <c r="AC1563" i="1"/>
  <c r="AB1563" i="1"/>
  <c r="AC1562" i="1"/>
  <c r="AB1562" i="1"/>
  <c r="AC1561" i="1"/>
  <c r="AB1561" i="1"/>
  <c r="AC1560" i="1"/>
  <c r="AB1560" i="1"/>
  <c r="AC1559" i="1"/>
  <c r="AB1559" i="1"/>
  <c r="AC1558" i="1"/>
  <c r="AB1558" i="1"/>
  <c r="AC1557" i="1"/>
  <c r="AB1557" i="1"/>
  <c r="AC1556" i="1"/>
  <c r="AB1556" i="1"/>
  <c r="AC1555" i="1"/>
  <c r="AB1555" i="1"/>
  <c r="AC1554" i="1"/>
  <c r="AB1554" i="1"/>
  <c r="AC1553" i="1"/>
  <c r="AB1553" i="1"/>
  <c r="AC1552" i="1"/>
  <c r="AB1552" i="1"/>
  <c r="AC1551" i="1"/>
  <c r="AB1551" i="1"/>
  <c r="AC1550" i="1"/>
  <c r="AB1550" i="1"/>
  <c r="AC1549" i="1"/>
  <c r="AB1549" i="1"/>
  <c r="AC1548" i="1"/>
  <c r="AB1548" i="1"/>
  <c r="AC1547" i="1"/>
  <c r="AB1547" i="1"/>
  <c r="AC1546" i="1"/>
  <c r="AB1546" i="1"/>
  <c r="AC1545" i="1"/>
  <c r="AB1545" i="1"/>
  <c r="AC1544" i="1"/>
  <c r="AB1544" i="1"/>
  <c r="AC1543" i="1"/>
  <c r="AB1543" i="1"/>
  <c r="AC1542" i="1"/>
  <c r="AB1542" i="1"/>
  <c r="AC1541" i="1"/>
  <c r="AB1541" i="1"/>
  <c r="AC1540" i="1"/>
  <c r="AB1540" i="1"/>
  <c r="AC1539" i="1"/>
  <c r="AB1539" i="1"/>
  <c r="AC1538" i="1"/>
  <c r="AB1538" i="1"/>
  <c r="AC1537" i="1"/>
  <c r="AB1537" i="1"/>
  <c r="AC1536" i="1"/>
  <c r="AB1536" i="1"/>
  <c r="AC1535" i="1"/>
  <c r="AB1535" i="1"/>
  <c r="AC1534" i="1"/>
  <c r="AB1534" i="1"/>
  <c r="AC1533" i="1"/>
  <c r="AB1533" i="1"/>
  <c r="AC1532" i="1"/>
  <c r="AB1532" i="1"/>
  <c r="AC1531" i="1"/>
  <c r="AB1531" i="1"/>
  <c r="AC1530" i="1"/>
  <c r="AB1530" i="1"/>
  <c r="AC1529" i="1"/>
  <c r="AB1529" i="1"/>
  <c r="AC1528" i="1"/>
  <c r="AB1528" i="1"/>
  <c r="AC1527" i="1"/>
  <c r="AB1527" i="1"/>
  <c r="AC1526" i="1"/>
  <c r="AB1526" i="1"/>
  <c r="AC1525" i="1"/>
  <c r="AB1525" i="1"/>
  <c r="AC1524" i="1"/>
  <c r="AB1524" i="1"/>
  <c r="AC1523" i="1"/>
  <c r="AB1523" i="1"/>
  <c r="AC1522" i="1"/>
  <c r="AB1522" i="1"/>
  <c r="AC1521" i="1"/>
  <c r="AB1521" i="1"/>
  <c r="AC1520" i="1"/>
  <c r="AB1520" i="1"/>
  <c r="AC1519" i="1"/>
  <c r="AB1519" i="1"/>
  <c r="AC1518" i="1"/>
  <c r="AB1518" i="1"/>
  <c r="AC1517" i="1"/>
  <c r="AB1517" i="1"/>
  <c r="AC1516" i="1"/>
  <c r="AB1516" i="1"/>
  <c r="AC1515" i="1"/>
  <c r="AB1515" i="1"/>
  <c r="AC1514" i="1"/>
  <c r="AB1514" i="1"/>
  <c r="AC1513" i="1"/>
  <c r="AB1513" i="1"/>
  <c r="AC1512" i="1"/>
  <c r="AB1512" i="1"/>
  <c r="AC1511" i="1"/>
  <c r="AB1511" i="1"/>
  <c r="AC1510" i="1"/>
  <c r="AB1510" i="1"/>
  <c r="AC1509" i="1"/>
  <c r="AB1509" i="1"/>
  <c r="AC1508" i="1"/>
  <c r="AB1508" i="1"/>
  <c r="AC1507" i="1"/>
  <c r="AB1507" i="1"/>
  <c r="AC1506" i="1"/>
  <c r="AB1506" i="1"/>
  <c r="AC1505" i="1"/>
  <c r="AB1505" i="1"/>
  <c r="AC1504" i="1"/>
  <c r="AB1504" i="1"/>
  <c r="AC1503" i="1"/>
  <c r="AB1503" i="1"/>
  <c r="AC1502" i="1"/>
  <c r="AB1502" i="1"/>
  <c r="AC1501" i="1"/>
  <c r="AB1501" i="1"/>
  <c r="AC1500" i="1"/>
  <c r="AB1500" i="1"/>
  <c r="AC1499" i="1"/>
  <c r="AB1499" i="1"/>
  <c r="AC1498" i="1"/>
  <c r="AB1498" i="1"/>
  <c r="AC1497" i="1"/>
  <c r="AB1497" i="1"/>
  <c r="AC1496" i="1"/>
  <c r="AB1496" i="1"/>
  <c r="AC1495" i="1"/>
  <c r="AB1495" i="1"/>
  <c r="AC1494" i="1"/>
  <c r="AB1494" i="1"/>
  <c r="AC1493" i="1"/>
  <c r="AB1493" i="1"/>
  <c r="AC1492" i="1"/>
  <c r="AB1492" i="1"/>
  <c r="AC1491" i="1"/>
  <c r="AB1491" i="1"/>
  <c r="AC1490" i="1"/>
  <c r="AB1490" i="1"/>
  <c r="AC1489" i="1"/>
  <c r="AB1489" i="1"/>
  <c r="AC1488" i="1"/>
  <c r="AB1488" i="1"/>
  <c r="AC1487" i="1"/>
  <c r="AB1487" i="1"/>
  <c r="AC1486" i="1"/>
  <c r="AB1486" i="1"/>
  <c r="AC1485" i="1"/>
  <c r="AB1485" i="1"/>
  <c r="AC1484" i="1"/>
  <c r="AB1484" i="1"/>
  <c r="AC1483" i="1"/>
  <c r="AB1483" i="1"/>
  <c r="AC1482" i="1"/>
  <c r="AB1482" i="1"/>
  <c r="AC1481" i="1"/>
  <c r="AB1481" i="1"/>
  <c r="AC1480" i="1"/>
  <c r="AB1480" i="1"/>
  <c r="AC1479" i="1"/>
  <c r="AB1479" i="1"/>
  <c r="AC1478" i="1"/>
  <c r="AB1478" i="1"/>
  <c r="AC1477" i="1"/>
  <c r="AB1477" i="1"/>
  <c r="AC1476" i="1"/>
  <c r="AB1476" i="1"/>
  <c r="AC1475" i="1"/>
  <c r="AB1475" i="1"/>
  <c r="AC1474" i="1"/>
  <c r="AB1474" i="1"/>
  <c r="AC1473" i="1"/>
  <c r="AB1473" i="1"/>
  <c r="AC1472" i="1"/>
  <c r="AB1472" i="1"/>
  <c r="AC1471" i="1"/>
  <c r="AB1471" i="1"/>
  <c r="AC1470" i="1"/>
  <c r="AB1470" i="1"/>
  <c r="AC1469" i="1"/>
  <c r="AB1469" i="1"/>
  <c r="AC1468" i="1"/>
  <c r="AB1468" i="1"/>
  <c r="AC1467" i="1"/>
  <c r="AB1467" i="1"/>
  <c r="AC1466" i="1"/>
  <c r="AB1466" i="1"/>
  <c r="AC1465" i="1"/>
  <c r="AB1465" i="1"/>
  <c r="AC1464" i="1"/>
  <c r="AB1464" i="1"/>
  <c r="AC1463" i="1"/>
  <c r="AB1463" i="1"/>
  <c r="AC1462" i="1"/>
  <c r="AB1462" i="1"/>
  <c r="AC1461" i="1"/>
  <c r="AB1461" i="1"/>
  <c r="AC1460" i="1"/>
  <c r="AB1460" i="1"/>
  <c r="AC1459" i="1"/>
  <c r="AB1459" i="1"/>
  <c r="AC1458" i="1"/>
  <c r="AB1458" i="1"/>
  <c r="AC1457" i="1"/>
  <c r="AB1457" i="1"/>
  <c r="AC1456" i="1"/>
  <c r="AB1456" i="1"/>
  <c r="AC1455" i="1"/>
  <c r="AB1455" i="1"/>
  <c r="AC1454" i="1"/>
  <c r="AB1454" i="1"/>
  <c r="AC1453" i="1"/>
  <c r="AB1453" i="1"/>
  <c r="AC1452" i="1"/>
  <c r="AB1452" i="1"/>
  <c r="AC1451" i="1"/>
  <c r="AB1451" i="1"/>
  <c r="AC1450" i="1"/>
  <c r="AB1450" i="1"/>
  <c r="AC1449" i="1"/>
  <c r="AB1449" i="1"/>
  <c r="AC1448" i="1"/>
  <c r="AB1448" i="1"/>
  <c r="AC1447" i="1"/>
  <c r="AB1447" i="1"/>
  <c r="AC1446" i="1"/>
  <c r="AB1446" i="1"/>
  <c r="AC1445" i="1"/>
  <c r="AB1445" i="1"/>
  <c r="AC1444" i="1"/>
  <c r="AB1444" i="1"/>
  <c r="AC1443" i="1"/>
  <c r="AB1443" i="1"/>
  <c r="AC1442" i="1"/>
  <c r="AB1442" i="1"/>
  <c r="AC1441" i="1"/>
  <c r="AB1441" i="1"/>
  <c r="AC1440" i="1"/>
  <c r="AB1440" i="1"/>
  <c r="AC1439" i="1"/>
  <c r="AB1439" i="1"/>
  <c r="AC1438" i="1"/>
  <c r="AB1438" i="1"/>
  <c r="AC1437" i="1"/>
  <c r="AB1437" i="1"/>
  <c r="AC1436" i="1"/>
  <c r="AB1436" i="1"/>
  <c r="AC1435" i="1"/>
  <c r="AB1435" i="1"/>
  <c r="AC1434" i="1"/>
  <c r="AB1434" i="1"/>
  <c r="AC1433" i="1"/>
  <c r="AB1433" i="1"/>
  <c r="AC1432" i="1"/>
  <c r="AB1432" i="1"/>
  <c r="AC1431" i="1"/>
  <c r="AB1431" i="1"/>
  <c r="AC1430" i="1"/>
  <c r="AB1430" i="1"/>
  <c r="AC1429" i="1"/>
  <c r="AB1429" i="1"/>
  <c r="AC1428" i="1"/>
  <c r="AB1428" i="1"/>
  <c r="AC1427" i="1"/>
  <c r="AB1427" i="1"/>
  <c r="AC1426" i="1"/>
  <c r="AB1426" i="1"/>
  <c r="AC1425" i="1"/>
  <c r="AB1425" i="1"/>
  <c r="AC1424" i="1"/>
  <c r="AB1424" i="1"/>
  <c r="AC1423" i="1"/>
  <c r="AB1423" i="1"/>
  <c r="AC1422" i="1"/>
  <c r="AB1422" i="1"/>
  <c r="AC1421" i="1"/>
  <c r="AB1421" i="1"/>
  <c r="AC1420" i="1"/>
  <c r="AB1420" i="1"/>
  <c r="AC1419" i="1"/>
  <c r="AB1419" i="1"/>
  <c r="AC1418" i="1"/>
  <c r="AB1418" i="1"/>
  <c r="AC1417" i="1"/>
  <c r="AB1417" i="1"/>
  <c r="AC1416" i="1"/>
  <c r="AB1416" i="1"/>
  <c r="AC1415" i="1"/>
  <c r="AB1415" i="1"/>
  <c r="AC1414" i="1"/>
  <c r="AB1414" i="1"/>
  <c r="AC1413" i="1"/>
  <c r="AB1413" i="1"/>
  <c r="AC1412" i="1"/>
  <c r="AB1412" i="1"/>
  <c r="AC1411" i="1"/>
  <c r="AB1411" i="1"/>
  <c r="AC1410" i="1"/>
  <c r="AB1410" i="1"/>
  <c r="AC1409" i="1"/>
  <c r="AB1409" i="1"/>
  <c r="AC1408" i="1"/>
  <c r="AB1408" i="1"/>
  <c r="AC1407" i="1"/>
  <c r="AB1407" i="1"/>
  <c r="AC1406" i="1"/>
  <c r="AB1406" i="1"/>
  <c r="AC1405" i="1"/>
  <c r="AB1405" i="1"/>
  <c r="AC1404" i="1"/>
  <c r="AB1404" i="1"/>
  <c r="AC1403" i="1"/>
  <c r="AB1403" i="1"/>
  <c r="AC1402" i="1"/>
  <c r="AB1402" i="1"/>
  <c r="AC1401" i="1"/>
  <c r="AB1401" i="1"/>
  <c r="AC1400" i="1"/>
  <c r="AB1400" i="1"/>
  <c r="AC1399" i="1"/>
  <c r="AB1399" i="1"/>
  <c r="AC1398" i="1"/>
  <c r="AB1398" i="1"/>
  <c r="AC1397" i="1"/>
  <c r="AB1397" i="1"/>
  <c r="AC1396" i="1"/>
  <c r="AB1396" i="1"/>
  <c r="AC1395" i="1"/>
  <c r="AB1395" i="1"/>
  <c r="AC1394" i="1"/>
  <c r="AB1394" i="1"/>
  <c r="AC1393" i="1"/>
  <c r="AB1393" i="1"/>
  <c r="AC1392" i="1"/>
  <c r="AB1392" i="1"/>
  <c r="AC1391" i="1"/>
  <c r="AB1391" i="1"/>
  <c r="AC1390" i="1"/>
  <c r="AB1390" i="1"/>
  <c r="AC1389" i="1"/>
  <c r="AB1389" i="1"/>
  <c r="AC1388" i="1"/>
  <c r="AB1388" i="1"/>
  <c r="AC1387" i="1"/>
  <c r="AB1387" i="1"/>
  <c r="AC1386" i="1"/>
  <c r="AB1386" i="1"/>
  <c r="AC1385" i="1"/>
  <c r="AB1385" i="1"/>
  <c r="AC1384" i="1"/>
  <c r="AB1384" i="1"/>
  <c r="AC1383" i="1"/>
  <c r="AB1383" i="1"/>
  <c r="AC1382" i="1"/>
  <c r="AB1382" i="1"/>
  <c r="AC1381" i="1"/>
  <c r="AB1381" i="1"/>
  <c r="AC1380" i="1"/>
  <c r="AB1380" i="1"/>
  <c r="AC1379" i="1"/>
  <c r="AB1379" i="1"/>
  <c r="AC1378" i="1"/>
  <c r="AB1378" i="1"/>
  <c r="AC1377" i="1"/>
  <c r="AB1377" i="1"/>
  <c r="AC1376" i="1"/>
  <c r="AB1376" i="1"/>
  <c r="AC1375" i="1"/>
  <c r="AB1375" i="1"/>
  <c r="AC1374" i="1"/>
  <c r="AB1374" i="1"/>
  <c r="AC1373" i="1"/>
  <c r="AB1373" i="1"/>
  <c r="AC1372" i="1"/>
  <c r="AB1372" i="1"/>
  <c r="AC1371" i="1"/>
  <c r="AB1371" i="1"/>
  <c r="AC1370" i="1"/>
  <c r="AB1370" i="1"/>
  <c r="AC1369" i="1"/>
  <c r="AB1369" i="1"/>
  <c r="AC1368" i="1"/>
  <c r="AB1368" i="1"/>
  <c r="AC1367" i="1"/>
  <c r="AB1367" i="1"/>
  <c r="AC1366" i="1"/>
  <c r="AB1366" i="1"/>
  <c r="AC1365" i="1"/>
  <c r="AB1365" i="1"/>
  <c r="AC1364" i="1"/>
  <c r="AB1364" i="1"/>
  <c r="AC1363" i="1"/>
  <c r="AB1363" i="1"/>
  <c r="AC1362" i="1"/>
  <c r="AB1362" i="1"/>
  <c r="AC1361" i="1"/>
  <c r="AB1361" i="1"/>
  <c r="AC1360" i="1"/>
  <c r="AB1360" i="1"/>
  <c r="AC1359" i="1"/>
  <c r="AB1359" i="1"/>
  <c r="AC1358" i="1"/>
  <c r="AB1358" i="1"/>
  <c r="AC1357" i="1"/>
  <c r="AB1357" i="1"/>
  <c r="AC1356" i="1"/>
  <c r="AB1356" i="1"/>
  <c r="AC1355" i="1"/>
  <c r="AB1355" i="1"/>
  <c r="AC1354" i="1"/>
  <c r="AB1354" i="1"/>
  <c r="AC1353" i="1"/>
  <c r="AB1353" i="1"/>
  <c r="AC1352" i="1"/>
  <c r="AB1352" i="1"/>
  <c r="AC1351" i="1"/>
  <c r="AB1351" i="1"/>
  <c r="AC1350" i="1"/>
  <c r="AB1350" i="1"/>
  <c r="AC1349" i="1"/>
  <c r="AB1349" i="1"/>
  <c r="AC1348" i="1"/>
  <c r="AB1348" i="1"/>
  <c r="AC1347" i="1"/>
  <c r="AB1347" i="1"/>
  <c r="AC1346" i="1"/>
  <c r="AB1346" i="1"/>
  <c r="AC1345" i="1"/>
  <c r="AB1345" i="1"/>
  <c r="AC1344" i="1"/>
  <c r="AB1344" i="1"/>
  <c r="AC1343" i="1"/>
  <c r="AB1343" i="1"/>
  <c r="AC1342" i="1"/>
  <c r="AB1342" i="1"/>
  <c r="AC1341" i="1"/>
  <c r="AB1341" i="1"/>
  <c r="AC1340" i="1"/>
  <c r="AB1340" i="1"/>
  <c r="AC1339" i="1"/>
  <c r="AB1339" i="1"/>
  <c r="AC1338" i="1"/>
  <c r="AB1338" i="1"/>
  <c r="AC1337" i="1"/>
  <c r="AB1337" i="1"/>
  <c r="AC1336" i="1"/>
  <c r="AB1336" i="1"/>
  <c r="AC1335" i="1"/>
  <c r="AB1335" i="1"/>
  <c r="AC1334" i="1"/>
  <c r="AB1334" i="1"/>
  <c r="AC1333" i="1"/>
  <c r="AB1333" i="1"/>
  <c r="AC1332" i="1"/>
  <c r="AB1332" i="1"/>
  <c r="AC1331" i="1"/>
  <c r="AB1331" i="1"/>
  <c r="AC1330" i="1"/>
  <c r="AB1330" i="1"/>
  <c r="AC1329" i="1"/>
  <c r="AB1329" i="1"/>
  <c r="AC1328" i="1"/>
  <c r="AB1328" i="1"/>
  <c r="AC1327" i="1"/>
  <c r="AB1327" i="1"/>
  <c r="AC1326" i="1"/>
  <c r="AB1326" i="1"/>
  <c r="AC1325" i="1"/>
  <c r="AB1325" i="1"/>
  <c r="AC1324" i="1"/>
  <c r="AB1324" i="1"/>
  <c r="AC1323" i="1"/>
  <c r="AB1323" i="1"/>
  <c r="AC1322" i="1"/>
  <c r="AB1322" i="1"/>
  <c r="AC1321" i="1"/>
  <c r="AB1321" i="1"/>
  <c r="AC1320" i="1"/>
  <c r="AB1320" i="1"/>
  <c r="AC1319" i="1"/>
  <c r="AB1319" i="1"/>
  <c r="AC1318" i="1"/>
  <c r="AB1318" i="1"/>
  <c r="AC1317" i="1"/>
  <c r="AB1317" i="1"/>
  <c r="AC1316" i="1"/>
  <c r="AB1316" i="1"/>
  <c r="AC1315" i="1"/>
  <c r="AB1315" i="1"/>
  <c r="AC1314" i="1"/>
  <c r="AB1314" i="1"/>
  <c r="AC1313" i="1"/>
  <c r="AB1313" i="1"/>
  <c r="AC1312" i="1"/>
  <c r="AB1312" i="1"/>
  <c r="AC1311" i="1"/>
  <c r="AB1311" i="1"/>
  <c r="AC1310" i="1"/>
  <c r="AB1310" i="1"/>
  <c r="AC1309" i="1"/>
  <c r="AB1309" i="1"/>
  <c r="AC1308" i="1"/>
  <c r="AB1308" i="1"/>
  <c r="AC1307" i="1"/>
  <c r="AB1307" i="1"/>
  <c r="AC1306" i="1"/>
  <c r="AB1306" i="1"/>
  <c r="AC1305" i="1"/>
  <c r="AB1305" i="1"/>
  <c r="AC1304" i="1"/>
  <c r="AB1304" i="1"/>
  <c r="AC1303" i="1"/>
  <c r="AB1303" i="1"/>
  <c r="AC1302" i="1"/>
  <c r="AB1302" i="1"/>
  <c r="AC1301" i="1"/>
  <c r="AB1301" i="1"/>
  <c r="AC1300" i="1"/>
  <c r="AB1300" i="1"/>
  <c r="AC1299" i="1"/>
  <c r="AB1299" i="1"/>
  <c r="AC1298" i="1"/>
  <c r="AB1298" i="1"/>
  <c r="AC1297" i="1"/>
  <c r="AB1297" i="1"/>
  <c r="AC1296" i="1"/>
  <c r="AB1296" i="1"/>
  <c r="AC1295" i="1"/>
  <c r="AB1295" i="1"/>
  <c r="AC1294" i="1"/>
  <c r="AB1294" i="1"/>
  <c r="AC1293" i="1"/>
  <c r="AB1293" i="1"/>
  <c r="AC1292" i="1"/>
  <c r="AB1292" i="1"/>
  <c r="AC1291" i="1"/>
  <c r="AB1291" i="1"/>
  <c r="AC1290" i="1"/>
  <c r="AB1290" i="1"/>
  <c r="AC1289" i="1"/>
  <c r="AB1289" i="1"/>
  <c r="AC1288" i="1"/>
  <c r="AB1288" i="1"/>
  <c r="AC1287" i="1"/>
  <c r="AB1287" i="1"/>
  <c r="AC1286" i="1"/>
  <c r="AB1286" i="1"/>
  <c r="AC1285" i="1"/>
  <c r="AB1285" i="1"/>
  <c r="AC1284" i="1"/>
  <c r="AB1284" i="1"/>
  <c r="AC1283" i="1"/>
  <c r="AB1283" i="1"/>
  <c r="AC1282" i="1"/>
  <c r="AB1282" i="1"/>
  <c r="AC1281" i="1"/>
  <c r="AB1281" i="1"/>
  <c r="AC1280" i="1"/>
  <c r="AB1280" i="1"/>
  <c r="AC1279" i="1"/>
  <c r="AB1279" i="1"/>
  <c r="AC1278" i="1"/>
  <c r="AB1278" i="1"/>
  <c r="AC1277" i="1"/>
  <c r="AB1277" i="1"/>
  <c r="AC1276" i="1"/>
  <c r="AB1276" i="1"/>
  <c r="AC1275" i="1"/>
  <c r="AB1275" i="1"/>
  <c r="AC1274" i="1"/>
  <c r="AB1274" i="1"/>
  <c r="AC1273" i="1"/>
  <c r="AB1273" i="1"/>
  <c r="AC1272" i="1"/>
  <c r="AB1272" i="1"/>
  <c r="AC1271" i="1"/>
  <c r="AB1271" i="1"/>
  <c r="AC1270" i="1"/>
  <c r="AB1270" i="1"/>
  <c r="AC1269" i="1"/>
  <c r="AB1269" i="1"/>
  <c r="AC1268" i="1"/>
  <c r="AB1268" i="1"/>
  <c r="AC1267" i="1"/>
  <c r="AB1267" i="1"/>
  <c r="AC1266" i="1"/>
  <c r="AB1266" i="1"/>
  <c r="AC1265" i="1"/>
  <c r="AB1265" i="1"/>
  <c r="AC1264" i="1"/>
  <c r="AB1264" i="1"/>
  <c r="AC1263" i="1"/>
  <c r="AB1263" i="1"/>
  <c r="AC1262" i="1"/>
  <c r="AB1262" i="1"/>
  <c r="AC1261" i="1"/>
  <c r="AB1261" i="1"/>
  <c r="AC1260" i="1"/>
  <c r="AB1260" i="1"/>
  <c r="AC1259" i="1"/>
  <c r="AB1259" i="1"/>
  <c r="AC1258" i="1"/>
  <c r="AB1258" i="1"/>
  <c r="AC1257" i="1"/>
  <c r="AB1257" i="1"/>
  <c r="AC1256" i="1"/>
  <c r="AB1256" i="1"/>
  <c r="AC1255" i="1"/>
  <c r="AB1255" i="1"/>
  <c r="AC1254" i="1"/>
  <c r="AB1254" i="1"/>
  <c r="AC1253" i="1"/>
  <c r="AB1253" i="1"/>
  <c r="AC1252" i="1"/>
  <c r="AB1252" i="1"/>
  <c r="AC1251" i="1"/>
  <c r="AB1251" i="1"/>
  <c r="AC1250" i="1"/>
  <c r="AB1250" i="1"/>
  <c r="AC1249" i="1"/>
  <c r="AB1249" i="1"/>
  <c r="AC1248" i="1"/>
  <c r="AB1248" i="1"/>
  <c r="AC1247" i="1"/>
  <c r="AB1247" i="1"/>
  <c r="AC1246" i="1"/>
  <c r="AB1246" i="1"/>
  <c r="AC1245" i="1"/>
  <c r="AB1245" i="1"/>
  <c r="AC1244" i="1"/>
  <c r="AB1244" i="1"/>
  <c r="AC1243" i="1"/>
  <c r="AB1243" i="1"/>
  <c r="AC1242" i="1"/>
  <c r="AB1242" i="1"/>
  <c r="AC1241" i="1"/>
  <c r="AB1241" i="1"/>
  <c r="AC1240" i="1"/>
  <c r="AB1240" i="1"/>
  <c r="AC1239" i="1"/>
  <c r="AB1239" i="1"/>
  <c r="AC1238" i="1"/>
  <c r="AB1238" i="1"/>
  <c r="AC1237" i="1"/>
  <c r="AB1237" i="1"/>
  <c r="AC1236" i="1"/>
  <c r="AB1236" i="1"/>
  <c r="AC1235" i="1"/>
  <c r="AB1235" i="1"/>
  <c r="AC1234" i="1"/>
  <c r="AB1234" i="1"/>
  <c r="AC1233" i="1"/>
  <c r="AB1233" i="1"/>
  <c r="AC1232" i="1"/>
  <c r="AB1232" i="1"/>
  <c r="AC1231" i="1"/>
  <c r="AB1231" i="1"/>
  <c r="AC1230" i="1"/>
  <c r="AB1230" i="1"/>
  <c r="AC1229" i="1"/>
  <c r="AB1229" i="1"/>
  <c r="AC1228" i="1"/>
  <c r="AB1228" i="1"/>
  <c r="AC1227" i="1"/>
  <c r="AB1227" i="1"/>
  <c r="AC1226" i="1"/>
  <c r="AB1226" i="1"/>
  <c r="AC1225" i="1"/>
  <c r="AB1225" i="1"/>
  <c r="AC1224" i="1"/>
  <c r="AB1224" i="1"/>
  <c r="AC1223" i="1"/>
  <c r="AB1223" i="1"/>
  <c r="AC1222" i="1"/>
  <c r="AB1222" i="1"/>
  <c r="AC1221" i="1"/>
  <c r="AB1221" i="1"/>
  <c r="AC1220" i="1"/>
  <c r="AB1220" i="1"/>
  <c r="AC1219" i="1"/>
  <c r="AB1219" i="1"/>
  <c r="AC1218" i="1"/>
  <c r="AB1218" i="1"/>
  <c r="AC1217" i="1"/>
  <c r="AB1217" i="1"/>
  <c r="AC1216" i="1"/>
  <c r="AB1216" i="1"/>
  <c r="AC1215" i="1"/>
  <c r="AB1215" i="1"/>
  <c r="AC1214" i="1"/>
  <c r="AB1214" i="1"/>
  <c r="AC1213" i="1"/>
  <c r="AB1213" i="1"/>
  <c r="AC1212" i="1"/>
  <c r="AB1212" i="1"/>
  <c r="AC1211" i="1"/>
  <c r="AB1211" i="1"/>
  <c r="AC1210" i="1"/>
  <c r="AB1210" i="1"/>
  <c r="AC1209" i="1"/>
  <c r="AB1209" i="1"/>
  <c r="AC1208" i="1"/>
  <c r="AB1208" i="1"/>
  <c r="AC1207" i="1"/>
  <c r="AB1207" i="1"/>
  <c r="AC1206" i="1"/>
  <c r="AB1206" i="1"/>
  <c r="AC1205" i="1"/>
  <c r="AB1205" i="1"/>
  <c r="AC1204" i="1"/>
  <c r="AB1204" i="1"/>
  <c r="AC1203" i="1"/>
  <c r="AB1203" i="1"/>
  <c r="AC1202" i="1"/>
  <c r="AB1202" i="1"/>
  <c r="AC1201" i="1"/>
  <c r="AB1201" i="1"/>
  <c r="AC1200" i="1"/>
  <c r="AB1200" i="1"/>
  <c r="AC1199" i="1"/>
  <c r="AB1199" i="1"/>
  <c r="AC1198" i="1"/>
  <c r="AB1198" i="1"/>
  <c r="AC1197" i="1"/>
  <c r="AB1197" i="1"/>
  <c r="AC1196" i="1"/>
  <c r="AB1196" i="1"/>
  <c r="AC1195" i="1"/>
  <c r="AB1195" i="1"/>
  <c r="AC1194" i="1"/>
  <c r="AB1194" i="1"/>
  <c r="AC1193" i="1"/>
  <c r="AB1193" i="1"/>
  <c r="AC1192" i="1"/>
  <c r="AB1192" i="1"/>
  <c r="AC1191" i="1"/>
  <c r="AB1191" i="1"/>
  <c r="AC1190" i="1"/>
  <c r="AB1190" i="1"/>
  <c r="AC1189" i="1"/>
  <c r="AB1189" i="1"/>
  <c r="AC1188" i="1"/>
  <c r="AB1188" i="1"/>
  <c r="AC1187" i="1"/>
  <c r="AB1187" i="1"/>
  <c r="AC1186" i="1"/>
  <c r="AB1186" i="1"/>
  <c r="AC1185" i="1"/>
  <c r="AB1185" i="1"/>
  <c r="AC1184" i="1"/>
  <c r="AB1184" i="1"/>
  <c r="AC1183" i="1"/>
  <c r="AB1183" i="1"/>
  <c r="AC1182" i="1"/>
  <c r="AB1182" i="1"/>
  <c r="AC1181" i="1"/>
  <c r="AB1181" i="1"/>
  <c r="AC1180" i="1"/>
  <c r="AB1180" i="1"/>
  <c r="AC1179" i="1"/>
  <c r="AB1179" i="1"/>
  <c r="AC1178" i="1"/>
  <c r="AB1178" i="1"/>
  <c r="AC1177" i="1"/>
  <c r="AB1177" i="1"/>
  <c r="AC1176" i="1"/>
  <c r="AB1176" i="1"/>
  <c r="AC1175" i="1"/>
  <c r="AB1175" i="1"/>
  <c r="AC1174" i="1"/>
  <c r="AB1174" i="1"/>
  <c r="AC1173" i="1"/>
  <c r="AB1173" i="1"/>
  <c r="AC1172" i="1"/>
  <c r="AB1172" i="1"/>
  <c r="AC1171" i="1"/>
  <c r="AB1171" i="1"/>
  <c r="AC1170" i="1"/>
  <c r="AB1170" i="1"/>
  <c r="AC1169" i="1"/>
  <c r="AB1169" i="1"/>
  <c r="AC1168" i="1"/>
  <c r="AB1168" i="1"/>
  <c r="AC1167" i="1"/>
  <c r="AB1167" i="1"/>
  <c r="AC1166" i="1"/>
  <c r="AB1166" i="1"/>
  <c r="AC1165" i="1"/>
  <c r="AB1165" i="1"/>
  <c r="AC1164" i="1"/>
  <c r="AB1164" i="1"/>
  <c r="AC1163" i="1"/>
  <c r="AB1163" i="1"/>
  <c r="AC1162" i="1"/>
  <c r="AB1162" i="1"/>
  <c r="AC1161" i="1"/>
  <c r="AB1161" i="1"/>
  <c r="AC1160" i="1"/>
  <c r="AB1160" i="1"/>
  <c r="AC1159" i="1"/>
  <c r="AB1159" i="1"/>
  <c r="AC1158" i="1"/>
  <c r="AB1158" i="1"/>
  <c r="AC1157" i="1"/>
  <c r="AB1157" i="1"/>
  <c r="AC1156" i="1"/>
  <c r="AB1156" i="1"/>
  <c r="AC1155" i="1"/>
  <c r="AB1155" i="1"/>
  <c r="AC1154" i="1"/>
  <c r="AB1154" i="1"/>
  <c r="AC1153" i="1"/>
  <c r="AB1153" i="1"/>
  <c r="AC1152" i="1"/>
  <c r="AB1152" i="1"/>
  <c r="AC1151" i="1"/>
  <c r="AB1151" i="1"/>
  <c r="AC1150" i="1"/>
  <c r="AB1150" i="1"/>
  <c r="AC1149" i="1"/>
  <c r="AB1149" i="1"/>
  <c r="AC1148" i="1"/>
  <c r="AB1148" i="1"/>
  <c r="AC1147" i="1"/>
  <c r="AB1147" i="1"/>
  <c r="AC1146" i="1"/>
  <c r="AB1146" i="1"/>
  <c r="AC1145" i="1"/>
  <c r="AB1145" i="1"/>
  <c r="AC1144" i="1"/>
  <c r="AB1144" i="1"/>
  <c r="AC1143" i="1"/>
  <c r="AB1143" i="1"/>
  <c r="AC1142" i="1"/>
  <c r="AB1142" i="1"/>
  <c r="AC1141" i="1"/>
  <c r="AB1141" i="1"/>
  <c r="AC1140" i="1"/>
  <c r="AB1140" i="1"/>
  <c r="AC1139" i="1"/>
  <c r="AB1139" i="1"/>
  <c r="AC1138" i="1"/>
  <c r="AB1138" i="1"/>
  <c r="AC1137" i="1"/>
  <c r="AB1137" i="1"/>
  <c r="AC1136" i="1"/>
  <c r="AB1136" i="1"/>
  <c r="AC1135" i="1"/>
  <c r="AB1135" i="1"/>
  <c r="AC1134" i="1"/>
  <c r="AB1134" i="1"/>
  <c r="AC1133" i="1"/>
  <c r="AB1133" i="1"/>
  <c r="AC1132" i="1"/>
  <c r="AB1132" i="1"/>
  <c r="AC1131" i="1"/>
  <c r="AB1131" i="1"/>
  <c r="AC1130" i="1"/>
  <c r="AB1130" i="1"/>
  <c r="AC1129" i="1"/>
  <c r="AB1129" i="1"/>
  <c r="AC1128" i="1"/>
  <c r="AB1128" i="1"/>
  <c r="AC1127" i="1"/>
  <c r="AB1127" i="1"/>
  <c r="AC1126" i="1"/>
  <c r="AB1126" i="1"/>
  <c r="AC1125" i="1"/>
  <c r="AB1125" i="1"/>
  <c r="AC1124" i="1"/>
  <c r="AB1124" i="1"/>
  <c r="AC1123" i="1"/>
  <c r="AB1123" i="1"/>
  <c r="AC1122" i="1"/>
  <c r="AB1122" i="1"/>
  <c r="AC1121" i="1"/>
  <c r="AB1121" i="1"/>
  <c r="AC1120" i="1"/>
  <c r="AB1120" i="1"/>
  <c r="AC1119" i="1"/>
  <c r="AB1119" i="1"/>
  <c r="AC1118" i="1"/>
  <c r="AB1118" i="1"/>
  <c r="AC1117" i="1"/>
  <c r="AB1117" i="1"/>
  <c r="AC1116" i="1"/>
  <c r="AB1116" i="1"/>
  <c r="AC1115" i="1"/>
  <c r="AB1115" i="1"/>
  <c r="AC1114" i="1"/>
  <c r="AB1114" i="1"/>
  <c r="AC1113" i="1"/>
  <c r="AB1113" i="1"/>
  <c r="AC1112" i="1"/>
  <c r="AB1112" i="1"/>
  <c r="AC1111" i="1"/>
  <c r="AB1111" i="1"/>
  <c r="AC1110" i="1"/>
  <c r="AB1110" i="1"/>
  <c r="AC1109" i="1"/>
  <c r="AB1109" i="1"/>
  <c r="AC1108" i="1"/>
  <c r="AB1108" i="1"/>
  <c r="AC1107" i="1"/>
  <c r="AB1107" i="1"/>
  <c r="AC1106" i="1"/>
  <c r="AB1106" i="1"/>
  <c r="AC1105" i="1"/>
  <c r="AB1105" i="1"/>
  <c r="AC1104" i="1"/>
  <c r="AB1104" i="1"/>
  <c r="AC1103" i="1"/>
  <c r="AB1103" i="1"/>
  <c r="AC1102" i="1"/>
  <c r="AB1102" i="1"/>
  <c r="AC1101" i="1"/>
  <c r="AB1101" i="1"/>
  <c r="AC1100" i="1"/>
  <c r="AB1100" i="1"/>
  <c r="AC1099" i="1"/>
  <c r="AB1099" i="1"/>
  <c r="AC1098" i="1"/>
  <c r="AB1098" i="1"/>
  <c r="AC1097" i="1"/>
  <c r="AB1097" i="1"/>
  <c r="AC1096" i="1"/>
  <c r="AB1096" i="1"/>
  <c r="AC1095" i="1"/>
  <c r="AB1095" i="1"/>
  <c r="AC1094" i="1"/>
  <c r="AB1094" i="1"/>
  <c r="AC1093" i="1"/>
  <c r="AB1093" i="1"/>
  <c r="AC1092" i="1"/>
  <c r="AB1092" i="1"/>
  <c r="AC1091" i="1"/>
  <c r="AB1091" i="1"/>
  <c r="AC1090" i="1"/>
  <c r="AB1090" i="1"/>
  <c r="AC1089" i="1"/>
  <c r="AB1089" i="1"/>
  <c r="AC1088" i="1"/>
  <c r="AB1088" i="1"/>
  <c r="AC1087" i="1"/>
  <c r="AB1087" i="1"/>
  <c r="AC1086" i="1"/>
  <c r="AB1086" i="1"/>
  <c r="AC1085" i="1"/>
  <c r="AB1085" i="1"/>
  <c r="AC1084" i="1"/>
  <c r="AB1084" i="1"/>
  <c r="AC1083" i="1"/>
  <c r="AB1083" i="1"/>
  <c r="AC1082" i="1"/>
  <c r="AB1082" i="1"/>
  <c r="AC1081" i="1"/>
  <c r="AB1081" i="1"/>
  <c r="AC1080" i="1"/>
  <c r="AB1080" i="1"/>
  <c r="AC1079" i="1"/>
  <c r="AB1079" i="1"/>
  <c r="AC1078" i="1"/>
  <c r="AB1078" i="1"/>
  <c r="AC1077" i="1"/>
  <c r="AB1077" i="1"/>
  <c r="AC1076" i="1"/>
  <c r="AB1076" i="1"/>
  <c r="AC1075" i="1"/>
  <c r="AB1075" i="1"/>
  <c r="AC1074" i="1"/>
  <c r="AB1074" i="1"/>
  <c r="AC1073" i="1"/>
  <c r="AB1073" i="1"/>
  <c r="AC1072" i="1"/>
  <c r="AB1072" i="1"/>
  <c r="AC1005" i="1"/>
  <c r="AB1005" i="1"/>
  <c r="AC1004" i="1"/>
  <c r="AB1004" i="1"/>
  <c r="AC1003" i="1"/>
  <c r="AB1003" i="1"/>
  <c r="AC1002" i="1"/>
  <c r="AB1002" i="1"/>
  <c r="AC1001" i="1"/>
  <c r="AB1001" i="1"/>
  <c r="AC1000" i="1"/>
  <c r="AB1000" i="1"/>
  <c r="AC999" i="1"/>
  <c r="AB999" i="1"/>
  <c r="AC998" i="1"/>
  <c r="AB998" i="1"/>
  <c r="AC997" i="1"/>
  <c r="AB997" i="1"/>
  <c r="AC996" i="1"/>
  <c r="AB996" i="1"/>
  <c r="AC995" i="1"/>
  <c r="AB995" i="1"/>
  <c r="AC994" i="1"/>
  <c r="AB994" i="1"/>
  <c r="AC993" i="1"/>
  <c r="AB993" i="1"/>
  <c r="AC992" i="1"/>
  <c r="AB992" i="1"/>
  <c r="AC991" i="1"/>
  <c r="AB991" i="1"/>
  <c r="AC990" i="1"/>
  <c r="AB990" i="1"/>
  <c r="AC989" i="1"/>
  <c r="AB989" i="1"/>
  <c r="AC988" i="1"/>
  <c r="AB988" i="1"/>
  <c r="AC987" i="1"/>
  <c r="AB987" i="1"/>
  <c r="AC986" i="1"/>
  <c r="AB986" i="1"/>
  <c r="AC985" i="1"/>
  <c r="AB985" i="1"/>
  <c r="AC984" i="1"/>
  <c r="AB984" i="1"/>
  <c r="AC983" i="1"/>
  <c r="AB983" i="1"/>
  <c r="AC982" i="1"/>
  <c r="AB982" i="1"/>
  <c r="AC981" i="1"/>
  <c r="AB981" i="1"/>
  <c r="AC980" i="1"/>
  <c r="AB980" i="1"/>
  <c r="AC979" i="1"/>
  <c r="AB979" i="1"/>
  <c r="AC978" i="1"/>
  <c r="AB978" i="1"/>
  <c r="AC977" i="1"/>
  <c r="AB977" i="1"/>
  <c r="AC976" i="1"/>
  <c r="AB976" i="1"/>
  <c r="AC975" i="1"/>
  <c r="AB975" i="1"/>
  <c r="AC974" i="1"/>
  <c r="AB974" i="1"/>
  <c r="AC973" i="1"/>
  <c r="AB973" i="1"/>
  <c r="AC972" i="1"/>
  <c r="AB972" i="1"/>
  <c r="AC971" i="1"/>
  <c r="AB971" i="1"/>
  <c r="AC970" i="1"/>
  <c r="AB970" i="1"/>
  <c r="AC969" i="1"/>
  <c r="AB969" i="1"/>
  <c r="AC968" i="1"/>
  <c r="AB968" i="1"/>
  <c r="AC967" i="1"/>
  <c r="AB967" i="1"/>
  <c r="AC966" i="1"/>
  <c r="AB966" i="1"/>
  <c r="AC965" i="1"/>
  <c r="AB965" i="1"/>
  <c r="AC964" i="1"/>
  <c r="AB964" i="1"/>
  <c r="AC963" i="1"/>
  <c r="AB963" i="1"/>
  <c r="AC962" i="1"/>
  <c r="AB962" i="1"/>
  <c r="AC961" i="1"/>
  <c r="AB961" i="1"/>
  <c r="AC960" i="1"/>
  <c r="AB960" i="1"/>
  <c r="AC959" i="1"/>
  <c r="AB959" i="1"/>
  <c r="AC958" i="1"/>
  <c r="AB958" i="1"/>
  <c r="AC957" i="1"/>
  <c r="AB957" i="1"/>
  <c r="AC956" i="1"/>
  <c r="AB956" i="1"/>
  <c r="AC955" i="1"/>
  <c r="AB955" i="1"/>
  <c r="AC954" i="1"/>
  <c r="AB954" i="1"/>
  <c r="AC953" i="1"/>
  <c r="AB953" i="1"/>
  <c r="AC952" i="1"/>
  <c r="AB952" i="1"/>
  <c r="AC951" i="1"/>
  <c r="AB951" i="1"/>
  <c r="AC950" i="1"/>
  <c r="AB950" i="1"/>
  <c r="AC949" i="1"/>
  <c r="AB949" i="1"/>
  <c r="AC948" i="1"/>
  <c r="AB948" i="1"/>
  <c r="AC947" i="1"/>
  <c r="AB947" i="1"/>
  <c r="AC946" i="1"/>
  <c r="AB946" i="1"/>
  <c r="AC945" i="1"/>
  <c r="AB945" i="1"/>
  <c r="AC944" i="1"/>
  <c r="AB944" i="1"/>
  <c r="AC943" i="1"/>
  <c r="AB943" i="1"/>
  <c r="AC942" i="1"/>
  <c r="AB942" i="1"/>
  <c r="AC941" i="1"/>
  <c r="AB941" i="1"/>
  <c r="AC940" i="1"/>
  <c r="AB940" i="1"/>
  <c r="AC939" i="1"/>
  <c r="AB939" i="1"/>
  <c r="AC938" i="1"/>
  <c r="AB938" i="1"/>
  <c r="AC937" i="1"/>
  <c r="AB937" i="1"/>
  <c r="AC936" i="1"/>
  <c r="AB936" i="1"/>
  <c r="AC935" i="1"/>
  <c r="AB935" i="1"/>
  <c r="AC934" i="1"/>
  <c r="AB934" i="1"/>
  <c r="AC933" i="1"/>
  <c r="AB933" i="1"/>
  <c r="AC932" i="1"/>
  <c r="AB932" i="1"/>
  <c r="AC931" i="1"/>
  <c r="AB931" i="1"/>
  <c r="AC930" i="1"/>
  <c r="AB930" i="1"/>
  <c r="AC929" i="1"/>
  <c r="AB929" i="1"/>
  <c r="AC928" i="1"/>
  <c r="AB928" i="1"/>
  <c r="AC927" i="1"/>
  <c r="AB927" i="1"/>
  <c r="AC926" i="1"/>
  <c r="AB926" i="1"/>
  <c r="AC925" i="1"/>
  <c r="AB925" i="1"/>
  <c r="AC924" i="1"/>
  <c r="AB924" i="1"/>
  <c r="AC923" i="1"/>
  <c r="AB923" i="1"/>
  <c r="AC922" i="1"/>
  <c r="AB922" i="1"/>
  <c r="AC921" i="1"/>
  <c r="AB921" i="1"/>
  <c r="AC920" i="1"/>
  <c r="AB920" i="1"/>
  <c r="AC919" i="1"/>
  <c r="AB919" i="1"/>
  <c r="AC918" i="1"/>
  <c r="AB918" i="1"/>
  <c r="AC917" i="1"/>
  <c r="AB917" i="1"/>
  <c r="AC916" i="1"/>
  <c r="AB916" i="1"/>
  <c r="AC915" i="1"/>
  <c r="AB915" i="1"/>
  <c r="AC914" i="1"/>
  <c r="AB914" i="1"/>
  <c r="AC913" i="1"/>
  <c r="AB913" i="1"/>
  <c r="AC912" i="1"/>
  <c r="AB912" i="1"/>
  <c r="AC911" i="1"/>
  <c r="AB911" i="1"/>
  <c r="AC910" i="1"/>
  <c r="AB910" i="1"/>
  <c r="AC909" i="1"/>
  <c r="AB909" i="1"/>
  <c r="AC908" i="1"/>
  <c r="AB908" i="1"/>
  <c r="AC907" i="1"/>
  <c r="AB907" i="1"/>
  <c r="AC906" i="1"/>
  <c r="AB906" i="1"/>
  <c r="AC905" i="1"/>
  <c r="AB905" i="1"/>
  <c r="AC904" i="1"/>
  <c r="AB904" i="1"/>
  <c r="AC903" i="1"/>
  <c r="AB903" i="1"/>
  <c r="AC902" i="1"/>
  <c r="AB902" i="1"/>
  <c r="AC901" i="1"/>
  <c r="AB901" i="1"/>
  <c r="AC900" i="1"/>
  <c r="AB900" i="1"/>
  <c r="AC899" i="1"/>
  <c r="AB899" i="1"/>
  <c r="AC898" i="1"/>
  <c r="AB898" i="1"/>
  <c r="AC897" i="1"/>
  <c r="AB897" i="1"/>
  <c r="AC896" i="1"/>
  <c r="AB896" i="1"/>
  <c r="AC895" i="1"/>
  <c r="AB895" i="1"/>
  <c r="AC894" i="1"/>
  <c r="AB894" i="1"/>
  <c r="AC893" i="1"/>
  <c r="AB893" i="1"/>
  <c r="AC892" i="1"/>
  <c r="AB892" i="1"/>
  <c r="AC891" i="1"/>
  <c r="AB891" i="1"/>
  <c r="AC890" i="1"/>
  <c r="AB890" i="1"/>
  <c r="AC889" i="1"/>
  <c r="AB889" i="1"/>
  <c r="AC888" i="1"/>
  <c r="AB888" i="1"/>
  <c r="AC887" i="1"/>
  <c r="AB887" i="1"/>
  <c r="AC886" i="1"/>
  <c r="AB886" i="1"/>
  <c r="AC885" i="1"/>
  <c r="AB885" i="1"/>
  <c r="AC884" i="1"/>
  <c r="AB884" i="1"/>
  <c r="AC883" i="1"/>
  <c r="AB883" i="1"/>
  <c r="AC882" i="1"/>
  <c r="AB882" i="1"/>
  <c r="AC881" i="1"/>
  <c r="AB881" i="1"/>
  <c r="AC880" i="1"/>
  <c r="AB880" i="1"/>
  <c r="AC879" i="1"/>
  <c r="AB879" i="1"/>
  <c r="AC878" i="1"/>
  <c r="AB878" i="1"/>
  <c r="AC877" i="1"/>
  <c r="AB877" i="1"/>
  <c r="AC876" i="1"/>
  <c r="AB876" i="1"/>
  <c r="AC875" i="1"/>
  <c r="AB875" i="1"/>
  <c r="AC874" i="1"/>
  <c r="AB874" i="1"/>
  <c r="AC873" i="1"/>
  <c r="AB873" i="1"/>
  <c r="AC872" i="1"/>
  <c r="AB872" i="1"/>
  <c r="AC871" i="1"/>
  <c r="AB871" i="1"/>
  <c r="AC870" i="1"/>
  <c r="AB870" i="1"/>
  <c r="AC869" i="1"/>
  <c r="AB869" i="1"/>
  <c r="AC868" i="1"/>
  <c r="AB868" i="1"/>
  <c r="AC867" i="1"/>
  <c r="AB867" i="1"/>
  <c r="AC866" i="1"/>
  <c r="AB866" i="1"/>
  <c r="AC865" i="1"/>
  <c r="AB865" i="1"/>
  <c r="AC864" i="1"/>
  <c r="AB864" i="1"/>
  <c r="AC863" i="1"/>
  <c r="AB863" i="1"/>
  <c r="AC862" i="1"/>
  <c r="AB862" i="1"/>
  <c r="AC861" i="1"/>
  <c r="AB861" i="1"/>
  <c r="AC860" i="1"/>
  <c r="AB860" i="1"/>
  <c r="AC859" i="1"/>
  <c r="AB859" i="1"/>
  <c r="AC858" i="1"/>
  <c r="AB858" i="1"/>
  <c r="AC857" i="1"/>
  <c r="AB857" i="1"/>
  <c r="AC856" i="1"/>
  <c r="AB856" i="1"/>
  <c r="AC855" i="1"/>
  <c r="AB855" i="1"/>
  <c r="AC854" i="1"/>
  <c r="AB854" i="1"/>
  <c r="AC853" i="1"/>
  <c r="AB853" i="1"/>
  <c r="AC852" i="1"/>
  <c r="AB852" i="1"/>
  <c r="AC851" i="1"/>
  <c r="AB851" i="1"/>
  <c r="AC850" i="1"/>
  <c r="AB850" i="1"/>
  <c r="AC849" i="1"/>
  <c r="AB849" i="1"/>
  <c r="AC848" i="1"/>
  <c r="AB848" i="1"/>
  <c r="AC847" i="1"/>
  <c r="AB847" i="1"/>
  <c r="AC846" i="1"/>
  <c r="AB846" i="1"/>
  <c r="AC845" i="1"/>
  <c r="AB845" i="1"/>
  <c r="AC844" i="1"/>
  <c r="AB844" i="1"/>
  <c r="AC843" i="1"/>
  <c r="AB843" i="1"/>
  <c r="AC842" i="1"/>
  <c r="AB842" i="1"/>
  <c r="AC841" i="1"/>
  <c r="AB841" i="1"/>
  <c r="AC840" i="1"/>
  <c r="AB840" i="1"/>
  <c r="AC839" i="1"/>
  <c r="AB839" i="1"/>
  <c r="AC838" i="1"/>
  <c r="AB838" i="1"/>
  <c r="AC837" i="1"/>
  <c r="AB837" i="1"/>
  <c r="AC836" i="1"/>
  <c r="AB836" i="1"/>
  <c r="AC835" i="1"/>
  <c r="AB835" i="1"/>
  <c r="AC834" i="1"/>
  <c r="AB834" i="1"/>
  <c r="AC833" i="1"/>
  <c r="AB833" i="1"/>
  <c r="AC832" i="1"/>
  <c r="AB832" i="1"/>
  <c r="AC831" i="1"/>
  <c r="AB831" i="1"/>
  <c r="AC830" i="1"/>
  <c r="AB830" i="1"/>
  <c r="AC829" i="1"/>
  <c r="AB829" i="1"/>
  <c r="AC828" i="1"/>
  <c r="AB828" i="1"/>
  <c r="AC827" i="1"/>
  <c r="AB827" i="1"/>
  <c r="AC826" i="1"/>
  <c r="AB826" i="1"/>
  <c r="AC825" i="1"/>
  <c r="AB825" i="1"/>
  <c r="AC824" i="1"/>
  <c r="AB824" i="1"/>
  <c r="AC823" i="1"/>
  <c r="AB823" i="1"/>
  <c r="AC822" i="1"/>
  <c r="AB822" i="1"/>
  <c r="AC821" i="1"/>
  <c r="AB821" i="1"/>
  <c r="AC820" i="1"/>
  <c r="AB820" i="1"/>
  <c r="AC819" i="1"/>
  <c r="AB819" i="1"/>
  <c r="AC818" i="1"/>
  <c r="AB818" i="1"/>
  <c r="AC817" i="1"/>
  <c r="AB817" i="1"/>
  <c r="AC816" i="1"/>
  <c r="AB816" i="1"/>
  <c r="AC815" i="1"/>
  <c r="AB815" i="1"/>
  <c r="AC814" i="1"/>
  <c r="AB814" i="1"/>
  <c r="AC813" i="1"/>
  <c r="AB813" i="1"/>
  <c r="AC812" i="1"/>
  <c r="AB812" i="1"/>
  <c r="AC811" i="1"/>
  <c r="AB811" i="1"/>
  <c r="AC810" i="1"/>
  <c r="AB810" i="1"/>
  <c r="AC809" i="1"/>
  <c r="AB809" i="1"/>
  <c r="AC808" i="1"/>
  <c r="AB808" i="1"/>
  <c r="AC807" i="1"/>
  <c r="AB807" i="1"/>
  <c r="AC806" i="1"/>
  <c r="AB806" i="1"/>
  <c r="AC805" i="1"/>
  <c r="AB805" i="1"/>
  <c r="AC804" i="1"/>
  <c r="AB804" i="1"/>
  <c r="AC803" i="1"/>
  <c r="AB803" i="1"/>
  <c r="AC802" i="1"/>
  <c r="AB802" i="1"/>
  <c r="AC801" i="1"/>
  <c r="AB801" i="1"/>
  <c r="AC800" i="1"/>
  <c r="AB800" i="1"/>
  <c r="AC799" i="1"/>
  <c r="AB799" i="1"/>
  <c r="AC798" i="1"/>
  <c r="AB798" i="1"/>
  <c r="AC797" i="1"/>
  <c r="AB797" i="1"/>
  <c r="AC796" i="1"/>
  <c r="AB796" i="1"/>
  <c r="AC795" i="1"/>
  <c r="AB795" i="1"/>
  <c r="AC794" i="1"/>
  <c r="AB794" i="1"/>
  <c r="AC793" i="1"/>
  <c r="AB793" i="1"/>
  <c r="AC792" i="1"/>
  <c r="AB792" i="1"/>
  <c r="AC791" i="1"/>
  <c r="AB791" i="1"/>
  <c r="AC790" i="1"/>
  <c r="AB790" i="1"/>
  <c r="AC789" i="1"/>
  <c r="AB789" i="1"/>
  <c r="AC788" i="1"/>
  <c r="AB788" i="1"/>
  <c r="AC787" i="1"/>
  <c r="AB787" i="1"/>
  <c r="AC786" i="1"/>
  <c r="AB786" i="1"/>
  <c r="AC785" i="1"/>
  <c r="AB785" i="1"/>
  <c r="AC784" i="1"/>
  <c r="AB784" i="1"/>
  <c r="AC783" i="1"/>
  <c r="AB783" i="1"/>
  <c r="AC782" i="1"/>
  <c r="AB782" i="1"/>
  <c r="AC781" i="1"/>
  <c r="AB781" i="1"/>
  <c r="AC780" i="1"/>
  <c r="AB780" i="1"/>
  <c r="AC779" i="1"/>
  <c r="AB779" i="1"/>
  <c r="AC778" i="1"/>
  <c r="AB778" i="1"/>
  <c r="AC777" i="1"/>
  <c r="AB777" i="1"/>
  <c r="AC776" i="1"/>
  <c r="AB776" i="1"/>
  <c r="AC775" i="1"/>
  <c r="AB775" i="1"/>
  <c r="AC774" i="1"/>
  <c r="AB774" i="1"/>
  <c r="AC773" i="1"/>
  <c r="AB773" i="1"/>
  <c r="AC772" i="1"/>
  <c r="AB772" i="1"/>
  <c r="AC771" i="1"/>
  <c r="AB771" i="1"/>
  <c r="AC770" i="1"/>
  <c r="AB770" i="1"/>
  <c r="AC769" i="1"/>
  <c r="AB769" i="1"/>
  <c r="AC768" i="1"/>
  <c r="AB768" i="1"/>
  <c r="AC767" i="1"/>
  <c r="AB767" i="1"/>
  <c r="AC766" i="1"/>
  <c r="AB766" i="1"/>
  <c r="AC765" i="1"/>
  <c r="AB765" i="1"/>
  <c r="AC764" i="1"/>
  <c r="AB764" i="1"/>
  <c r="AC763" i="1"/>
  <c r="AB763" i="1"/>
  <c r="AC762" i="1"/>
  <c r="AB762" i="1"/>
  <c r="AC761" i="1"/>
  <c r="AB761" i="1"/>
  <c r="AC760" i="1"/>
  <c r="AB760" i="1"/>
  <c r="AC759" i="1"/>
  <c r="AB759" i="1"/>
  <c r="AC758" i="1"/>
  <c r="AB758" i="1"/>
  <c r="AC757" i="1"/>
  <c r="AB757" i="1"/>
  <c r="AC756" i="1"/>
  <c r="AB756" i="1"/>
  <c r="AC755" i="1"/>
  <c r="AB755" i="1"/>
  <c r="AC754" i="1"/>
  <c r="AB754" i="1"/>
  <c r="AC753" i="1"/>
  <c r="AB753" i="1"/>
  <c r="AC752" i="1"/>
  <c r="AB752" i="1"/>
  <c r="AC751" i="1"/>
  <c r="AB751" i="1"/>
  <c r="AC750" i="1"/>
  <c r="AB750" i="1"/>
  <c r="AC749" i="1"/>
  <c r="AB749" i="1"/>
  <c r="AC748" i="1"/>
  <c r="AB748" i="1"/>
  <c r="AC747" i="1"/>
  <c r="AB747" i="1"/>
  <c r="AC746" i="1"/>
  <c r="AB746" i="1"/>
  <c r="AC745" i="1"/>
  <c r="AB745" i="1"/>
  <c r="AC744" i="1"/>
  <c r="AB744" i="1"/>
  <c r="AC743" i="1"/>
  <c r="AB743" i="1"/>
  <c r="AC742" i="1"/>
  <c r="AB742" i="1"/>
  <c r="AC719" i="1"/>
  <c r="AB719" i="1"/>
  <c r="AC718" i="1"/>
  <c r="AB718" i="1"/>
  <c r="AC717" i="1"/>
  <c r="AB717" i="1"/>
  <c r="AC716" i="1"/>
  <c r="AB716" i="1"/>
  <c r="AC715" i="1"/>
  <c r="AB715" i="1"/>
  <c r="AC714" i="1"/>
  <c r="AB714" i="1"/>
  <c r="AC713" i="1"/>
  <c r="AB713" i="1"/>
  <c r="AC712" i="1"/>
  <c r="AB712" i="1"/>
  <c r="AC711" i="1"/>
  <c r="AB711" i="1"/>
  <c r="AC710" i="1"/>
  <c r="AB710" i="1"/>
  <c r="AC709" i="1"/>
  <c r="AB709" i="1"/>
  <c r="AC708" i="1"/>
  <c r="AB708" i="1"/>
  <c r="AC707" i="1"/>
  <c r="AB707" i="1"/>
  <c r="AC706" i="1"/>
  <c r="AB706" i="1"/>
  <c r="AC705" i="1"/>
  <c r="AB705" i="1"/>
  <c r="AC704" i="1"/>
  <c r="AB704" i="1"/>
  <c r="AC703" i="1"/>
  <c r="AB703" i="1"/>
  <c r="AC702" i="1"/>
  <c r="AB702" i="1"/>
  <c r="AC701" i="1"/>
  <c r="AB701" i="1"/>
  <c r="AC700" i="1"/>
  <c r="AB700" i="1"/>
  <c r="AC699" i="1"/>
  <c r="AB699" i="1"/>
  <c r="AC698" i="1"/>
  <c r="AB698" i="1"/>
  <c r="AC697" i="1"/>
  <c r="AB697" i="1"/>
  <c r="AC696" i="1"/>
  <c r="AB696" i="1"/>
  <c r="AC695" i="1"/>
  <c r="AB695" i="1"/>
  <c r="AC694" i="1"/>
  <c r="AB694" i="1"/>
  <c r="AC693" i="1"/>
  <c r="AB693" i="1"/>
  <c r="AC692" i="1"/>
  <c r="AB692" i="1"/>
  <c r="AC691" i="1"/>
  <c r="AB691" i="1"/>
  <c r="AC690" i="1"/>
  <c r="AB690" i="1"/>
  <c r="AC689" i="1"/>
  <c r="AB689" i="1"/>
  <c r="AC688" i="1"/>
  <c r="AB688" i="1"/>
  <c r="AC687" i="1"/>
  <c r="AB687" i="1"/>
  <c r="AC686" i="1"/>
  <c r="AB686" i="1"/>
  <c r="AC685" i="1"/>
  <c r="AB685" i="1"/>
  <c r="AC684" i="1"/>
  <c r="AB684" i="1"/>
  <c r="AC683" i="1"/>
  <c r="AB683" i="1"/>
  <c r="AC595" i="1"/>
  <c r="AB595" i="1"/>
  <c r="AC594" i="1"/>
  <c r="AB594" i="1"/>
  <c r="AC593" i="1"/>
  <c r="AB593" i="1"/>
  <c r="AC592" i="1"/>
  <c r="AB592" i="1"/>
  <c r="AC591" i="1"/>
  <c r="AB591" i="1"/>
  <c r="AC590" i="1"/>
  <c r="AB590" i="1"/>
  <c r="AC589" i="1"/>
  <c r="AB589" i="1"/>
  <c r="AC588" i="1"/>
  <c r="AB588" i="1"/>
  <c r="AC587" i="1"/>
  <c r="AB587" i="1"/>
  <c r="AC586" i="1"/>
  <c r="AB586" i="1"/>
  <c r="AC585" i="1"/>
  <c r="AB585" i="1"/>
  <c r="AC584" i="1"/>
  <c r="AB584" i="1"/>
  <c r="AC583" i="1"/>
  <c r="AB583" i="1"/>
  <c r="AC582" i="1"/>
  <c r="AB582" i="1"/>
  <c r="AC581" i="1"/>
  <c r="AB581" i="1"/>
  <c r="AC580" i="1"/>
  <c r="AB580" i="1"/>
  <c r="AC579" i="1"/>
  <c r="AB579" i="1"/>
  <c r="AC578" i="1"/>
  <c r="AB578" i="1"/>
  <c r="AC577" i="1"/>
  <c r="AB577" i="1"/>
  <c r="AC576" i="1"/>
  <c r="AB576" i="1"/>
  <c r="AC575" i="1"/>
  <c r="AB575" i="1"/>
  <c r="AC574" i="1"/>
  <c r="AB574" i="1"/>
  <c r="AC573" i="1"/>
  <c r="AB573" i="1"/>
  <c r="AC572" i="1"/>
  <c r="AB572" i="1"/>
  <c r="AC571" i="1"/>
  <c r="AB571" i="1"/>
  <c r="AC570" i="1"/>
  <c r="AB570" i="1"/>
  <c r="AC569" i="1"/>
  <c r="AB569" i="1"/>
  <c r="AC568" i="1"/>
  <c r="AB568" i="1"/>
  <c r="AC567" i="1"/>
  <c r="AB567" i="1"/>
  <c r="AC566" i="1"/>
  <c r="AB566" i="1"/>
  <c r="AC565" i="1"/>
  <c r="AB565" i="1"/>
  <c r="AC564" i="1"/>
  <c r="AB564" i="1"/>
  <c r="AC563" i="1"/>
  <c r="AB563" i="1"/>
  <c r="AC562" i="1"/>
  <c r="AB562" i="1"/>
  <c r="AC561" i="1"/>
  <c r="AB561" i="1"/>
  <c r="AC560" i="1"/>
  <c r="AB560" i="1"/>
  <c r="AC559" i="1"/>
  <c r="AB559" i="1"/>
  <c r="AC558" i="1"/>
  <c r="AB558" i="1"/>
  <c r="AC557" i="1"/>
  <c r="AB557" i="1"/>
  <c r="AC556" i="1"/>
  <c r="AB556" i="1"/>
  <c r="AC555" i="1"/>
  <c r="AB555" i="1"/>
  <c r="AC554" i="1"/>
  <c r="AB554" i="1"/>
  <c r="AC553" i="1"/>
  <c r="AB553" i="1"/>
  <c r="AC552" i="1"/>
  <c r="AB552" i="1"/>
  <c r="AC551" i="1"/>
  <c r="AB551" i="1"/>
  <c r="AC550" i="1"/>
  <c r="AB550" i="1"/>
  <c r="AC549" i="1"/>
  <c r="AB549" i="1"/>
  <c r="AC548" i="1"/>
  <c r="AB548" i="1"/>
  <c r="AC547" i="1"/>
  <c r="AB547" i="1"/>
  <c r="AC546" i="1"/>
  <c r="AB546" i="1"/>
  <c r="AC545" i="1"/>
  <c r="AB545" i="1"/>
  <c r="AC544" i="1"/>
  <c r="AB544" i="1"/>
  <c r="AC543" i="1"/>
  <c r="AB543" i="1"/>
  <c r="AC542" i="1"/>
  <c r="AB542" i="1"/>
  <c r="AC541" i="1"/>
  <c r="AB541" i="1"/>
  <c r="AC540" i="1"/>
  <c r="AB540" i="1"/>
  <c r="AC539" i="1"/>
  <c r="AB539" i="1"/>
  <c r="AC538" i="1"/>
  <c r="AB538" i="1"/>
  <c r="AC537" i="1"/>
  <c r="AB537" i="1"/>
  <c r="AC536" i="1"/>
  <c r="AB536" i="1"/>
  <c r="AC535" i="1"/>
  <c r="AB535" i="1"/>
  <c r="AC534" i="1"/>
  <c r="AB534" i="1"/>
  <c r="AC533" i="1"/>
  <c r="AB533" i="1"/>
  <c r="AC532" i="1"/>
  <c r="AB532" i="1"/>
  <c r="AC531" i="1"/>
  <c r="AB531" i="1"/>
  <c r="AC530" i="1"/>
  <c r="AB530" i="1"/>
  <c r="AC529" i="1"/>
  <c r="AB529" i="1"/>
  <c r="AC528" i="1"/>
  <c r="AB528" i="1"/>
  <c r="AC527" i="1"/>
  <c r="AB527" i="1"/>
  <c r="AC526" i="1"/>
  <c r="AB526" i="1"/>
  <c r="AC525" i="1"/>
  <c r="AB525" i="1"/>
  <c r="AC524" i="1"/>
  <c r="AB524" i="1"/>
  <c r="AC523" i="1"/>
  <c r="AB523" i="1"/>
  <c r="AC522" i="1"/>
  <c r="AB522" i="1"/>
  <c r="AC521" i="1"/>
  <c r="AB521" i="1"/>
  <c r="AC520" i="1"/>
  <c r="AB520" i="1"/>
  <c r="AC519" i="1"/>
  <c r="AB519" i="1"/>
  <c r="AC518" i="1"/>
  <c r="AB518" i="1"/>
  <c r="AC517" i="1"/>
  <c r="AB517" i="1"/>
  <c r="AC516" i="1"/>
  <c r="AB516" i="1"/>
  <c r="AC515" i="1"/>
  <c r="AB515" i="1"/>
  <c r="AC514" i="1"/>
  <c r="AB514" i="1"/>
  <c r="AC513" i="1"/>
  <c r="AB513" i="1"/>
  <c r="AC512" i="1"/>
  <c r="AB512" i="1"/>
  <c r="AC511" i="1"/>
  <c r="AB511" i="1"/>
  <c r="AC510" i="1"/>
  <c r="AB510" i="1"/>
  <c r="AC509" i="1"/>
  <c r="AB509" i="1"/>
  <c r="AC508" i="1"/>
  <c r="AB508" i="1"/>
  <c r="AC507" i="1"/>
  <c r="AB507" i="1"/>
  <c r="AC506" i="1"/>
  <c r="AB506" i="1"/>
  <c r="AC505" i="1"/>
  <c r="AB505" i="1"/>
  <c r="AC504" i="1"/>
  <c r="AB504" i="1"/>
  <c r="AC503" i="1"/>
  <c r="AB503" i="1"/>
  <c r="AC502" i="1"/>
  <c r="AB502" i="1"/>
  <c r="AC501" i="1"/>
  <c r="AB501" i="1"/>
  <c r="AC500" i="1"/>
  <c r="AB500" i="1"/>
  <c r="AC499" i="1"/>
  <c r="AB499" i="1"/>
  <c r="AC498" i="1"/>
  <c r="AB498" i="1"/>
  <c r="AC497" i="1"/>
  <c r="AB497" i="1"/>
  <c r="AC496" i="1"/>
  <c r="AB496" i="1"/>
  <c r="AC495" i="1"/>
  <c r="AB495" i="1"/>
  <c r="AC494" i="1"/>
  <c r="AB494" i="1"/>
  <c r="AC493" i="1"/>
  <c r="AB493" i="1"/>
  <c r="AC492" i="1"/>
  <c r="AB492" i="1"/>
  <c r="AC491" i="1"/>
  <c r="AB491" i="1"/>
  <c r="AC490" i="1"/>
  <c r="AB490" i="1"/>
  <c r="AC489" i="1"/>
  <c r="AB489" i="1"/>
  <c r="AC488" i="1"/>
  <c r="AB488" i="1"/>
  <c r="AC487" i="1"/>
  <c r="AB487" i="1"/>
  <c r="AC486" i="1"/>
  <c r="AB486" i="1"/>
  <c r="AC485" i="1"/>
  <c r="AB485" i="1"/>
  <c r="AC484" i="1"/>
  <c r="AB484" i="1"/>
  <c r="AC483" i="1"/>
  <c r="AB483" i="1"/>
  <c r="AC482" i="1"/>
  <c r="AB482" i="1"/>
  <c r="AC481" i="1"/>
  <c r="AB481" i="1"/>
  <c r="AC480" i="1"/>
  <c r="AB480" i="1"/>
  <c r="AC479" i="1"/>
  <c r="AB479" i="1"/>
  <c r="AC478" i="1"/>
  <c r="AB478" i="1"/>
  <c r="AC477" i="1"/>
  <c r="AB477" i="1"/>
  <c r="AC476" i="1"/>
  <c r="AB476" i="1"/>
  <c r="AC475" i="1"/>
  <c r="AB475" i="1"/>
  <c r="AC474" i="1"/>
  <c r="AB474" i="1"/>
  <c r="AC473" i="1"/>
  <c r="AB473" i="1"/>
  <c r="AC472" i="1"/>
  <c r="AB472" i="1"/>
  <c r="AC471" i="1"/>
  <c r="AB471" i="1"/>
  <c r="AC470" i="1"/>
  <c r="AB470" i="1"/>
  <c r="AC469" i="1"/>
  <c r="AB469" i="1"/>
  <c r="AC468" i="1"/>
  <c r="AB468" i="1"/>
  <c r="AC467" i="1"/>
  <c r="AB467" i="1"/>
  <c r="AC466" i="1"/>
  <c r="AB466" i="1"/>
  <c r="AC465" i="1"/>
  <c r="AB465" i="1"/>
  <c r="AC464" i="1"/>
  <c r="AB464" i="1"/>
  <c r="AC463" i="1"/>
  <c r="AB463" i="1"/>
  <c r="AC462" i="1"/>
  <c r="AB462" i="1"/>
  <c r="AC461" i="1"/>
  <c r="AB461" i="1"/>
  <c r="AC460" i="1"/>
  <c r="AB460" i="1"/>
  <c r="AC459" i="1"/>
  <c r="AB459" i="1"/>
  <c r="AC458" i="1"/>
  <c r="AB458" i="1"/>
  <c r="AC457" i="1"/>
  <c r="AB457" i="1"/>
  <c r="AC456" i="1"/>
  <c r="AB456" i="1"/>
  <c r="AC455" i="1"/>
  <c r="AB455" i="1"/>
  <c r="AC454" i="1"/>
  <c r="AB454" i="1"/>
  <c r="AC453" i="1"/>
  <c r="AB453" i="1"/>
  <c r="AC452" i="1"/>
  <c r="AB452" i="1"/>
  <c r="AC451" i="1"/>
  <c r="AB451" i="1"/>
  <c r="AC450" i="1"/>
  <c r="AB450" i="1"/>
  <c r="AC449" i="1"/>
  <c r="AB449" i="1"/>
  <c r="AC448" i="1"/>
  <c r="AB448" i="1"/>
  <c r="AC447" i="1"/>
  <c r="AB447" i="1"/>
  <c r="AC446" i="1"/>
  <c r="AB446" i="1"/>
  <c r="AC445" i="1"/>
  <c r="AB445" i="1"/>
  <c r="AC444" i="1"/>
  <c r="AB444" i="1"/>
  <c r="AC443" i="1"/>
  <c r="AB443" i="1"/>
  <c r="AC442" i="1"/>
  <c r="AB442" i="1"/>
  <c r="AC441" i="1"/>
  <c r="AB441" i="1"/>
  <c r="AC440" i="1"/>
  <c r="AB440" i="1"/>
  <c r="AC439" i="1"/>
  <c r="AB439" i="1"/>
  <c r="AC438" i="1"/>
  <c r="AB438" i="1"/>
  <c r="AC437" i="1"/>
  <c r="AB437" i="1"/>
  <c r="AC436" i="1"/>
  <c r="AB436" i="1"/>
  <c r="AC435" i="1"/>
  <c r="AB435" i="1"/>
  <c r="AC434" i="1"/>
  <c r="AB434" i="1"/>
  <c r="AC433" i="1"/>
  <c r="AB433" i="1"/>
  <c r="AC432" i="1"/>
  <c r="AB432" i="1"/>
  <c r="AC431" i="1"/>
  <c r="AB431" i="1"/>
  <c r="AC430" i="1"/>
  <c r="AB430" i="1"/>
  <c r="AC429" i="1"/>
  <c r="AB429" i="1"/>
  <c r="AC428" i="1"/>
  <c r="AB428" i="1"/>
  <c r="AC427" i="1"/>
  <c r="AB427" i="1"/>
  <c r="AC426" i="1"/>
  <c r="AB426" i="1"/>
  <c r="AC425" i="1"/>
  <c r="AB425" i="1"/>
  <c r="AC424" i="1"/>
  <c r="AB424" i="1"/>
  <c r="AC423" i="1"/>
  <c r="AB423" i="1"/>
  <c r="AC422" i="1"/>
  <c r="AB422" i="1"/>
  <c r="AC421" i="1"/>
  <c r="AB421" i="1"/>
  <c r="AC420" i="1"/>
  <c r="AB420" i="1"/>
  <c r="AC419" i="1"/>
  <c r="AB419" i="1"/>
  <c r="AC418" i="1"/>
  <c r="AB418" i="1"/>
  <c r="AC417" i="1"/>
  <c r="AB417" i="1"/>
  <c r="AC416" i="1"/>
  <c r="AB416" i="1"/>
  <c r="AC415" i="1"/>
  <c r="AB415" i="1"/>
  <c r="AC414" i="1"/>
  <c r="AB414" i="1"/>
  <c r="AC413" i="1"/>
  <c r="AB413" i="1"/>
  <c r="AC412" i="1"/>
  <c r="AB412" i="1"/>
  <c r="AC411" i="1"/>
  <c r="AB411" i="1"/>
  <c r="AC410" i="1"/>
  <c r="AB410" i="1"/>
  <c r="AC409" i="1"/>
  <c r="AB409" i="1"/>
  <c r="AC408" i="1"/>
  <c r="AB408" i="1"/>
  <c r="AC407" i="1"/>
  <c r="AB407" i="1"/>
  <c r="AC406" i="1"/>
  <c r="AB406" i="1"/>
  <c r="AC405" i="1"/>
  <c r="AB405" i="1"/>
  <c r="AC404" i="1"/>
  <c r="AB404" i="1"/>
  <c r="AC403" i="1"/>
  <c r="AB403" i="1"/>
  <c r="AC402" i="1"/>
  <c r="AB402" i="1"/>
  <c r="AC401" i="1"/>
  <c r="AB401" i="1"/>
  <c r="AC400" i="1"/>
  <c r="AB400" i="1"/>
  <c r="AC399" i="1"/>
  <c r="AB399" i="1"/>
  <c r="AC398" i="1"/>
  <c r="AB398" i="1"/>
  <c r="AC397" i="1"/>
  <c r="AB397" i="1"/>
  <c r="AC396" i="1"/>
  <c r="AB396" i="1"/>
  <c r="AC395" i="1"/>
  <c r="AB395" i="1"/>
  <c r="AC394" i="1"/>
  <c r="AB394" i="1"/>
  <c r="AC393" i="1"/>
  <c r="AB393" i="1"/>
  <c r="AC392" i="1"/>
  <c r="AB392" i="1"/>
  <c r="AC391" i="1"/>
  <c r="AB391" i="1"/>
  <c r="AC390" i="1"/>
  <c r="AB390" i="1"/>
  <c r="AC389" i="1"/>
  <c r="AB389" i="1"/>
  <c r="AC388" i="1"/>
  <c r="AB388" i="1"/>
  <c r="AC387" i="1"/>
  <c r="AB387" i="1"/>
  <c r="AC386" i="1"/>
  <c r="AB386" i="1"/>
  <c r="AC385" i="1"/>
  <c r="AB385" i="1"/>
  <c r="AC384" i="1"/>
  <c r="AB384" i="1"/>
  <c r="AC383" i="1"/>
  <c r="AB383" i="1"/>
  <c r="AC382" i="1"/>
  <c r="AB382" i="1"/>
  <c r="AC381" i="1"/>
  <c r="AB381" i="1"/>
  <c r="AC380" i="1"/>
  <c r="AB380" i="1"/>
  <c r="AC379" i="1"/>
  <c r="AB379" i="1"/>
  <c r="AC378" i="1"/>
  <c r="AB378" i="1"/>
  <c r="AC377" i="1"/>
  <c r="AB377" i="1"/>
  <c r="AC376" i="1"/>
  <c r="AB376" i="1"/>
  <c r="AC375" i="1"/>
  <c r="AB375" i="1"/>
  <c r="AC374" i="1"/>
  <c r="AB374" i="1"/>
  <c r="AC373" i="1"/>
  <c r="AB373" i="1"/>
  <c r="AC372" i="1"/>
  <c r="AB372" i="1"/>
  <c r="AC371" i="1"/>
  <c r="AB371" i="1"/>
  <c r="AC370" i="1"/>
  <c r="AB370" i="1"/>
  <c r="AC369" i="1"/>
  <c r="AB369" i="1"/>
  <c r="AC368" i="1"/>
  <c r="AB368" i="1"/>
  <c r="AC367" i="1"/>
  <c r="AB367" i="1"/>
  <c r="AC366" i="1"/>
  <c r="AB366" i="1"/>
  <c r="AC365" i="1"/>
  <c r="AB365" i="1"/>
  <c r="AC364" i="1"/>
  <c r="AB364" i="1"/>
  <c r="AC363" i="1"/>
  <c r="AB363" i="1"/>
  <c r="AC362" i="1"/>
  <c r="AB362" i="1"/>
  <c r="AC361" i="1"/>
  <c r="AB361" i="1"/>
  <c r="AC360" i="1"/>
  <c r="AB360" i="1"/>
  <c r="AC359" i="1"/>
  <c r="AB359" i="1"/>
  <c r="AC358" i="1"/>
  <c r="AB358" i="1"/>
  <c r="AC357" i="1"/>
  <c r="AB357" i="1"/>
  <c r="AC356" i="1"/>
  <c r="AB356" i="1"/>
  <c r="AC355" i="1"/>
  <c r="AB355" i="1"/>
  <c r="AC354" i="1"/>
  <c r="AB354" i="1"/>
  <c r="AC353" i="1"/>
  <c r="AB353" i="1"/>
  <c r="AC352" i="1"/>
  <c r="AB352" i="1"/>
  <c r="AC351" i="1"/>
  <c r="AB351" i="1"/>
  <c r="AC350" i="1"/>
  <c r="AB350" i="1"/>
  <c r="AC349" i="1"/>
  <c r="AB349" i="1"/>
  <c r="AC348" i="1"/>
  <c r="AB348" i="1"/>
  <c r="AC347" i="1"/>
  <c r="AB347" i="1"/>
  <c r="AC346" i="1"/>
  <c r="AB346" i="1"/>
  <c r="AC345" i="1"/>
  <c r="AB345" i="1"/>
  <c r="AC344" i="1"/>
  <c r="AB344" i="1"/>
  <c r="AC343" i="1"/>
  <c r="AB343" i="1"/>
  <c r="AC342" i="1"/>
  <c r="AB342" i="1"/>
  <c r="AC341" i="1"/>
  <c r="AB341" i="1"/>
  <c r="AC340" i="1"/>
  <c r="AB340" i="1"/>
  <c r="AC339" i="1"/>
  <c r="AB339" i="1"/>
  <c r="AC338" i="1"/>
  <c r="AB338" i="1"/>
  <c r="AC337" i="1"/>
  <c r="AB337" i="1"/>
  <c r="AC336" i="1"/>
  <c r="AB336" i="1"/>
  <c r="AC335" i="1"/>
  <c r="AB335" i="1"/>
  <c r="AC334" i="1"/>
  <c r="AB334" i="1"/>
  <c r="AC333" i="1"/>
  <c r="AB333" i="1"/>
  <c r="AC332" i="1"/>
  <c r="AB332" i="1"/>
  <c r="AC331" i="1"/>
  <c r="AB331" i="1"/>
  <c r="AC330" i="1"/>
  <c r="AB330" i="1"/>
  <c r="AC329" i="1"/>
  <c r="AB329" i="1"/>
  <c r="AC328" i="1"/>
  <c r="AB328" i="1"/>
  <c r="AC327" i="1"/>
  <c r="AB327" i="1"/>
  <c r="AC326" i="1"/>
  <c r="AB326" i="1"/>
  <c r="AC325" i="1"/>
  <c r="AB325" i="1"/>
  <c r="AC324" i="1"/>
  <c r="AB324" i="1"/>
  <c r="AC323" i="1"/>
  <c r="AB323" i="1"/>
  <c r="AC322" i="1"/>
  <c r="AB322" i="1"/>
  <c r="AC321" i="1"/>
  <c r="AB321" i="1"/>
  <c r="AC320" i="1"/>
  <c r="AB320" i="1"/>
  <c r="AC319" i="1"/>
  <c r="AB319" i="1"/>
  <c r="AC318" i="1"/>
  <c r="AB318" i="1"/>
  <c r="AC317" i="1"/>
  <c r="AB317" i="1"/>
  <c r="AC316" i="1"/>
  <c r="AB316" i="1"/>
  <c r="AC315" i="1"/>
  <c r="AB315" i="1"/>
  <c r="AC314" i="1"/>
  <c r="AB314" i="1"/>
  <c r="AC313" i="1"/>
  <c r="AB313" i="1"/>
  <c r="AC312" i="1"/>
  <c r="AB312" i="1"/>
  <c r="AC311" i="1"/>
  <c r="AB311" i="1"/>
  <c r="AC310" i="1"/>
  <c r="AB310" i="1"/>
  <c r="AC309" i="1"/>
  <c r="AB309" i="1"/>
  <c r="AC308" i="1"/>
  <c r="AB308" i="1"/>
  <c r="AC307" i="1"/>
  <c r="AB307" i="1"/>
  <c r="AC306" i="1"/>
  <c r="AB306" i="1"/>
  <c r="AC305" i="1"/>
  <c r="AB305" i="1"/>
  <c r="AC304" i="1"/>
  <c r="AB304" i="1"/>
  <c r="AC303" i="1"/>
  <c r="AB303" i="1"/>
  <c r="AC302" i="1"/>
  <c r="AB302" i="1"/>
  <c r="AC301" i="1"/>
  <c r="AB301" i="1"/>
  <c r="AC300" i="1"/>
  <c r="AB300" i="1"/>
  <c r="AC299" i="1"/>
  <c r="AB299" i="1"/>
  <c r="AC298" i="1"/>
  <c r="AB298" i="1"/>
  <c r="AC297" i="1"/>
  <c r="AB297" i="1"/>
  <c r="AC296" i="1"/>
  <c r="AB296" i="1"/>
  <c r="AC295" i="1"/>
  <c r="AB295" i="1"/>
  <c r="AC294" i="1"/>
  <c r="AB294" i="1"/>
  <c r="AC293" i="1"/>
  <c r="AB293" i="1"/>
  <c r="AC292" i="1"/>
  <c r="AB292" i="1"/>
  <c r="AC291" i="1"/>
  <c r="AB291" i="1"/>
  <c r="AC290" i="1"/>
  <c r="AB290" i="1"/>
  <c r="AC289" i="1"/>
  <c r="AB289" i="1"/>
  <c r="AC288" i="1"/>
  <c r="AB288" i="1"/>
  <c r="AC287" i="1"/>
  <c r="AB287" i="1"/>
  <c r="AC286" i="1"/>
  <c r="AB286" i="1"/>
  <c r="AC285" i="1"/>
  <c r="AB285" i="1"/>
  <c r="AC284" i="1"/>
  <c r="AB284" i="1"/>
  <c r="AC283" i="1"/>
  <c r="AB283" i="1"/>
  <c r="AC282" i="1"/>
  <c r="AB282" i="1"/>
  <c r="AC281" i="1"/>
  <c r="AB281" i="1"/>
  <c r="AC280" i="1"/>
  <c r="AB280" i="1"/>
  <c r="AC279" i="1"/>
  <c r="AB279" i="1"/>
  <c r="AC263" i="1"/>
  <c r="AB263" i="1"/>
  <c r="AC262" i="1"/>
  <c r="AB262" i="1"/>
  <c r="AC261" i="1"/>
  <c r="AB261" i="1"/>
  <c r="AC260" i="1"/>
  <c r="AB260" i="1"/>
  <c r="AC259" i="1"/>
  <c r="AB259" i="1"/>
  <c r="AC258" i="1"/>
  <c r="AB258" i="1"/>
  <c r="AC257" i="1"/>
  <c r="AB257" i="1"/>
  <c r="AC256" i="1"/>
  <c r="AB256" i="1"/>
  <c r="AC255" i="1"/>
  <c r="AB255" i="1"/>
  <c r="AC254" i="1"/>
  <c r="AB254" i="1"/>
  <c r="AC253" i="1"/>
  <c r="AB253" i="1"/>
  <c r="AC252" i="1"/>
  <c r="AB252" i="1"/>
  <c r="AC251" i="1"/>
  <c r="AB251" i="1"/>
  <c r="AC250" i="1"/>
  <c r="AB250" i="1"/>
  <c r="AC249" i="1"/>
  <c r="AB249" i="1"/>
  <c r="AC248" i="1"/>
  <c r="AB248" i="1"/>
  <c r="AC247" i="1"/>
  <c r="AB247" i="1"/>
  <c r="AC246" i="1"/>
  <c r="AB246" i="1"/>
  <c r="AC245" i="1"/>
  <c r="AB245" i="1"/>
  <c r="AC244" i="1"/>
  <c r="AB244" i="1"/>
  <c r="AC243" i="1"/>
  <c r="AB243" i="1"/>
  <c r="AC242" i="1"/>
  <c r="AB242" i="1"/>
  <c r="AC241" i="1"/>
  <c r="AB241" i="1"/>
  <c r="AC240" i="1"/>
  <c r="AB240" i="1"/>
  <c r="AC239" i="1"/>
  <c r="AB239" i="1"/>
  <c r="AC238" i="1"/>
  <c r="AB238" i="1"/>
  <c r="AC237" i="1"/>
  <c r="AB237" i="1"/>
  <c r="AC236" i="1"/>
  <c r="AB236" i="1"/>
  <c r="AC235" i="1"/>
  <c r="AB235" i="1"/>
  <c r="AC234" i="1"/>
  <c r="AB234" i="1"/>
  <c r="AC233" i="1"/>
  <c r="AB233" i="1"/>
  <c r="AC232" i="1"/>
  <c r="AB232" i="1"/>
  <c r="AC231" i="1"/>
  <c r="AB231" i="1"/>
  <c r="AC230" i="1"/>
  <c r="AB230" i="1"/>
  <c r="AC229" i="1"/>
  <c r="AB229" i="1"/>
  <c r="AC228" i="1"/>
  <c r="AB228" i="1"/>
  <c r="AC227" i="1"/>
  <c r="AB227" i="1"/>
  <c r="AC226" i="1"/>
  <c r="AB226" i="1"/>
  <c r="AC225" i="1"/>
  <c r="AB225" i="1"/>
  <c r="AC224" i="1"/>
  <c r="AB224" i="1"/>
  <c r="AC223" i="1"/>
  <c r="AB223" i="1"/>
  <c r="AC222" i="1"/>
  <c r="AB222" i="1"/>
  <c r="AC221" i="1"/>
  <c r="AB221" i="1"/>
  <c r="AC220" i="1"/>
  <c r="AB220" i="1"/>
  <c r="AC219" i="1"/>
  <c r="AB219" i="1"/>
  <c r="AC218" i="1"/>
  <c r="AB218" i="1"/>
  <c r="AC217" i="1"/>
  <c r="AB217" i="1"/>
  <c r="AC216" i="1"/>
  <c r="AB216" i="1"/>
  <c r="AC215" i="1"/>
  <c r="AB215" i="1"/>
  <c r="AC214" i="1"/>
  <c r="AB214" i="1"/>
  <c r="AC213" i="1"/>
  <c r="AB213" i="1"/>
  <c r="AC191" i="1"/>
  <c r="AB191" i="1"/>
  <c r="AC190" i="1"/>
  <c r="AB190" i="1"/>
  <c r="AC189" i="1"/>
  <c r="AB189" i="1"/>
  <c r="AC188" i="1"/>
  <c r="AB188" i="1"/>
  <c r="AC187" i="1"/>
  <c r="AB187" i="1"/>
  <c r="AC186" i="1"/>
  <c r="AB186" i="1"/>
  <c r="AC185" i="1"/>
  <c r="AB185" i="1"/>
  <c r="AC184" i="1"/>
  <c r="AB184" i="1"/>
  <c r="AC183" i="1"/>
  <c r="AB183" i="1"/>
  <c r="AC182" i="1"/>
  <c r="AB182" i="1"/>
  <c r="AC181" i="1"/>
  <c r="AB181" i="1"/>
  <c r="AC180" i="1"/>
  <c r="AB180" i="1"/>
  <c r="AC179" i="1"/>
  <c r="AB179" i="1"/>
  <c r="AC178" i="1"/>
  <c r="AB178" i="1"/>
  <c r="AC177" i="1"/>
  <c r="AB177" i="1"/>
  <c r="AC176" i="1"/>
  <c r="AB176" i="1"/>
  <c r="AC175" i="1"/>
  <c r="AB175" i="1"/>
  <c r="AC174" i="1"/>
  <c r="AB174" i="1"/>
  <c r="AC173" i="1"/>
  <c r="AB173" i="1"/>
  <c r="AC172" i="1"/>
  <c r="AB172" i="1"/>
  <c r="AC171" i="1"/>
  <c r="AB171" i="1"/>
  <c r="AC170" i="1"/>
  <c r="AB170" i="1"/>
  <c r="AC169" i="1"/>
  <c r="AB169" i="1"/>
  <c r="AC168" i="1"/>
  <c r="AB168" i="1"/>
  <c r="AC167" i="1"/>
  <c r="AB167" i="1"/>
  <c r="AC166" i="1"/>
  <c r="AB166" i="1"/>
  <c r="AC165" i="1"/>
  <c r="AB165" i="1"/>
  <c r="AC164" i="1"/>
  <c r="AB164" i="1"/>
  <c r="AC163" i="1"/>
  <c r="AB163" i="1"/>
  <c r="AC162" i="1"/>
  <c r="AB162" i="1"/>
  <c r="AC161" i="1"/>
  <c r="AB161" i="1"/>
  <c r="AC160" i="1"/>
  <c r="AB160" i="1"/>
  <c r="AC159" i="1"/>
  <c r="AB159" i="1"/>
  <c r="AC158" i="1"/>
  <c r="AB158" i="1"/>
  <c r="AC157" i="1"/>
  <c r="AB157" i="1"/>
  <c r="AC156" i="1"/>
  <c r="AB156" i="1"/>
  <c r="AC155" i="1"/>
  <c r="AB155" i="1"/>
  <c r="AC154" i="1"/>
  <c r="AB154" i="1"/>
  <c r="AC153" i="1"/>
  <c r="AB153" i="1"/>
  <c r="AC152" i="1"/>
  <c r="AB152" i="1"/>
  <c r="AC151" i="1"/>
  <c r="AB151" i="1"/>
  <c r="AC150" i="1"/>
  <c r="AB150" i="1"/>
  <c r="AC149" i="1"/>
  <c r="AB149" i="1"/>
  <c r="AC148" i="1"/>
  <c r="AB148" i="1"/>
  <c r="AC147" i="1"/>
  <c r="AB147" i="1"/>
  <c r="AC146" i="1"/>
  <c r="AB146" i="1"/>
  <c r="AC145" i="1"/>
  <c r="AB145" i="1"/>
  <c r="AC144" i="1"/>
  <c r="AB144" i="1"/>
  <c r="AC143" i="1"/>
  <c r="AB143" i="1"/>
  <c r="AC50" i="1"/>
  <c r="AB50" i="1"/>
  <c r="AC49" i="1"/>
  <c r="AB49" i="1"/>
  <c r="AC48" i="1"/>
  <c r="AB48" i="1"/>
  <c r="AC47" i="1"/>
  <c r="AB47" i="1"/>
  <c r="AC46" i="1"/>
  <c r="AB46" i="1"/>
  <c r="AC45" i="1"/>
  <c r="AB45" i="1"/>
  <c r="AC44" i="1"/>
  <c r="AB44" i="1"/>
  <c r="AC43" i="1"/>
  <c r="AB43" i="1"/>
  <c r="AC42" i="1"/>
  <c r="AB42" i="1"/>
  <c r="AC41" i="1"/>
  <c r="AB41" i="1"/>
  <c r="AC40" i="1"/>
  <c r="AB40" i="1"/>
  <c r="AC39" i="1"/>
  <c r="AB39" i="1"/>
  <c r="AC38" i="1"/>
  <c r="AB38" i="1"/>
  <c r="AC37" i="1"/>
  <c r="AB37" i="1"/>
  <c r="AC36" i="1"/>
  <c r="AB36" i="1"/>
  <c r="AC35" i="1"/>
  <c r="AB35" i="1"/>
  <c r="AC34" i="1"/>
  <c r="AB34" i="1"/>
  <c r="AC33" i="1"/>
  <c r="AB33" i="1"/>
  <c r="AC32" i="1"/>
  <c r="AB32" i="1"/>
  <c r="AC31" i="1"/>
  <c r="AB31" i="1"/>
  <c r="AC30" i="1"/>
  <c r="AB30" i="1"/>
  <c r="AC29" i="1"/>
  <c r="AB29" i="1"/>
  <c r="AC28" i="1"/>
  <c r="AB28" i="1"/>
  <c r="AC27" i="1"/>
  <c r="AB27" i="1"/>
  <c r="AC26" i="1"/>
  <c r="AB26" i="1"/>
  <c r="AC25" i="1"/>
  <c r="AB25" i="1"/>
  <c r="AC24" i="1"/>
  <c r="AB24" i="1"/>
  <c r="AC23" i="1"/>
  <c r="AB23" i="1"/>
  <c r="AC22" i="1"/>
  <c r="AB22" i="1"/>
  <c r="AC21" i="1"/>
  <c r="AB21" i="1"/>
  <c r="AC20" i="1"/>
  <c r="AB20" i="1"/>
  <c r="AC19" i="1"/>
  <c r="AB19" i="1"/>
  <c r="AC18" i="1"/>
  <c r="AB18" i="1"/>
  <c r="AC17" i="1"/>
  <c r="AB17" i="1"/>
  <c r="AC16" i="1"/>
  <c r="AB16" i="1"/>
  <c r="AC15" i="1"/>
  <c r="AB15" i="1"/>
  <c r="AC14" i="1"/>
  <c r="AB14" i="1"/>
  <c r="AC13" i="1"/>
  <c r="AB13" i="1"/>
  <c r="AC12" i="1"/>
  <c r="AB12" i="1"/>
  <c r="AC11" i="1"/>
  <c r="AB11" i="1"/>
  <c r="AC10" i="1"/>
  <c r="AB10" i="1"/>
  <c r="AC9" i="1"/>
  <c r="AB9" i="1"/>
  <c r="AC8" i="1"/>
  <c r="AB8" i="1"/>
  <c r="AC7" i="1"/>
  <c r="AB7" i="1"/>
  <c r="AC6" i="1"/>
  <c r="AB6" i="1"/>
  <c r="AC5" i="1"/>
  <c r="AB5" i="1"/>
  <c r="AC4" i="1"/>
  <c r="AB4" i="1"/>
  <c r="AC3" i="1"/>
  <c r="AB3" i="1"/>
  <c r="AC2" i="1"/>
  <c r="AB2" i="1"/>
  <c r="Q19" i="7" l="1"/>
  <c r="G17" i="31" s="1"/>
  <c r="F17" i="31"/>
  <c r="Q17" i="7"/>
  <c r="G15" i="31" s="1"/>
  <c r="F15" i="31"/>
  <c r="Q15" i="7"/>
  <c r="G13" i="31" s="1"/>
  <c r="F13" i="31"/>
  <c r="Q30" i="7"/>
  <c r="G28" i="31" s="1"/>
  <c r="F28" i="31"/>
  <c r="Q28" i="7"/>
  <c r="G26" i="31" s="1"/>
  <c r="F26" i="31"/>
  <c r="Q26" i="7"/>
  <c r="G24" i="31" s="1"/>
  <c r="F24" i="31"/>
  <c r="Q24" i="7"/>
  <c r="G22" i="31" s="1"/>
  <c r="F22" i="31"/>
  <c r="Q75" i="7"/>
  <c r="G73" i="31" s="1"/>
  <c r="F73" i="31"/>
  <c r="Q71" i="7"/>
  <c r="G69" i="31" s="1"/>
  <c r="F69" i="31"/>
  <c r="Q67" i="7"/>
  <c r="G65" i="31" s="1"/>
  <c r="F65" i="31"/>
  <c r="Q92" i="7"/>
  <c r="G90" i="31" s="1"/>
  <c r="F90" i="31"/>
  <c r="Q88" i="7"/>
  <c r="G86" i="31" s="1"/>
  <c r="F86" i="31"/>
  <c r="Q84" i="7"/>
  <c r="G82" i="31" s="1"/>
  <c r="F82" i="31"/>
  <c r="Q80" i="7"/>
  <c r="G78" i="31" s="1"/>
  <c r="F78" i="31"/>
  <c r="Q99" i="7"/>
  <c r="G97" i="31" s="1"/>
  <c r="F97" i="31"/>
  <c r="Q14" i="7"/>
  <c r="G12" i="31" s="1"/>
  <c r="F12" i="31"/>
  <c r="Q76" i="7"/>
  <c r="G74" i="31" s="1"/>
  <c r="F74" i="31"/>
  <c r="Q74" i="7"/>
  <c r="G72" i="31" s="1"/>
  <c r="F72" i="31"/>
  <c r="Q72" i="7"/>
  <c r="G70" i="31" s="1"/>
  <c r="F70" i="31"/>
  <c r="Q70" i="7"/>
  <c r="G68" i="31" s="1"/>
  <c r="F68" i="31"/>
  <c r="Q68" i="7"/>
  <c r="G66" i="31" s="1"/>
  <c r="F66" i="31"/>
  <c r="Q66" i="7"/>
  <c r="G64" i="31" s="1"/>
  <c r="F64" i="31"/>
  <c r="Q91" i="7"/>
  <c r="G89" i="31" s="1"/>
  <c r="F89" i="31"/>
  <c r="Q89" i="7"/>
  <c r="G87" i="31" s="1"/>
  <c r="F87" i="31"/>
  <c r="Q87" i="7"/>
  <c r="G85" i="31" s="1"/>
  <c r="F85" i="31"/>
  <c r="Q85" i="7"/>
  <c r="G83" i="31" s="1"/>
  <c r="F83" i="31"/>
  <c r="Q83" i="7"/>
  <c r="G81" i="31" s="1"/>
  <c r="F81" i="31"/>
  <c r="Q81" i="7"/>
  <c r="G79" i="31" s="1"/>
  <c r="F79" i="31"/>
  <c r="Q100" i="7"/>
  <c r="G98" i="31" s="1"/>
  <c r="F98" i="31"/>
  <c r="Q98" i="7"/>
  <c r="G96" i="31" s="1"/>
  <c r="F96" i="31"/>
  <c r="Q96" i="7"/>
  <c r="G94" i="31" s="1"/>
  <c r="F94" i="31"/>
  <c r="Q77" i="7"/>
  <c r="G75" i="31" s="1"/>
  <c r="F75" i="31"/>
  <c r="Q73" i="7"/>
  <c r="G71" i="31" s="1"/>
  <c r="F71" i="31"/>
  <c r="Q69" i="7"/>
  <c r="G67" i="31" s="1"/>
  <c r="F67" i="31"/>
  <c r="Q65" i="7"/>
  <c r="G63" i="31" s="1"/>
  <c r="F63" i="31"/>
  <c r="Q90" i="7"/>
  <c r="G88" i="31" s="1"/>
  <c r="F88" i="31"/>
  <c r="Q86" i="7"/>
  <c r="G84" i="31" s="1"/>
  <c r="F84" i="31"/>
  <c r="Q82" i="7"/>
  <c r="G80" i="31" s="1"/>
  <c r="F80" i="31"/>
  <c r="Q101" i="7"/>
  <c r="G99" i="31" s="1"/>
  <c r="F99" i="31"/>
  <c r="Q97" i="7"/>
  <c r="G95" i="31" s="1"/>
  <c r="F95" i="31"/>
  <c r="Q95" i="7"/>
  <c r="G93" i="31" s="1"/>
  <c r="F93" i="31"/>
  <c r="Q20" i="7"/>
  <c r="G18" i="31" s="1"/>
  <c r="F18" i="31"/>
  <c r="Q18" i="7"/>
  <c r="G16" i="31" s="1"/>
  <c r="F16" i="31"/>
  <c r="Q16" i="7"/>
  <c r="G14" i="31" s="1"/>
  <c r="F14" i="31"/>
  <c r="Q29" i="7"/>
  <c r="G27" i="31" s="1"/>
  <c r="F27" i="31"/>
  <c r="Q27" i="7"/>
  <c r="G25" i="31" s="1"/>
  <c r="F25" i="31"/>
  <c r="Q25" i="7"/>
  <c r="G23" i="31" s="1"/>
  <c r="F23" i="31"/>
  <c r="Q23" i="7"/>
  <c r="G21" i="31" s="1"/>
  <c r="F21" i="31"/>
  <c r="Q64" i="7"/>
  <c r="G62" i="31" s="1"/>
  <c r="F62" i="31"/>
  <c r="Q79" i="7"/>
  <c r="G77" i="31" s="1"/>
  <c r="F77" i="31"/>
  <c r="Q94" i="7"/>
  <c r="G92" i="31" s="1"/>
  <c r="F92" i="31"/>
  <c r="P14" i="7"/>
  <c r="G12" i="32" s="1"/>
  <c r="F12" i="32"/>
  <c r="P111" i="7"/>
  <c r="G109" i="32" s="1"/>
  <c r="F109" i="32"/>
  <c r="P109" i="7"/>
  <c r="G107" i="32" s="1"/>
  <c r="F107" i="32"/>
  <c r="P107" i="7"/>
  <c r="G105" i="32" s="1"/>
  <c r="F105" i="32"/>
  <c r="P105" i="7"/>
  <c r="G103" i="32" s="1"/>
  <c r="F103" i="32"/>
  <c r="P20" i="7"/>
  <c r="G18" i="32" s="1"/>
  <c r="F18" i="32"/>
  <c r="P18" i="7"/>
  <c r="G16" i="32" s="1"/>
  <c r="F16" i="32"/>
  <c r="P16" i="7"/>
  <c r="G14" i="32" s="1"/>
  <c r="F14" i="32"/>
  <c r="P29" i="7"/>
  <c r="G27" i="32" s="1"/>
  <c r="F27" i="32"/>
  <c r="P27" i="7"/>
  <c r="G25" i="32" s="1"/>
  <c r="F25" i="32"/>
  <c r="P25" i="7"/>
  <c r="G23" i="32" s="1"/>
  <c r="F23" i="32"/>
  <c r="P23" i="7"/>
  <c r="G21" i="32" s="1"/>
  <c r="F21" i="32"/>
  <c r="P19" i="7"/>
  <c r="G17" i="32" s="1"/>
  <c r="F17" i="32"/>
  <c r="P17" i="7"/>
  <c r="G15" i="32" s="1"/>
  <c r="F15" i="32"/>
  <c r="P15" i="7"/>
  <c r="G13" i="32" s="1"/>
  <c r="F13" i="32"/>
  <c r="P30" i="7"/>
  <c r="G28" i="32" s="1"/>
  <c r="F28" i="32"/>
  <c r="P28" i="7"/>
  <c r="G26" i="32" s="1"/>
  <c r="F26" i="32"/>
  <c r="P26" i="7"/>
  <c r="G24" i="32" s="1"/>
  <c r="F24" i="32"/>
  <c r="P24" i="7"/>
  <c r="G22" i="32" s="1"/>
  <c r="F22" i="32"/>
  <c r="P103" i="7"/>
  <c r="G101" i="32" s="1"/>
  <c r="F101" i="32"/>
  <c r="P22" i="7"/>
  <c r="G20" i="32" s="1"/>
  <c r="F20" i="32"/>
  <c r="P110" i="7"/>
  <c r="G108" i="32" s="1"/>
  <c r="F108" i="32"/>
  <c r="P108" i="7"/>
  <c r="G106" i="32" s="1"/>
  <c r="F106" i="32"/>
  <c r="P106" i="7"/>
  <c r="G104" i="32" s="1"/>
  <c r="F104" i="32"/>
  <c r="P104" i="7"/>
  <c r="G102" i="32" s="1"/>
  <c r="F102" i="32"/>
  <c r="O46" i="7"/>
  <c r="N57" i="7"/>
  <c r="P12" i="9"/>
  <c r="P78" i="7"/>
  <c r="P14" i="9"/>
  <c r="P10" i="9"/>
  <c r="P8" i="9"/>
  <c r="P6" i="9"/>
  <c r="O14" i="9"/>
  <c r="O12" i="9"/>
  <c r="O10" i="9"/>
  <c r="O8" i="9"/>
  <c r="O6" i="9"/>
  <c r="P4" i="9"/>
  <c r="O11" i="9"/>
  <c r="O7" i="9"/>
  <c r="Q13" i="7"/>
  <c r="O31" i="7"/>
  <c r="F29" i="31" s="1"/>
  <c r="P13" i="7"/>
  <c r="O4" i="9"/>
  <c r="P13" i="9"/>
  <c r="P11" i="9"/>
  <c r="P9" i="9"/>
  <c r="P7" i="9"/>
  <c r="P5" i="9"/>
  <c r="M98" i="6"/>
  <c r="M81" i="6"/>
  <c r="Q37" i="7"/>
  <c r="P62" i="7"/>
  <c r="N81" i="6"/>
  <c r="N31" i="6"/>
  <c r="M12" i="6"/>
  <c r="N89" i="6"/>
  <c r="N67" i="6"/>
  <c r="N52" i="6"/>
  <c r="N39" i="6"/>
  <c r="Q22" i="7"/>
  <c r="Q39" i="7"/>
  <c r="Q46" i="7" s="1"/>
  <c r="Q62" i="7"/>
  <c r="P102" i="7"/>
  <c r="Q112" i="7"/>
  <c r="N98" i="6"/>
  <c r="N12" i="6"/>
  <c r="M89" i="6"/>
  <c r="M67" i="6"/>
  <c r="M52" i="6"/>
  <c r="M39" i="6"/>
  <c r="M31" i="6"/>
  <c r="M32" i="6" s="1"/>
  <c r="Q21" i="7"/>
  <c r="G19" i="31" s="1"/>
  <c r="P93" i="7"/>
  <c r="Q102" i="7"/>
  <c r="G100" i="31" s="1"/>
  <c r="P37" i="7"/>
  <c r="Q93" i="7"/>
  <c r="G91" i="31" s="1"/>
  <c r="Q78" i="7"/>
  <c r="G76" i="31" s="1"/>
  <c r="P46" i="7"/>
  <c r="L12" i="6"/>
  <c r="L31" i="6"/>
  <c r="L39" i="6"/>
  <c r="L52" i="6"/>
  <c r="L67" i="6"/>
  <c r="L81" i="6"/>
  <c r="L89" i="6"/>
  <c r="L98" i="6"/>
  <c r="N13" i="7"/>
  <c r="N31" i="7"/>
  <c r="F29" i="32" s="1"/>
  <c r="O62" i="7"/>
  <c r="O112" i="7"/>
  <c r="Q21" i="8"/>
  <c r="O21" i="8" s="1"/>
  <c r="Q37" i="8"/>
  <c r="G35" i="31" s="1"/>
  <c r="Q57" i="8"/>
  <c r="P78" i="8"/>
  <c r="Q102" i="8"/>
  <c r="O102" i="8" s="1"/>
  <c r="K12" i="6"/>
  <c r="K31" i="6"/>
  <c r="K39" i="6"/>
  <c r="K52" i="6"/>
  <c r="K67" i="6"/>
  <c r="K81" i="6"/>
  <c r="K89" i="6"/>
  <c r="K98" i="6"/>
  <c r="O21" i="7"/>
  <c r="F19" i="31" s="1"/>
  <c r="O37" i="7"/>
  <c r="N46" i="7"/>
  <c r="N62" i="7"/>
  <c r="O57" i="7"/>
  <c r="O78" i="7"/>
  <c r="F76" i="31" s="1"/>
  <c r="N112" i="7"/>
  <c r="F110" i="32" s="1"/>
  <c r="P13" i="8"/>
  <c r="P31" i="8"/>
  <c r="N31" i="8" s="1"/>
  <c r="P46" i="8"/>
  <c r="P62" i="8"/>
  <c r="G60" i="32" s="1"/>
  <c r="P93" i="8"/>
  <c r="Q112" i="8"/>
  <c r="G110" i="31" s="1"/>
  <c r="N21" i="7"/>
  <c r="F19" i="32" s="1"/>
  <c r="N37" i="7"/>
  <c r="N78" i="7"/>
  <c r="O93" i="7"/>
  <c r="F91" i="31" s="1"/>
  <c r="O102" i="7"/>
  <c r="F100" i="31" s="1"/>
  <c r="Q31" i="8"/>
  <c r="O31" i="8" s="1"/>
  <c r="Q46" i="8"/>
  <c r="Q62" i="8"/>
  <c r="G60" i="31" s="1"/>
  <c r="Q93" i="8"/>
  <c r="O93" i="8" s="1"/>
  <c r="P112" i="8"/>
  <c r="O13" i="7"/>
  <c r="N93" i="7"/>
  <c r="N102" i="7"/>
  <c r="Q13" i="8"/>
  <c r="P21" i="8"/>
  <c r="N21" i="8" s="1"/>
  <c r="P37" i="8"/>
  <c r="G35" i="32" s="1"/>
  <c r="P57" i="8"/>
  <c r="Q78" i="8"/>
  <c r="O78" i="8" s="1"/>
  <c r="P102" i="8"/>
  <c r="Q49" i="7"/>
  <c r="Q57" i="7" s="1"/>
  <c r="P47" i="7"/>
  <c r="P57" i="7" s="1"/>
  <c r="K32" i="6" l="1"/>
  <c r="O46" i="8"/>
  <c r="F44" i="31" s="1"/>
  <c r="G44" i="31"/>
  <c r="O13" i="8"/>
  <c r="F11" i="31" s="1"/>
  <c r="G11" i="31"/>
  <c r="O57" i="8"/>
  <c r="F55" i="31" s="1"/>
  <c r="G55" i="31"/>
  <c r="G111" i="31"/>
  <c r="Q31" i="7"/>
  <c r="G29" i="31" s="1"/>
  <c r="G20" i="31"/>
  <c r="P21" i="7"/>
  <c r="G19" i="32" s="1"/>
  <c r="P112" i="7"/>
  <c r="G110" i="32" s="1"/>
  <c r="N78" i="8"/>
  <c r="F76" i="32" s="1"/>
  <c r="G76" i="32"/>
  <c r="N57" i="8"/>
  <c r="F55" i="32" s="1"/>
  <c r="G55" i="32"/>
  <c r="N46" i="8"/>
  <c r="F44" i="32" s="1"/>
  <c r="G44" i="32"/>
  <c r="P31" i="7"/>
  <c r="G29" i="32" s="1"/>
  <c r="N102" i="8"/>
  <c r="F100" i="32" s="1"/>
  <c r="G100" i="32"/>
  <c r="N93" i="8"/>
  <c r="F91" i="32" s="1"/>
  <c r="G91" i="32"/>
  <c r="N13" i="8"/>
  <c r="F11" i="32" s="1"/>
  <c r="G11" i="32"/>
  <c r="G36" i="32" s="1"/>
  <c r="Q63" i="7"/>
  <c r="P38" i="7"/>
  <c r="L53" i="6"/>
  <c r="Q38" i="7"/>
  <c r="N99" i="6"/>
  <c r="P63" i="7"/>
  <c r="N32" i="6"/>
  <c r="M99" i="6"/>
  <c r="L99" i="6"/>
  <c r="M53" i="6"/>
  <c r="N53" i="6"/>
  <c r="L32" i="6"/>
  <c r="Q113" i="7"/>
  <c r="N95" i="8"/>
  <c r="N20" i="8"/>
  <c r="P20" i="8" s="1"/>
  <c r="N14" i="8"/>
  <c r="P14" i="8" s="1"/>
  <c r="N15" i="8"/>
  <c r="P15" i="8" s="1"/>
  <c r="N16" i="8"/>
  <c r="P16" i="8" s="1"/>
  <c r="N17" i="8"/>
  <c r="P17" i="8" s="1"/>
  <c r="N18" i="8"/>
  <c r="P18" i="8" s="1"/>
  <c r="N19" i="8"/>
  <c r="P19" i="8" s="1"/>
  <c r="Q63" i="8"/>
  <c r="G61" i="31" s="1"/>
  <c r="O62" i="8"/>
  <c r="F60" i="31" s="1"/>
  <c r="O38" i="7"/>
  <c r="O47" i="8"/>
  <c r="O48" i="8"/>
  <c r="O49" i="8"/>
  <c r="O50" i="8"/>
  <c r="O51" i="8"/>
  <c r="O52" i="8"/>
  <c r="O53" i="8"/>
  <c r="O54" i="8"/>
  <c r="O55" i="8"/>
  <c r="O56" i="8"/>
  <c r="O63" i="7"/>
  <c r="O67" i="8"/>
  <c r="Q67" i="8" s="1"/>
  <c r="O71" i="8"/>
  <c r="Q71" i="8" s="1"/>
  <c r="O75" i="8"/>
  <c r="Q75" i="8" s="1"/>
  <c r="O64" i="8"/>
  <c r="Q64" i="8" s="1"/>
  <c r="O66" i="8"/>
  <c r="Q66" i="8" s="1"/>
  <c r="O70" i="8"/>
  <c r="Q70" i="8" s="1"/>
  <c r="O74" i="8"/>
  <c r="Q74" i="8" s="1"/>
  <c r="O65" i="8"/>
  <c r="Q65" i="8" s="1"/>
  <c r="O69" i="8"/>
  <c r="Q69" i="8" s="1"/>
  <c r="O73" i="8"/>
  <c r="Q73" i="8" s="1"/>
  <c r="O77" i="8"/>
  <c r="Q77" i="8" s="1"/>
  <c r="O68" i="8"/>
  <c r="Q68" i="8" s="1"/>
  <c r="O72" i="8"/>
  <c r="Q72" i="8" s="1"/>
  <c r="O76" i="8"/>
  <c r="Q76" i="8" s="1"/>
  <c r="O11" i="8"/>
  <c r="O12" i="8"/>
  <c r="O40" i="8"/>
  <c r="O44" i="8"/>
  <c r="O45" i="8"/>
  <c r="O41" i="8"/>
  <c r="O43" i="8"/>
  <c r="O42" i="8"/>
  <c r="O39" i="8"/>
  <c r="Q113" i="8"/>
  <c r="O112" i="8"/>
  <c r="F110" i="31" s="1"/>
  <c r="F111" i="31" s="1"/>
  <c r="N23" i="8"/>
  <c r="P23" i="8" s="1"/>
  <c r="N22" i="8"/>
  <c r="P22" i="8" s="1"/>
  <c r="N24" i="8"/>
  <c r="P24" i="8" s="1"/>
  <c r="N25" i="8"/>
  <c r="P25" i="8" s="1"/>
  <c r="N26" i="8"/>
  <c r="P26" i="8" s="1"/>
  <c r="N27" i="8"/>
  <c r="P27" i="8" s="1"/>
  <c r="N28" i="8"/>
  <c r="P28" i="8" s="1"/>
  <c r="N29" i="8"/>
  <c r="P29" i="8" s="1"/>
  <c r="N30" i="8"/>
  <c r="P30" i="8" s="1"/>
  <c r="O37" i="8"/>
  <c r="F35" i="31" s="1"/>
  <c r="Q38" i="8"/>
  <c r="N48" i="8"/>
  <c r="N50" i="8"/>
  <c r="N51" i="8"/>
  <c r="N52" i="8"/>
  <c r="N54" i="8"/>
  <c r="N55" i="8"/>
  <c r="N56" i="8"/>
  <c r="N112" i="8"/>
  <c r="P113" i="8"/>
  <c r="O24" i="8"/>
  <c r="Q24" i="8" s="1"/>
  <c r="O25" i="8"/>
  <c r="Q25" i="8" s="1"/>
  <c r="O26" i="8"/>
  <c r="Q26" i="8" s="1"/>
  <c r="O27" i="8"/>
  <c r="Q27" i="8" s="1"/>
  <c r="O28" i="8"/>
  <c r="Q28" i="8" s="1"/>
  <c r="O29" i="8"/>
  <c r="Q29" i="8" s="1"/>
  <c r="O30" i="8"/>
  <c r="Q30" i="8" s="1"/>
  <c r="O23" i="8"/>
  <c r="Q23" i="8" s="1"/>
  <c r="O22" i="8"/>
  <c r="Q22" i="8" s="1"/>
  <c r="N38" i="7"/>
  <c r="N79" i="8"/>
  <c r="N80" i="8"/>
  <c r="N81" i="8"/>
  <c r="N82" i="8"/>
  <c r="N83" i="8"/>
  <c r="N84" i="8"/>
  <c r="N85" i="8"/>
  <c r="N86" i="8"/>
  <c r="N87" i="8"/>
  <c r="N88" i="8"/>
  <c r="N89" i="8"/>
  <c r="N90" i="8"/>
  <c r="N91" i="8"/>
  <c r="N92" i="8"/>
  <c r="N63" i="7"/>
  <c r="K99" i="6"/>
  <c r="K53" i="6"/>
  <c r="O96" i="8"/>
  <c r="Q96" i="8" s="1"/>
  <c r="O100" i="8"/>
  <c r="Q100" i="8" s="1"/>
  <c r="O95" i="8"/>
  <c r="Q95" i="8" s="1"/>
  <c r="O99" i="8"/>
  <c r="Q99" i="8" s="1"/>
  <c r="O94" i="8"/>
  <c r="Q94" i="8" s="1"/>
  <c r="O98" i="8"/>
  <c r="Q98" i="8" s="1"/>
  <c r="O97" i="8"/>
  <c r="Q97" i="8" s="1"/>
  <c r="O101" i="8"/>
  <c r="Q101" i="8" s="1"/>
  <c r="O20" i="8"/>
  <c r="Q20" i="8" s="1"/>
  <c r="O15" i="8"/>
  <c r="Q15" i="8" s="1"/>
  <c r="O16" i="8"/>
  <c r="Q16" i="8" s="1"/>
  <c r="O17" i="8"/>
  <c r="Q17" i="8" s="1"/>
  <c r="O18" i="8"/>
  <c r="Q18" i="8" s="1"/>
  <c r="O19" i="8"/>
  <c r="Q19" i="8" s="1"/>
  <c r="O14" i="8"/>
  <c r="Q14" i="8" s="1"/>
  <c r="N37" i="8"/>
  <c r="F35" i="32" s="1"/>
  <c r="P38" i="8"/>
  <c r="O80" i="8"/>
  <c r="Q80" i="8" s="1"/>
  <c r="O81" i="8"/>
  <c r="Q81" i="8" s="1"/>
  <c r="O82" i="8"/>
  <c r="Q82" i="8" s="1"/>
  <c r="O83" i="8"/>
  <c r="Q83" i="8" s="1"/>
  <c r="O84" i="8"/>
  <c r="Q84" i="8" s="1"/>
  <c r="O85" i="8"/>
  <c r="Q85" i="8" s="1"/>
  <c r="O86" i="8"/>
  <c r="Q86" i="8" s="1"/>
  <c r="O87" i="8"/>
  <c r="Q87" i="8" s="1"/>
  <c r="O88" i="8"/>
  <c r="Q88" i="8" s="1"/>
  <c r="O89" i="8"/>
  <c r="Q89" i="8" s="1"/>
  <c r="O90" i="8"/>
  <c r="Q90" i="8" s="1"/>
  <c r="O91" i="8"/>
  <c r="Q91" i="8" s="1"/>
  <c r="O92" i="8"/>
  <c r="Q92" i="8" s="1"/>
  <c r="O79" i="8"/>
  <c r="Q79" i="8" s="1"/>
  <c r="P63" i="8"/>
  <c r="G61" i="32" s="1"/>
  <c r="N62" i="8"/>
  <c r="F60" i="32" s="1"/>
  <c r="N113" i="7"/>
  <c r="N72" i="8"/>
  <c r="O113" i="7"/>
  <c r="N6" i="8" l="1"/>
  <c r="O10" i="8"/>
  <c r="O9" i="8"/>
  <c r="F7" i="31" s="1"/>
  <c r="O8" i="8"/>
  <c r="Q8" i="8" s="1"/>
  <c r="G6" i="31" s="1"/>
  <c r="O7" i="8"/>
  <c r="O4" i="8"/>
  <c r="O6" i="8"/>
  <c r="O5" i="8"/>
  <c r="Q5" i="8" s="1"/>
  <c r="G3" i="31" s="1"/>
  <c r="N101" i="8"/>
  <c r="P113" i="7"/>
  <c r="G36" i="31"/>
  <c r="Q50" i="8"/>
  <c r="G48" i="31" s="1"/>
  <c r="F48" i="31"/>
  <c r="Q7" i="8"/>
  <c r="G5" i="31" s="1"/>
  <c r="F5" i="31"/>
  <c r="Q53" i="8"/>
  <c r="G51" i="31" s="1"/>
  <c r="F51" i="31"/>
  <c r="Q49" i="8"/>
  <c r="G47" i="31" s="1"/>
  <c r="F47" i="31"/>
  <c r="N45" i="8"/>
  <c r="F36" i="31"/>
  <c r="Q42" i="8"/>
  <c r="G40" i="31" s="1"/>
  <c r="F40" i="31"/>
  <c r="Q10" i="8"/>
  <c r="G8" i="31" s="1"/>
  <c r="F8" i="31"/>
  <c r="Q9" i="8"/>
  <c r="G7" i="31" s="1"/>
  <c r="Q54" i="8"/>
  <c r="G52" i="31" s="1"/>
  <c r="F52" i="31"/>
  <c r="Q40" i="8"/>
  <c r="G38" i="31" s="1"/>
  <c r="F38" i="31"/>
  <c r="N70" i="8"/>
  <c r="Q41" i="8"/>
  <c r="G39" i="31" s="1"/>
  <c r="F39" i="31"/>
  <c r="Q4" i="8"/>
  <c r="G2" i="31" s="1"/>
  <c r="F2" i="31"/>
  <c r="Q6" i="8"/>
  <c r="G4" i="31" s="1"/>
  <c r="F4" i="31"/>
  <c r="Q56" i="8"/>
  <c r="G54" i="31" s="1"/>
  <c r="F54" i="31"/>
  <c r="Q52" i="8"/>
  <c r="G50" i="31" s="1"/>
  <c r="F50" i="31"/>
  <c r="Q48" i="8"/>
  <c r="G46" i="31" s="1"/>
  <c r="F46" i="31"/>
  <c r="N43" i="8"/>
  <c r="Q44" i="8"/>
  <c r="G42" i="31" s="1"/>
  <c r="F42" i="31"/>
  <c r="N73" i="8"/>
  <c r="P73" i="8" s="1"/>
  <c r="G71" i="32" s="1"/>
  <c r="Q43" i="8"/>
  <c r="G41" i="31" s="1"/>
  <c r="F41" i="31"/>
  <c r="N75" i="8"/>
  <c r="F73" i="32" s="1"/>
  <c r="Q39" i="8"/>
  <c r="G37" i="31" s="1"/>
  <c r="F37" i="31"/>
  <c r="Q45" i="8"/>
  <c r="G43" i="31" s="1"/>
  <c r="F43" i="31"/>
  <c r="Q12" i="8"/>
  <c r="G10" i="31" s="1"/>
  <c r="F10" i="31"/>
  <c r="Q11" i="8"/>
  <c r="G9" i="31" s="1"/>
  <c r="F9" i="31"/>
  <c r="Q55" i="8"/>
  <c r="G53" i="31" s="1"/>
  <c r="F53" i="31"/>
  <c r="Q51" i="8"/>
  <c r="G49" i="31" s="1"/>
  <c r="F49" i="31"/>
  <c r="Q47" i="8"/>
  <c r="G45" i="31" s="1"/>
  <c r="F45" i="31"/>
  <c r="N71" i="8"/>
  <c r="N68" i="8"/>
  <c r="P68" i="8" s="1"/>
  <c r="G66" i="32" s="1"/>
  <c r="N69" i="8"/>
  <c r="F67" i="32" s="1"/>
  <c r="N66" i="8"/>
  <c r="P66" i="8" s="1"/>
  <c r="G64" i="32" s="1"/>
  <c r="N44" i="8"/>
  <c r="P44" i="8" s="1"/>
  <c r="G42" i="32" s="1"/>
  <c r="N42" i="8"/>
  <c r="F40" i="32" s="1"/>
  <c r="F36" i="32"/>
  <c r="N67" i="8"/>
  <c r="F65" i="32" s="1"/>
  <c r="N64" i="8"/>
  <c r="N65" i="8"/>
  <c r="P65" i="8" s="1"/>
  <c r="G63" i="32" s="1"/>
  <c r="N39" i="8"/>
  <c r="P39" i="8" s="1"/>
  <c r="G37" i="32" s="1"/>
  <c r="N41" i="8"/>
  <c r="P41" i="8" s="1"/>
  <c r="G39" i="32" s="1"/>
  <c r="N76" i="8"/>
  <c r="N77" i="8"/>
  <c r="P77" i="8" s="1"/>
  <c r="G75" i="32" s="1"/>
  <c r="N74" i="8"/>
  <c r="P74" i="8" s="1"/>
  <c r="G72" i="32" s="1"/>
  <c r="N5" i="8"/>
  <c r="P5" i="8" s="1"/>
  <c r="G3" i="32" s="1"/>
  <c r="N47" i="8"/>
  <c r="P47" i="8" s="1"/>
  <c r="G45" i="32" s="1"/>
  <c r="N53" i="8"/>
  <c r="F51" i="32" s="1"/>
  <c r="N49" i="8"/>
  <c r="F47" i="32" s="1"/>
  <c r="N40" i="8"/>
  <c r="P40" i="8" s="1"/>
  <c r="G38" i="32" s="1"/>
  <c r="P64" i="8"/>
  <c r="G62" i="32" s="1"/>
  <c r="F62" i="32"/>
  <c r="F3" i="32"/>
  <c r="P90" i="8"/>
  <c r="G88" i="32" s="1"/>
  <c r="F88" i="32"/>
  <c r="P86" i="8"/>
  <c r="G84" i="32" s="1"/>
  <c r="F84" i="32"/>
  <c r="P82" i="8"/>
  <c r="G80" i="32" s="1"/>
  <c r="F80" i="32"/>
  <c r="P53" i="8"/>
  <c r="G51" i="32" s="1"/>
  <c r="P95" i="8"/>
  <c r="G93" i="32" s="1"/>
  <c r="F93" i="32"/>
  <c r="N11" i="8"/>
  <c r="N4" i="8"/>
  <c r="P85" i="8"/>
  <c r="G83" i="32" s="1"/>
  <c r="F83" i="32"/>
  <c r="P81" i="8"/>
  <c r="G79" i="32" s="1"/>
  <c r="F79" i="32"/>
  <c r="P56" i="8"/>
  <c r="G54" i="32" s="1"/>
  <c r="F54" i="32"/>
  <c r="P48" i="8"/>
  <c r="G46" i="32" s="1"/>
  <c r="F46" i="32"/>
  <c r="P43" i="8"/>
  <c r="G41" i="32" s="1"/>
  <c r="F41" i="32"/>
  <c r="N9" i="8"/>
  <c r="N10" i="8"/>
  <c r="P88" i="8"/>
  <c r="G86" i="32" s="1"/>
  <c r="F86" i="32"/>
  <c r="P84" i="8"/>
  <c r="G82" i="32" s="1"/>
  <c r="F82" i="32"/>
  <c r="P80" i="8"/>
  <c r="G78" i="32" s="1"/>
  <c r="F78" i="32"/>
  <c r="P55" i="8"/>
  <c r="G53" i="32" s="1"/>
  <c r="F53" i="32"/>
  <c r="P51" i="8"/>
  <c r="G49" i="32" s="1"/>
  <c r="F49" i="32"/>
  <c r="F42" i="32"/>
  <c r="P42" i="8"/>
  <c r="G40" i="32" s="1"/>
  <c r="N96" i="8"/>
  <c r="N98" i="8"/>
  <c r="G111" i="32"/>
  <c r="P67" i="8"/>
  <c r="G65" i="32" s="1"/>
  <c r="P6" i="8"/>
  <c r="G4" i="32" s="1"/>
  <c r="F4" i="32"/>
  <c r="F45" i="32"/>
  <c r="P49" i="8"/>
  <c r="G47" i="32" s="1"/>
  <c r="P101" i="8"/>
  <c r="G99" i="32" s="1"/>
  <c r="F99" i="32"/>
  <c r="P76" i="8"/>
  <c r="G74" i="32" s="1"/>
  <c r="F74" i="32"/>
  <c r="N12" i="8"/>
  <c r="P89" i="8"/>
  <c r="G87" i="32" s="1"/>
  <c r="F87" i="32"/>
  <c r="P52" i="8"/>
  <c r="G50" i="32" s="1"/>
  <c r="F50" i="32"/>
  <c r="P45" i="8"/>
  <c r="G43" i="32" s="1"/>
  <c r="F43" i="32"/>
  <c r="N100" i="8"/>
  <c r="N97" i="8"/>
  <c r="P72" i="8"/>
  <c r="G70" i="32" s="1"/>
  <c r="F70" i="32"/>
  <c r="P70" i="8"/>
  <c r="G68" i="32" s="1"/>
  <c r="F68" i="32"/>
  <c r="P92" i="8"/>
  <c r="G90" i="32" s="1"/>
  <c r="F90" i="32"/>
  <c r="P71" i="8"/>
  <c r="G69" i="32" s="1"/>
  <c r="F69" i="32"/>
  <c r="F64" i="32"/>
  <c r="N7" i="8"/>
  <c r="N8" i="8"/>
  <c r="P91" i="8"/>
  <c r="G89" i="32" s="1"/>
  <c r="F89" i="32"/>
  <c r="P87" i="8"/>
  <c r="G85" i="32" s="1"/>
  <c r="F85" i="32"/>
  <c r="P83" i="8"/>
  <c r="G81" i="32" s="1"/>
  <c r="F81" i="32"/>
  <c r="P79" i="8"/>
  <c r="G77" i="32" s="1"/>
  <c r="F77" i="32"/>
  <c r="P54" i="8"/>
  <c r="G52" i="32" s="1"/>
  <c r="F52" i="32"/>
  <c r="P50" i="8"/>
  <c r="G48" i="32" s="1"/>
  <c r="F48" i="32"/>
  <c r="N94" i="8"/>
  <c r="N99" i="8"/>
  <c r="F111" i="32"/>
  <c r="N38" i="8"/>
  <c r="N33" i="8"/>
  <c r="N34" i="8"/>
  <c r="N35" i="8"/>
  <c r="N36" i="8"/>
  <c r="N32" i="8"/>
  <c r="N113" i="8"/>
  <c r="N104" i="8"/>
  <c r="P104" i="8" s="1"/>
  <c r="N105" i="8"/>
  <c r="P105" i="8" s="1"/>
  <c r="N106" i="8"/>
  <c r="P106" i="8" s="1"/>
  <c r="N107" i="8"/>
  <c r="P107" i="8" s="1"/>
  <c r="N108" i="8"/>
  <c r="P108" i="8" s="1"/>
  <c r="N109" i="8"/>
  <c r="P109" i="8" s="1"/>
  <c r="N110" i="8"/>
  <c r="P110" i="8" s="1"/>
  <c r="N111" i="8"/>
  <c r="P111" i="8" s="1"/>
  <c r="N103" i="8"/>
  <c r="P103" i="8" s="1"/>
  <c r="O63" i="8"/>
  <c r="F61" i="31" s="1"/>
  <c r="O58" i="8"/>
  <c r="O59" i="8"/>
  <c r="O60" i="8"/>
  <c r="O61" i="8"/>
  <c r="N63" i="8"/>
  <c r="F61" i="32" s="1"/>
  <c r="N59" i="8"/>
  <c r="N60" i="8"/>
  <c r="N61" i="8"/>
  <c r="N58" i="8"/>
  <c r="O38" i="8"/>
  <c r="O32" i="8"/>
  <c r="O33" i="8"/>
  <c r="O34" i="8"/>
  <c r="O35" i="8"/>
  <c r="O36" i="8"/>
  <c r="O113" i="8"/>
  <c r="O103" i="8"/>
  <c r="O104" i="8"/>
  <c r="O105" i="8"/>
  <c r="O106" i="8"/>
  <c r="O107" i="8"/>
  <c r="O108" i="8"/>
  <c r="O109" i="8"/>
  <c r="O110" i="8"/>
  <c r="O111" i="8"/>
  <c r="F37" i="32" l="1"/>
  <c r="F6" i="31"/>
  <c r="P69" i="8"/>
  <c r="G67" i="32" s="1"/>
  <c r="F71" i="32"/>
  <c r="P75" i="8"/>
  <c r="G73" i="32" s="1"/>
  <c r="F3" i="31"/>
  <c r="F66" i="32"/>
  <c r="F72" i="32"/>
  <c r="Q111" i="8"/>
  <c r="G109" i="31" s="1"/>
  <c r="F109" i="31"/>
  <c r="F63" i="32"/>
  <c r="Q108" i="8"/>
  <c r="G106" i="31" s="1"/>
  <c r="F106" i="31"/>
  <c r="Q104" i="8"/>
  <c r="G102" i="31" s="1"/>
  <c r="F102" i="31"/>
  <c r="Q110" i="8"/>
  <c r="G108" i="31" s="1"/>
  <c r="F108" i="31"/>
  <c r="Q106" i="8"/>
  <c r="G104" i="31" s="1"/>
  <c r="F104" i="31"/>
  <c r="Q33" i="8"/>
  <c r="G31" i="31" s="1"/>
  <c r="F31" i="31"/>
  <c r="Q61" i="8"/>
  <c r="G59" i="31" s="1"/>
  <c r="F59" i="31"/>
  <c r="F75" i="32"/>
  <c r="Q35" i="8"/>
  <c r="G33" i="31" s="1"/>
  <c r="F33" i="31"/>
  <c r="Q59" i="8"/>
  <c r="G57" i="31" s="1"/>
  <c r="F57" i="31"/>
  <c r="Q107" i="8"/>
  <c r="G105" i="31" s="1"/>
  <c r="F105" i="31"/>
  <c r="Q103" i="8"/>
  <c r="G101" i="31" s="1"/>
  <c r="F101" i="31"/>
  <c r="Q34" i="8"/>
  <c r="G32" i="31" s="1"/>
  <c r="F32" i="31"/>
  <c r="Q58" i="8"/>
  <c r="G56" i="31" s="1"/>
  <c r="F56" i="31"/>
  <c r="Q109" i="8"/>
  <c r="G107" i="31" s="1"/>
  <c r="F107" i="31"/>
  <c r="Q105" i="8"/>
  <c r="G103" i="31" s="1"/>
  <c r="F103" i="31"/>
  <c r="Q36" i="8"/>
  <c r="G34" i="31" s="1"/>
  <c r="F34" i="31"/>
  <c r="Q32" i="8"/>
  <c r="G30" i="31" s="1"/>
  <c r="F30" i="31"/>
  <c r="Q60" i="8"/>
  <c r="G58" i="31" s="1"/>
  <c r="F58" i="31"/>
  <c r="F38" i="32"/>
  <c r="F39" i="32"/>
  <c r="P59" i="8"/>
  <c r="G57" i="32" s="1"/>
  <c r="F57" i="32"/>
  <c r="P99" i="8"/>
  <c r="G97" i="32" s="1"/>
  <c r="F97" i="32"/>
  <c r="P97" i="8"/>
  <c r="G95" i="32" s="1"/>
  <c r="F95" i="32"/>
  <c r="P4" i="8"/>
  <c r="G2" i="32" s="1"/>
  <c r="F2" i="32"/>
  <c r="P58" i="8"/>
  <c r="G56" i="32" s="1"/>
  <c r="F56" i="32"/>
  <c r="P32" i="8"/>
  <c r="G30" i="32" s="1"/>
  <c r="F30" i="32"/>
  <c r="P33" i="8"/>
  <c r="G31" i="32" s="1"/>
  <c r="F31" i="32"/>
  <c r="P94" i="8"/>
  <c r="G92" i="32" s="1"/>
  <c r="F92" i="32"/>
  <c r="P100" i="8"/>
  <c r="G98" i="32" s="1"/>
  <c r="F98" i="32"/>
  <c r="P11" i="8"/>
  <c r="G9" i="32" s="1"/>
  <c r="F9" i="32"/>
  <c r="P61" i="8"/>
  <c r="G59" i="32" s="1"/>
  <c r="F59" i="32"/>
  <c r="P36" i="8"/>
  <c r="G34" i="32" s="1"/>
  <c r="F34" i="32"/>
  <c r="P8" i="8"/>
  <c r="G6" i="32" s="1"/>
  <c r="F6" i="32"/>
  <c r="P98" i="8"/>
  <c r="G96" i="32" s="1"/>
  <c r="F96" i="32"/>
  <c r="P10" i="8"/>
  <c r="G8" i="32" s="1"/>
  <c r="F8" i="32"/>
  <c r="P34" i="8"/>
  <c r="G32" i="32" s="1"/>
  <c r="F32" i="32"/>
  <c r="P12" i="8"/>
  <c r="G10" i="32" s="1"/>
  <c r="F10" i="32"/>
  <c r="P60" i="8"/>
  <c r="G58" i="32" s="1"/>
  <c r="F58" i="32"/>
  <c r="P35" i="8"/>
  <c r="G33" i="32" s="1"/>
  <c r="F33" i="32"/>
  <c r="P7" i="8"/>
  <c r="G5" i="32" s="1"/>
  <c r="F5" i="32"/>
  <c r="P96" i="8"/>
  <c r="G94" i="32" s="1"/>
  <c r="F94" i="32"/>
  <c r="P9" i="8"/>
  <c r="G7" i="32" s="1"/>
  <c r="F7" i="32"/>
</calcChain>
</file>

<file path=xl/sharedStrings.xml><?xml version="1.0" encoding="utf-8"?>
<sst xmlns="http://schemas.openxmlformats.org/spreadsheetml/2006/main" count="58164" uniqueCount="535">
  <si>
    <t>OBJECTID</t>
  </si>
  <si>
    <t>BMAP</t>
  </si>
  <si>
    <t>PZ</t>
  </si>
  <si>
    <t>SegGroup</t>
  </si>
  <si>
    <t>Segment</t>
  </si>
  <si>
    <t>TN_Reduction</t>
  </si>
  <si>
    <t>TP_Reduction</t>
  </si>
  <si>
    <t>Entity</t>
  </si>
  <si>
    <t>LC2015</t>
  </si>
  <si>
    <t>LC2015_Description</t>
  </si>
  <si>
    <t>LC2015_DEP</t>
  </si>
  <si>
    <t>Natural</t>
  </si>
  <si>
    <t>Overlaps</t>
  </si>
  <si>
    <t>Stakeholder</t>
  </si>
  <si>
    <t>Ag</t>
  </si>
  <si>
    <t>Ag_toUrban</t>
  </si>
  <si>
    <t>Duplicates</t>
  </si>
  <si>
    <t>C1_Diverts</t>
  </si>
  <si>
    <t>C1_Remains</t>
  </si>
  <si>
    <t>FREQUENCY</t>
  </si>
  <si>
    <t>SUM_Acres</t>
  </si>
  <si>
    <t>SUM_TN_Load</t>
  </si>
  <si>
    <t>SUM_TP_Load</t>
  </si>
  <si>
    <t>SUM_Volume</t>
  </si>
  <si>
    <t>SUM_TN_C1</t>
  </si>
  <si>
    <t>SUM_TP_C1</t>
  </si>
  <si>
    <t>SUM_Vol_C1</t>
  </si>
  <si>
    <t>Banana River</t>
  </si>
  <si>
    <t>A</t>
  </si>
  <si>
    <t>BR1-2</t>
  </si>
  <si>
    <t>62-304.520 (9), F.A.C.</t>
  </si>
  <si>
    <t>Agricultural Producers</t>
  </si>
  <si>
    <t>Improved Pasture</t>
  </si>
  <si>
    <t>Brevard County</t>
  </si>
  <si>
    <t>Kennedy Space Center                                   Brevard County</t>
  </si>
  <si>
    <t>Kennedy Space Center</t>
  </si>
  <si>
    <t>Woodland Pasture</t>
  </si>
  <si>
    <t>Citrus groves</t>
  </si>
  <si>
    <t>Abandoned tree crops</t>
  </si>
  <si>
    <t>Mixed Rangeland</t>
  </si>
  <si>
    <t>US Air Force                                    Brevard County</t>
  </si>
  <si>
    <t>US Air Force</t>
  </si>
  <si>
    <t>Residential, Low Density-Less than two dwelling units/acre</t>
  </si>
  <si>
    <t>Residential, Rural &lt; or = 0.5 dwelling units/acre</t>
  </si>
  <si>
    <t>Low Density Under Construction</t>
  </si>
  <si>
    <t>Residential, Medium Density-Two-five dwellingunits per acre</t>
  </si>
  <si>
    <t>Fixed Single Family Units</t>
  </si>
  <si>
    <t>Residential, High density; Multiple Dwelling Units, Low Rise &lt;Two stories or less&gt;</t>
  </si>
  <si>
    <t>Commercial and Services</t>
  </si>
  <si>
    <t>Oil and Gas Storage(except industrial use or manufacturing)</t>
  </si>
  <si>
    <t>Military</t>
  </si>
  <si>
    <t>Governmental</t>
  </si>
  <si>
    <t>Golf Course</t>
  </si>
  <si>
    <t>Parks and Zoos</t>
  </si>
  <si>
    <t>Beaches other than swimming beaches</t>
  </si>
  <si>
    <t>Spoil areas</t>
  </si>
  <si>
    <t>Railroads</t>
  </si>
  <si>
    <t>Roads and Highways</t>
  </si>
  <si>
    <t>Port facilities</t>
  </si>
  <si>
    <t>Electrical power transmission lines</t>
  </si>
  <si>
    <t>FDOT District 5</t>
  </si>
  <si>
    <t>FDOT District 5            Port Canaveral                                Brevard County</t>
  </si>
  <si>
    <t>FDOT District 5        US Air Force    Port Canaveral                                Brevard County</t>
  </si>
  <si>
    <t>Mangrove swamp</t>
  </si>
  <si>
    <t>Natural Lands</t>
  </si>
  <si>
    <t>FDOT District 5                                            Brevard County</t>
  </si>
  <si>
    <t>Other Recreational(Riding stables, go-carttracks, skeet ranges, etc)</t>
  </si>
  <si>
    <t>looks like part of a roadway or access ROW; assign to KSC</t>
  </si>
  <si>
    <t>Surface Water Collection Basin</t>
  </si>
  <si>
    <t>Herbaceous Dry Prairie</t>
  </si>
  <si>
    <t>US Air Force    Port Canaveral                                Brevard County</t>
  </si>
  <si>
    <t>US Air Force Kennedy Space Center                                   Brevard County</t>
  </si>
  <si>
    <t>Shrub and Brushland</t>
  </si>
  <si>
    <t>Kennedy Space Center   Port Canaveral                                Brevard County</t>
  </si>
  <si>
    <t>Port Canaveral                                Brevard County</t>
  </si>
  <si>
    <t>Port Canaveral</t>
  </si>
  <si>
    <t>Not Ag</t>
  </si>
  <si>
    <t>Pine flatwoods</t>
  </si>
  <si>
    <t>Upland Hardwood Forest</t>
  </si>
  <si>
    <t>Xeric oak</t>
  </si>
  <si>
    <t>Cabbage palm</t>
  </si>
  <si>
    <t>Upland Hardwood Forests Continued</t>
  </si>
  <si>
    <t>Hardwood Conifer Mixed</t>
  </si>
  <si>
    <t>Australian pine</t>
  </si>
  <si>
    <t>Forest regeneration</t>
  </si>
  <si>
    <t>Streams and waterways</t>
  </si>
  <si>
    <t>Lakes</t>
  </si>
  <si>
    <t>Marshy Lakes</t>
  </si>
  <si>
    <t>Reservoirs</t>
  </si>
  <si>
    <t>Bays and estuaries</t>
  </si>
  <si>
    <t>Embayments opening directly to the Gulf or Ocean</t>
  </si>
  <si>
    <t>Embayments Not Opening Directly to Gulf or Ocean</t>
  </si>
  <si>
    <t>Enclosed saltwater ponds within a salt marsh</t>
  </si>
  <si>
    <t>Bay swamps</t>
  </si>
  <si>
    <t>Mixed wetland hardwoods</t>
  </si>
  <si>
    <t>Cabbage palm hammock</t>
  </si>
  <si>
    <t>Cabbage palm savannah</t>
  </si>
  <si>
    <t>Cypress</t>
  </si>
  <si>
    <t>Hydric pine flatwoods</t>
  </si>
  <si>
    <t>Wetland Forested Mixed</t>
  </si>
  <si>
    <t>Freshwater marshes</t>
  </si>
  <si>
    <t>Saltwater marshes</t>
  </si>
  <si>
    <t>Wet prairies</t>
  </si>
  <si>
    <t>Emergent aquatic vegetation</t>
  </si>
  <si>
    <t>Mixed scrub-shrub wetland</t>
  </si>
  <si>
    <t>Non-vegetated Wetland</t>
  </si>
  <si>
    <t>Primitive Trails</t>
  </si>
  <si>
    <t>Communications</t>
  </si>
  <si>
    <t>Electrical power facilities</t>
  </si>
  <si>
    <t>Solid waste disposal</t>
  </si>
  <si>
    <t>B</t>
  </si>
  <si>
    <t>BR-6</t>
  </si>
  <si>
    <t>62-304.520 (11), F.A.C.</t>
  </si>
  <si>
    <t>Tree nurseries</t>
  </si>
  <si>
    <t>Residential, High Density</t>
  </si>
  <si>
    <t>Mobile Home Units</t>
  </si>
  <si>
    <t>Retail Sales and Services</t>
  </si>
  <si>
    <t>Wholesale Sales and Services &lt;Excluding warehouses associated with industrial use&gt;</t>
  </si>
  <si>
    <t>Professional Services</t>
  </si>
  <si>
    <t>Tourist Services</t>
  </si>
  <si>
    <t>Other Light Industrial</t>
  </si>
  <si>
    <t>Institutional (Educational,religious,health and military facilities)</t>
  </si>
  <si>
    <t>Educational Facilities</t>
  </si>
  <si>
    <t>Religious</t>
  </si>
  <si>
    <t>Medical and Health Care</t>
  </si>
  <si>
    <t>Commercial Child Care</t>
  </si>
  <si>
    <t>Community Recreational Facilities</t>
  </si>
  <si>
    <t>Disturbed land</t>
  </si>
  <si>
    <t>Airports</t>
  </si>
  <si>
    <t>Water supply plants</t>
  </si>
  <si>
    <t>Upland Mixed Forest</t>
  </si>
  <si>
    <t>Shrub Swamp</t>
  </si>
  <si>
    <t>62-304.520 (13), F.A.C.</t>
  </si>
  <si>
    <t>Residential, High density; Multiple Dwelling Units, High Rise &lt;Three stories or more&gt;</t>
  </si>
  <si>
    <t>High Density Under Construction</t>
  </si>
  <si>
    <t>Cultural and Entertainment</t>
  </si>
  <si>
    <t>Other Institutional</t>
  </si>
  <si>
    <t>Marinas and Fish Camps</t>
  </si>
  <si>
    <t>Communication Facilities</t>
  </si>
  <si>
    <t>BR3-5, BR-7</t>
  </si>
  <si>
    <t>62-304.520 (10), F.A.C.</t>
  </si>
  <si>
    <t>Tree Crops</t>
  </si>
  <si>
    <t>City of Cape Canaveral         Brevard County</t>
  </si>
  <si>
    <t>City of Cape Canaveral</t>
  </si>
  <si>
    <t>Port Canaveral                       City of Cape Canaveral         Brevard County</t>
  </si>
  <si>
    <t>Medium Density Under Construction</t>
  </si>
  <si>
    <t>Residential, High density; Mixed Units &lt;Fixed and mobile Homes&gt;</t>
  </si>
  <si>
    <t>Commercial and Services Under Construction</t>
  </si>
  <si>
    <t>Other Heavy Industrial</t>
  </si>
  <si>
    <t>Recreational</t>
  </si>
  <si>
    <t>Rural land in transition without positive indicators of intended activity</t>
  </si>
  <si>
    <t>Sewage Treatment</t>
  </si>
  <si>
    <t>Food Processing</t>
  </si>
  <si>
    <t>City of Cocoa Beach</t>
  </si>
  <si>
    <t>City of Cocoa Beach           Brevard County</t>
  </si>
  <si>
    <t>Auto parking facilities - when not directly related to other land uses</t>
  </si>
  <si>
    <t>City of Indian Harbour Beach</t>
  </si>
  <si>
    <t>City of Indian Harbour Beach               Brevard County</t>
  </si>
  <si>
    <t>City of Satellite Beach</t>
  </si>
  <si>
    <t>City of Satellite Beach                          Brevard County</t>
  </si>
  <si>
    <t>City of Satellite Beach           City of Indian Harbour Beach               Brevard County</t>
  </si>
  <si>
    <t>FDOT District 5                                 City of Cocoa Beach           Brevard County</t>
  </si>
  <si>
    <t>FDOT District 5                          City of Melbourne                  Brevard County</t>
  </si>
  <si>
    <t>FDOT District 5                                   City of Cape Canaveral         Brevard County</t>
  </si>
  <si>
    <t>FDOT District 5                             City of Indian Harbour Beach               Brevard County</t>
  </si>
  <si>
    <t>FDOT District 5                  City of Satellite Beach                          Brevard County</t>
  </si>
  <si>
    <t>FDOT District 5                  City of Satellite Beach           City of Indian Harbour Beach               Brevard County</t>
  </si>
  <si>
    <t>FDOT District 5          US Air Force                                  Brevard County</t>
  </si>
  <si>
    <t>FDOT District 5                          City of Melbourne   City of Indian Harbour Beach               Brevard County</t>
  </si>
  <si>
    <t>FDOT District 5            Port Canaveral                       City of Cape Canaveral         Brevard County</t>
  </si>
  <si>
    <t>US Air Force                                  Brevard County</t>
  </si>
  <si>
    <t>Palmetto-Oak Shrubland</t>
  </si>
  <si>
    <t>Tropical Hardwood Hammock</t>
  </si>
  <si>
    <t>Maritime Hammock</t>
  </si>
  <si>
    <t>Coastal Temperate Hammock</t>
  </si>
  <si>
    <t>Xeric Oak Scrub</t>
  </si>
  <si>
    <t>Tidal creek</t>
  </si>
  <si>
    <t>Inactive Land with street patterns but withoutstructures</t>
  </si>
  <si>
    <t>Central IRL</t>
  </si>
  <si>
    <t>IR12-21</t>
  </si>
  <si>
    <t>62-304.520 (12), F.A.C. modified for downstream protection</t>
  </si>
  <si>
    <t>FDOT District 5                           Town of Malabar                 Brevard County</t>
  </si>
  <si>
    <t>FDOT District 5                               Town of Grant-Valkaria             Brevard County</t>
  </si>
  <si>
    <t>FDOT District 5                           Town of Malabar    Town of Grant-Valkaria             Brevard County</t>
  </si>
  <si>
    <t>Town of Grant-Valkaria             Brevard County</t>
  </si>
  <si>
    <t>Town of Grant-Valkaria</t>
  </si>
  <si>
    <t>Town of Malabar                 Brevard County</t>
  </si>
  <si>
    <t>Town of Malabar</t>
  </si>
  <si>
    <t>Town of Malabar    Town of Grant-Valkaria             Brevard County</t>
  </si>
  <si>
    <t>62-304.520 (7)(b),(16), F.A.C.</t>
  </si>
  <si>
    <t>Brevard County   SJRWMD C-1 Diversion</t>
  </si>
  <si>
    <t>City of Melbourne                  Brevard County</t>
  </si>
  <si>
    <t>City of Melbourne</t>
  </si>
  <si>
    <t>City of Palm Bay                       Brevard County</t>
  </si>
  <si>
    <t>City of Palm Bay</t>
  </si>
  <si>
    <t>City of West Melbourne                               Brevard County</t>
  </si>
  <si>
    <t>City of West Melbourne</t>
  </si>
  <si>
    <t>Field Crops</t>
  </si>
  <si>
    <t>City of West Melbourne                               Brevard County   SJRWMD C-1 Diversion</t>
  </si>
  <si>
    <t>Cemeteries</t>
  </si>
  <si>
    <t>Timber Processing</t>
  </si>
  <si>
    <t>Race Tracks(horse, dog, car, motorcycle)</t>
  </si>
  <si>
    <t>Utilities</t>
  </si>
  <si>
    <t>Other treatment ponds</t>
  </si>
  <si>
    <t>City of West Melbourne             City of Melbourne                  Brevard County</t>
  </si>
  <si>
    <t>FDOT District 5             City of West Melbourne                               Brevard County</t>
  </si>
  <si>
    <t>FDOT District 5                                            Brevard County   SJRWMD C-1 Diversion</t>
  </si>
  <si>
    <t>FDOT District 5             City of West Melbourne                               Brevard County   SJRWMD C-1 Diversion</t>
  </si>
  <si>
    <t>FDOT District 5             City of West Melbourne             City of Melbourne                  Brevard County</t>
  </si>
  <si>
    <t>FDOT District 5                        Town of Melbourne Village                    Brevard County</t>
  </si>
  <si>
    <t>FDOT District 5             City of West Melbourne           Town of Melbourne Village                    Brevard County</t>
  </si>
  <si>
    <t>FDOT District 5                        Town of Melbourne Village                    Brevard County   SJRWMD C-1 Diversion</t>
  </si>
  <si>
    <t>Town of Melbourne Village                    Brevard County</t>
  </si>
  <si>
    <t>Town of Melbourne Village</t>
  </si>
  <si>
    <t>City of West Melbourne           Town of Melbourne Village                    Brevard County</t>
  </si>
  <si>
    <t>Palmetto Prairies</t>
  </si>
  <si>
    <t>Dry Prairie</t>
  </si>
  <si>
    <t>Scrubby Pine flatwoods</t>
  </si>
  <si>
    <t>Longleaf pine - xeric oak</t>
  </si>
  <si>
    <t>Graminoid marsh</t>
  </si>
  <si>
    <t>Town of Melbourne Village  City of Melbourne                  Brevard County</t>
  </si>
  <si>
    <t>62-304.520 (7), F.A.C.</t>
  </si>
  <si>
    <t>City of Melbourne                  Brevard County   SJRWMD C-1 Diversion</t>
  </si>
  <si>
    <t>City of Palm Bay                       Brevard County   SJRWMD C-1 Diversion</t>
  </si>
  <si>
    <t>City of Palm Bay      Town of Malabar                 Brevard County</t>
  </si>
  <si>
    <t>Town of Grant-Valkaria             Brevard County   SJRWMD C-1 Diversion</t>
  </si>
  <si>
    <t>Unimproved Pastures</t>
  </si>
  <si>
    <t>City of West Melbourne             City of Melbourne                  Brevard County   SJRWMD C-1 Diversion</t>
  </si>
  <si>
    <t>Row Crops</t>
  </si>
  <si>
    <t>Nurseries and Vineyards</t>
  </si>
  <si>
    <t>Sod farms</t>
  </si>
  <si>
    <t>Ornamentals</t>
  </si>
  <si>
    <t>City of Palm Bay          Town of Grant-Valkaria             Brevard County</t>
  </si>
  <si>
    <t>Shade ferns</t>
  </si>
  <si>
    <t>Horse Farms</t>
  </si>
  <si>
    <t>Aquaculture</t>
  </si>
  <si>
    <t>City of Palm Bay          Town of Grant-Valkaria             Brevard County   SJRWMD C-1 Diversion</t>
  </si>
  <si>
    <t>City of Palm Bay      Town of Malabar                 Brevard County   SJRWMD C-1 Diversion</t>
  </si>
  <si>
    <t>Town of Malabar                 Brevard County   SJRWMD C-1 Diversion</t>
  </si>
  <si>
    <t>US Air Force          City of Palm Bay                       Brevard County   SJRWMD C-1 Diversion</t>
  </si>
  <si>
    <t>Extractive</t>
  </si>
  <si>
    <t>Swimming Beach</t>
  </si>
  <si>
    <t>Sand other than beaches</t>
  </si>
  <si>
    <t>Borrow areas</t>
  </si>
  <si>
    <t>Looks like road ROW, but not FDOT; keep with City</t>
  </si>
  <si>
    <t>City of Palm Bay     City of Melbourne                  Brevard County</t>
  </si>
  <si>
    <t>Sand and Gravel Pits</t>
  </si>
  <si>
    <t>FDOT District 5                     City of Palm Bay                       Brevard County</t>
  </si>
  <si>
    <t>FDOT District 5                     City of Palm Bay      Town of Malabar                 Brevard County</t>
  </si>
  <si>
    <t>FDOT District 5                              Town of Indialantic              Brevard County</t>
  </si>
  <si>
    <t>FDOT District 5                         Town Melbourne Beach                   Brevard County</t>
  </si>
  <si>
    <t>FDOT District 5                     City of Palm Bay                       Brevard County   SJRWMD C-1 Diversion</t>
  </si>
  <si>
    <t>FDOT District 5    MTWCD                                        Brevard County   SJRWMD C-1 Diversion</t>
  </si>
  <si>
    <t>FDOT District 5    MTWCD                 City of Palm Bay                       Brevard County</t>
  </si>
  <si>
    <t>FDOT District 5    MTWCD                 City of Palm Bay                       Brevard County   SJRWMD C-1 Diversion</t>
  </si>
  <si>
    <t>FDOT District 5                     City of Palm Bay     City of Melbourne                  Brevard County</t>
  </si>
  <si>
    <t>FDOT District 5    MTWCD                                        Brevard County</t>
  </si>
  <si>
    <t>FDOT District 5    MTWCD         City of West Melbourne                               Brevard County   SJRWMD C-1 Diversion</t>
  </si>
  <si>
    <t>FDOT District 5    MTWCD                       Town of Malabar                 Brevard County</t>
  </si>
  <si>
    <t>FDOT District 5    MTWCD                 City of Palm Bay      Town of Malabar                 Brevard County</t>
  </si>
  <si>
    <t>Sand pine</t>
  </si>
  <si>
    <t>MTWCD</t>
  </si>
  <si>
    <t>MTWCD                                        Brevard County</t>
  </si>
  <si>
    <t>MTWCD                                        Brevard County   SJRWMD C-1 Diversion</t>
  </si>
  <si>
    <t>MTWCD                           Town of Grant-Valkaria             Brevard County   SJRWMD C-1 Diversion</t>
  </si>
  <si>
    <t>MTWCD                       Town of Malabar                 Brevard County</t>
  </si>
  <si>
    <t>MTWCD                      City of Melbourne                  Brevard County   SJRWMD C-1 Diversion</t>
  </si>
  <si>
    <t>MTWCD                 City of Palm Bay                       Brevard County</t>
  </si>
  <si>
    <t>MTWCD                 City of Palm Bay                       Brevard County   SJRWMD C-1 Diversion</t>
  </si>
  <si>
    <t>MTWCD                 City of Palm Bay          Town of Grant-Valkaria             Brevard County   SJRWMD C-1 Diversion</t>
  </si>
  <si>
    <t>MTWCD                 City of Palm Bay      Town of Malabar                 Brevard County</t>
  </si>
  <si>
    <t>MTWCD         City of West Melbourne                               Brevard County   SJRWMD C-1 Diversion</t>
  </si>
  <si>
    <t>looks like part of a WCD canal and ROW; assign to MTWCD</t>
  </si>
  <si>
    <t>MTWCD       US Air Force          City of Palm Bay                       Brevard County   SJRWMD C-1 Diversion</t>
  </si>
  <si>
    <t>MTWCD         City of West Melbourne             City of Melbourne                  Brevard County   SJRWMD C-1 Diversion</t>
  </si>
  <si>
    <t>Red Cedar- Cabbage Palm Hammock</t>
  </si>
  <si>
    <t>Coniferous pine</t>
  </si>
  <si>
    <t>Flag marsh</t>
  </si>
  <si>
    <t>Town Melbourne Beach                   Brevard County</t>
  </si>
  <si>
    <t>Town Melbourne Beach</t>
  </si>
  <si>
    <t>Mesic longleaf pine flatwoods</t>
  </si>
  <si>
    <t>Prairie Hammock</t>
  </si>
  <si>
    <t>Pond</t>
  </si>
  <si>
    <t>Town of Indialantic              Brevard County</t>
  </si>
  <si>
    <t>Town of Indialantic</t>
  </si>
  <si>
    <t>Red Maple Swamp</t>
  </si>
  <si>
    <t>Sawgrass marsh</t>
  </si>
  <si>
    <t>Cattail marsh</t>
  </si>
  <si>
    <t>62-304.520 (8), F.A.C.</t>
  </si>
  <si>
    <t>Indian River County</t>
  </si>
  <si>
    <t>Mixed Crops</t>
  </si>
  <si>
    <t>Town of Indian River Shores               Indian River County</t>
  </si>
  <si>
    <t>Town of Indian River Shores</t>
  </si>
  <si>
    <t>Specialty Farms</t>
  </si>
  <si>
    <t>City of Vero Beach                            Indian River County</t>
  </si>
  <si>
    <t>City of Vero Beach</t>
  </si>
  <si>
    <t>City of Vero Beach             Town of Indian River Shores               Indian River County</t>
  </si>
  <si>
    <t>looks like part of a subdivision; assign to City of Vero Beach</t>
  </si>
  <si>
    <t>Mixed Commercial and Services</t>
  </si>
  <si>
    <t>Stadiums (not associated withhigh schools, colleges, or universities)</t>
  </si>
  <si>
    <t>Bus and truck terminals</t>
  </si>
  <si>
    <t>Other Open Lands- Unclassified</t>
  </si>
  <si>
    <t>FDOT District 4</t>
  </si>
  <si>
    <t>FDOT District 4                                             Indian River County</t>
  </si>
  <si>
    <t>FDOT District 4                              Town of Indian River Shores               Indian River County</t>
  </si>
  <si>
    <t>FDOT District 4                 City of Vero Beach                            Indian River County</t>
  </si>
  <si>
    <t>FDOT District 4   IRFWCD                                          Indian River County</t>
  </si>
  <si>
    <t>FDOT District 4                 City of Vero Beach             Town of Indian River Shores               Indian River County</t>
  </si>
  <si>
    <t>City of Vero Beach                        FDOT-4    Indian River County</t>
  </si>
  <si>
    <t>FDOT District 4   IRFWCD              City of Vero Beach                            Indian River County</t>
  </si>
  <si>
    <t>Looks like FDOT ROW; keep with FDOT</t>
  </si>
  <si>
    <t>FPFWCD</t>
  </si>
  <si>
    <t>FPFWCD                                        Indian River County</t>
  </si>
  <si>
    <t>City of Vero Beach                        Indian River County    Indian River County</t>
  </si>
  <si>
    <t>Prestressed concrete plants</t>
  </si>
  <si>
    <t>Phosphate quarries</t>
  </si>
  <si>
    <t>Holding Ponds</t>
  </si>
  <si>
    <t>IRFWCD</t>
  </si>
  <si>
    <t>IRFWCD                                          Indian River County</t>
  </si>
  <si>
    <t>IRFWCD                                         IRFWCD Indian River County</t>
  </si>
  <si>
    <t>IRFWCD     SRIDROW                                     Indian River County</t>
  </si>
  <si>
    <t>City of Vero Beach                        IRFWCD    Indian River County</t>
  </si>
  <si>
    <t>IRFWCD              City of Vero Beach                            Indian River County</t>
  </si>
  <si>
    <t>City of Vero Beach                        IRFWCD   IRFWCD Indian River County</t>
  </si>
  <si>
    <t>IRFWCD              City of Vero Beach                           IRFWCD Indian River County</t>
  </si>
  <si>
    <t>IRFWCD Indian River County</t>
  </si>
  <si>
    <t>IRFWCD    Indian River County</t>
  </si>
  <si>
    <t>City of Vero Beach                           IRFWCD Indian River County</t>
  </si>
  <si>
    <t>IRFWCD   IRFWCD Indian River County</t>
  </si>
  <si>
    <t>Identified as Natural</t>
  </si>
  <si>
    <t>Looks like WCD canal &amp; ROW; assign to IRFWCD</t>
  </si>
  <si>
    <t>Canals and Locks</t>
  </si>
  <si>
    <t>Mixed Shrubs</t>
  </si>
  <si>
    <t>SEB</t>
  </si>
  <si>
    <t>62-304.520 (7)(b),(18), F.A.C.</t>
  </si>
  <si>
    <t>62-304.520 (7)(b),(19), F.A.C.</t>
  </si>
  <si>
    <t>City of Fellsmere           Indian River County</t>
  </si>
  <si>
    <t>City of Fellsmere</t>
  </si>
  <si>
    <t>City of Sebastian                          Indian River County</t>
  </si>
  <si>
    <t>City of Sebastian</t>
  </si>
  <si>
    <t>Utility ROW; keep with City</t>
  </si>
  <si>
    <t>VLWCD                         City of Fellsmere           Indian River County</t>
  </si>
  <si>
    <t>VLWCD</t>
  </si>
  <si>
    <t>looks like a Utility ROW; assign to Fellsmere</t>
  </si>
  <si>
    <t>FDOT District 4                                  City of Fellsmere           Indian River County</t>
  </si>
  <si>
    <t>FDOT District 4         VLWCD                                    Indian River County</t>
  </si>
  <si>
    <t>FDOT District 4         VLWCD                         City of Fellsmere           Indian River County</t>
  </si>
  <si>
    <t>FDOT District 4                   City of Sebastian                          Indian River County</t>
  </si>
  <si>
    <t>FWCD</t>
  </si>
  <si>
    <t>FWCD                                         Indian River County</t>
  </si>
  <si>
    <t>FWCD                              City of Fellsmere           Indian River County</t>
  </si>
  <si>
    <t>City of Fellsmere        Indian River County   Indian River County</t>
  </si>
  <si>
    <t>Indian River County   Indian River County</t>
  </si>
  <si>
    <t>SRID ROW</t>
  </si>
  <si>
    <t>SRIDROW                                     Indian River County</t>
  </si>
  <si>
    <t>SRIDROW           City of Sebastian                          Indian River County</t>
  </si>
  <si>
    <t>SRIDROW                                    SRID Canals &amp; ROW Indian River County</t>
  </si>
  <si>
    <t>City of Sebastian                         SRID Indian River County</t>
  </si>
  <si>
    <t>SRIDROW           City of Sebastian                         SRID Indian River County</t>
  </si>
  <si>
    <t>SRIDROW           City of Sebastian                         SRID Canals &amp; ROW Indian River County</t>
  </si>
  <si>
    <t>looks like WCD canal and ROW; keep with SRID</t>
  </si>
  <si>
    <t>VLWCD                                    Indian River County</t>
  </si>
  <si>
    <t>VLWCD                                   VLWCD Indian River County</t>
  </si>
  <si>
    <t>VLWCD                         City of Fellsmere          VLWCD Indian River County</t>
  </si>
  <si>
    <t>FWCD     VLWCD                         City of Fellsmere           Indian River County</t>
  </si>
  <si>
    <t>62-304.520 (7)(b),(20), F.A.C.</t>
  </si>
  <si>
    <t>FDOT District 5                                           Indian River County</t>
  </si>
  <si>
    <t>Town of Orchid                     Indian River County</t>
  </si>
  <si>
    <t>Town of Orchid</t>
  </si>
  <si>
    <t>Cattle Feeding Operations</t>
  </si>
  <si>
    <t>FDOT District 4                        Town of Orchid                     Indian River County</t>
  </si>
  <si>
    <t>FDOT District 4                                              Brevard County</t>
  </si>
  <si>
    <t>FDOT District 4  FDOT District 5                                            Brevard County</t>
  </si>
  <si>
    <t>This looks like ROW for FDOT 5</t>
  </si>
  <si>
    <t>FWCD                                        FWCD Indian River County</t>
  </si>
  <si>
    <t>FWCD                              City of Fellsmere          FWCD Indian River County</t>
  </si>
  <si>
    <t>FWCD                                          Brevard County</t>
  </si>
  <si>
    <t>Looks like WCD canal &amp; ROW; keep with WCD</t>
  </si>
  <si>
    <t>City of Fellsmere          FWCD Indian River County</t>
  </si>
  <si>
    <t>City of Fellsmere        Indian RIver County   Indian River County</t>
  </si>
  <si>
    <t>Delete</t>
  </si>
  <si>
    <t>Xeric Hammock</t>
  </si>
  <si>
    <t>Willow Swamp</t>
  </si>
  <si>
    <t>Pond pine</t>
  </si>
  <si>
    <t>SIRL</t>
  </si>
  <si>
    <t>IR-SouthCentral</t>
  </si>
  <si>
    <t>C-25 and South Indian River Lagoon</t>
  </si>
  <si>
    <t>St. Lucie County</t>
  </si>
  <si>
    <t>City of Fort Pierce            St. Lucie County</t>
  </si>
  <si>
    <t>City of Fort Pierce</t>
  </si>
  <si>
    <t>St. Lucie County Ft. Pierce--Paradise Park</t>
  </si>
  <si>
    <t>Industrial Under Construction</t>
  </si>
  <si>
    <t>FDOT District 4                                                St. Lucie County</t>
  </si>
  <si>
    <t>FDOT District 4                  Town of St. Lucie Village                              St. Lucie County</t>
  </si>
  <si>
    <t>FDOT District 4     FPFWCD                                           St. Lucie County</t>
  </si>
  <si>
    <t>FDOT District 4                                    City of Fort Pierce            St. Lucie County</t>
  </si>
  <si>
    <t>Coastal Strand</t>
  </si>
  <si>
    <t>Brazilian Pepper</t>
  </si>
  <si>
    <t>Channelized waterways, canals</t>
  </si>
  <si>
    <t>FDOT-4     St. Lucie County</t>
  </si>
  <si>
    <t>FDOT District 4                                           FDOT-4     St. Lucie County</t>
  </si>
  <si>
    <t>FDOT District 4                                           FPFWCD     St. Lucie County</t>
  </si>
  <si>
    <t>FL Turnpike</t>
  </si>
  <si>
    <t>FL Turnpike                                               St. Lucie County</t>
  </si>
  <si>
    <t>FPFWCD                                           St. Lucie County</t>
  </si>
  <si>
    <t>FPFWCD     St. Lucie County</t>
  </si>
  <si>
    <t>Town of St. Lucie Village                              St. Lucie County</t>
  </si>
  <si>
    <t>Town of St. Lucie Village</t>
  </si>
  <si>
    <t>Atlantic Ocean</t>
  </si>
  <si>
    <t>SFWMD CP</t>
  </si>
  <si>
    <t>SFWMD CP                                                 St. Lucie County</t>
  </si>
  <si>
    <t>looks like part of subdivsion; keep with the County</t>
  </si>
  <si>
    <t>Town of St. Lucie Village                      County road ROW, St. Lucie County        St. Lucie County</t>
  </si>
  <si>
    <t>Transportation</t>
  </si>
  <si>
    <t>North IRL</t>
  </si>
  <si>
    <t>IR1-5</t>
  </si>
  <si>
    <t>62-304.520 (3), F.A.C.</t>
  </si>
  <si>
    <t>City of Edgewater        Volusia County</t>
  </si>
  <si>
    <t>City of Edgewater</t>
  </si>
  <si>
    <t>Ag Identified by Stakeholder</t>
  </si>
  <si>
    <t>City of Oak Hill                      Volusia County</t>
  </si>
  <si>
    <t>City of Oak Hill</t>
  </si>
  <si>
    <t>Volusia County</t>
  </si>
  <si>
    <t>City of Titusville                              Brevard County</t>
  </si>
  <si>
    <t>City of Titusville</t>
  </si>
  <si>
    <t>Poultry feeding operations</t>
  </si>
  <si>
    <t>Kennedy Space Center                                    Volusia County</t>
  </si>
  <si>
    <t>Mineral Processing</t>
  </si>
  <si>
    <t>FDOT District 5                                             Volusia County</t>
  </si>
  <si>
    <t>FDOT District 5                                     City of Edgewater        Volusia County</t>
  </si>
  <si>
    <t>FDOT District 5              City of Titusville                              Brevard County</t>
  </si>
  <si>
    <t>Kennedy Space Center     City of Titusville                              Brevard County</t>
  </si>
  <si>
    <t>Limerock or dolomite quarries</t>
  </si>
  <si>
    <t>62-304.520 (4), F.A.C.</t>
  </si>
  <si>
    <t>Access Road, keep with County</t>
  </si>
  <si>
    <t>IR6-7</t>
  </si>
  <si>
    <t>62-304.520 (5), F.A.C.</t>
  </si>
  <si>
    <t>City of Cocoa        Brevard County</t>
  </si>
  <si>
    <t>City of Cocoa</t>
  </si>
  <si>
    <t>looks like Railroad ROW; keep with the City</t>
  </si>
  <si>
    <t>FDOT District 5                                    City of Cocoa        Brevard County</t>
  </si>
  <si>
    <t>FDOT District 5         Kennedy Space Center                                   Brevard County</t>
  </si>
  <si>
    <t>Spoil islands/coastal islands</t>
  </si>
  <si>
    <t>Lowland Harwdood Forest/Swamp</t>
  </si>
  <si>
    <t>High salt marsh</t>
  </si>
  <si>
    <t>IR8-11</t>
  </si>
  <si>
    <t>62-304.520 (6), F.A.C.</t>
  </si>
  <si>
    <t>City of Rockledge                         Brevard County</t>
  </si>
  <si>
    <t>City of Rockledge</t>
  </si>
  <si>
    <t>Oil and Gas Processing</t>
  </si>
  <si>
    <t>City of Rockledge                 City of Cocoa        Brevard County</t>
  </si>
  <si>
    <t>FDOT District 5                    Town of Palm Shores                        Brevard County</t>
  </si>
  <si>
    <t>FDOT District 5                   City of Rockledge                         Brevard County</t>
  </si>
  <si>
    <t>Town of Palm Shores                        Brevard County</t>
  </si>
  <si>
    <t>Town of Palm Shores</t>
  </si>
  <si>
    <t>City of Melbourne   City of Indian Harbour Beach               Brevard County</t>
  </si>
  <si>
    <t>IR8-11, EauGallie</t>
  </si>
  <si>
    <t>62-304.520 (15), F.A.C.</t>
  </si>
  <si>
    <t>(blank)</t>
  </si>
  <si>
    <t>TN_Anthro</t>
  </si>
  <si>
    <t>TP_Anthro</t>
  </si>
  <si>
    <t>Ag2</t>
  </si>
  <si>
    <t>Area (Acres)</t>
  </si>
  <si>
    <t>TN after C1 Diversion (lbs/yr)</t>
  </si>
  <si>
    <t>TP after C1 Diversion (lbs/yr)</t>
  </si>
  <si>
    <t>% TN Reduction</t>
  </si>
  <si>
    <t>% TP Reduction</t>
  </si>
  <si>
    <t>Anthropogenic TN (lbs/yr)</t>
  </si>
  <si>
    <t>% Contribution to Anthropogenic TN</t>
  </si>
  <si>
    <t>% Contribution to Anthropogenic TP</t>
  </si>
  <si>
    <t>Anthropogenic TP (lbs/yr)</t>
  </si>
  <si>
    <t>A Total</t>
  </si>
  <si>
    <t>B Total</t>
  </si>
  <si>
    <t>SEB Total</t>
  </si>
  <si>
    <t>SIRL Total</t>
  </si>
  <si>
    <t>TN Reduction (lbs/yr)</t>
  </si>
  <si>
    <t>TP Reduction (lbs/yr)</t>
  </si>
  <si>
    <t>TN Allocation (lbs/yr)</t>
  </si>
  <si>
    <t>TP Allocation (lbs/yr)</t>
  </si>
  <si>
    <t>Allowable TN Load Per Acre</t>
  </si>
  <si>
    <t>Allowable TP Load Per Acre</t>
  </si>
  <si>
    <t>TP LPA</t>
  </si>
  <si>
    <t>TN LPA</t>
  </si>
  <si>
    <t>North IRL Total</t>
  </si>
  <si>
    <t>Banana River Total</t>
  </si>
  <si>
    <t>Central IRL Total</t>
  </si>
  <si>
    <t>*Natural lands load have not been removed</t>
  </si>
  <si>
    <t>IR1-5 Total</t>
  </si>
  <si>
    <t>IR6-7 Total</t>
  </si>
  <si>
    <t>IR8-11 Total</t>
  </si>
  <si>
    <t>IR8-11, EauGallie Total</t>
  </si>
  <si>
    <t>BR1-2 Total</t>
  </si>
  <si>
    <t>BR3-5, BR-7 Total</t>
  </si>
  <si>
    <t>BR-6 Total</t>
  </si>
  <si>
    <t>IR12-21 Total</t>
  </si>
  <si>
    <t>IR-SouthCentral Total</t>
  </si>
  <si>
    <t>TMDL % TN Reduction (lbs/yr)</t>
  </si>
  <si>
    <t>TMDL % TP Reduction (lbs/yr)</t>
  </si>
  <si>
    <r>
      <t>TMDL %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TN Allocation (lbs/yr)</t>
    </r>
  </si>
  <si>
    <t>TMDL % TP Allocation (lbs/yr)</t>
  </si>
  <si>
    <t>Natural LPA TN Reduction (lbs/yr)</t>
  </si>
  <si>
    <t>Natural LPA TP Reduction (lbs/yr)</t>
  </si>
  <si>
    <t>Natural LPA TN Allocation (lbs/yr)</t>
  </si>
  <si>
    <t>Natural LPA TP Allocation (lbs/yr)</t>
  </si>
  <si>
    <t>% Contribution TN Reduction (lbs/yr)</t>
  </si>
  <si>
    <t>% Contribution TP Reduction (lbs/yr)</t>
  </si>
  <si>
    <t>% Contribution TN Allocation (lbs/yr)</t>
  </si>
  <si>
    <t>% Contribution TP Allocation (lbs/yr)</t>
  </si>
  <si>
    <t>TMDL % TN Allocation (lbs/yr)</t>
  </si>
  <si>
    <t>Sum of TN after C1 Diversion (lbs/yr)</t>
  </si>
  <si>
    <t>Sum of TMDL % TN Reduction (lbs/yr)</t>
  </si>
  <si>
    <t>Sum of TMDL % TN Allocation (lbs/yr)</t>
  </si>
  <si>
    <t>Sum of TP after C1 Diversion (lbs/yr)</t>
  </si>
  <si>
    <t>Sum of TMDL % TP Reduction (lbs/yr)</t>
  </si>
  <si>
    <t>Sum of TMDL % TP Allocation (lbs/yr)</t>
  </si>
  <si>
    <t>Starting TN Load after C-1 Diversion (lbs/yr)</t>
  </si>
  <si>
    <t>Starting TP Load after C-1 Diversion (lbs/yr)</t>
  </si>
  <si>
    <t>Sum of TN Reduction (lbs/yr)</t>
  </si>
  <si>
    <t>Sum of TP Reduction (lbs/yr)</t>
  </si>
  <si>
    <t>Sum of TN Allocation (lbs/yr)</t>
  </si>
  <si>
    <t>Sum of TP Allocation (lbs/yr)</t>
  </si>
  <si>
    <t>Is Allowable TN LPA less than Natural TN LPA?</t>
  </si>
  <si>
    <t>Is Allowable TP LPA less than Natural TP LPA?</t>
  </si>
  <si>
    <t>Segment Group</t>
  </si>
  <si>
    <t>Sum of Starting TP Load after C-1 Diversion (lbs/yr)</t>
  </si>
  <si>
    <t>Sum of Starting TN Load after C-1 Diversion (lbs/yr)</t>
  </si>
  <si>
    <t>use natural Comparison for both</t>
  </si>
  <si>
    <t>use % contribution for both</t>
  </si>
  <si>
    <t>use Natural Comparison for TN but % Contribution for TP</t>
  </si>
  <si>
    <t>use % Contribution for TN but Natural Comparison for TP</t>
  </si>
  <si>
    <t>New Sum</t>
  </si>
  <si>
    <t>from "To Natural Comparison"</t>
  </si>
  <si>
    <t>from "% Contribution"</t>
  </si>
  <si>
    <t>(blank) Total</t>
  </si>
  <si>
    <t>from "TMDL  % Reduction"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</si>
</sst>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1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55">
    <xf numFmtId="0" fontId="0" fillId="0" borderId="0" xfId="0"/>
    <xf numFmtId="0" fontId="1" fillId="2" borderId="0" xfId="0" applyFont="1" applyFill="1" applyBorder="1" applyAlignment="1" applyProtection="1">
      <alignment horizontal="center"/>
    </xf>
    <xf numFmtId="1" fontId="2" fillId="0" borderId="0" xfId="0" applyNumberFormat="1" applyFont="1" applyFill="1" applyBorder="1" applyAlignment="1" applyProtection="1"/>
    <xf numFmtId="0" fontId="3" fillId="0" borderId="0" xfId="0" applyFont="1" applyFill="1" applyBorder="1" applyAlignment="1" applyProtection="1"/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pivotButton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/>
    </xf>
    <xf numFmtId="3" fontId="0" fillId="0" borderId="2" xfId="0" applyNumberForma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/>
    </xf>
    <xf numFmtId="3" fontId="4" fillId="3" borderId="1" xfId="0" applyNumberFormat="1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3" fontId="4" fillId="0" borderId="1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 vertical="center"/>
    </xf>
    <xf numFmtId="0" fontId="0" fillId="0" borderId="1" xfId="0" pivotButton="1" applyBorder="1" applyAlignment="1">
      <alignment horizontal="center" vertical="center"/>
    </xf>
    <xf numFmtId="3" fontId="0" fillId="4" borderId="1" xfId="0" applyNumberFormat="1" applyFill="1" applyBorder="1" applyAlignment="1">
      <alignment horizontal="center" vertical="center"/>
    </xf>
    <xf numFmtId="0" fontId="0" fillId="0" borderId="1" xfId="0" applyBorder="1"/>
    <xf numFmtId="0" fontId="4" fillId="0" borderId="0" xfId="0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1" xfId="0" pivotButton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/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2" fillId="6" borderId="0" xfId="0" applyFont="1" applyFill="1" applyAlignment="1">
      <alignment horizontal="left" vertical="center"/>
    </xf>
    <xf numFmtId="0" fontId="0" fillId="0" borderId="4" xfId="0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0" fontId="0" fillId="4" borderId="1" xfId="0" applyFill="1" applyBorder="1" applyAlignment="1">
      <alignment horizontal="center"/>
    </xf>
    <xf numFmtId="3" fontId="0" fillId="4" borderId="1" xfId="0" applyNumberFormat="1" applyFill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4" borderId="6" xfId="0" applyNumberFormat="1" applyFill="1" applyBorder="1" applyAlignment="1">
      <alignment horizontal="center"/>
    </xf>
    <xf numFmtId="3" fontId="0" fillId="4" borderId="2" xfId="0" applyNumberFormat="1" applyFill="1" applyBorder="1" applyAlignment="1">
      <alignment horizontal="center"/>
    </xf>
    <xf numFmtId="3" fontId="0" fillId="4" borderId="7" xfId="0" applyNumberFormat="1" applyFill="1" applyBorder="1" applyAlignment="1">
      <alignment horizontal="center"/>
    </xf>
    <xf numFmtId="3" fontId="0" fillId="4" borderId="9" xfId="0" applyNumberFormat="1" applyFill="1" applyBorder="1" applyAlignment="1">
      <alignment horizontal="center"/>
    </xf>
    <xf numFmtId="0" fontId="2" fillId="7" borderId="0" xfId="0" applyFont="1" applyFill="1"/>
    <xf numFmtId="0" fontId="0" fillId="7" borderId="0" xfId="0" applyFill="1"/>
  </cellXfs>
  <cellStyles count="1">
    <cellStyle name="Normal" xfId="0" builtinId="0"/>
  </cellStyles>
  <dxfs count="3219">
    <dxf>
      <fill>
        <patternFill>
          <bgColor theme="5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numFmt numFmtId="3" formatCode="#,##0"/>
    </dxf>
    <dxf>
      <numFmt numFmtId="3" formatCode="#,##0"/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alignment wrapText="1"/>
    </dxf>
    <dxf>
      <alignment wrapText="1"/>
    </dxf>
    <dxf>
      <alignment wrapText="1"/>
    </dxf>
    <dxf>
      <alignment wrapText="1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numFmt numFmtId="3" formatCode="#,##0"/>
    </dxf>
    <dxf>
      <numFmt numFmtId="3" formatCode="#,##0"/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alignment wrapText="1"/>
    </dxf>
    <dxf>
      <alignment wrapText="1"/>
    </dxf>
    <dxf>
      <alignment wrapText="1"/>
    </dxf>
    <dxf>
      <alignment wrapText="1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numFmt numFmtId="3" formatCode="#,##0"/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numFmt numFmtId="3" formatCode="#,##0"/>
    </dxf>
    <dxf>
      <numFmt numFmtId="3" formatCode="#,##0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numFmt numFmtId="3" formatCode="#,##0"/>
    </dxf>
    <dxf>
      <numFmt numFmtId="3" formatCode="#,##0"/>
    </dxf>
    <dxf>
      <numFmt numFmtId="14" formatCode="0.00%"/>
    </dxf>
    <dxf>
      <numFmt numFmtId="14" formatCode="0.00%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family val="2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numFmt numFmtId="3" formatCode="#,##0"/>
    </dxf>
    <dxf>
      <numFmt numFmtId="3" formatCode="#,##0"/>
    </dxf>
    <dxf>
      <numFmt numFmtId="14" formatCode="0.00%"/>
    </dxf>
    <dxf>
      <numFmt numFmtId="14" formatCode="0.00%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family val="2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numFmt numFmtId="3" formatCode="#,##0"/>
    </dxf>
    <dxf>
      <numFmt numFmtId="3" formatCode="#,##0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numFmt numFmtId="3" formatCode="#,##0"/>
    </dxf>
    <dxf>
      <numFmt numFmtId="3" formatCode="#,##0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numFmt numFmtId="3" formatCode="#,##0"/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</dxf>
    <dxf>
      <numFmt numFmtId="3" formatCode="#,##0"/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numFmt numFmtId="3" formatCode="#,##0"/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numFmt numFmtId="3" formatCode="#,##0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" formatCode="#,##0"/>
    </dxf>
    <dxf>
      <numFmt numFmtId="3" formatCode="#,##0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b/>
        <family val="2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14" formatCode="0.00%"/>
    </dxf>
    <dxf>
      <numFmt numFmtId="14" formatCode="0.00%"/>
    </dxf>
    <dxf>
      <numFmt numFmtId="3" formatCode="#,##0"/>
    </dxf>
    <dxf>
      <numFmt numFmtId="3" formatCode="#,##0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b/>
        <family val="2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14" formatCode="0.00%"/>
    </dxf>
    <dxf>
      <numFmt numFmtId="14" formatCode="0.00%"/>
    </dxf>
    <dxf>
      <numFmt numFmtId="3" formatCode="#,##0"/>
    </dxf>
    <dxf>
      <numFmt numFmtId="3" formatCode="#,##0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" formatCode="#,##0"/>
    </dxf>
    <dxf>
      <numFmt numFmtId="3" formatCode="#,##0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" formatCode="#,##0"/>
    </dxf>
    <dxf>
      <numFmt numFmtId="3" formatCode="#,##0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</dxfs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4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ecil, Stacy" refreshedDate="44167.377707291664" createdVersion="6" refreshedVersion="6" minRefreshableVersion="3" recordCount="96" xr:uid="{2DFBDE1B-5498-421D-A8EB-4560E9FD167B}">
  <cacheSource type="worksheet">
    <worksheetSource ref="A2:N98" sheet="for comparison summary"/>
  </cacheSource>
  <cacheFields count="14">
    <cacheField name="BMAP" numFmtId="0">
      <sharedItems count="6">
        <s v="North IRL"/>
        <s v="North IRL Total"/>
        <s v="Banana River"/>
        <s v="Banana River Total"/>
        <s v="Central IRL"/>
        <s v="Central IRL Total"/>
      </sharedItems>
    </cacheField>
    <cacheField name="PZ" numFmtId="0">
      <sharedItems containsBlank="1" count="9">
        <s v="A"/>
        <s v="A Total"/>
        <s v="B"/>
        <s v="B Total"/>
        <m/>
        <s v="SEB"/>
        <s v="SEB Total"/>
        <s v="SIRL"/>
        <s v="SIRL Total"/>
      </sharedItems>
    </cacheField>
    <cacheField name="SegGroup" numFmtId="0">
      <sharedItems containsBlank="1"/>
    </cacheField>
    <cacheField name="% TN Reduction" numFmtId="0">
      <sharedItems containsString="0" containsBlank="1" containsNumber="1" minValue="0.35" maxValue="0.67"/>
    </cacheField>
    <cacheField name="% TP Reduction" numFmtId="0">
      <sharedItems containsString="0" containsBlank="1" containsNumber="1" minValue="0.47" maxValue="0.72"/>
    </cacheField>
    <cacheField name="Ag2" numFmtId="0">
      <sharedItems containsBlank="1"/>
    </cacheField>
    <cacheField name="Stakeholder" numFmtId="0">
      <sharedItems containsBlank="1" count="43">
        <m/>
        <s v="Brevard County"/>
        <s v="City of Edgewater"/>
        <s v="City of Oak Hill"/>
        <s v="City of Titusville"/>
        <s v="FDOT District 5"/>
        <s v="Kennedy Space Center"/>
        <s v="Volusia County"/>
        <s v="City of Cocoa"/>
        <s v="City of Melbourne"/>
        <s v="City of Rockledge"/>
        <s v="Town of Indialantic"/>
        <s v="Town of Palm Shores"/>
        <s v="Port Canaveral"/>
        <s v="US Air Force"/>
        <s v="City of Cape Canaveral"/>
        <s v="City of Cocoa Beach"/>
        <s v="City of Indian Harbour Beach"/>
        <s v="City of Satellite Beach"/>
        <s v="City of Palm Bay"/>
        <s v="City of West Melbourne"/>
        <s v="MTWCD"/>
        <s v="Town Melbourne Beach"/>
        <s v="Town of Grant-Valkaria"/>
        <s v="Town of Malabar"/>
        <s v="Town of Melbourne Village"/>
        <s v="City of Fellsmere"/>
        <s v="City of Sebastian"/>
        <s v="FDOT District 4"/>
        <s v="FWCD"/>
        <s v="Indian River County"/>
        <s v="SRID ROW"/>
        <s v="Town of Orchid"/>
        <s v="VLWCD"/>
        <s v="City of Vero Beach"/>
        <s v="FPFWCD"/>
        <s v="IRFWCD"/>
        <s v="Town of Indian River Shores"/>
        <s v="City of Fort Pierce"/>
        <s v="FL Turnpike"/>
        <s v="SFWMD CP"/>
        <s v="St. Lucie County"/>
        <s v="Town of St. Lucie Village"/>
      </sharedItems>
    </cacheField>
    <cacheField name="Area (Acres)" numFmtId="0">
      <sharedItems containsSemiMixedTypes="0" containsString="0" containsNumber="1" minValue="0.99420658560775299" maxValue="355426.0740980127"/>
    </cacheField>
    <cacheField name="TN after C1 Diversion (lbs/yr)" numFmtId="0">
      <sharedItems containsSemiMixedTypes="0" containsString="0" containsNumber="1" minValue="7.7627393117370325" maxValue="2213410.8718627715"/>
    </cacheField>
    <cacheField name="TP after C1 Diversion (lbs/yr)" numFmtId="0">
      <sharedItems containsSemiMixedTypes="0" containsString="0" containsNumber="1" minValue="1.1826965131759659" maxValue="300015.04704402119"/>
    </cacheField>
    <cacheField name="TMDL % TN Reduction (lbs/yr)" numFmtId="0">
      <sharedItems containsSemiMixedTypes="0" containsString="0" containsNumber="1" minValue="4.3471340145727382" maxValue="1185982.8343498812"/>
    </cacheField>
    <cacheField name="TMDL % TP Reduction (lbs/yr)" numFmtId="0">
      <sharedItems containsSemiMixedTypes="0" containsString="0" containsNumber="1" minValue="0.56769432632446359" maxValue="147930.43072260518"/>
    </cacheField>
    <cacheField name="TMDL % TN Allocation (lbs/yr)" numFmtId="0">
      <sharedItems containsSemiMixedTypes="0" containsString="0" containsNumber="1" minValue="3.4156052971642943" maxValue="1027428.0375128911"/>
    </cacheField>
    <cacheField name="TMDL % TP Allocation (lbs/yr)" numFmtId="0">
      <sharedItems containsSemiMixedTypes="0" containsString="0" containsNumber="1" minValue="0.61500218685150232" maxValue="152084.6163214160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ecil, Stacy" refreshedDate="44167.377707523148" createdVersion="6" refreshedVersion="6" minRefreshableVersion="3" recordCount="110" xr:uid="{87FCA5DF-D9C2-428D-9E42-3AEC928923A8}">
  <cacheSource type="worksheet">
    <worksheetSource ref="A1:G111" sheet="TP Summary"/>
  </cacheSource>
  <cacheFields count="7">
    <cacheField name="BMAP" numFmtId="0">
      <sharedItems count="6">
        <s v="North IRL"/>
        <s v="North IRL Total"/>
        <s v="Banana River"/>
        <s v="Banana River Total"/>
        <s v="Central IRL"/>
        <s v="Central IRL Total"/>
      </sharedItems>
    </cacheField>
    <cacheField name="PZ" numFmtId="0">
      <sharedItems containsBlank="1" containsMixedTypes="1" containsNumber="1" containsInteger="1" minValue="0" maxValue="0" count="6">
        <s v="A"/>
        <s v="B"/>
        <n v="0"/>
        <m/>
        <s v="SEB"/>
        <s v="SIRL"/>
      </sharedItems>
    </cacheField>
    <cacheField name="Segment Group" numFmtId="0">
      <sharedItems containsMixedTypes="1" containsNumber="1" containsInteger="1" minValue="0" maxValue="0"/>
    </cacheField>
    <cacheField name="Entity" numFmtId="0">
      <sharedItems containsMixedTypes="1" containsNumber="1" containsInteger="1" minValue="0" maxValue="0" count="45">
        <s v="Natural Lands"/>
        <s v="Agricultural Producers"/>
        <s v="Brevard County"/>
        <s v="City of Edgewater"/>
        <s v="City of Oak Hill"/>
        <s v="City of Titusville"/>
        <s v="FDOT District 5"/>
        <s v="Kennedy Space Center"/>
        <s v="Volusia County"/>
        <n v="0"/>
        <s v="City of Cocoa"/>
        <s v="City of Melbourne"/>
        <s v="City of Rockledge"/>
        <s v="Town of Indialantic"/>
        <s v="Town of Palm Shores"/>
        <s v="Port Canaveral"/>
        <s v="US Air Force"/>
        <s v="City of Cape Canaveral"/>
        <s v="City of Cocoa Beach"/>
        <s v="City of Indian Harbour Beach"/>
        <s v="City of Satellite Beach"/>
        <s v="City of Palm Bay"/>
        <s v="City of West Melbourne"/>
        <s v="MTWCD"/>
        <s v="Town Melbourne Beach"/>
        <s v="Town of Grant-Valkaria"/>
        <s v="Town of Malabar"/>
        <s v="Town of Melbourne Village"/>
        <s v="City of Fellsmere"/>
        <s v="City of Sebastian"/>
        <s v="FDOT District 4"/>
        <s v="FWCD"/>
        <s v="Indian River County"/>
        <s v="SRID ROW"/>
        <s v="Town of Orchid"/>
        <s v="VLWCD"/>
        <s v="City of Vero Beach"/>
        <s v="FPFWCD"/>
        <s v="IRFWCD"/>
        <s v="Town of Indian River Shores"/>
        <s v="City of Fort Pierce"/>
        <s v="FL Turnpike"/>
        <s v="SFWMD CP"/>
        <s v="St. Lucie County"/>
        <s v="Town of St. Lucie Village"/>
      </sharedItems>
    </cacheField>
    <cacheField name="Starting TP Load after C-1 Diversion (lbs/yr)" numFmtId="3">
      <sharedItems containsSemiMixedTypes="0" containsString="0" containsNumber="1" minValue="1.4492718052910263" maxValue="300015.04704402125"/>
    </cacheField>
    <cacheField name="TP Reduction (lbs/yr)" numFmtId="3">
      <sharedItems containsSemiMixedTypes="0" containsString="0" containsNumber="1" minValue="0" maxValue="147699.88119446352"/>
    </cacheField>
    <cacheField name="TP Allocation (lbs/yr)" numFmtId="3">
      <sharedItems containsSemiMixedTypes="0" containsString="0" containsNumber="1" minValue="0.62732862155133529" maxValue="152315.1658495576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ecil, Stacy" refreshedDate="44167.377707523148" createdVersion="6" refreshedVersion="6" minRefreshableVersion="3" recordCount="110" xr:uid="{CDC61DCC-BEA5-4899-B2FA-87AEFFA75C1E}">
  <cacheSource type="worksheet">
    <worksheetSource ref="A1:G111" sheet="TN Summary"/>
  </cacheSource>
  <cacheFields count="7">
    <cacheField name="BMAP" numFmtId="0">
      <sharedItems count="6">
        <s v="North IRL"/>
        <s v="North IRL Total"/>
        <s v="Banana River"/>
        <s v="Banana River Total"/>
        <s v="Central IRL"/>
        <s v="Central IRL Total"/>
      </sharedItems>
    </cacheField>
    <cacheField name="PZ" numFmtId="0">
      <sharedItems containsBlank="1" containsMixedTypes="1" containsNumber="1" containsInteger="1" minValue="0" maxValue="0" count="6">
        <s v="A"/>
        <s v="B"/>
        <n v="0"/>
        <m/>
        <s v="SEB"/>
        <s v="SIRL"/>
      </sharedItems>
    </cacheField>
    <cacheField name="Segment Group" numFmtId="0">
      <sharedItems containsMixedTypes="1" containsNumber="1" containsInteger="1" minValue="0" maxValue="0"/>
    </cacheField>
    <cacheField name="Entity" numFmtId="0">
      <sharedItems containsMixedTypes="1" containsNumber="1" containsInteger="1" minValue="0" maxValue="0" count="45">
        <s v="Natural Lands"/>
        <s v="Agricultural Producers"/>
        <s v="Brevard County"/>
        <s v="City of Edgewater"/>
        <s v="City of Oak Hill"/>
        <s v="City of Titusville"/>
        <s v="FDOT District 5"/>
        <s v="Kennedy Space Center"/>
        <s v="Volusia County"/>
        <n v="0"/>
        <s v="City of Cocoa"/>
        <s v="City of Melbourne"/>
        <s v="City of Rockledge"/>
        <s v="Town of Indialantic"/>
        <s v="Town of Palm Shores"/>
        <s v="Port Canaveral"/>
        <s v="US Air Force"/>
        <s v="City of Cape Canaveral"/>
        <s v="City of Cocoa Beach"/>
        <s v="City of Indian Harbour Beach"/>
        <s v="City of Satellite Beach"/>
        <s v="City of Palm Bay"/>
        <s v="City of West Melbourne"/>
        <s v="MTWCD"/>
        <s v="Town Melbourne Beach"/>
        <s v="Town of Grant-Valkaria"/>
        <s v="Town of Malabar"/>
        <s v="Town of Melbourne Village"/>
        <s v="City of Fellsmere"/>
        <s v="City of Sebastian"/>
        <s v="FDOT District 4"/>
        <s v="FWCD"/>
        <s v="Indian River County"/>
        <s v="SRID ROW"/>
        <s v="Town of Orchid"/>
        <s v="VLWCD"/>
        <s v="City of Vero Beach"/>
        <s v="FPFWCD"/>
        <s v="IRFWCD"/>
        <s v="Town of Indian River Shores"/>
        <s v="City of Fort Pierce"/>
        <s v="FL Turnpike"/>
        <s v="SFWMD CP"/>
        <s v="St. Lucie County"/>
        <s v="Town of St. Lucie Village"/>
      </sharedItems>
    </cacheField>
    <cacheField name="Starting TN Load after C-1 Diversion (lbs/yr)" numFmtId="3">
      <sharedItems containsSemiMixedTypes="0" containsString="0" containsNumber="1" minValue="9.5190591261244393" maxValue="2213410.8718627724"/>
    </cacheField>
    <cacheField name="TN Reduction (lbs/yr)" numFmtId="3">
      <sharedItems containsSemiMixedTypes="0" containsString="0" containsNumber="1" minValue="0" maxValue="916736.86270653107"/>
    </cacheField>
    <cacheField name="TN Allocation (lbs/yr)" numFmtId="3">
      <sharedItems containsSemiMixedTypes="0" containsString="0" containsNumber="1" minValue="3.52264113875371" maxValue="1296674.009156241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ecil, Stacy" refreshedDate="44167.377708101849" createdVersion="6" refreshedVersion="6" minRefreshableVersion="3" recordCount="6567" xr:uid="{5A3A55FB-72F2-4AE3-9E74-8E3D43E36DC1}">
  <cacheSource type="worksheet">
    <worksheetSource ref="A1:AC6568" sheet="LETv3_workbook"/>
  </cacheSource>
  <cacheFields count="33">
    <cacheField name="OBJECTID" numFmtId="1">
      <sharedItems containsSemiMixedTypes="0" containsString="0" containsNumber="1" containsInteger="1" minValue="1" maxValue="6567"/>
    </cacheField>
    <cacheField name="BMAP" numFmtId="0">
      <sharedItems count="3">
        <s v="Banana River"/>
        <s v="Central IRL"/>
        <s v="North IRL"/>
      </sharedItems>
    </cacheField>
    <cacheField name="PZ" numFmtId="0">
      <sharedItems count="4">
        <s v="A"/>
        <s v="B"/>
        <s v="SEB"/>
        <s v="SIRL"/>
      </sharedItems>
    </cacheField>
    <cacheField name="SegGroup" numFmtId="0">
      <sharedItems count="9">
        <s v="BR1-2"/>
        <s v="BR-6"/>
        <s v="BR3-5, BR-7"/>
        <s v="IR12-21"/>
        <s v="IR-SouthCentral"/>
        <s v="IR1-5"/>
        <s v="IR6-7"/>
        <s v="IR8-11"/>
        <s v="IR8-11, EauGallie"/>
      </sharedItems>
    </cacheField>
    <cacheField name="Segment" numFmtId="0">
      <sharedItems/>
    </cacheField>
    <cacheField name="TN_Reduction" numFmtId="0">
      <sharedItems containsSemiMixedTypes="0" containsString="0" containsNumber="1" minValue="0.35" maxValue="0.67" count="7">
        <n v="0.67"/>
        <n v="0.66"/>
        <n v="0.59"/>
        <n v="0.56000000000000005"/>
        <n v="0.36"/>
        <n v="0.35"/>
        <n v="0.51"/>
      </sharedItems>
    </cacheField>
    <cacheField name="TP_Reduction" numFmtId="0">
      <sharedItems containsSemiMixedTypes="0" containsString="0" containsNumber="1" minValue="0.47" maxValue="0.72" count="7">
        <n v="0.72"/>
        <n v="0.7"/>
        <n v="0.64"/>
        <n v="0.48"/>
        <n v="0.57999999999999996"/>
        <n v="0.47"/>
        <n v="0.53"/>
      </sharedItems>
    </cacheField>
    <cacheField name="Entity" numFmtId="0">
      <sharedItems count="44">
        <s v="Agricultural Producers"/>
        <s v="Brevard County"/>
        <s v="FDOT District 5"/>
        <s v="Kennedy Space Center"/>
        <s v="Natural Lands"/>
        <s v="Port Canaveral"/>
        <s v="US Air Force"/>
        <s v="City of Cape Canaveral"/>
        <s v="City of Cocoa Beach"/>
        <s v="City of Indian Harbour Beach"/>
        <s v="City of Satellite Beach"/>
        <s v="Town of Grant-Valkaria"/>
        <s v="Town of Malabar"/>
        <s v="City of Melbourne"/>
        <s v="City of Palm Bay"/>
        <s v="City of West Melbourne"/>
        <s v="Town of Melbourne Village"/>
        <s v="MTWCD"/>
        <s v="Town Melbourne Beach"/>
        <s v="Town of Indialantic"/>
        <s v="City of Vero Beach"/>
        <s v="FDOT District 4"/>
        <s v="FPFWCD"/>
        <s v="Indian River County"/>
        <s v="IRFWCD"/>
        <s v="Town of Indian River Shores"/>
        <s v="City of Fellsmere"/>
        <s v="City of Sebastian"/>
        <s v="FWCD"/>
        <s v="SRID ROW"/>
        <s v="VLWCD"/>
        <s v="Town of Orchid"/>
        <s v="City of Fort Pierce"/>
        <s v="FL Turnpike"/>
        <s v="SFWMD CP"/>
        <s v="St. Lucie County"/>
        <s v="Town of St. Lucie Village"/>
        <s v="City of Edgewater"/>
        <s v="City of Oak Hill"/>
        <s v="City of Titusville"/>
        <s v="Volusia County"/>
        <s v="City of Cocoa"/>
        <s v="City of Rockledge"/>
        <s v="Town of Palm Shores"/>
      </sharedItems>
    </cacheField>
    <cacheField name="LC2015" numFmtId="1">
      <sharedItems containsSemiMixedTypes="0" containsString="0" containsNumber="1" containsInteger="1" minValue="1100" maxValue="9999" count="168">
        <n v="2110"/>
        <n v="2130"/>
        <n v="2210"/>
        <n v="2240"/>
        <n v="3300"/>
        <n v="1100"/>
        <n v="1180"/>
        <n v="1190"/>
        <n v="1200"/>
        <n v="1210"/>
        <n v="1330"/>
        <n v="1400"/>
        <n v="1460"/>
        <n v="1730"/>
        <n v="1750"/>
        <n v="1820"/>
        <n v="1850"/>
        <n v="7100"/>
        <n v="7430"/>
        <n v="8120"/>
        <n v="8140"/>
        <n v="8150"/>
        <n v="8320"/>
        <n v="6120"/>
        <n v="1890"/>
        <n v="8370"/>
        <n v="3100"/>
        <n v="3200"/>
        <n v="4110"/>
        <n v="4200"/>
        <n v="4210"/>
        <n v="4280"/>
        <n v="4300"/>
        <n v="4340"/>
        <n v="4370"/>
        <n v="4430"/>
        <n v="5100"/>
        <n v="5200"/>
        <n v="5250"/>
        <n v="5300"/>
        <n v="5400"/>
        <n v="5410"/>
        <n v="5420"/>
        <n v="5430"/>
        <n v="6110"/>
        <n v="6170"/>
        <n v="6181"/>
        <n v="6182"/>
        <n v="6210"/>
        <n v="6250"/>
        <n v="6300"/>
        <n v="6410"/>
        <n v="6420"/>
        <n v="6430"/>
        <n v="6440"/>
        <n v="6460"/>
        <n v="6500"/>
        <n v="8146"/>
        <n v="8200"/>
        <n v="8310"/>
        <n v="8350"/>
        <n v="2410"/>
        <n v="1300"/>
        <n v="1320"/>
        <n v="1410"/>
        <n v="1420"/>
        <n v="1430"/>
        <n v="1450"/>
        <n v="1550"/>
        <n v="1700"/>
        <n v="1710"/>
        <n v="1720"/>
        <n v="1740"/>
        <n v="1780"/>
        <n v="1860"/>
        <n v="7400"/>
        <n v="8110"/>
        <n v="8330"/>
        <n v="4140"/>
        <n v="6153"/>
        <n v="1310"/>
        <n v="1340"/>
        <n v="1390"/>
        <n v="1440"/>
        <n v="1770"/>
        <n v="1840"/>
        <n v="8220"/>
        <n v="2200"/>
        <n v="1290"/>
        <n v="1350"/>
        <n v="1490"/>
        <n v="1560"/>
        <n v="1800"/>
        <n v="7410"/>
        <n v="8340"/>
        <n v="1510"/>
        <n v="8180"/>
        <n v="3211"/>
        <n v="4260"/>
        <n v="4270"/>
        <n v="4271"/>
        <n v="4321"/>
        <n v="6510"/>
        <n v="1920"/>
        <n v="2150"/>
        <n v="1480"/>
        <n v="1520"/>
        <n v="1830"/>
        <n v="8300"/>
        <n v="8360"/>
        <n v="3210"/>
        <n v="3212"/>
        <n v="4112"/>
        <n v="4120"/>
        <n v="6414"/>
        <n v="2120"/>
        <n v="2140"/>
        <n v="2400"/>
        <n v="2420"/>
        <n v="2430"/>
        <n v="2431"/>
        <n v="2510"/>
        <n v="2540"/>
        <n v="1600"/>
        <n v="1810"/>
        <n v="7200"/>
        <n v="7420"/>
        <n v="1620"/>
        <n v="4130"/>
        <n v="4275"/>
        <n v="4410"/>
        <n v="6416"/>
        <n v="4111"/>
        <n v="4113"/>
        <n v="4272"/>
        <n v="5201"/>
        <n v="6152"/>
        <n v="6411"/>
        <n v="6412"/>
        <n v="2160"/>
        <n v="2500"/>
        <n v="1470"/>
        <n v="1870"/>
        <n v="8130"/>
        <n v="9999"/>
        <n v="1110"/>
        <n v="1562"/>
        <n v="1633"/>
        <n v="1660"/>
        <n v="8160"/>
        <n v="6172"/>
        <n v="2310"/>
        <n v="4322"/>
        <n v="6151"/>
        <n v="6220"/>
        <n v="1500"/>
        <n v="3220"/>
        <n v="4220"/>
        <n v="5120"/>
        <n v="5710"/>
        <n v="8100"/>
        <n v="2320"/>
        <n v="1530"/>
        <n v="1632"/>
        <n v="5474"/>
        <n v="6150"/>
        <n v="6424"/>
        <n v="1540"/>
      </sharedItems>
      <fieldGroup par="32"/>
    </cacheField>
    <cacheField name="LC2015_Description" numFmtId="0">
      <sharedItems/>
    </cacheField>
    <cacheField name="LC2015_DEP" numFmtId="1">
      <sharedItems containsSemiMixedTypes="0" containsString="0" containsNumber="1" containsInteger="1" minValue="1000" maxValue="9999"/>
    </cacheField>
    <cacheField name="Natural" numFmtId="0">
      <sharedItems containsBlank="1" count="2">
        <m/>
        <s v="Natural Lands"/>
      </sharedItems>
    </cacheField>
    <cacheField name="Overlaps" numFmtId="0">
      <sharedItems/>
    </cacheField>
    <cacheField name="Stakeholder" numFmtId="0">
      <sharedItems count="42">
        <s v="Brevard County"/>
        <s v="Kennedy Space Center"/>
        <s v="US Air Force"/>
        <s v="FDOT District 5"/>
        <s v="Port Canaveral"/>
        <s v="City of Cape Canaveral"/>
        <s v="City of Cocoa Beach"/>
        <s v="City of Indian Harbour Beach"/>
        <s v="City of Satellite Beach"/>
        <s v="Town of Grant-Valkaria"/>
        <s v="Town of Malabar"/>
        <s v="City of Melbourne"/>
        <s v="City of Palm Bay"/>
        <s v="City of West Melbourne"/>
        <s v="Town of Melbourne Village"/>
        <s v="MTWCD"/>
        <s v="Town Melbourne Beach"/>
        <s v="Town of Indialantic"/>
        <s v="Indian River County"/>
        <s v="Town of Indian River Shores"/>
        <s v="City of Vero Beach"/>
        <s v="FDOT District 4"/>
        <s v="FPFWCD"/>
        <s v="IRFWCD"/>
        <s v="City of Fellsmere"/>
        <s v="City of Sebastian"/>
        <s v="VLWCD"/>
        <s v="FWCD"/>
        <s v="SRID ROW"/>
        <s v="Town of Orchid"/>
        <s v="St. Lucie County"/>
        <s v="City of Fort Pierce"/>
        <s v="FL Turnpike"/>
        <s v="Town of St. Lucie Village"/>
        <s v="SFWMD CP"/>
        <s v="City of Edgewater"/>
        <s v="City of Oak Hill"/>
        <s v="Volusia County"/>
        <s v="City of Titusville"/>
        <s v="City of Cocoa"/>
        <s v="City of Rockledge"/>
        <s v="Town of Palm Shores"/>
      </sharedItems>
    </cacheField>
    <cacheField name="Ag" numFmtId="0">
      <sharedItems containsBlank="1" count="3">
        <s v="Agricultural Producers"/>
        <m/>
        <s v="Ag Identified by Stakeholder"/>
      </sharedItems>
      <fieldGroup par="31"/>
    </cacheField>
    <cacheField name="Ag_toUrban" numFmtId="0">
      <sharedItems containsBlank="1"/>
    </cacheField>
    <cacheField name="Duplicates" numFmtId="0">
      <sharedItems containsBlank="1"/>
    </cacheField>
    <cacheField name="C1_Diverts" numFmtId="0">
      <sharedItems containsSemiMixedTypes="0" containsString="0" containsNumber="1" minValue="0" maxValue="0.38"/>
    </cacheField>
    <cacheField name="C1_Remains" numFmtId="0">
      <sharedItems containsSemiMixedTypes="0" containsString="0" containsNumber="1" minValue="0.62" maxValue="1"/>
    </cacheField>
    <cacheField name="FREQUENCY" numFmtId="1">
      <sharedItems containsSemiMixedTypes="0" containsString="0" containsNumber="1" containsInteger="1" minValue="1" maxValue="93774"/>
    </cacheField>
    <cacheField name="SUM_Acres" numFmtId="0">
      <sharedItems containsSemiMixedTypes="0" containsString="0" containsNumber="1" minValue="2.5595768790931099E-9" maxValue="23988.59900446987"/>
    </cacheField>
    <cacheField name="SUM_TN_Load" numFmtId="0">
      <sharedItems containsSemiMixedTypes="0" containsString="0" containsNumber="1" minValue="0" maxValue="113944.01947011008"/>
    </cacheField>
    <cacheField name="SUM_TP_Load" numFmtId="0">
      <sharedItems containsSemiMixedTypes="0" containsString="0" containsNumber="1" minValue="0" maxValue="16637.499749257146"/>
    </cacheField>
    <cacheField name="SUM_Volume" numFmtId="0">
      <sharedItems containsSemiMixedTypes="0" containsString="0" containsNumber="1" minValue="0" maxValue="49121268.028269991"/>
    </cacheField>
    <cacheField name="SUM_TN_C1" numFmtId="0">
      <sharedItems containsSemiMixedTypes="0" containsString="0" containsNumber="1" minValue="0" maxValue="113944.01947011008"/>
    </cacheField>
    <cacheField name="SUM_TP_C1" numFmtId="0">
      <sharedItems containsSemiMixedTypes="0" containsString="0" containsNumber="1" minValue="0" maxValue="16637.485040984655"/>
    </cacheField>
    <cacheField name="SUM_Vol_C1" numFmtId="0">
      <sharedItems containsSemiMixedTypes="0" containsString="0" containsNumber="1" minValue="0" maxValue="49121268.028269991"/>
    </cacheField>
    <cacheField name="TN_Anthro" numFmtId="0">
      <sharedItems containsString="0" containsBlank="1" containsNumber="1" minValue="0" maxValue="113944.01947011008"/>
    </cacheField>
    <cacheField name="TP_Anthro" numFmtId="0">
      <sharedItems containsString="0" containsBlank="1" containsNumber="1" minValue="0" maxValue="16637.485040984655"/>
    </cacheField>
    <cacheField name="TN1" numFmtId="0" formula="TN_Anthro" databaseField="0"/>
    <cacheField name="TP1" numFmtId="0" formula="TP_Anthro" databaseField="0"/>
    <cacheField name="Ag2" numFmtId="0" databaseField="0">
      <fieldGroup base="14">
        <discretePr count="3">
          <x v="1"/>
          <x v="0"/>
          <x v="1"/>
        </discretePr>
        <groupItems count="2">
          <m/>
          <s v="Group1"/>
        </groupItems>
      </fieldGroup>
    </cacheField>
    <cacheField name="LC2015_2" numFmtId="0" databaseField="0">
      <fieldGroup base="8">
        <discretePr count="168">
          <x v="2"/>
          <x v="2"/>
          <x v="2"/>
          <x v="2"/>
          <x v="3"/>
          <x v="1"/>
          <x v="1"/>
          <x v="1"/>
          <x v="1"/>
          <x v="1"/>
          <x v="1"/>
          <x v="1"/>
          <x v="1"/>
          <x v="1"/>
          <x v="1"/>
          <x v="1"/>
          <x v="1"/>
          <x v="7"/>
          <x v="7"/>
          <x v="8"/>
          <x v="8"/>
          <x v="8"/>
          <x v="8"/>
          <x v="6"/>
          <x v="1"/>
          <x v="8"/>
          <x v="3"/>
          <x v="3"/>
          <x v="4"/>
          <x v="4"/>
          <x v="4"/>
          <x v="4"/>
          <x v="4"/>
          <x v="4"/>
          <x v="4"/>
          <x v="4"/>
          <x v="5"/>
          <x v="5"/>
          <x v="5"/>
          <x v="5"/>
          <x v="5"/>
          <x v="5"/>
          <x v="5"/>
          <x v="5"/>
          <x v="6"/>
          <x v="6"/>
          <x v="6"/>
          <x v="6"/>
          <x v="6"/>
          <x v="6"/>
          <x v="6"/>
          <x v="6"/>
          <x v="6"/>
          <x v="6"/>
          <x v="6"/>
          <x v="6"/>
          <x v="6"/>
          <x v="8"/>
          <x v="8"/>
          <x v="8"/>
          <x v="8"/>
          <x v="2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7"/>
          <x v="8"/>
          <x v="8"/>
          <x v="4"/>
          <x v="6"/>
          <x v="1"/>
          <x v="1"/>
          <x v="1"/>
          <x v="1"/>
          <x v="1"/>
          <x v="1"/>
          <x v="8"/>
          <x v="2"/>
          <x v="1"/>
          <x v="1"/>
          <x v="1"/>
          <x v="1"/>
          <x v="1"/>
          <x v="7"/>
          <x v="8"/>
          <x v="1"/>
          <x v="8"/>
          <x v="3"/>
          <x v="4"/>
          <x v="4"/>
          <x v="4"/>
          <x v="4"/>
          <x v="6"/>
          <x v="1"/>
          <x v="2"/>
          <x v="1"/>
          <x v="1"/>
          <x v="1"/>
          <x v="8"/>
          <x v="8"/>
          <x v="3"/>
          <x v="3"/>
          <x v="4"/>
          <x v="4"/>
          <x v="6"/>
          <x v="2"/>
          <x v="2"/>
          <x v="2"/>
          <x v="2"/>
          <x v="2"/>
          <x v="2"/>
          <x v="2"/>
          <x v="2"/>
          <x v="1"/>
          <x v="1"/>
          <x v="7"/>
          <x v="7"/>
          <x v="1"/>
          <x v="4"/>
          <x v="4"/>
          <x v="4"/>
          <x v="6"/>
          <x v="4"/>
          <x v="4"/>
          <x v="4"/>
          <x v="5"/>
          <x v="6"/>
          <x v="6"/>
          <x v="6"/>
          <x v="2"/>
          <x v="2"/>
          <x v="1"/>
          <x v="1"/>
          <x v="8"/>
          <x v="0"/>
          <x v="1"/>
          <x v="1"/>
          <x v="1"/>
          <x v="1"/>
          <x v="8"/>
          <x v="6"/>
          <x v="2"/>
          <x v="4"/>
          <x v="6"/>
          <x v="6"/>
          <x v="1"/>
          <x v="3"/>
          <x v="4"/>
          <x v="5"/>
          <x v="5"/>
          <x v="8"/>
          <x v="2"/>
          <x v="1"/>
          <x v="1"/>
          <x v="5"/>
          <x v="6"/>
          <x v="6"/>
          <x v="1"/>
        </discretePr>
        <groupItems count="9">
          <n v="9999"/>
          <s v="Group1"/>
          <s v="Group2"/>
          <s v="Group3"/>
          <s v="Group4"/>
          <s v="Group5"/>
          <s v="Group6"/>
          <s v="Group7"/>
          <s v="Group8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6">
  <r>
    <x v="0"/>
    <x v="0"/>
    <s v="IR1-5"/>
    <n v="0.35"/>
    <n v="0.47"/>
    <s v="Agricultural Producers"/>
    <x v="0"/>
    <n v="5832.0755489736794"/>
    <n v="28476.881775261318"/>
    <n v="4291.786000000815"/>
    <n v="9966.9086213414612"/>
    <n v="2017.1394200003829"/>
    <n v="18509.973153919855"/>
    <n v="2274.6465800004321"/>
  </r>
  <r>
    <x v="0"/>
    <x v="0"/>
    <s v="IR1-5"/>
    <n v="0.35"/>
    <n v="0.47"/>
    <s v="(blank)"/>
    <x v="1"/>
    <n v="48975.638725000412"/>
    <n v="58411.349290256483"/>
    <n v="8203.7883705268505"/>
    <n v="20443.972251589767"/>
    <n v="3855.7805341476196"/>
    <n v="37967.377038666717"/>
    <n v="4348.0078363792309"/>
  </r>
  <r>
    <x v="0"/>
    <x v="0"/>
    <s v="IR1-5"/>
    <n v="0.35"/>
    <n v="0.47"/>
    <s v="(blank)"/>
    <x v="2"/>
    <n v="3198.6587612296298"/>
    <n v="11249.829645340238"/>
    <n v="1121.3631684372915"/>
    <n v="3937.4403758690833"/>
    <n v="527.04068916552694"/>
    <n v="7312.3892694711549"/>
    <n v="594.32247927176456"/>
  </r>
  <r>
    <x v="0"/>
    <x v="0"/>
    <s v="IR1-5"/>
    <n v="0.35"/>
    <n v="0.47"/>
    <s v="(blank)"/>
    <x v="3"/>
    <n v="133.41572681694416"/>
    <n v="680.77362278996907"/>
    <n v="73.186895462101234"/>
    <n v="238.27076797648917"/>
    <n v="34.397840867187575"/>
    <n v="442.50285481347987"/>
    <n v="38.789054594913658"/>
  </r>
  <r>
    <x v="0"/>
    <x v="0"/>
    <s v="IR1-5"/>
    <n v="0.35"/>
    <n v="0.47"/>
    <s v="(blank)"/>
    <x v="4"/>
    <n v="10120.897046737276"/>
    <n v="58962.113563896142"/>
    <n v="8378.2383922218032"/>
    <n v="20636.739747363648"/>
    <n v="3937.7720443442472"/>
    <n v="38325.37381653249"/>
    <n v="4440.4663478775565"/>
  </r>
  <r>
    <x v="0"/>
    <x v="0"/>
    <s v="IR1-5"/>
    <n v="0.35"/>
    <n v="0.47"/>
    <s v="(blank)"/>
    <x v="5"/>
    <n v="780.8607860080914"/>
    <n v="5869.0885015306712"/>
    <n v="752.40943766992382"/>
    <n v="2054.1809755357349"/>
    <n v="353.63243570486418"/>
    <n v="3814.9075259949363"/>
    <n v="398.77700196505964"/>
  </r>
  <r>
    <x v="0"/>
    <x v="0"/>
    <s v="IR1-5"/>
    <n v="0.35"/>
    <n v="0.47"/>
    <s v="(blank)"/>
    <x v="6"/>
    <n v="43651.433739154054"/>
    <n v="153427.73094521472"/>
    <n v="15675.890617250505"/>
    <n v="53699.705830825151"/>
    <n v="7367.6685901077371"/>
    <n v="99728.025114389573"/>
    <n v="8308.2220271427686"/>
  </r>
  <r>
    <x v="0"/>
    <x v="0"/>
    <s v="IR1-5"/>
    <n v="0.35"/>
    <n v="0.47"/>
    <s v="(blank)"/>
    <x v="7"/>
    <n v="22476.081068713858"/>
    <n v="82083.27915242032"/>
    <n v="7524.0660491396193"/>
    <n v="28729.147703347109"/>
    <n v="3536.3110430956208"/>
    <n v="53354.131449073211"/>
    <n v="3987.7550060439985"/>
  </r>
  <r>
    <x v="0"/>
    <x v="1"/>
    <m/>
    <m/>
    <m/>
    <m/>
    <x v="0"/>
    <n v="135169.06140263393"/>
    <n v="399161.04649670993"/>
    <n v="46020.728930708909"/>
    <n v="139706.36627384843"/>
    <n v="21629.742597433185"/>
    <n v="259454.68022286141"/>
    <n v="24390.986333275723"/>
  </r>
  <r>
    <x v="0"/>
    <x v="2"/>
    <s v="IR6-7"/>
    <n v="0.36"/>
    <n v="0.53"/>
    <s v="Agricultural Producers"/>
    <x v="0"/>
    <n v="1387.7984223620128"/>
    <n v="7950.2778717880446"/>
    <n v="1221.5463368344106"/>
    <n v="2862.1000338436961"/>
    <n v="647.41955852223759"/>
    <n v="5088.1778379443485"/>
    <n v="574.12677831217297"/>
  </r>
  <r>
    <x v="0"/>
    <x v="2"/>
    <s v="IR6-7"/>
    <n v="0.36"/>
    <n v="0.53"/>
    <s v="(blank)"/>
    <x v="1"/>
    <n v="30271.36259842246"/>
    <n v="97763.708496666572"/>
    <n v="13730.3652565254"/>
    <n v="35194.935058799965"/>
    <n v="7277.0935859584624"/>
    <n v="62568.773437866606"/>
    <n v="6453.2716705669372"/>
  </r>
  <r>
    <x v="0"/>
    <x v="2"/>
    <s v="IR6-7"/>
    <n v="0.36"/>
    <n v="0.53"/>
    <s v="(blank)"/>
    <x v="8"/>
    <n v="1985.8738551311403"/>
    <n v="17372.66369613065"/>
    <n v="2479.591733593787"/>
    <n v="6254.1589306070337"/>
    <n v="1314.1836188047073"/>
    <n v="11118.504765523616"/>
    <n v="1165.4081147890797"/>
  </r>
  <r>
    <x v="0"/>
    <x v="2"/>
    <s v="IR6-7"/>
    <n v="0.36"/>
    <n v="0.53"/>
    <s v="(blank)"/>
    <x v="4"/>
    <n v="911.0410392747001"/>
    <n v="6684.503099254126"/>
    <n v="882.73903807525278"/>
    <n v="2406.4211157314853"/>
    <n v="467.85169017988397"/>
    <n v="4278.0819835226412"/>
    <n v="414.8873478953688"/>
  </r>
  <r>
    <x v="0"/>
    <x v="2"/>
    <s v="IR6-7"/>
    <n v="0.36"/>
    <n v="0.53"/>
    <s v="(blank)"/>
    <x v="5"/>
    <n v="442.08721405452417"/>
    <n v="3769.6663905751584"/>
    <n v="504.32819033443388"/>
    <n v="1357.079900607057"/>
    <n v="267.29394087724995"/>
    <n v="2412.5864899681014"/>
    <n v="237.03424945718393"/>
  </r>
  <r>
    <x v="0"/>
    <x v="2"/>
    <s v="IR6-7"/>
    <n v="0.36"/>
    <n v="0.53"/>
    <s v="(blank)"/>
    <x v="6"/>
    <n v="5023.6822117095162"/>
    <n v="19195.833289045855"/>
    <n v="1605.1524267806046"/>
    <n v="6910.4999840565079"/>
    <n v="850.73078619372052"/>
    <n v="12285.333304989348"/>
    <n v="754.42164058688411"/>
  </r>
  <r>
    <x v="0"/>
    <x v="2"/>
    <s v="IR8-11"/>
    <n v="0.36"/>
    <n v="0.48"/>
    <s v="Agricultural Producers"/>
    <x v="0"/>
    <n v="256.22425332058242"/>
    <n v="1731.0501932899931"/>
    <n v="242.82690449931644"/>
    <n v="623.17806958439746"/>
    <n v="116.55691415967189"/>
    <n v="1107.8721237055956"/>
    <n v="126.26999033964455"/>
  </r>
  <r>
    <x v="0"/>
    <x v="2"/>
    <s v="IR8-11"/>
    <n v="0.36"/>
    <n v="0.48"/>
    <s v="(blank)"/>
    <x v="1"/>
    <n v="20826.262719975242"/>
    <n v="71270.588224237523"/>
    <n v="10236.546649802835"/>
    <n v="25657.411760725507"/>
    <n v="4913.5423919053601"/>
    <n v="45613.17646351202"/>
    <n v="5323.0042578974744"/>
  </r>
  <r>
    <x v="0"/>
    <x v="2"/>
    <s v="IR8-11"/>
    <n v="0.36"/>
    <n v="0.48"/>
    <s v="(blank)"/>
    <x v="8"/>
    <n v="306.79492262228626"/>
    <n v="3076.6022729991264"/>
    <n v="433.85630459810471"/>
    <n v="1107.5768182796855"/>
    <n v="208.25102620709026"/>
    <n v="1969.0254547194409"/>
    <n v="225.60527839101445"/>
  </r>
  <r>
    <x v="0"/>
    <x v="2"/>
    <s v="IR8-11"/>
    <n v="0.36"/>
    <n v="0.48"/>
    <s v="(blank)"/>
    <x v="9"/>
    <n v="10099.819145754749"/>
    <n v="52002.874151784919"/>
    <n v="7469.4624033149657"/>
    <n v="18721.034694642571"/>
    <n v="3585.3419535911835"/>
    <n v="33281.839457142349"/>
    <n v="3884.1204497237823"/>
  </r>
  <r>
    <x v="0"/>
    <x v="2"/>
    <s v="IR8-11"/>
    <n v="0.36"/>
    <n v="0.48"/>
    <s v="(blank)"/>
    <x v="10"/>
    <n v="4832.8503245407219"/>
    <n v="31834.118848176411"/>
    <n v="4496.5567549617463"/>
    <n v="11460.282785343508"/>
    <n v="2158.3472423816384"/>
    <n v="20373.836062832903"/>
    <n v="2338.2095125801079"/>
  </r>
  <r>
    <x v="0"/>
    <x v="2"/>
    <s v="IR8-11"/>
    <n v="0.36"/>
    <n v="0.48"/>
    <s v="(blank)"/>
    <x v="5"/>
    <n v="436.70142855015905"/>
    <n v="3530.802101363603"/>
    <n v="470.54250437011888"/>
    <n v="1271.0887564908971"/>
    <n v="225.86040209765704"/>
    <n v="2259.7133448727059"/>
    <n v="244.68210227246183"/>
  </r>
  <r>
    <x v="0"/>
    <x v="2"/>
    <s v="IR8-11"/>
    <n v="0.36"/>
    <n v="0.48"/>
    <s v="(blank)"/>
    <x v="11"/>
    <n v="168.56716507123269"/>
    <n v="1641.4692188906026"/>
    <n v="246.51988774216528"/>
    <n v="590.92891880061688"/>
    <n v="118.32954611623933"/>
    <n v="1050.5403000899857"/>
    <n v="128.19034162592595"/>
  </r>
  <r>
    <x v="0"/>
    <x v="2"/>
    <s v="IR8-11"/>
    <n v="0.36"/>
    <n v="0.48"/>
    <s v="(blank)"/>
    <x v="12"/>
    <n v="364.13624860257897"/>
    <n v="2686.4600524549164"/>
    <n v="374.81237495853793"/>
    <n v="967.1256188837699"/>
    <n v="179.90993998009819"/>
    <n v="1719.3344335711465"/>
    <n v="194.90243497843974"/>
  </r>
  <r>
    <x v="0"/>
    <x v="2"/>
    <s v="IR8-11, EauGallie"/>
    <n v="0.51"/>
    <n v="0.57999999999999996"/>
    <s v="Agricultural Producers"/>
    <x v="0"/>
    <n v="11.194019707810057"/>
    <n v="78.271493573567113"/>
    <n v="12.072168702352434"/>
    <n v="39.918461722519226"/>
    <n v="7.0018578473644109"/>
    <n v="38.353031851047888"/>
    <n v="5.0703108549880227"/>
  </r>
  <r>
    <x v="0"/>
    <x v="2"/>
    <s v="IR8-11, EauGallie"/>
    <n v="0.51"/>
    <n v="0.57999999999999996"/>
    <s v="(blank)"/>
    <x v="1"/>
    <n v="833.8607161644411"/>
    <n v="7235.51547357035"/>
    <n v="1056.5814096516197"/>
    <n v="3690.1128915208787"/>
    <n v="612.81721759793936"/>
    <n v="3545.4025820494712"/>
    <n v="443.76419205368029"/>
  </r>
  <r>
    <x v="0"/>
    <x v="2"/>
    <s v="IR8-11, EauGallie"/>
    <n v="0.51"/>
    <n v="0.57999999999999996"/>
    <s v="(blank)"/>
    <x v="9"/>
    <n v="3699.8542842614074"/>
    <n v="31512.831108391412"/>
    <n v="4660.0668344415326"/>
    <n v="16071.54386527962"/>
    <n v="2702.8387639760886"/>
    <n v="15441.287243111792"/>
    <n v="1957.228070465444"/>
  </r>
  <r>
    <x v="0"/>
    <x v="2"/>
    <s v="IR8-11, EauGallie"/>
    <n v="0.51"/>
    <n v="0.57999999999999996"/>
    <s v="(blank)"/>
    <x v="5"/>
    <n v="63.228046535383363"/>
    <n v="585.59690325209169"/>
    <n v="79.381084246712931"/>
    <n v="298.65442065856678"/>
    <n v="46.041028863093494"/>
    <n v="286.94248259352491"/>
    <n v="33.340055383619436"/>
  </r>
  <r>
    <x v="0"/>
    <x v="3"/>
    <m/>
    <m/>
    <m/>
    <m/>
    <x v="0"/>
    <n v="81921.338616060952"/>
    <n v="359922.8328854448"/>
    <n v="50202.948263433893"/>
    <n v="135484.0520855783"/>
    <n v="25699.411465259676"/>
    <n v="224438.7807998666"/>
    <n v="24503.536798174213"/>
  </r>
  <r>
    <x v="1"/>
    <x v="4"/>
    <m/>
    <m/>
    <m/>
    <m/>
    <x v="0"/>
    <n v="217090.4000186949"/>
    <n v="759083.8793821549"/>
    <n v="96223.677194142801"/>
    <n v="275190.41835942672"/>
    <n v="47329.154062692862"/>
    <n v="483893.46102272801"/>
    <n v="48894.52313144994"/>
  </r>
  <r>
    <x v="2"/>
    <x v="4"/>
    <s v="BR1-2"/>
    <n v="0.67"/>
    <n v="0.72"/>
    <s v="Agricultural Producers"/>
    <x v="0"/>
    <n v="1059.4210097482824"/>
    <n v="3695.0889074063216"/>
    <n v="461.83802097836951"/>
    <n v="2475.7095679622357"/>
    <n v="332.52337510442607"/>
    <n v="1219.3793394440859"/>
    <n v="129.31464587394345"/>
  </r>
  <r>
    <x v="2"/>
    <x v="4"/>
    <s v="BR1-2"/>
    <n v="0.67"/>
    <n v="0.72"/>
    <s v="(blank)"/>
    <x v="1"/>
    <n v="19095.334158603539"/>
    <n v="3472.3545337506571"/>
    <n v="415.98036325973345"/>
    <n v="2326.4775376129405"/>
    <n v="299.50586154700807"/>
    <n v="1145.8769961377166"/>
    <n v="116.47450171272538"/>
  </r>
  <r>
    <x v="2"/>
    <x v="4"/>
    <s v="BR1-2"/>
    <n v="0.67"/>
    <n v="0.72"/>
    <s v="(blank)"/>
    <x v="5"/>
    <n v="4.6810286597628119"/>
    <n v="34.720296297039269"/>
    <n v="4.3547468740624984"/>
    <n v="23.262598519016311"/>
    <n v="3.1354177493249988"/>
    <n v="11.457697778022958"/>
    <n v="1.2193291247374995"/>
  </r>
  <r>
    <x v="2"/>
    <x v="4"/>
    <s v="BR1-2"/>
    <n v="0.67"/>
    <n v="0.72"/>
    <s v="(blank)"/>
    <x v="6"/>
    <n v="18147.752697693253"/>
    <n v="70850.420433454827"/>
    <n v="7241.8681777034781"/>
    <n v="47469.78169041474"/>
    <n v="5214.1450879465037"/>
    <n v="23380.638743040086"/>
    <n v="2027.7230897569743"/>
  </r>
  <r>
    <x v="2"/>
    <x v="4"/>
    <s v="BR1-2"/>
    <n v="0.67"/>
    <n v="0.72"/>
    <s v="(blank)"/>
    <x v="13"/>
    <n v="72.698920406651595"/>
    <n v="296.02233836794329"/>
    <n v="33.822658298997091"/>
    <n v="198.33496670652201"/>
    <n v="24.352313975277905"/>
    <n v="97.687371661421281"/>
    <n v="9.4703443237191856"/>
  </r>
  <r>
    <x v="2"/>
    <x v="4"/>
    <s v="BR1-2"/>
    <n v="0.67"/>
    <n v="0.72"/>
    <s v="(blank)"/>
    <x v="14"/>
    <n v="13991.595708534822"/>
    <n v="47389.680352503012"/>
    <n v="7109.7107005939943"/>
    <n v="31751.085836177019"/>
    <n v="5118.9917044276754"/>
    <n v="15638.594516325993"/>
    <n v="1990.7189961663189"/>
  </r>
  <r>
    <x v="2"/>
    <x v="4"/>
    <m/>
    <m/>
    <m/>
    <m/>
    <x v="0"/>
    <n v="52371.483523646304"/>
    <n v="125738.28686177979"/>
    <n v="15267.574667708635"/>
    <n v="84244.652197392468"/>
    <n v="10992.653760750216"/>
    <n v="41493.634664387326"/>
    <n v="4274.9209069584185"/>
  </r>
  <r>
    <x v="2"/>
    <x v="4"/>
    <s v="BR3-5, BR-7"/>
    <n v="0.59"/>
    <n v="0.64"/>
    <s v="Agricultural Producers"/>
    <x v="0"/>
    <n v="16.187519133430094"/>
    <n v="106.87291180218816"/>
    <n v="14.033611082989045"/>
    <n v="63.055017963291007"/>
    <n v="8.9815110931129887"/>
    <n v="43.817893838897149"/>
    <n v="5.0520999898760568"/>
  </r>
  <r>
    <x v="2"/>
    <x v="4"/>
    <s v="BR3-5, BR-7"/>
    <n v="0.59"/>
    <n v="0.64"/>
    <s v="(blank)"/>
    <x v="1"/>
    <n v="20477.854364405081"/>
    <n v="26388.406858696988"/>
    <n v="3890.9520895093242"/>
    <n v="15569.160046631223"/>
    <n v="2490.2093372859676"/>
    <n v="10819.246812065765"/>
    <n v="1400.7427522233565"/>
  </r>
  <r>
    <x v="2"/>
    <x v="4"/>
    <s v="BR3-5, BR-7"/>
    <n v="0.59"/>
    <n v="0.64"/>
    <s v="(blank)"/>
    <x v="15"/>
    <n v="1121.8919653016928"/>
    <n v="9712.2309537859473"/>
    <n v="1520.156530426045"/>
    <n v="5730.2162627337084"/>
    <n v="972.90017947266881"/>
    <n v="3982.014691052239"/>
    <n v="547.25635095337623"/>
  </r>
  <r>
    <x v="2"/>
    <x v="4"/>
    <s v="BR3-5, BR-7"/>
    <n v="0.59"/>
    <n v="0.64"/>
    <s v="(blank)"/>
    <x v="16"/>
    <n v="8309.1765079638499"/>
    <n v="23159.774051400618"/>
    <n v="3254.1560715488022"/>
    <n v="13664.266690326363"/>
    <n v="2082.6598857912336"/>
    <n v="9495.5073610742547"/>
    <n v="1171.4961857575686"/>
  </r>
  <r>
    <x v="2"/>
    <x v="4"/>
    <s v="BR3-5, BR-7"/>
    <n v="0.59"/>
    <n v="0.64"/>
    <s v="(blank)"/>
    <x v="17"/>
    <n v="1417.7422461078163"/>
    <n v="11194.872613799307"/>
    <n v="1721.5749134056855"/>
    <n v="6604.9748421415907"/>
    <n v="1101.8079445796388"/>
    <n v="4589.8977716577165"/>
    <n v="619.76696882604665"/>
  </r>
  <r>
    <x v="2"/>
    <x v="4"/>
    <s v="BR3-5, BR-7"/>
    <n v="0.59"/>
    <n v="0.64"/>
    <s v="(blank)"/>
    <x v="18"/>
    <n v="1959.8871369652363"/>
    <n v="15024.141162170756"/>
    <n v="2223.265088310703"/>
    <n v="8864.2432856807445"/>
    <n v="1422.88965651885"/>
    <n v="6159.8978764900112"/>
    <n v="800.37543179185309"/>
  </r>
  <r>
    <x v="2"/>
    <x v="4"/>
    <s v="BR3-5, BR-7"/>
    <n v="0.59"/>
    <n v="0.64"/>
    <s v="(blank)"/>
    <x v="5"/>
    <n v="408.80648785865287"/>
    <n v="3369.5031975927768"/>
    <n v="470.0637901584941"/>
    <n v="1988.0068865797382"/>
    <n v="300.84082570143624"/>
    <n v="1381.4963110130386"/>
    <n v="169.22296445705786"/>
  </r>
  <r>
    <x v="2"/>
    <x v="4"/>
    <s v="BR3-5, BR-7"/>
    <n v="0.59"/>
    <n v="0.64"/>
    <s v="(blank)"/>
    <x v="13"/>
    <n v="106.4773492861745"/>
    <n v="572.54115258483068"/>
    <n v="61.120724843384785"/>
    <n v="337.79928002505011"/>
    <n v="39.117263899766265"/>
    <n v="234.74187255978057"/>
    <n v="22.003460943618521"/>
  </r>
  <r>
    <x v="2"/>
    <x v="4"/>
    <s v="BR3-5, BR-7"/>
    <n v="0.59"/>
    <n v="0.64"/>
    <s v="(blank)"/>
    <x v="14"/>
    <n v="1811.6759622171239"/>
    <n v="12576.263534622221"/>
    <n v="1711.9848571727887"/>
    <n v="7419.99548542711"/>
    <n v="1095.6703085905847"/>
    <n v="5156.2680491951114"/>
    <n v="616.314548582204"/>
  </r>
  <r>
    <x v="2"/>
    <x v="4"/>
    <s v="BR-6"/>
    <n v="0.66"/>
    <n v="0.7"/>
    <s v="Agricultural Producers"/>
    <x v="0"/>
    <n v="52.700311550187472"/>
    <n v="334.24003108379736"/>
    <n v="40.548872561911026"/>
    <n v="220.59842051530626"/>
    <n v="28.384210793337715"/>
    <n v="113.6416105684911"/>
    <n v="12.16466176857331"/>
  </r>
  <r>
    <x v="2"/>
    <x v="4"/>
    <s v="BR-6"/>
    <n v="0.66"/>
    <n v="0.7"/>
    <s v="(blank)"/>
    <x v="1"/>
    <n v="9779.9492839818395"/>
    <n v="42732.783875546054"/>
    <n v="5739.4643935028362"/>
    <n v="28203.637357860396"/>
    <n v="4017.6250754519851"/>
    <n v="14529.146517685658"/>
    <n v="1721.839318050851"/>
  </r>
  <r>
    <x v="2"/>
    <x v="4"/>
    <s v="BR-6"/>
    <n v="0.66"/>
    <n v="0.7"/>
    <s v="(blank)"/>
    <x v="5"/>
    <n v="95.795313444503563"/>
    <n v="842.15956575230416"/>
    <n v="113.06482600102153"/>
    <n v="555.82531339652076"/>
    <n v="79.145378200715072"/>
    <n v="286.33425235578341"/>
    <n v="33.919447800306457"/>
  </r>
  <r>
    <x v="2"/>
    <x v="4"/>
    <m/>
    <m/>
    <m/>
    <m/>
    <x v="0"/>
    <n v="45558.144448215586"/>
    <n v="146013.78990883779"/>
    <n v="20760.385768523985"/>
    <n v="89221.778889281049"/>
    <n v="13640.231577379298"/>
    <n v="56792.011019556747"/>
    <n v="7120.1541911446893"/>
  </r>
  <r>
    <x v="3"/>
    <x v="4"/>
    <m/>
    <m/>
    <m/>
    <m/>
    <x v="0"/>
    <n v="97929.627971861875"/>
    <n v="271752.07677061757"/>
    <n v="36027.960436232614"/>
    <n v="173466.43108667352"/>
    <n v="24632.885338129512"/>
    <n v="98285.64568394408"/>
    <n v="11395.075098103109"/>
  </r>
  <r>
    <x v="4"/>
    <x v="0"/>
    <s v="IR12-21"/>
    <n v="0.56000000000000005"/>
    <n v="0.48"/>
    <s v="Agricultural Producers"/>
    <x v="0"/>
    <n v="9457.2236729592332"/>
    <n v="55204.929938365261"/>
    <n v="8481.9880664263655"/>
    <n v="30914.760765484549"/>
    <n v="4071.3542718846552"/>
    <n v="24290.169172880713"/>
    <n v="4410.6337945417108"/>
  </r>
  <r>
    <x v="4"/>
    <x v="0"/>
    <s v="IR12-21"/>
    <n v="0.56000000000000005"/>
    <n v="0.48"/>
    <s v="(blank)"/>
    <x v="1"/>
    <n v="14511.859324051489"/>
    <n v="48694.273513934873"/>
    <n v="6856.8685043351343"/>
    <n v="27268.793167803531"/>
    <n v="3291.2968820808642"/>
    <n v="21425.480346131342"/>
    <n v="3565.5716222542701"/>
  </r>
  <r>
    <x v="4"/>
    <x v="0"/>
    <s v="IR12-21"/>
    <n v="0.56000000000000005"/>
    <n v="0.48"/>
    <s v="(blank)"/>
    <x v="9"/>
    <n v="10224.589667835975"/>
    <n v="75403.058386126329"/>
    <n v="10428.112199871859"/>
    <n v="42225.712696230752"/>
    <n v="5005.4938559384918"/>
    <n v="33177.345689895577"/>
    <n v="5422.6183439333672"/>
  </r>
  <r>
    <x v="4"/>
    <x v="0"/>
    <s v="IR12-21"/>
    <n v="0.56000000000000005"/>
    <n v="0.48"/>
    <s v="(blank)"/>
    <x v="19"/>
    <n v="40284.211320529415"/>
    <n v="242031.26446226009"/>
    <n v="34033.956103104741"/>
    <n v="135537.50809886566"/>
    <n v="16336.298929490275"/>
    <n v="106493.75636339444"/>
    <n v="17697.657173614469"/>
  </r>
  <r>
    <x v="4"/>
    <x v="0"/>
    <s v="IR12-21"/>
    <n v="0.56000000000000005"/>
    <n v="0.48"/>
    <s v="(blank)"/>
    <x v="20"/>
    <n v="5819.5551297650554"/>
    <n v="38626.191524695903"/>
    <n v="5498.6876502959776"/>
    <n v="21630.667253829706"/>
    <n v="2639.3700721420691"/>
    <n v="16995.524270866197"/>
    <n v="2859.3175781539085"/>
  </r>
  <r>
    <x v="4"/>
    <x v="0"/>
    <s v="IR12-21"/>
    <n v="0.56000000000000005"/>
    <n v="0.48"/>
    <s v="(blank)"/>
    <x v="5"/>
    <n v="1212.3310188612313"/>
    <n v="9649.0804447247847"/>
    <n v="1286.5771803424109"/>
    <n v="5403.4850490458803"/>
    <n v="617.55704656435717"/>
    <n v="4245.5953956789044"/>
    <n v="669.02013377805372"/>
  </r>
  <r>
    <x v="4"/>
    <x v="0"/>
    <s v="IR12-21"/>
    <n v="0.56000000000000005"/>
    <n v="0.48"/>
    <s v="(blank)"/>
    <x v="21"/>
    <n v="2136.4349191858064"/>
    <n v="10754.137127325033"/>
    <n v="1457.4833509859893"/>
    <n v="6022.3167913020188"/>
    <n v="699.59200847327486"/>
    <n v="4731.8203360230145"/>
    <n v="757.89134251271446"/>
  </r>
  <r>
    <x v="4"/>
    <x v="0"/>
    <s v="IR12-21"/>
    <n v="0.56000000000000005"/>
    <n v="0.48"/>
    <s v="(blank)"/>
    <x v="22"/>
    <n v="582.01701597486453"/>
    <n v="5289.4658841452783"/>
    <n v="784.8996213090121"/>
    <n v="2962.1008951213562"/>
    <n v="376.75181822832582"/>
    <n v="2327.3649890239221"/>
    <n v="408.14780308068629"/>
  </r>
  <r>
    <x v="4"/>
    <x v="0"/>
    <s v="IR12-21"/>
    <n v="0.56000000000000005"/>
    <n v="0.48"/>
    <s v="(blank)"/>
    <x v="23"/>
    <n v="13887.879229103541"/>
    <n v="80495.728214266623"/>
    <n v="9596.3123664780142"/>
    <n v="45077.60779998931"/>
    <n v="4606.2299359094468"/>
    <n v="35418.120414277313"/>
    <n v="4990.0824305685674"/>
  </r>
  <r>
    <x v="4"/>
    <x v="0"/>
    <s v="IR12-21"/>
    <n v="0.56000000000000005"/>
    <n v="0.48"/>
    <s v="(blank)"/>
    <x v="11"/>
    <n v="373.98948815543952"/>
    <n v="3589.1229266474502"/>
    <n v="531.19941933944506"/>
    <n v="2009.9088389225724"/>
    <n v="254.97572128293362"/>
    <n v="1579.2140877248778"/>
    <n v="276.22369805651147"/>
  </r>
  <r>
    <x v="4"/>
    <x v="0"/>
    <s v="IR12-21"/>
    <n v="0.56000000000000005"/>
    <n v="0.48"/>
    <s v="(blank)"/>
    <x v="24"/>
    <n v="7544.6955521486361"/>
    <n v="40174.720841526447"/>
    <n v="5309.9382133431382"/>
    <n v="22497.843671254814"/>
    <n v="2548.7703424047063"/>
    <n v="17676.877170271633"/>
    <n v="2761.1678709384319"/>
  </r>
  <r>
    <x v="4"/>
    <x v="0"/>
    <s v="IR12-21"/>
    <n v="0.56000000000000005"/>
    <n v="0.48"/>
    <s v="(blank)"/>
    <x v="25"/>
    <n v="374.81939509393891"/>
    <n v="3756.3492912541337"/>
    <n v="552.00138210916066"/>
    <n v="2103.5556031023152"/>
    <n v="264.96066341239708"/>
    <n v="1652.7936881518185"/>
    <n v="287.04071869676358"/>
  </r>
  <r>
    <x v="4"/>
    <x v="0"/>
    <s v="IR12-21"/>
    <n v="0.56000000000000005"/>
    <n v="0.48"/>
    <s v="(blank)"/>
    <x v="14"/>
    <n v="516.10306288781862"/>
    <n v="2502.5732251531167"/>
    <n v="262.75830136335463"/>
    <n v="1401.4410060857456"/>
    <n v="126.12398465441022"/>
    <n v="1101.1322190673711"/>
    <n v="136.63431670894443"/>
  </r>
  <r>
    <x v="4"/>
    <x v="1"/>
    <m/>
    <m/>
    <m/>
    <m/>
    <x v="0"/>
    <n v="106925.70879655246"/>
    <n v="616170.89578042529"/>
    <n v="85080.782359304605"/>
    <n v="345055.70163703815"/>
    <n v="40838.775532466214"/>
    <n v="271115.19414338714"/>
    <n v="44242.006826838398"/>
  </r>
  <r>
    <x v="4"/>
    <x v="5"/>
    <s v="IR12-21"/>
    <n v="0.56000000000000005"/>
    <n v="0.48"/>
    <s v="Agricultural Producers"/>
    <x v="0"/>
    <n v="34251.906098648687"/>
    <n v="245810.64128985393"/>
    <n v="33763.021473777575"/>
    <n v="137653.95912231822"/>
    <n v="16206.250307413235"/>
    <n v="108156.68216753571"/>
    <n v="17556.771166364342"/>
  </r>
  <r>
    <x v="4"/>
    <x v="5"/>
    <s v="IR12-21"/>
    <n v="0.56000000000000005"/>
    <n v="0.48"/>
    <s v="(blank)"/>
    <x v="1"/>
    <n v="33356.613724906085"/>
    <n v="152313.89112293985"/>
    <n v="17654.892885513949"/>
    <n v="85295.779028846329"/>
    <n v="8474.348585046695"/>
    <n v="67018.112094093522"/>
    <n v="9180.5443004672543"/>
  </r>
  <r>
    <x v="4"/>
    <x v="5"/>
    <s v="IR12-21"/>
    <n v="0.56000000000000005"/>
    <n v="0.48"/>
    <s v="(blank)"/>
    <x v="26"/>
    <n v="11140.938965263233"/>
    <n v="59603.515434969646"/>
    <n v="6246.4490715998791"/>
    <n v="33377.968643583008"/>
    <n v="2998.2955543679418"/>
    <n v="26225.546791386638"/>
    <n v="3248.1535172319373"/>
  </r>
  <r>
    <x v="4"/>
    <x v="5"/>
    <s v="IR12-21"/>
    <n v="0.56000000000000005"/>
    <n v="0.48"/>
    <s v="(blank)"/>
    <x v="19"/>
    <n v="3612.537214815407"/>
    <n v="17799.463932710813"/>
    <n v="2036.8497051266893"/>
    <n v="9967.6998023180568"/>
    <n v="977.68785846081084"/>
    <n v="7831.7641303927558"/>
    <n v="1059.1618466658783"/>
  </r>
  <r>
    <x v="4"/>
    <x v="5"/>
    <s v="IR12-21"/>
    <n v="0.56000000000000005"/>
    <n v="0.48"/>
    <s v="(blank)"/>
    <x v="27"/>
    <n v="9096.9428869511048"/>
    <n v="74122.801127622108"/>
    <n v="10514.561663010967"/>
    <n v="41508.768631468381"/>
    <n v="5046.9895982452645"/>
    <n v="32614.032496153726"/>
    <n v="5467.5720647657026"/>
  </r>
  <r>
    <x v="4"/>
    <x v="5"/>
    <s v="IR12-21"/>
    <n v="0.56000000000000005"/>
    <n v="0.48"/>
    <s v="(blank)"/>
    <x v="28"/>
    <n v="911.91571822269793"/>
    <n v="6072.1147283587707"/>
    <n v="726.89785826448633"/>
    <n v="3400.384247880912"/>
    <n v="348.91097196695341"/>
    <n v="2671.7304804778587"/>
    <n v="377.98688629753292"/>
  </r>
  <r>
    <x v="4"/>
    <x v="5"/>
    <s v="IR12-21"/>
    <n v="0.56000000000000005"/>
    <n v="0.48"/>
    <s v="(blank)"/>
    <x v="5"/>
    <n v="464.94840737308812"/>
    <n v="3207.43483657464"/>
    <n v="405.39850844462148"/>
    <n v="1796.1635084817985"/>
    <n v="194.59128405341829"/>
    <n v="1411.2713280928415"/>
    <n v="210.80722439120319"/>
  </r>
  <r>
    <x v="4"/>
    <x v="5"/>
    <s v="IR12-21"/>
    <n v="0.56000000000000005"/>
    <n v="0.48"/>
    <s v="(blank)"/>
    <x v="29"/>
    <n v="632.06695839331701"/>
    <n v="3957.398886448043"/>
    <n v="507.32136262140114"/>
    <n v="2216.1433764109042"/>
    <n v="243.51425405827254"/>
    <n v="1741.2555100371387"/>
    <n v="263.80710856312862"/>
  </r>
  <r>
    <x v="4"/>
    <x v="5"/>
    <s v="IR12-21"/>
    <n v="0.56000000000000005"/>
    <n v="0.48"/>
    <s v="(blank)"/>
    <x v="30"/>
    <n v="32458.770973155137"/>
    <n v="170558.95644463069"/>
    <n v="21496.619236424867"/>
    <n v="95513.015608993199"/>
    <n v="10318.377233483936"/>
    <n v="75045.940835637492"/>
    <n v="11178.242002940931"/>
  </r>
  <r>
    <x v="4"/>
    <x v="5"/>
    <s v="IR12-21"/>
    <n v="0.56000000000000005"/>
    <n v="0.48"/>
    <s v="(blank)"/>
    <x v="31"/>
    <n v="236.70198916232164"/>
    <n v="1654.6368851223069"/>
    <n v="208.72300006772051"/>
    <n v="926.59665566849196"/>
    <n v="100.18704003250583"/>
    <n v="728.04022945381496"/>
    <n v="108.53596003521467"/>
  </r>
  <r>
    <x v="4"/>
    <x v="5"/>
    <s v="IR12-21"/>
    <n v="0.56000000000000005"/>
    <n v="0.48"/>
    <s v="(blank)"/>
    <x v="23"/>
    <n v="3988.9399267857366"/>
    <n v="20587.036022806889"/>
    <n v="2405.6578867454796"/>
    <n v="11528.740172771859"/>
    <n v="1154.7157856378301"/>
    <n v="9058.2958500350305"/>
    <n v="1250.9421011076495"/>
  </r>
  <r>
    <x v="4"/>
    <x v="5"/>
    <s v="IR12-21"/>
    <n v="0.56000000000000005"/>
    <n v="0.48"/>
    <s v="(blank)"/>
    <x v="32"/>
    <n v="1159.3698291895814"/>
    <n v="5508.2270726047154"/>
    <n v="749.78169529793331"/>
    <n v="3084.6071606586411"/>
    <n v="359.89521374300796"/>
    <n v="2423.6199119460744"/>
    <n v="389.88648155492535"/>
  </r>
  <r>
    <x v="4"/>
    <x v="5"/>
    <s v="IR12-21"/>
    <n v="0.56000000000000005"/>
    <n v="0.48"/>
    <s v="(blank)"/>
    <x v="33"/>
    <n v="264.0224679826174"/>
    <n v="1399.0085569603386"/>
    <n v="148.64054014722868"/>
    <n v="783.44479189778974"/>
    <n v="71.347459270669759"/>
    <n v="615.5637650625489"/>
    <n v="77.293080876558918"/>
  </r>
  <r>
    <x v="4"/>
    <x v="6"/>
    <m/>
    <m/>
    <m/>
    <m/>
    <x v="0"/>
    <n v="131575.675160849"/>
    <n v="762595.12634160277"/>
    <n v="96864.814887042798"/>
    <n v="427053.27075129759"/>
    <n v="46495.111145780538"/>
    <n v="335541.85559030512"/>
    <n v="50369.703741262267"/>
  </r>
  <r>
    <x v="4"/>
    <x v="2"/>
    <s v="IR12-21"/>
    <n v="0.56000000000000005"/>
    <n v="0.48"/>
    <s v="Agricultural Producers"/>
    <x v="0"/>
    <n v="15448.88578635812"/>
    <n v="119602.43934869072"/>
    <n v="16202.168865370099"/>
    <n v="66977.366035266808"/>
    <n v="7777.0410553776474"/>
    <n v="52625.073313423913"/>
    <n v="8425.1278099924511"/>
  </r>
  <r>
    <x v="4"/>
    <x v="2"/>
    <s v="IR12-21"/>
    <n v="0.56000000000000005"/>
    <n v="0.48"/>
    <s v="(blank)"/>
    <x v="34"/>
    <n v="7946.1136600000345"/>
    <n v="61693.776048606378"/>
    <n v="8770.3290941322466"/>
    <n v="34548.514587219572"/>
    <n v="4209.7579651834785"/>
    <n v="27145.261461386806"/>
    <n v="4560.5711289487681"/>
  </r>
  <r>
    <x v="4"/>
    <x v="2"/>
    <s v="IR12-21"/>
    <n v="0.56000000000000005"/>
    <n v="0.48"/>
    <s v="(blank)"/>
    <x v="28"/>
    <n v="1068.340174707658"/>
    <n v="9362.6671877258632"/>
    <n v="1260.2863359278901"/>
    <n v="5243.0936251264839"/>
    <n v="604.93744124538728"/>
    <n v="4119.5735625993793"/>
    <n v="655.34889468250287"/>
  </r>
  <r>
    <x v="4"/>
    <x v="2"/>
    <s v="IR12-21"/>
    <n v="0.56000000000000005"/>
    <n v="0.48"/>
    <s v="(blank)"/>
    <x v="35"/>
    <n v="0.99420658560775299"/>
    <n v="7.7627393117370325"/>
    <n v="1.1826965131759659"/>
    <n v="4.3471340145727382"/>
    <n v="0.56769432632446359"/>
    <n v="3.4156052971642943"/>
    <n v="0.61500218685150232"/>
  </r>
  <r>
    <x v="4"/>
    <x v="2"/>
    <s v="IR12-21"/>
    <n v="0.56000000000000005"/>
    <n v="0.48"/>
    <s v="(blank)"/>
    <x v="30"/>
    <n v="47858.690209471162"/>
    <n v="344674.83704912226"/>
    <n v="48104.224336144027"/>
    <n v="193017.90874750848"/>
    <n v="23090.027681349133"/>
    <n v="151656.92830161378"/>
    <n v="25014.196654794894"/>
  </r>
  <r>
    <x v="4"/>
    <x v="2"/>
    <s v="IR12-21"/>
    <n v="0.56000000000000005"/>
    <n v="0.48"/>
    <s v="(blank)"/>
    <x v="36"/>
    <n v="394.9835177230562"/>
    <n v="2754.4316731632857"/>
    <n v="373.03724861251288"/>
    <n v="1542.4817369714401"/>
    <n v="179.05787933400617"/>
    <n v="1211.9499361918456"/>
    <n v="193.97936927850671"/>
  </r>
  <r>
    <x v="4"/>
    <x v="2"/>
    <s v="IR12-21"/>
    <n v="0.56000000000000005"/>
    <n v="0.48"/>
    <s v="(blank)"/>
    <x v="37"/>
    <n v="4534.2706679411876"/>
    <n v="28912.66622776724"/>
    <n v="4126.1398062239523"/>
    <n v="16191.093087549656"/>
    <n v="1980.547106987497"/>
    <n v="12721.573140217584"/>
    <n v="2145.5926992364552"/>
  </r>
  <r>
    <x v="4"/>
    <x v="3"/>
    <m/>
    <m/>
    <m/>
    <m/>
    <x v="0"/>
    <n v="77252.27822278683"/>
    <n v="567008.5802743875"/>
    <n v="78837.368382923902"/>
    <n v="317524.80495365697"/>
    <n v="37841.936823803473"/>
    <n v="249483.77532073046"/>
    <n v="40995.431559120429"/>
  </r>
  <r>
    <x v="4"/>
    <x v="7"/>
    <s v="IR-SouthCentral"/>
    <n v="0.36"/>
    <n v="0.57999999999999996"/>
    <s v="Agricultural Producers"/>
    <x v="0"/>
    <n v="10285.951922672522"/>
    <n v="74890.234218963174"/>
    <n v="11541.363843837327"/>
    <n v="26960.48431882674"/>
    <n v="6693.9910294256497"/>
    <n v="47929.749900136434"/>
    <n v="4847.3728144116776"/>
  </r>
  <r>
    <x v="4"/>
    <x v="7"/>
    <s v="IR-SouthCentral"/>
    <n v="0.36"/>
    <n v="0.57999999999999996"/>
    <s v="(blank)"/>
    <x v="38"/>
    <n v="215.23377870764685"/>
    <n v="2053.5172083448588"/>
    <n v="332.22741710334697"/>
    <n v="739.26619500414915"/>
    <n v="192.69190191994122"/>
    <n v="1314.2510133407095"/>
    <n v="139.53551518340575"/>
  </r>
  <r>
    <x v="4"/>
    <x v="7"/>
    <s v="IR-SouthCentral"/>
    <n v="0.36"/>
    <n v="0.57999999999999996"/>
    <s v="(blank)"/>
    <x v="28"/>
    <n v="789.04107560093667"/>
    <n v="6603.1432043998866"/>
    <n v="889.27062960360934"/>
    <n v="2377.131553583959"/>
    <n v="515.77696517009338"/>
    <n v="4226.0116508159281"/>
    <n v="373.49366443351596"/>
  </r>
  <r>
    <x v="4"/>
    <x v="7"/>
    <s v="IR-SouthCentral"/>
    <n v="0.36"/>
    <n v="0.57999999999999996"/>
    <s v="(blank)"/>
    <x v="39"/>
    <n v="103.14773534597441"/>
    <n v="813.15055856616868"/>
    <n v="99.834453126163908"/>
    <n v="292.73420108382072"/>
    <n v="57.903982813175062"/>
    <n v="520.41635748234796"/>
    <n v="41.930470312988845"/>
  </r>
  <r>
    <x v="4"/>
    <x v="7"/>
    <s v="IR-SouthCentral"/>
    <n v="0.36"/>
    <n v="0.57999999999999996"/>
    <s v="(blank)"/>
    <x v="35"/>
    <n v="1319.2074978030741"/>
    <n v="9467.0401634017708"/>
    <n v="1320.3692960419539"/>
    <n v="3408.1344588246375"/>
    <n v="765.81419170433321"/>
    <n v="6058.9057045771333"/>
    <n v="554.55510433762072"/>
  </r>
  <r>
    <x v="4"/>
    <x v="7"/>
    <s v="IR-SouthCentral"/>
    <n v="0.36"/>
    <n v="0.57999999999999996"/>
    <s v="(blank)"/>
    <x v="40"/>
    <n v="11.592078862682145"/>
    <n v="74.950481143884105"/>
    <n v="11.574690434770009"/>
    <n v="26.982173211798276"/>
    <n v="6.713320452166605"/>
    <n v="47.968307932085828"/>
    <n v="4.8613699826034038"/>
  </r>
  <r>
    <x v="4"/>
    <x v="7"/>
    <s v="IR-SouthCentral"/>
    <n v="0.36"/>
    <n v="0.57999999999999996"/>
    <s v="(blank)"/>
    <x v="41"/>
    <n v="26420.103231481022"/>
    <n v="168811.25676679958"/>
    <n v="24222.091868976891"/>
    <n v="60772.052436047845"/>
    <n v="14048.813284006595"/>
    <n v="108039.20433075173"/>
    <n v="10173.278584970296"/>
  </r>
  <r>
    <x v="4"/>
    <x v="7"/>
    <s v="IR-SouthCentral"/>
    <n v="0.36"/>
    <n v="0.57999999999999996"/>
    <s v="(blank)"/>
    <x v="42"/>
    <n v="528.1345973505172"/>
    <n v="4922.9768647375286"/>
    <n v="815.3492156258344"/>
    <n v="1772.2716713055102"/>
    <n v="472.9025450629839"/>
    <n v="3150.7051934320184"/>
    <n v="342.4466705628505"/>
  </r>
  <r>
    <x v="4"/>
    <x v="8"/>
    <m/>
    <m/>
    <m/>
    <m/>
    <x v="0"/>
    <n v="39672.411917824378"/>
    <n v="267636.26946635684"/>
    <n v="39232.081414749897"/>
    <n v="96349.057007888463"/>
    <n v="22754.607220554943"/>
    <n v="171287.21245846839"/>
    <n v="16477.474194194958"/>
  </r>
  <r>
    <x v="5"/>
    <x v="4"/>
    <m/>
    <m/>
    <m/>
    <m/>
    <x v="0"/>
    <n v="355426.0740980127"/>
    <n v="2213410.8718627715"/>
    <n v="300015.04704402119"/>
    <n v="1185982.8343498812"/>
    <n v="147930.43072260518"/>
    <n v="1027428.0375128911"/>
    <n v="152084.61632141605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0">
  <r>
    <x v="0"/>
    <x v="0"/>
    <s v="IR1-5"/>
    <x v="0"/>
    <n v="22126.872657468826"/>
    <n v="0"/>
    <n v="22126.872657468826"/>
  </r>
  <r>
    <x v="0"/>
    <x v="0"/>
    <s v="IR1-5"/>
    <x v="1"/>
    <n v="4278.0949829253332"/>
    <n v="3521.5631057635578"/>
    <n v="756.53187716177536"/>
  </r>
  <r>
    <x v="0"/>
    <x v="0"/>
    <s v="IR1-5"/>
    <x v="2"/>
    <n v="5842.1309530339004"/>
    <n v="4809.0173091892166"/>
    <n v="1033.1136438446838"/>
  </r>
  <r>
    <x v="0"/>
    <x v="0"/>
    <s v="IR1-5"/>
    <x v="3"/>
    <n v="361.07218789306495"/>
    <n v="297.22072569133917"/>
    <n v="63.851462201725781"/>
  </r>
  <r>
    <x v="0"/>
    <x v="0"/>
    <s v="IR1-5"/>
    <x v="4"/>
    <n v="48.8491967025371"/>
    <n v="40.210778288099519"/>
    <n v="8.6384184144375809"/>
  </r>
  <r>
    <x v="0"/>
    <x v="0"/>
    <s v="IR1-5"/>
    <x v="5"/>
    <n v="7561.3273430019772"/>
    <n v="6224.1935973822428"/>
    <n v="1337.1337456197343"/>
  </r>
  <r>
    <x v="0"/>
    <x v="0"/>
    <s v="IR1-5"/>
    <x v="6"/>
    <n v="766.10045474540448"/>
    <n v="630.62440350384963"/>
    <n v="135.47605124155484"/>
  </r>
  <r>
    <x v="0"/>
    <x v="0"/>
    <s v="IR1-5"/>
    <x v="7"/>
    <n v="1727.5529106208933"/>
    <n v="1422.0550543122822"/>
    <n v="305.49785630861106"/>
  </r>
  <r>
    <x v="0"/>
    <x v="0"/>
    <s v="IR1-5"/>
    <x v="8"/>
    <n v="3308.7282443169906"/>
    <n v="2723.617722067745"/>
    <n v="585.11052224924561"/>
  </r>
  <r>
    <x v="0"/>
    <x v="0"/>
    <s v="IR1-5 Total"/>
    <x v="9"/>
    <n v="46020.72893070893"/>
    <n v="19668.502696198339"/>
    <n v="26352.226234510592"/>
  </r>
  <r>
    <x v="0"/>
    <x v="1"/>
    <s v="IR6-7"/>
    <x v="0"/>
    <n v="4380.5714966686073"/>
    <n v="0"/>
    <n v="4380.5714966686073"/>
  </r>
  <r>
    <x v="0"/>
    <x v="1"/>
    <s v="IR6-7"/>
    <x v="1"/>
    <n v="1218.0577485890453"/>
    <n v="821.84321762830643"/>
    <n v="396.2145309607389"/>
  </r>
  <r>
    <x v="0"/>
    <x v="1"/>
    <s v="IR6-7"/>
    <x v="2"/>
    <n v="10872.012780145273"/>
    <n v="7335.5224542356473"/>
    <n v="3536.4903259096254"/>
  </r>
  <r>
    <x v="0"/>
    <x v="1"/>
    <s v="IR6-7"/>
    <x v="10"/>
    <n v="2218.6387572527728"/>
    <n v="1496.9513696108552"/>
    <n v="721.68738764191767"/>
  </r>
  <r>
    <x v="0"/>
    <x v="1"/>
    <s v="IR6-7"/>
    <x v="5"/>
    <n v="703.02018146600062"/>
    <n v="474.33906041230381"/>
    <n v="228.68112105369681"/>
  </r>
  <r>
    <x v="0"/>
    <x v="1"/>
    <s v="IR6-7"/>
    <x v="6"/>
    <n v="507.81677857979946"/>
    <n v="342.63217467078402"/>
    <n v="165.18460390901544"/>
  </r>
  <r>
    <x v="0"/>
    <x v="1"/>
    <s v="IR6-7"/>
    <x v="7"/>
    <n v="523.60523944238753"/>
    <n v="353.28490397835458"/>
    <n v="170.32033546403295"/>
  </r>
  <r>
    <x v="0"/>
    <x v="1"/>
    <s v="IR6-7 Total"/>
    <x v="9"/>
    <n v="20423.722982143881"/>
    <n v="10824.57318053625"/>
    <n v="9599.1498016076348"/>
  </r>
  <r>
    <x v="0"/>
    <x v="1"/>
    <s v="IR8-11"/>
    <x v="0"/>
    <n v="2504.7282165821812"/>
    <n v="0"/>
    <n v="2504.7282165821812"/>
  </r>
  <r>
    <x v="0"/>
    <x v="1"/>
    <s v="IR8-11"/>
    <x v="1"/>
    <n v="241.69729123171709"/>
    <n v="129.55145267502419"/>
    <n v="112.14583855669289"/>
  </r>
  <r>
    <x v="0"/>
    <x v="1"/>
    <s v="IR8-11"/>
    <x v="2"/>
    <n v="8864.0440814672347"/>
    <n v="4751.1901415088632"/>
    <n v="4112.8539399583715"/>
  </r>
  <r>
    <x v="0"/>
    <x v="1"/>
    <s v="IR8-11"/>
    <x v="10"/>
    <n v="426.61379677916619"/>
    <n v="228.66800377569092"/>
    <n v="197.94579300347527"/>
  </r>
  <r>
    <x v="0"/>
    <x v="1"/>
    <s v="IR8-11"/>
    <x v="11"/>
    <n v="6959.8672966954982"/>
    <n v="3730.5379556275875"/>
    <n v="3229.3293410679107"/>
  </r>
  <r>
    <x v="0"/>
    <x v="1"/>
    <s v="IR8-11"/>
    <x v="12"/>
    <n v="3982.3501464065571"/>
    <n v="2134.5677640753906"/>
    <n v="1847.7823823311664"/>
  </r>
  <r>
    <x v="0"/>
    <x v="1"/>
    <s v="IR8-11"/>
    <x v="6"/>
    <n v="471.6721176377182"/>
    <n v="252.81958153055461"/>
    <n v="218.85253610716359"/>
  </r>
  <r>
    <x v="0"/>
    <x v="1"/>
    <s v="IR8-11"/>
    <x v="13"/>
    <n v="243.80206940526912"/>
    <n v="130.67962862003691"/>
    <n v="113.12244078523221"/>
  </r>
  <r>
    <x v="0"/>
    <x v="1"/>
    <s v="IR8-11"/>
    <x v="14"/>
    <n v="276.34876804244959"/>
    <n v="148.12488862578763"/>
    <n v="128.22387941666196"/>
  </r>
  <r>
    <x v="0"/>
    <x v="1"/>
    <s v="IR8-11 Total"/>
    <x v="9"/>
    <n v="23971.123784247786"/>
    <n v="11506.139416438935"/>
    <n v="12464.984367808856"/>
  </r>
  <r>
    <x v="0"/>
    <x v="1"/>
    <s v="IR8-11, EauGallie"/>
    <x v="0"/>
    <n v="247.02303775778455"/>
    <n v="0"/>
    <n v="247.02303775778455"/>
  </r>
  <r>
    <x v="0"/>
    <x v="1"/>
    <s v="IR8-11, EauGallie"/>
    <x v="1"/>
    <n v="12.072168702352434"/>
    <n v="6.9326804281663179"/>
    <n v="5.1394882741861156"/>
  </r>
  <r>
    <x v="0"/>
    <x v="1"/>
    <s v="IR8-11, EauGallie"/>
    <x v="2"/>
    <n v="1009.8032726288468"/>
    <n v="579.89939977297763"/>
    <n v="429.90387285586917"/>
  </r>
  <r>
    <x v="0"/>
    <x v="1"/>
    <s v="IR8-11, EauGallie"/>
    <x v="11"/>
    <n v="4459.821933706522"/>
    <n v="2561.1405038507414"/>
    <n v="1898.6814298557806"/>
  </r>
  <r>
    <x v="0"/>
    <x v="1"/>
    <s v="IR8-11, EauGallie"/>
    <x v="6"/>
    <n v="79.381084246712931"/>
    <n v="45.586149654831274"/>
    <n v="33.794934591881656"/>
  </r>
  <r>
    <x v="0"/>
    <x v="1"/>
    <s v="IR8-11, EauGallie Total"/>
    <x v="9"/>
    <n v="5808.1014970422184"/>
    <n v="3193.5587337067191"/>
    <n v="2614.5427633354993"/>
  </r>
  <r>
    <x v="1"/>
    <x v="2"/>
    <n v="0"/>
    <x v="9"/>
    <n v="96223.677194142816"/>
    <n v="45192.774026880244"/>
    <n v="51030.903167262586"/>
  </r>
  <r>
    <x v="2"/>
    <x v="3"/>
    <s v="BR1-2"/>
    <x v="0"/>
    <n v="9845.5984150940076"/>
    <n v="0"/>
    <n v="9845.5984150940076"/>
  </r>
  <r>
    <x v="2"/>
    <x v="3"/>
    <s v="BR1-2"/>
    <x v="1"/>
    <n v="461.83802097836951"/>
    <n v="341.31839362050448"/>
    <n v="120.51962735786503"/>
  </r>
  <r>
    <x v="2"/>
    <x v="3"/>
    <s v="BR1-2"/>
    <x v="2"/>
    <n v="251.95443692530992"/>
    <n v="186.20529226833236"/>
    <n v="65.749144656977563"/>
  </r>
  <r>
    <x v="2"/>
    <x v="3"/>
    <s v="BR1-2"/>
    <x v="6"/>
    <n v="4.3547468740624984"/>
    <n v="3.2183474295385905"/>
    <n v="1.1363994445239078"/>
  </r>
  <r>
    <x v="2"/>
    <x v="3"/>
    <s v="BR1-2"/>
    <x v="7"/>
    <n v="1504.1646934888693"/>
    <n v="1111.6431597266537"/>
    <n v="392.52153376221554"/>
  </r>
  <r>
    <x v="2"/>
    <x v="3"/>
    <s v="BR1-2"/>
    <x v="15"/>
    <n v="13.248520628173239"/>
    <n v="9.7912332316788522"/>
    <n v="3.4572873964943867"/>
  </r>
  <r>
    <x v="2"/>
    <x v="3"/>
    <s v="BR1-2"/>
    <x v="16"/>
    <n v="3186.4158337198428"/>
    <n v="2354.8999527328542"/>
    <n v="831.51588098698858"/>
  </r>
  <r>
    <x v="2"/>
    <x v="3"/>
    <s v="BR1-2 Total"/>
    <x v="9"/>
    <n v="15267.574667708634"/>
    <n v="4007.0763790095625"/>
    <n v="11260.498288699071"/>
  </r>
  <r>
    <x v="2"/>
    <x v="3"/>
    <s v="BR3-5, BR-7"/>
    <x v="0"/>
    <n v="2019.6651906742311"/>
    <n v="0"/>
    <n v="2019.6651906742311"/>
  </r>
  <r>
    <x v="2"/>
    <x v="3"/>
    <s v="BR3-5, BR-7"/>
    <x v="1"/>
    <n v="13.281938107472001"/>
    <n v="12.45674439345804"/>
    <n v="0.82519371401396135"/>
  </r>
  <r>
    <x v="2"/>
    <x v="3"/>
    <s v="BR3-5, BR-7"/>
    <x v="2"/>
    <n v="3409.769941656079"/>
    <n v="3197.9242983982294"/>
    <n v="211.84564325784959"/>
  </r>
  <r>
    <x v="2"/>
    <x v="3"/>
    <s v="BR3-5, BR-7"/>
    <x v="17"/>
    <n v="1418.7769224005763"/>
    <n v="1330.6297116185599"/>
    <n v="88.147210782016373"/>
  </r>
  <r>
    <x v="2"/>
    <x v="3"/>
    <s v="BR3-5, BR-7"/>
    <x v="18"/>
    <n v="2499.8675226200335"/>
    <n v="2344.5532191771345"/>
    <n v="155.31430344289902"/>
  </r>
  <r>
    <x v="2"/>
    <x v="3"/>
    <s v="BR3-5, BR-7"/>
    <x v="19"/>
    <n v="1675.4964414296403"/>
    <n v="1571.3995001449425"/>
    <n v="104.09694128469778"/>
  </r>
  <r>
    <x v="2"/>
    <x v="3"/>
    <s v="BR3-5, BR-7"/>
    <x v="20"/>
    <n v="2159.9368719520266"/>
    <n v="2025.742124545465"/>
    <n v="134.19474740656165"/>
  </r>
  <r>
    <x v="2"/>
    <x v="3"/>
    <s v="BR3-5, BR-7"/>
    <x v="6"/>
    <n v="470.81546313401117"/>
    <n v="441.56416279703757"/>
    <n v="29.2513003369736"/>
  </r>
  <r>
    <x v="2"/>
    <x v="3"/>
    <s v="BR3-5, BR-7"/>
    <x v="15"/>
    <n v="41.06064306301117"/>
    <n v="38.509585809559105"/>
    <n v="2.5510572534520648"/>
  </r>
  <r>
    <x v="2"/>
    <x v="3"/>
    <s v="BR3-5, BR-7"/>
    <x v="16"/>
    <n v="1158.636741421134"/>
    <n v="1086.6517834948154"/>
    <n v="71.984957926318657"/>
  </r>
  <r>
    <x v="2"/>
    <x v="3"/>
    <s v="BR3-5, BR-7 Total"/>
    <x v="9"/>
    <n v="14867.307676458215"/>
    <n v="12049.431130379202"/>
    <n v="2817.8765460790132"/>
  </r>
  <r>
    <x v="2"/>
    <x v="3"/>
    <s v="BR-6"/>
    <x v="0"/>
    <n v="1323.1210548100232"/>
    <n v="0"/>
    <n v="1323.1210548100232"/>
  </r>
  <r>
    <x v="2"/>
    <x v="3"/>
    <s v="BR-6"/>
    <x v="1"/>
    <n v="40.548872561911026"/>
    <n v="33.285092357291568"/>
    <n v="7.2637802046194579"/>
  </r>
  <r>
    <x v="2"/>
    <x v="3"/>
    <s v="BR-6"/>
    <x v="2"/>
    <n v="4416.3433386928136"/>
    <n v="3625.2153666038157"/>
    <n v="791.12797208899792"/>
  </r>
  <r>
    <x v="2"/>
    <x v="3"/>
    <s v="BR-6"/>
    <x v="6"/>
    <n v="113.06482600102153"/>
    <n v="92.810796898461007"/>
    <n v="20.254029102560523"/>
  </r>
  <r>
    <x v="2"/>
    <x v="3"/>
    <s v="BR-6 Total"/>
    <x v="9"/>
    <n v="5893.0780920657689"/>
    <n v="3751.3112558595694"/>
    <n v="2141.7668362061995"/>
  </r>
  <r>
    <x v="3"/>
    <x v="2"/>
    <n v="0"/>
    <x v="9"/>
    <n v="36027.960436232621"/>
    <n v="19807.818765248332"/>
    <n v="16220.141670984283"/>
  </r>
  <r>
    <x v="4"/>
    <x v="0"/>
    <s v="IR12-21"/>
    <x v="0"/>
    <n v="13703.518037984828"/>
    <n v="0"/>
    <n v="13703.518037984828"/>
  </r>
  <r>
    <x v="4"/>
    <x v="0"/>
    <s v="IR12-21"/>
    <x v="1"/>
    <n v="8284.8543467658874"/>
    <n v="4740.2111891487684"/>
    <n v="3544.643157617119"/>
  </r>
  <r>
    <x v="4"/>
    <x v="0"/>
    <s v="IR12-21"/>
    <x v="2"/>
    <n v="5587.7950853105076"/>
    <n v="3197.0783887587691"/>
    <n v="2390.7166965517386"/>
  </r>
  <r>
    <x v="4"/>
    <x v="0"/>
    <s v="IR12-21"/>
    <x v="11"/>
    <n v="9056.5832387018927"/>
    <n v="5181.7588344580008"/>
    <n v="3874.8244042438919"/>
  </r>
  <r>
    <x v="4"/>
    <x v="0"/>
    <s v="IR12-21"/>
    <x v="21"/>
    <n v="29784.703978020392"/>
    <n v="17041.432613382036"/>
    <n v="12743.271364638356"/>
  </r>
  <r>
    <x v="4"/>
    <x v="0"/>
    <s v="IR12-21"/>
    <x v="22"/>
    <n v="5009.8881364319141"/>
    <n v="2866.4267115291623"/>
    <n v="2143.4614249027518"/>
  </r>
  <r>
    <x v="4"/>
    <x v="0"/>
    <s v="IR12-21"/>
    <x v="6"/>
    <n v="1299.8663585593983"/>
    <n v="743.72352238716314"/>
    <n v="556.14283617223521"/>
  </r>
  <r>
    <x v="4"/>
    <x v="0"/>
    <s v="IR12-21"/>
    <x v="23"/>
    <n v="1641.3278924294743"/>
    <n v="939.09204858782948"/>
    <n v="702.23584384164485"/>
  </r>
  <r>
    <x v="4"/>
    <x v="0"/>
    <s v="IR12-21"/>
    <x v="24"/>
    <n v="779.33123925128655"/>
    <n v="445.89735748271869"/>
    <n v="333.43388176856786"/>
  </r>
  <r>
    <x v="4"/>
    <x v="0"/>
    <s v="IR12-21"/>
    <x v="25"/>
    <n v="5471.6422562233038"/>
    <n v="3130.6211021191575"/>
    <n v="2341.0211541041463"/>
  </r>
  <r>
    <x v="4"/>
    <x v="0"/>
    <s v="IR12-21"/>
    <x v="13"/>
    <n v="531.12858652992782"/>
    <n v="303.88725780420503"/>
    <n v="227.24132872572278"/>
  </r>
  <r>
    <x v="4"/>
    <x v="0"/>
    <s v="IR12-21"/>
    <x v="26"/>
    <n v="3337.6374438249268"/>
    <n v="1909.642064222506"/>
    <n v="1427.9953796024208"/>
  </r>
  <r>
    <x v="4"/>
    <x v="0"/>
    <s v="IR12-21"/>
    <x v="27"/>
    <n v="474.82979154267179"/>
    <n v="271.67568633121232"/>
    <n v="203.15410521145947"/>
  </r>
  <r>
    <x v="4"/>
    <x v="0"/>
    <s v="IR12-21"/>
    <x v="16"/>
    <n v="117.67596772817816"/>
    <n v="67.328756254691228"/>
    <n v="50.347211473486936"/>
  </r>
  <r>
    <x v="4"/>
    <x v="0"/>
    <s v="IR12-21 Total"/>
    <x v="9"/>
    <n v="85080.78235930459"/>
    <n v="40838.775532466214"/>
    <n v="44242.006826838377"/>
  </r>
  <r>
    <x v="4"/>
    <x v="4"/>
    <s v="IR12-21"/>
    <x v="0"/>
    <n v="28068.235427459003"/>
    <n v="0"/>
    <n v="28068.235427459003"/>
  </r>
  <r>
    <x v="4"/>
    <x v="4"/>
    <s v="IR12-21"/>
    <x v="1"/>
    <n v="32975.220208629027"/>
    <n v="22285.795902941682"/>
    <n v="10689.424305687346"/>
  </r>
  <r>
    <x v="4"/>
    <x v="4"/>
    <s v="IR12-21"/>
    <x v="2"/>
    <n v="7769.4838908349338"/>
    <n v="5250.8863069557465"/>
    <n v="2518.5975838791874"/>
  </r>
  <r>
    <x v="4"/>
    <x v="4"/>
    <s v="IR12-21"/>
    <x v="28"/>
    <n v="1543.5497717893811"/>
    <n v="1043.1843961159866"/>
    <n v="500.36537567339451"/>
  </r>
  <r>
    <x v="4"/>
    <x v="4"/>
    <s v="IR12-21"/>
    <x v="21"/>
    <n v="413.09564802813327"/>
    <n v="279.18434636986353"/>
    <n v="133.91130165826974"/>
  </r>
  <r>
    <x v="4"/>
    <x v="4"/>
    <s v="IR12-21"/>
    <x v="29"/>
    <n v="8900.7921057348613"/>
    <n v="6015.4635810745549"/>
    <n v="2885.3285246603064"/>
  </r>
  <r>
    <x v="4"/>
    <x v="4"/>
    <s v="IR12-21"/>
    <x v="30"/>
    <n v="741.33486472227503"/>
    <n v="501.01977746951292"/>
    <n v="240.31508725276211"/>
  </r>
  <r>
    <x v="4"/>
    <x v="4"/>
    <s v="IR12-21"/>
    <x v="6"/>
    <n v="417.75455072641842"/>
    <n v="282.33299417293352"/>
    <n v="135.42155655348489"/>
  </r>
  <r>
    <x v="4"/>
    <x v="4"/>
    <s v="IR12-21"/>
    <x v="31"/>
    <n v="806.24476707728002"/>
    <n v="544.8881376142308"/>
    <n v="261.35662946304922"/>
  </r>
  <r>
    <x v="4"/>
    <x v="4"/>
    <s v="IR12-21"/>
    <x v="32"/>
    <n v="12696.103645255682"/>
    <n v="8580.4665688546611"/>
    <n v="4115.6370764010207"/>
  </r>
  <r>
    <x v="4"/>
    <x v="4"/>
    <s v="IR12-21"/>
    <x v="33"/>
    <n v="560.70860456060416"/>
    <n v="378.94629492090309"/>
    <n v="181.76230963970107"/>
  </r>
  <r>
    <x v="4"/>
    <x v="4"/>
    <s v="IR12-21"/>
    <x v="25"/>
    <n v="1346.420078659912"/>
    <n v="909.95732197674397"/>
    <n v="436.46275668316798"/>
  </r>
  <r>
    <x v="4"/>
    <x v="4"/>
    <s v="IR12-21"/>
    <x v="34"/>
    <n v="367.12973224256194"/>
    <n v="248.11898846753832"/>
    <n v="119.01074377502363"/>
  </r>
  <r>
    <x v="4"/>
    <x v="4"/>
    <s v="IR12-21"/>
    <x v="35"/>
    <n v="258.74159132271916"/>
    <n v="174.8665288461527"/>
    <n v="83.875062476566455"/>
  </r>
  <r>
    <x v="4"/>
    <x v="4"/>
    <s v="IR12-21 Total"/>
    <x v="9"/>
    <n v="96864.814887042783"/>
    <n v="46495.111145780509"/>
    <n v="50369.703741262281"/>
  </r>
  <r>
    <x v="4"/>
    <x v="1"/>
    <s v="IR12-21"/>
    <x v="0"/>
    <n v="12113.471669265622"/>
    <n v="0"/>
    <n v="12113.471669265622"/>
  </r>
  <r>
    <x v="4"/>
    <x v="1"/>
    <s v="IR12-21"/>
    <x v="1"/>
    <n v="16081.042645482554"/>
    <n v="9120.2377232664403"/>
    <n v="6960.8049222161135"/>
  </r>
  <r>
    <x v="4"/>
    <x v="1"/>
    <s v="IR12-21"/>
    <x v="36"/>
    <n v="7049.2411328225144"/>
    <n v="3997.9220450627772"/>
    <n v="3051.3190877597372"/>
  </r>
  <r>
    <x v="4"/>
    <x v="1"/>
    <s v="IR12-21"/>
    <x v="30"/>
    <n v="1276.3565569252285"/>
    <n v="723.87565131406495"/>
    <n v="552.48090561116351"/>
  </r>
  <r>
    <x v="4"/>
    <x v="1"/>
    <s v="IR12-21"/>
    <x v="37"/>
    <n v="1.4492718052910263"/>
    <n v="0.821943183739691"/>
    <n v="0.62732862155133529"/>
  </r>
  <r>
    <x v="4"/>
    <x v="1"/>
    <s v="IR12-21"/>
    <x v="32"/>
    <n v="39198.96566553571"/>
    <n v="22231.387184106115"/>
    <n v="16967.578481429595"/>
  </r>
  <r>
    <x v="4"/>
    <x v="1"/>
    <s v="IR12-21"/>
    <x v="38"/>
    <n v="477.83061925657211"/>
    <n v="270.99790325472276"/>
    <n v="206.83271600184935"/>
  </r>
  <r>
    <x v="4"/>
    <x v="1"/>
    <s v="IR12-21"/>
    <x v="39"/>
    <n v="2639.0108218304131"/>
    <n v="1496.6943736155902"/>
    <n v="1142.3164482148229"/>
  </r>
  <r>
    <x v="4"/>
    <x v="1"/>
    <s v="IR12-21 Total"/>
    <x v="9"/>
    <n v="78837.368382923902"/>
    <n v="37841.936823803444"/>
    <n v="40995.431559120458"/>
  </r>
  <r>
    <x v="4"/>
    <x v="5"/>
    <s v="IR-SouthCentral"/>
    <x v="0"/>
    <n v="7653.2889513619339"/>
    <n v="0"/>
    <n v="7653.2889513619339"/>
  </r>
  <r>
    <x v="4"/>
    <x v="5"/>
    <s v="IR-SouthCentral"/>
    <x v="1"/>
    <n v="10056.750831290385"/>
    <n v="7173.1316574195698"/>
    <n v="2883.6191738708148"/>
  </r>
  <r>
    <x v="4"/>
    <x v="5"/>
    <s v="IR-SouthCentral"/>
    <x v="40"/>
    <n v="304.67084482487417"/>
    <n v="217.31114937304804"/>
    <n v="87.359695451826127"/>
  </r>
  <r>
    <x v="4"/>
    <x v="5"/>
    <s v="IR-SouthCentral"/>
    <x v="30"/>
    <n v="960.73346133011182"/>
    <n v="685.25786523091756"/>
    <n v="275.47559609919426"/>
  </r>
  <r>
    <x v="4"/>
    <x v="5"/>
    <s v="IR-SouthCentral"/>
    <x v="41"/>
    <n v="100.34366499917998"/>
    <n v="71.571656900120971"/>
    <n v="28.772008099059008"/>
  </r>
  <r>
    <x v="4"/>
    <x v="5"/>
    <s v="IR-SouthCentral"/>
    <x v="37"/>
    <n v="2487.3140922149059"/>
    <n v="1774.1148961650538"/>
    <n v="713.19919604985216"/>
  </r>
  <r>
    <x v="4"/>
    <x v="5"/>
    <s v="IR-SouthCentral"/>
    <x v="42"/>
    <n v="257.27086320924087"/>
    <n v="183.50238604659521"/>
    <n v="73.768477162645667"/>
  </r>
  <r>
    <x v="4"/>
    <x v="5"/>
    <s v="IR-SouthCentral"/>
    <x v="43"/>
    <n v="16773.301526937565"/>
    <n v="11963.814377101548"/>
    <n v="4809.4871498360171"/>
  </r>
  <r>
    <x v="4"/>
    <x v="5"/>
    <s v="IR-SouthCentral"/>
    <x v="44"/>
    <n v="638.40717858170251"/>
    <n v="455.35370417651455"/>
    <n v="183.05347440518796"/>
  </r>
  <r>
    <x v="4"/>
    <x v="5"/>
    <s v="IR-SouthCentral Total"/>
    <x v="9"/>
    <n v="39232.081414749897"/>
    <n v="22524.057692413367"/>
    <n v="16708.023722336529"/>
  </r>
  <r>
    <x v="5"/>
    <x v="2"/>
    <n v="0"/>
    <x v="9"/>
    <n v="300015.04704402125"/>
    <n v="147699.88119446352"/>
    <n v="152315.16584955767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0">
  <r>
    <x v="0"/>
    <x v="0"/>
    <s v="IR1-5"/>
    <x v="0"/>
    <n v="235398.64942268631"/>
    <n v="0"/>
    <n v="235398.64942268631"/>
  </r>
  <r>
    <x v="0"/>
    <x v="0"/>
    <s v="IR1-5"/>
    <x v="1"/>
    <n v="28374.416579649027"/>
    <n v="20549.932273171715"/>
    <n v="7824.4843064773122"/>
  </r>
  <r>
    <x v="0"/>
    <x v="0"/>
    <s v="IR1-5"/>
    <x v="2"/>
    <n v="38327.89056194725"/>
    <n v="27758.651988864818"/>
    <n v="10569.238573082432"/>
  </r>
  <r>
    <x v="0"/>
    <x v="0"/>
    <s v="IR1-5"/>
    <x v="3"/>
    <n v="2704.2407218397821"/>
    <n v="1958.5235709839537"/>
    <n v="745.71715085582832"/>
  </r>
  <r>
    <x v="0"/>
    <x v="0"/>
    <s v="IR1-5"/>
    <x v="4"/>
    <n v="371.06451367937046"/>
    <n v="268.74034938070201"/>
    <n v="102.32416429866845"/>
  </r>
  <r>
    <x v="0"/>
    <x v="0"/>
    <s v="IR1-5"/>
    <x v="5"/>
    <n v="51549.190586528726"/>
    <n v="37334.067198046665"/>
    <n v="14215.123388482061"/>
  </r>
  <r>
    <x v="0"/>
    <x v="0"/>
    <s v="IR1-5"/>
    <x v="6"/>
    <n v="5971.5536971429683"/>
    <n v="4324.8474800328058"/>
    <n v="1646.7062171101625"/>
  </r>
  <r>
    <x v="0"/>
    <x v="0"/>
    <s v="IR1-5"/>
    <x v="7"/>
    <n v="13434.89686334112"/>
    <n v="9730.1109210021386"/>
    <n v="3704.7859423389818"/>
  </r>
  <r>
    <x v="0"/>
    <x v="0"/>
    <s v="IR1-5"/>
    <x v="8"/>
    <n v="23029.143549895256"/>
    <n v="16678.663292725596"/>
    <n v="6350.48025716966"/>
  </r>
  <r>
    <x v="0"/>
    <x v="0"/>
    <s v="IR1-5 Total"/>
    <x v="9"/>
    <n v="399161.04649670981"/>
    <n v="118603.53707420838"/>
    <n v="280557.50942250143"/>
  </r>
  <r>
    <x v="0"/>
    <x v="1"/>
    <s v="IR6-7"/>
    <x v="0"/>
    <n v="43011.815578672351"/>
    <n v="0"/>
    <n v="43011.815578672351"/>
  </r>
  <r>
    <x v="0"/>
    <x v="1"/>
    <s v="IR6-7"/>
    <x v="1"/>
    <n v="7923.4496792812579"/>
    <n v="3970.5907681043841"/>
    <n v="3952.8589111768738"/>
  </r>
  <r>
    <x v="0"/>
    <x v="1"/>
    <s v="IR6-7"/>
    <x v="2"/>
    <n v="72773.536460750693"/>
    <n v="36468.19803613313"/>
    <n v="36305.338424617563"/>
  </r>
  <r>
    <x v="0"/>
    <x v="1"/>
    <s v="IR6-7"/>
    <x v="10"/>
    <n v="15169.384069549307"/>
    <n v="7601.665787299582"/>
    <n v="7567.7182822497252"/>
  </r>
  <r>
    <x v="0"/>
    <x v="1"/>
    <s v="IR6-7"/>
    <x v="5"/>
    <n v="5225.833215986976"/>
    <n v="2618.7640438114504"/>
    <n v="2607.0691721755256"/>
  </r>
  <r>
    <x v="0"/>
    <x v="1"/>
    <s v="IR6-7"/>
    <x v="6"/>
    <n v="3796.4945830819461"/>
    <n v="1902.4953717016447"/>
    <n v="1893.9992113803014"/>
  </r>
  <r>
    <x v="0"/>
    <x v="1"/>
    <s v="IR6-7"/>
    <x v="7"/>
    <n v="4836.1392561378871"/>
    <n v="2423.4810165955587"/>
    <n v="2412.6582395423284"/>
  </r>
  <r>
    <x v="0"/>
    <x v="1"/>
    <s v="IR6-7 Total"/>
    <x v="9"/>
    <n v="152736.65284346044"/>
    <n v="54985.195023645749"/>
    <n v="97751.457819814677"/>
  </r>
  <r>
    <x v="0"/>
    <x v="1"/>
    <s v="IR8-11"/>
    <x v="0"/>
    <n v="20165.934160779594"/>
    <n v="0"/>
    <n v="20165.934160779594"/>
  </r>
  <r>
    <x v="0"/>
    <x v="1"/>
    <s v="IR8-11"/>
    <x v="1"/>
    <n v="1722.6467989065666"/>
    <n v="704.87697418669507"/>
    <n v="1017.7698247198715"/>
  </r>
  <r>
    <x v="0"/>
    <x v="1"/>
    <s v="IR8-11"/>
    <x v="2"/>
    <n v="60226.701524856195"/>
    <n v="24643.714058524423"/>
    <n v="35582.987466331775"/>
  </r>
  <r>
    <x v="0"/>
    <x v="1"/>
    <s v="IR8-11"/>
    <x v="10"/>
    <n v="3020.0073305590477"/>
    <n v="1235.7342378816672"/>
    <n v="1784.2730926773804"/>
  </r>
  <r>
    <x v="0"/>
    <x v="1"/>
    <s v="IR8-11"/>
    <x v="11"/>
    <n v="47883.596995619308"/>
    <n v="19593.131328413372"/>
    <n v="28290.465667205935"/>
  </r>
  <r>
    <x v="0"/>
    <x v="1"/>
    <s v="IR8-11"/>
    <x v="12"/>
    <n v="27669.352638662629"/>
    <n v="11321.815695489529"/>
    <n v="16347.5369431731"/>
  </r>
  <r>
    <x v="0"/>
    <x v="1"/>
    <s v="IR8-11"/>
    <x v="6"/>
    <n v="3539.2054957470295"/>
    <n v="1448.1810562969599"/>
    <n v="2091.0244394500696"/>
  </r>
  <r>
    <x v="0"/>
    <x v="1"/>
    <s v="IR8-11"/>
    <x v="13"/>
    <n v="1622.7772577405424"/>
    <n v="664.0121027370144"/>
    <n v="958.76515500352798"/>
  </r>
  <r>
    <x v="0"/>
    <x v="1"/>
    <s v="IR8-11"/>
    <x v="14"/>
    <n v="1923.7428603261696"/>
    <n v="787.16196922124584"/>
    <n v="1136.5808911049239"/>
  </r>
  <r>
    <x v="0"/>
    <x v="1"/>
    <s v="IR8-11 Total"/>
    <x v="9"/>
    <n v="167773.9650631971"/>
    <n v="60398.627422750913"/>
    <n v="107375.33764044616"/>
  </r>
  <r>
    <x v="0"/>
    <x v="1"/>
    <s v="IR8-11, EauGallie"/>
    <x v="0"/>
    <n v="1975.793785023885"/>
    <n v="0"/>
    <n v="1975.793785023885"/>
  </r>
  <r>
    <x v="0"/>
    <x v="1"/>
    <s v="IR8-11, EauGallie"/>
    <x v="1"/>
    <n v="78.271493573567113"/>
    <n v="38.694046565811142"/>
    <n v="39.577447007755971"/>
  </r>
  <r>
    <x v="0"/>
    <x v="1"/>
    <s v="IR8-11, EauGallie"/>
    <x v="2"/>
    <n v="6865.6433524757113"/>
    <n v="3394.0776067503348"/>
    <n v="3471.5657457253765"/>
  </r>
  <r>
    <x v="0"/>
    <x v="1"/>
    <s v="IR8-11, EauGallie"/>
    <x v="11"/>
    <n v="29906.909444462177"/>
    <n v="14784.684613126105"/>
    <n v="15122.224831336072"/>
  </r>
  <r>
    <x v="0"/>
    <x v="1"/>
    <s v="IR8-11, EauGallie"/>
    <x v="6"/>
    <n v="585.59690325209169"/>
    <n v="289.49382219126829"/>
    <n v="296.1030810608234"/>
  </r>
  <r>
    <x v="0"/>
    <x v="1"/>
    <s v="IR8-11, EauGallie Total"/>
    <x v="9"/>
    <n v="39412.214978787437"/>
    <n v="18506.950088633504"/>
    <n v="20905.264890153932"/>
  </r>
  <r>
    <x v="1"/>
    <x v="2"/>
    <n v="0"/>
    <x v="9"/>
    <n v="759083.87938215467"/>
    <n v="192095.68218648765"/>
    <n v="399214.23213247006"/>
  </r>
  <r>
    <x v="2"/>
    <x v="3"/>
    <s v="BR1-2"/>
    <x v="0"/>
    <n v="85215.143565727383"/>
    <n v="0"/>
    <n v="85215.143565727383"/>
  </r>
  <r>
    <x v="2"/>
    <x v="3"/>
    <s v="BR1-2"/>
    <x v="1"/>
    <n v="3695.0889074063216"/>
    <n v="2576.2265685722159"/>
    <n v="1118.8623388341057"/>
  </r>
  <r>
    <x v="2"/>
    <x v="3"/>
    <s v="BR1-2"/>
    <x v="2"/>
    <n v="1776.1747162343436"/>
    <n v="1238.3540989277642"/>
    <n v="537.82061730657938"/>
  </r>
  <r>
    <x v="2"/>
    <x v="3"/>
    <s v="BR1-2"/>
    <x v="6"/>
    <n v="34.720296297039269"/>
    <n v="24.2070900134085"/>
    <n v="10.513206283630769"/>
  </r>
  <r>
    <x v="2"/>
    <x v="3"/>
    <s v="BR1-2"/>
    <x v="7"/>
    <n v="11506.949397292696"/>
    <n v="8022.6780744308908"/>
    <n v="3484.2713228618049"/>
  </r>
  <r>
    <x v="2"/>
    <x v="3"/>
    <s v="BR1-2"/>
    <x v="15"/>
    <n v="101.34424828886976"/>
    <n v="70.657500145789029"/>
    <n v="30.686748143080735"/>
  </r>
  <r>
    <x v="2"/>
    <x v="3"/>
    <s v="BR1-2"/>
    <x v="16"/>
    <n v="23408.865730533136"/>
    <n v="16320.728227746444"/>
    <n v="7088.1375027866925"/>
  </r>
  <r>
    <x v="2"/>
    <x v="3"/>
    <s v="BR1-2 Total"/>
    <x v="9"/>
    <n v="125738.28686177978"/>
    <n v="28252.851559836519"/>
    <n v="97485.43530194326"/>
  </r>
  <r>
    <x v="2"/>
    <x v="3"/>
    <s v="BR3-5, BR-7"/>
    <x v="0"/>
    <n v="16342.199269340565"/>
    <n v="0"/>
    <n v="16342.199269340565"/>
  </r>
  <r>
    <x v="2"/>
    <x v="3"/>
    <s v="BR3-5, BR-7"/>
    <x v="1"/>
    <n v="100.92585329089586"/>
    <n v="93.336119465424645"/>
    <n v="7.5897338254712139"/>
  </r>
  <r>
    <x v="2"/>
    <x v="3"/>
    <s v="BR3-5, BR-7"/>
    <x v="2"/>
    <n v="22747.319960507903"/>
    <n v="21036.696784051121"/>
    <n v="1710.6231764567819"/>
  </r>
  <r>
    <x v="2"/>
    <x v="3"/>
    <s v="BR3-5, BR-7"/>
    <x v="17"/>
    <n v="8914.8089583213477"/>
    <n v="8244.4056385340209"/>
    <n v="670.40331978732684"/>
  </r>
  <r>
    <x v="2"/>
    <x v="3"/>
    <s v="BR3-5, BR-7"/>
    <x v="18"/>
    <n v="16411.624925154669"/>
    <n v="15177.452899218188"/>
    <n v="1234.1720259364811"/>
  </r>
  <r>
    <x v="2"/>
    <x v="3"/>
    <s v="BR3-5, BR-7"/>
    <x v="19"/>
    <n v="10890.506586398364"/>
    <n v="10071.528658343919"/>
    <n v="818.97792805444442"/>
  </r>
  <r>
    <x v="2"/>
    <x v="3"/>
    <s v="BR3-5, BR-7"/>
    <x v="20"/>
    <n v="14575.630433618524"/>
    <n v="13479.527188290984"/>
    <n v="1096.1032453275402"/>
  </r>
  <r>
    <x v="2"/>
    <x v="3"/>
    <s v="BR3-5, BR-7"/>
    <x v="6"/>
    <n v="3375.450256104069"/>
    <n v="3121.6127293495688"/>
    <n v="253.83752675450023"/>
  </r>
  <r>
    <x v="2"/>
    <x v="3"/>
    <s v="BR3-5, BR-7"/>
    <x v="15"/>
    <n v="315.40437975166049"/>
    <n v="291.68562770105103"/>
    <n v="23.718752050609453"/>
  </r>
  <r>
    <x v="2"/>
    <x v="3"/>
    <s v="BR3-5, BR-7"/>
    <x v="16"/>
    <n v="8430.7358139676417"/>
    <n v="7796.7353205910467"/>
    <n v="634.00049337659493"/>
  </r>
  <r>
    <x v="2"/>
    <x v="3"/>
    <s v="BR3-5, BR-7 Total"/>
    <x v="9"/>
    <n v="102104.60643645564"/>
    <n v="79312.980965545241"/>
    <n v="22791.6254709104"/>
  </r>
  <r>
    <x v="2"/>
    <x v="3"/>
    <s v="BR-6"/>
    <x v="0"/>
    <n v="12275.468303908789"/>
    <n v="0"/>
    <n v="12275.468303908789"/>
  </r>
  <r>
    <x v="2"/>
    <x v="3"/>
    <s v="BR-6"/>
    <x v="1"/>
    <n v="334.24003108379736"/>
    <n v="254.04826956439155"/>
    <n v="80.191761519405816"/>
  </r>
  <r>
    <x v="2"/>
    <x v="3"/>
    <s v="BR-6"/>
    <x v="2"/>
    <n v="30457.315571637253"/>
    <n v="23149.915022031397"/>
    <n v="7307.4005496058562"/>
  </r>
  <r>
    <x v="2"/>
    <x v="3"/>
    <s v="BR-6"/>
    <x v="6"/>
    <n v="842.15956575230416"/>
    <n v="640.10639205222265"/>
    <n v="202.05317370008152"/>
  </r>
  <r>
    <x v="2"/>
    <x v="3"/>
    <s v="BR-6 Total"/>
    <x v="9"/>
    <n v="43909.183472382145"/>
    <n v="24044.069683648006"/>
    <n v="19865.113788734139"/>
  </r>
  <r>
    <x v="3"/>
    <x v="2"/>
    <n v="0"/>
    <x v="9"/>
    <n v="271752.07677061757"/>
    <n v="131609.90220902977"/>
    <n v="140142.1745615878"/>
  </r>
  <r>
    <x v="4"/>
    <x v="0"/>
    <s v="IR12-21"/>
    <x v="0"/>
    <n v="125691.70392505583"/>
    <n v="0"/>
    <n v="125691.70392505583"/>
  </r>
  <r>
    <x v="4"/>
    <x v="0"/>
    <s v="IR12-21"/>
    <x v="1"/>
    <n v="53904.655559422827"/>
    <n v="28911.621012673248"/>
    <n v="24993.034546749579"/>
  </r>
  <r>
    <x v="4"/>
    <x v="0"/>
    <s v="IR12-21"/>
    <x v="2"/>
    <n v="37176.499995468293"/>
    <n v="19939.518531229005"/>
    <n v="17236.981464239288"/>
  </r>
  <r>
    <x v="4"/>
    <x v="0"/>
    <s v="IR12-21"/>
    <x v="11"/>
    <n v="63245.244089049549"/>
    <n v="33921.421238670322"/>
    <n v="29323.822850379227"/>
  </r>
  <r>
    <x v="4"/>
    <x v="0"/>
    <s v="IR12-21"/>
    <x v="21"/>
    <n v="205712.7800042436"/>
    <n v="110333.51147916693"/>
    <n v="95379.268525076666"/>
  </r>
  <r>
    <x v="4"/>
    <x v="0"/>
    <s v="IR12-21"/>
    <x v="22"/>
    <n v="34398.061873761893"/>
    <n v="18449.310512120399"/>
    <n v="15948.751361641494"/>
  </r>
  <r>
    <x v="4"/>
    <x v="0"/>
    <s v="IR12-21"/>
    <x v="6"/>
    <n v="9744.3161578050094"/>
    <n v="5226.338483353501"/>
    <n v="4517.9776744515084"/>
  </r>
  <r>
    <x v="4"/>
    <x v="0"/>
    <s v="IR12-21"/>
    <x v="23"/>
    <n v="11959.175793187249"/>
    <n v="6414.2726554557339"/>
    <n v="5544.903137731515"/>
  </r>
  <r>
    <x v="4"/>
    <x v="0"/>
    <s v="IR12-21"/>
    <x v="24"/>
    <n v="5251.6967761923161"/>
    <n v="2816.733829221334"/>
    <n v="2434.9629469709821"/>
  </r>
  <r>
    <x v="4"/>
    <x v="0"/>
    <s v="IR12-21"/>
    <x v="25"/>
    <n v="38257.228428202448"/>
    <n v="20519.164399300382"/>
    <n v="17738.064028902067"/>
  </r>
  <r>
    <x v="4"/>
    <x v="0"/>
    <s v="IR12-21"/>
    <x v="13"/>
    <n v="3588.6322057765346"/>
    <n v="1924.7534969017754"/>
    <n v="1663.8787088747592"/>
  </r>
  <r>
    <x v="4"/>
    <x v="0"/>
    <s v="IR12-21"/>
    <x v="26"/>
    <n v="23093.025875388437"/>
    <n v="12385.884024601235"/>
    <n v="10707.141850787202"/>
  </r>
  <r>
    <x v="4"/>
    <x v="0"/>
    <s v="IR12-21"/>
    <x v="27"/>
    <n v="3193.9725215603994"/>
    <n v="1713.078807570723"/>
    <n v="1480.8937139896764"/>
  </r>
  <r>
    <x v="4"/>
    <x v="0"/>
    <s v="IR12-21"/>
    <x v="16"/>
    <n v="953.90257531094824"/>
    <n v="511.62315117663712"/>
    <n v="442.27942413431111"/>
  </r>
  <r>
    <x v="4"/>
    <x v="0"/>
    <s v="IR12-21 Total"/>
    <x v="9"/>
    <n v="616170.89578042517"/>
    <n v="263067.23162144091"/>
    <n v="353103.66415898426"/>
  </r>
  <r>
    <x v="4"/>
    <x v="4"/>
    <s v="IR12-21"/>
    <x v="0"/>
    <n v="272913.87950241915"/>
    <n v="0"/>
    <n v="272913.87950241915"/>
  </r>
  <r>
    <x v="4"/>
    <x v="4"/>
    <s v="IR12-21"/>
    <x v="1"/>
    <n v="239638.38048639501"/>
    <n v="128680.93993486343"/>
    <n v="110957.44055153157"/>
  </r>
  <r>
    <x v="4"/>
    <x v="4"/>
    <s v="IR12-21"/>
    <x v="2"/>
    <n v="52119.758712986084"/>
    <n v="27987.251152142147"/>
    <n v="24132.507560843937"/>
  </r>
  <r>
    <x v="4"/>
    <x v="4"/>
    <s v="IR12-21"/>
    <x v="28"/>
    <n v="10603.426948845059"/>
    <n v="5693.8247685474898"/>
    <n v="4909.6021802975692"/>
  </r>
  <r>
    <x v="4"/>
    <x v="4"/>
    <s v="IR12-21"/>
    <x v="21"/>
    <n v="3086.5241609209888"/>
    <n v="1657.4007442081149"/>
    <n v="1429.1234167128739"/>
  </r>
  <r>
    <x v="4"/>
    <x v="4"/>
    <s v="IR12-21"/>
    <x v="29"/>
    <n v="61819.585581737563"/>
    <n v="33195.861042356482"/>
    <n v="28623.724539381081"/>
  </r>
  <r>
    <x v="4"/>
    <x v="4"/>
    <s v="IR12-21"/>
    <x v="30"/>
    <n v="6191.1344182074117"/>
    <n v="3324.5133545844656"/>
    <n v="2866.6210636229462"/>
  </r>
  <r>
    <x v="4"/>
    <x v="4"/>
    <s v="IR12-21"/>
    <x v="6"/>
    <n v="3314.1428661372274"/>
    <n v="1779.6273628095751"/>
    <n v="1534.5155033276524"/>
  </r>
  <r>
    <x v="4"/>
    <x v="4"/>
    <s v="IR12-21"/>
    <x v="31"/>
    <n v="6121.6835853590792"/>
    <n v="3287.2196688566492"/>
    <n v="2834.46391650243"/>
  </r>
  <r>
    <x v="4"/>
    <x v="4"/>
    <s v="IR12-21"/>
    <x v="32"/>
    <n v="87941.646310123455"/>
    <n v="47222.876751366079"/>
    <n v="40718.769558757376"/>
  </r>
  <r>
    <x v="4"/>
    <x v="4"/>
    <s v="IR12-21"/>
    <x v="33"/>
    <n v="4434.7493006930226"/>
    <n v="2381.3702430736253"/>
    <n v="2053.3790576193974"/>
  </r>
  <r>
    <x v="4"/>
    <x v="4"/>
    <s v="IR12-21"/>
    <x v="25"/>
    <n v="9462.1363192191766"/>
    <n v="5080.9748959143008"/>
    <n v="4381.1614233048758"/>
  </r>
  <r>
    <x v="4"/>
    <x v="4"/>
    <s v="IR12-21"/>
    <x v="34"/>
    <n v="2546.9124489422093"/>
    <n v="1367.6402218896444"/>
    <n v="1179.2722270525649"/>
  </r>
  <r>
    <x v="4"/>
    <x v="4"/>
    <s v="IR12-21"/>
    <x v="35"/>
    <n v="2401.1656996172374"/>
    <n v="1289.3771796444018"/>
    <n v="1111.7885199728355"/>
  </r>
  <r>
    <x v="4"/>
    <x v="4"/>
    <s v="IR12-21 Total"/>
    <x v="9"/>
    <n v="762595.12634160277"/>
    <n v="262948.87732025667"/>
    <n v="499646.2490213461"/>
  </r>
  <r>
    <x v="4"/>
    <x v="1"/>
    <s v="IR12-21"/>
    <x v="0"/>
    <n v="99706.001903662866"/>
    <n v="0"/>
    <n v="99706.001903662866"/>
  </r>
  <r>
    <x v="4"/>
    <x v="1"/>
    <s v="IR12-21"/>
    <x v="1"/>
    <n v="118698.4583474164"/>
    <n v="74772.680921187741"/>
    <n v="43925.777426228655"/>
  </r>
  <r>
    <x v="4"/>
    <x v="1"/>
    <s v="IR12-21"/>
    <x v="36"/>
    <n v="48755.010927425108"/>
    <n v="30712.638783524089"/>
    <n v="18042.372143901019"/>
  </r>
  <r>
    <x v="4"/>
    <x v="1"/>
    <s v="IR12-21"/>
    <x v="30"/>
    <n v="9487.0481500280439"/>
    <n v="5976.2530540181333"/>
    <n v="3510.7950960099106"/>
  </r>
  <r>
    <x v="4"/>
    <x v="1"/>
    <s v="IR12-21"/>
    <x v="37"/>
    <n v="9.5190591261244393"/>
    <n v="5.9964179873707293"/>
    <n v="3.52264113875371"/>
  </r>
  <r>
    <x v="4"/>
    <x v="1"/>
    <s v="IR12-21"/>
    <x v="32"/>
    <n v="269295.12858825095"/>
    <n v="169639.26072758291"/>
    <n v="99655.867860668048"/>
  </r>
  <r>
    <x v="4"/>
    <x v="1"/>
    <s v="IR12-21"/>
    <x v="38"/>
    <n v="3532.3061075937762"/>
    <n v="2225.134186039923"/>
    <n v="1307.1719215538533"/>
  </r>
  <r>
    <x v="4"/>
    <x v="1"/>
    <s v="IR12-21"/>
    <x v="39"/>
    <n v="17525.107190884413"/>
    <n v="11039.732666604894"/>
    <n v="6485.3745242795194"/>
  </r>
  <r>
    <x v="4"/>
    <x v="1"/>
    <s v="IR12-21 Total"/>
    <x v="9"/>
    <n v="567008.58027438773"/>
    <n v="294371.69675694511"/>
    <n v="272636.88351744262"/>
  </r>
  <r>
    <x v="4"/>
    <x v="5"/>
    <s v="IR-SouthCentral"/>
    <x v="0"/>
    <n v="66304.300533408314"/>
    <n v="0"/>
    <n v="66304.300533408314"/>
  </r>
  <r>
    <x v="4"/>
    <x v="5"/>
    <s v="IR-SouthCentral"/>
    <x v="1"/>
    <n v="65377.99034474224"/>
    <n v="31287.170895768675"/>
    <n v="34090.819448973562"/>
  </r>
  <r>
    <x v="4"/>
    <x v="5"/>
    <s v="IR-SouthCentral"/>
    <x v="40"/>
    <n v="1854.290528685402"/>
    <n v="887.38586725388814"/>
    <n v="966.90466143151389"/>
  </r>
  <r>
    <x v="4"/>
    <x v="5"/>
    <s v="IR-SouthCentral"/>
    <x v="30"/>
    <n v="7052.4870712282582"/>
    <n v="3375.0252504582022"/>
    <n v="3677.461820770056"/>
  </r>
  <r>
    <x v="4"/>
    <x v="5"/>
    <s v="IR-SouthCentral"/>
    <x v="41"/>
    <n v="817.70061670532857"/>
    <n v="391.31730421096535"/>
    <n v="426.38331249436322"/>
  </r>
  <r>
    <x v="4"/>
    <x v="5"/>
    <s v="IR-SouthCentral"/>
    <x v="37"/>
    <n v="17144.805863078767"/>
    <n v="8204.7867819794628"/>
    <n v="8940.0190810993045"/>
  </r>
  <r>
    <x v="4"/>
    <x v="5"/>
    <s v="IR-SouthCentral"/>
    <x v="42"/>
    <n v="1455.5347307202599"/>
    <n v="696.55802548592328"/>
    <n v="758.97670523433658"/>
  </r>
  <r>
    <x v="4"/>
    <x v="5"/>
    <s v="IR-SouthCentral"/>
    <x v="43"/>
    <n v="104021.10711880706"/>
    <n v="49780.149833787422"/>
    <n v="54240.957285019642"/>
  </r>
  <r>
    <x v="4"/>
    <x v="5"/>
    <s v="IR-SouthCentral"/>
    <x v="44"/>
    <n v="3608.0526589811684"/>
    <n v="1726.6630489438833"/>
    <n v="1881.3896100372851"/>
  </r>
  <r>
    <x v="4"/>
    <x v="5"/>
    <s v="IR-SouthCentral Total"/>
    <x v="9"/>
    <n v="267636.26946635684"/>
    <n v="96349.057007888419"/>
    <n v="171287.21245846839"/>
  </r>
  <r>
    <x v="5"/>
    <x v="2"/>
    <n v="0"/>
    <x v="9"/>
    <n v="2213410.8718627724"/>
    <n v="916736.86270653107"/>
    <n v="1296674.0091562415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67">
  <r>
    <n v="1"/>
    <x v="0"/>
    <x v="0"/>
    <x v="0"/>
    <s v="62-304.520 (9), F.A.C."/>
    <x v="0"/>
    <x v="0"/>
    <x v="0"/>
    <x v="0"/>
    <s v="Improved Pasture"/>
    <n v="2110"/>
    <x v="0"/>
    <s v="Brevard County"/>
    <x v="0"/>
    <x v="0"/>
    <m/>
    <m/>
    <n v="0"/>
    <n v="1"/>
    <n v="56"/>
    <n v="11.295084773477274"/>
    <n v="57.456353317683039"/>
    <n v="8.5050007568472861"/>
    <n v="20052.869924756007"/>
    <n v="57.456353317683039"/>
    <n v="8.5049932380572315"/>
    <n v="20052.869924756007"/>
    <n v="57.456353317683039"/>
    <n v="8.5049932380572315"/>
  </r>
  <r>
    <n v="2"/>
    <x v="0"/>
    <x v="0"/>
    <x v="0"/>
    <s v="62-304.520 (9), F.A.C."/>
    <x v="0"/>
    <x v="0"/>
    <x v="0"/>
    <x v="0"/>
    <s v="Improved Pasture"/>
    <n v="2110"/>
    <x v="0"/>
    <s v="Kennedy Space Center                                   Brevard County"/>
    <x v="1"/>
    <x v="0"/>
    <m/>
    <m/>
    <n v="0"/>
    <n v="1"/>
    <n v="5"/>
    <n v="2.773598809605015E-2"/>
    <n v="0.1183121672028942"/>
    <n v="1.1036608904533184E-2"/>
    <n v="41.976641445700785"/>
    <n v="0.1183121672028942"/>
    <n v="1.1036599147691568E-2"/>
    <n v="41.976641445700785"/>
    <n v="0.1183121672028942"/>
    <n v="1.1036599147691568E-2"/>
  </r>
  <r>
    <n v="3"/>
    <x v="0"/>
    <x v="0"/>
    <x v="0"/>
    <s v="62-304.520 (9), F.A.C."/>
    <x v="0"/>
    <x v="0"/>
    <x v="0"/>
    <x v="1"/>
    <s v="Woodland Pasture"/>
    <n v="2130"/>
    <x v="0"/>
    <s v="Brevard County"/>
    <x v="0"/>
    <x v="0"/>
    <m/>
    <m/>
    <n v="0"/>
    <n v="1"/>
    <n v="53"/>
    <n v="4.862849781123181"/>
    <n v="26.03841311775734"/>
    <n v="3.2834772623957358"/>
    <n v="10975.262354539513"/>
    <n v="26.03841311775734"/>
    <n v="3.2834743596592304"/>
    <n v="10975.262354539513"/>
    <n v="26.03841311775734"/>
    <n v="3.2834743596592304"/>
  </r>
  <r>
    <n v="4"/>
    <x v="0"/>
    <x v="0"/>
    <x v="0"/>
    <s v="62-304.520 (9), F.A.C."/>
    <x v="0"/>
    <x v="0"/>
    <x v="0"/>
    <x v="1"/>
    <s v="Woodland Pasture"/>
    <n v="2130"/>
    <x v="0"/>
    <s v="Kennedy Space Center                                   Brevard County"/>
    <x v="1"/>
    <x v="0"/>
    <m/>
    <m/>
    <n v="0"/>
    <n v="1"/>
    <n v="14"/>
    <n v="7.4370903550096554E-2"/>
    <n v="0.33519525432244718"/>
    <n v="2.7397022523781914E-2"/>
    <n v="127.95822288792232"/>
    <n v="0.33519525432244718"/>
    <n v="2.7396998303624187E-2"/>
    <n v="127.95822288792232"/>
    <n v="0.33519525432244718"/>
    <n v="2.7396998303624187E-2"/>
  </r>
  <r>
    <n v="5"/>
    <x v="0"/>
    <x v="0"/>
    <x v="0"/>
    <s v="62-304.520 (9), F.A.C."/>
    <x v="0"/>
    <x v="0"/>
    <x v="0"/>
    <x v="2"/>
    <s v="Citrus groves"/>
    <n v="2210"/>
    <x v="0"/>
    <s v="Kennedy Space Center                                   Brevard County"/>
    <x v="1"/>
    <x v="0"/>
    <m/>
    <m/>
    <n v="0"/>
    <n v="1"/>
    <n v="153"/>
    <n v="66.039733020939437"/>
    <n v="229.11576009049944"/>
    <n v="19.66395609894581"/>
    <n v="66694.872564626974"/>
    <n v="229.11576009049944"/>
    <n v="19.663938715154615"/>
    <n v="66694.872564626974"/>
    <n v="229.11576009049944"/>
    <n v="19.663938715154615"/>
  </r>
  <r>
    <n v="6"/>
    <x v="0"/>
    <x v="0"/>
    <x v="0"/>
    <s v="62-304.520 (9), F.A.C."/>
    <x v="0"/>
    <x v="0"/>
    <x v="0"/>
    <x v="3"/>
    <s v="Abandoned tree crops"/>
    <n v="2240"/>
    <x v="0"/>
    <s v="Kennedy Space Center                                   Brevard County"/>
    <x v="1"/>
    <x v="0"/>
    <m/>
    <m/>
    <n v="0"/>
    <n v="1"/>
    <n v="46"/>
    <n v="18.965255022701399"/>
    <n v="59.56045857137098"/>
    <n v="12.595754600933907"/>
    <n v="22678.801464823431"/>
    <n v="59.56045857137098"/>
    <n v="12.595743465739796"/>
    <n v="22678.801464823431"/>
    <n v="59.56045857137098"/>
    <n v="12.595743465739796"/>
  </r>
  <r>
    <n v="7"/>
    <x v="0"/>
    <x v="0"/>
    <x v="0"/>
    <s v="62-304.520 (9), F.A.C."/>
    <x v="0"/>
    <x v="0"/>
    <x v="0"/>
    <x v="4"/>
    <s v="Mixed Rangeland"/>
    <n v="3300"/>
    <x v="0"/>
    <s v="Brevard County"/>
    <x v="0"/>
    <x v="0"/>
    <m/>
    <m/>
    <n v="0"/>
    <n v="1"/>
    <n v="292"/>
    <n v="5.2529176954753742"/>
    <n v="18.404095845543115"/>
    <n v="2.3637222958975985"/>
    <n v="8213.5724881379683"/>
    <n v="18.404095845543115"/>
    <n v="2.3637202062644307"/>
    <n v="8213.5724881379683"/>
    <n v="18.404095845543115"/>
    <n v="2.3637202062644307"/>
  </r>
  <r>
    <n v="8"/>
    <x v="0"/>
    <x v="0"/>
    <x v="0"/>
    <s v="62-304.520 (9), F.A.C."/>
    <x v="0"/>
    <x v="0"/>
    <x v="0"/>
    <x v="4"/>
    <s v="Mixed Rangeland"/>
    <n v="3300"/>
    <x v="0"/>
    <s v="Kennedy Space Center                                   Brevard County"/>
    <x v="1"/>
    <x v="0"/>
    <m/>
    <m/>
    <n v="0"/>
    <n v="1"/>
    <n v="1191"/>
    <n v="340.73667680925081"/>
    <n v="1424.8140928291323"/>
    <n v="157.37814579310353"/>
    <n v="606084.76189019147"/>
    <n v="1424.8140928291323"/>
    <n v="157.37800666398738"/>
    <n v="606084.76189019147"/>
    <n v="1424.8140928291323"/>
    <n v="157.37800666398738"/>
  </r>
  <r>
    <n v="9"/>
    <x v="0"/>
    <x v="0"/>
    <x v="0"/>
    <s v="62-304.520 (9), F.A.C."/>
    <x v="0"/>
    <x v="0"/>
    <x v="0"/>
    <x v="4"/>
    <s v="Mixed Rangeland"/>
    <n v="3300"/>
    <x v="0"/>
    <s v="US Air Force                                    Brevard County"/>
    <x v="2"/>
    <x v="0"/>
    <m/>
    <m/>
    <n v="0"/>
    <n v="1"/>
    <n v="1792"/>
    <n v="612.16638575366869"/>
    <n v="1879.2462262128101"/>
    <n v="258.00993882404686"/>
    <n v="926072.54972804221"/>
    <n v="1879.2462262128101"/>
    <n v="258.00971073205551"/>
    <n v="926072.54972804221"/>
    <n v="1879.2462262128101"/>
    <n v="258.00971073205551"/>
  </r>
  <r>
    <n v="10"/>
    <x v="0"/>
    <x v="0"/>
    <x v="0"/>
    <s v="62-304.520 (9), F.A.C."/>
    <x v="0"/>
    <x v="0"/>
    <x v="1"/>
    <x v="5"/>
    <s v="Residential, Low Density-Less than two dwelling units/acre"/>
    <n v="1100"/>
    <x v="0"/>
    <s v="Brevard County"/>
    <x v="0"/>
    <x v="1"/>
    <m/>
    <m/>
    <n v="0"/>
    <n v="1"/>
    <n v="107"/>
    <n v="13.60763096812641"/>
    <n v="105.37578709053903"/>
    <n v="14.770442140468552"/>
    <n v="47221.780328858928"/>
    <n v="105.37578709053903"/>
    <n v="14.770429082756202"/>
    <n v="47221.780328858928"/>
    <n v="105.37578709053903"/>
    <n v="14.770429082756202"/>
  </r>
  <r>
    <n v="11"/>
    <x v="0"/>
    <x v="0"/>
    <x v="0"/>
    <s v="62-304.520 (9), F.A.C."/>
    <x v="0"/>
    <x v="0"/>
    <x v="1"/>
    <x v="6"/>
    <s v="Residential, Rural &lt; or = 0.5 dwelling units/acre"/>
    <n v="1180"/>
    <x v="0"/>
    <s v="Brevard County"/>
    <x v="0"/>
    <x v="1"/>
    <m/>
    <m/>
    <n v="0"/>
    <n v="1"/>
    <n v="4"/>
    <n v="0.31561274702033881"/>
    <n v="2.4265178279068991"/>
    <n v="0.34987389125467216"/>
    <n v="1054.5766440376876"/>
    <n v="2.4265178279068991"/>
    <n v="0.34987358195095669"/>
    <n v="1054.5766440376876"/>
    <n v="2.4265178279068991"/>
    <n v="0.34987358195095669"/>
  </r>
  <r>
    <n v="12"/>
    <x v="0"/>
    <x v="0"/>
    <x v="0"/>
    <s v="62-304.520 (9), F.A.C."/>
    <x v="0"/>
    <x v="0"/>
    <x v="1"/>
    <x v="7"/>
    <s v="Low Density Under Construction"/>
    <n v="1190"/>
    <x v="0"/>
    <s v="Brevard County"/>
    <x v="0"/>
    <x v="1"/>
    <m/>
    <m/>
    <n v="0"/>
    <n v="1"/>
    <n v="48"/>
    <n v="18.669716217603479"/>
    <n v="123.22987280703111"/>
    <n v="15.942926390447104"/>
    <n v="60693.515052210285"/>
    <n v="123.22987280703111"/>
    <n v="15.942912296207753"/>
    <n v="60693.515052210285"/>
    <n v="123.22987280703111"/>
    <n v="15.942912296207753"/>
  </r>
  <r>
    <n v="13"/>
    <x v="0"/>
    <x v="0"/>
    <x v="0"/>
    <s v="62-304.520 (9), F.A.C."/>
    <x v="0"/>
    <x v="0"/>
    <x v="1"/>
    <x v="8"/>
    <s v="Residential, Medium Density-Two-five dwellingunits per acre"/>
    <n v="1200"/>
    <x v="0"/>
    <s v="Brevard County"/>
    <x v="0"/>
    <x v="1"/>
    <m/>
    <m/>
    <n v="0"/>
    <n v="1"/>
    <n v="66"/>
    <n v="21.236838819602667"/>
    <n v="180.42970018391122"/>
    <n v="25.791701947102382"/>
    <n v="72461.870347529853"/>
    <n v="180.42970018391122"/>
    <n v="25.791679146117691"/>
    <n v="72461.870347529853"/>
    <n v="180.42970018391122"/>
    <n v="25.791679146117691"/>
  </r>
  <r>
    <n v="14"/>
    <x v="0"/>
    <x v="0"/>
    <x v="0"/>
    <s v="62-304.520 (9), F.A.C."/>
    <x v="0"/>
    <x v="0"/>
    <x v="1"/>
    <x v="9"/>
    <s v="Fixed Single Family Units"/>
    <n v="1210"/>
    <x v="0"/>
    <s v="Brevard County"/>
    <x v="0"/>
    <x v="1"/>
    <m/>
    <m/>
    <n v="0"/>
    <n v="1"/>
    <n v="516"/>
    <n v="111.16817180124988"/>
    <n v="947.22193416736252"/>
    <n v="138.06003784931079"/>
    <n v="395151.51000781677"/>
    <n v="947.22193416736252"/>
    <n v="138.05991579824132"/>
    <n v="395151.51000781677"/>
    <n v="947.22193416736252"/>
    <n v="138.05991579824132"/>
  </r>
  <r>
    <n v="15"/>
    <x v="0"/>
    <x v="0"/>
    <x v="0"/>
    <s v="62-304.520 (9), F.A.C."/>
    <x v="0"/>
    <x v="0"/>
    <x v="1"/>
    <x v="10"/>
    <s v="Residential, High density; Multiple Dwelling Units, Low Rise &lt;Two stories or less&gt;"/>
    <n v="1330"/>
    <x v="0"/>
    <s v="Brevard County"/>
    <x v="0"/>
    <x v="1"/>
    <m/>
    <m/>
    <n v="0"/>
    <n v="1"/>
    <n v="16"/>
    <n v="5.1572516952432759"/>
    <n v="52.581653394732882"/>
    <n v="9.638914871699459"/>
    <n v="18948.380825201788"/>
    <n v="52.581653394732882"/>
    <n v="9.6389063504800774"/>
    <n v="18948.380825201788"/>
    <n v="52.581653394732882"/>
    <n v="9.6389063504800774"/>
  </r>
  <r>
    <n v="16"/>
    <x v="0"/>
    <x v="0"/>
    <x v="0"/>
    <s v="62-304.520 (9), F.A.C."/>
    <x v="0"/>
    <x v="0"/>
    <x v="1"/>
    <x v="11"/>
    <s v="Commercial and Services"/>
    <n v="1400"/>
    <x v="0"/>
    <s v="Brevard County"/>
    <x v="0"/>
    <x v="1"/>
    <m/>
    <m/>
    <n v="0"/>
    <n v="1"/>
    <n v="1"/>
    <n v="5.3105176991767398E-3"/>
    <n v="2.7418196878198204E-2"/>
    <n v="3.6119661231140878E-3"/>
    <n v="8.6632244485713557"/>
    <n v="2.7418196878198204E-2"/>
    <n v="3.6119629299791599E-3"/>
    <n v="8.6632244485713557"/>
    <n v="2.7418196878198204E-2"/>
    <n v="3.6119629299791599E-3"/>
  </r>
  <r>
    <n v="17"/>
    <x v="0"/>
    <x v="0"/>
    <x v="0"/>
    <s v="62-304.520 (9), F.A.C."/>
    <x v="0"/>
    <x v="0"/>
    <x v="1"/>
    <x v="12"/>
    <s v="Oil and Gas Storage(except industrial use or manufacturing)"/>
    <n v="1460"/>
    <x v="0"/>
    <s v="Brevard County"/>
    <x v="0"/>
    <x v="1"/>
    <m/>
    <m/>
    <n v="0"/>
    <n v="1"/>
    <n v="1"/>
    <n v="8.0651209575771405E-4"/>
    <n v="2.2240585821991366E-4"/>
    <n v="2.7879195771357423E-5"/>
    <n v="8.9325755175970412E-2"/>
    <n v="2.2240585821991366E-4"/>
    <n v="2.7879171124937502E-5"/>
    <n v="8.9325755175970412E-2"/>
    <n v="2.2240585821991366E-4"/>
    <n v="2.7879171124937502E-5"/>
  </r>
  <r>
    <n v="18"/>
    <x v="0"/>
    <x v="0"/>
    <x v="0"/>
    <s v="62-304.520 (9), F.A.C."/>
    <x v="0"/>
    <x v="0"/>
    <x v="1"/>
    <x v="13"/>
    <s v="Military"/>
    <n v="1730"/>
    <x v="0"/>
    <s v="Brevard County"/>
    <x v="0"/>
    <x v="1"/>
    <m/>
    <m/>
    <n v="0"/>
    <n v="1"/>
    <n v="14"/>
    <n v="4.5303351245281861E-4"/>
    <n v="2.5152093259418933E-3"/>
    <n v="3.420024796669947E-4"/>
    <n v="1.1774049770059316"/>
    <n v="2.5152093259418933E-3"/>
    <n v="3.4200217732194749E-4"/>
    <n v="1.1774049770059316"/>
    <n v="2.5152093259418933E-3"/>
    <n v="3.4200217732194749E-4"/>
  </r>
  <r>
    <n v="19"/>
    <x v="0"/>
    <x v="0"/>
    <x v="0"/>
    <s v="62-304.520 (9), F.A.C."/>
    <x v="0"/>
    <x v="0"/>
    <x v="1"/>
    <x v="14"/>
    <s v="Governmental"/>
    <n v="1750"/>
    <x v="0"/>
    <s v="Brevard County"/>
    <x v="0"/>
    <x v="1"/>
    <m/>
    <m/>
    <n v="0"/>
    <n v="1"/>
    <n v="536"/>
    <n v="44.609013661905557"/>
    <n v="268.60588491985419"/>
    <n v="35.124949683789012"/>
    <n v="120160.41915195112"/>
    <n v="268.60588491985419"/>
    <n v="35.124918631807965"/>
    <n v="120160.41915195112"/>
    <n v="268.60588491985419"/>
    <n v="35.124918631807965"/>
  </r>
  <r>
    <n v="20"/>
    <x v="0"/>
    <x v="0"/>
    <x v="0"/>
    <s v="62-304.520 (9), F.A.C."/>
    <x v="0"/>
    <x v="0"/>
    <x v="1"/>
    <x v="15"/>
    <s v="Golf Course"/>
    <n v="1820"/>
    <x v="0"/>
    <s v="Brevard County"/>
    <x v="0"/>
    <x v="1"/>
    <m/>
    <m/>
    <n v="0"/>
    <n v="1"/>
    <n v="3"/>
    <n v="0.10166432461124861"/>
    <n v="0.3232697901832956"/>
    <n v="1.9067927909991306E-2"/>
    <n v="135.04240065539616"/>
    <n v="0.3232697901832956"/>
    <n v="1.9067911053114849E-2"/>
    <n v="135.04240065539616"/>
    <n v="0.3232697901832956"/>
    <n v="1.9067911053114849E-2"/>
  </r>
  <r>
    <n v="21"/>
    <x v="0"/>
    <x v="0"/>
    <x v="0"/>
    <s v="62-304.520 (9), F.A.C."/>
    <x v="0"/>
    <x v="0"/>
    <x v="1"/>
    <x v="16"/>
    <s v="Parks and Zoos"/>
    <n v="1850"/>
    <x v="0"/>
    <s v="Brevard County"/>
    <x v="0"/>
    <x v="1"/>
    <m/>
    <m/>
    <n v="0"/>
    <n v="1"/>
    <n v="25"/>
    <n v="0.98987185926965127"/>
    <n v="3.9426110305147115"/>
    <n v="0.50920045301699302"/>
    <n v="1661.5009515440611"/>
    <n v="3.9426110305147115"/>
    <n v="0.50920000286167733"/>
    <n v="1661.5009515440611"/>
    <n v="3.9426110305147115"/>
    <n v="0.50920000286167733"/>
  </r>
  <r>
    <n v="22"/>
    <x v="0"/>
    <x v="0"/>
    <x v="0"/>
    <s v="62-304.520 (9), F.A.C."/>
    <x v="0"/>
    <x v="0"/>
    <x v="1"/>
    <x v="17"/>
    <s v="Beaches other than swimming beaches"/>
    <n v="7100"/>
    <x v="0"/>
    <s v="Brevard County"/>
    <x v="0"/>
    <x v="1"/>
    <m/>
    <m/>
    <n v="0"/>
    <n v="1"/>
    <n v="38"/>
    <n v="1.6740030515060584"/>
    <n v="5.8802185407355898"/>
    <n v="0.64705212801493184"/>
    <n v="2605.1678868466233"/>
    <n v="5.8802185407355898"/>
    <n v="0.647051555992748"/>
    <n v="2605.1678868466233"/>
    <n v="5.8802185407355898"/>
    <n v="0.647051555992748"/>
  </r>
  <r>
    <n v="23"/>
    <x v="0"/>
    <x v="0"/>
    <x v="0"/>
    <s v="62-304.520 (9), F.A.C."/>
    <x v="0"/>
    <x v="0"/>
    <x v="1"/>
    <x v="18"/>
    <s v="Spoil areas"/>
    <n v="7430"/>
    <x v="0"/>
    <s v="Brevard County"/>
    <x v="0"/>
    <x v="1"/>
    <m/>
    <m/>
    <n v="0"/>
    <n v="1"/>
    <n v="34"/>
    <n v="0.77188438798900449"/>
    <n v="1.8700287655537156"/>
    <n v="0.17760634229745387"/>
    <n v="806.15581539452057"/>
    <n v="1.8700287655537156"/>
    <n v="0.1776061852857336"/>
    <n v="806.15581539452057"/>
    <n v="1.8700287655537156"/>
    <n v="0.1776061852857336"/>
  </r>
  <r>
    <n v="24"/>
    <x v="0"/>
    <x v="0"/>
    <x v="0"/>
    <s v="62-304.520 (9), F.A.C."/>
    <x v="0"/>
    <x v="0"/>
    <x v="1"/>
    <x v="19"/>
    <s v="Railroads"/>
    <n v="8120"/>
    <x v="0"/>
    <s v="Brevard County"/>
    <x v="0"/>
    <x v="1"/>
    <m/>
    <m/>
    <n v="0"/>
    <n v="1"/>
    <n v="3"/>
    <n v="8.5207752109511536E-2"/>
    <n v="0.20279281624023104"/>
    <n v="2.6152252804668791E-2"/>
    <n v="141.96732344318784"/>
    <n v="0.20279281624023104"/>
    <n v="2.6152229684941457E-2"/>
    <n v="141.96732344318784"/>
    <n v="0.20279281624023104"/>
    <n v="2.6152229684941457E-2"/>
  </r>
  <r>
    <n v="25"/>
    <x v="0"/>
    <x v="0"/>
    <x v="0"/>
    <s v="62-304.520 (9), F.A.C."/>
    <x v="0"/>
    <x v="0"/>
    <x v="1"/>
    <x v="20"/>
    <s v="Roads and Highways"/>
    <n v="8140"/>
    <x v="0"/>
    <s v="Brevard County"/>
    <x v="0"/>
    <x v="1"/>
    <m/>
    <m/>
    <n v="0"/>
    <n v="1"/>
    <n v="219"/>
    <n v="10.058780246181431"/>
    <n v="68.974680442925532"/>
    <n v="8.9043940388083254"/>
    <n v="31212.828387442871"/>
    <n v="68.974680442925532"/>
    <n v="8.9043861669372735"/>
    <n v="31212.828387442871"/>
    <n v="68.974680442925532"/>
    <n v="8.9043861669372735"/>
  </r>
  <r>
    <n v="26"/>
    <x v="0"/>
    <x v="0"/>
    <x v="0"/>
    <s v="62-304.520 (9), F.A.C."/>
    <x v="0"/>
    <x v="0"/>
    <x v="1"/>
    <x v="21"/>
    <s v="Port facilities"/>
    <n v="8150"/>
    <x v="0"/>
    <s v="Brevard County"/>
    <x v="0"/>
    <x v="1"/>
    <m/>
    <m/>
    <n v="0"/>
    <n v="1"/>
    <n v="90"/>
    <n v="2.9167752581425472"/>
    <n v="15.042717861773141"/>
    <n v="1.98363957477495"/>
    <n v="6047.0145977642424"/>
    <n v="15.042717861773141"/>
    <n v="1.9836378211514141"/>
    <n v="6047.0145977642424"/>
    <n v="15.042717861773141"/>
    <n v="1.9836378211514141"/>
  </r>
  <r>
    <n v="27"/>
    <x v="0"/>
    <x v="0"/>
    <x v="0"/>
    <s v="62-304.520 (9), F.A.C."/>
    <x v="0"/>
    <x v="0"/>
    <x v="1"/>
    <x v="22"/>
    <s v="Electrical power transmission lines"/>
    <n v="8320"/>
    <x v="0"/>
    <s v="Brevard County"/>
    <x v="0"/>
    <x v="1"/>
    <m/>
    <m/>
    <n v="0"/>
    <n v="1"/>
    <n v="2"/>
    <n v="1.0975318171701661E-2"/>
    <n v="3.6890783017352408E-2"/>
    <n v="4.7183246738167796E-3"/>
    <n v="16.244598847822296"/>
    <n v="3.6890783017352408E-2"/>
    <n v="4.71832050261284E-3"/>
    <n v="16.244598847822296"/>
    <n v="3.6890783017352408E-2"/>
    <n v="4.71832050261284E-3"/>
  </r>
  <r>
    <n v="28"/>
    <x v="0"/>
    <x v="0"/>
    <x v="0"/>
    <s v="62-304.520 (9), F.A.C."/>
    <x v="0"/>
    <x v="0"/>
    <x v="2"/>
    <x v="11"/>
    <s v="Commercial and Services"/>
    <n v="1400"/>
    <x v="0"/>
    <s v="FDOT District 5            Port Canaveral                                Brevard County"/>
    <x v="3"/>
    <x v="1"/>
    <m/>
    <m/>
    <n v="0"/>
    <n v="1"/>
    <n v="9"/>
    <n v="0.6603518298827421"/>
    <n v="5.2338156730138401"/>
    <n v="0.57121260949646946"/>
    <n v="2035.6550362902001"/>
    <n v="5.2338156730138401"/>
    <n v="0.57121210451971305"/>
    <n v="2035.6550362902001"/>
    <n v="5.2338156730138401"/>
    <n v="0.57121210451971305"/>
  </r>
  <r>
    <n v="29"/>
    <x v="0"/>
    <x v="0"/>
    <x v="0"/>
    <s v="62-304.520 (9), F.A.C."/>
    <x v="0"/>
    <x v="0"/>
    <x v="2"/>
    <x v="12"/>
    <s v="Oil and Gas Storage(except industrial use or manufacturing)"/>
    <n v="1460"/>
    <x v="0"/>
    <s v="FDOT District 5            Port Canaveral                                Brevard County"/>
    <x v="3"/>
    <x v="1"/>
    <m/>
    <m/>
    <n v="0"/>
    <n v="1"/>
    <n v="13"/>
    <n v="1.3781866362685418"/>
    <n v="9.9758679510842097"/>
    <n v="1.3311548921962242"/>
    <n v="4647.2413109450781"/>
    <n v="9.9758679510842097"/>
    <n v="1.3311537153974877"/>
    <n v="4647.2413109450781"/>
    <n v="9.9758679510842097"/>
    <n v="1.3311537153974877"/>
  </r>
  <r>
    <n v="30"/>
    <x v="0"/>
    <x v="0"/>
    <x v="0"/>
    <s v="62-304.520 (9), F.A.C."/>
    <x v="0"/>
    <x v="0"/>
    <x v="2"/>
    <x v="12"/>
    <s v="Oil and Gas Storage(except industrial use or manufacturing)"/>
    <n v="1460"/>
    <x v="0"/>
    <s v="FDOT District 5        US Air Force    Port Canaveral                                Brevard County"/>
    <x v="3"/>
    <x v="1"/>
    <m/>
    <m/>
    <n v="0"/>
    <n v="1"/>
    <n v="1"/>
    <n v="1.68031057665756E-4"/>
    <n v="1.3201980358065E-3"/>
    <n v="1.7721191659933295E-4"/>
    <n v="0.5871999495815069"/>
    <n v="1.3201980358065E-3"/>
    <n v="1.7721175993630199E-4"/>
    <n v="0.5871999495815069"/>
    <n v="1.3201980358065E-3"/>
    <n v="1.7721175993630199E-4"/>
  </r>
  <r>
    <n v="31"/>
    <x v="0"/>
    <x v="0"/>
    <x v="0"/>
    <s v="62-304.520 (9), F.A.C."/>
    <x v="0"/>
    <x v="0"/>
    <x v="2"/>
    <x v="13"/>
    <s v="Military"/>
    <n v="1730"/>
    <x v="0"/>
    <s v="FDOT District 5        US Air Force    Port Canaveral                                Brevard County"/>
    <x v="3"/>
    <x v="1"/>
    <m/>
    <m/>
    <n v="0"/>
    <n v="1"/>
    <n v="1"/>
    <n v="8.4447725411502892E-3"/>
    <n v="6.6349472987524666E-2"/>
    <n v="8.9061769178380001E-3"/>
    <n v="29.511032539321565"/>
    <n v="6.6349472987524666E-2"/>
    <n v="8.9061690443908003E-3"/>
    <n v="29.511032539321565"/>
    <n v="6.6349472987524666E-2"/>
    <n v="8.9061690443908003E-3"/>
  </r>
  <r>
    <n v="32"/>
    <x v="0"/>
    <x v="0"/>
    <x v="0"/>
    <s v="62-304.520 (9), F.A.C."/>
    <x v="0"/>
    <x v="0"/>
    <x v="2"/>
    <x v="23"/>
    <s v="Mangrove swamp"/>
    <n v="6120"/>
    <x v="1"/>
    <s v="FDOT District 5            Port Canaveral                                Brevard County"/>
    <x v="3"/>
    <x v="1"/>
    <m/>
    <m/>
    <n v="0"/>
    <n v="1"/>
    <n v="7"/>
    <n v="0.11126146530973002"/>
    <n v="0.88076359513290536"/>
    <n v="9.6183880554096921E-2"/>
    <n v="343.19457592586798"/>
    <n v="0.88076359513290536"/>
    <n v="9.6183795523369309E-2"/>
    <n v="343.19457592586798"/>
    <n v="0.88076359513290536"/>
    <n v="9.6183795523369309E-2"/>
  </r>
  <r>
    <n v="33"/>
    <x v="0"/>
    <x v="0"/>
    <x v="0"/>
    <s v="62-304.520 (9), F.A.C."/>
    <x v="0"/>
    <x v="0"/>
    <x v="2"/>
    <x v="23"/>
    <s v="Mangrove swamp"/>
    <n v="6120"/>
    <x v="1"/>
    <s v="FDOT District 5        US Air Force    Port Canaveral                                Brevard County"/>
    <x v="3"/>
    <x v="1"/>
    <m/>
    <m/>
    <n v="0"/>
    <n v="1"/>
    <n v="1"/>
    <n v="8.1692985054461899E-5"/>
    <n v="6.4185109530528117E-4"/>
    <n v="8.615651567830486E-5"/>
    <n v="0.28548363243992675"/>
    <n v="6.4185109530528117E-4"/>
    <n v="8.6156439512203101E-5"/>
    <n v="0.28548363243992675"/>
    <n v="6.4185109530528117E-4"/>
    <n v="8.6156439512203101E-5"/>
  </r>
  <r>
    <n v="34"/>
    <x v="0"/>
    <x v="0"/>
    <x v="0"/>
    <s v="62-304.520 (9), F.A.C."/>
    <x v="0"/>
    <x v="0"/>
    <x v="2"/>
    <x v="20"/>
    <s v="Roads and Highways"/>
    <n v="8140"/>
    <x v="0"/>
    <s v="FDOT District 5                                            Brevard County"/>
    <x v="3"/>
    <x v="1"/>
    <m/>
    <m/>
    <n v="0"/>
    <n v="1"/>
    <n v="24"/>
    <n v="1.4872172029376935"/>
    <n v="10.606511802638657"/>
    <n v="1.401132794642634"/>
    <n v="5128.8519527332846"/>
    <n v="10.606511802638657"/>
    <n v="1.4011315559803923"/>
    <n v="5128.8519527332846"/>
    <n v="10.606511802638657"/>
    <n v="1.4011315559803923"/>
  </r>
  <r>
    <n v="35"/>
    <x v="0"/>
    <x v="0"/>
    <x v="0"/>
    <s v="62-304.520 (9), F.A.C."/>
    <x v="0"/>
    <x v="0"/>
    <x v="2"/>
    <x v="20"/>
    <s v="Roads and Highways"/>
    <n v="8140"/>
    <x v="0"/>
    <s v="FDOT District 5            Port Canaveral                                Brevard County"/>
    <x v="3"/>
    <x v="1"/>
    <m/>
    <m/>
    <n v="0"/>
    <n v="1"/>
    <n v="21"/>
    <n v="1.0352743850665314"/>
    <n v="7.9548341198724488"/>
    <n v="0.94587153187414708"/>
    <n v="3341.0717004447811"/>
    <n v="7.9548341198724488"/>
    <n v="0.94587069568263371"/>
    <n v="3341.0717004447811"/>
    <n v="7.9548341198724488"/>
    <n v="0.94587069568263371"/>
  </r>
  <r>
    <n v="36"/>
    <x v="0"/>
    <x v="0"/>
    <x v="0"/>
    <s v="62-304.520 (9), F.A.C."/>
    <x v="0"/>
    <x v="0"/>
    <x v="2"/>
    <x v="21"/>
    <s v="Port facilities"/>
    <n v="8150"/>
    <x v="0"/>
    <s v="FDOT District 5            Port Canaveral                                Brevard County"/>
    <x v="3"/>
    <x v="1"/>
    <m/>
    <m/>
    <n v="0"/>
    <n v="1"/>
    <n v="1"/>
    <n v="4.2643713702548902E-5"/>
    <n v="1.9163317856743818E-4"/>
    <n v="2.5469737579352913E-5"/>
    <n v="9.8841973592705162E-2"/>
    <n v="1.9163317856743818E-4"/>
    <n v="2.5469715062998701E-5"/>
    <n v="9.8841973592705162E-2"/>
    <n v="1.9163317856743818E-4"/>
    <n v="2.5469715062998701E-5"/>
  </r>
  <r>
    <n v="37"/>
    <x v="0"/>
    <x v="0"/>
    <x v="0"/>
    <s v="62-304.520 (9), F.A.C."/>
    <x v="0"/>
    <x v="0"/>
    <x v="3"/>
    <x v="5"/>
    <s v="Residential, Low Density-Less than two dwelling units/acre"/>
    <n v="1100"/>
    <x v="0"/>
    <s v="Kennedy Space Center                                   Brevard County"/>
    <x v="1"/>
    <x v="1"/>
    <m/>
    <m/>
    <n v="0"/>
    <n v="1"/>
    <n v="27"/>
    <n v="0.37907098080964474"/>
    <n v="2.2091293587772287"/>
    <n v="0.30261659339898228"/>
    <n v="924.86888662355614"/>
    <n v="2.2091293587772287"/>
    <n v="0.30261632587277093"/>
    <n v="924.86888662355614"/>
    <n v="2.2091293587772287"/>
    <n v="0.30261632587277093"/>
  </r>
  <r>
    <n v="38"/>
    <x v="0"/>
    <x v="0"/>
    <x v="0"/>
    <s v="62-304.520 (9), F.A.C."/>
    <x v="0"/>
    <x v="0"/>
    <x v="3"/>
    <x v="9"/>
    <s v="Fixed Single Family Units"/>
    <n v="1210"/>
    <x v="0"/>
    <s v="Kennedy Space Center                                   Brevard County"/>
    <x v="1"/>
    <x v="1"/>
    <m/>
    <m/>
    <n v="0"/>
    <n v="1"/>
    <n v="31"/>
    <n v="0.29373521963495702"/>
    <n v="2.4980254581645109"/>
    <n v="0.36316293533270871"/>
    <n v="1008.0656711528588"/>
    <n v="2.4980254581645109"/>
    <n v="0.36316261428090135"/>
    <n v="1008.0656711528588"/>
    <n v="2.4980254581645109"/>
    <n v="0.36316261428090135"/>
  </r>
  <r>
    <n v="39"/>
    <x v="0"/>
    <x v="0"/>
    <x v="0"/>
    <s v="62-304.520 (9), F.A.C."/>
    <x v="0"/>
    <x v="0"/>
    <x v="3"/>
    <x v="11"/>
    <s v="Commercial and Services"/>
    <n v="1400"/>
    <x v="0"/>
    <s v="Kennedy Space Center                                   Brevard County"/>
    <x v="1"/>
    <x v="1"/>
    <m/>
    <m/>
    <n v="0"/>
    <n v="1"/>
    <n v="8"/>
    <n v="1.7805916265978721"/>
    <n v="15.325872363887978"/>
    <n v="1.9672325822720274"/>
    <n v="5273.6967708476095"/>
    <n v="15.325872363887978"/>
    <n v="1.9672308431529839"/>
    <n v="5273.6967708476095"/>
    <n v="15.325872363887978"/>
    <n v="1.9672308431529839"/>
  </r>
  <r>
    <n v="40"/>
    <x v="0"/>
    <x v="0"/>
    <x v="0"/>
    <s v="62-304.520 (9), F.A.C."/>
    <x v="0"/>
    <x v="0"/>
    <x v="3"/>
    <x v="13"/>
    <s v="Military"/>
    <n v="1730"/>
    <x v="0"/>
    <s v="Kennedy Space Center                                   Brevard County"/>
    <x v="1"/>
    <x v="1"/>
    <m/>
    <m/>
    <n v="0"/>
    <n v="1"/>
    <n v="9"/>
    <n v="2.4265030935088938E-3"/>
    <n v="1.3620656876781271E-2"/>
    <n v="1.8078553364266016E-3"/>
    <n v="6.7826537771283704"/>
    <n v="1.3620656876781271E-2"/>
    <n v="1.8078537382039757E-3"/>
    <n v="6.7826537771283704"/>
    <n v="1.3620656876781271E-2"/>
    <n v="1.8078537382039757E-3"/>
  </r>
  <r>
    <n v="41"/>
    <x v="0"/>
    <x v="0"/>
    <x v="0"/>
    <s v="62-304.520 (9), F.A.C."/>
    <x v="0"/>
    <x v="0"/>
    <x v="3"/>
    <x v="14"/>
    <s v="Governmental"/>
    <n v="1750"/>
    <x v="0"/>
    <s v="Kennedy Space Center                                   Brevard County"/>
    <x v="1"/>
    <x v="1"/>
    <m/>
    <m/>
    <n v="0"/>
    <n v="1"/>
    <n v="2834"/>
    <n v="1256.4582300022457"/>
    <n v="9180.8940367225769"/>
    <n v="1210.468466666008"/>
    <n v="4274404.5914942697"/>
    <n v="9180.8940367225769"/>
    <n v="1210.4673965593092"/>
    <n v="4274404.5914942697"/>
    <n v="9180.8940367225769"/>
    <n v="1210.4673965593092"/>
  </r>
  <r>
    <n v="42"/>
    <x v="0"/>
    <x v="0"/>
    <x v="0"/>
    <s v="62-304.520 (9), F.A.C."/>
    <x v="0"/>
    <x v="0"/>
    <x v="3"/>
    <x v="16"/>
    <s v="Parks and Zoos"/>
    <n v="1850"/>
    <x v="0"/>
    <s v="Kennedy Space Center                                   Brevard County"/>
    <x v="1"/>
    <x v="1"/>
    <m/>
    <m/>
    <n v="0"/>
    <n v="1"/>
    <n v="173"/>
    <n v="62.91483266276331"/>
    <n v="496.32066924278314"/>
    <n v="63.715181540288874"/>
    <n v="210628.54048882535"/>
    <n v="496.32066924278314"/>
    <n v="63.71512521330115"/>
    <n v="210628.54048882535"/>
    <n v="496.32066924278314"/>
    <n v="63.71512521330115"/>
  </r>
  <r>
    <n v="43"/>
    <x v="0"/>
    <x v="0"/>
    <x v="0"/>
    <s v="62-304.520 (9), F.A.C."/>
    <x v="0"/>
    <x v="0"/>
    <x v="3"/>
    <x v="24"/>
    <s v="Other Recreational(Riding stables, go-carttracks, skeet ranges, etc)"/>
    <n v="1890"/>
    <x v="0"/>
    <s v="Kennedy Space Center                                   Brevard County"/>
    <x v="1"/>
    <x v="1"/>
    <m/>
    <m/>
    <n v="0"/>
    <n v="1"/>
    <n v="57"/>
    <n v="22.560907944915115"/>
    <n v="172.48297433962662"/>
    <n v="22.091902557546003"/>
    <n v="73656.301300061372"/>
    <n v="172.48297433962662"/>
    <n v="22.09188302734465"/>
    <n v="73656.301300061372"/>
    <n v="172.48297433962662"/>
    <n v="22.09188302734465"/>
  </r>
  <r>
    <n v="44"/>
    <x v="0"/>
    <x v="0"/>
    <x v="0"/>
    <s v="62-304.520 (9), F.A.C."/>
    <x v="0"/>
    <x v="0"/>
    <x v="3"/>
    <x v="17"/>
    <s v="Beaches other than swimming beaches"/>
    <n v="7100"/>
    <x v="0"/>
    <s v="Kennedy Space Center                                   Brevard County"/>
    <x v="1"/>
    <x v="1"/>
    <m/>
    <m/>
    <n v="0"/>
    <n v="1"/>
    <n v="9"/>
    <n v="0.16274340869122322"/>
    <n v="0.64567377821584981"/>
    <n v="6.9819570897009617E-2"/>
    <n v="283.72750537863544"/>
    <n v="0.64567377821584981"/>
    <n v="6.9819509173476638E-2"/>
    <n v="283.72750537863544"/>
    <n v="0.64567377821584981"/>
    <n v="6.9819509173476638E-2"/>
  </r>
  <r>
    <n v="45"/>
    <x v="0"/>
    <x v="0"/>
    <x v="0"/>
    <s v="62-304.520 (9), F.A.C."/>
    <x v="0"/>
    <x v="0"/>
    <x v="3"/>
    <x v="18"/>
    <s v="Spoil areas"/>
    <n v="7430"/>
    <x v="0"/>
    <s v="Kennedy Space Center                                   Brevard County"/>
    <x v="1"/>
    <x v="1"/>
    <m/>
    <m/>
    <n v="0"/>
    <n v="1"/>
    <n v="70"/>
    <n v="10.057542866026411"/>
    <n v="33.142646764933801"/>
    <n v="3.1237895536579607"/>
    <n v="13822.449184882529"/>
    <n v="33.142646764933801"/>
    <n v="3.1237867920923277"/>
    <n v="13822.449184882529"/>
    <n v="33.142646764933801"/>
    <n v="3.1237867920923277"/>
  </r>
  <r>
    <n v="46"/>
    <x v="0"/>
    <x v="0"/>
    <x v="0"/>
    <s v="62-304.520 (9), F.A.C."/>
    <x v="0"/>
    <x v="0"/>
    <x v="3"/>
    <x v="19"/>
    <s v="Railroads"/>
    <n v="8120"/>
    <x v="0"/>
    <s v="Kennedy Space Center                                   Brevard County"/>
    <x v="1"/>
    <x v="1"/>
    <m/>
    <m/>
    <n v="0"/>
    <n v="1"/>
    <n v="228"/>
    <n v="38.771302396280198"/>
    <n v="158.10214573466996"/>
    <n v="18.243672772622816"/>
    <n v="71063.708714715074"/>
    <n v="158.10214573466996"/>
    <n v="18.243656644423748"/>
    <n v="71063.708714715074"/>
    <n v="158.10214573466996"/>
    <n v="18.243656644423748"/>
  </r>
  <r>
    <n v="47"/>
    <x v="0"/>
    <x v="0"/>
    <x v="0"/>
    <s v="62-304.520 (9), F.A.C."/>
    <x v="0"/>
    <x v="0"/>
    <x v="3"/>
    <x v="20"/>
    <s v="Roads and Highways"/>
    <n v="8140"/>
    <x v="0"/>
    <s v="Kennedy Space Center                                   Brevard County"/>
    <x v="1"/>
    <x v="1"/>
    <m/>
    <m/>
    <n v="0"/>
    <n v="1"/>
    <n v="649"/>
    <n v="192.91170830122584"/>
    <n v="1440.4568462886448"/>
    <n v="183.29380215075687"/>
    <n v="618742.04611579038"/>
    <n v="1440.4568462886448"/>
    <n v="183.29364011107509"/>
    <n v="618742.04611579038"/>
    <n v="1440.4568462886448"/>
    <n v="183.29364011107509"/>
  </r>
  <r>
    <n v="48"/>
    <x v="0"/>
    <x v="0"/>
    <x v="0"/>
    <s v="62-304.520 (9), F.A.C."/>
    <x v="0"/>
    <x v="0"/>
    <x v="3"/>
    <x v="20"/>
    <s v="Roads and Highways"/>
    <n v="8140"/>
    <x v="0"/>
    <s v="Kennedy Space Center                                   Brevard County"/>
    <x v="1"/>
    <x v="1"/>
    <m/>
    <s v="looks like part of a roadway or access ROW; assign to KSC"/>
    <n v="0"/>
    <n v="1"/>
    <n v="66"/>
    <n v="4.1239777551610049E-3"/>
    <n v="2.1796681968232128E-2"/>
    <n v="2.7267409467165581E-3"/>
    <n v="10.058658521754337"/>
    <n v="2.1796681968232128E-2"/>
    <n v="2.7267385361591312E-3"/>
    <n v="10.058658521754337"/>
    <n v="2.1796681968232128E-2"/>
    <n v="2.7267385361591312E-3"/>
  </r>
  <r>
    <n v="49"/>
    <x v="0"/>
    <x v="0"/>
    <x v="0"/>
    <s v="62-304.520 (9), F.A.C."/>
    <x v="0"/>
    <x v="0"/>
    <x v="3"/>
    <x v="25"/>
    <s v="Surface Water Collection Basin"/>
    <n v="8370"/>
    <x v="0"/>
    <s v="Kennedy Space Center                                   Brevard County"/>
    <x v="1"/>
    <x v="1"/>
    <m/>
    <m/>
    <n v="0"/>
    <n v="1"/>
    <n v="14"/>
    <n v="2.1457143529878522"/>
    <n v="4.8359599015690522"/>
    <n v="0.52184171789949185"/>
    <n v="4225.6334995636225"/>
    <n v="4.8359599015690522"/>
    <n v="0.52184125656874913"/>
    <n v="4225.6334995636225"/>
    <n v="4.8359599015690522"/>
    <n v="0.52184125656874913"/>
  </r>
  <r>
    <n v="50"/>
    <x v="0"/>
    <x v="0"/>
    <x v="0"/>
    <s v="62-304.520 (9), F.A.C."/>
    <x v="0"/>
    <x v="0"/>
    <x v="4"/>
    <x v="26"/>
    <s v="Herbaceous Dry Prairie"/>
    <n v="3100"/>
    <x v="1"/>
    <s v="Brevard County"/>
    <x v="0"/>
    <x v="1"/>
    <m/>
    <m/>
    <n v="0"/>
    <n v="1"/>
    <n v="68"/>
    <n v="2.6342656469415999"/>
    <n v="8.5324264054085397"/>
    <n v="0.97941660162576827"/>
    <n v="2904.9981706431054"/>
    <n v="8.5324264054085397"/>
    <n v="0.97941573577895624"/>
    <n v="2904.9981706431054"/>
    <m/>
    <m/>
  </r>
  <r>
    <n v="51"/>
    <x v="0"/>
    <x v="0"/>
    <x v="0"/>
    <s v="62-304.520 (9), F.A.C."/>
    <x v="0"/>
    <x v="0"/>
    <x v="4"/>
    <x v="26"/>
    <s v="Herbaceous Dry Prairie"/>
    <n v="3100"/>
    <x v="1"/>
    <s v="Kennedy Space Center                                   Brevard County"/>
    <x v="1"/>
    <x v="1"/>
    <m/>
    <m/>
    <n v="0"/>
    <n v="1"/>
    <n v="2618"/>
    <n v="1014.2919718039004"/>
    <n v="3489.1539079683362"/>
    <n v="287.63927888565587"/>
    <n v="1200733.8410324403"/>
    <n v="3489.1539079683362"/>
    <n v="287.63902460004078"/>
    <n v="1200733.8410324403"/>
    <m/>
    <m/>
  </r>
  <r>
    <n v="52"/>
    <x v="0"/>
    <x v="0"/>
    <x v="0"/>
    <s v="62-304.520 (9), F.A.C."/>
    <x v="0"/>
    <x v="0"/>
    <x v="4"/>
    <x v="26"/>
    <s v="Herbaceous Dry Prairie"/>
    <n v="3100"/>
    <x v="1"/>
    <s v="US Air Force                                    Brevard County"/>
    <x v="2"/>
    <x v="1"/>
    <m/>
    <m/>
    <n v="0"/>
    <n v="1"/>
    <n v="1045"/>
    <n v="304.4317405030036"/>
    <n v="997.03431533123967"/>
    <n v="141.58230202180582"/>
    <n v="492951.28465850663"/>
    <n v="997.03431533123967"/>
    <n v="141.58217685690187"/>
    <n v="492951.28465850663"/>
    <m/>
    <m/>
  </r>
  <r>
    <n v="53"/>
    <x v="0"/>
    <x v="0"/>
    <x v="0"/>
    <s v="62-304.520 (9), F.A.C."/>
    <x v="0"/>
    <x v="0"/>
    <x v="4"/>
    <x v="26"/>
    <s v="Herbaceous Dry Prairie"/>
    <n v="3100"/>
    <x v="1"/>
    <s v="US Air Force    Port Canaveral                                Brevard County"/>
    <x v="2"/>
    <x v="1"/>
    <m/>
    <m/>
    <n v="0"/>
    <n v="1"/>
    <n v="6"/>
    <n v="1.5978277514562289"/>
    <n v="9.8090035096438903"/>
    <n v="1.2676858170258241"/>
    <n v="4652.1606852329105"/>
    <n v="9.8090035096438903"/>
    <n v="1.2676846963365052"/>
    <n v="4652.1606852329105"/>
    <m/>
    <m/>
  </r>
  <r>
    <n v="54"/>
    <x v="0"/>
    <x v="0"/>
    <x v="0"/>
    <s v="62-304.520 (9), F.A.C."/>
    <x v="0"/>
    <x v="0"/>
    <x v="4"/>
    <x v="26"/>
    <s v="Herbaceous Dry Prairie"/>
    <n v="3100"/>
    <x v="1"/>
    <s v="US Air Force Kennedy Space Center                                   Brevard County"/>
    <x v="2"/>
    <x v="1"/>
    <m/>
    <m/>
    <n v="0"/>
    <n v="1"/>
    <n v="10"/>
    <n v="1.3318310906011126"/>
    <n v="7.963433811413501"/>
    <n v="0.93441931774555398"/>
    <n v="3399.9352563385073"/>
    <n v="7.963433811413501"/>
    <n v="0.93441849167829361"/>
    <n v="3399.9352563385073"/>
    <m/>
    <m/>
  </r>
  <r>
    <n v="55"/>
    <x v="0"/>
    <x v="0"/>
    <x v="0"/>
    <s v="62-304.520 (9), F.A.C."/>
    <x v="0"/>
    <x v="0"/>
    <x v="4"/>
    <x v="27"/>
    <s v="Shrub and Brushland"/>
    <n v="3200"/>
    <x v="1"/>
    <s v="Brevard County"/>
    <x v="0"/>
    <x v="1"/>
    <m/>
    <m/>
    <n v="0"/>
    <n v="1"/>
    <n v="266"/>
    <n v="9.574527399896029"/>
    <n v="28.905775436740822"/>
    <n v="3.8526500163919053"/>
    <n v="13236.788243885423"/>
    <n v="28.905775436740822"/>
    <n v="3.8526466104819672"/>
    <n v="13236.788243885423"/>
    <m/>
    <m/>
  </r>
  <r>
    <n v="56"/>
    <x v="0"/>
    <x v="0"/>
    <x v="0"/>
    <s v="62-304.520 (9), F.A.C."/>
    <x v="0"/>
    <x v="0"/>
    <x v="4"/>
    <x v="27"/>
    <s v="Shrub and Brushland"/>
    <n v="3200"/>
    <x v="1"/>
    <s v="Kennedy Space Center                                   Brevard County"/>
    <x v="1"/>
    <x v="1"/>
    <m/>
    <m/>
    <n v="0"/>
    <n v="1"/>
    <n v="17613"/>
    <n v="7370.3818783494753"/>
    <n v="23736.810297047807"/>
    <n v="2593.8953284970626"/>
    <n v="10609372.398959592"/>
    <n v="23736.810297047807"/>
    <n v="2593.8930353809019"/>
    <n v="10609372.398959592"/>
    <m/>
    <m/>
  </r>
  <r>
    <n v="57"/>
    <x v="0"/>
    <x v="0"/>
    <x v="0"/>
    <s v="62-304.520 (9), F.A.C."/>
    <x v="0"/>
    <x v="0"/>
    <x v="4"/>
    <x v="27"/>
    <s v="Shrub and Brushland"/>
    <n v="3200"/>
    <x v="1"/>
    <s v="Kennedy Space Center                                   Brevard County"/>
    <x v="1"/>
    <x v="1"/>
    <m/>
    <s v="looks like part of a roadway or access ROW; assign to KSC"/>
    <n v="0"/>
    <n v="1"/>
    <n v="3"/>
    <n v="2.3799248280514408E-4"/>
    <n v="1.0610499555777407E-3"/>
    <n v="1.3064025676467214E-4"/>
    <n v="0.50801105173577732"/>
    <n v="1.0610499555777407E-3"/>
    <n v="1.3064014127300871E-4"/>
    <n v="0.50801105173577732"/>
    <m/>
    <m/>
  </r>
  <r>
    <n v="58"/>
    <x v="0"/>
    <x v="0"/>
    <x v="0"/>
    <s v="62-304.520 (9), F.A.C."/>
    <x v="0"/>
    <x v="0"/>
    <x v="4"/>
    <x v="27"/>
    <s v="Shrub and Brushland"/>
    <n v="3200"/>
    <x v="1"/>
    <s v="Kennedy Space Center   Port Canaveral                                Brevard County"/>
    <x v="1"/>
    <x v="1"/>
    <m/>
    <m/>
    <n v="0"/>
    <n v="1"/>
    <n v="28"/>
    <n v="3.5058307539116531"/>
    <n v="11.084334950574114"/>
    <n v="1.1783252036056082"/>
    <n v="4771.6815652790201"/>
    <n v="11.084334950574114"/>
    <n v="1.1783241619149516"/>
    <n v="4771.6815652790201"/>
    <m/>
    <m/>
  </r>
  <r>
    <n v="59"/>
    <x v="0"/>
    <x v="0"/>
    <x v="0"/>
    <s v="62-304.520 (9), F.A.C."/>
    <x v="0"/>
    <x v="0"/>
    <x v="4"/>
    <x v="27"/>
    <s v="Shrub and Brushland"/>
    <n v="3200"/>
    <x v="1"/>
    <s v="Port Canaveral                                Brevard County"/>
    <x v="4"/>
    <x v="1"/>
    <m/>
    <m/>
    <n v="0"/>
    <n v="1"/>
    <n v="42"/>
    <n v="5.6042908312376323"/>
    <n v="11.047153651394511"/>
    <n v="1.2141672728317616"/>
    <n v="4902.203576731983"/>
    <n v="11.047153651394511"/>
    <n v="1.2141661994551591"/>
    <n v="4902.203576731983"/>
    <m/>
    <m/>
  </r>
  <r>
    <n v="60"/>
    <x v="0"/>
    <x v="0"/>
    <x v="0"/>
    <s v="62-304.520 (9), F.A.C."/>
    <x v="0"/>
    <x v="0"/>
    <x v="4"/>
    <x v="27"/>
    <s v="Shrub and Brushland"/>
    <n v="3200"/>
    <x v="1"/>
    <s v="US Air Force                                    Brevard County"/>
    <x v="2"/>
    <x v="1"/>
    <m/>
    <m/>
    <n v="0"/>
    <n v="1"/>
    <n v="4471"/>
    <n v="1658.1180900174586"/>
    <n v="5135.4279127804348"/>
    <n v="701.61491088122523"/>
    <n v="2571662.4232879761"/>
    <n v="5135.4279127804348"/>
    <n v="701.61429062317131"/>
    <n v="2571662.4232879761"/>
    <m/>
    <m/>
  </r>
  <r>
    <n v="61"/>
    <x v="0"/>
    <x v="0"/>
    <x v="0"/>
    <s v="62-304.520 (9), F.A.C."/>
    <x v="0"/>
    <x v="0"/>
    <x v="4"/>
    <x v="27"/>
    <s v="Shrub and Brushland"/>
    <n v="3200"/>
    <x v="1"/>
    <s v="US Air Force Kennedy Space Center                                   Brevard County"/>
    <x v="2"/>
    <x v="1"/>
    <m/>
    <m/>
    <n v="0"/>
    <n v="1"/>
    <n v="16"/>
    <n v="0.28142782627419116"/>
    <n v="1.5139739952128946"/>
    <n v="0.19337005537794161"/>
    <n v="659.40488328651816"/>
    <n v="1.5139739952128946"/>
    <n v="0.19336988443041447"/>
    <n v="659.40488328651816"/>
    <m/>
    <m/>
  </r>
  <r>
    <n v="62"/>
    <x v="0"/>
    <x v="0"/>
    <x v="0"/>
    <s v="62-304.520 (9), F.A.C."/>
    <x v="0"/>
    <x v="0"/>
    <x v="4"/>
    <x v="4"/>
    <s v="Mixed Rangeland"/>
    <n v="3000"/>
    <x v="0"/>
    <s v="Brevard County"/>
    <x v="0"/>
    <x v="1"/>
    <s v="Not Ag"/>
    <m/>
    <n v="0"/>
    <n v="1"/>
    <n v="9"/>
    <n v="1.0735883952216745"/>
    <n v="4.2028848838402002"/>
    <n v="0.48222816348421915"/>
    <n v="1762.0512143775677"/>
    <n v="4.2028848838402002"/>
    <n v="0.48222773717357847"/>
    <n v="1762.0512143775677"/>
    <m/>
    <m/>
  </r>
  <r>
    <n v="63"/>
    <x v="0"/>
    <x v="0"/>
    <x v="0"/>
    <s v="62-304.520 (9), F.A.C."/>
    <x v="0"/>
    <x v="0"/>
    <x v="4"/>
    <x v="4"/>
    <s v="Mixed Rangeland"/>
    <n v="3000"/>
    <x v="0"/>
    <s v="US Air Force                                    Brevard County"/>
    <x v="2"/>
    <x v="1"/>
    <s v="Not Ag"/>
    <m/>
    <n v="0"/>
    <n v="1"/>
    <n v="69"/>
    <n v="15.613560598416626"/>
    <n v="77.927586873737766"/>
    <n v="11.435038495088945"/>
    <n v="38201.186878165929"/>
    <n v="77.927586873737766"/>
    <n v="11.435028386018269"/>
    <n v="38201.186878165929"/>
    <m/>
    <m/>
  </r>
  <r>
    <n v="64"/>
    <x v="0"/>
    <x v="0"/>
    <x v="0"/>
    <s v="62-304.520 (9), F.A.C."/>
    <x v="0"/>
    <x v="0"/>
    <x v="4"/>
    <x v="28"/>
    <s v="Pine flatwoods"/>
    <n v="4110"/>
    <x v="1"/>
    <s v="Brevard County"/>
    <x v="0"/>
    <x v="1"/>
    <m/>
    <m/>
    <n v="0"/>
    <n v="1"/>
    <n v="189"/>
    <n v="64.97876125329752"/>
    <n v="253.33722194637221"/>
    <n v="14.372590579199422"/>
    <n v="103068.19776491039"/>
    <n v="253.33722194637221"/>
    <n v="14.372577873205127"/>
    <n v="103068.19776491039"/>
    <m/>
    <m/>
  </r>
  <r>
    <n v="65"/>
    <x v="0"/>
    <x v="0"/>
    <x v="0"/>
    <s v="62-304.520 (9), F.A.C."/>
    <x v="0"/>
    <x v="0"/>
    <x v="4"/>
    <x v="28"/>
    <s v="Pine flatwoods"/>
    <n v="4110"/>
    <x v="1"/>
    <s v="Kennedy Space Center                                   Brevard County"/>
    <x v="1"/>
    <x v="1"/>
    <m/>
    <m/>
    <n v="0"/>
    <n v="1"/>
    <n v="570"/>
    <n v="164.05959027947603"/>
    <n v="723.03683542370015"/>
    <n v="49.490211900096405"/>
    <n v="309028.04617086292"/>
    <n v="723.03683542370015"/>
    <n v="49.490168148599665"/>
    <n v="309028.04617086292"/>
    <m/>
    <m/>
  </r>
  <r>
    <n v="66"/>
    <x v="0"/>
    <x v="0"/>
    <x v="0"/>
    <s v="62-304.520 (9), F.A.C."/>
    <x v="0"/>
    <x v="0"/>
    <x v="4"/>
    <x v="28"/>
    <s v="Pine flatwoods"/>
    <n v="4110"/>
    <x v="1"/>
    <s v="Port Canaveral                                Brevard County"/>
    <x v="4"/>
    <x v="1"/>
    <m/>
    <m/>
    <n v="0"/>
    <n v="1"/>
    <n v="9"/>
    <n v="1.2089013658897469"/>
    <n v="1.2884375915669473"/>
    <n v="3.5215495124122316E-2"/>
    <n v="503.91298750295209"/>
    <n v="1.2884375915669473"/>
    <n v="3.5215463992095221E-2"/>
    <n v="503.91298750295209"/>
    <m/>
    <m/>
  </r>
  <r>
    <n v="67"/>
    <x v="0"/>
    <x v="0"/>
    <x v="0"/>
    <s v="62-304.520 (9), F.A.C."/>
    <x v="0"/>
    <x v="0"/>
    <x v="4"/>
    <x v="28"/>
    <s v="Pine flatwoods"/>
    <n v="4110"/>
    <x v="1"/>
    <s v="US Air Force                                    Brevard County"/>
    <x v="2"/>
    <x v="1"/>
    <m/>
    <m/>
    <n v="0"/>
    <n v="1"/>
    <n v="21"/>
    <n v="5.5974023424057124"/>
    <n v="10.866247072248711"/>
    <n v="0.23907087642371738"/>
    <n v="4115.2379665264971"/>
    <n v="10.866247072248711"/>
    <n v="0.23907066507467878"/>
    <n v="4115.2379665264971"/>
    <m/>
    <m/>
  </r>
  <r>
    <n v="68"/>
    <x v="0"/>
    <x v="0"/>
    <x v="0"/>
    <s v="62-304.520 (9), F.A.C."/>
    <x v="0"/>
    <x v="0"/>
    <x v="4"/>
    <x v="29"/>
    <s v="Upland Hardwood Forest"/>
    <n v="4200"/>
    <x v="1"/>
    <s v="Brevard County"/>
    <x v="0"/>
    <x v="1"/>
    <m/>
    <m/>
    <n v="0"/>
    <n v="1"/>
    <n v="230"/>
    <n v="4.3512745167250628"/>
    <n v="11.108632785900532"/>
    <n v="1.2008737053014416"/>
    <n v="5188.6862369822593"/>
    <n v="11.108632785900532"/>
    <n v="1.2008726436769304"/>
    <n v="5188.6862369822593"/>
    <m/>
    <m/>
  </r>
  <r>
    <n v="69"/>
    <x v="0"/>
    <x v="0"/>
    <x v="0"/>
    <s v="62-304.520 (9), F.A.C."/>
    <x v="0"/>
    <x v="0"/>
    <x v="4"/>
    <x v="29"/>
    <s v="Upland Hardwood Forest"/>
    <n v="4200"/>
    <x v="1"/>
    <s v="Kennedy Space Center                                   Brevard County"/>
    <x v="1"/>
    <x v="1"/>
    <m/>
    <m/>
    <n v="0"/>
    <n v="1"/>
    <n v="1552"/>
    <n v="450.64590451392451"/>
    <n v="1903.9855352808383"/>
    <n v="218.61274958301479"/>
    <n v="914049.05825898692"/>
    <n v="1903.9855352808383"/>
    <n v="218.61255631984903"/>
    <n v="914049.05825898692"/>
    <m/>
    <m/>
  </r>
  <r>
    <n v="70"/>
    <x v="0"/>
    <x v="0"/>
    <x v="0"/>
    <s v="62-304.520 (9), F.A.C."/>
    <x v="0"/>
    <x v="0"/>
    <x v="4"/>
    <x v="29"/>
    <s v="Upland Hardwood Forest"/>
    <n v="4200"/>
    <x v="1"/>
    <s v="US Air Force                                    Brevard County"/>
    <x v="2"/>
    <x v="1"/>
    <m/>
    <m/>
    <n v="0"/>
    <n v="1"/>
    <n v="5151"/>
    <n v="2197.6124622077032"/>
    <n v="3340.3099107726175"/>
    <n v="430.08599890460829"/>
    <n v="1644226.8383297604"/>
    <n v="3340.3099107726175"/>
    <n v="430.08561868990563"/>
    <n v="1644226.8383297604"/>
    <m/>
    <m/>
  </r>
  <r>
    <n v="71"/>
    <x v="0"/>
    <x v="0"/>
    <x v="0"/>
    <s v="62-304.520 (9), F.A.C."/>
    <x v="0"/>
    <x v="0"/>
    <x v="4"/>
    <x v="29"/>
    <s v="Upland Hardwood Forest"/>
    <n v="4200"/>
    <x v="1"/>
    <s v="US Air Force Kennedy Space Center                                   Brevard County"/>
    <x v="2"/>
    <x v="1"/>
    <m/>
    <m/>
    <n v="0"/>
    <n v="1"/>
    <n v="6"/>
    <n v="0.25128098301196056"/>
    <n v="1.6012505209382"/>
    <n v="0.18274805548428846"/>
    <n v="649.78527617827081"/>
    <n v="1.6012505209382"/>
    <n v="0.18274789392707039"/>
    <n v="649.78527617827081"/>
    <m/>
    <m/>
  </r>
  <r>
    <n v="72"/>
    <x v="0"/>
    <x v="0"/>
    <x v="0"/>
    <s v="62-304.520 (9), F.A.C."/>
    <x v="0"/>
    <x v="0"/>
    <x v="4"/>
    <x v="30"/>
    <s v="Xeric oak"/>
    <n v="4210"/>
    <x v="1"/>
    <s v="Brevard County"/>
    <x v="0"/>
    <x v="1"/>
    <m/>
    <m/>
    <n v="0"/>
    <n v="1"/>
    <n v="93"/>
    <n v="0.84037589616003006"/>
    <n v="1.4390086633431893"/>
    <n v="0.30436175343894639"/>
    <n v="690.12446019807737"/>
    <n v="1.4390086633431893"/>
    <n v="0.30436148436993765"/>
    <n v="690.12446019807737"/>
    <m/>
    <m/>
  </r>
  <r>
    <n v="73"/>
    <x v="0"/>
    <x v="0"/>
    <x v="0"/>
    <s v="62-304.520 (9), F.A.C."/>
    <x v="0"/>
    <x v="0"/>
    <x v="4"/>
    <x v="30"/>
    <s v="Xeric oak"/>
    <n v="4210"/>
    <x v="1"/>
    <s v="Kennedy Space Center                                   Brevard County"/>
    <x v="1"/>
    <x v="1"/>
    <m/>
    <m/>
    <n v="0"/>
    <n v="1"/>
    <n v="34"/>
    <n v="6.1291454541251049"/>
    <n v="31.927061313562294"/>
    <n v="4.9789272262232371"/>
    <n v="15667.483765520974"/>
    <n v="31.927061313562294"/>
    <n v="4.9789228246353305"/>
    <n v="15667.483765520974"/>
    <m/>
    <m/>
  </r>
  <r>
    <n v="74"/>
    <x v="0"/>
    <x v="0"/>
    <x v="0"/>
    <s v="62-304.520 (9), F.A.C."/>
    <x v="0"/>
    <x v="0"/>
    <x v="4"/>
    <x v="30"/>
    <s v="Xeric oak"/>
    <n v="4210"/>
    <x v="1"/>
    <s v="US Air Force                                    Brevard County"/>
    <x v="2"/>
    <x v="1"/>
    <m/>
    <m/>
    <n v="0"/>
    <n v="1"/>
    <n v="8069"/>
    <n v="3304.7943935877479"/>
    <n v="8330.5564493057627"/>
    <n v="1694.5937466569274"/>
    <n v="4128494.5249600108"/>
    <n v="8330.5564493057627"/>
    <n v="1694.5922485624606"/>
    <n v="4128494.5249600108"/>
    <m/>
    <m/>
  </r>
  <r>
    <n v="75"/>
    <x v="0"/>
    <x v="0"/>
    <x v="0"/>
    <s v="62-304.520 (9), F.A.C."/>
    <x v="0"/>
    <x v="0"/>
    <x v="4"/>
    <x v="31"/>
    <s v="Cabbage palm"/>
    <n v="4280"/>
    <x v="1"/>
    <s v="US Air Force                                    Brevard County"/>
    <x v="2"/>
    <x v="1"/>
    <m/>
    <m/>
    <n v="0"/>
    <n v="1"/>
    <n v="40"/>
    <n v="10.678487604963582"/>
    <n v="57.685909702329667"/>
    <n v="5.243164962508879"/>
    <n v="25385.831240757605"/>
    <n v="57.685909702329667"/>
    <n v="5.2431603273233369"/>
    <n v="25385.831240757605"/>
    <m/>
    <m/>
  </r>
  <r>
    <n v="76"/>
    <x v="0"/>
    <x v="0"/>
    <x v="0"/>
    <s v="62-304.520 (9), F.A.C."/>
    <x v="0"/>
    <x v="0"/>
    <x v="4"/>
    <x v="32"/>
    <s v="Upland Hardwood Forests Continued"/>
    <n v="4300"/>
    <x v="1"/>
    <s v="Brevard County"/>
    <x v="0"/>
    <x v="1"/>
    <m/>
    <m/>
    <n v="0"/>
    <n v="1"/>
    <n v="1"/>
    <n v="3.1800791366252399E-3"/>
    <n v="1.4753531807643527E-2"/>
    <n v="1.0394292343171343E-2"/>
    <n v="7.9193454948490958"/>
    <n v="1.4753531807643527E-2"/>
    <n v="1.03942831541655E-2"/>
    <n v="7.9193454948490958"/>
    <m/>
    <m/>
  </r>
  <r>
    <n v="77"/>
    <x v="0"/>
    <x v="0"/>
    <x v="0"/>
    <s v="62-304.520 (9), F.A.C."/>
    <x v="0"/>
    <x v="0"/>
    <x v="4"/>
    <x v="32"/>
    <s v="Upland Hardwood Forests Continued"/>
    <n v="4300"/>
    <x v="1"/>
    <s v="US Air Force                                    Brevard County"/>
    <x v="2"/>
    <x v="1"/>
    <m/>
    <m/>
    <n v="0"/>
    <n v="1"/>
    <n v="333"/>
    <n v="129.15967294636778"/>
    <n v="554.50953031624056"/>
    <n v="373.75283997375334"/>
    <n v="293442.15784867224"/>
    <n v="554.50953031624056"/>
    <n v="373.75250956001014"/>
    <n v="293442.15784867224"/>
    <m/>
    <m/>
  </r>
  <r>
    <n v="78"/>
    <x v="0"/>
    <x v="0"/>
    <x v="0"/>
    <s v="62-304.520 (9), F.A.C."/>
    <x v="0"/>
    <x v="0"/>
    <x v="4"/>
    <x v="33"/>
    <s v="Hardwood Conifer Mixed"/>
    <n v="4340"/>
    <x v="1"/>
    <s v="Brevard County"/>
    <x v="0"/>
    <x v="1"/>
    <m/>
    <m/>
    <n v="0"/>
    <n v="1"/>
    <n v="116"/>
    <n v="13.075451816546671"/>
    <n v="44.942165982057666"/>
    <n v="5.6569722127365196"/>
    <n v="20893.263046004791"/>
    <n v="44.942165982057666"/>
    <n v="5.6569672117273848"/>
    <n v="20893.263046004791"/>
    <m/>
    <m/>
  </r>
  <r>
    <n v="79"/>
    <x v="0"/>
    <x v="0"/>
    <x v="0"/>
    <s v="62-304.520 (9), F.A.C."/>
    <x v="0"/>
    <x v="0"/>
    <x v="4"/>
    <x v="33"/>
    <s v="Hardwood Conifer Mixed"/>
    <n v="4340"/>
    <x v="1"/>
    <s v="Kennedy Space Center                                   Brevard County"/>
    <x v="1"/>
    <x v="1"/>
    <m/>
    <m/>
    <n v="0"/>
    <n v="1"/>
    <n v="1200"/>
    <n v="448.46425612426424"/>
    <n v="1339.6719990838189"/>
    <n v="151.4875003259472"/>
    <n v="649331.13095286582"/>
    <n v="1339.6719990838189"/>
    <n v="151.48736640441746"/>
    <n v="649331.13095286582"/>
    <m/>
    <m/>
  </r>
  <r>
    <n v="80"/>
    <x v="0"/>
    <x v="0"/>
    <x v="0"/>
    <s v="62-304.520 (9), F.A.C."/>
    <x v="0"/>
    <x v="0"/>
    <x v="4"/>
    <x v="33"/>
    <s v="Hardwood Conifer Mixed"/>
    <n v="4340"/>
    <x v="1"/>
    <s v="Port Canaveral                                Brevard County"/>
    <x v="4"/>
    <x v="1"/>
    <m/>
    <m/>
    <n v="0"/>
    <n v="1"/>
    <n v="10"/>
    <n v="1.4696486429673714"/>
    <n v="1.8558498459607087"/>
    <n v="0.17105829344930004"/>
    <n v="812.87916640771584"/>
    <n v="1.8558498459607087"/>
    <n v="0.1710581422263398"/>
    <n v="812.87916640771584"/>
    <m/>
    <m/>
  </r>
  <r>
    <n v="81"/>
    <x v="0"/>
    <x v="0"/>
    <x v="0"/>
    <s v="62-304.520 (9), F.A.C."/>
    <x v="0"/>
    <x v="0"/>
    <x v="4"/>
    <x v="33"/>
    <s v="Hardwood Conifer Mixed"/>
    <n v="4340"/>
    <x v="1"/>
    <s v="US Air Force                                    Brevard County"/>
    <x v="2"/>
    <x v="1"/>
    <m/>
    <m/>
    <n v="0"/>
    <n v="1"/>
    <n v="181"/>
    <n v="46.993012500618498"/>
    <n v="169.6312300387456"/>
    <n v="23.08763053374631"/>
    <n v="85603.274866035892"/>
    <n v="169.6312300387456"/>
    <n v="23.087610123278182"/>
    <n v="85603.274866035892"/>
    <m/>
    <m/>
  </r>
  <r>
    <n v="82"/>
    <x v="0"/>
    <x v="0"/>
    <x v="0"/>
    <s v="62-304.520 (9), F.A.C."/>
    <x v="0"/>
    <x v="0"/>
    <x v="4"/>
    <x v="34"/>
    <s v="Australian pine"/>
    <n v="4370"/>
    <x v="1"/>
    <s v="Kennedy Space Center                                   Brevard County"/>
    <x v="1"/>
    <x v="1"/>
    <m/>
    <m/>
    <n v="0"/>
    <n v="1"/>
    <n v="29"/>
    <n v="7.2814478561027922"/>
    <n v="21.561509167412733"/>
    <n v="3.6633247128488748"/>
    <n v="10682.47324522005"/>
    <n v="21.561509167412733"/>
    <n v="3.6633214743107287"/>
    <n v="10682.47324522005"/>
    <m/>
    <m/>
  </r>
  <r>
    <n v="83"/>
    <x v="0"/>
    <x v="0"/>
    <x v="0"/>
    <s v="62-304.520 (9), F.A.C."/>
    <x v="0"/>
    <x v="0"/>
    <x v="4"/>
    <x v="35"/>
    <s v="Forest regeneration"/>
    <n v="4430"/>
    <x v="1"/>
    <s v="Kennedy Space Center                                   Brevard County"/>
    <x v="1"/>
    <x v="1"/>
    <m/>
    <m/>
    <n v="0"/>
    <n v="1"/>
    <n v="77"/>
    <n v="23.743967815068043"/>
    <n v="63.567573432796394"/>
    <n v="10.537258406753782"/>
    <n v="26805.032062028655"/>
    <n v="63.567573432796394"/>
    <n v="10.537249091359707"/>
    <n v="26805.032062028655"/>
    <m/>
    <m/>
  </r>
  <r>
    <n v="84"/>
    <x v="0"/>
    <x v="0"/>
    <x v="0"/>
    <s v="62-304.520 (9), F.A.C."/>
    <x v="0"/>
    <x v="0"/>
    <x v="4"/>
    <x v="36"/>
    <s v="Streams and waterways"/>
    <n v="5100"/>
    <x v="1"/>
    <s v="Brevard County"/>
    <x v="0"/>
    <x v="1"/>
    <m/>
    <m/>
    <n v="0"/>
    <n v="1"/>
    <n v="3"/>
    <n v="0.38852505612052413"/>
    <n v="0.17454833518974686"/>
    <n v="2.0245788863784336E-2"/>
    <n v="84.86994959274594"/>
    <n v="0.17454833518974686"/>
    <n v="2.024577096562772E-2"/>
    <n v="84.86994959274594"/>
    <m/>
    <m/>
  </r>
  <r>
    <n v="85"/>
    <x v="0"/>
    <x v="0"/>
    <x v="0"/>
    <s v="62-304.520 (9), F.A.C."/>
    <x v="0"/>
    <x v="0"/>
    <x v="4"/>
    <x v="36"/>
    <s v="Streams and waterways"/>
    <n v="5100"/>
    <x v="1"/>
    <s v="Kennedy Space Center                                   Brevard County"/>
    <x v="1"/>
    <x v="1"/>
    <m/>
    <m/>
    <n v="0"/>
    <n v="1"/>
    <n v="319"/>
    <n v="34.188443739404775"/>
    <n v="86.617860708974646"/>
    <n v="8.7217668369331705"/>
    <n v="36973.862560084825"/>
    <n v="86.617860708974646"/>
    <n v="8.7217591265124863"/>
    <n v="36973.862560084825"/>
    <m/>
    <m/>
  </r>
  <r>
    <n v="86"/>
    <x v="0"/>
    <x v="0"/>
    <x v="0"/>
    <s v="62-304.520 (9), F.A.C."/>
    <x v="0"/>
    <x v="0"/>
    <x v="4"/>
    <x v="36"/>
    <s v="Streams and waterways"/>
    <n v="5100"/>
    <x v="1"/>
    <s v="Port Canaveral                                Brevard County"/>
    <x v="4"/>
    <x v="1"/>
    <m/>
    <m/>
    <n v="0"/>
    <n v="1"/>
    <n v="59"/>
    <n v="21.054095494859276"/>
    <n v="19.590119342899296"/>
    <n v="2.0029608303072819"/>
    <n v="7768.1107323363349"/>
    <n v="19.590119342899296"/>
    <n v="2.0029590596029179"/>
    <n v="7768.1107323363349"/>
    <m/>
    <m/>
  </r>
  <r>
    <n v="87"/>
    <x v="0"/>
    <x v="0"/>
    <x v="0"/>
    <s v="62-304.520 (9), F.A.C."/>
    <x v="0"/>
    <x v="0"/>
    <x v="4"/>
    <x v="36"/>
    <s v="Streams and waterways"/>
    <n v="5100"/>
    <x v="1"/>
    <s v="US Air Force                                    Brevard County"/>
    <x v="2"/>
    <x v="1"/>
    <m/>
    <m/>
    <n v="0"/>
    <n v="1"/>
    <n v="1103"/>
    <n v="74.535612234859599"/>
    <n v="158.61445877953952"/>
    <n v="24.65239334826046"/>
    <n v="76026.694008752092"/>
    <n v="158.61445877953952"/>
    <n v="24.652371554474083"/>
    <n v="76026.694008752092"/>
    <m/>
    <m/>
  </r>
  <r>
    <n v="88"/>
    <x v="0"/>
    <x v="0"/>
    <x v="0"/>
    <s v="62-304.520 (9), F.A.C."/>
    <x v="0"/>
    <x v="0"/>
    <x v="4"/>
    <x v="37"/>
    <s v="Lakes"/>
    <n v="5200"/>
    <x v="1"/>
    <s v="Kennedy Space Center                                   Brevard County"/>
    <x v="1"/>
    <x v="1"/>
    <m/>
    <m/>
    <n v="0"/>
    <n v="1"/>
    <n v="22"/>
    <n v="5.818671740453186"/>
    <n v="3.4149447647444275"/>
    <n v="0.19858192640897543"/>
    <n v="7428.3787912805947"/>
    <n v="3.4149447647444275"/>
    <n v="0.1985817508539276"/>
    <n v="7428.3787912805947"/>
    <m/>
    <m/>
  </r>
  <r>
    <n v="89"/>
    <x v="0"/>
    <x v="0"/>
    <x v="0"/>
    <s v="62-304.520 (9), F.A.C."/>
    <x v="0"/>
    <x v="0"/>
    <x v="4"/>
    <x v="37"/>
    <s v="Lakes"/>
    <n v="5200"/>
    <x v="1"/>
    <s v="US Air Force                                    Brevard County"/>
    <x v="2"/>
    <x v="1"/>
    <m/>
    <m/>
    <n v="0"/>
    <n v="1"/>
    <n v="20"/>
    <n v="2.920797140490611"/>
    <n v="1.1113724168166736"/>
    <n v="0.10331000218640027"/>
    <n v="2095.0533448677129"/>
    <n v="1.1113724168166736"/>
    <n v="0.10330991085587159"/>
    <n v="2095.0533448677129"/>
    <m/>
    <m/>
  </r>
  <r>
    <n v="90"/>
    <x v="0"/>
    <x v="0"/>
    <x v="0"/>
    <s v="62-304.520 (9), F.A.C."/>
    <x v="0"/>
    <x v="0"/>
    <x v="4"/>
    <x v="38"/>
    <s v="Marshy Lakes"/>
    <n v="5250"/>
    <x v="1"/>
    <s v="US Air Force                                    Brevard County"/>
    <x v="2"/>
    <x v="1"/>
    <m/>
    <m/>
    <n v="0"/>
    <n v="1"/>
    <n v="11"/>
    <n v="1.2590669746727123"/>
    <n v="2.1354635843097144E-2"/>
    <n v="1.8878984155518469E-3"/>
    <n v="767.13019165978051"/>
    <n v="2.1354635843097144E-2"/>
    <n v="1.8878967465676491E-3"/>
    <n v="767.13019165978051"/>
    <m/>
    <m/>
  </r>
  <r>
    <n v="91"/>
    <x v="0"/>
    <x v="0"/>
    <x v="0"/>
    <s v="62-304.520 (9), F.A.C."/>
    <x v="0"/>
    <x v="0"/>
    <x v="4"/>
    <x v="39"/>
    <s v="Reservoirs"/>
    <n v="5300"/>
    <x v="1"/>
    <s v="Brevard County"/>
    <x v="0"/>
    <x v="1"/>
    <m/>
    <m/>
    <n v="0"/>
    <n v="1"/>
    <n v="25"/>
    <n v="3.3076416719766861"/>
    <n v="2.174678182571419"/>
    <n v="0.23091168060784339"/>
    <n v="5143.3848168452469"/>
    <n v="2.174678182571419"/>
    <n v="0.2309114764718887"/>
    <n v="5143.3848168452469"/>
    <m/>
    <m/>
  </r>
  <r>
    <n v="92"/>
    <x v="0"/>
    <x v="0"/>
    <x v="0"/>
    <s v="62-304.520 (9), F.A.C."/>
    <x v="0"/>
    <x v="0"/>
    <x v="4"/>
    <x v="39"/>
    <s v="Reservoirs"/>
    <n v="5300"/>
    <x v="1"/>
    <s v="Kennedy Space Center                                   Brevard County"/>
    <x v="1"/>
    <x v="1"/>
    <m/>
    <m/>
    <n v="0"/>
    <n v="1"/>
    <n v="399"/>
    <n v="106.69038298415495"/>
    <n v="35.921965558324032"/>
    <n v="3.4341280857451211"/>
    <n v="107955.15223711198"/>
    <n v="35.921965558324032"/>
    <n v="3.4341250498267453"/>
    <n v="107955.15223711198"/>
    <m/>
    <m/>
  </r>
  <r>
    <n v="93"/>
    <x v="0"/>
    <x v="0"/>
    <x v="0"/>
    <s v="62-304.520 (9), F.A.C."/>
    <x v="0"/>
    <x v="0"/>
    <x v="4"/>
    <x v="39"/>
    <s v="Reservoirs"/>
    <n v="5300"/>
    <x v="1"/>
    <s v="Port Canaveral                                Brevard County"/>
    <x v="4"/>
    <x v="1"/>
    <m/>
    <m/>
    <n v="0"/>
    <n v="1"/>
    <n v="3"/>
    <n v="0.14870177114215027"/>
    <n v="5.8263201950870967E-4"/>
    <n v="0"/>
    <n v="36.203179427244663"/>
    <n v="5.8263201950870967E-4"/>
    <n v="0"/>
    <n v="36.203179427244663"/>
    <m/>
    <m/>
  </r>
  <r>
    <n v="94"/>
    <x v="0"/>
    <x v="0"/>
    <x v="0"/>
    <s v="62-304.520 (9), F.A.C."/>
    <x v="0"/>
    <x v="0"/>
    <x v="4"/>
    <x v="39"/>
    <s v="Reservoirs"/>
    <n v="5300"/>
    <x v="1"/>
    <s v="US Air Force                                    Brevard County"/>
    <x v="2"/>
    <x v="1"/>
    <m/>
    <m/>
    <n v="0"/>
    <n v="1"/>
    <n v="181"/>
    <n v="39.846705583609889"/>
    <n v="24.495862171506051"/>
    <n v="3.3686238515385147"/>
    <n v="50810.480066455624"/>
    <n v="24.495862171506051"/>
    <n v="3.3686208735287275"/>
    <n v="50810.480066455624"/>
    <m/>
    <m/>
  </r>
  <r>
    <n v="95"/>
    <x v="0"/>
    <x v="0"/>
    <x v="0"/>
    <s v="62-304.520 (9), F.A.C."/>
    <x v="0"/>
    <x v="0"/>
    <x v="4"/>
    <x v="39"/>
    <s v="Reservoirs"/>
    <n v="5300"/>
    <x v="1"/>
    <s v="US Air Force Kennedy Space Center                                   Brevard County"/>
    <x v="2"/>
    <x v="1"/>
    <m/>
    <m/>
    <n v="0"/>
    <n v="1"/>
    <n v="16"/>
    <n v="2.1025467377967799"/>
    <n v="3.1134512458004791"/>
    <n v="0.36667429954362263"/>
    <n v="3670.9800783035253"/>
    <n v="3.1134512458004791"/>
    <n v="0.36667397538761676"/>
    <n v="3670.9800783035253"/>
    <m/>
    <m/>
  </r>
  <r>
    <n v="96"/>
    <x v="0"/>
    <x v="0"/>
    <x v="0"/>
    <s v="62-304.520 (9), F.A.C."/>
    <x v="0"/>
    <x v="0"/>
    <x v="4"/>
    <x v="40"/>
    <s v="Bays and estuaries"/>
    <n v="5400"/>
    <x v="1"/>
    <s v="Brevard County"/>
    <x v="0"/>
    <x v="1"/>
    <m/>
    <m/>
    <n v="0"/>
    <n v="1"/>
    <n v="32151"/>
    <n v="18690.576568048476"/>
    <n v="1078.5253417763133"/>
    <n v="111.44176705966049"/>
    <n v="435891.67066064983"/>
    <n v="1078.5253417763133"/>
    <n v="111.44166854029842"/>
    <n v="435891.67066064983"/>
    <m/>
    <m/>
  </r>
  <r>
    <n v="97"/>
    <x v="0"/>
    <x v="0"/>
    <x v="0"/>
    <s v="62-304.520 (9), F.A.C."/>
    <x v="0"/>
    <x v="0"/>
    <x v="4"/>
    <x v="40"/>
    <s v="Bays and estuaries"/>
    <n v="5400"/>
    <x v="1"/>
    <s v="Kennedy Space Center                                   Brevard County"/>
    <x v="1"/>
    <x v="1"/>
    <m/>
    <m/>
    <n v="0"/>
    <n v="1"/>
    <n v="1499"/>
    <n v="71.217800339223643"/>
    <n v="151.83403558582242"/>
    <n v="15.487335330569373"/>
    <n v="63599.765651635462"/>
    <n v="151.83403558582242"/>
    <n v="15.48732163909226"/>
    <n v="63599.765651635462"/>
    <m/>
    <m/>
  </r>
  <r>
    <n v="98"/>
    <x v="0"/>
    <x v="0"/>
    <x v="0"/>
    <s v="62-304.520 (9), F.A.C."/>
    <x v="0"/>
    <x v="0"/>
    <x v="4"/>
    <x v="40"/>
    <s v="Bays and estuaries"/>
    <n v="5400"/>
    <x v="1"/>
    <s v="Kennedy Space Center   Port Canaveral                                Brevard County"/>
    <x v="1"/>
    <x v="1"/>
    <m/>
    <m/>
    <n v="0"/>
    <n v="1"/>
    <n v="2"/>
    <n v="4.0331640593523586E-3"/>
    <n v="8.2842848900007409E-3"/>
    <n v="9.4352941872849873E-4"/>
    <n v="3.7956187127698029"/>
    <n v="8.2842848900007409E-3"/>
    <n v="9.4352858460751605E-4"/>
    <n v="3.7956187127698029"/>
    <m/>
    <m/>
  </r>
  <r>
    <n v="99"/>
    <x v="0"/>
    <x v="0"/>
    <x v="0"/>
    <s v="62-304.520 (9), F.A.C."/>
    <x v="0"/>
    <x v="0"/>
    <x v="4"/>
    <x v="40"/>
    <s v="Bays and estuaries"/>
    <n v="5400"/>
    <x v="1"/>
    <s v="Port Canaveral                                Brevard County"/>
    <x v="4"/>
    <x v="1"/>
    <m/>
    <m/>
    <n v="0"/>
    <n v="1"/>
    <n v="32"/>
    <n v="0.88865732156418231"/>
    <n v="1.8336205786483328"/>
    <n v="0.20753306329546373"/>
    <n v="682.18315138667867"/>
    <n v="1.8336205786483328"/>
    <n v="0.20753287982722238"/>
    <n v="682.18315138667867"/>
    <m/>
    <m/>
  </r>
  <r>
    <n v="100"/>
    <x v="0"/>
    <x v="0"/>
    <x v="0"/>
    <s v="62-304.520 (9), F.A.C."/>
    <x v="0"/>
    <x v="0"/>
    <x v="4"/>
    <x v="40"/>
    <s v="Bays and estuaries"/>
    <n v="5400"/>
    <x v="1"/>
    <s v="US Air Force                                    Brevard County"/>
    <x v="2"/>
    <x v="1"/>
    <m/>
    <m/>
    <n v="0"/>
    <n v="1"/>
    <n v="118"/>
    <n v="15.990849346055615"/>
    <n v="23.001150533711257"/>
    <n v="2.1509471083717253"/>
    <n v="8770.9565751983464"/>
    <n v="23.001150533711257"/>
    <n v="2.1509452068410635"/>
    <n v="8770.9565751983464"/>
    <m/>
    <m/>
  </r>
  <r>
    <n v="101"/>
    <x v="0"/>
    <x v="0"/>
    <x v="0"/>
    <s v="62-304.520 (9), F.A.C."/>
    <x v="0"/>
    <x v="0"/>
    <x v="4"/>
    <x v="40"/>
    <s v="Bays and estuaries"/>
    <n v="5400"/>
    <x v="1"/>
    <s v="US Air Force    Port Canaveral                                Brevard County"/>
    <x v="2"/>
    <x v="1"/>
    <m/>
    <m/>
    <n v="0"/>
    <n v="1"/>
    <n v="1"/>
    <n v="1.51279195923062E-7"/>
    <n v="8.831298767228735E-7"/>
    <n v="1.1795162829585476E-7"/>
    <n v="4.2712601258964878E-4"/>
    <n v="8.831298767228735E-7"/>
    <n v="1.17951524021492E-7"/>
    <n v="4.2712601258964878E-4"/>
    <m/>
    <m/>
  </r>
  <r>
    <n v="102"/>
    <x v="0"/>
    <x v="0"/>
    <x v="0"/>
    <s v="62-304.520 (9), F.A.C."/>
    <x v="0"/>
    <x v="0"/>
    <x v="4"/>
    <x v="41"/>
    <s v="Embayments opening directly to the Gulf or Ocean"/>
    <n v="5410"/>
    <x v="1"/>
    <s v="US Air Force                                    Brevard County"/>
    <x v="2"/>
    <x v="1"/>
    <m/>
    <m/>
    <n v="0"/>
    <n v="1"/>
    <n v="29"/>
    <n v="3.3574646642803816"/>
    <n v="12.944377458617412"/>
    <n v="1.2273294594824642"/>
    <n v="4993.8233590012987"/>
    <n v="12.944377458617412"/>
    <n v="1.2273283744699175"/>
    <n v="4993.8233590012987"/>
    <m/>
    <m/>
  </r>
  <r>
    <n v="103"/>
    <x v="0"/>
    <x v="0"/>
    <x v="0"/>
    <s v="62-304.520 (9), F.A.C."/>
    <x v="0"/>
    <x v="0"/>
    <x v="4"/>
    <x v="42"/>
    <s v="Embayments Not Opening Directly to Gulf or Ocean"/>
    <n v="5420"/>
    <x v="1"/>
    <s v="US Air Force                                    Brevard County"/>
    <x v="2"/>
    <x v="1"/>
    <m/>
    <m/>
    <n v="0"/>
    <n v="1"/>
    <n v="2583"/>
    <n v="1306.5490259750395"/>
    <n v="285.53695697380772"/>
    <n v="32.227932629131175"/>
    <n v="123837.3645569831"/>
    <n v="285.53695697380772"/>
    <n v="32.22790413823904"/>
    <n v="123837.3645569831"/>
    <m/>
    <m/>
  </r>
  <r>
    <n v="104"/>
    <x v="0"/>
    <x v="0"/>
    <x v="0"/>
    <s v="62-304.520 (9), F.A.C."/>
    <x v="0"/>
    <x v="0"/>
    <x v="4"/>
    <x v="43"/>
    <s v="Enclosed saltwater ponds within a salt marsh"/>
    <n v="5430"/>
    <x v="1"/>
    <s v="Brevard County"/>
    <x v="0"/>
    <x v="1"/>
    <m/>
    <m/>
    <n v="0"/>
    <n v="1"/>
    <n v="16"/>
    <n v="3.0603826422958571"/>
    <n v="6.1661971995575087"/>
    <n v="0.76922880208857181"/>
    <n v="2750.6269062554579"/>
    <n v="6.1661971995575087"/>
    <n v="0.76922812205690161"/>
    <n v="2750.6269062554579"/>
    <m/>
    <m/>
  </r>
  <r>
    <n v="105"/>
    <x v="0"/>
    <x v="0"/>
    <x v="0"/>
    <s v="62-304.520 (9), F.A.C."/>
    <x v="0"/>
    <x v="0"/>
    <x v="4"/>
    <x v="43"/>
    <s v="Enclosed saltwater ponds within a salt marsh"/>
    <n v="5430"/>
    <x v="1"/>
    <s v="Kennedy Space Center                                   Brevard County"/>
    <x v="1"/>
    <x v="1"/>
    <m/>
    <m/>
    <n v="0"/>
    <n v="1"/>
    <n v="1324"/>
    <n v="392.11665744002011"/>
    <n v="432.11172813881109"/>
    <n v="40.554157823221644"/>
    <n v="165718.39575447881"/>
    <n v="432.11172813881109"/>
    <n v="40.554121971584784"/>
    <n v="165718.39575447881"/>
    <m/>
    <m/>
  </r>
  <r>
    <n v="106"/>
    <x v="0"/>
    <x v="0"/>
    <x v="0"/>
    <s v="62-304.520 (9), F.A.C."/>
    <x v="0"/>
    <x v="0"/>
    <x v="4"/>
    <x v="43"/>
    <s v="Enclosed saltwater ponds within a salt marsh"/>
    <n v="5430"/>
    <x v="1"/>
    <s v="US Air Force                                    Brevard County"/>
    <x v="2"/>
    <x v="1"/>
    <m/>
    <m/>
    <n v="0"/>
    <n v="1"/>
    <n v="23"/>
    <n v="2.6389176959936225"/>
    <n v="3.7905734794519681"/>
    <n v="0.38347096313606188"/>
    <n v="1542.8840864013384"/>
    <n v="3.7905734794519681"/>
    <n v="0.3834706241310753"/>
    <n v="1542.8840864013384"/>
    <m/>
    <m/>
  </r>
  <r>
    <n v="107"/>
    <x v="0"/>
    <x v="0"/>
    <x v="0"/>
    <s v="62-304.520 (9), F.A.C."/>
    <x v="0"/>
    <x v="0"/>
    <x v="4"/>
    <x v="44"/>
    <s v="Bay swamps"/>
    <n v="6110"/>
    <x v="1"/>
    <s v="US Air Force                                    Brevard County"/>
    <x v="2"/>
    <x v="1"/>
    <m/>
    <m/>
    <n v="0"/>
    <n v="1"/>
    <n v="85"/>
    <n v="20.136998618643869"/>
    <n v="75.148460728505086"/>
    <n v="6.7518759292212112"/>
    <n v="28998.139448756341"/>
    <n v="75.148460728505086"/>
    <n v="6.7518699602696524"/>
    <n v="28998.139448756341"/>
    <m/>
    <m/>
  </r>
  <r>
    <n v="108"/>
    <x v="0"/>
    <x v="0"/>
    <x v="0"/>
    <s v="62-304.520 (9), F.A.C."/>
    <x v="0"/>
    <x v="0"/>
    <x v="4"/>
    <x v="23"/>
    <s v="Mangrove swamp"/>
    <n v="6120"/>
    <x v="1"/>
    <s v="Brevard County"/>
    <x v="0"/>
    <x v="1"/>
    <m/>
    <m/>
    <n v="0"/>
    <n v="1"/>
    <n v="932"/>
    <n v="32.695051504507198"/>
    <n v="106.49159329559507"/>
    <n v="10.50431162540178"/>
    <n v="41954.933669637576"/>
    <n v="106.49159329559507"/>
    <n v="10.504302339134089"/>
    <n v="41954.933669637576"/>
    <m/>
    <m/>
  </r>
  <r>
    <n v="109"/>
    <x v="0"/>
    <x v="0"/>
    <x v="0"/>
    <s v="62-304.520 (9), F.A.C."/>
    <x v="0"/>
    <x v="0"/>
    <x v="4"/>
    <x v="23"/>
    <s v="Mangrove swamp"/>
    <n v="6120"/>
    <x v="1"/>
    <s v="Kennedy Space Center                                   Brevard County"/>
    <x v="1"/>
    <x v="1"/>
    <m/>
    <m/>
    <n v="0"/>
    <n v="1"/>
    <n v="2393"/>
    <n v="577.53666048210289"/>
    <n v="2381.1522025634195"/>
    <n v="240.59834305381713"/>
    <n v="963479.95455084136"/>
    <n v="2381.1522025634195"/>
    <n v="240.59813035443284"/>
    <n v="963479.95455084136"/>
    <m/>
    <m/>
  </r>
  <r>
    <n v="110"/>
    <x v="0"/>
    <x v="0"/>
    <x v="0"/>
    <s v="62-304.520 (9), F.A.C."/>
    <x v="0"/>
    <x v="0"/>
    <x v="4"/>
    <x v="23"/>
    <s v="Mangrove swamp"/>
    <n v="6120"/>
    <x v="1"/>
    <s v="Port Canaveral                                Brevard County"/>
    <x v="4"/>
    <x v="1"/>
    <m/>
    <m/>
    <n v="0"/>
    <n v="1"/>
    <n v="81"/>
    <n v="23.770584541141854"/>
    <n v="158.39884156334909"/>
    <n v="16.900585376988797"/>
    <n v="64828.876789070746"/>
    <n v="158.39884156334909"/>
    <n v="16.900570436137311"/>
    <n v="64828.876789070746"/>
    <m/>
    <m/>
  </r>
  <r>
    <n v="111"/>
    <x v="0"/>
    <x v="0"/>
    <x v="0"/>
    <s v="62-304.520 (9), F.A.C."/>
    <x v="0"/>
    <x v="0"/>
    <x v="4"/>
    <x v="23"/>
    <s v="Mangrove swamp"/>
    <n v="6120"/>
    <x v="1"/>
    <s v="US Air Force                                    Brevard County"/>
    <x v="2"/>
    <x v="1"/>
    <m/>
    <m/>
    <n v="0"/>
    <n v="1"/>
    <n v="2231"/>
    <n v="515.23247228111575"/>
    <n v="2405.6328617515751"/>
    <n v="248.9483061538518"/>
    <n v="977422.54573270096"/>
    <n v="2405.6328617515751"/>
    <n v="248.94808607273688"/>
    <n v="977422.54573270096"/>
    <m/>
    <m/>
  </r>
  <r>
    <n v="112"/>
    <x v="0"/>
    <x v="0"/>
    <x v="0"/>
    <s v="62-304.520 (9), F.A.C."/>
    <x v="0"/>
    <x v="0"/>
    <x v="4"/>
    <x v="23"/>
    <s v="Mangrove swamp"/>
    <n v="6120"/>
    <x v="1"/>
    <s v="US Air Force    Port Canaveral                                Brevard County"/>
    <x v="2"/>
    <x v="1"/>
    <m/>
    <m/>
    <n v="0"/>
    <n v="1"/>
    <n v="14"/>
    <n v="2.406078156844679"/>
    <n v="12.949205174109057"/>
    <n v="1.365093984834191"/>
    <n v="5364.4376004878623"/>
    <n v="12.949205174109057"/>
    <n v="1.3650927780318212"/>
    <n v="5364.4376004878623"/>
    <m/>
    <m/>
  </r>
  <r>
    <n v="113"/>
    <x v="0"/>
    <x v="0"/>
    <x v="0"/>
    <s v="62-304.520 (9), F.A.C."/>
    <x v="0"/>
    <x v="0"/>
    <x v="4"/>
    <x v="23"/>
    <s v="Mangrove swamp"/>
    <n v="6120"/>
    <x v="1"/>
    <s v="US Air Force Kennedy Space Center                                   Brevard County"/>
    <x v="2"/>
    <x v="1"/>
    <m/>
    <m/>
    <n v="0"/>
    <n v="1"/>
    <n v="47"/>
    <n v="4.5715684564819963"/>
    <n v="19.107035462200852"/>
    <n v="1.7466660524479656"/>
    <n v="7548.0302136022619"/>
    <n v="19.107035462200852"/>
    <n v="1.7466645083193142"/>
    <n v="7548.0302136022619"/>
    <m/>
    <m/>
  </r>
  <r>
    <n v="114"/>
    <x v="0"/>
    <x v="0"/>
    <x v="0"/>
    <s v="62-304.520 (9), F.A.C."/>
    <x v="0"/>
    <x v="0"/>
    <x v="4"/>
    <x v="45"/>
    <s v="Mixed wetland hardwoods"/>
    <n v="6170"/>
    <x v="1"/>
    <s v="Brevard County"/>
    <x v="0"/>
    <x v="1"/>
    <m/>
    <m/>
    <n v="0"/>
    <n v="1"/>
    <n v="21"/>
    <n v="0.8847739316604466"/>
    <n v="2.0411472304873866"/>
    <n v="0.18834589567975998"/>
    <n v="775.56120269629605"/>
    <n v="2.0411472304873866"/>
    <n v="0.18834572917380779"/>
    <n v="775.56120269629605"/>
    <m/>
    <m/>
  </r>
  <r>
    <n v="115"/>
    <x v="0"/>
    <x v="0"/>
    <x v="0"/>
    <s v="62-304.520 (9), F.A.C."/>
    <x v="0"/>
    <x v="0"/>
    <x v="4"/>
    <x v="45"/>
    <s v="Mixed wetland hardwoods"/>
    <n v="6170"/>
    <x v="1"/>
    <s v="Kennedy Space Center                                   Brevard County"/>
    <x v="1"/>
    <x v="1"/>
    <m/>
    <m/>
    <n v="0"/>
    <n v="1"/>
    <n v="3066"/>
    <n v="1049.8675510570069"/>
    <n v="4445.1427066196284"/>
    <n v="359.23036152913033"/>
    <n v="1548107.4791290106"/>
    <n v="4445.1427066196284"/>
    <n v="359.2300439538887"/>
    <n v="1548107.4791290106"/>
    <m/>
    <m/>
  </r>
  <r>
    <n v="116"/>
    <x v="0"/>
    <x v="0"/>
    <x v="0"/>
    <s v="62-304.520 (9), F.A.C."/>
    <x v="0"/>
    <x v="0"/>
    <x v="4"/>
    <x v="45"/>
    <s v="Mixed wetland hardwoods"/>
    <n v="6170"/>
    <x v="1"/>
    <s v="US Air Force                                    Brevard County"/>
    <x v="2"/>
    <x v="1"/>
    <m/>
    <m/>
    <n v="0"/>
    <n v="1"/>
    <n v="20"/>
    <n v="6.1967183790590346"/>
    <n v="20.563305927408248"/>
    <n v="1.6191241308898152"/>
    <n v="6916.9673920590349"/>
    <n v="20.563305927408248"/>
    <n v="1.6191226995137615"/>
    <n v="6916.9673920590349"/>
    <m/>
    <m/>
  </r>
  <r>
    <n v="117"/>
    <x v="0"/>
    <x v="0"/>
    <x v="0"/>
    <s v="62-304.520 (9), F.A.C."/>
    <x v="0"/>
    <x v="0"/>
    <x v="4"/>
    <x v="46"/>
    <s v="Cabbage palm hammock"/>
    <n v="6181"/>
    <x v="1"/>
    <s v="Brevard County"/>
    <x v="0"/>
    <x v="1"/>
    <m/>
    <m/>
    <n v="0"/>
    <n v="1"/>
    <n v="16"/>
    <n v="0.18720546651172279"/>
    <n v="0.36496365050472607"/>
    <n v="2.63479390113136E-2"/>
    <n v="167.28251575724872"/>
    <n v="0.36496365050472607"/>
    <n v="2.6347915718591183E-2"/>
    <n v="167.28251575724872"/>
    <m/>
    <m/>
  </r>
  <r>
    <n v="118"/>
    <x v="0"/>
    <x v="0"/>
    <x v="0"/>
    <s v="62-304.520 (9), F.A.C."/>
    <x v="0"/>
    <x v="0"/>
    <x v="4"/>
    <x v="46"/>
    <s v="Cabbage palm hammock"/>
    <n v="6181"/>
    <x v="1"/>
    <s v="Kennedy Space Center                                   Brevard County"/>
    <x v="1"/>
    <x v="1"/>
    <m/>
    <m/>
    <n v="0"/>
    <n v="1"/>
    <n v="148"/>
    <n v="38.880420599884104"/>
    <n v="171.7820693824514"/>
    <n v="13.439242111922036"/>
    <n v="75180.465743429275"/>
    <n v="171.7820693824514"/>
    <n v="13.439230231048317"/>
    <n v="75180.465743429275"/>
    <m/>
    <m/>
  </r>
  <r>
    <n v="119"/>
    <x v="0"/>
    <x v="0"/>
    <x v="0"/>
    <s v="62-304.520 (9), F.A.C."/>
    <x v="0"/>
    <x v="0"/>
    <x v="4"/>
    <x v="46"/>
    <s v="Cabbage palm hammock"/>
    <n v="6181"/>
    <x v="1"/>
    <s v="US Air Force                                    Brevard County"/>
    <x v="2"/>
    <x v="1"/>
    <m/>
    <m/>
    <n v="0"/>
    <n v="1"/>
    <n v="124"/>
    <n v="31.751705916932949"/>
    <n v="118.04166703802228"/>
    <n v="9.1837792844530135"/>
    <n v="52529.496241322224"/>
    <n v="118.04166703802228"/>
    <n v="9.1837711655932637"/>
    <n v="52529.496241322224"/>
    <m/>
    <m/>
  </r>
  <r>
    <n v="120"/>
    <x v="0"/>
    <x v="0"/>
    <x v="0"/>
    <s v="62-304.520 (9), F.A.C."/>
    <x v="0"/>
    <x v="0"/>
    <x v="4"/>
    <x v="47"/>
    <s v="Cabbage palm savannah"/>
    <n v="6182"/>
    <x v="1"/>
    <s v="Kennedy Space Center                                   Brevard County"/>
    <x v="1"/>
    <x v="1"/>
    <m/>
    <m/>
    <n v="0"/>
    <n v="1"/>
    <n v="1091"/>
    <n v="309.63489991529354"/>
    <n v="908.8548177519516"/>
    <n v="46.651741334297775"/>
    <n v="383394.51921885891"/>
    <n v="908.8548177519516"/>
    <n v="46.651700092132245"/>
    <n v="383394.51921885891"/>
    <m/>
    <m/>
  </r>
  <r>
    <n v="121"/>
    <x v="0"/>
    <x v="0"/>
    <x v="0"/>
    <s v="62-304.520 (9), F.A.C."/>
    <x v="0"/>
    <x v="0"/>
    <x v="4"/>
    <x v="48"/>
    <s v="Cypress"/>
    <n v="6210"/>
    <x v="1"/>
    <s v="Kennedy Space Center                                   Brevard County"/>
    <x v="1"/>
    <x v="1"/>
    <m/>
    <m/>
    <n v="0"/>
    <n v="1"/>
    <n v="58"/>
    <n v="16.286555882283761"/>
    <n v="76.14946784367514"/>
    <n v="6.647647905151481"/>
    <n v="27206.096640304157"/>
    <n v="76.14946784367514"/>
    <n v="6.6476420283420152"/>
    <n v="27206.096640304157"/>
    <m/>
    <m/>
  </r>
  <r>
    <n v="122"/>
    <x v="0"/>
    <x v="0"/>
    <x v="0"/>
    <s v="62-304.520 (9), F.A.C."/>
    <x v="0"/>
    <x v="0"/>
    <x v="4"/>
    <x v="49"/>
    <s v="Hydric pine flatwoods"/>
    <n v="6250"/>
    <x v="1"/>
    <s v="Kennedy Space Center                                   Brevard County"/>
    <x v="1"/>
    <x v="1"/>
    <m/>
    <m/>
    <n v="0"/>
    <n v="1"/>
    <n v="45"/>
    <n v="15.645067825190315"/>
    <n v="35.073010220759272"/>
    <n v="4.2070794222251235"/>
    <n v="16536.489790054668"/>
    <n v="35.073010220759272"/>
    <n v="4.2070757029841941"/>
    <n v="16536.489790054668"/>
    <m/>
    <m/>
  </r>
  <r>
    <n v="123"/>
    <x v="0"/>
    <x v="0"/>
    <x v="0"/>
    <s v="62-304.520 (9), F.A.C."/>
    <x v="0"/>
    <x v="0"/>
    <x v="4"/>
    <x v="50"/>
    <s v="Wetland Forested Mixed"/>
    <n v="6300"/>
    <x v="1"/>
    <s v="Brevard County"/>
    <x v="0"/>
    <x v="1"/>
    <m/>
    <m/>
    <n v="0"/>
    <n v="1"/>
    <n v="20"/>
    <n v="5.5187833271215245"/>
    <n v="23.986489807050418"/>
    <n v="2.0864277445546757"/>
    <n v="8836.0153531822125"/>
    <n v="23.986489807050418"/>
    <n v="2.0864259000619332"/>
    <n v="8836.0153531822125"/>
    <m/>
    <m/>
  </r>
  <r>
    <n v="124"/>
    <x v="0"/>
    <x v="0"/>
    <x v="0"/>
    <s v="62-304.520 (9), F.A.C."/>
    <x v="0"/>
    <x v="0"/>
    <x v="4"/>
    <x v="50"/>
    <s v="Wetland Forested Mixed"/>
    <n v="6300"/>
    <x v="1"/>
    <s v="Kennedy Space Center                                   Brevard County"/>
    <x v="1"/>
    <x v="1"/>
    <m/>
    <m/>
    <n v="0"/>
    <n v="1"/>
    <n v="927"/>
    <n v="295.74332814704127"/>
    <n v="1187.2585272540052"/>
    <n v="92.589596063255229"/>
    <n v="401746.55335709377"/>
    <n v="1187.2585272540052"/>
    <n v="92.58951421003097"/>
    <n v="401746.55335709377"/>
    <m/>
    <m/>
  </r>
  <r>
    <n v="125"/>
    <x v="0"/>
    <x v="0"/>
    <x v="0"/>
    <s v="62-304.520 (9), F.A.C."/>
    <x v="0"/>
    <x v="0"/>
    <x v="4"/>
    <x v="51"/>
    <s v="Freshwater marshes"/>
    <n v="6410"/>
    <x v="1"/>
    <s v="Kennedy Space Center                                   Brevard County"/>
    <x v="1"/>
    <x v="1"/>
    <m/>
    <m/>
    <n v="0"/>
    <n v="1"/>
    <n v="7605"/>
    <n v="2116.0789955528949"/>
    <n v="9608.7014683897778"/>
    <n v="840.3051166887559"/>
    <n v="3532884.3006504364"/>
    <n v="9608.7014683897778"/>
    <n v="840.30437382253501"/>
    <n v="3532884.3006504364"/>
    <m/>
    <m/>
  </r>
  <r>
    <n v="126"/>
    <x v="0"/>
    <x v="0"/>
    <x v="0"/>
    <s v="62-304.520 (9), F.A.C."/>
    <x v="0"/>
    <x v="0"/>
    <x v="4"/>
    <x v="51"/>
    <s v="Freshwater marshes"/>
    <n v="6410"/>
    <x v="1"/>
    <s v="US Air Force                                    Brevard County"/>
    <x v="2"/>
    <x v="1"/>
    <m/>
    <m/>
    <n v="0"/>
    <n v="1"/>
    <n v="120"/>
    <n v="22.4216428607753"/>
    <n v="61.816492321411225"/>
    <n v="5.4254784121918416"/>
    <n v="22456.623933213963"/>
    <n v="61.816492321411225"/>
    <n v="5.425473615833293"/>
    <n v="22456.623933213963"/>
    <m/>
    <m/>
  </r>
  <r>
    <n v="127"/>
    <x v="0"/>
    <x v="0"/>
    <x v="0"/>
    <s v="62-304.520 (9), F.A.C."/>
    <x v="0"/>
    <x v="0"/>
    <x v="4"/>
    <x v="52"/>
    <s v="Saltwater marshes"/>
    <n v="6420"/>
    <x v="1"/>
    <s v="Brevard County"/>
    <x v="0"/>
    <x v="1"/>
    <m/>
    <m/>
    <n v="0"/>
    <n v="1"/>
    <n v="297"/>
    <n v="17.54199234324"/>
    <n v="77.44502223767681"/>
    <n v="7.8471184763891797"/>
    <n v="31321.489509010491"/>
    <n v="77.44502223767681"/>
    <n v="7.8471115391956348"/>
    <n v="31321.489509010491"/>
    <m/>
    <m/>
  </r>
  <r>
    <n v="128"/>
    <x v="0"/>
    <x v="0"/>
    <x v="0"/>
    <s v="62-304.520 (9), F.A.C."/>
    <x v="0"/>
    <x v="0"/>
    <x v="4"/>
    <x v="52"/>
    <s v="Saltwater marshes"/>
    <n v="6420"/>
    <x v="1"/>
    <s v="Kennedy Space Center                                   Brevard County"/>
    <x v="1"/>
    <x v="1"/>
    <m/>
    <m/>
    <n v="0"/>
    <n v="1"/>
    <n v="1228"/>
    <n v="310.58263628912187"/>
    <n v="1386.2814102002287"/>
    <n v="133.29514748770291"/>
    <n v="545838.03728195664"/>
    <n v="1386.2814102002287"/>
    <n v="133.29502964900323"/>
    <n v="545838.03728195664"/>
    <m/>
    <m/>
  </r>
  <r>
    <n v="129"/>
    <x v="0"/>
    <x v="0"/>
    <x v="0"/>
    <s v="62-304.520 (9), F.A.C."/>
    <x v="0"/>
    <x v="0"/>
    <x v="4"/>
    <x v="52"/>
    <s v="Saltwater marshes"/>
    <n v="6420"/>
    <x v="1"/>
    <s v="US Air Force                                    Brevard County"/>
    <x v="2"/>
    <x v="1"/>
    <m/>
    <m/>
    <n v="0"/>
    <n v="1"/>
    <n v="453"/>
    <n v="96.923324171734009"/>
    <n v="512.00386739308613"/>
    <n v="51.064683795692332"/>
    <n v="205077.03304203498"/>
    <n v="512.00386739308613"/>
    <n v="51.064638652294065"/>
    <n v="205077.03304203498"/>
    <m/>
    <m/>
  </r>
  <r>
    <n v="130"/>
    <x v="0"/>
    <x v="0"/>
    <x v="0"/>
    <s v="62-304.520 (9), F.A.C."/>
    <x v="0"/>
    <x v="0"/>
    <x v="4"/>
    <x v="53"/>
    <s v="Wet prairies"/>
    <n v="6430"/>
    <x v="1"/>
    <s v="Kennedy Space Center                                   Brevard County"/>
    <x v="1"/>
    <x v="1"/>
    <m/>
    <m/>
    <n v="0"/>
    <n v="1"/>
    <n v="1469"/>
    <n v="255.38512930188725"/>
    <n v="668.17598554414587"/>
    <n v="47.345758023481743"/>
    <n v="315030.50763360719"/>
    <n v="668.17598554414587"/>
    <n v="47.3457161677754"/>
    <n v="315030.50763360719"/>
    <m/>
    <m/>
  </r>
  <r>
    <n v="131"/>
    <x v="0"/>
    <x v="0"/>
    <x v="0"/>
    <s v="62-304.520 (9), F.A.C."/>
    <x v="0"/>
    <x v="0"/>
    <x v="4"/>
    <x v="53"/>
    <s v="Wet prairies"/>
    <n v="6430"/>
    <x v="1"/>
    <s v="US Air Force                                    Brevard County"/>
    <x v="2"/>
    <x v="1"/>
    <m/>
    <m/>
    <n v="0"/>
    <n v="1"/>
    <n v="580"/>
    <n v="113.87473865162264"/>
    <n v="200.03518575122621"/>
    <n v="18.020932724751724"/>
    <n v="110847.93831216601"/>
    <n v="200.03518575122621"/>
    <n v="18.020916793464533"/>
    <n v="110847.93831216601"/>
    <m/>
    <m/>
  </r>
  <r>
    <n v="132"/>
    <x v="0"/>
    <x v="0"/>
    <x v="0"/>
    <s v="62-304.520 (9), F.A.C."/>
    <x v="0"/>
    <x v="0"/>
    <x v="4"/>
    <x v="54"/>
    <s v="Emergent aquatic vegetation"/>
    <n v="6440"/>
    <x v="1"/>
    <s v="Kennedy Space Center                                   Brevard County"/>
    <x v="1"/>
    <x v="1"/>
    <m/>
    <m/>
    <n v="0"/>
    <n v="1"/>
    <n v="3"/>
    <n v="1.4856008562793139"/>
    <n v="8.851657484361116"/>
    <n v="0.90949434804844254"/>
    <n v="3545.7059419324778"/>
    <n v="8.851657484361116"/>
    <n v="0.90949354401593796"/>
    <n v="3545.7059419324778"/>
    <m/>
    <m/>
  </r>
  <r>
    <n v="133"/>
    <x v="0"/>
    <x v="0"/>
    <x v="0"/>
    <s v="62-304.520 (9), F.A.C."/>
    <x v="0"/>
    <x v="0"/>
    <x v="4"/>
    <x v="55"/>
    <s v="Mixed scrub-shrub wetland"/>
    <n v="6460"/>
    <x v="1"/>
    <s v="Brevard County"/>
    <x v="0"/>
    <x v="1"/>
    <m/>
    <m/>
    <n v="0"/>
    <n v="1"/>
    <n v="215"/>
    <n v="9.6265208050778295"/>
    <n v="28.981996828405638"/>
    <n v="2.3191156238117547"/>
    <n v="10667.769999349239"/>
    <n v="28.981996828405638"/>
    <n v="2.3191135736128179"/>
    <n v="10667.769999349239"/>
    <m/>
    <m/>
  </r>
  <r>
    <n v="134"/>
    <x v="0"/>
    <x v="0"/>
    <x v="0"/>
    <s v="62-304.520 (9), F.A.C."/>
    <x v="0"/>
    <x v="0"/>
    <x v="4"/>
    <x v="55"/>
    <s v="Mixed scrub-shrub wetland"/>
    <n v="6460"/>
    <x v="1"/>
    <s v="Kennedy Space Center                                   Brevard County"/>
    <x v="1"/>
    <x v="1"/>
    <m/>
    <m/>
    <n v="0"/>
    <n v="1"/>
    <n v="5632"/>
    <n v="1403.417663443902"/>
    <n v="6034.6814967047803"/>
    <n v="523.60135768371413"/>
    <n v="2222918.1260176995"/>
    <n v="6034.6814967047803"/>
    <n v="523.60089479737951"/>
    <n v="2222918.1260176995"/>
    <m/>
    <m/>
  </r>
  <r>
    <n v="135"/>
    <x v="0"/>
    <x v="0"/>
    <x v="0"/>
    <s v="62-304.520 (9), F.A.C."/>
    <x v="0"/>
    <x v="0"/>
    <x v="4"/>
    <x v="55"/>
    <s v="Mixed scrub-shrub wetland"/>
    <n v="6460"/>
    <x v="1"/>
    <s v="Kennedy Space Center   Port Canaveral                                Brevard County"/>
    <x v="1"/>
    <x v="1"/>
    <m/>
    <m/>
    <n v="0"/>
    <n v="1"/>
    <n v="2"/>
    <n v="3.8915545402233749E-3"/>
    <n v="1.0758540288750588E-2"/>
    <n v="1.1782698173766282E-3"/>
    <n v="4.7760001846693205"/>
    <n v="1.0758540288750588E-2"/>
    <n v="1.1782687757349369E-3"/>
    <n v="4.7760001846693205"/>
    <m/>
    <m/>
  </r>
  <r>
    <n v="136"/>
    <x v="0"/>
    <x v="0"/>
    <x v="0"/>
    <s v="62-304.520 (9), F.A.C."/>
    <x v="0"/>
    <x v="0"/>
    <x v="4"/>
    <x v="55"/>
    <s v="Mixed scrub-shrub wetland"/>
    <n v="6460"/>
    <x v="1"/>
    <s v="Port Canaveral                                Brevard County"/>
    <x v="4"/>
    <x v="1"/>
    <m/>
    <m/>
    <n v="0"/>
    <n v="1"/>
    <n v="4"/>
    <n v="0.48069941301388197"/>
    <n v="0.66348487323510486"/>
    <n v="4.2635527274462709E-2"/>
    <n v="214.47925108630449"/>
    <n v="0.66348487323510486"/>
    <n v="4.2635489582804845E-2"/>
    <n v="214.47925108630449"/>
    <m/>
    <m/>
  </r>
  <r>
    <n v="137"/>
    <x v="0"/>
    <x v="0"/>
    <x v="0"/>
    <s v="62-304.520 (9), F.A.C."/>
    <x v="0"/>
    <x v="0"/>
    <x v="4"/>
    <x v="55"/>
    <s v="Mixed scrub-shrub wetland"/>
    <n v="6460"/>
    <x v="1"/>
    <s v="US Air Force                                    Brevard County"/>
    <x v="2"/>
    <x v="1"/>
    <m/>
    <m/>
    <n v="0"/>
    <n v="1"/>
    <n v="1262"/>
    <n v="330.34138074243765"/>
    <n v="1324.9538343571219"/>
    <n v="128.1249687264152"/>
    <n v="495529.12237788521"/>
    <n v="1324.9538343571219"/>
    <n v="128.12485545837814"/>
    <n v="495529.12237788521"/>
    <m/>
    <m/>
  </r>
  <r>
    <n v="138"/>
    <x v="0"/>
    <x v="0"/>
    <x v="0"/>
    <s v="62-304.520 (9), F.A.C."/>
    <x v="0"/>
    <x v="0"/>
    <x v="4"/>
    <x v="55"/>
    <s v="Mixed scrub-shrub wetland"/>
    <n v="6460"/>
    <x v="1"/>
    <s v="US Air Force Kennedy Space Center                                   Brevard County"/>
    <x v="2"/>
    <x v="1"/>
    <m/>
    <m/>
    <n v="0"/>
    <n v="1"/>
    <n v="11"/>
    <n v="1.3193806862848203"/>
    <n v="6.6502037276159651"/>
    <n v="0.66006944037331705"/>
    <n v="2530.3545459805487"/>
    <n v="6.6502037276159651"/>
    <n v="0.66006885684326433"/>
    <n v="2530.3545459805487"/>
    <m/>
    <m/>
  </r>
  <r>
    <n v="139"/>
    <x v="0"/>
    <x v="0"/>
    <x v="0"/>
    <s v="62-304.520 (9), F.A.C."/>
    <x v="0"/>
    <x v="0"/>
    <x v="4"/>
    <x v="56"/>
    <s v="Non-vegetated Wetland"/>
    <n v="6500"/>
    <x v="1"/>
    <s v="Brevard County"/>
    <x v="0"/>
    <x v="1"/>
    <m/>
    <m/>
    <n v="0"/>
    <n v="1"/>
    <n v="24"/>
    <n v="3.6353206305853263"/>
    <n v="17.344969337490706"/>
    <n v="1.7327633800038642"/>
    <n v="6950.8156171849532"/>
    <n v="17.344969337490706"/>
    <n v="1.7327618481657796"/>
    <n v="6950.8156171849532"/>
    <m/>
    <m/>
  </r>
  <r>
    <n v="140"/>
    <x v="0"/>
    <x v="0"/>
    <x v="0"/>
    <s v="62-304.520 (9), F.A.C."/>
    <x v="0"/>
    <x v="0"/>
    <x v="4"/>
    <x v="56"/>
    <s v="Non-vegetated Wetland"/>
    <n v="6500"/>
    <x v="1"/>
    <s v="Kennedy Space Center                                   Brevard County"/>
    <x v="1"/>
    <x v="1"/>
    <m/>
    <m/>
    <n v="0"/>
    <n v="1"/>
    <n v="285"/>
    <n v="70.221146192754645"/>
    <n v="400.6465239022935"/>
    <n v="39.006543763116923"/>
    <n v="157585.12843039329"/>
    <n v="400.6465239022935"/>
    <n v="39.006509279638117"/>
    <n v="157585.12843039329"/>
    <m/>
    <m/>
  </r>
  <r>
    <n v="141"/>
    <x v="0"/>
    <x v="0"/>
    <x v="0"/>
    <s v="62-304.520 (9), F.A.C."/>
    <x v="0"/>
    <x v="0"/>
    <x v="4"/>
    <x v="56"/>
    <s v="Non-vegetated Wetland"/>
    <n v="6500"/>
    <x v="1"/>
    <s v="US Air Force                                    Brevard County"/>
    <x v="2"/>
    <x v="1"/>
    <m/>
    <m/>
    <n v="0"/>
    <n v="1"/>
    <n v="21"/>
    <n v="3.7915015061453587"/>
    <n v="16.446189728795023"/>
    <n v="1.6918603754105985"/>
    <n v="6734.3659010205511"/>
    <n v="16.446189728795023"/>
    <n v="1.6918588797325476"/>
    <n v="6734.3659010205511"/>
    <m/>
    <m/>
  </r>
  <r>
    <n v="142"/>
    <x v="0"/>
    <x v="0"/>
    <x v="0"/>
    <s v="62-304.520 (9), F.A.C."/>
    <x v="0"/>
    <x v="0"/>
    <x v="5"/>
    <x v="11"/>
    <s v="Commercial and Services"/>
    <n v="1400"/>
    <x v="0"/>
    <s v="Port Canaveral                                Brevard County"/>
    <x v="4"/>
    <x v="1"/>
    <m/>
    <m/>
    <n v="0"/>
    <n v="1"/>
    <n v="9"/>
    <n v="1.9186848370279392"/>
    <n v="12.273461641877978"/>
    <n v="1.6113742134750142"/>
    <n v="3899.1400901570569"/>
    <n v="12.273461641877978"/>
    <n v="1.611372788950227"/>
    <n v="3899.1400901570569"/>
    <n v="12.273461641877978"/>
    <n v="1.611372788950227"/>
  </r>
  <r>
    <n v="143"/>
    <x v="0"/>
    <x v="0"/>
    <x v="0"/>
    <s v="62-304.520 (9), F.A.C."/>
    <x v="0"/>
    <x v="0"/>
    <x v="5"/>
    <x v="12"/>
    <s v="Oil and Gas Storage(except industrial use or manufacturing)"/>
    <n v="1460"/>
    <x v="0"/>
    <s v="Port Canaveral                                Brevard County"/>
    <x v="4"/>
    <x v="1"/>
    <m/>
    <m/>
    <n v="0"/>
    <n v="1"/>
    <n v="20"/>
    <n v="2.8952583864331904"/>
    <n v="20.534992649833619"/>
    <n v="2.6871062349837618"/>
    <n v="9469.1488029429929"/>
    <n v="20.534992649833619"/>
    <n v="2.6871038594651471"/>
    <n v="9469.1488029429929"/>
    <n v="20.534992649833619"/>
    <n v="2.6871038594651471"/>
  </r>
  <r>
    <n v="144"/>
    <x v="0"/>
    <x v="0"/>
    <x v="0"/>
    <s v="62-304.520 (9), F.A.C."/>
    <x v="0"/>
    <x v="0"/>
    <x v="5"/>
    <x v="14"/>
    <s v="Governmental"/>
    <n v="1750"/>
    <x v="0"/>
    <s v="Port Canaveral                                Brevard County"/>
    <x v="4"/>
    <x v="1"/>
    <m/>
    <m/>
    <n v="0"/>
    <n v="1"/>
    <n v="5"/>
    <n v="1.0964996766605326E-2"/>
    <n v="7.2518284224985546E-2"/>
    <n v="9.6811673302841916E-3"/>
    <n v="35.370394201948606"/>
    <n v="7.2518284224985546E-2"/>
    <n v="9.6811587717118112E-3"/>
    <n v="35.370394201948606"/>
    <n v="7.2518284224985546E-2"/>
    <n v="9.6811587717118112E-3"/>
  </r>
  <r>
    <n v="145"/>
    <x v="0"/>
    <x v="0"/>
    <x v="0"/>
    <s v="62-304.520 (9), F.A.C."/>
    <x v="0"/>
    <x v="0"/>
    <x v="5"/>
    <x v="20"/>
    <s v="Roads and Highways"/>
    <n v="8140"/>
    <x v="0"/>
    <s v="Port Canaveral                                Brevard County"/>
    <x v="4"/>
    <x v="1"/>
    <m/>
    <m/>
    <n v="0"/>
    <n v="1"/>
    <n v="39"/>
    <n v="1.4805946800857237"/>
    <n v="9.8563832442421422"/>
    <n v="1.1417771061024919"/>
    <n v="4139.3815906832233"/>
    <n v="9.8563832442421422"/>
    <n v="1.1417760967219415"/>
    <n v="4139.3815906832233"/>
    <n v="9.8563832442421422"/>
    <n v="1.1417760967219415"/>
  </r>
  <r>
    <n v="146"/>
    <x v="0"/>
    <x v="0"/>
    <x v="0"/>
    <s v="62-304.520 (9), F.A.C."/>
    <x v="0"/>
    <x v="0"/>
    <x v="5"/>
    <x v="21"/>
    <s v="Port facilities"/>
    <n v="8150"/>
    <x v="0"/>
    <s v="Port Canaveral                                Brevard County"/>
    <x v="4"/>
    <x v="1"/>
    <m/>
    <m/>
    <n v="0"/>
    <n v="1"/>
    <n v="68"/>
    <n v="11.767838124522044"/>
    <n v="58.606892468691044"/>
    <n v="7.7985936185596758"/>
    <n v="30544.961881936531"/>
    <n v="58.606892468691044"/>
    <n v="7.7985867242642124"/>
    <n v="30544.961881936531"/>
    <n v="58.606892468691044"/>
    <n v="7.7985867242642124"/>
  </r>
  <r>
    <n v="147"/>
    <x v="0"/>
    <x v="0"/>
    <x v="0"/>
    <s v="62-304.520 (9), F.A.C."/>
    <x v="0"/>
    <x v="0"/>
    <x v="6"/>
    <x v="12"/>
    <s v="Oil and Gas Storage(except industrial use or manufacturing)"/>
    <n v="1460"/>
    <x v="0"/>
    <s v="US Air Force    Port Canaveral                                Brevard County"/>
    <x v="2"/>
    <x v="1"/>
    <m/>
    <m/>
    <n v="0"/>
    <n v="1"/>
    <n v="1"/>
    <n v="1.01997296331756E-4"/>
    <n v="8.0137941250488383E-4"/>
    <n v="1.0757021125734559E-4"/>
    <n v="0.35643891132670669"/>
    <n v="8.0137941250488383E-4"/>
    <n v="1.07570116160607E-4"/>
    <n v="0.35643891132670669"/>
    <n v="8.0137941250488383E-4"/>
    <n v="1.07570116160607E-4"/>
  </r>
  <r>
    <n v="148"/>
    <x v="0"/>
    <x v="0"/>
    <x v="0"/>
    <s v="62-304.520 (9), F.A.C."/>
    <x v="0"/>
    <x v="0"/>
    <x v="6"/>
    <x v="13"/>
    <s v="Military"/>
    <n v="1730"/>
    <x v="0"/>
    <s v="US Air Force                                    Brevard County"/>
    <x v="2"/>
    <x v="1"/>
    <m/>
    <m/>
    <n v="0"/>
    <n v="1"/>
    <n v="6456"/>
    <n v="2745.0671525279704"/>
    <n v="18113.172843674478"/>
    <n v="2449.4874247106741"/>
    <n v="8575892.7218680903"/>
    <n v="18113.172843674478"/>
    <n v="2449.4852592574052"/>
    <n v="8575892.7218680903"/>
    <n v="18113.172843674478"/>
    <n v="2449.4852592574052"/>
  </r>
  <r>
    <n v="149"/>
    <x v="0"/>
    <x v="0"/>
    <x v="0"/>
    <s v="62-304.520 (9), F.A.C."/>
    <x v="0"/>
    <x v="0"/>
    <x v="6"/>
    <x v="13"/>
    <s v="Military"/>
    <n v="1730"/>
    <x v="0"/>
    <s v="US Air Force    Port Canaveral                                Brevard County"/>
    <x v="2"/>
    <x v="1"/>
    <m/>
    <m/>
    <n v="0"/>
    <n v="1"/>
    <n v="10"/>
    <n v="1.9974540722681069"/>
    <n v="14.248849723412189"/>
    <n v="1.8771734766651988"/>
    <n v="6479.6960630215999"/>
    <n v="14.248849723412189"/>
    <n v="1.8771718171623191"/>
    <n v="6479.6960630215999"/>
    <n v="14.248849723412189"/>
    <n v="1.8771718171623191"/>
  </r>
  <r>
    <n v="150"/>
    <x v="0"/>
    <x v="0"/>
    <x v="0"/>
    <s v="62-304.520 (9), F.A.C."/>
    <x v="0"/>
    <x v="0"/>
    <x v="6"/>
    <x v="13"/>
    <s v="Military"/>
    <n v="1730"/>
    <x v="0"/>
    <s v="US Air Force Kennedy Space Center                                   Brevard County"/>
    <x v="2"/>
    <x v="1"/>
    <m/>
    <m/>
    <n v="0"/>
    <n v="1"/>
    <n v="116"/>
    <n v="47.178555304208253"/>
    <n v="285.43402549397416"/>
    <n v="38.27097390618048"/>
    <n v="146674.18568005829"/>
    <n v="285.43402549397416"/>
    <n v="38.270940072977396"/>
    <n v="146674.18568005829"/>
    <n v="285.43402549397416"/>
    <n v="38.270940072977396"/>
  </r>
  <r>
    <n v="151"/>
    <x v="0"/>
    <x v="0"/>
    <x v="0"/>
    <s v="62-304.520 (9), F.A.C."/>
    <x v="0"/>
    <x v="0"/>
    <x v="6"/>
    <x v="14"/>
    <s v="Governmental"/>
    <n v="1750"/>
    <x v="0"/>
    <s v="US Air Force                                    Brevard County"/>
    <x v="2"/>
    <x v="1"/>
    <m/>
    <m/>
    <n v="0"/>
    <n v="1"/>
    <n v="20"/>
    <n v="1.9240436070938399E-3"/>
    <n v="1.0875559279998462E-2"/>
    <n v="1.4291946499706849E-3"/>
    <n v="4.9358762828073157"/>
    <n v="1.0875559279998462E-2"/>
    <n v="1.4291933865005421E-3"/>
    <n v="4.9358762828073157"/>
    <n v="1.0875559279998462E-2"/>
    <n v="1.4291933865005421E-3"/>
  </r>
  <r>
    <n v="152"/>
    <x v="0"/>
    <x v="0"/>
    <x v="0"/>
    <s v="62-304.520 (9), F.A.C."/>
    <x v="0"/>
    <x v="0"/>
    <x v="6"/>
    <x v="17"/>
    <s v="Beaches other than swimming beaches"/>
    <n v="7100"/>
    <x v="0"/>
    <s v="US Air Force                                    Brevard County"/>
    <x v="2"/>
    <x v="1"/>
    <m/>
    <m/>
    <n v="0"/>
    <n v="1"/>
    <n v="37"/>
    <n v="3.9030949862223712"/>
    <n v="4.817550803429981"/>
    <n v="0.60805032368769651"/>
    <n v="2375.4033408814762"/>
    <n v="4.817550803429981"/>
    <n v="0.60804978614480132"/>
    <n v="2375.4033408814762"/>
    <n v="4.817550803429981"/>
    <n v="0.60804978614480132"/>
  </r>
  <r>
    <n v="153"/>
    <x v="0"/>
    <x v="0"/>
    <x v="0"/>
    <s v="62-304.520 (9), F.A.C."/>
    <x v="0"/>
    <x v="0"/>
    <x v="6"/>
    <x v="20"/>
    <s v="Roads and Highways"/>
    <n v="8140"/>
    <x v="0"/>
    <s v="US Air Force                                    Brevard County"/>
    <x v="2"/>
    <x v="1"/>
    <m/>
    <m/>
    <n v="0"/>
    <n v="1"/>
    <n v="2782"/>
    <n v="595.63440696822238"/>
    <n v="3653.477800802073"/>
    <n v="493.7227544943288"/>
    <n v="1614106.4606251025"/>
    <n v="3653.477800802073"/>
    <n v="493.7223180219712"/>
    <n v="1614106.4606251025"/>
    <n v="3653.477800802073"/>
    <n v="493.7223180219712"/>
  </r>
  <r>
    <n v="154"/>
    <x v="0"/>
    <x v="0"/>
    <x v="0"/>
    <s v="62-304.520 (9), F.A.C."/>
    <x v="0"/>
    <x v="0"/>
    <x v="6"/>
    <x v="20"/>
    <s v="Roads and Highways"/>
    <n v="8140"/>
    <x v="0"/>
    <s v="US Air Force Kennedy Space Center                                   Brevard County"/>
    <x v="2"/>
    <x v="1"/>
    <m/>
    <m/>
    <n v="0"/>
    <n v="1"/>
    <n v="53"/>
    <n v="8.7329983536308564"/>
    <n v="52.824894349012823"/>
    <n v="6.4239541168424301"/>
    <n v="21840.06970557509"/>
    <n v="52.824894349012823"/>
    <n v="6.4239484377879927"/>
    <n v="21840.06970557509"/>
    <n v="52.824894349012823"/>
    <n v="6.4239484377879927"/>
  </r>
  <r>
    <n v="155"/>
    <x v="0"/>
    <x v="0"/>
    <x v="0"/>
    <s v="62-304.520 (9), F.A.C."/>
    <x v="0"/>
    <x v="0"/>
    <x v="6"/>
    <x v="57"/>
    <s v="Primitive Trails"/>
    <n v="8146"/>
    <x v="0"/>
    <s v="US Air Force                                    Brevard County"/>
    <x v="2"/>
    <x v="1"/>
    <m/>
    <m/>
    <n v="0"/>
    <n v="1"/>
    <n v="1424"/>
    <n v="142.24179090220446"/>
    <n v="366.2773648288404"/>
    <n v="59.245439873092828"/>
    <n v="183691.708728925"/>
    <n v="366.2773648288404"/>
    <n v="59.24538749755088"/>
    <n v="183691.708728925"/>
    <n v="366.2773648288404"/>
    <n v="59.24538749755088"/>
  </r>
  <r>
    <n v="156"/>
    <x v="0"/>
    <x v="0"/>
    <x v="0"/>
    <s v="62-304.520 (9), F.A.C."/>
    <x v="0"/>
    <x v="0"/>
    <x v="6"/>
    <x v="21"/>
    <s v="Port facilities"/>
    <n v="8150"/>
    <x v="0"/>
    <s v="US Air Force                                    Brevard County"/>
    <x v="2"/>
    <x v="1"/>
    <m/>
    <m/>
    <n v="0"/>
    <n v="1"/>
    <n v="32"/>
    <n v="3.6134112635571083"/>
    <n v="28.817786332524783"/>
    <n v="3.8832435255886879"/>
    <n v="12876.574006276454"/>
    <n v="28.817786332524783"/>
    <n v="3.883240092632759"/>
    <n v="12876.574006276454"/>
    <n v="28.817786332524783"/>
    <n v="3.883240092632759"/>
  </r>
  <r>
    <n v="157"/>
    <x v="0"/>
    <x v="0"/>
    <x v="0"/>
    <s v="62-304.520 (9), F.A.C."/>
    <x v="0"/>
    <x v="0"/>
    <x v="6"/>
    <x v="58"/>
    <s v="Communications"/>
    <n v="8200"/>
    <x v="0"/>
    <s v="US Air Force                                    Brevard County"/>
    <x v="2"/>
    <x v="1"/>
    <m/>
    <m/>
    <n v="0"/>
    <n v="1"/>
    <n v="22"/>
    <n v="4.9747423132359119"/>
    <n v="28.607360094594707"/>
    <n v="4.0815140851650931"/>
    <n v="14115.720777207052"/>
    <n v="28.607360094594707"/>
    <n v="4.0815104769293749"/>
    <n v="14115.720777207052"/>
    <n v="28.607360094594707"/>
    <n v="4.0815104769293749"/>
  </r>
  <r>
    <n v="158"/>
    <x v="0"/>
    <x v="0"/>
    <x v="0"/>
    <s v="62-304.520 (9), F.A.C."/>
    <x v="0"/>
    <x v="0"/>
    <x v="6"/>
    <x v="59"/>
    <s v="Electrical power facilities"/>
    <n v="8310"/>
    <x v="0"/>
    <s v="US Air Force                                    Brevard County"/>
    <x v="2"/>
    <x v="1"/>
    <m/>
    <m/>
    <n v="0"/>
    <n v="1"/>
    <n v="44"/>
    <n v="10.467067574249688"/>
    <n v="68.64836701993579"/>
    <n v="9.9339155040237017"/>
    <n v="33527.376699398934"/>
    <n v="68.64836701993579"/>
    <n v="9.9339067220109527"/>
    <n v="33527.376699398934"/>
    <n v="68.64836701993579"/>
    <n v="9.9339067220109527"/>
  </r>
  <r>
    <n v="159"/>
    <x v="0"/>
    <x v="0"/>
    <x v="0"/>
    <s v="62-304.520 (9), F.A.C."/>
    <x v="0"/>
    <x v="0"/>
    <x v="6"/>
    <x v="22"/>
    <s v="Electrical power transmission lines"/>
    <n v="8320"/>
    <x v="0"/>
    <s v="US Air Force                                    Brevard County"/>
    <x v="2"/>
    <x v="1"/>
    <m/>
    <m/>
    <n v="0"/>
    <n v="1"/>
    <n v="380"/>
    <n v="66.999890798805808"/>
    <n v="250.48990868775232"/>
    <n v="40.233533308435675"/>
    <n v="122130.43465789247"/>
    <n v="250.48990868775232"/>
    <n v="40.233497740244843"/>
    <n v="122130.43465789247"/>
    <n v="250.48990868775232"/>
    <n v="40.233497740244843"/>
  </r>
  <r>
    <n v="160"/>
    <x v="0"/>
    <x v="0"/>
    <x v="0"/>
    <s v="62-304.520 (9), F.A.C."/>
    <x v="0"/>
    <x v="0"/>
    <x v="6"/>
    <x v="60"/>
    <s v="Solid waste disposal"/>
    <n v="8350"/>
    <x v="0"/>
    <s v="US Air Force                                    Brevard County"/>
    <x v="2"/>
    <x v="1"/>
    <m/>
    <m/>
    <n v="0"/>
    <n v="1"/>
    <n v="189"/>
    <n v="86.153430537159764"/>
    <n v="542.03730178440981"/>
    <n v="78.649136562775126"/>
    <n v="264394.35183452221"/>
    <n v="542.03730178440981"/>
    <n v="78.649067033522641"/>
    <n v="264394.35183452221"/>
    <n v="542.03730178440981"/>
    <n v="78.649067033522641"/>
  </r>
  <r>
    <n v="161"/>
    <x v="0"/>
    <x v="1"/>
    <x v="1"/>
    <s v="62-304.520 (11), F.A.C."/>
    <x v="1"/>
    <x v="1"/>
    <x v="0"/>
    <x v="0"/>
    <s v="Improved Pasture"/>
    <n v="2110"/>
    <x v="0"/>
    <s v="Brevard County"/>
    <x v="0"/>
    <x v="0"/>
    <m/>
    <m/>
    <n v="0"/>
    <n v="1"/>
    <n v="28"/>
    <n v="6.6374160368196566"/>
    <n v="46.833272975462819"/>
    <n v="6.5768226650689288"/>
    <n v="21834.194279798667"/>
    <n v="46.833272975462819"/>
    <n v="6.5768168508720573"/>
    <n v="21834.194279798667"/>
    <n v="46.833272975462819"/>
    <n v="6.5768168508720573"/>
  </r>
  <r>
    <n v="162"/>
    <x v="0"/>
    <x v="1"/>
    <x v="1"/>
    <s v="62-304.520 (11), F.A.C."/>
    <x v="1"/>
    <x v="1"/>
    <x v="0"/>
    <x v="2"/>
    <s v="Citrus groves"/>
    <n v="2210"/>
    <x v="0"/>
    <s v="Brevard County"/>
    <x v="0"/>
    <x v="0"/>
    <m/>
    <m/>
    <n v="0"/>
    <n v="1"/>
    <n v="24"/>
    <n v="2.7714726593724484"/>
    <n v="18.753528358335256"/>
    <n v="2.6160743975770702"/>
    <n v="8622.3885687188613"/>
    <n v="18.753528358335256"/>
    <n v="2.6160720848536831"/>
    <n v="8622.3885687188613"/>
    <n v="18.753528358335256"/>
    <n v="2.6160720848536831"/>
  </r>
  <r>
    <n v="163"/>
    <x v="0"/>
    <x v="1"/>
    <x v="1"/>
    <s v="62-304.520 (11), F.A.C."/>
    <x v="1"/>
    <x v="1"/>
    <x v="0"/>
    <x v="61"/>
    <s v="Tree nurseries"/>
    <n v="2410"/>
    <x v="0"/>
    <s v="Brevard County"/>
    <x v="0"/>
    <x v="0"/>
    <m/>
    <m/>
    <n v="0"/>
    <n v="1"/>
    <n v="15"/>
    <n v="4.1605173951881742"/>
    <n v="29.230731241279177"/>
    <n v="4.3910196153037324"/>
    <n v="12180.327577514014"/>
    <n v="29.230731241279177"/>
    <n v="4.3910157334516926"/>
    <n v="12180.327577514014"/>
    <n v="29.230731241279177"/>
    <n v="4.3910157334516926"/>
  </r>
  <r>
    <n v="164"/>
    <x v="0"/>
    <x v="1"/>
    <x v="1"/>
    <s v="62-304.520 (11), F.A.C."/>
    <x v="1"/>
    <x v="1"/>
    <x v="0"/>
    <x v="4"/>
    <s v="Mixed Rangeland"/>
    <n v="3300"/>
    <x v="0"/>
    <s v="Brevard County"/>
    <x v="0"/>
    <x v="0"/>
    <m/>
    <m/>
    <n v="0"/>
    <n v="1"/>
    <n v="11"/>
    <n v="0.41546895448506643"/>
    <n v="2.8635566531903991"/>
    <n v="0.3121010872319715"/>
    <n v="1197.5836184263417"/>
    <n v="2.8635566531903991"/>
    <n v="0.31210081132105549"/>
    <n v="1197.5836184263417"/>
    <n v="2.8635566531903991"/>
    <n v="0.31210081132105549"/>
  </r>
  <r>
    <n v="165"/>
    <x v="0"/>
    <x v="1"/>
    <x v="1"/>
    <s v="62-304.520 (11), F.A.C."/>
    <x v="1"/>
    <x v="1"/>
    <x v="1"/>
    <x v="5"/>
    <s v="Residential, Low Density-Less than two dwelling units/acre"/>
    <n v="1100"/>
    <x v="0"/>
    <s v="Brevard County"/>
    <x v="0"/>
    <x v="1"/>
    <m/>
    <m/>
    <n v="0"/>
    <n v="1"/>
    <n v="420"/>
    <n v="48.461273726358073"/>
    <n v="369.27354608119379"/>
    <n v="53.211657118571864"/>
    <n v="166079.98347008805"/>
    <n v="369.27354608119379"/>
    <n v="53.211610077155889"/>
    <n v="166079.98347008805"/>
    <n v="369.27354608119379"/>
    <n v="53.211610077155889"/>
  </r>
  <r>
    <n v="166"/>
    <x v="0"/>
    <x v="1"/>
    <x v="1"/>
    <s v="62-304.520 (11), F.A.C."/>
    <x v="1"/>
    <x v="1"/>
    <x v="1"/>
    <x v="6"/>
    <s v="Residential, Rural &lt; or = 0.5 dwelling units/acre"/>
    <n v="1180"/>
    <x v="0"/>
    <s v="Brevard County"/>
    <x v="0"/>
    <x v="1"/>
    <m/>
    <m/>
    <n v="0"/>
    <n v="1"/>
    <n v="20"/>
    <n v="1.1200950768473315"/>
    <n v="9.2040140248879947"/>
    <n v="1.3244855411242935"/>
    <n v="3696.0813126679554"/>
    <n v="9.2040140248879947"/>
    <n v="1.3244843702215512"/>
    <n v="3696.0813126679554"/>
    <n v="9.2040140248879947"/>
    <n v="1.3244843702215512"/>
  </r>
  <r>
    <n v="167"/>
    <x v="0"/>
    <x v="1"/>
    <x v="1"/>
    <s v="62-304.520 (11), F.A.C."/>
    <x v="1"/>
    <x v="1"/>
    <x v="1"/>
    <x v="8"/>
    <s v="Residential, Medium Density-Two-five dwellingunits per acre"/>
    <n v="1200"/>
    <x v="0"/>
    <s v="Brevard County"/>
    <x v="0"/>
    <x v="1"/>
    <m/>
    <m/>
    <n v="0"/>
    <n v="1"/>
    <n v="1553"/>
    <n v="226.69878899842502"/>
    <n v="1885.6882360952111"/>
    <n v="274.5197815676006"/>
    <n v="812926.05066864635"/>
    <n v="1885.6882360952111"/>
    <n v="274.51953888019136"/>
    <n v="812926.05066864635"/>
    <n v="1885.6882360952111"/>
    <n v="274.51953888019136"/>
  </r>
  <r>
    <n v="168"/>
    <x v="0"/>
    <x v="1"/>
    <x v="1"/>
    <s v="62-304.520 (11), F.A.C."/>
    <x v="1"/>
    <x v="1"/>
    <x v="1"/>
    <x v="9"/>
    <s v="Fixed Single Family Units"/>
    <n v="1210"/>
    <x v="0"/>
    <s v="Brevard County"/>
    <x v="0"/>
    <x v="1"/>
    <m/>
    <m/>
    <n v="0"/>
    <n v="1"/>
    <n v="7953"/>
    <n v="945.26165050311363"/>
    <n v="8155.3231028467653"/>
    <n v="1193.0574614068807"/>
    <n v="3403176.3321706946"/>
    <n v="8155.3231028467653"/>
    <n v="1193.0564066922652"/>
    <n v="3403176.3321706946"/>
    <n v="8155.3231028467653"/>
    <n v="1193.0564066922652"/>
  </r>
  <r>
    <n v="169"/>
    <x v="0"/>
    <x v="1"/>
    <x v="1"/>
    <s v="62-304.520 (11), F.A.C."/>
    <x v="1"/>
    <x v="1"/>
    <x v="1"/>
    <x v="62"/>
    <s v="Residential, High Density"/>
    <n v="1300"/>
    <x v="0"/>
    <s v="Brevard County"/>
    <x v="0"/>
    <x v="1"/>
    <m/>
    <m/>
    <n v="0"/>
    <n v="1"/>
    <n v="152"/>
    <n v="25.221914165911699"/>
    <n v="225.02503104383584"/>
    <n v="39.203494093081616"/>
    <n v="87275.406363943199"/>
    <n v="225.02503104383584"/>
    <n v="39.203459435490224"/>
    <n v="87275.406363943199"/>
    <n v="225.02503104383584"/>
    <n v="39.203459435490224"/>
  </r>
  <r>
    <n v="170"/>
    <x v="0"/>
    <x v="1"/>
    <x v="1"/>
    <s v="62-304.520 (11), F.A.C."/>
    <x v="1"/>
    <x v="1"/>
    <x v="1"/>
    <x v="63"/>
    <s v="Mobile Home Units"/>
    <n v="1320"/>
    <x v="0"/>
    <s v="Brevard County"/>
    <x v="0"/>
    <x v="1"/>
    <m/>
    <m/>
    <n v="0"/>
    <n v="1"/>
    <n v="31"/>
    <n v="5.5215565207876187"/>
    <n v="57.975022771840393"/>
    <n v="10.595645633664393"/>
    <n v="19773.212095292976"/>
    <n v="57.975022771840393"/>
    <n v="10.595636266653472"/>
    <n v="19773.212095292976"/>
    <n v="57.975022771840393"/>
    <n v="10.595636266653472"/>
  </r>
  <r>
    <n v="171"/>
    <x v="0"/>
    <x v="1"/>
    <x v="1"/>
    <s v="62-304.520 (11), F.A.C."/>
    <x v="1"/>
    <x v="1"/>
    <x v="1"/>
    <x v="10"/>
    <s v="Residential, High density; Multiple Dwelling Units, Low Rise &lt;Two stories or less&gt;"/>
    <n v="1330"/>
    <x v="0"/>
    <s v="Brevard County"/>
    <x v="0"/>
    <x v="1"/>
    <m/>
    <m/>
    <n v="0"/>
    <n v="1"/>
    <n v="70"/>
    <n v="16.726329923136138"/>
    <n v="162.4390380023892"/>
    <n v="29.602144682160581"/>
    <n v="57197.026163556184"/>
    <n v="162.4390380023892"/>
    <n v="29.602118512579001"/>
    <n v="57197.026163556184"/>
    <n v="162.4390380023892"/>
    <n v="29.602118512579001"/>
  </r>
  <r>
    <n v="172"/>
    <x v="0"/>
    <x v="1"/>
    <x v="1"/>
    <s v="62-304.520 (11), F.A.C."/>
    <x v="1"/>
    <x v="1"/>
    <x v="1"/>
    <x v="11"/>
    <s v="Commercial and Services"/>
    <n v="1400"/>
    <x v="0"/>
    <s v="Brevard County"/>
    <x v="0"/>
    <x v="1"/>
    <m/>
    <m/>
    <n v="0"/>
    <n v="1"/>
    <n v="173"/>
    <n v="28.931861756255131"/>
    <n v="285.73217749762097"/>
    <n v="38.334531744499166"/>
    <n v="103645.5735739209"/>
    <n v="285.73217749762097"/>
    <n v="38.334497855108168"/>
    <n v="103645.5735739209"/>
    <n v="285.73217749762097"/>
    <n v="38.334497855108168"/>
  </r>
  <r>
    <n v="173"/>
    <x v="0"/>
    <x v="1"/>
    <x v="1"/>
    <s v="62-304.520 (11), F.A.C."/>
    <x v="1"/>
    <x v="1"/>
    <x v="1"/>
    <x v="64"/>
    <s v="Retail Sales and Services"/>
    <n v="1410"/>
    <x v="0"/>
    <s v="Brevard County"/>
    <x v="0"/>
    <x v="1"/>
    <m/>
    <m/>
    <n v="0"/>
    <n v="1"/>
    <n v="283"/>
    <n v="81.634417127208124"/>
    <n v="655.57934533009995"/>
    <n v="87.913950863664894"/>
    <n v="294279.5509961319"/>
    <n v="655.57934533009995"/>
    <n v="87.913873143914131"/>
    <n v="294279.5509961319"/>
    <n v="655.57934533009995"/>
    <n v="87.913873143914131"/>
  </r>
  <r>
    <n v="174"/>
    <x v="0"/>
    <x v="1"/>
    <x v="1"/>
    <s v="62-304.520 (11), F.A.C."/>
    <x v="1"/>
    <x v="1"/>
    <x v="1"/>
    <x v="65"/>
    <s v="Wholesale Sales and Services &lt;Excluding warehouses associated with industrial use&gt;"/>
    <n v="1420"/>
    <x v="0"/>
    <s v="Brevard County"/>
    <x v="0"/>
    <x v="1"/>
    <m/>
    <m/>
    <n v="0"/>
    <n v="1"/>
    <n v="131"/>
    <n v="21.598753126523487"/>
    <n v="212.09008771155675"/>
    <n v="28.67132517743946"/>
    <n v="78710.304291746914"/>
    <n v="212.09008771155675"/>
    <n v="28.671299830742754"/>
    <n v="78710.304291746914"/>
    <n v="212.09008771155675"/>
    <n v="28.671299830742754"/>
  </r>
  <r>
    <n v="175"/>
    <x v="0"/>
    <x v="1"/>
    <x v="1"/>
    <s v="62-304.520 (11), F.A.C."/>
    <x v="1"/>
    <x v="1"/>
    <x v="1"/>
    <x v="66"/>
    <s v="Professional Services"/>
    <n v="1430"/>
    <x v="0"/>
    <s v="Brevard County"/>
    <x v="0"/>
    <x v="1"/>
    <m/>
    <m/>
    <n v="0"/>
    <n v="1"/>
    <n v="96"/>
    <n v="16.499262717872359"/>
    <n v="156.27745711543827"/>
    <n v="21.089250126310493"/>
    <n v="60335.013438026101"/>
    <n v="156.27745711543827"/>
    <n v="21.089231482497453"/>
    <n v="60335.013438026101"/>
    <n v="156.27745711543827"/>
    <n v="21.089231482497453"/>
  </r>
  <r>
    <n v="176"/>
    <x v="0"/>
    <x v="1"/>
    <x v="1"/>
    <s v="62-304.520 (11), F.A.C."/>
    <x v="1"/>
    <x v="1"/>
    <x v="1"/>
    <x v="67"/>
    <s v="Tourist Services"/>
    <n v="1450"/>
    <x v="0"/>
    <s v="Brevard County"/>
    <x v="0"/>
    <x v="1"/>
    <m/>
    <m/>
    <n v="0"/>
    <n v="1"/>
    <n v="27"/>
    <n v="9.7496618519171161"/>
    <n v="81.666367209357688"/>
    <n v="11.355298861933631"/>
    <n v="35458.484157520201"/>
    <n v="81.666367209357688"/>
    <n v="11.355288823356263"/>
    <n v="35458.484157520201"/>
    <n v="81.666367209357688"/>
    <n v="11.355288823356263"/>
  </r>
  <r>
    <n v="177"/>
    <x v="0"/>
    <x v="1"/>
    <x v="1"/>
    <s v="62-304.520 (11), F.A.C."/>
    <x v="1"/>
    <x v="1"/>
    <x v="1"/>
    <x v="68"/>
    <s v="Other Light Industrial"/>
    <n v="1550"/>
    <x v="0"/>
    <s v="Brevard County"/>
    <x v="0"/>
    <x v="1"/>
    <m/>
    <m/>
    <n v="0"/>
    <n v="1"/>
    <n v="77"/>
    <n v="17.557526423369371"/>
    <n v="124.36122815515144"/>
    <n v="17.113888587720396"/>
    <n v="61497.308151160585"/>
    <n v="124.36122815515144"/>
    <n v="17.113873458299604"/>
    <n v="61497.308151160585"/>
    <n v="124.36122815515144"/>
    <n v="17.113873458299604"/>
  </r>
  <r>
    <n v="178"/>
    <x v="0"/>
    <x v="1"/>
    <x v="1"/>
    <s v="62-304.520 (11), F.A.C."/>
    <x v="1"/>
    <x v="1"/>
    <x v="1"/>
    <x v="69"/>
    <s v="Institutional (Educational,religious,health and military facilities)"/>
    <n v="1700"/>
    <x v="0"/>
    <s v="Brevard County"/>
    <x v="0"/>
    <x v="1"/>
    <m/>
    <m/>
    <n v="0"/>
    <n v="1"/>
    <n v="91"/>
    <n v="16.10295364570398"/>
    <n v="104.63952490731791"/>
    <n v="13.719075968557922"/>
    <n v="52539.610365911431"/>
    <n v="104.63952490731791"/>
    <n v="13.719063840298938"/>
    <n v="52539.610365911431"/>
    <n v="104.63952490731791"/>
    <n v="13.719063840298938"/>
  </r>
  <r>
    <n v="179"/>
    <x v="0"/>
    <x v="1"/>
    <x v="1"/>
    <s v="62-304.520 (11), F.A.C."/>
    <x v="1"/>
    <x v="1"/>
    <x v="1"/>
    <x v="70"/>
    <s v="Educational Facilities"/>
    <n v="1710"/>
    <x v="0"/>
    <s v="Brevard County"/>
    <x v="0"/>
    <x v="1"/>
    <m/>
    <m/>
    <n v="0"/>
    <n v="1"/>
    <n v="131"/>
    <n v="56.802849077556218"/>
    <n v="410.30408824407988"/>
    <n v="55.807708056817837"/>
    <n v="204054.81609299983"/>
    <n v="410.30408824407988"/>
    <n v="55.807658720380118"/>
    <n v="204054.81609299983"/>
    <n v="410.30408824407988"/>
    <n v="55.807658720380118"/>
  </r>
  <r>
    <n v="180"/>
    <x v="0"/>
    <x v="1"/>
    <x v="1"/>
    <s v="62-304.520 (11), F.A.C."/>
    <x v="1"/>
    <x v="1"/>
    <x v="1"/>
    <x v="71"/>
    <s v="Religious"/>
    <n v="1720"/>
    <x v="0"/>
    <s v="Brevard County"/>
    <x v="0"/>
    <x v="1"/>
    <m/>
    <m/>
    <n v="0"/>
    <n v="1"/>
    <n v="38"/>
    <n v="8.3341410641220168"/>
    <n v="69.216628044704322"/>
    <n v="9.8325822295276648"/>
    <n v="30071.307546928711"/>
    <n v="69.216628044704322"/>
    <n v="9.832573537097943"/>
    <n v="30071.307546928711"/>
    <n v="69.216628044704322"/>
    <n v="9.832573537097943"/>
  </r>
  <r>
    <n v="181"/>
    <x v="0"/>
    <x v="1"/>
    <x v="1"/>
    <s v="62-304.520 (11), F.A.C."/>
    <x v="1"/>
    <x v="1"/>
    <x v="1"/>
    <x v="72"/>
    <s v="Medical and Health Care"/>
    <n v="1740"/>
    <x v="0"/>
    <s v="Brevard County"/>
    <x v="0"/>
    <x v="1"/>
    <m/>
    <m/>
    <n v="0"/>
    <n v="1"/>
    <n v="55"/>
    <n v="17.896337049989707"/>
    <n v="132.61563317957217"/>
    <n v="17.45372221052385"/>
    <n v="62208.334514159629"/>
    <n v="132.61563317957217"/>
    <n v="17.453706780675393"/>
    <n v="62208.334514159629"/>
    <n v="132.61563317957217"/>
    <n v="17.453706780675393"/>
  </r>
  <r>
    <n v="182"/>
    <x v="0"/>
    <x v="1"/>
    <x v="1"/>
    <s v="62-304.520 (11), F.A.C."/>
    <x v="1"/>
    <x v="1"/>
    <x v="1"/>
    <x v="14"/>
    <s v="Governmental"/>
    <n v="1750"/>
    <x v="0"/>
    <s v="Brevard County"/>
    <x v="0"/>
    <x v="1"/>
    <m/>
    <m/>
    <n v="0"/>
    <n v="1"/>
    <n v="469"/>
    <n v="202.64682089584682"/>
    <n v="1469.3668357876402"/>
    <n v="198.060440282851"/>
    <n v="703840.93703862361"/>
    <n v="1469.3668357876402"/>
    <n v="198.06026518881967"/>
    <n v="703840.93703862361"/>
    <n v="1469.3668357876402"/>
    <n v="198.06026518881967"/>
  </r>
  <r>
    <n v="183"/>
    <x v="0"/>
    <x v="1"/>
    <x v="1"/>
    <s v="62-304.520 (11), F.A.C."/>
    <x v="1"/>
    <x v="1"/>
    <x v="1"/>
    <x v="73"/>
    <s v="Commercial Child Care"/>
    <n v="1780"/>
    <x v="0"/>
    <s v="Brevard County"/>
    <x v="0"/>
    <x v="1"/>
    <m/>
    <m/>
    <n v="0"/>
    <n v="1"/>
    <n v="1"/>
    <n v="5.2229820810361499E-4"/>
    <n v="4.6738485478051324E-3"/>
    <n v="6.7642219255263213E-4"/>
    <n v="1.8875407803094648"/>
    <n v="4.6738485478051324E-3"/>
    <n v="6.7642159456603602E-4"/>
    <n v="1.8875407803094648"/>
    <n v="4.6738485478051324E-3"/>
    <n v="6.7642159456603602E-4"/>
  </r>
  <r>
    <n v="184"/>
    <x v="0"/>
    <x v="1"/>
    <x v="1"/>
    <s v="62-304.520 (11), F.A.C."/>
    <x v="1"/>
    <x v="1"/>
    <x v="1"/>
    <x v="74"/>
    <s v="Community Recreational Facilities"/>
    <n v="1860"/>
    <x v="0"/>
    <s v="Brevard County"/>
    <x v="0"/>
    <x v="1"/>
    <m/>
    <m/>
    <n v="0"/>
    <n v="1"/>
    <n v="8"/>
    <n v="0.66363789542453411"/>
    <n v="6.1255254192394517"/>
    <n v="0.88083095095472719"/>
    <n v="2312.229400432745"/>
    <n v="6.1255254192394517"/>
    <n v="0.88083017226191251"/>
    <n v="2312.229400432745"/>
    <n v="6.1255254192394517"/>
    <n v="0.88083017226191251"/>
  </r>
  <r>
    <n v="185"/>
    <x v="0"/>
    <x v="1"/>
    <x v="1"/>
    <s v="62-304.520 (11), F.A.C."/>
    <x v="1"/>
    <x v="1"/>
    <x v="1"/>
    <x v="24"/>
    <s v="Other Recreational(Riding stables, go-carttracks, skeet ranges, etc)"/>
    <n v="1890"/>
    <x v="0"/>
    <s v="Brevard County"/>
    <x v="0"/>
    <x v="1"/>
    <m/>
    <m/>
    <n v="0"/>
    <n v="1"/>
    <n v="2"/>
    <n v="4.6988077586308699E-2"/>
    <n v="0.41993698214384462"/>
    <n v="6.024330800337898E-2"/>
    <n v="167.56335243496105"/>
    <n v="0.41993698214384462"/>
    <n v="6.0243254745678002E-2"/>
    <n v="167.56335243496105"/>
    <n v="0.41993698214384462"/>
    <n v="6.0243254745678002E-2"/>
  </r>
  <r>
    <n v="186"/>
    <x v="0"/>
    <x v="1"/>
    <x v="1"/>
    <s v="62-304.520 (11), F.A.C."/>
    <x v="1"/>
    <x v="1"/>
    <x v="1"/>
    <x v="75"/>
    <s v="Disturbed land"/>
    <n v="7400"/>
    <x v="0"/>
    <s v="Brevard County"/>
    <x v="0"/>
    <x v="1"/>
    <m/>
    <m/>
    <n v="0"/>
    <n v="1"/>
    <n v="4"/>
    <n v="0.28537583384866505"/>
    <n v="2.1628620445215767"/>
    <n v="0.30765573653841266"/>
    <n v="985.62165921383576"/>
    <n v="2.1628620445215767"/>
    <n v="0.30765546455737952"/>
    <n v="985.62165921383576"/>
    <n v="2.1628620445215767"/>
    <n v="0.30765546455737952"/>
  </r>
  <r>
    <n v="187"/>
    <x v="0"/>
    <x v="1"/>
    <x v="1"/>
    <s v="62-304.520 (11), F.A.C."/>
    <x v="1"/>
    <x v="1"/>
    <x v="1"/>
    <x v="76"/>
    <s v="Airports"/>
    <n v="8110"/>
    <x v="0"/>
    <s v="Brevard County"/>
    <x v="0"/>
    <x v="1"/>
    <m/>
    <m/>
    <n v="0"/>
    <n v="1"/>
    <n v="85"/>
    <n v="7.5913074374587923"/>
    <n v="49.524037775136442"/>
    <n v="6.6199364679286017"/>
    <n v="23539.728438023903"/>
    <n v="49.524037775136442"/>
    <n v="6.6199306156172542"/>
    <n v="23539.728438023903"/>
    <n v="49.524037775136442"/>
    <n v="6.6199306156172542"/>
  </r>
  <r>
    <n v="188"/>
    <x v="0"/>
    <x v="1"/>
    <x v="1"/>
    <s v="62-304.520 (11), F.A.C."/>
    <x v="1"/>
    <x v="1"/>
    <x v="1"/>
    <x v="20"/>
    <s v="Roads and Highways"/>
    <n v="8140"/>
    <x v="0"/>
    <s v="Brevard County"/>
    <x v="0"/>
    <x v="1"/>
    <m/>
    <m/>
    <n v="0"/>
    <n v="1"/>
    <n v="13"/>
    <n v="1.7367588724973724"/>
    <n v="13.474127086356523"/>
    <n v="1.9856145500159754"/>
    <n v="6046.6237975542954"/>
    <n v="13.474127086356523"/>
    <n v="1.9856127946464759"/>
    <n v="6046.6237975542954"/>
    <n v="13.474127086356523"/>
    <n v="1.9856127946464759"/>
  </r>
  <r>
    <n v="189"/>
    <x v="0"/>
    <x v="1"/>
    <x v="1"/>
    <s v="62-304.520 (11), F.A.C."/>
    <x v="1"/>
    <x v="1"/>
    <x v="1"/>
    <x v="77"/>
    <s v="Water supply plants"/>
    <n v="8330"/>
    <x v="0"/>
    <s v="Brevard County"/>
    <x v="0"/>
    <x v="1"/>
    <m/>
    <m/>
    <n v="0"/>
    <n v="1"/>
    <n v="2"/>
    <n v="0.12338095966723969"/>
    <n v="1.1635611522786042"/>
    <n v="0.16875714643451495"/>
    <n v="443.72434006501931"/>
    <n v="1.1635611522786042"/>
    <n v="0.16875699724586851"/>
    <n v="443.72434006501931"/>
    <n v="1.1635611522786042"/>
    <n v="0.16875699724586851"/>
  </r>
  <r>
    <n v="190"/>
    <x v="0"/>
    <x v="1"/>
    <x v="1"/>
    <s v="62-304.520 (11), F.A.C."/>
    <x v="1"/>
    <x v="1"/>
    <x v="1"/>
    <x v="25"/>
    <s v="Surface Water Collection Basin"/>
    <n v="8370"/>
    <x v="0"/>
    <s v="Brevard County"/>
    <x v="0"/>
    <x v="1"/>
    <m/>
    <m/>
    <n v="0"/>
    <n v="1"/>
    <n v="15"/>
    <n v="0.7198683838438793"/>
    <n v="2.4288252026626842"/>
    <n v="0.33675132608617941"/>
    <n v="1777.0708263869165"/>
    <n v="2.4288252026626842"/>
    <n v="0.33675102838338167"/>
    <n v="1777.0708263869165"/>
    <n v="2.4288252026626842"/>
    <n v="0.33675102838338167"/>
  </r>
  <r>
    <n v="191"/>
    <x v="0"/>
    <x v="1"/>
    <x v="1"/>
    <s v="62-304.520 (11), F.A.C."/>
    <x v="1"/>
    <x v="1"/>
    <x v="4"/>
    <x v="26"/>
    <s v="Herbaceous Dry Prairie"/>
    <n v="3100"/>
    <x v="1"/>
    <s v="Brevard County"/>
    <x v="0"/>
    <x v="1"/>
    <m/>
    <m/>
    <n v="0"/>
    <n v="1"/>
    <n v="92"/>
    <n v="18.192085732466989"/>
    <n v="123.61679840582988"/>
    <n v="15.127829949697897"/>
    <n v="55087.264061580703"/>
    <n v="123.61679840582988"/>
    <n v="15.127816576039207"/>
    <n v="55087.264061580703"/>
    <m/>
    <m/>
  </r>
  <r>
    <n v="192"/>
    <x v="0"/>
    <x v="1"/>
    <x v="1"/>
    <s v="62-304.520 (11), F.A.C."/>
    <x v="1"/>
    <x v="1"/>
    <x v="4"/>
    <x v="27"/>
    <s v="Shrub and Brushland"/>
    <n v="3200"/>
    <x v="1"/>
    <s v="Brevard County"/>
    <x v="0"/>
    <x v="1"/>
    <m/>
    <m/>
    <n v="0"/>
    <n v="1"/>
    <n v="38"/>
    <n v="5.0977498482255434"/>
    <n v="37.397438146536487"/>
    <n v="5.3518703967167616"/>
    <n v="16453.194640037607"/>
    <n v="37.397438146536487"/>
    <n v="5.3518656654308954"/>
    <n v="16453.194640037607"/>
    <m/>
    <m/>
  </r>
  <r>
    <n v="193"/>
    <x v="0"/>
    <x v="1"/>
    <x v="1"/>
    <s v="62-304.520 (11), F.A.C."/>
    <x v="1"/>
    <x v="1"/>
    <x v="4"/>
    <x v="28"/>
    <s v="Pine flatwoods"/>
    <n v="4110"/>
    <x v="1"/>
    <s v="Brevard County"/>
    <x v="0"/>
    <x v="1"/>
    <m/>
    <m/>
    <n v="0"/>
    <n v="1"/>
    <n v="28"/>
    <n v="7.0030002798697453"/>
    <n v="51.25995494916809"/>
    <n v="5.7204037928610036"/>
    <n v="22572.680958476747"/>
    <n v="51.25995494916809"/>
    <n v="5.7203987357756079"/>
    <n v="22572.680958476747"/>
    <m/>
    <m/>
  </r>
  <r>
    <n v="194"/>
    <x v="0"/>
    <x v="1"/>
    <x v="1"/>
    <s v="62-304.520 (11), F.A.C."/>
    <x v="1"/>
    <x v="1"/>
    <x v="4"/>
    <x v="78"/>
    <s v="Upland Mixed Forest"/>
    <n v="4140"/>
    <x v="1"/>
    <s v="Brevard County"/>
    <x v="0"/>
    <x v="1"/>
    <m/>
    <m/>
    <n v="0"/>
    <n v="1"/>
    <n v="10"/>
    <n v="2.4975133233015923"/>
    <n v="16.439065022904913"/>
    <n v="6.9147418944587775"/>
    <n v="8179.3919204500571"/>
    <n v="16.439065022904913"/>
    <n v="6.9147357815266322"/>
    <n v="8179.3919204500571"/>
    <m/>
    <m/>
  </r>
  <r>
    <n v="195"/>
    <x v="0"/>
    <x v="1"/>
    <x v="1"/>
    <s v="62-304.520 (11), F.A.C."/>
    <x v="1"/>
    <x v="1"/>
    <x v="4"/>
    <x v="29"/>
    <s v="Upland Hardwood Forest"/>
    <n v="4200"/>
    <x v="1"/>
    <s v="Brevard County"/>
    <x v="0"/>
    <x v="1"/>
    <m/>
    <m/>
    <n v="0"/>
    <n v="1"/>
    <n v="4"/>
    <n v="0.59726345131119685"/>
    <n v="3.8788573587009991"/>
    <n v="0.47211784025225195"/>
    <n v="1890.7754659333093"/>
    <n v="3.8788573587009991"/>
    <n v="0.47211742287957559"/>
    <n v="1890.7754659333093"/>
    <m/>
    <m/>
  </r>
  <r>
    <n v="196"/>
    <x v="0"/>
    <x v="1"/>
    <x v="1"/>
    <s v="62-304.520 (11), F.A.C."/>
    <x v="1"/>
    <x v="1"/>
    <x v="4"/>
    <x v="33"/>
    <s v="Hardwood Conifer Mixed"/>
    <n v="4340"/>
    <x v="1"/>
    <s v="Brevard County"/>
    <x v="0"/>
    <x v="1"/>
    <m/>
    <m/>
    <n v="0"/>
    <n v="1"/>
    <n v="89"/>
    <n v="15.107808166272923"/>
    <n v="101.48004003478268"/>
    <n v="12.831423204596661"/>
    <n v="47740.745652314319"/>
    <n v="101.48004003478268"/>
    <n v="12.831411861061262"/>
    <n v="47740.745652314319"/>
    <m/>
    <m/>
  </r>
  <r>
    <n v="197"/>
    <x v="0"/>
    <x v="1"/>
    <x v="1"/>
    <s v="62-304.520 (11), F.A.C."/>
    <x v="1"/>
    <x v="1"/>
    <x v="4"/>
    <x v="34"/>
    <s v="Australian pine"/>
    <n v="4370"/>
    <x v="1"/>
    <s v="Brevard County"/>
    <x v="0"/>
    <x v="1"/>
    <m/>
    <m/>
    <n v="0"/>
    <n v="1"/>
    <n v="28"/>
    <n v="5.6033919223576518"/>
    <n v="38.763563809422578"/>
    <n v="5.5633645333181363"/>
    <n v="17987.090215663069"/>
    <n v="38.763563809422578"/>
    <n v="5.5633596150622688"/>
    <n v="17987.090215663069"/>
    <m/>
    <m/>
  </r>
  <r>
    <n v="198"/>
    <x v="0"/>
    <x v="1"/>
    <x v="1"/>
    <s v="62-304.520 (11), F.A.C."/>
    <x v="1"/>
    <x v="1"/>
    <x v="4"/>
    <x v="36"/>
    <s v="Streams and waterways"/>
    <n v="5100"/>
    <x v="1"/>
    <s v="Brevard County"/>
    <x v="0"/>
    <x v="1"/>
    <m/>
    <m/>
    <n v="0"/>
    <n v="1"/>
    <n v="88"/>
    <n v="9.1244172413025915"/>
    <n v="50.12935210407791"/>
    <n v="6.4459633114104555"/>
    <n v="21052.344344039018"/>
    <n v="50.12935210407791"/>
    <n v="6.4459576128989342"/>
    <n v="21052.344344039018"/>
    <m/>
    <m/>
  </r>
  <r>
    <n v="199"/>
    <x v="0"/>
    <x v="1"/>
    <x v="1"/>
    <s v="62-304.520 (11), F.A.C."/>
    <x v="1"/>
    <x v="1"/>
    <x v="4"/>
    <x v="37"/>
    <s v="Lakes"/>
    <n v="5200"/>
    <x v="1"/>
    <s v="Brevard County"/>
    <x v="0"/>
    <x v="1"/>
    <m/>
    <m/>
    <n v="0"/>
    <n v="1"/>
    <n v="6"/>
    <n v="0.52255914318078944"/>
    <n v="1.1118484473968426"/>
    <n v="8.1074695823616968E-2"/>
    <n v="1153.3482204738889"/>
    <n v="1.1118484473968426"/>
    <n v="8.1074624150064875E-2"/>
    <n v="1153.3482204738889"/>
    <m/>
    <m/>
  </r>
  <r>
    <n v="200"/>
    <x v="0"/>
    <x v="1"/>
    <x v="1"/>
    <s v="62-304.520 (11), F.A.C."/>
    <x v="1"/>
    <x v="1"/>
    <x v="4"/>
    <x v="39"/>
    <s v="Reservoirs"/>
    <n v="5300"/>
    <x v="1"/>
    <s v="Brevard County"/>
    <x v="0"/>
    <x v="1"/>
    <m/>
    <m/>
    <n v="0"/>
    <n v="1"/>
    <n v="193"/>
    <n v="30.884452367063684"/>
    <n v="44.917475696001155"/>
    <n v="6.1857286133361358"/>
    <n v="54665.705967000526"/>
    <n v="44.917475696001155"/>
    <n v="6.1857231448833883"/>
    <n v="54665.705967000526"/>
    <m/>
    <m/>
  </r>
  <r>
    <n v="201"/>
    <x v="0"/>
    <x v="1"/>
    <x v="1"/>
    <s v="62-304.520 (11), F.A.C."/>
    <x v="1"/>
    <x v="1"/>
    <x v="4"/>
    <x v="40"/>
    <s v="Bays and estuaries"/>
    <n v="5400"/>
    <x v="1"/>
    <s v="Brevard County"/>
    <x v="0"/>
    <x v="1"/>
    <m/>
    <m/>
    <n v="0"/>
    <n v="1"/>
    <n v="6113"/>
    <n v="3330.4754633495718"/>
    <n v="344.6441420349272"/>
    <n v="46.399799258927665"/>
    <n v="133628.84859569315"/>
    <n v="344.6441420349272"/>
    <n v="46.399758239489849"/>
    <n v="133628.84859569315"/>
    <m/>
    <m/>
  </r>
  <r>
    <n v="202"/>
    <x v="0"/>
    <x v="1"/>
    <x v="1"/>
    <s v="62-304.520 (11), F.A.C."/>
    <x v="1"/>
    <x v="1"/>
    <x v="4"/>
    <x v="43"/>
    <s v="Enclosed saltwater ponds within a salt marsh"/>
    <n v="5430"/>
    <x v="1"/>
    <s v="Brevard County"/>
    <x v="0"/>
    <x v="1"/>
    <m/>
    <m/>
    <n v="0"/>
    <n v="1"/>
    <n v="67"/>
    <n v="16.199704635763869"/>
    <n v="35.973667465743617"/>
    <n v="3.4956607384683376"/>
    <n v="14127.617822438566"/>
    <n v="35.973667465743617"/>
    <n v="3.4956576481524197"/>
    <n v="14127.617822438566"/>
    <m/>
    <m/>
  </r>
  <r>
    <n v="203"/>
    <x v="0"/>
    <x v="1"/>
    <x v="1"/>
    <s v="62-304.520 (11), F.A.C."/>
    <x v="1"/>
    <x v="1"/>
    <x v="4"/>
    <x v="23"/>
    <s v="Mangrove swamp"/>
    <n v="6120"/>
    <x v="1"/>
    <s v="Brevard County"/>
    <x v="0"/>
    <x v="1"/>
    <m/>
    <m/>
    <n v="0"/>
    <n v="1"/>
    <n v="434"/>
    <n v="134.45048182895559"/>
    <n v="832.40115696119028"/>
    <n v="85.361147983865791"/>
    <n v="336231.76848107076"/>
    <n v="832.40115696119028"/>
    <n v="85.361072520903718"/>
    <n v="336231.76848107076"/>
    <m/>
    <m/>
  </r>
  <r>
    <n v="204"/>
    <x v="0"/>
    <x v="1"/>
    <x v="1"/>
    <s v="62-304.520 (11), F.A.C."/>
    <x v="1"/>
    <x v="1"/>
    <x v="4"/>
    <x v="79"/>
    <s v="Shrub Swamp"/>
    <n v="6153"/>
    <x v="1"/>
    <s v="Brevard County"/>
    <x v="0"/>
    <x v="1"/>
    <m/>
    <m/>
    <n v="0"/>
    <n v="1"/>
    <n v="4"/>
    <n v="0.21785770612100855"/>
    <n v="1.5455854377423792"/>
    <n v="0.33767198115105634"/>
    <n v="684.19174446849718"/>
    <n v="1.5455854377423792"/>
    <n v="0.33767168263435959"/>
    <n v="684.19174446849718"/>
    <m/>
    <m/>
  </r>
  <r>
    <n v="205"/>
    <x v="0"/>
    <x v="1"/>
    <x v="1"/>
    <s v="62-304.520 (11), F.A.C."/>
    <x v="1"/>
    <x v="1"/>
    <x v="4"/>
    <x v="45"/>
    <s v="Mixed wetland hardwoods"/>
    <n v="6170"/>
    <x v="1"/>
    <s v="Brevard County"/>
    <x v="0"/>
    <x v="1"/>
    <m/>
    <m/>
    <n v="0"/>
    <n v="1"/>
    <n v="96"/>
    <n v="18.759458697583845"/>
    <n v="134.65776470047447"/>
    <n v="16.639164799530473"/>
    <n v="58323.767730050131"/>
    <n v="134.65776470047447"/>
    <n v="16.639150089786124"/>
    <n v="58323.767730050131"/>
    <m/>
    <m/>
  </r>
  <r>
    <n v="206"/>
    <x v="0"/>
    <x v="1"/>
    <x v="1"/>
    <s v="62-304.520 (11), F.A.C."/>
    <x v="1"/>
    <x v="1"/>
    <x v="4"/>
    <x v="50"/>
    <s v="Wetland Forested Mixed"/>
    <n v="6300"/>
    <x v="1"/>
    <s v="Brevard County"/>
    <x v="0"/>
    <x v="1"/>
    <m/>
    <m/>
    <n v="0"/>
    <n v="1"/>
    <n v="15"/>
    <n v="2.8786360401167728"/>
    <n v="11.347979687428577"/>
    <n v="1.3870577375720081"/>
    <n v="7328.1558649494209"/>
    <n v="11.347979687428577"/>
    <n v="1.3870565113527247"/>
    <n v="7328.1558649494209"/>
    <m/>
    <m/>
  </r>
  <r>
    <n v="207"/>
    <x v="0"/>
    <x v="1"/>
    <x v="1"/>
    <s v="62-304.520 (11), F.A.C."/>
    <x v="1"/>
    <x v="1"/>
    <x v="4"/>
    <x v="51"/>
    <s v="Freshwater marshes"/>
    <n v="6410"/>
    <x v="1"/>
    <s v="Brevard County"/>
    <x v="0"/>
    <x v="1"/>
    <m/>
    <m/>
    <n v="0"/>
    <n v="1"/>
    <n v="26"/>
    <n v="4.6677333279323774"/>
    <n v="30.258059870377974"/>
    <n v="3.2999725144689798"/>
    <n v="12321.236247887531"/>
    <n v="30.258059870377974"/>
    <n v="3.2999695971499556"/>
    <n v="12321.236247887531"/>
    <m/>
    <m/>
  </r>
  <r>
    <n v="208"/>
    <x v="0"/>
    <x v="1"/>
    <x v="1"/>
    <s v="62-304.520 (11), F.A.C."/>
    <x v="1"/>
    <x v="1"/>
    <x v="4"/>
    <x v="52"/>
    <s v="Saltwater marshes"/>
    <n v="6420"/>
    <x v="1"/>
    <s v="Brevard County"/>
    <x v="0"/>
    <x v="1"/>
    <m/>
    <m/>
    <n v="0"/>
    <n v="1"/>
    <n v="114"/>
    <n v="35.160747192708222"/>
    <n v="260.89093879884513"/>
    <n v="28.024281085740057"/>
    <n v="108164.73638191501"/>
    <n v="260.89093879884513"/>
    <n v="28.024256311058465"/>
    <n v="108164.73638191501"/>
    <m/>
    <m/>
  </r>
  <r>
    <n v="209"/>
    <x v="0"/>
    <x v="1"/>
    <x v="1"/>
    <s v="62-304.520 (11), F.A.C."/>
    <x v="1"/>
    <x v="1"/>
    <x v="4"/>
    <x v="54"/>
    <s v="Emergent aquatic vegetation"/>
    <n v="6440"/>
    <x v="1"/>
    <s v="Brevard County"/>
    <x v="0"/>
    <x v="1"/>
    <m/>
    <m/>
    <n v="0"/>
    <n v="1"/>
    <n v="11"/>
    <n v="2.4827588371011631"/>
    <n v="12.41567500222903"/>
    <n v="1.258585118085306"/>
    <n v="4917.6827143847895"/>
    <n v="12.41567500222903"/>
    <n v="1.2585840054413993"/>
    <n v="4917.6827143847895"/>
    <m/>
    <m/>
  </r>
  <r>
    <n v="210"/>
    <x v="0"/>
    <x v="1"/>
    <x v="1"/>
    <s v="62-304.520 (11), F.A.C."/>
    <x v="1"/>
    <x v="1"/>
    <x v="4"/>
    <x v="55"/>
    <s v="Mixed scrub-shrub wetland"/>
    <n v="6460"/>
    <x v="1"/>
    <s v="Brevard County"/>
    <x v="0"/>
    <x v="1"/>
    <m/>
    <m/>
    <n v="0"/>
    <n v="1"/>
    <n v="528"/>
    <n v="168.18569009945713"/>
    <n v="1146.9215964414032"/>
    <n v="126.90185557222753"/>
    <n v="484551.24940769747"/>
    <n v="1146.9215964414032"/>
    <n v="126.90174338547578"/>
    <n v="484551.24940769747"/>
    <m/>
    <m/>
  </r>
  <r>
    <n v="211"/>
    <x v="0"/>
    <x v="1"/>
    <x v="1"/>
    <s v="62-304.520 (11), F.A.C."/>
    <x v="1"/>
    <x v="1"/>
    <x v="4"/>
    <x v="56"/>
    <s v="Non-vegetated Wetland"/>
    <n v="6500"/>
    <x v="1"/>
    <s v="Brevard County"/>
    <x v="0"/>
    <x v="1"/>
    <m/>
    <m/>
    <n v="0"/>
    <n v="1"/>
    <n v="12"/>
    <n v="2.5493746234896162"/>
    <n v="18.227637517658536"/>
    <n v="1.8268076664100443"/>
    <n v="7321.7813568164738"/>
    <n v="18.227637517658536"/>
    <n v="1.8268060514327267"/>
    <n v="7321.7813568164738"/>
    <m/>
    <m/>
  </r>
  <r>
    <n v="212"/>
    <x v="0"/>
    <x v="1"/>
    <x v="1"/>
    <s v="62-304.520 (13), F.A.C."/>
    <x v="1"/>
    <x v="1"/>
    <x v="0"/>
    <x v="4"/>
    <s v="Mixed Rangeland"/>
    <n v="3300"/>
    <x v="0"/>
    <s v="Brevard County"/>
    <x v="0"/>
    <x v="0"/>
    <m/>
    <m/>
    <n v="0"/>
    <n v="1"/>
    <n v="123"/>
    <n v="38.715436504322128"/>
    <n v="236.5589418555297"/>
    <n v="26.652890643725431"/>
    <n v="98603.550845439648"/>
    <n v="236.5589418555297"/>
    <n v="26.652867081412534"/>
    <n v="98603.550845439648"/>
    <n v="236.5589418555297"/>
    <n v="26.652867081412534"/>
  </r>
  <r>
    <n v="213"/>
    <x v="0"/>
    <x v="1"/>
    <x v="1"/>
    <s v="62-304.520 (13), F.A.C."/>
    <x v="1"/>
    <x v="1"/>
    <x v="1"/>
    <x v="8"/>
    <s v="Residential, Medium Density-Two-five dwellingunits per acre"/>
    <n v="1200"/>
    <x v="0"/>
    <s v="Brevard County"/>
    <x v="0"/>
    <x v="1"/>
    <m/>
    <m/>
    <n v="0"/>
    <n v="1"/>
    <n v="2549"/>
    <n v="286.69559478341284"/>
    <n v="2473.9563128347208"/>
    <n v="362.82452483617169"/>
    <n v="1006095.3288688784"/>
    <n v="2473.9563128347208"/>
    <n v="362.82420408353192"/>
    <n v="1006095.3288688784"/>
    <n v="2473.9563128347208"/>
    <n v="362.82420408353192"/>
  </r>
  <r>
    <n v="214"/>
    <x v="0"/>
    <x v="1"/>
    <x v="1"/>
    <s v="62-304.520 (13), F.A.C."/>
    <x v="1"/>
    <x v="1"/>
    <x v="1"/>
    <x v="9"/>
    <s v="Fixed Single Family Units"/>
    <n v="1210"/>
    <x v="0"/>
    <s v="Brevard County"/>
    <x v="0"/>
    <x v="1"/>
    <m/>
    <m/>
    <n v="0"/>
    <n v="1"/>
    <n v="10691"/>
    <n v="845.77926587130219"/>
    <n v="6943.3036502752784"/>
    <n v="1022.1277970214231"/>
    <n v="2837263.4663661402"/>
    <n v="6943.3036502752784"/>
    <n v="1022.1268934160554"/>
    <n v="2837263.4663661402"/>
    <n v="6943.3036502752784"/>
    <n v="1022.1268934160554"/>
  </r>
  <r>
    <n v="215"/>
    <x v="0"/>
    <x v="1"/>
    <x v="1"/>
    <s v="62-304.520 (13), F.A.C."/>
    <x v="1"/>
    <x v="1"/>
    <x v="1"/>
    <x v="62"/>
    <s v="Residential, High Density"/>
    <n v="1300"/>
    <x v="0"/>
    <s v="Brevard County"/>
    <x v="0"/>
    <x v="1"/>
    <m/>
    <m/>
    <n v="0"/>
    <n v="1"/>
    <n v="425"/>
    <n v="61.876849659627794"/>
    <n v="560.49535172591868"/>
    <n v="98.002848271467187"/>
    <n v="222374.47551164607"/>
    <n v="560.49535172591868"/>
    <n v="98.002761632693122"/>
    <n v="222374.47551164607"/>
    <n v="560.49535172591868"/>
    <n v="98.002761632693122"/>
  </r>
  <r>
    <n v="216"/>
    <x v="0"/>
    <x v="1"/>
    <x v="1"/>
    <s v="62-304.520 (13), F.A.C."/>
    <x v="1"/>
    <x v="1"/>
    <x v="1"/>
    <x v="80"/>
    <s v="Fixed Single Family Units"/>
    <n v="1310"/>
    <x v="0"/>
    <s v="Brevard County"/>
    <x v="0"/>
    <x v="1"/>
    <m/>
    <m/>
    <n v="0"/>
    <n v="1"/>
    <n v="2"/>
    <n v="0.2055003249845746"/>
    <n v="1.9269883518239117"/>
    <n v="0.31131137308154549"/>
    <n v="739.46886287661289"/>
    <n v="1.9269883518239117"/>
    <n v="0.31131109786877031"/>
    <n v="739.46886287661289"/>
    <n v="1.9269883518239117"/>
    <n v="0.31131109786877031"/>
  </r>
  <r>
    <n v="217"/>
    <x v="0"/>
    <x v="1"/>
    <x v="1"/>
    <s v="62-304.520 (13), F.A.C."/>
    <x v="1"/>
    <x v="1"/>
    <x v="1"/>
    <x v="63"/>
    <s v="Mobile Home Units"/>
    <n v="1320"/>
    <x v="0"/>
    <s v="Brevard County"/>
    <x v="0"/>
    <x v="1"/>
    <m/>
    <m/>
    <n v="0"/>
    <n v="1"/>
    <n v="69"/>
    <n v="15.912280053660055"/>
    <n v="165.79196914163387"/>
    <n v="31.248446993004627"/>
    <n v="57003.084787353488"/>
    <n v="165.79196914163387"/>
    <n v="31.248419368020315"/>
    <n v="57003.084787353488"/>
    <n v="165.79196914163387"/>
    <n v="31.248419368020315"/>
  </r>
  <r>
    <n v="218"/>
    <x v="0"/>
    <x v="1"/>
    <x v="1"/>
    <s v="62-304.520 (13), F.A.C."/>
    <x v="1"/>
    <x v="1"/>
    <x v="1"/>
    <x v="10"/>
    <s v="Residential, High density; Multiple Dwelling Units, Low Rise &lt;Two stories or less&gt;"/>
    <n v="1330"/>
    <x v="0"/>
    <s v="Brevard County"/>
    <x v="0"/>
    <x v="1"/>
    <m/>
    <m/>
    <n v="0"/>
    <n v="1"/>
    <n v="336"/>
    <n v="16.202239886980017"/>
    <n v="157.72525848785088"/>
    <n v="28.07353268913559"/>
    <n v="59816.69333863799"/>
    <n v="157.72525848785088"/>
    <n v="28.073507870913385"/>
    <n v="59816.69333863799"/>
    <n v="157.72525848785088"/>
    <n v="28.073507870913385"/>
  </r>
  <r>
    <n v="219"/>
    <x v="0"/>
    <x v="1"/>
    <x v="1"/>
    <s v="62-304.520 (13), F.A.C."/>
    <x v="1"/>
    <x v="1"/>
    <x v="1"/>
    <x v="81"/>
    <s v="Residential, High density; Multiple Dwelling Units, High Rise &lt;Three stories or more&gt;"/>
    <n v="1340"/>
    <x v="0"/>
    <s v="Brevard County"/>
    <x v="0"/>
    <x v="1"/>
    <m/>
    <m/>
    <n v="0"/>
    <n v="1"/>
    <n v="81"/>
    <n v="29.066925100350119"/>
    <n v="311.00522702547215"/>
    <n v="58.354078135114698"/>
    <n v="106725.12609072312"/>
    <n v="311.00522702547215"/>
    <n v="58.354026547575252"/>
    <n v="106725.12609072312"/>
    <n v="311.00522702547215"/>
    <n v="58.354026547575252"/>
  </r>
  <r>
    <n v="220"/>
    <x v="0"/>
    <x v="1"/>
    <x v="1"/>
    <s v="62-304.520 (13), F.A.C."/>
    <x v="1"/>
    <x v="1"/>
    <x v="1"/>
    <x v="82"/>
    <s v="High Density Under Construction"/>
    <n v="1390"/>
    <x v="0"/>
    <s v="Brevard County"/>
    <x v="0"/>
    <x v="1"/>
    <m/>
    <m/>
    <n v="0"/>
    <n v="1"/>
    <n v="2"/>
    <n v="3.6156573319803098E-2"/>
    <n v="0.36434115144641932"/>
    <n v="4.9529203278389888E-2"/>
    <n v="137.55595894519854"/>
    <n v="0.36434115144641932"/>
    <n v="4.9529159492423105E-2"/>
    <n v="137.55595894519854"/>
    <n v="0.36434115144641932"/>
    <n v="4.9529159492423105E-2"/>
  </r>
  <r>
    <n v="221"/>
    <x v="0"/>
    <x v="1"/>
    <x v="1"/>
    <s v="62-304.520 (13), F.A.C."/>
    <x v="1"/>
    <x v="1"/>
    <x v="1"/>
    <x v="11"/>
    <s v="Commercial and Services"/>
    <n v="1400"/>
    <x v="0"/>
    <s v="Brevard County"/>
    <x v="0"/>
    <x v="1"/>
    <m/>
    <m/>
    <n v="0"/>
    <n v="1"/>
    <n v="432"/>
    <n v="44.183894337516229"/>
    <n v="432.58863591638794"/>
    <n v="58.757914979030332"/>
    <n v="160969.19675657185"/>
    <n v="432.58863591638794"/>
    <n v="58.757863034481488"/>
    <n v="160969.19675657185"/>
    <n v="432.58863591638794"/>
    <n v="58.757863034481488"/>
  </r>
  <r>
    <n v="222"/>
    <x v="0"/>
    <x v="1"/>
    <x v="1"/>
    <s v="62-304.520 (13), F.A.C."/>
    <x v="1"/>
    <x v="1"/>
    <x v="1"/>
    <x v="64"/>
    <s v="Retail Sales and Services"/>
    <n v="1410"/>
    <x v="0"/>
    <s v="Brevard County"/>
    <x v="0"/>
    <x v="1"/>
    <m/>
    <m/>
    <n v="0"/>
    <n v="1"/>
    <n v="956"/>
    <n v="212.5686206539489"/>
    <n v="1928.336971281052"/>
    <n v="260.77884701994662"/>
    <n v="780496.43927681167"/>
    <n v="1928.336971281052"/>
    <n v="260.77861648011992"/>
    <n v="780496.43927681167"/>
    <n v="1928.336971281052"/>
    <n v="260.77861648011992"/>
  </r>
  <r>
    <n v="223"/>
    <x v="0"/>
    <x v="1"/>
    <x v="1"/>
    <s v="62-304.520 (13), F.A.C."/>
    <x v="1"/>
    <x v="1"/>
    <x v="1"/>
    <x v="65"/>
    <s v="Wholesale Sales and Services &lt;Excluding warehouses associated with industrial use&gt;"/>
    <n v="1420"/>
    <x v="0"/>
    <s v="Brevard County"/>
    <x v="0"/>
    <x v="1"/>
    <m/>
    <m/>
    <n v="0"/>
    <n v="1"/>
    <n v="292"/>
    <n v="90.321263531507299"/>
    <n v="756.87218917507914"/>
    <n v="102.85216949229438"/>
    <n v="332379.20796900039"/>
    <n v="756.87218917507914"/>
    <n v="102.85207856650962"/>
    <n v="332379.20796900039"/>
    <n v="756.87218917507914"/>
    <n v="102.85207856650962"/>
  </r>
  <r>
    <n v="224"/>
    <x v="0"/>
    <x v="1"/>
    <x v="1"/>
    <s v="62-304.520 (13), F.A.C."/>
    <x v="1"/>
    <x v="1"/>
    <x v="1"/>
    <x v="66"/>
    <s v="Professional Services"/>
    <n v="1430"/>
    <x v="0"/>
    <s v="Brevard County"/>
    <x v="0"/>
    <x v="1"/>
    <m/>
    <m/>
    <n v="0"/>
    <n v="1"/>
    <n v="180"/>
    <n v="36.434283877972057"/>
    <n v="346.42780566420964"/>
    <n v="46.874239175867778"/>
    <n v="127796.63467501085"/>
    <n v="346.42780566420964"/>
    <n v="46.874197737004529"/>
    <n v="127796.63467501085"/>
    <n v="346.42780566420964"/>
    <n v="46.874197737004529"/>
  </r>
  <r>
    <n v="225"/>
    <x v="0"/>
    <x v="1"/>
    <x v="1"/>
    <s v="62-304.520 (13), F.A.C."/>
    <x v="1"/>
    <x v="1"/>
    <x v="1"/>
    <x v="83"/>
    <s v="Cultural and Entertainment"/>
    <n v="1440"/>
    <x v="0"/>
    <s v="Brevard County"/>
    <x v="0"/>
    <x v="1"/>
    <m/>
    <m/>
    <n v="0"/>
    <n v="1"/>
    <n v="22"/>
    <n v="4.2988794859591719"/>
    <n v="47.927261399242667"/>
    <n v="6.4070322865274694"/>
    <n v="15692.06698213494"/>
    <n v="47.927261399242667"/>
    <n v="6.4070266224326557"/>
    <n v="15692.06698213494"/>
    <n v="47.927261399242667"/>
    <n v="6.4070266224326557"/>
  </r>
  <r>
    <n v="226"/>
    <x v="0"/>
    <x v="1"/>
    <x v="1"/>
    <s v="62-304.520 (13), F.A.C."/>
    <x v="1"/>
    <x v="1"/>
    <x v="1"/>
    <x v="67"/>
    <s v="Tourist Services"/>
    <n v="1450"/>
    <x v="0"/>
    <s v="Brevard County"/>
    <x v="0"/>
    <x v="1"/>
    <m/>
    <m/>
    <n v="0"/>
    <n v="1"/>
    <n v="24"/>
    <n v="6.9347428819802257"/>
    <n v="76.079316192340571"/>
    <n v="10.410522569574853"/>
    <n v="25014.630576832304"/>
    <n v="76.079316192340571"/>
    <n v="10.410513366220764"/>
    <n v="25014.630576832304"/>
    <n v="76.079316192340571"/>
    <n v="10.410513366220764"/>
  </r>
  <r>
    <n v="227"/>
    <x v="0"/>
    <x v="1"/>
    <x v="1"/>
    <s v="62-304.520 (13), F.A.C."/>
    <x v="1"/>
    <x v="1"/>
    <x v="1"/>
    <x v="68"/>
    <s v="Other Light Industrial"/>
    <n v="1550"/>
    <x v="0"/>
    <s v="Brevard County"/>
    <x v="0"/>
    <x v="1"/>
    <m/>
    <m/>
    <n v="0"/>
    <n v="1"/>
    <n v="6"/>
    <n v="0.96653439589906043"/>
    <n v="8.0128063927172022"/>
    <n v="1.1238139697552967"/>
    <n v="3456.2705602597375"/>
    <n v="8.0128063927172022"/>
    <n v="1.12381297625494"/>
    <n v="3456.2705602597375"/>
    <n v="8.0128063927172022"/>
    <n v="1.12381297625494"/>
  </r>
  <r>
    <n v="228"/>
    <x v="0"/>
    <x v="1"/>
    <x v="1"/>
    <s v="62-304.520 (13), F.A.C."/>
    <x v="1"/>
    <x v="1"/>
    <x v="1"/>
    <x v="69"/>
    <s v="Institutional (Educational,religious,health and military facilities)"/>
    <n v="1700"/>
    <x v="0"/>
    <s v="Brevard County"/>
    <x v="0"/>
    <x v="1"/>
    <m/>
    <m/>
    <n v="0"/>
    <n v="1"/>
    <n v="139"/>
    <n v="17.748816967351679"/>
    <n v="139.91861320762411"/>
    <n v="18.998402663641997"/>
    <n v="63892.99027447994"/>
    <n v="139.91861320762411"/>
    <n v="18.998385868228915"/>
    <n v="63892.99027447994"/>
    <n v="139.91861320762411"/>
    <n v="18.998385868228915"/>
  </r>
  <r>
    <n v="229"/>
    <x v="0"/>
    <x v="1"/>
    <x v="1"/>
    <s v="62-304.520 (13), F.A.C."/>
    <x v="1"/>
    <x v="1"/>
    <x v="1"/>
    <x v="70"/>
    <s v="Educational Facilities"/>
    <n v="1710"/>
    <x v="0"/>
    <s v="Brevard County"/>
    <x v="0"/>
    <x v="1"/>
    <m/>
    <m/>
    <n v="0"/>
    <n v="1"/>
    <n v="226"/>
    <n v="97.814766237257984"/>
    <n v="694.82084206941795"/>
    <n v="94.870581890608008"/>
    <n v="349789.2258109728"/>
    <n v="694.82084206941795"/>
    <n v="94.87049802089318"/>
    <n v="349789.2258109728"/>
    <n v="694.82084206941795"/>
    <n v="94.87049802089318"/>
  </r>
  <r>
    <n v="230"/>
    <x v="0"/>
    <x v="1"/>
    <x v="1"/>
    <s v="62-304.520 (13), F.A.C."/>
    <x v="1"/>
    <x v="1"/>
    <x v="1"/>
    <x v="71"/>
    <s v="Religious"/>
    <n v="1720"/>
    <x v="0"/>
    <s v="Brevard County"/>
    <x v="0"/>
    <x v="1"/>
    <m/>
    <m/>
    <n v="0"/>
    <n v="1"/>
    <n v="127"/>
    <n v="36.998502890501847"/>
    <n v="279.67099331078111"/>
    <n v="38.067736125914145"/>
    <n v="134732.27861921411"/>
    <n v="279.67099331078111"/>
    <n v="38.067702472382102"/>
    <n v="134732.27861921411"/>
    <n v="279.67099331078111"/>
    <n v="38.067702472382102"/>
  </r>
  <r>
    <n v="231"/>
    <x v="0"/>
    <x v="1"/>
    <x v="1"/>
    <s v="62-304.520 (13), F.A.C."/>
    <x v="1"/>
    <x v="1"/>
    <x v="1"/>
    <x v="72"/>
    <s v="Medical and Health Care"/>
    <n v="1740"/>
    <x v="0"/>
    <s v="Brevard County"/>
    <x v="0"/>
    <x v="1"/>
    <m/>
    <m/>
    <n v="0"/>
    <n v="1"/>
    <n v="4"/>
    <n v="0.18941185107628039"/>
    <n v="1.6947487113243942"/>
    <n v="0.24810885951633027"/>
    <n v="677.97544321458236"/>
    <n v="1.6947487113243942"/>
    <n v="0.2481086401773224"/>
    <n v="677.97544321458236"/>
    <n v="1.6947487113243942"/>
    <n v="0.2481086401773224"/>
  </r>
  <r>
    <n v="232"/>
    <x v="0"/>
    <x v="1"/>
    <x v="1"/>
    <s v="62-304.520 (13), F.A.C."/>
    <x v="1"/>
    <x v="1"/>
    <x v="1"/>
    <x v="14"/>
    <s v="Governmental"/>
    <n v="1750"/>
    <x v="0"/>
    <s v="Brevard County"/>
    <x v="0"/>
    <x v="1"/>
    <m/>
    <m/>
    <n v="0"/>
    <n v="1"/>
    <n v="80"/>
    <n v="19.421496603739868"/>
    <n v="144.24651667512254"/>
    <n v="19.589778783956554"/>
    <n v="67185.849845185949"/>
    <n v="144.24651667512254"/>
    <n v="19.589761465741294"/>
    <n v="67185.849845185949"/>
    <n v="144.24651667512254"/>
    <n v="19.589761465741294"/>
  </r>
  <r>
    <n v="233"/>
    <x v="0"/>
    <x v="1"/>
    <x v="1"/>
    <s v="62-304.520 (13), F.A.C."/>
    <x v="1"/>
    <x v="1"/>
    <x v="1"/>
    <x v="84"/>
    <s v="Other Institutional"/>
    <n v="1770"/>
    <x v="0"/>
    <s v="Brevard County"/>
    <x v="0"/>
    <x v="1"/>
    <m/>
    <m/>
    <n v="0"/>
    <n v="1"/>
    <n v="4"/>
    <n v="0.3016140277837005"/>
    <n v="2.9540472473993376"/>
    <n v="0.39449255074258355"/>
    <n v="1106.4686166727104"/>
    <n v="2.9540472473993376"/>
    <n v="0.39449220199403434"/>
    <n v="1106.4686166727104"/>
    <n v="2.9540472473993376"/>
    <n v="0.39449220199403434"/>
  </r>
  <r>
    <n v="234"/>
    <x v="0"/>
    <x v="1"/>
    <x v="1"/>
    <s v="62-304.520 (13), F.A.C."/>
    <x v="1"/>
    <x v="1"/>
    <x v="1"/>
    <x v="73"/>
    <s v="Commercial Child Care"/>
    <n v="1780"/>
    <x v="0"/>
    <s v="Brevard County"/>
    <x v="0"/>
    <x v="1"/>
    <m/>
    <m/>
    <n v="0"/>
    <n v="1"/>
    <n v="12"/>
    <n v="1.4631214034855951"/>
    <n v="11.999659638950435"/>
    <n v="1.6413041343482617"/>
    <n v="5085.8665893334401"/>
    <n v="11.999659638950435"/>
    <n v="1.6413026833641224"/>
    <n v="5085.8665893334401"/>
    <n v="11.999659638950435"/>
    <n v="1.6413026833641224"/>
  </r>
  <r>
    <n v="235"/>
    <x v="0"/>
    <x v="1"/>
    <x v="1"/>
    <s v="62-304.520 (13), F.A.C."/>
    <x v="1"/>
    <x v="1"/>
    <x v="1"/>
    <x v="85"/>
    <s v="Marinas and Fish Camps"/>
    <n v="1840"/>
    <x v="0"/>
    <s v="Brevard County"/>
    <x v="0"/>
    <x v="1"/>
    <m/>
    <m/>
    <n v="0"/>
    <n v="1"/>
    <n v="4"/>
    <n v="0.36400182228815547"/>
    <n v="2.811721328974349"/>
    <n v="0.36173915587201927"/>
    <n v="1207.2723635508446"/>
    <n v="2.811721328974349"/>
    <n v="0.3617388360788959"/>
    <n v="1207.2723635508446"/>
    <n v="2.811721328974349"/>
    <n v="0.3617388360788959"/>
  </r>
  <r>
    <n v="236"/>
    <x v="0"/>
    <x v="1"/>
    <x v="1"/>
    <s v="62-304.520 (13), F.A.C."/>
    <x v="1"/>
    <x v="1"/>
    <x v="1"/>
    <x v="16"/>
    <s v="Parks and Zoos"/>
    <n v="1850"/>
    <x v="0"/>
    <s v="Brevard County"/>
    <x v="0"/>
    <x v="1"/>
    <m/>
    <m/>
    <n v="0"/>
    <n v="1"/>
    <n v="80"/>
    <n v="26.011733969526496"/>
    <n v="161.83389443561714"/>
    <n v="21.43816505398885"/>
    <n v="74881.003631285377"/>
    <n v="161.83389443561714"/>
    <n v="21.438146101719873"/>
    <n v="74881.003631285377"/>
    <n v="161.83389443561714"/>
    <n v="21.438146101719873"/>
  </r>
  <r>
    <n v="237"/>
    <x v="0"/>
    <x v="1"/>
    <x v="1"/>
    <s v="62-304.520 (13), F.A.C."/>
    <x v="1"/>
    <x v="1"/>
    <x v="1"/>
    <x v="20"/>
    <s v="Roads and Highways"/>
    <n v="8140"/>
    <x v="0"/>
    <s v="Brevard County"/>
    <x v="0"/>
    <x v="1"/>
    <m/>
    <m/>
    <n v="0"/>
    <n v="1"/>
    <n v="243"/>
    <n v="23.249029363790417"/>
    <n v="136.7920743136485"/>
    <n v="17.15215390674728"/>
    <n v="59676.688907002499"/>
    <n v="136.7920743136485"/>
    <n v="17.152138743498327"/>
    <n v="59676.688907002499"/>
    <n v="136.7920743136485"/>
    <n v="17.152138743498327"/>
  </r>
  <r>
    <n v="238"/>
    <x v="0"/>
    <x v="1"/>
    <x v="1"/>
    <s v="62-304.520 (13), F.A.C."/>
    <x v="1"/>
    <x v="1"/>
    <x v="1"/>
    <x v="86"/>
    <s v="Communication Facilities"/>
    <n v="8220"/>
    <x v="0"/>
    <s v="Brevard County"/>
    <x v="0"/>
    <x v="1"/>
    <m/>
    <m/>
    <n v="0"/>
    <n v="1"/>
    <n v="9"/>
    <n v="2.822244116007691"/>
    <n v="23.893745585864696"/>
    <n v="3.6064230625164742"/>
    <n v="10357.775712227538"/>
    <n v="23.893745585864696"/>
    <n v="3.606419874281853"/>
    <n v="10357.775712227538"/>
    <n v="23.893745585864696"/>
    <n v="3.606419874281853"/>
  </r>
  <r>
    <n v="239"/>
    <x v="0"/>
    <x v="1"/>
    <x v="1"/>
    <s v="62-304.520 (13), F.A.C."/>
    <x v="1"/>
    <x v="1"/>
    <x v="1"/>
    <x v="25"/>
    <s v="Surface Water Collection Basin"/>
    <n v="8370"/>
    <x v="0"/>
    <s v="Brevard County"/>
    <x v="0"/>
    <x v="1"/>
    <m/>
    <m/>
    <n v="0"/>
    <n v="1"/>
    <n v="25"/>
    <n v="1.883545922741398"/>
    <n v="3.7837165378047413"/>
    <n v="0.55483867098088302"/>
    <n v="3871.5643992165715"/>
    <n v="3.7837165378047413"/>
    <n v="0.55483818047940037"/>
    <n v="3871.5643992165715"/>
    <n v="3.7837165378047413"/>
    <n v="0.55483818047940037"/>
  </r>
  <r>
    <n v="240"/>
    <x v="0"/>
    <x v="1"/>
    <x v="1"/>
    <s v="62-304.520 (13), F.A.C."/>
    <x v="1"/>
    <x v="1"/>
    <x v="2"/>
    <x v="8"/>
    <s v="Residential, Medium Density-Two-five dwellingunits per acre"/>
    <n v="1200"/>
    <x v="0"/>
    <s v="FDOT District 5                                            Brevard County"/>
    <x v="3"/>
    <x v="1"/>
    <m/>
    <m/>
    <n v="0"/>
    <n v="1"/>
    <n v="11"/>
    <n v="0.59510972506338944"/>
    <n v="5.4091373684326189"/>
    <n v="0.74406144868207236"/>
    <n v="2241.0908280220847"/>
    <n v="5.4091373684326189"/>
    <n v="0.74406079089943555"/>
    <n v="2241.0908280220847"/>
    <n v="5.4091373684326189"/>
    <n v="0.74406079089943555"/>
  </r>
  <r>
    <n v="241"/>
    <x v="0"/>
    <x v="1"/>
    <x v="1"/>
    <s v="62-304.520 (13), F.A.C."/>
    <x v="1"/>
    <x v="1"/>
    <x v="2"/>
    <x v="9"/>
    <s v="Fixed Single Family Units"/>
    <n v="1210"/>
    <x v="0"/>
    <s v="FDOT District 5                                            Brevard County"/>
    <x v="3"/>
    <x v="1"/>
    <m/>
    <m/>
    <n v="0"/>
    <n v="1"/>
    <n v="19"/>
    <n v="0.30534429062605278"/>
    <n v="2.7808156042257459"/>
    <n v="0.3838518130660965"/>
    <n v="1151.9541681270625"/>
    <n v="2.7808156042257459"/>
    <n v="0.38385147372442247"/>
    <n v="1151.9541681270625"/>
    <n v="2.7808156042257459"/>
    <n v="0.38385147372442247"/>
  </r>
  <r>
    <n v="242"/>
    <x v="0"/>
    <x v="1"/>
    <x v="1"/>
    <s v="62-304.520 (13), F.A.C."/>
    <x v="1"/>
    <x v="1"/>
    <x v="2"/>
    <x v="62"/>
    <s v="Residential, High Density"/>
    <n v="1300"/>
    <x v="0"/>
    <s v="FDOT District 5                                            Brevard County"/>
    <x v="3"/>
    <x v="1"/>
    <m/>
    <m/>
    <n v="0"/>
    <n v="1"/>
    <n v="21"/>
    <n v="0.46118346516847841"/>
    <n v="4.0705333045659877"/>
    <n v="0.60005880352655994"/>
    <n v="1704.8410203178173"/>
    <n v="4.0705333045659877"/>
    <n v="0.60005827304851689"/>
    <n v="1704.8410203178173"/>
    <n v="4.0705333045659877"/>
    <n v="0.60005827304851689"/>
  </r>
  <r>
    <n v="243"/>
    <x v="0"/>
    <x v="1"/>
    <x v="1"/>
    <s v="62-304.520 (13), F.A.C."/>
    <x v="1"/>
    <x v="1"/>
    <x v="2"/>
    <x v="63"/>
    <s v="Mobile Home Units"/>
    <n v="1320"/>
    <x v="0"/>
    <s v="FDOT District 5                                            Brevard County"/>
    <x v="3"/>
    <x v="1"/>
    <m/>
    <m/>
    <n v="0"/>
    <n v="1"/>
    <n v="1"/>
    <n v="1.18651601895415E-5"/>
    <n v="1.2941006394883244E-4"/>
    <n v="1.7895118708271952E-5"/>
    <n v="4.2149273148503245E-2"/>
    <n v="1.2941006394883244E-4"/>
    <n v="1.7895102888209699E-5"/>
    <n v="4.2149273148503245E-2"/>
    <n v="1.2941006394883244E-4"/>
    <n v="1.7895102888209699E-5"/>
  </r>
  <r>
    <n v="244"/>
    <x v="0"/>
    <x v="1"/>
    <x v="1"/>
    <s v="62-304.520 (13), F.A.C."/>
    <x v="1"/>
    <x v="1"/>
    <x v="2"/>
    <x v="81"/>
    <s v="Residential, High density; Multiple Dwelling Units, High Rise &lt;Three stories or more&gt;"/>
    <n v="1340"/>
    <x v="0"/>
    <s v="FDOT District 5                                            Brevard County"/>
    <x v="3"/>
    <x v="1"/>
    <m/>
    <m/>
    <n v="0"/>
    <n v="1"/>
    <n v="5"/>
    <n v="9.0581313718671695E-3"/>
    <n v="8.6895635086765816E-2"/>
    <n v="1.4251085421956374E-2"/>
    <n v="33.210016420142679"/>
    <n v="8.6895635086765816E-2"/>
    <n v="1.425107282337792E-2"/>
    <n v="33.210016420142679"/>
    <n v="8.6895635086765816E-2"/>
    <n v="1.425107282337792E-2"/>
  </r>
  <r>
    <n v="245"/>
    <x v="0"/>
    <x v="1"/>
    <x v="1"/>
    <s v="62-304.520 (13), F.A.C."/>
    <x v="1"/>
    <x v="1"/>
    <x v="2"/>
    <x v="82"/>
    <s v="High Density Under Construction"/>
    <n v="1390"/>
    <x v="0"/>
    <s v="FDOT District 5                                            Brevard County"/>
    <x v="3"/>
    <x v="1"/>
    <m/>
    <m/>
    <n v="0"/>
    <n v="1"/>
    <n v="1"/>
    <n v="1.7674360505031499E-2"/>
    <n v="0.18058210254760776"/>
    <n v="2.4519912227272154E-2"/>
    <n v="67.368374116736021"/>
    <n v="0.18058210254760776"/>
    <n v="2.45198905506048E-2"/>
    <n v="67.368374116736021"/>
    <n v="0.18058210254760776"/>
    <n v="2.45198905506048E-2"/>
  </r>
  <r>
    <n v="246"/>
    <x v="0"/>
    <x v="1"/>
    <x v="1"/>
    <s v="62-304.520 (13), F.A.C."/>
    <x v="1"/>
    <x v="1"/>
    <x v="2"/>
    <x v="11"/>
    <s v="Commercial and Services"/>
    <n v="1400"/>
    <x v="0"/>
    <s v="FDOT District 5                                            Brevard County"/>
    <x v="3"/>
    <x v="1"/>
    <m/>
    <m/>
    <n v="0"/>
    <n v="1"/>
    <n v="205"/>
    <n v="13.765119627622392"/>
    <n v="128.71761730183337"/>
    <n v="17.040516523957393"/>
    <n v="49785.18894974907"/>
    <n v="128.71761730183337"/>
    <n v="17.040501459400705"/>
    <n v="49785.18894974907"/>
    <n v="128.71761730183337"/>
    <n v="17.040501459400705"/>
  </r>
  <r>
    <n v="247"/>
    <x v="0"/>
    <x v="1"/>
    <x v="1"/>
    <s v="62-304.520 (13), F.A.C."/>
    <x v="1"/>
    <x v="1"/>
    <x v="2"/>
    <x v="64"/>
    <s v="Retail Sales and Services"/>
    <n v="1410"/>
    <x v="0"/>
    <s v="FDOT District 5                                            Brevard County"/>
    <x v="3"/>
    <x v="1"/>
    <m/>
    <m/>
    <n v="0"/>
    <n v="1"/>
    <n v="157"/>
    <n v="0.70315940154999645"/>
    <n v="6.8340060861457816"/>
    <n v="0.90410776649381908"/>
    <n v="2658.4433771266072"/>
    <n v="6.8340060861457816"/>
    <n v="0.90410696722328654"/>
    <n v="2658.4433771266072"/>
    <n v="6.8340060861457816"/>
    <n v="0.90410696722328654"/>
  </r>
  <r>
    <n v="248"/>
    <x v="0"/>
    <x v="1"/>
    <x v="1"/>
    <s v="62-304.520 (13), F.A.C."/>
    <x v="1"/>
    <x v="1"/>
    <x v="2"/>
    <x v="65"/>
    <s v="Wholesale Sales and Services &lt;Excluding warehouses associated with industrial use&gt;"/>
    <n v="1420"/>
    <x v="0"/>
    <s v="FDOT District 5                                            Brevard County"/>
    <x v="3"/>
    <x v="1"/>
    <m/>
    <m/>
    <n v="0"/>
    <n v="1"/>
    <n v="40"/>
    <n v="0.48932340001651631"/>
    <n v="4.1803669884194585"/>
    <n v="0.54822316976210161"/>
    <n v="1758.0510410188185"/>
    <n v="4.1803669884194585"/>
    <n v="0.54822268510900884"/>
    <n v="1758.0510410188185"/>
    <n v="4.1803669884194585"/>
    <n v="0.54822268510900884"/>
  </r>
  <r>
    <n v="249"/>
    <x v="0"/>
    <x v="1"/>
    <x v="1"/>
    <s v="62-304.520 (13), F.A.C."/>
    <x v="1"/>
    <x v="1"/>
    <x v="2"/>
    <x v="66"/>
    <s v="Professional Services"/>
    <n v="1430"/>
    <x v="0"/>
    <s v="FDOT District 5                                            Brevard County"/>
    <x v="3"/>
    <x v="1"/>
    <m/>
    <m/>
    <n v="0"/>
    <n v="1"/>
    <n v="18"/>
    <n v="0.16214740278313056"/>
    <n v="1.5603078017614374"/>
    <n v="0.22304936904059497"/>
    <n v="614.38457421762405"/>
    <n v="1.5603078017614374"/>
    <n v="0.22304917185526563"/>
    <n v="614.38457421762405"/>
    <n v="1.5603078017614374"/>
    <n v="0.22304917185526563"/>
  </r>
  <r>
    <n v="250"/>
    <x v="0"/>
    <x v="1"/>
    <x v="1"/>
    <s v="62-304.520 (13), F.A.C."/>
    <x v="1"/>
    <x v="1"/>
    <x v="2"/>
    <x v="83"/>
    <s v="Cultural and Entertainment"/>
    <n v="1440"/>
    <x v="0"/>
    <s v="FDOT District 5                                            Brevard County"/>
    <x v="3"/>
    <x v="1"/>
    <m/>
    <m/>
    <n v="0"/>
    <n v="1"/>
    <n v="4"/>
    <n v="3.5169605531012002E-3"/>
    <n v="3.4339192299061391E-2"/>
    <n v="4.5506843796768014E-3"/>
    <n v="12.864052314319135"/>
    <n v="3.4339192299061391E-2"/>
    <n v="4.5506803566741621E-3"/>
    <n v="12.864052314319135"/>
    <n v="3.4339192299061391E-2"/>
    <n v="4.5506803566741621E-3"/>
  </r>
  <r>
    <n v="251"/>
    <x v="0"/>
    <x v="1"/>
    <x v="1"/>
    <s v="62-304.520 (13), F.A.C."/>
    <x v="1"/>
    <x v="1"/>
    <x v="2"/>
    <x v="67"/>
    <s v="Tourist Services"/>
    <n v="1450"/>
    <x v="0"/>
    <s v="FDOT District 5                                            Brevard County"/>
    <x v="3"/>
    <x v="1"/>
    <m/>
    <m/>
    <n v="0"/>
    <n v="1"/>
    <n v="2"/>
    <n v="3.8183056009625605E-4"/>
    <n v="3.5999733665919289E-3"/>
    <n v="4.7429935986124667E-4"/>
    <n v="1.383024488186392"/>
    <n v="3.5999733665919289E-3"/>
    <n v="4.7429894056001302E-4"/>
    <n v="1.383024488186392"/>
    <n v="3.5999733665919289E-3"/>
    <n v="4.7429894056001302E-4"/>
  </r>
  <r>
    <n v="252"/>
    <x v="0"/>
    <x v="1"/>
    <x v="1"/>
    <s v="62-304.520 (13), F.A.C."/>
    <x v="1"/>
    <x v="1"/>
    <x v="2"/>
    <x v="69"/>
    <s v="Institutional (Educational,religious,health and military facilities)"/>
    <n v="1700"/>
    <x v="0"/>
    <s v="FDOT District 5                                            Brevard County"/>
    <x v="3"/>
    <x v="1"/>
    <m/>
    <m/>
    <n v="0"/>
    <n v="1"/>
    <n v="24"/>
    <n v="0.55835544572401319"/>
    <n v="4.4816675373202237"/>
    <n v="0.59873608540836287"/>
    <n v="2044.0117872277883"/>
    <n v="4.4816675373202237"/>
    <n v="0.59873555609965956"/>
    <n v="2044.0117872277883"/>
    <n v="4.4816675373202237"/>
    <n v="0.59873555609965956"/>
  </r>
  <r>
    <n v="253"/>
    <x v="0"/>
    <x v="1"/>
    <x v="1"/>
    <s v="62-304.520 (13), F.A.C."/>
    <x v="1"/>
    <x v="1"/>
    <x v="2"/>
    <x v="70"/>
    <s v="Educational Facilities"/>
    <n v="1710"/>
    <x v="0"/>
    <s v="FDOT District 5                                            Brevard County"/>
    <x v="3"/>
    <x v="1"/>
    <m/>
    <m/>
    <n v="0"/>
    <n v="1"/>
    <n v="12"/>
    <n v="1.5965657093259072E-2"/>
    <n v="0.12867382525095269"/>
    <n v="1.7179503434038502E-2"/>
    <n v="59.186885563331643"/>
    <n v="0.12867382525095269"/>
    <n v="1.717948824661136E-2"/>
    <n v="59.186885563331643"/>
    <n v="0.12867382525095269"/>
    <n v="1.717948824661136E-2"/>
  </r>
  <r>
    <n v="254"/>
    <x v="0"/>
    <x v="1"/>
    <x v="1"/>
    <s v="62-304.520 (13), F.A.C."/>
    <x v="1"/>
    <x v="1"/>
    <x v="2"/>
    <x v="71"/>
    <s v="Religious"/>
    <n v="1720"/>
    <x v="0"/>
    <s v="FDOT District 5                                            Brevard County"/>
    <x v="3"/>
    <x v="1"/>
    <m/>
    <m/>
    <n v="0"/>
    <n v="1"/>
    <n v="15"/>
    <n v="1.5711122757618937E-2"/>
    <n v="0.13078189051780204"/>
    <n v="1.7505666150779555E-2"/>
    <n v="58.481342054195544"/>
    <n v="0.13078189051780204"/>
    <n v="1.7505650675010368E-2"/>
    <n v="58.481342054195544"/>
    <n v="0.13078189051780204"/>
    <n v="1.7505650675010368E-2"/>
  </r>
  <r>
    <n v="255"/>
    <x v="0"/>
    <x v="1"/>
    <x v="1"/>
    <s v="62-304.520 (13), F.A.C."/>
    <x v="1"/>
    <x v="1"/>
    <x v="2"/>
    <x v="14"/>
    <s v="Governmental"/>
    <n v="1750"/>
    <x v="0"/>
    <s v="FDOT District 5                                            Brevard County"/>
    <x v="3"/>
    <x v="1"/>
    <m/>
    <m/>
    <n v="0"/>
    <n v="1"/>
    <n v="1"/>
    <n v="7.22329653733107E-3"/>
    <n v="6.9979849693527038E-2"/>
    <n v="9.2279671365583377E-3"/>
    <n v="27.527201988929406"/>
    <n v="6.9979849693527038E-2"/>
    <n v="9.2279589786346001E-3"/>
    <n v="27.527201988929406"/>
    <n v="6.9979849693527038E-2"/>
    <n v="9.2279589786346001E-3"/>
  </r>
  <r>
    <n v="256"/>
    <x v="0"/>
    <x v="1"/>
    <x v="1"/>
    <s v="62-304.520 (13), F.A.C."/>
    <x v="1"/>
    <x v="1"/>
    <x v="2"/>
    <x v="73"/>
    <s v="Commercial Child Care"/>
    <n v="1780"/>
    <x v="0"/>
    <s v="FDOT District 5                                            Brevard County"/>
    <x v="3"/>
    <x v="1"/>
    <m/>
    <m/>
    <n v="0"/>
    <n v="1"/>
    <n v="2"/>
    <n v="1.149791024314571E-3"/>
    <n v="9.6233480223381317E-3"/>
    <n v="1.2495550721198993E-3"/>
    <n v="4.1387425285101767"/>
    <n v="9.6233480223381317E-3"/>
    <n v="1.2495539674589439E-3"/>
    <n v="4.1387425285101767"/>
    <n v="9.6233480223381317E-3"/>
    <n v="1.2495539674589439E-3"/>
  </r>
  <r>
    <n v="257"/>
    <x v="0"/>
    <x v="1"/>
    <x v="1"/>
    <s v="62-304.520 (13), F.A.C."/>
    <x v="1"/>
    <x v="1"/>
    <x v="2"/>
    <x v="26"/>
    <s v="Herbaceous Dry Prairie"/>
    <n v="3100"/>
    <x v="1"/>
    <s v="FDOT District 5                                            Brevard County"/>
    <x v="3"/>
    <x v="1"/>
    <m/>
    <m/>
    <n v="0"/>
    <n v="1"/>
    <n v="6"/>
    <n v="5.3745373730775495E-2"/>
    <n v="0.30906383164783541"/>
    <n v="3.9348372359346198E-2"/>
    <n v="134.19004865597626"/>
    <n v="0.30906383164783541"/>
    <n v="3.9348337573676145E-2"/>
    <n v="134.19004865597626"/>
    <n v="0.30906383164783541"/>
    <n v="3.9348337573676145E-2"/>
  </r>
  <r>
    <n v="258"/>
    <x v="0"/>
    <x v="1"/>
    <x v="1"/>
    <s v="62-304.520 (13), F.A.C."/>
    <x v="1"/>
    <x v="1"/>
    <x v="2"/>
    <x v="27"/>
    <s v="Shrub and Brushland"/>
    <n v="3200"/>
    <x v="1"/>
    <s v="FDOT District 5                                            Brevard County"/>
    <x v="3"/>
    <x v="1"/>
    <m/>
    <m/>
    <n v="0"/>
    <n v="1"/>
    <n v="21"/>
    <n v="1.8126279932911658"/>
    <n v="12.859722956334052"/>
    <n v="1.6402659357557512"/>
    <n v="5704.1793904524429"/>
    <n v="12.859722956334052"/>
    <n v="1.6402644856894255"/>
    <n v="5704.1793904524429"/>
    <n v="12.859722956334052"/>
    <n v="1.6402644856894255"/>
  </r>
  <r>
    <n v="259"/>
    <x v="0"/>
    <x v="1"/>
    <x v="1"/>
    <s v="62-304.520 (13), F.A.C."/>
    <x v="1"/>
    <x v="1"/>
    <x v="2"/>
    <x v="33"/>
    <s v="Hardwood Conifer Mixed"/>
    <n v="4340"/>
    <x v="1"/>
    <s v="FDOT District 5                                            Brevard County"/>
    <x v="3"/>
    <x v="1"/>
    <m/>
    <m/>
    <n v="0"/>
    <n v="1"/>
    <n v="3"/>
    <n v="3.3541442218141808E-2"/>
    <n v="0.15961508734268307"/>
    <n v="2.0198817073844681E-2"/>
    <n v="82.535514909294179"/>
    <n v="0.15961508734268307"/>
    <n v="2.0198799217213112E-2"/>
    <n v="82.535514909294179"/>
    <n v="0.15961508734268307"/>
    <n v="2.0198799217213112E-2"/>
  </r>
  <r>
    <n v="260"/>
    <x v="0"/>
    <x v="1"/>
    <x v="1"/>
    <s v="62-304.520 (13), F.A.C."/>
    <x v="1"/>
    <x v="1"/>
    <x v="2"/>
    <x v="36"/>
    <s v="Streams and waterways"/>
    <n v="5100"/>
    <x v="1"/>
    <s v="FDOT District 5                                            Brevard County"/>
    <x v="3"/>
    <x v="1"/>
    <m/>
    <m/>
    <n v="0"/>
    <n v="1"/>
    <n v="7"/>
    <n v="0.61703629811095462"/>
    <n v="2.9940594490327581"/>
    <n v="0.36471504966315782"/>
    <n v="1246.1821550389673"/>
    <n v="2.9940594490327581"/>
    <n v="0.364714727239214"/>
    <n v="1246.1821550389673"/>
    <n v="2.9940594490327581"/>
    <n v="0.364714727239214"/>
  </r>
  <r>
    <n v="261"/>
    <x v="0"/>
    <x v="1"/>
    <x v="1"/>
    <s v="62-304.520 (13), F.A.C."/>
    <x v="1"/>
    <x v="1"/>
    <x v="2"/>
    <x v="23"/>
    <s v="Mangrove swamp"/>
    <n v="6120"/>
    <x v="1"/>
    <s v="FDOT District 5                                            Brevard County"/>
    <x v="3"/>
    <x v="1"/>
    <m/>
    <m/>
    <n v="0"/>
    <n v="1"/>
    <n v="13"/>
    <n v="0.84336064855509651"/>
    <n v="4.5482952713584712"/>
    <n v="0.55015316726534302"/>
    <n v="1945.698722380688"/>
    <n v="4.5482952713584712"/>
    <n v="0.55015268090604974"/>
    <n v="1945.698722380688"/>
    <n v="4.5482952713584712"/>
    <n v="0.55015268090604974"/>
  </r>
  <r>
    <n v="262"/>
    <x v="0"/>
    <x v="1"/>
    <x v="1"/>
    <s v="62-304.520 (13), F.A.C."/>
    <x v="1"/>
    <x v="1"/>
    <x v="2"/>
    <x v="20"/>
    <s v="Roads and Highways"/>
    <n v="8140"/>
    <x v="0"/>
    <s v="FDOT District 5                                            Brevard County"/>
    <x v="3"/>
    <x v="1"/>
    <m/>
    <m/>
    <n v="0"/>
    <n v="1"/>
    <n v="319"/>
    <n v="75.324565914480644"/>
    <n v="662.60975193703518"/>
    <n v="89.318663064971219"/>
    <n v="267570.17931722599"/>
    <n v="662.60975193703518"/>
    <n v="89.318584103393832"/>
    <n v="267570.17931722599"/>
    <n v="662.60975193703518"/>
    <n v="89.318584103393832"/>
  </r>
  <r>
    <n v="263"/>
    <x v="0"/>
    <x v="1"/>
    <x v="1"/>
    <s v="62-304.520 (13), F.A.C."/>
    <x v="1"/>
    <x v="1"/>
    <x v="4"/>
    <x v="26"/>
    <s v="Herbaceous Dry Prairie"/>
    <n v="3100"/>
    <x v="1"/>
    <s v="Brevard County"/>
    <x v="0"/>
    <x v="1"/>
    <m/>
    <m/>
    <n v="0"/>
    <n v="1"/>
    <n v="60"/>
    <n v="14.466461511596394"/>
    <n v="87.969725035789594"/>
    <n v="11.297133342625713"/>
    <n v="39136.581520896194"/>
    <n v="87.969725035789594"/>
    <n v="11.297123355469189"/>
    <n v="39136.581520896194"/>
    <m/>
    <m/>
  </r>
  <r>
    <n v="264"/>
    <x v="0"/>
    <x v="1"/>
    <x v="1"/>
    <s v="62-304.520 (13), F.A.C."/>
    <x v="1"/>
    <x v="1"/>
    <x v="4"/>
    <x v="27"/>
    <s v="Shrub and Brushland"/>
    <n v="3200"/>
    <x v="1"/>
    <s v="Brevard County"/>
    <x v="0"/>
    <x v="1"/>
    <m/>
    <m/>
    <n v="0"/>
    <n v="1"/>
    <n v="75"/>
    <n v="16.702497220518499"/>
    <n v="87.484785219433874"/>
    <n v="11.433025653799437"/>
    <n v="43281.983671712158"/>
    <n v="87.484785219433874"/>
    <n v="11.433015546508214"/>
    <n v="43281.983671712158"/>
    <m/>
    <m/>
  </r>
  <r>
    <n v="265"/>
    <x v="0"/>
    <x v="1"/>
    <x v="1"/>
    <s v="62-304.520 (13), F.A.C."/>
    <x v="1"/>
    <x v="1"/>
    <x v="4"/>
    <x v="33"/>
    <s v="Hardwood Conifer Mixed"/>
    <n v="4340"/>
    <x v="1"/>
    <s v="Brevard County"/>
    <x v="0"/>
    <x v="1"/>
    <m/>
    <m/>
    <n v="0"/>
    <n v="1"/>
    <n v="180"/>
    <n v="62.632642742407029"/>
    <n v="360.14582206125573"/>
    <n v="44.341592804752672"/>
    <n v="174011.29807343098"/>
    <n v="360.14582206125573"/>
    <n v="44.341553604858824"/>
    <n v="174011.29807343098"/>
    <m/>
    <m/>
  </r>
  <r>
    <n v="266"/>
    <x v="0"/>
    <x v="1"/>
    <x v="1"/>
    <s v="62-304.520 (13), F.A.C."/>
    <x v="1"/>
    <x v="1"/>
    <x v="4"/>
    <x v="34"/>
    <s v="Australian pine"/>
    <n v="4370"/>
    <x v="1"/>
    <s v="Brevard County"/>
    <x v="0"/>
    <x v="1"/>
    <m/>
    <m/>
    <n v="0"/>
    <n v="1"/>
    <n v="6"/>
    <n v="1.1137193226887387"/>
    <n v="6.5940455484288885"/>
    <n v="0.87633572819928252"/>
    <n v="2999.9697772507293"/>
    <n v="6.5940455484288885"/>
    <n v="0.87633495348043866"/>
    <n v="2999.9697772507293"/>
    <m/>
    <m/>
  </r>
  <r>
    <n v="267"/>
    <x v="0"/>
    <x v="1"/>
    <x v="1"/>
    <s v="62-304.520 (13), F.A.C."/>
    <x v="1"/>
    <x v="1"/>
    <x v="4"/>
    <x v="36"/>
    <s v="Streams and waterways"/>
    <n v="5100"/>
    <x v="1"/>
    <s v="Brevard County"/>
    <x v="0"/>
    <x v="1"/>
    <m/>
    <m/>
    <n v="0"/>
    <n v="1"/>
    <n v="1805"/>
    <n v="648.17898531873391"/>
    <n v="863.34999432286702"/>
    <n v="117.1869668023357"/>
    <n v="342671.84977174568"/>
    <n v="863.34999432286702"/>
    <n v="117.18686320396742"/>
    <n v="342671.84977174568"/>
    <m/>
    <m/>
  </r>
  <r>
    <n v="268"/>
    <x v="0"/>
    <x v="1"/>
    <x v="1"/>
    <s v="62-304.520 (13), F.A.C."/>
    <x v="1"/>
    <x v="1"/>
    <x v="4"/>
    <x v="39"/>
    <s v="Reservoirs"/>
    <n v="5300"/>
    <x v="1"/>
    <s v="Brevard County"/>
    <x v="0"/>
    <x v="1"/>
    <m/>
    <m/>
    <n v="0"/>
    <n v="1"/>
    <n v="203"/>
    <n v="50.744119078838118"/>
    <n v="33.085533345759238"/>
    <n v="3.812618777134273"/>
    <n v="88817.426760520248"/>
    <n v="33.085533345759238"/>
    <n v="3.8126154066136899"/>
    <n v="88817.426760520248"/>
    <m/>
    <m/>
  </r>
  <r>
    <n v="269"/>
    <x v="0"/>
    <x v="1"/>
    <x v="1"/>
    <s v="62-304.520 (13), F.A.C."/>
    <x v="1"/>
    <x v="1"/>
    <x v="4"/>
    <x v="40"/>
    <s v="Bays and estuaries"/>
    <n v="5400"/>
    <x v="1"/>
    <s v="Brevard County"/>
    <x v="0"/>
    <x v="1"/>
    <m/>
    <m/>
    <n v="0"/>
    <n v="1"/>
    <n v="177"/>
    <n v="64.714278662739844"/>
    <n v="71.201602695901158"/>
    <n v="8.5882754396355701"/>
    <n v="28833.000296999067"/>
    <n v="71.201602695901158"/>
    <n v="8.588267847227085"/>
    <n v="28833.000296999067"/>
    <m/>
    <m/>
  </r>
  <r>
    <n v="270"/>
    <x v="0"/>
    <x v="1"/>
    <x v="1"/>
    <s v="62-304.520 (13), F.A.C."/>
    <x v="1"/>
    <x v="1"/>
    <x v="4"/>
    <x v="43"/>
    <s v="Enclosed saltwater ponds within a salt marsh"/>
    <n v="5430"/>
    <x v="1"/>
    <s v="Brevard County"/>
    <x v="0"/>
    <x v="1"/>
    <m/>
    <m/>
    <n v="0"/>
    <n v="1"/>
    <n v="1168"/>
    <n v="337.40078819285873"/>
    <n v="591.99411811735399"/>
    <n v="57.349011534326529"/>
    <n v="230617.08333201238"/>
    <n v="591.99411811735399"/>
    <n v="57.348960835309597"/>
    <n v="230617.08333201238"/>
    <m/>
    <m/>
  </r>
  <r>
    <n v="271"/>
    <x v="0"/>
    <x v="1"/>
    <x v="1"/>
    <s v="62-304.520 (13), F.A.C."/>
    <x v="1"/>
    <x v="1"/>
    <x v="4"/>
    <x v="23"/>
    <s v="Mangrove swamp"/>
    <n v="6120"/>
    <x v="1"/>
    <s v="Brevard County"/>
    <x v="0"/>
    <x v="1"/>
    <m/>
    <m/>
    <n v="0"/>
    <n v="1"/>
    <n v="2209"/>
    <n v="537.71285844979172"/>
    <n v="3030.6898558889689"/>
    <n v="303.70701254128454"/>
    <n v="1228850.2353537763"/>
    <n v="3030.6898558889689"/>
    <n v="303.70674405109486"/>
    <n v="1228850.2353537763"/>
    <m/>
    <m/>
  </r>
  <r>
    <n v="272"/>
    <x v="0"/>
    <x v="1"/>
    <x v="1"/>
    <s v="62-304.520 (13), F.A.C."/>
    <x v="1"/>
    <x v="1"/>
    <x v="4"/>
    <x v="45"/>
    <s v="Mixed wetland hardwoods"/>
    <n v="6170"/>
    <x v="1"/>
    <s v="Brevard County"/>
    <x v="0"/>
    <x v="1"/>
    <m/>
    <m/>
    <n v="0"/>
    <n v="1"/>
    <n v="164"/>
    <n v="53.129826783331232"/>
    <n v="275.11674417507038"/>
    <n v="28.130532805956115"/>
    <n v="119737.45066388113"/>
    <n v="275.11674417507038"/>
    <n v="28.130507937343385"/>
    <n v="119737.45066388113"/>
    <m/>
    <m/>
  </r>
  <r>
    <n v="273"/>
    <x v="0"/>
    <x v="1"/>
    <x v="1"/>
    <s v="62-304.520 (13), F.A.C."/>
    <x v="1"/>
    <x v="1"/>
    <x v="4"/>
    <x v="51"/>
    <s v="Freshwater marshes"/>
    <n v="6410"/>
    <x v="1"/>
    <s v="Brevard County"/>
    <x v="0"/>
    <x v="1"/>
    <m/>
    <m/>
    <n v="0"/>
    <n v="1"/>
    <n v="9"/>
    <n v="1.4384125353764667"/>
    <n v="7.4452213375290253"/>
    <n v="0.73952460271879161"/>
    <n v="2946.6749274375397"/>
    <n v="7.4452213375290253"/>
    <n v="0.73952394894692419"/>
    <n v="2946.6749274375397"/>
    <m/>
    <m/>
  </r>
  <r>
    <n v="274"/>
    <x v="0"/>
    <x v="1"/>
    <x v="1"/>
    <s v="62-304.520 (13), F.A.C."/>
    <x v="1"/>
    <x v="1"/>
    <x v="4"/>
    <x v="52"/>
    <s v="Saltwater marshes"/>
    <n v="6420"/>
    <x v="1"/>
    <s v="Brevard County"/>
    <x v="0"/>
    <x v="1"/>
    <m/>
    <m/>
    <n v="0"/>
    <n v="1"/>
    <n v="1400"/>
    <n v="460.10689721383619"/>
    <n v="3039.1136943775246"/>
    <n v="302.05777699527255"/>
    <n v="1217922.7879930339"/>
    <n v="3039.1136943775246"/>
    <n v="302.05750996307955"/>
    <n v="1217922.7879930339"/>
    <m/>
    <m/>
  </r>
  <r>
    <n v="275"/>
    <x v="0"/>
    <x v="1"/>
    <x v="1"/>
    <s v="62-304.520 (13), F.A.C."/>
    <x v="1"/>
    <x v="1"/>
    <x v="4"/>
    <x v="54"/>
    <s v="Emergent aquatic vegetation"/>
    <n v="6440"/>
    <x v="1"/>
    <s v="Brevard County"/>
    <x v="0"/>
    <x v="1"/>
    <m/>
    <m/>
    <n v="0"/>
    <n v="1"/>
    <n v="12"/>
    <n v="0.86853687364913434"/>
    <n v="4.7745361049427615"/>
    <n v="0.6145079549595589"/>
    <n v="2396.1040242506833"/>
    <n v="4.7745361049427615"/>
    <n v="0.61450741170783807"/>
    <n v="2396.1040242506833"/>
    <m/>
    <m/>
  </r>
  <r>
    <n v="276"/>
    <x v="0"/>
    <x v="1"/>
    <x v="1"/>
    <s v="62-304.520 (13), F.A.C."/>
    <x v="1"/>
    <x v="1"/>
    <x v="4"/>
    <x v="55"/>
    <s v="Mixed scrub-shrub wetland"/>
    <n v="6460"/>
    <x v="1"/>
    <s v="Brevard County"/>
    <x v="0"/>
    <x v="1"/>
    <m/>
    <m/>
    <n v="0"/>
    <n v="1"/>
    <n v="186"/>
    <n v="52.077312739642537"/>
    <n v="315.64807363863002"/>
    <n v="33.28465374952269"/>
    <n v="133871.60402865568"/>
    <n v="315.64807363863002"/>
    <n v="33.284624324443193"/>
    <n v="133871.60402865568"/>
    <m/>
    <m/>
  </r>
  <r>
    <n v="277"/>
    <x v="0"/>
    <x v="1"/>
    <x v="1"/>
    <s v="62-304.520 (13), F.A.C."/>
    <x v="1"/>
    <x v="1"/>
    <x v="4"/>
    <x v="56"/>
    <s v="Non-vegetated Wetland"/>
    <n v="6500"/>
    <x v="1"/>
    <s v="Brevard County"/>
    <x v="0"/>
    <x v="1"/>
    <m/>
    <m/>
    <n v="0"/>
    <n v="1"/>
    <n v="164"/>
    <n v="30.318449518229084"/>
    <n v="202.57595414649515"/>
    <n v="20.076733086091771"/>
    <n v="80707.976159557191"/>
    <n v="202.57595414649515"/>
    <n v="20.076715337387764"/>
    <n v="80707.976159557191"/>
    <m/>
    <m/>
  </r>
  <r>
    <n v="278"/>
    <x v="0"/>
    <x v="1"/>
    <x v="2"/>
    <s v="62-304.520 (10), F.A.C."/>
    <x v="2"/>
    <x v="2"/>
    <x v="0"/>
    <x v="0"/>
    <s v="Improved Pasture"/>
    <n v="2110"/>
    <x v="0"/>
    <s v="Brevard County"/>
    <x v="0"/>
    <x v="0"/>
    <m/>
    <m/>
    <n v="0"/>
    <n v="1"/>
    <n v="3"/>
    <n v="5.1378466574498053E-3"/>
    <n v="4.31241728154785E-2"/>
    <n v="6.2086198501556302E-3"/>
    <n v="18.506394187399785"/>
    <n v="4.31241728154785E-2"/>
    <n v="6.2086143614660215E-3"/>
    <n v="18.506394187399785"/>
    <n v="4.31241728154785E-2"/>
    <n v="6.2086143614660215E-3"/>
  </r>
  <r>
    <n v="279"/>
    <x v="0"/>
    <x v="1"/>
    <x v="2"/>
    <s v="62-304.520 (10), F.A.C."/>
    <x v="2"/>
    <x v="2"/>
    <x v="0"/>
    <x v="87"/>
    <s v="Tree Crops"/>
    <n v="2200"/>
    <x v="0"/>
    <s v="Brevard County"/>
    <x v="0"/>
    <x v="0"/>
    <m/>
    <m/>
    <n v="0"/>
    <n v="1"/>
    <n v="29"/>
    <n v="7.0127354765578627"/>
    <n v="47.460814030358954"/>
    <n v="6.5782052809244593"/>
    <n v="23305.392175310688"/>
    <n v="47.460814030358954"/>
    <n v="6.5781994655052936"/>
    <n v="23305.392175310688"/>
    <n v="47.460814030358954"/>
    <n v="6.5781994655052936"/>
  </r>
  <r>
    <n v="280"/>
    <x v="0"/>
    <x v="1"/>
    <x v="2"/>
    <s v="62-304.520 (10), F.A.C."/>
    <x v="2"/>
    <x v="2"/>
    <x v="0"/>
    <x v="2"/>
    <s v="Citrus groves"/>
    <n v="2210"/>
    <x v="0"/>
    <s v="Brevard County"/>
    <x v="0"/>
    <x v="0"/>
    <m/>
    <m/>
    <n v="0"/>
    <n v="1"/>
    <n v="1"/>
    <n v="6.06926603953604E-2"/>
    <n v="0.40698342563279732"/>
    <n v="5.6338544613325173E-2"/>
    <n v="195.77978532699265"/>
    <n v="0.40698342563279732"/>
    <n v="5.6338494807604902E-2"/>
    <n v="195.77978532699265"/>
    <n v="0.40698342563279732"/>
    <n v="5.6338494807604902E-2"/>
  </r>
  <r>
    <n v="281"/>
    <x v="0"/>
    <x v="1"/>
    <x v="2"/>
    <s v="62-304.520 (10), F.A.C."/>
    <x v="2"/>
    <x v="2"/>
    <x v="0"/>
    <x v="61"/>
    <s v="Tree nurseries"/>
    <n v="2410"/>
    <x v="0"/>
    <s v="Brevard County"/>
    <x v="0"/>
    <x v="0"/>
    <m/>
    <m/>
    <n v="0"/>
    <n v="1"/>
    <n v="7"/>
    <n v="1.4394840264809368"/>
    <n v="10.607973454920719"/>
    <n v="1.5104816905511134"/>
    <n v="4456.2451185272466"/>
    <n v="10.607973454920719"/>
    <n v="1.5104803552196966"/>
    <n v="4456.2451185272466"/>
    <n v="10.607973454920719"/>
    <n v="1.5104803552196966"/>
  </r>
  <r>
    <n v="282"/>
    <x v="0"/>
    <x v="1"/>
    <x v="2"/>
    <s v="62-304.520 (10), F.A.C."/>
    <x v="2"/>
    <x v="2"/>
    <x v="0"/>
    <x v="4"/>
    <s v="Mixed Rangeland"/>
    <n v="3300"/>
    <x v="0"/>
    <s v="Brevard County"/>
    <x v="0"/>
    <x v="0"/>
    <m/>
    <m/>
    <n v="0"/>
    <n v="1"/>
    <n v="47"/>
    <n v="6.5826772845114139"/>
    <n v="40.12779051255135"/>
    <n v="4.8354067370141465"/>
    <n v="16969.47522658663"/>
    <n v="40.12779051255135"/>
    <n v="4.8354024623045824"/>
    <n v="16969.47522658663"/>
    <n v="40.12779051255135"/>
    <n v="4.8354024623045824"/>
  </r>
  <r>
    <n v="283"/>
    <x v="0"/>
    <x v="1"/>
    <x v="2"/>
    <s v="62-304.520 (10), F.A.C."/>
    <x v="2"/>
    <x v="2"/>
    <x v="0"/>
    <x v="4"/>
    <s v="Mixed Rangeland"/>
    <n v="3300"/>
    <x v="0"/>
    <s v="City of Cape Canaveral         Brevard County"/>
    <x v="5"/>
    <x v="0"/>
    <m/>
    <m/>
    <n v="0"/>
    <n v="1"/>
    <n v="3"/>
    <n v="0.14142105752638401"/>
    <n v="1.1939743971856696"/>
    <n v="0.17969644132919188"/>
    <n v="482.65584895422165"/>
    <n v="1.1939743971856696"/>
    <n v="0.17969628246973299"/>
    <n v="482.65584895422165"/>
    <n v="1.1939743971856696"/>
    <n v="0.17969628246973299"/>
  </r>
  <r>
    <n v="284"/>
    <x v="0"/>
    <x v="1"/>
    <x v="2"/>
    <s v="62-304.520 (10), F.A.C."/>
    <x v="2"/>
    <x v="2"/>
    <x v="0"/>
    <x v="4"/>
    <s v="Mixed Rangeland"/>
    <n v="3300"/>
    <x v="0"/>
    <s v="Port Canaveral                       City of Cape Canaveral         Brevard County"/>
    <x v="5"/>
    <x v="0"/>
    <m/>
    <m/>
    <n v="0"/>
    <n v="1"/>
    <n v="4"/>
    <n v="0.14515000365987041"/>
    <n v="1.085193297430888"/>
    <n v="0.11561253501012624"/>
    <n v="444.50728842114523"/>
    <n v="1.085193297430888"/>
    <n v="0.11561243280362411"/>
    <n v="444.50728842114523"/>
    <n v="1.085193297430888"/>
    <n v="0.11561243280362411"/>
  </r>
  <r>
    <n v="285"/>
    <x v="0"/>
    <x v="1"/>
    <x v="2"/>
    <s v="62-304.520 (10), F.A.C."/>
    <x v="2"/>
    <x v="2"/>
    <x v="1"/>
    <x v="5"/>
    <s v="Residential, Low Density-Less than two dwelling units/acre"/>
    <n v="1100"/>
    <x v="0"/>
    <s v="Brevard County"/>
    <x v="0"/>
    <x v="1"/>
    <m/>
    <m/>
    <n v="0"/>
    <n v="1"/>
    <n v="677"/>
    <n v="79.93973914882892"/>
    <n v="620.99890923946737"/>
    <n v="88.824628086903004"/>
    <n v="278212.67592346581"/>
    <n v="620.99890923946737"/>
    <n v="88.824549562073898"/>
    <n v="278212.67592346581"/>
    <n v="620.99890923946737"/>
    <n v="88.824549562073898"/>
  </r>
  <r>
    <n v="286"/>
    <x v="0"/>
    <x v="1"/>
    <x v="2"/>
    <s v="62-304.520 (10), F.A.C."/>
    <x v="2"/>
    <x v="2"/>
    <x v="1"/>
    <x v="6"/>
    <s v="Residential, Rural &lt; or = 0.5 dwelling units/acre"/>
    <n v="1180"/>
    <x v="0"/>
    <s v="Brevard County"/>
    <x v="0"/>
    <x v="1"/>
    <m/>
    <m/>
    <n v="0"/>
    <n v="1"/>
    <n v="6"/>
    <n v="0.49966889307618523"/>
    <n v="4.1357183234294457"/>
    <n v="0.58081758543962025"/>
    <n v="1840.2926466330528"/>
    <n v="4.1357183234294457"/>
    <n v="0.58081707197165011"/>
    <n v="1840.2926466330528"/>
    <n v="4.1357183234294457"/>
    <n v="0.58081707197165011"/>
  </r>
  <r>
    <n v="287"/>
    <x v="0"/>
    <x v="1"/>
    <x v="2"/>
    <s v="62-304.520 (10), F.A.C."/>
    <x v="2"/>
    <x v="2"/>
    <x v="1"/>
    <x v="7"/>
    <s v="Low Density Under Construction"/>
    <n v="1190"/>
    <x v="0"/>
    <s v="Brevard County"/>
    <x v="0"/>
    <x v="1"/>
    <m/>
    <m/>
    <n v="0"/>
    <n v="1"/>
    <n v="6"/>
    <n v="0.55201746783679706"/>
    <n v="5.1514363669765029"/>
    <n v="0.81363337066589525"/>
    <n v="2134.3539632528336"/>
    <n v="5.1514363669765029"/>
    <n v="0.81363265137865848"/>
    <n v="2134.3539632528336"/>
    <n v="5.1514363669765029"/>
    <n v="0.81363265137865848"/>
  </r>
  <r>
    <n v="288"/>
    <x v="0"/>
    <x v="1"/>
    <x v="2"/>
    <s v="62-304.520 (10), F.A.C."/>
    <x v="2"/>
    <x v="2"/>
    <x v="1"/>
    <x v="8"/>
    <s v="Residential, Medium Density-Two-five dwellingunits per acre"/>
    <n v="1200"/>
    <x v="0"/>
    <s v="Brevard County"/>
    <x v="0"/>
    <x v="1"/>
    <m/>
    <m/>
    <n v="0"/>
    <n v="1"/>
    <n v="4020"/>
    <n v="485.44561308275456"/>
    <n v="4268.3244918109958"/>
    <n v="630.43456156324726"/>
    <n v="1751832.9840557859"/>
    <n v="4268.3244918109958"/>
    <n v="630.43400423171499"/>
    <n v="1751832.9840557859"/>
    <n v="4268.3244918109958"/>
    <n v="630.43400423171499"/>
  </r>
  <r>
    <n v="289"/>
    <x v="0"/>
    <x v="1"/>
    <x v="2"/>
    <s v="62-304.520 (10), F.A.C."/>
    <x v="2"/>
    <x v="2"/>
    <x v="1"/>
    <x v="9"/>
    <s v="Fixed Single Family Units"/>
    <n v="1210"/>
    <x v="0"/>
    <s v="Brevard County"/>
    <x v="0"/>
    <x v="1"/>
    <m/>
    <m/>
    <n v="0"/>
    <n v="1"/>
    <n v="15889"/>
    <n v="1503.3624094542311"/>
    <n v="12695.752531948683"/>
    <n v="1871.4094840571217"/>
    <n v="5188995.875971958"/>
    <n v="12695.752531948683"/>
    <n v="1871.407829649859"/>
    <n v="5188995.875971958"/>
    <n v="12695.752531948683"/>
    <n v="1871.407829649859"/>
  </r>
  <r>
    <n v="290"/>
    <x v="0"/>
    <x v="1"/>
    <x v="2"/>
    <s v="62-304.520 (10), F.A.C."/>
    <x v="2"/>
    <x v="2"/>
    <x v="1"/>
    <x v="88"/>
    <s v="Medium Density Under Construction"/>
    <n v="1290"/>
    <x v="0"/>
    <s v="Brevard County"/>
    <x v="0"/>
    <x v="1"/>
    <m/>
    <m/>
    <n v="0"/>
    <n v="1"/>
    <n v="2"/>
    <n v="3.2161133592446141E-3"/>
    <n v="1.9945734999313083E-2"/>
    <n v="2.9054657236749128E-3"/>
    <n v="10.631201243686689"/>
    <n v="1.9945734999313083E-2"/>
    <n v="2.9054631551170204E-3"/>
    <n v="10.631201243686689"/>
    <n v="1.9945734999313083E-2"/>
    <n v="2.9054631551170204E-3"/>
  </r>
  <r>
    <n v="291"/>
    <x v="0"/>
    <x v="1"/>
    <x v="2"/>
    <s v="62-304.520 (10), F.A.C."/>
    <x v="2"/>
    <x v="2"/>
    <x v="1"/>
    <x v="62"/>
    <s v="Residential, High Density"/>
    <n v="1300"/>
    <x v="0"/>
    <s v="Brevard County"/>
    <x v="0"/>
    <x v="1"/>
    <m/>
    <m/>
    <n v="0"/>
    <n v="1"/>
    <n v="1025"/>
    <n v="128.36411810257079"/>
    <n v="1246.4056428364458"/>
    <n v="223.99143014645657"/>
    <n v="460846.15782284224"/>
    <n v="1246.4056428364458"/>
    <n v="223.9912321283044"/>
    <n v="460846.15782284224"/>
    <n v="1246.4056428364458"/>
    <n v="223.9912321283044"/>
  </r>
  <r>
    <n v="292"/>
    <x v="0"/>
    <x v="1"/>
    <x v="2"/>
    <s v="62-304.520 (10), F.A.C."/>
    <x v="2"/>
    <x v="2"/>
    <x v="1"/>
    <x v="80"/>
    <s v="Fixed Single Family Units"/>
    <n v="1310"/>
    <x v="0"/>
    <s v="Brevard County"/>
    <x v="0"/>
    <x v="1"/>
    <m/>
    <m/>
    <n v="0"/>
    <n v="1"/>
    <n v="2"/>
    <n v="0.23944947807397499"/>
    <n v="2.4030141269780456"/>
    <n v="0.40278585441509801"/>
    <n v="874.40074198616219"/>
    <n v="2.4030141269780456"/>
    <n v="0.40278549833491001"/>
    <n v="874.40074198616219"/>
    <n v="2.4030141269780456"/>
    <n v="0.40278549833491001"/>
  </r>
  <r>
    <n v="293"/>
    <x v="0"/>
    <x v="1"/>
    <x v="2"/>
    <s v="62-304.520 (10), F.A.C."/>
    <x v="2"/>
    <x v="2"/>
    <x v="1"/>
    <x v="63"/>
    <s v="Mobile Home Units"/>
    <n v="1320"/>
    <x v="0"/>
    <s v="Brevard County"/>
    <x v="0"/>
    <x v="1"/>
    <m/>
    <m/>
    <n v="0"/>
    <n v="1"/>
    <n v="294"/>
    <n v="39.216860281619795"/>
    <n v="421.4142699594604"/>
    <n v="80.205221810269109"/>
    <n v="144407.36974980525"/>
    <n v="421.4142699594604"/>
    <n v="80.205150905369578"/>
    <n v="144407.36974980525"/>
    <n v="421.4142699594604"/>
    <n v="80.205150905369578"/>
  </r>
  <r>
    <n v="294"/>
    <x v="0"/>
    <x v="1"/>
    <x v="2"/>
    <s v="62-304.520 (10), F.A.C."/>
    <x v="2"/>
    <x v="2"/>
    <x v="1"/>
    <x v="10"/>
    <s v="Residential, High density; Multiple Dwelling Units, Low Rise &lt;Two stories or less&gt;"/>
    <n v="1330"/>
    <x v="0"/>
    <s v="Brevard County"/>
    <x v="0"/>
    <x v="1"/>
    <m/>
    <m/>
    <n v="0"/>
    <n v="1"/>
    <n v="683"/>
    <n v="62.524998525153393"/>
    <n v="624.82070568864651"/>
    <n v="113.53421199003851"/>
    <n v="225605.57541330723"/>
    <n v="624.82070568864651"/>
    <n v="113.53411162086419"/>
    <n v="225605.57541330723"/>
    <n v="624.82070568864651"/>
    <n v="113.53411162086419"/>
  </r>
  <r>
    <n v="295"/>
    <x v="0"/>
    <x v="1"/>
    <x v="2"/>
    <s v="62-304.520 (10), F.A.C."/>
    <x v="2"/>
    <x v="2"/>
    <x v="1"/>
    <x v="81"/>
    <s v="Residential, High density; Multiple Dwelling Units, High Rise &lt;Three stories or more&gt;"/>
    <n v="1340"/>
    <x v="0"/>
    <s v="Brevard County"/>
    <x v="0"/>
    <x v="1"/>
    <m/>
    <m/>
    <n v="0"/>
    <n v="1"/>
    <n v="41"/>
    <n v="12.37267322330959"/>
    <n v="134.8350446627413"/>
    <n v="25.022061738410343"/>
    <n v="47941.568842415152"/>
    <n v="134.8350446627413"/>
    <n v="25.022039617820997"/>
    <n v="47941.568842415152"/>
    <n v="134.8350446627413"/>
    <n v="25.022039617820997"/>
  </r>
  <r>
    <n v="296"/>
    <x v="0"/>
    <x v="1"/>
    <x v="2"/>
    <s v="62-304.520 (10), F.A.C."/>
    <x v="2"/>
    <x v="2"/>
    <x v="1"/>
    <x v="89"/>
    <s v="Residential, High density; Mixed Units &lt;Fixed and mobile Homes&gt;"/>
    <n v="1350"/>
    <x v="0"/>
    <s v="Brevard County"/>
    <x v="0"/>
    <x v="1"/>
    <m/>
    <m/>
    <n v="0"/>
    <n v="1"/>
    <n v="4"/>
    <n v="0.35011320192133466"/>
    <n v="3.7499806484931368"/>
    <n v="0.70841922035259652"/>
    <n v="1304.5419946338529"/>
    <n v="3.7499806484931368"/>
    <n v="0.70841859407923946"/>
    <n v="1304.5419946338529"/>
    <n v="3.7499806484931368"/>
    <n v="0.70841859407923946"/>
  </r>
  <r>
    <n v="297"/>
    <x v="0"/>
    <x v="1"/>
    <x v="2"/>
    <s v="62-304.520 (10), F.A.C."/>
    <x v="2"/>
    <x v="2"/>
    <x v="1"/>
    <x v="82"/>
    <s v="High Density Under Construction"/>
    <n v="1390"/>
    <x v="0"/>
    <s v="Brevard County"/>
    <x v="0"/>
    <x v="1"/>
    <m/>
    <m/>
    <n v="0"/>
    <n v="1"/>
    <n v="4"/>
    <n v="5.3890831288761466E-2"/>
    <n v="0.54820079574713088"/>
    <n v="8.9663508064746766E-2"/>
    <n v="207.56106407171345"/>
    <n v="0.54820079574713088"/>
    <n v="8.9663428798311351E-2"/>
    <n v="207.56106407171345"/>
    <n v="0.54820079574713088"/>
    <n v="8.9663428798311351E-2"/>
  </r>
  <r>
    <n v="298"/>
    <x v="0"/>
    <x v="1"/>
    <x v="2"/>
    <s v="62-304.520 (10), F.A.C."/>
    <x v="2"/>
    <x v="2"/>
    <x v="1"/>
    <x v="11"/>
    <s v="Commercial and Services"/>
    <n v="1400"/>
    <x v="0"/>
    <s v="Brevard County"/>
    <x v="0"/>
    <x v="1"/>
    <m/>
    <m/>
    <n v="0"/>
    <n v="1"/>
    <n v="247"/>
    <n v="17.749446207568038"/>
    <n v="185.56396488140422"/>
    <n v="26.049529872554672"/>
    <n v="64956.604005215726"/>
    <n v="185.56396488140422"/>
    <n v="26.049506843638923"/>
    <n v="64956.604005215726"/>
    <n v="185.56396488140422"/>
    <n v="26.049506843638923"/>
  </r>
  <r>
    <n v="299"/>
    <x v="0"/>
    <x v="1"/>
    <x v="2"/>
    <s v="62-304.520 (10), F.A.C."/>
    <x v="2"/>
    <x v="2"/>
    <x v="1"/>
    <x v="64"/>
    <s v="Retail Sales and Services"/>
    <n v="1410"/>
    <x v="0"/>
    <s v="Brevard County"/>
    <x v="0"/>
    <x v="1"/>
    <m/>
    <m/>
    <n v="0"/>
    <n v="1"/>
    <n v="294"/>
    <n v="43.747310358577018"/>
    <n v="464.48706029646229"/>
    <n v="63.611846258960043"/>
    <n v="164718.41435209065"/>
    <n v="464.48706029646229"/>
    <n v="63.611790023325192"/>
    <n v="164718.41435209065"/>
    <n v="464.48706029646229"/>
    <n v="63.611790023325192"/>
  </r>
  <r>
    <n v="300"/>
    <x v="0"/>
    <x v="1"/>
    <x v="2"/>
    <s v="62-304.520 (10), F.A.C."/>
    <x v="2"/>
    <x v="2"/>
    <x v="1"/>
    <x v="65"/>
    <s v="Wholesale Sales and Services &lt;Excluding warehouses associated with industrial use&gt;"/>
    <n v="1420"/>
    <x v="0"/>
    <s v="Brevard County"/>
    <x v="0"/>
    <x v="1"/>
    <m/>
    <m/>
    <n v="0"/>
    <n v="1"/>
    <n v="162"/>
    <n v="29.450408668675159"/>
    <n v="273.41521921807782"/>
    <n v="37.375676252678822"/>
    <n v="112477.50788463478"/>
    <n v="273.41521921807782"/>
    <n v="37.375643210957747"/>
    <n v="112477.50788463478"/>
    <n v="273.41521921807782"/>
    <n v="37.375643210957747"/>
  </r>
  <r>
    <n v="301"/>
    <x v="0"/>
    <x v="1"/>
    <x v="2"/>
    <s v="62-304.520 (10), F.A.C."/>
    <x v="2"/>
    <x v="2"/>
    <x v="1"/>
    <x v="66"/>
    <s v="Professional Services"/>
    <n v="1430"/>
    <x v="0"/>
    <s v="Brevard County"/>
    <x v="0"/>
    <x v="1"/>
    <m/>
    <m/>
    <n v="0"/>
    <n v="1"/>
    <n v="35"/>
    <n v="3.1918110348600006"/>
    <n v="34.689711061685067"/>
    <n v="4.8919857402695381"/>
    <n v="12331.408412274481"/>
    <n v="34.689711061685067"/>
    <n v="4.8919814155416823"/>
    <n v="12331.408412274481"/>
    <n v="34.689711061685067"/>
    <n v="4.8919814155416823"/>
  </r>
  <r>
    <n v="302"/>
    <x v="0"/>
    <x v="1"/>
    <x v="2"/>
    <s v="62-304.520 (10), F.A.C."/>
    <x v="2"/>
    <x v="2"/>
    <x v="1"/>
    <x v="67"/>
    <s v="Tourist Services"/>
    <n v="1450"/>
    <x v="0"/>
    <s v="Brevard County"/>
    <x v="0"/>
    <x v="1"/>
    <m/>
    <m/>
    <n v="0"/>
    <n v="1"/>
    <n v="16"/>
    <n v="3.5572744067808602"/>
    <n v="41.60991188242091"/>
    <n v="5.7021787426917001"/>
    <n v="13824.984886723834"/>
    <n v="41.60991188242091"/>
    <n v="5.7021737017180394"/>
    <n v="13824.984886723834"/>
    <n v="41.60991188242091"/>
    <n v="5.7021737017180394"/>
  </r>
  <r>
    <n v="303"/>
    <x v="0"/>
    <x v="1"/>
    <x v="2"/>
    <s v="62-304.520 (10), F.A.C."/>
    <x v="2"/>
    <x v="2"/>
    <x v="1"/>
    <x v="12"/>
    <s v="Oil and Gas Storage(except industrial use or manufacturing)"/>
    <n v="1460"/>
    <x v="0"/>
    <s v="Brevard County"/>
    <x v="0"/>
    <x v="1"/>
    <m/>
    <m/>
    <n v="0"/>
    <n v="1"/>
    <n v="5"/>
    <n v="2.2988494015976038E-2"/>
    <n v="9.0771164983877495E-2"/>
    <n v="1.3394702744241781E-2"/>
    <n v="43.61332871895641"/>
    <n v="9.0771164983877495E-2"/>
    <n v="1.3394690902742794E-2"/>
    <n v="43.61332871895641"/>
    <n v="9.0771164983877495E-2"/>
    <n v="1.3394690902742794E-2"/>
  </r>
  <r>
    <n v="304"/>
    <x v="0"/>
    <x v="1"/>
    <x v="2"/>
    <s v="62-304.520 (10), F.A.C."/>
    <x v="2"/>
    <x v="2"/>
    <x v="1"/>
    <x v="90"/>
    <s v="Commercial and Services Under Construction"/>
    <n v="1490"/>
    <x v="0"/>
    <s v="Brevard County"/>
    <x v="0"/>
    <x v="1"/>
    <m/>
    <m/>
    <n v="0"/>
    <n v="1"/>
    <n v="1"/>
    <n v="2.2797620073792498E-6"/>
    <n v="1.652142104481471E-6"/>
    <n v="2.2247818285431591E-7"/>
    <n v="7.4781926937048039E-4"/>
    <n v="1.652142104481471E-6"/>
    <n v="2.22477986173939E-7"/>
    <n v="7.4781926937048039E-4"/>
    <n v="1.652142104481471E-6"/>
    <n v="2.22477986173939E-7"/>
  </r>
  <r>
    <n v="305"/>
    <x v="0"/>
    <x v="1"/>
    <x v="2"/>
    <s v="62-304.520 (10), F.A.C."/>
    <x v="2"/>
    <x v="2"/>
    <x v="1"/>
    <x v="68"/>
    <s v="Other Light Industrial"/>
    <n v="1550"/>
    <x v="0"/>
    <s v="Brevard County"/>
    <x v="0"/>
    <x v="1"/>
    <m/>
    <m/>
    <n v="0"/>
    <n v="1"/>
    <n v="67"/>
    <n v="18.64046387747317"/>
    <n v="137.75551667526665"/>
    <n v="19.154345937169776"/>
    <n v="69000.678074920477"/>
    <n v="137.75551667526665"/>
    <n v="19.154329003896041"/>
    <n v="69000.678074920477"/>
    <n v="137.75551667526665"/>
    <n v="19.154329003896041"/>
  </r>
  <r>
    <n v="306"/>
    <x v="0"/>
    <x v="1"/>
    <x v="2"/>
    <s v="62-304.520 (10), F.A.C."/>
    <x v="2"/>
    <x v="2"/>
    <x v="1"/>
    <x v="91"/>
    <s v="Other Heavy Industrial"/>
    <n v="1560"/>
    <x v="0"/>
    <s v="Brevard County"/>
    <x v="0"/>
    <x v="1"/>
    <m/>
    <m/>
    <n v="0"/>
    <n v="1"/>
    <n v="1"/>
    <n v="1.58382015802469E-3"/>
    <n v="1.1455863376746728E-2"/>
    <n v="1.6562412169067796E-3"/>
    <n v="5.6319879021375909"/>
    <n v="1.1455863376746728E-2"/>
    <n v="1.6562397527175999E-3"/>
    <n v="5.6319879021375909"/>
    <n v="1.1455863376746728E-2"/>
    <n v="1.6562397527175999E-3"/>
  </r>
  <r>
    <n v="307"/>
    <x v="0"/>
    <x v="1"/>
    <x v="2"/>
    <s v="62-304.520 (10), F.A.C."/>
    <x v="2"/>
    <x v="2"/>
    <x v="1"/>
    <x v="69"/>
    <s v="Institutional (Educational,religious,health and military facilities)"/>
    <n v="1700"/>
    <x v="0"/>
    <s v="Brevard County"/>
    <x v="0"/>
    <x v="1"/>
    <m/>
    <m/>
    <n v="0"/>
    <n v="1"/>
    <n v="71"/>
    <n v="4.9875357653479302"/>
    <n v="39.18476949007438"/>
    <n v="5.4408047995978635"/>
    <n v="18252.451037795607"/>
    <n v="39.18476949007438"/>
    <n v="5.4407999896901229"/>
    <n v="18252.451037795607"/>
    <n v="39.18476949007438"/>
    <n v="5.4407999896901229"/>
  </r>
  <r>
    <n v="308"/>
    <x v="0"/>
    <x v="1"/>
    <x v="2"/>
    <s v="62-304.520 (10), F.A.C."/>
    <x v="2"/>
    <x v="2"/>
    <x v="1"/>
    <x v="70"/>
    <s v="Educational Facilities"/>
    <n v="1710"/>
    <x v="0"/>
    <s v="Brevard County"/>
    <x v="0"/>
    <x v="1"/>
    <m/>
    <m/>
    <n v="0"/>
    <n v="1"/>
    <n v="100"/>
    <n v="41.048247051034316"/>
    <n v="311.89069168380081"/>
    <n v="42.674738261961622"/>
    <n v="151911.55178542531"/>
    <n v="311.89069168380081"/>
    <n v="42.674700535639609"/>
    <n v="151911.55178542531"/>
    <n v="311.89069168380081"/>
    <n v="42.674700535639609"/>
  </r>
  <r>
    <n v="309"/>
    <x v="0"/>
    <x v="1"/>
    <x v="2"/>
    <s v="62-304.520 (10), F.A.C."/>
    <x v="2"/>
    <x v="2"/>
    <x v="1"/>
    <x v="71"/>
    <s v="Religious"/>
    <n v="1720"/>
    <x v="0"/>
    <s v="Brevard County"/>
    <x v="0"/>
    <x v="1"/>
    <m/>
    <m/>
    <n v="0"/>
    <n v="1"/>
    <n v="86"/>
    <n v="24.609832817641511"/>
    <n v="199.45821440138059"/>
    <n v="28.100768578977892"/>
    <n v="92954.701992561982"/>
    <n v="199.45821440138059"/>
    <n v="28.100743736678027"/>
    <n v="92954.701992561982"/>
    <n v="199.45821440138059"/>
    <n v="28.100743736678027"/>
  </r>
  <r>
    <n v="310"/>
    <x v="0"/>
    <x v="1"/>
    <x v="2"/>
    <s v="62-304.520 (10), F.A.C."/>
    <x v="2"/>
    <x v="2"/>
    <x v="1"/>
    <x v="13"/>
    <s v="Military"/>
    <n v="1730"/>
    <x v="0"/>
    <s v="Brevard County"/>
    <x v="0"/>
    <x v="1"/>
    <m/>
    <m/>
    <n v="0"/>
    <n v="1"/>
    <n v="135"/>
    <n v="2.3700414658282583"/>
    <n v="8.2044081812516367"/>
    <n v="1.0828377722847782"/>
    <n v="3713.355210565519"/>
    <n v="8.2044081812516367"/>
    <n v="1.0828368150091594"/>
    <n v="3713.355210565519"/>
    <n v="8.2044081812516367"/>
    <n v="1.0828368150091594"/>
  </r>
  <r>
    <n v="311"/>
    <x v="0"/>
    <x v="1"/>
    <x v="2"/>
    <s v="62-304.520 (10), F.A.C."/>
    <x v="2"/>
    <x v="2"/>
    <x v="1"/>
    <x v="14"/>
    <s v="Governmental"/>
    <n v="1750"/>
    <x v="0"/>
    <s v="Brevard County"/>
    <x v="0"/>
    <x v="1"/>
    <m/>
    <m/>
    <n v="0"/>
    <n v="1"/>
    <n v="275"/>
    <n v="85.491419283321036"/>
    <n v="630.06115831248201"/>
    <n v="85.296047549520125"/>
    <n v="302742.05854812148"/>
    <n v="630.06115831248201"/>
    <n v="85.295972144109541"/>
    <n v="302742.05854812148"/>
    <n v="630.06115831248201"/>
    <n v="85.295972144109541"/>
  </r>
  <r>
    <n v="312"/>
    <x v="0"/>
    <x v="1"/>
    <x v="2"/>
    <s v="62-304.520 (10), F.A.C."/>
    <x v="2"/>
    <x v="2"/>
    <x v="1"/>
    <x v="73"/>
    <s v="Commercial Child Care"/>
    <n v="1780"/>
    <x v="0"/>
    <s v="Brevard County"/>
    <x v="0"/>
    <x v="1"/>
    <m/>
    <m/>
    <n v="0"/>
    <n v="1"/>
    <n v="8"/>
    <n v="0.77869851250168087"/>
    <n v="7.597542384188797"/>
    <n v="1.1656465073298321"/>
    <n v="3029.5295694046126"/>
    <n v="7.597542384188797"/>
    <n v="1.1656454768476958"/>
    <n v="3029.5295694046126"/>
    <n v="7.597542384188797"/>
    <n v="1.1656454768476958"/>
  </r>
  <r>
    <n v="313"/>
    <x v="0"/>
    <x v="1"/>
    <x v="2"/>
    <s v="62-304.520 (10), F.A.C."/>
    <x v="2"/>
    <x v="2"/>
    <x v="1"/>
    <x v="92"/>
    <s v="Recreational"/>
    <n v="1800"/>
    <x v="0"/>
    <s v="Brevard County"/>
    <x v="0"/>
    <x v="1"/>
    <m/>
    <m/>
    <n v="0"/>
    <n v="1"/>
    <n v="5"/>
    <n v="1.9733164950836608E-2"/>
    <n v="8.1791710842841217E-2"/>
    <n v="1.1190276353615095E-2"/>
    <n v="40.513278473105842"/>
    <n v="8.1791710842841217E-2"/>
    <n v="1.1190266460924801E-2"/>
    <n v="40.513278473105842"/>
    <n v="8.1791710842841217E-2"/>
    <n v="1.1190266460924801E-2"/>
  </r>
  <r>
    <n v="314"/>
    <x v="0"/>
    <x v="1"/>
    <x v="2"/>
    <s v="62-304.520 (10), F.A.C."/>
    <x v="2"/>
    <x v="2"/>
    <x v="1"/>
    <x v="85"/>
    <s v="Marinas and Fish Camps"/>
    <n v="1840"/>
    <x v="0"/>
    <s v="Brevard County"/>
    <x v="0"/>
    <x v="1"/>
    <m/>
    <m/>
    <n v="0"/>
    <n v="1"/>
    <n v="69"/>
    <n v="11.972772144896615"/>
    <n v="97.59213849981839"/>
    <n v="13.814761590212868"/>
    <n v="40894.522469521158"/>
    <n v="97.59213849981839"/>
    <n v="13.814749377363638"/>
    <n v="40894.522469521158"/>
    <n v="97.59213849981839"/>
    <n v="13.814749377363638"/>
  </r>
  <r>
    <n v="315"/>
    <x v="0"/>
    <x v="1"/>
    <x v="2"/>
    <s v="62-304.520 (10), F.A.C."/>
    <x v="2"/>
    <x v="2"/>
    <x v="1"/>
    <x v="16"/>
    <s v="Parks and Zoos"/>
    <n v="1850"/>
    <x v="0"/>
    <s v="Brevard County"/>
    <x v="0"/>
    <x v="1"/>
    <m/>
    <m/>
    <n v="0"/>
    <n v="1"/>
    <n v="3"/>
    <n v="2.6062023257262472E-2"/>
    <n v="0.23841130870306165"/>
    <n v="3.9845668370990267E-2"/>
    <n v="99.197027651366341"/>
    <n v="0.23841130870306165"/>
    <n v="3.9845633145689063E-2"/>
    <n v="99.197027651366341"/>
    <n v="0.23841130870306165"/>
    <n v="3.9845633145689063E-2"/>
  </r>
  <r>
    <n v="316"/>
    <x v="0"/>
    <x v="1"/>
    <x v="2"/>
    <s v="62-304.520 (10), F.A.C."/>
    <x v="2"/>
    <x v="2"/>
    <x v="1"/>
    <x v="74"/>
    <s v="Community Recreational Facilities"/>
    <n v="1860"/>
    <x v="0"/>
    <s v="Brevard County"/>
    <x v="0"/>
    <x v="1"/>
    <m/>
    <m/>
    <n v="0"/>
    <n v="1"/>
    <n v="78"/>
    <n v="2.1875607101277188"/>
    <n v="16.758179385722908"/>
    <n v="2.4607795977538887"/>
    <n v="7548.2118741376471"/>
    <n v="16.758179385722908"/>
    <n v="2.4607774223178525"/>
    <n v="7548.2118741376471"/>
    <n v="16.758179385722908"/>
    <n v="2.4607774223178525"/>
  </r>
  <r>
    <n v="317"/>
    <x v="0"/>
    <x v="1"/>
    <x v="2"/>
    <s v="62-304.520 (10), F.A.C."/>
    <x v="2"/>
    <x v="2"/>
    <x v="1"/>
    <x v="24"/>
    <s v="Other Recreational(Riding stables, go-carttracks, skeet ranges, etc)"/>
    <n v="1890"/>
    <x v="0"/>
    <s v="Brevard County"/>
    <x v="0"/>
    <x v="1"/>
    <m/>
    <m/>
    <n v="0"/>
    <n v="1"/>
    <n v="5"/>
    <n v="1.1823805968267813"/>
    <n v="9.9579850232991021"/>
    <n v="1.3740913511248538"/>
    <n v="4514.8877514990672"/>
    <n v="9.9579850232991021"/>
    <n v="1.3740901363684173"/>
    <n v="4514.8877514990672"/>
    <n v="9.9579850232991021"/>
    <n v="1.3740901363684173"/>
  </r>
  <r>
    <n v="318"/>
    <x v="0"/>
    <x v="1"/>
    <x v="2"/>
    <s v="62-304.520 (10), F.A.C."/>
    <x v="2"/>
    <x v="2"/>
    <x v="1"/>
    <x v="4"/>
    <s v="Mixed Rangeland"/>
    <n v="1000"/>
    <x v="0"/>
    <s v="Brevard County"/>
    <x v="0"/>
    <x v="1"/>
    <s v="Not Ag"/>
    <m/>
    <n v="0"/>
    <n v="1"/>
    <n v="7"/>
    <n v="0.27777237686968992"/>
    <n v="2.2723799688986204"/>
    <n v="0.32778216817176764"/>
    <n v="998.62085535874303"/>
    <n v="2.2723799688986204"/>
    <n v="0.32778187839809564"/>
    <n v="998.62085535874303"/>
    <n v="2.2723799688986204"/>
    <n v="0.32778187839809564"/>
  </r>
  <r>
    <n v="319"/>
    <x v="0"/>
    <x v="1"/>
    <x v="2"/>
    <s v="62-304.520 (10), F.A.C."/>
    <x v="2"/>
    <x v="2"/>
    <x v="1"/>
    <x v="17"/>
    <s v="Beaches other than swimming beaches"/>
    <n v="7100"/>
    <x v="0"/>
    <s v="Brevard County"/>
    <x v="0"/>
    <x v="1"/>
    <m/>
    <m/>
    <n v="0"/>
    <n v="1"/>
    <n v="5"/>
    <n v="5.6639179059892575E-2"/>
    <n v="0.22586125414768196"/>
    <n v="3.0786578508348209E-2"/>
    <n v="115.70081041658862"/>
    <n v="0.22586125414768196"/>
    <n v="3.0786551291675752E-2"/>
    <n v="115.70081041658862"/>
    <n v="0.22586125414768196"/>
    <n v="3.0786551291675752E-2"/>
  </r>
  <r>
    <n v="320"/>
    <x v="0"/>
    <x v="1"/>
    <x v="2"/>
    <s v="62-304.520 (10), F.A.C."/>
    <x v="2"/>
    <x v="2"/>
    <x v="1"/>
    <x v="75"/>
    <s v="Disturbed land"/>
    <n v="7400"/>
    <x v="0"/>
    <s v="Brevard County"/>
    <x v="0"/>
    <x v="1"/>
    <m/>
    <m/>
    <n v="0"/>
    <n v="1"/>
    <n v="15"/>
    <n v="2.0426890074320778"/>
    <n v="13.657796142776977"/>
    <n v="2.2186710041648516"/>
    <n v="6697.0679292130444"/>
    <n v="13.657796142776977"/>
    <n v="2.2186690427633216"/>
    <n v="6697.0679292130444"/>
    <n v="13.657796142776977"/>
    <n v="2.2186690427633216"/>
  </r>
  <r>
    <n v="321"/>
    <x v="0"/>
    <x v="1"/>
    <x v="2"/>
    <s v="62-304.520 (10), F.A.C."/>
    <x v="2"/>
    <x v="2"/>
    <x v="1"/>
    <x v="93"/>
    <s v="Rural land in transition without positive indicators of intended activity"/>
    <n v="7410"/>
    <x v="0"/>
    <s v="Brevard County"/>
    <x v="0"/>
    <x v="1"/>
    <m/>
    <m/>
    <n v="0"/>
    <n v="1"/>
    <n v="14"/>
    <n v="2.7427215276649561"/>
    <n v="12.246367365275653"/>
    <n v="1.510897179041778"/>
    <n v="5690.5050821028854"/>
    <n v="12.246367365275653"/>
    <n v="1.5108958433430504"/>
    <n v="5690.5050821028854"/>
    <n v="12.246367365275653"/>
    <n v="1.5108958433430504"/>
  </r>
  <r>
    <n v="322"/>
    <x v="0"/>
    <x v="1"/>
    <x v="2"/>
    <s v="62-304.520 (10), F.A.C."/>
    <x v="2"/>
    <x v="2"/>
    <x v="1"/>
    <x v="20"/>
    <s v="Roads and Highways"/>
    <n v="8140"/>
    <x v="0"/>
    <s v="Brevard County"/>
    <x v="0"/>
    <x v="1"/>
    <m/>
    <m/>
    <n v="0"/>
    <n v="1"/>
    <n v="393"/>
    <n v="28.414460852848435"/>
    <n v="209.58417699469356"/>
    <n v="28.263051419213664"/>
    <n v="88271.509265606568"/>
    <n v="209.58417699469356"/>
    <n v="28.263026433448729"/>
    <n v="88271.509265606568"/>
    <n v="209.58417699469356"/>
    <n v="28.263026433448729"/>
  </r>
  <r>
    <n v="323"/>
    <x v="0"/>
    <x v="1"/>
    <x v="2"/>
    <s v="62-304.520 (10), F.A.C."/>
    <x v="2"/>
    <x v="2"/>
    <x v="1"/>
    <x v="21"/>
    <s v="Port facilities"/>
    <n v="8150"/>
    <x v="0"/>
    <s v="Brevard County"/>
    <x v="0"/>
    <x v="1"/>
    <m/>
    <m/>
    <n v="0"/>
    <n v="1"/>
    <n v="58"/>
    <n v="0.14312420640786688"/>
    <n v="0.6923450515888725"/>
    <n v="8.7747375472979477E-2"/>
    <n v="349.64296255083752"/>
    <n v="0.6923450515888725"/>
    <n v="8.7747297900488616E-2"/>
    <n v="349.64296255083752"/>
    <n v="0.6923450515888725"/>
    <n v="8.7747297900488616E-2"/>
  </r>
  <r>
    <n v="324"/>
    <x v="0"/>
    <x v="1"/>
    <x v="2"/>
    <s v="62-304.520 (10), F.A.C."/>
    <x v="2"/>
    <x v="2"/>
    <x v="1"/>
    <x v="59"/>
    <s v="Electrical power facilities"/>
    <n v="8310"/>
    <x v="0"/>
    <s v="Brevard County"/>
    <x v="0"/>
    <x v="1"/>
    <m/>
    <m/>
    <n v="0"/>
    <n v="1"/>
    <n v="8"/>
    <n v="0.15795166362276578"/>
    <n v="1.4008841427891174"/>
    <n v="0.1965960955873568"/>
    <n v="606.35165738850446"/>
    <n v="1.4008841427891174"/>
    <n v="0.19659592178787003"/>
    <n v="606.35165738850446"/>
    <n v="1.4008841427891174"/>
    <n v="0.19659592178787003"/>
  </r>
  <r>
    <n v="325"/>
    <x v="0"/>
    <x v="1"/>
    <x v="2"/>
    <s v="62-304.520 (10), F.A.C."/>
    <x v="2"/>
    <x v="2"/>
    <x v="1"/>
    <x v="77"/>
    <s v="Water supply plants"/>
    <n v="8330"/>
    <x v="0"/>
    <s v="Brevard County"/>
    <x v="0"/>
    <x v="1"/>
    <m/>
    <m/>
    <n v="0"/>
    <n v="1"/>
    <n v="17"/>
    <n v="3.7192047192442543"/>
    <n v="19.665244288209436"/>
    <n v="2.8046911499362772"/>
    <n v="9474.4738193433222"/>
    <n v="19.665244288209436"/>
    <n v="2.8046886704674892"/>
    <n v="9474.4738193433222"/>
    <n v="19.665244288209436"/>
    <n v="2.8046886704674892"/>
  </r>
  <r>
    <n v="326"/>
    <x v="0"/>
    <x v="1"/>
    <x v="2"/>
    <s v="62-304.520 (10), F.A.C."/>
    <x v="2"/>
    <x v="2"/>
    <x v="1"/>
    <x v="94"/>
    <s v="Sewage Treatment"/>
    <n v="8340"/>
    <x v="0"/>
    <s v="Brevard County"/>
    <x v="0"/>
    <x v="1"/>
    <m/>
    <m/>
    <n v="0"/>
    <n v="1"/>
    <n v="3"/>
    <n v="5.5062421455566439E-2"/>
    <n v="0.36611007908001864"/>
    <n v="5.0782752005398696E-2"/>
    <n v="189.39167268934858"/>
    <n v="0.36611007908001864"/>
    <n v="5.0782707111240451E-2"/>
    <n v="189.39167268934858"/>
    <n v="0.36611007908001864"/>
    <n v="5.0782707111240451E-2"/>
  </r>
  <r>
    <n v="327"/>
    <x v="0"/>
    <x v="1"/>
    <x v="2"/>
    <s v="62-304.520 (10), F.A.C."/>
    <x v="2"/>
    <x v="2"/>
    <x v="7"/>
    <x v="5"/>
    <s v="Residential, Low Density-Less than two dwelling units/acre"/>
    <n v="1100"/>
    <x v="0"/>
    <s v="City of Cape Canaveral         Brevard County"/>
    <x v="5"/>
    <x v="1"/>
    <m/>
    <m/>
    <n v="0"/>
    <n v="1"/>
    <n v="19"/>
    <n v="0.82382185771320371"/>
    <n v="6.5837676947516677"/>
    <n v="1.0113931010504367"/>
    <n v="2645.1114119127301"/>
    <n v="6.5837676947516677"/>
    <n v="1.0113922069350103"/>
    <n v="2645.1114119127301"/>
    <n v="6.5837676947516677"/>
    <n v="1.0113922069350103"/>
  </r>
  <r>
    <n v="328"/>
    <x v="0"/>
    <x v="1"/>
    <x v="2"/>
    <s v="62-304.520 (10), F.A.C."/>
    <x v="2"/>
    <x v="2"/>
    <x v="7"/>
    <x v="8"/>
    <s v="Residential, Medium Density-Two-five dwellingunits per acre"/>
    <n v="1200"/>
    <x v="0"/>
    <s v="City of Cape Canaveral         Brevard County"/>
    <x v="5"/>
    <x v="1"/>
    <m/>
    <m/>
    <n v="0"/>
    <n v="1"/>
    <n v="638"/>
    <n v="109.54825058823788"/>
    <n v="1002.0792322579479"/>
    <n v="160.73869010586347"/>
    <n v="391590.81580229528"/>
    <n v="1002.0792322579479"/>
    <n v="160.73854800588026"/>
    <n v="391590.81580229528"/>
    <n v="1002.0792322579479"/>
    <n v="160.73854800588026"/>
  </r>
  <r>
    <n v="329"/>
    <x v="0"/>
    <x v="1"/>
    <x v="2"/>
    <s v="62-304.520 (10), F.A.C."/>
    <x v="2"/>
    <x v="2"/>
    <x v="7"/>
    <x v="9"/>
    <s v="Fixed Single Family Units"/>
    <n v="1210"/>
    <x v="0"/>
    <s v="City of Cape Canaveral         Brevard County"/>
    <x v="5"/>
    <x v="1"/>
    <m/>
    <m/>
    <n v="0"/>
    <n v="1"/>
    <n v="1143"/>
    <n v="104.88962593849733"/>
    <n v="911.91500104306817"/>
    <n v="139.75066361178182"/>
    <n v="368500.9203301199"/>
    <n v="911.91500104306817"/>
    <n v="139.75054006612564"/>
    <n v="368500.9203301199"/>
    <n v="911.91500104306817"/>
    <n v="139.75054006612564"/>
  </r>
  <r>
    <n v="330"/>
    <x v="0"/>
    <x v="1"/>
    <x v="2"/>
    <s v="62-304.520 (10), F.A.C."/>
    <x v="2"/>
    <x v="2"/>
    <x v="7"/>
    <x v="62"/>
    <s v="Residential, High Density"/>
    <n v="1300"/>
    <x v="0"/>
    <s v="City of Cape Canaveral         Brevard County"/>
    <x v="5"/>
    <x v="1"/>
    <m/>
    <m/>
    <n v="0"/>
    <n v="1"/>
    <n v="1594"/>
    <n v="281.59781252319897"/>
    <n v="2571.729096802108"/>
    <n v="455.33453828355505"/>
    <n v="1013151.5727936592"/>
    <n v="2571.729096802108"/>
    <n v="455.33413574804774"/>
    <n v="1013151.5727936592"/>
    <n v="2571.729096802108"/>
    <n v="455.33413574804774"/>
  </r>
  <r>
    <n v="331"/>
    <x v="0"/>
    <x v="1"/>
    <x v="2"/>
    <s v="62-304.520 (10), F.A.C."/>
    <x v="2"/>
    <x v="2"/>
    <x v="7"/>
    <x v="62"/>
    <s v="Residential, High Density"/>
    <n v="1300"/>
    <x v="0"/>
    <s v="Port Canaveral                       City of Cape Canaveral         Brevard County"/>
    <x v="5"/>
    <x v="1"/>
    <m/>
    <m/>
    <n v="0"/>
    <n v="1"/>
    <n v="5"/>
    <n v="4.4797999410739794E-2"/>
    <n v="0.37822988286879017"/>
    <n v="6.3065348173911656E-2"/>
    <n v="154.63253788350545"/>
    <n v="0.37822988286879017"/>
    <n v="6.3065292421404975E-2"/>
    <n v="154.63253788350545"/>
    <n v="0.37822988286879017"/>
    <n v="6.3065292421404975E-2"/>
  </r>
  <r>
    <n v="332"/>
    <x v="0"/>
    <x v="1"/>
    <x v="2"/>
    <s v="62-304.520 (10), F.A.C."/>
    <x v="2"/>
    <x v="2"/>
    <x v="7"/>
    <x v="63"/>
    <s v="Mobile Home Units"/>
    <n v="1320"/>
    <x v="0"/>
    <s v="City of Cape Canaveral         Brevard County"/>
    <x v="5"/>
    <x v="1"/>
    <m/>
    <m/>
    <n v="0"/>
    <n v="1"/>
    <n v="153"/>
    <n v="38.682667586792142"/>
    <n v="385.55378125847778"/>
    <n v="70.929557947470414"/>
    <n v="138493.72547671731"/>
    <n v="385.55378125847778"/>
    <n v="70.929495242660678"/>
    <n v="138493.72547671731"/>
    <n v="385.55378125847778"/>
    <n v="70.929495242660678"/>
  </r>
  <r>
    <n v="333"/>
    <x v="0"/>
    <x v="1"/>
    <x v="2"/>
    <s v="62-304.520 (10), F.A.C."/>
    <x v="2"/>
    <x v="2"/>
    <x v="7"/>
    <x v="10"/>
    <s v="Residential, High density; Multiple Dwelling Units, Low Rise &lt;Two stories or less&gt;"/>
    <n v="1330"/>
    <x v="0"/>
    <s v="City of Cape Canaveral         Brevard County"/>
    <x v="5"/>
    <x v="1"/>
    <m/>
    <m/>
    <n v="0"/>
    <n v="1"/>
    <n v="2364"/>
    <n v="92.245780989786851"/>
    <n v="855.39905248338948"/>
    <n v="143.8396476693099"/>
    <n v="333757.82133881323"/>
    <n v="855.39905248338948"/>
    <n v="143.83952050881464"/>
    <n v="333757.82133881323"/>
    <n v="855.39905248338948"/>
    <n v="143.83952050881464"/>
  </r>
  <r>
    <n v="334"/>
    <x v="0"/>
    <x v="1"/>
    <x v="2"/>
    <s v="62-304.520 (10), F.A.C."/>
    <x v="2"/>
    <x v="2"/>
    <x v="7"/>
    <x v="81"/>
    <s v="Residential, High density; Multiple Dwelling Units, High Rise &lt;Three stories or more&gt;"/>
    <n v="1340"/>
    <x v="0"/>
    <s v="City of Cape Canaveral         Brevard County"/>
    <x v="5"/>
    <x v="1"/>
    <m/>
    <m/>
    <n v="0"/>
    <n v="1"/>
    <n v="63"/>
    <n v="17.15143718359289"/>
    <n v="173.05228993261071"/>
    <n v="31.807300205708135"/>
    <n v="61974.939446269491"/>
    <n v="173.05228993261071"/>
    <n v="31.807272086673329"/>
    <n v="61974.939446269491"/>
    <n v="173.05228993261071"/>
    <n v="31.807272086673329"/>
  </r>
  <r>
    <n v="335"/>
    <x v="0"/>
    <x v="1"/>
    <x v="2"/>
    <s v="62-304.520 (10), F.A.C."/>
    <x v="2"/>
    <x v="2"/>
    <x v="7"/>
    <x v="11"/>
    <s v="Commercial and Services"/>
    <n v="1400"/>
    <x v="0"/>
    <s v="City of Cape Canaveral         Brevard County"/>
    <x v="5"/>
    <x v="1"/>
    <m/>
    <m/>
    <n v="0"/>
    <n v="1"/>
    <n v="317"/>
    <n v="41.038132653726137"/>
    <n v="397.05306012174071"/>
    <n v="54.91548343071991"/>
    <n v="150574.59974089003"/>
    <n v="397.05306012174071"/>
    <n v="54.915434883047546"/>
    <n v="150574.59974089003"/>
    <n v="397.05306012174071"/>
    <n v="54.915434883047546"/>
  </r>
  <r>
    <n v="336"/>
    <x v="0"/>
    <x v="1"/>
    <x v="2"/>
    <s v="62-304.520 (10), F.A.C."/>
    <x v="2"/>
    <x v="2"/>
    <x v="7"/>
    <x v="64"/>
    <s v="Retail Sales and Services"/>
    <n v="1410"/>
    <x v="0"/>
    <s v="City of Cape Canaveral         Brevard County"/>
    <x v="5"/>
    <x v="1"/>
    <m/>
    <m/>
    <n v="0"/>
    <n v="1"/>
    <n v="427"/>
    <n v="78.455891590645336"/>
    <n v="712.32578709584527"/>
    <n v="98.020158757859662"/>
    <n v="289481.65366575192"/>
    <n v="712.32578709584527"/>
    <n v="98.020072103782226"/>
    <n v="289481.65366575192"/>
    <n v="712.32578709584527"/>
    <n v="98.020072103782226"/>
  </r>
  <r>
    <n v="337"/>
    <x v="0"/>
    <x v="1"/>
    <x v="2"/>
    <s v="62-304.520 (10), F.A.C."/>
    <x v="2"/>
    <x v="2"/>
    <x v="7"/>
    <x v="65"/>
    <s v="Wholesale Sales and Services &lt;Excluding warehouses associated with industrial use&gt;"/>
    <n v="1420"/>
    <x v="0"/>
    <s v="City of Cape Canaveral         Brevard County"/>
    <x v="5"/>
    <x v="1"/>
    <m/>
    <m/>
    <n v="0"/>
    <n v="1"/>
    <n v="169"/>
    <n v="46.883758777094343"/>
    <n v="411.89260966395705"/>
    <n v="55.97592103689842"/>
    <n v="172478.7873164987"/>
    <n v="411.89260966395705"/>
    <n v="55.975871551753144"/>
    <n v="172478.7873164987"/>
    <n v="411.89260966395705"/>
    <n v="55.975871551753144"/>
  </r>
  <r>
    <n v="338"/>
    <x v="0"/>
    <x v="1"/>
    <x v="2"/>
    <s v="62-304.520 (10), F.A.C."/>
    <x v="2"/>
    <x v="2"/>
    <x v="7"/>
    <x v="66"/>
    <s v="Professional Services"/>
    <n v="1430"/>
    <x v="0"/>
    <s v="City of Cape Canaveral         Brevard County"/>
    <x v="5"/>
    <x v="1"/>
    <m/>
    <m/>
    <n v="0"/>
    <n v="1"/>
    <n v="157"/>
    <n v="35.429560629350021"/>
    <n v="360.42842733011207"/>
    <n v="48.771188393380747"/>
    <n v="129533.37243406427"/>
    <n v="360.42842733011207"/>
    <n v="48.771145277532035"/>
    <n v="129533.37243406427"/>
    <n v="360.42842733011207"/>
    <n v="48.771145277532035"/>
  </r>
  <r>
    <n v="339"/>
    <x v="0"/>
    <x v="1"/>
    <x v="2"/>
    <s v="62-304.520 (10), F.A.C."/>
    <x v="2"/>
    <x v="2"/>
    <x v="7"/>
    <x v="67"/>
    <s v="Tourist Services"/>
    <n v="1450"/>
    <x v="0"/>
    <s v="City of Cape Canaveral         Brevard County"/>
    <x v="5"/>
    <x v="1"/>
    <m/>
    <m/>
    <n v="0"/>
    <n v="1"/>
    <n v="113"/>
    <n v="34.099801326097484"/>
    <n v="275.83993025548449"/>
    <n v="37.905280330043496"/>
    <n v="125205.4039869493"/>
    <n v="275.83993025548449"/>
    <n v="37.905246820129413"/>
    <n v="125205.4039869493"/>
    <n v="275.83993025548449"/>
    <n v="37.905246820129413"/>
  </r>
  <r>
    <n v="340"/>
    <x v="0"/>
    <x v="1"/>
    <x v="2"/>
    <s v="62-304.520 (10), F.A.C."/>
    <x v="2"/>
    <x v="2"/>
    <x v="7"/>
    <x v="67"/>
    <s v="Tourist Services"/>
    <n v="1450"/>
    <x v="0"/>
    <s v="Port Canaveral                       City of Cape Canaveral         Brevard County"/>
    <x v="5"/>
    <x v="1"/>
    <m/>
    <m/>
    <n v="0"/>
    <n v="1"/>
    <n v="4"/>
    <n v="8.8391623411181695E-3"/>
    <n v="6.1720074020603019E-2"/>
    <n v="7.9534229434752197E-3"/>
    <n v="31.588785873508883"/>
    <n v="6.1720074020603019E-2"/>
    <n v="7.9534159123039114E-3"/>
    <n v="31.588785873508883"/>
    <n v="6.1720074020603019E-2"/>
    <n v="7.9534159123039114E-3"/>
  </r>
  <r>
    <n v="341"/>
    <x v="0"/>
    <x v="1"/>
    <x v="2"/>
    <s v="62-304.520 (10), F.A.C."/>
    <x v="2"/>
    <x v="2"/>
    <x v="7"/>
    <x v="12"/>
    <s v="Oil and Gas Storage(except industrial use or manufacturing)"/>
    <n v="1460"/>
    <x v="0"/>
    <s v="City of Cape Canaveral         Brevard County"/>
    <x v="5"/>
    <x v="1"/>
    <m/>
    <m/>
    <n v="0"/>
    <n v="1"/>
    <n v="23"/>
    <n v="2.0080610697279577"/>
    <n v="14.32025057473623"/>
    <n v="1.9897409608005774"/>
    <n v="6555.7590067459296"/>
    <n v="14.32025057473623"/>
    <n v="1.9897392017831541"/>
    <n v="6555.7590067459296"/>
    <n v="14.32025057473623"/>
    <n v="1.9897392017831541"/>
  </r>
  <r>
    <n v="342"/>
    <x v="0"/>
    <x v="1"/>
    <x v="2"/>
    <s v="62-304.520 (10), F.A.C."/>
    <x v="2"/>
    <x v="2"/>
    <x v="7"/>
    <x v="95"/>
    <s v="Food Processing"/>
    <n v="1510"/>
    <x v="0"/>
    <s v="City of Cape Canaveral         Brevard County"/>
    <x v="5"/>
    <x v="1"/>
    <m/>
    <m/>
    <n v="0"/>
    <n v="1"/>
    <n v="19"/>
    <n v="4.967167283102242"/>
    <n v="36.992975660394613"/>
    <n v="5.3093445911438897"/>
    <n v="17662.168493305056"/>
    <n v="36.992975660394613"/>
    <n v="5.3093398974526878"/>
    <n v="17662.168493305056"/>
    <n v="36.992975660394613"/>
    <n v="5.3093398974526878"/>
  </r>
  <r>
    <n v="343"/>
    <x v="0"/>
    <x v="1"/>
    <x v="2"/>
    <s v="62-304.520 (10), F.A.C."/>
    <x v="2"/>
    <x v="2"/>
    <x v="7"/>
    <x v="68"/>
    <s v="Other Light Industrial"/>
    <n v="1550"/>
    <x v="0"/>
    <s v="City of Cape Canaveral         Brevard County"/>
    <x v="5"/>
    <x v="1"/>
    <m/>
    <m/>
    <n v="0"/>
    <n v="1"/>
    <n v="152"/>
    <n v="27.852188231562817"/>
    <n v="216.31223778850526"/>
    <n v="30.300922336200486"/>
    <n v="100628.16930075813"/>
    <n v="216.31223778850526"/>
    <n v="30.300895548869136"/>
    <n v="100628.16930075813"/>
    <n v="216.31223778850526"/>
    <n v="30.300895548869136"/>
  </r>
  <r>
    <n v="344"/>
    <x v="0"/>
    <x v="1"/>
    <x v="2"/>
    <s v="62-304.520 (10), F.A.C."/>
    <x v="2"/>
    <x v="2"/>
    <x v="7"/>
    <x v="68"/>
    <s v="Other Light Industrial"/>
    <n v="1550"/>
    <x v="0"/>
    <s v="Port Canaveral                       City of Cape Canaveral         Brevard County"/>
    <x v="5"/>
    <x v="1"/>
    <m/>
    <m/>
    <n v="0"/>
    <n v="1"/>
    <n v="1"/>
    <n v="2.7701261504338198E-3"/>
    <n v="1.3839234132306628E-2"/>
    <n v="1.6035568254598666E-3"/>
    <n v="7.5577353455298475"/>
    <n v="1.3839234132306628E-2"/>
    <n v="1.6035554078459901E-3"/>
    <n v="7.5577353455298475"/>
    <n v="1.3839234132306628E-2"/>
    <n v="1.6035554078459901E-3"/>
  </r>
  <r>
    <n v="345"/>
    <x v="0"/>
    <x v="1"/>
    <x v="2"/>
    <s v="62-304.520 (10), F.A.C."/>
    <x v="2"/>
    <x v="2"/>
    <x v="7"/>
    <x v="91"/>
    <s v="Other Heavy Industrial"/>
    <n v="1560"/>
    <x v="0"/>
    <s v="City of Cape Canaveral         Brevard County"/>
    <x v="5"/>
    <x v="1"/>
    <m/>
    <m/>
    <n v="0"/>
    <n v="1"/>
    <n v="8"/>
    <n v="3.9790922260508248"/>
    <n v="28.400832110007215"/>
    <n v="4.085163040614419"/>
    <n v="13969.03671767487"/>
    <n v="28.400832110007215"/>
    <n v="4.0851594291528679"/>
    <n v="13969.03671767487"/>
    <n v="28.400832110007215"/>
    <n v="4.0851594291528679"/>
  </r>
  <r>
    <n v="346"/>
    <x v="0"/>
    <x v="1"/>
    <x v="2"/>
    <s v="62-304.520 (10), F.A.C."/>
    <x v="2"/>
    <x v="2"/>
    <x v="7"/>
    <x v="69"/>
    <s v="Institutional (Educational,religious,health and military facilities)"/>
    <n v="1700"/>
    <x v="0"/>
    <s v="City of Cape Canaveral         Brevard County"/>
    <x v="5"/>
    <x v="1"/>
    <m/>
    <m/>
    <n v="0"/>
    <n v="1"/>
    <n v="54"/>
    <n v="5.3561171204325175"/>
    <n v="41.979901662927666"/>
    <n v="6.0117004729019001"/>
    <n v="19137.914766740832"/>
    <n v="41.979901662927666"/>
    <n v="6.0116951582975888"/>
    <n v="19137.914766740832"/>
    <n v="41.979901662927666"/>
    <n v="6.0116951582975888"/>
  </r>
  <r>
    <n v="347"/>
    <x v="0"/>
    <x v="1"/>
    <x v="2"/>
    <s v="62-304.520 (10), F.A.C."/>
    <x v="2"/>
    <x v="2"/>
    <x v="7"/>
    <x v="70"/>
    <s v="Educational Facilities"/>
    <n v="1710"/>
    <x v="0"/>
    <s v="City of Cape Canaveral         Brevard County"/>
    <x v="5"/>
    <x v="1"/>
    <m/>
    <m/>
    <n v="0"/>
    <n v="1"/>
    <n v="27"/>
    <n v="8.0223722261780281"/>
    <n v="59.483140663349886"/>
    <n v="8.3715330367183025"/>
    <n v="28429.276505550406"/>
    <n v="59.483140663349886"/>
    <n v="8.3715256359195127"/>
    <n v="28429.276505550406"/>
    <n v="59.483140663349886"/>
    <n v="8.3715256359195127"/>
  </r>
  <r>
    <n v="348"/>
    <x v="0"/>
    <x v="1"/>
    <x v="2"/>
    <s v="62-304.520 (10), F.A.C."/>
    <x v="2"/>
    <x v="2"/>
    <x v="7"/>
    <x v="71"/>
    <s v="Religious"/>
    <n v="1720"/>
    <x v="0"/>
    <s v="City of Cape Canaveral         Brevard County"/>
    <x v="5"/>
    <x v="1"/>
    <m/>
    <m/>
    <n v="0"/>
    <n v="1"/>
    <n v="32"/>
    <n v="8.1034646650897297"/>
    <n v="70.191743717734298"/>
    <n v="10.618961044435348"/>
    <n v="28873.916638520943"/>
    <n v="70.191743717734298"/>
    <n v="10.618951656812593"/>
    <n v="28873.916638520943"/>
    <n v="70.191743717734298"/>
    <n v="10.618951656812593"/>
  </r>
  <r>
    <n v="349"/>
    <x v="0"/>
    <x v="1"/>
    <x v="2"/>
    <s v="62-304.520 (10), F.A.C."/>
    <x v="2"/>
    <x v="2"/>
    <x v="7"/>
    <x v="14"/>
    <s v="Governmental"/>
    <n v="1750"/>
    <x v="0"/>
    <s v="City of Cape Canaveral         Brevard County"/>
    <x v="5"/>
    <x v="1"/>
    <m/>
    <m/>
    <n v="0"/>
    <n v="1"/>
    <n v="129"/>
    <n v="34.691707164735753"/>
    <n v="254.2972579262123"/>
    <n v="35.566674239590412"/>
    <n v="121336.75237698277"/>
    <n v="254.2972579262123"/>
    <n v="35.566642797105686"/>
    <n v="121336.75237698277"/>
    <n v="254.2972579262123"/>
    <n v="35.566642797105686"/>
  </r>
  <r>
    <n v="350"/>
    <x v="0"/>
    <x v="1"/>
    <x v="2"/>
    <s v="62-304.520 (10), F.A.C."/>
    <x v="2"/>
    <x v="2"/>
    <x v="7"/>
    <x v="74"/>
    <s v="Community Recreational Facilities"/>
    <n v="1860"/>
    <x v="0"/>
    <s v="City of Cape Canaveral         Brevard County"/>
    <x v="5"/>
    <x v="1"/>
    <m/>
    <m/>
    <n v="0"/>
    <n v="1"/>
    <n v="22"/>
    <n v="1.2032136272102583"/>
    <n v="9.8003669471795405"/>
    <n v="1.4283034789002294"/>
    <n v="4314.3324523225929"/>
    <n v="9.8003669471795405"/>
    <n v="1.4283022162179213"/>
    <n v="4314.3324523225929"/>
    <n v="9.8003669471795405"/>
    <n v="1.4283022162179213"/>
  </r>
  <r>
    <n v="351"/>
    <x v="0"/>
    <x v="1"/>
    <x v="2"/>
    <s v="62-304.520 (10), F.A.C."/>
    <x v="2"/>
    <x v="2"/>
    <x v="7"/>
    <x v="24"/>
    <s v="Other Recreational(Riding stables, go-carttracks, skeet ranges, etc)"/>
    <n v="1890"/>
    <x v="0"/>
    <s v="City of Cape Canaveral         Brevard County"/>
    <x v="5"/>
    <x v="1"/>
    <m/>
    <m/>
    <n v="0"/>
    <n v="1"/>
    <n v="14"/>
    <n v="0.51224148844676043"/>
    <n v="4.1679083417569442"/>
    <n v="0.55504457014808495"/>
    <n v="1878.4067562521909"/>
    <n v="4.1679083417569442"/>
    <n v="0.55504407946457723"/>
    <n v="1878.4067562521909"/>
    <n v="4.1679083417569442"/>
    <n v="0.55504407946457723"/>
  </r>
  <r>
    <n v="352"/>
    <x v="0"/>
    <x v="1"/>
    <x v="2"/>
    <s v="62-304.520 (10), F.A.C."/>
    <x v="2"/>
    <x v="2"/>
    <x v="7"/>
    <x v="20"/>
    <s v="Roads and Highways"/>
    <n v="8140"/>
    <x v="0"/>
    <s v="City of Cape Canaveral         Brevard County"/>
    <x v="5"/>
    <x v="1"/>
    <m/>
    <m/>
    <n v="0"/>
    <n v="1"/>
    <n v="35"/>
    <n v="0.11057954778299546"/>
    <n v="1.020007824294205"/>
    <n v="0.13930350751274562"/>
    <n v="405.20566879648413"/>
    <n v="1.020007824294205"/>
    <n v="0.13930338436239503"/>
    <n v="405.20566879648413"/>
    <n v="1.020007824294205"/>
    <n v="0.13930338436239503"/>
  </r>
  <r>
    <n v="353"/>
    <x v="0"/>
    <x v="1"/>
    <x v="2"/>
    <s v="62-304.520 (10), F.A.C."/>
    <x v="2"/>
    <x v="2"/>
    <x v="7"/>
    <x v="20"/>
    <s v="Roads and Highways"/>
    <n v="8140"/>
    <x v="0"/>
    <s v="Port Canaveral                       City of Cape Canaveral         Brevard County"/>
    <x v="5"/>
    <x v="1"/>
    <m/>
    <m/>
    <n v="0"/>
    <n v="1"/>
    <n v="10"/>
    <n v="0.79167560702507855"/>
    <n v="6.6505710018037965"/>
    <n v="0.80115670113617576"/>
    <n v="2698.8069345247645"/>
    <n v="6.6505710018037965"/>
    <n v="0.80115599287885764"/>
    <n v="2698.8069345247645"/>
    <n v="6.6505710018037965"/>
    <n v="0.80115599287885764"/>
  </r>
  <r>
    <n v="354"/>
    <x v="0"/>
    <x v="1"/>
    <x v="2"/>
    <s v="62-304.520 (10), F.A.C."/>
    <x v="2"/>
    <x v="2"/>
    <x v="7"/>
    <x v="21"/>
    <s v="Port facilities"/>
    <n v="8150"/>
    <x v="0"/>
    <s v="City of Cape Canaveral         Brevard County"/>
    <x v="5"/>
    <x v="1"/>
    <m/>
    <m/>
    <n v="0"/>
    <n v="1"/>
    <n v="42"/>
    <n v="11.139592597701521"/>
    <n v="69.479026316836496"/>
    <n v="9.2878264856350619"/>
    <n v="39018.003703380855"/>
    <n v="69.479026316836496"/>
    <n v="9.2878182747930715"/>
    <n v="39018.003703380855"/>
    <n v="69.479026316836496"/>
    <n v="9.2878182747930715"/>
  </r>
  <r>
    <n v="355"/>
    <x v="0"/>
    <x v="1"/>
    <x v="2"/>
    <s v="62-304.520 (10), F.A.C."/>
    <x v="2"/>
    <x v="2"/>
    <x v="7"/>
    <x v="21"/>
    <s v="Port facilities"/>
    <n v="8150"/>
    <x v="0"/>
    <s v="Port Canaveral                       City of Cape Canaveral         Brevard County"/>
    <x v="5"/>
    <x v="1"/>
    <m/>
    <m/>
    <n v="0"/>
    <n v="1"/>
    <n v="3"/>
    <n v="6.0594493628547769E-2"/>
    <n v="0.32518617904246733"/>
    <n v="3.6560176805446883E-2"/>
    <n v="167.50671857403711"/>
    <n v="0.32518617904246733"/>
    <n v="3.656014448466266E-2"/>
    <n v="167.50671857403711"/>
    <n v="0.32518617904246733"/>
    <n v="3.656014448466266E-2"/>
  </r>
  <r>
    <n v="356"/>
    <x v="0"/>
    <x v="1"/>
    <x v="2"/>
    <s v="62-304.520 (10), F.A.C."/>
    <x v="2"/>
    <x v="2"/>
    <x v="7"/>
    <x v="94"/>
    <s v="Sewage Treatment"/>
    <n v="8340"/>
    <x v="0"/>
    <s v="City of Cape Canaveral         Brevard County"/>
    <x v="5"/>
    <x v="1"/>
    <m/>
    <m/>
    <n v="0"/>
    <n v="1"/>
    <n v="31"/>
    <n v="5.8379209554053508"/>
    <n v="37.081726476051529"/>
    <n v="5.2034968179752781"/>
    <n v="19626.906951308494"/>
    <n v="37.081726476051529"/>
    <n v="5.2034922178580976"/>
    <n v="19626.906951308494"/>
    <n v="37.081726476051529"/>
    <n v="5.2034922178580976"/>
  </r>
  <r>
    <n v="357"/>
    <x v="0"/>
    <x v="1"/>
    <x v="2"/>
    <s v="62-304.520 (10), F.A.C."/>
    <x v="2"/>
    <x v="2"/>
    <x v="8"/>
    <x v="5"/>
    <s v="Residential, Low Density-Less than two dwelling units/acre"/>
    <n v="1100"/>
    <x v="0"/>
    <s v="City of Cocoa Beach           Brevard County"/>
    <x v="6"/>
    <x v="1"/>
    <m/>
    <m/>
    <n v="0"/>
    <n v="1"/>
    <n v="15"/>
    <n v="0.31395969115312383"/>
    <n v="2.8827766402135042"/>
    <n v="0.4794478906156584"/>
    <n v="1174.5299247917205"/>
    <n v="2.8827766402135042"/>
    <n v="0.47944746676290007"/>
    <n v="1174.5299247917205"/>
    <n v="2.8827766402135042"/>
    <n v="0.47944746676290007"/>
  </r>
  <r>
    <n v="358"/>
    <x v="0"/>
    <x v="1"/>
    <x v="2"/>
    <s v="62-304.520 (10), F.A.C."/>
    <x v="2"/>
    <x v="2"/>
    <x v="8"/>
    <x v="8"/>
    <s v="Residential, Medium Density-Two-five dwellingunits per acre"/>
    <n v="1200"/>
    <x v="0"/>
    <s v="City of Cocoa Beach           Brevard County"/>
    <x v="6"/>
    <x v="1"/>
    <m/>
    <m/>
    <n v="0"/>
    <n v="1"/>
    <n v="1827"/>
    <n v="182.1875217694068"/>
    <n v="1569.2748334613761"/>
    <n v="233.47547075410446"/>
    <n v="631128.15077390347"/>
    <n v="1569.2748334613761"/>
    <n v="233.47526435164855"/>
    <n v="631128.15077390347"/>
    <n v="1569.2748334613761"/>
    <n v="233.47526435164855"/>
  </r>
  <r>
    <n v="359"/>
    <x v="0"/>
    <x v="1"/>
    <x v="2"/>
    <s v="62-304.520 (10), F.A.C."/>
    <x v="2"/>
    <x v="2"/>
    <x v="8"/>
    <x v="9"/>
    <s v="Fixed Single Family Units"/>
    <n v="1210"/>
    <x v="0"/>
    <s v="City of Cocoa Beach           Brevard County"/>
    <x v="6"/>
    <x v="1"/>
    <m/>
    <m/>
    <n v="0"/>
    <n v="1"/>
    <n v="6812"/>
    <n v="573.31647844609108"/>
    <n v="4730.6821829031678"/>
    <n v="702.12212922617812"/>
    <n v="1898685.4417878299"/>
    <n v="4730.6821829031678"/>
    <n v="702.1215085197224"/>
    <n v="1898685.4417878299"/>
    <n v="4730.6821829031678"/>
    <n v="702.1215085197224"/>
  </r>
  <r>
    <n v="360"/>
    <x v="0"/>
    <x v="1"/>
    <x v="2"/>
    <s v="62-304.520 (10), F.A.C."/>
    <x v="2"/>
    <x v="2"/>
    <x v="8"/>
    <x v="62"/>
    <s v="Residential, High Density"/>
    <n v="1300"/>
    <x v="0"/>
    <s v="City of Cocoa Beach           Brevard County"/>
    <x v="6"/>
    <x v="1"/>
    <m/>
    <m/>
    <n v="0"/>
    <n v="1"/>
    <n v="2176"/>
    <n v="358.58420478568348"/>
    <n v="3510.7650936996338"/>
    <n v="638.23017802677555"/>
    <n v="1313137.8989902099"/>
    <n v="3510.7650936996338"/>
    <n v="638.2296138035797"/>
    <n v="1313137.8989902099"/>
    <n v="3510.7650936996338"/>
    <n v="638.2296138035797"/>
  </r>
  <r>
    <n v="361"/>
    <x v="0"/>
    <x v="1"/>
    <x v="2"/>
    <s v="62-304.520 (10), F.A.C."/>
    <x v="2"/>
    <x v="2"/>
    <x v="8"/>
    <x v="10"/>
    <s v="Residential, High density; Multiple Dwelling Units, Low Rise &lt;Two stories or less&gt;"/>
    <n v="1330"/>
    <x v="0"/>
    <s v="City of Cocoa Beach           Brevard County"/>
    <x v="6"/>
    <x v="1"/>
    <m/>
    <m/>
    <n v="0"/>
    <n v="1"/>
    <n v="505"/>
    <n v="36.298320867762861"/>
    <n v="374.25795486796761"/>
    <n v="67.307371465539035"/>
    <n v="135331.58970583719"/>
    <n v="374.25795486796761"/>
    <n v="67.307311962899448"/>
    <n v="135331.58970583719"/>
    <n v="374.25795486796761"/>
    <n v="67.307311962899448"/>
  </r>
  <r>
    <n v="362"/>
    <x v="0"/>
    <x v="1"/>
    <x v="2"/>
    <s v="62-304.520 (10), F.A.C."/>
    <x v="2"/>
    <x v="2"/>
    <x v="8"/>
    <x v="81"/>
    <s v="Residential, High density; Multiple Dwelling Units, High Rise &lt;Three stories or more&gt;"/>
    <n v="1340"/>
    <x v="0"/>
    <s v="City of Cocoa Beach           Brevard County"/>
    <x v="6"/>
    <x v="1"/>
    <m/>
    <m/>
    <n v="0"/>
    <n v="1"/>
    <n v="33"/>
    <n v="6.0105280988487255"/>
    <n v="62.87326490107904"/>
    <n v="11.667830715818276"/>
    <n v="22523.68867237254"/>
    <n v="62.87326490107904"/>
    <n v="11.667820400949179"/>
    <n v="22523.68867237254"/>
    <n v="62.87326490107904"/>
    <n v="11.667820400949179"/>
  </r>
  <r>
    <n v="363"/>
    <x v="0"/>
    <x v="1"/>
    <x v="2"/>
    <s v="62-304.520 (10), F.A.C."/>
    <x v="2"/>
    <x v="2"/>
    <x v="8"/>
    <x v="82"/>
    <s v="High Density Under Construction"/>
    <n v="1390"/>
    <x v="0"/>
    <s v="City of Cocoa Beach           Brevard County"/>
    <x v="6"/>
    <x v="1"/>
    <m/>
    <m/>
    <n v="0"/>
    <n v="1"/>
    <n v="10"/>
    <n v="1.683200750904507"/>
    <n v="15.196179802465954"/>
    <n v="2.5288155200230782"/>
    <n v="6342.6210061680349"/>
    <n v="15.196179802465954"/>
    <n v="2.5288132844403295"/>
    <n v="6342.6210061680349"/>
    <n v="15.196179802465954"/>
    <n v="2.5288132844403295"/>
  </r>
  <r>
    <n v="364"/>
    <x v="0"/>
    <x v="1"/>
    <x v="2"/>
    <s v="62-304.520 (10), F.A.C."/>
    <x v="2"/>
    <x v="2"/>
    <x v="8"/>
    <x v="11"/>
    <s v="Commercial and Services"/>
    <n v="1400"/>
    <x v="0"/>
    <s v="City of Cocoa Beach           Brevard County"/>
    <x v="6"/>
    <x v="1"/>
    <m/>
    <m/>
    <n v="0"/>
    <n v="1"/>
    <n v="434"/>
    <n v="45.26839599006658"/>
    <n v="481.62933581419492"/>
    <n v="66.577352426440783"/>
    <n v="168197.71240440771"/>
    <n v="481.62933581419492"/>
    <n v="66.577293569169655"/>
    <n v="168197.71240440771"/>
    <n v="481.62933581419492"/>
    <n v="66.577293569169655"/>
  </r>
  <r>
    <n v="365"/>
    <x v="0"/>
    <x v="1"/>
    <x v="2"/>
    <s v="62-304.520 (10), F.A.C."/>
    <x v="2"/>
    <x v="2"/>
    <x v="8"/>
    <x v="64"/>
    <s v="Retail Sales and Services"/>
    <n v="1410"/>
    <x v="0"/>
    <s v="City of Cocoa Beach           Brevard County"/>
    <x v="6"/>
    <x v="1"/>
    <m/>
    <m/>
    <n v="0"/>
    <n v="1"/>
    <n v="658"/>
    <n v="108.62870441229845"/>
    <n v="1150.9336800266785"/>
    <n v="156.64699873556771"/>
    <n v="409558.70567894692"/>
    <n v="1150.9336800266785"/>
    <n v="156.64686025281765"/>
    <n v="409558.70567894692"/>
    <n v="1150.9336800266785"/>
    <n v="156.64686025281765"/>
  </r>
  <r>
    <n v="366"/>
    <x v="0"/>
    <x v="1"/>
    <x v="2"/>
    <s v="62-304.520 (10), F.A.C."/>
    <x v="2"/>
    <x v="2"/>
    <x v="8"/>
    <x v="65"/>
    <s v="Wholesale Sales and Services &lt;Excluding warehouses associated with industrial use&gt;"/>
    <n v="1420"/>
    <x v="0"/>
    <s v="City of Cocoa Beach           Brevard County"/>
    <x v="6"/>
    <x v="1"/>
    <m/>
    <m/>
    <n v="0"/>
    <n v="1"/>
    <n v="70"/>
    <n v="10.315147288026079"/>
    <n v="108.05736041398654"/>
    <n v="15.131913617079141"/>
    <n v="38960.4811099445"/>
    <n v="108.05736041398654"/>
    <n v="15.131900239810308"/>
    <n v="38960.4811099445"/>
    <n v="108.05736041398654"/>
    <n v="15.131900239810308"/>
  </r>
  <r>
    <n v="367"/>
    <x v="0"/>
    <x v="1"/>
    <x v="2"/>
    <s v="62-304.520 (10), F.A.C."/>
    <x v="2"/>
    <x v="2"/>
    <x v="8"/>
    <x v="66"/>
    <s v="Professional Services"/>
    <n v="1430"/>
    <x v="0"/>
    <s v="City of Cocoa Beach           Brevard County"/>
    <x v="6"/>
    <x v="1"/>
    <m/>
    <m/>
    <n v="0"/>
    <n v="1"/>
    <n v="108"/>
    <n v="14.47745925043106"/>
    <n v="159.44164227672124"/>
    <n v="22.137139026260151"/>
    <n v="53908.297137218928"/>
    <n v="159.44164227672124"/>
    <n v="22.137119456067811"/>
    <n v="53908.297137218928"/>
    <n v="159.44164227672124"/>
    <n v="22.137119456067811"/>
  </r>
  <r>
    <n v="368"/>
    <x v="0"/>
    <x v="1"/>
    <x v="2"/>
    <s v="62-304.520 (10), F.A.C."/>
    <x v="2"/>
    <x v="2"/>
    <x v="8"/>
    <x v="67"/>
    <s v="Tourist Services"/>
    <n v="1450"/>
    <x v="0"/>
    <s v="City of Cocoa Beach           Brevard County"/>
    <x v="6"/>
    <x v="1"/>
    <m/>
    <m/>
    <n v="0"/>
    <n v="1"/>
    <n v="179"/>
    <n v="46.596319903125561"/>
    <n v="465.35145162696864"/>
    <n v="65.059510630243707"/>
    <n v="177563.82008426747"/>
    <n v="465.35145162696864"/>
    <n v="65.059453114810637"/>
    <n v="177563.82008426747"/>
    <n v="465.35145162696864"/>
    <n v="65.059453114810637"/>
  </r>
  <r>
    <n v="369"/>
    <x v="0"/>
    <x v="1"/>
    <x v="2"/>
    <s v="62-304.520 (10), F.A.C."/>
    <x v="2"/>
    <x v="2"/>
    <x v="8"/>
    <x v="69"/>
    <s v="Institutional (Educational,religious,health and military facilities)"/>
    <n v="1700"/>
    <x v="0"/>
    <s v="City of Cocoa Beach           Brevard County"/>
    <x v="6"/>
    <x v="1"/>
    <m/>
    <m/>
    <n v="0"/>
    <n v="1"/>
    <n v="83"/>
    <n v="8.0645999389037417"/>
    <n v="62.302317361932722"/>
    <n v="8.4892971740280174"/>
    <n v="28899.020315478101"/>
    <n v="62.302317361932722"/>
    <n v="8.4892896691206019"/>
    <n v="28899.020315478101"/>
    <n v="62.302317361932722"/>
    <n v="8.4892896691206019"/>
  </r>
  <r>
    <n v="370"/>
    <x v="0"/>
    <x v="1"/>
    <x v="2"/>
    <s v="62-304.520 (10), F.A.C."/>
    <x v="2"/>
    <x v="2"/>
    <x v="8"/>
    <x v="70"/>
    <s v="Educational Facilities"/>
    <n v="1710"/>
    <x v="0"/>
    <s v="City of Cocoa Beach           Brevard County"/>
    <x v="6"/>
    <x v="1"/>
    <m/>
    <m/>
    <n v="0"/>
    <n v="1"/>
    <n v="199"/>
    <n v="103.03028749226505"/>
    <n v="721.15369840172878"/>
    <n v="97.914658061929075"/>
    <n v="374584.93605005025"/>
    <n v="721.15369840172878"/>
    <n v="97.914571501118786"/>
    <n v="374584.93605005025"/>
    <n v="721.15369840172878"/>
    <n v="97.914571501118786"/>
  </r>
  <r>
    <n v="371"/>
    <x v="0"/>
    <x v="1"/>
    <x v="2"/>
    <s v="62-304.520 (10), F.A.C."/>
    <x v="2"/>
    <x v="2"/>
    <x v="8"/>
    <x v="71"/>
    <s v="Religious"/>
    <n v="1720"/>
    <x v="0"/>
    <s v="City of Cocoa Beach           Brevard County"/>
    <x v="6"/>
    <x v="1"/>
    <m/>
    <m/>
    <n v="0"/>
    <n v="1"/>
    <n v="132"/>
    <n v="39.442405741871404"/>
    <n v="288.30965444267576"/>
    <n v="39.948168364506913"/>
    <n v="140856.57815610073"/>
    <n v="288.30965444267576"/>
    <n v="39.948133048591068"/>
    <n v="140856.57815610073"/>
    <n v="288.30965444267576"/>
    <n v="39.948133048591068"/>
  </r>
  <r>
    <n v="372"/>
    <x v="0"/>
    <x v="1"/>
    <x v="2"/>
    <s v="62-304.520 (10), F.A.C."/>
    <x v="2"/>
    <x v="2"/>
    <x v="8"/>
    <x v="72"/>
    <s v="Medical and Health Care"/>
    <n v="1740"/>
    <x v="0"/>
    <s v="City of Cocoa Beach           Brevard County"/>
    <x v="6"/>
    <x v="1"/>
    <m/>
    <m/>
    <n v="0"/>
    <n v="1"/>
    <n v="137"/>
    <n v="60.644751730172445"/>
    <n v="442.44152613990224"/>
    <n v="59.555747738915663"/>
    <n v="212053.01462066261"/>
    <n v="442.44152613990224"/>
    <n v="59.555695089048108"/>
    <n v="212053.01462066261"/>
    <n v="442.44152613990224"/>
    <n v="59.555695089048108"/>
  </r>
  <r>
    <n v="373"/>
    <x v="0"/>
    <x v="1"/>
    <x v="2"/>
    <s v="62-304.520 (10), F.A.C."/>
    <x v="2"/>
    <x v="2"/>
    <x v="8"/>
    <x v="14"/>
    <s v="Governmental"/>
    <n v="1750"/>
    <x v="0"/>
    <s v="City of Cocoa Beach           Brevard County"/>
    <x v="6"/>
    <x v="1"/>
    <m/>
    <m/>
    <n v="0"/>
    <n v="1"/>
    <n v="589"/>
    <n v="264.75752356112309"/>
    <n v="1983.2160583191971"/>
    <n v="272.89778664541802"/>
    <n v="976867.90995279537"/>
    <n v="1983.2160583191971"/>
    <n v="272.89754539192199"/>
    <n v="976867.90995279537"/>
    <n v="1983.2160583191971"/>
    <n v="272.89754539192199"/>
  </r>
  <r>
    <n v="374"/>
    <x v="0"/>
    <x v="1"/>
    <x v="2"/>
    <s v="62-304.520 (10), F.A.C."/>
    <x v="2"/>
    <x v="2"/>
    <x v="8"/>
    <x v="15"/>
    <s v="Golf Course"/>
    <n v="1820"/>
    <x v="0"/>
    <s v="City of Cocoa Beach           Brevard County"/>
    <x v="6"/>
    <x v="1"/>
    <m/>
    <m/>
    <n v="0"/>
    <n v="1"/>
    <n v="118"/>
    <n v="16.62688901666278"/>
    <n v="105.10147763763203"/>
    <n v="14.829100016250713"/>
    <n v="51292.543698675931"/>
    <n v="105.10147763763203"/>
    <n v="14.829086906682241"/>
    <n v="51292.543698675931"/>
    <n v="105.10147763763203"/>
    <n v="14.829086906682241"/>
  </r>
  <r>
    <n v="375"/>
    <x v="0"/>
    <x v="1"/>
    <x v="2"/>
    <s v="62-304.520 (10), F.A.C."/>
    <x v="2"/>
    <x v="2"/>
    <x v="8"/>
    <x v="85"/>
    <s v="Marinas and Fish Camps"/>
    <n v="1840"/>
    <x v="0"/>
    <s v="City of Cocoa Beach           Brevard County"/>
    <x v="6"/>
    <x v="1"/>
    <m/>
    <m/>
    <n v="0"/>
    <n v="1"/>
    <n v="17"/>
    <n v="3.2213612431433489"/>
    <n v="23.617280474831787"/>
    <n v="3.2091050966780088"/>
    <n v="10813.587201868682"/>
    <n v="23.617280474831787"/>
    <n v="3.2091022596897343"/>
    <n v="10813.587201868682"/>
    <n v="23.617280474831787"/>
    <n v="3.2091022596897343"/>
  </r>
  <r>
    <n v="376"/>
    <x v="0"/>
    <x v="1"/>
    <x v="2"/>
    <s v="62-304.520 (10), F.A.C."/>
    <x v="2"/>
    <x v="2"/>
    <x v="8"/>
    <x v="16"/>
    <s v="Parks and Zoos"/>
    <n v="1850"/>
    <x v="0"/>
    <s v="City of Cocoa Beach           Brevard County"/>
    <x v="6"/>
    <x v="1"/>
    <m/>
    <m/>
    <n v="0"/>
    <n v="1"/>
    <n v="27"/>
    <n v="3.077104404173693"/>
    <n v="24.335998110461354"/>
    <n v="3.6891940722213534"/>
    <n v="10604.281892466022"/>
    <n v="24.335998110461354"/>
    <n v="3.6891908108135674"/>
    <n v="10604.281892466022"/>
    <n v="24.335998110461354"/>
    <n v="3.6891908108135674"/>
  </r>
  <r>
    <n v="377"/>
    <x v="0"/>
    <x v="1"/>
    <x v="2"/>
    <s v="62-304.520 (10), F.A.C."/>
    <x v="2"/>
    <x v="2"/>
    <x v="8"/>
    <x v="24"/>
    <s v="Other Recreational(Riding stables, go-carttracks, skeet ranges, etc)"/>
    <n v="1890"/>
    <x v="0"/>
    <s v="City of Cocoa Beach           Brevard County"/>
    <x v="6"/>
    <x v="1"/>
    <m/>
    <m/>
    <n v="0"/>
    <n v="1"/>
    <n v="12"/>
    <n v="1.1273948113762104"/>
    <n v="10.997042853994051"/>
    <n v="1.6391416604011773"/>
    <n v="4189.3218517486257"/>
    <n v="10.997042853994051"/>
    <n v="1.6391402113287599"/>
    <n v="4189.3218517486257"/>
    <n v="10.997042853994051"/>
    <n v="1.6391402113287599"/>
  </r>
  <r>
    <n v="378"/>
    <x v="0"/>
    <x v="1"/>
    <x v="2"/>
    <s v="62-304.520 (10), F.A.C."/>
    <x v="2"/>
    <x v="2"/>
    <x v="8"/>
    <x v="4"/>
    <s v="Mixed Rangeland"/>
    <n v="1000"/>
    <x v="0"/>
    <s v="City of Cocoa Beach           Brevard County"/>
    <x v="6"/>
    <x v="1"/>
    <s v="Not Ag"/>
    <m/>
    <n v="0"/>
    <n v="1"/>
    <n v="4"/>
    <n v="2.6345642386751619E-2"/>
    <n v="0.23666127493953157"/>
    <n v="3.4632465883854442E-2"/>
    <n v="96.611718952279816"/>
    <n v="0.23666127493953157"/>
    <n v="3.4632435267250468E-2"/>
    <n v="96.611718952279816"/>
    <n v="0.23666127493953157"/>
    <n v="3.4632435267250468E-2"/>
  </r>
  <r>
    <n v="379"/>
    <x v="0"/>
    <x v="1"/>
    <x v="2"/>
    <s v="62-304.520 (10), F.A.C."/>
    <x v="2"/>
    <x v="2"/>
    <x v="8"/>
    <x v="18"/>
    <s v="Spoil areas"/>
    <n v="7430"/>
    <x v="0"/>
    <s v="City of Cocoa Beach           Brevard County"/>
    <x v="6"/>
    <x v="1"/>
    <m/>
    <m/>
    <n v="0"/>
    <n v="1"/>
    <n v="4"/>
    <n v="0.19195311807716209"/>
    <n v="0.6419797540941734"/>
    <n v="6.6202441679893573E-2"/>
    <n v="268.27720481579809"/>
    <n v="0.6419797540941734"/>
    <n v="6.6202383154059824E-2"/>
    <n v="268.27720481579809"/>
    <n v="0.6419797540941734"/>
    <n v="6.6202383154059824E-2"/>
  </r>
  <r>
    <n v="380"/>
    <x v="0"/>
    <x v="1"/>
    <x v="2"/>
    <s v="62-304.520 (10), F.A.C."/>
    <x v="2"/>
    <x v="2"/>
    <x v="8"/>
    <x v="20"/>
    <s v="Roads and Highways"/>
    <n v="8140"/>
    <x v="0"/>
    <s v="City of Cocoa Beach           Brevard County"/>
    <x v="6"/>
    <x v="1"/>
    <m/>
    <m/>
    <n v="0"/>
    <n v="1"/>
    <n v="124"/>
    <n v="2.5062709873838984"/>
    <n v="21.180047715999162"/>
    <n v="2.8882533711091622"/>
    <n v="8818.9582006566798"/>
    <n v="21.180047715999162"/>
    <n v="2.8882508177677426"/>
    <n v="8818.9582006566798"/>
    <n v="21.180047715999162"/>
    <n v="2.8882508177677426"/>
  </r>
  <r>
    <n v="381"/>
    <x v="0"/>
    <x v="1"/>
    <x v="2"/>
    <s v="62-304.520 (10), F.A.C."/>
    <x v="2"/>
    <x v="2"/>
    <x v="8"/>
    <x v="96"/>
    <s v="Auto parking facilities - when not directly related to other land uses"/>
    <n v="8180"/>
    <x v="0"/>
    <s v="City of Cocoa Beach           Brevard County"/>
    <x v="6"/>
    <x v="1"/>
    <m/>
    <m/>
    <n v="0"/>
    <n v="1"/>
    <n v="27"/>
    <n v="4.735281000993977"/>
    <n v="48.219204029676213"/>
    <n v="6.4076887336932762"/>
    <n v="16319.375189828768"/>
    <n v="48.219204029676213"/>
    <n v="6.4076830690181454"/>
    <n v="16319.375189828768"/>
    <n v="48.219204029676213"/>
    <n v="6.4076830690181454"/>
  </r>
  <r>
    <n v="382"/>
    <x v="0"/>
    <x v="1"/>
    <x v="2"/>
    <s v="62-304.520 (10), F.A.C."/>
    <x v="2"/>
    <x v="2"/>
    <x v="8"/>
    <x v="58"/>
    <s v="Communications"/>
    <n v="8200"/>
    <x v="0"/>
    <s v="City of Cocoa Beach           Brevard County"/>
    <x v="6"/>
    <x v="1"/>
    <m/>
    <m/>
    <n v="0"/>
    <n v="1"/>
    <n v="2"/>
    <n v="9.6392878836210217E-3"/>
    <n v="1.63439023871822E-2"/>
    <n v="2.544152899817733E-3"/>
    <n v="7.3997313004069154"/>
    <n v="1.63439023871822E-2"/>
    <n v="2.5441506506760688E-3"/>
    <n v="7.3997313004069154"/>
    <n v="1.63439023871822E-2"/>
    <n v="2.5441506506760688E-3"/>
  </r>
  <r>
    <n v="383"/>
    <x v="0"/>
    <x v="1"/>
    <x v="2"/>
    <s v="62-304.520 (10), F.A.C."/>
    <x v="2"/>
    <x v="2"/>
    <x v="8"/>
    <x v="86"/>
    <s v="Communication Facilities"/>
    <n v="8220"/>
    <x v="0"/>
    <s v="City of Cocoa Beach           Brevard County"/>
    <x v="6"/>
    <x v="1"/>
    <m/>
    <m/>
    <n v="0"/>
    <n v="1"/>
    <n v="7"/>
    <n v="1.8060981352649716"/>
    <n v="14.213254025490484"/>
    <n v="2.0231064174558897"/>
    <n v="6342.9487274966714"/>
    <n v="14.213254025490484"/>
    <n v="2.0231046289419501"/>
    <n v="6342.9487274966714"/>
    <n v="14.213254025490484"/>
    <n v="2.0231046289419501"/>
  </r>
  <r>
    <n v="384"/>
    <x v="0"/>
    <x v="1"/>
    <x v="2"/>
    <s v="62-304.520 (10), F.A.C."/>
    <x v="2"/>
    <x v="2"/>
    <x v="8"/>
    <x v="59"/>
    <s v="Electrical power facilities"/>
    <n v="8310"/>
    <x v="0"/>
    <s v="City of Cocoa Beach           Brevard County"/>
    <x v="6"/>
    <x v="1"/>
    <m/>
    <m/>
    <n v="0"/>
    <n v="1"/>
    <n v="8"/>
    <n v="1.6365529080527903"/>
    <n v="15.222156297673475"/>
    <n v="2.2228013827460957"/>
    <n v="6113.9655388173442"/>
    <n v="15.222156297673475"/>
    <n v="2.2227994176931367"/>
    <n v="6113.9655388173442"/>
    <n v="15.222156297673475"/>
    <n v="2.2227994176931367"/>
  </r>
  <r>
    <n v="385"/>
    <x v="0"/>
    <x v="1"/>
    <x v="2"/>
    <s v="62-304.520 (10), F.A.C."/>
    <x v="2"/>
    <x v="2"/>
    <x v="8"/>
    <x v="77"/>
    <s v="Water supply plants"/>
    <n v="8330"/>
    <x v="0"/>
    <s v="City of Cocoa Beach           Brevard County"/>
    <x v="6"/>
    <x v="1"/>
    <m/>
    <m/>
    <n v="0"/>
    <n v="1"/>
    <n v="9"/>
    <n v="2.0820676056783487"/>
    <n v="18.871203347048883"/>
    <n v="2.6601089417413686"/>
    <n v="7791.6712873902088"/>
    <n v="18.871203347048883"/>
    <n v="2.6601065900895344"/>
    <n v="7791.6712873902088"/>
    <n v="18.871203347048883"/>
    <n v="2.6601065900895344"/>
  </r>
  <r>
    <n v="386"/>
    <x v="0"/>
    <x v="1"/>
    <x v="2"/>
    <s v="62-304.520 (10), F.A.C."/>
    <x v="2"/>
    <x v="2"/>
    <x v="8"/>
    <x v="94"/>
    <s v="Sewage Treatment"/>
    <n v="8340"/>
    <x v="0"/>
    <s v="City of Cocoa Beach           Brevard County"/>
    <x v="6"/>
    <x v="1"/>
    <m/>
    <m/>
    <n v="0"/>
    <n v="1"/>
    <n v="2"/>
    <n v="2.7456929065890329E-2"/>
    <n v="0.20326463054866548"/>
    <n v="2.8037841244577207E-2"/>
    <n v="101.20569743201199"/>
    <n v="0.20326463054866548"/>
    <n v="2.8037816457907941E-2"/>
    <n v="101.20569743201199"/>
    <n v="0.20326463054866548"/>
    <n v="2.8037816457907941E-2"/>
  </r>
  <r>
    <n v="387"/>
    <x v="0"/>
    <x v="1"/>
    <x v="2"/>
    <s v="62-304.520 (10), F.A.C."/>
    <x v="2"/>
    <x v="2"/>
    <x v="9"/>
    <x v="5"/>
    <s v="Residential, Low Density-Less than two dwelling units/acre"/>
    <n v="1100"/>
    <x v="0"/>
    <s v="City of Indian Harbour Beach               Brevard County"/>
    <x v="7"/>
    <x v="1"/>
    <m/>
    <m/>
    <n v="0"/>
    <n v="1"/>
    <n v="80"/>
    <n v="11.077568429356337"/>
    <n v="69.372732140255579"/>
    <n v="9.7413333094584686"/>
    <n v="38162.983970257927"/>
    <n v="69.372732140255579"/>
    <n v="9.7413246976967507"/>
    <n v="38162.983970257927"/>
    <n v="69.372732140255579"/>
    <n v="9.7413246976967507"/>
  </r>
  <r>
    <n v="388"/>
    <x v="0"/>
    <x v="1"/>
    <x v="2"/>
    <s v="62-304.520 (10), F.A.C."/>
    <x v="2"/>
    <x v="2"/>
    <x v="9"/>
    <x v="7"/>
    <s v="Low Density Under Construction"/>
    <n v="1190"/>
    <x v="0"/>
    <s v="City of Indian Harbour Beach               Brevard County"/>
    <x v="7"/>
    <x v="1"/>
    <m/>
    <m/>
    <n v="0"/>
    <n v="1"/>
    <n v="9"/>
    <n v="1.8867892603713265"/>
    <n v="13.536053658293387"/>
    <n v="1.8746153962820489"/>
    <n v="6964.4681589876373"/>
    <n v="13.536053658293387"/>
    <n v="1.8746137390406217"/>
    <n v="6964.4681589876373"/>
    <n v="13.536053658293387"/>
    <n v="1.8746137390406217"/>
  </r>
  <r>
    <n v="389"/>
    <x v="0"/>
    <x v="1"/>
    <x v="2"/>
    <s v="62-304.520 (10), F.A.C."/>
    <x v="2"/>
    <x v="2"/>
    <x v="9"/>
    <x v="8"/>
    <s v="Residential, Medium Density-Two-five dwellingunits per acre"/>
    <n v="1200"/>
    <x v="0"/>
    <s v="City of Indian Harbour Beach               Brevard County"/>
    <x v="7"/>
    <x v="1"/>
    <m/>
    <m/>
    <n v="0"/>
    <n v="1"/>
    <n v="1046"/>
    <n v="147.74890347351447"/>
    <n v="1332.7507762102878"/>
    <n v="195.39749266489085"/>
    <n v="558724.5522372321"/>
    <n v="1332.7507762102878"/>
    <n v="195.39731992502095"/>
    <n v="558724.5522372321"/>
    <n v="1332.7507762102878"/>
    <n v="195.39731992502095"/>
  </r>
  <r>
    <n v="390"/>
    <x v="0"/>
    <x v="1"/>
    <x v="2"/>
    <s v="62-304.520 (10), F.A.C."/>
    <x v="2"/>
    <x v="2"/>
    <x v="9"/>
    <x v="9"/>
    <s v="Fixed Single Family Units"/>
    <n v="1210"/>
    <x v="0"/>
    <s v="City of Indian Harbour Beach               Brevard County"/>
    <x v="7"/>
    <x v="1"/>
    <m/>
    <m/>
    <n v="0"/>
    <n v="1"/>
    <n v="5705"/>
    <n v="536.08152827093977"/>
    <n v="4637.0925524133809"/>
    <n v="678.55335647271295"/>
    <n v="1988216.7599931189"/>
    <n v="4637.0925524133809"/>
    <n v="678.55275660207735"/>
    <n v="1988216.7599931189"/>
    <n v="4637.0925524133809"/>
    <n v="678.55275660207735"/>
  </r>
  <r>
    <n v="391"/>
    <x v="0"/>
    <x v="1"/>
    <x v="2"/>
    <s v="62-304.520 (10), F.A.C."/>
    <x v="2"/>
    <x v="2"/>
    <x v="9"/>
    <x v="62"/>
    <s v="Residential, High Density"/>
    <n v="1300"/>
    <x v="0"/>
    <s v="City of Indian Harbour Beach               Brevard County"/>
    <x v="7"/>
    <x v="1"/>
    <m/>
    <m/>
    <n v="0"/>
    <n v="1"/>
    <n v="852"/>
    <n v="143.21600437214704"/>
    <n v="1395.6550611881751"/>
    <n v="250.30392185304487"/>
    <n v="544146.15548186132"/>
    <n v="1395.6550611881751"/>
    <n v="250.30370057350618"/>
    <n v="544146.15548186132"/>
    <n v="1395.6550611881751"/>
    <n v="250.30370057350618"/>
  </r>
  <r>
    <n v="392"/>
    <x v="0"/>
    <x v="1"/>
    <x v="2"/>
    <s v="62-304.520 (10), F.A.C."/>
    <x v="2"/>
    <x v="2"/>
    <x v="9"/>
    <x v="10"/>
    <s v="Residential, High density; Multiple Dwelling Units, Low Rise &lt;Two stories or less&gt;"/>
    <n v="1330"/>
    <x v="0"/>
    <s v="City of Indian Harbour Beach               Brevard County"/>
    <x v="7"/>
    <x v="1"/>
    <m/>
    <m/>
    <n v="0"/>
    <n v="1"/>
    <n v="2201"/>
    <n v="83.791828675737491"/>
    <n v="830.42679901716951"/>
    <n v="151.62882766684555"/>
    <n v="316909.44221732317"/>
    <n v="830.42679901716951"/>
    <n v="151.62869362037659"/>
    <n v="316909.44221732317"/>
    <n v="830.42679901716951"/>
    <n v="151.62869362037659"/>
  </r>
  <r>
    <n v="393"/>
    <x v="0"/>
    <x v="1"/>
    <x v="2"/>
    <s v="62-304.520 (10), F.A.C."/>
    <x v="2"/>
    <x v="2"/>
    <x v="9"/>
    <x v="81"/>
    <s v="Residential, High density; Multiple Dwelling Units, High Rise &lt;Three stories or more&gt;"/>
    <n v="1340"/>
    <x v="0"/>
    <s v="City of Indian Harbour Beach               Brevard County"/>
    <x v="7"/>
    <x v="1"/>
    <m/>
    <m/>
    <n v="0"/>
    <n v="1"/>
    <n v="134"/>
    <n v="46.926302022607238"/>
    <n v="510.5710309384238"/>
    <n v="96.968648200262422"/>
    <n v="178339.5727421162"/>
    <n v="510.5710309384238"/>
    <n v="96.968562475765964"/>
    <n v="178339.5727421162"/>
    <n v="510.5710309384238"/>
    <n v="96.968562475765964"/>
  </r>
  <r>
    <n v="394"/>
    <x v="0"/>
    <x v="1"/>
    <x v="2"/>
    <s v="62-304.520 (10), F.A.C."/>
    <x v="2"/>
    <x v="2"/>
    <x v="9"/>
    <x v="82"/>
    <s v="High Density Under Construction"/>
    <n v="1390"/>
    <x v="0"/>
    <s v="City of Indian Harbour Beach               Brevard County"/>
    <x v="7"/>
    <x v="1"/>
    <m/>
    <m/>
    <n v="0"/>
    <n v="1"/>
    <n v="22"/>
    <n v="4.0936453605141141"/>
    <n v="29.824557453046712"/>
    <n v="5.1832718951439531"/>
    <n v="13588.325208042597"/>
    <n v="29.824557453046712"/>
    <n v="5.1832673129064855"/>
    <n v="13588.325208042597"/>
    <n v="29.824557453046712"/>
    <n v="5.1832673129064855"/>
  </r>
  <r>
    <n v="395"/>
    <x v="0"/>
    <x v="1"/>
    <x v="2"/>
    <s v="62-304.520 (10), F.A.C."/>
    <x v="2"/>
    <x v="2"/>
    <x v="9"/>
    <x v="11"/>
    <s v="Commercial and Services"/>
    <n v="1400"/>
    <x v="0"/>
    <s v="City of Indian Harbour Beach               Brevard County"/>
    <x v="7"/>
    <x v="1"/>
    <m/>
    <m/>
    <n v="0"/>
    <n v="1"/>
    <n v="146"/>
    <n v="15.909504403708675"/>
    <n v="161.50684257266926"/>
    <n v="22.389397770821173"/>
    <n v="61063.274424680116"/>
    <n v="161.50684257266926"/>
    <n v="22.389377977621134"/>
    <n v="61063.274424680116"/>
    <n v="161.50684257266926"/>
    <n v="22.389377977621134"/>
  </r>
  <r>
    <n v="396"/>
    <x v="0"/>
    <x v="1"/>
    <x v="2"/>
    <s v="62-304.520 (10), F.A.C."/>
    <x v="2"/>
    <x v="2"/>
    <x v="9"/>
    <x v="64"/>
    <s v="Retail Sales and Services"/>
    <n v="1410"/>
    <x v="0"/>
    <s v="City of Indian Harbour Beach               Brevard County"/>
    <x v="7"/>
    <x v="1"/>
    <m/>
    <m/>
    <n v="0"/>
    <n v="1"/>
    <n v="297"/>
    <n v="61.806706854754395"/>
    <n v="544.0383922680877"/>
    <n v="73.852499439317327"/>
    <n v="238753.94268285646"/>
    <n v="544.0383922680877"/>
    <n v="73.852434150500414"/>
    <n v="238753.94268285646"/>
    <n v="544.0383922680877"/>
    <n v="73.852434150500414"/>
  </r>
  <r>
    <n v="397"/>
    <x v="0"/>
    <x v="1"/>
    <x v="2"/>
    <s v="62-304.520 (10), F.A.C."/>
    <x v="2"/>
    <x v="2"/>
    <x v="9"/>
    <x v="65"/>
    <s v="Wholesale Sales and Services &lt;Excluding warehouses associated with industrial use&gt;"/>
    <n v="1420"/>
    <x v="0"/>
    <s v="City of Indian Harbour Beach               Brevard County"/>
    <x v="7"/>
    <x v="1"/>
    <m/>
    <m/>
    <n v="0"/>
    <n v="1"/>
    <n v="184"/>
    <n v="30.379447525198668"/>
    <n v="301.77594177056847"/>
    <n v="41.161729627965656"/>
    <n v="119953.73754661983"/>
    <n v="301.77594177056847"/>
    <n v="41.161693239208972"/>
    <n v="119953.73754661983"/>
    <n v="301.77594177056847"/>
    <n v="41.161693239208972"/>
  </r>
  <r>
    <n v="398"/>
    <x v="0"/>
    <x v="1"/>
    <x v="2"/>
    <s v="62-304.520 (10), F.A.C."/>
    <x v="2"/>
    <x v="2"/>
    <x v="9"/>
    <x v="66"/>
    <s v="Professional Services"/>
    <n v="1430"/>
    <x v="0"/>
    <s v="City of Indian Harbour Beach               Brevard County"/>
    <x v="7"/>
    <x v="1"/>
    <m/>
    <m/>
    <n v="0"/>
    <n v="1"/>
    <n v="71"/>
    <n v="9.0764611534471946"/>
    <n v="92.976570049600909"/>
    <n v="12.78755998178031"/>
    <n v="34934.088000885633"/>
    <n v="92.976570049600909"/>
    <n v="12.787548677021903"/>
    <n v="34934.088000885633"/>
    <n v="92.976570049600909"/>
    <n v="12.787548677021903"/>
  </r>
  <r>
    <n v="399"/>
    <x v="0"/>
    <x v="1"/>
    <x v="2"/>
    <s v="62-304.520 (10), F.A.C."/>
    <x v="2"/>
    <x v="2"/>
    <x v="9"/>
    <x v="83"/>
    <s v="Cultural and Entertainment"/>
    <n v="1440"/>
    <x v="0"/>
    <s v="City of Indian Harbour Beach               Brevard County"/>
    <x v="7"/>
    <x v="1"/>
    <m/>
    <m/>
    <n v="0"/>
    <n v="1"/>
    <n v="6"/>
    <n v="2.0348589285054377"/>
    <n v="15.859272844710974"/>
    <n v="2.1602438910145785"/>
    <n v="7936.3776092619892"/>
    <n v="15.859272844710974"/>
    <n v="2.1602419812651639"/>
    <n v="7936.3776092619892"/>
    <n v="15.859272844710974"/>
    <n v="2.1602419812651639"/>
  </r>
  <r>
    <n v="400"/>
    <x v="0"/>
    <x v="1"/>
    <x v="2"/>
    <s v="62-304.520 (10), F.A.C."/>
    <x v="2"/>
    <x v="2"/>
    <x v="9"/>
    <x v="67"/>
    <s v="Tourist Services"/>
    <n v="1450"/>
    <x v="0"/>
    <s v="City of Indian Harbour Beach               Brevard County"/>
    <x v="7"/>
    <x v="1"/>
    <m/>
    <m/>
    <n v="0"/>
    <n v="1"/>
    <n v="11"/>
    <n v="2.649027402659192"/>
    <n v="20.972073270691599"/>
    <n v="3.0941896540457949"/>
    <n v="10393.269673985253"/>
    <n v="20.972073270691599"/>
    <n v="3.0941869186477562"/>
    <n v="10393.269673985253"/>
    <n v="20.972073270691599"/>
    <n v="3.0941869186477562"/>
  </r>
  <r>
    <n v="401"/>
    <x v="0"/>
    <x v="1"/>
    <x v="2"/>
    <s v="62-304.520 (10), F.A.C."/>
    <x v="2"/>
    <x v="2"/>
    <x v="9"/>
    <x v="90"/>
    <s v="Commercial and Services Under Construction"/>
    <n v="1490"/>
    <x v="0"/>
    <s v="City of Indian Harbour Beach               Brevard County"/>
    <x v="7"/>
    <x v="1"/>
    <m/>
    <m/>
    <n v="0"/>
    <n v="1"/>
    <n v="1"/>
    <n v="1.5188565819103E-2"/>
    <n v="1.1007144173472363E-2"/>
    <n v="1.4822268783581303E-3"/>
    <n v="4.9822315473553491"/>
    <n v="1.1007144173472363E-2"/>
    <n v="1.4822255680051999E-3"/>
    <n v="4.9822315473553491"/>
    <n v="1.1007144173472363E-2"/>
    <n v="1.4822255680051999E-3"/>
  </r>
  <r>
    <n v="402"/>
    <x v="0"/>
    <x v="1"/>
    <x v="2"/>
    <s v="62-304.520 (10), F.A.C."/>
    <x v="2"/>
    <x v="2"/>
    <x v="9"/>
    <x v="68"/>
    <s v="Other Light Industrial"/>
    <n v="1550"/>
    <x v="0"/>
    <s v="City of Indian Harbour Beach               Brevard County"/>
    <x v="7"/>
    <x v="1"/>
    <m/>
    <m/>
    <n v="0"/>
    <n v="1"/>
    <n v="19"/>
    <n v="3.1225651639643068"/>
    <n v="29.298969605631527"/>
    <n v="4.2159588645988029"/>
    <n v="12126.428677078637"/>
    <n v="29.298969605631527"/>
    <n v="4.2159551375080664"/>
    <n v="12126.428677078637"/>
    <n v="29.298969605631527"/>
    <n v="4.2159551375080664"/>
  </r>
  <r>
    <n v="403"/>
    <x v="0"/>
    <x v="1"/>
    <x v="2"/>
    <s v="62-304.520 (10), F.A.C."/>
    <x v="2"/>
    <x v="2"/>
    <x v="9"/>
    <x v="69"/>
    <s v="Institutional (Educational,religious,health and military facilities)"/>
    <n v="1700"/>
    <x v="0"/>
    <s v="City of Indian Harbour Beach               Brevard County"/>
    <x v="7"/>
    <x v="1"/>
    <m/>
    <m/>
    <n v="0"/>
    <n v="1"/>
    <n v="72"/>
    <n v="8.44739514250608"/>
    <n v="67.062499636915774"/>
    <n v="9.3815489156026253"/>
    <n v="31332.151729167519"/>
    <n v="67.062499636915774"/>
    <n v="9.3815406219059305"/>
    <n v="31332.151729167519"/>
    <n v="67.062499636915774"/>
    <n v="9.3815406219059305"/>
  </r>
  <r>
    <n v="404"/>
    <x v="0"/>
    <x v="1"/>
    <x v="2"/>
    <s v="62-304.520 (10), F.A.C."/>
    <x v="2"/>
    <x v="2"/>
    <x v="9"/>
    <x v="70"/>
    <s v="Educational Facilities"/>
    <n v="1710"/>
    <x v="0"/>
    <s v="City of Indian Harbour Beach               Brevard County"/>
    <x v="7"/>
    <x v="1"/>
    <m/>
    <m/>
    <n v="0"/>
    <n v="1"/>
    <n v="44"/>
    <n v="15.730464953596316"/>
    <n v="126.64570093306193"/>
    <n v="17.716869702931731"/>
    <n v="60328.360737459072"/>
    <n v="126.64570093306193"/>
    <n v="17.716854040449455"/>
    <n v="60328.360737459072"/>
    <n v="126.64570093306193"/>
    <n v="17.716854040449455"/>
  </r>
  <r>
    <n v="405"/>
    <x v="0"/>
    <x v="1"/>
    <x v="2"/>
    <s v="62-304.520 (10), F.A.C."/>
    <x v="2"/>
    <x v="2"/>
    <x v="9"/>
    <x v="71"/>
    <s v="Religious"/>
    <n v="1720"/>
    <x v="0"/>
    <s v="City of Indian Harbour Beach               Brevard County"/>
    <x v="7"/>
    <x v="1"/>
    <m/>
    <m/>
    <n v="0"/>
    <n v="1"/>
    <n v="24"/>
    <n v="5.5637145036910596"/>
    <n v="46.596686726676957"/>
    <n v="6.3361669795487341"/>
    <n v="21272.468261180347"/>
    <n v="46.596686726676957"/>
    <n v="6.3361613781019432"/>
    <n v="21272.468261180347"/>
    <n v="46.596686726676957"/>
    <n v="6.3361613781019432"/>
  </r>
  <r>
    <n v="406"/>
    <x v="0"/>
    <x v="1"/>
    <x v="2"/>
    <s v="62-304.520 (10), F.A.C."/>
    <x v="2"/>
    <x v="2"/>
    <x v="9"/>
    <x v="14"/>
    <s v="Governmental"/>
    <n v="1750"/>
    <x v="0"/>
    <s v="City of Indian Harbour Beach               Brevard County"/>
    <x v="7"/>
    <x v="1"/>
    <m/>
    <m/>
    <n v="0"/>
    <n v="1"/>
    <n v="152"/>
    <n v="60.685688629564531"/>
    <n v="467.88331297761255"/>
    <n v="64.43177909976508"/>
    <n v="231907.93351177682"/>
    <n v="467.88331297761255"/>
    <n v="64.431722139274001"/>
    <n v="231907.93351177682"/>
    <n v="467.88331297761255"/>
    <n v="64.431722139274001"/>
  </r>
  <r>
    <n v="407"/>
    <x v="0"/>
    <x v="1"/>
    <x v="2"/>
    <s v="62-304.520 (10), F.A.C."/>
    <x v="2"/>
    <x v="2"/>
    <x v="9"/>
    <x v="73"/>
    <s v="Commercial Child Care"/>
    <n v="1780"/>
    <x v="0"/>
    <s v="City of Indian Harbour Beach               Brevard County"/>
    <x v="7"/>
    <x v="1"/>
    <m/>
    <m/>
    <n v="0"/>
    <n v="1"/>
    <n v="10"/>
    <n v="0.91177498135097423"/>
    <n v="8.540909777344913"/>
    <n v="1.1593555678601117"/>
    <n v="3513.360688490875"/>
    <n v="8.540909777344913"/>
    <n v="1.1593545429394347"/>
    <n v="3513.360688490875"/>
    <n v="8.540909777344913"/>
    <n v="1.1593545429394347"/>
  </r>
  <r>
    <n v="408"/>
    <x v="0"/>
    <x v="1"/>
    <x v="2"/>
    <s v="62-304.520 (10), F.A.C."/>
    <x v="2"/>
    <x v="2"/>
    <x v="9"/>
    <x v="92"/>
    <s v="Recreational"/>
    <n v="1800"/>
    <x v="0"/>
    <s v="City of Indian Harbour Beach               Brevard County"/>
    <x v="7"/>
    <x v="1"/>
    <m/>
    <m/>
    <n v="0"/>
    <n v="1"/>
    <n v="21"/>
    <n v="5.2224854839983204"/>
    <n v="36.699631409962713"/>
    <n v="5.320031594647423"/>
    <n v="19113.92878989068"/>
    <n v="36.699631409962713"/>
    <n v="5.3200268915084328"/>
    <n v="19113.92878989068"/>
    <n v="36.699631409962713"/>
    <n v="5.3200268915084328"/>
  </r>
  <r>
    <n v="409"/>
    <x v="0"/>
    <x v="1"/>
    <x v="2"/>
    <s v="62-304.520 (10), F.A.C."/>
    <x v="2"/>
    <x v="2"/>
    <x v="9"/>
    <x v="85"/>
    <s v="Marinas and Fish Camps"/>
    <n v="1840"/>
    <x v="0"/>
    <s v="City of Indian Harbour Beach               Brevard County"/>
    <x v="7"/>
    <x v="1"/>
    <m/>
    <m/>
    <n v="0"/>
    <n v="1"/>
    <n v="38"/>
    <n v="9.4754452186228786"/>
    <n v="68.939789100119427"/>
    <n v="9.9595641395750665"/>
    <n v="32369.812985834142"/>
    <n v="68.939789100119427"/>
    <n v="9.9595553348878259"/>
    <n v="32369.812985834142"/>
    <n v="68.939789100119427"/>
    <n v="9.9595553348878259"/>
  </r>
  <r>
    <n v="410"/>
    <x v="0"/>
    <x v="1"/>
    <x v="2"/>
    <s v="62-304.520 (10), F.A.C."/>
    <x v="2"/>
    <x v="2"/>
    <x v="9"/>
    <x v="16"/>
    <s v="Parks and Zoos"/>
    <n v="1850"/>
    <x v="0"/>
    <s v="City of Indian Harbour Beach               Brevard County"/>
    <x v="7"/>
    <x v="1"/>
    <m/>
    <m/>
    <n v="0"/>
    <n v="1"/>
    <n v="16"/>
    <n v="1.2938813260915758"/>
    <n v="10.860091781557236"/>
    <n v="1.5247347139549523"/>
    <n v="4955.8791448784023"/>
    <n v="10.860091781557236"/>
    <n v="1.5247333660232456"/>
    <n v="4955.8791448784023"/>
    <n v="10.860091781557236"/>
    <n v="1.5247333660232456"/>
  </r>
  <r>
    <n v="411"/>
    <x v="0"/>
    <x v="1"/>
    <x v="2"/>
    <s v="62-304.520 (10), F.A.C."/>
    <x v="2"/>
    <x v="2"/>
    <x v="9"/>
    <x v="74"/>
    <s v="Community Recreational Facilities"/>
    <n v="1860"/>
    <x v="0"/>
    <s v="City of Indian Harbour Beach               Brevard County"/>
    <x v="7"/>
    <x v="1"/>
    <m/>
    <m/>
    <n v="0"/>
    <n v="1"/>
    <n v="40"/>
    <n v="2.7425068545068405"/>
    <n v="22.725809478044066"/>
    <n v="3.1782615280782678"/>
    <n v="10374.724732968371"/>
    <n v="22.725809478044066"/>
    <n v="3.1782587183570419"/>
    <n v="10374.724732968371"/>
    <n v="22.725809478044066"/>
    <n v="3.1782587183570419"/>
  </r>
  <r>
    <n v="412"/>
    <x v="0"/>
    <x v="1"/>
    <x v="2"/>
    <s v="62-304.520 (10), F.A.C."/>
    <x v="2"/>
    <x v="2"/>
    <x v="9"/>
    <x v="20"/>
    <s v="Roads and Highways"/>
    <n v="8140"/>
    <x v="0"/>
    <s v="City of Indian Harbour Beach               Brevard County"/>
    <x v="7"/>
    <x v="1"/>
    <m/>
    <m/>
    <n v="0"/>
    <n v="1"/>
    <n v="22"/>
    <n v="0.13632673280395075"/>
    <n v="1.2635855469988628"/>
    <n v="0.17492826124029798"/>
    <n v="517.13398039979336"/>
    <n v="1.2635855469988628"/>
    <n v="0.17492810659611754"/>
    <n v="517.13398039979336"/>
    <n v="1.2635855469988628"/>
    <n v="0.17492810659611754"/>
  </r>
  <r>
    <n v="413"/>
    <x v="0"/>
    <x v="1"/>
    <x v="2"/>
    <s v="62-304.520 (10), F.A.C."/>
    <x v="2"/>
    <x v="2"/>
    <x v="9"/>
    <x v="86"/>
    <s v="Communication Facilities"/>
    <n v="8220"/>
    <x v="0"/>
    <s v="City of Indian Harbour Beach               Brevard County"/>
    <x v="7"/>
    <x v="1"/>
    <m/>
    <m/>
    <n v="0"/>
    <n v="1"/>
    <n v="8"/>
    <n v="1.6817099513118903"/>
    <n v="15.005334407315893"/>
    <n v="2.1925102829072753"/>
    <n v="6503.8783855875145"/>
    <n v="15.005334407315893"/>
    <n v="2.1925083446329623"/>
    <n v="6503.8783855875145"/>
    <n v="15.005334407315893"/>
    <n v="2.1925083446329623"/>
  </r>
  <r>
    <n v="414"/>
    <x v="0"/>
    <x v="1"/>
    <x v="2"/>
    <s v="62-304.520 (10), F.A.C."/>
    <x v="2"/>
    <x v="2"/>
    <x v="9"/>
    <x v="59"/>
    <s v="Electrical power facilities"/>
    <n v="8310"/>
    <x v="0"/>
    <s v="City of Indian Harbour Beach               Brevard County"/>
    <x v="7"/>
    <x v="1"/>
    <m/>
    <m/>
    <n v="0"/>
    <n v="1"/>
    <n v="21"/>
    <n v="3.6686535055465326"/>
    <n v="30.997829908087315"/>
    <n v="4.5044452390647836"/>
    <n v="14160.275987404788"/>
    <n v="30.997829908087315"/>
    <n v="4.5044412569395558"/>
    <n v="14160.275987404788"/>
    <n v="30.997829908087315"/>
    <n v="4.5044412569395558"/>
  </r>
  <r>
    <n v="415"/>
    <x v="0"/>
    <x v="1"/>
    <x v="2"/>
    <s v="62-304.520 (10), F.A.C."/>
    <x v="2"/>
    <x v="2"/>
    <x v="9"/>
    <x v="25"/>
    <s v="Surface Water Collection Basin"/>
    <n v="8370"/>
    <x v="0"/>
    <s v="City of Indian Harbour Beach               Brevard County"/>
    <x v="7"/>
    <x v="1"/>
    <m/>
    <m/>
    <n v="0"/>
    <n v="1"/>
    <n v="13"/>
    <n v="0.7844395421491438"/>
    <n v="1.6167721695008683"/>
    <n v="0.30319770233227522"/>
    <n v="1599.4566328058036"/>
    <n v="1.6167721695008683"/>
    <n v="0.30319743429233798"/>
    <n v="1599.4566328058036"/>
    <n v="1.6167721695008683"/>
    <n v="0.30319743429233798"/>
  </r>
  <r>
    <n v="416"/>
    <x v="0"/>
    <x v="1"/>
    <x v="2"/>
    <s v="62-304.520 (10), F.A.C."/>
    <x v="2"/>
    <x v="2"/>
    <x v="10"/>
    <x v="5"/>
    <s v="Residential, Low Density-Less than two dwelling units/acre"/>
    <n v="1100"/>
    <x v="0"/>
    <s v="City of Satellite Beach                          Brevard County"/>
    <x v="8"/>
    <x v="1"/>
    <m/>
    <m/>
    <n v="0"/>
    <n v="1"/>
    <n v="81"/>
    <n v="16.998510204839747"/>
    <n v="102.66330032244352"/>
    <n v="14.190320012085005"/>
    <n v="58364.28700892214"/>
    <n v="102.66330032244352"/>
    <n v="14.190307467225814"/>
    <n v="58364.28700892214"/>
    <n v="102.66330032244352"/>
    <n v="14.190307467225814"/>
  </r>
  <r>
    <n v="417"/>
    <x v="0"/>
    <x v="1"/>
    <x v="2"/>
    <s v="62-304.520 (10), F.A.C."/>
    <x v="2"/>
    <x v="2"/>
    <x v="10"/>
    <x v="8"/>
    <s v="Residential, Medium Density-Two-five dwellingunits per acre"/>
    <n v="1200"/>
    <x v="0"/>
    <s v="City of Satellite Beach                          Brevard County"/>
    <x v="8"/>
    <x v="1"/>
    <m/>
    <m/>
    <n v="0"/>
    <n v="1"/>
    <n v="1647"/>
    <n v="235.73955946936303"/>
    <n v="2133.2659689418224"/>
    <n v="313.93893911027953"/>
    <n v="884481.57110681525"/>
    <n v="2133.2659689418224"/>
    <n v="313.93866157462247"/>
    <n v="884481.57110681525"/>
    <n v="2133.2659689418224"/>
    <n v="313.93866157462247"/>
  </r>
  <r>
    <n v="418"/>
    <x v="0"/>
    <x v="1"/>
    <x v="2"/>
    <s v="62-304.520 (10), F.A.C."/>
    <x v="2"/>
    <x v="2"/>
    <x v="10"/>
    <x v="8"/>
    <s v="Residential, Medium Density-Two-five dwellingunits per acre"/>
    <n v="1200"/>
    <x v="0"/>
    <s v="City of Satellite Beach           City of Indian Harbour Beach               Brevard County"/>
    <x v="8"/>
    <x v="1"/>
    <m/>
    <m/>
    <n v="0"/>
    <n v="1"/>
    <n v="20"/>
    <n v="0.60838582488130077"/>
    <n v="5.2315573115787153"/>
    <n v="0.7521341879603971"/>
    <n v="2338.0556376090249"/>
    <n v="5.2315573115787153"/>
    <n v="0.75213352304110803"/>
    <n v="2338.0556376090249"/>
    <n v="5.2315573115787153"/>
    <n v="0.75213352304110803"/>
  </r>
  <r>
    <n v="419"/>
    <x v="0"/>
    <x v="1"/>
    <x v="2"/>
    <s v="62-304.520 (10), F.A.C."/>
    <x v="2"/>
    <x v="2"/>
    <x v="10"/>
    <x v="9"/>
    <s v="Fixed Single Family Units"/>
    <n v="1210"/>
    <x v="0"/>
    <s v="City of Satellite Beach                          Brevard County"/>
    <x v="8"/>
    <x v="1"/>
    <m/>
    <m/>
    <n v="0"/>
    <n v="1"/>
    <n v="9001"/>
    <n v="756.71164517898069"/>
    <n v="6870.127143002509"/>
    <n v="1009.6625171533276"/>
    <n v="2835032.33683619"/>
    <n v="6870.127143002509"/>
    <n v="1009.6616245678096"/>
    <n v="2835032.33683619"/>
    <n v="6870.127143002509"/>
    <n v="1009.6616245678096"/>
  </r>
  <r>
    <n v="420"/>
    <x v="0"/>
    <x v="1"/>
    <x v="2"/>
    <s v="62-304.520 (10), F.A.C."/>
    <x v="2"/>
    <x v="2"/>
    <x v="10"/>
    <x v="9"/>
    <s v="Fixed Single Family Units"/>
    <n v="1210"/>
    <x v="0"/>
    <s v="City of Satellite Beach           City of Indian Harbour Beach               Brevard County"/>
    <x v="8"/>
    <x v="1"/>
    <m/>
    <m/>
    <n v="0"/>
    <n v="1"/>
    <n v="59"/>
    <n v="0.36842302132093419"/>
    <n v="3.1013266529535115"/>
    <n v="0.44872083623830444"/>
    <n v="1321.9817034731045"/>
    <n v="3.1013266529535115"/>
    <n v="0.44872043954959662"/>
    <n v="1321.9817034731045"/>
    <n v="3.1013266529535115"/>
    <n v="0.44872043954959662"/>
  </r>
  <r>
    <n v="421"/>
    <x v="0"/>
    <x v="1"/>
    <x v="2"/>
    <s v="62-304.520 (10), F.A.C."/>
    <x v="2"/>
    <x v="2"/>
    <x v="10"/>
    <x v="88"/>
    <s v="Medium Density Under Construction"/>
    <n v="1290"/>
    <x v="0"/>
    <s v="City of Satellite Beach                          Brevard County"/>
    <x v="8"/>
    <x v="1"/>
    <m/>
    <m/>
    <n v="0"/>
    <n v="1"/>
    <n v="45"/>
    <n v="3.8324465704060104"/>
    <n v="26.831323311945205"/>
    <n v="3.8172666826118311"/>
    <n v="14127.051390619647"/>
    <n v="26.831323311945205"/>
    <n v="3.8172633079822935"/>
    <n v="14127.051390619647"/>
    <n v="26.831323311945205"/>
    <n v="3.8172633079822935"/>
  </r>
  <r>
    <n v="422"/>
    <x v="0"/>
    <x v="1"/>
    <x v="2"/>
    <s v="62-304.520 (10), F.A.C."/>
    <x v="2"/>
    <x v="2"/>
    <x v="10"/>
    <x v="62"/>
    <s v="Residential, High Density"/>
    <n v="1300"/>
    <x v="0"/>
    <s v="City of Satellite Beach                          Brevard County"/>
    <x v="8"/>
    <x v="1"/>
    <m/>
    <m/>
    <n v="0"/>
    <n v="1"/>
    <n v="402"/>
    <n v="52.330127540015475"/>
    <n v="520.59430165332799"/>
    <n v="91.575011190449743"/>
    <n v="201420.24544787689"/>
    <n v="520.59430165332799"/>
    <n v="91.574930234162679"/>
    <n v="201420.24544787689"/>
    <n v="520.59430165332799"/>
    <n v="91.574930234162679"/>
  </r>
  <r>
    <n v="423"/>
    <x v="0"/>
    <x v="1"/>
    <x v="2"/>
    <s v="62-304.520 (10), F.A.C."/>
    <x v="2"/>
    <x v="2"/>
    <x v="10"/>
    <x v="62"/>
    <s v="Residential, High Density"/>
    <n v="1300"/>
    <x v="0"/>
    <s v="City of Satellite Beach           City of Indian Harbour Beach               Brevard County"/>
    <x v="8"/>
    <x v="1"/>
    <m/>
    <m/>
    <n v="0"/>
    <n v="1"/>
    <n v="8"/>
    <n v="7.9846218676434766E-2"/>
    <n v="0.80845762996531656"/>
    <n v="0.13893151406489304"/>
    <n v="308.39600090086884"/>
    <n v="0.80845762996531656"/>
    <n v="0.13893139124340059"/>
    <n v="308.39600090086884"/>
    <n v="0.80845762996531656"/>
    <n v="0.13893139124340059"/>
  </r>
  <r>
    <n v="424"/>
    <x v="0"/>
    <x v="1"/>
    <x v="2"/>
    <s v="62-304.520 (10), F.A.C."/>
    <x v="2"/>
    <x v="2"/>
    <x v="10"/>
    <x v="10"/>
    <s v="Residential, High density; Multiple Dwelling Units, Low Rise &lt;Two stories or less&gt;"/>
    <n v="1330"/>
    <x v="0"/>
    <s v="City of Satellite Beach                          Brevard County"/>
    <x v="8"/>
    <x v="1"/>
    <m/>
    <m/>
    <n v="0"/>
    <n v="1"/>
    <n v="1583"/>
    <n v="101.8024449854842"/>
    <n v="1063.1194385305528"/>
    <n v="194.53668711095017"/>
    <n v="392742.19762853021"/>
    <n v="1063.1194385305528"/>
    <n v="194.53651513207038"/>
    <n v="392742.19762853021"/>
    <n v="1063.1194385305528"/>
    <n v="194.53651513207038"/>
  </r>
  <r>
    <n v="425"/>
    <x v="0"/>
    <x v="1"/>
    <x v="2"/>
    <s v="62-304.520 (10), F.A.C."/>
    <x v="2"/>
    <x v="2"/>
    <x v="10"/>
    <x v="10"/>
    <s v="Residential, High density; Multiple Dwelling Units, Low Rise &lt;Two stories or less&gt;"/>
    <n v="1330"/>
    <x v="0"/>
    <s v="City of Satellite Beach           City of Indian Harbour Beach               Brevard County"/>
    <x v="8"/>
    <x v="1"/>
    <m/>
    <m/>
    <n v="0"/>
    <n v="1"/>
    <n v="2"/>
    <n v="1.4434571324016059E-3"/>
    <n v="1.2484144735434985E-2"/>
    <n v="1.8554092526843365E-3"/>
    <n v="5.5284245245074954"/>
    <n v="1.2484144735434985E-2"/>
    <n v="1.8554076124219772E-3"/>
    <n v="5.5284245245074954"/>
    <n v="1.2484144735434985E-2"/>
    <n v="1.8554076124219772E-3"/>
  </r>
  <r>
    <n v="426"/>
    <x v="0"/>
    <x v="1"/>
    <x v="2"/>
    <s v="62-304.520 (10), F.A.C."/>
    <x v="2"/>
    <x v="2"/>
    <x v="10"/>
    <x v="81"/>
    <s v="Residential, High density; Multiple Dwelling Units, High Rise &lt;Three stories or more&gt;"/>
    <n v="1340"/>
    <x v="0"/>
    <s v="City of Satellite Beach                          Brevard County"/>
    <x v="8"/>
    <x v="1"/>
    <m/>
    <m/>
    <n v="0"/>
    <n v="1"/>
    <n v="7"/>
    <n v="1.8014585134841132"/>
    <n v="19.563559686233816"/>
    <n v="3.2871132547254862"/>
    <n v="7002.6304716457853"/>
    <n v="19.563559686233816"/>
    <n v="3.2871103487746018"/>
    <n v="7002.6304716457853"/>
    <n v="19.563559686233816"/>
    <n v="3.2871103487746018"/>
  </r>
  <r>
    <n v="427"/>
    <x v="0"/>
    <x v="1"/>
    <x v="2"/>
    <s v="62-304.520 (10), F.A.C."/>
    <x v="2"/>
    <x v="2"/>
    <x v="10"/>
    <x v="81"/>
    <s v="Residential, High density; Multiple Dwelling Units, High Rise &lt;Three stories or more&gt;"/>
    <n v="1340"/>
    <x v="0"/>
    <s v="City of Satellite Beach           City of Indian Harbour Beach               Brevard County"/>
    <x v="8"/>
    <x v="1"/>
    <m/>
    <m/>
    <n v="0"/>
    <n v="1"/>
    <n v="4"/>
    <n v="3.9339767829567801E-2"/>
    <n v="0.39082786378351642"/>
    <n v="6.7319928859567224E-2"/>
    <n v="151.76522459543708"/>
    <n v="0.39082786378351642"/>
    <n v="6.7319869345826358E-2"/>
    <n v="151.76522459543708"/>
    <n v="0.39082786378351642"/>
    <n v="6.7319869345826358E-2"/>
  </r>
  <r>
    <n v="428"/>
    <x v="0"/>
    <x v="1"/>
    <x v="2"/>
    <s v="62-304.520 (10), F.A.C."/>
    <x v="2"/>
    <x v="2"/>
    <x v="10"/>
    <x v="82"/>
    <s v="High Density Under Construction"/>
    <n v="1390"/>
    <x v="0"/>
    <s v="City of Satellite Beach                          Brevard County"/>
    <x v="8"/>
    <x v="1"/>
    <m/>
    <m/>
    <n v="0"/>
    <n v="1"/>
    <n v="47"/>
    <n v="10.238882193593748"/>
    <n v="78.454178436175084"/>
    <n v="14.273013398435731"/>
    <n v="35468.623625341723"/>
    <n v="78.454178436175084"/>
    <n v="14.273000780472001"/>
    <n v="35468.623625341723"/>
    <n v="78.454178436175084"/>
    <n v="14.273000780472001"/>
  </r>
  <r>
    <n v="429"/>
    <x v="0"/>
    <x v="1"/>
    <x v="2"/>
    <s v="62-304.520 (10), F.A.C."/>
    <x v="2"/>
    <x v="2"/>
    <x v="10"/>
    <x v="11"/>
    <s v="Commercial and Services"/>
    <n v="1400"/>
    <x v="0"/>
    <s v="City of Satellite Beach                          Brevard County"/>
    <x v="8"/>
    <x v="1"/>
    <m/>
    <m/>
    <n v="0"/>
    <n v="1"/>
    <n v="169"/>
    <n v="13.929776983967374"/>
    <n v="143.024743486479"/>
    <n v="20.213048033441019"/>
    <n v="53864.103759087375"/>
    <n v="143.024743486479"/>
    <n v="20.213030164228694"/>
    <n v="53864.103759087375"/>
    <n v="143.024743486479"/>
    <n v="20.213030164228694"/>
  </r>
  <r>
    <n v="430"/>
    <x v="0"/>
    <x v="1"/>
    <x v="2"/>
    <s v="62-304.520 (10), F.A.C."/>
    <x v="2"/>
    <x v="2"/>
    <x v="10"/>
    <x v="11"/>
    <s v="Commercial and Services"/>
    <n v="1400"/>
    <x v="0"/>
    <s v="City of Satellite Beach           City of Indian Harbour Beach               Brevard County"/>
    <x v="8"/>
    <x v="1"/>
    <m/>
    <m/>
    <n v="0"/>
    <n v="1"/>
    <n v="4"/>
    <n v="2.2353070916107981E-3"/>
    <n v="2.1371401942766211E-2"/>
    <n v="2.921703175227908E-3"/>
    <n v="8.5958263603276031"/>
    <n v="2.1371401942766211E-2"/>
    <n v="2.9217005923154117E-3"/>
    <n v="8.5958263603276031"/>
    <n v="2.1371401942766211E-2"/>
    <n v="2.9217005923154117E-3"/>
  </r>
  <r>
    <n v="431"/>
    <x v="0"/>
    <x v="1"/>
    <x v="2"/>
    <s v="62-304.520 (10), F.A.C."/>
    <x v="2"/>
    <x v="2"/>
    <x v="10"/>
    <x v="64"/>
    <s v="Retail Sales and Services"/>
    <n v="1410"/>
    <x v="0"/>
    <s v="City of Satellite Beach                          Brevard County"/>
    <x v="8"/>
    <x v="1"/>
    <m/>
    <m/>
    <n v="0"/>
    <n v="1"/>
    <n v="216"/>
    <n v="42.549752496730008"/>
    <n v="415.5263671005531"/>
    <n v="57.1639799861195"/>
    <n v="168183.75623304732"/>
    <n v="415.5263671005531"/>
    <n v="57.163929450678474"/>
    <n v="168183.75623304732"/>
    <n v="415.5263671005531"/>
    <n v="57.163929450678474"/>
  </r>
  <r>
    <n v="432"/>
    <x v="0"/>
    <x v="1"/>
    <x v="2"/>
    <s v="62-304.520 (10), F.A.C."/>
    <x v="2"/>
    <x v="2"/>
    <x v="10"/>
    <x v="65"/>
    <s v="Wholesale Sales and Services &lt;Excluding warehouses associated with industrial use&gt;"/>
    <n v="1420"/>
    <x v="0"/>
    <s v="City of Satellite Beach                          Brevard County"/>
    <x v="8"/>
    <x v="1"/>
    <m/>
    <m/>
    <n v="0"/>
    <n v="1"/>
    <n v="30"/>
    <n v="5.1619949682420048"/>
    <n v="49.342817379495791"/>
    <n v="6.8764130159939416"/>
    <n v="20324.5481371063"/>
    <n v="49.342817379495791"/>
    <n v="6.8764069369461893"/>
    <n v="20324.5481371063"/>
    <n v="49.342817379495791"/>
    <n v="6.8764069369461893"/>
  </r>
  <r>
    <n v="433"/>
    <x v="0"/>
    <x v="1"/>
    <x v="2"/>
    <s v="62-304.520 (10), F.A.C."/>
    <x v="2"/>
    <x v="2"/>
    <x v="10"/>
    <x v="65"/>
    <s v="Wholesale Sales and Services &lt;Excluding warehouses associated with industrial use&gt;"/>
    <n v="1420"/>
    <x v="0"/>
    <s v="City of Satellite Beach           City of Indian Harbour Beach               Brevard County"/>
    <x v="8"/>
    <x v="1"/>
    <m/>
    <m/>
    <n v="0"/>
    <n v="1"/>
    <n v="12"/>
    <n v="6.154356872110707E-2"/>
    <n v="0.61476525784105518"/>
    <n v="8.6699710572680569E-2"/>
    <n v="238.80234059398001"/>
    <n v="0.61476525784105518"/>
    <n v="8.6699633926371061E-2"/>
    <n v="238.80234059398001"/>
    <n v="0.61476525784105518"/>
    <n v="8.6699633926371061E-2"/>
  </r>
  <r>
    <n v="434"/>
    <x v="0"/>
    <x v="1"/>
    <x v="2"/>
    <s v="62-304.520 (10), F.A.C."/>
    <x v="2"/>
    <x v="2"/>
    <x v="10"/>
    <x v="66"/>
    <s v="Professional Services"/>
    <n v="1430"/>
    <x v="0"/>
    <s v="City of Satellite Beach                          Brevard County"/>
    <x v="8"/>
    <x v="1"/>
    <m/>
    <m/>
    <n v="0"/>
    <n v="1"/>
    <n v="94"/>
    <n v="11.862797065748742"/>
    <n v="130.10594925101248"/>
    <n v="18.275989714599461"/>
    <n v="46424.682329179726"/>
    <n v="130.10594925101248"/>
    <n v="18.275973557830802"/>
    <n v="46424.682329179726"/>
    <n v="130.10594925101248"/>
    <n v="18.275973557830802"/>
  </r>
  <r>
    <n v="435"/>
    <x v="0"/>
    <x v="1"/>
    <x v="2"/>
    <s v="62-304.520 (10), F.A.C."/>
    <x v="2"/>
    <x v="2"/>
    <x v="10"/>
    <x v="68"/>
    <s v="Other Light Industrial"/>
    <n v="1550"/>
    <x v="0"/>
    <s v="City of Satellite Beach                          Brevard County"/>
    <x v="8"/>
    <x v="1"/>
    <m/>
    <m/>
    <n v="0"/>
    <n v="1"/>
    <n v="2"/>
    <n v="0.24684735477693159"/>
    <n v="2.6664835864375664"/>
    <n v="0.36899310329626789"/>
    <n v="959.71336192562671"/>
    <n v="2.6664835864375664"/>
    <n v="0.36899277709033801"/>
    <n v="959.71336192562671"/>
    <n v="2.6664835864375664"/>
    <n v="0.36899277709033801"/>
  </r>
  <r>
    <n v="436"/>
    <x v="0"/>
    <x v="1"/>
    <x v="2"/>
    <s v="62-304.520 (10), F.A.C."/>
    <x v="2"/>
    <x v="2"/>
    <x v="10"/>
    <x v="68"/>
    <s v="Other Light Industrial"/>
    <n v="1550"/>
    <x v="0"/>
    <s v="City of Satellite Beach           City of Indian Harbour Beach               Brevard County"/>
    <x v="8"/>
    <x v="1"/>
    <m/>
    <m/>
    <n v="0"/>
    <n v="1"/>
    <n v="8"/>
    <n v="2.1150750627994857E-2"/>
    <n v="0.19759296661398884"/>
    <n v="2.9116336216602409E-2"/>
    <n v="81.904329282053155"/>
    <n v="0.19759296661398884"/>
    <n v="2.9116310476496626E-2"/>
    <n v="81.904329282053155"/>
    <n v="0.19759296661398884"/>
    <n v="2.9116310476496626E-2"/>
  </r>
  <r>
    <n v="437"/>
    <x v="0"/>
    <x v="1"/>
    <x v="2"/>
    <s v="62-304.520 (10), F.A.C."/>
    <x v="2"/>
    <x v="2"/>
    <x v="10"/>
    <x v="69"/>
    <s v="Institutional (Educational,religious,health and military facilities)"/>
    <n v="1700"/>
    <x v="0"/>
    <s v="City of Satellite Beach                          Brevard County"/>
    <x v="8"/>
    <x v="1"/>
    <m/>
    <m/>
    <n v="0"/>
    <n v="1"/>
    <n v="89"/>
    <n v="9.62443347307976"/>
    <n v="80.170937205433347"/>
    <n v="11.26359099780359"/>
    <n v="36683.130926408478"/>
    <n v="80.170937205433347"/>
    <n v="11.26358104029997"/>
    <n v="36683.130926408478"/>
    <n v="80.170937205433347"/>
    <n v="11.26358104029997"/>
  </r>
  <r>
    <n v="438"/>
    <x v="0"/>
    <x v="1"/>
    <x v="2"/>
    <s v="62-304.520 (10), F.A.C."/>
    <x v="2"/>
    <x v="2"/>
    <x v="10"/>
    <x v="69"/>
    <s v="Institutional (Educational,religious,health and military facilities)"/>
    <n v="1700"/>
    <x v="0"/>
    <s v="City of Satellite Beach           City of Indian Harbour Beach               Brevard County"/>
    <x v="8"/>
    <x v="1"/>
    <m/>
    <m/>
    <n v="0"/>
    <n v="1"/>
    <n v="3"/>
    <n v="3.9780439591013197E-2"/>
    <n v="0.32840303941342797"/>
    <n v="4.9241725422465368E-2"/>
    <n v="152.36660385002614"/>
    <n v="0.32840303941342797"/>
    <n v="4.9241681890641507E-2"/>
    <n v="152.36660385002614"/>
    <n v="0.32840303941342797"/>
    <n v="4.9241681890641507E-2"/>
  </r>
  <r>
    <n v="439"/>
    <x v="0"/>
    <x v="1"/>
    <x v="2"/>
    <s v="62-304.520 (10), F.A.C."/>
    <x v="2"/>
    <x v="2"/>
    <x v="10"/>
    <x v="70"/>
    <s v="Educational Facilities"/>
    <n v="1710"/>
    <x v="0"/>
    <s v="City of Satellite Beach                          Brevard County"/>
    <x v="8"/>
    <x v="1"/>
    <m/>
    <m/>
    <n v="0"/>
    <n v="1"/>
    <n v="182"/>
    <n v="86.216969184992152"/>
    <n v="668.71451087172886"/>
    <n v="91.658340015433012"/>
    <n v="330003.85051707929"/>
    <n v="668.71451087172886"/>
    <n v="91.658258985479605"/>
    <n v="330003.85051707929"/>
    <n v="668.71451087172886"/>
    <n v="91.658258985479605"/>
  </r>
  <r>
    <n v="440"/>
    <x v="0"/>
    <x v="1"/>
    <x v="2"/>
    <s v="62-304.520 (10), F.A.C."/>
    <x v="2"/>
    <x v="2"/>
    <x v="10"/>
    <x v="71"/>
    <s v="Religious"/>
    <n v="1720"/>
    <x v="0"/>
    <s v="City of Satellite Beach                          Brevard County"/>
    <x v="8"/>
    <x v="1"/>
    <m/>
    <m/>
    <n v="0"/>
    <n v="1"/>
    <n v="55"/>
    <n v="14.77785283185432"/>
    <n v="124.83364541772083"/>
    <n v="17.51346995944969"/>
    <n v="56504.404430273076"/>
    <n v="124.83364541772083"/>
    <n v="17.513454476781614"/>
    <n v="56504.404430273076"/>
    <n v="124.83364541772083"/>
    <n v="17.513454476781614"/>
  </r>
  <r>
    <n v="441"/>
    <x v="0"/>
    <x v="1"/>
    <x v="2"/>
    <s v="62-304.520 (10), F.A.C."/>
    <x v="2"/>
    <x v="2"/>
    <x v="10"/>
    <x v="71"/>
    <s v="Religious"/>
    <n v="1720"/>
    <x v="0"/>
    <s v="City of Satellite Beach           City of Indian Harbour Beach               Brevard County"/>
    <x v="8"/>
    <x v="1"/>
    <m/>
    <m/>
    <n v="0"/>
    <n v="1"/>
    <n v="3"/>
    <n v="6.8536502341696698E-2"/>
    <n v="0.67764103662005959"/>
    <n v="0.11585547280176312"/>
    <n v="264.3239580559665"/>
    <n v="0.67764103662005959"/>
    <n v="0.1158553703804935"/>
    <n v="264.3239580559665"/>
    <n v="0.67764103662005959"/>
    <n v="0.1158553703804935"/>
  </r>
  <r>
    <n v="442"/>
    <x v="0"/>
    <x v="1"/>
    <x v="2"/>
    <s v="62-304.520 (10), F.A.C."/>
    <x v="2"/>
    <x v="2"/>
    <x v="10"/>
    <x v="14"/>
    <s v="Governmental"/>
    <n v="1750"/>
    <x v="0"/>
    <s v="City of Satellite Beach                          Brevard County"/>
    <x v="8"/>
    <x v="1"/>
    <m/>
    <m/>
    <n v="0"/>
    <n v="1"/>
    <n v="595"/>
    <n v="247.54552521967628"/>
    <n v="1987.7568306839144"/>
    <n v="268.96240665687924"/>
    <n v="934744.75195248763"/>
    <n v="1987.7568306839144"/>
    <n v="268.96216888242992"/>
    <n v="934744.75195248763"/>
    <n v="1987.7568306839144"/>
    <n v="268.96216888242992"/>
  </r>
  <r>
    <n v="443"/>
    <x v="0"/>
    <x v="1"/>
    <x v="2"/>
    <s v="62-304.520 (10), F.A.C."/>
    <x v="2"/>
    <x v="2"/>
    <x v="10"/>
    <x v="14"/>
    <s v="Governmental"/>
    <n v="1750"/>
    <x v="0"/>
    <s v="City of Satellite Beach           City of Indian Harbour Beach               Brevard County"/>
    <x v="8"/>
    <x v="1"/>
    <m/>
    <m/>
    <n v="0"/>
    <n v="1"/>
    <n v="23"/>
    <n v="0.50466558292394348"/>
    <n v="4.4413569689632784"/>
    <n v="0.63856035189746119"/>
    <n v="1943.4533929740194"/>
    <n v="4.4413569689632784"/>
    <n v="0.63855978738237629"/>
    <n v="1943.4533929740194"/>
    <n v="4.4413569689632784"/>
    <n v="0.63855978738237629"/>
  </r>
  <r>
    <n v="444"/>
    <x v="0"/>
    <x v="1"/>
    <x v="2"/>
    <s v="62-304.520 (10), F.A.C."/>
    <x v="2"/>
    <x v="2"/>
    <x v="10"/>
    <x v="73"/>
    <s v="Commercial Child Care"/>
    <n v="1780"/>
    <x v="0"/>
    <s v="City of Satellite Beach                          Brevard County"/>
    <x v="8"/>
    <x v="1"/>
    <m/>
    <m/>
    <n v="0"/>
    <n v="1"/>
    <n v="4"/>
    <n v="0.29442483200188679"/>
    <n v="2.8426095469309489"/>
    <n v="0.45547306941313426"/>
    <n v="1135.0036091600234"/>
    <n v="2.8426095469309489"/>
    <n v="0.45547266675516035"/>
    <n v="1135.0036091600234"/>
    <n v="2.8426095469309489"/>
    <n v="0.45547266675516035"/>
  </r>
  <r>
    <n v="445"/>
    <x v="0"/>
    <x v="1"/>
    <x v="2"/>
    <s v="62-304.520 (10), F.A.C."/>
    <x v="2"/>
    <x v="2"/>
    <x v="10"/>
    <x v="16"/>
    <s v="Parks and Zoos"/>
    <n v="1850"/>
    <x v="0"/>
    <s v="City of Satellite Beach                          Brevard County"/>
    <x v="8"/>
    <x v="1"/>
    <m/>
    <m/>
    <n v="0"/>
    <n v="1"/>
    <n v="9"/>
    <n v="2.0983249396595873"/>
    <n v="16.571013433112689"/>
    <n v="2.3559677005236224"/>
    <n v="8038.3123622995336"/>
    <n v="16.571013433112689"/>
    <n v="2.3559656177458557"/>
    <n v="8038.3123622995336"/>
    <n v="16.571013433112689"/>
    <n v="2.3559656177458557"/>
  </r>
  <r>
    <n v="446"/>
    <x v="0"/>
    <x v="1"/>
    <x v="2"/>
    <s v="62-304.520 (10), F.A.C."/>
    <x v="2"/>
    <x v="2"/>
    <x v="10"/>
    <x v="16"/>
    <s v="Parks and Zoos"/>
    <n v="1850"/>
    <x v="0"/>
    <s v="City of Satellite Beach           City of Indian Harbour Beach               Brevard County"/>
    <x v="8"/>
    <x v="1"/>
    <m/>
    <m/>
    <n v="0"/>
    <n v="1"/>
    <n v="5"/>
    <n v="0.15842296912262296"/>
    <n v="1.2229073631821425"/>
    <n v="0.16838753491127345"/>
    <n v="606.76989385371064"/>
    <n v="1.2229073631821425"/>
    <n v="0.16838738604937964"/>
    <n v="606.76989385371064"/>
    <n v="1.2229073631821425"/>
    <n v="0.16838738604937964"/>
  </r>
  <r>
    <n v="447"/>
    <x v="0"/>
    <x v="1"/>
    <x v="2"/>
    <s v="62-304.520 (10), F.A.C."/>
    <x v="2"/>
    <x v="2"/>
    <x v="10"/>
    <x v="74"/>
    <s v="Community Recreational Facilities"/>
    <n v="1860"/>
    <x v="0"/>
    <s v="City of Satellite Beach                          Brevard County"/>
    <x v="8"/>
    <x v="1"/>
    <m/>
    <m/>
    <n v="0"/>
    <n v="1"/>
    <n v="61"/>
    <n v="12.99021551238925"/>
    <n v="95.606357838008535"/>
    <n v="13.132460642347279"/>
    <n v="47082.4283147475"/>
    <n v="95.606357838008535"/>
    <n v="13.132449032681702"/>
    <n v="47082.4283147475"/>
    <n v="95.606357838008535"/>
    <n v="13.132449032681702"/>
  </r>
  <r>
    <n v="448"/>
    <x v="0"/>
    <x v="1"/>
    <x v="2"/>
    <s v="62-304.520 (10), F.A.C."/>
    <x v="2"/>
    <x v="2"/>
    <x v="10"/>
    <x v="74"/>
    <s v="Community Recreational Facilities"/>
    <n v="1860"/>
    <x v="0"/>
    <s v="City of Satellite Beach           City of Indian Harbour Beach               Brevard County"/>
    <x v="8"/>
    <x v="1"/>
    <m/>
    <m/>
    <n v="0"/>
    <n v="1"/>
    <n v="5"/>
    <n v="2.4345292100583317E-2"/>
    <n v="0.21878248376519085"/>
    <n v="3.3414944840195339E-2"/>
    <n v="93.347559421174594"/>
    <n v="0.21878248376519085"/>
    <n v="3.3414915299932943E-2"/>
    <n v="93.347559421174594"/>
    <n v="0.21878248376519085"/>
    <n v="3.3414915299932943E-2"/>
  </r>
  <r>
    <n v="449"/>
    <x v="0"/>
    <x v="1"/>
    <x v="2"/>
    <s v="62-304.520 (10), F.A.C."/>
    <x v="2"/>
    <x v="2"/>
    <x v="10"/>
    <x v="75"/>
    <s v="Disturbed land"/>
    <n v="7400"/>
    <x v="0"/>
    <s v="City of Satellite Beach                          Brevard County"/>
    <x v="8"/>
    <x v="1"/>
    <m/>
    <m/>
    <n v="0"/>
    <n v="1"/>
    <n v="8"/>
    <n v="1.6201649234141811"/>
    <n v="12.414515000453878"/>
    <n v="1.8519404132784525"/>
    <n v="5595.3840346980905"/>
    <n v="12.414515000453878"/>
    <n v="1.8519387760826984"/>
    <n v="5595.3840346980905"/>
    <n v="12.414515000453878"/>
    <n v="1.8519387760826984"/>
  </r>
  <r>
    <n v="450"/>
    <x v="0"/>
    <x v="1"/>
    <x v="2"/>
    <s v="62-304.520 (10), F.A.C."/>
    <x v="2"/>
    <x v="2"/>
    <x v="10"/>
    <x v="20"/>
    <s v="Roads and Highways"/>
    <n v="8140"/>
    <x v="0"/>
    <s v="City of Satellite Beach                          Brevard County"/>
    <x v="8"/>
    <x v="1"/>
    <m/>
    <m/>
    <n v="0"/>
    <n v="1"/>
    <n v="5"/>
    <n v="2.1821469201387558E-3"/>
    <n v="2.4286087385644101E-2"/>
    <n v="4.4127485540300009E-3"/>
    <n v="8.4618432350284998"/>
    <n v="2.4286087385644101E-2"/>
    <n v="4.412744652968625E-3"/>
    <n v="8.4618432350284998"/>
    <n v="2.4286087385644101E-2"/>
    <n v="4.412744652968625E-3"/>
  </r>
  <r>
    <n v="451"/>
    <x v="0"/>
    <x v="1"/>
    <x v="2"/>
    <s v="62-304.520 (10), F.A.C."/>
    <x v="2"/>
    <x v="2"/>
    <x v="10"/>
    <x v="86"/>
    <s v="Communication Facilities"/>
    <n v="8220"/>
    <x v="0"/>
    <s v="City of Satellite Beach                          Brevard County"/>
    <x v="8"/>
    <x v="1"/>
    <m/>
    <m/>
    <n v="0"/>
    <n v="1"/>
    <n v="2"/>
    <n v="0.40625878896560863"/>
    <n v="3.6672558515972229"/>
    <n v="0.57898615255295516"/>
    <n v="1574.261433011204"/>
    <n v="3.6672558515972229"/>
    <n v="0.57898564070404968"/>
    <n v="1574.261433011204"/>
    <n v="3.6672558515972229"/>
    <n v="0.57898564070404968"/>
  </r>
  <r>
    <n v="452"/>
    <x v="0"/>
    <x v="1"/>
    <x v="2"/>
    <s v="62-304.520 (10), F.A.C."/>
    <x v="2"/>
    <x v="2"/>
    <x v="10"/>
    <x v="59"/>
    <s v="Electrical power facilities"/>
    <n v="8310"/>
    <x v="0"/>
    <s v="City of Satellite Beach                          Brevard County"/>
    <x v="8"/>
    <x v="1"/>
    <m/>
    <m/>
    <n v="0"/>
    <n v="1"/>
    <n v="2"/>
    <n v="0.1278044190121502"/>
    <n v="1.1579232530757895"/>
    <n v="0.16192917801135828"/>
    <n v="494.22188736789792"/>
    <n v="1.1579232530757895"/>
    <n v="0.1619290348589324"/>
    <n v="494.22188736789792"/>
    <n v="1.1579232530757895"/>
    <n v="0.1619290348589324"/>
  </r>
  <r>
    <n v="453"/>
    <x v="0"/>
    <x v="1"/>
    <x v="2"/>
    <s v="62-304.520 (10), F.A.C."/>
    <x v="2"/>
    <x v="2"/>
    <x v="10"/>
    <x v="77"/>
    <s v="Water supply plants"/>
    <n v="8330"/>
    <x v="0"/>
    <s v="City of Satellite Beach                          Brevard County"/>
    <x v="8"/>
    <x v="1"/>
    <m/>
    <m/>
    <n v="0"/>
    <n v="1"/>
    <n v="2"/>
    <n v="0.277431803569407"/>
    <n v="2.2430831662458894"/>
    <n v="0.30552313742547504"/>
    <n v="1059.8932629624492"/>
    <n v="2.2430831662458894"/>
    <n v="0.30552286732975398"/>
    <n v="1059.8932629624492"/>
    <n v="2.2430831662458894"/>
    <n v="0.30552286732975398"/>
  </r>
  <r>
    <n v="454"/>
    <x v="0"/>
    <x v="1"/>
    <x v="2"/>
    <s v="62-304.520 (10), F.A.C."/>
    <x v="2"/>
    <x v="2"/>
    <x v="10"/>
    <x v="25"/>
    <s v="Surface Water Collection Basin"/>
    <n v="8370"/>
    <x v="0"/>
    <s v="City of Satellite Beach                          Brevard County"/>
    <x v="8"/>
    <x v="1"/>
    <m/>
    <m/>
    <n v="0"/>
    <n v="1"/>
    <n v="44"/>
    <n v="3.4114198109807523"/>
    <n v="7.0744164525655062"/>
    <n v="0.98182933751968526"/>
    <n v="7450.4967024516345"/>
    <n v="7.0744164525655062"/>
    <n v="0.98182846953990899"/>
    <n v="7450.4967024516345"/>
    <n v="7.0744164525655062"/>
    <n v="0.98182846953990899"/>
  </r>
  <r>
    <n v="455"/>
    <x v="0"/>
    <x v="1"/>
    <x v="2"/>
    <s v="62-304.520 (10), F.A.C."/>
    <x v="2"/>
    <x v="2"/>
    <x v="2"/>
    <x v="5"/>
    <s v="Residential, Low Density-Less than two dwelling units/acre"/>
    <n v="1100"/>
    <x v="0"/>
    <s v="FDOT District 5                                            Brevard County"/>
    <x v="3"/>
    <x v="1"/>
    <m/>
    <m/>
    <n v="0"/>
    <n v="1"/>
    <n v="8"/>
    <n v="3.7008127036612763E-2"/>
    <n v="0.33026407558471921"/>
    <n v="5.1347524650869433E-2"/>
    <n v="137.82818694829541"/>
    <n v="0.33026407558471921"/>
    <n v="5.1347479257427574E-2"/>
    <n v="137.82818694829541"/>
    <n v="0.33026407558471921"/>
    <n v="5.1347479257427574E-2"/>
  </r>
  <r>
    <n v="456"/>
    <x v="0"/>
    <x v="1"/>
    <x v="2"/>
    <s v="62-304.520 (10), F.A.C."/>
    <x v="2"/>
    <x v="2"/>
    <x v="2"/>
    <x v="5"/>
    <s v="Residential, Low Density-Less than two dwelling units/acre"/>
    <n v="1100"/>
    <x v="0"/>
    <s v="FDOT District 5                                 City of Cocoa Beach           Brevard County"/>
    <x v="3"/>
    <x v="1"/>
    <m/>
    <m/>
    <n v="0"/>
    <n v="1"/>
    <n v="10"/>
    <n v="1.2730236346885189"/>
    <n v="11.218130924098235"/>
    <n v="1.703677442388488"/>
    <n v="4741.2948477234959"/>
    <n v="11.218130924098235"/>
    <n v="1.7036759362636344"/>
    <n v="4741.2948477234959"/>
    <n v="11.218130924098235"/>
    <n v="1.7036759362636344"/>
  </r>
  <r>
    <n v="457"/>
    <x v="0"/>
    <x v="1"/>
    <x v="2"/>
    <s v="62-304.520 (10), F.A.C."/>
    <x v="2"/>
    <x v="2"/>
    <x v="2"/>
    <x v="7"/>
    <s v="Low Density Under Construction"/>
    <n v="1190"/>
    <x v="0"/>
    <s v="FDOT District 5                          City of Melbourne                  Brevard County"/>
    <x v="3"/>
    <x v="1"/>
    <m/>
    <m/>
    <n v="0"/>
    <n v="1"/>
    <n v="1"/>
    <n v="1.38063414510293E-2"/>
    <n v="0.15010578068746888"/>
    <n v="1.994346788420398E-2"/>
    <n v="53.664288717678424"/>
    <n v="0.15010578068746888"/>
    <n v="1.9943450253312098E-2"/>
    <n v="53.664288717678424"/>
    <n v="0.15010578068746888"/>
    <n v="1.9943450253312098E-2"/>
  </r>
  <r>
    <n v="458"/>
    <x v="0"/>
    <x v="1"/>
    <x v="2"/>
    <s v="62-304.520 (10), F.A.C."/>
    <x v="2"/>
    <x v="2"/>
    <x v="2"/>
    <x v="8"/>
    <s v="Residential, Medium Density-Two-five dwellingunits per acre"/>
    <n v="1200"/>
    <x v="0"/>
    <s v="FDOT District 5                                            Brevard County"/>
    <x v="3"/>
    <x v="1"/>
    <m/>
    <m/>
    <n v="0"/>
    <n v="1"/>
    <n v="181"/>
    <n v="32.960764121666514"/>
    <n v="303.14904702262896"/>
    <n v="44.800041400828057"/>
    <n v="124016.35726744191"/>
    <n v="303.14904702262896"/>
    <n v="44.800001795645741"/>
    <n v="124016.35726744191"/>
    <n v="303.14904702262896"/>
    <n v="44.800001795645741"/>
  </r>
  <r>
    <n v="459"/>
    <x v="0"/>
    <x v="1"/>
    <x v="2"/>
    <s v="62-304.520 (10), F.A.C."/>
    <x v="2"/>
    <x v="2"/>
    <x v="2"/>
    <x v="8"/>
    <s v="Residential, Medium Density-Two-five dwellingunits per acre"/>
    <n v="1200"/>
    <x v="0"/>
    <s v="FDOT District 5                                   City of Cape Canaveral         Brevard County"/>
    <x v="3"/>
    <x v="1"/>
    <m/>
    <m/>
    <n v="0"/>
    <n v="1"/>
    <n v="3"/>
    <n v="2.0067509609919501E-2"/>
    <n v="0.1989275074908094"/>
    <n v="2.6646975876832485E-2"/>
    <n v="73.590697917294676"/>
    <n v="0.1989275074908094"/>
    <n v="2.6646952319748507E-2"/>
    <n v="73.590697917294676"/>
    <n v="0.1989275074908094"/>
    <n v="2.6646952319748507E-2"/>
  </r>
  <r>
    <n v="460"/>
    <x v="0"/>
    <x v="1"/>
    <x v="2"/>
    <s v="62-304.520 (10), F.A.C."/>
    <x v="2"/>
    <x v="2"/>
    <x v="2"/>
    <x v="8"/>
    <s v="Residential, Medium Density-Two-five dwellingunits per acre"/>
    <n v="1200"/>
    <x v="0"/>
    <s v="FDOT District 5                                 City of Cocoa Beach           Brevard County"/>
    <x v="3"/>
    <x v="1"/>
    <m/>
    <m/>
    <n v="0"/>
    <n v="1"/>
    <n v="107"/>
    <n v="9.5094575779595463"/>
    <n v="89.398108982528967"/>
    <n v="13.67911476879739"/>
    <n v="35467.543454700222"/>
    <n v="89.398108982528967"/>
    <n v="13.679102675865833"/>
    <n v="35467.543454700222"/>
    <n v="89.398108982528967"/>
    <n v="13.679102675865833"/>
  </r>
  <r>
    <n v="461"/>
    <x v="0"/>
    <x v="1"/>
    <x v="2"/>
    <s v="62-304.520 (10), F.A.C."/>
    <x v="2"/>
    <x v="2"/>
    <x v="2"/>
    <x v="8"/>
    <s v="Residential, Medium Density-Two-five dwellingunits per acre"/>
    <n v="1200"/>
    <x v="0"/>
    <s v="FDOT District 5                             City of Indian Harbour Beach               Brevard County"/>
    <x v="3"/>
    <x v="1"/>
    <m/>
    <m/>
    <n v="0"/>
    <n v="1"/>
    <n v="81"/>
    <n v="8.6571072535312439"/>
    <n v="72.01177433131933"/>
    <n v="10.832561327475467"/>
    <n v="32103.461398382406"/>
    <n v="72.01177433131933"/>
    <n v="10.832551751020798"/>
    <n v="32103.461398382406"/>
    <n v="72.01177433131933"/>
    <n v="10.832551751020798"/>
  </r>
  <r>
    <n v="462"/>
    <x v="0"/>
    <x v="1"/>
    <x v="2"/>
    <s v="62-304.520 (10), F.A.C."/>
    <x v="2"/>
    <x v="2"/>
    <x v="2"/>
    <x v="8"/>
    <s v="Residential, Medium Density-Two-five dwellingunits per acre"/>
    <n v="1200"/>
    <x v="0"/>
    <s v="FDOT District 5                  City of Satellite Beach                          Brevard County"/>
    <x v="3"/>
    <x v="1"/>
    <m/>
    <m/>
    <n v="0"/>
    <n v="1"/>
    <n v="20"/>
    <n v="1.1944789101575335"/>
    <n v="11.169169107009695"/>
    <n v="1.6264014566247669"/>
    <n v="4397.8346878021148"/>
    <n v="11.169169107009695"/>
    <n v="1.6264000188152443"/>
    <n v="4397.8346878021148"/>
    <n v="11.169169107009695"/>
    <n v="1.6264000188152443"/>
  </r>
  <r>
    <n v="463"/>
    <x v="0"/>
    <x v="1"/>
    <x v="2"/>
    <s v="62-304.520 (10), F.A.C."/>
    <x v="2"/>
    <x v="2"/>
    <x v="2"/>
    <x v="8"/>
    <s v="Residential, Medium Density-Two-five dwellingunits per acre"/>
    <n v="1200"/>
    <x v="0"/>
    <s v="FDOT District 5                  City of Satellite Beach           City of Indian Harbour Beach               Brevard County"/>
    <x v="3"/>
    <x v="1"/>
    <m/>
    <m/>
    <n v="0"/>
    <n v="1"/>
    <n v="1"/>
    <n v="1.6713158081511401E-6"/>
    <n v="1.350827430396484E-5"/>
    <n v="1.9118773448343722E-6"/>
    <n v="6.4564799380524666E-3"/>
    <n v="1.350827430396484E-5"/>
    <n v="1.9118756546517599E-6"/>
    <n v="6.4564799380524666E-3"/>
    <n v="1.350827430396484E-5"/>
    <n v="1.9118756546517599E-6"/>
  </r>
  <r>
    <n v="464"/>
    <x v="0"/>
    <x v="1"/>
    <x v="2"/>
    <s v="62-304.520 (10), F.A.C."/>
    <x v="2"/>
    <x v="2"/>
    <x v="2"/>
    <x v="8"/>
    <s v="Residential, Medium Density-Two-five dwellingunits per acre"/>
    <n v="1200"/>
    <x v="0"/>
    <s v="FDOT District 5          US Air Force                                  Brevard County"/>
    <x v="3"/>
    <x v="1"/>
    <m/>
    <m/>
    <n v="0"/>
    <n v="1"/>
    <n v="8"/>
    <n v="0.11711389517552481"/>
    <n v="1.0818681020907097"/>
    <n v="0.15076714541792482"/>
    <n v="451.99620309311814"/>
    <n v="1.0818681020907097"/>
    <n v="0.15076701213322011"/>
    <n v="451.99620309311814"/>
    <n v="1.0818681020907097"/>
    <n v="0.15076701213322011"/>
  </r>
  <r>
    <n v="465"/>
    <x v="0"/>
    <x v="1"/>
    <x v="2"/>
    <s v="62-304.520 (10), F.A.C."/>
    <x v="2"/>
    <x v="2"/>
    <x v="2"/>
    <x v="9"/>
    <s v="Fixed Single Family Units"/>
    <n v="1210"/>
    <x v="0"/>
    <s v="FDOT District 5                                            Brevard County"/>
    <x v="3"/>
    <x v="1"/>
    <m/>
    <m/>
    <n v="0"/>
    <n v="1"/>
    <n v="137"/>
    <n v="0.94628146668585122"/>
    <n v="8.7827369761909129"/>
    <n v="1.3036862177993027"/>
    <n v="3548.424335776097"/>
    <n v="8.7827369761909129"/>
    <n v="1.3036850652840637"/>
    <n v="3548.424335776097"/>
    <n v="8.7827369761909129"/>
    <n v="1.3036850652840637"/>
  </r>
  <r>
    <n v="466"/>
    <x v="0"/>
    <x v="1"/>
    <x v="2"/>
    <s v="62-304.520 (10), F.A.C."/>
    <x v="2"/>
    <x v="2"/>
    <x v="2"/>
    <x v="9"/>
    <s v="Fixed Single Family Units"/>
    <n v="1210"/>
    <x v="0"/>
    <s v="FDOT District 5                                 City of Cocoa Beach           Brevard County"/>
    <x v="3"/>
    <x v="1"/>
    <m/>
    <m/>
    <n v="0"/>
    <n v="1"/>
    <n v="150"/>
    <n v="1.4320340213875429"/>
    <n v="12.939809744444407"/>
    <n v="1.8996353891866946"/>
    <n v="5302.5709718574553"/>
    <n v="12.939809744444407"/>
    <n v="1.8996337098265075"/>
    <n v="5302.5709718574553"/>
    <n v="12.939809744444407"/>
    <n v="1.8996337098265075"/>
  </r>
  <r>
    <n v="467"/>
    <x v="0"/>
    <x v="1"/>
    <x v="2"/>
    <s v="62-304.520 (10), F.A.C."/>
    <x v="2"/>
    <x v="2"/>
    <x v="2"/>
    <x v="9"/>
    <s v="Fixed Single Family Units"/>
    <n v="1210"/>
    <x v="0"/>
    <s v="FDOT District 5                             City of Indian Harbour Beach               Brevard County"/>
    <x v="3"/>
    <x v="1"/>
    <m/>
    <m/>
    <n v="0"/>
    <n v="1"/>
    <n v="13"/>
    <n v="9.5199229503927767E-3"/>
    <n v="8.4829536895665344E-2"/>
    <n v="1.2426478129981905E-2"/>
    <n v="36.726675043360579"/>
    <n v="8.4829536895665344E-2"/>
    <n v="1.2426467144435545E-2"/>
    <n v="36.726675043360579"/>
    <n v="8.4829536895665344E-2"/>
    <n v="1.2426467144435545E-2"/>
  </r>
  <r>
    <n v="468"/>
    <x v="0"/>
    <x v="1"/>
    <x v="2"/>
    <s v="62-304.520 (10), F.A.C."/>
    <x v="2"/>
    <x v="2"/>
    <x v="2"/>
    <x v="9"/>
    <s v="Fixed Single Family Units"/>
    <n v="1210"/>
    <x v="0"/>
    <s v="FDOT District 5                  City of Satellite Beach                          Brevard County"/>
    <x v="3"/>
    <x v="1"/>
    <m/>
    <m/>
    <n v="0"/>
    <n v="1"/>
    <n v="1"/>
    <n v="1.12783183666868E-4"/>
    <n v="1.2500888150742098E-3"/>
    <n v="1.6828544198761193E-4"/>
    <n v="0.44089437560274986"/>
    <n v="1.2500888150742098E-3"/>
    <n v="1.6828529321597299E-4"/>
    <n v="0.44089437560274986"/>
    <n v="1.2500888150742098E-3"/>
    <n v="1.6828529321597299E-4"/>
  </r>
  <r>
    <n v="469"/>
    <x v="0"/>
    <x v="1"/>
    <x v="2"/>
    <s v="62-304.520 (10), F.A.C."/>
    <x v="2"/>
    <x v="2"/>
    <x v="2"/>
    <x v="62"/>
    <s v="Residential, High Density"/>
    <n v="1300"/>
    <x v="0"/>
    <s v="FDOT District 5                                            Brevard County"/>
    <x v="3"/>
    <x v="1"/>
    <m/>
    <m/>
    <n v="0"/>
    <n v="1"/>
    <n v="145"/>
    <n v="5.5103083603696525"/>
    <n v="55.024842200657758"/>
    <n v="9.2612219097360811"/>
    <n v="20947.082654658188"/>
    <n v="55.024842200657758"/>
    <n v="9.261213722413693"/>
    <n v="20947.082654658188"/>
    <n v="55.024842200657758"/>
    <n v="9.261213722413693"/>
  </r>
  <r>
    <n v="470"/>
    <x v="0"/>
    <x v="1"/>
    <x v="2"/>
    <s v="62-304.520 (10), F.A.C."/>
    <x v="2"/>
    <x v="2"/>
    <x v="2"/>
    <x v="62"/>
    <s v="Residential, High Density"/>
    <n v="1300"/>
    <x v="0"/>
    <s v="FDOT District 5                                   City of Cape Canaveral         Brevard County"/>
    <x v="3"/>
    <x v="1"/>
    <m/>
    <m/>
    <n v="0"/>
    <n v="1"/>
    <n v="18"/>
    <n v="0.82492651223915359"/>
    <n v="7.5536258900898723"/>
    <n v="1.1240801529233082"/>
    <n v="3039.3820975404765"/>
    <n v="7.5536258900898723"/>
    <n v="1.1240791591876309"/>
    <n v="3039.3820975404765"/>
    <n v="7.5536258900898723"/>
    <n v="1.1240791591876309"/>
  </r>
  <r>
    <n v="471"/>
    <x v="0"/>
    <x v="1"/>
    <x v="2"/>
    <s v="62-304.520 (10), F.A.C."/>
    <x v="2"/>
    <x v="2"/>
    <x v="2"/>
    <x v="62"/>
    <s v="Residential, High Density"/>
    <n v="1300"/>
    <x v="0"/>
    <s v="FDOT District 5                                 City of Cocoa Beach           Brevard County"/>
    <x v="3"/>
    <x v="1"/>
    <m/>
    <m/>
    <n v="0"/>
    <n v="1"/>
    <n v="217"/>
    <n v="11.077821976578337"/>
    <n v="114.3765267352435"/>
    <n v="20.297686998701074"/>
    <n v="41688.706828480426"/>
    <n v="114.3765267352435"/>
    <n v="20.297669054664237"/>
    <n v="41688.706828480426"/>
    <n v="114.3765267352435"/>
    <n v="20.297669054664237"/>
  </r>
  <r>
    <n v="472"/>
    <x v="0"/>
    <x v="1"/>
    <x v="2"/>
    <s v="62-304.520 (10), F.A.C."/>
    <x v="2"/>
    <x v="2"/>
    <x v="2"/>
    <x v="62"/>
    <s v="Residential, High Density"/>
    <n v="1300"/>
    <x v="0"/>
    <s v="FDOT District 5                             City of Indian Harbour Beach               Brevard County"/>
    <x v="3"/>
    <x v="1"/>
    <m/>
    <m/>
    <n v="0"/>
    <n v="1"/>
    <n v="60"/>
    <n v="3.6078855816056397"/>
    <n v="31.138493693063914"/>
    <n v="5.1236132041478735"/>
    <n v="13629.51443761512"/>
    <n v="31.138493693063914"/>
    <n v="5.1236086746512814"/>
    <n v="13629.51443761512"/>
    <n v="31.138493693063914"/>
    <n v="5.1236086746512814"/>
  </r>
  <r>
    <n v="473"/>
    <x v="0"/>
    <x v="1"/>
    <x v="2"/>
    <s v="62-304.520 (10), F.A.C."/>
    <x v="2"/>
    <x v="2"/>
    <x v="2"/>
    <x v="62"/>
    <s v="Residential, High Density"/>
    <n v="1300"/>
    <x v="0"/>
    <s v="FDOT District 5                          City of Melbourne                  Brevard County"/>
    <x v="3"/>
    <x v="1"/>
    <m/>
    <m/>
    <n v="0"/>
    <n v="1"/>
    <n v="4"/>
    <n v="6.4082992426721108E-2"/>
    <n v="0.65102250628156888"/>
    <n v="9.0172667891268987E-2"/>
    <n v="250.75313382338811"/>
    <n v="0.65102250628156888"/>
    <n v="9.0172588174714588E-2"/>
    <n v="250.75313382338811"/>
    <n v="0.65102250628156888"/>
    <n v="9.0172588174714588E-2"/>
  </r>
  <r>
    <n v="474"/>
    <x v="0"/>
    <x v="1"/>
    <x v="2"/>
    <s v="62-304.520 (10), F.A.C."/>
    <x v="2"/>
    <x v="2"/>
    <x v="2"/>
    <x v="62"/>
    <s v="Residential, High Density"/>
    <n v="1300"/>
    <x v="0"/>
    <s v="FDOT District 5                  City of Satellite Beach                          Brevard County"/>
    <x v="3"/>
    <x v="1"/>
    <m/>
    <m/>
    <n v="0"/>
    <n v="1"/>
    <n v="25"/>
    <n v="2.7612203646325182"/>
    <n v="30.069727402657044"/>
    <n v="5.172153029303753"/>
    <n v="10741.161586569369"/>
    <n v="30.069727402657044"/>
    <n v="5.1721484568958385"/>
    <n v="10741.161586569369"/>
    <n v="30.069727402657044"/>
    <n v="5.1721484568958385"/>
  </r>
  <r>
    <n v="475"/>
    <x v="0"/>
    <x v="1"/>
    <x v="2"/>
    <s v="62-304.520 (10), F.A.C."/>
    <x v="2"/>
    <x v="2"/>
    <x v="2"/>
    <x v="63"/>
    <s v="Mobile Home Units"/>
    <n v="1320"/>
    <x v="0"/>
    <s v="FDOT District 5                                   City of Cape Canaveral         Brevard County"/>
    <x v="3"/>
    <x v="1"/>
    <m/>
    <m/>
    <n v="0"/>
    <n v="1"/>
    <n v="2"/>
    <n v="3.8615750535349602E-2"/>
    <n v="0.39729049430483115"/>
    <n v="6.2220075285739709E-2"/>
    <n v="142.49652188929741"/>
    <n v="0.39729049430483115"/>
    <n v="6.2220020280490701E-2"/>
    <n v="142.49652188929741"/>
    <n v="0.39729049430483115"/>
    <n v="6.2220020280490701E-2"/>
  </r>
  <r>
    <n v="476"/>
    <x v="0"/>
    <x v="1"/>
    <x v="2"/>
    <s v="62-304.520 (10), F.A.C."/>
    <x v="2"/>
    <x v="2"/>
    <x v="2"/>
    <x v="63"/>
    <s v="Mobile Home Units"/>
    <n v="1320"/>
    <x v="0"/>
    <s v="FDOT District 5                          City of Melbourne                  Brevard County"/>
    <x v="3"/>
    <x v="1"/>
    <m/>
    <m/>
    <n v="0"/>
    <n v="1"/>
    <n v="1"/>
    <n v="9.4627072812150208E-3"/>
    <n v="9.5797133519809716E-2"/>
    <n v="1.2799584610314253E-2"/>
    <n v="37.05853647039811"/>
    <n v="9.5797133519809716E-2"/>
    <n v="1.2799573294925599E-2"/>
    <n v="37.05853647039811"/>
    <n v="9.5797133519809716E-2"/>
    <n v="1.2799573294925599E-2"/>
  </r>
  <r>
    <n v="477"/>
    <x v="0"/>
    <x v="1"/>
    <x v="2"/>
    <s v="62-304.520 (10), F.A.C."/>
    <x v="2"/>
    <x v="2"/>
    <x v="2"/>
    <x v="10"/>
    <s v="Residential, High density; Multiple Dwelling Units, Low Rise &lt;Two stories or less&gt;"/>
    <n v="1330"/>
    <x v="0"/>
    <s v="FDOT District 5                                            Brevard County"/>
    <x v="3"/>
    <x v="1"/>
    <m/>
    <m/>
    <n v="0"/>
    <n v="1"/>
    <n v="45"/>
    <n v="2.1193691026323576E-2"/>
    <n v="0.21022929057782624"/>
    <n v="3.5365045298714572E-2"/>
    <n v="81.163635945111295"/>
    <n v="0.21022929057782624"/>
    <n v="3.5365014034478608E-2"/>
    <n v="81.163635945111295"/>
    <n v="0.21022929057782624"/>
    <n v="3.5365014034478608E-2"/>
  </r>
  <r>
    <n v="478"/>
    <x v="0"/>
    <x v="1"/>
    <x v="2"/>
    <s v="62-304.520 (10), F.A.C."/>
    <x v="2"/>
    <x v="2"/>
    <x v="2"/>
    <x v="10"/>
    <s v="Residential, High density; Multiple Dwelling Units, Low Rise &lt;Two stories or less&gt;"/>
    <n v="1330"/>
    <x v="0"/>
    <s v="FDOT District 5                                   City of Cape Canaveral         Brevard County"/>
    <x v="3"/>
    <x v="1"/>
    <m/>
    <m/>
    <n v="0"/>
    <n v="1"/>
    <n v="9"/>
    <n v="2.8025521134596794E-4"/>
    <n v="2.5019645021545586E-3"/>
    <n v="3.7206063611621462E-4"/>
    <n v="1.0290209221203601"/>
    <n v="2.5019645021545586E-3"/>
    <n v="3.7206030719845446E-4"/>
    <n v="1.0290209221203601"/>
    <n v="2.5019645021545586E-3"/>
    <n v="3.7206030719845446E-4"/>
  </r>
  <r>
    <n v="479"/>
    <x v="0"/>
    <x v="1"/>
    <x v="2"/>
    <s v="62-304.520 (10), F.A.C."/>
    <x v="2"/>
    <x v="2"/>
    <x v="2"/>
    <x v="10"/>
    <s v="Residential, High density; Multiple Dwelling Units, Low Rise &lt;Two stories or less&gt;"/>
    <n v="1330"/>
    <x v="0"/>
    <s v="FDOT District 5                                 City of Cocoa Beach           Brevard County"/>
    <x v="3"/>
    <x v="1"/>
    <m/>
    <m/>
    <n v="0"/>
    <n v="1"/>
    <n v="26"/>
    <n v="0.1294268251306821"/>
    <n v="1.2891528177134282"/>
    <n v="0.21944930645470767"/>
    <n v="482.35001438488166"/>
    <n v="1.2891528177134282"/>
    <n v="0.21944911245198948"/>
    <n v="482.35001438488166"/>
    <n v="1.2891528177134282"/>
    <n v="0.21944911245198948"/>
  </r>
  <r>
    <n v="480"/>
    <x v="0"/>
    <x v="1"/>
    <x v="2"/>
    <s v="62-304.520 (10), F.A.C."/>
    <x v="2"/>
    <x v="2"/>
    <x v="2"/>
    <x v="10"/>
    <s v="Residential, High density; Multiple Dwelling Units, Low Rise &lt;Two stories or less&gt;"/>
    <n v="1330"/>
    <x v="0"/>
    <s v="FDOT District 5                             City of Indian Harbour Beach               Brevard County"/>
    <x v="3"/>
    <x v="1"/>
    <m/>
    <m/>
    <n v="0"/>
    <n v="1"/>
    <n v="24"/>
    <n v="1.2053787112396472E-2"/>
    <n v="0.10652902957042901"/>
    <n v="1.7376857426303984E-2"/>
    <n v="44.724731101484728"/>
    <n v="0.10652902957042901"/>
    <n v="1.7376842064407327E-2"/>
    <n v="44.724731101484728"/>
    <n v="0.10652902957042901"/>
    <n v="1.7376842064407327E-2"/>
  </r>
  <r>
    <n v="481"/>
    <x v="0"/>
    <x v="1"/>
    <x v="2"/>
    <s v="62-304.520 (10), F.A.C."/>
    <x v="2"/>
    <x v="2"/>
    <x v="2"/>
    <x v="10"/>
    <s v="Residential, High density; Multiple Dwelling Units, Low Rise &lt;Two stories or less&gt;"/>
    <n v="1330"/>
    <x v="0"/>
    <s v="FDOT District 5                  City of Satellite Beach                          Brevard County"/>
    <x v="3"/>
    <x v="1"/>
    <m/>
    <m/>
    <n v="0"/>
    <n v="1"/>
    <n v="6"/>
    <n v="3.1895180684112455E-3"/>
    <n v="3.3606926474979704E-2"/>
    <n v="5.3512330266261756E-3"/>
    <n v="12.340775485821151"/>
    <n v="3.3606926474979704E-2"/>
    <n v="5.3512282959037663E-3"/>
    <n v="12.340775485821151"/>
    <n v="3.3606926474979704E-2"/>
    <n v="5.3512282959037663E-3"/>
  </r>
  <r>
    <n v="482"/>
    <x v="0"/>
    <x v="1"/>
    <x v="2"/>
    <s v="62-304.520 (10), F.A.C."/>
    <x v="2"/>
    <x v="2"/>
    <x v="2"/>
    <x v="81"/>
    <s v="Residential, High density; Multiple Dwelling Units, High Rise &lt;Three stories or more&gt;"/>
    <n v="1340"/>
    <x v="0"/>
    <s v="FDOT District 5                             City of Indian Harbour Beach               Brevard County"/>
    <x v="3"/>
    <x v="1"/>
    <m/>
    <m/>
    <n v="0"/>
    <n v="1"/>
    <n v="3"/>
    <n v="3.9279625929261406E-3"/>
    <n v="4.2092946558635401E-2"/>
    <n v="7.5930297586665257E-3"/>
    <n v="15.196662695982582"/>
    <n v="4.2092946558635401E-2"/>
    <n v="7.5930230460984427E-3"/>
    <n v="15.196662695982582"/>
    <n v="4.2092946558635401E-2"/>
    <n v="7.5930230460984427E-3"/>
  </r>
  <r>
    <n v="483"/>
    <x v="0"/>
    <x v="1"/>
    <x v="2"/>
    <s v="62-304.520 (10), F.A.C."/>
    <x v="2"/>
    <x v="2"/>
    <x v="2"/>
    <x v="82"/>
    <s v="High Density Under Construction"/>
    <n v="1390"/>
    <x v="0"/>
    <s v="FDOT District 5                                 City of Cocoa Beach           Brevard County"/>
    <x v="3"/>
    <x v="1"/>
    <m/>
    <m/>
    <n v="0"/>
    <n v="1"/>
    <n v="5"/>
    <n v="0.18070007629580867"/>
    <n v="1.7405672207758285"/>
    <n v="0.30592731221213421"/>
    <n v="680.99957938695582"/>
    <n v="1.7405672207758285"/>
    <n v="0.30592704175910346"/>
    <n v="680.99957938695582"/>
    <n v="1.7405672207758285"/>
    <n v="0.30592704175910346"/>
  </r>
  <r>
    <n v="484"/>
    <x v="0"/>
    <x v="1"/>
    <x v="2"/>
    <s v="62-304.520 (10), F.A.C."/>
    <x v="2"/>
    <x v="2"/>
    <x v="2"/>
    <x v="82"/>
    <s v="High Density Under Construction"/>
    <n v="1390"/>
    <x v="0"/>
    <s v="FDOT District 5                          City of Melbourne                  Brevard County"/>
    <x v="3"/>
    <x v="1"/>
    <m/>
    <m/>
    <n v="0"/>
    <n v="1"/>
    <n v="3"/>
    <n v="0.1194441509023412"/>
    <n v="1.2115211620766644"/>
    <n v="0.16852059030486921"/>
    <n v="467.39369284270379"/>
    <n v="1.2115211620766644"/>
    <n v="0.16852044132534871"/>
    <n v="467.39369284270379"/>
    <n v="1.2115211620766644"/>
    <n v="0.16852044132534871"/>
  </r>
  <r>
    <n v="485"/>
    <x v="0"/>
    <x v="1"/>
    <x v="2"/>
    <s v="62-304.520 (10), F.A.C."/>
    <x v="2"/>
    <x v="2"/>
    <x v="2"/>
    <x v="11"/>
    <s v="Commercial and Services"/>
    <n v="1400"/>
    <x v="0"/>
    <s v="FDOT District 5                                            Brevard County"/>
    <x v="3"/>
    <x v="1"/>
    <m/>
    <m/>
    <n v="0"/>
    <n v="1"/>
    <n v="104"/>
    <n v="7.3157572896456413"/>
    <n v="75.131407419039689"/>
    <n v="10.130416779546428"/>
    <n v="27402.770604656547"/>
    <n v="75.131407419039689"/>
    <n v="10.130407823818018"/>
    <n v="27402.770604656547"/>
    <n v="75.131407419039689"/>
    <n v="10.130407823818018"/>
  </r>
  <r>
    <n v="486"/>
    <x v="0"/>
    <x v="1"/>
    <x v="2"/>
    <s v="62-304.520 (10), F.A.C."/>
    <x v="2"/>
    <x v="2"/>
    <x v="2"/>
    <x v="11"/>
    <s v="Commercial and Services"/>
    <n v="1400"/>
    <x v="0"/>
    <s v="FDOT District 5                                   City of Cape Canaveral         Brevard County"/>
    <x v="3"/>
    <x v="1"/>
    <m/>
    <m/>
    <n v="0"/>
    <n v="1"/>
    <n v="115"/>
    <n v="4.2255530904838698"/>
    <n v="40.602074219876151"/>
    <n v="5.4281730308994147"/>
    <n v="15573.543898525928"/>
    <n v="40.602074219876151"/>
    <n v="5.4281682321587024"/>
    <n v="15573.543898525928"/>
    <n v="40.602074219876151"/>
    <n v="5.4281682321587024"/>
  </r>
  <r>
    <n v="487"/>
    <x v="0"/>
    <x v="1"/>
    <x v="2"/>
    <s v="62-304.520 (10), F.A.C."/>
    <x v="2"/>
    <x v="2"/>
    <x v="2"/>
    <x v="11"/>
    <s v="Commercial and Services"/>
    <n v="1400"/>
    <x v="0"/>
    <s v="FDOT District 5                                 City of Cocoa Beach           Brevard County"/>
    <x v="3"/>
    <x v="1"/>
    <m/>
    <m/>
    <n v="0"/>
    <n v="1"/>
    <n v="219"/>
    <n v="18.512884368363448"/>
    <n v="200.56435399067385"/>
    <n v="27.534854699258439"/>
    <n v="69757.902030874058"/>
    <n v="200.56435399067385"/>
    <n v="27.534830357250989"/>
    <n v="69757.902030874058"/>
    <n v="200.56435399067385"/>
    <n v="27.534830357250989"/>
  </r>
  <r>
    <n v="488"/>
    <x v="0"/>
    <x v="1"/>
    <x v="2"/>
    <s v="62-304.520 (10), F.A.C."/>
    <x v="2"/>
    <x v="2"/>
    <x v="2"/>
    <x v="11"/>
    <s v="Commercial and Services"/>
    <n v="1400"/>
    <x v="0"/>
    <s v="FDOT District 5                             City of Indian Harbour Beach               Brevard County"/>
    <x v="3"/>
    <x v="1"/>
    <m/>
    <m/>
    <n v="0"/>
    <n v="1"/>
    <n v="74"/>
    <n v="5.9735766171531912"/>
    <n v="52.432818598154853"/>
    <n v="7.1820838511274614"/>
    <n v="23167.519381927043"/>
    <n v="52.432818598154853"/>
    <n v="7.1820775018534135"/>
    <n v="23167.519381927043"/>
    <n v="52.432818598154853"/>
    <n v="7.1820775018534135"/>
  </r>
  <r>
    <n v="489"/>
    <x v="0"/>
    <x v="1"/>
    <x v="2"/>
    <s v="62-304.520 (10), F.A.C."/>
    <x v="2"/>
    <x v="2"/>
    <x v="2"/>
    <x v="11"/>
    <s v="Commercial and Services"/>
    <n v="1400"/>
    <x v="0"/>
    <s v="FDOT District 5                          City of Melbourne                  Brevard County"/>
    <x v="3"/>
    <x v="1"/>
    <m/>
    <m/>
    <n v="0"/>
    <n v="1"/>
    <n v="32"/>
    <n v="1.6109463607592494"/>
    <n v="16.090356537480528"/>
    <n v="2.1534339015548007"/>
    <n v="6276.838676331462"/>
    <n v="16.090356537480528"/>
    <n v="2.153431997825709"/>
    <n v="6276.838676331462"/>
    <n v="16.090356537480528"/>
    <n v="2.153431997825709"/>
  </r>
  <r>
    <n v="490"/>
    <x v="0"/>
    <x v="1"/>
    <x v="2"/>
    <s v="62-304.520 (10), F.A.C."/>
    <x v="2"/>
    <x v="2"/>
    <x v="2"/>
    <x v="11"/>
    <s v="Commercial and Services"/>
    <n v="1400"/>
    <x v="0"/>
    <s v="FDOT District 5                          City of Melbourne   City of Indian Harbour Beach               Brevard County"/>
    <x v="3"/>
    <x v="1"/>
    <m/>
    <m/>
    <n v="0"/>
    <n v="1"/>
    <n v="1"/>
    <n v="1.9442372358537699E-5"/>
    <n v="1.6544140910906556E-4"/>
    <n v="2.1863277020415156E-5"/>
    <n v="7.5738871529250684E-2"/>
    <n v="1.6544140910906556E-4"/>
    <n v="2.18632576923288E-5"/>
    <n v="7.5738871529250684E-2"/>
    <n v="1.6544140910906556E-4"/>
    <n v="2.18632576923288E-5"/>
  </r>
  <r>
    <n v="491"/>
    <x v="0"/>
    <x v="1"/>
    <x v="2"/>
    <s v="62-304.520 (10), F.A.C."/>
    <x v="2"/>
    <x v="2"/>
    <x v="2"/>
    <x v="11"/>
    <s v="Commercial and Services"/>
    <n v="1400"/>
    <x v="0"/>
    <s v="FDOT District 5                  City of Satellite Beach                          Brevard County"/>
    <x v="3"/>
    <x v="1"/>
    <m/>
    <m/>
    <n v="0"/>
    <n v="1"/>
    <n v="59"/>
    <n v="9.8719428248752052"/>
    <n v="109.85445176837369"/>
    <n v="15.601097048419355"/>
    <n v="38601.633262067073"/>
    <n v="109.85445176837369"/>
    <n v="15.601083256371995"/>
    <n v="38601.633262067073"/>
    <n v="109.85445176837369"/>
    <n v="15.601083256371995"/>
  </r>
  <r>
    <n v="492"/>
    <x v="0"/>
    <x v="1"/>
    <x v="2"/>
    <s v="62-304.520 (10), F.A.C."/>
    <x v="2"/>
    <x v="2"/>
    <x v="2"/>
    <x v="11"/>
    <s v="Commercial and Services"/>
    <n v="1400"/>
    <x v="0"/>
    <s v="FDOT District 5          US Air Force                                  Brevard County"/>
    <x v="3"/>
    <x v="1"/>
    <m/>
    <m/>
    <n v="0"/>
    <n v="1"/>
    <n v="12"/>
    <n v="0.15476455248932644"/>
    <n v="1.691321719826516"/>
    <n v="0.22291177662118389"/>
    <n v="597.95232377612524"/>
    <n v="1.691321719826516"/>
    <n v="0.22291157955749213"/>
    <n v="597.95232377612524"/>
    <n v="1.691321719826516"/>
    <n v="0.22291157955749213"/>
  </r>
  <r>
    <n v="493"/>
    <x v="0"/>
    <x v="1"/>
    <x v="2"/>
    <s v="62-304.520 (10), F.A.C."/>
    <x v="2"/>
    <x v="2"/>
    <x v="2"/>
    <x v="64"/>
    <s v="Retail Sales and Services"/>
    <n v="1410"/>
    <x v="0"/>
    <s v="FDOT District 5                                            Brevard County"/>
    <x v="3"/>
    <x v="1"/>
    <m/>
    <m/>
    <n v="0"/>
    <n v="1"/>
    <n v="56"/>
    <n v="0.20833052031051544"/>
    <n v="2.1112447093279822"/>
    <n v="0.28419285639494379"/>
    <n v="793.36595200702709"/>
    <n v="2.1112447093279822"/>
    <n v="0.28419260515611638"/>
    <n v="793.36595200702709"/>
    <n v="2.1112447093279822"/>
    <n v="0.28419260515611638"/>
  </r>
  <r>
    <n v="494"/>
    <x v="0"/>
    <x v="1"/>
    <x v="2"/>
    <s v="62-304.520 (10), F.A.C."/>
    <x v="2"/>
    <x v="2"/>
    <x v="2"/>
    <x v="64"/>
    <s v="Retail Sales and Services"/>
    <n v="1410"/>
    <x v="0"/>
    <s v="FDOT District 5                                   City of Cape Canaveral         Brevard County"/>
    <x v="3"/>
    <x v="1"/>
    <m/>
    <m/>
    <n v="0"/>
    <n v="1"/>
    <n v="52"/>
    <n v="0.19845160565310263"/>
    <n v="1.8851588409470295"/>
    <n v="0.26011526208637265"/>
    <n v="739.6620648916205"/>
    <n v="1.8851588409470295"/>
    <n v="0.26011503213318388"/>
    <n v="739.6620648916205"/>
    <n v="1.8851588409470295"/>
    <n v="0.26011503213318388"/>
  </r>
  <r>
    <n v="495"/>
    <x v="0"/>
    <x v="1"/>
    <x v="2"/>
    <s v="62-304.520 (10), F.A.C."/>
    <x v="2"/>
    <x v="2"/>
    <x v="2"/>
    <x v="64"/>
    <s v="Retail Sales and Services"/>
    <n v="1410"/>
    <x v="0"/>
    <s v="FDOT District 5                                 City of Cocoa Beach           Brevard County"/>
    <x v="3"/>
    <x v="1"/>
    <m/>
    <m/>
    <n v="0"/>
    <n v="1"/>
    <n v="78"/>
    <n v="1.4916137042946649"/>
    <n v="14.957655100050744"/>
    <n v="1.9992060904930831"/>
    <n v="5604.3410543376685"/>
    <n v="14.957655100050744"/>
    <n v="1.9992043231080712"/>
    <n v="5604.3410543376685"/>
    <n v="14.957655100050744"/>
    <n v="1.9992043231080712"/>
  </r>
  <r>
    <n v="496"/>
    <x v="0"/>
    <x v="1"/>
    <x v="2"/>
    <s v="62-304.520 (10), F.A.C."/>
    <x v="2"/>
    <x v="2"/>
    <x v="2"/>
    <x v="64"/>
    <s v="Retail Sales and Services"/>
    <n v="1410"/>
    <x v="0"/>
    <s v="FDOT District 5                             City of Indian Harbour Beach               Brevard County"/>
    <x v="3"/>
    <x v="1"/>
    <m/>
    <m/>
    <n v="0"/>
    <n v="1"/>
    <n v="17"/>
    <n v="3.6043086795572596E-2"/>
    <n v="0.29741035137355804"/>
    <n v="4.0147153606423874E-2"/>
    <n v="140.20907172878569"/>
    <n v="0.29741035137355804"/>
    <n v="4.0147118114596439E-2"/>
    <n v="140.20907172878569"/>
    <n v="0.29741035137355804"/>
    <n v="4.0147118114596439E-2"/>
  </r>
  <r>
    <n v="497"/>
    <x v="0"/>
    <x v="1"/>
    <x v="2"/>
    <s v="62-304.520 (10), F.A.C."/>
    <x v="2"/>
    <x v="2"/>
    <x v="2"/>
    <x v="64"/>
    <s v="Retail Sales and Services"/>
    <n v="1410"/>
    <x v="0"/>
    <s v="FDOT District 5                          City of Melbourne                  Brevard County"/>
    <x v="3"/>
    <x v="1"/>
    <m/>
    <m/>
    <n v="0"/>
    <n v="1"/>
    <n v="5"/>
    <n v="3.9011890127635722E-2"/>
    <n v="0.39736576800232115"/>
    <n v="5.3333847331821324E-2"/>
    <n v="152.72724080633589"/>
    <n v="0.39736576800232115"/>
    <n v="5.3333800182384046E-2"/>
    <n v="152.72724080633589"/>
    <n v="0.39736576800232115"/>
    <n v="5.3333800182384046E-2"/>
  </r>
  <r>
    <n v="498"/>
    <x v="0"/>
    <x v="1"/>
    <x v="2"/>
    <s v="62-304.520 (10), F.A.C."/>
    <x v="2"/>
    <x v="2"/>
    <x v="2"/>
    <x v="64"/>
    <s v="Retail Sales and Services"/>
    <n v="1410"/>
    <x v="0"/>
    <s v="FDOT District 5                          City of Melbourne   City of Indian Harbour Beach               Brevard County"/>
    <x v="3"/>
    <x v="1"/>
    <m/>
    <m/>
    <n v="0"/>
    <n v="1"/>
    <n v="2"/>
    <n v="5.125227377271842E-4"/>
    <n v="4.3612210673861819E-3"/>
    <n v="5.7634049937688744E-4"/>
    <n v="1.9965615858340975"/>
    <n v="4.3612210673861819E-3"/>
    <n v="5.7633998986685573E-4"/>
    <n v="1.9965615858340975"/>
    <n v="4.3612210673861819E-3"/>
    <n v="5.7633998986685573E-4"/>
  </r>
  <r>
    <n v="499"/>
    <x v="0"/>
    <x v="1"/>
    <x v="2"/>
    <s v="62-304.520 (10), F.A.C."/>
    <x v="2"/>
    <x v="2"/>
    <x v="2"/>
    <x v="64"/>
    <s v="Retail Sales and Services"/>
    <n v="1410"/>
    <x v="0"/>
    <s v="FDOT District 5                  City of Satellite Beach                          Brevard County"/>
    <x v="3"/>
    <x v="1"/>
    <m/>
    <m/>
    <n v="0"/>
    <n v="1"/>
    <n v="22"/>
    <n v="9.3432975396943355E-2"/>
    <n v="1.0139119918612665"/>
    <n v="0.13763674197516601"/>
    <n v="366.86199863526224"/>
    <n v="1.0139119918612665"/>
    <n v="0.13763662029830853"/>
    <n v="366.86199863526224"/>
    <n v="1.0139119918612665"/>
    <n v="0.13763662029830853"/>
  </r>
  <r>
    <n v="500"/>
    <x v="0"/>
    <x v="1"/>
    <x v="2"/>
    <s v="62-304.520 (10), F.A.C."/>
    <x v="2"/>
    <x v="2"/>
    <x v="2"/>
    <x v="65"/>
    <s v="Wholesale Sales and Services &lt;Excluding warehouses associated with industrial use&gt;"/>
    <n v="1420"/>
    <x v="0"/>
    <s v="FDOT District 5                                            Brevard County"/>
    <x v="3"/>
    <x v="1"/>
    <m/>
    <m/>
    <n v="0"/>
    <n v="1"/>
    <n v="29"/>
    <n v="0.19503068967042128"/>
    <n v="1.5877434434253412"/>
    <n v="0.21191948801251451"/>
    <n v="757.97949453496062"/>
    <n v="1.5877434434253412"/>
    <n v="0.21191930066648351"/>
    <n v="757.97949453496062"/>
    <n v="1.5877434434253412"/>
    <n v="0.21191930066648351"/>
  </r>
  <r>
    <n v="501"/>
    <x v="0"/>
    <x v="1"/>
    <x v="2"/>
    <s v="62-304.520 (10), F.A.C."/>
    <x v="2"/>
    <x v="2"/>
    <x v="2"/>
    <x v="65"/>
    <s v="Wholesale Sales and Services &lt;Excluding warehouses associated with industrial use&gt;"/>
    <n v="1420"/>
    <x v="0"/>
    <s v="FDOT District 5                                 City of Cocoa Beach           Brevard County"/>
    <x v="3"/>
    <x v="1"/>
    <m/>
    <m/>
    <n v="0"/>
    <n v="1"/>
    <n v="2"/>
    <n v="8.6034721389093197E-2"/>
    <n v="0.88821746216484887"/>
    <n v="0.11729075683360651"/>
    <n v="325.10794392621983"/>
    <n v="0.88821746216484887"/>
    <n v="0.1172906531434833"/>
    <n v="325.10794392621983"/>
    <n v="0.88821746216484887"/>
    <n v="0.1172906531434833"/>
  </r>
  <r>
    <n v="502"/>
    <x v="0"/>
    <x v="1"/>
    <x v="2"/>
    <s v="62-304.520 (10), F.A.C."/>
    <x v="2"/>
    <x v="2"/>
    <x v="2"/>
    <x v="65"/>
    <s v="Wholesale Sales and Services &lt;Excluding warehouses associated with industrial use&gt;"/>
    <n v="1420"/>
    <x v="0"/>
    <s v="FDOT District 5                             City of Indian Harbour Beach               Brevard County"/>
    <x v="3"/>
    <x v="1"/>
    <m/>
    <m/>
    <n v="0"/>
    <n v="1"/>
    <n v="2"/>
    <n v="3.6459711328815298E-4"/>
    <n v="3.3772742565283701E-3"/>
    <n v="4.6266277138901898E-4"/>
    <n v="1.4163984415981359"/>
    <n v="3.3772742565283701E-3"/>
    <n v="4.6266236237503403E-4"/>
    <n v="1.4163984415981359"/>
    <n v="3.3772742565283701E-3"/>
    <n v="4.6266236237503403E-4"/>
  </r>
  <r>
    <n v="503"/>
    <x v="0"/>
    <x v="1"/>
    <x v="2"/>
    <s v="62-304.520 (10), F.A.C."/>
    <x v="2"/>
    <x v="2"/>
    <x v="2"/>
    <x v="65"/>
    <s v="Wholesale Sales and Services &lt;Excluding warehouses associated with industrial use&gt;"/>
    <n v="1420"/>
    <x v="0"/>
    <s v="FDOT District 5                          City of Melbourne                  Brevard County"/>
    <x v="3"/>
    <x v="1"/>
    <m/>
    <m/>
    <n v="0"/>
    <n v="1"/>
    <n v="1"/>
    <n v="1.2760758666167899E-5"/>
    <n v="1.3401116091379519E-4"/>
    <n v="1.7709730347847988E-5"/>
    <n v="4.9973556550553237E-2"/>
    <n v="1.3401116091379519E-4"/>
    <n v="1.77097146916772E-5"/>
    <n v="4.9973556550553237E-2"/>
    <n v="1.3401116091379519E-4"/>
    <n v="1.77097146916772E-5"/>
  </r>
  <r>
    <n v="504"/>
    <x v="0"/>
    <x v="1"/>
    <x v="2"/>
    <s v="62-304.520 (10), F.A.C."/>
    <x v="2"/>
    <x v="2"/>
    <x v="2"/>
    <x v="65"/>
    <s v="Wholesale Sales and Services &lt;Excluding warehouses associated with industrial use&gt;"/>
    <n v="1420"/>
    <x v="0"/>
    <s v="FDOT District 5                  City of Satellite Beach                          Brevard County"/>
    <x v="3"/>
    <x v="1"/>
    <m/>
    <m/>
    <n v="0"/>
    <n v="1"/>
    <n v="2"/>
    <n v="1.2903542577816941E-3"/>
    <n v="1.5150891415345688E-2"/>
    <n v="2.1832074441866501E-3"/>
    <n v="5.0308220038007949"/>
    <n v="1.5150891415345688E-2"/>
    <n v="2.1832055141364501E-3"/>
    <n v="5.0308220038007949"/>
    <n v="1.5150891415345688E-2"/>
    <n v="2.1832055141364501E-3"/>
  </r>
  <r>
    <n v="505"/>
    <x v="0"/>
    <x v="1"/>
    <x v="2"/>
    <s v="62-304.520 (10), F.A.C."/>
    <x v="2"/>
    <x v="2"/>
    <x v="2"/>
    <x v="65"/>
    <s v="Wholesale Sales and Services &lt;Excluding warehouses associated with industrial use&gt;"/>
    <n v="1420"/>
    <x v="0"/>
    <s v="FDOT District 5          US Air Force                                  Brevard County"/>
    <x v="3"/>
    <x v="1"/>
    <m/>
    <m/>
    <n v="0"/>
    <n v="1"/>
    <n v="1"/>
    <n v="6.2544635619525102E-4"/>
    <n v="5.5637574430815375E-3"/>
    <n v="7.4070142584834841E-4"/>
    <n v="2.4616298295488792"/>
    <n v="5.5637574430815375E-3"/>
    <n v="7.4070077103611696E-4"/>
    <n v="2.4616298295488792"/>
    <n v="5.5637574430815375E-3"/>
    <n v="7.4070077103611696E-4"/>
  </r>
  <r>
    <n v="506"/>
    <x v="0"/>
    <x v="1"/>
    <x v="2"/>
    <s v="62-304.520 (10), F.A.C."/>
    <x v="2"/>
    <x v="2"/>
    <x v="2"/>
    <x v="66"/>
    <s v="Professional Services"/>
    <n v="1430"/>
    <x v="0"/>
    <s v="FDOT District 5                                            Brevard County"/>
    <x v="3"/>
    <x v="1"/>
    <m/>
    <m/>
    <n v="0"/>
    <n v="1"/>
    <n v="1"/>
    <n v="1.14682631197219E-4"/>
    <n v="1.2723878423685749E-3"/>
    <n v="2.1577453613604055E-4"/>
    <n v="0.44587676708117285"/>
    <n v="1.2723878423685749E-3"/>
    <n v="2.1577434538198E-4"/>
    <n v="0.44587676708117285"/>
    <n v="1.2723878423685749E-3"/>
    <n v="2.1577434538198E-4"/>
  </r>
  <r>
    <n v="507"/>
    <x v="0"/>
    <x v="1"/>
    <x v="2"/>
    <s v="62-304.520 (10), F.A.C."/>
    <x v="2"/>
    <x v="2"/>
    <x v="2"/>
    <x v="66"/>
    <s v="Professional Services"/>
    <n v="1430"/>
    <x v="0"/>
    <s v="FDOT District 5                                   City of Cape Canaveral         Brevard County"/>
    <x v="3"/>
    <x v="1"/>
    <m/>
    <m/>
    <n v="0"/>
    <n v="1"/>
    <n v="14"/>
    <n v="7.9387435509429019E-2"/>
    <n v="0.82088032105057307"/>
    <n v="0.1117937431929818"/>
    <n v="293.63663080315229"/>
    <n v="0.82088032105057307"/>
    <n v="0.11179364436245731"/>
    <n v="293.63663080315229"/>
    <n v="0.82088032105057307"/>
    <n v="0.11179364436245731"/>
  </r>
  <r>
    <n v="508"/>
    <x v="0"/>
    <x v="1"/>
    <x v="2"/>
    <s v="62-304.520 (10), F.A.C."/>
    <x v="2"/>
    <x v="2"/>
    <x v="2"/>
    <x v="66"/>
    <s v="Professional Services"/>
    <n v="1430"/>
    <x v="0"/>
    <s v="FDOT District 5                                 City of Cocoa Beach           Brevard County"/>
    <x v="3"/>
    <x v="1"/>
    <m/>
    <m/>
    <n v="0"/>
    <n v="1"/>
    <n v="18"/>
    <n v="3.2306597426516676E-2"/>
    <n v="0.34628541417851988"/>
    <n v="4.6117471228097839E-2"/>
    <n v="121.95249333083272"/>
    <n v="0.34628541417851988"/>
    <n v="4.6117430458250341E-2"/>
    <n v="121.95249333083272"/>
    <n v="0.34628541417851988"/>
    <n v="4.6117430458250341E-2"/>
  </r>
  <r>
    <n v="509"/>
    <x v="0"/>
    <x v="1"/>
    <x v="2"/>
    <s v="62-304.520 (10), F.A.C."/>
    <x v="2"/>
    <x v="2"/>
    <x v="2"/>
    <x v="66"/>
    <s v="Professional Services"/>
    <n v="1430"/>
    <x v="0"/>
    <s v="FDOT District 5                             City of Indian Harbour Beach               Brevard County"/>
    <x v="3"/>
    <x v="1"/>
    <m/>
    <m/>
    <n v="0"/>
    <n v="1"/>
    <n v="9"/>
    <n v="5.1808074224221363E-3"/>
    <n v="5.3930030792189346E-2"/>
    <n v="7.310306637771647E-3"/>
    <n v="20.112543684466758"/>
    <n v="5.3930030792189346E-2"/>
    <n v="7.3103001751430897E-3"/>
    <n v="20.112543684466758"/>
    <n v="5.3930030792189346E-2"/>
    <n v="7.3103001751430897E-3"/>
  </r>
  <r>
    <n v="510"/>
    <x v="0"/>
    <x v="1"/>
    <x v="2"/>
    <s v="62-304.520 (10), F.A.C."/>
    <x v="2"/>
    <x v="2"/>
    <x v="2"/>
    <x v="66"/>
    <s v="Professional Services"/>
    <n v="1430"/>
    <x v="0"/>
    <s v="FDOT District 5                          City of Melbourne                  Brevard County"/>
    <x v="3"/>
    <x v="1"/>
    <m/>
    <m/>
    <n v="0"/>
    <n v="1"/>
    <n v="1"/>
    <n v="1.33597556368287E-4"/>
    <n v="1.4281818445747948E-3"/>
    <n v="1.9619319588061034E-4"/>
    <n v="0.52095276095097598"/>
    <n v="1.4281818445747948E-3"/>
    <n v="1.9619302243730399E-4"/>
    <n v="0.52095276095097598"/>
    <n v="1.4281818445747948E-3"/>
    <n v="1.9619302243730399E-4"/>
  </r>
  <r>
    <n v="511"/>
    <x v="0"/>
    <x v="1"/>
    <x v="2"/>
    <s v="62-304.520 (10), F.A.C."/>
    <x v="2"/>
    <x v="2"/>
    <x v="2"/>
    <x v="66"/>
    <s v="Professional Services"/>
    <n v="1430"/>
    <x v="0"/>
    <s v="FDOT District 5                  City of Satellite Beach                          Brevard County"/>
    <x v="3"/>
    <x v="1"/>
    <m/>
    <m/>
    <n v="0"/>
    <n v="1"/>
    <n v="12"/>
    <n v="1.112566105134284E-2"/>
    <n v="0.12780419861955991"/>
    <n v="1.750600700927327E-2"/>
    <n v="43.465695082677428"/>
    <n v="0.12780419861955991"/>
    <n v="1.7505991533202779E-2"/>
    <n v="43.465695082677428"/>
    <n v="0.12780419861955991"/>
    <n v="1.7505991533202779E-2"/>
  </r>
  <r>
    <n v="512"/>
    <x v="0"/>
    <x v="1"/>
    <x v="2"/>
    <s v="62-304.520 (10), F.A.C."/>
    <x v="2"/>
    <x v="2"/>
    <x v="2"/>
    <x v="67"/>
    <s v="Tourist Services"/>
    <n v="1450"/>
    <x v="0"/>
    <s v="FDOT District 5                                   City of Cape Canaveral         Brevard County"/>
    <x v="3"/>
    <x v="1"/>
    <m/>
    <m/>
    <n v="0"/>
    <n v="1"/>
    <n v="5"/>
    <n v="2.3617306049413139E-3"/>
    <n v="1.9901736232173856E-2"/>
    <n v="2.6342886316095765E-3"/>
    <n v="8.7123400630011929"/>
    <n v="1.9901736232173856E-2"/>
    <n v="2.6342863027840162E-3"/>
    <n v="8.7123400630011929"/>
    <n v="1.9901736232173856E-2"/>
    <n v="2.6342863027840162E-3"/>
  </r>
  <r>
    <n v="513"/>
    <x v="0"/>
    <x v="1"/>
    <x v="2"/>
    <s v="62-304.520 (10), F.A.C."/>
    <x v="2"/>
    <x v="2"/>
    <x v="2"/>
    <x v="67"/>
    <s v="Tourist Services"/>
    <n v="1450"/>
    <x v="0"/>
    <s v="FDOT District 5                                 City of Cocoa Beach           Brevard County"/>
    <x v="3"/>
    <x v="1"/>
    <m/>
    <m/>
    <n v="0"/>
    <n v="1"/>
    <n v="15"/>
    <n v="9.3645237150510971E-2"/>
    <n v="0.88950773258028881"/>
    <n v="0.12569148791925561"/>
    <n v="358.56549088213825"/>
    <n v="0.88950773258028881"/>
    <n v="0.12569137680252132"/>
    <n v="358.56549088213825"/>
    <n v="0.88950773258028881"/>
    <n v="0.12569137680252132"/>
  </r>
  <r>
    <n v="514"/>
    <x v="0"/>
    <x v="1"/>
    <x v="2"/>
    <s v="62-304.520 (10), F.A.C."/>
    <x v="2"/>
    <x v="2"/>
    <x v="2"/>
    <x v="90"/>
    <s v="Commercial and Services Under Construction"/>
    <n v="1490"/>
    <x v="0"/>
    <s v="FDOT District 5                             City of Indian Harbour Beach               Brevard County"/>
    <x v="3"/>
    <x v="1"/>
    <m/>
    <m/>
    <n v="0"/>
    <n v="1"/>
    <n v="2"/>
    <n v="5.3607430359864101E-2"/>
    <n v="0.50609344901681108"/>
    <n v="6.6597941681611025E-2"/>
    <n v="209.18487631813994"/>
    <n v="0.50609344901681108"/>
    <n v="6.6597882806138403E-2"/>
    <n v="209.18487631813994"/>
    <n v="0.50609344901681108"/>
    <n v="6.6597882806138403E-2"/>
  </r>
  <r>
    <n v="515"/>
    <x v="0"/>
    <x v="1"/>
    <x v="2"/>
    <s v="62-304.520 (10), F.A.C."/>
    <x v="2"/>
    <x v="2"/>
    <x v="2"/>
    <x v="90"/>
    <s v="Commercial and Services Under Construction"/>
    <n v="1490"/>
    <x v="0"/>
    <s v="FDOT District 5                          City of Melbourne                  Brevard County"/>
    <x v="3"/>
    <x v="1"/>
    <m/>
    <m/>
    <n v="0"/>
    <n v="1"/>
    <n v="1"/>
    <n v="1.9732540395626399E-2"/>
    <n v="0.16791054240458572"/>
    <n v="2.2189575892813541E-2"/>
    <n v="76.869237684042758"/>
    <n v="0.16791054240458572"/>
    <n v="2.2189556276264701E-2"/>
    <n v="76.869237684042758"/>
    <n v="0.16791054240458572"/>
    <n v="2.2189556276264701E-2"/>
  </r>
  <r>
    <n v="516"/>
    <x v="0"/>
    <x v="1"/>
    <x v="2"/>
    <s v="62-304.520 (10), F.A.C."/>
    <x v="2"/>
    <x v="2"/>
    <x v="2"/>
    <x v="90"/>
    <s v="Commercial and Services Under Construction"/>
    <n v="1490"/>
    <x v="0"/>
    <s v="FDOT District 5                          City of Melbourne   City of Indian Harbour Beach               Brevard County"/>
    <x v="3"/>
    <x v="1"/>
    <m/>
    <m/>
    <n v="0"/>
    <n v="1"/>
    <n v="1"/>
    <n v="2.7704707947662899E-4"/>
    <n v="2.3574828407211994E-3"/>
    <n v="3.115441333287007E-4"/>
    <n v="1.0792527153107514"/>
    <n v="2.3574828407211994E-3"/>
    <n v="3.1154385791015699E-4"/>
    <n v="1.0792527153107514"/>
    <n v="2.3574828407211994E-3"/>
    <n v="3.1154385791015699E-4"/>
  </r>
  <r>
    <n v="517"/>
    <x v="0"/>
    <x v="1"/>
    <x v="2"/>
    <s v="62-304.520 (10), F.A.C."/>
    <x v="2"/>
    <x v="2"/>
    <x v="2"/>
    <x v="68"/>
    <s v="Other Light Industrial"/>
    <n v="1550"/>
    <x v="0"/>
    <s v="FDOT District 5                                   City of Cape Canaveral         Brevard County"/>
    <x v="3"/>
    <x v="1"/>
    <m/>
    <m/>
    <n v="0"/>
    <n v="1"/>
    <n v="10"/>
    <n v="0.12145645803882056"/>
    <n v="1.0300377796117834"/>
    <n v="0.14058605427239027"/>
    <n v="444.57557525285875"/>
    <n v="1.0300377796117834"/>
    <n v="0.14058592998821279"/>
    <n v="444.57557525285875"/>
    <n v="1.0300377796117834"/>
    <n v="0.14058592998821279"/>
  </r>
  <r>
    <n v="518"/>
    <x v="0"/>
    <x v="1"/>
    <x v="2"/>
    <s v="62-304.520 (10), F.A.C."/>
    <x v="2"/>
    <x v="2"/>
    <x v="2"/>
    <x v="68"/>
    <s v="Other Light Industrial"/>
    <n v="1550"/>
    <x v="0"/>
    <s v="FDOT District 5                          City of Melbourne                  Brevard County"/>
    <x v="3"/>
    <x v="1"/>
    <m/>
    <m/>
    <n v="0"/>
    <n v="1"/>
    <n v="1"/>
    <n v="1.9070726707400301E-2"/>
    <n v="0.1622789565503156"/>
    <n v="2.1445355191000062E-2"/>
    <n v="74.291104677200892"/>
    <n v="0.1622789565503156"/>
    <n v="2.1445336232374702E-2"/>
    <n v="74.291104677200892"/>
    <n v="0.1622789565503156"/>
    <n v="2.1445336232374702E-2"/>
  </r>
  <r>
    <n v="519"/>
    <x v="0"/>
    <x v="1"/>
    <x v="2"/>
    <s v="62-304.520 (10), F.A.C."/>
    <x v="2"/>
    <x v="2"/>
    <x v="2"/>
    <x v="68"/>
    <s v="Other Light Industrial"/>
    <n v="1550"/>
    <x v="0"/>
    <s v="FDOT District 5          US Air Force                                  Brevard County"/>
    <x v="3"/>
    <x v="1"/>
    <m/>
    <m/>
    <n v="0"/>
    <n v="1"/>
    <n v="1"/>
    <n v="1.97909172565804E-4"/>
    <n v="1.6307518858340892E-3"/>
    <n v="2.2011023311772066E-4"/>
    <n v="0.76634336862993391"/>
    <n v="1.6307518858340892E-3"/>
    <n v="2.20110038530715E-4"/>
    <n v="0.76634336862993391"/>
    <n v="1.6307518858340892E-3"/>
    <n v="2.20110038530715E-4"/>
  </r>
  <r>
    <n v="520"/>
    <x v="0"/>
    <x v="1"/>
    <x v="2"/>
    <s v="62-304.520 (10), F.A.C."/>
    <x v="2"/>
    <x v="2"/>
    <x v="2"/>
    <x v="69"/>
    <s v="Institutional (Educational,religious,health and military facilities)"/>
    <n v="1700"/>
    <x v="0"/>
    <s v="FDOT District 5                                            Brevard County"/>
    <x v="3"/>
    <x v="1"/>
    <m/>
    <m/>
    <n v="0"/>
    <n v="1"/>
    <n v="9"/>
    <n v="0.96661558880122944"/>
    <n v="8.287090919780784"/>
    <n v="1.1672431105045891"/>
    <n v="3701.1663674526467"/>
    <n v="8.287090919780784"/>
    <n v="1.1672420786109849"/>
    <n v="3701.1663674526467"/>
    <n v="8.287090919780784"/>
    <n v="1.1672420786109849"/>
  </r>
  <r>
    <n v="521"/>
    <x v="0"/>
    <x v="1"/>
    <x v="2"/>
    <s v="62-304.520 (10), F.A.C."/>
    <x v="2"/>
    <x v="2"/>
    <x v="2"/>
    <x v="69"/>
    <s v="Institutional (Educational,religious,health and military facilities)"/>
    <n v="1700"/>
    <x v="0"/>
    <s v="FDOT District 5                                   City of Cape Canaveral         Brevard County"/>
    <x v="3"/>
    <x v="1"/>
    <m/>
    <m/>
    <n v="0"/>
    <n v="1"/>
    <n v="2"/>
    <n v="9.5118845987631997E-2"/>
    <n v="0.87051262288786102"/>
    <n v="0.12127209200050011"/>
    <n v="347.34418160187892"/>
    <n v="0.87051262288786102"/>
    <n v="0.1212719847907036"/>
    <n v="347.34418160187892"/>
    <n v="0.87051262288786102"/>
    <n v="0.1212719847907036"/>
  </r>
  <r>
    <n v="522"/>
    <x v="0"/>
    <x v="1"/>
    <x v="2"/>
    <s v="62-304.520 (10), F.A.C."/>
    <x v="2"/>
    <x v="2"/>
    <x v="2"/>
    <x v="69"/>
    <s v="Institutional (Educational,religious,health and military facilities)"/>
    <n v="1700"/>
    <x v="0"/>
    <s v="FDOT District 5                                 City of Cocoa Beach           Brevard County"/>
    <x v="3"/>
    <x v="1"/>
    <m/>
    <m/>
    <n v="0"/>
    <n v="1"/>
    <n v="20"/>
    <n v="0.97609868899616903"/>
    <n v="7.9433398914623137"/>
    <n v="1.0841567133371461"/>
    <n v="3603.4565640830792"/>
    <n v="7.9433398914623137"/>
    <n v="1.084155754895525"/>
    <n v="3603.4565640830792"/>
    <n v="7.9433398914623137"/>
    <n v="1.084155754895525"/>
  </r>
  <r>
    <n v="523"/>
    <x v="0"/>
    <x v="1"/>
    <x v="2"/>
    <s v="62-304.520 (10), F.A.C."/>
    <x v="2"/>
    <x v="2"/>
    <x v="2"/>
    <x v="69"/>
    <s v="Institutional (Educational,religious,health and military facilities)"/>
    <n v="1700"/>
    <x v="0"/>
    <s v="FDOT District 5                             City of Indian Harbour Beach               Brevard County"/>
    <x v="3"/>
    <x v="1"/>
    <m/>
    <m/>
    <n v="0"/>
    <n v="1"/>
    <n v="15"/>
    <n v="0.5681210689436258"/>
    <n v="5.4390432200194674"/>
    <n v="0.74845679604954429"/>
    <n v="2127.6597521921617"/>
    <n v="5.4390432200194674"/>
    <n v="0.74845613438123093"/>
    <n v="2127.6597521921617"/>
    <n v="5.4390432200194674"/>
    <n v="0.74845613438123093"/>
  </r>
  <r>
    <n v="524"/>
    <x v="0"/>
    <x v="1"/>
    <x v="2"/>
    <s v="62-304.520 (10), F.A.C."/>
    <x v="2"/>
    <x v="2"/>
    <x v="2"/>
    <x v="69"/>
    <s v="Institutional (Educational,religious,health and military facilities)"/>
    <n v="1700"/>
    <x v="0"/>
    <s v="FDOT District 5                  City of Satellite Beach           City of Indian Harbour Beach               Brevard County"/>
    <x v="3"/>
    <x v="1"/>
    <m/>
    <m/>
    <n v="0"/>
    <n v="1"/>
    <n v="1"/>
    <n v="1.29998989965897E-3"/>
    <n v="1.1726719233136569E-2"/>
    <n v="1.9268040984318766E-3"/>
    <n v="4.9798961638976929"/>
    <n v="1.1726719233136569E-2"/>
    <n v="1.92680239505338E-3"/>
    <n v="4.9798961638976929"/>
    <n v="1.1726719233136569E-2"/>
    <n v="1.92680239505338E-3"/>
  </r>
  <r>
    <n v="525"/>
    <x v="0"/>
    <x v="1"/>
    <x v="2"/>
    <s v="62-304.520 (10), F.A.C."/>
    <x v="2"/>
    <x v="2"/>
    <x v="2"/>
    <x v="71"/>
    <s v="Religious"/>
    <n v="1720"/>
    <x v="0"/>
    <s v="FDOT District 5                                            Brevard County"/>
    <x v="3"/>
    <x v="1"/>
    <m/>
    <m/>
    <n v="0"/>
    <n v="1"/>
    <n v="8"/>
    <n v="6.6419671385254224E-3"/>
    <n v="6.0233011535528791E-2"/>
    <n v="9.0352254662390847E-3"/>
    <n v="25.390896616674876"/>
    <n v="6.0233011535528791E-2"/>
    <n v="9.0352174787073688E-3"/>
    <n v="25.390896616674876"/>
    <n v="6.0233011535528791E-2"/>
    <n v="9.0352174787073688E-3"/>
  </r>
  <r>
    <n v="526"/>
    <x v="0"/>
    <x v="1"/>
    <x v="2"/>
    <s v="62-304.520 (10), F.A.C."/>
    <x v="2"/>
    <x v="2"/>
    <x v="2"/>
    <x v="71"/>
    <s v="Religious"/>
    <n v="1720"/>
    <x v="0"/>
    <s v="FDOT District 5                                 City of Cocoa Beach           Brevard County"/>
    <x v="3"/>
    <x v="1"/>
    <m/>
    <m/>
    <n v="0"/>
    <n v="1"/>
    <n v="14"/>
    <n v="0.30658749894491877"/>
    <n v="2.4211868086120938"/>
    <n v="0.32596815810304197"/>
    <n v="1132.0743781094648"/>
    <n v="2.4211868086120938"/>
    <n v="0.32596786993303251"/>
    <n v="1132.0743781094648"/>
    <n v="2.4211868086120938"/>
    <n v="0.32596786993303251"/>
  </r>
  <r>
    <n v="527"/>
    <x v="0"/>
    <x v="1"/>
    <x v="2"/>
    <s v="62-304.520 (10), F.A.C."/>
    <x v="2"/>
    <x v="2"/>
    <x v="2"/>
    <x v="13"/>
    <s v="Military"/>
    <n v="1730"/>
    <x v="0"/>
    <s v="FDOT District 5          US Air Force                                  Brevard County"/>
    <x v="3"/>
    <x v="1"/>
    <m/>
    <m/>
    <n v="0"/>
    <n v="1"/>
    <n v="2"/>
    <n v="6.5887521215770586E-2"/>
    <n v="0.47468561149986127"/>
    <n v="6.4076058463736443E-2"/>
    <n v="254.38624702931307"/>
    <n v="0.47468561149986127"/>
    <n v="6.4076001817717707E-2"/>
    <n v="254.38624702931307"/>
    <n v="0.47468561149986127"/>
    <n v="6.4076001817717707E-2"/>
  </r>
  <r>
    <n v="528"/>
    <x v="0"/>
    <x v="1"/>
    <x v="2"/>
    <s v="62-304.520 (10), F.A.C."/>
    <x v="2"/>
    <x v="2"/>
    <x v="2"/>
    <x v="14"/>
    <s v="Governmental"/>
    <n v="1750"/>
    <x v="0"/>
    <s v="FDOT District 5                                            Brevard County"/>
    <x v="3"/>
    <x v="1"/>
    <m/>
    <m/>
    <n v="0"/>
    <n v="1"/>
    <n v="9"/>
    <n v="2.2566313777270669E-2"/>
    <n v="0.15429372785830131"/>
    <n v="2.0318643314858047E-2"/>
    <n v="75.793846189997339"/>
    <n v="0.15429372785830131"/>
    <n v="2.0318625352294867E-2"/>
    <n v="75.793846189997339"/>
    <n v="0.15429372785830131"/>
    <n v="2.0318625352294867E-2"/>
  </r>
  <r>
    <n v="529"/>
    <x v="0"/>
    <x v="1"/>
    <x v="2"/>
    <s v="62-304.520 (10), F.A.C."/>
    <x v="2"/>
    <x v="2"/>
    <x v="2"/>
    <x v="14"/>
    <s v="Governmental"/>
    <n v="1750"/>
    <x v="0"/>
    <s v="FDOT District 5                                   City of Cape Canaveral         Brevard County"/>
    <x v="3"/>
    <x v="1"/>
    <m/>
    <m/>
    <n v="0"/>
    <n v="1"/>
    <n v="5"/>
    <n v="5.8705698145570719E-3"/>
    <n v="5.5677230304983456E-2"/>
    <n v="7.9330132795278844E-3"/>
    <n v="21.492171355735493"/>
    <n v="5.5677230304983456E-2"/>
    <n v="7.9330062663996101E-3"/>
    <n v="21.492171355735493"/>
    <n v="5.5677230304983456E-2"/>
    <n v="7.9330062663996101E-3"/>
  </r>
  <r>
    <n v="530"/>
    <x v="0"/>
    <x v="1"/>
    <x v="2"/>
    <s v="62-304.520 (10), F.A.C."/>
    <x v="2"/>
    <x v="2"/>
    <x v="2"/>
    <x v="14"/>
    <s v="Governmental"/>
    <n v="1750"/>
    <x v="0"/>
    <s v="FDOT District 5                                 City of Cocoa Beach           Brevard County"/>
    <x v="3"/>
    <x v="1"/>
    <m/>
    <m/>
    <n v="0"/>
    <n v="1"/>
    <n v="12"/>
    <n v="2.2363892585240769E-2"/>
    <n v="0.18844983859684461"/>
    <n v="2.5502532601606547E-2"/>
    <n v="83.065362423301707"/>
    <n v="0.18844983859684461"/>
    <n v="2.5502510056260121E-2"/>
    <n v="83.065362423301707"/>
    <n v="0.18844983859684461"/>
    <n v="2.5502510056260121E-2"/>
  </r>
  <r>
    <n v="531"/>
    <x v="0"/>
    <x v="1"/>
    <x v="2"/>
    <s v="62-304.520 (10), F.A.C."/>
    <x v="2"/>
    <x v="2"/>
    <x v="2"/>
    <x v="14"/>
    <s v="Governmental"/>
    <n v="1750"/>
    <x v="0"/>
    <s v="FDOT District 5                             City of Indian Harbour Beach               Brevard County"/>
    <x v="3"/>
    <x v="1"/>
    <m/>
    <m/>
    <n v="0"/>
    <n v="1"/>
    <n v="4"/>
    <n v="0.40648809905847688"/>
    <n v="3.1936999399084431"/>
    <n v="0.44229484011054254"/>
    <n v="1575.479135418446"/>
    <n v="3.1936999399084431"/>
    <n v="0.44229444910269428"/>
    <n v="1575.479135418446"/>
    <n v="3.1936999399084431"/>
    <n v="0.44229444910269428"/>
  </r>
  <r>
    <n v="532"/>
    <x v="0"/>
    <x v="1"/>
    <x v="2"/>
    <s v="62-304.520 (10), F.A.C."/>
    <x v="2"/>
    <x v="2"/>
    <x v="2"/>
    <x v="14"/>
    <s v="Governmental"/>
    <n v="1750"/>
    <x v="0"/>
    <s v="FDOT District 5                  City of Satellite Beach                          Brevard County"/>
    <x v="3"/>
    <x v="1"/>
    <m/>
    <m/>
    <n v="0"/>
    <n v="1"/>
    <n v="5"/>
    <n v="7.3478845979606678E-3"/>
    <n v="7.9518123714912209E-2"/>
    <n v="1.1990255419748673E-2"/>
    <n v="28.464665490269187"/>
    <n v="7.9518123714912209E-2"/>
    <n v="1.1990244819842144E-2"/>
    <n v="28.464665490269187"/>
    <n v="7.9518123714912209E-2"/>
    <n v="1.1990244819842144E-2"/>
  </r>
  <r>
    <n v="533"/>
    <x v="0"/>
    <x v="1"/>
    <x v="2"/>
    <s v="62-304.520 (10), F.A.C."/>
    <x v="2"/>
    <x v="2"/>
    <x v="2"/>
    <x v="92"/>
    <s v="Recreational"/>
    <n v="1800"/>
    <x v="0"/>
    <s v="FDOT District 5                             City of Indian Harbour Beach               Brevard County"/>
    <x v="3"/>
    <x v="1"/>
    <m/>
    <m/>
    <n v="0"/>
    <n v="1"/>
    <n v="14"/>
    <n v="1.7124843107732126"/>
    <n v="11.366976241172583"/>
    <n v="1.6587214968624289"/>
    <n v="5985.8899009863408"/>
    <n v="11.366976241172583"/>
    <n v="1.6587200304805831"/>
    <n v="5985.8899009863408"/>
    <n v="11.366976241172583"/>
    <n v="1.6587200304805831"/>
  </r>
  <r>
    <n v="534"/>
    <x v="0"/>
    <x v="1"/>
    <x v="2"/>
    <s v="62-304.520 (10), F.A.C."/>
    <x v="2"/>
    <x v="2"/>
    <x v="2"/>
    <x v="85"/>
    <s v="Marinas and Fish Camps"/>
    <n v="1840"/>
    <x v="0"/>
    <s v="FDOT District 5                                            Brevard County"/>
    <x v="3"/>
    <x v="1"/>
    <m/>
    <m/>
    <n v="0"/>
    <n v="1"/>
    <n v="14"/>
    <n v="0.78204720653046966"/>
    <n v="6.7851025850080005"/>
    <n v="0.89474477779953798"/>
    <n v="2692.7408932963408"/>
    <n v="6.7851025850080005"/>
    <n v="0.89474398680629508"/>
    <n v="2692.7408932963408"/>
    <n v="6.7851025850080005"/>
    <n v="0.89474398680629508"/>
  </r>
  <r>
    <n v="535"/>
    <x v="0"/>
    <x v="1"/>
    <x v="2"/>
    <s v="62-304.520 (10), F.A.C."/>
    <x v="2"/>
    <x v="2"/>
    <x v="2"/>
    <x v="85"/>
    <s v="Marinas and Fish Camps"/>
    <n v="1840"/>
    <x v="0"/>
    <s v="FDOT District 5                          City of Melbourne                  Brevard County"/>
    <x v="3"/>
    <x v="1"/>
    <m/>
    <m/>
    <n v="0"/>
    <n v="1"/>
    <n v="4"/>
    <n v="0.1393269005618078"/>
    <n v="1.1250184720503116"/>
    <n v="0.15209703697760715"/>
    <n v="528.91926659445812"/>
    <n v="1.1250184720503116"/>
    <n v="0.15209690251722099"/>
    <n v="528.91926659445812"/>
    <n v="1.1250184720503116"/>
    <n v="0.15209690251722099"/>
  </r>
  <r>
    <n v="536"/>
    <x v="0"/>
    <x v="1"/>
    <x v="2"/>
    <s v="62-304.520 (10), F.A.C."/>
    <x v="2"/>
    <x v="2"/>
    <x v="2"/>
    <x v="85"/>
    <s v="Marinas and Fish Camps"/>
    <n v="1840"/>
    <x v="0"/>
    <s v="FDOT District 5                          City of Melbourne   City of Indian Harbour Beach               Brevard County"/>
    <x v="3"/>
    <x v="1"/>
    <m/>
    <m/>
    <n v="0"/>
    <n v="1"/>
    <n v="1"/>
    <n v="3.5524836383880198E-5"/>
    <n v="3.0229227592883031E-4"/>
    <n v="3.9948280212040574E-5"/>
    <n v="0.13838902832219593"/>
    <n v="3.0229227592883031E-4"/>
    <n v="3.9948244896026002E-5"/>
    <n v="0.13838902832219593"/>
    <n v="3.0229227592883031E-4"/>
    <n v="3.9948244896026002E-5"/>
  </r>
  <r>
    <n v="537"/>
    <x v="0"/>
    <x v="1"/>
    <x v="2"/>
    <s v="62-304.520 (10), F.A.C."/>
    <x v="2"/>
    <x v="2"/>
    <x v="2"/>
    <x v="85"/>
    <s v="Marinas and Fish Camps"/>
    <n v="1840"/>
    <x v="0"/>
    <s v="FDOT District 5          US Air Force                                  Brevard County"/>
    <x v="3"/>
    <x v="1"/>
    <m/>
    <m/>
    <n v="0"/>
    <n v="1"/>
    <n v="3"/>
    <n v="0.64819794122997698"/>
    <n v="4.8397603250700483"/>
    <n v="0.6632826760803987"/>
    <n v="2389.8205244983146"/>
    <n v="4.8397603250700483"/>
    <n v="0.66328208970970692"/>
    <n v="2389.8205244983146"/>
    <n v="4.8397603250700483"/>
    <n v="0.66328208970970692"/>
  </r>
  <r>
    <n v="538"/>
    <x v="0"/>
    <x v="1"/>
    <x v="2"/>
    <s v="62-304.520 (10), F.A.C."/>
    <x v="2"/>
    <x v="2"/>
    <x v="2"/>
    <x v="16"/>
    <s v="Parks and Zoos"/>
    <n v="1850"/>
    <x v="0"/>
    <s v="FDOT District 5                                 City of Cocoa Beach           Brevard County"/>
    <x v="3"/>
    <x v="1"/>
    <m/>
    <m/>
    <n v="0"/>
    <n v="1"/>
    <n v="10"/>
    <n v="0.17089516279723305"/>
    <n v="1.4218026915007982"/>
    <n v="0.19578441800168586"/>
    <n v="635.42274535527883"/>
    <n v="1.4218026915007982"/>
    <n v="0.19578424491975702"/>
    <n v="635.42274535527883"/>
    <n v="1.4218026915007982"/>
    <n v="0.19578424491975702"/>
  </r>
  <r>
    <n v="539"/>
    <x v="0"/>
    <x v="1"/>
    <x v="2"/>
    <s v="62-304.520 (10), F.A.C."/>
    <x v="2"/>
    <x v="2"/>
    <x v="2"/>
    <x v="74"/>
    <s v="Community Recreational Facilities"/>
    <n v="1860"/>
    <x v="0"/>
    <s v="FDOT District 5                                            Brevard County"/>
    <x v="3"/>
    <x v="1"/>
    <m/>
    <m/>
    <n v="0"/>
    <n v="1"/>
    <n v="13"/>
    <n v="1.9770072868309718"/>
    <n v="12.780047340943746"/>
    <n v="1.760611031572014"/>
    <n v="6615.6527229667154"/>
    <n v="12.780047340943746"/>
    <n v="1.7606094751153958"/>
    <n v="6615.6527229667154"/>
    <n v="12.780047340943746"/>
    <n v="1.7606094751153958"/>
  </r>
  <r>
    <n v="540"/>
    <x v="0"/>
    <x v="1"/>
    <x v="2"/>
    <s v="62-304.520 (10), F.A.C."/>
    <x v="2"/>
    <x v="2"/>
    <x v="2"/>
    <x v="74"/>
    <s v="Community Recreational Facilities"/>
    <n v="1860"/>
    <x v="0"/>
    <s v="FDOT District 5                                   City of Cape Canaveral         Brevard County"/>
    <x v="3"/>
    <x v="1"/>
    <m/>
    <m/>
    <n v="0"/>
    <n v="1"/>
    <n v="3"/>
    <n v="2.414099272410675E-2"/>
    <n v="0.23627807089898201"/>
    <n v="3.1110844124108406E-2"/>
    <n v="88.689635381445328"/>
    <n v="0.23627807089898201"/>
    <n v="3.1110816620770917E-2"/>
    <n v="88.689635381445328"/>
    <n v="0.23627807089898201"/>
    <n v="3.1110816620770917E-2"/>
  </r>
  <r>
    <n v="541"/>
    <x v="0"/>
    <x v="1"/>
    <x v="2"/>
    <s v="62-304.520 (10), F.A.C."/>
    <x v="2"/>
    <x v="2"/>
    <x v="2"/>
    <x v="74"/>
    <s v="Community Recreational Facilities"/>
    <n v="1860"/>
    <x v="0"/>
    <s v="FDOT District 5                             City of Indian Harbour Beach               Brevard County"/>
    <x v="3"/>
    <x v="1"/>
    <m/>
    <m/>
    <n v="0"/>
    <n v="1"/>
    <n v="2"/>
    <n v="1.6272960690176309E-3"/>
    <n v="1.4519752498897974E-2"/>
    <n v="1.9423865961960623E-3"/>
    <n v="5.8684036684592886"/>
    <n v="1.4519752498897974E-2"/>
    <n v="1.9423848790419498E-3"/>
    <n v="5.8684036684592886"/>
    <n v="1.4519752498897974E-2"/>
    <n v="1.9423848790419498E-3"/>
  </r>
  <r>
    <n v="542"/>
    <x v="0"/>
    <x v="1"/>
    <x v="2"/>
    <s v="62-304.520 (10), F.A.C."/>
    <x v="2"/>
    <x v="2"/>
    <x v="2"/>
    <x v="74"/>
    <s v="Community Recreational Facilities"/>
    <n v="1860"/>
    <x v="0"/>
    <s v="FDOT District 5                  City of Satellite Beach                          Brevard County"/>
    <x v="3"/>
    <x v="1"/>
    <m/>
    <m/>
    <n v="0"/>
    <n v="1"/>
    <n v="12"/>
    <n v="1.0038691068137291"/>
    <n v="8.0021229368995623"/>
    <n v="1.1144127397987247"/>
    <n v="3729.2718172694695"/>
    <n v="8.0021229368995623"/>
    <n v="1.1144117546094612"/>
    <n v="3729.2718172694695"/>
    <n v="8.0021229368995623"/>
    <n v="1.1144117546094612"/>
  </r>
  <r>
    <n v="543"/>
    <x v="0"/>
    <x v="1"/>
    <x v="2"/>
    <s v="62-304.520 (10), F.A.C."/>
    <x v="2"/>
    <x v="2"/>
    <x v="2"/>
    <x v="24"/>
    <s v="Other Recreational(Riding stables, go-carttracks, skeet ranges, etc)"/>
    <n v="1890"/>
    <x v="0"/>
    <s v="FDOT District 5                                   City of Cape Canaveral         Brevard County"/>
    <x v="3"/>
    <x v="1"/>
    <m/>
    <m/>
    <n v="0"/>
    <n v="1"/>
    <n v="5"/>
    <n v="0.26312721238716213"/>
    <n v="2.1684566425387577"/>
    <n v="0.28754524449068997"/>
    <n v="967.03342477803085"/>
    <n v="2.1684566425387577"/>
    <n v="0.2875449902882049"/>
    <n v="967.03342477803085"/>
    <n v="2.1684566425387577"/>
    <n v="0.2875449902882049"/>
  </r>
  <r>
    <n v="544"/>
    <x v="0"/>
    <x v="1"/>
    <x v="2"/>
    <s v="62-304.520 (10), F.A.C."/>
    <x v="2"/>
    <x v="2"/>
    <x v="2"/>
    <x v="26"/>
    <s v="Herbaceous Dry Prairie"/>
    <n v="3100"/>
    <x v="1"/>
    <s v="FDOT District 5                                            Brevard County"/>
    <x v="3"/>
    <x v="1"/>
    <m/>
    <m/>
    <n v="0"/>
    <n v="1"/>
    <n v="63"/>
    <n v="2.3925384707473047"/>
    <n v="16.298880899530051"/>
    <n v="2.2556331721742908"/>
    <n v="7426.4436002012408"/>
    <n v="16.298880899530051"/>
    <n v="2.2556311780965985"/>
    <n v="7426.4436002012408"/>
    <n v="16.298880899530051"/>
    <n v="2.2556311780965985"/>
  </r>
  <r>
    <n v="545"/>
    <x v="0"/>
    <x v="1"/>
    <x v="2"/>
    <s v="62-304.520 (10), F.A.C."/>
    <x v="2"/>
    <x v="2"/>
    <x v="2"/>
    <x v="26"/>
    <s v="Herbaceous Dry Prairie"/>
    <n v="3100"/>
    <x v="1"/>
    <s v="FDOT District 5                                   City of Cape Canaveral         Brevard County"/>
    <x v="3"/>
    <x v="1"/>
    <m/>
    <m/>
    <n v="0"/>
    <n v="1"/>
    <n v="10"/>
    <n v="0.25615168076978467"/>
    <n v="2.1022311277085919"/>
    <n v="0.27627024026799574"/>
    <n v="893.36222207097808"/>
    <n v="2.1022311277085919"/>
    <n v="0.2762699960331047"/>
    <n v="893.36222207097808"/>
    <n v="2.1022311277085919"/>
    <n v="0.2762699960331047"/>
  </r>
  <r>
    <n v="546"/>
    <x v="0"/>
    <x v="1"/>
    <x v="2"/>
    <s v="62-304.520 (10), F.A.C."/>
    <x v="2"/>
    <x v="2"/>
    <x v="2"/>
    <x v="26"/>
    <s v="Herbaceous Dry Prairie"/>
    <n v="3100"/>
    <x v="1"/>
    <s v="FDOT District 5                                 City of Cocoa Beach           Brevard County"/>
    <x v="3"/>
    <x v="1"/>
    <m/>
    <m/>
    <n v="0"/>
    <n v="1"/>
    <n v="44"/>
    <n v="1.0700056542608019"/>
    <n v="5.5274017623216896"/>
    <n v="0.74568023771078273"/>
    <n v="2540.0065302596463"/>
    <n v="5.5274017623216896"/>
    <n v="0.7456795784970669"/>
    <n v="2540.0065302596463"/>
    <n v="5.5274017623216896"/>
    <n v="0.7456795784970669"/>
  </r>
  <r>
    <n v="547"/>
    <x v="0"/>
    <x v="1"/>
    <x v="2"/>
    <s v="62-304.520 (10), F.A.C."/>
    <x v="2"/>
    <x v="2"/>
    <x v="2"/>
    <x v="26"/>
    <s v="Herbaceous Dry Prairie"/>
    <n v="3100"/>
    <x v="1"/>
    <s v="FDOT District 5                             City of Indian Harbour Beach               Brevard County"/>
    <x v="3"/>
    <x v="1"/>
    <m/>
    <m/>
    <n v="0"/>
    <n v="1"/>
    <n v="14"/>
    <n v="1.3101965175184125"/>
    <n v="3.1567118848429363"/>
    <n v="0.42723282921722316"/>
    <n v="2960.0640386113996"/>
    <n v="3.1567118848429363"/>
    <n v="0.42723245152484701"/>
    <n v="2960.0640386113996"/>
    <n v="3.1567118848429363"/>
    <n v="0.42723245152484701"/>
  </r>
  <r>
    <n v="548"/>
    <x v="0"/>
    <x v="1"/>
    <x v="2"/>
    <s v="62-304.520 (10), F.A.C."/>
    <x v="2"/>
    <x v="2"/>
    <x v="2"/>
    <x v="26"/>
    <s v="Herbaceous Dry Prairie"/>
    <n v="3100"/>
    <x v="1"/>
    <s v="FDOT District 5                  City of Satellite Beach                          Brevard County"/>
    <x v="3"/>
    <x v="1"/>
    <m/>
    <m/>
    <n v="0"/>
    <n v="1"/>
    <n v="1"/>
    <n v="5.9078666175104301E-4"/>
    <n v="5.5698269067859484E-3"/>
    <n v="7.4147127849018323E-4"/>
    <n v="2.2860579423258991"/>
    <n v="5.5698269067859484E-3"/>
    <n v="7.4147062299736804E-4"/>
    <n v="2.2860579423258991"/>
    <n v="5.5698269067859484E-3"/>
    <n v="7.4147062299736804E-4"/>
  </r>
  <r>
    <n v="549"/>
    <x v="0"/>
    <x v="1"/>
    <x v="2"/>
    <s v="62-304.520 (10), F.A.C."/>
    <x v="2"/>
    <x v="2"/>
    <x v="2"/>
    <x v="27"/>
    <s v="Shrub and Brushland"/>
    <n v="3200"/>
    <x v="1"/>
    <s v="FDOT District 5                                            Brevard County"/>
    <x v="3"/>
    <x v="1"/>
    <m/>
    <m/>
    <n v="0"/>
    <n v="1"/>
    <n v="19"/>
    <n v="0.30908118453751149"/>
    <n v="2.026725081017076"/>
    <n v="0.27058602296354273"/>
    <n v="917.29502762720847"/>
    <n v="2.026725081017076"/>
    <n v="0.27058578375374642"/>
    <n v="917.29502762720847"/>
    <n v="2.026725081017076"/>
    <n v="0.27058578375374642"/>
  </r>
  <r>
    <n v="550"/>
    <x v="0"/>
    <x v="1"/>
    <x v="2"/>
    <s v="62-304.520 (10), F.A.C."/>
    <x v="2"/>
    <x v="2"/>
    <x v="2"/>
    <x v="27"/>
    <s v="Shrub and Brushland"/>
    <n v="3200"/>
    <x v="1"/>
    <s v="FDOT District 5                                 City of Cocoa Beach           Brevard County"/>
    <x v="3"/>
    <x v="1"/>
    <m/>
    <m/>
    <n v="0"/>
    <n v="1"/>
    <n v="7"/>
    <n v="0.11172602341596591"/>
    <n v="1.0568812841221178"/>
    <n v="0.16451800443542366"/>
    <n v="413.19584072410521"/>
    <n v="1.0568812841221178"/>
    <n v="0.1645178589943625"/>
    <n v="413.19584072410521"/>
    <n v="1.0568812841221178"/>
    <n v="0.1645178589943625"/>
  </r>
  <r>
    <n v="551"/>
    <x v="0"/>
    <x v="1"/>
    <x v="2"/>
    <s v="62-304.520 (10), F.A.C."/>
    <x v="2"/>
    <x v="2"/>
    <x v="2"/>
    <x v="27"/>
    <s v="Shrub and Brushland"/>
    <n v="3200"/>
    <x v="1"/>
    <s v="FDOT District 5                             City of Indian Harbour Beach               Brevard County"/>
    <x v="3"/>
    <x v="1"/>
    <m/>
    <m/>
    <n v="0"/>
    <n v="1"/>
    <n v="9"/>
    <n v="1.3810440449512202"/>
    <n v="9.4923517533986779"/>
    <n v="1.2747640225798276"/>
    <n v="4777.9966999963217"/>
    <n v="9.4923517533986779"/>
    <n v="1.2747628956330683"/>
    <n v="4777.9966999963217"/>
    <n v="9.4923517533986779"/>
    <n v="1.2747628956330683"/>
  </r>
  <r>
    <n v="552"/>
    <x v="0"/>
    <x v="1"/>
    <x v="2"/>
    <s v="62-304.520 (10), F.A.C."/>
    <x v="2"/>
    <x v="2"/>
    <x v="2"/>
    <x v="4"/>
    <s v="Mixed Rangeland"/>
    <n v="3300"/>
    <x v="0"/>
    <s v="FDOT District 5                                            Brevard County"/>
    <x v="3"/>
    <x v="0"/>
    <m/>
    <m/>
    <n v="0"/>
    <n v="1"/>
    <n v="8"/>
    <n v="0.60251974296043498"/>
    <n v="4.2940279365322898"/>
    <n v="0.51273669351728279"/>
    <n v="1790.0538591438403"/>
    <n v="4.2940279365322898"/>
    <n v="0.51273624023577613"/>
    <n v="1790.0538591438403"/>
    <n v="4.2940279365322898"/>
    <n v="0.51273624023577613"/>
  </r>
  <r>
    <n v="553"/>
    <x v="0"/>
    <x v="1"/>
    <x v="2"/>
    <s v="62-304.520 (10), F.A.C."/>
    <x v="2"/>
    <x v="2"/>
    <x v="2"/>
    <x v="4"/>
    <s v="Mixed Rangeland"/>
    <n v="3300"/>
    <x v="0"/>
    <s v="FDOT District 5                                 City of Cocoa Beach           Brevard County"/>
    <x v="3"/>
    <x v="0"/>
    <m/>
    <m/>
    <n v="0"/>
    <n v="1"/>
    <n v="6"/>
    <n v="0.19770103468038089"/>
    <n v="1.6530305747600105"/>
    <n v="0.23893694651190536"/>
    <n v="703.32400271005031"/>
    <n v="1.6530305747600105"/>
    <n v="0.23893673528126735"/>
    <n v="703.32400271005031"/>
    <n v="1.6530305747600105"/>
    <n v="0.23893673528126735"/>
  </r>
  <r>
    <n v="554"/>
    <x v="0"/>
    <x v="1"/>
    <x v="2"/>
    <s v="62-304.520 (10), F.A.C."/>
    <x v="2"/>
    <x v="2"/>
    <x v="2"/>
    <x v="29"/>
    <s v="Upland Hardwood Forest"/>
    <n v="4200"/>
    <x v="1"/>
    <s v="FDOT District 5                                            Brevard County"/>
    <x v="3"/>
    <x v="1"/>
    <m/>
    <m/>
    <n v="0"/>
    <n v="1"/>
    <n v="6"/>
    <n v="8.9331188214395105E-2"/>
    <n v="0.68442789857964959"/>
    <n v="9.1007592503944856E-2"/>
    <n v="317.22777368847505"/>
    <n v="0.68442789857964959"/>
    <n v="9.1007512049280384E-2"/>
    <n v="317.22777368847505"/>
    <n v="0.68442789857964959"/>
    <n v="9.1007512049280384E-2"/>
  </r>
  <r>
    <n v="555"/>
    <x v="0"/>
    <x v="1"/>
    <x v="2"/>
    <s v="62-304.520 (10), F.A.C."/>
    <x v="2"/>
    <x v="2"/>
    <x v="2"/>
    <x v="29"/>
    <s v="Upland Hardwood Forest"/>
    <n v="4200"/>
    <x v="1"/>
    <s v="FDOT District 5                                 City of Cocoa Beach           Brevard County"/>
    <x v="3"/>
    <x v="1"/>
    <m/>
    <m/>
    <n v="0"/>
    <n v="1"/>
    <n v="11"/>
    <n v="0.43552685311838346"/>
    <n v="3.366760518499964"/>
    <n v="0.47872820803676142"/>
    <n v="1494.7888539621624"/>
    <n v="3.366760518499964"/>
    <n v="0.47872778482023431"/>
    <n v="1494.7888539621624"/>
    <n v="3.366760518499964"/>
    <n v="0.47872778482023431"/>
  </r>
  <r>
    <n v="556"/>
    <x v="0"/>
    <x v="1"/>
    <x v="2"/>
    <s v="62-304.520 (10), F.A.C."/>
    <x v="2"/>
    <x v="2"/>
    <x v="2"/>
    <x v="33"/>
    <s v="Hardwood Conifer Mixed"/>
    <n v="4340"/>
    <x v="1"/>
    <s v="FDOT District 5                                            Brevard County"/>
    <x v="3"/>
    <x v="1"/>
    <m/>
    <m/>
    <n v="0"/>
    <n v="1"/>
    <n v="2"/>
    <n v="0.21063951472800788"/>
    <n v="1.6454150373515075"/>
    <n v="0.21867843186534253"/>
    <n v="758.33622346175446"/>
    <n v="1.6454150373515075"/>
    <n v="0.21867823854411075"/>
    <n v="758.33622346175446"/>
    <n v="1.6454150373515075"/>
    <n v="0.21867823854411075"/>
  </r>
  <r>
    <n v="557"/>
    <x v="0"/>
    <x v="1"/>
    <x v="2"/>
    <s v="62-304.520 (10), F.A.C."/>
    <x v="2"/>
    <x v="2"/>
    <x v="2"/>
    <x v="33"/>
    <s v="Hardwood Conifer Mixed"/>
    <n v="4340"/>
    <x v="1"/>
    <s v="FDOT District 5                                   City of Cape Canaveral         Brevard County"/>
    <x v="3"/>
    <x v="1"/>
    <m/>
    <m/>
    <n v="0"/>
    <n v="1"/>
    <n v="4"/>
    <n v="0.13725720674924152"/>
    <n v="1.2088349753971181"/>
    <n v="0.1727965377902812"/>
    <n v="511.30812509512197"/>
    <n v="1.2088349753971181"/>
    <n v="0.17279638503063716"/>
    <n v="511.30812509512197"/>
    <n v="1.2088349753971181"/>
    <n v="0.17279638503063716"/>
  </r>
  <r>
    <n v="558"/>
    <x v="0"/>
    <x v="1"/>
    <x v="2"/>
    <s v="62-304.520 (10), F.A.C."/>
    <x v="2"/>
    <x v="2"/>
    <x v="2"/>
    <x v="36"/>
    <s v="Streams and waterways"/>
    <n v="5100"/>
    <x v="1"/>
    <s v="FDOT District 5                                            Brevard County"/>
    <x v="3"/>
    <x v="1"/>
    <m/>
    <m/>
    <n v="0"/>
    <n v="1"/>
    <n v="30"/>
    <n v="1.7551495546084368"/>
    <n v="13.75615017558462"/>
    <n v="2.0710226087566097"/>
    <n v="5518.3647601621878"/>
    <n v="13.75615017558462"/>
    <n v="2.0710207778826764"/>
    <n v="5518.3647601621878"/>
    <n v="13.75615017558462"/>
    <n v="2.0710207778826764"/>
  </r>
  <r>
    <n v="559"/>
    <x v="0"/>
    <x v="1"/>
    <x v="2"/>
    <s v="62-304.520 (10), F.A.C."/>
    <x v="2"/>
    <x v="2"/>
    <x v="2"/>
    <x v="36"/>
    <s v="Streams and waterways"/>
    <n v="5100"/>
    <x v="1"/>
    <s v="FDOT District 5                             City of Indian Harbour Beach               Brevard County"/>
    <x v="3"/>
    <x v="1"/>
    <m/>
    <m/>
    <n v="0"/>
    <n v="1"/>
    <n v="3"/>
    <n v="1.6252783202651441E-2"/>
    <n v="0.10156029362376014"/>
    <n v="1.6965423256418775E-2"/>
    <n v="50.55218988314823"/>
    <n v="0.10156029362376014"/>
    <n v="1.696540825824781E-2"/>
    <n v="50.55218988314823"/>
    <n v="0.10156029362376014"/>
    <n v="1.696540825824781E-2"/>
  </r>
  <r>
    <n v="560"/>
    <x v="0"/>
    <x v="1"/>
    <x v="2"/>
    <s v="62-304.520 (10), F.A.C."/>
    <x v="2"/>
    <x v="2"/>
    <x v="2"/>
    <x v="39"/>
    <s v="Reservoirs"/>
    <n v="5300"/>
    <x v="1"/>
    <s v="FDOT District 5                                            Brevard County"/>
    <x v="3"/>
    <x v="1"/>
    <m/>
    <m/>
    <n v="0"/>
    <n v="1"/>
    <n v="29"/>
    <n v="10.468838000225743"/>
    <n v="1.5771865859289047"/>
    <n v="0.18852601076191103"/>
    <n v="9535.8883557319077"/>
    <n v="1.5771865859289047"/>
    <n v="0.18852584409672954"/>
    <n v="9535.8883557319077"/>
    <n v="1.5771865859289047"/>
    <n v="0.18852584409672954"/>
  </r>
  <r>
    <n v="561"/>
    <x v="0"/>
    <x v="1"/>
    <x v="2"/>
    <s v="62-304.520 (10), F.A.C."/>
    <x v="2"/>
    <x v="2"/>
    <x v="2"/>
    <x v="39"/>
    <s v="Reservoirs"/>
    <n v="5300"/>
    <x v="1"/>
    <s v="FDOT District 5                             City of Indian Harbour Beach               Brevard County"/>
    <x v="3"/>
    <x v="1"/>
    <m/>
    <m/>
    <n v="0"/>
    <n v="1"/>
    <n v="13"/>
    <n v="2.8573650790728577"/>
    <n v="1.8838290783124561"/>
    <n v="0.23377234067017183"/>
    <n v="3870.2804444840981"/>
    <n v="1.8838290783124561"/>
    <n v="0.23377213400527003"/>
    <n v="3870.2804444840981"/>
    <n v="1.8838290783124561"/>
    <n v="0.23377213400527003"/>
  </r>
  <r>
    <n v="562"/>
    <x v="0"/>
    <x v="1"/>
    <x v="2"/>
    <s v="62-304.520 (10), F.A.C."/>
    <x v="2"/>
    <x v="2"/>
    <x v="2"/>
    <x v="39"/>
    <s v="Reservoirs"/>
    <n v="5300"/>
    <x v="1"/>
    <s v="FDOT District 5                          City of Melbourne                  Brevard County"/>
    <x v="3"/>
    <x v="1"/>
    <m/>
    <m/>
    <n v="0"/>
    <n v="1"/>
    <n v="1"/>
    <n v="3.5910022183427197E-2"/>
    <n v="0.29967305593462229"/>
    <n v="3.9360445478661334E-2"/>
    <n v="130.35192004771463"/>
    <n v="0.29967305593462229"/>
    <n v="3.93604106823182E-2"/>
    <n v="130.35192004771463"/>
    <n v="0.29967305593462229"/>
    <n v="3.93604106823182E-2"/>
  </r>
  <r>
    <n v="563"/>
    <x v="0"/>
    <x v="1"/>
    <x v="2"/>
    <s v="62-304.520 (10), F.A.C."/>
    <x v="2"/>
    <x v="2"/>
    <x v="2"/>
    <x v="40"/>
    <s v="Bays and estuaries"/>
    <n v="5400"/>
    <x v="1"/>
    <s v="FDOT District 5                                            Brevard County"/>
    <x v="3"/>
    <x v="1"/>
    <m/>
    <m/>
    <n v="0"/>
    <n v="1"/>
    <n v="26"/>
    <n v="3.6788002226407013"/>
    <n v="3.6364766347597093"/>
    <n v="0.4683970007383369"/>
    <n v="1556.5119138043735"/>
    <n v="3.6364766347597093"/>
    <n v="0.46839658665504541"/>
    <n v="1556.5119138043735"/>
    <n v="3.6364766347597093"/>
    <n v="0.46839658665504541"/>
  </r>
  <r>
    <n v="564"/>
    <x v="0"/>
    <x v="1"/>
    <x v="2"/>
    <s v="62-304.520 (10), F.A.C."/>
    <x v="2"/>
    <x v="2"/>
    <x v="2"/>
    <x v="40"/>
    <s v="Bays and estuaries"/>
    <n v="5400"/>
    <x v="1"/>
    <s v="FDOT District 5                                 City of Cocoa Beach           Brevard County"/>
    <x v="3"/>
    <x v="1"/>
    <m/>
    <m/>
    <n v="0"/>
    <n v="1"/>
    <n v="14"/>
    <n v="2.2808724148589423"/>
    <n v="1.5944004558380318"/>
    <n v="0.20619459298724443"/>
    <n v="574.84733888668256"/>
    <n v="1.5944004558380318"/>
    <n v="0.20619441070226899"/>
    <n v="574.84733888668256"/>
    <n v="1.5944004558380318"/>
    <n v="0.20619441070226899"/>
  </r>
  <r>
    <n v="565"/>
    <x v="0"/>
    <x v="1"/>
    <x v="2"/>
    <s v="62-304.520 (10), F.A.C."/>
    <x v="2"/>
    <x v="2"/>
    <x v="2"/>
    <x v="23"/>
    <s v="Mangrove swamp"/>
    <n v="6120"/>
    <x v="1"/>
    <s v="FDOT District 5                                            Brevard County"/>
    <x v="3"/>
    <x v="1"/>
    <m/>
    <m/>
    <n v="0"/>
    <n v="1"/>
    <n v="49"/>
    <n v="3.185423083706854"/>
    <n v="23.207454969774343"/>
    <n v="2.7564626928803424"/>
    <n v="10057.693289366885"/>
    <n v="23.207454969774343"/>
    <n v="2.7564602560476055"/>
    <n v="10057.693289366885"/>
    <n v="23.207454969774343"/>
    <n v="2.7564602560476055"/>
  </r>
  <r>
    <n v="566"/>
    <x v="0"/>
    <x v="1"/>
    <x v="2"/>
    <s v="62-304.520 (10), F.A.C."/>
    <x v="2"/>
    <x v="2"/>
    <x v="2"/>
    <x v="23"/>
    <s v="Mangrove swamp"/>
    <n v="6120"/>
    <x v="1"/>
    <s v="FDOT District 5                                 City of Cocoa Beach           Brevard County"/>
    <x v="3"/>
    <x v="1"/>
    <m/>
    <m/>
    <n v="0"/>
    <n v="1"/>
    <n v="36"/>
    <n v="3.3687225020857164E-2"/>
    <n v="0.2009772697125409"/>
    <n v="2.3817072471256896E-2"/>
    <n v="84.593052425766544"/>
    <n v="0.2009772697125409"/>
    <n v="2.3817051415930528E-2"/>
    <n v="84.593052425766544"/>
    <n v="0.2009772697125409"/>
    <n v="2.3817051415930528E-2"/>
  </r>
  <r>
    <n v="567"/>
    <x v="0"/>
    <x v="1"/>
    <x v="2"/>
    <s v="62-304.520 (10), F.A.C."/>
    <x v="2"/>
    <x v="2"/>
    <x v="2"/>
    <x v="23"/>
    <s v="Mangrove swamp"/>
    <n v="6120"/>
    <x v="1"/>
    <s v="FDOT District 5            Port Canaveral                                Brevard County"/>
    <x v="3"/>
    <x v="1"/>
    <m/>
    <m/>
    <n v="0"/>
    <n v="1"/>
    <n v="18"/>
    <n v="2.507146467302037E-2"/>
    <n v="0.18171007734403802"/>
    <n v="2.0472550466517699E-2"/>
    <n v="76.299107566200547"/>
    <n v="0.18171007734403802"/>
    <n v="2.0472532367893911E-2"/>
    <n v="76.299107566200547"/>
    <n v="0.18171007734403802"/>
    <n v="2.0472532367893911E-2"/>
  </r>
  <r>
    <n v="568"/>
    <x v="0"/>
    <x v="1"/>
    <x v="2"/>
    <s v="62-304.520 (10), F.A.C."/>
    <x v="2"/>
    <x v="2"/>
    <x v="2"/>
    <x v="50"/>
    <s v="Wetland Forested Mixed"/>
    <n v="6300"/>
    <x v="1"/>
    <s v="FDOT District 5                                            Brevard County"/>
    <x v="3"/>
    <x v="1"/>
    <m/>
    <m/>
    <n v="0"/>
    <n v="1"/>
    <n v="5"/>
    <n v="0.82448956959196651"/>
    <n v="5.3089158508709557"/>
    <n v="0.57534240673853976"/>
    <n v="1976.8298404872185"/>
    <n v="5.3089158508709557"/>
    <n v="0.57534189811086445"/>
    <n v="1976.8298404872185"/>
    <n v="5.3089158508709557"/>
    <n v="0.57534189811086445"/>
  </r>
  <r>
    <n v="569"/>
    <x v="0"/>
    <x v="1"/>
    <x v="2"/>
    <s v="62-304.520 (10), F.A.C."/>
    <x v="2"/>
    <x v="2"/>
    <x v="2"/>
    <x v="51"/>
    <s v="Freshwater marshes"/>
    <n v="6410"/>
    <x v="1"/>
    <s v="FDOT District 5                             City of Indian Harbour Beach               Brevard County"/>
    <x v="3"/>
    <x v="1"/>
    <m/>
    <m/>
    <n v="0"/>
    <n v="1"/>
    <n v="1"/>
    <n v="3.6555497032589403E-2"/>
    <n v="0.33980550524326253"/>
    <n v="4.4348418591389327E-2"/>
    <n v="140.89170160108071"/>
    <n v="0.33980550524326253"/>
    <n v="4.4348379385461302E-2"/>
    <n v="140.89170160108071"/>
    <n v="0.33980550524326253"/>
    <n v="4.4348379385461302E-2"/>
  </r>
  <r>
    <n v="570"/>
    <x v="0"/>
    <x v="1"/>
    <x v="2"/>
    <s v="62-304.520 (10), F.A.C."/>
    <x v="2"/>
    <x v="2"/>
    <x v="2"/>
    <x v="52"/>
    <s v="Saltwater marshes"/>
    <n v="6420"/>
    <x v="1"/>
    <s v="FDOT District 5                                            Brevard County"/>
    <x v="3"/>
    <x v="1"/>
    <m/>
    <m/>
    <n v="0"/>
    <n v="1"/>
    <n v="9"/>
    <n v="0.13604048832549909"/>
    <n v="1.053812788106038"/>
    <n v="0.13748394691552085"/>
    <n v="505.23749413600569"/>
    <n v="1.053812788106038"/>
    <n v="0.13748382537374088"/>
    <n v="505.23749413600569"/>
    <n v="1.053812788106038"/>
    <n v="0.13748382537374088"/>
  </r>
  <r>
    <n v="571"/>
    <x v="0"/>
    <x v="1"/>
    <x v="2"/>
    <s v="62-304.520 (10), F.A.C."/>
    <x v="2"/>
    <x v="2"/>
    <x v="2"/>
    <x v="52"/>
    <s v="Saltwater marshes"/>
    <n v="6420"/>
    <x v="1"/>
    <s v="FDOT District 5            Port Canaveral                                Brevard County"/>
    <x v="3"/>
    <x v="1"/>
    <m/>
    <m/>
    <n v="0"/>
    <n v="1"/>
    <n v="5"/>
    <n v="2.0694190811644361E-3"/>
    <n v="1.5719174117498128E-2"/>
    <n v="2.0596983660831009E-3"/>
    <n v="7.6696073799941678"/>
    <n v="1.5719174117498128E-2"/>
    <n v="2.059696545220284E-3"/>
    <n v="7.6696073799941678"/>
    <n v="1.5719174117498128E-2"/>
    <n v="2.059696545220284E-3"/>
  </r>
  <r>
    <n v="572"/>
    <x v="0"/>
    <x v="1"/>
    <x v="2"/>
    <s v="62-304.520 (10), F.A.C."/>
    <x v="2"/>
    <x v="2"/>
    <x v="2"/>
    <x v="55"/>
    <s v="Mixed scrub-shrub wetland"/>
    <n v="6460"/>
    <x v="1"/>
    <s v="FDOT District 5                                   City of Cape Canaveral         Brevard County"/>
    <x v="3"/>
    <x v="1"/>
    <m/>
    <m/>
    <n v="0"/>
    <n v="1"/>
    <n v="3"/>
    <n v="5.0617130189671289E-2"/>
    <n v="0.39580902282709163"/>
    <n v="4.5281741028844004E-2"/>
    <n v="165.24502458600665"/>
    <n v="0.39580902282709163"/>
    <n v="4.5281700997818287E-2"/>
    <n v="165.24502458600665"/>
    <n v="0.39580902282709163"/>
    <n v="4.5281700997818287E-2"/>
  </r>
  <r>
    <n v="573"/>
    <x v="0"/>
    <x v="1"/>
    <x v="2"/>
    <s v="62-304.520 (10), F.A.C."/>
    <x v="2"/>
    <x v="2"/>
    <x v="2"/>
    <x v="20"/>
    <s v="Roads and Highways"/>
    <n v="8140"/>
    <x v="0"/>
    <s v="FDOT District 5                                            Brevard County"/>
    <x v="3"/>
    <x v="1"/>
    <m/>
    <m/>
    <n v="0"/>
    <n v="1"/>
    <n v="588"/>
    <n v="132.87063101127777"/>
    <n v="1055.2533023631818"/>
    <n v="139.09156711722864"/>
    <n v="457298.79419095226"/>
    <n v="1055.2533023631818"/>
    <n v="139.09144415424251"/>
    <n v="457298.79419095226"/>
    <n v="1055.2533023631818"/>
    <n v="139.09144415424251"/>
  </r>
  <r>
    <n v="574"/>
    <x v="0"/>
    <x v="1"/>
    <x v="2"/>
    <s v="62-304.520 (10), F.A.C."/>
    <x v="2"/>
    <x v="2"/>
    <x v="2"/>
    <x v="20"/>
    <s v="Roads and Highways"/>
    <n v="8140"/>
    <x v="0"/>
    <s v="FDOT District 5                                   City of Cape Canaveral         Brevard County"/>
    <x v="3"/>
    <x v="1"/>
    <m/>
    <m/>
    <n v="0"/>
    <n v="1"/>
    <n v="119"/>
    <n v="17.074442257091558"/>
    <n v="158.79576021950558"/>
    <n v="21.578866615055549"/>
    <n v="62322.824642504689"/>
    <n v="158.79576021950558"/>
    <n v="21.578847538400261"/>
    <n v="62322.824642504689"/>
    <n v="158.79576021950558"/>
    <n v="21.578847538400261"/>
  </r>
  <r>
    <n v="575"/>
    <x v="0"/>
    <x v="1"/>
    <x v="2"/>
    <s v="62-304.520 (10), F.A.C."/>
    <x v="2"/>
    <x v="2"/>
    <x v="2"/>
    <x v="20"/>
    <s v="Roads and Highways"/>
    <n v="8140"/>
    <x v="0"/>
    <s v="FDOT District 5                                 City of Cocoa Beach           Brevard County"/>
    <x v="3"/>
    <x v="1"/>
    <m/>
    <m/>
    <n v="0"/>
    <n v="1"/>
    <n v="275"/>
    <n v="51.506623230407918"/>
    <n v="437.86493208602548"/>
    <n v="59.655197960686806"/>
    <n v="179941.74174586032"/>
    <n v="437.86493208602548"/>
    <n v="59.65514522290087"/>
    <n v="179941.74174586032"/>
    <n v="437.86493208602548"/>
    <n v="59.65514522290087"/>
  </r>
  <r>
    <n v="576"/>
    <x v="0"/>
    <x v="1"/>
    <x v="2"/>
    <s v="62-304.520 (10), F.A.C."/>
    <x v="2"/>
    <x v="2"/>
    <x v="2"/>
    <x v="20"/>
    <s v="Roads and Highways"/>
    <n v="8140"/>
    <x v="0"/>
    <s v="FDOT District 5                             City of Indian Harbour Beach               Brevard County"/>
    <x v="3"/>
    <x v="1"/>
    <m/>
    <m/>
    <n v="0"/>
    <n v="1"/>
    <n v="51"/>
    <n v="9.065596758915806"/>
    <n v="85.093196204417296"/>
    <n v="12.07461674852221"/>
    <n v="35028.786708008403"/>
    <n v="85.093196204417296"/>
    <n v="12.074606074036577"/>
    <n v="35028.786708008403"/>
    <n v="85.093196204417296"/>
    <n v="12.074606074036577"/>
  </r>
  <r>
    <n v="577"/>
    <x v="0"/>
    <x v="1"/>
    <x v="2"/>
    <s v="62-304.520 (10), F.A.C."/>
    <x v="2"/>
    <x v="2"/>
    <x v="2"/>
    <x v="20"/>
    <s v="Roads and Highways"/>
    <n v="8140"/>
    <x v="0"/>
    <s v="FDOT District 5                          City of Melbourne                  Brevard County"/>
    <x v="3"/>
    <x v="1"/>
    <m/>
    <m/>
    <n v="0"/>
    <n v="1"/>
    <n v="21"/>
    <n v="4.4731777910481041"/>
    <n v="42.19236360027017"/>
    <n v="5.636945158639004"/>
    <n v="17436.375703599442"/>
    <n v="42.19236360027017"/>
    <n v="5.636940175334674"/>
    <n v="17436.375703599442"/>
    <n v="42.19236360027017"/>
    <n v="5.636940175334674"/>
  </r>
  <r>
    <n v="578"/>
    <x v="0"/>
    <x v="1"/>
    <x v="2"/>
    <s v="62-304.520 (10), F.A.C."/>
    <x v="2"/>
    <x v="2"/>
    <x v="2"/>
    <x v="20"/>
    <s v="Roads and Highways"/>
    <n v="8140"/>
    <x v="0"/>
    <s v="FDOT District 5                  City of Satellite Beach                          Brevard County"/>
    <x v="3"/>
    <x v="1"/>
    <m/>
    <m/>
    <n v="0"/>
    <n v="1"/>
    <n v="8"/>
    <n v="3.9069531014487915E-2"/>
    <n v="0.42897931394618"/>
    <n v="8.0948616834168055E-2"/>
    <n v="151.36977287157316"/>
    <n v="0.42897931394618"/>
    <n v="8.0948545272074943E-2"/>
    <n v="151.36977287157316"/>
    <n v="0.42897931394618"/>
    <n v="8.0948545272074943E-2"/>
  </r>
  <r>
    <n v="579"/>
    <x v="0"/>
    <x v="1"/>
    <x v="2"/>
    <s v="62-304.520 (10), F.A.C."/>
    <x v="2"/>
    <x v="2"/>
    <x v="2"/>
    <x v="20"/>
    <s v="Roads and Highways"/>
    <n v="8140"/>
    <x v="0"/>
    <s v="FDOT District 5            Port Canaveral                                Brevard County"/>
    <x v="3"/>
    <x v="1"/>
    <m/>
    <m/>
    <n v="0"/>
    <n v="1"/>
    <n v="28"/>
    <n v="3.5811796794835891E-2"/>
    <n v="0.27668340751579629"/>
    <n v="3.6025024977097121E-2"/>
    <n v="119.30969208602556"/>
    <n v="0.27668340751579629"/>
    <n v="3.6024993129410474E-2"/>
    <n v="119.30969208602556"/>
    <n v="0.27668340751579629"/>
    <n v="3.6024993129410474E-2"/>
  </r>
  <r>
    <n v="580"/>
    <x v="0"/>
    <x v="1"/>
    <x v="2"/>
    <s v="62-304.520 (10), F.A.C."/>
    <x v="2"/>
    <x v="2"/>
    <x v="2"/>
    <x v="20"/>
    <s v="Roads and Highways"/>
    <n v="8140"/>
    <x v="0"/>
    <s v="FDOT District 5            Port Canaveral                       City of Cape Canaveral         Brevard County"/>
    <x v="3"/>
    <x v="1"/>
    <m/>
    <m/>
    <n v="0"/>
    <n v="1"/>
    <n v="6"/>
    <n v="1.1898382800674699E-2"/>
    <n v="0.10029007409617692"/>
    <n v="1.2235065983184811E-2"/>
    <n v="41.088141087343786"/>
    <n v="0.10029007409617692"/>
    <n v="1.2235055166855094E-2"/>
    <n v="41.088141087343786"/>
    <n v="0.10029007409617692"/>
    <n v="1.2235055166855094E-2"/>
  </r>
  <r>
    <n v="581"/>
    <x v="0"/>
    <x v="1"/>
    <x v="2"/>
    <s v="62-304.520 (10), F.A.C."/>
    <x v="2"/>
    <x v="2"/>
    <x v="2"/>
    <x v="20"/>
    <s v="Roads and Highways"/>
    <n v="8140"/>
    <x v="0"/>
    <s v="FDOT District 5          US Air Force                                  Brevard County"/>
    <x v="3"/>
    <x v="1"/>
    <m/>
    <m/>
    <n v="0"/>
    <n v="1"/>
    <n v="129"/>
    <n v="13.870824284520829"/>
    <n v="115.16977195552987"/>
    <n v="15.474802075310118"/>
    <n v="52001.258604104158"/>
    <n v="115.16977195552987"/>
    <n v="15.474788394912995"/>
    <n v="52001.258604104158"/>
    <n v="115.16977195552987"/>
    <n v="15.474788394912995"/>
  </r>
  <r>
    <n v="582"/>
    <x v="0"/>
    <x v="1"/>
    <x v="2"/>
    <s v="62-304.520 (10), F.A.C."/>
    <x v="2"/>
    <x v="2"/>
    <x v="2"/>
    <x v="21"/>
    <s v="Port facilities"/>
    <n v="8150"/>
    <x v="0"/>
    <s v="FDOT District 5                                            Brevard County"/>
    <x v="3"/>
    <x v="1"/>
    <m/>
    <m/>
    <n v="0"/>
    <n v="1"/>
    <n v="2"/>
    <n v="1.1038021304308299E-2"/>
    <n v="8.5110985000979494E-2"/>
    <n v="1.1174021200026902E-2"/>
    <n v="41.29233496415862"/>
    <n v="8.5110985000979494E-2"/>
    <n v="1.117401132170686E-2"/>
    <n v="41.29233496415862"/>
    <n v="8.5110985000979494E-2"/>
    <n v="1.117401132170686E-2"/>
  </r>
  <r>
    <n v="583"/>
    <x v="0"/>
    <x v="1"/>
    <x v="2"/>
    <s v="62-304.520 (10), F.A.C."/>
    <x v="2"/>
    <x v="2"/>
    <x v="2"/>
    <x v="96"/>
    <s v="Auto parking facilities - when not directly related to other land uses"/>
    <n v="8180"/>
    <x v="0"/>
    <s v="FDOT District 5                                 City of Cocoa Beach           Brevard County"/>
    <x v="3"/>
    <x v="1"/>
    <m/>
    <m/>
    <n v="0"/>
    <n v="1"/>
    <n v="5"/>
    <n v="0.40352014033324385"/>
    <n v="4.1004742055070924"/>
    <n v="0.5392877308973052"/>
    <n v="1509.9759066862362"/>
    <n v="4.1004742055070924"/>
    <n v="0.53928725414352829"/>
    <n v="1509.9759066862362"/>
    <n v="4.1004742055070924"/>
    <n v="0.53928725414352829"/>
  </r>
  <r>
    <n v="584"/>
    <x v="0"/>
    <x v="1"/>
    <x v="2"/>
    <s v="62-304.520 (10), F.A.C."/>
    <x v="2"/>
    <x v="2"/>
    <x v="2"/>
    <x v="58"/>
    <s v="Communications"/>
    <n v="8200"/>
    <x v="0"/>
    <s v="FDOT District 5                                 City of Cocoa Beach           Brevard County"/>
    <x v="3"/>
    <x v="1"/>
    <m/>
    <m/>
    <n v="0"/>
    <n v="1"/>
    <n v="2"/>
    <n v="0.1936332396726905"/>
    <n v="1.6589411321541774"/>
    <n v="0.23204013661523523"/>
    <n v="724.6505763055801"/>
    <n v="1.6589411321541774"/>
    <n v="0.2320399314816772"/>
    <n v="724.6505763055801"/>
    <n v="1.6589411321541774"/>
    <n v="0.2320399314816772"/>
  </r>
  <r>
    <n v="585"/>
    <x v="0"/>
    <x v="1"/>
    <x v="2"/>
    <s v="62-304.520 (10), F.A.C."/>
    <x v="2"/>
    <x v="2"/>
    <x v="2"/>
    <x v="86"/>
    <s v="Communication Facilities"/>
    <n v="8220"/>
    <x v="0"/>
    <s v="FDOT District 5                                 City of Cocoa Beach           Brevard County"/>
    <x v="3"/>
    <x v="1"/>
    <m/>
    <m/>
    <n v="0"/>
    <n v="1"/>
    <n v="2"/>
    <n v="0.1055940123613516"/>
    <n v="0.93269641289351912"/>
    <n v="0.12949088556862715"/>
    <n v="395.66361724648658"/>
    <n v="0.93269641289351912"/>
    <n v="0.12949077109306051"/>
    <n v="395.66361724648658"/>
    <n v="0.93269641289351912"/>
    <n v="0.12949077109306051"/>
  </r>
  <r>
    <n v="586"/>
    <x v="0"/>
    <x v="1"/>
    <x v="2"/>
    <s v="62-304.520 (10), F.A.C."/>
    <x v="2"/>
    <x v="2"/>
    <x v="2"/>
    <x v="86"/>
    <s v="Communication Facilities"/>
    <n v="8220"/>
    <x v="0"/>
    <s v="FDOT District 5                  City of Satellite Beach                          Brevard County"/>
    <x v="3"/>
    <x v="1"/>
    <m/>
    <m/>
    <n v="0"/>
    <n v="1"/>
    <n v="1"/>
    <n v="1.4677960131044799E-3"/>
    <n v="1.7033544504291336E-2"/>
    <n v="2.5723775314737351E-3"/>
    <n v="5.719476636063404"/>
    <n v="1.7033544504291336E-2"/>
    <n v="2.5723752573802599E-3"/>
    <n v="5.719476636063404"/>
    <n v="1.7033544504291336E-2"/>
    <n v="2.5723752573802599E-3"/>
  </r>
  <r>
    <n v="587"/>
    <x v="0"/>
    <x v="1"/>
    <x v="2"/>
    <s v="62-304.520 (10), F.A.C."/>
    <x v="2"/>
    <x v="2"/>
    <x v="2"/>
    <x v="59"/>
    <s v="Electrical power facilities"/>
    <n v="8310"/>
    <x v="0"/>
    <s v="FDOT District 5                                            Brevard County"/>
    <x v="3"/>
    <x v="1"/>
    <m/>
    <m/>
    <n v="0"/>
    <n v="1"/>
    <n v="1"/>
    <n v="7.0606838905321002E-3"/>
    <n v="6.6727780105611451E-2"/>
    <n v="9.2648409364149108E-3"/>
    <n v="27.382539697575929"/>
    <n v="6.6727780105611451E-2"/>
    <n v="9.2648327458931604E-3"/>
    <n v="27.382539697575929"/>
    <n v="6.6727780105611451E-2"/>
    <n v="9.2648327458931604E-3"/>
  </r>
  <r>
    <n v="588"/>
    <x v="0"/>
    <x v="1"/>
    <x v="2"/>
    <s v="62-304.520 (10), F.A.C."/>
    <x v="2"/>
    <x v="2"/>
    <x v="2"/>
    <x v="59"/>
    <s v="Electrical power facilities"/>
    <n v="8310"/>
    <x v="0"/>
    <s v="FDOT District 5                             City of Indian Harbour Beach               Brevard County"/>
    <x v="3"/>
    <x v="1"/>
    <m/>
    <m/>
    <n v="0"/>
    <n v="1"/>
    <n v="9"/>
    <n v="0.23790540075287173"/>
    <n v="2.0668545615790421"/>
    <n v="0.29526129655962446"/>
    <n v="918.96720828448053"/>
    <n v="2.0668545615790421"/>
    <n v="0.29526103553581518"/>
    <n v="918.96720828448053"/>
    <n v="2.0668545615790421"/>
    <n v="0.29526103553581518"/>
  </r>
  <r>
    <n v="589"/>
    <x v="0"/>
    <x v="1"/>
    <x v="2"/>
    <s v="62-304.520 (10), F.A.C."/>
    <x v="2"/>
    <x v="2"/>
    <x v="2"/>
    <x v="59"/>
    <s v="Electrical power facilities"/>
    <n v="8310"/>
    <x v="0"/>
    <s v="FDOT District 5                  City of Satellite Beach                          Brevard County"/>
    <x v="3"/>
    <x v="1"/>
    <m/>
    <m/>
    <n v="0"/>
    <n v="1"/>
    <n v="1"/>
    <n v="8.6264301158737802E-3"/>
    <n v="8.1525039329450918E-2"/>
    <n v="1.1319371340195601E-2"/>
    <n v="33.454771344886964"/>
    <n v="8.1525039329450918E-2"/>
    <n v="1.1319361333379701E-2"/>
    <n v="33.454771344886964"/>
    <n v="8.1525039329450918E-2"/>
    <n v="1.1319361333379701E-2"/>
  </r>
  <r>
    <n v="590"/>
    <x v="0"/>
    <x v="1"/>
    <x v="2"/>
    <s v="62-304.520 (10), F.A.C."/>
    <x v="2"/>
    <x v="2"/>
    <x v="2"/>
    <x v="59"/>
    <s v="Electrical power facilities"/>
    <n v="8310"/>
    <x v="0"/>
    <s v="FDOT District 5          US Air Force                                  Brevard County"/>
    <x v="3"/>
    <x v="1"/>
    <m/>
    <m/>
    <n v="0"/>
    <n v="1"/>
    <n v="2"/>
    <n v="2.8099982985401638E-2"/>
    <n v="0.2079605047645483"/>
    <n v="2.8767430380842823E-2"/>
    <n v="108.56790132694476"/>
    <n v="0.2079605047645483"/>
    <n v="2.876740494918497E-2"/>
    <n v="108.56790132694476"/>
    <n v="0.2079605047645483"/>
    <n v="2.876740494918497E-2"/>
  </r>
  <r>
    <n v="591"/>
    <x v="0"/>
    <x v="1"/>
    <x v="2"/>
    <s v="62-304.520 (10), F.A.C."/>
    <x v="2"/>
    <x v="2"/>
    <x v="2"/>
    <x v="77"/>
    <s v="Water supply plants"/>
    <n v="8330"/>
    <x v="0"/>
    <s v="FDOT District 5                                            Brevard County"/>
    <x v="3"/>
    <x v="1"/>
    <m/>
    <m/>
    <n v="0"/>
    <n v="1"/>
    <n v="1"/>
    <n v="8.8666029635532705E-4"/>
    <n v="6.167645484251018E-3"/>
    <n v="8.323902977198746E-4"/>
    <n v="2.9023518629150797"/>
    <n v="6.167645484251018E-3"/>
    <n v="8.3238956185069997E-4"/>
    <n v="2.9023518629150797"/>
    <n v="6.167645484251018E-3"/>
    <n v="8.3238956185069997E-4"/>
  </r>
  <r>
    <n v="592"/>
    <x v="0"/>
    <x v="1"/>
    <x v="2"/>
    <s v="62-304.520 (10), F.A.C."/>
    <x v="2"/>
    <x v="2"/>
    <x v="2"/>
    <x v="94"/>
    <s v="Sewage Treatment"/>
    <n v="8340"/>
    <x v="0"/>
    <s v="FDOT District 5          US Air Force                                  Brevard County"/>
    <x v="3"/>
    <x v="1"/>
    <m/>
    <m/>
    <n v="0"/>
    <n v="1"/>
    <n v="2"/>
    <n v="1.084438040924999E-2"/>
    <n v="8.9285537207761653E-2"/>
    <n v="1.1987895329097329E-2"/>
    <n v="42.078900615064441"/>
    <n v="8.9285537207761653E-2"/>
    <n v="1.198788473127722E-2"/>
    <n v="42.078900615064441"/>
    <n v="8.9285537207761653E-2"/>
    <n v="1.198788473127722E-2"/>
  </r>
  <r>
    <n v="593"/>
    <x v="0"/>
    <x v="1"/>
    <x v="2"/>
    <s v="62-304.520 (10), F.A.C."/>
    <x v="2"/>
    <x v="2"/>
    <x v="2"/>
    <x v="25"/>
    <s v="Surface Water Collection Basin"/>
    <n v="8370"/>
    <x v="0"/>
    <s v="FDOT District 5                                            Brevard County"/>
    <x v="3"/>
    <x v="1"/>
    <m/>
    <m/>
    <n v="0"/>
    <n v="1"/>
    <n v="38"/>
    <n v="3.1316577194025128"/>
    <n v="5.0798605634931615"/>
    <n v="0.62195846460047211"/>
    <n v="6007.0912438287924"/>
    <n v="5.0798605634931615"/>
    <n v="0.62195791476217666"/>
    <n v="6007.0912438287924"/>
    <n v="5.0798605634931615"/>
    <n v="0.62195791476217666"/>
  </r>
  <r>
    <n v="594"/>
    <x v="0"/>
    <x v="1"/>
    <x v="2"/>
    <s v="62-304.520 (10), F.A.C."/>
    <x v="2"/>
    <x v="2"/>
    <x v="2"/>
    <x v="25"/>
    <s v="Surface Water Collection Basin"/>
    <n v="8370"/>
    <x v="0"/>
    <s v="FDOT District 5                             City of Indian Harbour Beach               Brevard County"/>
    <x v="3"/>
    <x v="1"/>
    <m/>
    <m/>
    <n v="0"/>
    <n v="1"/>
    <n v="18"/>
    <n v="1.4629653649221208"/>
    <n v="3.7646358674298526"/>
    <n v="0.59847945374731826"/>
    <n v="3032.9882063797536"/>
    <n v="3.7646358674298526"/>
    <n v="0.59847892466548902"/>
    <n v="3032.9882063797536"/>
    <n v="3.7646358674298526"/>
    <n v="0.59847892466548902"/>
  </r>
  <r>
    <n v="595"/>
    <x v="0"/>
    <x v="1"/>
    <x v="2"/>
    <s v="62-304.520 (10), F.A.C."/>
    <x v="2"/>
    <x v="2"/>
    <x v="4"/>
    <x v="26"/>
    <s v="Herbaceous Dry Prairie"/>
    <n v="3100"/>
    <x v="1"/>
    <s v="Brevard County"/>
    <x v="0"/>
    <x v="1"/>
    <m/>
    <m/>
    <n v="0"/>
    <n v="1"/>
    <n v="236"/>
    <n v="29.26392419499458"/>
    <n v="174.49329320223538"/>
    <n v="23.469139568701756"/>
    <n v="80964.388658471595"/>
    <n v="174.49329320223538"/>
    <n v="23.4691188209631"/>
    <n v="80964.388658471595"/>
    <m/>
    <m/>
  </r>
  <r>
    <n v="596"/>
    <x v="0"/>
    <x v="1"/>
    <x v="2"/>
    <s v="62-304.520 (10), F.A.C."/>
    <x v="2"/>
    <x v="2"/>
    <x v="4"/>
    <x v="26"/>
    <s v="Herbaceous Dry Prairie"/>
    <n v="3100"/>
    <x v="1"/>
    <s v="City of Cape Canaveral         Brevard County"/>
    <x v="5"/>
    <x v="1"/>
    <m/>
    <m/>
    <n v="0"/>
    <n v="1"/>
    <n v="82"/>
    <n v="16.786318971402224"/>
    <n v="109.40043938699286"/>
    <n v="15.04101592995621"/>
    <n v="53756.141944006107"/>
    <n v="109.40043938699286"/>
    <n v="15.041002633044878"/>
    <n v="53756.141944006107"/>
    <m/>
    <m/>
  </r>
  <r>
    <n v="597"/>
    <x v="0"/>
    <x v="1"/>
    <x v="2"/>
    <s v="62-304.520 (10), F.A.C."/>
    <x v="2"/>
    <x v="2"/>
    <x v="4"/>
    <x v="26"/>
    <s v="Herbaceous Dry Prairie"/>
    <n v="3100"/>
    <x v="1"/>
    <s v="City of Cocoa Beach           Brevard County"/>
    <x v="6"/>
    <x v="1"/>
    <m/>
    <m/>
    <n v="0"/>
    <n v="1"/>
    <n v="228"/>
    <n v="43.636483832159364"/>
    <n v="240.71687238660678"/>
    <n v="31.895740948036295"/>
    <n v="112785.6002014641"/>
    <n v="240.71687238660678"/>
    <n v="31.895712750816024"/>
    <n v="112785.6002014641"/>
    <m/>
    <m/>
  </r>
  <r>
    <n v="598"/>
    <x v="0"/>
    <x v="1"/>
    <x v="2"/>
    <s v="62-304.520 (10), F.A.C."/>
    <x v="2"/>
    <x v="2"/>
    <x v="4"/>
    <x v="26"/>
    <s v="Herbaceous Dry Prairie"/>
    <n v="3100"/>
    <x v="1"/>
    <s v="City of Indian Harbour Beach               Brevard County"/>
    <x v="7"/>
    <x v="1"/>
    <m/>
    <m/>
    <n v="0"/>
    <n v="1"/>
    <n v="42"/>
    <n v="2.8901795559188672"/>
    <n v="26.540037517185507"/>
    <n v="4.5699619013663515"/>
    <n v="10520.909477749779"/>
    <n v="26.540037517185507"/>
    <n v="4.5699578613215461"/>
    <n v="10520.909477749779"/>
    <m/>
    <m/>
  </r>
  <r>
    <n v="599"/>
    <x v="0"/>
    <x v="1"/>
    <x v="2"/>
    <s v="62-304.520 (10), F.A.C."/>
    <x v="2"/>
    <x v="2"/>
    <x v="4"/>
    <x v="26"/>
    <s v="Herbaceous Dry Prairie"/>
    <n v="3100"/>
    <x v="1"/>
    <s v="City of Satellite Beach                          Brevard County"/>
    <x v="8"/>
    <x v="1"/>
    <m/>
    <m/>
    <n v="0"/>
    <n v="1"/>
    <n v="31"/>
    <n v="2.4008784804945384"/>
    <n v="21.578537356859144"/>
    <n v="3.544406142129688"/>
    <n v="8719.2456714130549"/>
    <n v="21.578537356859144"/>
    <n v="3.5444030087207192"/>
    <n v="8719.2456714130549"/>
    <m/>
    <m/>
  </r>
  <r>
    <n v="600"/>
    <x v="0"/>
    <x v="1"/>
    <x v="2"/>
    <s v="62-304.520 (10), F.A.C."/>
    <x v="2"/>
    <x v="2"/>
    <x v="4"/>
    <x v="26"/>
    <s v="Herbaceous Dry Prairie"/>
    <n v="3100"/>
    <x v="1"/>
    <s v="Port Canaveral                                Brevard County"/>
    <x v="4"/>
    <x v="1"/>
    <m/>
    <m/>
    <n v="0"/>
    <n v="1"/>
    <n v="2"/>
    <n v="3.8583861486230098E-3"/>
    <n v="2.8574173475589111E-2"/>
    <n v="3.7823035825199016E-3"/>
    <n v="14.284720686918098"/>
    <n v="2.8574173475589111E-2"/>
    <n v="3.78230023879928E-3"/>
    <n v="14.284720686918098"/>
    <m/>
    <m/>
  </r>
  <r>
    <n v="601"/>
    <x v="0"/>
    <x v="1"/>
    <x v="2"/>
    <s v="62-304.520 (10), F.A.C."/>
    <x v="2"/>
    <x v="2"/>
    <x v="4"/>
    <x v="26"/>
    <s v="Herbaceous Dry Prairie"/>
    <n v="3100"/>
    <x v="1"/>
    <s v="Port Canaveral                       City of Cape Canaveral         Brevard County"/>
    <x v="5"/>
    <x v="1"/>
    <m/>
    <m/>
    <n v="0"/>
    <n v="1"/>
    <n v="2"/>
    <n v="4.5383566363790061E-2"/>
    <n v="0.22673111856989112"/>
    <n v="2.6271412800088299E-2"/>
    <n v="123.81998688402696"/>
    <n v="0.22673111856989112"/>
    <n v="2.6271389575018397E-2"/>
    <n v="123.81998688402696"/>
    <m/>
    <m/>
  </r>
  <r>
    <n v="602"/>
    <x v="0"/>
    <x v="1"/>
    <x v="2"/>
    <s v="62-304.520 (10), F.A.C."/>
    <x v="2"/>
    <x v="2"/>
    <x v="4"/>
    <x v="26"/>
    <s v="Herbaceous Dry Prairie"/>
    <n v="3100"/>
    <x v="1"/>
    <s v="US Air Force                                  Brevard County"/>
    <x v="2"/>
    <x v="1"/>
    <m/>
    <m/>
    <n v="0"/>
    <n v="1"/>
    <n v="1708"/>
    <n v="581.18185498760442"/>
    <n v="3733.9199020800852"/>
    <n v="502.10148813859405"/>
    <n v="1854845.5709479097"/>
    <n v="3733.9199020800852"/>
    <n v="502.10104425907201"/>
    <n v="1854845.5709479097"/>
    <m/>
    <m/>
  </r>
  <r>
    <n v="603"/>
    <x v="0"/>
    <x v="1"/>
    <x v="2"/>
    <s v="62-304.520 (10), F.A.C."/>
    <x v="2"/>
    <x v="2"/>
    <x v="4"/>
    <x v="27"/>
    <s v="Shrub and Brushland"/>
    <n v="3200"/>
    <x v="1"/>
    <s v="Brevard County"/>
    <x v="0"/>
    <x v="1"/>
    <m/>
    <m/>
    <n v="0"/>
    <n v="1"/>
    <n v="78"/>
    <n v="11.034542427288997"/>
    <n v="68.803925784174609"/>
    <n v="8.967805561035977"/>
    <n v="31375.119111750893"/>
    <n v="68.803925784174609"/>
    <n v="8.9677976331063878"/>
    <n v="31375.119111750893"/>
    <m/>
    <m/>
  </r>
  <r>
    <n v="604"/>
    <x v="0"/>
    <x v="1"/>
    <x v="2"/>
    <s v="62-304.520 (10), F.A.C."/>
    <x v="2"/>
    <x v="2"/>
    <x v="4"/>
    <x v="27"/>
    <s v="Shrub and Brushland"/>
    <n v="3200"/>
    <x v="1"/>
    <s v="City of Cape Canaveral         Brevard County"/>
    <x v="5"/>
    <x v="1"/>
    <m/>
    <m/>
    <n v="0"/>
    <n v="1"/>
    <n v="24"/>
    <n v="7.3010469088405534"/>
    <n v="39.840191124142713"/>
    <n v="5.4319781966442697"/>
    <n v="20891.861691203445"/>
    <n v="39.840191124142713"/>
    <n v="5.431973394539626"/>
    <n v="20891.861691203445"/>
    <m/>
    <m/>
  </r>
  <r>
    <n v="605"/>
    <x v="0"/>
    <x v="1"/>
    <x v="2"/>
    <s v="62-304.520 (10), F.A.C."/>
    <x v="2"/>
    <x v="2"/>
    <x v="4"/>
    <x v="27"/>
    <s v="Shrub and Brushland"/>
    <n v="3200"/>
    <x v="1"/>
    <s v="City of Cocoa Beach           Brevard County"/>
    <x v="6"/>
    <x v="1"/>
    <m/>
    <m/>
    <n v="0"/>
    <n v="1"/>
    <n v="63"/>
    <n v="12.182720144228199"/>
    <n v="66.058489653047033"/>
    <n v="9.3173408230644839"/>
    <n v="33488.575017625211"/>
    <n v="66.058489653047033"/>
    <n v="9.3173325861305329"/>
    <n v="33488.575017625211"/>
    <m/>
    <m/>
  </r>
  <r>
    <n v="606"/>
    <x v="0"/>
    <x v="1"/>
    <x v="2"/>
    <s v="62-304.520 (10), F.A.C."/>
    <x v="2"/>
    <x v="2"/>
    <x v="4"/>
    <x v="27"/>
    <s v="Shrub and Brushland"/>
    <n v="3200"/>
    <x v="1"/>
    <s v="City of Indian Harbour Beach               Brevard County"/>
    <x v="7"/>
    <x v="1"/>
    <m/>
    <m/>
    <n v="0"/>
    <n v="1"/>
    <n v="20"/>
    <n v="3.6128052179495098"/>
    <n v="26.573973224021813"/>
    <n v="3.6167488793277456"/>
    <n v="12315.379882334451"/>
    <n v="26.573973224021813"/>
    <n v="3.6167456819646584"/>
    <n v="12315.379882334451"/>
    <m/>
    <m/>
  </r>
  <r>
    <n v="607"/>
    <x v="0"/>
    <x v="1"/>
    <x v="2"/>
    <s v="62-304.520 (10), F.A.C."/>
    <x v="2"/>
    <x v="2"/>
    <x v="4"/>
    <x v="27"/>
    <s v="Shrub and Brushland"/>
    <n v="3200"/>
    <x v="1"/>
    <s v="City of Satellite Beach                          Brevard County"/>
    <x v="8"/>
    <x v="1"/>
    <m/>
    <m/>
    <n v="0"/>
    <n v="1"/>
    <n v="96"/>
    <n v="29.935048438091844"/>
    <n v="168.96535475929886"/>
    <n v="22.939705011292876"/>
    <n v="87774.744482601745"/>
    <n v="168.96535475929886"/>
    <n v="22.939684731597346"/>
    <n v="87774.744482601745"/>
    <m/>
    <m/>
  </r>
  <r>
    <n v="608"/>
    <x v="0"/>
    <x v="1"/>
    <x v="2"/>
    <s v="62-304.520 (10), F.A.C."/>
    <x v="2"/>
    <x v="2"/>
    <x v="4"/>
    <x v="27"/>
    <s v="Shrub and Brushland"/>
    <n v="3200"/>
    <x v="1"/>
    <s v="City of Satellite Beach           City of Indian Harbour Beach               Brevard County"/>
    <x v="8"/>
    <x v="1"/>
    <m/>
    <m/>
    <n v="0"/>
    <n v="1"/>
    <n v="3"/>
    <n v="1.3019332047216744E-2"/>
    <n v="0.1172656716473174"/>
    <n v="1.8003854056104135E-2"/>
    <n v="49.916467842727528"/>
    <n v="0.1172656716473174"/>
    <n v="1.8003838139915261E-2"/>
    <n v="49.916467842727528"/>
    <m/>
    <m/>
  </r>
  <r>
    <n v="609"/>
    <x v="0"/>
    <x v="1"/>
    <x v="2"/>
    <s v="62-304.520 (10), F.A.C."/>
    <x v="2"/>
    <x v="2"/>
    <x v="4"/>
    <x v="27"/>
    <s v="Shrub and Brushland"/>
    <n v="3200"/>
    <x v="1"/>
    <s v="US Air Force                                  Brevard County"/>
    <x v="2"/>
    <x v="1"/>
    <m/>
    <m/>
    <n v="0"/>
    <n v="1"/>
    <n v="80"/>
    <n v="17.71323865067172"/>
    <n v="88.020877389104783"/>
    <n v="11.926772797442574"/>
    <n v="44653.407129864907"/>
    <n v="88.020877389104783"/>
    <n v="11.926762253657429"/>
    <n v="44653.407129864907"/>
    <m/>
    <m/>
  </r>
  <r>
    <n v="610"/>
    <x v="0"/>
    <x v="1"/>
    <x v="2"/>
    <s v="62-304.520 (10), F.A.C."/>
    <x v="2"/>
    <x v="2"/>
    <x v="4"/>
    <x v="97"/>
    <s v="Palmetto-Oak Shrubland"/>
    <n v="3211"/>
    <x v="1"/>
    <s v="City of Indian Harbour Beach               Brevard County"/>
    <x v="7"/>
    <x v="1"/>
    <m/>
    <m/>
    <n v="0"/>
    <n v="1"/>
    <n v="4"/>
    <n v="7.722089781748584E-2"/>
    <n v="0.57320307026057948"/>
    <n v="9.460642262475491E-2"/>
    <n v="270.75890364347555"/>
    <n v="0.57320307026057948"/>
    <n v="9.4606338988568364E-2"/>
    <n v="270.75890364347555"/>
    <m/>
    <m/>
  </r>
  <r>
    <n v="611"/>
    <x v="0"/>
    <x v="1"/>
    <x v="2"/>
    <s v="62-304.520 (10), F.A.C."/>
    <x v="2"/>
    <x v="2"/>
    <x v="4"/>
    <x v="28"/>
    <s v="Pine flatwoods"/>
    <n v="4110"/>
    <x v="1"/>
    <s v="Brevard County"/>
    <x v="0"/>
    <x v="1"/>
    <m/>
    <m/>
    <n v="0"/>
    <n v="1"/>
    <n v="40"/>
    <n v="4.3275139744514535"/>
    <n v="33.553844563562677"/>
    <n v="4.1629701317017496"/>
    <n v="14115.770494091112"/>
    <n v="33.553844563562677"/>
    <n v="4.1629664514553557"/>
    <n v="14115.770494091112"/>
    <m/>
    <m/>
  </r>
  <r>
    <n v="612"/>
    <x v="0"/>
    <x v="1"/>
    <x v="2"/>
    <s v="62-304.520 (10), F.A.C."/>
    <x v="2"/>
    <x v="2"/>
    <x v="4"/>
    <x v="28"/>
    <s v="Pine flatwoods"/>
    <n v="4110"/>
    <x v="1"/>
    <s v="Port Canaveral                                Brevard County"/>
    <x v="4"/>
    <x v="1"/>
    <m/>
    <m/>
    <n v="0"/>
    <n v="1"/>
    <n v="53"/>
    <n v="21.777464997459994"/>
    <n v="75.885865916856645"/>
    <n v="2.7597370586241166"/>
    <n v="30237.33927925329"/>
    <n v="75.885865916856645"/>
    <n v="2.7597346188966982"/>
    <n v="30237.33927925329"/>
    <m/>
    <m/>
  </r>
  <r>
    <n v="613"/>
    <x v="0"/>
    <x v="1"/>
    <x v="2"/>
    <s v="62-304.520 (10), F.A.C."/>
    <x v="2"/>
    <x v="2"/>
    <x v="4"/>
    <x v="29"/>
    <s v="Upland Hardwood Forest"/>
    <n v="4200"/>
    <x v="1"/>
    <s v="Brevard County"/>
    <x v="0"/>
    <x v="1"/>
    <m/>
    <m/>
    <n v="0"/>
    <n v="1"/>
    <n v="97"/>
    <n v="16.954019710873922"/>
    <n v="89.848433423884558"/>
    <n v="11.928809581171562"/>
    <n v="44976.26630478524"/>
    <n v="89.848433423884558"/>
    <n v="11.928799035585806"/>
    <n v="44976.26630478524"/>
    <m/>
    <m/>
  </r>
  <r>
    <n v="614"/>
    <x v="0"/>
    <x v="1"/>
    <x v="2"/>
    <s v="62-304.520 (10), F.A.C."/>
    <x v="2"/>
    <x v="2"/>
    <x v="4"/>
    <x v="29"/>
    <s v="Upland Hardwood Forest"/>
    <n v="4200"/>
    <x v="1"/>
    <s v="City of Cocoa Beach           Brevard County"/>
    <x v="6"/>
    <x v="1"/>
    <m/>
    <m/>
    <n v="0"/>
    <n v="1"/>
    <n v="21"/>
    <n v="4.859963152597282"/>
    <n v="34.210082311155077"/>
    <n v="4.6987360189211982"/>
    <n v="15956.455868909372"/>
    <n v="34.210082311155077"/>
    <n v="4.6987318650344871"/>
    <n v="15956.455868909372"/>
    <m/>
    <m/>
  </r>
  <r>
    <n v="615"/>
    <x v="0"/>
    <x v="1"/>
    <x v="2"/>
    <s v="62-304.520 (10), F.A.C."/>
    <x v="2"/>
    <x v="2"/>
    <x v="4"/>
    <x v="29"/>
    <s v="Upland Hardwood Forest"/>
    <n v="4200"/>
    <x v="1"/>
    <s v="City of Indian Harbour Beach               Brevard County"/>
    <x v="7"/>
    <x v="1"/>
    <m/>
    <m/>
    <n v="0"/>
    <n v="1"/>
    <n v="8"/>
    <n v="0.52451989718686554"/>
    <n v="3.8459759504132656"/>
    <n v="0.54448395205912903"/>
    <n v="1957.0390487709267"/>
    <n v="3.8459759504132656"/>
    <n v="0.54448347071166603"/>
    <n v="1957.0390487709267"/>
    <m/>
    <m/>
  </r>
  <r>
    <n v="616"/>
    <x v="0"/>
    <x v="1"/>
    <x v="2"/>
    <s v="62-304.520 (10), F.A.C."/>
    <x v="2"/>
    <x v="2"/>
    <x v="4"/>
    <x v="29"/>
    <s v="Upland Hardwood Forest"/>
    <n v="4200"/>
    <x v="1"/>
    <s v="City of Satellite Beach                          Brevard County"/>
    <x v="8"/>
    <x v="1"/>
    <m/>
    <m/>
    <n v="0"/>
    <n v="1"/>
    <n v="8"/>
    <n v="1.0697290061121856"/>
    <n v="6.6144572504725545"/>
    <n v="0.90428328575599648"/>
    <n v="3429.1428324421586"/>
    <n v="6.6144572504725545"/>
    <n v="0.90428248633029851"/>
    <n v="3429.1428324421586"/>
    <m/>
    <m/>
  </r>
  <r>
    <n v="617"/>
    <x v="0"/>
    <x v="1"/>
    <x v="2"/>
    <s v="62-304.520 (10), F.A.C."/>
    <x v="2"/>
    <x v="2"/>
    <x v="4"/>
    <x v="29"/>
    <s v="Upland Hardwood Forest"/>
    <n v="4200"/>
    <x v="1"/>
    <s v="US Air Force                                  Brevard County"/>
    <x v="2"/>
    <x v="1"/>
    <m/>
    <m/>
    <n v="0"/>
    <n v="1"/>
    <n v="6"/>
    <n v="2.8456140888923466E-4"/>
    <n v="1.066724612793436E-3"/>
    <n v="1.3295452971490393E-4"/>
    <n v="0.51540579856175806"/>
    <n v="1.066724612793436E-3"/>
    <n v="1.3295441217732543E-4"/>
    <n v="0.51540579856175806"/>
    <m/>
    <m/>
  </r>
  <r>
    <n v="618"/>
    <x v="0"/>
    <x v="1"/>
    <x v="2"/>
    <s v="62-304.520 (10), F.A.C."/>
    <x v="2"/>
    <x v="2"/>
    <x v="4"/>
    <x v="98"/>
    <s v="Tropical Hardwood Hammock"/>
    <n v="4260"/>
    <x v="1"/>
    <s v="Brevard County"/>
    <x v="0"/>
    <x v="1"/>
    <m/>
    <m/>
    <n v="0"/>
    <n v="1"/>
    <n v="4"/>
    <n v="3.994871670205561E-2"/>
    <n v="0.21635710127607477"/>
    <n v="3.0808002730522883E-2"/>
    <n v="91.827570224129744"/>
    <n v="0.21635710127607477"/>
    <n v="3.0807975494910492E-2"/>
    <n v="91.827570224129744"/>
    <m/>
    <m/>
  </r>
  <r>
    <n v="619"/>
    <x v="0"/>
    <x v="1"/>
    <x v="2"/>
    <s v="62-304.520 (10), F.A.C."/>
    <x v="2"/>
    <x v="2"/>
    <x v="4"/>
    <x v="99"/>
    <s v="Maritime Hammock"/>
    <n v="4270"/>
    <x v="1"/>
    <s v="Brevard County"/>
    <x v="0"/>
    <x v="1"/>
    <m/>
    <m/>
    <n v="0"/>
    <n v="1"/>
    <n v="2"/>
    <n v="0.15661876012431011"/>
    <n v="1.2478530947568836"/>
    <n v="0.27505015155913748"/>
    <n v="562.00915284147982"/>
    <n v="1.2478530947568836"/>
    <n v="0.27504990840285548"/>
    <n v="562.00915284147982"/>
    <m/>
    <m/>
  </r>
  <r>
    <n v="620"/>
    <x v="0"/>
    <x v="1"/>
    <x v="2"/>
    <s v="62-304.520 (10), F.A.C."/>
    <x v="2"/>
    <x v="2"/>
    <x v="4"/>
    <x v="100"/>
    <s v="Coastal Temperate Hammock"/>
    <n v="4271"/>
    <x v="1"/>
    <s v="Brevard County"/>
    <x v="0"/>
    <x v="1"/>
    <m/>
    <m/>
    <n v="0"/>
    <n v="1"/>
    <n v="13"/>
    <n v="0.94608391552669313"/>
    <n v="4.7098043451696281"/>
    <n v="1.2953475834734256"/>
    <n v="2405.2992538897952"/>
    <n v="4.7098043451696281"/>
    <n v="1.2953464383299018"/>
    <n v="2405.2992538897952"/>
    <m/>
    <m/>
  </r>
  <r>
    <n v="621"/>
    <x v="0"/>
    <x v="1"/>
    <x v="2"/>
    <s v="62-304.520 (10), F.A.C."/>
    <x v="2"/>
    <x v="2"/>
    <x v="4"/>
    <x v="31"/>
    <s v="Cabbage palm"/>
    <n v="4280"/>
    <x v="1"/>
    <s v="Brevard County"/>
    <x v="0"/>
    <x v="1"/>
    <m/>
    <m/>
    <n v="0"/>
    <n v="1"/>
    <n v="13"/>
    <n v="5.0564982307509845E-2"/>
    <n v="0.16219532218607186"/>
    <n v="1.3288034310742618E-2"/>
    <n v="73.906192732221228"/>
    <n v="0.16219532218607186"/>
    <n v="1.3288022563543169E-2"/>
    <n v="73.906192732221228"/>
    <m/>
    <m/>
  </r>
  <r>
    <n v="622"/>
    <x v="0"/>
    <x v="1"/>
    <x v="2"/>
    <s v="62-304.520 (10), F.A.C."/>
    <x v="2"/>
    <x v="2"/>
    <x v="4"/>
    <x v="31"/>
    <s v="Cabbage palm"/>
    <n v="4280"/>
    <x v="1"/>
    <s v="US Air Force                                  Brevard County"/>
    <x v="2"/>
    <x v="1"/>
    <m/>
    <m/>
    <n v="0"/>
    <n v="1"/>
    <n v="35"/>
    <n v="12.643067945668149"/>
    <n v="68.246010993717206"/>
    <n v="5.6094757036042999"/>
    <n v="31087.91172341265"/>
    <n v="68.246010993717206"/>
    <n v="5.6094707445841516"/>
    <n v="31087.91172341265"/>
    <m/>
    <m/>
  </r>
  <r>
    <n v="623"/>
    <x v="0"/>
    <x v="1"/>
    <x v="2"/>
    <s v="62-304.520 (10), F.A.C."/>
    <x v="2"/>
    <x v="2"/>
    <x v="4"/>
    <x v="101"/>
    <s v="Xeric Oak Scrub"/>
    <n v="4321"/>
    <x v="1"/>
    <s v="Brevard County"/>
    <x v="0"/>
    <x v="1"/>
    <m/>
    <m/>
    <n v="0"/>
    <n v="1"/>
    <n v="9"/>
    <n v="1.3809210106578222"/>
    <n v="9.3134277116092683"/>
    <n v="1.4253331426451341"/>
    <n v="4482.5535011342026"/>
    <n v="9.3134277116092683"/>
    <n v="1.4253318825887329"/>
    <n v="4482.5535011342026"/>
    <m/>
    <m/>
  </r>
  <r>
    <n v="624"/>
    <x v="0"/>
    <x v="1"/>
    <x v="2"/>
    <s v="62-304.520 (10), F.A.C."/>
    <x v="2"/>
    <x v="2"/>
    <x v="4"/>
    <x v="33"/>
    <s v="Hardwood Conifer Mixed"/>
    <n v="4340"/>
    <x v="1"/>
    <s v="Brevard County"/>
    <x v="0"/>
    <x v="1"/>
    <m/>
    <m/>
    <n v="0"/>
    <n v="1"/>
    <n v="219"/>
    <n v="37.159388827501189"/>
    <n v="265.95358183195418"/>
    <n v="35.916909258613586"/>
    <n v="123506.09824783549"/>
    <n v="265.95358183195418"/>
    <n v="35.916877506505877"/>
    <n v="123506.09824783549"/>
    <m/>
    <m/>
  </r>
  <r>
    <n v="625"/>
    <x v="0"/>
    <x v="1"/>
    <x v="2"/>
    <s v="62-304.520 (10), F.A.C."/>
    <x v="2"/>
    <x v="2"/>
    <x v="4"/>
    <x v="33"/>
    <s v="Hardwood Conifer Mixed"/>
    <n v="4340"/>
    <x v="1"/>
    <s v="City of Cape Canaveral         Brevard County"/>
    <x v="5"/>
    <x v="1"/>
    <m/>
    <m/>
    <n v="0"/>
    <n v="1"/>
    <n v="171"/>
    <n v="51.972716489996813"/>
    <n v="324.49592269709871"/>
    <n v="45.327249916351754"/>
    <n v="156148.83327528322"/>
    <n v="324.49592269709871"/>
    <n v="45.32720984509421"/>
    <n v="156148.83327528322"/>
    <m/>
    <m/>
  </r>
  <r>
    <n v="626"/>
    <x v="0"/>
    <x v="1"/>
    <x v="2"/>
    <s v="62-304.520 (10), F.A.C."/>
    <x v="2"/>
    <x v="2"/>
    <x v="4"/>
    <x v="33"/>
    <s v="Hardwood Conifer Mixed"/>
    <n v="4340"/>
    <x v="1"/>
    <s v="City of Cocoa Beach           Brevard County"/>
    <x v="6"/>
    <x v="1"/>
    <m/>
    <m/>
    <n v="0"/>
    <n v="1"/>
    <n v="3"/>
    <n v="0.25194946700596682"/>
    <n v="2.2065445785326068"/>
    <n v="0.36642038266330584"/>
    <n v="915.41323363653066"/>
    <n v="2.2065445785326068"/>
    <n v="0.3664200587317738"/>
    <n v="915.41323363653066"/>
    <m/>
    <m/>
  </r>
  <r>
    <n v="627"/>
    <x v="0"/>
    <x v="1"/>
    <x v="2"/>
    <s v="62-304.520 (10), F.A.C."/>
    <x v="2"/>
    <x v="2"/>
    <x v="4"/>
    <x v="33"/>
    <s v="Hardwood Conifer Mixed"/>
    <n v="4340"/>
    <x v="1"/>
    <s v="Port Canaveral                                Brevard County"/>
    <x v="4"/>
    <x v="1"/>
    <m/>
    <m/>
    <n v="0"/>
    <n v="1"/>
    <n v="49"/>
    <n v="19.098966879569769"/>
    <n v="72.278106039030462"/>
    <n v="7.296688127931489"/>
    <n v="32916.90446389751"/>
    <n v="72.278106039030462"/>
    <n v="7.2966816773422769"/>
    <n v="32916.90446389751"/>
    <m/>
    <m/>
  </r>
  <r>
    <n v="628"/>
    <x v="0"/>
    <x v="1"/>
    <x v="2"/>
    <s v="62-304.520 (10), F.A.C."/>
    <x v="2"/>
    <x v="2"/>
    <x v="4"/>
    <x v="33"/>
    <s v="Hardwood Conifer Mixed"/>
    <n v="4340"/>
    <x v="1"/>
    <s v="Port Canaveral                       City of Cape Canaveral         Brevard County"/>
    <x v="5"/>
    <x v="1"/>
    <m/>
    <m/>
    <n v="0"/>
    <n v="1"/>
    <n v="16"/>
    <n v="2.3525856753792693"/>
    <n v="15.098339917893993"/>
    <n v="1.6943874920810629"/>
    <n v="7056.6300267921333"/>
    <n v="15.098339917893993"/>
    <n v="1.6943859941689308"/>
    <n v="7056.6300267921333"/>
    <m/>
    <m/>
  </r>
  <r>
    <n v="629"/>
    <x v="0"/>
    <x v="1"/>
    <x v="2"/>
    <s v="62-304.520 (10), F.A.C."/>
    <x v="2"/>
    <x v="2"/>
    <x v="4"/>
    <x v="34"/>
    <s v="Australian pine"/>
    <n v="4370"/>
    <x v="1"/>
    <s v="City of Cocoa Beach           Brevard County"/>
    <x v="6"/>
    <x v="1"/>
    <m/>
    <m/>
    <n v="0"/>
    <n v="1"/>
    <n v="143"/>
    <n v="41.761440120264972"/>
    <n v="226.32066920906843"/>
    <n v="36.986275831761752"/>
    <n v="112981.53568520777"/>
    <n v="226.32066920906843"/>
    <n v="36.986243134287577"/>
    <n v="112981.53568520777"/>
    <m/>
    <m/>
  </r>
  <r>
    <n v="630"/>
    <x v="0"/>
    <x v="1"/>
    <x v="2"/>
    <s v="62-304.520 (10), F.A.C."/>
    <x v="2"/>
    <x v="2"/>
    <x v="4"/>
    <x v="36"/>
    <s v="Streams and waterways"/>
    <n v="5100"/>
    <x v="1"/>
    <s v="Brevard County"/>
    <x v="0"/>
    <x v="1"/>
    <m/>
    <m/>
    <n v="0"/>
    <n v="1"/>
    <n v="585"/>
    <n v="131.93082895080619"/>
    <n v="502.60651926921344"/>
    <n v="75.101220528975489"/>
    <n v="199979.9840788593"/>
    <n v="502.60651926921344"/>
    <n v="75.101154136234896"/>
    <n v="199979.9840788593"/>
    <m/>
    <m/>
  </r>
  <r>
    <n v="631"/>
    <x v="0"/>
    <x v="1"/>
    <x v="2"/>
    <s v="62-304.520 (10), F.A.C."/>
    <x v="2"/>
    <x v="2"/>
    <x v="4"/>
    <x v="36"/>
    <s v="Streams and waterways"/>
    <n v="5100"/>
    <x v="1"/>
    <s v="City of Indian Harbour Beach               Brevard County"/>
    <x v="7"/>
    <x v="1"/>
    <m/>
    <m/>
    <n v="0"/>
    <n v="1"/>
    <n v="141"/>
    <n v="26.284098417183177"/>
    <n v="73.424548733537023"/>
    <n v="11.19865643543433"/>
    <n v="34605.302384702583"/>
    <n v="73.424548733537023"/>
    <n v="11.198646535335666"/>
    <n v="34605.302384702583"/>
    <m/>
    <m/>
  </r>
  <r>
    <n v="632"/>
    <x v="0"/>
    <x v="1"/>
    <x v="2"/>
    <s v="62-304.520 (10), F.A.C."/>
    <x v="2"/>
    <x v="2"/>
    <x v="4"/>
    <x v="36"/>
    <s v="Streams and waterways"/>
    <n v="5100"/>
    <x v="1"/>
    <s v="City of Satellite Beach                          Brevard County"/>
    <x v="8"/>
    <x v="1"/>
    <m/>
    <m/>
    <n v="0"/>
    <n v="1"/>
    <n v="196"/>
    <n v="41.747821988117678"/>
    <n v="163.54992575987146"/>
    <n v="23.690623350620143"/>
    <n v="65964.608944664113"/>
    <n v="163.54992575987146"/>
    <n v="23.690602407080174"/>
    <n v="65964.608944664113"/>
    <m/>
    <m/>
  </r>
  <r>
    <n v="633"/>
    <x v="0"/>
    <x v="1"/>
    <x v="2"/>
    <s v="62-304.520 (10), F.A.C."/>
    <x v="2"/>
    <x v="2"/>
    <x v="4"/>
    <x v="36"/>
    <s v="Streams and waterways"/>
    <n v="5100"/>
    <x v="1"/>
    <s v="City of Satellite Beach           City of Indian Harbour Beach               Brevard County"/>
    <x v="8"/>
    <x v="1"/>
    <m/>
    <m/>
    <n v="0"/>
    <n v="1"/>
    <n v="3"/>
    <n v="2.5570014545558357E-2"/>
    <n v="1.250139353335045E-2"/>
    <n v="1.765198024640252E-3"/>
    <n v="6.1691101552794452"/>
    <n v="1.250139353335045E-2"/>
    <n v="1.7651964641285402E-3"/>
    <n v="6.1691101552794452"/>
    <m/>
    <m/>
  </r>
  <r>
    <n v="634"/>
    <x v="0"/>
    <x v="1"/>
    <x v="2"/>
    <s v="62-304.520 (10), F.A.C."/>
    <x v="2"/>
    <x v="2"/>
    <x v="4"/>
    <x v="36"/>
    <s v="Streams and waterways"/>
    <n v="5100"/>
    <x v="1"/>
    <s v="US Air Force                                  Brevard County"/>
    <x v="2"/>
    <x v="1"/>
    <m/>
    <m/>
    <n v="0"/>
    <n v="1"/>
    <n v="225"/>
    <n v="37.943547444779099"/>
    <n v="129.78818075402441"/>
    <n v="17.795145023130228"/>
    <n v="66018.413850387675"/>
    <n v="129.78818075402441"/>
    <n v="17.795129291449161"/>
    <n v="66018.413850387675"/>
    <m/>
    <m/>
  </r>
  <r>
    <n v="635"/>
    <x v="0"/>
    <x v="1"/>
    <x v="2"/>
    <s v="62-304.520 (10), F.A.C."/>
    <x v="2"/>
    <x v="2"/>
    <x v="4"/>
    <x v="37"/>
    <s v="Lakes"/>
    <n v="5200"/>
    <x v="1"/>
    <s v="City of Satellite Beach                          Brevard County"/>
    <x v="8"/>
    <x v="1"/>
    <m/>
    <m/>
    <n v="0"/>
    <n v="1"/>
    <n v="9"/>
    <n v="0.76808490274079744"/>
    <n v="1.3556076938204094"/>
    <n v="0.18500899046484301"/>
    <n v="1733.8972837758754"/>
    <n v="1.3556076938204094"/>
    <n v="0.18500882690885989"/>
    <n v="1733.8972837758754"/>
    <m/>
    <m/>
  </r>
  <r>
    <n v="636"/>
    <x v="0"/>
    <x v="1"/>
    <x v="2"/>
    <s v="62-304.520 (10), F.A.C."/>
    <x v="2"/>
    <x v="2"/>
    <x v="4"/>
    <x v="39"/>
    <s v="Reservoirs"/>
    <n v="5300"/>
    <x v="1"/>
    <s v="Brevard County"/>
    <x v="0"/>
    <x v="1"/>
    <m/>
    <m/>
    <n v="0"/>
    <n v="1"/>
    <n v="143"/>
    <n v="22.236365270199119"/>
    <n v="43.328086318163933"/>
    <n v="6.7210037498318531"/>
    <n v="44892.344045056947"/>
    <n v="43.328086318163933"/>
    <n v="6.7209978081726378"/>
    <n v="44892.344045056947"/>
    <m/>
    <m/>
  </r>
  <r>
    <n v="637"/>
    <x v="0"/>
    <x v="1"/>
    <x v="2"/>
    <s v="62-304.520 (10), F.A.C."/>
    <x v="2"/>
    <x v="2"/>
    <x v="4"/>
    <x v="39"/>
    <s v="Reservoirs"/>
    <n v="5300"/>
    <x v="1"/>
    <s v="City of Cape Canaveral         Brevard County"/>
    <x v="5"/>
    <x v="1"/>
    <m/>
    <m/>
    <n v="0"/>
    <n v="1"/>
    <n v="12"/>
    <n v="2.5214444260996101"/>
    <n v="1.51155629964361"/>
    <n v="0.18726377140438297"/>
    <n v="4034.0997303469462"/>
    <n v="1.51155629964361"/>
    <n v="0.18726360585507584"/>
    <n v="4034.0997303469462"/>
    <m/>
    <m/>
  </r>
  <r>
    <n v="638"/>
    <x v="0"/>
    <x v="1"/>
    <x v="2"/>
    <s v="62-304.520 (10), F.A.C."/>
    <x v="2"/>
    <x v="2"/>
    <x v="4"/>
    <x v="39"/>
    <s v="Reservoirs"/>
    <n v="5300"/>
    <x v="1"/>
    <s v="City of Cocoa Beach           Brevard County"/>
    <x v="6"/>
    <x v="1"/>
    <m/>
    <m/>
    <n v="0"/>
    <n v="1"/>
    <n v="16"/>
    <n v="1.1923016695495929"/>
    <n v="4.1800350388312477"/>
    <n v="0.68072993718529218"/>
    <n v="3121.2359480357491"/>
    <n v="4.1800350388312477"/>
    <n v="0.68072933539046288"/>
    <n v="3121.2359480357491"/>
    <m/>
    <m/>
  </r>
  <r>
    <n v="639"/>
    <x v="0"/>
    <x v="1"/>
    <x v="2"/>
    <s v="62-304.520 (10), F.A.C."/>
    <x v="2"/>
    <x v="2"/>
    <x v="4"/>
    <x v="39"/>
    <s v="Reservoirs"/>
    <n v="5300"/>
    <x v="1"/>
    <s v="City of Indian Harbour Beach               Brevard County"/>
    <x v="7"/>
    <x v="1"/>
    <m/>
    <m/>
    <n v="0"/>
    <n v="1"/>
    <n v="49"/>
    <n v="8.0400267077959686"/>
    <n v="8.8706217420668079"/>
    <n v="1.4542086552286453"/>
    <n v="13065.507464658616"/>
    <n v="8.8706217420668079"/>
    <n v="1.4542073696450353"/>
    <n v="13065.507464658616"/>
    <m/>
    <m/>
  </r>
  <r>
    <n v="640"/>
    <x v="0"/>
    <x v="1"/>
    <x v="2"/>
    <s v="62-304.520 (10), F.A.C."/>
    <x v="2"/>
    <x v="2"/>
    <x v="4"/>
    <x v="39"/>
    <s v="Reservoirs"/>
    <n v="5300"/>
    <x v="1"/>
    <s v="City of Satellite Beach                          Brevard County"/>
    <x v="8"/>
    <x v="1"/>
    <m/>
    <m/>
    <n v="0"/>
    <n v="1"/>
    <n v="109"/>
    <n v="22.141368116395995"/>
    <n v="23.037753709976062"/>
    <n v="3.6944090261378073"/>
    <n v="37446.323927642472"/>
    <n v="23.037753709976062"/>
    <n v="3.6944057601197766"/>
    <n v="37446.323927642472"/>
    <m/>
    <m/>
  </r>
  <r>
    <n v="641"/>
    <x v="0"/>
    <x v="1"/>
    <x v="2"/>
    <s v="62-304.520 (10), F.A.C."/>
    <x v="2"/>
    <x v="2"/>
    <x v="4"/>
    <x v="39"/>
    <s v="Reservoirs"/>
    <n v="5300"/>
    <x v="1"/>
    <s v="Port Canaveral                                Brevard County"/>
    <x v="4"/>
    <x v="1"/>
    <m/>
    <m/>
    <n v="0"/>
    <n v="1"/>
    <n v="6"/>
    <n v="1.1099386014160606"/>
    <n v="1.1001185960691235"/>
    <n v="0.15058190559952106"/>
    <n v="1319.9930546838241"/>
    <n v="1.1001185960691235"/>
    <n v="0.15058177247857643"/>
    <n v="1319.9930546838241"/>
    <m/>
    <m/>
  </r>
  <r>
    <n v="642"/>
    <x v="0"/>
    <x v="1"/>
    <x v="2"/>
    <s v="62-304.520 (10), F.A.C."/>
    <x v="2"/>
    <x v="2"/>
    <x v="4"/>
    <x v="39"/>
    <s v="Reservoirs"/>
    <n v="5300"/>
    <x v="1"/>
    <s v="US Air Force                                  Brevard County"/>
    <x v="2"/>
    <x v="1"/>
    <m/>
    <m/>
    <n v="0"/>
    <n v="1"/>
    <n v="86"/>
    <n v="13.343001247050267"/>
    <n v="19.871200107343359"/>
    <n v="2.7527600220889283"/>
    <n v="25746.453188672313"/>
    <n v="19.871200107343359"/>
    <n v="2.7527575885295099"/>
    <n v="25746.453188672313"/>
    <m/>
    <m/>
  </r>
  <r>
    <n v="643"/>
    <x v="0"/>
    <x v="1"/>
    <x v="2"/>
    <s v="62-304.520 (10), F.A.C."/>
    <x v="2"/>
    <x v="2"/>
    <x v="4"/>
    <x v="40"/>
    <s v="Bays and estuaries"/>
    <n v="5400"/>
    <x v="1"/>
    <s v="Brevard County"/>
    <x v="0"/>
    <x v="1"/>
    <m/>
    <m/>
    <n v="0"/>
    <n v="1"/>
    <n v="30444"/>
    <n v="17402.808526996036"/>
    <n v="1464.5873138724805"/>
    <n v="205.2426803686526"/>
    <n v="588353.15983877494"/>
    <n v="1464.5873138724805"/>
    <n v="205.24249892520803"/>
    <n v="588353.15983877494"/>
    <m/>
    <m/>
  </r>
  <r>
    <n v="644"/>
    <x v="0"/>
    <x v="1"/>
    <x v="2"/>
    <s v="62-304.520 (10), F.A.C."/>
    <x v="2"/>
    <x v="2"/>
    <x v="4"/>
    <x v="40"/>
    <s v="Bays and estuaries"/>
    <n v="5400"/>
    <x v="1"/>
    <s v="City of Cape Canaveral         Brevard County"/>
    <x v="5"/>
    <x v="1"/>
    <m/>
    <m/>
    <n v="0"/>
    <n v="1"/>
    <n v="85"/>
    <n v="4.8648033934443156"/>
    <n v="19.284925845240011"/>
    <n v="3.1863767693949554"/>
    <n v="8099.138351966214"/>
    <n v="19.284925845240011"/>
    <n v="3.1863739524995038"/>
    <n v="8099.138351966214"/>
    <m/>
    <m/>
  </r>
  <r>
    <n v="645"/>
    <x v="0"/>
    <x v="1"/>
    <x v="2"/>
    <s v="62-304.520 (10), F.A.C."/>
    <x v="2"/>
    <x v="2"/>
    <x v="4"/>
    <x v="40"/>
    <s v="Bays and estuaries"/>
    <n v="5400"/>
    <x v="1"/>
    <s v="City of Cocoa Beach           Brevard County"/>
    <x v="6"/>
    <x v="1"/>
    <m/>
    <m/>
    <n v="0"/>
    <n v="1"/>
    <n v="10776"/>
    <n v="5532.8268938632682"/>
    <n v="1825.132528949395"/>
    <n v="224.98243083610038"/>
    <n v="730525.42526664911"/>
    <n v="1825.132528949395"/>
    <n v="224.98223194186065"/>
    <n v="730525.42526664911"/>
    <m/>
    <m/>
  </r>
  <r>
    <n v="646"/>
    <x v="0"/>
    <x v="1"/>
    <x v="2"/>
    <s v="62-304.520 (10), F.A.C."/>
    <x v="2"/>
    <x v="2"/>
    <x v="4"/>
    <x v="40"/>
    <s v="Bays and estuaries"/>
    <n v="5400"/>
    <x v="1"/>
    <s v="City of Indian Harbour Beach               Brevard County"/>
    <x v="7"/>
    <x v="1"/>
    <m/>
    <m/>
    <n v="0"/>
    <n v="1"/>
    <n v="437"/>
    <n v="155.73948088674115"/>
    <n v="144.92973848056567"/>
    <n v="21.992894839197021"/>
    <n v="59601.871727836777"/>
    <n v="144.92973848056567"/>
    <n v="21.992875396522795"/>
    <n v="59601.871727836777"/>
    <m/>
    <m/>
  </r>
  <r>
    <n v="647"/>
    <x v="0"/>
    <x v="1"/>
    <x v="2"/>
    <s v="62-304.520 (10), F.A.C."/>
    <x v="2"/>
    <x v="2"/>
    <x v="4"/>
    <x v="40"/>
    <s v="Bays and estuaries"/>
    <n v="5400"/>
    <x v="1"/>
    <s v="City of Satellite Beach                          Brevard County"/>
    <x v="8"/>
    <x v="1"/>
    <m/>
    <m/>
    <n v="0"/>
    <n v="1"/>
    <n v="440"/>
    <n v="219.58138766102485"/>
    <n v="28.762733732358338"/>
    <n v="3.8877459107742829"/>
    <n v="12949.181011703064"/>
    <n v="28.762733732358338"/>
    <n v="3.8877424738380477"/>
    <n v="12949.181011703064"/>
    <m/>
    <m/>
  </r>
  <r>
    <n v="648"/>
    <x v="0"/>
    <x v="1"/>
    <x v="2"/>
    <s v="62-304.520 (10), F.A.C."/>
    <x v="2"/>
    <x v="2"/>
    <x v="4"/>
    <x v="40"/>
    <s v="Bays and estuaries"/>
    <n v="5400"/>
    <x v="1"/>
    <s v="City of Satellite Beach           City of Indian Harbour Beach               Brevard County"/>
    <x v="8"/>
    <x v="1"/>
    <m/>
    <m/>
    <n v="0"/>
    <n v="1"/>
    <n v="6"/>
    <n v="0.2686947506705965"/>
    <n v="0"/>
    <n v="0"/>
    <n v="0"/>
    <n v="0"/>
    <n v="0"/>
    <n v="0"/>
    <m/>
    <m/>
  </r>
  <r>
    <n v="649"/>
    <x v="0"/>
    <x v="1"/>
    <x v="2"/>
    <s v="62-304.520 (10), F.A.C."/>
    <x v="2"/>
    <x v="2"/>
    <x v="4"/>
    <x v="40"/>
    <s v="Bays and estuaries"/>
    <n v="5400"/>
    <x v="1"/>
    <s v="Port Canaveral                                Brevard County"/>
    <x v="4"/>
    <x v="1"/>
    <m/>
    <m/>
    <n v="0"/>
    <n v="1"/>
    <n v="50"/>
    <n v="1.1978460969030795"/>
    <n v="3.0498299485375009"/>
    <n v="0.37970406309116861"/>
    <n v="1284.0029644918827"/>
    <n v="3.0498299485375009"/>
    <n v="0.37970372741628589"/>
    <n v="1284.0029644918827"/>
    <m/>
    <m/>
  </r>
  <r>
    <n v="650"/>
    <x v="0"/>
    <x v="1"/>
    <x v="2"/>
    <s v="62-304.520 (10), F.A.C."/>
    <x v="2"/>
    <x v="2"/>
    <x v="4"/>
    <x v="40"/>
    <s v="Bays and estuaries"/>
    <n v="5400"/>
    <x v="1"/>
    <s v="Port Canaveral                       City of Cape Canaveral         Brevard County"/>
    <x v="5"/>
    <x v="1"/>
    <m/>
    <m/>
    <n v="0"/>
    <n v="1"/>
    <n v="4"/>
    <n v="4.0750238711593535E-2"/>
    <n v="0.10474112388868856"/>
    <n v="1.0414316653355082E-2"/>
    <n v="41.828886395873084"/>
    <n v="0.10474112388868856"/>
    <n v="1.041430744664687E-2"/>
    <n v="41.828886395873084"/>
    <m/>
    <m/>
  </r>
  <r>
    <n v="651"/>
    <x v="0"/>
    <x v="1"/>
    <x v="2"/>
    <s v="62-304.520 (10), F.A.C."/>
    <x v="2"/>
    <x v="2"/>
    <x v="4"/>
    <x v="40"/>
    <s v="Bays and estuaries"/>
    <n v="5400"/>
    <x v="1"/>
    <s v="US Air Force                                  Brevard County"/>
    <x v="2"/>
    <x v="1"/>
    <m/>
    <m/>
    <n v="0"/>
    <n v="1"/>
    <n v="243"/>
    <n v="37.649861697361573"/>
    <n v="78.906767792837968"/>
    <n v="10.208056646752404"/>
    <n v="38874.297687246697"/>
    <n v="78.906767792837968"/>
    <n v="10.208047622386983"/>
    <n v="38874.297687246697"/>
    <m/>
    <m/>
  </r>
  <r>
    <n v="652"/>
    <x v="0"/>
    <x v="1"/>
    <x v="2"/>
    <s v="62-304.520 (10), F.A.C."/>
    <x v="2"/>
    <x v="2"/>
    <x v="4"/>
    <x v="43"/>
    <s v="Enclosed saltwater ponds within a salt marsh"/>
    <n v="5430"/>
    <x v="1"/>
    <s v="Brevard County"/>
    <x v="0"/>
    <x v="1"/>
    <m/>
    <m/>
    <n v="0"/>
    <n v="1"/>
    <n v="45"/>
    <n v="10.456611388002734"/>
    <n v="19.612781879151946"/>
    <n v="2.2842280127216541"/>
    <n v="8959.3844012695627"/>
    <n v="19.612781879151946"/>
    <n v="2.2842259933648825"/>
    <n v="8959.3844012695627"/>
    <m/>
    <m/>
  </r>
  <r>
    <n v="653"/>
    <x v="0"/>
    <x v="1"/>
    <x v="2"/>
    <s v="62-304.520 (10), F.A.C."/>
    <x v="2"/>
    <x v="2"/>
    <x v="4"/>
    <x v="43"/>
    <s v="Enclosed saltwater ponds within a salt marsh"/>
    <n v="5430"/>
    <x v="1"/>
    <s v="City of Cocoa Beach           Brevard County"/>
    <x v="6"/>
    <x v="1"/>
    <m/>
    <m/>
    <n v="0"/>
    <n v="1"/>
    <n v="267"/>
    <n v="52.645946032663659"/>
    <n v="145.9585962175158"/>
    <n v="14.575504396111885"/>
    <n v="58474.429207357251"/>
    <n v="145.9585962175158"/>
    <n v="14.575491510732984"/>
    <n v="58474.429207357251"/>
    <m/>
    <m/>
  </r>
  <r>
    <n v="654"/>
    <x v="0"/>
    <x v="1"/>
    <x v="2"/>
    <s v="62-304.520 (10), F.A.C."/>
    <x v="2"/>
    <x v="2"/>
    <x v="4"/>
    <x v="43"/>
    <s v="Enclosed saltwater ponds within a salt marsh"/>
    <n v="5430"/>
    <x v="1"/>
    <s v="Port Canaveral                                Brevard County"/>
    <x v="4"/>
    <x v="1"/>
    <m/>
    <m/>
    <n v="0"/>
    <n v="1"/>
    <n v="3"/>
    <n v="2.6097873198710998E-3"/>
    <n v="2.4429137591676377E-3"/>
    <n v="3.0621834439266681E-4"/>
    <n v="1.3005191597679973"/>
    <n v="2.4429137591676377E-3"/>
    <n v="3.0621807368235126E-4"/>
    <n v="1.3005191597679973"/>
    <m/>
    <m/>
  </r>
  <r>
    <n v="655"/>
    <x v="0"/>
    <x v="1"/>
    <x v="2"/>
    <s v="62-304.520 (10), F.A.C."/>
    <x v="2"/>
    <x v="2"/>
    <x v="4"/>
    <x v="23"/>
    <s v="Mangrove swamp"/>
    <n v="6120"/>
    <x v="1"/>
    <s v="Brevard County"/>
    <x v="0"/>
    <x v="1"/>
    <m/>
    <m/>
    <n v="0"/>
    <n v="1"/>
    <n v="486"/>
    <n v="57.314519956627691"/>
    <n v="309.48791905189876"/>
    <n v="33.764217466052962"/>
    <n v="127982.29514530933"/>
    <n v="309.48791905189876"/>
    <n v="33.764187617018266"/>
    <n v="127982.29514530933"/>
    <m/>
    <m/>
  </r>
  <r>
    <n v="656"/>
    <x v="0"/>
    <x v="1"/>
    <x v="2"/>
    <s v="62-304.520 (10), F.A.C."/>
    <x v="2"/>
    <x v="2"/>
    <x v="4"/>
    <x v="23"/>
    <s v="Mangrove swamp"/>
    <n v="6120"/>
    <x v="1"/>
    <s v="City of Cape Canaveral         Brevard County"/>
    <x v="5"/>
    <x v="1"/>
    <m/>
    <m/>
    <n v="0"/>
    <n v="1"/>
    <n v="49"/>
    <n v="10.934000415304906"/>
    <n v="75.689749628658163"/>
    <n v="8.2078532584479973"/>
    <n v="31207.475724220058"/>
    <n v="75.689749628658163"/>
    <n v="8.207846002349239"/>
    <n v="31207.475724220058"/>
    <m/>
    <m/>
  </r>
  <r>
    <n v="657"/>
    <x v="0"/>
    <x v="1"/>
    <x v="2"/>
    <s v="62-304.520 (10), F.A.C."/>
    <x v="2"/>
    <x v="2"/>
    <x v="4"/>
    <x v="23"/>
    <s v="Mangrove swamp"/>
    <n v="6120"/>
    <x v="1"/>
    <s v="City of Cocoa Beach           Brevard County"/>
    <x v="6"/>
    <x v="1"/>
    <m/>
    <m/>
    <n v="0"/>
    <n v="1"/>
    <n v="1774"/>
    <n v="509.49166857251896"/>
    <n v="2889.3519803259073"/>
    <n v="295.34232320221827"/>
    <n v="1174467.8788262596"/>
    <n v="2889.3519803259073"/>
    <n v="295.34206210677809"/>
    <n v="1174467.8788262596"/>
    <m/>
    <m/>
  </r>
  <r>
    <n v="658"/>
    <x v="0"/>
    <x v="1"/>
    <x v="2"/>
    <s v="62-304.520 (10), F.A.C."/>
    <x v="2"/>
    <x v="2"/>
    <x v="4"/>
    <x v="23"/>
    <s v="Mangrove swamp"/>
    <n v="6120"/>
    <x v="1"/>
    <s v="City of Indian Harbour Beach               Brevard County"/>
    <x v="7"/>
    <x v="1"/>
    <m/>
    <m/>
    <n v="0"/>
    <n v="1"/>
    <n v="91"/>
    <n v="4.4130978382385893"/>
    <n v="19.607928682893835"/>
    <n v="2.6069516262137289"/>
    <n v="9476.4481731488831"/>
    <n v="19.607928682893835"/>
    <n v="2.6069493215552684"/>
    <n v="9476.4481731488831"/>
    <m/>
    <m/>
  </r>
  <r>
    <n v="659"/>
    <x v="0"/>
    <x v="1"/>
    <x v="2"/>
    <s v="62-304.520 (10), F.A.C."/>
    <x v="2"/>
    <x v="2"/>
    <x v="4"/>
    <x v="23"/>
    <s v="Mangrove swamp"/>
    <n v="6120"/>
    <x v="1"/>
    <s v="City of Satellite Beach                          Brevard County"/>
    <x v="8"/>
    <x v="1"/>
    <m/>
    <m/>
    <n v="0"/>
    <n v="1"/>
    <n v="73"/>
    <n v="6.2011936980315694"/>
    <n v="28.597705043070544"/>
    <n v="3.6307774355656504"/>
    <n v="14005.290182467041"/>
    <n v="28.597705043070544"/>
    <n v="3.6307742258007081"/>
    <n v="14005.290182467041"/>
    <m/>
    <m/>
  </r>
  <r>
    <n v="660"/>
    <x v="0"/>
    <x v="1"/>
    <x v="2"/>
    <s v="62-304.520 (10), F.A.C."/>
    <x v="2"/>
    <x v="2"/>
    <x v="4"/>
    <x v="23"/>
    <s v="Mangrove swamp"/>
    <n v="6120"/>
    <x v="1"/>
    <s v="City of Satellite Beach           City of Indian Harbour Beach               Brevard County"/>
    <x v="8"/>
    <x v="1"/>
    <m/>
    <m/>
    <n v="0"/>
    <n v="1"/>
    <n v="1"/>
    <n v="6.4422066390230198E-4"/>
    <n v="3.0523042883089487E-4"/>
    <n v="4.3053201166226061E-5"/>
    <n v="0.15104531302417781"/>
    <n v="3.0523042883089487E-4"/>
    <n v="4.3053163105326401E-5"/>
    <n v="0.15104531302417781"/>
    <m/>
    <m/>
  </r>
  <r>
    <n v="661"/>
    <x v="0"/>
    <x v="1"/>
    <x v="2"/>
    <s v="62-304.520 (10), F.A.C."/>
    <x v="2"/>
    <x v="2"/>
    <x v="4"/>
    <x v="23"/>
    <s v="Mangrove swamp"/>
    <n v="6120"/>
    <x v="1"/>
    <s v="Port Canaveral                                Brevard County"/>
    <x v="4"/>
    <x v="1"/>
    <m/>
    <m/>
    <n v="0"/>
    <n v="1"/>
    <n v="76"/>
    <n v="8.8640004441526035"/>
    <n v="53.487590826607182"/>
    <n v="5.7354939659185824"/>
    <n v="22197.151052713027"/>
    <n v="53.487590826607182"/>
    <n v="5.7354888954928143"/>
    <n v="22197.151052713027"/>
    <m/>
    <m/>
  </r>
  <r>
    <n v="662"/>
    <x v="0"/>
    <x v="1"/>
    <x v="2"/>
    <s v="62-304.520 (10), F.A.C."/>
    <x v="2"/>
    <x v="2"/>
    <x v="4"/>
    <x v="23"/>
    <s v="Mangrove swamp"/>
    <n v="6120"/>
    <x v="1"/>
    <s v="Port Canaveral                       City of Cape Canaveral         Brevard County"/>
    <x v="5"/>
    <x v="1"/>
    <m/>
    <m/>
    <n v="0"/>
    <n v="1"/>
    <n v="44"/>
    <n v="15.586444549867982"/>
    <n v="112.33562755006416"/>
    <n v="11.907921823259608"/>
    <n v="46133.857771453011"/>
    <n v="112.33562755006416"/>
    <n v="11.907911296139533"/>
    <n v="46133.857771453011"/>
    <m/>
    <m/>
  </r>
  <r>
    <n v="663"/>
    <x v="0"/>
    <x v="1"/>
    <x v="2"/>
    <s v="62-304.520 (10), F.A.C."/>
    <x v="2"/>
    <x v="2"/>
    <x v="4"/>
    <x v="23"/>
    <s v="Mangrove swamp"/>
    <n v="6120"/>
    <x v="1"/>
    <s v="US Air Force                                  Brevard County"/>
    <x v="2"/>
    <x v="1"/>
    <m/>
    <m/>
    <n v="0"/>
    <n v="1"/>
    <n v="12"/>
    <n v="2.8073008490796765"/>
    <n v="18.543075508745591"/>
    <n v="2.0160662296144172"/>
    <n v="7888.7067314881378"/>
    <n v="18.543075508745591"/>
    <n v="2.0160644473243114"/>
    <n v="7888.7067314881378"/>
    <m/>
    <m/>
  </r>
  <r>
    <n v="664"/>
    <x v="0"/>
    <x v="1"/>
    <x v="2"/>
    <s v="62-304.520 (10), F.A.C."/>
    <x v="2"/>
    <x v="2"/>
    <x v="4"/>
    <x v="45"/>
    <s v="Mixed wetland hardwoods"/>
    <n v="6170"/>
    <x v="1"/>
    <s v="Port Canaveral                                Brevard County"/>
    <x v="4"/>
    <x v="1"/>
    <m/>
    <m/>
    <n v="0"/>
    <n v="1"/>
    <n v="16"/>
    <n v="4.2853310021937485"/>
    <n v="18.433000762906719"/>
    <n v="1.3841547820959808"/>
    <n v="6020.0186725828535"/>
    <n v="18.433000762906719"/>
    <n v="1.3841535584430371"/>
    <n v="6020.0186725828535"/>
    <m/>
    <m/>
  </r>
  <r>
    <n v="665"/>
    <x v="0"/>
    <x v="1"/>
    <x v="2"/>
    <s v="62-304.520 (10), F.A.C."/>
    <x v="2"/>
    <x v="2"/>
    <x v="4"/>
    <x v="50"/>
    <s v="Wetland Forested Mixed"/>
    <n v="6300"/>
    <x v="1"/>
    <s v="Brevard County"/>
    <x v="0"/>
    <x v="1"/>
    <m/>
    <m/>
    <n v="0"/>
    <n v="1"/>
    <n v="82"/>
    <n v="15.772241909553497"/>
    <n v="102.99404057485074"/>
    <n v="11.780798037272808"/>
    <n v="40880.377837099506"/>
    <n v="102.99404057485074"/>
    <n v="11.780787622535682"/>
    <n v="40880.377837099506"/>
    <m/>
    <m/>
  </r>
  <r>
    <n v="666"/>
    <x v="0"/>
    <x v="1"/>
    <x v="2"/>
    <s v="62-304.520 (10), F.A.C."/>
    <x v="2"/>
    <x v="2"/>
    <x v="4"/>
    <x v="50"/>
    <s v="Wetland Forested Mixed"/>
    <n v="6300"/>
    <x v="1"/>
    <s v="City of Cape Canaveral         Brevard County"/>
    <x v="5"/>
    <x v="1"/>
    <m/>
    <m/>
    <n v="0"/>
    <n v="1"/>
    <n v="4"/>
    <n v="9.4683884982874944E-2"/>
    <n v="0.36308749516264166"/>
    <n v="3.8718069777779682E-2"/>
    <n v="216.65435681658425"/>
    <n v="0.36308749516264166"/>
    <n v="3.87180355493245E-2"/>
    <n v="216.65435681658425"/>
    <m/>
    <m/>
  </r>
  <r>
    <n v="667"/>
    <x v="0"/>
    <x v="1"/>
    <x v="2"/>
    <s v="62-304.520 (10), F.A.C."/>
    <x v="2"/>
    <x v="2"/>
    <x v="4"/>
    <x v="50"/>
    <s v="Wetland Forested Mixed"/>
    <n v="6300"/>
    <x v="1"/>
    <s v="City of Cocoa Beach           Brevard County"/>
    <x v="6"/>
    <x v="1"/>
    <m/>
    <m/>
    <n v="0"/>
    <n v="1"/>
    <n v="10"/>
    <n v="2.6991887545465509"/>
    <n v="19.597022542686094"/>
    <n v="2.0030687773950286"/>
    <n v="7986.5626706322773"/>
    <n v="19.597022542686094"/>
    <n v="2.0030670065952325"/>
    <n v="7986.5626706322773"/>
    <m/>
    <m/>
  </r>
  <r>
    <n v="668"/>
    <x v="0"/>
    <x v="1"/>
    <x v="2"/>
    <s v="62-304.520 (10), F.A.C."/>
    <x v="2"/>
    <x v="2"/>
    <x v="4"/>
    <x v="50"/>
    <s v="Wetland Forested Mixed"/>
    <n v="6300"/>
    <x v="1"/>
    <s v="Port Canaveral                       City of Cape Canaveral         Brevard County"/>
    <x v="5"/>
    <x v="1"/>
    <m/>
    <m/>
    <n v="0"/>
    <n v="1"/>
    <n v="9"/>
    <n v="3.0525940917003824"/>
    <n v="20.248540574716078"/>
    <n v="2.1182918737976122"/>
    <n v="8787.0333202814709"/>
    <n v="20.248540574716078"/>
    <n v="2.1182900011355952"/>
    <n v="8787.0333202814709"/>
    <m/>
    <m/>
  </r>
  <r>
    <n v="669"/>
    <x v="0"/>
    <x v="1"/>
    <x v="2"/>
    <s v="62-304.520 (10), F.A.C."/>
    <x v="2"/>
    <x v="2"/>
    <x v="4"/>
    <x v="52"/>
    <s v="Saltwater marshes"/>
    <n v="6420"/>
    <x v="1"/>
    <s v="Brevard County"/>
    <x v="0"/>
    <x v="1"/>
    <m/>
    <m/>
    <n v="0"/>
    <n v="1"/>
    <n v="371"/>
    <n v="65.480392869950322"/>
    <n v="369.14215964295647"/>
    <n v="39.749622970721674"/>
    <n v="146593.09425053987"/>
    <n v="369.14215964295647"/>
    <n v="39.749587830328601"/>
    <n v="146593.09425053987"/>
    <m/>
    <m/>
  </r>
  <r>
    <n v="670"/>
    <x v="0"/>
    <x v="1"/>
    <x v="2"/>
    <s v="62-304.520 (10), F.A.C."/>
    <x v="2"/>
    <x v="2"/>
    <x v="4"/>
    <x v="52"/>
    <s v="Saltwater marshes"/>
    <n v="6420"/>
    <x v="1"/>
    <s v="City of Cocoa Beach           Brevard County"/>
    <x v="6"/>
    <x v="1"/>
    <m/>
    <m/>
    <n v="0"/>
    <n v="1"/>
    <n v="668"/>
    <n v="191.28258279933064"/>
    <n v="1165.473018682256"/>
    <n v="119.79250307886157"/>
    <n v="475751.36336687719"/>
    <n v="1165.473018682256"/>
    <n v="119.79239717708614"/>
    <n v="475751.36336687719"/>
    <m/>
    <m/>
  </r>
  <r>
    <n v="671"/>
    <x v="0"/>
    <x v="1"/>
    <x v="2"/>
    <s v="62-304.520 (10), F.A.C."/>
    <x v="2"/>
    <x v="2"/>
    <x v="4"/>
    <x v="52"/>
    <s v="Saltwater marshes"/>
    <n v="6420"/>
    <x v="1"/>
    <s v="Port Canaveral                                Brevard County"/>
    <x v="4"/>
    <x v="1"/>
    <m/>
    <m/>
    <n v="0"/>
    <n v="1"/>
    <n v="9"/>
    <n v="1.9353094441753319E-2"/>
    <n v="0.14766258568189805"/>
    <n v="1.9341136548109317E-2"/>
    <n v="71.915563755913141"/>
    <n v="0.14766258568189805"/>
    <n v="1.9341119449704593E-2"/>
    <n v="71.915563755913141"/>
    <m/>
    <m/>
  </r>
  <r>
    <n v="672"/>
    <x v="0"/>
    <x v="1"/>
    <x v="2"/>
    <s v="62-304.520 (10), F.A.C."/>
    <x v="2"/>
    <x v="2"/>
    <x v="4"/>
    <x v="54"/>
    <s v="Emergent aquatic vegetation"/>
    <n v="6440"/>
    <x v="1"/>
    <s v="City of Satellite Beach                          Brevard County"/>
    <x v="8"/>
    <x v="1"/>
    <m/>
    <m/>
    <n v="0"/>
    <n v="1"/>
    <n v="8"/>
    <n v="1.1563262417906197"/>
    <n v="5.918580950893892"/>
    <n v="0.83150108559617886"/>
    <n v="3607.2284004772632"/>
    <n v="5.918580950893892"/>
    <n v="0.83150035051310611"/>
    <n v="3607.2284004772632"/>
    <m/>
    <m/>
  </r>
  <r>
    <n v="673"/>
    <x v="0"/>
    <x v="1"/>
    <x v="2"/>
    <s v="62-304.520 (10), F.A.C."/>
    <x v="2"/>
    <x v="2"/>
    <x v="4"/>
    <x v="55"/>
    <s v="Mixed scrub-shrub wetland"/>
    <n v="6460"/>
    <x v="1"/>
    <s v="Brevard County"/>
    <x v="0"/>
    <x v="1"/>
    <m/>
    <m/>
    <n v="0"/>
    <n v="1"/>
    <n v="124"/>
    <n v="28.807251685973661"/>
    <n v="180.06748170543986"/>
    <n v="18.927333684354537"/>
    <n v="71675.413785712124"/>
    <n v="180.06748170543986"/>
    <n v="18.927316951769523"/>
    <n v="71675.413785712124"/>
    <m/>
    <m/>
  </r>
  <r>
    <n v="674"/>
    <x v="0"/>
    <x v="1"/>
    <x v="2"/>
    <s v="62-304.520 (10), F.A.C."/>
    <x v="2"/>
    <x v="2"/>
    <x v="4"/>
    <x v="55"/>
    <s v="Mixed scrub-shrub wetland"/>
    <n v="6460"/>
    <x v="1"/>
    <s v="City of Cape Canaveral         Brevard County"/>
    <x v="5"/>
    <x v="1"/>
    <m/>
    <m/>
    <n v="0"/>
    <n v="1"/>
    <n v="5"/>
    <n v="0.14071264960964933"/>
    <n v="0.9379440097413082"/>
    <n v="0.11898540091932314"/>
    <n v="440.83824255160863"/>
    <n v="0.9379440097413082"/>
    <n v="0.11898529573106104"/>
    <n v="440.83824255160863"/>
    <m/>
    <m/>
  </r>
  <r>
    <n v="675"/>
    <x v="0"/>
    <x v="1"/>
    <x v="2"/>
    <s v="62-304.520 (10), F.A.C."/>
    <x v="2"/>
    <x v="2"/>
    <x v="4"/>
    <x v="55"/>
    <s v="Mixed scrub-shrub wetland"/>
    <n v="6460"/>
    <x v="1"/>
    <s v="City of Cocoa Beach           Brevard County"/>
    <x v="6"/>
    <x v="1"/>
    <m/>
    <m/>
    <n v="0"/>
    <n v="1"/>
    <n v="61"/>
    <n v="10.692188828987131"/>
    <n v="63.612628304458354"/>
    <n v="6.9919429428897883"/>
    <n v="26696.698337019592"/>
    <n v="63.612628304458354"/>
    <n v="6.9919367617085566"/>
    <n v="26696.698337019592"/>
    <m/>
    <m/>
  </r>
  <r>
    <n v="676"/>
    <x v="0"/>
    <x v="1"/>
    <x v="2"/>
    <s v="62-304.520 (10), F.A.C."/>
    <x v="2"/>
    <x v="2"/>
    <x v="4"/>
    <x v="55"/>
    <s v="Mixed scrub-shrub wetland"/>
    <n v="6460"/>
    <x v="1"/>
    <s v="Port Canaveral                                Brevard County"/>
    <x v="4"/>
    <x v="1"/>
    <m/>
    <m/>
    <n v="0"/>
    <n v="1"/>
    <n v="29"/>
    <n v="7.7033021527497514"/>
    <n v="32.723581070245913"/>
    <n v="2.330309952636942"/>
    <n v="11288.270914249271"/>
    <n v="32.723581070245913"/>
    <n v="2.3303078925417364"/>
    <n v="11288.270914249271"/>
    <m/>
    <m/>
  </r>
  <r>
    <n v="677"/>
    <x v="0"/>
    <x v="1"/>
    <x v="2"/>
    <s v="62-304.520 (10), F.A.C."/>
    <x v="2"/>
    <x v="2"/>
    <x v="4"/>
    <x v="55"/>
    <s v="Mixed scrub-shrub wetland"/>
    <n v="6460"/>
    <x v="1"/>
    <s v="Port Canaveral                       City of Cape Canaveral         Brevard County"/>
    <x v="5"/>
    <x v="1"/>
    <m/>
    <m/>
    <n v="0"/>
    <n v="1"/>
    <n v="31"/>
    <n v="10.659542803273393"/>
    <n v="77.884198692785219"/>
    <n v="8.0829694180361251"/>
    <n v="32013.060950326846"/>
    <n v="77.884198692785219"/>
    <n v="8.0829622723401044"/>
    <n v="32013.060950326846"/>
    <m/>
    <m/>
  </r>
  <r>
    <n v="678"/>
    <x v="0"/>
    <x v="1"/>
    <x v="2"/>
    <s v="62-304.520 (10), F.A.C."/>
    <x v="2"/>
    <x v="2"/>
    <x v="4"/>
    <x v="55"/>
    <s v="Mixed scrub-shrub wetland"/>
    <n v="6460"/>
    <x v="1"/>
    <s v="US Air Force                                  Brevard County"/>
    <x v="2"/>
    <x v="1"/>
    <m/>
    <m/>
    <n v="0"/>
    <n v="1"/>
    <n v="9"/>
    <n v="1.5160174220176947"/>
    <n v="8.2306393041060204"/>
    <n v="0.93870742009656238"/>
    <n v="3601.1088903227255"/>
    <n v="8.2306393041060204"/>
    <n v="0.93870659023843417"/>
    <n v="3601.1088903227255"/>
    <m/>
    <m/>
  </r>
  <r>
    <n v="679"/>
    <x v="0"/>
    <x v="1"/>
    <x v="2"/>
    <s v="62-304.520 (10), F.A.C."/>
    <x v="2"/>
    <x v="2"/>
    <x v="4"/>
    <x v="56"/>
    <s v="Non-vegetated Wetland"/>
    <n v="6500"/>
    <x v="1"/>
    <s v="Brevard County"/>
    <x v="0"/>
    <x v="1"/>
    <m/>
    <m/>
    <n v="0"/>
    <n v="1"/>
    <n v="1"/>
    <n v="3.2796601010993597E-2"/>
    <n v="0.16307028133829107"/>
    <n v="1.9340959765809074E-2"/>
    <n v="67.7797058779108"/>
    <n v="0.16307028133829107"/>
    <n v="1.93409426675606E-2"/>
    <n v="67.7797058779108"/>
    <m/>
    <m/>
  </r>
  <r>
    <n v="680"/>
    <x v="0"/>
    <x v="1"/>
    <x v="2"/>
    <s v="62-304.520 (10), F.A.C."/>
    <x v="2"/>
    <x v="2"/>
    <x v="4"/>
    <x v="56"/>
    <s v="Non-vegetated Wetland"/>
    <n v="6500"/>
    <x v="1"/>
    <s v="City of Cocoa Beach           Brevard County"/>
    <x v="6"/>
    <x v="1"/>
    <m/>
    <m/>
    <n v="0"/>
    <n v="1"/>
    <n v="51"/>
    <n v="8.958955918451041"/>
    <n v="65.330658046491465"/>
    <n v="6.6561985779840116"/>
    <n v="26561.7993107722"/>
    <n v="65.330658046491465"/>
    <n v="6.656192693615381"/>
    <n v="26561.7993107722"/>
    <m/>
    <m/>
  </r>
  <r>
    <n v="681"/>
    <x v="0"/>
    <x v="1"/>
    <x v="2"/>
    <s v="62-304.520 (10), F.A.C."/>
    <x v="2"/>
    <x v="2"/>
    <x v="4"/>
    <x v="102"/>
    <s v="Tidal creek"/>
    <n v="6510"/>
    <x v="1"/>
    <s v="Brevard County"/>
    <x v="0"/>
    <x v="1"/>
    <m/>
    <m/>
    <n v="0"/>
    <n v="1"/>
    <n v="1"/>
    <n v="0.13133581425579399"/>
    <n v="0.7948092127894707"/>
    <n v="0.10666644524627994"/>
    <n v="395.01989092497172"/>
    <n v="0.7948092127894707"/>
    <n v="0.10666635094851"/>
    <n v="395.01989092497172"/>
    <m/>
    <m/>
  </r>
  <r>
    <n v="682"/>
    <x v="0"/>
    <x v="1"/>
    <x v="2"/>
    <s v="62-304.520 (10), F.A.C."/>
    <x v="2"/>
    <x v="2"/>
    <x v="5"/>
    <x v="62"/>
    <s v="Residential, High Density"/>
    <n v="1300"/>
    <x v="0"/>
    <s v="Port Canaveral                                Brevard County"/>
    <x v="4"/>
    <x v="1"/>
    <m/>
    <m/>
    <n v="0"/>
    <n v="1"/>
    <n v="1"/>
    <n v="2.62877100710925E-6"/>
    <n v="6.2530582668476855E-6"/>
    <n v="8.7288623046975564E-7"/>
    <n v="2.7691226780547111E-3"/>
    <n v="6.2530582668476855E-6"/>
    <n v="8.7288545880041704E-7"/>
    <n v="2.7691226780547111E-3"/>
    <n v="6.2530582668476855E-6"/>
    <n v="8.7288545880041704E-7"/>
  </r>
  <r>
    <n v="683"/>
    <x v="0"/>
    <x v="1"/>
    <x v="2"/>
    <s v="62-304.520 (10), F.A.C."/>
    <x v="2"/>
    <x v="2"/>
    <x v="5"/>
    <x v="11"/>
    <s v="Commercial and Services"/>
    <n v="1400"/>
    <x v="0"/>
    <s v="Port Canaveral                                Brevard County"/>
    <x v="4"/>
    <x v="1"/>
    <m/>
    <m/>
    <n v="0"/>
    <n v="1"/>
    <n v="32"/>
    <n v="8.5107130471884762"/>
    <n v="94.281589849332306"/>
    <n v="12.360956833477742"/>
    <n v="30821.040985881471"/>
    <n v="94.281589849332306"/>
    <n v="12.360945905855042"/>
    <n v="30821.040985881471"/>
    <n v="94.281589849332306"/>
    <n v="12.360945905855042"/>
  </r>
  <r>
    <n v="684"/>
    <x v="0"/>
    <x v="1"/>
    <x v="2"/>
    <s v="62-304.520 (10), F.A.C."/>
    <x v="2"/>
    <x v="2"/>
    <x v="5"/>
    <x v="64"/>
    <s v="Retail Sales and Services"/>
    <n v="1410"/>
    <x v="0"/>
    <s v="Port Canaveral                                Brevard County"/>
    <x v="4"/>
    <x v="1"/>
    <m/>
    <m/>
    <n v="0"/>
    <n v="1"/>
    <n v="4"/>
    <n v="1.0253387807474638E-2"/>
    <n v="0.10361280959930982"/>
    <n v="1.3406799347240775E-2"/>
    <n v="34.339204626293629"/>
    <n v="0.10361280959930982"/>
    <n v="1.340678749504789E-2"/>
    <n v="34.339204626293629"/>
    <n v="0.10361280959930982"/>
    <n v="1.340678749504789E-2"/>
  </r>
  <r>
    <n v="685"/>
    <x v="0"/>
    <x v="1"/>
    <x v="2"/>
    <s v="62-304.520 (10), F.A.C."/>
    <x v="2"/>
    <x v="2"/>
    <x v="5"/>
    <x v="65"/>
    <s v="Wholesale Sales and Services &lt;Excluding warehouses associated with industrial use&gt;"/>
    <n v="1420"/>
    <x v="0"/>
    <s v="Port Canaveral                                Brevard County"/>
    <x v="4"/>
    <x v="1"/>
    <m/>
    <m/>
    <n v="0"/>
    <n v="1"/>
    <n v="9"/>
    <n v="6.1990652091379314E-2"/>
    <n v="0.59747236336132614"/>
    <n v="8.0211933954448603E-2"/>
    <n v="240.06305240040538"/>
    <n v="0.59747236336132614"/>
    <n v="8.0211863043615314E-2"/>
    <n v="240.06305240040538"/>
    <n v="0.59747236336132614"/>
    <n v="8.0211863043615314E-2"/>
  </r>
  <r>
    <n v="686"/>
    <x v="0"/>
    <x v="1"/>
    <x v="2"/>
    <s v="62-304.520 (10), F.A.C."/>
    <x v="2"/>
    <x v="2"/>
    <x v="5"/>
    <x v="68"/>
    <s v="Other Light Industrial"/>
    <n v="1550"/>
    <x v="0"/>
    <s v="Port Canaveral                                Brevard County"/>
    <x v="4"/>
    <x v="1"/>
    <m/>
    <m/>
    <n v="0"/>
    <n v="1"/>
    <n v="11"/>
    <n v="0.95244184766633844"/>
    <n v="3.4187575189652057"/>
    <n v="0.45798987342297354"/>
    <n v="2134.7940344990252"/>
    <n v="3.4187575189652057"/>
    <n v="0.45798946854003381"/>
    <n v="2134.7940344990252"/>
    <n v="3.4187575189652057"/>
    <n v="0.45798946854003381"/>
  </r>
  <r>
    <n v="687"/>
    <x v="0"/>
    <x v="1"/>
    <x v="2"/>
    <s v="62-304.520 (10), F.A.C."/>
    <x v="2"/>
    <x v="2"/>
    <x v="5"/>
    <x v="91"/>
    <s v="Other Heavy Industrial"/>
    <n v="1560"/>
    <x v="0"/>
    <s v="Port Canaveral                                Brevard County"/>
    <x v="4"/>
    <x v="1"/>
    <m/>
    <m/>
    <n v="0"/>
    <n v="1"/>
    <n v="1"/>
    <n v="7.49094512334548E-4"/>
    <n v="5.4182442028506634E-3"/>
    <n v="7.8334727614182923E-4"/>
    <n v="2.6637438661517936"/>
    <n v="5.4182442028506634E-3"/>
    <n v="7.8334658362881301E-4"/>
    <n v="2.6637438661517936"/>
    <n v="5.4182442028506634E-3"/>
    <n v="7.8334658362881301E-4"/>
  </r>
  <r>
    <n v="688"/>
    <x v="0"/>
    <x v="1"/>
    <x v="2"/>
    <s v="62-304.520 (10), F.A.C."/>
    <x v="2"/>
    <x v="2"/>
    <x v="5"/>
    <x v="20"/>
    <s v="Roads and Highways"/>
    <n v="8140"/>
    <x v="0"/>
    <s v="Port Canaveral                                Brevard County"/>
    <x v="4"/>
    <x v="1"/>
    <m/>
    <m/>
    <n v="0"/>
    <n v="1"/>
    <n v="65"/>
    <n v="7.4997577487938303"/>
    <n v="56.705592163794492"/>
    <n v="7.16581513412648"/>
    <n v="24095.153641398494"/>
    <n v="56.705592163794492"/>
    <n v="7.1658087992346893"/>
    <n v="24095.153641398494"/>
    <n v="56.705592163794492"/>
    <n v="7.1658087992346893"/>
  </r>
  <r>
    <n v="689"/>
    <x v="0"/>
    <x v="1"/>
    <x v="2"/>
    <s v="62-304.520 (10), F.A.C."/>
    <x v="2"/>
    <x v="2"/>
    <x v="5"/>
    <x v="21"/>
    <s v="Port facilities"/>
    <n v="8150"/>
    <x v="0"/>
    <s v="Port Canaveral                                Brevard County"/>
    <x v="4"/>
    <x v="1"/>
    <m/>
    <m/>
    <n v="0"/>
    <n v="1"/>
    <n v="93"/>
    <n v="25.378769436988406"/>
    <n v="160.29193054934669"/>
    <n v="20.981514567943783"/>
    <n v="84188.586656877131"/>
    <n v="160.29193054934669"/>
    <n v="20.981496019373651"/>
    <n v="84188.586656877131"/>
    <n v="160.29193054934669"/>
    <n v="20.981496019373651"/>
  </r>
  <r>
    <n v="690"/>
    <x v="0"/>
    <x v="1"/>
    <x v="2"/>
    <s v="62-304.520 (10), F.A.C."/>
    <x v="2"/>
    <x v="2"/>
    <x v="6"/>
    <x v="8"/>
    <s v="Residential, Medium Density-Two-five dwellingunits per acre"/>
    <n v="1200"/>
    <x v="0"/>
    <s v="US Air Force                                  Brevard County"/>
    <x v="2"/>
    <x v="1"/>
    <m/>
    <m/>
    <n v="0"/>
    <n v="1"/>
    <n v="286"/>
    <n v="116.69650335000549"/>
    <n v="908.93483982738076"/>
    <n v="127.73440399754566"/>
    <n v="440271.82213934872"/>
    <n v="908.93483982738076"/>
    <n v="127.73429107478489"/>
    <n v="440271.82213934872"/>
    <n v="908.93483982738076"/>
    <n v="127.73429107478489"/>
  </r>
  <r>
    <n v="691"/>
    <x v="0"/>
    <x v="1"/>
    <x v="2"/>
    <s v="62-304.520 (10), F.A.C."/>
    <x v="2"/>
    <x v="2"/>
    <x v="6"/>
    <x v="62"/>
    <s v="Residential, High Density"/>
    <n v="1300"/>
    <x v="0"/>
    <s v="US Air Force                                  Brevard County"/>
    <x v="2"/>
    <x v="1"/>
    <m/>
    <m/>
    <n v="0"/>
    <n v="1"/>
    <n v="59"/>
    <n v="14.539324821469487"/>
    <n v="149.30374010012125"/>
    <n v="27.191533694808772"/>
    <n v="54259.039470332682"/>
    <n v="149.30374010012125"/>
    <n v="27.191509656312014"/>
    <n v="54259.039470332682"/>
    <n v="149.30374010012125"/>
    <n v="27.191509656312014"/>
  </r>
  <r>
    <n v="692"/>
    <x v="0"/>
    <x v="1"/>
    <x v="2"/>
    <s v="62-304.520 (10), F.A.C."/>
    <x v="2"/>
    <x v="2"/>
    <x v="6"/>
    <x v="11"/>
    <s v="Commercial and Services"/>
    <n v="1400"/>
    <x v="0"/>
    <s v="US Air Force                                  Brevard County"/>
    <x v="2"/>
    <x v="1"/>
    <m/>
    <m/>
    <n v="0"/>
    <n v="1"/>
    <n v="267"/>
    <n v="85.785677306973696"/>
    <n v="798.97727795080016"/>
    <n v="107.0874745067271"/>
    <n v="329760.95472182677"/>
    <n v="798.97727795080016"/>
    <n v="107.08737983674868"/>
    <n v="329760.95472182677"/>
    <n v="798.97727795080016"/>
    <n v="107.08737983674868"/>
  </r>
  <r>
    <n v="693"/>
    <x v="0"/>
    <x v="1"/>
    <x v="2"/>
    <s v="62-304.520 (10), F.A.C."/>
    <x v="2"/>
    <x v="2"/>
    <x v="6"/>
    <x v="83"/>
    <s v="Cultural and Entertainment"/>
    <n v="1440"/>
    <x v="0"/>
    <s v="US Air Force                                  Brevard County"/>
    <x v="2"/>
    <x v="1"/>
    <m/>
    <m/>
    <n v="0"/>
    <n v="1"/>
    <n v="6"/>
    <n v="1.330574678062119"/>
    <n v="15.524787436819695"/>
    <n v="2.0465967879807452"/>
    <n v="5121.9506053658624"/>
    <n v="15.524787436819695"/>
    <n v="2.0465949787002988"/>
    <n v="5121.9506053658624"/>
    <n v="15.524787436819695"/>
    <n v="2.0465949787002988"/>
  </r>
  <r>
    <n v="694"/>
    <x v="0"/>
    <x v="1"/>
    <x v="2"/>
    <s v="62-304.520 (10), F.A.C."/>
    <x v="2"/>
    <x v="2"/>
    <x v="6"/>
    <x v="12"/>
    <s v="Oil and Gas Storage(except industrial use or manufacturing)"/>
    <n v="1460"/>
    <x v="0"/>
    <s v="US Air Force                                  Brevard County"/>
    <x v="2"/>
    <x v="1"/>
    <m/>
    <m/>
    <n v="0"/>
    <n v="1"/>
    <n v="83"/>
    <n v="32.559046848032231"/>
    <n v="216.48629010968921"/>
    <n v="30.851487743362814"/>
    <n v="111628.38387726563"/>
    <n v="216.48629010968921"/>
    <n v="30.851460469307717"/>
    <n v="111628.38387726563"/>
    <n v="216.48629010968921"/>
    <n v="30.851460469307717"/>
  </r>
  <r>
    <n v="695"/>
    <x v="0"/>
    <x v="1"/>
    <x v="2"/>
    <s v="62-304.520 (10), F.A.C."/>
    <x v="2"/>
    <x v="2"/>
    <x v="6"/>
    <x v="68"/>
    <s v="Other Light Industrial"/>
    <n v="1550"/>
    <x v="0"/>
    <s v="US Air Force                                  Brevard County"/>
    <x v="2"/>
    <x v="1"/>
    <m/>
    <m/>
    <n v="0"/>
    <n v="1"/>
    <n v="266"/>
    <n v="97.935015726210949"/>
    <n v="743.37494553268959"/>
    <n v="106.41377961901239"/>
    <n v="363676.1964201103"/>
    <n v="743.37494553268959"/>
    <n v="106.41368554460958"/>
    <n v="363676.1964201103"/>
    <n v="743.37494553268959"/>
    <n v="106.41368554460958"/>
  </r>
  <r>
    <n v="696"/>
    <x v="0"/>
    <x v="1"/>
    <x v="2"/>
    <s v="62-304.520 (10), F.A.C."/>
    <x v="2"/>
    <x v="2"/>
    <x v="6"/>
    <x v="70"/>
    <s v="Educational Facilities"/>
    <n v="1710"/>
    <x v="0"/>
    <s v="US Air Force                                  Brevard County"/>
    <x v="2"/>
    <x v="1"/>
    <m/>
    <m/>
    <n v="0"/>
    <n v="1"/>
    <n v="32"/>
    <n v="13.385778970353092"/>
    <n v="104.68298250527242"/>
    <n v="14.277009083603586"/>
    <n v="51052.82476186705"/>
    <n v="104.68298250527242"/>
    <n v="14.276996462107501"/>
    <n v="51052.82476186705"/>
    <n v="104.68298250527242"/>
    <n v="14.276996462107501"/>
  </r>
  <r>
    <n v="697"/>
    <x v="0"/>
    <x v="1"/>
    <x v="2"/>
    <s v="62-304.520 (10), F.A.C."/>
    <x v="2"/>
    <x v="2"/>
    <x v="6"/>
    <x v="13"/>
    <s v="Military"/>
    <n v="1730"/>
    <x v="0"/>
    <s v="US Air Force                                  Brevard County"/>
    <x v="2"/>
    <x v="1"/>
    <m/>
    <m/>
    <n v="0"/>
    <n v="1"/>
    <n v="444"/>
    <n v="141.09620776836138"/>
    <n v="1102.3669106180296"/>
    <n v="148.57906384055724"/>
    <n v="528229.02979004558"/>
    <n v="1102.3669106180296"/>
    <n v="148.57893249021194"/>
    <n v="528229.02979004558"/>
    <n v="1102.3669106180296"/>
    <n v="148.57893249021194"/>
  </r>
  <r>
    <n v="698"/>
    <x v="0"/>
    <x v="1"/>
    <x v="2"/>
    <s v="62-304.520 (10), F.A.C."/>
    <x v="2"/>
    <x v="2"/>
    <x v="6"/>
    <x v="72"/>
    <s v="Medical and Health Care"/>
    <n v="1740"/>
    <x v="0"/>
    <s v="US Air Force                                  Brevard County"/>
    <x v="2"/>
    <x v="1"/>
    <m/>
    <m/>
    <n v="0"/>
    <n v="1"/>
    <n v="53"/>
    <n v="22.481602084852845"/>
    <n v="155.85099625328706"/>
    <n v="21.178200619878638"/>
    <n v="83294.350891182345"/>
    <n v="155.85099625328706"/>
    <n v="21.178181897429493"/>
    <n v="83294.350891182345"/>
    <n v="155.85099625328706"/>
    <n v="21.178181897429493"/>
  </r>
  <r>
    <n v="699"/>
    <x v="0"/>
    <x v="1"/>
    <x v="2"/>
    <s v="62-304.520 (10), F.A.C."/>
    <x v="2"/>
    <x v="2"/>
    <x v="6"/>
    <x v="92"/>
    <s v="Recreational"/>
    <n v="1800"/>
    <x v="0"/>
    <s v="US Air Force                                  Brevard County"/>
    <x v="2"/>
    <x v="1"/>
    <m/>
    <m/>
    <n v="0"/>
    <n v="1"/>
    <n v="42"/>
    <n v="17.162080373295574"/>
    <n v="117.56973285375693"/>
    <n v="16.234602611981867"/>
    <n v="58845.196231855836"/>
    <n v="117.56973285375693"/>
    <n v="16.234588259888078"/>
    <n v="58845.196231855836"/>
    <n v="117.56973285375693"/>
    <n v="16.234588259888078"/>
  </r>
  <r>
    <n v="700"/>
    <x v="0"/>
    <x v="1"/>
    <x v="2"/>
    <s v="62-304.520 (10), F.A.C."/>
    <x v="2"/>
    <x v="2"/>
    <x v="6"/>
    <x v="15"/>
    <s v="Golf Course"/>
    <n v="1820"/>
    <x v="0"/>
    <s v="US Air Force                                  Brevard County"/>
    <x v="2"/>
    <x v="1"/>
    <m/>
    <m/>
    <n v="0"/>
    <n v="1"/>
    <n v="376"/>
    <n v="165.6714496150864"/>
    <n v="1082.2214218145186"/>
    <n v="150.10527113097717"/>
    <n v="564138.58235710813"/>
    <n v="1082.2214218145186"/>
    <n v="150.1051384313981"/>
    <n v="564138.58235710813"/>
    <n v="1082.2214218145186"/>
    <n v="150.1051384313981"/>
  </r>
  <r>
    <n v="701"/>
    <x v="0"/>
    <x v="1"/>
    <x v="2"/>
    <s v="62-304.520 (10), F.A.C."/>
    <x v="2"/>
    <x v="2"/>
    <x v="6"/>
    <x v="85"/>
    <s v="Marinas and Fish Camps"/>
    <n v="1840"/>
    <x v="0"/>
    <s v="US Air Force                                  Brevard County"/>
    <x v="2"/>
    <x v="1"/>
    <m/>
    <m/>
    <n v="0"/>
    <n v="1"/>
    <n v="49"/>
    <n v="14.854661621602872"/>
    <n v="92.339567232348173"/>
    <n v="12.701895333218241"/>
    <n v="46580.118080487453"/>
    <n v="92.339567232348173"/>
    <n v="12.7018841041911"/>
    <n v="46580.118080487453"/>
    <n v="92.339567232348173"/>
    <n v="12.7018841041911"/>
  </r>
  <r>
    <n v="702"/>
    <x v="0"/>
    <x v="1"/>
    <x v="2"/>
    <s v="62-304.520 (10), F.A.C."/>
    <x v="2"/>
    <x v="2"/>
    <x v="6"/>
    <x v="74"/>
    <s v="Community Recreational Facilities"/>
    <n v="1860"/>
    <x v="0"/>
    <s v="US Air Force                                  Brevard County"/>
    <x v="2"/>
    <x v="1"/>
    <m/>
    <m/>
    <n v="0"/>
    <n v="1"/>
    <n v="132"/>
    <n v="30.138738823144674"/>
    <n v="221.11476600627191"/>
    <n v="29.91755493168532"/>
    <n v="103544.37309728918"/>
    <n v="221.11476600627191"/>
    <n v="29.9175284832674"/>
    <n v="103544.37309728918"/>
    <n v="221.11476600627191"/>
    <n v="29.9175284832674"/>
  </r>
  <r>
    <n v="703"/>
    <x v="0"/>
    <x v="1"/>
    <x v="2"/>
    <s v="62-304.520 (10), F.A.C."/>
    <x v="2"/>
    <x v="2"/>
    <x v="6"/>
    <x v="103"/>
    <s v="Inactive Land with street patterns but withoutstructures"/>
    <n v="1920"/>
    <x v="0"/>
    <s v="US Air Force                                  Brevard County"/>
    <x v="2"/>
    <x v="1"/>
    <m/>
    <m/>
    <n v="0"/>
    <n v="1"/>
    <n v="53"/>
    <n v="21.226670183091901"/>
    <n v="134.91285615852334"/>
    <n v="18.229724313621478"/>
    <n v="67967.99048131585"/>
    <n v="134.91285615852334"/>
    <n v="18.229708197753446"/>
    <n v="67967.99048131585"/>
    <n v="134.91285615852334"/>
    <n v="18.229708197753446"/>
  </r>
  <r>
    <n v="704"/>
    <x v="0"/>
    <x v="1"/>
    <x v="2"/>
    <s v="62-304.520 (10), F.A.C."/>
    <x v="2"/>
    <x v="2"/>
    <x v="6"/>
    <x v="17"/>
    <s v="Beaches other than swimming beaches"/>
    <n v="7100"/>
    <x v="0"/>
    <s v="US Air Force                                  Brevard County"/>
    <x v="2"/>
    <x v="1"/>
    <m/>
    <m/>
    <n v="0"/>
    <n v="1"/>
    <n v="1"/>
    <n v="1.1111480340676099E-4"/>
    <n v="5.0808356575145458E-4"/>
    <n v="6.9448038471462198E-5"/>
    <n v="0.26124571812364877"/>
    <n v="5.0808356575145458E-4"/>
    <n v="6.9447977076379997E-5"/>
    <n v="0.26124571812364877"/>
    <n v="5.0808356575145458E-4"/>
    <n v="6.9447977076379997E-5"/>
  </r>
  <r>
    <n v="705"/>
    <x v="0"/>
    <x v="1"/>
    <x v="2"/>
    <s v="62-304.520 (10), F.A.C."/>
    <x v="2"/>
    <x v="2"/>
    <x v="6"/>
    <x v="75"/>
    <s v="Disturbed land"/>
    <n v="7400"/>
    <x v="0"/>
    <s v="US Air Force                                  Brevard County"/>
    <x v="2"/>
    <x v="1"/>
    <m/>
    <m/>
    <n v="0"/>
    <n v="1"/>
    <n v="19"/>
    <n v="4.781677985309762"/>
    <n v="28.504469709906143"/>
    <n v="3.5051482414414528"/>
    <n v="13716.110786713925"/>
    <n v="28.504469709906143"/>
    <n v="3.5051451427381739"/>
    <n v="13716.110786713925"/>
    <n v="28.504469709906143"/>
    <n v="3.5051451427381739"/>
  </r>
  <r>
    <n v="706"/>
    <x v="0"/>
    <x v="1"/>
    <x v="2"/>
    <s v="62-304.520 (10), F.A.C."/>
    <x v="2"/>
    <x v="2"/>
    <x v="6"/>
    <x v="76"/>
    <s v="Airports"/>
    <n v="8110"/>
    <x v="0"/>
    <s v="US Air Force                                  Brevard County"/>
    <x v="2"/>
    <x v="1"/>
    <m/>
    <m/>
    <n v="0"/>
    <n v="1"/>
    <n v="998"/>
    <n v="292.6378793846846"/>
    <n v="2289.3900807272739"/>
    <n v="306.54206616073594"/>
    <n v="1082837.8326185492"/>
    <n v="2289.3900807272739"/>
    <n v="306.54179516423625"/>
    <n v="1082837.8326185492"/>
    <n v="2289.3900807272739"/>
    <n v="306.54179516423625"/>
  </r>
  <r>
    <n v="707"/>
    <x v="0"/>
    <x v="1"/>
    <x v="2"/>
    <s v="62-304.520 (10), F.A.C."/>
    <x v="2"/>
    <x v="2"/>
    <x v="6"/>
    <x v="20"/>
    <s v="Roads and Highways"/>
    <n v="8140"/>
    <x v="0"/>
    <s v="US Air Force                                  Brevard County"/>
    <x v="2"/>
    <x v="1"/>
    <m/>
    <m/>
    <n v="0"/>
    <n v="1"/>
    <n v="329"/>
    <n v="26.22239300452517"/>
    <n v="206.54133705396072"/>
    <n v="27.231399035197466"/>
    <n v="96409.691400797441"/>
    <n v="206.54133705396072"/>
    <n v="27.231374961458034"/>
    <n v="96409.691400797441"/>
    <n v="206.54133705396072"/>
    <n v="27.231374961458034"/>
  </r>
  <r>
    <n v="708"/>
    <x v="0"/>
    <x v="1"/>
    <x v="2"/>
    <s v="62-304.520 (10), F.A.C."/>
    <x v="2"/>
    <x v="2"/>
    <x v="6"/>
    <x v="59"/>
    <s v="Electrical power facilities"/>
    <n v="8310"/>
    <x v="0"/>
    <s v="US Air Force                                  Brevard County"/>
    <x v="2"/>
    <x v="1"/>
    <m/>
    <m/>
    <n v="0"/>
    <n v="1"/>
    <n v="23"/>
    <n v="6.3515997101072266"/>
    <n v="46.251746735889725"/>
    <n v="6.566300057143124"/>
    <n v="23177.218690853962"/>
    <n v="46.251746735889725"/>
    <n v="6.5662942522486878"/>
    <n v="23177.218690853962"/>
    <n v="46.251746735889725"/>
    <n v="6.5662942522486878"/>
  </r>
  <r>
    <n v="709"/>
    <x v="0"/>
    <x v="1"/>
    <x v="2"/>
    <s v="62-304.520 (10), F.A.C."/>
    <x v="2"/>
    <x v="2"/>
    <x v="6"/>
    <x v="77"/>
    <s v="Water supply plants"/>
    <n v="8330"/>
    <x v="0"/>
    <s v="US Air Force                                  Brevard County"/>
    <x v="2"/>
    <x v="1"/>
    <m/>
    <m/>
    <n v="0"/>
    <n v="1"/>
    <n v="8"/>
    <n v="1.0043390561102998"/>
    <n v="8.5843991374435209"/>
    <n v="1.1733227181786252"/>
    <n v="3630.4800378398731"/>
    <n v="8.5843991374435209"/>
    <n v="1.1733216809103848"/>
    <n v="3630.4800378398731"/>
    <n v="8.5843991374435209"/>
    <n v="1.1733216809103848"/>
  </r>
  <r>
    <n v="710"/>
    <x v="0"/>
    <x v="1"/>
    <x v="2"/>
    <s v="62-304.520 (10), F.A.C."/>
    <x v="2"/>
    <x v="2"/>
    <x v="6"/>
    <x v="94"/>
    <s v="Sewage Treatment"/>
    <n v="8340"/>
    <x v="0"/>
    <s v="US Air Force                                  Brevard County"/>
    <x v="2"/>
    <x v="1"/>
    <m/>
    <m/>
    <n v="0"/>
    <n v="1"/>
    <n v="5"/>
    <n v="1.0164549853994758"/>
    <n v="7.8021581200939929"/>
    <n v="1.0708618315435907"/>
    <n v="3942.1898243488163"/>
    <n v="7.8021581200939929"/>
    <n v="1.0708608848552243"/>
    <n v="3942.1898243488163"/>
    <n v="7.8021581200939929"/>
    <n v="1.0708608848552243"/>
  </r>
  <r>
    <n v="711"/>
    <x v="1"/>
    <x v="0"/>
    <x v="3"/>
    <s v="62-304.520 (12), F.A.C. modified for downstream protection"/>
    <x v="3"/>
    <x v="3"/>
    <x v="2"/>
    <x v="33"/>
    <s v="Hardwood Conifer Mixed"/>
    <n v="4340"/>
    <x v="1"/>
    <s v="FDOT District 5                           Town of Malabar                 Brevard County"/>
    <x v="3"/>
    <x v="1"/>
    <m/>
    <m/>
    <n v="0"/>
    <n v="1"/>
    <n v="2"/>
    <n v="7.3781370480191805E-3"/>
    <n v="3.9408581508008113E-2"/>
    <n v="1.3617765048700587E-2"/>
    <n v="17.921932486931922"/>
    <n v="3.9408581508008113E-2"/>
    <n v="1.3617753010004811E-2"/>
    <n v="17.921932486931922"/>
    <n v="3.9408581508008113E-2"/>
    <n v="1.3617753010004811E-2"/>
  </r>
  <r>
    <n v="712"/>
    <x v="1"/>
    <x v="0"/>
    <x v="3"/>
    <s v="62-304.520 (12), F.A.C. modified for downstream protection"/>
    <x v="3"/>
    <x v="3"/>
    <x v="2"/>
    <x v="36"/>
    <s v="Streams and waterways"/>
    <n v="5100"/>
    <x v="1"/>
    <s v="FDOT District 5                               Town of Grant-Valkaria             Brevard County"/>
    <x v="3"/>
    <x v="1"/>
    <m/>
    <m/>
    <n v="0"/>
    <n v="1"/>
    <n v="4"/>
    <n v="5.3618090383121181E-2"/>
    <n v="0.27434001710520417"/>
    <n v="3.4730948833043541E-2"/>
    <n v="116.59406528258287"/>
    <n v="0.27434001710520417"/>
    <n v="3.4730918129376377E-2"/>
    <n v="116.59406528258287"/>
    <n v="0.27434001710520417"/>
    <n v="3.4730918129376377E-2"/>
  </r>
  <r>
    <n v="713"/>
    <x v="1"/>
    <x v="0"/>
    <x v="3"/>
    <s v="62-304.520 (12), F.A.C. modified for downstream protection"/>
    <x v="3"/>
    <x v="3"/>
    <x v="2"/>
    <x v="36"/>
    <s v="Streams and waterways"/>
    <n v="5100"/>
    <x v="1"/>
    <s v="FDOT District 5                           Town of Malabar                 Brevard County"/>
    <x v="3"/>
    <x v="1"/>
    <m/>
    <m/>
    <n v="0"/>
    <n v="1"/>
    <n v="1"/>
    <n v="1.5431020988778299E-4"/>
    <n v="5.4786630223389963E-4"/>
    <n v="7.069540914688388E-5"/>
    <n v="0.22743826872202408"/>
    <n v="5.4786630223389963E-4"/>
    <n v="7.0695346649071603E-5"/>
    <n v="0.22743826872202408"/>
    <n v="5.4786630223389963E-4"/>
    <n v="7.0695346649071603E-5"/>
  </r>
  <r>
    <n v="714"/>
    <x v="1"/>
    <x v="0"/>
    <x v="3"/>
    <s v="62-304.520 (12), F.A.C. modified for downstream protection"/>
    <x v="3"/>
    <x v="3"/>
    <x v="2"/>
    <x v="36"/>
    <s v="Streams and waterways"/>
    <n v="5100"/>
    <x v="1"/>
    <s v="FDOT District 5                           Town of Malabar    Town of Grant-Valkaria             Brevard County"/>
    <x v="3"/>
    <x v="1"/>
    <m/>
    <m/>
    <n v="0"/>
    <n v="1"/>
    <n v="2"/>
    <n v="2.2572948689394849E-2"/>
    <n v="8.4907659252701995E-2"/>
    <n v="1.0872187493194314E-2"/>
    <n v="35.771423618825594"/>
    <n v="8.4907659252701995E-2"/>
    <n v="1.0872177881708401E-2"/>
    <n v="35.771423618825594"/>
    <n v="8.4907659252701995E-2"/>
    <n v="1.0872177881708401E-2"/>
  </r>
  <r>
    <n v="715"/>
    <x v="1"/>
    <x v="0"/>
    <x v="3"/>
    <s v="62-304.520 (12), F.A.C. modified for downstream protection"/>
    <x v="3"/>
    <x v="3"/>
    <x v="2"/>
    <x v="45"/>
    <s v="Mixed wetland hardwoods"/>
    <n v="6170"/>
    <x v="1"/>
    <s v="FDOT District 5                               Town of Grant-Valkaria             Brevard County"/>
    <x v="3"/>
    <x v="1"/>
    <m/>
    <m/>
    <n v="0"/>
    <n v="1"/>
    <n v="2"/>
    <n v="3.0901098414223671E-2"/>
    <n v="0.2509263106880158"/>
    <n v="3.1599645004269143E-2"/>
    <n v="106.6481427234141"/>
    <n v="0.2509263106880158"/>
    <n v="3.1599617068810287E-2"/>
    <n v="106.6481427234141"/>
    <n v="0.2509263106880158"/>
    <n v="3.1599617068810287E-2"/>
  </r>
  <r>
    <n v="716"/>
    <x v="1"/>
    <x v="0"/>
    <x v="3"/>
    <s v="62-304.520 (12), F.A.C. modified for downstream protection"/>
    <x v="3"/>
    <x v="3"/>
    <x v="2"/>
    <x v="20"/>
    <s v="Roads and Highways"/>
    <n v="8140"/>
    <x v="0"/>
    <s v="FDOT District 5                               Town of Grant-Valkaria             Brevard County"/>
    <x v="3"/>
    <x v="1"/>
    <m/>
    <m/>
    <n v="0"/>
    <n v="1"/>
    <n v="2"/>
    <n v="0.13094959851525492"/>
    <n v="1.0626490558666837"/>
    <n v="0.13382518544283833"/>
    <n v="451.65192936359597"/>
    <n v="1.0626490558666837"/>
    <n v="0.13382506713556111"/>
    <n v="451.65192936359597"/>
    <n v="1.0626490558666837"/>
    <n v="0.13382506713556111"/>
  </r>
  <r>
    <n v="717"/>
    <x v="1"/>
    <x v="0"/>
    <x v="3"/>
    <s v="62-304.520 (12), F.A.C. modified for downstream protection"/>
    <x v="3"/>
    <x v="3"/>
    <x v="2"/>
    <x v="20"/>
    <s v="Roads and Highways"/>
    <n v="8140"/>
    <x v="0"/>
    <s v="FDOT District 5                           Town of Malabar                 Brevard County"/>
    <x v="3"/>
    <x v="1"/>
    <m/>
    <m/>
    <n v="0"/>
    <n v="1"/>
    <n v="3"/>
    <n v="0.17279806750298624"/>
    <n v="1.0492324069065502"/>
    <n v="0.14573090505320171"/>
    <n v="442.64492037915011"/>
    <n v="1.0492324069065502"/>
    <n v="0.14573077622075251"/>
    <n v="442.64492037915011"/>
    <n v="1.0492324069065502"/>
    <n v="0.14573077622075251"/>
  </r>
  <r>
    <n v="718"/>
    <x v="1"/>
    <x v="0"/>
    <x v="3"/>
    <s v="62-304.520 (12), F.A.C. modified for downstream protection"/>
    <x v="3"/>
    <x v="3"/>
    <x v="2"/>
    <x v="20"/>
    <s v="Roads and Highways"/>
    <n v="8140"/>
    <x v="0"/>
    <s v="FDOT District 5                           Town of Malabar    Town of Grant-Valkaria             Brevard County"/>
    <x v="3"/>
    <x v="1"/>
    <m/>
    <m/>
    <n v="0"/>
    <n v="1"/>
    <n v="2"/>
    <n v="9.8076772009479701E-2"/>
    <n v="0.3495422201943762"/>
    <n v="4.5080676194119595E-2"/>
    <n v="145.25298525811132"/>
    <n v="0.3495422201943762"/>
    <n v="4.5080636340843902E-2"/>
    <n v="145.25298525811132"/>
    <n v="0.3495422201943762"/>
    <n v="4.5080636340843902E-2"/>
  </r>
  <r>
    <n v="719"/>
    <x v="1"/>
    <x v="0"/>
    <x v="3"/>
    <s v="62-304.520 (12), F.A.C. modified for downstream protection"/>
    <x v="3"/>
    <x v="3"/>
    <x v="4"/>
    <x v="27"/>
    <s v="Shrub and Brushland"/>
    <n v="3200"/>
    <x v="1"/>
    <s v="Town of Grant-Valkaria             Brevard County"/>
    <x v="9"/>
    <x v="1"/>
    <m/>
    <m/>
    <n v="0"/>
    <n v="1"/>
    <n v="16"/>
    <n v="3.4899687957759573"/>
    <n v="21.418247775005657"/>
    <n v="2.9300116920916448"/>
    <n v="9815.6923377669846"/>
    <n v="21.418247775005657"/>
    <n v="2.9300091018340551"/>
    <n v="9815.6923377669846"/>
    <m/>
    <m/>
  </r>
  <r>
    <n v="720"/>
    <x v="1"/>
    <x v="0"/>
    <x v="3"/>
    <s v="62-304.520 (12), F.A.C. modified for downstream protection"/>
    <x v="3"/>
    <x v="3"/>
    <x v="4"/>
    <x v="27"/>
    <s v="Shrub and Brushland"/>
    <n v="3200"/>
    <x v="1"/>
    <s v="Town of Malabar                 Brevard County"/>
    <x v="10"/>
    <x v="1"/>
    <m/>
    <m/>
    <n v="0"/>
    <n v="1"/>
    <n v="1"/>
    <n v="8.2460474668476693E-3"/>
    <n v="3.393460610420912E-2"/>
    <n v="6.9435063453648187E-3"/>
    <n v="17.412380703581871"/>
    <n v="3.393460610420912E-2"/>
    <n v="6.9435002070036399E-3"/>
    <n v="17.412380703581871"/>
    <m/>
    <m/>
  </r>
  <r>
    <n v="721"/>
    <x v="1"/>
    <x v="0"/>
    <x v="3"/>
    <s v="62-304.520 (12), F.A.C. modified for downstream protection"/>
    <x v="3"/>
    <x v="3"/>
    <x v="4"/>
    <x v="27"/>
    <s v="Shrub and Brushland"/>
    <n v="3200"/>
    <x v="1"/>
    <s v="Town of Malabar    Town of Grant-Valkaria             Brevard County"/>
    <x v="9"/>
    <x v="1"/>
    <m/>
    <m/>
    <n v="0"/>
    <n v="1"/>
    <n v="3"/>
    <n v="0.25938335792243089"/>
    <n v="1.2115179914786238"/>
    <n v="0.22223147227618539"/>
    <n v="590.27962785391924"/>
    <n v="1.2115179914786238"/>
    <n v="0.22223127581391189"/>
    <n v="590.27962785391924"/>
    <m/>
    <m/>
  </r>
  <r>
    <n v="722"/>
    <x v="1"/>
    <x v="0"/>
    <x v="3"/>
    <s v="62-304.520 (12), F.A.C. modified for downstream protection"/>
    <x v="3"/>
    <x v="3"/>
    <x v="4"/>
    <x v="78"/>
    <s v="Upland Mixed Forest"/>
    <n v="4140"/>
    <x v="1"/>
    <s v="Town of Malabar                 Brevard County"/>
    <x v="10"/>
    <x v="1"/>
    <m/>
    <m/>
    <n v="0"/>
    <n v="1"/>
    <n v="18"/>
    <n v="3.0898220527593248"/>
    <n v="12.8072498400049"/>
    <n v="7.7703774559963765"/>
    <n v="6614.7861901276074"/>
    <n v="12.8072498400049"/>
    <n v="7.7703705866452317"/>
    <n v="6614.7861901276074"/>
    <m/>
    <m/>
  </r>
  <r>
    <n v="723"/>
    <x v="1"/>
    <x v="0"/>
    <x v="3"/>
    <s v="62-304.520 (12), F.A.C. modified for downstream protection"/>
    <x v="3"/>
    <x v="3"/>
    <x v="4"/>
    <x v="100"/>
    <s v="Coastal Temperate Hammock"/>
    <n v="4271"/>
    <x v="1"/>
    <s v="Town of Malabar                 Brevard County"/>
    <x v="10"/>
    <x v="1"/>
    <m/>
    <m/>
    <n v="0"/>
    <n v="1"/>
    <n v="13"/>
    <n v="2.4048158640726478"/>
    <n v="9.7717796057320587"/>
    <n v="4.8377732064691177"/>
    <n v="5067.9810512568329"/>
    <n v="9.7717796057320587"/>
    <n v="4.8377689296674946"/>
    <n v="5067.9810512568329"/>
    <m/>
    <m/>
  </r>
  <r>
    <n v="724"/>
    <x v="1"/>
    <x v="0"/>
    <x v="3"/>
    <s v="62-304.520 (12), F.A.C. modified for downstream protection"/>
    <x v="3"/>
    <x v="3"/>
    <x v="4"/>
    <x v="100"/>
    <s v="Coastal Temperate Hammock"/>
    <n v="4271"/>
    <x v="1"/>
    <s v="Town of Malabar    Town of Grant-Valkaria             Brevard County"/>
    <x v="9"/>
    <x v="1"/>
    <m/>
    <m/>
    <n v="0"/>
    <n v="1"/>
    <n v="4"/>
    <n v="0.2214621373427168"/>
    <n v="0.85254848343961398"/>
    <n v="0.3900487302169523"/>
    <n v="410.51120850703927"/>
    <n v="0.85254848343961398"/>
    <n v="0.39004838539693437"/>
    <n v="410.51120850703927"/>
    <m/>
    <m/>
  </r>
  <r>
    <n v="725"/>
    <x v="1"/>
    <x v="0"/>
    <x v="3"/>
    <s v="62-304.520 (12), F.A.C. modified for downstream protection"/>
    <x v="3"/>
    <x v="3"/>
    <x v="4"/>
    <x v="33"/>
    <s v="Hardwood Conifer Mixed"/>
    <n v="4340"/>
    <x v="1"/>
    <s v="Town of Grant-Valkaria             Brevard County"/>
    <x v="9"/>
    <x v="1"/>
    <m/>
    <m/>
    <n v="0"/>
    <n v="1"/>
    <n v="26"/>
    <n v="3.6228648887945805"/>
    <n v="22.315268139908707"/>
    <n v="3.1505262573281074"/>
    <n v="10352.809102432151"/>
    <n v="22.315268139908707"/>
    <n v="3.150523472126066"/>
    <n v="10352.809102432151"/>
    <m/>
    <m/>
  </r>
  <r>
    <n v="726"/>
    <x v="1"/>
    <x v="0"/>
    <x v="3"/>
    <s v="62-304.520 (12), F.A.C. modified for downstream protection"/>
    <x v="3"/>
    <x v="3"/>
    <x v="4"/>
    <x v="33"/>
    <s v="Hardwood Conifer Mixed"/>
    <n v="4340"/>
    <x v="1"/>
    <s v="Town of Malabar                 Brevard County"/>
    <x v="10"/>
    <x v="1"/>
    <m/>
    <m/>
    <n v="0"/>
    <n v="1"/>
    <n v="20"/>
    <n v="1.8946677076431913"/>
    <n v="7.6816446170678709"/>
    <n v="2.9440541606248574"/>
    <n v="3982.0849080804487"/>
    <n v="7.6816446170678709"/>
    <n v="2.9440515579531175"/>
    <n v="3982.0849080804487"/>
    <m/>
    <m/>
  </r>
  <r>
    <n v="727"/>
    <x v="1"/>
    <x v="0"/>
    <x v="3"/>
    <s v="62-304.520 (12), F.A.C. modified for downstream protection"/>
    <x v="3"/>
    <x v="3"/>
    <x v="4"/>
    <x v="33"/>
    <s v="Hardwood Conifer Mixed"/>
    <n v="4340"/>
    <x v="1"/>
    <s v="Town of Malabar    Town of Grant-Valkaria             Brevard County"/>
    <x v="9"/>
    <x v="1"/>
    <m/>
    <m/>
    <n v="0"/>
    <n v="1"/>
    <n v="2"/>
    <n v="0.1543010917274833"/>
    <n v="0.70480672663504884"/>
    <n v="0.36770248970340641"/>
    <n v="352.17170601730675"/>
    <n v="0.70480672663504884"/>
    <n v="0.36770216463843497"/>
    <n v="352.17170601730675"/>
    <m/>
    <m/>
  </r>
  <r>
    <n v="728"/>
    <x v="1"/>
    <x v="0"/>
    <x v="3"/>
    <s v="62-304.520 (12), F.A.C. modified for downstream protection"/>
    <x v="3"/>
    <x v="3"/>
    <x v="4"/>
    <x v="36"/>
    <s v="Streams and waterways"/>
    <n v="5100"/>
    <x v="1"/>
    <s v="Town of Grant-Valkaria             Brevard County"/>
    <x v="9"/>
    <x v="1"/>
    <m/>
    <m/>
    <n v="0"/>
    <n v="1"/>
    <n v="33"/>
    <n v="3.1164478043714179"/>
    <n v="19.957698645411167"/>
    <n v="3.0480220620293905"/>
    <n v="7769.5534881275298"/>
    <n v="19.957698645411167"/>
    <n v="3.0480193674455074"/>
    <n v="7769.5534881275298"/>
    <m/>
    <m/>
  </r>
  <r>
    <n v="729"/>
    <x v="1"/>
    <x v="0"/>
    <x v="3"/>
    <s v="62-304.520 (12), F.A.C. modified for downstream protection"/>
    <x v="3"/>
    <x v="3"/>
    <x v="4"/>
    <x v="36"/>
    <s v="Streams and waterways"/>
    <n v="5100"/>
    <x v="1"/>
    <s v="Town of Malabar                 Brevard County"/>
    <x v="10"/>
    <x v="1"/>
    <m/>
    <m/>
    <n v="0"/>
    <n v="1"/>
    <n v="11"/>
    <n v="1.1034003927900589"/>
    <n v="3.6432732822913509"/>
    <n v="0.94324897822009546"/>
    <n v="1627.2327075384665"/>
    <n v="3.6432732822913509"/>
    <n v="0.94324814434703264"/>
    <n v="1627.2327075384665"/>
    <m/>
    <m/>
  </r>
  <r>
    <n v="730"/>
    <x v="1"/>
    <x v="0"/>
    <x v="3"/>
    <s v="62-304.520 (12), F.A.C. modified for downstream protection"/>
    <x v="3"/>
    <x v="3"/>
    <x v="4"/>
    <x v="36"/>
    <s v="Streams and waterways"/>
    <n v="5100"/>
    <x v="1"/>
    <s v="Town of Malabar    Town of Grant-Valkaria             Brevard County"/>
    <x v="9"/>
    <x v="1"/>
    <m/>
    <m/>
    <n v="0"/>
    <n v="1"/>
    <n v="3"/>
    <n v="0.41458778746598574"/>
    <n v="1.2092254854630582"/>
    <n v="0.19026747004358202"/>
    <n v="486.09355640493493"/>
    <n v="1.2092254854630582"/>
    <n v="0.19026730183887458"/>
    <n v="486.09355640493493"/>
    <m/>
    <m/>
  </r>
  <r>
    <n v="731"/>
    <x v="1"/>
    <x v="0"/>
    <x v="3"/>
    <s v="62-304.520 (12), F.A.C. modified for downstream protection"/>
    <x v="3"/>
    <x v="3"/>
    <x v="4"/>
    <x v="45"/>
    <s v="Mixed wetland hardwoods"/>
    <n v="6170"/>
    <x v="1"/>
    <s v="Town of Grant-Valkaria             Brevard County"/>
    <x v="9"/>
    <x v="1"/>
    <m/>
    <m/>
    <n v="0"/>
    <n v="1"/>
    <n v="34"/>
    <n v="4.1172248416230106"/>
    <n v="25.583993815667331"/>
    <n v="2.8954889192096553"/>
    <n v="9679.3290761870376"/>
    <n v="25.583993815667331"/>
    <n v="2.8954863594716937"/>
    <n v="9679.3290761870376"/>
    <m/>
    <m/>
  </r>
  <r>
    <n v="732"/>
    <x v="1"/>
    <x v="0"/>
    <x v="3"/>
    <s v="62-304.520 (12), F.A.C. modified for downstream protection"/>
    <x v="3"/>
    <x v="3"/>
    <x v="4"/>
    <x v="45"/>
    <s v="Mixed wetland hardwoods"/>
    <n v="6170"/>
    <x v="1"/>
    <s v="Town of Malabar                 Brevard County"/>
    <x v="10"/>
    <x v="1"/>
    <m/>
    <m/>
    <n v="0"/>
    <n v="1"/>
    <n v="3"/>
    <n v="0.48195486461145509"/>
    <n v="1.8933547849286214"/>
    <n v="0.18458952571805551"/>
    <n v="748.11950307204074"/>
    <n v="1.8933547849286214"/>
    <n v="0.1845893625328982"/>
    <n v="748.11950307204074"/>
    <m/>
    <m/>
  </r>
  <r>
    <n v="733"/>
    <x v="1"/>
    <x v="0"/>
    <x v="3"/>
    <s v="62-304.520 (12), F.A.C. modified for downstream protection"/>
    <x v="3"/>
    <x v="3"/>
    <x v="4"/>
    <x v="45"/>
    <s v="Mixed wetland hardwoods"/>
    <n v="6170"/>
    <x v="1"/>
    <s v="Town of Malabar    Town of Grant-Valkaria             Brevard County"/>
    <x v="9"/>
    <x v="1"/>
    <m/>
    <m/>
    <n v="0"/>
    <n v="1"/>
    <n v="3"/>
    <n v="0.1550783828423504"/>
    <n v="0.65515837651350051"/>
    <n v="7.5428134181087195E-2"/>
    <n v="260.65263442713012"/>
    <n v="0.65515837651350051"/>
    <n v="7.5428067499340723E-2"/>
    <n v="260.65263442713012"/>
    <m/>
    <m/>
  </r>
  <r>
    <n v="734"/>
    <x v="1"/>
    <x v="0"/>
    <x v="3"/>
    <s v="62-304.520 (12), F.A.C. modified for downstream protection"/>
    <x v="3"/>
    <x v="3"/>
    <x v="4"/>
    <x v="50"/>
    <s v="Wetland Forested Mixed"/>
    <n v="6300"/>
    <x v="1"/>
    <s v="Town of Grant-Valkaria             Brevard County"/>
    <x v="9"/>
    <x v="1"/>
    <m/>
    <m/>
    <n v="0"/>
    <n v="1"/>
    <n v="18"/>
    <n v="4.2908351571328618"/>
    <n v="27.094495249356076"/>
    <n v="2.9392193781869906"/>
    <n v="10500.542717555734"/>
    <n v="27.094495249356076"/>
    <n v="2.9392167797894033"/>
    <n v="10500.542717555734"/>
    <m/>
    <m/>
  </r>
  <r>
    <n v="735"/>
    <x v="1"/>
    <x v="0"/>
    <x v="3"/>
    <s v="62-304.520 (12), F.A.C. modified for downstream protection"/>
    <x v="3"/>
    <x v="3"/>
    <x v="4"/>
    <x v="55"/>
    <s v="Mixed scrub-shrub wetland"/>
    <n v="6460"/>
    <x v="1"/>
    <s v="Town of Grant-Valkaria             Brevard County"/>
    <x v="9"/>
    <x v="1"/>
    <m/>
    <m/>
    <n v="0"/>
    <n v="1"/>
    <n v="2"/>
    <n v="1.707931687353903E-2"/>
    <n v="0.10717557038452949"/>
    <n v="1.7614579715638748E-2"/>
    <n v="39.553371979191731"/>
    <n v="0.10717557038452949"/>
    <n v="1.7614564143585334E-2"/>
    <n v="39.553371979191731"/>
    <m/>
    <m/>
  </r>
  <r>
    <n v="736"/>
    <x v="1"/>
    <x v="0"/>
    <x v="3"/>
    <s v="62-304.520 (12), F.A.C. modified for downstream protection"/>
    <x v="3"/>
    <x v="3"/>
    <x v="4"/>
    <x v="55"/>
    <s v="Mixed scrub-shrub wetland"/>
    <n v="6460"/>
    <x v="1"/>
    <s v="Town of Malabar                 Brevard County"/>
    <x v="10"/>
    <x v="1"/>
    <m/>
    <m/>
    <n v="0"/>
    <n v="1"/>
    <n v="2"/>
    <n v="2.5278766981877742E-3"/>
    <n v="1.2070366416812275E-2"/>
    <n v="1.6758214273780744E-3"/>
    <n v="5.4079849430411127"/>
    <n v="1.2070366416812275E-2"/>
    <n v="1.67581994587915E-3"/>
    <n v="5.4079849430411127"/>
    <m/>
    <m/>
  </r>
  <r>
    <n v="737"/>
    <x v="1"/>
    <x v="0"/>
    <x v="3"/>
    <s v="62-304.520 (12), F.A.C. modified for downstream protection"/>
    <x v="3"/>
    <x v="3"/>
    <x v="4"/>
    <x v="55"/>
    <s v="Mixed scrub-shrub wetland"/>
    <n v="6460"/>
    <x v="1"/>
    <s v="Town of Malabar    Town of Grant-Valkaria             Brevard County"/>
    <x v="9"/>
    <x v="1"/>
    <m/>
    <m/>
    <n v="0"/>
    <n v="1"/>
    <n v="4"/>
    <n v="0.11421413991993638"/>
    <n v="0.53972986214594032"/>
    <n v="9.7360920516174565E-2"/>
    <n v="243.73394995457076"/>
    <n v="0.53972986214594032"/>
    <n v="9.7360834444892352E-2"/>
    <n v="243.73394995457076"/>
    <m/>
    <m/>
  </r>
  <r>
    <n v="738"/>
    <x v="1"/>
    <x v="0"/>
    <x v="3"/>
    <s v="62-304.520 (12), F.A.C. modified for downstream protection"/>
    <x v="3"/>
    <x v="3"/>
    <x v="4"/>
    <x v="102"/>
    <s v="Tidal creek"/>
    <n v="6510"/>
    <x v="1"/>
    <s v="Town of Grant-Valkaria             Brevard County"/>
    <x v="9"/>
    <x v="1"/>
    <m/>
    <m/>
    <n v="0"/>
    <n v="1"/>
    <n v="1"/>
    <n v="2.5879149853444201E-2"/>
    <n v="0.12606034761030313"/>
    <n v="1.9254639979435668E-2"/>
    <n v="54.490029793195333"/>
    <n v="0.12606034761030313"/>
    <n v="1.9254622957497702E-2"/>
    <n v="54.490029793195333"/>
    <m/>
    <m/>
  </r>
  <r>
    <n v="739"/>
    <x v="1"/>
    <x v="0"/>
    <x v="3"/>
    <s v="62-304.520 (12), F.A.C. modified for downstream protection"/>
    <x v="3"/>
    <x v="3"/>
    <x v="4"/>
    <x v="102"/>
    <s v="Tidal creek"/>
    <n v="6510"/>
    <x v="1"/>
    <s v="Town of Malabar                 Brevard County"/>
    <x v="10"/>
    <x v="1"/>
    <m/>
    <m/>
    <n v="0"/>
    <n v="1"/>
    <n v="15"/>
    <n v="0.44090345712126355"/>
    <n v="1.6777776100542692"/>
    <n v="0.61095734046421168"/>
    <n v="772.18014205122324"/>
    <n v="1.6777776100542692"/>
    <n v="0.61095680035138833"/>
    <n v="772.18014205122324"/>
    <m/>
    <m/>
  </r>
  <r>
    <n v="740"/>
    <x v="1"/>
    <x v="0"/>
    <x v="3"/>
    <s v="62-304.520 (12), F.A.C. modified for downstream protection"/>
    <x v="3"/>
    <x v="3"/>
    <x v="4"/>
    <x v="102"/>
    <s v="Tidal creek"/>
    <n v="6510"/>
    <x v="1"/>
    <s v="Town of Malabar    Town of Grant-Valkaria             Brevard County"/>
    <x v="9"/>
    <x v="1"/>
    <m/>
    <m/>
    <n v="0"/>
    <n v="1"/>
    <n v="1"/>
    <n v="1.0207542654947501E-2"/>
    <n v="3.8976444867202725E-2"/>
    <n v="3.7602331505177705E-3"/>
    <n v="14.590561597767909"/>
    <n v="3.8976444867202725E-2"/>
    <n v="3.7602298263083702E-3"/>
    <n v="14.590561597767909"/>
    <m/>
    <m/>
  </r>
  <r>
    <n v="741"/>
    <x v="1"/>
    <x v="0"/>
    <x v="3"/>
    <s v="62-304.520 (12), F.A.C. modified for downstream protection"/>
    <x v="3"/>
    <x v="3"/>
    <x v="11"/>
    <x v="5"/>
    <s v="Residential, Low Density-Less than two dwelling units/acre"/>
    <n v="1100"/>
    <x v="0"/>
    <s v="Town of Grant-Valkaria             Brevard County"/>
    <x v="9"/>
    <x v="1"/>
    <m/>
    <m/>
    <n v="0"/>
    <n v="1"/>
    <n v="47"/>
    <n v="6.180570809067305"/>
    <n v="51.000257136061926"/>
    <n v="7.3714357116514861"/>
    <n v="22929.262581946161"/>
    <n v="51.000257136061926"/>
    <n v="7.371429194982162"/>
    <n v="22929.262581946161"/>
    <n v="51.000257136061926"/>
    <n v="7.371429194982162"/>
  </r>
  <r>
    <n v="742"/>
    <x v="1"/>
    <x v="0"/>
    <x v="3"/>
    <s v="62-304.520 (12), F.A.C. modified for downstream protection"/>
    <x v="3"/>
    <x v="3"/>
    <x v="11"/>
    <x v="8"/>
    <s v="Residential, Medium Density-Two-five dwellingunits per acre"/>
    <n v="1200"/>
    <x v="0"/>
    <s v="Town of Grant-Valkaria             Brevard County"/>
    <x v="9"/>
    <x v="1"/>
    <m/>
    <m/>
    <n v="0"/>
    <n v="1"/>
    <n v="41"/>
    <n v="7.0948963312419648"/>
    <n v="65.695689303305798"/>
    <n v="10.585193188436707"/>
    <n v="25365.190406668786"/>
    <n v="65.695689303305798"/>
    <n v="10.5851838306662"/>
    <n v="25365.190406668786"/>
    <n v="65.695689303305798"/>
    <n v="10.5851838306662"/>
  </r>
  <r>
    <n v="743"/>
    <x v="1"/>
    <x v="0"/>
    <x v="3"/>
    <s v="62-304.520 (12), F.A.C. modified for downstream protection"/>
    <x v="3"/>
    <x v="3"/>
    <x v="11"/>
    <x v="8"/>
    <s v="Residential, Medium Density-Two-five dwellingunits per acre"/>
    <n v="1200"/>
    <x v="0"/>
    <s v="Town of Malabar    Town of Grant-Valkaria             Brevard County"/>
    <x v="9"/>
    <x v="1"/>
    <m/>
    <m/>
    <n v="0"/>
    <n v="1"/>
    <n v="3"/>
    <n v="2.4773009316163372E-2"/>
    <n v="0.11534696620852949"/>
    <n v="2.7211250850280692E-2"/>
    <n v="56.442262159883796"/>
    <n v="0.11534696620852949"/>
    <n v="2.721122679435314E-2"/>
    <n v="56.442262159883796"/>
    <n v="0.11534696620852949"/>
    <n v="2.721122679435314E-2"/>
  </r>
  <r>
    <n v="744"/>
    <x v="1"/>
    <x v="0"/>
    <x v="3"/>
    <s v="62-304.520 (12), F.A.C. modified for downstream protection"/>
    <x v="3"/>
    <x v="3"/>
    <x v="11"/>
    <x v="9"/>
    <s v="Fixed Single Family Units"/>
    <n v="1210"/>
    <x v="0"/>
    <s v="Town of Grant-Valkaria             Brevard County"/>
    <x v="9"/>
    <x v="1"/>
    <m/>
    <m/>
    <n v="0"/>
    <n v="1"/>
    <n v="161"/>
    <n v="28.285877739139316"/>
    <n v="253.024854076927"/>
    <n v="37.52146658335721"/>
    <n v="103078.36183332423"/>
    <n v="253.024854076927"/>
    <n v="37.521433412751144"/>
    <n v="103078.36183332423"/>
    <n v="253.024854076927"/>
    <n v="37.521433412751144"/>
  </r>
  <r>
    <n v="745"/>
    <x v="1"/>
    <x v="0"/>
    <x v="3"/>
    <s v="62-304.520 (12), F.A.C. modified for downstream protection"/>
    <x v="3"/>
    <x v="3"/>
    <x v="11"/>
    <x v="62"/>
    <s v="Residential, High Density"/>
    <n v="1300"/>
    <x v="0"/>
    <s v="Town of Grant-Valkaria             Brevard County"/>
    <x v="9"/>
    <x v="1"/>
    <m/>
    <m/>
    <n v="0"/>
    <n v="1"/>
    <n v="13"/>
    <n v="2.1518520000751198"/>
    <n v="21.945608785668053"/>
    <n v="3.8896540092191203"/>
    <n v="8260.7654479582307"/>
    <n v="21.945608785668053"/>
    <n v="3.8896505705960456"/>
    <n v="8260.7654479582307"/>
    <n v="21.945608785668053"/>
    <n v="3.8896505705960456"/>
  </r>
  <r>
    <n v="746"/>
    <x v="1"/>
    <x v="0"/>
    <x v="3"/>
    <s v="62-304.520 (12), F.A.C. modified for downstream protection"/>
    <x v="3"/>
    <x v="3"/>
    <x v="11"/>
    <x v="63"/>
    <s v="Mobile Home Units"/>
    <n v="1320"/>
    <x v="0"/>
    <s v="Town of Grant-Valkaria             Brevard County"/>
    <x v="9"/>
    <x v="1"/>
    <m/>
    <m/>
    <n v="0"/>
    <n v="1"/>
    <n v="70"/>
    <n v="8.359902997298704"/>
    <n v="81.867174382001224"/>
    <n v="14.193455846288465"/>
    <n v="30539.037622473439"/>
    <n v="81.867174382001224"/>
    <n v="14.193443298657057"/>
    <n v="30539.037622473439"/>
    <n v="81.867174382001224"/>
    <n v="14.193443298657057"/>
  </r>
  <r>
    <n v="747"/>
    <x v="1"/>
    <x v="0"/>
    <x v="3"/>
    <s v="62-304.520 (12), F.A.C. modified for downstream protection"/>
    <x v="3"/>
    <x v="3"/>
    <x v="11"/>
    <x v="67"/>
    <s v="Tourist Services"/>
    <n v="1450"/>
    <x v="0"/>
    <s v="Town of Grant-Valkaria             Brevard County"/>
    <x v="9"/>
    <x v="1"/>
    <m/>
    <m/>
    <n v="0"/>
    <n v="1"/>
    <n v="17"/>
    <n v="3.9338318823850718"/>
    <n v="32.108929470500961"/>
    <n v="4.5113794059946093"/>
    <n v="14396.729534821423"/>
    <n v="32.108929470500961"/>
    <n v="4.5113754177392789"/>
    <n v="14396.729534821423"/>
    <n v="32.108929470500961"/>
    <n v="4.5113754177392789"/>
  </r>
  <r>
    <n v="748"/>
    <x v="1"/>
    <x v="0"/>
    <x v="3"/>
    <s v="62-304.520 (12), F.A.C. modified for downstream protection"/>
    <x v="3"/>
    <x v="3"/>
    <x v="11"/>
    <x v="14"/>
    <s v="Governmental"/>
    <n v="1750"/>
    <x v="0"/>
    <s v="Town of Grant-Valkaria             Brevard County"/>
    <x v="9"/>
    <x v="1"/>
    <m/>
    <m/>
    <n v="0"/>
    <n v="1"/>
    <n v="8"/>
    <n v="1.5903369225493276"/>
    <n v="12.978023449240277"/>
    <n v="1.7486868137070055"/>
    <n v="6032.1479296830548"/>
    <n v="12.978023449240277"/>
    <n v="1.7486852677919145"/>
    <n v="6032.1479296830548"/>
    <n v="12.978023449240277"/>
    <n v="1.7486852677919145"/>
  </r>
  <r>
    <n v="749"/>
    <x v="1"/>
    <x v="0"/>
    <x v="3"/>
    <s v="62-304.520 (12), F.A.C. modified for downstream protection"/>
    <x v="3"/>
    <x v="3"/>
    <x v="11"/>
    <x v="75"/>
    <s v="Disturbed land"/>
    <n v="7400"/>
    <x v="0"/>
    <s v="Town of Grant-Valkaria             Brevard County"/>
    <x v="9"/>
    <x v="1"/>
    <m/>
    <m/>
    <n v="0"/>
    <n v="1"/>
    <n v="6"/>
    <n v="0.84070284455375066"/>
    <n v="5.2916022453973657"/>
    <n v="0.85427247633418135"/>
    <n v="2197.2163096160675"/>
    <n v="5.2916022453973657"/>
    <n v="0.85427172112020877"/>
    <n v="2197.2163096160675"/>
    <n v="5.2916022453973657"/>
    <n v="0.85427172112020877"/>
  </r>
  <r>
    <n v="750"/>
    <x v="1"/>
    <x v="0"/>
    <x v="3"/>
    <s v="62-304.520 (12), F.A.C. modified for downstream protection"/>
    <x v="3"/>
    <x v="3"/>
    <x v="11"/>
    <x v="75"/>
    <s v="Disturbed land"/>
    <n v="7400"/>
    <x v="0"/>
    <s v="Town of Malabar    Town of Grant-Valkaria             Brevard County"/>
    <x v="9"/>
    <x v="1"/>
    <m/>
    <m/>
    <n v="0"/>
    <n v="1"/>
    <n v="8"/>
    <n v="0.47022647326970968"/>
    <n v="2.2965780177530837"/>
    <n v="0.38241480115068477"/>
    <n v="1040.8670966046843"/>
    <n v="2.2965780177530837"/>
    <n v="0.38241446307939136"/>
    <n v="1040.8670966046843"/>
    <n v="2.2965780177530837"/>
    <n v="0.38241446307939136"/>
  </r>
  <r>
    <n v="751"/>
    <x v="1"/>
    <x v="0"/>
    <x v="3"/>
    <s v="62-304.520 (12), F.A.C. modified for downstream protection"/>
    <x v="3"/>
    <x v="3"/>
    <x v="11"/>
    <x v="22"/>
    <s v="Electrical power transmission lines"/>
    <n v="8320"/>
    <x v="0"/>
    <s v="Town of Grant-Valkaria             Brevard County"/>
    <x v="9"/>
    <x v="1"/>
    <m/>
    <m/>
    <n v="0"/>
    <n v="1"/>
    <n v="1"/>
    <n v="6.8542745952704896E-3"/>
    <n v="6.4797269636263602E-2"/>
    <n v="9.4452734197736019E-3"/>
    <n v="26.80143462688142"/>
    <n v="6.4797269636263602E-2"/>
    <n v="9.4452650697416807E-3"/>
    <n v="26.80143462688142"/>
    <n v="6.4797269636263602E-2"/>
    <n v="9.4452650697416807E-3"/>
  </r>
  <r>
    <n v="752"/>
    <x v="1"/>
    <x v="0"/>
    <x v="3"/>
    <s v="62-304.520 (12), F.A.C. modified for downstream protection"/>
    <x v="3"/>
    <x v="3"/>
    <x v="12"/>
    <x v="75"/>
    <s v="Disturbed land"/>
    <n v="7400"/>
    <x v="0"/>
    <s v="Town of Malabar                 Brevard County"/>
    <x v="10"/>
    <x v="1"/>
    <m/>
    <m/>
    <n v="0"/>
    <n v="1"/>
    <n v="30"/>
    <n v="6.5911749779496125"/>
    <n v="27.088077791326018"/>
    <n v="6.3089980181515326"/>
    <n v="13495.837217974249"/>
    <n v="27.088077791326018"/>
    <n v="6.3089924407232836"/>
    <n v="13495.837217974249"/>
    <n v="27.088077791326018"/>
    <n v="6.3089924407232836"/>
  </r>
  <r>
    <n v="753"/>
    <x v="1"/>
    <x v="0"/>
    <x v="3"/>
    <s v="62-304.520 (12), F.A.C. modified for downstream protection"/>
    <x v="3"/>
    <x v="3"/>
    <x v="12"/>
    <x v="20"/>
    <s v="Roads and Highways"/>
    <n v="8140"/>
    <x v="0"/>
    <s v="Town of Malabar                 Brevard County"/>
    <x v="10"/>
    <x v="1"/>
    <m/>
    <m/>
    <n v="0"/>
    <n v="1"/>
    <n v="2"/>
    <n v="2.0246090704049962E-3"/>
    <n v="8.3096751072596377E-3"/>
    <n v="1.0734855806703216E-3"/>
    <n v="3.4636731667717191"/>
    <n v="8.3096751072596377E-3"/>
    <n v="1.0734846316624461E-3"/>
    <n v="3.4636731667717191"/>
    <n v="8.3096751072596377E-3"/>
    <n v="1.0734846316624461E-3"/>
  </r>
  <r>
    <n v="754"/>
    <x v="1"/>
    <x v="0"/>
    <x v="3"/>
    <s v="62-304.520 (7)(b),(16), F.A.C."/>
    <x v="3"/>
    <x v="3"/>
    <x v="0"/>
    <x v="0"/>
    <s v="Improved Pasture"/>
    <n v="2110"/>
    <x v="0"/>
    <s v="Brevard County"/>
    <x v="0"/>
    <x v="0"/>
    <m/>
    <m/>
    <n v="0"/>
    <n v="1"/>
    <n v="28"/>
    <n v="4.1088799996736398"/>
    <n v="36.086075642934922"/>
    <n v="5.4248528514950589"/>
    <n v="13546.696864886249"/>
    <n v="36.086075642934922"/>
    <n v="5.4248480556895213"/>
    <n v="13546.696864886249"/>
    <n v="36.086075642934922"/>
    <n v="5.4248480556895213"/>
  </r>
  <r>
    <n v="755"/>
    <x v="1"/>
    <x v="0"/>
    <x v="3"/>
    <s v="62-304.520 (7)(b),(16), F.A.C."/>
    <x v="3"/>
    <x v="3"/>
    <x v="0"/>
    <x v="0"/>
    <s v="Improved Pasture"/>
    <n v="2110"/>
    <x v="0"/>
    <s v="Brevard County   SJRWMD C-1 Diversion"/>
    <x v="0"/>
    <x v="0"/>
    <m/>
    <m/>
    <n v="0.38"/>
    <n v="0.62"/>
    <n v="1"/>
    <n v="9.9622219526892598E-4"/>
    <n v="9.1462858968120141E-3"/>
    <n v="8.7250942644554201E-4"/>
    <n v="3.3656880828761166"/>
    <n v="5.6706972560234487E-3"/>
    <n v="8.7250865510931329E-4"/>
    <n v="2.0867266113831922"/>
    <n v="5.6706972560234487E-3"/>
    <n v="8.7250865510931329E-4"/>
  </r>
  <r>
    <n v="756"/>
    <x v="1"/>
    <x v="0"/>
    <x v="3"/>
    <s v="62-304.520 (7)(b),(16), F.A.C."/>
    <x v="3"/>
    <x v="3"/>
    <x v="0"/>
    <x v="0"/>
    <s v="Improved Pasture"/>
    <n v="2110"/>
    <x v="0"/>
    <s v="City of Melbourne                  Brevard County"/>
    <x v="11"/>
    <x v="0"/>
    <m/>
    <m/>
    <n v="0"/>
    <n v="1"/>
    <n v="8"/>
    <n v="0.26705846767713387"/>
    <n v="2.4068192002794979"/>
    <n v="0.35949959052896385"/>
    <n v="975.08146314700298"/>
    <n v="2.4068192002794979"/>
    <n v="0.35949927271571219"/>
    <n v="975.08146314700298"/>
    <n v="2.4068192002794979"/>
    <n v="0.35949927271571219"/>
  </r>
  <r>
    <n v="757"/>
    <x v="1"/>
    <x v="0"/>
    <x v="3"/>
    <s v="62-304.520 (7)(b),(16), F.A.C."/>
    <x v="3"/>
    <x v="3"/>
    <x v="0"/>
    <x v="0"/>
    <s v="Improved Pasture"/>
    <n v="2110"/>
    <x v="0"/>
    <s v="City of Palm Bay                       Brevard County"/>
    <x v="12"/>
    <x v="0"/>
    <m/>
    <m/>
    <n v="0"/>
    <n v="1"/>
    <n v="7"/>
    <n v="0.99676467047252981"/>
    <n v="8.9444412435076472"/>
    <n v="1.3698153036688525"/>
    <n v="3328.8806130360699"/>
    <n v="8.9444412435076472"/>
    <n v="1.3698140926926325"/>
    <n v="3328.8806130360699"/>
    <n v="8.9444412435076472"/>
    <n v="1.3698140926926325"/>
  </r>
  <r>
    <n v="758"/>
    <x v="1"/>
    <x v="0"/>
    <x v="3"/>
    <s v="62-304.520 (7)(b),(16), F.A.C."/>
    <x v="3"/>
    <x v="3"/>
    <x v="0"/>
    <x v="1"/>
    <s v="Woodland Pasture"/>
    <n v="2130"/>
    <x v="0"/>
    <s v="Brevard County"/>
    <x v="0"/>
    <x v="0"/>
    <m/>
    <m/>
    <n v="0"/>
    <n v="1"/>
    <n v="33"/>
    <n v="3.9405324964568216"/>
    <n v="30.14013227408671"/>
    <n v="4.6343709316507322"/>
    <n v="11740.960763291267"/>
    <n v="30.14013227408671"/>
    <n v="4.6343668346655527"/>
    <n v="11740.960763291267"/>
    <n v="30.14013227408671"/>
    <n v="4.6343668346655527"/>
  </r>
  <r>
    <n v="759"/>
    <x v="1"/>
    <x v="0"/>
    <x v="3"/>
    <s v="62-304.520 (7)(b),(16), F.A.C."/>
    <x v="3"/>
    <x v="3"/>
    <x v="0"/>
    <x v="1"/>
    <s v="Woodland Pasture"/>
    <n v="2130"/>
    <x v="0"/>
    <s v="City of Melbourne                  Brevard County"/>
    <x v="11"/>
    <x v="0"/>
    <m/>
    <m/>
    <n v="0"/>
    <n v="1"/>
    <n v="55"/>
    <n v="3.8843893537284986"/>
    <n v="35.05977331223955"/>
    <n v="5.1031667545774715"/>
    <n v="14658.169571190574"/>
    <n v="35.05977331223955"/>
    <n v="5.1031622431564205"/>
    <n v="14658.169571190574"/>
    <n v="35.05977331223955"/>
    <n v="5.1031622431564205"/>
  </r>
  <r>
    <n v="760"/>
    <x v="1"/>
    <x v="0"/>
    <x v="3"/>
    <s v="62-304.520 (7)(b),(16), F.A.C."/>
    <x v="3"/>
    <x v="3"/>
    <x v="0"/>
    <x v="1"/>
    <s v="Woodland Pasture"/>
    <n v="2130"/>
    <x v="0"/>
    <s v="City of Palm Bay                       Brevard County"/>
    <x v="12"/>
    <x v="0"/>
    <m/>
    <m/>
    <n v="0"/>
    <n v="1"/>
    <n v="20"/>
    <n v="4.2002045841143261"/>
    <n v="37.79748816387206"/>
    <n v="5.9589836238931735"/>
    <n v="13335.656469071102"/>
    <n v="37.79748816387206"/>
    <n v="5.9589783558928531"/>
    <n v="13335.656469071102"/>
    <n v="37.79748816387206"/>
    <n v="5.9589783558928531"/>
  </r>
  <r>
    <n v="761"/>
    <x v="1"/>
    <x v="0"/>
    <x v="3"/>
    <s v="62-304.520 (7)(b),(16), F.A.C."/>
    <x v="3"/>
    <x v="3"/>
    <x v="0"/>
    <x v="1"/>
    <s v="Woodland Pasture"/>
    <n v="2130"/>
    <x v="0"/>
    <s v="City of West Melbourne                               Brevard County"/>
    <x v="13"/>
    <x v="0"/>
    <m/>
    <m/>
    <n v="0"/>
    <n v="1"/>
    <n v="11"/>
    <n v="0.99850553352404514"/>
    <n v="9.6500102417274203"/>
    <n v="1.4936565819261602"/>
    <n v="3592.188882933332"/>
    <n v="9.6500102417274203"/>
    <n v="1.4936552614688694"/>
    <n v="3592.188882933332"/>
    <n v="9.6500102417274203"/>
    <n v="1.4936552614688694"/>
  </r>
  <r>
    <n v="762"/>
    <x v="1"/>
    <x v="0"/>
    <x v="3"/>
    <s v="62-304.520 (7)(b),(16), F.A.C."/>
    <x v="3"/>
    <x v="3"/>
    <x v="0"/>
    <x v="104"/>
    <s v="Field Crops"/>
    <n v="2150"/>
    <x v="0"/>
    <s v="Brevard County"/>
    <x v="0"/>
    <x v="0"/>
    <m/>
    <m/>
    <n v="0"/>
    <n v="1"/>
    <n v="6"/>
    <n v="0.25045475784667998"/>
    <n v="2.4644585470301714"/>
    <n v="0.36731004675816925"/>
    <n v="976.31062180862295"/>
    <n v="2.4644585470301714"/>
    <n v="0.36730972204013496"/>
    <n v="976.31062180862295"/>
    <n v="2.4644585470301714"/>
    <n v="0.36730972204013496"/>
  </r>
  <r>
    <n v="763"/>
    <x v="1"/>
    <x v="0"/>
    <x v="3"/>
    <s v="62-304.520 (7)(b),(16), F.A.C."/>
    <x v="3"/>
    <x v="3"/>
    <x v="0"/>
    <x v="4"/>
    <s v="Mixed Rangeland"/>
    <n v="3300"/>
    <x v="0"/>
    <s v="Brevard County"/>
    <x v="0"/>
    <x v="0"/>
    <m/>
    <m/>
    <n v="0"/>
    <n v="1"/>
    <n v="50"/>
    <n v="9.0272849399161199"/>
    <n v="61.688977616413347"/>
    <n v="8.2494521503350651"/>
    <n v="26996.354731386687"/>
    <n v="61.688977616413347"/>
    <n v="8.249444857461075"/>
    <n v="26996.354731386687"/>
    <n v="61.688977616413347"/>
    <n v="8.249444857461075"/>
  </r>
  <r>
    <n v="764"/>
    <x v="1"/>
    <x v="0"/>
    <x v="3"/>
    <s v="62-304.520 (7)(b),(16), F.A.C."/>
    <x v="3"/>
    <x v="3"/>
    <x v="0"/>
    <x v="4"/>
    <s v="Mixed Rangeland"/>
    <n v="3300"/>
    <x v="0"/>
    <s v="City of Melbourne                  Brevard County"/>
    <x v="11"/>
    <x v="0"/>
    <m/>
    <m/>
    <n v="0"/>
    <n v="1"/>
    <n v="330"/>
    <n v="87.743265011344135"/>
    <n v="563.69276516925811"/>
    <n v="64.597793277876065"/>
    <n v="251305.70806857976"/>
    <n v="563.69276516925811"/>
    <n v="64.597736170621303"/>
    <n v="251305.70806857976"/>
    <n v="563.69276516925811"/>
    <n v="64.597736170621303"/>
  </r>
  <r>
    <n v="765"/>
    <x v="1"/>
    <x v="0"/>
    <x v="3"/>
    <s v="62-304.520 (7)(b),(16), F.A.C."/>
    <x v="3"/>
    <x v="3"/>
    <x v="0"/>
    <x v="4"/>
    <s v="Mixed Rangeland"/>
    <n v="3300"/>
    <x v="0"/>
    <s v="City of Palm Bay                       Brevard County"/>
    <x v="12"/>
    <x v="0"/>
    <m/>
    <m/>
    <n v="0"/>
    <n v="1"/>
    <n v="8"/>
    <n v="2.4447386228023489"/>
    <n v="20.371661177903217"/>
    <n v="2.5757887858267927"/>
    <n v="8159.3506225176934"/>
    <n v="20.371661177903217"/>
    <n v="2.5757865087176373"/>
    <n v="8159.3506225176934"/>
    <n v="20.371661177903217"/>
    <n v="2.5757865087176373"/>
  </r>
  <r>
    <n v="766"/>
    <x v="1"/>
    <x v="0"/>
    <x v="3"/>
    <s v="62-304.520 (7)(b),(16), F.A.C."/>
    <x v="3"/>
    <x v="3"/>
    <x v="0"/>
    <x v="4"/>
    <s v="Mixed Rangeland"/>
    <n v="3300"/>
    <x v="0"/>
    <s v="City of West Melbourne                               Brevard County"/>
    <x v="13"/>
    <x v="0"/>
    <m/>
    <m/>
    <n v="0"/>
    <n v="1"/>
    <n v="61"/>
    <n v="16.171718995421642"/>
    <n v="103.82042744284244"/>
    <n v="12.362698841121224"/>
    <n v="45766.798212200796"/>
    <n v="103.82042744284244"/>
    <n v="12.36268791195852"/>
    <n v="45766.798212200796"/>
    <n v="103.82042744284244"/>
    <n v="12.36268791195852"/>
  </r>
  <r>
    <n v="767"/>
    <x v="1"/>
    <x v="0"/>
    <x v="3"/>
    <s v="62-304.520 (7)(b),(16), F.A.C."/>
    <x v="3"/>
    <x v="3"/>
    <x v="0"/>
    <x v="4"/>
    <s v="Mixed Rangeland"/>
    <n v="3300"/>
    <x v="0"/>
    <s v="City of West Melbourne                               Brevard County   SJRWMD C-1 Diversion"/>
    <x v="13"/>
    <x v="0"/>
    <m/>
    <m/>
    <n v="0.38"/>
    <n v="0.62"/>
    <n v="5"/>
    <n v="9.0879339215283961E-2"/>
    <n v="0.68596542414172157"/>
    <n v="5.6943886386169269E-2"/>
    <n v="321.81717975042369"/>
    <n v="0.42529856296786739"/>
    <n v="5.6943836045300539E-2"/>
    <n v="199.52665144526264"/>
    <n v="0.42529856296786739"/>
    <n v="5.6943836045300539E-2"/>
  </r>
  <r>
    <n v="768"/>
    <x v="1"/>
    <x v="0"/>
    <x v="3"/>
    <s v="62-304.520 (7)(b),(16), F.A.C."/>
    <x v="3"/>
    <x v="3"/>
    <x v="1"/>
    <x v="5"/>
    <s v="Residential, Low Density-Less than two dwelling units/acre"/>
    <n v="1100"/>
    <x v="0"/>
    <s v="Brevard County"/>
    <x v="0"/>
    <x v="1"/>
    <m/>
    <m/>
    <n v="0"/>
    <n v="1"/>
    <n v="89"/>
    <n v="14.21916302112256"/>
    <n v="126.9027155995996"/>
    <n v="18.203496772207"/>
    <n v="56552.66974790112"/>
    <n v="126.9027155995996"/>
    <n v="18.203480679525267"/>
    <n v="56552.66974790112"/>
    <n v="126.9027155995996"/>
    <n v="18.203480679525267"/>
  </r>
  <r>
    <n v="769"/>
    <x v="1"/>
    <x v="0"/>
    <x v="3"/>
    <s v="62-304.520 (7)(b),(16), F.A.C."/>
    <x v="3"/>
    <x v="3"/>
    <x v="1"/>
    <x v="8"/>
    <s v="Residential, Medium Density-Two-five dwellingunits per acre"/>
    <n v="1200"/>
    <x v="0"/>
    <s v="Brevard County"/>
    <x v="0"/>
    <x v="1"/>
    <m/>
    <m/>
    <n v="0"/>
    <n v="1"/>
    <n v="536"/>
    <n v="81.943585205692415"/>
    <n v="835.42435559919579"/>
    <n v="127.86638073505983"/>
    <n v="325070.96929504303"/>
    <n v="835.42435559919579"/>
    <n v="127.86626769562604"/>
    <n v="325070.96929504303"/>
    <n v="835.42435559919579"/>
    <n v="127.86626769562604"/>
  </r>
  <r>
    <n v="770"/>
    <x v="1"/>
    <x v="0"/>
    <x v="3"/>
    <s v="62-304.520 (7)(b),(16), F.A.C."/>
    <x v="3"/>
    <x v="3"/>
    <x v="1"/>
    <x v="8"/>
    <s v="Residential, Medium Density-Two-five dwellingunits per acre"/>
    <n v="1200"/>
    <x v="0"/>
    <s v="Brevard County   SJRWMD C-1 Diversion"/>
    <x v="0"/>
    <x v="1"/>
    <m/>
    <m/>
    <n v="0.38"/>
    <n v="0.62"/>
    <n v="9"/>
    <n v="0.40705911039222697"/>
    <n v="4.0145772128621342"/>
    <n v="0.34686210744639984"/>
    <n v="1647.7358324261897"/>
    <n v="2.4890378719745234"/>
    <n v="0.34686180080523232"/>
    <n v="1021.5962161042377"/>
    <n v="2.4890378719745234"/>
    <n v="0.34686180080523232"/>
  </r>
  <r>
    <n v="771"/>
    <x v="1"/>
    <x v="0"/>
    <x v="3"/>
    <s v="62-304.520 (7)(b),(16), F.A.C."/>
    <x v="3"/>
    <x v="3"/>
    <x v="1"/>
    <x v="9"/>
    <s v="Fixed Single Family Units"/>
    <n v="1210"/>
    <x v="0"/>
    <s v="Brevard County"/>
    <x v="0"/>
    <x v="1"/>
    <m/>
    <m/>
    <n v="0"/>
    <n v="1"/>
    <n v="1782"/>
    <n v="266.34231903157655"/>
    <n v="2623.5940895433255"/>
    <n v="387.21400700861898"/>
    <n v="1058490.4778642447"/>
    <n v="2623.5940895433255"/>
    <n v="387.21366469461992"/>
    <n v="1058490.4778642447"/>
    <n v="2623.5940895433255"/>
    <n v="387.21366469461992"/>
  </r>
  <r>
    <n v="772"/>
    <x v="1"/>
    <x v="0"/>
    <x v="3"/>
    <s v="62-304.520 (7)(b),(16), F.A.C."/>
    <x v="3"/>
    <x v="3"/>
    <x v="1"/>
    <x v="9"/>
    <s v="Fixed Single Family Units"/>
    <n v="1210"/>
    <x v="0"/>
    <s v="Brevard County   SJRWMD C-1 Diversion"/>
    <x v="0"/>
    <x v="1"/>
    <m/>
    <m/>
    <n v="0.38"/>
    <n v="0.62"/>
    <n v="1"/>
    <n v="8.5827746759012798E-5"/>
    <n v="7.3922802674942589E-4"/>
    <n v="6.4821320481165553E-5"/>
    <n v="0.32787119784431173"/>
    <n v="4.5832137658464403E-4"/>
    <n v="6.4821263176302957E-5"/>
    <n v="0.20328014266347327"/>
    <n v="4.5832137658464403E-4"/>
    <n v="6.4821263176302957E-5"/>
  </r>
  <r>
    <n v="773"/>
    <x v="1"/>
    <x v="0"/>
    <x v="3"/>
    <s v="62-304.520 (7)(b),(16), F.A.C."/>
    <x v="3"/>
    <x v="3"/>
    <x v="1"/>
    <x v="88"/>
    <s v="Medium Density Under Construction"/>
    <n v="1290"/>
    <x v="0"/>
    <s v="Brevard County"/>
    <x v="0"/>
    <x v="1"/>
    <m/>
    <m/>
    <n v="0"/>
    <n v="1"/>
    <n v="1"/>
    <n v="2.5259165603850198E-6"/>
    <n v="2.0489889391870006E-5"/>
    <n v="2.8752747341576462E-6"/>
    <n v="1.0283394129758903E-2"/>
    <n v="2.0489889391870006E-5"/>
    <n v="2.8752721922899002E-6"/>
    <n v="1.0283394129758903E-2"/>
    <n v="2.0489889391870006E-5"/>
    <n v="2.8752721922899002E-6"/>
  </r>
  <r>
    <n v="774"/>
    <x v="1"/>
    <x v="0"/>
    <x v="3"/>
    <s v="62-304.520 (7)(b),(16), F.A.C."/>
    <x v="3"/>
    <x v="3"/>
    <x v="1"/>
    <x v="62"/>
    <s v="Residential, High Density"/>
    <n v="1300"/>
    <x v="0"/>
    <s v="Brevard County"/>
    <x v="0"/>
    <x v="1"/>
    <m/>
    <m/>
    <n v="0"/>
    <n v="1"/>
    <n v="177"/>
    <n v="22.666222868188612"/>
    <n v="195.90896916270097"/>
    <n v="31.776410432112872"/>
    <n v="87128.683982241695"/>
    <n v="195.90896916270097"/>
    <n v="31.776382340385954"/>
    <n v="87128.683982241695"/>
    <n v="195.90896916270097"/>
    <n v="31.776382340385954"/>
  </r>
  <r>
    <n v="775"/>
    <x v="1"/>
    <x v="0"/>
    <x v="3"/>
    <s v="62-304.520 (7)(b),(16), F.A.C."/>
    <x v="3"/>
    <x v="3"/>
    <x v="1"/>
    <x v="62"/>
    <s v="Residential, High Density"/>
    <n v="1300"/>
    <x v="0"/>
    <s v="Brevard County   SJRWMD C-1 Diversion"/>
    <x v="0"/>
    <x v="1"/>
    <m/>
    <m/>
    <n v="0.38"/>
    <n v="0.62"/>
    <n v="3"/>
    <n v="0.28020740928952437"/>
    <n v="2.9054636226942092"/>
    <n v="0.29780811238116722"/>
    <n v="1121.2721838725056"/>
    <n v="1.80138744607041"/>
    <n v="0.29780784910586244"/>
    <n v="695.1887540009534"/>
    <n v="1.80138744607041"/>
    <n v="0.29780784910586244"/>
  </r>
  <r>
    <n v="776"/>
    <x v="1"/>
    <x v="0"/>
    <x v="3"/>
    <s v="62-304.520 (7)(b),(16), F.A.C."/>
    <x v="3"/>
    <x v="3"/>
    <x v="1"/>
    <x v="63"/>
    <s v="Mobile Home Units"/>
    <n v="1320"/>
    <x v="0"/>
    <s v="Brevard County"/>
    <x v="0"/>
    <x v="1"/>
    <m/>
    <m/>
    <n v="0"/>
    <n v="1"/>
    <n v="928"/>
    <n v="183.10164189703949"/>
    <n v="1933.2848839549499"/>
    <n v="348.28427083041731"/>
    <n v="730670.06128952513"/>
    <n v="1933.2848839549499"/>
    <n v="348.28396293199552"/>
    <n v="730670.06128952513"/>
    <n v="1933.2848839549499"/>
    <n v="348.28396293199552"/>
  </r>
  <r>
    <n v="777"/>
    <x v="1"/>
    <x v="0"/>
    <x v="3"/>
    <s v="62-304.520 (7)(b),(16), F.A.C."/>
    <x v="3"/>
    <x v="3"/>
    <x v="1"/>
    <x v="10"/>
    <s v="Residential, High density; Multiple Dwelling Units, Low Rise &lt;Two stories or less&gt;"/>
    <n v="1330"/>
    <x v="0"/>
    <s v="Brevard County"/>
    <x v="0"/>
    <x v="1"/>
    <m/>
    <m/>
    <n v="0"/>
    <n v="1"/>
    <n v="59"/>
    <n v="8.3709139192632627"/>
    <n v="90.758325700727596"/>
    <n v="15.703749249351409"/>
    <n v="33696.371945754603"/>
    <n v="90.758325700727596"/>
    <n v="15.703735366555021"/>
    <n v="33696.371945754603"/>
    <n v="90.758325700727596"/>
    <n v="15.703735366555021"/>
  </r>
  <r>
    <n v="778"/>
    <x v="1"/>
    <x v="0"/>
    <x v="3"/>
    <s v="62-304.520 (7)(b),(16), F.A.C."/>
    <x v="3"/>
    <x v="3"/>
    <x v="1"/>
    <x v="81"/>
    <s v="Residential, High density; Multiple Dwelling Units, High Rise &lt;Three stories or more&gt;"/>
    <n v="1340"/>
    <x v="0"/>
    <s v="Brevard County"/>
    <x v="0"/>
    <x v="1"/>
    <m/>
    <m/>
    <n v="0"/>
    <n v="1"/>
    <n v="2"/>
    <n v="4.7692561674523442E-4"/>
    <n v="5.7665433016902932E-3"/>
    <n v="1.1351664824984337E-3"/>
    <n v="1.9323690288580353"/>
    <n v="5.7665433016902932E-3"/>
    <n v="1.1351654789619611E-3"/>
    <n v="1.9323690288580353"/>
    <n v="5.7665433016902932E-3"/>
    <n v="1.1351654789619611E-3"/>
  </r>
  <r>
    <n v="779"/>
    <x v="1"/>
    <x v="0"/>
    <x v="3"/>
    <s v="62-304.520 (7)(b),(16), F.A.C."/>
    <x v="3"/>
    <x v="3"/>
    <x v="1"/>
    <x v="82"/>
    <s v="High Density Under Construction"/>
    <n v="1390"/>
    <x v="0"/>
    <s v="Brevard County"/>
    <x v="0"/>
    <x v="1"/>
    <m/>
    <m/>
    <n v="0"/>
    <n v="1"/>
    <n v="2"/>
    <n v="8.2578677376486498E-2"/>
    <n v="0.71233404140532464"/>
    <n v="0.12194376473396347"/>
    <n v="303.3650211826569"/>
    <n v="0.71233404140532464"/>
    <n v="0.1219436569303793"/>
    <n v="303.3650211826569"/>
    <n v="0.71233404140532464"/>
    <n v="0.1219436569303793"/>
  </r>
  <r>
    <n v="780"/>
    <x v="1"/>
    <x v="0"/>
    <x v="3"/>
    <s v="62-304.520 (7)(b),(16), F.A.C."/>
    <x v="3"/>
    <x v="3"/>
    <x v="1"/>
    <x v="11"/>
    <s v="Commercial and Services"/>
    <n v="1400"/>
    <x v="0"/>
    <s v="Brevard County"/>
    <x v="0"/>
    <x v="1"/>
    <m/>
    <m/>
    <n v="0"/>
    <n v="1"/>
    <n v="188"/>
    <n v="19.137078592987088"/>
    <n v="192.56907276263937"/>
    <n v="25.920507353344721"/>
    <n v="75870.106680919911"/>
    <n v="192.56907276263937"/>
    <n v="25.920484438490469"/>
    <n v="75870.106680919911"/>
    <n v="192.56907276263937"/>
    <n v="25.920484438490469"/>
  </r>
  <r>
    <n v="781"/>
    <x v="1"/>
    <x v="0"/>
    <x v="3"/>
    <s v="62-304.520 (7)(b),(16), F.A.C."/>
    <x v="3"/>
    <x v="3"/>
    <x v="1"/>
    <x v="11"/>
    <s v="Commercial and Services"/>
    <n v="1400"/>
    <x v="0"/>
    <s v="Brevard County   SJRWMD C-1 Diversion"/>
    <x v="0"/>
    <x v="1"/>
    <m/>
    <m/>
    <n v="0.38"/>
    <n v="0.62"/>
    <n v="6"/>
    <n v="0.14514523354906197"/>
    <n v="1.3513442536958378"/>
    <n v="0.11451183870263695"/>
    <n v="587.97212417370076"/>
    <n v="0.83783343729141957"/>
    <n v="0.11451173746919802"/>
    <n v="364.54271698769446"/>
    <n v="0.83783343729141957"/>
    <n v="0.11451173746919802"/>
  </r>
  <r>
    <n v="782"/>
    <x v="1"/>
    <x v="0"/>
    <x v="3"/>
    <s v="62-304.520 (7)(b),(16), F.A.C."/>
    <x v="3"/>
    <x v="3"/>
    <x v="1"/>
    <x v="64"/>
    <s v="Retail Sales and Services"/>
    <n v="1410"/>
    <x v="0"/>
    <s v="Brevard County"/>
    <x v="0"/>
    <x v="1"/>
    <m/>
    <m/>
    <n v="0"/>
    <n v="1"/>
    <n v="330"/>
    <n v="88.008366708452627"/>
    <n v="993.30453726427083"/>
    <n v="132.4651859012352"/>
    <n v="354862.93957920972"/>
    <n v="993.30453726427083"/>
    <n v="132.4650687962577"/>
    <n v="354862.93957920972"/>
    <n v="993.30453726427083"/>
    <n v="132.4650687962577"/>
  </r>
  <r>
    <n v="783"/>
    <x v="1"/>
    <x v="0"/>
    <x v="3"/>
    <s v="62-304.520 (7)(b),(16), F.A.C."/>
    <x v="3"/>
    <x v="3"/>
    <x v="1"/>
    <x v="64"/>
    <s v="Retail Sales and Services"/>
    <n v="1410"/>
    <x v="0"/>
    <s v="Brevard County   SJRWMD C-1 Diversion"/>
    <x v="0"/>
    <x v="1"/>
    <m/>
    <m/>
    <n v="0.38"/>
    <n v="0.62"/>
    <n v="23"/>
    <n v="1.2014727515459094"/>
    <n v="11.132700531796544"/>
    <n v="0.91949498238012362"/>
    <n v="4834.3552309172046"/>
    <n v="6.9022743297138582"/>
    <n v="0.91949416950662488"/>
    <n v="2997.3002431686668"/>
    <n v="6.9022743297138582"/>
    <n v="0.91949416950662488"/>
  </r>
  <r>
    <n v="784"/>
    <x v="1"/>
    <x v="0"/>
    <x v="3"/>
    <s v="62-304.520 (7)(b),(16), F.A.C."/>
    <x v="3"/>
    <x v="3"/>
    <x v="1"/>
    <x v="65"/>
    <s v="Wholesale Sales and Services &lt;Excluding warehouses associated with industrial use&gt;"/>
    <n v="1420"/>
    <x v="0"/>
    <s v="Brevard County"/>
    <x v="0"/>
    <x v="1"/>
    <m/>
    <m/>
    <n v="0"/>
    <n v="1"/>
    <n v="251"/>
    <n v="49.161905856418109"/>
    <n v="414.32629545737478"/>
    <n v="56.737231811397436"/>
    <n v="195749.22147496426"/>
    <n v="414.32629545737478"/>
    <n v="56.73718165322034"/>
    <n v="195749.22147496426"/>
    <n v="414.32629545737478"/>
    <n v="56.73718165322034"/>
  </r>
  <r>
    <n v="785"/>
    <x v="1"/>
    <x v="0"/>
    <x v="3"/>
    <s v="62-304.520 (7)(b),(16), F.A.C."/>
    <x v="3"/>
    <x v="3"/>
    <x v="1"/>
    <x v="65"/>
    <s v="Wholesale Sales and Services &lt;Excluding warehouses associated with industrial use&gt;"/>
    <n v="1420"/>
    <x v="0"/>
    <s v="Brevard County   SJRWMD C-1 Diversion"/>
    <x v="0"/>
    <x v="1"/>
    <m/>
    <m/>
    <n v="0.38"/>
    <n v="0.62"/>
    <n v="10"/>
    <n v="0.51031756725354538"/>
    <n v="5.3228721710469538"/>
    <n v="0.44371275279379729"/>
    <n v="2085.2952236491365"/>
    <n v="3.3001807460491115"/>
    <n v="0.44371236053245316"/>
    <n v="1292.8830386624645"/>
    <n v="3.3001807460491115"/>
    <n v="0.44371236053245316"/>
  </r>
  <r>
    <n v="786"/>
    <x v="1"/>
    <x v="0"/>
    <x v="3"/>
    <s v="62-304.520 (7)(b),(16), F.A.C."/>
    <x v="3"/>
    <x v="3"/>
    <x v="1"/>
    <x v="66"/>
    <s v="Professional Services"/>
    <n v="1430"/>
    <x v="0"/>
    <s v="Brevard County"/>
    <x v="0"/>
    <x v="1"/>
    <m/>
    <m/>
    <n v="0"/>
    <n v="1"/>
    <n v="60"/>
    <n v="10.91151522879429"/>
    <n v="113.89897014814207"/>
    <n v="15.4265744569357"/>
    <n v="43900.052750924609"/>
    <n v="113.89897014814207"/>
    <n v="15.426560819173885"/>
    <n v="43900.052750924609"/>
    <n v="113.89897014814207"/>
    <n v="15.426560819173885"/>
  </r>
  <r>
    <n v="787"/>
    <x v="1"/>
    <x v="0"/>
    <x v="3"/>
    <s v="62-304.520 (7)(b),(16), F.A.C."/>
    <x v="3"/>
    <x v="3"/>
    <x v="1"/>
    <x v="66"/>
    <s v="Professional Services"/>
    <n v="1430"/>
    <x v="0"/>
    <s v="Brevard County   SJRWMD C-1 Diversion"/>
    <x v="0"/>
    <x v="1"/>
    <m/>
    <m/>
    <n v="0.38"/>
    <n v="0.62"/>
    <n v="4"/>
    <n v="0.16268837477478912"/>
    <n v="1.6220422868880551"/>
    <n v="0.13463079642595782"/>
    <n v="666.68706587584779"/>
    <n v="1.0056662178705942"/>
    <n v="0.13463067740648654"/>
    <n v="413.3459808430257"/>
    <n v="1.0056662178705942"/>
    <n v="0.13463067740648654"/>
  </r>
  <r>
    <n v="788"/>
    <x v="1"/>
    <x v="0"/>
    <x v="3"/>
    <s v="62-304.520 (7)(b),(16), F.A.C."/>
    <x v="3"/>
    <x v="3"/>
    <x v="1"/>
    <x v="67"/>
    <s v="Tourist Services"/>
    <n v="1450"/>
    <x v="0"/>
    <s v="Brevard County"/>
    <x v="0"/>
    <x v="1"/>
    <m/>
    <m/>
    <n v="0"/>
    <n v="1"/>
    <n v="77"/>
    <n v="25.167092955227183"/>
    <n v="189.60792800487766"/>
    <n v="25.076407197600144"/>
    <n v="99841.431295258546"/>
    <n v="189.60792800487766"/>
    <n v="25.076385028967081"/>
    <n v="99841.431295258546"/>
    <n v="189.60792800487766"/>
    <n v="25.076385028967081"/>
  </r>
  <r>
    <n v="789"/>
    <x v="1"/>
    <x v="0"/>
    <x v="3"/>
    <s v="62-304.520 (7)(b),(16), F.A.C."/>
    <x v="3"/>
    <x v="3"/>
    <x v="1"/>
    <x v="90"/>
    <s v="Commercial and Services Under Construction"/>
    <n v="1490"/>
    <x v="0"/>
    <s v="Brevard County"/>
    <x v="0"/>
    <x v="1"/>
    <m/>
    <m/>
    <n v="0"/>
    <n v="1"/>
    <n v="3"/>
    <n v="3.1832032821979439E-2"/>
    <n v="0.32198194282982173"/>
    <n v="4.2685784203023089E-2"/>
    <n v="131.53037216893779"/>
    <n v="0.32198194282982173"/>
    <n v="4.2685746466935903E-2"/>
    <n v="131.53037216893779"/>
    <n v="0.32198194282982173"/>
    <n v="4.2685746466935903E-2"/>
  </r>
  <r>
    <n v="790"/>
    <x v="1"/>
    <x v="0"/>
    <x v="3"/>
    <s v="62-304.520 (7)(b),(16), F.A.C."/>
    <x v="3"/>
    <x v="3"/>
    <x v="1"/>
    <x v="68"/>
    <s v="Other Light Industrial"/>
    <n v="1550"/>
    <x v="0"/>
    <s v="Brevard County"/>
    <x v="0"/>
    <x v="1"/>
    <m/>
    <m/>
    <n v="0"/>
    <n v="1"/>
    <n v="313"/>
    <n v="55.42152092464864"/>
    <n v="456.59898775623202"/>
    <n v="65.6076064731419"/>
    <n v="217392.50759125312"/>
    <n v="456.59898775623202"/>
    <n v="65.607548473168322"/>
    <n v="217392.50759125312"/>
    <n v="456.59898775623202"/>
    <n v="65.607548473168322"/>
  </r>
  <r>
    <n v="791"/>
    <x v="1"/>
    <x v="0"/>
    <x v="3"/>
    <s v="62-304.520 (7)(b),(16), F.A.C."/>
    <x v="3"/>
    <x v="3"/>
    <x v="1"/>
    <x v="68"/>
    <s v="Other Light Industrial"/>
    <n v="1550"/>
    <x v="0"/>
    <s v="Brevard County   SJRWMD C-1 Diversion"/>
    <x v="0"/>
    <x v="1"/>
    <m/>
    <m/>
    <n v="0.38"/>
    <n v="0.62"/>
    <n v="2"/>
    <n v="0.11926727668723391"/>
    <n v="1.2067929471103214"/>
    <n v="0.10571430444742247"/>
    <n v="485.03380521930035"/>
    <n v="0.74821162720839929"/>
    <n v="0.10571421099138623"/>
    <n v="300.72095923596623"/>
    <n v="0.74821162720839929"/>
    <n v="0.10571421099138623"/>
  </r>
  <r>
    <n v="792"/>
    <x v="1"/>
    <x v="0"/>
    <x v="3"/>
    <s v="62-304.520 (7)(b),(16), F.A.C."/>
    <x v="3"/>
    <x v="3"/>
    <x v="1"/>
    <x v="69"/>
    <s v="Institutional (Educational,religious,health and military facilities)"/>
    <n v="1700"/>
    <x v="0"/>
    <s v="Brevard County"/>
    <x v="0"/>
    <x v="1"/>
    <m/>
    <m/>
    <n v="0"/>
    <n v="1"/>
    <n v="11"/>
    <n v="0.59593920706003867"/>
    <n v="4.8075063791492836"/>
    <n v="0.65596463641840352"/>
    <n v="2227.6013070653594"/>
    <n v="4.8075063791492836"/>
    <n v="0.65596405651717538"/>
    <n v="2227.6013070653594"/>
    <n v="4.8075063791492836"/>
    <n v="0.65596405651717538"/>
  </r>
  <r>
    <n v="793"/>
    <x v="1"/>
    <x v="0"/>
    <x v="3"/>
    <s v="62-304.520 (7)(b),(16), F.A.C."/>
    <x v="3"/>
    <x v="3"/>
    <x v="1"/>
    <x v="69"/>
    <s v="Institutional (Educational,religious,health and military facilities)"/>
    <n v="1700"/>
    <x v="0"/>
    <s v="Brevard County   SJRWMD C-1 Diversion"/>
    <x v="0"/>
    <x v="1"/>
    <m/>
    <m/>
    <n v="0.38"/>
    <n v="0.62"/>
    <n v="1"/>
    <n v="1.2484682028993199E-5"/>
    <n v="1.5084628109245235E-4"/>
    <n v="1.2827473076242457E-5"/>
    <n v="5.0715255525285552E-2"/>
    <n v="9.3524694277320457E-5"/>
    <n v="1.2827461736199127E-5"/>
    <n v="3.1443458425677043E-2"/>
    <n v="9.3524694277320457E-5"/>
    <n v="1.2827461736199127E-5"/>
  </r>
  <r>
    <n v="794"/>
    <x v="1"/>
    <x v="0"/>
    <x v="3"/>
    <s v="62-304.520 (7)(b),(16), F.A.C."/>
    <x v="3"/>
    <x v="3"/>
    <x v="1"/>
    <x v="14"/>
    <s v="Governmental"/>
    <n v="1750"/>
    <x v="0"/>
    <s v="Brevard County"/>
    <x v="0"/>
    <x v="1"/>
    <m/>
    <m/>
    <n v="0"/>
    <n v="1"/>
    <n v="19"/>
    <n v="1.6181718948199857"/>
    <n v="13.625075650100417"/>
    <n v="1.8474955649057279"/>
    <n v="6406.9520461732127"/>
    <n v="13.625075650100417"/>
    <n v="1.8474939316394101"/>
    <n v="6406.9520461732127"/>
    <n v="13.625075650100417"/>
    <n v="1.8474939316394101"/>
  </r>
  <r>
    <n v="795"/>
    <x v="1"/>
    <x v="0"/>
    <x v="3"/>
    <s v="62-304.520 (7)(b),(16), F.A.C."/>
    <x v="3"/>
    <x v="3"/>
    <x v="1"/>
    <x v="73"/>
    <s v="Commercial Child Care"/>
    <n v="1780"/>
    <x v="0"/>
    <s v="Brevard County"/>
    <x v="0"/>
    <x v="1"/>
    <m/>
    <m/>
    <n v="0"/>
    <n v="1"/>
    <n v="7"/>
    <n v="1.7811415943066689"/>
    <n v="15.510658778931992"/>
    <n v="2.1653222061598187"/>
    <n v="7124.5741550317998"/>
    <n v="15.510658778931992"/>
    <n v="2.1653202919209451"/>
    <n v="7124.5741550317998"/>
    <n v="15.510658778931992"/>
    <n v="2.1653202919209451"/>
  </r>
  <r>
    <n v="796"/>
    <x v="1"/>
    <x v="0"/>
    <x v="3"/>
    <s v="62-304.520 (7)(b),(16), F.A.C."/>
    <x v="3"/>
    <x v="3"/>
    <x v="1"/>
    <x v="75"/>
    <s v="Disturbed land"/>
    <n v="7400"/>
    <x v="0"/>
    <s v="Brevard County"/>
    <x v="0"/>
    <x v="1"/>
    <m/>
    <m/>
    <n v="0"/>
    <n v="1"/>
    <n v="9"/>
    <n v="2.1807451643005606"/>
    <n v="14.028611797702295"/>
    <n v="2.0103191655327013"/>
    <n v="6643.9357034383447"/>
    <n v="14.028611797702295"/>
    <n v="2.0103173883232452"/>
    <n v="6643.9357034383447"/>
    <n v="14.028611797702295"/>
    <n v="2.0103173883232452"/>
  </r>
  <r>
    <n v="797"/>
    <x v="1"/>
    <x v="0"/>
    <x v="3"/>
    <s v="62-304.520 (7)(b),(16), F.A.C."/>
    <x v="3"/>
    <x v="3"/>
    <x v="1"/>
    <x v="93"/>
    <s v="Rural land in transition without positive indicators of intended activity"/>
    <n v="7410"/>
    <x v="0"/>
    <s v="Brevard County"/>
    <x v="0"/>
    <x v="1"/>
    <m/>
    <m/>
    <n v="0"/>
    <n v="1"/>
    <n v="13"/>
    <n v="3.239241223508591"/>
    <n v="22.136432194716519"/>
    <n v="2.9819312394285786"/>
    <n v="9954.1798464888507"/>
    <n v="22.136432194716519"/>
    <n v="2.9819286032718528"/>
    <n v="9954.1798464888507"/>
    <n v="22.136432194716519"/>
    <n v="2.9819286032718528"/>
  </r>
  <r>
    <n v="798"/>
    <x v="1"/>
    <x v="0"/>
    <x v="3"/>
    <s v="62-304.520 (7)(b),(16), F.A.C."/>
    <x v="3"/>
    <x v="3"/>
    <x v="1"/>
    <x v="76"/>
    <s v="Airports"/>
    <n v="8110"/>
    <x v="0"/>
    <s v="Brevard County"/>
    <x v="0"/>
    <x v="1"/>
    <m/>
    <m/>
    <n v="0"/>
    <n v="1"/>
    <n v="4"/>
    <n v="4.7423015615218417E-2"/>
    <n v="0.40964783584098785"/>
    <n v="5.4838343785829434E-2"/>
    <n v="186.36380145803545"/>
    <n v="0.40964783584098785"/>
    <n v="5.4838295306352036E-2"/>
    <n v="186.36380145803545"/>
    <n v="0.40964783584098785"/>
    <n v="5.4838295306352036E-2"/>
  </r>
  <r>
    <n v="799"/>
    <x v="1"/>
    <x v="0"/>
    <x v="3"/>
    <s v="62-304.520 (7)(b),(16), F.A.C."/>
    <x v="3"/>
    <x v="3"/>
    <x v="1"/>
    <x v="20"/>
    <s v="Roads and Highways"/>
    <n v="8140"/>
    <x v="0"/>
    <s v="Brevard County"/>
    <x v="0"/>
    <x v="1"/>
    <m/>
    <m/>
    <n v="0"/>
    <n v="1"/>
    <n v="96"/>
    <n v="7.3291603737045321"/>
    <n v="67.368943978507389"/>
    <n v="9.0575320156828756"/>
    <n v="28706.003223699157"/>
    <n v="67.368943978507389"/>
    <n v="9.0575240084311854"/>
    <n v="28706.003223699157"/>
    <n v="67.368943978507389"/>
    <n v="9.0575240084311854"/>
  </r>
  <r>
    <n v="800"/>
    <x v="1"/>
    <x v="0"/>
    <x v="3"/>
    <s v="62-304.520 (7)(b),(16), F.A.C."/>
    <x v="3"/>
    <x v="3"/>
    <x v="1"/>
    <x v="20"/>
    <s v="Roads and Highways"/>
    <n v="8140"/>
    <x v="0"/>
    <s v="Brevard County   SJRWMD C-1 Diversion"/>
    <x v="0"/>
    <x v="1"/>
    <m/>
    <m/>
    <n v="0.38"/>
    <n v="0.62"/>
    <n v="14"/>
    <n v="7.6673864520190774E-2"/>
    <n v="0.63654889883502441"/>
    <n v="5.3719048460431643E-2"/>
    <n v="287.73941813974596"/>
    <n v="0.39466031727771511"/>
    <n v="5.3719000970459625E-2"/>
    <n v="178.39843924664245"/>
    <n v="0.39466031727771511"/>
    <n v="5.3719000970459625E-2"/>
  </r>
  <r>
    <n v="801"/>
    <x v="1"/>
    <x v="0"/>
    <x v="3"/>
    <s v="62-304.520 (7)(b),(16), F.A.C."/>
    <x v="3"/>
    <x v="3"/>
    <x v="13"/>
    <x v="5"/>
    <s v="Residential, Low Density-Less than two dwelling units/acre"/>
    <n v="1100"/>
    <x v="0"/>
    <s v="City of Melbourne                  Brevard County"/>
    <x v="11"/>
    <x v="1"/>
    <m/>
    <m/>
    <n v="0"/>
    <n v="1"/>
    <n v="65"/>
    <n v="6.8861531693646194"/>
    <n v="53.923878558731104"/>
    <n v="7.6492278177680904"/>
    <n v="24792.129756765509"/>
    <n v="53.923878558731104"/>
    <n v="7.6492210555184945"/>
    <n v="24792.129756765509"/>
    <n v="53.923878558731104"/>
    <n v="7.6492210555184945"/>
  </r>
  <r>
    <n v="802"/>
    <x v="1"/>
    <x v="0"/>
    <x v="3"/>
    <s v="62-304.520 (7)(b),(16), F.A.C."/>
    <x v="3"/>
    <x v="3"/>
    <x v="13"/>
    <x v="8"/>
    <s v="Residential, Medium Density-Two-five dwellingunits per acre"/>
    <n v="1200"/>
    <x v="0"/>
    <s v="City of Melbourne                  Brevard County"/>
    <x v="11"/>
    <x v="1"/>
    <m/>
    <m/>
    <n v="0"/>
    <n v="1"/>
    <n v="2723"/>
    <n v="483.21169882672569"/>
    <n v="4583.6155602721446"/>
    <n v="674.23962679523709"/>
    <n v="1874549.6275632896"/>
    <n v="4583.6155602721446"/>
    <n v="674.23903073812471"/>
    <n v="1874549.6275632896"/>
    <n v="4583.6155602721446"/>
    <n v="674.23903073812471"/>
  </r>
  <r>
    <n v="803"/>
    <x v="1"/>
    <x v="0"/>
    <x v="3"/>
    <s v="62-304.520 (7)(b),(16), F.A.C."/>
    <x v="3"/>
    <x v="3"/>
    <x v="13"/>
    <x v="9"/>
    <s v="Fixed Single Family Units"/>
    <n v="1210"/>
    <x v="0"/>
    <s v="City of Melbourne                  Brevard County"/>
    <x v="11"/>
    <x v="1"/>
    <m/>
    <m/>
    <n v="0"/>
    <n v="1"/>
    <n v="14255"/>
    <n v="1259.9625787588602"/>
    <n v="12111.560706665734"/>
    <n v="1814.0676922864518"/>
    <n v="4966201.7004196718"/>
    <n v="12111.560706665734"/>
    <n v="1814.0660885718271"/>
    <n v="4966201.7004196718"/>
    <n v="12111.560706665734"/>
    <n v="1814.0660885718271"/>
  </r>
  <r>
    <n v="804"/>
    <x v="1"/>
    <x v="0"/>
    <x v="3"/>
    <s v="62-304.520 (7)(b),(16), F.A.C."/>
    <x v="3"/>
    <x v="3"/>
    <x v="13"/>
    <x v="62"/>
    <s v="Residential, High Density"/>
    <n v="1300"/>
    <x v="0"/>
    <s v="City of Melbourne                  Brevard County"/>
    <x v="11"/>
    <x v="1"/>
    <m/>
    <m/>
    <n v="0"/>
    <n v="1"/>
    <n v="1305"/>
    <n v="219.16223683564695"/>
    <n v="2132.0721273414092"/>
    <n v="352.37122845172001"/>
    <n v="872041.35991185182"/>
    <n v="2132.0721273414092"/>
    <n v="352.37091694025082"/>
    <n v="872041.35991185182"/>
    <n v="2132.0721273414092"/>
    <n v="352.37091694025082"/>
  </r>
  <r>
    <n v="805"/>
    <x v="1"/>
    <x v="0"/>
    <x v="3"/>
    <s v="62-304.520 (7)(b),(16), F.A.C."/>
    <x v="3"/>
    <x v="3"/>
    <x v="13"/>
    <x v="63"/>
    <s v="Mobile Home Units"/>
    <n v="1320"/>
    <x v="0"/>
    <s v="City of Melbourne                  Brevard County"/>
    <x v="11"/>
    <x v="1"/>
    <m/>
    <m/>
    <n v="0"/>
    <n v="1"/>
    <n v="199"/>
    <n v="83.135510340504311"/>
    <n v="765.69099356352922"/>
    <n v="126.30430037018077"/>
    <n v="328597.72579573153"/>
    <n v="765.69099356352922"/>
    <n v="126.30418871169357"/>
    <n v="328597.72579573153"/>
    <n v="765.69099356352922"/>
    <n v="126.30418871169357"/>
  </r>
  <r>
    <n v="806"/>
    <x v="1"/>
    <x v="0"/>
    <x v="3"/>
    <s v="62-304.520 (7)(b),(16), F.A.C."/>
    <x v="3"/>
    <x v="3"/>
    <x v="13"/>
    <x v="10"/>
    <s v="Residential, High density; Multiple Dwelling Units, Low Rise &lt;Two stories or less&gt;"/>
    <n v="1330"/>
    <x v="0"/>
    <s v="City of Melbourne                  Brevard County"/>
    <x v="11"/>
    <x v="1"/>
    <m/>
    <m/>
    <n v="0"/>
    <n v="1"/>
    <n v="526"/>
    <n v="43.052516330968338"/>
    <n v="409.22565075234604"/>
    <n v="68.960481388887771"/>
    <n v="169700.93864695661"/>
    <n v="409.22565075234604"/>
    <n v="68.960420424827205"/>
    <n v="169700.93864695661"/>
    <n v="409.22565075234604"/>
    <n v="68.960420424827205"/>
  </r>
  <r>
    <n v="807"/>
    <x v="1"/>
    <x v="0"/>
    <x v="3"/>
    <s v="62-304.520 (7)(b),(16), F.A.C."/>
    <x v="3"/>
    <x v="3"/>
    <x v="13"/>
    <x v="81"/>
    <s v="Residential, High density; Multiple Dwelling Units, High Rise &lt;Three stories or more&gt;"/>
    <n v="1340"/>
    <x v="0"/>
    <s v="City of Melbourne                  Brevard County"/>
    <x v="11"/>
    <x v="1"/>
    <m/>
    <m/>
    <n v="0"/>
    <n v="1"/>
    <n v="394"/>
    <n v="127.28761355281668"/>
    <n v="1254.4009721739369"/>
    <n v="222.10519007919552"/>
    <n v="505519.1231291049"/>
    <n v="1254.4009721739369"/>
    <n v="222.1049937285612"/>
    <n v="505519.1231291049"/>
    <n v="1254.4009721739369"/>
    <n v="222.1049937285612"/>
  </r>
  <r>
    <n v="808"/>
    <x v="1"/>
    <x v="0"/>
    <x v="3"/>
    <s v="62-304.520 (7)(b),(16), F.A.C."/>
    <x v="3"/>
    <x v="3"/>
    <x v="13"/>
    <x v="82"/>
    <s v="High Density Under Construction"/>
    <n v="1390"/>
    <x v="0"/>
    <s v="City of Melbourne                  Brevard County"/>
    <x v="11"/>
    <x v="1"/>
    <m/>
    <m/>
    <n v="0"/>
    <n v="1"/>
    <n v="104"/>
    <n v="12.086892652061751"/>
    <n v="80.253178446890487"/>
    <n v="12.260637246870495"/>
    <n v="43416.369938620242"/>
    <n v="80.253178446890487"/>
    <n v="12.260626407934671"/>
    <n v="43416.369938620242"/>
    <n v="80.253178446890487"/>
    <n v="12.260626407934671"/>
  </r>
  <r>
    <n v="809"/>
    <x v="1"/>
    <x v="0"/>
    <x v="3"/>
    <s v="62-304.520 (7)(b),(16), F.A.C."/>
    <x v="3"/>
    <x v="3"/>
    <x v="13"/>
    <x v="11"/>
    <s v="Commercial and Services"/>
    <n v="1400"/>
    <x v="0"/>
    <s v="City of Melbourne                  Brevard County"/>
    <x v="11"/>
    <x v="1"/>
    <m/>
    <m/>
    <n v="0"/>
    <n v="1"/>
    <n v="990"/>
    <n v="109.70287750732301"/>
    <n v="1107.1555187453077"/>
    <n v="149.93197146712251"/>
    <n v="427807.07158484054"/>
    <n v="1107.1555187453077"/>
    <n v="149.93183892074796"/>
    <n v="427807.07158484054"/>
    <n v="1107.1555187453077"/>
    <n v="149.93183892074796"/>
  </r>
  <r>
    <n v="810"/>
    <x v="1"/>
    <x v="0"/>
    <x v="3"/>
    <s v="62-304.520 (7)(b),(16), F.A.C."/>
    <x v="3"/>
    <x v="3"/>
    <x v="13"/>
    <x v="64"/>
    <s v="Retail Sales and Services"/>
    <n v="1410"/>
    <x v="0"/>
    <s v="City of Melbourne                  Brevard County"/>
    <x v="11"/>
    <x v="1"/>
    <m/>
    <m/>
    <n v="0"/>
    <n v="1"/>
    <n v="1623"/>
    <n v="420.83381894901879"/>
    <n v="4056.7180197640105"/>
    <n v="545.278435994186"/>
    <n v="1680383.8133920999"/>
    <n v="4056.7180197640105"/>
    <n v="545.27795394436657"/>
    <n v="1680383.8133920999"/>
    <n v="4056.7180197640105"/>
    <n v="545.27795394436657"/>
  </r>
  <r>
    <n v="811"/>
    <x v="1"/>
    <x v="0"/>
    <x v="3"/>
    <s v="62-304.520 (7)(b),(16), F.A.C."/>
    <x v="3"/>
    <x v="3"/>
    <x v="13"/>
    <x v="65"/>
    <s v="Wholesale Sales and Services &lt;Excluding warehouses associated with industrial use&gt;"/>
    <n v="1420"/>
    <x v="0"/>
    <s v="City of Melbourne                  Brevard County"/>
    <x v="11"/>
    <x v="1"/>
    <m/>
    <m/>
    <n v="0"/>
    <n v="1"/>
    <n v="1386"/>
    <n v="377.42746130266698"/>
    <n v="3220.2726082034296"/>
    <n v="433.14874901756821"/>
    <n v="1499044.8697036407"/>
    <n v="3220.2726082034296"/>
    <n v="433.14836609526276"/>
    <n v="1499044.8697036407"/>
    <n v="3220.2726082034296"/>
    <n v="433.14836609526276"/>
  </r>
  <r>
    <n v="812"/>
    <x v="1"/>
    <x v="0"/>
    <x v="3"/>
    <s v="62-304.520 (7)(b),(16), F.A.C."/>
    <x v="3"/>
    <x v="3"/>
    <x v="13"/>
    <x v="66"/>
    <s v="Professional Services"/>
    <n v="1430"/>
    <x v="0"/>
    <s v="City of Melbourne                  Brevard County"/>
    <x v="11"/>
    <x v="1"/>
    <m/>
    <m/>
    <n v="0"/>
    <n v="1"/>
    <n v="1103"/>
    <n v="310.03986700085727"/>
    <n v="2754.5518990720989"/>
    <n v="369.69268662678093"/>
    <n v="1236440.910976547"/>
    <n v="2754.5518990720989"/>
    <n v="369.69235980239011"/>
    <n v="1236440.910976547"/>
    <n v="2754.5518990720989"/>
    <n v="369.69235980239011"/>
  </r>
  <r>
    <n v="813"/>
    <x v="1"/>
    <x v="0"/>
    <x v="3"/>
    <s v="62-304.520 (7)(b),(16), F.A.C."/>
    <x v="3"/>
    <x v="3"/>
    <x v="13"/>
    <x v="83"/>
    <s v="Cultural and Entertainment"/>
    <n v="1440"/>
    <x v="0"/>
    <s v="City of Melbourne                  Brevard County"/>
    <x v="11"/>
    <x v="1"/>
    <m/>
    <m/>
    <n v="0"/>
    <n v="1"/>
    <n v="8"/>
    <n v="2.3249834071280016"/>
    <n v="26.98625157809786"/>
    <n v="3.6092917946934149"/>
    <n v="9227.0055597857299"/>
    <n v="26.98625157809786"/>
    <n v="3.6092886039227139"/>
    <n v="9227.0055597857299"/>
    <n v="26.98625157809786"/>
    <n v="3.6092886039227139"/>
  </r>
  <r>
    <n v="814"/>
    <x v="1"/>
    <x v="0"/>
    <x v="3"/>
    <s v="62-304.520 (7)(b),(16), F.A.C."/>
    <x v="3"/>
    <x v="3"/>
    <x v="13"/>
    <x v="67"/>
    <s v="Tourist Services"/>
    <n v="1450"/>
    <x v="0"/>
    <s v="City of Melbourne                  Brevard County"/>
    <x v="11"/>
    <x v="1"/>
    <m/>
    <m/>
    <n v="0"/>
    <n v="1"/>
    <n v="93"/>
    <n v="21.385507042023708"/>
    <n v="219.26763437460585"/>
    <n v="29.535675181668825"/>
    <n v="85743.306229034279"/>
    <n v="219.26763437460585"/>
    <n v="29.535649070849164"/>
    <n v="85743.306229034279"/>
    <n v="219.26763437460585"/>
    <n v="29.535649070849164"/>
  </r>
  <r>
    <n v="815"/>
    <x v="1"/>
    <x v="0"/>
    <x v="3"/>
    <s v="62-304.520 (7)(b),(16), F.A.C."/>
    <x v="3"/>
    <x v="3"/>
    <x v="13"/>
    <x v="105"/>
    <s v="Cemeteries"/>
    <n v="1480"/>
    <x v="0"/>
    <s v="City of Melbourne                  Brevard County"/>
    <x v="11"/>
    <x v="1"/>
    <m/>
    <m/>
    <n v="0"/>
    <n v="1"/>
    <n v="16"/>
    <n v="4.6280726709192077"/>
    <n v="40.185411562434453"/>
    <n v="5.7354287996229392"/>
    <n v="17913.948555331943"/>
    <n v="40.185411562434453"/>
    <n v="5.7354237292547827"/>
    <n v="17913.948555331943"/>
    <n v="40.185411562434453"/>
    <n v="5.7354237292547827"/>
  </r>
  <r>
    <n v="816"/>
    <x v="1"/>
    <x v="0"/>
    <x v="3"/>
    <s v="62-304.520 (7)(b),(16), F.A.C."/>
    <x v="3"/>
    <x v="3"/>
    <x v="13"/>
    <x v="90"/>
    <s v="Commercial and Services Under Construction"/>
    <n v="1490"/>
    <x v="0"/>
    <s v="City of Melbourne                  Brevard County"/>
    <x v="11"/>
    <x v="1"/>
    <m/>
    <m/>
    <n v="0"/>
    <n v="1"/>
    <n v="100"/>
    <n v="17.303483861101324"/>
    <n v="172.28260979860812"/>
    <n v="22.822247899930151"/>
    <n v="66628.973442292219"/>
    <n v="172.28260979860812"/>
    <n v="22.822227724071812"/>
    <n v="66628.973442292219"/>
    <n v="172.28260979860812"/>
    <n v="22.822227724071812"/>
  </r>
  <r>
    <n v="817"/>
    <x v="1"/>
    <x v="0"/>
    <x v="3"/>
    <s v="62-304.520 (7)(b),(16), F.A.C."/>
    <x v="3"/>
    <x v="3"/>
    <x v="13"/>
    <x v="106"/>
    <s v="Timber Processing"/>
    <n v="1520"/>
    <x v="0"/>
    <s v="City of Melbourne                  Brevard County"/>
    <x v="11"/>
    <x v="1"/>
    <m/>
    <m/>
    <n v="0"/>
    <n v="1"/>
    <n v="5"/>
    <n v="0.25903145271204647"/>
    <n v="2.2411982761080078"/>
    <n v="0.31331342136767992"/>
    <n v="1037.3813962635757"/>
    <n v="2.2411982761080078"/>
    <n v="0.31331314438500729"/>
    <n v="1037.3813962635757"/>
    <n v="2.2411982761080078"/>
    <n v="0.31331314438500729"/>
  </r>
  <r>
    <n v="818"/>
    <x v="1"/>
    <x v="0"/>
    <x v="3"/>
    <s v="62-304.520 (7)(b),(16), F.A.C."/>
    <x v="3"/>
    <x v="3"/>
    <x v="13"/>
    <x v="68"/>
    <s v="Other Light Industrial"/>
    <n v="1550"/>
    <x v="0"/>
    <s v="City of Melbourne                  Brevard County"/>
    <x v="11"/>
    <x v="1"/>
    <m/>
    <m/>
    <n v="0"/>
    <n v="1"/>
    <n v="1130"/>
    <n v="271.84646549247401"/>
    <n v="2146.1168104234098"/>
    <n v="302.772384286749"/>
    <n v="1060648.1738137384"/>
    <n v="2146.1168104234098"/>
    <n v="302.77211662281161"/>
    <n v="1060648.1738137384"/>
    <n v="2146.1168104234098"/>
    <n v="302.77211662281161"/>
  </r>
  <r>
    <n v="819"/>
    <x v="1"/>
    <x v="0"/>
    <x v="3"/>
    <s v="62-304.520 (7)(b),(16), F.A.C."/>
    <x v="3"/>
    <x v="3"/>
    <x v="13"/>
    <x v="69"/>
    <s v="Institutional (Educational,religious,health and military facilities)"/>
    <n v="1700"/>
    <x v="0"/>
    <s v="City of Melbourne                  Brevard County"/>
    <x v="11"/>
    <x v="1"/>
    <m/>
    <m/>
    <n v="0"/>
    <n v="1"/>
    <n v="551"/>
    <n v="58.140132985954075"/>
    <n v="482.65349690536073"/>
    <n v="64.978366634164516"/>
    <n v="224074.25065198168"/>
    <n v="482.65349690536073"/>
    <n v="64.978309190466362"/>
    <n v="224074.25065198168"/>
    <n v="482.65349690536073"/>
    <n v="64.978309190466362"/>
  </r>
  <r>
    <n v="820"/>
    <x v="1"/>
    <x v="0"/>
    <x v="3"/>
    <s v="62-304.520 (7)(b),(16), F.A.C."/>
    <x v="3"/>
    <x v="3"/>
    <x v="13"/>
    <x v="70"/>
    <s v="Educational Facilities"/>
    <n v="1710"/>
    <x v="0"/>
    <s v="City of Melbourne                  Brevard County"/>
    <x v="11"/>
    <x v="1"/>
    <m/>
    <m/>
    <n v="0"/>
    <n v="1"/>
    <n v="608"/>
    <n v="255.51330563919007"/>
    <n v="2011.410777044787"/>
    <n v="275.75194896140255"/>
    <n v="1004171.4518815957"/>
    <n v="2011.410777044787"/>
    <n v="275.7517051847035"/>
    <n v="1004171.4518815957"/>
    <n v="2011.410777044787"/>
    <n v="275.7517051847035"/>
  </r>
  <r>
    <n v="821"/>
    <x v="1"/>
    <x v="0"/>
    <x v="3"/>
    <s v="62-304.520 (7)(b),(16), F.A.C."/>
    <x v="3"/>
    <x v="3"/>
    <x v="13"/>
    <x v="71"/>
    <s v="Religious"/>
    <n v="1720"/>
    <x v="0"/>
    <s v="City of Melbourne                  Brevard County"/>
    <x v="11"/>
    <x v="1"/>
    <m/>
    <m/>
    <n v="0"/>
    <n v="1"/>
    <n v="385"/>
    <n v="114.74102711038414"/>
    <n v="946.15016068183081"/>
    <n v="128.27906444910002"/>
    <n v="444281.17978195281"/>
    <n v="946.15016068183081"/>
    <n v="128.27895104483571"/>
    <n v="444281.17978195281"/>
    <n v="946.15016068183081"/>
    <n v="128.27895104483571"/>
  </r>
  <r>
    <n v="822"/>
    <x v="1"/>
    <x v="0"/>
    <x v="3"/>
    <s v="62-304.520 (7)(b),(16), F.A.C."/>
    <x v="3"/>
    <x v="3"/>
    <x v="13"/>
    <x v="72"/>
    <s v="Medical and Health Care"/>
    <n v="1740"/>
    <x v="0"/>
    <s v="City of Melbourne                  Brevard County"/>
    <x v="11"/>
    <x v="1"/>
    <m/>
    <m/>
    <n v="0"/>
    <n v="1"/>
    <n v="155"/>
    <n v="57.030684029783252"/>
    <n v="453.61542801490697"/>
    <n v="61.942671754947774"/>
    <n v="224841.40785087054"/>
    <n v="453.61542801490697"/>
    <n v="61.942616994935683"/>
    <n v="224841.40785087054"/>
    <n v="453.61542801490697"/>
    <n v="61.942616994935683"/>
  </r>
  <r>
    <n v="823"/>
    <x v="1"/>
    <x v="0"/>
    <x v="3"/>
    <s v="62-304.520 (7)(b),(16), F.A.C."/>
    <x v="3"/>
    <x v="3"/>
    <x v="13"/>
    <x v="14"/>
    <s v="Governmental"/>
    <n v="1750"/>
    <x v="0"/>
    <s v="City of Melbourne                  Brevard County"/>
    <x v="11"/>
    <x v="1"/>
    <m/>
    <m/>
    <n v="0"/>
    <n v="1"/>
    <n v="995"/>
    <n v="377.23257928311989"/>
    <n v="3056.1170776449071"/>
    <n v="415.39661234306766"/>
    <n v="1467998.8118022964"/>
    <n v="3056.1170776449071"/>
    <n v="415.39624511442094"/>
    <n v="1467998.8118022964"/>
    <n v="3056.1170776449071"/>
    <n v="415.39624511442094"/>
  </r>
  <r>
    <n v="824"/>
    <x v="1"/>
    <x v="0"/>
    <x v="3"/>
    <s v="62-304.520 (7)(b),(16), F.A.C."/>
    <x v="3"/>
    <x v="3"/>
    <x v="13"/>
    <x v="84"/>
    <s v="Other Institutional"/>
    <n v="1770"/>
    <x v="0"/>
    <s v="City of Melbourne                  Brevard County"/>
    <x v="11"/>
    <x v="1"/>
    <m/>
    <m/>
    <n v="0"/>
    <n v="1"/>
    <n v="70"/>
    <n v="27.737351063996133"/>
    <n v="225.02795607553142"/>
    <n v="30.531411408614911"/>
    <n v="113884.24032861795"/>
    <n v="225.02795607553142"/>
    <n v="30.531384417521249"/>
    <n v="113884.24032861795"/>
    <n v="225.02795607553142"/>
    <n v="30.531384417521249"/>
  </r>
  <r>
    <n v="825"/>
    <x v="1"/>
    <x v="0"/>
    <x v="3"/>
    <s v="62-304.520 (7)(b),(16), F.A.C."/>
    <x v="3"/>
    <x v="3"/>
    <x v="13"/>
    <x v="73"/>
    <s v="Commercial Child Care"/>
    <n v="1780"/>
    <x v="0"/>
    <s v="City of Melbourne                  Brevard County"/>
    <x v="11"/>
    <x v="1"/>
    <m/>
    <m/>
    <n v="0"/>
    <n v="1"/>
    <n v="34"/>
    <n v="8.8805671751514037"/>
    <n v="70.083674071020951"/>
    <n v="9.5956545735810632"/>
    <n v="34213.519921020117"/>
    <n v="70.083674071020951"/>
    <n v="9.5956460906056744"/>
    <n v="34213.519921020117"/>
    <n v="70.083674071020951"/>
    <n v="9.5956460906056744"/>
  </r>
  <r>
    <n v="826"/>
    <x v="1"/>
    <x v="0"/>
    <x v="3"/>
    <s v="62-304.520 (7)(b),(16), F.A.C."/>
    <x v="3"/>
    <x v="3"/>
    <x v="13"/>
    <x v="92"/>
    <s v="Recreational"/>
    <n v="1800"/>
    <x v="0"/>
    <s v="City of Melbourne                  Brevard County"/>
    <x v="11"/>
    <x v="1"/>
    <m/>
    <m/>
    <n v="0"/>
    <n v="1"/>
    <n v="13"/>
    <n v="3.2603467697420663"/>
    <n v="25.255190726481967"/>
    <n v="3.4204776930346106"/>
    <n v="12450.270212165397"/>
    <n v="25.255190726481967"/>
    <n v="3.4204746691837711"/>
    <n v="12450.270212165397"/>
    <n v="25.255190726481967"/>
    <n v="3.4204746691837711"/>
  </r>
  <r>
    <n v="827"/>
    <x v="1"/>
    <x v="0"/>
    <x v="3"/>
    <s v="62-304.520 (7)(b),(16), F.A.C."/>
    <x v="3"/>
    <x v="3"/>
    <x v="13"/>
    <x v="15"/>
    <s v="Golf Course"/>
    <n v="1820"/>
    <x v="0"/>
    <s v="City of Melbourne                  Brevard County"/>
    <x v="11"/>
    <x v="1"/>
    <m/>
    <m/>
    <n v="0"/>
    <n v="1"/>
    <n v="43"/>
    <n v="4.7757233675553188"/>
    <n v="36.534447555472795"/>
    <n v="5.0762558898468395"/>
    <n v="17318.643642098687"/>
    <n v="36.534447555472795"/>
    <n v="5.0762514022161653"/>
    <n v="17318.643642098687"/>
    <n v="36.534447555472795"/>
    <n v="5.0762514022161653"/>
  </r>
  <r>
    <n v="828"/>
    <x v="1"/>
    <x v="0"/>
    <x v="3"/>
    <s v="62-304.520 (7)(b),(16), F.A.C."/>
    <x v="3"/>
    <x v="3"/>
    <x v="13"/>
    <x v="107"/>
    <s v="Race Tracks(horse, dog, car, motorcycle)"/>
    <n v="1830"/>
    <x v="0"/>
    <s v="City of Melbourne                  Brevard County"/>
    <x v="11"/>
    <x v="1"/>
    <m/>
    <m/>
    <n v="0"/>
    <n v="1"/>
    <n v="42"/>
    <n v="16.206745267960095"/>
    <n v="102.40616029134038"/>
    <n v="13.554774911262191"/>
    <n v="56248.619165365453"/>
    <n v="102.40616029134038"/>
    <n v="13.554762928252474"/>
    <n v="56248.619165365453"/>
    <n v="102.40616029134038"/>
    <n v="13.554762928252474"/>
  </r>
  <r>
    <n v="829"/>
    <x v="1"/>
    <x v="0"/>
    <x v="3"/>
    <s v="62-304.520 (7)(b),(16), F.A.C."/>
    <x v="3"/>
    <x v="3"/>
    <x v="13"/>
    <x v="85"/>
    <s v="Marinas and Fish Camps"/>
    <n v="1840"/>
    <x v="0"/>
    <s v="City of Melbourne                  Brevard County"/>
    <x v="11"/>
    <x v="1"/>
    <m/>
    <m/>
    <n v="0"/>
    <n v="1"/>
    <n v="49"/>
    <n v="4.5585140760968086"/>
    <n v="35.31958878243632"/>
    <n v="5.0738616069916489"/>
    <n v="15353.450890239808"/>
    <n v="35.31958878243632"/>
    <n v="5.0738571214776291"/>
    <n v="15353.450890239808"/>
    <n v="35.31958878243632"/>
    <n v="5.0738571214776291"/>
  </r>
  <r>
    <n v="830"/>
    <x v="1"/>
    <x v="0"/>
    <x v="3"/>
    <s v="62-304.520 (7)(b),(16), F.A.C."/>
    <x v="3"/>
    <x v="3"/>
    <x v="13"/>
    <x v="16"/>
    <s v="Parks and Zoos"/>
    <n v="1850"/>
    <x v="0"/>
    <s v="City of Melbourne                  Brevard County"/>
    <x v="11"/>
    <x v="1"/>
    <m/>
    <m/>
    <n v="0"/>
    <n v="1"/>
    <n v="69"/>
    <n v="7.350154766998787"/>
    <n v="63.73027718347933"/>
    <n v="8.7330340120654224"/>
    <n v="28681.792787760154"/>
    <n v="63.73027718347933"/>
    <n v="8.733026291684066"/>
    <n v="28681.792787760154"/>
    <n v="63.73027718347933"/>
    <n v="8.733026291684066"/>
  </r>
  <r>
    <n v="831"/>
    <x v="1"/>
    <x v="0"/>
    <x v="3"/>
    <s v="62-304.520 (7)(b),(16), F.A.C."/>
    <x v="3"/>
    <x v="3"/>
    <x v="13"/>
    <x v="74"/>
    <s v="Community Recreational Facilities"/>
    <n v="1860"/>
    <x v="0"/>
    <s v="City of Melbourne                  Brevard County"/>
    <x v="11"/>
    <x v="1"/>
    <m/>
    <m/>
    <n v="0"/>
    <n v="1"/>
    <n v="18"/>
    <n v="1.8927036604832976"/>
    <n v="16.961550683454753"/>
    <n v="2.4073915793281042"/>
    <n v="7378.8414778273836"/>
    <n v="16.961550683454753"/>
    <n v="2.4073894510893914"/>
    <n v="7378.8414778273836"/>
    <n v="16.961550683454753"/>
    <n v="2.4073894510893914"/>
  </r>
  <r>
    <n v="832"/>
    <x v="1"/>
    <x v="0"/>
    <x v="3"/>
    <s v="62-304.520 (7)(b),(16), F.A.C."/>
    <x v="3"/>
    <x v="3"/>
    <x v="13"/>
    <x v="4"/>
    <s v="Mixed Rangeland"/>
    <n v="1000"/>
    <x v="0"/>
    <s v="City of Melbourne                  Brevard County"/>
    <x v="11"/>
    <x v="1"/>
    <s v="Not Ag"/>
    <m/>
    <n v="0"/>
    <n v="1"/>
    <n v="163"/>
    <n v="65.878297462093215"/>
    <n v="326.5167768892419"/>
    <n v="35.904361085886144"/>
    <n v="140814.18599499131"/>
    <n v="326.5167768892419"/>
    <n v="35.904329344871577"/>
    <n v="140814.18599499131"/>
    <n v="326.5167768892419"/>
    <n v="35.904329344871577"/>
  </r>
  <r>
    <n v="833"/>
    <x v="1"/>
    <x v="0"/>
    <x v="3"/>
    <s v="62-304.520 (7)(b),(16), F.A.C."/>
    <x v="3"/>
    <x v="3"/>
    <x v="13"/>
    <x v="75"/>
    <s v="Disturbed land"/>
    <n v="7400"/>
    <x v="0"/>
    <s v="City of Melbourne                  Brevard County"/>
    <x v="11"/>
    <x v="1"/>
    <m/>
    <m/>
    <n v="0"/>
    <n v="1"/>
    <n v="141"/>
    <n v="39.022713060022141"/>
    <n v="239.98810315514427"/>
    <n v="26.749396409669199"/>
    <n v="117827.58445946981"/>
    <n v="239.98810315514427"/>
    <n v="26.749372762041013"/>
    <n v="117827.58445946981"/>
    <n v="239.98810315514427"/>
    <n v="26.749372762041013"/>
  </r>
  <r>
    <n v="834"/>
    <x v="1"/>
    <x v="0"/>
    <x v="3"/>
    <s v="62-304.520 (7)(b),(16), F.A.C."/>
    <x v="3"/>
    <x v="3"/>
    <x v="13"/>
    <x v="18"/>
    <s v="Spoil areas"/>
    <n v="7430"/>
    <x v="0"/>
    <s v="City of Melbourne                  Brevard County"/>
    <x v="11"/>
    <x v="1"/>
    <m/>
    <m/>
    <n v="0"/>
    <n v="1"/>
    <n v="44"/>
    <n v="9.280826894547582"/>
    <n v="68.544886480640585"/>
    <n v="8.2226894146243001"/>
    <n v="31396.089432506036"/>
    <n v="68.544886480640585"/>
    <n v="8.2226821454097347"/>
    <n v="31396.089432506036"/>
    <n v="68.544886480640585"/>
    <n v="8.2226821454097347"/>
  </r>
  <r>
    <n v="835"/>
    <x v="1"/>
    <x v="0"/>
    <x v="3"/>
    <s v="62-304.520 (7)(b),(16), F.A.C."/>
    <x v="3"/>
    <x v="3"/>
    <x v="13"/>
    <x v="76"/>
    <s v="Airports"/>
    <n v="8110"/>
    <x v="0"/>
    <s v="City of Melbourne                  Brevard County"/>
    <x v="11"/>
    <x v="1"/>
    <m/>
    <m/>
    <n v="0"/>
    <n v="1"/>
    <n v="2484"/>
    <n v="1051.3383816705555"/>
    <n v="8384.9348720943854"/>
    <n v="1134.6827849874655"/>
    <n v="4090922.2049136888"/>
    <n v="8384.9348720943854"/>
    <n v="1134.6817818786042"/>
    <n v="4090922.2049136888"/>
    <n v="8384.9348720943854"/>
    <n v="1134.6817818786042"/>
  </r>
  <r>
    <n v="836"/>
    <x v="1"/>
    <x v="0"/>
    <x v="3"/>
    <s v="62-304.520 (7)(b),(16), F.A.C."/>
    <x v="3"/>
    <x v="3"/>
    <x v="13"/>
    <x v="20"/>
    <s v="Roads and Highways"/>
    <n v="8140"/>
    <x v="0"/>
    <s v="City of Melbourne                  Brevard County"/>
    <x v="11"/>
    <x v="1"/>
    <m/>
    <m/>
    <n v="0"/>
    <n v="1"/>
    <n v="738"/>
    <n v="116.2374522685294"/>
    <n v="1044.8751341200423"/>
    <n v="140.38045259681536"/>
    <n v="450104.80102912016"/>
    <n v="1044.8751341200423"/>
    <n v="140.38032849439838"/>
    <n v="450104.80102912016"/>
    <n v="1044.8751341200423"/>
    <n v="140.38032849439838"/>
  </r>
  <r>
    <n v="837"/>
    <x v="1"/>
    <x v="0"/>
    <x v="3"/>
    <s v="62-304.520 (7)(b),(16), F.A.C."/>
    <x v="3"/>
    <x v="3"/>
    <x v="13"/>
    <x v="58"/>
    <s v="Communications"/>
    <n v="8200"/>
    <x v="0"/>
    <s v="City of Melbourne                  Brevard County"/>
    <x v="11"/>
    <x v="1"/>
    <m/>
    <m/>
    <n v="0"/>
    <n v="1"/>
    <n v="28"/>
    <n v="4.2364519588644827"/>
    <n v="34.100776586662576"/>
    <n v="4.4825373247690363"/>
    <n v="15549.571019222625"/>
    <n v="34.100776586662576"/>
    <n v="4.482533362011357"/>
    <n v="15549.571019222625"/>
    <n v="34.100776586662576"/>
    <n v="4.482533362011357"/>
  </r>
  <r>
    <n v="838"/>
    <x v="1"/>
    <x v="0"/>
    <x v="3"/>
    <s v="62-304.520 (7)(b),(16), F.A.C."/>
    <x v="3"/>
    <x v="3"/>
    <x v="13"/>
    <x v="86"/>
    <s v="Communication Facilities"/>
    <n v="8220"/>
    <x v="0"/>
    <s v="City of Melbourne                  Brevard County"/>
    <x v="11"/>
    <x v="1"/>
    <m/>
    <m/>
    <n v="0"/>
    <n v="1"/>
    <n v="13"/>
    <n v="1.6507470827549742"/>
    <n v="15.426350402652501"/>
    <n v="2.1259593287596492"/>
    <n v="6376.8198037853335"/>
    <n v="15.426350402652501"/>
    <n v="2.1259574493192694"/>
    <n v="6376.8198037853335"/>
    <n v="15.426350402652501"/>
    <n v="2.1259574493192694"/>
  </r>
  <r>
    <n v="839"/>
    <x v="1"/>
    <x v="0"/>
    <x v="3"/>
    <s v="62-304.520 (7)(b),(16), F.A.C."/>
    <x v="3"/>
    <x v="3"/>
    <x v="13"/>
    <x v="108"/>
    <s v="Utilities"/>
    <n v="8300"/>
    <x v="0"/>
    <s v="City of Melbourne                  Brevard County"/>
    <x v="11"/>
    <x v="1"/>
    <m/>
    <m/>
    <n v="0"/>
    <n v="1"/>
    <n v="4"/>
    <n v="0.2163063056246555"/>
    <n v="2.1595758911564973"/>
    <n v="0.29769993637894754"/>
    <n v="849.53031158591489"/>
    <n v="2.1595758911564973"/>
    <n v="0.29769967319927376"/>
    <n v="849.53031158591489"/>
    <n v="2.1595758911564973"/>
    <n v="0.29769967319927376"/>
  </r>
  <r>
    <n v="840"/>
    <x v="1"/>
    <x v="0"/>
    <x v="3"/>
    <s v="62-304.520 (7)(b),(16), F.A.C."/>
    <x v="3"/>
    <x v="3"/>
    <x v="13"/>
    <x v="77"/>
    <s v="Water supply plants"/>
    <n v="8330"/>
    <x v="0"/>
    <s v="City of Melbourne                  Brevard County"/>
    <x v="11"/>
    <x v="1"/>
    <m/>
    <m/>
    <n v="0"/>
    <n v="1"/>
    <n v="4"/>
    <n v="0.77966782080354746"/>
    <n v="7.2800032040864675"/>
    <n v="1.0481964907512511"/>
    <n v="3245.5103749219484"/>
    <n v="7.2800032040864675"/>
    <n v="1.048195564100028"/>
    <n v="3245.5103749219484"/>
    <n v="7.2800032040864675"/>
    <n v="1.048195564100028"/>
  </r>
  <r>
    <n v="841"/>
    <x v="1"/>
    <x v="0"/>
    <x v="3"/>
    <s v="62-304.520 (7)(b),(16), F.A.C."/>
    <x v="3"/>
    <x v="3"/>
    <x v="13"/>
    <x v="94"/>
    <s v="Sewage Treatment"/>
    <n v="8340"/>
    <x v="0"/>
    <s v="City of Melbourne                  Brevard County"/>
    <x v="11"/>
    <x v="1"/>
    <m/>
    <m/>
    <n v="0"/>
    <n v="1"/>
    <n v="37"/>
    <n v="3.491835496944375"/>
    <n v="27.052580452446442"/>
    <n v="3.7006523512928271"/>
    <n v="12926.348945684955"/>
    <n v="27.052580452446442"/>
    <n v="3.700649079755431"/>
    <n v="12926.348945684955"/>
    <n v="27.052580452446442"/>
    <n v="3.700649079755431"/>
  </r>
  <r>
    <n v="842"/>
    <x v="1"/>
    <x v="0"/>
    <x v="3"/>
    <s v="62-304.520 (7)(b),(16), F.A.C."/>
    <x v="3"/>
    <x v="3"/>
    <x v="13"/>
    <x v="60"/>
    <s v="Solid waste disposal"/>
    <n v="8350"/>
    <x v="0"/>
    <s v="City of Melbourne                  Brevard County"/>
    <x v="11"/>
    <x v="1"/>
    <m/>
    <m/>
    <n v="0"/>
    <n v="1"/>
    <n v="248"/>
    <n v="105.97310351351564"/>
    <n v="745.12239805599029"/>
    <n v="104.70611980755304"/>
    <n v="403403.60220288666"/>
    <n v="745.12239805599029"/>
    <n v="104.70602724279566"/>
    <n v="403403.60220288666"/>
    <n v="745.12239805599029"/>
    <n v="104.70602724279566"/>
  </r>
  <r>
    <n v="843"/>
    <x v="1"/>
    <x v="0"/>
    <x v="3"/>
    <s v="62-304.520 (7)(b),(16), F.A.C."/>
    <x v="3"/>
    <x v="3"/>
    <x v="13"/>
    <x v="109"/>
    <s v="Other treatment ponds"/>
    <n v="8360"/>
    <x v="0"/>
    <s v="City of Melbourne                  Brevard County"/>
    <x v="11"/>
    <x v="1"/>
    <m/>
    <m/>
    <n v="0"/>
    <n v="1"/>
    <n v="83"/>
    <n v="29.30378509833703"/>
    <n v="211.63740193278585"/>
    <n v="30.298107076239212"/>
    <n v="116297.8364658115"/>
    <n v="211.63740193278585"/>
    <n v="30.298080291396658"/>
    <n v="116297.8364658115"/>
    <n v="211.63740193278585"/>
    <n v="30.298080291396658"/>
  </r>
  <r>
    <n v="844"/>
    <x v="1"/>
    <x v="0"/>
    <x v="3"/>
    <s v="62-304.520 (7)(b),(16), F.A.C."/>
    <x v="3"/>
    <x v="3"/>
    <x v="13"/>
    <x v="25"/>
    <s v="Surface Water Collection Basin"/>
    <n v="8370"/>
    <x v="0"/>
    <s v="City of Melbourne                  Brevard County"/>
    <x v="11"/>
    <x v="1"/>
    <m/>
    <m/>
    <n v="0"/>
    <n v="1"/>
    <n v="125"/>
    <n v="12.994288403537846"/>
    <n v="20.2685486434655"/>
    <n v="2.6706591034902849"/>
    <n v="22697.085661327215"/>
    <n v="20.2685486434655"/>
    <n v="2.6706567425116483"/>
    <n v="22697.085661327215"/>
    <n v="20.2685486434655"/>
    <n v="2.6706567425116483"/>
  </r>
  <r>
    <n v="845"/>
    <x v="1"/>
    <x v="0"/>
    <x v="3"/>
    <s v="62-304.520 (7)(b),(16), F.A.C."/>
    <x v="3"/>
    <x v="3"/>
    <x v="14"/>
    <x v="8"/>
    <s v="Residential, Medium Density-Two-five dwellingunits per acre"/>
    <n v="1200"/>
    <x v="0"/>
    <s v="City of Palm Bay                       Brevard County"/>
    <x v="12"/>
    <x v="1"/>
    <m/>
    <m/>
    <n v="0"/>
    <n v="1"/>
    <n v="112"/>
    <n v="24.058845441822125"/>
    <n v="228.81306237038206"/>
    <n v="34.15003736143246"/>
    <n v="90824.498538397223"/>
    <n v="228.81306237038206"/>
    <n v="34.150007171316233"/>
    <n v="90824.498538397223"/>
    <n v="228.81306237038206"/>
    <n v="34.150007171316233"/>
  </r>
  <r>
    <n v="846"/>
    <x v="1"/>
    <x v="0"/>
    <x v="3"/>
    <s v="62-304.520 (7)(b),(16), F.A.C."/>
    <x v="3"/>
    <x v="3"/>
    <x v="14"/>
    <x v="9"/>
    <s v="Fixed Single Family Units"/>
    <n v="1210"/>
    <x v="0"/>
    <s v="City of Palm Bay                       Brevard County"/>
    <x v="12"/>
    <x v="1"/>
    <m/>
    <m/>
    <n v="0"/>
    <n v="1"/>
    <n v="267"/>
    <n v="21.140312908089101"/>
    <n v="204.77216836269551"/>
    <n v="30.771596233180826"/>
    <n v="80338.168885420077"/>
    <n v="204.77216836269551"/>
    <n v="30.771569029753309"/>
    <n v="80338.168885420077"/>
    <n v="204.77216836269551"/>
    <n v="30.771569029753309"/>
  </r>
  <r>
    <n v="847"/>
    <x v="1"/>
    <x v="0"/>
    <x v="3"/>
    <s v="62-304.520 (7)(b),(16), F.A.C."/>
    <x v="3"/>
    <x v="3"/>
    <x v="14"/>
    <x v="62"/>
    <s v="Residential, High Density"/>
    <n v="1300"/>
    <x v="0"/>
    <s v="City of Palm Bay                       Brevard County"/>
    <x v="12"/>
    <x v="1"/>
    <m/>
    <m/>
    <n v="0"/>
    <n v="1"/>
    <n v="42"/>
    <n v="6.5081544122526127"/>
    <n v="59.846521137691205"/>
    <n v="9.5900542657880496"/>
    <n v="24900.815832577064"/>
    <n v="59.846521137691205"/>
    <n v="9.5900457877635752"/>
    <n v="24900.815832577064"/>
    <n v="59.846521137691205"/>
    <n v="9.5900457877635752"/>
  </r>
  <r>
    <n v="848"/>
    <x v="1"/>
    <x v="0"/>
    <x v="3"/>
    <s v="62-304.520 (7)(b),(16), F.A.C."/>
    <x v="3"/>
    <x v="3"/>
    <x v="14"/>
    <x v="63"/>
    <s v="Mobile Home Units"/>
    <n v="1320"/>
    <x v="0"/>
    <s v="City of Palm Bay                       Brevard County"/>
    <x v="12"/>
    <x v="1"/>
    <m/>
    <m/>
    <n v="0"/>
    <n v="1"/>
    <n v="3"/>
    <n v="2.2939201005605928E-2"/>
    <n v="0.21142559855486875"/>
    <n v="3.4185930340987949E-2"/>
    <n v="85.35766829222429"/>
    <n v="0.21142559855486875"/>
    <n v="3.4185900119140702E-2"/>
    <n v="85.35766829222429"/>
    <n v="0.21142559855486875"/>
    <n v="3.4185900119140702E-2"/>
  </r>
  <r>
    <n v="849"/>
    <x v="1"/>
    <x v="0"/>
    <x v="3"/>
    <s v="62-304.520 (7)(b),(16), F.A.C."/>
    <x v="3"/>
    <x v="3"/>
    <x v="14"/>
    <x v="10"/>
    <s v="Residential, High density; Multiple Dwelling Units, Low Rise &lt;Two stories or less&gt;"/>
    <n v="1330"/>
    <x v="0"/>
    <s v="City of Palm Bay                       Brevard County"/>
    <x v="12"/>
    <x v="1"/>
    <m/>
    <m/>
    <n v="0"/>
    <n v="1"/>
    <n v="59"/>
    <n v="4.364332734904548"/>
    <n v="44.783865919438099"/>
    <n v="7.5615666711145719"/>
    <n v="16619.562552372885"/>
    <n v="44.783865919438099"/>
    <n v="7.5615599863612193"/>
    <n v="16619.562552372885"/>
    <n v="44.783865919438099"/>
    <n v="7.5615599863612193"/>
  </r>
  <r>
    <n v="850"/>
    <x v="1"/>
    <x v="0"/>
    <x v="3"/>
    <s v="62-304.520 (7)(b),(16), F.A.C."/>
    <x v="3"/>
    <x v="3"/>
    <x v="14"/>
    <x v="11"/>
    <s v="Commercial and Services"/>
    <n v="1400"/>
    <x v="0"/>
    <s v="City of Palm Bay                       Brevard County"/>
    <x v="12"/>
    <x v="1"/>
    <m/>
    <m/>
    <n v="0"/>
    <n v="1"/>
    <n v="19"/>
    <n v="2.3351630112348665"/>
    <n v="22.482348441695621"/>
    <n v="3.0020121645603228"/>
    <n v="8905.0879698332319"/>
    <n v="22.482348441695621"/>
    <n v="3.0020095106511886"/>
    <n v="8905.0879698332319"/>
    <n v="22.482348441695621"/>
    <n v="3.0020095106511886"/>
  </r>
  <r>
    <n v="851"/>
    <x v="1"/>
    <x v="0"/>
    <x v="3"/>
    <s v="62-304.520 (7)(b),(16), F.A.C."/>
    <x v="3"/>
    <x v="3"/>
    <x v="14"/>
    <x v="64"/>
    <s v="Retail Sales and Services"/>
    <n v="1410"/>
    <x v="0"/>
    <s v="City of Palm Bay                       Brevard County"/>
    <x v="12"/>
    <x v="1"/>
    <m/>
    <m/>
    <n v="0"/>
    <n v="1"/>
    <n v="101"/>
    <n v="38.340891047008427"/>
    <n v="410.50025306623741"/>
    <n v="54.044395129302274"/>
    <n v="147066.27723777032"/>
    <n v="410.50025306623741"/>
    <n v="54.04434735170976"/>
    <n v="147066.27723777032"/>
    <n v="410.50025306623741"/>
    <n v="54.04434735170976"/>
  </r>
  <r>
    <n v="852"/>
    <x v="1"/>
    <x v="0"/>
    <x v="3"/>
    <s v="62-304.520 (7)(b),(16), F.A.C."/>
    <x v="3"/>
    <x v="3"/>
    <x v="14"/>
    <x v="65"/>
    <s v="Wholesale Sales and Services &lt;Excluding warehouses associated with industrial use&gt;"/>
    <n v="1420"/>
    <x v="0"/>
    <s v="City of Palm Bay                       Brevard County"/>
    <x v="12"/>
    <x v="1"/>
    <m/>
    <m/>
    <n v="0"/>
    <n v="1"/>
    <n v="19"/>
    <n v="5.1799864628932202"/>
    <n v="38.33020969263282"/>
    <n v="5.1333303335431388"/>
    <n v="19598.72160540655"/>
    <n v="38.33020969263282"/>
    <n v="5.1333257954561784"/>
    <n v="19598.72160540655"/>
    <n v="38.33020969263282"/>
    <n v="5.1333257954561784"/>
  </r>
  <r>
    <n v="853"/>
    <x v="1"/>
    <x v="0"/>
    <x v="3"/>
    <s v="62-304.520 (7)(b),(16), F.A.C."/>
    <x v="3"/>
    <x v="3"/>
    <x v="14"/>
    <x v="68"/>
    <s v="Other Light Industrial"/>
    <n v="1550"/>
    <x v="0"/>
    <s v="City of Palm Bay                       Brevard County"/>
    <x v="12"/>
    <x v="1"/>
    <m/>
    <m/>
    <n v="0"/>
    <n v="1"/>
    <n v="28"/>
    <n v="11.12838652412791"/>
    <n v="89.467540465070272"/>
    <n v="12.687885155860549"/>
    <n v="42866.992672793684"/>
    <n v="89.467540465070272"/>
    <n v="12.687873939219024"/>
    <n v="42866.992672793684"/>
    <n v="89.467540465070272"/>
    <n v="12.687873939219024"/>
  </r>
  <r>
    <n v="854"/>
    <x v="1"/>
    <x v="0"/>
    <x v="3"/>
    <s v="62-304.520 (7)(b),(16), F.A.C."/>
    <x v="3"/>
    <x v="3"/>
    <x v="14"/>
    <x v="69"/>
    <s v="Institutional (Educational,religious,health and military facilities)"/>
    <n v="1700"/>
    <x v="0"/>
    <s v="City of Palm Bay                       Brevard County"/>
    <x v="12"/>
    <x v="1"/>
    <m/>
    <m/>
    <n v="0"/>
    <n v="1"/>
    <n v="9"/>
    <n v="0.58677147742978208"/>
    <n v="5.4305868314536072"/>
    <n v="0.8608704804903955"/>
    <n v="2239.0699279262285"/>
    <n v="5.4305868314536072"/>
    <n v="0.86086971944350021"/>
    <n v="2239.0699279262285"/>
    <n v="5.4305868314536072"/>
    <n v="0.86086971944350021"/>
  </r>
  <r>
    <n v="855"/>
    <x v="1"/>
    <x v="0"/>
    <x v="3"/>
    <s v="62-304.520 (7)(b),(16), F.A.C."/>
    <x v="3"/>
    <x v="3"/>
    <x v="14"/>
    <x v="71"/>
    <s v="Religious"/>
    <n v="1720"/>
    <x v="0"/>
    <s v="City of Palm Bay                       Brevard County"/>
    <x v="12"/>
    <x v="1"/>
    <m/>
    <m/>
    <n v="0"/>
    <n v="1"/>
    <n v="38"/>
    <n v="6.5045107662000623"/>
    <n v="57.136961176677154"/>
    <n v="8.0243434127228586"/>
    <n v="24616.020642633332"/>
    <n v="57.136961176677154"/>
    <n v="8.0243363188547754"/>
    <n v="24616.020642633332"/>
    <n v="57.136961176677154"/>
    <n v="8.0243363188547754"/>
  </r>
  <r>
    <n v="856"/>
    <x v="1"/>
    <x v="0"/>
    <x v="3"/>
    <s v="62-304.520 (7)(b),(16), F.A.C."/>
    <x v="3"/>
    <x v="3"/>
    <x v="14"/>
    <x v="14"/>
    <s v="Governmental"/>
    <n v="1750"/>
    <x v="0"/>
    <s v="City of Palm Bay                       Brevard County"/>
    <x v="12"/>
    <x v="1"/>
    <m/>
    <m/>
    <n v="0"/>
    <n v="1"/>
    <n v="10"/>
    <n v="1.8526046265213072"/>
    <n v="17.143197565917173"/>
    <n v="2.4391700895839485"/>
    <n v="7092.9906124070912"/>
    <n v="17.143197565917173"/>
    <n v="2.43916793325165"/>
    <n v="7092.9906124070912"/>
    <n v="17.143197565917173"/>
    <n v="2.43916793325165"/>
  </r>
  <r>
    <n v="857"/>
    <x v="1"/>
    <x v="0"/>
    <x v="3"/>
    <s v="62-304.520 (7)(b),(16), F.A.C."/>
    <x v="3"/>
    <x v="3"/>
    <x v="14"/>
    <x v="20"/>
    <s v="Roads and Highways"/>
    <n v="8140"/>
    <x v="0"/>
    <s v="City of Palm Bay                       Brevard County"/>
    <x v="12"/>
    <x v="1"/>
    <m/>
    <m/>
    <n v="0"/>
    <n v="1"/>
    <n v="4"/>
    <n v="0.35914910970372488"/>
    <n v="3.3295586000579074"/>
    <n v="0.43115398475474198"/>
    <n v="1345.2456275647733"/>
    <n v="3.3295586000579074"/>
    <n v="0.43115360359589472"/>
    <n v="1345.2456275647733"/>
    <n v="3.3295586000579074"/>
    <n v="0.43115360359589472"/>
  </r>
  <r>
    <n v="858"/>
    <x v="1"/>
    <x v="0"/>
    <x v="3"/>
    <s v="62-304.520 (7)(b),(16), F.A.C."/>
    <x v="3"/>
    <x v="3"/>
    <x v="14"/>
    <x v="25"/>
    <s v="Surface Water Collection Basin"/>
    <n v="8370"/>
    <x v="0"/>
    <s v="City of Palm Bay                       Brevard County"/>
    <x v="12"/>
    <x v="1"/>
    <m/>
    <m/>
    <n v="0"/>
    <n v="1"/>
    <n v="8"/>
    <n v="0.7158911196486849"/>
    <n v="2.2886842241693008"/>
    <n v="0.25320196566198533"/>
    <n v="1729.9899652020504"/>
    <n v="2.2886842241693008"/>
    <n v="0.25320174182045074"/>
    <n v="1729.9899652020504"/>
    <n v="2.2886842241693008"/>
    <n v="0.25320174182045074"/>
  </r>
  <r>
    <n v="859"/>
    <x v="1"/>
    <x v="0"/>
    <x v="3"/>
    <s v="62-304.520 (7)(b),(16), F.A.C."/>
    <x v="3"/>
    <x v="3"/>
    <x v="15"/>
    <x v="5"/>
    <s v="Residential, Low Density-Less than two dwelling units/acre"/>
    <n v="1100"/>
    <x v="0"/>
    <s v="City of West Melbourne                               Brevard County"/>
    <x v="13"/>
    <x v="1"/>
    <m/>
    <m/>
    <n v="0"/>
    <n v="1"/>
    <n v="86"/>
    <n v="13.838672957197062"/>
    <n v="115.79941233124298"/>
    <n v="16.18676030133982"/>
    <n v="54008.727885523542"/>
    <n v="115.79941233124298"/>
    <n v="16.186745991540707"/>
    <n v="54008.727885523542"/>
    <n v="115.79941233124298"/>
    <n v="16.186745991540707"/>
  </r>
  <r>
    <n v="860"/>
    <x v="1"/>
    <x v="0"/>
    <x v="3"/>
    <s v="62-304.520 (7)(b),(16), F.A.C."/>
    <x v="3"/>
    <x v="3"/>
    <x v="15"/>
    <x v="8"/>
    <s v="Residential, Medium Density-Two-five dwellingunits per acre"/>
    <n v="1200"/>
    <x v="0"/>
    <s v="City of West Melbourne                               Brevard County"/>
    <x v="13"/>
    <x v="1"/>
    <m/>
    <m/>
    <n v="0"/>
    <n v="1"/>
    <n v="1511"/>
    <n v="250.17144552334338"/>
    <n v="2352.8169915791823"/>
    <n v="348.31141696153003"/>
    <n v="986211.78974730952"/>
    <n v="2352.8169915791823"/>
    <n v="348.31110903911122"/>
    <n v="986211.78974730952"/>
    <n v="2352.8169915791823"/>
    <n v="348.31110903911122"/>
  </r>
  <r>
    <n v="861"/>
    <x v="1"/>
    <x v="0"/>
    <x v="3"/>
    <s v="62-304.520 (7)(b),(16), F.A.C."/>
    <x v="3"/>
    <x v="3"/>
    <x v="15"/>
    <x v="8"/>
    <s v="Residential, Medium Density-Two-five dwellingunits per acre"/>
    <n v="1200"/>
    <x v="0"/>
    <s v="City of West Melbourne                               Brevard County   SJRWMD C-1 Diversion"/>
    <x v="13"/>
    <x v="1"/>
    <m/>
    <m/>
    <n v="0.38"/>
    <n v="0.62"/>
    <n v="11"/>
    <n v="0.34130204945406217"/>
    <n v="3.5083118753539484"/>
    <n v="0.30250290793466578"/>
    <n v="1384.4444845797129"/>
    <n v="2.1751533627194481"/>
    <n v="0.30250264050895709"/>
    <n v="858.35558043942206"/>
    <n v="2.1751533627194481"/>
    <n v="0.30250264050895709"/>
  </r>
  <r>
    <n v="862"/>
    <x v="1"/>
    <x v="0"/>
    <x v="3"/>
    <s v="62-304.520 (7)(b),(16), F.A.C."/>
    <x v="3"/>
    <x v="3"/>
    <x v="15"/>
    <x v="8"/>
    <s v="Residential, Medium Density-Two-five dwellingunits per acre"/>
    <n v="1200"/>
    <x v="0"/>
    <s v="City of West Melbourne             City of Melbourne                  Brevard County"/>
    <x v="13"/>
    <x v="1"/>
    <m/>
    <m/>
    <n v="0"/>
    <n v="1"/>
    <n v="39"/>
    <n v="1.1851341832888829"/>
    <n v="11.442952940933345"/>
    <n v="1.6104997800942749"/>
    <n v="4660.7310974952143"/>
    <n v="11.442952940933345"/>
    <n v="1.6104983563425241"/>
    <n v="4660.7310974952143"/>
    <n v="11.442952940933345"/>
    <n v="1.6104983563425241"/>
  </r>
  <r>
    <n v="863"/>
    <x v="1"/>
    <x v="0"/>
    <x v="3"/>
    <s v="62-304.520 (7)(b),(16), F.A.C."/>
    <x v="3"/>
    <x v="3"/>
    <x v="15"/>
    <x v="9"/>
    <s v="Fixed Single Family Units"/>
    <n v="1210"/>
    <x v="0"/>
    <s v="City of West Melbourne                               Brevard County"/>
    <x v="13"/>
    <x v="1"/>
    <m/>
    <m/>
    <n v="0"/>
    <n v="1"/>
    <n v="6635"/>
    <n v="698.33844006305662"/>
    <n v="6406.6776546377678"/>
    <n v="943.41111834763183"/>
    <n v="2753055.3254637024"/>
    <n v="6406.6776546377678"/>
    <n v="943.41028433122756"/>
    <n v="2753055.3254637024"/>
    <n v="6406.6776546377678"/>
    <n v="943.41028433122756"/>
  </r>
  <r>
    <n v="864"/>
    <x v="1"/>
    <x v="0"/>
    <x v="3"/>
    <s v="62-304.520 (7)(b),(16), F.A.C."/>
    <x v="3"/>
    <x v="3"/>
    <x v="15"/>
    <x v="9"/>
    <s v="Fixed Single Family Units"/>
    <n v="1210"/>
    <x v="0"/>
    <s v="City of West Melbourne                               Brevard County   SJRWMD C-1 Diversion"/>
    <x v="13"/>
    <x v="1"/>
    <m/>
    <m/>
    <n v="0.38"/>
    <n v="0.62"/>
    <n v="4"/>
    <n v="1.0709603188957063E-2"/>
    <n v="8.7115189839052615E-2"/>
    <n v="7.7815345407101074E-3"/>
    <n v="41.822540470522711"/>
    <n v="5.4011417700212623E-2"/>
    <n v="7.7815276614955952E-3"/>
    <n v="25.929975091724081"/>
    <n v="5.4011417700212623E-2"/>
    <n v="7.7815276614955952E-3"/>
  </r>
  <r>
    <n v="865"/>
    <x v="1"/>
    <x v="0"/>
    <x v="3"/>
    <s v="62-304.520 (7)(b),(16), F.A.C."/>
    <x v="3"/>
    <x v="3"/>
    <x v="15"/>
    <x v="9"/>
    <s v="Fixed Single Family Units"/>
    <n v="1210"/>
    <x v="0"/>
    <s v="City of West Melbourne             City of Melbourne                  Brevard County"/>
    <x v="13"/>
    <x v="1"/>
    <m/>
    <m/>
    <n v="0"/>
    <n v="1"/>
    <n v="10"/>
    <n v="4.2887430657428248E-2"/>
    <n v="0.34547330391762465"/>
    <n v="4.9301371053897911E-2"/>
    <n v="172.48006182485074"/>
    <n v="0.34547330391762465"/>
    <n v="4.9301327469344652E-2"/>
    <n v="172.48006182485074"/>
    <n v="0.34547330391762465"/>
    <n v="4.9301327469344652E-2"/>
  </r>
  <r>
    <n v="866"/>
    <x v="1"/>
    <x v="0"/>
    <x v="3"/>
    <s v="62-304.520 (7)(b),(16), F.A.C."/>
    <x v="3"/>
    <x v="3"/>
    <x v="15"/>
    <x v="88"/>
    <s v="Medium Density Under Construction"/>
    <n v="1290"/>
    <x v="0"/>
    <s v="City of West Melbourne                               Brevard County"/>
    <x v="13"/>
    <x v="1"/>
    <m/>
    <m/>
    <n v="0"/>
    <n v="1"/>
    <n v="62"/>
    <n v="16.166451948867774"/>
    <n v="137.59273517937461"/>
    <n v="20.396014309665233"/>
    <n v="61163.589731956854"/>
    <n v="137.59273517937461"/>
    <n v="20.395996278702768"/>
    <n v="61163.589731956854"/>
    <n v="137.59273517937461"/>
    <n v="20.395996278702768"/>
  </r>
  <r>
    <n v="867"/>
    <x v="1"/>
    <x v="0"/>
    <x v="3"/>
    <s v="62-304.520 (7)(b),(16), F.A.C."/>
    <x v="3"/>
    <x v="3"/>
    <x v="15"/>
    <x v="62"/>
    <s v="Residential, High Density"/>
    <n v="1300"/>
    <x v="0"/>
    <s v="City of West Melbourne                               Brevard County"/>
    <x v="13"/>
    <x v="1"/>
    <m/>
    <m/>
    <n v="0"/>
    <n v="1"/>
    <n v="832"/>
    <n v="141.65856504946493"/>
    <n v="1379.2209125098836"/>
    <n v="240.77596756746468"/>
    <n v="563244.87786638318"/>
    <n v="1379.2209125098836"/>
    <n v="240.77575471105209"/>
    <n v="563244.87786638318"/>
    <n v="1379.2209125098836"/>
    <n v="240.77575471105209"/>
  </r>
  <r>
    <n v="868"/>
    <x v="1"/>
    <x v="0"/>
    <x v="3"/>
    <s v="62-304.520 (7)(b),(16), F.A.C."/>
    <x v="3"/>
    <x v="3"/>
    <x v="15"/>
    <x v="62"/>
    <s v="Residential, High Density"/>
    <n v="1300"/>
    <x v="0"/>
    <s v="City of West Melbourne             City of Melbourne                  Brevard County"/>
    <x v="13"/>
    <x v="1"/>
    <m/>
    <m/>
    <n v="0"/>
    <n v="1"/>
    <n v="2"/>
    <n v="3.7645900021392501E-4"/>
    <n v="3.237537481731697E-3"/>
    <n v="4.5758813656983973E-4"/>
    <n v="1.543193112780525"/>
    <n v="3.237537481731697E-3"/>
    <n v="4.5758773204205102E-4"/>
    <n v="1.543193112780525"/>
    <n v="3.237537481731697E-3"/>
    <n v="4.5758773204205102E-4"/>
  </r>
  <r>
    <n v="869"/>
    <x v="1"/>
    <x v="0"/>
    <x v="3"/>
    <s v="62-304.520 (7)(b),(16), F.A.C."/>
    <x v="3"/>
    <x v="3"/>
    <x v="15"/>
    <x v="63"/>
    <s v="Mobile Home Units"/>
    <n v="1320"/>
    <x v="0"/>
    <s v="City of West Melbourne                               Brevard County"/>
    <x v="13"/>
    <x v="1"/>
    <m/>
    <m/>
    <n v="0"/>
    <n v="1"/>
    <n v="374"/>
    <n v="59.597357562040038"/>
    <n v="686.94464332436462"/>
    <n v="132.04917019271289"/>
    <n v="239712.41548470512"/>
    <n v="686.94464332436462"/>
    <n v="132.04905345551146"/>
    <n v="239712.41548470512"/>
    <n v="686.94464332436462"/>
    <n v="132.04905345551146"/>
  </r>
  <r>
    <n v="870"/>
    <x v="1"/>
    <x v="0"/>
    <x v="3"/>
    <s v="62-304.520 (7)(b),(16), F.A.C."/>
    <x v="3"/>
    <x v="3"/>
    <x v="15"/>
    <x v="10"/>
    <s v="Residential, High density; Multiple Dwelling Units, Low Rise &lt;Two stories or less&gt;"/>
    <n v="1330"/>
    <x v="0"/>
    <s v="City of West Melbourne                               Brevard County"/>
    <x v="13"/>
    <x v="1"/>
    <m/>
    <m/>
    <n v="0"/>
    <n v="1"/>
    <n v="258"/>
    <n v="13.606745539340611"/>
    <n v="148.18468748415907"/>
    <n v="25.466524855728494"/>
    <n v="54134.852667520783"/>
    <n v="148.18468748415907"/>
    <n v="25.466502342214469"/>
    <n v="54134.852667520783"/>
    <n v="148.18468748415907"/>
    <n v="25.466502342214469"/>
  </r>
  <r>
    <n v="871"/>
    <x v="1"/>
    <x v="0"/>
    <x v="3"/>
    <s v="62-304.520 (7)(b),(16), F.A.C."/>
    <x v="3"/>
    <x v="3"/>
    <x v="15"/>
    <x v="81"/>
    <s v="Residential, High density; Multiple Dwelling Units, High Rise &lt;Three stories or more&gt;"/>
    <n v="1340"/>
    <x v="0"/>
    <s v="City of West Melbourne                               Brevard County"/>
    <x v="13"/>
    <x v="1"/>
    <m/>
    <m/>
    <n v="0"/>
    <n v="1"/>
    <n v="157"/>
    <n v="57.872659495173593"/>
    <n v="669.47831354284449"/>
    <n v="126.99381121386517"/>
    <n v="234323.72439796332"/>
    <n v="669.47831354284449"/>
    <n v="126.99369894582057"/>
    <n v="234323.72439796332"/>
    <n v="669.47831354284449"/>
    <n v="126.99369894582057"/>
  </r>
  <r>
    <n v="872"/>
    <x v="1"/>
    <x v="0"/>
    <x v="3"/>
    <s v="62-304.520 (7)(b),(16), F.A.C."/>
    <x v="3"/>
    <x v="3"/>
    <x v="15"/>
    <x v="11"/>
    <s v="Commercial and Services"/>
    <n v="1400"/>
    <x v="0"/>
    <s v="City of West Melbourne                               Brevard County"/>
    <x v="13"/>
    <x v="1"/>
    <m/>
    <m/>
    <n v="0"/>
    <n v="1"/>
    <n v="362"/>
    <n v="45.041907979898035"/>
    <n v="487.60603245319538"/>
    <n v="65.569084248031558"/>
    <n v="180377.8911449424"/>
    <n v="487.60603245319538"/>
    <n v="65.569026282113327"/>
    <n v="180377.8911449424"/>
    <n v="487.60603245319538"/>
    <n v="65.569026282113327"/>
  </r>
  <r>
    <n v="873"/>
    <x v="1"/>
    <x v="0"/>
    <x v="3"/>
    <s v="62-304.520 (7)(b),(16), F.A.C."/>
    <x v="3"/>
    <x v="3"/>
    <x v="15"/>
    <x v="11"/>
    <s v="Commercial and Services"/>
    <n v="1400"/>
    <x v="0"/>
    <s v="City of West Melbourne                               Brevard County   SJRWMD C-1 Diversion"/>
    <x v="13"/>
    <x v="1"/>
    <m/>
    <m/>
    <n v="0.38"/>
    <n v="0.62"/>
    <n v="10"/>
    <n v="0.1982391078759641"/>
    <n v="2.1642528065160893"/>
    <n v="0.1787044004562916"/>
    <n v="807.16324937109255"/>
    <n v="1.3418367400399753"/>
    <n v="0.17870424247384037"/>
    <n v="500.44121461007734"/>
    <n v="1.3418367400399753"/>
    <n v="0.17870424247384037"/>
  </r>
  <r>
    <n v="874"/>
    <x v="1"/>
    <x v="0"/>
    <x v="3"/>
    <s v="62-304.520 (7)(b),(16), F.A.C."/>
    <x v="3"/>
    <x v="3"/>
    <x v="15"/>
    <x v="11"/>
    <s v="Commercial and Services"/>
    <n v="1400"/>
    <x v="0"/>
    <s v="City of West Melbourne             City of Melbourne                  Brevard County"/>
    <x v="13"/>
    <x v="1"/>
    <m/>
    <m/>
    <n v="0"/>
    <n v="1"/>
    <n v="7"/>
    <n v="0.14827526849558886"/>
    <n v="1.6466632529052172"/>
    <n v="0.21972151268747422"/>
    <n v="600.50731707012233"/>
    <n v="1.6466632529052172"/>
    <n v="0.2197213184441148"/>
    <n v="600.50731707012233"/>
    <n v="1.6466632529052172"/>
    <n v="0.2197213184441148"/>
  </r>
  <r>
    <n v="875"/>
    <x v="1"/>
    <x v="0"/>
    <x v="3"/>
    <s v="62-304.520 (7)(b),(16), F.A.C."/>
    <x v="3"/>
    <x v="3"/>
    <x v="15"/>
    <x v="64"/>
    <s v="Retail Sales and Services"/>
    <n v="1410"/>
    <x v="0"/>
    <s v="City of West Melbourne                               Brevard County"/>
    <x v="13"/>
    <x v="1"/>
    <m/>
    <m/>
    <n v="0"/>
    <n v="1"/>
    <n v="622"/>
    <n v="125.03955332407649"/>
    <n v="1300.5262854661219"/>
    <n v="175.48933774205713"/>
    <n v="508098.79962628969"/>
    <n v="1300.5262854661219"/>
    <n v="175.48918260186088"/>
    <n v="508098.79962628969"/>
    <n v="1300.5262854661219"/>
    <n v="175.48918260186088"/>
  </r>
  <r>
    <n v="876"/>
    <x v="1"/>
    <x v="0"/>
    <x v="3"/>
    <s v="62-304.520 (7)(b),(16), F.A.C."/>
    <x v="3"/>
    <x v="3"/>
    <x v="15"/>
    <x v="64"/>
    <s v="Retail Sales and Services"/>
    <n v="1410"/>
    <x v="0"/>
    <s v="City of West Melbourne                               Brevard County   SJRWMD C-1 Diversion"/>
    <x v="13"/>
    <x v="1"/>
    <m/>
    <m/>
    <n v="0.38"/>
    <n v="0.62"/>
    <n v="51"/>
    <n v="1.9449861206051235"/>
    <n v="19.865095527070366"/>
    <n v="1.6358042063573042"/>
    <n v="7945.6867763206083"/>
    <n v="12.316359226783627"/>
    <n v="1.6358027602353427"/>
    <n v="4926.3258013187788"/>
    <n v="12.316359226783627"/>
    <n v="1.6358027602353427"/>
  </r>
  <r>
    <n v="877"/>
    <x v="1"/>
    <x v="0"/>
    <x v="3"/>
    <s v="62-304.520 (7)(b),(16), F.A.C."/>
    <x v="3"/>
    <x v="3"/>
    <x v="15"/>
    <x v="65"/>
    <s v="Wholesale Sales and Services &lt;Excluding warehouses associated with industrial use&gt;"/>
    <n v="1420"/>
    <x v="0"/>
    <s v="City of West Melbourne                               Brevard County"/>
    <x v="13"/>
    <x v="1"/>
    <m/>
    <m/>
    <n v="0"/>
    <n v="1"/>
    <n v="899"/>
    <n v="170.57093682648249"/>
    <n v="1685.7826642523341"/>
    <n v="228.81588535777044"/>
    <n v="691929.63574723469"/>
    <n v="1685.7826642523341"/>
    <n v="228.81568307459068"/>
    <n v="691929.63574723469"/>
    <n v="1685.7826642523341"/>
    <n v="228.81568307459068"/>
  </r>
  <r>
    <n v="878"/>
    <x v="1"/>
    <x v="0"/>
    <x v="3"/>
    <s v="62-304.520 (7)(b),(16), F.A.C."/>
    <x v="3"/>
    <x v="3"/>
    <x v="15"/>
    <x v="65"/>
    <s v="Wholesale Sales and Services &lt;Excluding warehouses associated with industrial use&gt;"/>
    <n v="1420"/>
    <x v="0"/>
    <s v="City of West Melbourne                               Brevard County   SJRWMD C-1 Diversion"/>
    <x v="13"/>
    <x v="1"/>
    <m/>
    <m/>
    <n v="0.38"/>
    <n v="0.62"/>
    <n v="9"/>
    <n v="0.9299719740362653"/>
    <n v="7.6692308574773023"/>
    <n v="0.64586709425504463"/>
    <n v="3823.0186853728483"/>
    <n v="4.7549231316359286"/>
    <n v="0.64586652328048244"/>
    <n v="2370.2715849311662"/>
    <n v="4.7549231316359286"/>
    <n v="0.64586652328048244"/>
  </r>
  <r>
    <n v="879"/>
    <x v="1"/>
    <x v="0"/>
    <x v="3"/>
    <s v="62-304.520 (7)(b),(16), F.A.C."/>
    <x v="3"/>
    <x v="3"/>
    <x v="15"/>
    <x v="65"/>
    <s v="Wholesale Sales and Services &lt;Excluding warehouses associated with industrial use&gt;"/>
    <n v="1420"/>
    <x v="0"/>
    <s v="City of West Melbourne             City of Melbourne                  Brevard County"/>
    <x v="13"/>
    <x v="1"/>
    <m/>
    <m/>
    <n v="0"/>
    <n v="1"/>
    <n v="7"/>
    <n v="3.3824739725102151E-3"/>
    <n v="3.4662342750656792E-2"/>
    <n v="4.6309502967241626E-3"/>
    <n v="13.766176074666021"/>
    <n v="3.4662342750656792E-2"/>
    <n v="4.6309462027629587E-3"/>
    <n v="13.766176074666021"/>
    <n v="3.4662342750656792E-2"/>
    <n v="4.6309462027629587E-3"/>
  </r>
  <r>
    <n v="880"/>
    <x v="1"/>
    <x v="0"/>
    <x v="3"/>
    <s v="62-304.520 (7)(b),(16), F.A.C."/>
    <x v="3"/>
    <x v="3"/>
    <x v="15"/>
    <x v="66"/>
    <s v="Professional Services"/>
    <n v="1430"/>
    <x v="0"/>
    <s v="City of West Melbourne                               Brevard County"/>
    <x v="13"/>
    <x v="1"/>
    <m/>
    <m/>
    <n v="0"/>
    <n v="1"/>
    <n v="241"/>
    <n v="39.68105857758718"/>
    <n v="408.75561046950901"/>
    <n v="55.143939817906499"/>
    <n v="160344.18513317083"/>
    <n v="408.75561046950901"/>
    <n v="55.143891068268694"/>
    <n v="160344.18513317083"/>
    <n v="408.75561046950901"/>
    <n v="55.143891068268694"/>
  </r>
  <r>
    <n v="881"/>
    <x v="1"/>
    <x v="0"/>
    <x v="3"/>
    <s v="62-304.520 (7)(b),(16), F.A.C."/>
    <x v="3"/>
    <x v="3"/>
    <x v="15"/>
    <x v="66"/>
    <s v="Professional Services"/>
    <n v="1430"/>
    <x v="0"/>
    <s v="City of West Melbourne             City of Melbourne                  Brevard County"/>
    <x v="13"/>
    <x v="1"/>
    <m/>
    <m/>
    <n v="0"/>
    <n v="1"/>
    <n v="11"/>
    <n v="0.24185890931525"/>
    <n v="1.6429479418643234"/>
    <n v="0.21096284245659014"/>
    <n v="899.43748029407391"/>
    <n v="1.6429479418643234"/>
    <n v="0.21096265595627484"/>
    <n v="899.43748029407391"/>
    <n v="1.6429479418643234"/>
    <n v="0.21096265595627484"/>
  </r>
  <r>
    <n v="882"/>
    <x v="1"/>
    <x v="0"/>
    <x v="3"/>
    <s v="62-304.520 (7)(b),(16), F.A.C."/>
    <x v="3"/>
    <x v="3"/>
    <x v="15"/>
    <x v="83"/>
    <s v="Cultural and Entertainment"/>
    <n v="1440"/>
    <x v="0"/>
    <s v="City of West Melbourne                               Brevard County"/>
    <x v="13"/>
    <x v="1"/>
    <m/>
    <m/>
    <n v="0"/>
    <n v="1"/>
    <n v="3"/>
    <n v="8.3148614044972591E-2"/>
    <n v="0.75388584764055655"/>
    <n v="0.10187005130286325"/>
    <n v="346.97323157938132"/>
    <n v="0.75388584764055655"/>
    <n v="0.10186996124531369"/>
    <n v="346.97323157938132"/>
    <n v="0.75388584764055655"/>
    <n v="0.10186996124531369"/>
  </r>
  <r>
    <n v="883"/>
    <x v="1"/>
    <x v="0"/>
    <x v="3"/>
    <s v="62-304.520 (7)(b),(16), F.A.C."/>
    <x v="3"/>
    <x v="3"/>
    <x v="15"/>
    <x v="83"/>
    <s v="Cultural and Entertainment"/>
    <n v="1440"/>
    <x v="0"/>
    <s v="City of West Melbourne                               Brevard County   SJRWMD C-1 Diversion"/>
    <x v="13"/>
    <x v="1"/>
    <m/>
    <m/>
    <n v="0.38"/>
    <n v="0.62"/>
    <n v="3"/>
    <n v="0.1097628190651663"/>
    <n v="0.98100342834647103"/>
    <n v="8.2171930527727977E-2"/>
    <n v="457.76540167850106"/>
    <n v="0.60822212557481203"/>
    <n v="8.2171857884172611E-2"/>
    <n v="283.81454904067067"/>
    <n v="0.60822212557481203"/>
    <n v="8.2171857884172611E-2"/>
  </r>
  <r>
    <n v="884"/>
    <x v="1"/>
    <x v="0"/>
    <x v="3"/>
    <s v="62-304.520 (7)(b),(16), F.A.C."/>
    <x v="3"/>
    <x v="3"/>
    <x v="15"/>
    <x v="67"/>
    <s v="Tourist Services"/>
    <n v="1450"/>
    <x v="0"/>
    <s v="City of West Melbourne                               Brevard County"/>
    <x v="13"/>
    <x v="1"/>
    <m/>
    <m/>
    <n v="0"/>
    <n v="1"/>
    <n v="17"/>
    <n v="1.9937754051740999"/>
    <n v="15.566950534336"/>
    <n v="2.0643350060670889"/>
    <n v="7957.0771965171025"/>
    <n v="15.566950534336"/>
    <n v="2.0643331811052841"/>
    <n v="7957.0771965171025"/>
    <n v="15.566950534336"/>
    <n v="2.0643331811052841"/>
  </r>
  <r>
    <n v="885"/>
    <x v="1"/>
    <x v="0"/>
    <x v="3"/>
    <s v="62-304.520 (7)(b),(16), F.A.C."/>
    <x v="3"/>
    <x v="3"/>
    <x v="15"/>
    <x v="67"/>
    <s v="Tourist Services"/>
    <n v="1450"/>
    <x v="0"/>
    <s v="City of West Melbourne                               Brevard County   SJRWMD C-1 Diversion"/>
    <x v="13"/>
    <x v="1"/>
    <m/>
    <m/>
    <n v="0.38"/>
    <n v="0.62"/>
    <n v="4"/>
    <n v="7.4441178658464779E-2"/>
    <n v="0.69419096318008888"/>
    <n v="5.7990107617421002E-2"/>
    <n v="310.42469853784911"/>
    <n v="0.43039839717165507"/>
    <n v="5.7990056351647369E-2"/>
    <n v="192.46331309346641"/>
    <n v="0.43039839717165507"/>
    <n v="5.7990056351647369E-2"/>
  </r>
  <r>
    <n v="886"/>
    <x v="1"/>
    <x v="0"/>
    <x v="3"/>
    <s v="62-304.520 (7)(b),(16), F.A.C."/>
    <x v="3"/>
    <x v="3"/>
    <x v="15"/>
    <x v="90"/>
    <s v="Commercial and Services Under Construction"/>
    <n v="1490"/>
    <x v="0"/>
    <s v="City of West Melbourne                               Brevard County"/>
    <x v="13"/>
    <x v="1"/>
    <m/>
    <m/>
    <n v="0"/>
    <n v="1"/>
    <n v="6"/>
    <n v="0.18730813229840315"/>
    <n v="1.9295419408780023"/>
    <n v="0.25481724351330653"/>
    <n v="770.96730960147511"/>
    <n v="1.9295419408780023"/>
    <n v="0.25481701824379532"/>
    <n v="770.96730960147511"/>
    <n v="1.9295419408780023"/>
    <n v="0.25481701824379532"/>
  </r>
  <r>
    <n v="887"/>
    <x v="1"/>
    <x v="0"/>
    <x v="3"/>
    <s v="62-304.520 (7)(b),(16), F.A.C."/>
    <x v="3"/>
    <x v="3"/>
    <x v="15"/>
    <x v="90"/>
    <s v="Commercial and Services Under Construction"/>
    <n v="1490"/>
    <x v="0"/>
    <s v="City of West Melbourne                               Brevard County   SJRWMD C-1 Diversion"/>
    <x v="13"/>
    <x v="1"/>
    <m/>
    <m/>
    <n v="0.38"/>
    <n v="0.62"/>
    <n v="2"/>
    <n v="8.0770552987257799E-3"/>
    <n v="8.2611710806949928E-2"/>
    <n v="6.7266530701686703E-3"/>
    <n v="33.092371755533719"/>
    <n v="5.1219260700308959E-2"/>
    <n v="6.7266471235151908E-3"/>
    <n v="20.517270488430903"/>
    <n v="5.1219260700308959E-2"/>
    <n v="6.7266471235151908E-3"/>
  </r>
  <r>
    <n v="888"/>
    <x v="1"/>
    <x v="0"/>
    <x v="3"/>
    <s v="62-304.520 (7)(b),(16), F.A.C."/>
    <x v="3"/>
    <x v="3"/>
    <x v="15"/>
    <x v="106"/>
    <s v="Timber Processing"/>
    <n v="1520"/>
    <x v="0"/>
    <s v="City of West Melbourne                               Brevard County"/>
    <x v="13"/>
    <x v="1"/>
    <m/>
    <m/>
    <n v="0"/>
    <n v="1"/>
    <n v="3"/>
    <n v="4.4651921403469103E-2"/>
    <n v="0.39759068082937832"/>
    <n v="5.2678570472497827E-2"/>
    <n v="170.39161483844197"/>
    <n v="0.39759068082937832"/>
    <n v="5.2678523902353572E-2"/>
    <n v="170.39161483844197"/>
    <n v="0.39759068082937832"/>
    <n v="5.2678523902353572E-2"/>
  </r>
  <r>
    <n v="889"/>
    <x v="1"/>
    <x v="0"/>
    <x v="3"/>
    <s v="62-304.520 (7)(b),(16), F.A.C."/>
    <x v="3"/>
    <x v="3"/>
    <x v="15"/>
    <x v="106"/>
    <s v="Timber Processing"/>
    <n v="1520"/>
    <x v="0"/>
    <s v="City of West Melbourne             City of Melbourne                  Brevard County"/>
    <x v="13"/>
    <x v="1"/>
    <m/>
    <m/>
    <n v="0"/>
    <n v="1"/>
    <n v="2"/>
    <n v="0.35853821608286801"/>
    <n v="3.3849817918163785"/>
    <n v="0.46224211677579752"/>
    <n v="1407.0529969640374"/>
    <n v="3.3849817918163785"/>
    <n v="0.46224170813368998"/>
    <n v="1407.0529969640374"/>
    <n v="3.3849817918163785"/>
    <n v="0.46224170813368998"/>
  </r>
  <r>
    <n v="890"/>
    <x v="1"/>
    <x v="0"/>
    <x v="3"/>
    <s v="62-304.520 (7)(b),(16), F.A.C."/>
    <x v="3"/>
    <x v="3"/>
    <x v="15"/>
    <x v="68"/>
    <s v="Other Light Industrial"/>
    <n v="1550"/>
    <x v="0"/>
    <s v="City of West Melbourne                               Brevard County"/>
    <x v="13"/>
    <x v="1"/>
    <m/>
    <m/>
    <n v="0"/>
    <n v="1"/>
    <n v="532"/>
    <n v="117.21095455662741"/>
    <n v="994.93698232667737"/>
    <n v="139.39558870210345"/>
    <n v="468468.48282356549"/>
    <n v="994.93698232667737"/>
    <n v="139.39546547034891"/>
    <n v="468468.48282356549"/>
    <n v="994.93698232667737"/>
    <n v="139.39546547034891"/>
  </r>
  <r>
    <n v="891"/>
    <x v="1"/>
    <x v="0"/>
    <x v="3"/>
    <s v="62-304.520 (7)(b),(16), F.A.C."/>
    <x v="3"/>
    <x v="3"/>
    <x v="15"/>
    <x v="68"/>
    <s v="Other Light Industrial"/>
    <n v="1550"/>
    <x v="0"/>
    <s v="City of West Melbourne             City of Melbourne                  Brevard County"/>
    <x v="13"/>
    <x v="1"/>
    <m/>
    <m/>
    <n v="0"/>
    <n v="1"/>
    <n v="15"/>
    <n v="2.0347750552609813"/>
    <n v="16.565332180548538"/>
    <n v="2.3520816483863873"/>
    <n v="8199.7278366936334"/>
    <n v="16.565332180548538"/>
    <n v="2.3520795690440561"/>
    <n v="8199.7278366936334"/>
    <n v="16.565332180548538"/>
    <n v="2.3520795690440561"/>
  </r>
  <r>
    <n v="892"/>
    <x v="1"/>
    <x v="0"/>
    <x v="3"/>
    <s v="62-304.520 (7)(b),(16), F.A.C."/>
    <x v="3"/>
    <x v="3"/>
    <x v="15"/>
    <x v="69"/>
    <s v="Institutional (Educational,religious,health and military facilities)"/>
    <n v="1700"/>
    <x v="0"/>
    <s v="City of West Melbourne                               Brevard County"/>
    <x v="13"/>
    <x v="1"/>
    <m/>
    <m/>
    <n v="0"/>
    <n v="1"/>
    <n v="32"/>
    <n v="1.781504044150654"/>
    <n v="16.388436047089399"/>
    <n v="2.2186512914588503"/>
    <n v="7107.2943286911523"/>
    <n v="16.388436047089399"/>
    <n v="2.2186493300747507"/>
    <n v="7107.2943286911523"/>
    <n v="16.388436047089399"/>
    <n v="2.2186493300747507"/>
  </r>
  <r>
    <n v="893"/>
    <x v="1"/>
    <x v="0"/>
    <x v="3"/>
    <s v="62-304.520 (7)(b),(16), F.A.C."/>
    <x v="3"/>
    <x v="3"/>
    <x v="15"/>
    <x v="69"/>
    <s v="Institutional (Educational,religious,health and military facilities)"/>
    <n v="1700"/>
    <x v="0"/>
    <s v="City of West Melbourne                               Brevard County   SJRWMD C-1 Diversion"/>
    <x v="13"/>
    <x v="1"/>
    <m/>
    <m/>
    <n v="0.38"/>
    <n v="0.62"/>
    <n v="1"/>
    <n v="8.8937871296221795E-3"/>
    <n v="0.10745926169491818"/>
    <n v="9.1379832250529751E-3"/>
    <n v="36.12832796372458"/>
    <n v="6.6624742250849273E-2"/>
    <n v="9.1379751466789741E-3"/>
    <n v="22.399563337509239"/>
    <n v="6.6624742250849273E-2"/>
    <n v="9.1379751466789741E-3"/>
  </r>
  <r>
    <n v="894"/>
    <x v="1"/>
    <x v="0"/>
    <x v="3"/>
    <s v="62-304.520 (7)(b),(16), F.A.C."/>
    <x v="3"/>
    <x v="3"/>
    <x v="15"/>
    <x v="70"/>
    <s v="Educational Facilities"/>
    <n v="1710"/>
    <x v="0"/>
    <s v="City of West Melbourne                               Brevard County"/>
    <x v="13"/>
    <x v="1"/>
    <m/>
    <m/>
    <n v="0"/>
    <n v="1"/>
    <n v="8"/>
    <n v="1.366274367071957"/>
    <n v="11.73165278929944"/>
    <n v="1.6128454249730415"/>
    <n v="5397.3024581723985"/>
    <n v="11.73165278929944"/>
    <n v="1.6128439991476407"/>
    <n v="5397.3024581723985"/>
    <n v="11.73165278929944"/>
    <n v="1.6128439991476407"/>
  </r>
  <r>
    <n v="895"/>
    <x v="1"/>
    <x v="0"/>
    <x v="3"/>
    <s v="62-304.520 (7)(b),(16), F.A.C."/>
    <x v="3"/>
    <x v="3"/>
    <x v="15"/>
    <x v="71"/>
    <s v="Religious"/>
    <n v="1720"/>
    <x v="0"/>
    <s v="City of West Melbourne                               Brevard County"/>
    <x v="13"/>
    <x v="1"/>
    <m/>
    <m/>
    <n v="0"/>
    <n v="1"/>
    <n v="52"/>
    <n v="11.624628407848705"/>
    <n v="97.940289362603934"/>
    <n v="13.344634513218132"/>
    <n v="45811.035119630149"/>
    <n v="97.940289362603934"/>
    <n v="13.34462271598165"/>
    <n v="45811.035119630149"/>
    <n v="97.940289362603934"/>
    <n v="13.34462271598165"/>
  </r>
  <r>
    <n v="896"/>
    <x v="1"/>
    <x v="0"/>
    <x v="3"/>
    <s v="62-304.520 (7)(b),(16), F.A.C."/>
    <x v="3"/>
    <x v="3"/>
    <x v="15"/>
    <x v="72"/>
    <s v="Medical and Health Care"/>
    <n v="1740"/>
    <x v="0"/>
    <s v="City of West Melbourne                               Brevard County"/>
    <x v="13"/>
    <x v="1"/>
    <m/>
    <m/>
    <n v="0"/>
    <n v="1"/>
    <n v="49"/>
    <n v="15.750438130064314"/>
    <n v="131.50928016855883"/>
    <n v="18.16860639455113"/>
    <n v="63187.401790671538"/>
    <n v="131.50928016855883"/>
    <n v="18.168590332713986"/>
    <n v="63187.401790671538"/>
    <n v="131.50928016855883"/>
    <n v="18.168590332713986"/>
  </r>
  <r>
    <n v="897"/>
    <x v="1"/>
    <x v="0"/>
    <x v="3"/>
    <s v="62-304.520 (7)(b),(16), F.A.C."/>
    <x v="3"/>
    <x v="3"/>
    <x v="15"/>
    <x v="14"/>
    <s v="Governmental"/>
    <n v="1750"/>
    <x v="0"/>
    <s v="City of West Melbourne                               Brevard County"/>
    <x v="13"/>
    <x v="1"/>
    <m/>
    <m/>
    <n v="0"/>
    <n v="1"/>
    <n v="163"/>
    <n v="70.92860971671918"/>
    <n v="604.73103329230196"/>
    <n v="81.808463698469467"/>
    <n v="280222.99516163737"/>
    <n v="604.73103329230196"/>
    <n v="81.808391376234525"/>
    <n v="280222.99516163737"/>
    <n v="604.73103329230196"/>
    <n v="81.808391376234525"/>
  </r>
  <r>
    <n v="898"/>
    <x v="1"/>
    <x v="0"/>
    <x v="3"/>
    <s v="62-304.520 (7)(b),(16), F.A.C."/>
    <x v="3"/>
    <x v="3"/>
    <x v="15"/>
    <x v="14"/>
    <s v="Governmental"/>
    <n v="1750"/>
    <x v="0"/>
    <s v="City of West Melbourne             City of Melbourne                  Brevard County"/>
    <x v="13"/>
    <x v="1"/>
    <m/>
    <m/>
    <n v="0"/>
    <n v="1"/>
    <n v="6"/>
    <n v="0.10389388302446728"/>
    <n v="0.97557666209934535"/>
    <n v="0.12551382203565997"/>
    <n v="406.76434329305835"/>
    <n v="0.97557666209934535"/>
    <n v="0.1255137110759903"/>
    <n v="406.76434329305835"/>
    <n v="0.97557666209934535"/>
    <n v="0.1255137110759903"/>
  </r>
  <r>
    <n v="899"/>
    <x v="1"/>
    <x v="0"/>
    <x v="3"/>
    <s v="62-304.520 (7)(b),(16), F.A.C."/>
    <x v="3"/>
    <x v="3"/>
    <x v="15"/>
    <x v="73"/>
    <s v="Commercial Child Care"/>
    <n v="1780"/>
    <x v="0"/>
    <s v="City of West Melbourne                               Brevard County"/>
    <x v="13"/>
    <x v="1"/>
    <m/>
    <m/>
    <n v="0"/>
    <n v="1"/>
    <n v="13"/>
    <n v="3.1163572402043029"/>
    <n v="26.772070003588166"/>
    <n v="3.6376034507867012"/>
    <n v="12401.946431009488"/>
    <n v="26.772070003588166"/>
    <n v="3.6376002349872705"/>
    <n v="12401.946431009488"/>
    <n v="26.772070003588166"/>
    <n v="3.6376002349872705"/>
  </r>
  <r>
    <n v="900"/>
    <x v="1"/>
    <x v="0"/>
    <x v="3"/>
    <s v="62-304.520 (7)(b),(16), F.A.C."/>
    <x v="3"/>
    <x v="3"/>
    <x v="15"/>
    <x v="92"/>
    <s v="Recreational"/>
    <n v="1800"/>
    <x v="0"/>
    <s v="City of West Melbourne                               Brevard County"/>
    <x v="13"/>
    <x v="1"/>
    <m/>
    <m/>
    <n v="0"/>
    <n v="1"/>
    <n v="4"/>
    <n v="0.12465235269383224"/>
    <n v="1.0806069651774854"/>
    <n v="0.14365763931441242"/>
    <n v="488.67338739143685"/>
    <n v="1.0806069651774854"/>
    <n v="0.14365751231481991"/>
    <n v="488.67338739143685"/>
    <n v="1.0806069651774854"/>
    <n v="0.14365751231481991"/>
  </r>
  <r>
    <n v="901"/>
    <x v="1"/>
    <x v="0"/>
    <x v="3"/>
    <s v="62-304.520 (7)(b),(16), F.A.C."/>
    <x v="3"/>
    <x v="3"/>
    <x v="15"/>
    <x v="92"/>
    <s v="Recreational"/>
    <n v="1800"/>
    <x v="0"/>
    <s v="City of West Melbourne             City of Melbourne                  Brevard County"/>
    <x v="13"/>
    <x v="1"/>
    <m/>
    <m/>
    <n v="0"/>
    <n v="1"/>
    <n v="5"/>
    <n v="5.5292297659280856E-2"/>
    <n v="0.47789551815018427"/>
    <n v="6.3504817661341625E-2"/>
    <n v="216.67311574836503"/>
    <n v="0.47789551815018427"/>
    <n v="6.3504761520324735E-2"/>
    <n v="216.67311574836503"/>
    <n v="0.47789551815018427"/>
    <n v="6.3504761520324735E-2"/>
  </r>
  <r>
    <n v="902"/>
    <x v="1"/>
    <x v="0"/>
    <x v="3"/>
    <s v="62-304.520 (7)(b),(16), F.A.C."/>
    <x v="3"/>
    <x v="3"/>
    <x v="15"/>
    <x v="74"/>
    <s v="Community Recreational Facilities"/>
    <n v="1860"/>
    <x v="0"/>
    <s v="City of West Melbourne                               Brevard County"/>
    <x v="13"/>
    <x v="1"/>
    <m/>
    <m/>
    <n v="0"/>
    <n v="1"/>
    <n v="5"/>
    <n v="0.25498052484305661"/>
    <n v="2.3991520361103174"/>
    <n v="0.37609855850938817"/>
    <n v="1023.0718803402081"/>
    <n v="2.3991520361103174"/>
    <n v="0.37609822602192589"/>
    <n v="1023.0718803402081"/>
    <n v="2.3991520361103174"/>
    <n v="0.37609822602192589"/>
  </r>
  <r>
    <n v="903"/>
    <x v="1"/>
    <x v="0"/>
    <x v="3"/>
    <s v="62-304.520 (7)(b),(16), F.A.C."/>
    <x v="3"/>
    <x v="3"/>
    <x v="15"/>
    <x v="2"/>
    <s v="Citrus groves"/>
    <n v="1000"/>
    <x v="0"/>
    <s v="City of West Melbourne                               Brevard County"/>
    <x v="13"/>
    <x v="1"/>
    <s v="Not Ag"/>
    <m/>
    <n v="0"/>
    <n v="1"/>
    <n v="44"/>
    <n v="19.086799931821027"/>
    <n v="140.56057942195864"/>
    <n v="16.096723606972283"/>
    <n v="57321.265742767806"/>
    <n v="140.56057942195864"/>
    <n v="16.096709376769521"/>
    <n v="57321.265742767806"/>
    <n v="140.56057942195864"/>
    <n v="16.096709376769521"/>
  </r>
  <r>
    <n v="904"/>
    <x v="1"/>
    <x v="0"/>
    <x v="3"/>
    <s v="62-304.520 (7)(b),(16), F.A.C."/>
    <x v="3"/>
    <x v="3"/>
    <x v="15"/>
    <x v="20"/>
    <s v="Roads and Highways"/>
    <n v="8140"/>
    <x v="0"/>
    <s v="City of West Melbourne                               Brevard County"/>
    <x v="13"/>
    <x v="1"/>
    <m/>
    <m/>
    <n v="0"/>
    <n v="1"/>
    <n v="121"/>
    <n v="11.984879688177422"/>
    <n v="123.21345884716082"/>
    <n v="16.56746555653049"/>
    <n v="48467.610287261166"/>
    <n v="123.21345884716082"/>
    <n v="16.567450910171388"/>
    <n v="48467.610287261166"/>
    <n v="123.21345884716082"/>
    <n v="16.567450910171388"/>
  </r>
  <r>
    <n v="905"/>
    <x v="1"/>
    <x v="0"/>
    <x v="3"/>
    <s v="62-304.520 (7)(b),(16), F.A.C."/>
    <x v="3"/>
    <x v="3"/>
    <x v="15"/>
    <x v="20"/>
    <s v="Roads and Highways"/>
    <n v="8140"/>
    <x v="0"/>
    <s v="City of West Melbourne                               Brevard County   SJRWMD C-1 Diversion"/>
    <x v="13"/>
    <x v="1"/>
    <m/>
    <m/>
    <n v="0.38"/>
    <n v="0.62"/>
    <n v="12"/>
    <n v="0.12328702225222009"/>
    <n v="1.2408577949129003"/>
    <n v="0.1010467596691495"/>
    <n v="501.72039717157463"/>
    <n v="0.76933183284599804"/>
    <n v="0.10104667033942527"/>
    <n v="311.06664624637625"/>
    <n v="0.76933183284599804"/>
    <n v="0.10104667033942527"/>
  </r>
  <r>
    <n v="906"/>
    <x v="1"/>
    <x v="0"/>
    <x v="3"/>
    <s v="62-304.520 (7)(b),(16), F.A.C."/>
    <x v="3"/>
    <x v="3"/>
    <x v="15"/>
    <x v="20"/>
    <s v="Roads and Highways"/>
    <n v="8140"/>
    <x v="0"/>
    <s v="City of West Melbourne             City of Melbourne                  Brevard County"/>
    <x v="13"/>
    <x v="1"/>
    <m/>
    <m/>
    <n v="0"/>
    <n v="1"/>
    <n v="19"/>
    <n v="0.99191561667607742"/>
    <n v="8.4566558357587596"/>
    <n v="1.0916420634817849"/>
    <n v="3749.5961397709625"/>
    <n v="8.4566558357587596"/>
    <n v="1.0916410984227904"/>
    <n v="3749.5961397709625"/>
    <n v="8.4566558357587596"/>
    <n v="1.0916410984227904"/>
  </r>
  <r>
    <n v="907"/>
    <x v="1"/>
    <x v="0"/>
    <x v="3"/>
    <s v="62-304.520 (7)(b),(16), F.A.C."/>
    <x v="3"/>
    <x v="3"/>
    <x v="15"/>
    <x v="86"/>
    <s v="Communication Facilities"/>
    <n v="8220"/>
    <x v="0"/>
    <s v="City of West Melbourne                               Brevard County"/>
    <x v="13"/>
    <x v="1"/>
    <m/>
    <m/>
    <n v="0"/>
    <n v="1"/>
    <n v="9"/>
    <n v="2.8444716518802489"/>
    <n v="22.411003249277954"/>
    <n v="3.1312712972027676"/>
    <n v="11436.306120573985"/>
    <n v="22.411003249277954"/>
    <n v="3.1312685290229485"/>
    <n v="11436.306120573985"/>
    <n v="22.411003249277954"/>
    <n v="3.1312685290229485"/>
  </r>
  <r>
    <n v="908"/>
    <x v="1"/>
    <x v="0"/>
    <x v="3"/>
    <s v="62-304.520 (7)(b),(16), F.A.C."/>
    <x v="3"/>
    <x v="3"/>
    <x v="15"/>
    <x v="59"/>
    <s v="Electrical power facilities"/>
    <n v="8310"/>
    <x v="0"/>
    <s v="City of West Melbourne                               Brevard County"/>
    <x v="13"/>
    <x v="1"/>
    <m/>
    <m/>
    <n v="0"/>
    <n v="1"/>
    <n v="84"/>
    <n v="36.17407231540534"/>
    <n v="282.55681117277794"/>
    <n v="39.843682698658384"/>
    <n v="145025.34564131024"/>
    <n v="282.55681117277794"/>
    <n v="39.843647475112427"/>
    <n v="145025.34564131024"/>
    <n v="282.55681117277794"/>
    <n v="39.843647475112427"/>
  </r>
  <r>
    <n v="909"/>
    <x v="1"/>
    <x v="0"/>
    <x v="3"/>
    <s v="62-304.520 (7)(b),(16), F.A.C."/>
    <x v="3"/>
    <x v="3"/>
    <x v="15"/>
    <x v="77"/>
    <s v="Water supply plants"/>
    <n v="8330"/>
    <x v="0"/>
    <s v="City of West Melbourne                               Brevard County"/>
    <x v="13"/>
    <x v="1"/>
    <m/>
    <m/>
    <n v="0"/>
    <n v="1"/>
    <n v="11"/>
    <n v="2.4705281467588236"/>
    <n v="20.842090299028307"/>
    <n v="3.0805758017703431"/>
    <n v="9772.2328406777906"/>
    <n v="20.842090299028307"/>
    <n v="3.0805730784075429"/>
    <n v="9772.2328406777906"/>
    <n v="20.842090299028307"/>
    <n v="3.0805730784075429"/>
  </r>
  <r>
    <n v="910"/>
    <x v="1"/>
    <x v="0"/>
    <x v="3"/>
    <s v="62-304.520 (7)(b),(16), F.A.C."/>
    <x v="3"/>
    <x v="3"/>
    <x v="15"/>
    <x v="94"/>
    <s v="Sewage Treatment"/>
    <n v="8340"/>
    <x v="0"/>
    <s v="City of West Melbourne                               Brevard County"/>
    <x v="13"/>
    <x v="1"/>
    <m/>
    <m/>
    <n v="0"/>
    <n v="1"/>
    <n v="30"/>
    <n v="4.4414933876820557"/>
    <n v="39.031611535941991"/>
    <n v="5.9262201578607918"/>
    <n v="17716.96891386827"/>
    <n v="39.031611535941991"/>
    <n v="5.9262149188247903"/>
    <n v="17716.96891386827"/>
    <n v="39.031611535941991"/>
    <n v="5.9262149188247903"/>
  </r>
  <r>
    <n v="911"/>
    <x v="1"/>
    <x v="0"/>
    <x v="3"/>
    <s v="62-304.520 (7)(b),(16), F.A.C."/>
    <x v="3"/>
    <x v="3"/>
    <x v="15"/>
    <x v="109"/>
    <s v="Other treatment ponds"/>
    <n v="8360"/>
    <x v="0"/>
    <s v="City of West Melbourne                               Brevard County"/>
    <x v="13"/>
    <x v="1"/>
    <m/>
    <m/>
    <n v="0"/>
    <n v="1"/>
    <n v="6"/>
    <n v="2.1492290339007907"/>
    <n v="17.79315352020101"/>
    <n v="2.6121427181061749"/>
    <n v="8597.9254382401741"/>
    <n v="17.79315352020101"/>
    <n v="2.6121404088585649"/>
    <n v="8597.9254382401741"/>
    <n v="17.79315352020101"/>
    <n v="2.6121404088585649"/>
  </r>
  <r>
    <n v="912"/>
    <x v="1"/>
    <x v="0"/>
    <x v="3"/>
    <s v="62-304.520 (7)(b),(16), F.A.C."/>
    <x v="3"/>
    <x v="3"/>
    <x v="15"/>
    <x v="25"/>
    <s v="Surface Water Collection Basin"/>
    <n v="8370"/>
    <x v="0"/>
    <s v="City of West Melbourne                               Brevard County"/>
    <x v="13"/>
    <x v="1"/>
    <m/>
    <m/>
    <n v="0"/>
    <n v="1"/>
    <n v="32"/>
    <n v="3.1331760713497228"/>
    <n v="6.1110517985944188"/>
    <n v="0.92148915823662692"/>
    <n v="6520.8838796316313"/>
    <n v="6.1110517985944188"/>
    <n v="0.92148834360019127"/>
    <n v="6520.8838796316313"/>
    <n v="6.1110517985944188"/>
    <n v="0.92148834360019127"/>
  </r>
  <r>
    <n v="913"/>
    <x v="1"/>
    <x v="0"/>
    <x v="3"/>
    <s v="62-304.520 (7)(b),(16), F.A.C."/>
    <x v="3"/>
    <x v="3"/>
    <x v="2"/>
    <x v="5"/>
    <s v="Residential, Low Density-Less than two dwelling units/acre"/>
    <n v="1100"/>
    <x v="0"/>
    <s v="FDOT District 5                                            Brevard County"/>
    <x v="3"/>
    <x v="1"/>
    <m/>
    <m/>
    <n v="0"/>
    <n v="1"/>
    <n v="14"/>
    <n v="1.8365626020618306"/>
    <n v="18.815970422832358"/>
    <n v="3.1427001572168396"/>
    <n v="7412.2060902820594"/>
    <n v="18.815970422832358"/>
    <n v="3.1426973789334105"/>
    <n v="7412.2060902820594"/>
    <n v="18.815970422832358"/>
    <n v="3.1426973789334105"/>
  </r>
  <r>
    <n v="914"/>
    <x v="1"/>
    <x v="0"/>
    <x v="3"/>
    <s v="62-304.520 (7)(b),(16), F.A.C."/>
    <x v="3"/>
    <x v="3"/>
    <x v="2"/>
    <x v="5"/>
    <s v="Residential, Low Density-Less than two dwelling units/acre"/>
    <n v="1100"/>
    <x v="0"/>
    <s v="FDOT District 5                          City of Melbourne                  Brevard County"/>
    <x v="3"/>
    <x v="1"/>
    <m/>
    <m/>
    <n v="0"/>
    <n v="1"/>
    <n v="3"/>
    <n v="5.0070364191953001E-2"/>
    <n v="0.40798003572289732"/>
    <n v="5.3665652511049836E-2"/>
    <n v="185.74439870424527"/>
    <n v="0.40798003572289732"/>
    <n v="5.3665605068282204E-2"/>
    <n v="185.74439870424527"/>
    <n v="0.40798003572289732"/>
    <n v="5.3665605068282204E-2"/>
  </r>
  <r>
    <n v="915"/>
    <x v="1"/>
    <x v="0"/>
    <x v="3"/>
    <s v="62-304.520 (7)(b),(16), F.A.C."/>
    <x v="3"/>
    <x v="3"/>
    <x v="2"/>
    <x v="5"/>
    <s v="Residential, Low Density-Less than two dwelling units/acre"/>
    <n v="1100"/>
    <x v="0"/>
    <s v="FDOT District 5             City of West Melbourne                               Brevard County"/>
    <x v="3"/>
    <x v="1"/>
    <m/>
    <m/>
    <n v="0"/>
    <n v="1"/>
    <n v="5"/>
    <n v="0.41655998656465471"/>
    <n v="3.7825232738546637"/>
    <n v="0.51207677954748676"/>
    <n v="1666.9038962774973"/>
    <n v="3.7825232738546637"/>
    <n v="0.51207632684937476"/>
    <n v="1666.9038962774973"/>
    <n v="3.7825232738546637"/>
    <n v="0.51207632684937476"/>
  </r>
  <r>
    <n v="916"/>
    <x v="1"/>
    <x v="0"/>
    <x v="3"/>
    <s v="62-304.520 (7)(b),(16), F.A.C."/>
    <x v="3"/>
    <x v="3"/>
    <x v="2"/>
    <x v="8"/>
    <s v="Residential, Medium Density-Two-five dwellingunits per acre"/>
    <n v="1200"/>
    <x v="0"/>
    <s v="FDOT District 5                                            Brevard County"/>
    <x v="3"/>
    <x v="1"/>
    <m/>
    <m/>
    <n v="0"/>
    <n v="1"/>
    <n v="3"/>
    <n v="9.7553433174704593E-3"/>
    <n v="9.740455422392183E-2"/>
    <n v="1.3158872561256583E-2"/>
    <n v="39.005169656039342"/>
    <n v="9.740455422392183E-2"/>
    <n v="1.3158860928241742E-2"/>
    <n v="39.005169656039342"/>
    <n v="9.740455422392183E-2"/>
    <n v="1.3158860928241742E-2"/>
  </r>
  <r>
    <n v="917"/>
    <x v="1"/>
    <x v="0"/>
    <x v="3"/>
    <s v="62-304.520 (7)(b),(16), F.A.C."/>
    <x v="3"/>
    <x v="3"/>
    <x v="2"/>
    <x v="8"/>
    <s v="Residential, Medium Density-Two-five dwellingunits per acre"/>
    <n v="1200"/>
    <x v="0"/>
    <s v="FDOT District 5                                            Brevard County   SJRWMD C-1 Diversion"/>
    <x v="3"/>
    <x v="1"/>
    <m/>
    <m/>
    <n v="0.38"/>
    <n v="0.62"/>
    <n v="2"/>
    <n v="7.1303451965368204E-3"/>
    <n v="7.12874528258719E-2"/>
    <n v="5.8545940423277883E-3"/>
    <n v="29.087457460315058"/>
    <n v="4.4198220752040579E-2"/>
    <n v="5.8545888666123765E-3"/>
    <n v="18.034223625395335"/>
    <n v="4.4198220752040579E-2"/>
    <n v="5.8545888666123765E-3"/>
  </r>
  <r>
    <n v="918"/>
    <x v="1"/>
    <x v="0"/>
    <x v="3"/>
    <s v="62-304.520 (7)(b),(16), F.A.C."/>
    <x v="3"/>
    <x v="3"/>
    <x v="2"/>
    <x v="8"/>
    <s v="Residential, Medium Density-Two-five dwellingunits per acre"/>
    <n v="1200"/>
    <x v="0"/>
    <s v="FDOT District 5                          City of Melbourne                  Brevard County"/>
    <x v="3"/>
    <x v="1"/>
    <m/>
    <m/>
    <n v="0"/>
    <n v="1"/>
    <n v="28"/>
    <n v="0.62520400420492184"/>
    <n v="6.1869790933442212"/>
    <n v="0.87183164565690963"/>
    <n v="2437.8613262946728"/>
    <n v="6.1869790933442212"/>
    <n v="0.87183087491986955"/>
    <n v="2437.8613262946728"/>
    <n v="6.1869790933442212"/>
    <n v="0.87183087491986955"/>
  </r>
  <r>
    <n v="919"/>
    <x v="1"/>
    <x v="0"/>
    <x v="3"/>
    <s v="62-304.520 (7)(b),(16), F.A.C."/>
    <x v="3"/>
    <x v="3"/>
    <x v="2"/>
    <x v="8"/>
    <s v="Residential, Medium Density-Two-five dwellingunits per acre"/>
    <n v="1200"/>
    <x v="0"/>
    <s v="FDOT District 5             City of West Melbourne                               Brevard County"/>
    <x v="3"/>
    <x v="1"/>
    <m/>
    <m/>
    <n v="0"/>
    <n v="1"/>
    <n v="7"/>
    <n v="0.57515835380043911"/>
    <n v="4.7564627932694972"/>
    <n v="0.7088170061955853"/>
    <n v="2094.3418538441542"/>
    <n v="4.7564627932694972"/>
    <n v="0.70881637957056631"/>
    <n v="2094.3418538441542"/>
    <n v="4.7564627932694972"/>
    <n v="0.70881637957056631"/>
  </r>
  <r>
    <n v="920"/>
    <x v="1"/>
    <x v="0"/>
    <x v="3"/>
    <s v="62-304.520 (7)(b),(16), F.A.C."/>
    <x v="3"/>
    <x v="3"/>
    <x v="2"/>
    <x v="8"/>
    <s v="Residential, Medium Density-Two-five dwellingunits per acre"/>
    <n v="1200"/>
    <x v="0"/>
    <s v="FDOT District 5             City of West Melbourne                               Brevard County   SJRWMD C-1 Diversion"/>
    <x v="3"/>
    <x v="1"/>
    <m/>
    <m/>
    <n v="0.38"/>
    <n v="0.62"/>
    <n v="3"/>
    <n v="1.1538498209232233E-2"/>
    <n v="0.11672493213430411"/>
    <n v="9.5705263437111856E-3"/>
    <n v="46.926094764455755"/>
    <n v="7.2369457923268543E-2"/>
    <n v="9.5705178829502205E-3"/>
    <n v="29.094178753962566"/>
    <n v="7.2369457923268543E-2"/>
    <n v="9.5705178829502205E-3"/>
  </r>
  <r>
    <n v="921"/>
    <x v="1"/>
    <x v="0"/>
    <x v="3"/>
    <s v="62-304.520 (7)(b),(16), F.A.C."/>
    <x v="3"/>
    <x v="3"/>
    <x v="2"/>
    <x v="8"/>
    <s v="Residential, Medium Density-Two-five dwellingunits per acre"/>
    <n v="1200"/>
    <x v="0"/>
    <s v="FDOT District 5             City of West Melbourne             City of Melbourne                  Brevard County"/>
    <x v="3"/>
    <x v="1"/>
    <m/>
    <m/>
    <n v="0"/>
    <n v="1"/>
    <n v="13"/>
    <n v="0.33749253158606324"/>
    <n v="3.3921601988794507"/>
    <n v="0.49066009312989195"/>
    <n v="1320.2462314435236"/>
    <n v="3.3921601988794507"/>
    <n v="0.49065965936506023"/>
    <n v="1320.2462314435236"/>
    <n v="3.3921601988794507"/>
    <n v="0.49065965936506023"/>
  </r>
  <r>
    <n v="922"/>
    <x v="1"/>
    <x v="0"/>
    <x v="3"/>
    <s v="62-304.520 (7)(b),(16), F.A.C."/>
    <x v="3"/>
    <x v="3"/>
    <x v="2"/>
    <x v="9"/>
    <s v="Fixed Single Family Units"/>
    <n v="1210"/>
    <x v="0"/>
    <s v="FDOT District 5                                            Brevard County"/>
    <x v="3"/>
    <x v="1"/>
    <m/>
    <m/>
    <n v="0"/>
    <n v="1"/>
    <n v="5"/>
    <n v="1.1173741560952179E-3"/>
    <n v="9.3370550428571175E-3"/>
    <n v="1.2837688604586547E-3"/>
    <n v="4.1290383974938099"/>
    <n v="9.3370550428571175E-3"/>
    <n v="1.2837677255512292E-3"/>
    <n v="4.1290383974938099"/>
    <n v="9.3370550428571175E-3"/>
    <n v="1.2837677255512292E-3"/>
  </r>
  <r>
    <n v="923"/>
    <x v="1"/>
    <x v="0"/>
    <x v="3"/>
    <s v="62-304.520 (7)(b),(16), F.A.C."/>
    <x v="3"/>
    <x v="3"/>
    <x v="2"/>
    <x v="9"/>
    <s v="Fixed Single Family Units"/>
    <n v="1210"/>
    <x v="0"/>
    <s v="FDOT District 5                          City of Melbourne                  Brevard County"/>
    <x v="3"/>
    <x v="1"/>
    <m/>
    <m/>
    <n v="0"/>
    <n v="1"/>
    <n v="19"/>
    <n v="0.44142977214363183"/>
    <n v="4.3084956959979621"/>
    <n v="0.61535189046461214"/>
    <n v="1726.6436100649487"/>
    <n v="4.3084956959979621"/>
    <n v="0.61535134646681588"/>
    <n v="1726.6436100649487"/>
    <n v="4.3084956959979621"/>
    <n v="0.61535134646681588"/>
  </r>
  <r>
    <n v="924"/>
    <x v="1"/>
    <x v="0"/>
    <x v="3"/>
    <s v="62-304.520 (7)(b),(16), F.A.C."/>
    <x v="3"/>
    <x v="3"/>
    <x v="2"/>
    <x v="62"/>
    <s v="Residential, High Density"/>
    <n v="1300"/>
    <x v="0"/>
    <s v="FDOT District 5                                            Brevard County"/>
    <x v="3"/>
    <x v="1"/>
    <m/>
    <m/>
    <n v="0"/>
    <n v="1"/>
    <n v="80"/>
    <n v="6.9280454827452633"/>
    <n v="74.133006310688273"/>
    <n v="12.884009129290906"/>
    <n v="27636.251968608161"/>
    <n v="74.133006310688273"/>
    <n v="12.88399773926727"/>
    <n v="27636.251968608161"/>
    <n v="74.133006310688273"/>
    <n v="12.88399773926727"/>
  </r>
  <r>
    <n v="925"/>
    <x v="1"/>
    <x v="0"/>
    <x v="3"/>
    <s v="62-304.520 (7)(b),(16), F.A.C."/>
    <x v="3"/>
    <x v="3"/>
    <x v="2"/>
    <x v="62"/>
    <s v="Residential, High Density"/>
    <n v="1300"/>
    <x v="0"/>
    <s v="FDOT District 5                                            Brevard County   SJRWMD C-1 Diversion"/>
    <x v="3"/>
    <x v="1"/>
    <m/>
    <m/>
    <n v="0.38"/>
    <n v="0.62"/>
    <n v="3"/>
    <n v="3.9123177641050777E-2"/>
    <n v="0.40906571543722792"/>
    <n v="4.2163322665071903E-2"/>
    <n v="157.27767049879344"/>
    <n v="0.25362074357108133"/>
    <n v="4.2163285390863579E-2"/>
    <n v="97.512155709251942"/>
    <n v="0.25362074357108133"/>
    <n v="4.2163285390863579E-2"/>
  </r>
  <r>
    <n v="926"/>
    <x v="1"/>
    <x v="0"/>
    <x v="3"/>
    <s v="62-304.520 (7)(b),(16), F.A.C."/>
    <x v="3"/>
    <x v="3"/>
    <x v="2"/>
    <x v="62"/>
    <s v="Residential, High Density"/>
    <n v="1300"/>
    <x v="0"/>
    <s v="FDOT District 5                          City of Melbourne                  Brevard County"/>
    <x v="3"/>
    <x v="1"/>
    <m/>
    <m/>
    <n v="0"/>
    <n v="1"/>
    <n v="45"/>
    <n v="0.85830427181400348"/>
    <n v="9.0870619453275641"/>
    <n v="1.6011681568713663"/>
    <n v="3377.510733044538"/>
    <n v="9.0870619453275641"/>
    <n v="1.6011667413691739"/>
    <n v="3377.510733044538"/>
    <n v="9.0870619453275641"/>
    <n v="1.6011667413691739"/>
  </r>
  <r>
    <n v="927"/>
    <x v="1"/>
    <x v="0"/>
    <x v="3"/>
    <s v="62-304.520 (7)(b),(16), F.A.C."/>
    <x v="3"/>
    <x v="3"/>
    <x v="2"/>
    <x v="62"/>
    <s v="Residential, High Density"/>
    <n v="1300"/>
    <x v="0"/>
    <s v="FDOT District 5             City of West Melbourne                               Brevard County"/>
    <x v="3"/>
    <x v="1"/>
    <m/>
    <m/>
    <n v="0"/>
    <n v="1"/>
    <n v="11"/>
    <n v="0.74753337353491478"/>
    <n v="8.0535053252680484"/>
    <n v="1.3783761152404221"/>
    <n v="2997.3771579129439"/>
    <n v="8.0535053252680484"/>
    <n v="1.3783748966960732"/>
    <n v="2997.3771579129439"/>
    <n v="8.0535053252680484"/>
    <n v="1.3783748966960732"/>
  </r>
  <r>
    <n v="928"/>
    <x v="1"/>
    <x v="0"/>
    <x v="3"/>
    <s v="62-304.520 (7)(b),(16), F.A.C."/>
    <x v="3"/>
    <x v="3"/>
    <x v="2"/>
    <x v="63"/>
    <s v="Mobile Home Units"/>
    <n v="1320"/>
    <x v="0"/>
    <s v="FDOT District 5                                            Brevard County"/>
    <x v="3"/>
    <x v="1"/>
    <m/>
    <m/>
    <n v="0"/>
    <n v="1"/>
    <n v="51"/>
    <n v="5.1878456777558952"/>
    <n v="55.393169686842803"/>
    <n v="9.7687135427571334"/>
    <n v="20654.780122004471"/>
    <n v="55.393169686842803"/>
    <n v="9.7687049067901004"/>
    <n v="20654.780122004471"/>
    <n v="55.393169686842803"/>
    <n v="9.7687049067901004"/>
  </r>
  <r>
    <n v="929"/>
    <x v="1"/>
    <x v="0"/>
    <x v="3"/>
    <s v="62-304.520 (7)(b),(16), F.A.C."/>
    <x v="3"/>
    <x v="3"/>
    <x v="2"/>
    <x v="63"/>
    <s v="Mobile Home Units"/>
    <n v="1320"/>
    <x v="0"/>
    <s v="FDOT District 5                          City of Melbourne                  Brevard County"/>
    <x v="3"/>
    <x v="1"/>
    <m/>
    <m/>
    <n v="0"/>
    <n v="1"/>
    <n v="23"/>
    <n v="3.4843530236873312"/>
    <n v="38.110337516949819"/>
    <n v="6.9648476825489656"/>
    <n v="13736.459302512027"/>
    <n v="38.110337516949819"/>
    <n v="6.9648415253211153"/>
    <n v="13736.459302512027"/>
    <n v="38.110337516949819"/>
    <n v="6.9648415253211153"/>
  </r>
  <r>
    <n v="930"/>
    <x v="1"/>
    <x v="0"/>
    <x v="3"/>
    <s v="62-304.520 (7)(b),(16), F.A.C."/>
    <x v="3"/>
    <x v="3"/>
    <x v="2"/>
    <x v="10"/>
    <s v="Residential, High density; Multiple Dwelling Units, Low Rise &lt;Two stories or less&gt;"/>
    <n v="1330"/>
    <x v="0"/>
    <s v="FDOT District 5                          City of Melbourne                  Brevard County"/>
    <x v="3"/>
    <x v="1"/>
    <m/>
    <m/>
    <n v="0"/>
    <n v="1"/>
    <n v="3"/>
    <n v="0.2900889110900568"/>
    <n v="2.646154721471925"/>
    <n v="0.39939466901335341"/>
    <n v="1154.4067031364857"/>
    <n v="2.646154721471925"/>
    <n v="0.39939431593111879"/>
    <n v="1154.4067031364857"/>
    <n v="2.646154721471925"/>
    <n v="0.39939431593111879"/>
  </r>
  <r>
    <n v="931"/>
    <x v="1"/>
    <x v="0"/>
    <x v="3"/>
    <s v="62-304.520 (7)(b),(16), F.A.C."/>
    <x v="3"/>
    <x v="3"/>
    <x v="2"/>
    <x v="81"/>
    <s v="Residential, High density; Multiple Dwelling Units, High Rise &lt;Three stories or more&gt;"/>
    <n v="1340"/>
    <x v="0"/>
    <s v="FDOT District 5                          City of Melbourne                  Brevard County"/>
    <x v="3"/>
    <x v="1"/>
    <m/>
    <m/>
    <n v="0"/>
    <n v="1"/>
    <n v="14"/>
    <n v="0.39515252199853429"/>
    <n v="3.6133352330916506"/>
    <n v="0.54886015245962039"/>
    <n v="1565.0102223791682"/>
    <n v="3.6133352330916506"/>
    <n v="0.54885966724340718"/>
    <n v="1565.0102223791682"/>
    <n v="3.6133352330916506"/>
    <n v="0.54885966724340718"/>
  </r>
  <r>
    <n v="932"/>
    <x v="1"/>
    <x v="0"/>
    <x v="3"/>
    <s v="62-304.520 (7)(b),(16), F.A.C."/>
    <x v="3"/>
    <x v="3"/>
    <x v="2"/>
    <x v="81"/>
    <s v="Residential, High density; Multiple Dwelling Units, High Rise &lt;Three stories or more&gt;"/>
    <n v="1340"/>
    <x v="0"/>
    <s v="FDOT District 5             City of West Melbourne                               Brevard County"/>
    <x v="3"/>
    <x v="1"/>
    <m/>
    <m/>
    <n v="0"/>
    <n v="1"/>
    <n v="10"/>
    <n v="2.2324630296996648E-2"/>
    <n v="0.25608327027386402"/>
    <n v="4.7245342662811676E-2"/>
    <n v="90.599723030216168"/>
    <n v="0.25608327027386402"/>
    <n v="4.7245300895876814E-2"/>
    <n v="90.599723030216168"/>
    <n v="0.25608327027386402"/>
    <n v="4.7245300895876814E-2"/>
  </r>
  <r>
    <n v="933"/>
    <x v="1"/>
    <x v="0"/>
    <x v="3"/>
    <s v="62-304.520 (7)(b),(16), F.A.C."/>
    <x v="3"/>
    <x v="3"/>
    <x v="2"/>
    <x v="11"/>
    <s v="Commercial and Services"/>
    <n v="1400"/>
    <x v="0"/>
    <s v="FDOT District 5                                            Brevard County"/>
    <x v="3"/>
    <x v="1"/>
    <m/>
    <m/>
    <n v="0"/>
    <n v="1"/>
    <n v="60"/>
    <n v="2.371108663773188"/>
    <n v="19.592876494043843"/>
    <n v="2.6848383915745955"/>
    <n v="8678.4995114029643"/>
    <n v="19.592876494043843"/>
    <n v="2.684836018060853"/>
    <n v="8678.4995114029643"/>
    <n v="19.592876494043843"/>
    <n v="2.684836018060853"/>
  </r>
  <r>
    <n v="934"/>
    <x v="1"/>
    <x v="0"/>
    <x v="3"/>
    <s v="62-304.520 (7)(b),(16), F.A.C."/>
    <x v="3"/>
    <x v="3"/>
    <x v="2"/>
    <x v="11"/>
    <s v="Commercial and Services"/>
    <n v="1400"/>
    <x v="0"/>
    <s v="FDOT District 5                          City of Melbourne                  Brevard County"/>
    <x v="3"/>
    <x v="1"/>
    <m/>
    <m/>
    <n v="0"/>
    <n v="1"/>
    <n v="160"/>
    <n v="4.2388643718085977"/>
    <n v="43.95665139373461"/>
    <n v="5.8605309615400163"/>
    <n v="16665.562405493998"/>
    <n v="43.95665139373461"/>
    <n v="5.8605257805761131"/>
    <n v="16665.562405493998"/>
    <n v="43.95665139373461"/>
    <n v="5.8605257805761131"/>
  </r>
  <r>
    <n v="935"/>
    <x v="1"/>
    <x v="0"/>
    <x v="3"/>
    <s v="62-304.520 (7)(b),(16), F.A.C."/>
    <x v="3"/>
    <x v="3"/>
    <x v="2"/>
    <x v="11"/>
    <s v="Commercial and Services"/>
    <n v="1400"/>
    <x v="0"/>
    <s v="FDOT District 5             City of West Melbourne                               Brevard County"/>
    <x v="3"/>
    <x v="1"/>
    <m/>
    <m/>
    <n v="0"/>
    <n v="1"/>
    <n v="63"/>
    <n v="2.8331907166849013"/>
    <n v="30.042750905617634"/>
    <n v="3.9812923358504508"/>
    <n v="11484.145652689085"/>
    <n v="30.042750905617634"/>
    <n v="3.9812888162151143"/>
    <n v="11484.145652689085"/>
    <n v="30.042750905617634"/>
    <n v="3.9812888162151143"/>
  </r>
  <r>
    <n v="936"/>
    <x v="1"/>
    <x v="0"/>
    <x v="3"/>
    <s v="62-304.520 (7)(b),(16), F.A.C."/>
    <x v="3"/>
    <x v="3"/>
    <x v="2"/>
    <x v="11"/>
    <s v="Commercial and Services"/>
    <n v="1400"/>
    <x v="0"/>
    <s v="FDOT District 5             City of West Melbourne             City of Melbourne                  Brevard County"/>
    <x v="3"/>
    <x v="1"/>
    <m/>
    <m/>
    <n v="0"/>
    <n v="1"/>
    <n v="2"/>
    <n v="3.3196326186070949E-2"/>
    <n v="0.35779407078182562"/>
    <n v="4.7777527636590711E-2"/>
    <n v="134.67928518067166"/>
    <n v="0.35779407078182562"/>
    <n v="4.7777485399181252E-2"/>
    <n v="134.67928518067166"/>
    <n v="0.35779407078182562"/>
    <n v="4.7777485399181252E-2"/>
  </r>
  <r>
    <n v="937"/>
    <x v="1"/>
    <x v="0"/>
    <x v="3"/>
    <s v="62-304.520 (7)(b),(16), F.A.C."/>
    <x v="3"/>
    <x v="3"/>
    <x v="2"/>
    <x v="64"/>
    <s v="Retail Sales and Services"/>
    <n v="1410"/>
    <x v="0"/>
    <s v="FDOT District 5                                            Brevard County"/>
    <x v="3"/>
    <x v="1"/>
    <m/>
    <m/>
    <n v="0"/>
    <n v="1"/>
    <n v="27"/>
    <n v="0.15622682999060142"/>
    <n v="1.486445087924593"/>
    <n v="0.19590751279338081"/>
    <n v="630.15796601279249"/>
    <n v="1.486445087924593"/>
    <n v="0.19590733960263085"/>
    <n v="630.15796601279249"/>
    <n v="1.486445087924593"/>
    <n v="0.19590733960263085"/>
  </r>
  <r>
    <n v="938"/>
    <x v="1"/>
    <x v="0"/>
    <x v="3"/>
    <s v="62-304.520 (7)(b),(16), F.A.C."/>
    <x v="3"/>
    <x v="3"/>
    <x v="2"/>
    <x v="64"/>
    <s v="Retail Sales and Services"/>
    <n v="1410"/>
    <x v="0"/>
    <s v="FDOT District 5                                            Brevard County   SJRWMD C-1 Diversion"/>
    <x v="3"/>
    <x v="1"/>
    <m/>
    <m/>
    <n v="0.38"/>
    <n v="0.62"/>
    <n v="35"/>
    <n v="0.88671533604474262"/>
    <n v="8.0946234903676686"/>
    <n v="0.66544076665640595"/>
    <n v="3574.6274722705875"/>
    <n v="5.0186665640279546"/>
    <n v="0.66544017837786718"/>
    <n v="2216.2690328077642"/>
    <n v="5.0186665640279546"/>
    <n v="0.66544017837786718"/>
  </r>
  <r>
    <n v="939"/>
    <x v="1"/>
    <x v="0"/>
    <x v="3"/>
    <s v="62-304.520 (7)(b),(16), F.A.C."/>
    <x v="3"/>
    <x v="3"/>
    <x v="2"/>
    <x v="64"/>
    <s v="Retail Sales and Services"/>
    <n v="1410"/>
    <x v="0"/>
    <s v="FDOT District 5                          City of Melbourne                  Brevard County"/>
    <x v="3"/>
    <x v="1"/>
    <m/>
    <m/>
    <n v="0"/>
    <n v="1"/>
    <n v="126"/>
    <n v="2.7864753920174334"/>
    <n v="25.526094236081097"/>
    <n v="3.3793007778167046"/>
    <n v="11061.553393851602"/>
    <n v="25.526094236081097"/>
    <n v="3.3792977903680503"/>
    <n v="11061.553393851602"/>
    <n v="25.526094236081097"/>
    <n v="3.3792977903680503"/>
  </r>
  <r>
    <n v="940"/>
    <x v="1"/>
    <x v="0"/>
    <x v="3"/>
    <s v="62-304.520 (7)(b),(16), F.A.C."/>
    <x v="3"/>
    <x v="3"/>
    <x v="2"/>
    <x v="64"/>
    <s v="Retail Sales and Services"/>
    <n v="1410"/>
    <x v="0"/>
    <s v="FDOT District 5                        Town of Melbourne Village                    Brevard County"/>
    <x v="3"/>
    <x v="1"/>
    <m/>
    <m/>
    <n v="0"/>
    <n v="1"/>
    <n v="11"/>
    <n v="9.5407426470774395E-2"/>
    <n v="1.0602447813845106"/>
    <n v="0.14114014482787876"/>
    <n v="390.02511108387296"/>
    <n v="1.0602447813845106"/>
    <n v="0.14114002005386125"/>
    <n v="390.02511108387296"/>
    <n v="1.0602447813845106"/>
    <n v="0.14114002005386125"/>
  </r>
  <r>
    <n v="941"/>
    <x v="1"/>
    <x v="0"/>
    <x v="3"/>
    <s v="62-304.520 (7)(b),(16), F.A.C."/>
    <x v="3"/>
    <x v="3"/>
    <x v="2"/>
    <x v="64"/>
    <s v="Retail Sales and Services"/>
    <n v="1410"/>
    <x v="0"/>
    <s v="FDOT District 5             City of West Melbourne                               Brevard County"/>
    <x v="3"/>
    <x v="1"/>
    <m/>
    <m/>
    <n v="0"/>
    <n v="1"/>
    <n v="105"/>
    <n v="3.0086075222231368"/>
    <n v="30.71519964107825"/>
    <n v="4.073889075729924"/>
    <n v="12160.663174130155"/>
    <n v="30.71519964107825"/>
    <n v="4.0738854742350492"/>
    <n v="12160.663174130155"/>
    <n v="30.71519964107825"/>
    <n v="4.0738854742350492"/>
  </r>
  <r>
    <n v="942"/>
    <x v="1"/>
    <x v="0"/>
    <x v="3"/>
    <s v="62-304.520 (7)(b),(16), F.A.C."/>
    <x v="3"/>
    <x v="3"/>
    <x v="2"/>
    <x v="64"/>
    <s v="Retail Sales and Services"/>
    <n v="1410"/>
    <x v="0"/>
    <s v="FDOT District 5             City of West Melbourne                               Brevard County   SJRWMD C-1 Diversion"/>
    <x v="3"/>
    <x v="1"/>
    <m/>
    <m/>
    <n v="0.38"/>
    <n v="0.62"/>
    <n v="30"/>
    <n v="0.97779032579721814"/>
    <n v="9.9291130026777754"/>
    <n v="0.80963165128578962"/>
    <n v="3975.3522891674716"/>
    <n v="6.1560500616602205"/>
    <n v="0.80963093553624721"/>
    <n v="2464.7184192838322"/>
    <n v="6.1560500616602205"/>
    <n v="0.80963093553624721"/>
  </r>
  <r>
    <n v="943"/>
    <x v="1"/>
    <x v="0"/>
    <x v="3"/>
    <s v="62-304.520 (7)(b),(16), F.A.C."/>
    <x v="3"/>
    <x v="3"/>
    <x v="2"/>
    <x v="64"/>
    <s v="Retail Sales and Services"/>
    <n v="1410"/>
    <x v="0"/>
    <s v="FDOT District 5             City of West Melbourne           Town of Melbourne Village                    Brevard County"/>
    <x v="3"/>
    <x v="1"/>
    <m/>
    <m/>
    <n v="0"/>
    <n v="1"/>
    <n v="1"/>
    <n v="8.67299607930077E-6"/>
    <n v="9.7634458408056761E-5"/>
    <n v="1.2923377151416575E-5"/>
    <n v="3.5285280451556628E-2"/>
    <n v="9.7634458408056761E-5"/>
    <n v="1.29233657265899E-5"/>
    <n v="3.5285280451556628E-2"/>
    <n v="9.7634458408056761E-5"/>
    <n v="1.29233657265899E-5"/>
  </r>
  <r>
    <n v="944"/>
    <x v="1"/>
    <x v="0"/>
    <x v="3"/>
    <s v="62-304.520 (7)(b),(16), F.A.C."/>
    <x v="3"/>
    <x v="3"/>
    <x v="2"/>
    <x v="65"/>
    <s v="Wholesale Sales and Services &lt;Excluding warehouses associated with industrial use&gt;"/>
    <n v="1420"/>
    <x v="0"/>
    <s v="FDOT District 5                                            Brevard County"/>
    <x v="3"/>
    <x v="1"/>
    <m/>
    <m/>
    <n v="0"/>
    <n v="1"/>
    <n v="6"/>
    <n v="0.18612344377448067"/>
    <n v="1.8847969447425768"/>
    <n v="0.24904520081056883"/>
    <n v="760.6159616526993"/>
    <n v="1.8847969447425768"/>
    <n v="0.2490449806437951"/>
    <n v="760.6159616526993"/>
    <n v="1.8847969447425768"/>
    <n v="0.2490449806437951"/>
  </r>
  <r>
    <n v="945"/>
    <x v="1"/>
    <x v="0"/>
    <x v="3"/>
    <s v="62-304.520 (7)(b),(16), F.A.C."/>
    <x v="3"/>
    <x v="3"/>
    <x v="2"/>
    <x v="65"/>
    <s v="Wholesale Sales and Services &lt;Excluding warehouses associated with industrial use&gt;"/>
    <n v="1420"/>
    <x v="0"/>
    <s v="FDOT District 5                                            Brevard County   SJRWMD C-1 Diversion"/>
    <x v="3"/>
    <x v="1"/>
    <m/>
    <m/>
    <n v="0.38"/>
    <n v="0.62"/>
    <n v="8"/>
    <n v="0.10285981077359041"/>
    <n v="1.0746570791669161"/>
    <n v="8.8248885838730418E-2"/>
    <n v="418.63256716288652"/>
    <n v="0.66628738908348806"/>
    <n v="8.8248807822882663E-2"/>
    <n v="259.55219164098963"/>
    <n v="0.66628738908348806"/>
    <n v="8.8248807822882663E-2"/>
  </r>
  <r>
    <n v="946"/>
    <x v="1"/>
    <x v="0"/>
    <x v="3"/>
    <s v="62-304.520 (7)(b),(16), F.A.C."/>
    <x v="3"/>
    <x v="3"/>
    <x v="2"/>
    <x v="65"/>
    <s v="Wholesale Sales and Services &lt;Excluding warehouses associated with industrial use&gt;"/>
    <n v="1420"/>
    <x v="0"/>
    <s v="FDOT District 5                          City of Melbourne                  Brevard County"/>
    <x v="3"/>
    <x v="1"/>
    <m/>
    <m/>
    <n v="0"/>
    <n v="1"/>
    <n v="18"/>
    <n v="6.9746909145568692E-2"/>
    <n v="0.70440944759313917"/>
    <n v="9.4428368005874119E-2"/>
    <n v="275.13691497047301"/>
    <n v="0.70440944759313917"/>
    <n v="9.4428284527095743E-2"/>
    <n v="275.13691497047301"/>
    <n v="0.70440944759313917"/>
    <n v="9.4428284527095743E-2"/>
  </r>
  <r>
    <n v="947"/>
    <x v="1"/>
    <x v="0"/>
    <x v="3"/>
    <s v="62-304.520 (7)(b),(16), F.A.C."/>
    <x v="3"/>
    <x v="3"/>
    <x v="2"/>
    <x v="65"/>
    <s v="Wholesale Sales and Services &lt;Excluding warehouses associated with industrial use&gt;"/>
    <n v="1420"/>
    <x v="0"/>
    <s v="FDOT District 5             City of West Melbourne                               Brevard County"/>
    <x v="3"/>
    <x v="1"/>
    <m/>
    <m/>
    <n v="0"/>
    <n v="1"/>
    <n v="21"/>
    <n v="0.33433112247898877"/>
    <n v="2.9916518911515859"/>
    <n v="0.39608802425664014"/>
    <n v="1367.9499648141521"/>
    <n v="2.9916518911515859"/>
    <n v="0.39608767409762363"/>
    <n v="1367.9499648141521"/>
    <n v="2.9916518911515859"/>
    <n v="0.39608767409762363"/>
  </r>
  <r>
    <n v="948"/>
    <x v="1"/>
    <x v="0"/>
    <x v="3"/>
    <s v="62-304.520 (7)(b),(16), F.A.C."/>
    <x v="3"/>
    <x v="3"/>
    <x v="2"/>
    <x v="65"/>
    <s v="Wholesale Sales and Services &lt;Excluding warehouses associated with industrial use&gt;"/>
    <n v="1420"/>
    <x v="0"/>
    <s v="FDOT District 5             City of West Melbourne                               Brevard County   SJRWMD C-1 Diversion"/>
    <x v="3"/>
    <x v="1"/>
    <m/>
    <m/>
    <n v="0.38"/>
    <n v="0.62"/>
    <n v="5"/>
    <n v="6.0668123646219055E-2"/>
    <n v="0.6576588462391304"/>
    <n v="5.537404168464443E-2"/>
    <n v="246.85150494050384"/>
    <n v="0.40774848466826086"/>
    <n v="5.5373992731586781E-2"/>
    <n v="153.0479330631124"/>
    <n v="0.40774848466826086"/>
    <n v="5.5373992731586781E-2"/>
  </r>
  <r>
    <n v="949"/>
    <x v="1"/>
    <x v="0"/>
    <x v="3"/>
    <s v="62-304.520 (7)(b),(16), F.A.C."/>
    <x v="3"/>
    <x v="3"/>
    <x v="2"/>
    <x v="66"/>
    <s v="Professional Services"/>
    <n v="1430"/>
    <x v="0"/>
    <s v="FDOT District 5                                            Brevard County"/>
    <x v="3"/>
    <x v="1"/>
    <m/>
    <m/>
    <n v="0"/>
    <n v="1"/>
    <n v="2"/>
    <n v="6.7063670526945202E-2"/>
    <n v="0.66144415896688524"/>
    <n v="8.7741443266943747E-2"/>
    <n v="274.73033487273619"/>
    <n v="0.66144415896688524"/>
    <n v="8.7741365699697094E-2"/>
    <n v="274.73033487273619"/>
    <n v="0.66144415896688524"/>
    <n v="8.7741365699697094E-2"/>
  </r>
  <r>
    <n v="950"/>
    <x v="1"/>
    <x v="0"/>
    <x v="3"/>
    <s v="62-304.520 (7)(b),(16), F.A.C."/>
    <x v="3"/>
    <x v="3"/>
    <x v="2"/>
    <x v="66"/>
    <s v="Professional Services"/>
    <n v="1430"/>
    <x v="0"/>
    <s v="FDOT District 5                                            Brevard County   SJRWMD C-1 Diversion"/>
    <x v="3"/>
    <x v="1"/>
    <m/>
    <m/>
    <n v="0.38"/>
    <n v="0.62"/>
    <n v="2"/>
    <n v="7.1477063526927901E-3"/>
    <n v="7.0211146202167951E-2"/>
    <n v="5.7780861925655416E-3"/>
    <n v="29.280959505784505"/>
    <n v="4.3530910645344131E-2"/>
    <n v="5.7780810844864031E-3"/>
    <n v="18.154194893586393"/>
    <n v="4.3530910645344131E-2"/>
    <n v="5.7780810844864031E-3"/>
  </r>
  <r>
    <n v="951"/>
    <x v="1"/>
    <x v="0"/>
    <x v="3"/>
    <s v="62-304.520 (7)(b),(16), F.A.C."/>
    <x v="3"/>
    <x v="3"/>
    <x v="2"/>
    <x v="66"/>
    <s v="Professional Services"/>
    <n v="1430"/>
    <x v="0"/>
    <s v="FDOT District 5                          City of Melbourne                  Brevard County"/>
    <x v="3"/>
    <x v="1"/>
    <m/>
    <m/>
    <n v="0"/>
    <n v="1"/>
    <n v="69"/>
    <n v="0.6062536703436332"/>
    <n v="6.2424871939428961"/>
    <n v="0.83925250751785407"/>
    <n v="2412.3860218639934"/>
    <n v="6.2424871939428961"/>
    <n v="0.83925176558218717"/>
    <n v="2412.3860218639934"/>
    <n v="6.2424871939428961"/>
    <n v="0.83925176558218717"/>
  </r>
  <r>
    <n v="952"/>
    <x v="1"/>
    <x v="0"/>
    <x v="3"/>
    <s v="62-304.520 (7)(b),(16), F.A.C."/>
    <x v="3"/>
    <x v="3"/>
    <x v="2"/>
    <x v="66"/>
    <s v="Professional Services"/>
    <n v="1430"/>
    <x v="0"/>
    <s v="FDOT District 5             City of West Melbourne                               Brevard County"/>
    <x v="3"/>
    <x v="1"/>
    <m/>
    <m/>
    <n v="0"/>
    <n v="1"/>
    <n v="12"/>
    <n v="0.11512478975819279"/>
    <n v="1.1453254840542562"/>
    <n v="0.1515299689336603"/>
    <n v="468.12299133149327"/>
    <n v="1.1453254840542562"/>
    <n v="0.15152983497458669"/>
    <n v="468.12299133149327"/>
    <n v="1.1453254840542562"/>
    <n v="0.15152983497458669"/>
  </r>
  <r>
    <n v="953"/>
    <x v="1"/>
    <x v="0"/>
    <x v="3"/>
    <s v="62-304.520 (7)(b),(16), F.A.C."/>
    <x v="3"/>
    <x v="3"/>
    <x v="2"/>
    <x v="83"/>
    <s v="Cultural and Entertainment"/>
    <n v="1440"/>
    <x v="0"/>
    <s v="FDOT District 5             City of West Melbourne                               Brevard County"/>
    <x v="3"/>
    <x v="1"/>
    <m/>
    <m/>
    <n v="0"/>
    <n v="1"/>
    <n v="3"/>
    <n v="4.0942476313775365E-2"/>
    <n v="0.36759622028995143"/>
    <n v="4.9674173198609027E-2"/>
    <n v="170.7980506823759"/>
    <n v="0.36759622028995143"/>
    <n v="4.9674129284482699E-2"/>
    <n v="170.7980506823759"/>
    <n v="0.36759622028995143"/>
    <n v="4.9674129284482699E-2"/>
  </r>
  <r>
    <n v="954"/>
    <x v="1"/>
    <x v="0"/>
    <x v="3"/>
    <s v="62-304.520 (7)(b),(16), F.A.C."/>
    <x v="3"/>
    <x v="3"/>
    <x v="2"/>
    <x v="67"/>
    <s v="Tourist Services"/>
    <n v="1450"/>
    <x v="0"/>
    <s v="FDOT District 5                                            Brevard County"/>
    <x v="3"/>
    <x v="1"/>
    <m/>
    <m/>
    <n v="0"/>
    <n v="1"/>
    <n v="5"/>
    <n v="3.3103243135617008E-2"/>
    <n v="0.37301555315538898"/>
    <n v="4.9095961624756546E-2"/>
    <n v="135.27590497860498"/>
    <n v="0.37301555315538898"/>
    <n v="4.9095918221794065E-2"/>
    <n v="135.27590497860498"/>
    <n v="0.37301555315538898"/>
    <n v="4.9095918221794065E-2"/>
  </r>
  <r>
    <n v="955"/>
    <x v="1"/>
    <x v="0"/>
    <x v="3"/>
    <s v="62-304.520 (7)(b),(16), F.A.C."/>
    <x v="3"/>
    <x v="3"/>
    <x v="2"/>
    <x v="67"/>
    <s v="Tourist Services"/>
    <n v="1450"/>
    <x v="0"/>
    <s v="FDOT District 5                          City of Melbourne                  Brevard County"/>
    <x v="3"/>
    <x v="1"/>
    <m/>
    <m/>
    <n v="0"/>
    <n v="1"/>
    <n v="3"/>
    <n v="1.1089420541831631E-2"/>
    <n v="0.10198017701449741"/>
    <n v="1.3329812392098298E-2"/>
    <n v="44.181746749401071"/>
    <n v="0.10198017701449741"/>
    <n v="1.3329800607965188E-2"/>
    <n v="44.181746749401071"/>
    <n v="0.10198017701449741"/>
    <n v="1.3329800607965188E-2"/>
  </r>
  <r>
    <n v="956"/>
    <x v="1"/>
    <x v="0"/>
    <x v="3"/>
    <s v="62-304.520 (7)(b),(16), F.A.C."/>
    <x v="3"/>
    <x v="3"/>
    <x v="2"/>
    <x v="67"/>
    <s v="Tourist Services"/>
    <n v="1450"/>
    <x v="0"/>
    <s v="FDOT District 5             City of West Melbourne                               Brevard County"/>
    <x v="3"/>
    <x v="1"/>
    <m/>
    <m/>
    <n v="0"/>
    <n v="1"/>
    <n v="6"/>
    <n v="5.1705039864583621E-2"/>
    <n v="0.44161255248361109"/>
    <n v="5.9160727412246601E-2"/>
    <n v="214.0921784124285"/>
    <n v="0.44161255248361109"/>
    <n v="5.9160675111594146E-2"/>
    <n v="214.0921784124285"/>
    <n v="0.44161255248361109"/>
    <n v="5.9160675111594146E-2"/>
  </r>
  <r>
    <n v="957"/>
    <x v="1"/>
    <x v="0"/>
    <x v="3"/>
    <s v="62-304.520 (7)(b),(16), F.A.C."/>
    <x v="3"/>
    <x v="3"/>
    <x v="2"/>
    <x v="90"/>
    <s v="Commercial and Services Under Construction"/>
    <n v="1490"/>
    <x v="0"/>
    <s v="FDOT District 5                          City of Melbourne                  Brevard County"/>
    <x v="3"/>
    <x v="1"/>
    <m/>
    <m/>
    <n v="0"/>
    <n v="1"/>
    <n v="25"/>
    <n v="0.51173094351487525"/>
    <n v="5.0332271080448781"/>
    <n v="0.65775162382162211"/>
    <n v="1981.3689747928634"/>
    <n v="5.0332271080448781"/>
    <n v="0.65775104234061965"/>
    <n v="1981.3689747928634"/>
    <n v="5.0332271080448781"/>
    <n v="0.65775104234061965"/>
  </r>
  <r>
    <n v="958"/>
    <x v="1"/>
    <x v="0"/>
    <x v="3"/>
    <s v="62-304.520 (7)(b),(16), F.A.C."/>
    <x v="3"/>
    <x v="3"/>
    <x v="2"/>
    <x v="90"/>
    <s v="Commercial and Services Under Construction"/>
    <n v="1490"/>
    <x v="0"/>
    <s v="FDOT District 5             City of West Melbourne                               Brevard County"/>
    <x v="3"/>
    <x v="1"/>
    <m/>
    <m/>
    <n v="0"/>
    <n v="1"/>
    <n v="1"/>
    <n v="1.25760488532018E-2"/>
    <n v="0.12751535461200209"/>
    <n v="1.6716761691475859E-2"/>
    <n v="51.461791857882503"/>
    <n v="0.12751535461200209"/>
    <n v="1.6716746913132401E-2"/>
    <n v="51.461791857882503"/>
    <n v="0.12751535461200209"/>
    <n v="1.6716746913132401E-2"/>
  </r>
  <r>
    <n v="959"/>
    <x v="1"/>
    <x v="0"/>
    <x v="3"/>
    <s v="62-304.520 (7)(b),(16), F.A.C."/>
    <x v="3"/>
    <x v="3"/>
    <x v="2"/>
    <x v="90"/>
    <s v="Commercial and Services Under Construction"/>
    <n v="1490"/>
    <x v="0"/>
    <s v="FDOT District 5             City of West Melbourne                               Brevard County   SJRWMD C-1 Diversion"/>
    <x v="3"/>
    <x v="1"/>
    <m/>
    <m/>
    <n v="0.38"/>
    <n v="0.62"/>
    <n v="1"/>
    <n v="5.27396544317911E-3"/>
    <n v="5.3475585340717786E-2"/>
    <n v="4.3464721867202327E-3"/>
    <n v="21.581318192275415"/>
    <n v="3.3154862911245024E-2"/>
    <n v="4.3464683442500296E-3"/>
    <n v="13.380417279210757"/>
    <n v="3.3154862911245024E-2"/>
    <n v="4.3464683442500296E-3"/>
  </r>
  <r>
    <n v="960"/>
    <x v="1"/>
    <x v="0"/>
    <x v="3"/>
    <s v="62-304.520 (7)(b),(16), F.A.C."/>
    <x v="3"/>
    <x v="3"/>
    <x v="2"/>
    <x v="68"/>
    <s v="Other Light Industrial"/>
    <n v="1550"/>
    <x v="0"/>
    <s v="FDOT District 5                                            Brevard County"/>
    <x v="3"/>
    <x v="1"/>
    <m/>
    <m/>
    <n v="0"/>
    <n v="1"/>
    <n v="2"/>
    <n v="2.7139747901825301E-2"/>
    <n v="0.27500088287961033"/>
    <n v="3.8779224647548557E-2"/>
    <n v="110.37684454357367"/>
    <n v="0.27500088287961033"/>
    <n v="3.87791903650299E-2"/>
    <n v="110.37684454357367"/>
    <n v="0.27500088287961033"/>
    <n v="3.87791903650299E-2"/>
  </r>
  <r>
    <n v="961"/>
    <x v="1"/>
    <x v="0"/>
    <x v="3"/>
    <s v="62-304.520 (7)(b),(16), F.A.C."/>
    <x v="3"/>
    <x v="3"/>
    <x v="2"/>
    <x v="68"/>
    <s v="Other Light Industrial"/>
    <n v="1550"/>
    <x v="0"/>
    <s v="FDOT District 5                                            Brevard County   SJRWMD C-1 Diversion"/>
    <x v="3"/>
    <x v="1"/>
    <m/>
    <m/>
    <n v="0.38"/>
    <n v="0.62"/>
    <n v="2"/>
    <n v="2.6136925558196002E-2"/>
    <n v="0.26486270656692584"/>
    <n v="2.3153969860045684E-2"/>
    <n v="106.29870902192371"/>
    <n v="0.16421487807149401"/>
    <n v="2.3153949390930854E-2"/>
    <n v="65.905199593592698"/>
    <n v="0.16421487807149401"/>
    <n v="2.3153949390930854E-2"/>
  </r>
  <r>
    <n v="962"/>
    <x v="1"/>
    <x v="0"/>
    <x v="3"/>
    <s v="62-304.520 (7)(b),(16), F.A.C."/>
    <x v="3"/>
    <x v="3"/>
    <x v="2"/>
    <x v="68"/>
    <s v="Other Light Industrial"/>
    <n v="1550"/>
    <x v="0"/>
    <s v="FDOT District 5                          City of Melbourne                  Brevard County"/>
    <x v="3"/>
    <x v="1"/>
    <m/>
    <m/>
    <n v="0"/>
    <n v="1"/>
    <n v="1"/>
    <n v="2.15002397704537E-3"/>
    <n v="2.1716515546027899E-2"/>
    <n v="2.8883759329252053E-3"/>
    <n v="8.5095557339499273"/>
    <n v="2.1716515546027899E-2"/>
    <n v="2.8883733794754498E-3"/>
    <n v="8.5095557339499273"/>
    <n v="2.1716515546027899E-2"/>
    <n v="2.8883733794754498E-3"/>
  </r>
  <r>
    <n v="963"/>
    <x v="1"/>
    <x v="0"/>
    <x v="3"/>
    <s v="62-304.520 (7)(b),(16), F.A.C."/>
    <x v="3"/>
    <x v="3"/>
    <x v="2"/>
    <x v="69"/>
    <s v="Institutional (Educational,religious,health and military facilities)"/>
    <n v="1700"/>
    <x v="0"/>
    <s v="FDOT District 5                                            Brevard County"/>
    <x v="3"/>
    <x v="1"/>
    <m/>
    <m/>
    <n v="0"/>
    <n v="1"/>
    <n v="2"/>
    <n v="1.1479852839499254E-3"/>
    <n v="9.5516565571724214E-3"/>
    <n v="1.2571657833095572E-3"/>
    <n v="4.3521359974236837"/>
    <n v="9.5516565571724214E-3"/>
    <n v="1.2571646719204011E-3"/>
    <n v="4.3521359974236837"/>
    <n v="9.5516565571724214E-3"/>
    <n v="1.2571646719204011E-3"/>
  </r>
  <r>
    <n v="964"/>
    <x v="1"/>
    <x v="0"/>
    <x v="3"/>
    <s v="62-304.520 (7)(b),(16), F.A.C."/>
    <x v="3"/>
    <x v="3"/>
    <x v="2"/>
    <x v="69"/>
    <s v="Institutional (Educational,religious,health and military facilities)"/>
    <n v="1700"/>
    <x v="0"/>
    <s v="FDOT District 5                          City of Melbourne                  Brevard County"/>
    <x v="3"/>
    <x v="1"/>
    <m/>
    <m/>
    <n v="0"/>
    <n v="1"/>
    <n v="54"/>
    <n v="0.77388806876573724"/>
    <n v="6.7884754265346725"/>
    <n v="0.90430364444782818"/>
    <n v="3029.3965645531953"/>
    <n v="6.7884754265346725"/>
    <n v="0.90430284500413294"/>
    <n v="3029.3965645531953"/>
    <n v="6.7884754265346725"/>
    <n v="0.90430284500413294"/>
  </r>
  <r>
    <n v="965"/>
    <x v="1"/>
    <x v="0"/>
    <x v="3"/>
    <s v="62-304.520 (7)(b),(16), F.A.C."/>
    <x v="3"/>
    <x v="3"/>
    <x v="2"/>
    <x v="70"/>
    <s v="Educational Facilities"/>
    <n v="1710"/>
    <x v="0"/>
    <s v="FDOT District 5                          City of Melbourne                  Brevard County"/>
    <x v="3"/>
    <x v="1"/>
    <m/>
    <m/>
    <n v="0"/>
    <n v="1"/>
    <n v="52"/>
    <n v="4.1872856830994882"/>
    <n v="36.288467219555478"/>
    <n v="5.1815478176099115"/>
    <n v="16528.460962305333"/>
    <n v="36.288467219555478"/>
    <n v="5.181543236896597"/>
    <n v="16528.460962305333"/>
    <n v="36.288467219555478"/>
    <n v="5.181543236896597"/>
  </r>
  <r>
    <n v="966"/>
    <x v="1"/>
    <x v="0"/>
    <x v="3"/>
    <s v="62-304.520 (7)(b),(16), F.A.C."/>
    <x v="3"/>
    <x v="3"/>
    <x v="2"/>
    <x v="71"/>
    <s v="Religious"/>
    <n v="1720"/>
    <x v="0"/>
    <s v="FDOT District 5                          City of Melbourne                  Brevard County"/>
    <x v="3"/>
    <x v="1"/>
    <m/>
    <m/>
    <n v="0"/>
    <n v="1"/>
    <n v="7"/>
    <n v="2.7918114796488851E-2"/>
    <n v="0.26992456416170701"/>
    <n v="3.5691640351549619E-2"/>
    <n v="111.08393814689782"/>
    <n v="0.26992456416170701"/>
    <n v="3.5691608798589389E-2"/>
    <n v="111.08393814689782"/>
    <n v="0.26992456416170701"/>
    <n v="3.5691608798589389E-2"/>
  </r>
  <r>
    <n v="967"/>
    <x v="1"/>
    <x v="0"/>
    <x v="3"/>
    <s v="62-304.520 (7)(b),(16), F.A.C."/>
    <x v="3"/>
    <x v="3"/>
    <x v="2"/>
    <x v="14"/>
    <s v="Governmental"/>
    <n v="1750"/>
    <x v="0"/>
    <s v="FDOT District 5                          City of Melbourne                  Brevard County"/>
    <x v="3"/>
    <x v="1"/>
    <m/>
    <m/>
    <n v="0"/>
    <n v="1"/>
    <n v="24"/>
    <n v="8.5294809328670632E-2"/>
    <n v="0.7443824443150211"/>
    <n v="9.8674552660353243E-2"/>
    <n v="333.50309925280163"/>
    <n v="0.7443824443150211"/>
    <n v="9.8674465427763119E-2"/>
    <n v="333.50309925280163"/>
    <n v="0.7443824443150211"/>
    <n v="9.8674465427763119E-2"/>
  </r>
  <r>
    <n v="968"/>
    <x v="1"/>
    <x v="0"/>
    <x v="3"/>
    <s v="62-304.520 (7)(b),(16), F.A.C."/>
    <x v="3"/>
    <x v="3"/>
    <x v="2"/>
    <x v="15"/>
    <s v="Golf Course"/>
    <n v="1820"/>
    <x v="0"/>
    <s v="FDOT District 5                          City of Melbourne                  Brevard County"/>
    <x v="3"/>
    <x v="1"/>
    <m/>
    <m/>
    <n v="0"/>
    <n v="1"/>
    <n v="19"/>
    <n v="0.26663328212007176"/>
    <n v="2.4165295721315454"/>
    <n v="0.31847115775852025"/>
    <n v="1052.0809170541704"/>
    <n v="2.4165295721315454"/>
    <n v="0.31847087621618536"/>
    <n v="1052.0809170541704"/>
    <n v="2.4165295721315454"/>
    <n v="0.31847087621618536"/>
  </r>
  <r>
    <n v="969"/>
    <x v="1"/>
    <x v="0"/>
    <x v="3"/>
    <s v="62-304.520 (7)(b),(16), F.A.C."/>
    <x v="3"/>
    <x v="3"/>
    <x v="2"/>
    <x v="85"/>
    <s v="Marinas and Fish Camps"/>
    <n v="1840"/>
    <x v="0"/>
    <s v="FDOT District 5                          City of Melbourne                  Brevard County"/>
    <x v="3"/>
    <x v="1"/>
    <m/>
    <m/>
    <n v="0"/>
    <n v="1"/>
    <n v="4"/>
    <n v="5.119380574211211E-2"/>
    <n v="0.46538447213484924"/>
    <n v="6.1712762211149977E-2"/>
    <n v="202.08604761153893"/>
    <n v="0.46538447213484924"/>
    <n v="6.1712707654387841E-2"/>
    <n v="202.08604761153893"/>
    <n v="0.46538447213484924"/>
    <n v="6.1712707654387841E-2"/>
  </r>
  <r>
    <n v="970"/>
    <x v="1"/>
    <x v="0"/>
    <x v="3"/>
    <s v="62-304.520 (7)(b),(16), F.A.C."/>
    <x v="3"/>
    <x v="3"/>
    <x v="2"/>
    <x v="16"/>
    <s v="Parks and Zoos"/>
    <n v="1850"/>
    <x v="0"/>
    <s v="FDOT District 5                          City of Melbourne                  Brevard County"/>
    <x v="3"/>
    <x v="1"/>
    <m/>
    <m/>
    <n v="0"/>
    <n v="1"/>
    <n v="6"/>
    <n v="0.24035344185124174"/>
    <n v="1.7878058450864764"/>
    <n v="0.24038325627312346"/>
    <n v="844.75725610283848"/>
    <n v="1.7878058450864764"/>
    <n v="0.24038304376388558"/>
    <n v="844.75725610283848"/>
    <n v="1.7878058450864764"/>
    <n v="0.24038304376388558"/>
  </r>
  <r>
    <n v="971"/>
    <x v="1"/>
    <x v="0"/>
    <x v="3"/>
    <s v="62-304.520 (7)(b),(16), F.A.C."/>
    <x v="3"/>
    <x v="3"/>
    <x v="2"/>
    <x v="104"/>
    <s v="Field Crops"/>
    <n v="2150"/>
    <x v="0"/>
    <s v="FDOT District 5                                            Brevard County"/>
    <x v="3"/>
    <x v="0"/>
    <m/>
    <m/>
    <n v="0"/>
    <n v="1"/>
    <n v="3"/>
    <n v="7.8897030526517573E-2"/>
    <n v="0.76445560879351515"/>
    <n v="0.1147585682270975"/>
    <n v="307.01927548685597"/>
    <n v="0.76445560879351515"/>
    <n v="0.11475846677553898"/>
    <n v="307.01927548685597"/>
    <n v="0.76445560879351515"/>
    <n v="0.11475846677553898"/>
  </r>
  <r>
    <n v="972"/>
    <x v="1"/>
    <x v="0"/>
    <x v="3"/>
    <s v="62-304.520 (7)(b),(16), F.A.C."/>
    <x v="3"/>
    <x v="3"/>
    <x v="2"/>
    <x v="2"/>
    <s v="Citrus groves"/>
    <n v="3000"/>
    <x v="0"/>
    <s v="FDOT District 5             City of West Melbourne                               Brevard County"/>
    <x v="3"/>
    <x v="1"/>
    <s v="Not Ag"/>
    <m/>
    <n v="0"/>
    <n v="1"/>
    <n v="10"/>
    <n v="1.1844185914366465"/>
    <n v="8.4846116358986379"/>
    <n v="0.99219537184050033"/>
    <n v="3560.0085466331152"/>
    <n v="8.4846116358986379"/>
    <n v="0.9921944946967004"/>
    <n v="3560.0085466331152"/>
    <n v="8.4846116358986379"/>
    <n v="0.9921944946967004"/>
  </r>
  <r>
    <n v="973"/>
    <x v="1"/>
    <x v="0"/>
    <x v="3"/>
    <s v="62-304.520 (7)(b),(16), F.A.C."/>
    <x v="3"/>
    <x v="3"/>
    <x v="2"/>
    <x v="26"/>
    <s v="Herbaceous Dry Prairie"/>
    <n v="3100"/>
    <x v="1"/>
    <s v="FDOT District 5                          City of Melbourne                  Brevard County"/>
    <x v="3"/>
    <x v="1"/>
    <m/>
    <m/>
    <n v="0"/>
    <n v="1"/>
    <n v="9"/>
    <n v="0.40519497317078479"/>
    <n v="2.9630413752152895"/>
    <n v="0.39885717567694584"/>
    <n v="1393.2914130172005"/>
    <n v="2.9630413752152895"/>
    <n v="0.39885682306988041"/>
    <n v="1393.2914130172005"/>
    <n v="2.9630413752152895"/>
    <n v="0.39885682306988041"/>
  </r>
  <r>
    <n v="974"/>
    <x v="1"/>
    <x v="0"/>
    <x v="3"/>
    <s v="62-304.520 (7)(b),(16), F.A.C."/>
    <x v="3"/>
    <x v="3"/>
    <x v="2"/>
    <x v="26"/>
    <s v="Herbaceous Dry Prairie"/>
    <n v="3100"/>
    <x v="1"/>
    <s v="FDOT District 5             City of West Melbourne                               Brevard County"/>
    <x v="3"/>
    <x v="1"/>
    <m/>
    <m/>
    <n v="0"/>
    <n v="1"/>
    <n v="1"/>
    <n v="1.2065109928538801E-3"/>
    <n v="1.1289036062359648E-2"/>
    <n v="1.4753996664783511E-3"/>
    <n v="4.8027766772962872"/>
    <n v="1.1289036062359648E-2"/>
    <n v="1.47539836216096E-3"/>
    <n v="4.8027766772962872"/>
    <n v="1.1289036062359648E-2"/>
    <n v="1.47539836216096E-3"/>
  </r>
  <r>
    <n v="975"/>
    <x v="1"/>
    <x v="0"/>
    <x v="3"/>
    <s v="62-304.520 (7)(b),(16), F.A.C."/>
    <x v="3"/>
    <x v="3"/>
    <x v="2"/>
    <x v="27"/>
    <s v="Shrub and Brushland"/>
    <n v="3200"/>
    <x v="1"/>
    <s v="FDOT District 5                                            Brevard County"/>
    <x v="3"/>
    <x v="1"/>
    <m/>
    <m/>
    <n v="0"/>
    <n v="1"/>
    <n v="2"/>
    <n v="0.121285343294778"/>
    <n v="1.0449029074442997"/>
    <n v="0.17025714325645566"/>
    <n v="413.98264239537934"/>
    <n v="1.0449029074442997"/>
    <n v="0.17025699274174699"/>
    <n v="413.98264239537934"/>
    <n v="1.0449029074442997"/>
    <n v="0.17025699274174699"/>
  </r>
  <r>
    <n v="976"/>
    <x v="1"/>
    <x v="0"/>
    <x v="3"/>
    <s v="62-304.520 (7)(b),(16), F.A.C."/>
    <x v="3"/>
    <x v="3"/>
    <x v="2"/>
    <x v="27"/>
    <s v="Shrub and Brushland"/>
    <n v="3200"/>
    <x v="1"/>
    <s v="FDOT District 5                          City of Melbourne                  Brevard County"/>
    <x v="3"/>
    <x v="1"/>
    <m/>
    <m/>
    <n v="0"/>
    <n v="1"/>
    <n v="5"/>
    <n v="1.1159694960947295E-2"/>
    <n v="8.154094467116299E-2"/>
    <n v="1.0694026839490035E-2"/>
    <n v="41.501336020997606"/>
    <n v="8.154094467116299E-2"/>
    <n v="1.0694017385505851E-2"/>
    <n v="41.501336020997606"/>
    <n v="8.154094467116299E-2"/>
    <n v="1.0694017385505851E-2"/>
  </r>
  <r>
    <n v="977"/>
    <x v="1"/>
    <x v="0"/>
    <x v="3"/>
    <s v="62-304.520 (7)(b),(16), F.A.C."/>
    <x v="3"/>
    <x v="3"/>
    <x v="2"/>
    <x v="27"/>
    <s v="Shrub and Brushland"/>
    <n v="3200"/>
    <x v="1"/>
    <s v="FDOT District 5             City of West Melbourne                               Brevard County"/>
    <x v="3"/>
    <x v="1"/>
    <m/>
    <m/>
    <n v="0"/>
    <n v="1"/>
    <n v="57"/>
    <n v="10.524511273718399"/>
    <n v="73.841761823966792"/>
    <n v="9.3110523482136109"/>
    <n v="33464.749473382253"/>
    <n v="73.841761823966792"/>
    <n v="9.3110441168389357"/>
    <n v="33464.749473382253"/>
    <n v="73.841761823966792"/>
    <n v="9.3110441168389357"/>
  </r>
  <r>
    <n v="978"/>
    <x v="1"/>
    <x v="0"/>
    <x v="3"/>
    <s v="62-304.520 (7)(b),(16), F.A.C."/>
    <x v="3"/>
    <x v="3"/>
    <x v="2"/>
    <x v="4"/>
    <s v="Mixed Rangeland"/>
    <n v="3300"/>
    <x v="0"/>
    <s v="FDOT District 5                          City of Melbourne                  Brevard County"/>
    <x v="3"/>
    <x v="0"/>
    <m/>
    <m/>
    <n v="0"/>
    <n v="1"/>
    <n v="2"/>
    <n v="5.5591250616655516E-4"/>
    <n v="4.8374058382328238E-3"/>
    <n v="6.1394367911594364E-4"/>
    <n v="2.0986842658212859"/>
    <n v="4.8374058382328238E-3"/>
    <n v="6.1394313636306574E-4"/>
    <n v="2.0986842658212859"/>
    <n v="4.8374058382328238E-3"/>
    <n v="6.1394313636306574E-4"/>
  </r>
  <r>
    <n v="979"/>
    <x v="1"/>
    <x v="0"/>
    <x v="3"/>
    <s v="62-304.520 (7)(b),(16), F.A.C."/>
    <x v="3"/>
    <x v="3"/>
    <x v="2"/>
    <x v="28"/>
    <s v="Pine flatwoods"/>
    <n v="4110"/>
    <x v="1"/>
    <s v="FDOT District 5                                            Brevard County"/>
    <x v="3"/>
    <x v="1"/>
    <m/>
    <m/>
    <n v="0"/>
    <n v="1"/>
    <n v="15"/>
    <n v="2.0584785149028137"/>
    <n v="7.9745887649670095"/>
    <n v="0.7276627681084703"/>
    <n v="4775.3647325714701"/>
    <n v="7.9745887649670095"/>
    <n v="0.72766212482297832"/>
    <n v="4775.3647325714701"/>
    <n v="7.9745887649670095"/>
    <n v="0.72766212482297832"/>
  </r>
  <r>
    <n v="980"/>
    <x v="1"/>
    <x v="0"/>
    <x v="3"/>
    <s v="62-304.520 (7)(b),(16), F.A.C."/>
    <x v="3"/>
    <x v="3"/>
    <x v="2"/>
    <x v="28"/>
    <s v="Pine flatwoods"/>
    <n v="4110"/>
    <x v="1"/>
    <s v="FDOT District 5                          City of Melbourne                  Brevard County"/>
    <x v="3"/>
    <x v="1"/>
    <m/>
    <m/>
    <n v="0"/>
    <n v="1"/>
    <n v="50"/>
    <n v="1.8700789411135801"/>
    <n v="14.200307352575971"/>
    <n v="1.6377023488238527"/>
    <n v="6219.0375897279791"/>
    <n v="14.200307352575971"/>
    <n v="1.6377009010238501"/>
    <n v="6219.0375897279791"/>
    <n v="14.200307352575971"/>
    <n v="1.6377009010238501"/>
  </r>
  <r>
    <n v="981"/>
    <x v="1"/>
    <x v="0"/>
    <x v="3"/>
    <s v="62-304.520 (7)(b),(16), F.A.C."/>
    <x v="3"/>
    <x v="3"/>
    <x v="2"/>
    <x v="29"/>
    <s v="Upland Hardwood Forest"/>
    <n v="4200"/>
    <x v="1"/>
    <s v="FDOT District 5                                            Brevard County"/>
    <x v="3"/>
    <x v="1"/>
    <m/>
    <m/>
    <n v="0"/>
    <n v="1"/>
    <n v="10"/>
    <n v="0.29397735747753839"/>
    <n v="1.8345676524378387"/>
    <n v="0.21703558074430587"/>
    <n v="892.94719184812732"/>
    <n v="1.8345676524378387"/>
    <n v="0.21703538887542648"/>
    <n v="892.94719184812732"/>
    <n v="1.8345676524378387"/>
    <n v="0.21703538887542648"/>
  </r>
  <r>
    <n v="982"/>
    <x v="1"/>
    <x v="0"/>
    <x v="3"/>
    <s v="62-304.520 (7)(b),(16), F.A.C."/>
    <x v="3"/>
    <x v="3"/>
    <x v="2"/>
    <x v="33"/>
    <s v="Hardwood Conifer Mixed"/>
    <n v="4340"/>
    <x v="1"/>
    <s v="FDOT District 5                                            Brevard County"/>
    <x v="3"/>
    <x v="1"/>
    <m/>
    <m/>
    <n v="0"/>
    <n v="1"/>
    <n v="5"/>
    <n v="4.388048995633863E-3"/>
    <n v="3.5287860213415484E-2"/>
    <n v="4.4271985753331E-3"/>
    <n v="15.899521613902099"/>
    <n v="3.5287860213415484E-2"/>
    <n v="4.4271946614972864E-3"/>
    <n v="15.899521613902099"/>
    <n v="3.5287860213415484E-2"/>
    <n v="4.4271946614972864E-3"/>
  </r>
  <r>
    <n v="983"/>
    <x v="1"/>
    <x v="0"/>
    <x v="3"/>
    <s v="62-304.520 (7)(b),(16), F.A.C."/>
    <x v="3"/>
    <x v="3"/>
    <x v="2"/>
    <x v="33"/>
    <s v="Hardwood Conifer Mixed"/>
    <n v="4340"/>
    <x v="1"/>
    <s v="FDOT District 5                                            Brevard County   SJRWMD C-1 Diversion"/>
    <x v="3"/>
    <x v="1"/>
    <m/>
    <m/>
    <n v="0.38"/>
    <n v="0.62"/>
    <n v="4"/>
    <n v="3.7178028713702495E-3"/>
    <n v="3.1816919673698409E-2"/>
    <n v="2.5065430225797384E-3"/>
    <n v="13.929390692948967"/>
    <n v="1.9726490197693014E-2"/>
    <n v="2.5065408066868456E-3"/>
    <n v="8.6362222296283591"/>
    <n v="1.9726490197693014E-2"/>
    <n v="2.5065408066868456E-3"/>
  </r>
  <r>
    <n v="984"/>
    <x v="1"/>
    <x v="0"/>
    <x v="3"/>
    <s v="62-304.520 (7)(b),(16), F.A.C."/>
    <x v="3"/>
    <x v="3"/>
    <x v="2"/>
    <x v="33"/>
    <s v="Hardwood Conifer Mixed"/>
    <n v="4340"/>
    <x v="1"/>
    <s v="FDOT District 5                          City of Melbourne                  Brevard County"/>
    <x v="3"/>
    <x v="1"/>
    <m/>
    <m/>
    <n v="0"/>
    <n v="1"/>
    <n v="4"/>
    <n v="0.1201908306700579"/>
    <n v="1.0802301674189791"/>
    <n v="0.14322042118017275"/>
    <n v="476.93223848336442"/>
    <n v="1.0802301674189791"/>
    <n v="0.14322029456710025"/>
    <n v="476.93223848336442"/>
    <n v="1.0802301674189791"/>
    <n v="0.14322029456710025"/>
  </r>
  <r>
    <n v="985"/>
    <x v="1"/>
    <x v="0"/>
    <x v="3"/>
    <s v="62-304.520 (7)(b),(16), F.A.C."/>
    <x v="3"/>
    <x v="3"/>
    <x v="2"/>
    <x v="36"/>
    <s v="Streams and waterways"/>
    <n v="5100"/>
    <x v="1"/>
    <s v="FDOT District 5                          City of Melbourne                  Brevard County"/>
    <x v="3"/>
    <x v="1"/>
    <m/>
    <m/>
    <n v="0"/>
    <n v="1"/>
    <n v="5"/>
    <n v="2.6079860634110056E-2"/>
    <n v="0.18904859670207222"/>
    <n v="2.4683045485701171E-2"/>
    <n v="79.714893052336308"/>
    <n v="0.18904859670207222"/>
    <n v="2.4683023664816922E-2"/>
    <n v="79.714893052336308"/>
    <n v="0.18904859670207222"/>
    <n v="2.4683023664816922E-2"/>
  </r>
  <r>
    <n v="986"/>
    <x v="1"/>
    <x v="0"/>
    <x v="3"/>
    <s v="62-304.520 (7)(b),(16), F.A.C."/>
    <x v="3"/>
    <x v="3"/>
    <x v="2"/>
    <x v="39"/>
    <s v="Reservoirs"/>
    <n v="5300"/>
    <x v="1"/>
    <s v="FDOT District 5                                            Brevard County"/>
    <x v="3"/>
    <x v="1"/>
    <m/>
    <m/>
    <n v="0"/>
    <n v="1"/>
    <n v="4"/>
    <n v="0.50194431797886652"/>
    <n v="1.1943371170774282"/>
    <n v="0.10957526855686925"/>
    <n v="841.4721280745282"/>
    <n v="1.1943371170774282"/>
    <n v="0.10957517168757269"/>
    <n v="841.4721280745282"/>
    <n v="1.1943371170774282"/>
    <n v="0.10957517168757269"/>
  </r>
  <r>
    <n v="987"/>
    <x v="1"/>
    <x v="0"/>
    <x v="3"/>
    <s v="62-304.520 (7)(b),(16), F.A.C."/>
    <x v="3"/>
    <x v="3"/>
    <x v="2"/>
    <x v="39"/>
    <s v="Reservoirs"/>
    <n v="5300"/>
    <x v="1"/>
    <s v="FDOT District 5                          City of Melbourne                  Brevard County"/>
    <x v="3"/>
    <x v="1"/>
    <m/>
    <m/>
    <n v="0"/>
    <n v="1"/>
    <n v="5"/>
    <n v="0.4854645903958712"/>
    <n v="1.6271862636268219"/>
    <n v="0.19914056257314139"/>
    <n v="1270.2307050982633"/>
    <n v="1.6271862636268219"/>
    <n v="0.19914038652423541"/>
    <n v="1270.2307050982633"/>
    <n v="1.6271862636268219"/>
    <n v="0.19914038652423541"/>
  </r>
  <r>
    <n v="988"/>
    <x v="1"/>
    <x v="0"/>
    <x v="3"/>
    <s v="62-304.520 (7)(b),(16), F.A.C."/>
    <x v="3"/>
    <x v="3"/>
    <x v="2"/>
    <x v="39"/>
    <s v="Reservoirs"/>
    <n v="5300"/>
    <x v="1"/>
    <s v="FDOT District 5             City of West Melbourne                               Brevard County"/>
    <x v="3"/>
    <x v="1"/>
    <m/>
    <m/>
    <n v="0"/>
    <n v="1"/>
    <n v="3"/>
    <n v="0.36394858173076794"/>
    <n v="1.0905454722506374"/>
    <n v="0.17171291973640851"/>
    <n v="992.80713985504076"/>
    <n v="1.0905454722506374"/>
    <n v="0.17171276793473"/>
    <n v="992.80713985504076"/>
    <n v="1.0905454722506374"/>
    <n v="0.17171276793473"/>
  </r>
  <r>
    <n v="989"/>
    <x v="1"/>
    <x v="0"/>
    <x v="3"/>
    <s v="62-304.520 (7)(b),(16), F.A.C."/>
    <x v="3"/>
    <x v="3"/>
    <x v="2"/>
    <x v="45"/>
    <s v="Mixed wetland hardwoods"/>
    <n v="6170"/>
    <x v="1"/>
    <s v="FDOT District 5                          City of Melbourne                  Brevard County"/>
    <x v="3"/>
    <x v="1"/>
    <m/>
    <m/>
    <n v="0"/>
    <n v="1"/>
    <n v="8"/>
    <n v="0.17789888041408286"/>
    <n v="1.6533623559847008"/>
    <n v="0.21622610630277"/>
    <n v="647.17271652504189"/>
    <n v="1.6533623559847008"/>
    <n v="0.21622591514950118"/>
    <n v="647.17271652504189"/>
    <n v="1.6533623559847008"/>
    <n v="0.21622591514950118"/>
  </r>
  <r>
    <n v="990"/>
    <x v="1"/>
    <x v="0"/>
    <x v="3"/>
    <s v="62-304.520 (7)(b),(16), F.A.C."/>
    <x v="3"/>
    <x v="3"/>
    <x v="2"/>
    <x v="51"/>
    <s v="Freshwater marshes"/>
    <n v="6410"/>
    <x v="1"/>
    <s v="FDOT District 5                          City of Melbourne                  Brevard County"/>
    <x v="3"/>
    <x v="1"/>
    <m/>
    <m/>
    <n v="0"/>
    <n v="1"/>
    <n v="7"/>
    <n v="0.44888374609772214"/>
    <n v="2.8803707355003523"/>
    <n v="0.36409445253796457"/>
    <n v="1428.2505240052951"/>
    <n v="2.8803707355003523"/>
    <n v="0.36409413066265461"/>
    <n v="1428.2505240052951"/>
    <n v="2.8803707355003523"/>
    <n v="0.36409413066265461"/>
  </r>
  <r>
    <n v="991"/>
    <x v="1"/>
    <x v="0"/>
    <x v="3"/>
    <s v="62-304.520 (7)(b),(16), F.A.C."/>
    <x v="3"/>
    <x v="3"/>
    <x v="2"/>
    <x v="53"/>
    <s v="Wet prairies"/>
    <n v="6430"/>
    <x v="1"/>
    <s v="FDOT District 5                          City of Melbourne                  Brevard County"/>
    <x v="3"/>
    <x v="1"/>
    <m/>
    <m/>
    <n v="0"/>
    <n v="1"/>
    <n v="3"/>
    <n v="3.4140452583466659E-2"/>
    <n v="0.26058821673860949"/>
    <n v="3.2048439957638744E-2"/>
    <n v="114.35629603073258"/>
    <n v="0.26058821673860949"/>
    <n v="3.2048411625425897E-2"/>
    <n v="114.35629603073258"/>
    <n v="0.26058821673860949"/>
    <n v="3.2048411625425897E-2"/>
  </r>
  <r>
    <n v="992"/>
    <x v="1"/>
    <x v="0"/>
    <x v="3"/>
    <s v="62-304.520 (7)(b),(16), F.A.C."/>
    <x v="3"/>
    <x v="3"/>
    <x v="2"/>
    <x v="54"/>
    <s v="Emergent aquatic vegetation"/>
    <n v="6440"/>
    <x v="1"/>
    <s v="FDOT District 5                          City of Melbourne                  Brevard County"/>
    <x v="3"/>
    <x v="1"/>
    <m/>
    <m/>
    <n v="0"/>
    <n v="1"/>
    <n v="33"/>
    <n v="4.0689190437419827"/>
    <n v="28.124476717268422"/>
    <n v="3.5134003027840373"/>
    <n v="13882.637891295079"/>
    <n v="28.124476717268422"/>
    <n v="3.5133971967855797"/>
    <n v="13882.637891295079"/>
    <n v="28.124476717268422"/>
    <n v="3.5133971967855797"/>
  </r>
  <r>
    <n v="993"/>
    <x v="1"/>
    <x v="0"/>
    <x v="3"/>
    <s v="62-304.520 (7)(b),(16), F.A.C."/>
    <x v="3"/>
    <x v="3"/>
    <x v="2"/>
    <x v="76"/>
    <s v="Airports"/>
    <n v="8110"/>
    <x v="0"/>
    <s v="FDOT District 5                          City of Melbourne                  Brevard County"/>
    <x v="3"/>
    <x v="1"/>
    <m/>
    <m/>
    <n v="0"/>
    <n v="1"/>
    <n v="26"/>
    <n v="0.14373458802913583"/>
    <n v="1.2094973364257233"/>
    <n v="0.16133030069490045"/>
    <n v="564.00435991799463"/>
    <n v="1.2094973364257233"/>
    <n v="0.16133015807190815"/>
    <n v="564.00435991799463"/>
    <n v="1.2094973364257233"/>
    <n v="0.16133015807190815"/>
  </r>
  <r>
    <n v="994"/>
    <x v="1"/>
    <x v="0"/>
    <x v="3"/>
    <s v="62-304.520 (7)(b),(16), F.A.C."/>
    <x v="3"/>
    <x v="3"/>
    <x v="2"/>
    <x v="20"/>
    <s v="Roads and Highways"/>
    <n v="8140"/>
    <x v="0"/>
    <s v="FDOT District 5                                            Brevard County"/>
    <x v="3"/>
    <x v="1"/>
    <m/>
    <m/>
    <n v="0"/>
    <n v="1"/>
    <n v="198"/>
    <n v="41.867360829838695"/>
    <n v="405.24885483339847"/>
    <n v="56.779942125833564"/>
    <n v="166118.14587076439"/>
    <n v="405.24885483339847"/>
    <n v="56.77989192989866"/>
    <n v="166118.14587076439"/>
    <n v="405.24885483339847"/>
    <n v="56.77989192989866"/>
  </r>
  <r>
    <n v="995"/>
    <x v="1"/>
    <x v="0"/>
    <x v="3"/>
    <s v="62-304.520 (7)(b),(16), F.A.C."/>
    <x v="3"/>
    <x v="3"/>
    <x v="2"/>
    <x v="20"/>
    <s v="Roads and Highways"/>
    <n v="8140"/>
    <x v="0"/>
    <s v="FDOT District 5                                            Brevard County   SJRWMD C-1 Diversion"/>
    <x v="3"/>
    <x v="1"/>
    <m/>
    <m/>
    <n v="0.38"/>
    <n v="0.62"/>
    <n v="37"/>
    <n v="1.2863116107162458"/>
    <n v="11.948093011121367"/>
    <n v="0.97804098126381811"/>
    <n v="5033.3598004449223"/>
    <n v="7.4078176668952489"/>
    <n v="0.97804011663311319"/>
    <n v="3120.6830762758518"/>
    <n v="7.4078176668952489"/>
    <n v="0.97804011663311319"/>
  </r>
  <r>
    <n v="996"/>
    <x v="1"/>
    <x v="0"/>
    <x v="3"/>
    <s v="62-304.520 (7)(b),(16), F.A.C."/>
    <x v="3"/>
    <x v="3"/>
    <x v="2"/>
    <x v="20"/>
    <s v="Roads and Highways"/>
    <n v="8140"/>
    <x v="0"/>
    <s v="FDOT District 5                          City of Melbourne                  Brevard County"/>
    <x v="3"/>
    <x v="1"/>
    <m/>
    <m/>
    <n v="0"/>
    <n v="1"/>
    <n v="392"/>
    <n v="71.383034149479101"/>
    <n v="666.39406243451504"/>
    <n v="87.984841990412477"/>
    <n v="276004.73155996227"/>
    <n v="666.39406243451504"/>
    <n v="87.984764207990949"/>
    <n v="276004.73155996227"/>
    <n v="666.39406243451504"/>
    <n v="87.984764207990949"/>
  </r>
  <r>
    <n v="997"/>
    <x v="1"/>
    <x v="0"/>
    <x v="3"/>
    <s v="62-304.520 (7)(b),(16), F.A.C."/>
    <x v="3"/>
    <x v="3"/>
    <x v="2"/>
    <x v="20"/>
    <s v="Roads and Highways"/>
    <n v="8140"/>
    <x v="0"/>
    <s v="FDOT District 5                        Town of Melbourne Village                    Brevard County"/>
    <x v="3"/>
    <x v="1"/>
    <m/>
    <m/>
    <n v="0"/>
    <n v="1"/>
    <n v="19"/>
    <n v="1.6948058929248819"/>
    <n v="15.948048816318279"/>
    <n v="2.1617700009585761"/>
    <n v="6911.0334632278591"/>
    <n v="15.948048816318279"/>
    <n v="2.1617680898600073"/>
    <n v="6911.0334632278591"/>
    <n v="15.948048816318279"/>
    <n v="2.1617680898600073"/>
  </r>
  <r>
    <n v="998"/>
    <x v="1"/>
    <x v="0"/>
    <x v="3"/>
    <s v="62-304.520 (7)(b),(16), F.A.C."/>
    <x v="3"/>
    <x v="3"/>
    <x v="2"/>
    <x v="20"/>
    <s v="Roads and Highways"/>
    <n v="8140"/>
    <x v="0"/>
    <s v="FDOT District 5                        Town of Melbourne Village                    Brevard County   SJRWMD C-1 Diversion"/>
    <x v="3"/>
    <x v="1"/>
    <m/>
    <m/>
    <n v="0.38"/>
    <n v="0.62"/>
    <n v="5"/>
    <n v="0.14447947928351043"/>
    <n v="1.3490040300879962"/>
    <n v="0.11117756190420944"/>
    <n v="591.54243538814762"/>
    <n v="0.8363824986545576"/>
    <n v="0.11117746361841618"/>
    <n v="366.75630994065159"/>
    <n v="0.8363824986545576"/>
    <n v="0.11117746361841618"/>
  </r>
  <r>
    <n v="999"/>
    <x v="1"/>
    <x v="0"/>
    <x v="3"/>
    <s v="62-304.520 (7)(b),(16), F.A.C."/>
    <x v="3"/>
    <x v="3"/>
    <x v="2"/>
    <x v="20"/>
    <s v="Roads and Highways"/>
    <n v="8140"/>
    <x v="0"/>
    <s v="FDOT District 5             City of West Melbourne                               Brevard County"/>
    <x v="3"/>
    <x v="1"/>
    <m/>
    <m/>
    <n v="0"/>
    <n v="1"/>
    <n v="191"/>
    <n v="40.233079016450098"/>
    <n v="379.19482644129874"/>
    <n v="49.741299195259849"/>
    <n v="158465.66579215307"/>
    <n v="379.19482644129874"/>
    <n v="49.741255221791029"/>
    <n v="158465.66579215307"/>
    <n v="379.19482644129874"/>
    <n v="49.741255221791029"/>
  </r>
  <r>
    <n v="1000"/>
    <x v="1"/>
    <x v="0"/>
    <x v="3"/>
    <s v="62-304.520 (7)(b),(16), F.A.C."/>
    <x v="3"/>
    <x v="3"/>
    <x v="2"/>
    <x v="20"/>
    <s v="Roads and Highways"/>
    <n v="8140"/>
    <x v="0"/>
    <s v="FDOT District 5             City of West Melbourne                               Brevard County   SJRWMD C-1 Diversion"/>
    <x v="3"/>
    <x v="1"/>
    <m/>
    <m/>
    <n v="0.38"/>
    <n v="0.62"/>
    <n v="25"/>
    <n v="2.3076568923537359"/>
    <n v="23.163476418532962"/>
    <n v="1.8868783544016368"/>
    <n v="9384.4140311232059"/>
    <n v="14.361355379490433"/>
    <n v="1.8868766863192201"/>
    <n v="5818.3366992963884"/>
    <n v="14.361355379490433"/>
    <n v="1.8868766863192201"/>
  </r>
  <r>
    <n v="1001"/>
    <x v="1"/>
    <x v="0"/>
    <x v="3"/>
    <s v="62-304.520 (7)(b),(16), F.A.C."/>
    <x v="3"/>
    <x v="3"/>
    <x v="2"/>
    <x v="20"/>
    <s v="Roads and Highways"/>
    <n v="8140"/>
    <x v="0"/>
    <s v="FDOT District 5             City of West Melbourne             City of Melbourne                  Brevard County"/>
    <x v="3"/>
    <x v="1"/>
    <m/>
    <m/>
    <n v="0"/>
    <n v="1"/>
    <n v="13"/>
    <n v="0.12503662483139116"/>
    <n v="1.1958494243646687"/>
    <n v="0.1569995899714941"/>
    <n v="502.69257295055581"/>
    <n v="1.1958494243646687"/>
    <n v="0.15699945117703784"/>
    <n v="502.69257295055581"/>
    <n v="1.1958494243646687"/>
    <n v="0.15699945117703784"/>
  </r>
  <r>
    <n v="1002"/>
    <x v="1"/>
    <x v="0"/>
    <x v="3"/>
    <s v="62-304.520 (7)(b),(16), F.A.C."/>
    <x v="3"/>
    <x v="3"/>
    <x v="2"/>
    <x v="20"/>
    <s v="Roads and Highways"/>
    <n v="8140"/>
    <x v="0"/>
    <s v="FDOT District 5             City of West Melbourne           Town of Melbourne Village                    Brevard County"/>
    <x v="3"/>
    <x v="1"/>
    <m/>
    <m/>
    <n v="0"/>
    <n v="1"/>
    <n v="2"/>
    <n v="3.66001748560741E-3"/>
    <n v="3.8687148421099528E-2"/>
    <n v="5.1334341523512003E-3"/>
    <n v="14.932311144674332"/>
    <n v="3.8687148421099528E-2"/>
    <n v="5.1334296141724595E-3"/>
    <n v="14.932311144674332"/>
    <n v="3.8687148421099528E-2"/>
    <n v="5.1334296141724595E-3"/>
  </r>
  <r>
    <n v="1003"/>
    <x v="1"/>
    <x v="0"/>
    <x v="3"/>
    <s v="62-304.520 (7)(b),(16), F.A.C."/>
    <x v="3"/>
    <x v="3"/>
    <x v="2"/>
    <x v="86"/>
    <s v="Communication Facilities"/>
    <n v="8220"/>
    <x v="0"/>
    <s v="FDOT District 5                          City of Melbourne                  Brevard County"/>
    <x v="3"/>
    <x v="1"/>
    <m/>
    <m/>
    <n v="0"/>
    <n v="1"/>
    <n v="2"/>
    <n v="4.0208768484585759E-2"/>
    <n v="0.3573358289923575"/>
    <n v="4.7086887161599179E-2"/>
    <n v="151.33715227400026"/>
    <n v="0.3573358289923575"/>
    <n v="4.7086845534745896E-2"/>
    <n v="151.33715227400026"/>
    <n v="0.3573358289923575"/>
    <n v="4.7086845534745896E-2"/>
  </r>
  <r>
    <n v="1004"/>
    <x v="1"/>
    <x v="0"/>
    <x v="3"/>
    <s v="62-304.520 (7)(b),(16), F.A.C."/>
    <x v="3"/>
    <x v="3"/>
    <x v="2"/>
    <x v="25"/>
    <s v="Surface Water Collection Basin"/>
    <n v="8370"/>
    <x v="0"/>
    <s v="FDOT District 5                          City of Melbourne                  Brevard County"/>
    <x v="3"/>
    <x v="1"/>
    <m/>
    <m/>
    <n v="0"/>
    <n v="1"/>
    <n v="9"/>
    <n v="0.54322674644701252"/>
    <n v="1.5255742546999436"/>
    <n v="0.17556680693534515"/>
    <n v="1196.7153029816545"/>
    <n v="1.5255742546999436"/>
    <n v="0.17556665172666275"/>
    <n v="1196.7153029816545"/>
    <n v="1.5255742546999436"/>
    <n v="0.17556665172666275"/>
  </r>
  <r>
    <n v="1005"/>
    <x v="1"/>
    <x v="0"/>
    <x v="3"/>
    <s v="62-304.520 (7)(b),(16), F.A.C."/>
    <x v="3"/>
    <x v="3"/>
    <x v="4"/>
    <x v="8"/>
    <s v="Residential, Medium Density-Two-five dwellingunits per acre"/>
    <n v="3000"/>
    <x v="0"/>
    <s v="Town of Melbourne Village                    Brevard County"/>
    <x v="14"/>
    <x v="1"/>
    <m/>
    <m/>
    <n v="0"/>
    <n v="1"/>
    <n v="68"/>
    <n v="10.125911212708298"/>
    <n v="100.14684815936783"/>
    <n v="14.918153119460593"/>
    <n v="40156.081339977252"/>
    <n v="100.14684815936783"/>
    <n v="14.918139931165324"/>
    <n v="40156.081339977252"/>
    <m/>
    <m/>
  </r>
  <r>
    <n v="1006"/>
    <x v="1"/>
    <x v="0"/>
    <x v="3"/>
    <s v="62-304.520 (7)(b),(16), F.A.C."/>
    <x v="3"/>
    <x v="3"/>
    <x v="4"/>
    <x v="64"/>
    <s v="Retail Sales and Services"/>
    <n v="3000"/>
    <x v="0"/>
    <s v="City of West Melbourne           Town of Melbourne Village                    Brevard County"/>
    <x v="14"/>
    <x v="1"/>
    <m/>
    <m/>
    <n v="0"/>
    <n v="1"/>
    <n v="3"/>
    <n v="1.8991238539657431E-3"/>
    <n v="2.0855142495546278E-2"/>
    <n v="3.0714664057743756E-3"/>
    <n v="7.6396291989001126"/>
    <n v="2.0855142495546278E-2"/>
    <n v="3.0714636904646741E-3"/>
    <n v="7.6396291989001126"/>
    <m/>
    <m/>
  </r>
  <r>
    <n v="1007"/>
    <x v="1"/>
    <x v="0"/>
    <x v="3"/>
    <s v="62-304.520 (7)(b),(16), F.A.C."/>
    <x v="3"/>
    <x v="3"/>
    <x v="4"/>
    <x v="64"/>
    <s v="Retail Sales and Services"/>
    <n v="3000"/>
    <x v="0"/>
    <s v="Town of Melbourne Village                    Brevard County"/>
    <x v="14"/>
    <x v="1"/>
    <m/>
    <m/>
    <n v="0"/>
    <n v="1"/>
    <n v="28"/>
    <n v="7.9680492932062084"/>
    <n v="91.356897533363806"/>
    <n v="12.624108762019832"/>
    <n v="32087.705440668342"/>
    <n v="91.356897533363806"/>
    <n v="12.624097601759402"/>
    <n v="32087.705440668342"/>
    <m/>
    <m/>
  </r>
  <r>
    <n v="1008"/>
    <x v="1"/>
    <x v="0"/>
    <x v="3"/>
    <s v="62-304.520 (7)(b),(16), F.A.C."/>
    <x v="3"/>
    <x v="3"/>
    <x v="4"/>
    <x v="83"/>
    <s v="Cultural and Entertainment"/>
    <n v="3000"/>
    <x v="0"/>
    <s v="Town of Melbourne Village                    Brevard County"/>
    <x v="14"/>
    <x v="1"/>
    <m/>
    <m/>
    <n v="0"/>
    <n v="1"/>
    <n v="75"/>
    <n v="22.673406569547609"/>
    <n v="263.61357440808843"/>
    <n v="35.641182061576309"/>
    <n v="91023.385621066933"/>
    <n v="263.61357440808843"/>
    <n v="35.641150553223397"/>
    <n v="91023.385621066933"/>
    <m/>
    <m/>
  </r>
  <r>
    <n v="1009"/>
    <x v="1"/>
    <x v="0"/>
    <x v="3"/>
    <s v="62-304.520 (7)(b),(16), F.A.C."/>
    <x v="3"/>
    <x v="3"/>
    <x v="4"/>
    <x v="26"/>
    <s v="Herbaceous Dry Prairie"/>
    <n v="3100"/>
    <x v="1"/>
    <s v="Brevard County"/>
    <x v="0"/>
    <x v="1"/>
    <m/>
    <m/>
    <n v="0"/>
    <n v="1"/>
    <n v="38"/>
    <n v="6.9325096019524697"/>
    <n v="47.99440750631647"/>
    <n v="6.6682185004880941"/>
    <n v="20666.25992852019"/>
    <n v="47.99440750631647"/>
    <n v="6.6682126054933342"/>
    <n v="20666.25992852019"/>
    <m/>
    <m/>
  </r>
  <r>
    <n v="1010"/>
    <x v="1"/>
    <x v="0"/>
    <x v="3"/>
    <s v="62-304.520 (7)(b),(16), F.A.C."/>
    <x v="3"/>
    <x v="3"/>
    <x v="4"/>
    <x v="26"/>
    <s v="Herbaceous Dry Prairie"/>
    <n v="3100"/>
    <x v="1"/>
    <s v="City of Melbourne                  Brevard County"/>
    <x v="11"/>
    <x v="1"/>
    <m/>
    <m/>
    <n v="0"/>
    <n v="1"/>
    <n v="264"/>
    <n v="63.568239101872003"/>
    <n v="436.26693086340072"/>
    <n v="53.257188309689219"/>
    <n v="198251.74627012771"/>
    <n v="436.26693086340072"/>
    <n v="53.257141228021688"/>
    <n v="198251.74627012771"/>
    <m/>
    <m/>
  </r>
  <r>
    <n v="1011"/>
    <x v="1"/>
    <x v="0"/>
    <x v="3"/>
    <s v="62-304.520 (7)(b),(16), F.A.C."/>
    <x v="3"/>
    <x v="3"/>
    <x v="4"/>
    <x v="26"/>
    <s v="Herbaceous Dry Prairie"/>
    <n v="3100"/>
    <x v="1"/>
    <s v="City of West Melbourne                               Brevard County"/>
    <x v="13"/>
    <x v="1"/>
    <m/>
    <m/>
    <n v="0"/>
    <n v="1"/>
    <n v="14"/>
    <n v="0.83851040296768919"/>
    <n v="7.4088254527814108"/>
    <n v="1.0473591828078792"/>
    <n v="2951.602339678203"/>
    <n v="7.4088254527814108"/>
    <n v="1.0473582568968756"/>
    <n v="2951.602339678203"/>
    <m/>
    <m/>
  </r>
  <r>
    <n v="1012"/>
    <x v="1"/>
    <x v="0"/>
    <x v="3"/>
    <s v="62-304.520 (7)(b),(16), F.A.C."/>
    <x v="3"/>
    <x v="3"/>
    <x v="4"/>
    <x v="26"/>
    <s v="Herbaceous Dry Prairie"/>
    <n v="3100"/>
    <x v="1"/>
    <s v="Town of Melbourne Village                    Brevard County"/>
    <x v="14"/>
    <x v="1"/>
    <m/>
    <m/>
    <n v="0"/>
    <n v="1"/>
    <n v="3"/>
    <n v="1.0206686786781854E-2"/>
    <n v="0.12479638670224572"/>
    <n v="1.6512843523269191E-2"/>
    <n v="41.10788426222706"/>
    <n v="0.12479638670224572"/>
    <n v="1.6512828925198342E-2"/>
    <n v="41.10788426222706"/>
    <m/>
    <m/>
  </r>
  <r>
    <n v="1013"/>
    <x v="1"/>
    <x v="0"/>
    <x v="3"/>
    <s v="62-304.520 (7)(b),(16), F.A.C."/>
    <x v="3"/>
    <x v="3"/>
    <x v="4"/>
    <x v="27"/>
    <s v="Shrub and Brushland"/>
    <n v="3200"/>
    <x v="1"/>
    <s v="Brevard County"/>
    <x v="0"/>
    <x v="1"/>
    <m/>
    <m/>
    <n v="0"/>
    <n v="1"/>
    <n v="99"/>
    <n v="12.806166801155962"/>
    <n v="84.41296725662184"/>
    <n v="11.620204342139806"/>
    <n v="39663.540161894016"/>
    <n v="84.41296725662184"/>
    <n v="11.620194069374486"/>
    <n v="39663.540161894016"/>
    <m/>
    <m/>
  </r>
  <r>
    <n v="1014"/>
    <x v="1"/>
    <x v="0"/>
    <x v="3"/>
    <s v="62-304.520 (7)(b),(16), F.A.C."/>
    <x v="3"/>
    <x v="3"/>
    <x v="4"/>
    <x v="27"/>
    <s v="Shrub and Brushland"/>
    <n v="3200"/>
    <x v="1"/>
    <s v="City of Melbourne                  Brevard County"/>
    <x v="11"/>
    <x v="1"/>
    <m/>
    <m/>
    <n v="0"/>
    <n v="1"/>
    <n v="1041"/>
    <n v="341.15604265178172"/>
    <n v="2163.271326324063"/>
    <n v="271.92394161352843"/>
    <n v="1059168.1589983182"/>
    <n v="2163.271326324063"/>
    <n v="271.92370122095383"/>
    <n v="1059168.1589983182"/>
    <m/>
    <m/>
  </r>
  <r>
    <n v="1015"/>
    <x v="1"/>
    <x v="0"/>
    <x v="3"/>
    <s v="62-304.520 (7)(b),(16), F.A.C."/>
    <x v="3"/>
    <x v="3"/>
    <x v="4"/>
    <x v="27"/>
    <s v="Shrub and Brushland"/>
    <n v="3200"/>
    <x v="1"/>
    <s v="City of Palm Bay                       Brevard County"/>
    <x v="12"/>
    <x v="1"/>
    <m/>
    <m/>
    <n v="0"/>
    <n v="1"/>
    <n v="33"/>
    <n v="3.634337453146804"/>
    <n v="28.313337980962348"/>
    <n v="3.9835268396698078"/>
    <n v="12231.969552372215"/>
    <n v="28.313337980962348"/>
    <n v="3.9835233180590719"/>
    <n v="12231.969552372215"/>
    <m/>
    <m/>
  </r>
  <r>
    <n v="1016"/>
    <x v="1"/>
    <x v="0"/>
    <x v="3"/>
    <s v="62-304.520 (7)(b),(16), F.A.C."/>
    <x v="3"/>
    <x v="3"/>
    <x v="4"/>
    <x v="27"/>
    <s v="Shrub and Brushland"/>
    <n v="3200"/>
    <x v="1"/>
    <s v="City of West Melbourne                               Brevard County"/>
    <x v="13"/>
    <x v="1"/>
    <m/>
    <m/>
    <n v="0"/>
    <n v="1"/>
    <n v="230"/>
    <n v="86.282222503431996"/>
    <n v="532.63723735760686"/>
    <n v="66.319708515420842"/>
    <n v="253383.76375625975"/>
    <n v="532.63723735760686"/>
    <n v="66.319649885918224"/>
    <n v="253383.76375625975"/>
    <m/>
    <m/>
  </r>
  <r>
    <n v="1017"/>
    <x v="1"/>
    <x v="0"/>
    <x v="3"/>
    <s v="62-304.520 (7)(b),(16), F.A.C."/>
    <x v="3"/>
    <x v="3"/>
    <x v="4"/>
    <x v="27"/>
    <s v="Shrub and Brushland"/>
    <n v="3200"/>
    <x v="1"/>
    <s v="City of West Melbourne             City of Melbourne                  Brevard County"/>
    <x v="13"/>
    <x v="1"/>
    <m/>
    <m/>
    <n v="0"/>
    <n v="1"/>
    <n v="5"/>
    <n v="0.20888928716570121"/>
    <n v="1.3190854781285517"/>
    <n v="0.16405311012427093"/>
    <n v="614.59657512477656"/>
    <n v="1.3190854781285517"/>
    <n v="0.16405296509419662"/>
    <n v="614.59657512477656"/>
    <m/>
    <m/>
  </r>
  <r>
    <n v="1018"/>
    <x v="1"/>
    <x v="0"/>
    <x v="3"/>
    <s v="62-304.520 (7)(b),(16), F.A.C."/>
    <x v="3"/>
    <x v="3"/>
    <x v="4"/>
    <x v="110"/>
    <s v="Palmetto Prairies"/>
    <n v="3210"/>
    <x v="1"/>
    <s v="City of Melbourne                  Brevard County"/>
    <x v="11"/>
    <x v="1"/>
    <m/>
    <m/>
    <n v="0"/>
    <n v="1"/>
    <n v="93"/>
    <n v="25.169536835409243"/>
    <n v="145.72085198329066"/>
    <n v="15.953399770868144"/>
    <n v="66146.372916271634"/>
    <n v="145.72085198329066"/>
    <n v="15.953385667369869"/>
    <n v="66146.372916271634"/>
    <m/>
    <m/>
  </r>
  <r>
    <n v="1019"/>
    <x v="1"/>
    <x v="0"/>
    <x v="3"/>
    <s v="62-304.520 (7)(b),(16), F.A.C."/>
    <x v="3"/>
    <x v="3"/>
    <x v="4"/>
    <x v="111"/>
    <s v="Dry Prairie"/>
    <n v="3212"/>
    <x v="1"/>
    <s v="City of Melbourne                  Brevard County"/>
    <x v="11"/>
    <x v="1"/>
    <m/>
    <m/>
    <n v="0"/>
    <n v="1"/>
    <n v="23"/>
    <n v="3.5694031990913464"/>
    <n v="23.373858906063468"/>
    <n v="2.613896792501575"/>
    <n v="10419.462829077129"/>
    <n v="23.373858906063468"/>
    <n v="2.6138944817032868"/>
    <n v="10419.462829077129"/>
    <m/>
    <m/>
  </r>
  <r>
    <n v="1020"/>
    <x v="1"/>
    <x v="0"/>
    <x v="3"/>
    <s v="62-304.520 (7)(b),(16), F.A.C."/>
    <x v="3"/>
    <x v="3"/>
    <x v="4"/>
    <x v="28"/>
    <s v="Pine flatwoods"/>
    <n v="4110"/>
    <x v="1"/>
    <s v="Brevard County"/>
    <x v="0"/>
    <x v="1"/>
    <m/>
    <m/>
    <n v="0"/>
    <n v="1"/>
    <n v="183"/>
    <n v="48.161058109540512"/>
    <n v="312.95325496687457"/>
    <n v="31.525304897449416"/>
    <n v="143534.79010209764"/>
    <n v="312.95325496687457"/>
    <n v="31.525277027710679"/>
    <n v="143534.79010209764"/>
    <m/>
    <m/>
  </r>
  <r>
    <n v="1021"/>
    <x v="1"/>
    <x v="0"/>
    <x v="3"/>
    <s v="62-304.520 (7)(b),(16), F.A.C."/>
    <x v="3"/>
    <x v="3"/>
    <x v="4"/>
    <x v="28"/>
    <s v="Pine flatwoods"/>
    <n v="4110"/>
    <x v="1"/>
    <s v="Brevard County   SJRWMD C-1 Diversion"/>
    <x v="0"/>
    <x v="1"/>
    <m/>
    <m/>
    <n v="0.38"/>
    <n v="0.62"/>
    <n v="1"/>
    <n v="2.8114885728003602E-4"/>
    <n v="2.5812191702384731E-3"/>
    <n v="2.4623525692981041E-4"/>
    <n v="0.94984769758740073"/>
    <n v="1.6003558855478533E-3"/>
    <n v="2.4623503924714788E-4"/>
    <n v="0.5889055725041884"/>
    <m/>
    <m/>
  </r>
  <r>
    <n v="1022"/>
    <x v="1"/>
    <x v="0"/>
    <x v="3"/>
    <s v="62-304.520 (7)(b),(16), F.A.C."/>
    <x v="3"/>
    <x v="3"/>
    <x v="4"/>
    <x v="28"/>
    <s v="Pine flatwoods"/>
    <n v="4110"/>
    <x v="1"/>
    <s v="City of Melbourne                  Brevard County"/>
    <x v="11"/>
    <x v="1"/>
    <m/>
    <m/>
    <n v="0"/>
    <n v="1"/>
    <n v="1451"/>
    <n v="534.5476946077315"/>
    <n v="3241.7071228288537"/>
    <n v="288.90402349521844"/>
    <n v="1516222.5800249253"/>
    <n v="3241.7071228288537"/>
    <n v="288.90376809151434"/>
    <n v="1516222.5800249253"/>
    <m/>
    <m/>
  </r>
  <r>
    <n v="1023"/>
    <x v="1"/>
    <x v="0"/>
    <x v="3"/>
    <s v="62-304.520 (7)(b),(16), F.A.C."/>
    <x v="3"/>
    <x v="3"/>
    <x v="4"/>
    <x v="28"/>
    <s v="Pine flatwoods"/>
    <n v="4110"/>
    <x v="1"/>
    <s v="City of Palm Bay                       Brevard County"/>
    <x v="12"/>
    <x v="1"/>
    <m/>
    <m/>
    <n v="0"/>
    <n v="1"/>
    <n v="24"/>
    <n v="2.0908359448590064"/>
    <n v="19.649976909892882"/>
    <n v="2.4043846116988399"/>
    <n v="7481.8409033775415"/>
    <n v="19.649976909892882"/>
    <n v="2.4043824861184189"/>
    <n v="7481.8409033775415"/>
    <m/>
    <m/>
  </r>
  <r>
    <n v="1024"/>
    <x v="1"/>
    <x v="0"/>
    <x v="3"/>
    <s v="62-304.520 (7)(b),(16), F.A.C."/>
    <x v="3"/>
    <x v="3"/>
    <x v="4"/>
    <x v="28"/>
    <s v="Pine flatwoods"/>
    <n v="4110"/>
    <x v="1"/>
    <s v="City of West Melbourne                               Brevard County"/>
    <x v="13"/>
    <x v="1"/>
    <m/>
    <m/>
    <n v="0"/>
    <n v="1"/>
    <n v="86"/>
    <n v="19.207013516423245"/>
    <n v="136.19382101823149"/>
    <n v="13.851199970836038"/>
    <n v="59898.398967531233"/>
    <n v="136.19382101823149"/>
    <n v="13.85118772577369"/>
    <n v="59898.398967531233"/>
    <m/>
    <m/>
  </r>
  <r>
    <n v="1025"/>
    <x v="1"/>
    <x v="0"/>
    <x v="3"/>
    <s v="62-304.520 (7)(b),(16), F.A.C."/>
    <x v="3"/>
    <x v="3"/>
    <x v="4"/>
    <x v="28"/>
    <s v="Pine flatwoods"/>
    <n v="4110"/>
    <x v="1"/>
    <s v="City of West Melbourne                               Brevard County   SJRWMD C-1 Diversion"/>
    <x v="13"/>
    <x v="1"/>
    <m/>
    <m/>
    <n v="0.38"/>
    <n v="0.62"/>
    <n v="3"/>
    <n v="2.3812912431924758E-2"/>
    <n v="0.15846449945912272"/>
    <n v="1.2344221170411384E-2"/>
    <n v="81.403596314832612"/>
    <n v="9.824798966465606E-2"/>
    <n v="1.2344210257583744E-2"/>
    <n v="50.470229715196226"/>
    <m/>
    <m/>
  </r>
  <r>
    <n v="1026"/>
    <x v="1"/>
    <x v="0"/>
    <x v="3"/>
    <s v="62-304.520 (7)(b),(16), F.A.C."/>
    <x v="3"/>
    <x v="3"/>
    <x v="4"/>
    <x v="28"/>
    <s v="Pine flatwoods"/>
    <n v="4110"/>
    <x v="1"/>
    <s v="City of West Melbourne             City of Melbourne                  Brevard County"/>
    <x v="13"/>
    <x v="1"/>
    <m/>
    <m/>
    <n v="0"/>
    <n v="1"/>
    <n v="14"/>
    <n v="0.3361245617724497"/>
    <n v="2.8535709457345573"/>
    <n v="0.34422794805228635"/>
    <n v="1223.6103154453276"/>
    <n v="2.8535709457345573"/>
    <n v="0.34422764373983017"/>
    <n v="1223.6103154453276"/>
    <m/>
    <m/>
  </r>
  <r>
    <n v="1027"/>
    <x v="1"/>
    <x v="0"/>
    <x v="3"/>
    <s v="62-304.520 (7)(b),(16), F.A.C."/>
    <x v="3"/>
    <x v="3"/>
    <x v="4"/>
    <x v="112"/>
    <s v="Scrubby Pine flatwoods"/>
    <n v="4112"/>
    <x v="1"/>
    <s v="City of Melbourne                  Brevard County"/>
    <x v="11"/>
    <x v="1"/>
    <m/>
    <m/>
    <n v="0"/>
    <n v="1"/>
    <n v="31"/>
    <n v="10.445432946606816"/>
    <n v="68.379220363122997"/>
    <n v="7.9416920241196829"/>
    <n v="33281.940715200646"/>
    <n v="68.379220363122997"/>
    <n v="7.9416850033190141"/>
    <n v="33281.940715200646"/>
    <m/>
    <m/>
  </r>
  <r>
    <n v="1028"/>
    <x v="1"/>
    <x v="0"/>
    <x v="3"/>
    <s v="62-304.520 (7)(b),(16), F.A.C."/>
    <x v="3"/>
    <x v="3"/>
    <x v="4"/>
    <x v="113"/>
    <s v="Longleaf pine - xeric oak"/>
    <n v="4120"/>
    <x v="1"/>
    <s v="City of Melbourne                  Brevard County"/>
    <x v="11"/>
    <x v="1"/>
    <m/>
    <m/>
    <n v="0"/>
    <n v="1"/>
    <n v="13"/>
    <n v="1.1926058218744835"/>
    <n v="8.6990478803881643"/>
    <n v="3.3896722351223514"/>
    <n v="4096.8788889725456"/>
    <n v="8.6990478803881643"/>
    <n v="3.3896692385048786"/>
    <n v="4096.8788889725456"/>
    <m/>
    <m/>
  </r>
  <r>
    <n v="1029"/>
    <x v="1"/>
    <x v="0"/>
    <x v="3"/>
    <s v="62-304.520 (7)(b),(16), F.A.C."/>
    <x v="3"/>
    <x v="3"/>
    <x v="4"/>
    <x v="78"/>
    <s v="Upland Mixed Forest"/>
    <n v="3000"/>
    <x v="1"/>
    <s v="City of West Melbourne           Town of Melbourne Village                    Brevard County"/>
    <x v="14"/>
    <x v="1"/>
    <m/>
    <m/>
    <n v="0"/>
    <n v="1"/>
    <n v="1"/>
    <n v="7.3128589468189299E-3"/>
    <n v="6.0916201188992707E-2"/>
    <n v="9.1709957967013415E-3"/>
    <n v="28.585692990559746"/>
    <n v="6.0916201188992707E-2"/>
    <n v="9.1709876891427396E-3"/>
    <n v="28.585692990559746"/>
    <m/>
    <m/>
  </r>
  <r>
    <n v="1030"/>
    <x v="1"/>
    <x v="0"/>
    <x v="3"/>
    <s v="62-304.520 (7)(b),(16), F.A.C."/>
    <x v="3"/>
    <x v="3"/>
    <x v="4"/>
    <x v="78"/>
    <s v="Upland Mixed Forest"/>
    <n v="3000"/>
    <x v="1"/>
    <s v="Town of Melbourne Village                    Brevard County"/>
    <x v="14"/>
    <x v="1"/>
    <m/>
    <m/>
    <n v="0"/>
    <n v="1"/>
    <n v="9"/>
    <n v="1.0028890465345326"/>
    <n v="8.1379482424328469"/>
    <n v="2.2983958716892507"/>
    <n v="3590.0212215235165"/>
    <n v="8.1379482424328469"/>
    <n v="2.2983938398074795"/>
    <n v="3590.0212215235165"/>
    <m/>
    <m/>
  </r>
  <r>
    <n v="1031"/>
    <x v="1"/>
    <x v="0"/>
    <x v="3"/>
    <s v="62-304.520 (7)(b),(16), F.A.C."/>
    <x v="3"/>
    <x v="3"/>
    <x v="4"/>
    <x v="78"/>
    <s v="Upland Mixed Forest"/>
    <n v="4140"/>
    <x v="1"/>
    <s v="Brevard County"/>
    <x v="0"/>
    <x v="1"/>
    <m/>
    <m/>
    <n v="0"/>
    <n v="1"/>
    <n v="12"/>
    <n v="1.3833352808498893"/>
    <n v="9.0162060053020543"/>
    <n v="2.1540266338833582"/>
    <n v="4299.5489723623705"/>
    <n v="9.0162060053020543"/>
    <n v="2.1540247296302621"/>
    <n v="4299.5489723623705"/>
    <m/>
    <m/>
  </r>
  <r>
    <n v="1032"/>
    <x v="1"/>
    <x v="0"/>
    <x v="3"/>
    <s v="62-304.520 (7)(b),(16), F.A.C."/>
    <x v="3"/>
    <x v="3"/>
    <x v="4"/>
    <x v="78"/>
    <s v="Upland Mixed Forest"/>
    <n v="4140"/>
    <x v="1"/>
    <s v="City of West Melbourne                               Brevard County"/>
    <x v="13"/>
    <x v="1"/>
    <m/>
    <m/>
    <n v="0"/>
    <n v="1"/>
    <n v="1"/>
    <n v="1.26863972760133E-5"/>
    <n v="7.727151557430135E-5"/>
    <n v="2.3876640340671356E-5"/>
    <n v="3.5733722526814032E-2"/>
    <n v="7.727151557430135E-5"/>
    <n v="2.3876619232683301E-5"/>
    <n v="3.5733722526814032E-2"/>
    <m/>
    <m/>
  </r>
  <r>
    <n v="1033"/>
    <x v="1"/>
    <x v="0"/>
    <x v="3"/>
    <s v="62-304.520 (7)(b),(16), F.A.C."/>
    <x v="3"/>
    <x v="3"/>
    <x v="4"/>
    <x v="29"/>
    <s v="Upland Hardwood Forest"/>
    <n v="4200"/>
    <x v="1"/>
    <s v="Brevard County"/>
    <x v="0"/>
    <x v="1"/>
    <m/>
    <m/>
    <n v="0"/>
    <n v="1"/>
    <n v="42"/>
    <n v="14.041087738912751"/>
    <n v="97.956094788627709"/>
    <n v="12.362588814860173"/>
    <n v="44876.934340739972"/>
    <n v="97.956094788627709"/>
    <n v="12.362577885794739"/>
    <n v="44876.934340739972"/>
    <m/>
    <m/>
  </r>
  <r>
    <n v="1034"/>
    <x v="1"/>
    <x v="0"/>
    <x v="3"/>
    <s v="62-304.520 (7)(b),(16), F.A.C."/>
    <x v="3"/>
    <x v="3"/>
    <x v="4"/>
    <x v="29"/>
    <s v="Upland Hardwood Forest"/>
    <n v="4200"/>
    <x v="1"/>
    <s v="Brevard County   SJRWMD C-1 Diversion"/>
    <x v="0"/>
    <x v="1"/>
    <m/>
    <m/>
    <n v="0.38"/>
    <n v="0.62"/>
    <n v="5"/>
    <n v="0.35307777780916383"/>
    <n v="2.2932222492413525"/>
    <n v="0.18420084608144"/>
    <n v="1199.5861957052794"/>
    <n v="1.4217977945296387"/>
    <n v="0.18420068323989186"/>
    <n v="743.74344133727323"/>
    <m/>
    <m/>
  </r>
  <r>
    <n v="1035"/>
    <x v="1"/>
    <x v="0"/>
    <x v="3"/>
    <s v="62-304.520 (7)(b),(16), F.A.C."/>
    <x v="3"/>
    <x v="3"/>
    <x v="4"/>
    <x v="29"/>
    <s v="Upland Hardwood Forest"/>
    <n v="4200"/>
    <x v="1"/>
    <s v="City of Melbourne                  Brevard County"/>
    <x v="11"/>
    <x v="1"/>
    <m/>
    <m/>
    <n v="0"/>
    <n v="1"/>
    <n v="13"/>
    <n v="3.6445628232575853"/>
    <n v="24.328811007300985"/>
    <n v="2.9343977615034906"/>
    <n v="11742.650086808359"/>
    <n v="24.328811007300985"/>
    <n v="2.9343951673684265"/>
    <n v="11742.650086808359"/>
    <m/>
    <m/>
  </r>
  <r>
    <n v="1036"/>
    <x v="1"/>
    <x v="0"/>
    <x v="3"/>
    <s v="62-304.520 (7)(b),(16), F.A.C."/>
    <x v="3"/>
    <x v="3"/>
    <x v="4"/>
    <x v="31"/>
    <s v="Cabbage palm"/>
    <n v="4280"/>
    <x v="1"/>
    <s v="City of Melbourne                  Brevard County"/>
    <x v="11"/>
    <x v="1"/>
    <m/>
    <m/>
    <n v="0"/>
    <n v="1"/>
    <n v="19"/>
    <n v="5.0393351195653686"/>
    <n v="33.897125106986699"/>
    <n v="2.8512634166168365"/>
    <n v="15495.231048415582"/>
    <n v="33.897125106986699"/>
    <n v="2.8512608959761416"/>
    <n v="15495.231048415582"/>
    <m/>
    <m/>
  </r>
  <r>
    <n v="1037"/>
    <x v="1"/>
    <x v="0"/>
    <x v="3"/>
    <s v="62-304.520 (7)(b),(16), F.A.C."/>
    <x v="3"/>
    <x v="3"/>
    <x v="4"/>
    <x v="33"/>
    <s v="Hardwood Conifer Mixed"/>
    <n v="3000"/>
    <x v="1"/>
    <s v="Town of Melbourne Village                    Brevard County"/>
    <x v="14"/>
    <x v="1"/>
    <m/>
    <m/>
    <n v="0"/>
    <n v="1"/>
    <n v="4"/>
    <n v="9.3657161389798183E-2"/>
    <n v="0.80676430628214391"/>
    <n v="0.11373430185411615"/>
    <n v="343.31033389065345"/>
    <n v="0.80676430628214391"/>
    <n v="0.11373420130805363"/>
    <n v="343.31033389065345"/>
    <m/>
    <m/>
  </r>
  <r>
    <n v="1038"/>
    <x v="1"/>
    <x v="0"/>
    <x v="3"/>
    <s v="62-304.520 (7)(b),(16), F.A.C."/>
    <x v="3"/>
    <x v="3"/>
    <x v="4"/>
    <x v="33"/>
    <s v="Hardwood Conifer Mixed"/>
    <n v="4340"/>
    <x v="1"/>
    <s v="Brevard County"/>
    <x v="0"/>
    <x v="1"/>
    <m/>
    <m/>
    <n v="0"/>
    <n v="1"/>
    <n v="122"/>
    <n v="22.779783988419076"/>
    <n v="150.83766584685961"/>
    <n v="18.933537353796954"/>
    <n v="72795.604294597637"/>
    <n v="150.83766584685961"/>
    <n v="18.933520615727641"/>
    <n v="72795.604294597637"/>
    <m/>
    <m/>
  </r>
  <r>
    <n v="1039"/>
    <x v="1"/>
    <x v="0"/>
    <x v="3"/>
    <s v="62-304.520 (7)(b),(16), F.A.C."/>
    <x v="3"/>
    <x v="3"/>
    <x v="4"/>
    <x v="33"/>
    <s v="Hardwood Conifer Mixed"/>
    <n v="4340"/>
    <x v="1"/>
    <s v="Brevard County   SJRWMD C-1 Diversion"/>
    <x v="0"/>
    <x v="1"/>
    <m/>
    <m/>
    <n v="0.38"/>
    <n v="0.62"/>
    <n v="8"/>
    <n v="1.3111808876433217"/>
    <n v="10.589610941671475"/>
    <n v="0.83271846860624565"/>
    <n v="4746.4282501581329"/>
    <n v="6.5655587838363143"/>
    <n v="0.83271773244695546"/>
    <n v="2942.7855150980422"/>
    <m/>
    <m/>
  </r>
  <r>
    <n v="1040"/>
    <x v="1"/>
    <x v="0"/>
    <x v="3"/>
    <s v="62-304.520 (7)(b),(16), F.A.C."/>
    <x v="3"/>
    <x v="3"/>
    <x v="4"/>
    <x v="33"/>
    <s v="Hardwood Conifer Mixed"/>
    <n v="4340"/>
    <x v="1"/>
    <s v="City of Melbourne                  Brevard County"/>
    <x v="11"/>
    <x v="1"/>
    <m/>
    <m/>
    <n v="0"/>
    <n v="1"/>
    <n v="396"/>
    <n v="96.174254712808832"/>
    <n v="646.4385531197355"/>
    <n v="83.97611598786095"/>
    <n v="318154.44614295952"/>
    <n v="646.4385531197355"/>
    <n v="83.976041749327152"/>
    <n v="318154.44614295952"/>
    <m/>
    <m/>
  </r>
  <r>
    <n v="1041"/>
    <x v="1"/>
    <x v="0"/>
    <x v="3"/>
    <s v="62-304.520 (7)(b),(16), F.A.C."/>
    <x v="3"/>
    <x v="3"/>
    <x v="4"/>
    <x v="33"/>
    <s v="Hardwood Conifer Mixed"/>
    <n v="4340"/>
    <x v="1"/>
    <s v="City of Palm Bay                       Brevard County"/>
    <x v="12"/>
    <x v="1"/>
    <m/>
    <m/>
    <n v="0"/>
    <n v="1"/>
    <n v="5"/>
    <n v="0.71668670073217311"/>
    <n v="3.1609151968690985"/>
    <n v="0.46898377559587018"/>
    <n v="1904.9876379049649"/>
    <n v="3.1609151968690985"/>
    <n v="0.46898336099384336"/>
    <n v="1904.9876379049649"/>
    <m/>
    <m/>
  </r>
  <r>
    <n v="1042"/>
    <x v="1"/>
    <x v="0"/>
    <x v="3"/>
    <s v="62-304.520 (7)(b),(16), F.A.C."/>
    <x v="3"/>
    <x v="3"/>
    <x v="4"/>
    <x v="33"/>
    <s v="Hardwood Conifer Mixed"/>
    <n v="4340"/>
    <x v="1"/>
    <s v="City of West Melbourne                               Brevard County"/>
    <x v="13"/>
    <x v="1"/>
    <m/>
    <m/>
    <n v="0"/>
    <n v="1"/>
    <n v="281"/>
    <n v="90.531572163568896"/>
    <n v="598.22365418814877"/>
    <n v="73.305733769077165"/>
    <n v="288608.70648555353"/>
    <n v="598.22365418814877"/>
    <n v="73.305668963624669"/>
    <n v="288608.70648555353"/>
    <m/>
    <m/>
  </r>
  <r>
    <n v="1043"/>
    <x v="1"/>
    <x v="0"/>
    <x v="3"/>
    <s v="62-304.520 (7)(b),(16), F.A.C."/>
    <x v="3"/>
    <x v="3"/>
    <x v="4"/>
    <x v="33"/>
    <s v="Hardwood Conifer Mixed"/>
    <n v="4340"/>
    <x v="1"/>
    <s v="Town of Melbourne Village                    Brevard County"/>
    <x v="14"/>
    <x v="1"/>
    <m/>
    <m/>
    <n v="0"/>
    <n v="1"/>
    <n v="28"/>
    <n v="2.711362514718175"/>
    <n v="22.1973758754364"/>
    <n v="2.8782486111445267"/>
    <n v="9492.2356847390856"/>
    <n v="22.1973758754364"/>
    <n v="2.8782460666477485"/>
    <n v="9492.2356847390856"/>
    <m/>
    <m/>
  </r>
  <r>
    <n v="1044"/>
    <x v="1"/>
    <x v="0"/>
    <x v="3"/>
    <s v="62-304.520 (7)(b),(16), F.A.C."/>
    <x v="3"/>
    <x v="3"/>
    <x v="4"/>
    <x v="36"/>
    <s v="Streams and waterways"/>
    <n v="5100"/>
    <x v="1"/>
    <s v="City of Melbourne                  Brevard County"/>
    <x v="11"/>
    <x v="1"/>
    <m/>
    <m/>
    <n v="0"/>
    <n v="1"/>
    <n v="189"/>
    <n v="41.836269513018351"/>
    <n v="115.19459494519926"/>
    <n v="15.669316947681484"/>
    <n v="49804.951859007117"/>
    <n v="115.19459494519926"/>
    <n v="15.669303095324766"/>
    <n v="49804.951859007117"/>
    <m/>
    <m/>
  </r>
  <r>
    <n v="1045"/>
    <x v="1"/>
    <x v="0"/>
    <x v="3"/>
    <s v="62-304.520 (7)(b),(16), F.A.C."/>
    <x v="3"/>
    <x v="3"/>
    <x v="4"/>
    <x v="37"/>
    <s v="Lakes"/>
    <n v="5200"/>
    <x v="1"/>
    <s v="City of West Melbourne                               Brevard County"/>
    <x v="13"/>
    <x v="1"/>
    <m/>
    <m/>
    <n v="0"/>
    <n v="1"/>
    <n v="5"/>
    <n v="1.116730450367547"/>
    <n v="5.2234738314346857E-2"/>
    <n v="2.5186629236867803E-3"/>
    <n v="1678.716380667991"/>
    <n v="5.2234738314346857E-2"/>
    <n v="2.5186606970793702E-3"/>
    <n v="1678.716380667991"/>
    <m/>
    <m/>
  </r>
  <r>
    <n v="1046"/>
    <x v="1"/>
    <x v="0"/>
    <x v="3"/>
    <s v="62-304.520 (7)(b),(16), F.A.C."/>
    <x v="3"/>
    <x v="3"/>
    <x v="4"/>
    <x v="39"/>
    <s v="Reservoirs"/>
    <n v="5300"/>
    <x v="1"/>
    <s v="Brevard County"/>
    <x v="0"/>
    <x v="1"/>
    <m/>
    <m/>
    <n v="0"/>
    <n v="1"/>
    <n v="83"/>
    <n v="28.697097720209943"/>
    <n v="9.7675815568601738"/>
    <n v="1.2449505128816665"/>
    <n v="34316.356759087568"/>
    <n v="9.7675815568601738"/>
    <n v="1.2449494122913434"/>
    <n v="34316.356759087568"/>
    <m/>
    <m/>
  </r>
  <r>
    <n v="1047"/>
    <x v="1"/>
    <x v="0"/>
    <x v="3"/>
    <s v="62-304.520 (7)(b),(16), F.A.C."/>
    <x v="3"/>
    <x v="3"/>
    <x v="4"/>
    <x v="39"/>
    <s v="Reservoirs"/>
    <n v="5300"/>
    <x v="1"/>
    <s v="City of Melbourne                  Brevard County"/>
    <x v="11"/>
    <x v="1"/>
    <m/>
    <m/>
    <n v="0"/>
    <n v="1"/>
    <n v="434"/>
    <n v="100.22870328163955"/>
    <n v="82.456665335475094"/>
    <n v="11.682484616191758"/>
    <n v="134139.35845852958"/>
    <n v="82.456665335475094"/>
    <n v="11.68247428836799"/>
    <n v="134139.35845852958"/>
    <m/>
    <m/>
  </r>
  <r>
    <n v="1048"/>
    <x v="1"/>
    <x v="0"/>
    <x v="3"/>
    <s v="62-304.520 (7)(b),(16), F.A.C."/>
    <x v="3"/>
    <x v="3"/>
    <x v="4"/>
    <x v="39"/>
    <s v="Reservoirs"/>
    <n v="5300"/>
    <x v="1"/>
    <s v="City of Palm Bay                       Brevard County"/>
    <x v="12"/>
    <x v="1"/>
    <m/>
    <m/>
    <n v="0"/>
    <n v="1"/>
    <n v="8"/>
    <n v="0.64905131621698064"/>
    <n v="0.90459832387614958"/>
    <n v="0.10708454654583929"/>
    <n v="1396.8071415325253"/>
    <n v="0.90459832387614958"/>
    <n v="0.10708445187844945"/>
    <n v="1396.8071415325253"/>
    <m/>
    <m/>
  </r>
  <r>
    <n v="1049"/>
    <x v="1"/>
    <x v="0"/>
    <x v="3"/>
    <s v="62-304.520 (7)(b),(16), F.A.C."/>
    <x v="3"/>
    <x v="3"/>
    <x v="4"/>
    <x v="39"/>
    <s v="Reservoirs"/>
    <n v="5300"/>
    <x v="1"/>
    <s v="City of West Melbourne                               Brevard County"/>
    <x v="13"/>
    <x v="1"/>
    <m/>
    <m/>
    <n v="0"/>
    <n v="1"/>
    <n v="189"/>
    <n v="38.77923594003115"/>
    <n v="35.142937155316595"/>
    <n v="5.4559744585724168"/>
    <n v="63253.168021802732"/>
    <n v="35.142937155316595"/>
    <n v="5.4559696352540374"/>
    <n v="63253.168021802732"/>
    <m/>
    <m/>
  </r>
  <r>
    <n v="1050"/>
    <x v="1"/>
    <x v="0"/>
    <x v="3"/>
    <s v="62-304.520 (7)(b),(16), F.A.C."/>
    <x v="3"/>
    <x v="3"/>
    <x v="4"/>
    <x v="40"/>
    <s v="Bays and estuaries"/>
    <n v="5400"/>
    <x v="1"/>
    <s v="City of Melbourne                  Brevard County"/>
    <x v="11"/>
    <x v="1"/>
    <m/>
    <m/>
    <n v="0"/>
    <n v="1"/>
    <n v="21"/>
    <n v="3.3316780183620818"/>
    <n v="13.159003235671291"/>
    <n v="1.797785411104877"/>
    <n v="5554.8825946316647"/>
    <n v="13.159003235671291"/>
    <n v="1.7977838217844921"/>
    <n v="5554.8825946316647"/>
    <m/>
    <m/>
  </r>
  <r>
    <n v="1051"/>
    <x v="1"/>
    <x v="0"/>
    <x v="3"/>
    <s v="62-304.520 (7)(b),(16), F.A.C."/>
    <x v="3"/>
    <x v="3"/>
    <x v="4"/>
    <x v="45"/>
    <s v="Mixed wetland hardwoods"/>
    <n v="3000"/>
    <x v="1"/>
    <s v="City of West Melbourne           Town of Melbourne Village                    Brevard County"/>
    <x v="14"/>
    <x v="1"/>
    <m/>
    <m/>
    <n v="0"/>
    <n v="1"/>
    <n v="9"/>
    <n v="5.3263207394423431E-2"/>
    <n v="0.44524778899207834"/>
    <n v="5.5297717271947842E-2"/>
    <n v="195.59236127800648"/>
    <n v="0.44524778899207834"/>
    <n v="5.5297668386364143E-2"/>
    <n v="195.59236127800648"/>
    <m/>
    <m/>
  </r>
  <r>
    <n v="1052"/>
    <x v="1"/>
    <x v="0"/>
    <x v="3"/>
    <s v="62-304.520 (7)(b),(16), F.A.C."/>
    <x v="3"/>
    <x v="3"/>
    <x v="4"/>
    <x v="45"/>
    <s v="Mixed wetland hardwoods"/>
    <n v="3000"/>
    <x v="1"/>
    <s v="Town of Melbourne Village                    Brevard County"/>
    <x v="14"/>
    <x v="1"/>
    <m/>
    <m/>
    <n v="0"/>
    <n v="1"/>
    <n v="33"/>
    <n v="9.1925806347477899"/>
    <n v="73.81972611827689"/>
    <n v="8.3518870518787534"/>
    <n v="29969.066319936828"/>
    <n v="73.81972611827689"/>
    <n v="8.351879668447868"/>
    <n v="29969.066319936828"/>
    <m/>
    <m/>
  </r>
  <r>
    <n v="1053"/>
    <x v="1"/>
    <x v="0"/>
    <x v="3"/>
    <s v="62-304.520 (7)(b),(16), F.A.C."/>
    <x v="3"/>
    <x v="3"/>
    <x v="4"/>
    <x v="45"/>
    <s v="Mixed wetland hardwoods"/>
    <n v="6170"/>
    <x v="1"/>
    <s v="City of Melbourne                  Brevard County"/>
    <x v="11"/>
    <x v="1"/>
    <m/>
    <m/>
    <n v="0"/>
    <n v="1"/>
    <n v="203"/>
    <n v="40.626703128522522"/>
    <n v="298.60577159032397"/>
    <n v="35.336354027845587"/>
    <n v="127277.38411417537"/>
    <n v="298.60577159032397"/>
    <n v="35.336322788973924"/>
    <n v="127277.38411417537"/>
    <m/>
    <m/>
  </r>
  <r>
    <n v="1054"/>
    <x v="1"/>
    <x v="0"/>
    <x v="3"/>
    <s v="62-304.520 (7)(b),(16), F.A.C."/>
    <x v="3"/>
    <x v="3"/>
    <x v="4"/>
    <x v="45"/>
    <s v="Mixed wetland hardwoods"/>
    <n v="6170"/>
    <x v="1"/>
    <s v="City of West Melbourne                               Brevard County"/>
    <x v="13"/>
    <x v="1"/>
    <m/>
    <m/>
    <n v="0"/>
    <n v="1"/>
    <n v="39"/>
    <n v="5.2900478564320608"/>
    <n v="35.281903094121077"/>
    <n v="4.3830445848185802"/>
    <n v="16534.799747948397"/>
    <n v="35.281903094121077"/>
    <n v="4.3830407100168056"/>
    <n v="16534.799747948397"/>
    <m/>
    <m/>
  </r>
  <r>
    <n v="1055"/>
    <x v="1"/>
    <x v="0"/>
    <x v="3"/>
    <s v="62-304.520 (7)(b),(16), F.A.C."/>
    <x v="3"/>
    <x v="3"/>
    <x v="4"/>
    <x v="45"/>
    <s v="Mixed wetland hardwoods"/>
    <n v="6170"/>
    <x v="1"/>
    <s v="City of West Melbourne             City of Melbourne                  Brevard County"/>
    <x v="13"/>
    <x v="1"/>
    <m/>
    <m/>
    <n v="0"/>
    <n v="1"/>
    <n v="2"/>
    <n v="3.6168014876869395E-2"/>
    <n v="0.34354167567904437"/>
    <n v="4.4813049739989674E-2"/>
    <n v="142.07744679354019"/>
    <n v="0.34354167567904437"/>
    <n v="4.4813010123307399E-2"/>
    <n v="142.07744679354019"/>
    <m/>
    <m/>
  </r>
  <r>
    <n v="1056"/>
    <x v="1"/>
    <x v="0"/>
    <x v="3"/>
    <s v="62-304.520 (7)(b),(16), F.A.C."/>
    <x v="3"/>
    <x v="3"/>
    <x v="4"/>
    <x v="45"/>
    <s v="Mixed wetland hardwoods"/>
    <n v="6170"/>
    <x v="1"/>
    <s v="Town of Melbourne Village                    Brevard County"/>
    <x v="14"/>
    <x v="1"/>
    <m/>
    <m/>
    <n v="0"/>
    <n v="1"/>
    <n v="3"/>
    <n v="0.14246859729616509"/>
    <n v="1.2900523551100265"/>
    <n v="0.21032440860382492"/>
    <n v="522.02048453166526"/>
    <n v="1.2900523551100265"/>
    <n v="0.21032422266791259"/>
    <n v="522.02048453166526"/>
    <m/>
    <m/>
  </r>
  <r>
    <n v="1057"/>
    <x v="1"/>
    <x v="0"/>
    <x v="3"/>
    <s v="62-304.520 (7)(b),(16), F.A.C."/>
    <x v="3"/>
    <x v="3"/>
    <x v="4"/>
    <x v="46"/>
    <s v="Cabbage palm hammock"/>
    <n v="6181"/>
    <x v="1"/>
    <s v="City of Melbourne                  Brevard County"/>
    <x v="11"/>
    <x v="1"/>
    <m/>
    <m/>
    <n v="0"/>
    <n v="1"/>
    <n v="8"/>
    <n v="1.7517394746433221"/>
    <n v="12.033028647262361"/>
    <n v="1.2005898776930073"/>
    <n v="5691.7930818604545"/>
    <n v="12.033028647262361"/>
    <n v="1.2005888163194103"/>
    <n v="5691.7930818604545"/>
    <m/>
    <m/>
  </r>
  <r>
    <n v="1058"/>
    <x v="1"/>
    <x v="0"/>
    <x v="3"/>
    <s v="62-304.520 (7)(b),(16), F.A.C."/>
    <x v="3"/>
    <x v="3"/>
    <x v="4"/>
    <x v="49"/>
    <s v="Hydric pine flatwoods"/>
    <n v="6250"/>
    <x v="1"/>
    <s v="City of Melbourne                  Brevard County"/>
    <x v="11"/>
    <x v="1"/>
    <m/>
    <m/>
    <n v="0"/>
    <n v="1"/>
    <n v="153"/>
    <n v="44.365442454683773"/>
    <n v="223.3084255340994"/>
    <n v="23.326163617281729"/>
    <n v="108039.45942862981"/>
    <n v="223.3084255340994"/>
    <n v="23.32614299594001"/>
    <n v="108039.45942862981"/>
    <m/>
    <m/>
  </r>
  <r>
    <n v="1059"/>
    <x v="1"/>
    <x v="0"/>
    <x v="3"/>
    <s v="62-304.520 (7)(b),(16), F.A.C."/>
    <x v="3"/>
    <x v="3"/>
    <x v="4"/>
    <x v="50"/>
    <s v="Wetland Forested Mixed"/>
    <n v="6300"/>
    <x v="1"/>
    <s v="City of Melbourne                  Brevard County"/>
    <x v="11"/>
    <x v="1"/>
    <m/>
    <m/>
    <n v="0"/>
    <n v="1"/>
    <n v="18"/>
    <n v="2.4834883207273242"/>
    <n v="13.558782324793563"/>
    <n v="1.8064835663515029"/>
    <n v="7527.7264893657757"/>
    <n v="13.558782324793563"/>
    <n v="1.8064819693415743"/>
    <n v="7527.7264893657757"/>
    <m/>
    <m/>
  </r>
  <r>
    <n v="1060"/>
    <x v="1"/>
    <x v="0"/>
    <x v="3"/>
    <s v="62-304.520 (7)(b),(16), F.A.C."/>
    <x v="3"/>
    <x v="3"/>
    <x v="4"/>
    <x v="51"/>
    <s v="Freshwater marshes"/>
    <n v="6410"/>
    <x v="1"/>
    <s v="City of Melbourne                  Brevard County"/>
    <x v="11"/>
    <x v="1"/>
    <m/>
    <m/>
    <n v="0"/>
    <n v="1"/>
    <n v="143"/>
    <n v="43.417769885414266"/>
    <n v="275.76162494264787"/>
    <n v="29.017281336244022"/>
    <n v="123686.35794436446"/>
    <n v="275.76162494264787"/>
    <n v="29.017255683707045"/>
    <n v="123686.35794436446"/>
    <m/>
    <m/>
  </r>
  <r>
    <n v="1061"/>
    <x v="1"/>
    <x v="0"/>
    <x v="3"/>
    <s v="62-304.520 (7)(b),(16), F.A.C."/>
    <x v="3"/>
    <x v="3"/>
    <x v="4"/>
    <x v="51"/>
    <s v="Freshwater marshes"/>
    <n v="6410"/>
    <x v="1"/>
    <s v="City of West Melbourne                               Brevard County"/>
    <x v="13"/>
    <x v="1"/>
    <m/>
    <m/>
    <n v="0"/>
    <n v="1"/>
    <n v="7"/>
    <n v="1.0934869447265898"/>
    <n v="8.0378630922139394"/>
    <n v="1.0718225978372169"/>
    <n v="3917.8327405556965"/>
    <n v="8.0378630922139394"/>
    <n v="1.0718216502994891"/>
    <n v="3917.8327405556965"/>
    <m/>
    <m/>
  </r>
  <r>
    <n v="1062"/>
    <x v="1"/>
    <x v="0"/>
    <x v="3"/>
    <s v="62-304.520 (7)(b),(16), F.A.C."/>
    <x v="3"/>
    <x v="3"/>
    <x v="4"/>
    <x v="114"/>
    <s v="Graminoid marsh"/>
    <n v="6414"/>
    <x v="1"/>
    <s v="City of Melbourne                  Brevard County"/>
    <x v="11"/>
    <x v="1"/>
    <m/>
    <m/>
    <n v="0"/>
    <n v="1"/>
    <n v="15"/>
    <n v="4.2030915253013612"/>
    <n v="14.425307778004189"/>
    <n v="1.5521047668088039"/>
    <n v="8116.8766390871397"/>
    <n v="14.425307778004189"/>
    <n v="1.5521033946807794"/>
    <n v="8116.8766390871397"/>
    <m/>
    <m/>
  </r>
  <r>
    <n v="1063"/>
    <x v="1"/>
    <x v="0"/>
    <x v="3"/>
    <s v="62-304.520 (7)(b),(16), F.A.C."/>
    <x v="3"/>
    <x v="3"/>
    <x v="4"/>
    <x v="53"/>
    <s v="Wet prairies"/>
    <n v="6430"/>
    <x v="1"/>
    <s v="City of Melbourne                  Brevard County"/>
    <x v="11"/>
    <x v="1"/>
    <m/>
    <m/>
    <n v="0"/>
    <n v="1"/>
    <n v="297"/>
    <n v="73.138064376013659"/>
    <n v="375.37305376575137"/>
    <n v="40.511270337752109"/>
    <n v="200027.72195470118"/>
    <n v="375.37305376575137"/>
    <n v="40.51123452402971"/>
    <n v="200027.72195470118"/>
    <m/>
    <m/>
  </r>
  <r>
    <n v="1064"/>
    <x v="1"/>
    <x v="0"/>
    <x v="3"/>
    <s v="62-304.520 (7)(b),(16), F.A.C."/>
    <x v="3"/>
    <x v="3"/>
    <x v="4"/>
    <x v="53"/>
    <s v="Wet prairies"/>
    <n v="6430"/>
    <x v="1"/>
    <s v="City of West Melbourne                               Brevard County"/>
    <x v="13"/>
    <x v="1"/>
    <m/>
    <m/>
    <n v="0"/>
    <n v="1"/>
    <n v="9"/>
    <n v="2.1221663987951636"/>
    <n v="7.1707657162664793"/>
    <n v="0.90300265978465011"/>
    <n v="5624.7159776623075"/>
    <n v="7.1707657162664793"/>
    <n v="0.90300186149107953"/>
    <n v="5624.7159776623075"/>
    <m/>
    <m/>
  </r>
  <r>
    <n v="1065"/>
    <x v="1"/>
    <x v="0"/>
    <x v="3"/>
    <s v="62-304.520 (7)(b),(16), F.A.C."/>
    <x v="3"/>
    <x v="3"/>
    <x v="4"/>
    <x v="54"/>
    <s v="Emergent aquatic vegetation"/>
    <n v="6440"/>
    <x v="1"/>
    <s v="Brevard County"/>
    <x v="0"/>
    <x v="1"/>
    <m/>
    <m/>
    <n v="0"/>
    <n v="1"/>
    <n v="6"/>
    <n v="1.1533733106688333"/>
    <n v="7.8682029151855239"/>
    <n v="0.90392201650602122"/>
    <n v="3406.499129371683"/>
    <n v="7.8682029151855239"/>
    <n v="0.90392121739969966"/>
    <n v="3406.499129371683"/>
    <m/>
    <m/>
  </r>
  <r>
    <n v="1066"/>
    <x v="1"/>
    <x v="0"/>
    <x v="3"/>
    <s v="62-304.520 (7)(b),(16), F.A.C."/>
    <x v="3"/>
    <x v="3"/>
    <x v="4"/>
    <x v="54"/>
    <s v="Emergent aquatic vegetation"/>
    <n v="6440"/>
    <x v="1"/>
    <s v="City of Melbourne                  Brevard County"/>
    <x v="11"/>
    <x v="1"/>
    <m/>
    <m/>
    <n v="0"/>
    <n v="1"/>
    <n v="21"/>
    <n v="1.5949162515081081"/>
    <n v="12.223396626272988"/>
    <n v="1.5460227623829073"/>
    <n v="5768.8386178715555"/>
    <n v="12.223396626272988"/>
    <n v="1.5460213956316367"/>
    <n v="5768.8386178715555"/>
    <m/>
    <m/>
  </r>
  <r>
    <n v="1067"/>
    <x v="1"/>
    <x v="0"/>
    <x v="3"/>
    <s v="62-304.520 (7)(b),(16), F.A.C."/>
    <x v="3"/>
    <x v="3"/>
    <x v="4"/>
    <x v="55"/>
    <s v="Mixed scrub-shrub wetland"/>
    <n v="6460"/>
    <x v="1"/>
    <s v="City of Melbourne                  Brevard County"/>
    <x v="11"/>
    <x v="1"/>
    <m/>
    <m/>
    <n v="0"/>
    <n v="1"/>
    <n v="361"/>
    <n v="102.4338384997901"/>
    <n v="695.4103147414138"/>
    <n v="76.554029534709542"/>
    <n v="310034.29265562847"/>
    <n v="695.4103147414138"/>
    <n v="76.553961857622596"/>
    <n v="310034.29265562847"/>
    <m/>
    <m/>
  </r>
  <r>
    <n v="1068"/>
    <x v="1"/>
    <x v="0"/>
    <x v="3"/>
    <s v="62-304.520 (7)(b),(16), F.A.C."/>
    <x v="3"/>
    <x v="3"/>
    <x v="4"/>
    <x v="55"/>
    <s v="Mixed scrub-shrub wetland"/>
    <n v="6460"/>
    <x v="1"/>
    <s v="City of Palm Bay                       Brevard County"/>
    <x v="12"/>
    <x v="1"/>
    <m/>
    <m/>
    <n v="0"/>
    <n v="1"/>
    <n v="15"/>
    <n v="4.1450418745039119"/>
    <n v="26.719727293367988"/>
    <n v="2.9271918414607043"/>
    <n v="12050.307005956833"/>
    <n v="26.719727293367988"/>
    <n v="2.9271892536959854"/>
    <n v="12050.307005956833"/>
    <m/>
    <m/>
  </r>
  <r>
    <n v="1069"/>
    <x v="1"/>
    <x v="0"/>
    <x v="3"/>
    <s v="62-304.520 (7)(b),(16), F.A.C."/>
    <x v="3"/>
    <x v="3"/>
    <x v="4"/>
    <x v="55"/>
    <s v="Mixed scrub-shrub wetland"/>
    <n v="6460"/>
    <x v="1"/>
    <s v="City of West Melbourne           Town of Melbourne Village                    Brevard County"/>
    <x v="14"/>
    <x v="1"/>
    <m/>
    <m/>
    <n v="0"/>
    <n v="1"/>
    <n v="1"/>
    <n v="1.7027532056708401E-4"/>
    <n v="1.6963656828555356E-3"/>
    <n v="2.459031120533763E-4"/>
    <n v="0.66785323848276323"/>
    <n v="1.6963656828555356E-3"/>
    <n v="2.4590289466434401E-4"/>
    <n v="0.66785323848276323"/>
    <m/>
    <m/>
  </r>
  <r>
    <n v="1070"/>
    <x v="1"/>
    <x v="0"/>
    <x v="3"/>
    <s v="62-304.520 (7)(b),(16), F.A.C."/>
    <x v="3"/>
    <x v="3"/>
    <x v="4"/>
    <x v="55"/>
    <s v="Mixed scrub-shrub wetland"/>
    <n v="6460"/>
    <x v="1"/>
    <s v="Town of Melbourne Village                    Brevard County"/>
    <x v="14"/>
    <x v="1"/>
    <m/>
    <m/>
    <n v="0"/>
    <n v="1"/>
    <n v="1"/>
    <n v="3.5540403427811902E-2"/>
    <n v="0.3540708103146919"/>
    <n v="5.1325675250091782E-2"/>
    <n v="139.39644011356776"/>
    <n v="0.3540708103146919"/>
    <n v="5.1325629875965603E-2"/>
    <n v="139.39644011356776"/>
    <m/>
    <m/>
  </r>
  <r>
    <n v="1071"/>
    <x v="1"/>
    <x v="0"/>
    <x v="3"/>
    <s v="62-304.520 (7)(b),(16), F.A.C."/>
    <x v="3"/>
    <x v="3"/>
    <x v="16"/>
    <x v="8"/>
    <s v="Residential, Medium Density-Two-five dwellingunits per acre"/>
    <n v="1200"/>
    <x v="0"/>
    <s v="City of West Melbourne           Town of Melbourne Village                    Brevard County"/>
    <x v="14"/>
    <x v="1"/>
    <m/>
    <m/>
    <n v="0"/>
    <n v="1"/>
    <n v="21"/>
    <n v="0.26608738989706199"/>
    <n v="2.6478696471567527"/>
    <n v="0.38897061150417306"/>
    <n v="1064.4647824731062"/>
    <n v="2.6478696471567527"/>
    <n v="0.38897026763725895"/>
    <n v="1064.4647824731062"/>
    <n v="2.6478696471567527"/>
    <n v="0.38897026763725895"/>
  </r>
  <r>
    <n v="1072"/>
    <x v="1"/>
    <x v="0"/>
    <x v="3"/>
    <s v="62-304.520 (7)(b),(16), F.A.C."/>
    <x v="3"/>
    <x v="3"/>
    <x v="16"/>
    <x v="8"/>
    <s v="Residential, Medium Density-Two-five dwellingunits per acre"/>
    <n v="1200"/>
    <x v="0"/>
    <s v="Town of Melbourne Village                    Brevard County"/>
    <x v="14"/>
    <x v="1"/>
    <m/>
    <m/>
    <n v="0"/>
    <n v="1"/>
    <n v="459"/>
    <n v="85.434107991572361"/>
    <n v="852.6543689054256"/>
    <n v="126.68272965473346"/>
    <n v="340920.31175459502"/>
    <n v="852.6543689054256"/>
    <n v="126.6826176616985"/>
    <n v="340920.31175459502"/>
    <n v="852.6543689054256"/>
    <n v="126.6826176616985"/>
  </r>
  <r>
    <n v="1073"/>
    <x v="1"/>
    <x v="0"/>
    <x v="3"/>
    <s v="62-304.520 (7)(b),(16), F.A.C."/>
    <x v="3"/>
    <x v="3"/>
    <x v="16"/>
    <x v="9"/>
    <s v="Fixed Single Family Units"/>
    <n v="1210"/>
    <x v="0"/>
    <s v="City of West Melbourne           Town of Melbourne Village                    Brevard County"/>
    <x v="14"/>
    <x v="1"/>
    <m/>
    <m/>
    <n v="0"/>
    <n v="1"/>
    <n v="59"/>
    <n v="0.33826172112582242"/>
    <n v="3.4246508325721279"/>
    <n v="0.51434148872300534"/>
    <n v="1350.2217050627048"/>
    <n v="3.4246508325721279"/>
    <n v="0.51434103402279108"/>
    <n v="1350.2217050627048"/>
    <n v="3.4246508325721279"/>
    <n v="0.51434103402279108"/>
  </r>
  <r>
    <n v="1074"/>
    <x v="1"/>
    <x v="0"/>
    <x v="3"/>
    <s v="62-304.520 (7)(b),(16), F.A.C."/>
    <x v="3"/>
    <x v="3"/>
    <x v="16"/>
    <x v="9"/>
    <s v="Fixed Single Family Units"/>
    <n v="1210"/>
    <x v="0"/>
    <s v="Town of Melbourne Village                    Brevard County"/>
    <x v="14"/>
    <x v="1"/>
    <m/>
    <m/>
    <n v="0"/>
    <n v="1"/>
    <n v="1260"/>
    <n v="191.02349401404305"/>
    <n v="1905.0313332782662"/>
    <n v="281.36075900462112"/>
    <n v="761064.94205902726"/>
    <n v="1905.0313332782662"/>
    <n v="281.36051026949059"/>
    <n v="761064.94205902726"/>
    <n v="1905.0313332782662"/>
    <n v="281.36051026949059"/>
  </r>
  <r>
    <n v="1075"/>
    <x v="1"/>
    <x v="0"/>
    <x v="3"/>
    <s v="62-304.520 (7)(b),(16), F.A.C."/>
    <x v="3"/>
    <x v="3"/>
    <x v="16"/>
    <x v="62"/>
    <s v="Residential, High Density"/>
    <n v="1300"/>
    <x v="0"/>
    <s v="Town of Melbourne Village                    Brevard County"/>
    <x v="14"/>
    <x v="1"/>
    <m/>
    <m/>
    <n v="0"/>
    <n v="1"/>
    <n v="21"/>
    <n v="3.4197803426346538"/>
    <n v="37.054413595767841"/>
    <n v="6.4918742292411755"/>
    <n v="13756.115278081661"/>
    <n v="37.054413595767841"/>
    <n v="6.4918684901424015"/>
    <n v="13756.115278081661"/>
    <n v="37.054413595767841"/>
    <n v="6.4918684901424015"/>
  </r>
  <r>
    <n v="1076"/>
    <x v="1"/>
    <x v="0"/>
    <x v="3"/>
    <s v="62-304.520 (7)(b),(16), F.A.C."/>
    <x v="3"/>
    <x v="3"/>
    <x v="16"/>
    <x v="10"/>
    <s v="Residential, High density; Multiple Dwelling Units, Low Rise &lt;Two stories or less&gt;"/>
    <n v="1330"/>
    <x v="0"/>
    <s v="Town of Melbourne Village                    Brevard County"/>
    <x v="14"/>
    <x v="1"/>
    <m/>
    <m/>
    <n v="0"/>
    <n v="1"/>
    <n v="78"/>
    <n v="14.83493479800809"/>
    <n v="161.70381935765499"/>
    <n v="28.012333706530761"/>
    <n v="59548.553825852527"/>
    <n v="161.70381935765499"/>
    <n v="28.012308942411142"/>
    <n v="59548.553825852527"/>
    <n v="161.70381935765499"/>
    <n v="28.012308942411142"/>
  </r>
  <r>
    <n v="1077"/>
    <x v="1"/>
    <x v="0"/>
    <x v="3"/>
    <s v="62-304.520 (7)(b),(16), F.A.C."/>
    <x v="3"/>
    <x v="3"/>
    <x v="16"/>
    <x v="11"/>
    <s v="Commercial and Services"/>
    <n v="1400"/>
    <x v="0"/>
    <s v="City of West Melbourne           Town of Melbourne Village                    Brevard County"/>
    <x v="14"/>
    <x v="1"/>
    <m/>
    <m/>
    <n v="0"/>
    <n v="1"/>
    <n v="2"/>
    <n v="8.5756139260308607E-3"/>
    <n v="8.2247101063514627E-2"/>
    <n v="1.1931752419977083E-2"/>
    <n v="34.398631246387382"/>
    <n v="8.2247101063514627E-2"/>
    <n v="1.193174187178973E-2"/>
    <n v="34.398631246387382"/>
    <n v="8.2247101063514627E-2"/>
    <n v="1.193174187178973E-2"/>
  </r>
  <r>
    <n v="1078"/>
    <x v="1"/>
    <x v="0"/>
    <x v="3"/>
    <s v="62-304.520 (7)(b),(16), F.A.C."/>
    <x v="3"/>
    <x v="3"/>
    <x v="16"/>
    <x v="11"/>
    <s v="Commercial and Services"/>
    <n v="1400"/>
    <x v="0"/>
    <s v="Town of Melbourne Village                    Brevard County"/>
    <x v="14"/>
    <x v="1"/>
    <m/>
    <m/>
    <n v="0"/>
    <n v="1"/>
    <n v="19"/>
    <n v="1.3452400306205601"/>
    <n v="13.362499103663724"/>
    <n v="1.8431293625656489"/>
    <n v="5456.2520515435999"/>
    <n v="13.362499103663724"/>
    <n v="1.8431277331592459"/>
    <n v="5456.2520515435999"/>
    <n v="13.362499103663724"/>
    <n v="1.8431277331592459"/>
  </r>
  <r>
    <n v="1079"/>
    <x v="1"/>
    <x v="0"/>
    <x v="3"/>
    <s v="62-304.520 (7)(b),(16), F.A.C."/>
    <x v="3"/>
    <x v="3"/>
    <x v="16"/>
    <x v="64"/>
    <s v="Retail Sales and Services"/>
    <n v="1410"/>
    <x v="0"/>
    <s v="City of West Melbourne           Town of Melbourne Village                    Brevard County"/>
    <x v="14"/>
    <x v="1"/>
    <m/>
    <m/>
    <n v="0"/>
    <n v="1"/>
    <n v="4"/>
    <n v="1.6565808127606864E-2"/>
    <n v="0.18694880554313603"/>
    <n v="2.490590218670205E-2"/>
    <n v="67.286404024823256"/>
    <n v="0.18694880554313603"/>
    <n v="2.4905880168802876E-2"/>
    <n v="67.286404024823256"/>
    <n v="0.18694880554313603"/>
    <n v="2.4905880168802876E-2"/>
  </r>
  <r>
    <n v="1080"/>
    <x v="1"/>
    <x v="0"/>
    <x v="3"/>
    <s v="62-304.520 (7)(b),(16), F.A.C."/>
    <x v="3"/>
    <x v="3"/>
    <x v="16"/>
    <x v="64"/>
    <s v="Retail Sales and Services"/>
    <n v="1410"/>
    <x v="0"/>
    <s v="Town of Melbourne Village                    Brevard County"/>
    <x v="14"/>
    <x v="1"/>
    <m/>
    <m/>
    <n v="0"/>
    <n v="1"/>
    <n v="52"/>
    <n v="11.558775043438978"/>
    <n v="113.41157345429333"/>
    <n v="15.399411007238273"/>
    <n v="47156.75314178213"/>
    <n v="113.41157345429333"/>
    <n v="15.399397393490137"/>
    <n v="47156.75314178213"/>
    <n v="113.41157345429333"/>
    <n v="15.399397393490137"/>
  </r>
  <r>
    <n v="1081"/>
    <x v="1"/>
    <x v="0"/>
    <x v="3"/>
    <s v="62-304.520 (7)(b),(16), F.A.C."/>
    <x v="3"/>
    <x v="3"/>
    <x v="16"/>
    <x v="65"/>
    <s v="Wholesale Sales and Services &lt;Excluding warehouses associated with industrial use&gt;"/>
    <n v="1420"/>
    <x v="0"/>
    <s v="Town of Melbourne Village                    Brevard County"/>
    <x v="14"/>
    <x v="1"/>
    <m/>
    <m/>
    <n v="0"/>
    <n v="1"/>
    <n v="26"/>
    <n v="10.264775721083392"/>
    <n v="80.814119239238622"/>
    <n v="10.811468315858605"/>
    <n v="41856.085159663293"/>
    <n v="80.814119239238622"/>
    <n v="10.811458758051058"/>
    <n v="41856.085159663293"/>
    <n v="80.814119239238622"/>
    <n v="10.811458758051058"/>
  </r>
  <r>
    <n v="1082"/>
    <x v="1"/>
    <x v="0"/>
    <x v="3"/>
    <s v="62-304.520 (7)(b),(16), F.A.C."/>
    <x v="3"/>
    <x v="3"/>
    <x v="16"/>
    <x v="65"/>
    <s v="Wholesale Sales and Services &lt;Excluding warehouses associated with industrial use&gt;"/>
    <n v="1420"/>
    <x v="0"/>
    <s v="Town of Melbourne Village  City of Melbourne                  Brevard County"/>
    <x v="14"/>
    <x v="1"/>
    <m/>
    <m/>
    <n v="0"/>
    <n v="1"/>
    <n v="3"/>
    <n v="0.20453828277537101"/>
    <n v="2.229119239486427"/>
    <n v="0.31467141516220687"/>
    <n v="819.21379360243088"/>
    <n v="2.229119239486427"/>
    <n v="0.31467113697900839"/>
    <n v="819.21379360243088"/>
    <n v="2.229119239486427"/>
    <n v="0.31467113697900839"/>
  </r>
  <r>
    <n v="1083"/>
    <x v="1"/>
    <x v="0"/>
    <x v="3"/>
    <s v="62-304.520 (7)(b),(16), F.A.C."/>
    <x v="3"/>
    <x v="3"/>
    <x v="16"/>
    <x v="68"/>
    <s v="Other Light Industrial"/>
    <n v="1550"/>
    <x v="0"/>
    <s v="Town of Melbourne Village                    Brevard County"/>
    <x v="14"/>
    <x v="1"/>
    <m/>
    <m/>
    <n v="0"/>
    <n v="1"/>
    <n v="7"/>
    <n v="0.19567170482191934"/>
    <n v="1.8023444957709163"/>
    <n v="0.27260122660021102"/>
    <n v="788.68916057344416"/>
    <n v="1.8023444957709163"/>
    <n v="0.2726009856088874"/>
    <n v="788.68916057344416"/>
    <n v="1.8023444957709163"/>
    <n v="0.2726009856088874"/>
  </r>
  <r>
    <n v="1084"/>
    <x v="1"/>
    <x v="0"/>
    <x v="3"/>
    <s v="62-304.520 (7)(b),(16), F.A.C."/>
    <x v="3"/>
    <x v="3"/>
    <x v="16"/>
    <x v="68"/>
    <s v="Other Light Industrial"/>
    <n v="1550"/>
    <x v="0"/>
    <s v="Town of Melbourne Village  City of Melbourne                  Brevard County"/>
    <x v="14"/>
    <x v="1"/>
    <m/>
    <m/>
    <n v="0"/>
    <n v="1"/>
    <n v="10"/>
    <n v="0.2775756565660103"/>
    <n v="2.6970794293084879"/>
    <n v="0.39759058786101442"/>
    <n v="1105.2558930434579"/>
    <n v="2.6970794293084879"/>
    <n v="0.39759023637366664"/>
    <n v="1105.2558930434579"/>
    <n v="2.6970794293084879"/>
    <n v="0.39759023637366664"/>
  </r>
  <r>
    <n v="1085"/>
    <x v="1"/>
    <x v="0"/>
    <x v="3"/>
    <s v="62-304.520 (7)(b),(16), F.A.C."/>
    <x v="3"/>
    <x v="3"/>
    <x v="16"/>
    <x v="69"/>
    <s v="Institutional (Educational,religious,health and military facilities)"/>
    <n v="1700"/>
    <x v="0"/>
    <s v="Town of Melbourne Village                    Brevard County"/>
    <x v="14"/>
    <x v="1"/>
    <m/>
    <m/>
    <n v="0"/>
    <n v="1"/>
    <n v="4"/>
    <n v="0.45503486865582066"/>
    <n v="4.9105282872533085"/>
    <n v="0.66642230736020203"/>
    <n v="1834.5972714217455"/>
    <n v="4.9105282872533085"/>
    <n v="0.66642171821394125"/>
    <n v="1834.5972714217455"/>
    <n v="4.9105282872533085"/>
    <n v="0.66642171821394125"/>
  </r>
  <r>
    <n v="1086"/>
    <x v="1"/>
    <x v="0"/>
    <x v="3"/>
    <s v="62-304.520 (7)(b),(16), F.A.C."/>
    <x v="3"/>
    <x v="3"/>
    <x v="16"/>
    <x v="14"/>
    <s v="Governmental"/>
    <n v="1750"/>
    <x v="0"/>
    <s v="City of West Melbourne           Town of Melbourne Village                    Brevard County"/>
    <x v="14"/>
    <x v="1"/>
    <m/>
    <m/>
    <n v="0"/>
    <n v="1"/>
    <n v="16"/>
    <n v="0.13266386794232798"/>
    <n v="1.187898131759906"/>
    <n v="0.16105478791084321"/>
    <n v="507.74581731426753"/>
    <n v="1.187898131759906"/>
    <n v="0.16105464553141585"/>
    <n v="507.74581731426753"/>
    <n v="1.187898131759906"/>
    <n v="0.16105464553141585"/>
  </r>
  <r>
    <n v="1087"/>
    <x v="1"/>
    <x v="0"/>
    <x v="3"/>
    <s v="62-304.520 (7)(b),(16), F.A.C."/>
    <x v="3"/>
    <x v="3"/>
    <x v="16"/>
    <x v="14"/>
    <s v="Governmental"/>
    <n v="1750"/>
    <x v="0"/>
    <s v="Town of Melbourne Village                    Brevard County"/>
    <x v="14"/>
    <x v="1"/>
    <m/>
    <m/>
    <n v="0"/>
    <n v="1"/>
    <n v="13"/>
    <n v="1.0125102168655109"/>
    <n v="10.659626332549236"/>
    <n v="1.4610380581966669"/>
    <n v="4071.7260403574351"/>
    <n v="10.659626332549236"/>
    <n v="1.4610367665755688"/>
    <n v="4071.7260403574351"/>
    <n v="10.659626332549236"/>
    <n v="1.4610367665755688"/>
  </r>
  <r>
    <n v="1088"/>
    <x v="1"/>
    <x v="0"/>
    <x v="3"/>
    <s v="62-304.520 (7)(b),(16), F.A.C."/>
    <x v="3"/>
    <x v="3"/>
    <x v="16"/>
    <x v="20"/>
    <s v="Roads and Highways"/>
    <n v="8140"/>
    <x v="0"/>
    <s v="Town of Melbourne Village                    Brevard County"/>
    <x v="14"/>
    <x v="1"/>
    <m/>
    <m/>
    <n v="0"/>
    <n v="1"/>
    <n v="6"/>
    <n v="1.2084435955378338E-2"/>
    <n v="0.11208232362578643"/>
    <n v="1.4977894486736965E-2"/>
    <n v="49.502775456815151"/>
    <n v="0.11208232362578643"/>
    <n v="1.4977881245627775E-2"/>
    <n v="49.502775456815151"/>
    <n v="0.11208232362578643"/>
    <n v="1.4977881245627775E-2"/>
  </r>
  <r>
    <n v="1089"/>
    <x v="1"/>
    <x v="0"/>
    <x v="3"/>
    <s v="62-304.520 (7), F.A.C."/>
    <x v="3"/>
    <x v="3"/>
    <x v="0"/>
    <x v="0"/>
    <s v="Improved Pasture"/>
    <n v="1000"/>
    <x v="0"/>
    <s v="City of West Melbourne                               Brevard County   SJRWMD C-1 Diversion"/>
    <x v="13"/>
    <x v="0"/>
    <m/>
    <m/>
    <n v="0.38"/>
    <n v="0.62"/>
    <n v="4"/>
    <n v="0.19951133345901198"/>
    <n v="1.5191908997028836"/>
    <n v="0.10351937629025336"/>
    <n v="623.15722551069462"/>
    <n v="0.94189835781578779"/>
    <n v="0.10351928477462868"/>
    <n v="386.35747981663064"/>
    <n v="0.94189835781578779"/>
    <n v="0.10351928477462868"/>
  </r>
  <r>
    <n v="1090"/>
    <x v="1"/>
    <x v="0"/>
    <x v="3"/>
    <s v="62-304.520 (7), F.A.C."/>
    <x v="3"/>
    <x v="3"/>
    <x v="0"/>
    <x v="0"/>
    <s v="Improved Pasture"/>
    <n v="2110"/>
    <x v="0"/>
    <s v="Brevard County"/>
    <x v="0"/>
    <x v="0"/>
    <m/>
    <m/>
    <n v="0"/>
    <n v="1"/>
    <n v="90"/>
    <n v="30.553277593961962"/>
    <n v="272.48852469268678"/>
    <n v="42.570010770122551"/>
    <n v="101023.44912930603"/>
    <n v="272.48852469268678"/>
    <n v="42.569973136384185"/>
    <n v="101023.44912930603"/>
    <n v="272.48852469268678"/>
    <n v="42.569973136384185"/>
  </r>
  <r>
    <n v="1091"/>
    <x v="1"/>
    <x v="0"/>
    <x v="3"/>
    <s v="62-304.520 (7), F.A.C."/>
    <x v="3"/>
    <x v="3"/>
    <x v="0"/>
    <x v="0"/>
    <s v="Improved Pasture"/>
    <n v="2110"/>
    <x v="0"/>
    <s v="Brevard County   SJRWMD C-1 Diversion"/>
    <x v="0"/>
    <x v="0"/>
    <m/>
    <m/>
    <n v="0.38"/>
    <n v="0.62"/>
    <n v="1233"/>
    <n v="508.92263002593933"/>
    <n v="4776.7390850059128"/>
    <n v="472.7286291923146"/>
    <n v="1611128.8424428161"/>
    <n v="2961.5782327036723"/>
    <n v="472.72821127967529"/>
    <n v="998899.88231454778"/>
    <n v="2961.5782327036723"/>
    <n v="472.72821127967529"/>
  </r>
  <r>
    <n v="1092"/>
    <x v="1"/>
    <x v="0"/>
    <x v="3"/>
    <s v="62-304.520 (7), F.A.C."/>
    <x v="3"/>
    <x v="3"/>
    <x v="0"/>
    <x v="0"/>
    <s v="Improved Pasture"/>
    <n v="2110"/>
    <x v="0"/>
    <s v="City of Melbourne                  Brevard County"/>
    <x v="11"/>
    <x v="0"/>
    <m/>
    <m/>
    <n v="0"/>
    <n v="1"/>
    <n v="9"/>
    <n v="0.93693300981159455"/>
    <n v="7.3470744031391275"/>
    <n v="1.0533640776079112"/>
    <n v="3129.5939875929953"/>
    <n v="7.3470744031391275"/>
    <n v="1.053363146388322"/>
    <n v="3129.5939875929953"/>
    <n v="7.3470744031391275"/>
    <n v="1.053363146388322"/>
  </r>
  <r>
    <n v="1093"/>
    <x v="1"/>
    <x v="0"/>
    <x v="3"/>
    <s v="62-304.520 (7), F.A.C."/>
    <x v="3"/>
    <x v="3"/>
    <x v="0"/>
    <x v="0"/>
    <s v="Improved Pasture"/>
    <n v="2110"/>
    <x v="0"/>
    <s v="City of Melbourne                  Brevard County   SJRWMD C-1 Diversion"/>
    <x v="11"/>
    <x v="0"/>
    <m/>
    <m/>
    <n v="0.38"/>
    <n v="0.62"/>
    <n v="5092"/>
    <n v="2202.7868148775747"/>
    <n v="20889.044937248851"/>
    <n v="2097.2727946105747"/>
    <n v="6938198.6032478549"/>
    <n v="12951.207861094272"/>
    <n v="2097.2709405303362"/>
    <n v="4301683.1340136742"/>
    <n v="12951.207861094272"/>
    <n v="2097.2709405303362"/>
  </r>
  <r>
    <n v="1094"/>
    <x v="1"/>
    <x v="0"/>
    <x v="3"/>
    <s v="62-304.520 (7), F.A.C."/>
    <x v="3"/>
    <x v="3"/>
    <x v="0"/>
    <x v="0"/>
    <s v="Improved Pasture"/>
    <n v="2110"/>
    <x v="0"/>
    <s v="City of Palm Bay                       Brevard County"/>
    <x v="12"/>
    <x v="0"/>
    <m/>
    <m/>
    <n v="0"/>
    <n v="1"/>
    <n v="49"/>
    <n v="2.8630127616691738"/>
    <n v="22.447821498154635"/>
    <n v="3.2002594707365883"/>
    <n v="9392.6168851698894"/>
    <n v="22.447821498154635"/>
    <n v="3.2002566415682301"/>
    <n v="9392.6168851698894"/>
    <n v="22.447821498154635"/>
    <n v="3.2002566415682301"/>
  </r>
  <r>
    <n v="1095"/>
    <x v="1"/>
    <x v="0"/>
    <x v="3"/>
    <s v="62-304.520 (7), F.A.C."/>
    <x v="3"/>
    <x v="3"/>
    <x v="0"/>
    <x v="0"/>
    <s v="Improved Pasture"/>
    <n v="2110"/>
    <x v="0"/>
    <s v="City of Palm Bay                       Brevard County   SJRWMD C-1 Diversion"/>
    <x v="12"/>
    <x v="0"/>
    <m/>
    <m/>
    <n v="0.38"/>
    <n v="0.62"/>
    <n v="4890"/>
    <n v="2250.7330082416474"/>
    <n v="21169.841464981808"/>
    <n v="2105.654178729967"/>
    <n v="7094956.7010040181"/>
    <n v="13125.301708288827"/>
    <n v="2105.6523172402171"/>
    <n v="4398873.1546224998"/>
    <n v="13125.301708288827"/>
    <n v="2105.6523172402171"/>
  </r>
  <r>
    <n v="1096"/>
    <x v="1"/>
    <x v="0"/>
    <x v="3"/>
    <s v="62-304.520 (7), F.A.C."/>
    <x v="3"/>
    <x v="3"/>
    <x v="0"/>
    <x v="0"/>
    <s v="Improved Pasture"/>
    <n v="2110"/>
    <x v="0"/>
    <s v="City of Palm Bay      Town of Malabar                 Brevard County"/>
    <x v="12"/>
    <x v="0"/>
    <m/>
    <m/>
    <n v="0"/>
    <n v="1"/>
    <n v="18"/>
    <n v="0.81535392178438981"/>
    <n v="8.2630234270801317"/>
    <n v="1.2695250878646192"/>
    <n v="2897.2555202344292"/>
    <n v="8.2630234270801317"/>
    <n v="1.2695239655493022"/>
    <n v="2897.2555202344292"/>
    <n v="8.2630234270801317"/>
    <n v="1.2695239655493022"/>
  </r>
  <r>
    <n v="1097"/>
    <x v="1"/>
    <x v="0"/>
    <x v="3"/>
    <s v="62-304.520 (7), F.A.C."/>
    <x v="3"/>
    <x v="3"/>
    <x v="0"/>
    <x v="0"/>
    <s v="Improved Pasture"/>
    <n v="2110"/>
    <x v="0"/>
    <s v="City of West Melbourne                               Brevard County"/>
    <x v="13"/>
    <x v="0"/>
    <m/>
    <m/>
    <n v="0"/>
    <n v="1"/>
    <n v="24"/>
    <n v="2.1082144834316217"/>
    <n v="10.035036395876226"/>
    <n v="1.589435751748542"/>
    <n v="5401.7463945281133"/>
    <n v="10.035036395876226"/>
    <n v="1.5894343466183065"/>
    <n v="5401.7463945281133"/>
    <n v="10.035036395876226"/>
    <n v="1.5894343466183065"/>
  </r>
  <r>
    <n v="1098"/>
    <x v="1"/>
    <x v="0"/>
    <x v="3"/>
    <s v="62-304.520 (7), F.A.C."/>
    <x v="3"/>
    <x v="3"/>
    <x v="0"/>
    <x v="0"/>
    <s v="Improved Pasture"/>
    <n v="2110"/>
    <x v="0"/>
    <s v="City of West Melbourne                               Brevard County   SJRWMD C-1 Diversion"/>
    <x v="13"/>
    <x v="0"/>
    <m/>
    <m/>
    <n v="0.38"/>
    <n v="0.62"/>
    <n v="584"/>
    <n v="210.53970262236297"/>
    <n v="1819.1075816701048"/>
    <n v="185.88601901872187"/>
    <n v="602989.74696779973"/>
    <n v="1127.8467006354654"/>
    <n v="185.88585468740803"/>
    <n v="373853.6431200364"/>
    <n v="1127.8467006354654"/>
    <n v="185.88585468740803"/>
  </r>
  <r>
    <n v="1099"/>
    <x v="1"/>
    <x v="0"/>
    <x v="3"/>
    <s v="62-304.520 (7), F.A.C."/>
    <x v="3"/>
    <x v="3"/>
    <x v="0"/>
    <x v="0"/>
    <s v="Improved Pasture"/>
    <n v="2110"/>
    <x v="0"/>
    <s v="Town of Grant-Valkaria             Brevard County"/>
    <x v="9"/>
    <x v="0"/>
    <m/>
    <m/>
    <n v="0"/>
    <n v="1"/>
    <n v="807"/>
    <n v="216.13778144256128"/>
    <n v="1564.2801956626768"/>
    <n v="244.50832266325895"/>
    <n v="535397.8471552704"/>
    <n v="1564.2801956626768"/>
    <n v="244.50810650728198"/>
    <n v="535397.8471552704"/>
    <n v="1564.2801956626768"/>
    <n v="244.50810650728198"/>
  </r>
  <r>
    <n v="1100"/>
    <x v="1"/>
    <x v="0"/>
    <x v="3"/>
    <s v="62-304.520 (7), F.A.C."/>
    <x v="3"/>
    <x v="3"/>
    <x v="0"/>
    <x v="0"/>
    <s v="Improved Pasture"/>
    <n v="2110"/>
    <x v="0"/>
    <s v="Town of Grant-Valkaria             Brevard County   SJRWMD C-1 Diversion"/>
    <x v="9"/>
    <x v="0"/>
    <m/>
    <m/>
    <n v="0.38"/>
    <n v="0.62"/>
    <n v="28"/>
    <n v="5.0926105536586528"/>
    <n v="37.885910604759871"/>
    <n v="3.609379215590415"/>
    <n v="13423.082879867854"/>
    <n v="23.489264574951125"/>
    <n v="3.6093760247424331"/>
    <n v="8322.3113855180673"/>
    <n v="23.489264574951125"/>
    <n v="3.6093760247424331"/>
  </r>
  <r>
    <n v="1101"/>
    <x v="1"/>
    <x v="0"/>
    <x v="3"/>
    <s v="62-304.520 (7), F.A.C."/>
    <x v="3"/>
    <x v="3"/>
    <x v="0"/>
    <x v="0"/>
    <s v="Improved Pasture"/>
    <n v="2110"/>
    <x v="0"/>
    <s v="Town of Malabar                 Brevard County"/>
    <x v="10"/>
    <x v="0"/>
    <m/>
    <m/>
    <n v="0"/>
    <n v="1"/>
    <n v="818"/>
    <n v="251.59324199062584"/>
    <n v="2026.8640130762858"/>
    <n v="319.32479960378356"/>
    <n v="737317.67584542639"/>
    <n v="2026.8640130762858"/>
    <n v="319.32451730679122"/>
    <n v="737317.67584542639"/>
    <n v="2026.8640130762858"/>
    <n v="319.32451730679122"/>
  </r>
  <r>
    <n v="1102"/>
    <x v="1"/>
    <x v="0"/>
    <x v="3"/>
    <s v="62-304.520 (7), F.A.C."/>
    <x v="3"/>
    <x v="3"/>
    <x v="0"/>
    <x v="0"/>
    <s v="Improved Pasture"/>
    <n v="2110"/>
    <x v="0"/>
    <s v="Town of Malabar    Town of Grant-Valkaria             Brevard County"/>
    <x v="9"/>
    <x v="0"/>
    <m/>
    <m/>
    <n v="0"/>
    <n v="1"/>
    <n v="21"/>
    <n v="1.6844437957561975"/>
    <n v="10.575056766043327"/>
    <n v="1.3909384203141895"/>
    <n v="3797.3388770051915"/>
    <n v="10.575056766043327"/>
    <n v="1.3909371906642145"/>
    <n v="3797.3388770051915"/>
    <n v="10.575056766043327"/>
    <n v="1.3909371906642145"/>
  </r>
  <r>
    <n v="1103"/>
    <x v="1"/>
    <x v="0"/>
    <x v="3"/>
    <s v="62-304.520 (7), F.A.C."/>
    <x v="3"/>
    <x v="3"/>
    <x v="0"/>
    <x v="115"/>
    <s v="Unimproved Pastures"/>
    <n v="1000"/>
    <x v="0"/>
    <s v="City of West Melbourne                               Brevard County   SJRWMD C-1 Diversion"/>
    <x v="13"/>
    <x v="0"/>
    <m/>
    <m/>
    <n v="0.38"/>
    <n v="0.62"/>
    <n v="7"/>
    <n v="3.6844168217375407E-3"/>
    <n v="2.8371583979042481E-2"/>
    <n v="2.0944122155791833E-3"/>
    <n v="11.60290015671521"/>
    <n v="1.759038206700634E-2"/>
    <n v="2.0944103640278193E-3"/>
    <n v="7.1937980971634303"/>
    <n v="1.759038206700634E-2"/>
    <n v="2.0944103640278193E-3"/>
  </r>
  <r>
    <n v="1104"/>
    <x v="1"/>
    <x v="0"/>
    <x v="3"/>
    <s v="62-304.520 (7), F.A.C."/>
    <x v="3"/>
    <x v="3"/>
    <x v="0"/>
    <x v="115"/>
    <s v="Unimproved Pastures"/>
    <n v="2120"/>
    <x v="0"/>
    <s v="Brevard County   SJRWMD C-1 Diversion"/>
    <x v="0"/>
    <x v="0"/>
    <m/>
    <m/>
    <n v="0.38"/>
    <n v="0.62"/>
    <n v="42"/>
    <n v="12.368574177037107"/>
    <n v="115.21704641695646"/>
    <n v="11.267366257030556"/>
    <n v="39386.216937031808"/>
    <n v="71.434568778512997"/>
    <n v="11.267356296189419"/>
    <n v="24419.454500959717"/>
    <n v="71.434568778512997"/>
    <n v="11.267356296189419"/>
  </r>
  <r>
    <n v="1105"/>
    <x v="1"/>
    <x v="0"/>
    <x v="3"/>
    <s v="62-304.520 (7), F.A.C."/>
    <x v="3"/>
    <x v="3"/>
    <x v="0"/>
    <x v="115"/>
    <s v="Unimproved Pastures"/>
    <n v="2120"/>
    <x v="0"/>
    <s v="City of Melbourne                  Brevard County   SJRWMD C-1 Diversion"/>
    <x v="11"/>
    <x v="0"/>
    <m/>
    <m/>
    <n v="0.38"/>
    <n v="0.62"/>
    <n v="1827"/>
    <n v="852.61240902443387"/>
    <n v="7806.6469647647154"/>
    <n v="781.43788975229427"/>
    <n v="2560589.6080647288"/>
    <n v="4840.1211181541257"/>
    <n v="781.43719892726165"/>
    <n v="1587565.5570001334"/>
    <n v="4840.1211181541257"/>
    <n v="781.43719892726165"/>
  </r>
  <r>
    <n v="1106"/>
    <x v="1"/>
    <x v="0"/>
    <x v="3"/>
    <s v="62-304.520 (7), F.A.C."/>
    <x v="3"/>
    <x v="3"/>
    <x v="0"/>
    <x v="115"/>
    <s v="Unimproved Pastures"/>
    <n v="2120"/>
    <x v="0"/>
    <s v="City of Palm Bay                       Brevard County"/>
    <x v="12"/>
    <x v="0"/>
    <m/>
    <m/>
    <n v="0"/>
    <n v="1"/>
    <n v="2"/>
    <n v="3.431985758346358E-4"/>
    <n v="2.3345572800517207E-3"/>
    <n v="3.467532501858307E-4"/>
    <n v="1.0385579787293417"/>
    <n v="2.3345572800517207E-3"/>
    <n v="3.467529436408976E-4"/>
    <n v="1.0385579787293417"/>
    <n v="2.3345572800517207E-3"/>
    <n v="3.467529436408976E-4"/>
  </r>
  <r>
    <n v="1107"/>
    <x v="1"/>
    <x v="0"/>
    <x v="3"/>
    <s v="62-304.520 (7), F.A.C."/>
    <x v="3"/>
    <x v="3"/>
    <x v="0"/>
    <x v="115"/>
    <s v="Unimproved Pastures"/>
    <n v="2120"/>
    <x v="0"/>
    <s v="City of Palm Bay                       Brevard County   SJRWMD C-1 Diversion"/>
    <x v="12"/>
    <x v="0"/>
    <m/>
    <m/>
    <n v="0.38"/>
    <n v="0.62"/>
    <n v="661"/>
    <n v="318.4211306707619"/>
    <n v="3012.6694011366558"/>
    <n v="297.93304107323394"/>
    <n v="1008686.4665960795"/>
    <n v="1867.855028704726"/>
    <n v="297.93277768748601"/>
    <n v="625385.60928956966"/>
    <n v="1867.855028704726"/>
    <n v="297.93277768748601"/>
  </r>
  <r>
    <n v="1108"/>
    <x v="1"/>
    <x v="0"/>
    <x v="3"/>
    <s v="62-304.520 (7), F.A.C."/>
    <x v="3"/>
    <x v="3"/>
    <x v="0"/>
    <x v="115"/>
    <s v="Unimproved Pastures"/>
    <n v="2120"/>
    <x v="0"/>
    <s v="City of West Melbourne                               Brevard County   SJRWMD C-1 Diversion"/>
    <x v="13"/>
    <x v="0"/>
    <m/>
    <m/>
    <n v="0.38"/>
    <n v="0.62"/>
    <n v="17"/>
    <n v="1.8283069391557791"/>
    <n v="16.43109623564898"/>
    <n v="1.7264762605999047"/>
    <n v="5718.9111630217812"/>
    <n v="10.187279666102365"/>
    <n v="1.7264747343199061"/>
    <n v="3545.724921073504"/>
    <n v="10.187279666102365"/>
    <n v="1.7264747343199061"/>
  </r>
  <r>
    <n v="1109"/>
    <x v="1"/>
    <x v="0"/>
    <x v="3"/>
    <s v="62-304.520 (7), F.A.C."/>
    <x v="3"/>
    <x v="3"/>
    <x v="0"/>
    <x v="115"/>
    <s v="Unimproved Pastures"/>
    <n v="2120"/>
    <x v="0"/>
    <s v="City of West Melbourne             City of Melbourne                  Brevard County   SJRWMD C-1 Diversion"/>
    <x v="13"/>
    <x v="0"/>
    <m/>
    <m/>
    <n v="0.38"/>
    <n v="0.62"/>
    <n v="16"/>
    <n v="0.27502859819543851"/>
    <n v="2.0887165165281556"/>
    <n v="0.15679400098292143"/>
    <n v="851.49260728282331"/>
    <n v="1.2950042402474564"/>
    <n v="0.15679386237021475"/>
    <n v="527.92541651535055"/>
    <n v="1.2950042402474564"/>
    <n v="0.15679386237021475"/>
  </r>
  <r>
    <n v="1110"/>
    <x v="1"/>
    <x v="0"/>
    <x v="3"/>
    <s v="62-304.520 (7), F.A.C."/>
    <x v="3"/>
    <x v="3"/>
    <x v="0"/>
    <x v="115"/>
    <s v="Unimproved Pastures"/>
    <n v="2120"/>
    <x v="0"/>
    <s v="Town of Grant-Valkaria             Brevard County"/>
    <x v="9"/>
    <x v="0"/>
    <m/>
    <m/>
    <n v="0"/>
    <n v="1"/>
    <n v="205"/>
    <n v="79.956642320298869"/>
    <n v="532.97594372257879"/>
    <n v="95.032416456382876"/>
    <n v="196465.08922940886"/>
    <n v="532.97594372257879"/>
    <n v="95.032332443599344"/>
    <n v="196465.08922940886"/>
    <n v="532.97594372257879"/>
    <n v="95.032332443599344"/>
  </r>
  <r>
    <n v="1111"/>
    <x v="1"/>
    <x v="0"/>
    <x v="3"/>
    <s v="62-304.520 (7), F.A.C."/>
    <x v="3"/>
    <x v="3"/>
    <x v="0"/>
    <x v="115"/>
    <s v="Unimproved Pastures"/>
    <n v="2120"/>
    <x v="0"/>
    <s v="Town of Malabar                 Brevard County"/>
    <x v="10"/>
    <x v="0"/>
    <m/>
    <m/>
    <n v="0"/>
    <n v="1"/>
    <n v="117"/>
    <n v="39.377160662976728"/>
    <n v="254.73072051386131"/>
    <n v="45.232893622367349"/>
    <n v="84540.925735323486"/>
    <n v="254.73072051386131"/>
    <n v="45.232853634524858"/>
    <n v="84540.925735323486"/>
    <n v="254.73072051386131"/>
    <n v="45.232853634524858"/>
  </r>
  <r>
    <n v="1112"/>
    <x v="1"/>
    <x v="0"/>
    <x v="3"/>
    <s v="62-304.520 (7), F.A.C."/>
    <x v="3"/>
    <x v="3"/>
    <x v="0"/>
    <x v="115"/>
    <s v="Unimproved Pastures"/>
    <n v="2120"/>
    <x v="0"/>
    <s v="Town of Malabar    Town of Grant-Valkaria             Brevard County"/>
    <x v="9"/>
    <x v="0"/>
    <m/>
    <m/>
    <n v="0"/>
    <n v="1"/>
    <n v="15"/>
    <n v="2.6900388670177651"/>
    <n v="19.822225779649884"/>
    <n v="3.219759286016576"/>
    <n v="7015.5677881860265"/>
    <n v="19.822225779649884"/>
    <n v="3.2197564396095273"/>
    <n v="7015.5677881860265"/>
    <n v="19.822225779649884"/>
    <n v="3.2197564396095273"/>
  </r>
  <r>
    <n v="1113"/>
    <x v="1"/>
    <x v="0"/>
    <x v="3"/>
    <s v="62-304.520 (7), F.A.C."/>
    <x v="3"/>
    <x v="3"/>
    <x v="0"/>
    <x v="1"/>
    <s v="Woodland Pasture"/>
    <n v="2130"/>
    <x v="0"/>
    <s v="Brevard County"/>
    <x v="0"/>
    <x v="0"/>
    <m/>
    <m/>
    <n v="0"/>
    <n v="1"/>
    <n v="8"/>
    <n v="0.64214089043901346"/>
    <n v="5.6865681353177582"/>
    <n v="0.83464555601233725"/>
    <n v="2307.0845663643158"/>
    <n v="5.6865681353177582"/>
    <n v="0.83464481814941682"/>
    <n v="2307.0845663643158"/>
    <n v="5.6865681353177582"/>
    <n v="0.83464481814941682"/>
  </r>
  <r>
    <n v="1114"/>
    <x v="1"/>
    <x v="0"/>
    <x v="3"/>
    <s v="62-304.520 (7), F.A.C."/>
    <x v="3"/>
    <x v="3"/>
    <x v="0"/>
    <x v="1"/>
    <s v="Woodland Pasture"/>
    <n v="2130"/>
    <x v="0"/>
    <s v="Brevard County   SJRWMD C-1 Diversion"/>
    <x v="0"/>
    <x v="0"/>
    <m/>
    <m/>
    <n v="0.38"/>
    <n v="0.62"/>
    <n v="12"/>
    <n v="0.72212077633729854"/>
    <n v="6.3784235461773138"/>
    <n v="0.57233043439159703"/>
    <n v="2769.577033605161"/>
    <n v="3.9546225986299341"/>
    <n v="0.57232992842663677"/>
    <n v="1717.1377608352004"/>
    <n v="3.9546225986299341"/>
    <n v="0.57232992842663677"/>
  </r>
  <r>
    <n v="1115"/>
    <x v="1"/>
    <x v="0"/>
    <x v="3"/>
    <s v="62-304.520 (7), F.A.C."/>
    <x v="3"/>
    <x v="3"/>
    <x v="0"/>
    <x v="1"/>
    <s v="Woodland Pasture"/>
    <n v="2130"/>
    <x v="0"/>
    <s v="City of Melbourne                  Brevard County"/>
    <x v="11"/>
    <x v="0"/>
    <m/>
    <m/>
    <n v="0"/>
    <n v="1"/>
    <n v="22"/>
    <n v="3.7113431438799447"/>
    <n v="28.444325448741761"/>
    <n v="3.8634677322275244"/>
    <n v="12532.317620961983"/>
    <n v="28.444325448741761"/>
    <n v="3.8634643167542571"/>
    <n v="12532.317620961983"/>
    <n v="28.444325448741761"/>
    <n v="3.8634643167542571"/>
  </r>
  <r>
    <n v="1116"/>
    <x v="1"/>
    <x v="0"/>
    <x v="3"/>
    <s v="62-304.520 (7), F.A.C."/>
    <x v="3"/>
    <x v="3"/>
    <x v="0"/>
    <x v="1"/>
    <s v="Woodland Pasture"/>
    <n v="2130"/>
    <x v="0"/>
    <s v="City of Melbourne                  Brevard County   SJRWMD C-1 Diversion"/>
    <x v="11"/>
    <x v="0"/>
    <m/>
    <m/>
    <n v="0.38"/>
    <n v="0.62"/>
    <n v="67"/>
    <n v="5.7434728491532701"/>
    <n v="51.61393000380459"/>
    <n v="4.9040559670407697"/>
    <n v="18602.564530081305"/>
    <n v="32.000636602358838"/>
    <n v="4.9040516316423082"/>
    <n v="11533.590008650412"/>
    <n v="32.000636602358838"/>
    <n v="4.9040516316423082"/>
  </r>
  <r>
    <n v="1117"/>
    <x v="1"/>
    <x v="0"/>
    <x v="3"/>
    <s v="62-304.520 (7), F.A.C."/>
    <x v="3"/>
    <x v="3"/>
    <x v="0"/>
    <x v="1"/>
    <s v="Woodland Pasture"/>
    <n v="2130"/>
    <x v="0"/>
    <s v="City of Palm Bay                       Brevard County"/>
    <x v="12"/>
    <x v="0"/>
    <m/>
    <m/>
    <n v="0"/>
    <n v="1"/>
    <n v="54"/>
    <n v="13.632877729937094"/>
    <n v="92.865739103757932"/>
    <n v="13.408617762484209"/>
    <n v="41741.386645563944"/>
    <n v="92.865739103757932"/>
    <n v="13.408605908683754"/>
    <n v="41741.386645563944"/>
    <n v="92.865739103757932"/>
    <n v="13.408605908683754"/>
  </r>
  <r>
    <n v="1118"/>
    <x v="1"/>
    <x v="0"/>
    <x v="3"/>
    <s v="62-304.520 (7), F.A.C."/>
    <x v="3"/>
    <x v="3"/>
    <x v="0"/>
    <x v="1"/>
    <s v="Woodland Pasture"/>
    <n v="2130"/>
    <x v="0"/>
    <s v="City of Palm Bay                       Brevard County   SJRWMD C-1 Diversion"/>
    <x v="12"/>
    <x v="0"/>
    <m/>
    <m/>
    <n v="0.38"/>
    <n v="0.62"/>
    <n v="84"/>
    <n v="16.69977696264797"/>
    <n v="147.84190817317133"/>
    <n v="14.121892602678678"/>
    <n v="59980.141915322274"/>
    <n v="91.661983067366236"/>
    <n v="14.121880118312282"/>
    <n v="37187.687987499805"/>
    <n v="91.661983067366236"/>
    <n v="14.121880118312282"/>
  </r>
  <r>
    <n v="1119"/>
    <x v="1"/>
    <x v="0"/>
    <x v="3"/>
    <s v="62-304.520 (7), F.A.C."/>
    <x v="3"/>
    <x v="3"/>
    <x v="0"/>
    <x v="1"/>
    <s v="Woodland Pasture"/>
    <n v="2130"/>
    <x v="0"/>
    <s v="City of Palm Bay      Town of Malabar                 Brevard County"/>
    <x v="12"/>
    <x v="0"/>
    <m/>
    <m/>
    <n v="0"/>
    <n v="1"/>
    <n v="2"/>
    <n v="3.12405251761338E-2"/>
    <n v="0.29507801878604645"/>
    <n v="3.5453181909286938E-2"/>
    <n v="123.58919360789973"/>
    <n v="0.29507801878604645"/>
    <n v="3.5453150567134398E-2"/>
    <n v="123.58919360789973"/>
    <n v="0.29507801878604645"/>
    <n v="3.5453150567134398E-2"/>
  </r>
  <r>
    <n v="1120"/>
    <x v="1"/>
    <x v="0"/>
    <x v="3"/>
    <s v="62-304.520 (7), F.A.C."/>
    <x v="3"/>
    <x v="3"/>
    <x v="0"/>
    <x v="1"/>
    <s v="Woodland Pasture"/>
    <n v="2130"/>
    <x v="0"/>
    <s v="City of West Melbourne                               Brevard County   SJRWMD C-1 Diversion"/>
    <x v="13"/>
    <x v="0"/>
    <m/>
    <m/>
    <n v="0.38"/>
    <n v="0.62"/>
    <n v="19"/>
    <n v="5.2934892821447788"/>
    <n v="44.376853536297169"/>
    <n v="4.152890006759649"/>
    <n v="17875.972361431373"/>
    <n v="27.513649192504243"/>
    <n v="4.1528863354245189"/>
    <n v="11083.102864087452"/>
    <n v="27.513649192504243"/>
    <n v="4.1528863354245189"/>
  </r>
  <r>
    <n v="1121"/>
    <x v="1"/>
    <x v="0"/>
    <x v="3"/>
    <s v="62-304.520 (7), F.A.C."/>
    <x v="3"/>
    <x v="3"/>
    <x v="0"/>
    <x v="1"/>
    <s v="Woodland Pasture"/>
    <n v="2130"/>
    <x v="0"/>
    <s v="Town of Grant-Valkaria             Brevard County"/>
    <x v="9"/>
    <x v="0"/>
    <m/>
    <m/>
    <n v="0"/>
    <n v="1"/>
    <n v="330"/>
    <n v="54.710798446398066"/>
    <n v="410.15651025255312"/>
    <n v="63.264137884695273"/>
    <n v="138110.3805975382"/>
    <n v="410.15651025255312"/>
    <n v="63.264081956449779"/>
    <n v="138110.3805975382"/>
    <n v="410.15651025255312"/>
    <n v="63.264081956449779"/>
  </r>
  <r>
    <n v="1122"/>
    <x v="1"/>
    <x v="0"/>
    <x v="3"/>
    <s v="62-304.520 (7), F.A.C."/>
    <x v="3"/>
    <x v="3"/>
    <x v="0"/>
    <x v="1"/>
    <s v="Woodland Pasture"/>
    <n v="2130"/>
    <x v="0"/>
    <s v="Town of Malabar                 Brevard County"/>
    <x v="10"/>
    <x v="0"/>
    <m/>
    <m/>
    <n v="0"/>
    <n v="1"/>
    <n v="237"/>
    <n v="43.396240530451195"/>
    <n v="328.83924768656107"/>
    <n v="49.711643637504402"/>
    <n v="125544.77532695528"/>
    <n v="328.83924768656107"/>
    <n v="49.711599690252392"/>
    <n v="125544.77532695528"/>
    <n v="328.83924768656107"/>
    <n v="49.711599690252392"/>
  </r>
  <r>
    <n v="1123"/>
    <x v="1"/>
    <x v="0"/>
    <x v="3"/>
    <s v="62-304.520 (7), F.A.C."/>
    <x v="3"/>
    <x v="3"/>
    <x v="0"/>
    <x v="116"/>
    <s v="Row Crops"/>
    <n v="2140"/>
    <x v="0"/>
    <s v="City of Palm Bay                       Brevard County   SJRWMD C-1 Diversion"/>
    <x v="12"/>
    <x v="0"/>
    <m/>
    <m/>
    <n v="0.38"/>
    <n v="0.62"/>
    <n v="17"/>
    <n v="4.3330770190896937"/>
    <n v="38.717163530870465"/>
    <n v="4.3081570913940572"/>
    <n v="10980.88738140396"/>
    <n v="24.004641389139685"/>
    <n v="4.3081532827960807"/>
    <n v="6808.1501764704553"/>
    <n v="24.004641389139685"/>
    <n v="4.3081532827960807"/>
  </r>
  <r>
    <n v="1124"/>
    <x v="1"/>
    <x v="0"/>
    <x v="3"/>
    <s v="62-304.520 (7), F.A.C."/>
    <x v="3"/>
    <x v="3"/>
    <x v="0"/>
    <x v="104"/>
    <s v="Field Crops"/>
    <n v="2150"/>
    <x v="0"/>
    <s v="City of Melbourne                  Brevard County"/>
    <x v="11"/>
    <x v="0"/>
    <m/>
    <m/>
    <n v="0"/>
    <n v="1"/>
    <n v="10"/>
    <n v="3.5919442490578254E-2"/>
    <n v="0.29578105270334842"/>
    <n v="4.9081881947723366E-2"/>
    <n v="89.702363073235688"/>
    <n v="0.29578105270334842"/>
    <n v="4.9081838557207963E-2"/>
    <n v="89.702363073235688"/>
    <n v="0.29578105270334842"/>
    <n v="4.9081838557207963E-2"/>
  </r>
  <r>
    <n v="1125"/>
    <x v="1"/>
    <x v="0"/>
    <x v="3"/>
    <s v="62-304.520 (7), F.A.C."/>
    <x v="3"/>
    <x v="3"/>
    <x v="0"/>
    <x v="104"/>
    <s v="Field Crops"/>
    <n v="2150"/>
    <x v="0"/>
    <s v="City of Melbourne                  Brevard County   SJRWMD C-1 Diversion"/>
    <x v="11"/>
    <x v="0"/>
    <m/>
    <m/>
    <n v="0.38"/>
    <n v="0.62"/>
    <n v="81"/>
    <n v="15.97506231865227"/>
    <n v="130.41208304269742"/>
    <n v="14.520164992958335"/>
    <n v="41298.53698808801"/>
    <n v="80.855491486472431"/>
    <n v="14.520152156501849"/>
    <n v="25605.092932614571"/>
    <n v="80.855491486472431"/>
    <n v="14.520152156501849"/>
  </r>
  <r>
    <n v="1126"/>
    <x v="1"/>
    <x v="0"/>
    <x v="3"/>
    <s v="62-304.520 (7), F.A.C."/>
    <x v="3"/>
    <x v="3"/>
    <x v="0"/>
    <x v="104"/>
    <s v="Field Crops"/>
    <n v="2150"/>
    <x v="0"/>
    <s v="City of Palm Bay                       Brevard County   SJRWMD C-1 Diversion"/>
    <x v="12"/>
    <x v="0"/>
    <m/>
    <m/>
    <n v="0.38"/>
    <n v="0.62"/>
    <n v="7"/>
    <n v="0.49292039143583155"/>
    <n v="4.4777452675599294"/>
    <n v="0.40953991059438333"/>
    <n v="1813.1050683007816"/>
    <n v="2.7762020658871558"/>
    <n v="0.40953954854331531"/>
    <n v="1124.1251423464846"/>
    <n v="2.7762020658871558"/>
    <n v="0.40953954854331531"/>
  </r>
  <r>
    <n v="1127"/>
    <x v="1"/>
    <x v="0"/>
    <x v="3"/>
    <s v="62-304.520 (7), F.A.C."/>
    <x v="3"/>
    <x v="3"/>
    <x v="0"/>
    <x v="87"/>
    <s v="Tree Crops"/>
    <n v="2200"/>
    <x v="0"/>
    <s v="Town of Grant-Valkaria             Brevard County"/>
    <x v="9"/>
    <x v="0"/>
    <m/>
    <m/>
    <n v="0"/>
    <n v="1"/>
    <n v="8"/>
    <n v="1.9252179392275288"/>
    <n v="9.5675884717701027"/>
    <n v="1.174993059460717"/>
    <n v="5275.2081909377566"/>
    <n v="9.5675884717701027"/>
    <n v="1.1749920207158198"/>
    <n v="5275.2081909377566"/>
    <n v="9.5675884717701027"/>
    <n v="1.1749920207158198"/>
  </r>
  <r>
    <n v="1128"/>
    <x v="1"/>
    <x v="0"/>
    <x v="3"/>
    <s v="62-304.520 (7), F.A.C."/>
    <x v="3"/>
    <x v="3"/>
    <x v="0"/>
    <x v="87"/>
    <s v="Tree Crops"/>
    <n v="2200"/>
    <x v="0"/>
    <s v="Town of Malabar                 Brevard County"/>
    <x v="10"/>
    <x v="0"/>
    <m/>
    <m/>
    <n v="0"/>
    <n v="1"/>
    <n v="18"/>
    <n v="0.27804370972198417"/>
    <n v="2.7821138114456452"/>
    <n v="0.41581984995343041"/>
    <n v="1086.9737781124331"/>
    <n v="2.7821138114456452"/>
    <n v="0.41581948235062371"/>
    <n v="1086.9737781124331"/>
    <n v="2.7821138114456452"/>
    <n v="0.41581948235062371"/>
  </r>
  <r>
    <n v="1129"/>
    <x v="1"/>
    <x v="0"/>
    <x v="3"/>
    <s v="62-304.520 (7), F.A.C."/>
    <x v="3"/>
    <x v="3"/>
    <x v="0"/>
    <x v="2"/>
    <s v="Citrus groves"/>
    <n v="2210"/>
    <x v="0"/>
    <s v="Brevard County   SJRWMD C-1 Diversion"/>
    <x v="0"/>
    <x v="0"/>
    <m/>
    <m/>
    <n v="0.38"/>
    <n v="0.62"/>
    <n v="123"/>
    <n v="21.614520741162721"/>
    <n v="174.16482376746475"/>
    <n v="13.827304215114287"/>
    <n v="67335.73173194009"/>
    <n v="107.9821907358281"/>
    <n v="13.827291991176828"/>
    <n v="41748.153673802837"/>
    <n v="107.9821907358281"/>
    <n v="13.827291991176828"/>
  </r>
  <r>
    <n v="1130"/>
    <x v="1"/>
    <x v="0"/>
    <x v="3"/>
    <s v="62-304.520 (7), F.A.C."/>
    <x v="3"/>
    <x v="3"/>
    <x v="0"/>
    <x v="2"/>
    <s v="Citrus groves"/>
    <n v="2210"/>
    <x v="0"/>
    <s v="City of Melbourne                  Brevard County   SJRWMD C-1 Diversion"/>
    <x v="11"/>
    <x v="0"/>
    <m/>
    <m/>
    <n v="0.38"/>
    <n v="0.62"/>
    <n v="1"/>
    <n v="2.5926280353800102E-3"/>
    <n v="2.0558766886726441E-2"/>
    <n v="1.7179349983696939E-3"/>
    <n v="8.4237288667336436"/>
    <n v="1.2746435469770393E-2"/>
    <n v="1.7179334796405407E-3"/>
    <n v="5.2227118973748592"/>
    <n v="1.2746435469770393E-2"/>
    <n v="1.7179334796405407E-3"/>
  </r>
  <r>
    <n v="1131"/>
    <x v="1"/>
    <x v="0"/>
    <x v="3"/>
    <s v="62-304.520 (7), F.A.C."/>
    <x v="3"/>
    <x v="3"/>
    <x v="0"/>
    <x v="2"/>
    <s v="Citrus groves"/>
    <n v="2210"/>
    <x v="0"/>
    <s v="City of Palm Bay                       Brevard County"/>
    <x v="12"/>
    <x v="0"/>
    <m/>
    <m/>
    <n v="0"/>
    <n v="1"/>
    <n v="16"/>
    <n v="2.6059660017296205"/>
    <n v="16.893202513998506"/>
    <n v="2.2022785685186927"/>
    <n v="7988.4817538808611"/>
    <n v="16.893202513998506"/>
    <n v="2.2022766216087888"/>
    <n v="7988.4817538808611"/>
    <n v="16.893202513998506"/>
    <n v="2.2022766216087888"/>
  </r>
  <r>
    <n v="1132"/>
    <x v="1"/>
    <x v="0"/>
    <x v="3"/>
    <s v="62-304.520 (7), F.A.C."/>
    <x v="3"/>
    <x v="3"/>
    <x v="0"/>
    <x v="2"/>
    <s v="Citrus groves"/>
    <n v="2210"/>
    <x v="0"/>
    <s v="City of Palm Bay                       Brevard County   SJRWMD C-1 Diversion"/>
    <x v="12"/>
    <x v="0"/>
    <m/>
    <m/>
    <n v="0.38"/>
    <n v="0.62"/>
    <n v="160"/>
    <n v="47.607439582690823"/>
    <n v="326.82259576420506"/>
    <n v="23.165744603046377"/>
    <n v="129043.04722607222"/>
    <n v="202.63000937380716"/>
    <n v="23.165724123522029"/>
    <n v="80006.689280164792"/>
    <n v="202.63000937380716"/>
    <n v="23.165724123522029"/>
  </r>
  <r>
    <n v="1133"/>
    <x v="1"/>
    <x v="0"/>
    <x v="3"/>
    <s v="62-304.520 (7), F.A.C."/>
    <x v="3"/>
    <x v="3"/>
    <x v="0"/>
    <x v="2"/>
    <s v="Citrus groves"/>
    <n v="2210"/>
    <x v="0"/>
    <s v="City of West Melbourne                               Brevard County   SJRWMD C-1 Diversion"/>
    <x v="13"/>
    <x v="0"/>
    <m/>
    <m/>
    <n v="0.38"/>
    <n v="0.62"/>
    <n v="3"/>
    <n v="0.12126270939754311"/>
    <n v="1.1411144157447313"/>
    <n v="9.9776000190631833E-2"/>
    <n v="469.71830787203118"/>
    <n v="0.70749093776173322"/>
    <n v="9.9775911984314403E-2"/>
    <n v="291.22535088065933"/>
    <n v="0.70749093776173322"/>
    <n v="9.9775911984314403E-2"/>
  </r>
  <r>
    <n v="1134"/>
    <x v="1"/>
    <x v="0"/>
    <x v="3"/>
    <s v="62-304.520 (7), F.A.C."/>
    <x v="3"/>
    <x v="3"/>
    <x v="0"/>
    <x v="2"/>
    <s v="Citrus groves"/>
    <n v="2210"/>
    <x v="0"/>
    <s v="Town of Grant-Valkaria             Brevard County"/>
    <x v="9"/>
    <x v="0"/>
    <m/>
    <m/>
    <n v="0"/>
    <n v="1"/>
    <n v="3"/>
    <n v="1.3737604906325248E-2"/>
    <n v="0.13863807098106451"/>
    <n v="1.9992029707838768E-2"/>
    <n v="59.219550965038337"/>
    <n v="0.13863807098106451"/>
    <n v="1.9992012034016259E-2"/>
    <n v="59.219550965038337"/>
    <n v="0.13863807098106451"/>
    <n v="1.9992012034016259E-2"/>
  </r>
  <r>
    <n v="1135"/>
    <x v="1"/>
    <x v="0"/>
    <x v="3"/>
    <s v="62-304.520 (7), F.A.C."/>
    <x v="3"/>
    <x v="3"/>
    <x v="0"/>
    <x v="2"/>
    <s v="Citrus groves"/>
    <n v="2210"/>
    <x v="0"/>
    <s v="Town of Malabar                 Brevard County"/>
    <x v="10"/>
    <x v="0"/>
    <m/>
    <m/>
    <n v="0"/>
    <n v="1"/>
    <n v="3"/>
    <n v="9.9256684895782599E-2"/>
    <n v="0.52849534245207663"/>
    <n v="9.9278934414873565E-2"/>
    <n v="175.14737347424381"/>
    <n v="0.52849534245207663"/>
    <n v="9.9278846647983615E-2"/>
    <n v="175.14737347424381"/>
    <n v="0.52849534245207663"/>
    <n v="9.9278846647983615E-2"/>
  </r>
  <r>
    <n v="1136"/>
    <x v="1"/>
    <x v="0"/>
    <x v="3"/>
    <s v="62-304.520 (7), F.A.C."/>
    <x v="3"/>
    <x v="3"/>
    <x v="0"/>
    <x v="2"/>
    <s v="Citrus groves"/>
    <n v="2210"/>
    <x v="0"/>
    <s v="Town of Malabar    Town of Grant-Valkaria             Brevard County"/>
    <x v="9"/>
    <x v="0"/>
    <m/>
    <m/>
    <n v="0"/>
    <n v="1"/>
    <n v="11"/>
    <n v="0.88711632124105499"/>
    <n v="3.8820571168663704"/>
    <n v="0.59595180565963179"/>
    <n v="1767.3809170197164"/>
    <n v="3.8820571168663704"/>
    <n v="0.59595127881235244"/>
    <n v="1767.3809170197164"/>
    <n v="3.8820571168663704"/>
    <n v="0.59595127881235244"/>
  </r>
  <r>
    <n v="1137"/>
    <x v="1"/>
    <x v="0"/>
    <x v="3"/>
    <s v="62-304.520 (7), F.A.C."/>
    <x v="3"/>
    <x v="3"/>
    <x v="0"/>
    <x v="3"/>
    <s v="Abandoned tree crops"/>
    <n v="2240"/>
    <x v="0"/>
    <s v="Brevard County"/>
    <x v="0"/>
    <x v="0"/>
    <m/>
    <m/>
    <n v="0"/>
    <n v="1"/>
    <n v="326"/>
    <n v="145.63546808277238"/>
    <n v="691.71634546305233"/>
    <n v="99.958381284614944"/>
    <n v="339806.79797235847"/>
    <n v="691.71634546305233"/>
    <n v="99.958292917064583"/>
    <n v="339806.79797235847"/>
    <n v="691.71634546305233"/>
    <n v="99.958292917064583"/>
  </r>
  <r>
    <n v="1138"/>
    <x v="1"/>
    <x v="0"/>
    <x v="3"/>
    <s v="62-304.520 (7), F.A.C."/>
    <x v="3"/>
    <x v="3"/>
    <x v="0"/>
    <x v="3"/>
    <s v="Abandoned tree crops"/>
    <n v="2240"/>
    <x v="0"/>
    <s v="City of Palm Bay                       Brevard County   SJRWMD C-1 Diversion"/>
    <x v="12"/>
    <x v="0"/>
    <m/>
    <m/>
    <n v="0.38"/>
    <n v="0.62"/>
    <n v="57"/>
    <n v="31.204412206680345"/>
    <n v="190.17941816843111"/>
    <n v="21.524188677269503"/>
    <n v="84943.138598573845"/>
    <n v="117.91123926442729"/>
    <n v="21.524169648951904"/>
    <n v="52664.74593111578"/>
    <n v="117.91123926442729"/>
    <n v="21.524169648951904"/>
  </r>
  <r>
    <n v="1139"/>
    <x v="1"/>
    <x v="0"/>
    <x v="3"/>
    <s v="62-304.520 (7), F.A.C."/>
    <x v="3"/>
    <x v="3"/>
    <x v="0"/>
    <x v="117"/>
    <s v="Nurseries and Vineyards"/>
    <n v="2400"/>
    <x v="0"/>
    <s v="Brevard County   SJRWMD C-1 Diversion"/>
    <x v="0"/>
    <x v="0"/>
    <m/>
    <m/>
    <n v="0.38"/>
    <n v="0.62"/>
    <n v="3"/>
    <n v="0.1246890377199163"/>
    <n v="1.1160900507997464"/>
    <n v="0.10253136115766448"/>
    <n v="404.30603811479739"/>
    <n v="0.69197583149584285"/>
    <n v="0.1025312705154881"/>
    <n v="250.66974363117438"/>
    <n v="0.69197583149584285"/>
    <n v="0.1025312705154881"/>
  </r>
  <r>
    <n v="1140"/>
    <x v="1"/>
    <x v="0"/>
    <x v="3"/>
    <s v="62-304.520 (7), F.A.C."/>
    <x v="3"/>
    <x v="3"/>
    <x v="0"/>
    <x v="61"/>
    <s v="Tree nurseries"/>
    <n v="2410"/>
    <x v="0"/>
    <s v="Brevard County"/>
    <x v="0"/>
    <x v="0"/>
    <m/>
    <m/>
    <n v="0"/>
    <n v="1"/>
    <n v="3"/>
    <n v="6.5027479552646317E-2"/>
    <n v="0.52697260399219381"/>
    <n v="7.7496509225402119E-2"/>
    <n v="206.00017586324068"/>
    <n v="0.52697260399219381"/>
    <n v="7.7496440715122406E-2"/>
    <n v="206.00017586324068"/>
    <n v="0.52697260399219381"/>
    <n v="7.7496440715122406E-2"/>
  </r>
  <r>
    <n v="1141"/>
    <x v="1"/>
    <x v="0"/>
    <x v="3"/>
    <s v="62-304.520 (7), F.A.C."/>
    <x v="3"/>
    <x v="3"/>
    <x v="0"/>
    <x v="61"/>
    <s v="Tree nurseries"/>
    <n v="2410"/>
    <x v="0"/>
    <s v="City of Palm Bay                       Brevard County"/>
    <x v="12"/>
    <x v="0"/>
    <m/>
    <m/>
    <n v="0"/>
    <n v="1"/>
    <n v="3"/>
    <n v="0.10771810358618661"/>
    <n v="0.87509749099297318"/>
    <n v="0.12866494219933405"/>
    <n v="342.43696722944236"/>
    <n v="0.87509749099297318"/>
    <n v="0.12866482845393751"/>
    <n v="342.43696722944236"/>
    <n v="0.87509749099297318"/>
    <n v="0.12866482845393751"/>
  </r>
  <r>
    <n v="1142"/>
    <x v="1"/>
    <x v="0"/>
    <x v="3"/>
    <s v="62-304.520 (7), F.A.C."/>
    <x v="3"/>
    <x v="3"/>
    <x v="0"/>
    <x v="61"/>
    <s v="Tree nurseries"/>
    <n v="2410"/>
    <x v="0"/>
    <s v="City of Palm Bay                       Brevard County   SJRWMD C-1 Diversion"/>
    <x v="12"/>
    <x v="0"/>
    <m/>
    <m/>
    <n v="0.38"/>
    <n v="0.62"/>
    <n v="41"/>
    <n v="9.6685709332981915"/>
    <n v="83.669999934400138"/>
    <n v="7.7494253344983974"/>
    <n v="31392.631929107942"/>
    <n v="51.875399959328092"/>
    <n v="7.7494184836698334"/>
    <n v="19463.431796046916"/>
    <n v="51.875399959328092"/>
    <n v="7.7494184836698334"/>
  </r>
  <r>
    <n v="1143"/>
    <x v="1"/>
    <x v="0"/>
    <x v="3"/>
    <s v="62-304.520 (7), F.A.C."/>
    <x v="3"/>
    <x v="3"/>
    <x v="0"/>
    <x v="61"/>
    <s v="Tree nurseries"/>
    <n v="2410"/>
    <x v="0"/>
    <s v="Town of Grant-Valkaria             Brevard County"/>
    <x v="9"/>
    <x v="0"/>
    <m/>
    <m/>
    <n v="0"/>
    <n v="1"/>
    <n v="90"/>
    <n v="26.358550273698061"/>
    <n v="185.99531413958923"/>
    <n v="29.505259510620441"/>
    <n v="66030.369882475017"/>
    <n v="185.99531413958923"/>
    <n v="29.505233426689621"/>
    <n v="66030.369882475017"/>
    <n v="185.99531413958923"/>
    <n v="29.505233426689621"/>
  </r>
  <r>
    <n v="1144"/>
    <x v="1"/>
    <x v="0"/>
    <x v="3"/>
    <s v="62-304.520 (7), F.A.C."/>
    <x v="3"/>
    <x v="3"/>
    <x v="0"/>
    <x v="61"/>
    <s v="Tree nurseries"/>
    <n v="2410"/>
    <x v="0"/>
    <s v="Town of Malabar                 Brevard County"/>
    <x v="10"/>
    <x v="0"/>
    <m/>
    <m/>
    <n v="0"/>
    <n v="1"/>
    <n v="3"/>
    <n v="4.286144612464847E-2"/>
    <n v="0.35207952892860617"/>
    <n v="5.1700321519758695E-2"/>
    <n v="138.49431740435966"/>
    <n v="0.35207952892860617"/>
    <n v="5.170027581442925E-2"/>
    <n v="138.49431740435966"/>
    <n v="0.35207952892860617"/>
    <n v="5.170027581442925E-2"/>
  </r>
  <r>
    <n v="1145"/>
    <x v="1"/>
    <x v="0"/>
    <x v="3"/>
    <s v="62-304.520 (7), F.A.C."/>
    <x v="3"/>
    <x v="3"/>
    <x v="0"/>
    <x v="118"/>
    <s v="Sod farms"/>
    <n v="2420"/>
    <x v="0"/>
    <s v="City of Melbourne                  Brevard County   SJRWMD C-1 Diversion"/>
    <x v="11"/>
    <x v="0"/>
    <m/>
    <m/>
    <n v="0.38"/>
    <n v="0.62"/>
    <n v="147"/>
    <n v="21.075264885997584"/>
    <n v="193.63663460038856"/>
    <n v="20.123799079159227"/>
    <n v="66580.586365438503"/>
    <n v="120.05471345224086"/>
    <n v="20.123781288846825"/>
    <n v="41279.963546571867"/>
    <n v="120.05471345224086"/>
    <n v="20.123781288846825"/>
  </r>
  <r>
    <n v="1146"/>
    <x v="1"/>
    <x v="0"/>
    <x v="3"/>
    <s v="62-304.520 (7), F.A.C."/>
    <x v="3"/>
    <x v="3"/>
    <x v="0"/>
    <x v="118"/>
    <s v="Sod farms"/>
    <n v="2420"/>
    <x v="0"/>
    <s v="City of Palm Bay                       Brevard County"/>
    <x v="12"/>
    <x v="0"/>
    <m/>
    <m/>
    <n v="0"/>
    <n v="1"/>
    <n v="1"/>
    <n v="2.1390677231840299E-5"/>
    <n v="1.8339449272611449E-4"/>
    <n v="2.9468331436005075E-5"/>
    <n v="6.4293571743358757E-2"/>
    <n v="1.8339449272611449E-4"/>
    <n v="2.9468305384720299E-5"/>
    <n v="6.4293571743358757E-2"/>
    <n v="1.8339449272611449E-4"/>
    <n v="2.9468305384720299E-5"/>
  </r>
  <r>
    <n v="1147"/>
    <x v="1"/>
    <x v="0"/>
    <x v="3"/>
    <s v="62-304.520 (7), F.A.C."/>
    <x v="3"/>
    <x v="3"/>
    <x v="0"/>
    <x v="118"/>
    <s v="Sod farms"/>
    <n v="2420"/>
    <x v="0"/>
    <s v="City of Palm Bay                       Brevard County   SJRWMD C-1 Diversion"/>
    <x v="12"/>
    <x v="0"/>
    <m/>
    <m/>
    <n v="0.38"/>
    <n v="0.62"/>
    <n v="68"/>
    <n v="4.1752599568349718"/>
    <n v="32.931992825744111"/>
    <n v="3.265503417604176"/>
    <n v="11692.632738569731"/>
    <n v="20.417835551961343"/>
    <n v="3.2655005307573313"/>
    <n v="7249.4322979132339"/>
    <n v="20.417835551961343"/>
    <n v="3.2655005307573313"/>
  </r>
  <r>
    <n v="1148"/>
    <x v="1"/>
    <x v="0"/>
    <x v="3"/>
    <s v="62-304.520 (7), F.A.C."/>
    <x v="3"/>
    <x v="3"/>
    <x v="0"/>
    <x v="119"/>
    <s v="Ornamentals"/>
    <n v="2430"/>
    <x v="0"/>
    <s v="Brevard County"/>
    <x v="0"/>
    <x v="0"/>
    <m/>
    <m/>
    <n v="0"/>
    <n v="1"/>
    <n v="3"/>
    <n v="8.5681949418576403E-2"/>
    <n v="0.65112027258682947"/>
    <n v="9.4293495743245734E-2"/>
    <n v="257.80448291330458"/>
    <n v="0.65112027258682947"/>
    <n v="9.4293412383700204E-2"/>
    <n v="257.80448291330458"/>
    <n v="0.65112027258682947"/>
    <n v="9.4293412383700204E-2"/>
  </r>
  <r>
    <n v="1149"/>
    <x v="1"/>
    <x v="0"/>
    <x v="3"/>
    <s v="62-304.520 (7), F.A.C."/>
    <x v="3"/>
    <x v="3"/>
    <x v="0"/>
    <x v="119"/>
    <s v="Ornamentals"/>
    <n v="2430"/>
    <x v="0"/>
    <s v="Brevard County   SJRWMD C-1 Diversion"/>
    <x v="0"/>
    <x v="0"/>
    <m/>
    <m/>
    <n v="0.38"/>
    <n v="0.62"/>
    <n v="6"/>
    <n v="0.28587252648661959"/>
    <n v="2.8323020518493296"/>
    <n v="0.26334058191084819"/>
    <n v="1085.2108134098166"/>
    <n v="1.7560272721465844"/>
    <n v="0.2633403491063363"/>
    <n v="672.83070431408635"/>
    <n v="1.7560272721465844"/>
    <n v="0.2633403491063363"/>
  </r>
  <r>
    <n v="1150"/>
    <x v="1"/>
    <x v="0"/>
    <x v="3"/>
    <s v="62-304.520 (7), F.A.C."/>
    <x v="3"/>
    <x v="3"/>
    <x v="0"/>
    <x v="119"/>
    <s v="Ornamentals"/>
    <n v="2430"/>
    <x v="0"/>
    <s v="City of Palm Bay                       Brevard County"/>
    <x v="12"/>
    <x v="0"/>
    <m/>
    <m/>
    <n v="0"/>
    <n v="1"/>
    <n v="3"/>
    <n v="0.12695715610397371"/>
    <n v="0.96505684106600242"/>
    <n v="0.13961882570200712"/>
    <n v="382.82441834660744"/>
    <n v="0.96505684106600242"/>
    <n v="0.13961870227290152"/>
    <n v="382.82441834660744"/>
    <n v="0.96505684106600242"/>
    <n v="0.13961870227290152"/>
  </r>
  <r>
    <n v="1151"/>
    <x v="1"/>
    <x v="0"/>
    <x v="3"/>
    <s v="62-304.520 (7), F.A.C."/>
    <x v="3"/>
    <x v="3"/>
    <x v="0"/>
    <x v="119"/>
    <s v="Ornamentals"/>
    <n v="2430"/>
    <x v="0"/>
    <s v="City of Palm Bay                       Brevard County   SJRWMD C-1 Diversion"/>
    <x v="12"/>
    <x v="0"/>
    <m/>
    <m/>
    <n v="0.38"/>
    <n v="0.62"/>
    <n v="52"/>
    <n v="17.975112776382382"/>
    <n v="159.3069459876692"/>
    <n v="15.407988108399303"/>
    <n v="59610.083494065046"/>
    <n v="98.770306512354878"/>
    <n v="15.407974487068632"/>
    <n v="36958.251766320333"/>
    <n v="98.770306512354878"/>
    <n v="15.407974487068632"/>
  </r>
  <r>
    <n v="1152"/>
    <x v="1"/>
    <x v="0"/>
    <x v="3"/>
    <s v="62-304.520 (7), F.A.C."/>
    <x v="3"/>
    <x v="3"/>
    <x v="0"/>
    <x v="119"/>
    <s v="Ornamentals"/>
    <n v="2430"/>
    <x v="0"/>
    <s v="City of Palm Bay          Town of Grant-Valkaria             Brevard County"/>
    <x v="9"/>
    <x v="0"/>
    <m/>
    <m/>
    <n v="0"/>
    <n v="1"/>
    <n v="2"/>
    <n v="0.1233357438262965"/>
    <n v="0.63397697771923334"/>
    <n v="6.1079528480252054E-2"/>
    <n v="252.12817610850084"/>
    <n v="0.63397697771923334"/>
    <n v="6.1079474483296099E-2"/>
    <n v="252.12817610850084"/>
    <n v="0.63397697771923334"/>
    <n v="6.1079474483296099E-2"/>
  </r>
  <r>
    <n v="1153"/>
    <x v="1"/>
    <x v="0"/>
    <x v="3"/>
    <s v="62-304.520 (7), F.A.C."/>
    <x v="3"/>
    <x v="3"/>
    <x v="0"/>
    <x v="119"/>
    <s v="Ornamentals"/>
    <n v="2430"/>
    <x v="0"/>
    <s v="Town of Grant-Valkaria             Brevard County"/>
    <x v="9"/>
    <x v="0"/>
    <m/>
    <m/>
    <n v="0"/>
    <n v="1"/>
    <n v="6"/>
    <n v="0.21060469641959939"/>
    <n v="1.667184063532132"/>
    <n v="0.21879314872335268"/>
    <n v="640.95903014618636"/>
    <n v="1.667184063532132"/>
    <n v="0.21879295530070711"/>
    <n v="640.95903014618636"/>
    <n v="1.667184063532132"/>
    <n v="0.21879295530070711"/>
  </r>
  <r>
    <n v="1154"/>
    <x v="1"/>
    <x v="0"/>
    <x v="3"/>
    <s v="62-304.520 (7), F.A.C."/>
    <x v="3"/>
    <x v="3"/>
    <x v="0"/>
    <x v="119"/>
    <s v="Ornamentals"/>
    <n v="2430"/>
    <x v="0"/>
    <s v="Town of Malabar                 Brevard County"/>
    <x v="10"/>
    <x v="0"/>
    <m/>
    <m/>
    <n v="0"/>
    <n v="1"/>
    <n v="142"/>
    <n v="53.544326867911231"/>
    <n v="323.55735872177303"/>
    <n v="49.809656197984822"/>
    <n v="128532.97330632353"/>
    <n v="323.55735872177303"/>
    <n v="49.809612164085486"/>
    <n v="128532.97330632353"/>
    <n v="323.55735872177303"/>
    <n v="49.809612164085486"/>
  </r>
  <r>
    <n v="1155"/>
    <x v="1"/>
    <x v="0"/>
    <x v="3"/>
    <s v="62-304.520 (7), F.A.C."/>
    <x v="3"/>
    <x v="3"/>
    <x v="0"/>
    <x v="120"/>
    <s v="Shade ferns"/>
    <n v="2431"/>
    <x v="0"/>
    <s v="Brevard County   SJRWMD C-1 Diversion"/>
    <x v="0"/>
    <x v="0"/>
    <m/>
    <m/>
    <n v="0.38"/>
    <n v="0.62"/>
    <n v="2"/>
    <n v="7.0834537641747797E-2"/>
    <n v="0.66868399695757785"/>
    <n v="6.6678121456565792E-2"/>
    <n v="224.1924802286965"/>
    <n v="0.41458407811369824"/>
    <n v="6.6678062510210842E-2"/>
    <n v="138.99933774179183"/>
    <n v="0.41458407811369824"/>
    <n v="6.6678062510210842E-2"/>
  </r>
  <r>
    <n v="1156"/>
    <x v="1"/>
    <x v="0"/>
    <x v="3"/>
    <s v="62-304.520 (7), F.A.C."/>
    <x v="3"/>
    <x v="3"/>
    <x v="0"/>
    <x v="121"/>
    <s v="Horse Farms"/>
    <n v="2510"/>
    <x v="0"/>
    <s v="Brevard County   SJRWMD C-1 Diversion"/>
    <x v="0"/>
    <x v="0"/>
    <m/>
    <m/>
    <n v="0.38"/>
    <n v="0.62"/>
    <n v="20"/>
    <n v="0.79625167657144413"/>
    <n v="7.330595901262388"/>
    <n v="0.64710760012462742"/>
    <n v="2876.8545775774564"/>
    <n v="4.5449694587826812"/>
    <n v="0.64710702805340514"/>
    <n v="1783.6498380980229"/>
    <n v="4.5449694587826812"/>
    <n v="0.64710702805340514"/>
  </r>
  <r>
    <n v="1157"/>
    <x v="1"/>
    <x v="0"/>
    <x v="3"/>
    <s v="62-304.520 (7), F.A.C."/>
    <x v="3"/>
    <x v="3"/>
    <x v="0"/>
    <x v="121"/>
    <s v="Horse Farms"/>
    <n v="2510"/>
    <x v="0"/>
    <s v="City of Melbourne                  Brevard County   SJRWMD C-1 Diversion"/>
    <x v="11"/>
    <x v="0"/>
    <m/>
    <m/>
    <n v="0.38"/>
    <n v="0.62"/>
    <n v="14"/>
    <n v="0.71464317361490448"/>
    <n v="6.7972181774794356"/>
    <n v="0.68043353824014818"/>
    <n v="2295.1069345147712"/>
    <n v="4.2142752700372501"/>
    <n v="0.68043293670734917"/>
    <n v="1422.9662993991585"/>
    <n v="4.2142752700372501"/>
    <n v="0.68043293670734917"/>
  </r>
  <r>
    <n v="1158"/>
    <x v="1"/>
    <x v="0"/>
    <x v="3"/>
    <s v="62-304.520 (7), F.A.C."/>
    <x v="3"/>
    <x v="3"/>
    <x v="0"/>
    <x v="121"/>
    <s v="Horse Farms"/>
    <n v="2510"/>
    <x v="0"/>
    <s v="City of Palm Bay                       Brevard County   SJRWMD C-1 Diversion"/>
    <x v="12"/>
    <x v="0"/>
    <m/>
    <m/>
    <n v="0.38"/>
    <n v="0.62"/>
    <n v="31"/>
    <n v="1.4152252575392017"/>
    <n v="10.232375722599754"/>
    <n v="0.85986773049710108"/>
    <n v="4829.3800301150459"/>
    <n v="6.3440729480118501"/>
    <n v="0.85986697033668202"/>
    <n v="2994.2156186713282"/>
    <n v="6.3440729480118501"/>
    <n v="0.85986697033668202"/>
  </r>
  <r>
    <n v="1159"/>
    <x v="1"/>
    <x v="0"/>
    <x v="3"/>
    <s v="62-304.520 (7), F.A.C."/>
    <x v="3"/>
    <x v="3"/>
    <x v="0"/>
    <x v="121"/>
    <s v="Horse Farms"/>
    <n v="2510"/>
    <x v="0"/>
    <s v="City of West Melbourne                               Brevard County   SJRWMD C-1 Diversion"/>
    <x v="13"/>
    <x v="0"/>
    <m/>
    <m/>
    <n v="0.38"/>
    <n v="0.62"/>
    <n v="3"/>
    <n v="7.8530026817291307E-2"/>
    <n v="0.95885428351862567"/>
    <n v="7.8351109909380559E-2"/>
    <n v="319.87757944137945"/>
    <n v="0.594489655781548"/>
    <n v="7.8351040643596506E-2"/>
    <n v="198.32409925365525"/>
    <n v="0.594489655781548"/>
    <n v="7.8351040643596506E-2"/>
  </r>
  <r>
    <n v="1160"/>
    <x v="1"/>
    <x v="0"/>
    <x v="3"/>
    <s v="62-304.520 (7), F.A.C."/>
    <x v="3"/>
    <x v="3"/>
    <x v="0"/>
    <x v="121"/>
    <s v="Horse Farms"/>
    <n v="2510"/>
    <x v="0"/>
    <s v="Town of Grant-Valkaria             Brevard County"/>
    <x v="9"/>
    <x v="0"/>
    <m/>
    <m/>
    <n v="0"/>
    <n v="1"/>
    <n v="329"/>
    <n v="68.132977432403791"/>
    <n v="484.19037420236549"/>
    <n v="72.271468970691032"/>
    <n v="190764.06851665297"/>
    <n v="484.19037420236549"/>
    <n v="72.271405079573611"/>
    <n v="190764.06851665297"/>
    <n v="484.19037420236549"/>
    <n v="72.271405079573611"/>
  </r>
  <r>
    <n v="1161"/>
    <x v="1"/>
    <x v="0"/>
    <x v="3"/>
    <s v="62-304.520 (7), F.A.C."/>
    <x v="3"/>
    <x v="3"/>
    <x v="0"/>
    <x v="121"/>
    <s v="Horse Farms"/>
    <n v="2510"/>
    <x v="0"/>
    <s v="Town of Malabar                 Brevard County"/>
    <x v="10"/>
    <x v="0"/>
    <m/>
    <m/>
    <n v="0"/>
    <n v="1"/>
    <n v="160"/>
    <n v="18.424389771967924"/>
    <n v="146.38778914394936"/>
    <n v="22.229673743712599"/>
    <n v="55687.225941515484"/>
    <n v="146.38778914394936"/>
    <n v="22.229654091715553"/>
    <n v="55687.225941515484"/>
    <n v="146.38778914394936"/>
    <n v="22.229654091715553"/>
  </r>
  <r>
    <n v="1162"/>
    <x v="1"/>
    <x v="0"/>
    <x v="3"/>
    <s v="62-304.520 (7), F.A.C."/>
    <x v="3"/>
    <x v="3"/>
    <x v="0"/>
    <x v="121"/>
    <s v="Horse Farms"/>
    <n v="2510"/>
    <x v="0"/>
    <s v="Town of Malabar    Town of Grant-Valkaria             Brevard County"/>
    <x v="9"/>
    <x v="0"/>
    <m/>
    <m/>
    <n v="0"/>
    <n v="1"/>
    <n v="4"/>
    <n v="0.1229946441345012"/>
    <n v="0.75029836436392172"/>
    <n v="0.10518992131387235"/>
    <n v="340.05801806693108"/>
    <n v="0.75029836436392172"/>
    <n v="0.10518982832141349"/>
    <n v="340.05801806693108"/>
    <n v="0.75029836436392172"/>
    <n v="0.10518982832141349"/>
  </r>
  <r>
    <n v="1163"/>
    <x v="1"/>
    <x v="0"/>
    <x v="3"/>
    <s v="62-304.520 (7), F.A.C."/>
    <x v="3"/>
    <x v="3"/>
    <x v="0"/>
    <x v="122"/>
    <s v="Aquaculture"/>
    <n v="2540"/>
    <x v="0"/>
    <s v="Brevard County   SJRWMD C-1 Diversion"/>
    <x v="0"/>
    <x v="0"/>
    <m/>
    <m/>
    <n v="0.38"/>
    <n v="0.62"/>
    <n v="15"/>
    <n v="4.6768404258422684"/>
    <n v="37.800683069642574"/>
    <n v="3.2967445382028191"/>
    <n v="19600.131097109715"/>
    <n v="23.436423503178396"/>
    <n v="3.2967416237374647"/>
    <n v="12152.081280208022"/>
    <n v="23.436423503178396"/>
    <n v="3.2967416237374647"/>
  </r>
  <r>
    <n v="1164"/>
    <x v="1"/>
    <x v="0"/>
    <x v="3"/>
    <s v="62-304.520 (7), F.A.C."/>
    <x v="3"/>
    <x v="3"/>
    <x v="0"/>
    <x v="4"/>
    <s v="Mixed Rangeland"/>
    <n v="1000"/>
    <x v="0"/>
    <s v="City of West Melbourne                               Brevard County   SJRWMD C-1 Diversion"/>
    <x v="13"/>
    <x v="0"/>
    <m/>
    <m/>
    <n v="0.38"/>
    <n v="0.62"/>
    <n v="1"/>
    <n v="6.7184094329680204E-4"/>
    <n v="4.4652196108050666E-3"/>
    <n v="2.9587471053194367E-4"/>
    <n v="1.9359991184859167"/>
    <n v="2.7684361586991411E-3"/>
    <n v="2.9587444896584953E-4"/>
    <n v="1.2003194534612682"/>
    <n v="2.7684361586991411E-3"/>
    <n v="2.9587444896584953E-4"/>
  </r>
  <r>
    <n v="1165"/>
    <x v="1"/>
    <x v="0"/>
    <x v="3"/>
    <s v="62-304.520 (7), F.A.C."/>
    <x v="3"/>
    <x v="3"/>
    <x v="0"/>
    <x v="4"/>
    <s v="Mixed Rangeland"/>
    <n v="3300"/>
    <x v="0"/>
    <s v="Brevard County"/>
    <x v="0"/>
    <x v="0"/>
    <m/>
    <m/>
    <n v="0"/>
    <n v="1"/>
    <n v="235"/>
    <n v="71.921313934740269"/>
    <n v="372.92666881895735"/>
    <n v="50.505663014842582"/>
    <n v="183964.65390241475"/>
    <n v="372.92666881895735"/>
    <n v="50.505618365642945"/>
    <n v="183964.65390241475"/>
    <n v="372.92666881895735"/>
    <n v="50.505618365642945"/>
  </r>
  <r>
    <n v="1166"/>
    <x v="1"/>
    <x v="0"/>
    <x v="3"/>
    <s v="62-304.520 (7), F.A.C."/>
    <x v="3"/>
    <x v="3"/>
    <x v="0"/>
    <x v="4"/>
    <s v="Mixed Rangeland"/>
    <n v="3300"/>
    <x v="0"/>
    <s v="Brevard County   SJRWMD C-1 Diversion"/>
    <x v="0"/>
    <x v="0"/>
    <m/>
    <m/>
    <n v="0.38"/>
    <n v="0.62"/>
    <n v="533"/>
    <n v="204.60496399294976"/>
    <n v="1573.6403428574204"/>
    <n v="111.19752336369365"/>
    <n v="668524.33063959749"/>
    <n v="975.6570125716006"/>
    <n v="111.19742506025345"/>
    <n v="414485.08499654994"/>
    <n v="975.6570125716006"/>
    <n v="111.19742506025345"/>
  </r>
  <r>
    <n v="1167"/>
    <x v="1"/>
    <x v="0"/>
    <x v="3"/>
    <s v="62-304.520 (7), F.A.C."/>
    <x v="3"/>
    <x v="3"/>
    <x v="0"/>
    <x v="4"/>
    <s v="Mixed Rangeland"/>
    <n v="3300"/>
    <x v="0"/>
    <s v="City of Melbourne                  Brevard County"/>
    <x v="11"/>
    <x v="0"/>
    <m/>
    <m/>
    <n v="0"/>
    <n v="1"/>
    <n v="136"/>
    <n v="36.814132347611654"/>
    <n v="271.07491359423233"/>
    <n v="33.360581252645908"/>
    <n v="123190.16328654251"/>
    <n v="271.07491359423233"/>
    <n v="33.360551760443201"/>
    <n v="123190.16328654251"/>
    <n v="271.07491359423233"/>
    <n v="33.360551760443201"/>
  </r>
  <r>
    <n v="1168"/>
    <x v="1"/>
    <x v="0"/>
    <x v="3"/>
    <s v="62-304.520 (7), F.A.C."/>
    <x v="3"/>
    <x v="3"/>
    <x v="0"/>
    <x v="4"/>
    <s v="Mixed Rangeland"/>
    <n v="3300"/>
    <x v="0"/>
    <s v="City of Melbourne                  Brevard County   SJRWMD C-1 Diversion"/>
    <x v="11"/>
    <x v="0"/>
    <m/>
    <m/>
    <n v="0.38"/>
    <n v="0.62"/>
    <n v="184"/>
    <n v="22.698853595600479"/>
    <n v="168.20602056505538"/>
    <n v="12.34639537268616"/>
    <n v="69863.984841433339"/>
    <n v="104.28773275033434"/>
    <n v="12.346384457936429"/>
    <n v="43315.670601688667"/>
    <n v="104.28773275033434"/>
    <n v="12.346384457936429"/>
  </r>
  <r>
    <n v="1169"/>
    <x v="1"/>
    <x v="0"/>
    <x v="3"/>
    <s v="62-304.520 (7), F.A.C."/>
    <x v="3"/>
    <x v="3"/>
    <x v="0"/>
    <x v="4"/>
    <s v="Mixed Rangeland"/>
    <n v="3300"/>
    <x v="0"/>
    <s v="City of Palm Bay                       Brevard County"/>
    <x v="12"/>
    <x v="0"/>
    <m/>
    <m/>
    <n v="0"/>
    <n v="1"/>
    <n v="146"/>
    <n v="48.350119899095034"/>
    <n v="417.60529576108553"/>
    <n v="48.347795538499291"/>
    <n v="182793.36856920519"/>
    <n v="417.60529576108553"/>
    <n v="48.3477527969482"/>
    <n v="182793.36856920519"/>
    <n v="417.60529576108553"/>
    <n v="48.3477527969482"/>
  </r>
  <r>
    <n v="1170"/>
    <x v="1"/>
    <x v="0"/>
    <x v="3"/>
    <s v="62-304.520 (7), F.A.C."/>
    <x v="3"/>
    <x v="3"/>
    <x v="0"/>
    <x v="4"/>
    <s v="Mixed Rangeland"/>
    <n v="3300"/>
    <x v="0"/>
    <s v="City of Palm Bay                       Brevard County   SJRWMD C-1 Diversion"/>
    <x v="12"/>
    <x v="0"/>
    <m/>
    <m/>
    <n v="0.38"/>
    <n v="0.62"/>
    <n v="985"/>
    <n v="246.50843930831778"/>
    <n v="1928.3436836370388"/>
    <n v="141.0815558000798"/>
    <n v="844142.14536932332"/>
    <n v="1195.5730838549625"/>
    <n v="141.0814310778571"/>
    <n v="523368.13012897933"/>
    <n v="1195.5730838549625"/>
    <n v="141.0814310778571"/>
  </r>
  <r>
    <n v="1171"/>
    <x v="1"/>
    <x v="0"/>
    <x v="3"/>
    <s v="62-304.520 (7), F.A.C."/>
    <x v="3"/>
    <x v="3"/>
    <x v="0"/>
    <x v="4"/>
    <s v="Mixed Rangeland"/>
    <n v="3300"/>
    <x v="0"/>
    <s v="City of Palm Bay          Town of Grant-Valkaria             Brevard County"/>
    <x v="9"/>
    <x v="0"/>
    <m/>
    <m/>
    <n v="0"/>
    <n v="1"/>
    <n v="1"/>
    <n v="2.8655016458903899E-2"/>
    <n v="0.14968692263994168"/>
    <n v="1.8328986579631033E-2"/>
    <n v="69.753938153181778"/>
    <n v="0.14968692263994168"/>
    <n v="1.8328970376010799E-2"/>
    <n v="69.753938153181778"/>
    <n v="0.14968692263994168"/>
    <n v="1.8328970376010799E-2"/>
  </r>
  <r>
    <n v="1172"/>
    <x v="1"/>
    <x v="0"/>
    <x v="3"/>
    <s v="62-304.520 (7), F.A.C."/>
    <x v="3"/>
    <x v="3"/>
    <x v="0"/>
    <x v="4"/>
    <s v="Mixed Rangeland"/>
    <n v="3300"/>
    <x v="0"/>
    <s v="City of Palm Bay          Town of Grant-Valkaria             Brevard County   SJRWMD C-1 Diversion"/>
    <x v="12"/>
    <x v="0"/>
    <m/>
    <m/>
    <n v="0.38"/>
    <n v="0.62"/>
    <n v="17"/>
    <n v="0.55074505884288427"/>
    <n v="3.6390913694418456"/>
    <n v="0.26345124698180711"/>
    <n v="1525.0334767894528"/>
    <n v="2.2562366490539443"/>
    <n v="0.26345101407946292"/>
    <n v="945.52075560946082"/>
    <n v="2.2562366490539443"/>
    <n v="0.26345101407946292"/>
  </r>
  <r>
    <n v="1173"/>
    <x v="1"/>
    <x v="0"/>
    <x v="3"/>
    <s v="62-304.520 (7), F.A.C."/>
    <x v="3"/>
    <x v="3"/>
    <x v="0"/>
    <x v="4"/>
    <s v="Mixed Rangeland"/>
    <n v="3300"/>
    <x v="0"/>
    <s v="City of Palm Bay      Town of Malabar                 Brevard County"/>
    <x v="12"/>
    <x v="0"/>
    <m/>
    <m/>
    <n v="0"/>
    <n v="1"/>
    <n v="1"/>
    <n v="1.5764253257316001E-2"/>
    <n v="0.13472686832692887"/>
    <n v="1.7054742061110899E-2"/>
    <n v="62.021030080489155"/>
    <n v="0.13472686832692887"/>
    <n v="1.70547269839782E-2"/>
    <n v="62.021030080489155"/>
    <n v="0.13472686832692887"/>
    <n v="1.70547269839782E-2"/>
  </r>
  <r>
    <n v="1174"/>
    <x v="1"/>
    <x v="0"/>
    <x v="3"/>
    <s v="62-304.520 (7), F.A.C."/>
    <x v="3"/>
    <x v="3"/>
    <x v="0"/>
    <x v="4"/>
    <s v="Mixed Rangeland"/>
    <n v="3300"/>
    <x v="0"/>
    <s v="City of Palm Bay      Town of Malabar                 Brevard County   SJRWMD C-1 Diversion"/>
    <x v="12"/>
    <x v="0"/>
    <m/>
    <m/>
    <n v="0.38"/>
    <n v="0.62"/>
    <n v="4"/>
    <n v="0.10645947140842975"/>
    <n v="0.86517776670752156"/>
    <n v="6.6583150641731786E-2"/>
    <n v="393.90317855416168"/>
    <n v="0.53641021535866329"/>
    <n v="6.6583091779334844E-2"/>
    <n v="244.21997070358023"/>
    <n v="0.53641021535866329"/>
    <n v="6.6583091779334844E-2"/>
  </r>
  <r>
    <n v="1175"/>
    <x v="1"/>
    <x v="0"/>
    <x v="3"/>
    <s v="62-304.520 (7), F.A.C."/>
    <x v="3"/>
    <x v="3"/>
    <x v="0"/>
    <x v="4"/>
    <s v="Mixed Rangeland"/>
    <n v="3300"/>
    <x v="0"/>
    <s v="City of West Melbourne                               Brevard County"/>
    <x v="13"/>
    <x v="0"/>
    <m/>
    <m/>
    <n v="0"/>
    <n v="1"/>
    <n v="20"/>
    <n v="4.9222689569416538"/>
    <n v="39.895272396247357"/>
    <n v="4.6454930587926251"/>
    <n v="16572.616879931837"/>
    <n v="39.895272396247357"/>
    <n v="4.6454889519750004"/>
    <n v="16572.616879931837"/>
    <n v="39.895272396247357"/>
    <n v="4.6454889519750004"/>
  </r>
  <r>
    <n v="1176"/>
    <x v="1"/>
    <x v="0"/>
    <x v="3"/>
    <s v="62-304.520 (7), F.A.C."/>
    <x v="3"/>
    <x v="3"/>
    <x v="0"/>
    <x v="4"/>
    <s v="Mixed Rangeland"/>
    <n v="3300"/>
    <x v="0"/>
    <s v="City of West Melbourne                               Brevard County   SJRWMD C-1 Diversion"/>
    <x v="13"/>
    <x v="0"/>
    <m/>
    <m/>
    <n v="0.38"/>
    <n v="0.62"/>
    <n v="125"/>
    <n v="33.307238112701327"/>
    <n v="225.74193984935243"/>
    <n v="17.318558724016572"/>
    <n v="94041.047326672022"/>
    <n v="139.96000270659843"/>
    <n v="17.318543413658503"/>
    <n v="58305.449342536689"/>
    <n v="139.96000270659843"/>
    <n v="17.318543413658503"/>
  </r>
  <r>
    <n v="1177"/>
    <x v="1"/>
    <x v="0"/>
    <x v="3"/>
    <s v="62-304.520 (7), F.A.C."/>
    <x v="3"/>
    <x v="3"/>
    <x v="0"/>
    <x v="4"/>
    <s v="Mixed Rangeland"/>
    <n v="3300"/>
    <x v="0"/>
    <s v="City of West Melbourne             City of Melbourne                  Brevard County"/>
    <x v="13"/>
    <x v="0"/>
    <m/>
    <m/>
    <n v="0"/>
    <n v="1"/>
    <n v="5"/>
    <n v="7.5294070847061866E-3"/>
    <n v="4.8460833074715812E-2"/>
    <n v="6.5829675842314153E-3"/>
    <n v="26.995972378861822"/>
    <n v="4.8460833074715812E-2"/>
    <n v="6.5829617646021802E-3"/>
    <n v="26.995972378861822"/>
    <n v="4.8460833074715812E-2"/>
    <n v="6.5829617646021802E-3"/>
  </r>
  <r>
    <n v="1178"/>
    <x v="1"/>
    <x v="0"/>
    <x v="3"/>
    <s v="62-304.520 (7), F.A.C."/>
    <x v="3"/>
    <x v="3"/>
    <x v="0"/>
    <x v="4"/>
    <s v="Mixed Rangeland"/>
    <n v="3300"/>
    <x v="0"/>
    <s v="Town of Grant-Valkaria             Brevard County"/>
    <x v="9"/>
    <x v="0"/>
    <m/>
    <m/>
    <n v="0"/>
    <n v="1"/>
    <n v="1337"/>
    <n v="450.43602035978108"/>
    <n v="2456.9453098535905"/>
    <n v="284.37003466511686"/>
    <n v="1071560.169040143"/>
    <n v="2456.9453098535905"/>
    <n v="284.36978326965584"/>
    <n v="1071560.169040143"/>
    <n v="2456.9453098535905"/>
    <n v="284.36978326965584"/>
  </r>
  <r>
    <n v="1179"/>
    <x v="1"/>
    <x v="0"/>
    <x v="3"/>
    <s v="62-304.520 (7), F.A.C."/>
    <x v="3"/>
    <x v="3"/>
    <x v="0"/>
    <x v="4"/>
    <s v="Mixed Rangeland"/>
    <n v="3300"/>
    <x v="0"/>
    <s v="Town of Grant-Valkaria             Brevard County   SJRWMD C-1 Diversion"/>
    <x v="9"/>
    <x v="0"/>
    <m/>
    <m/>
    <n v="0.38"/>
    <n v="0.62"/>
    <n v="74"/>
    <n v="24.746329287991699"/>
    <n v="142.54961442161462"/>
    <n v="10.983938282826037"/>
    <n v="64129.855385499424"/>
    <n v="88.380760941401093"/>
    <n v="10.983928572547555"/>
    <n v="39760.510339009648"/>
    <n v="88.380760941401093"/>
    <n v="10.983928572547555"/>
  </r>
  <r>
    <n v="1180"/>
    <x v="1"/>
    <x v="0"/>
    <x v="3"/>
    <s v="62-304.520 (7), F.A.C."/>
    <x v="3"/>
    <x v="3"/>
    <x v="0"/>
    <x v="4"/>
    <s v="Mixed Rangeland"/>
    <n v="3300"/>
    <x v="0"/>
    <s v="Town of Malabar                 Brevard County"/>
    <x v="10"/>
    <x v="0"/>
    <m/>
    <m/>
    <n v="0"/>
    <n v="1"/>
    <n v="614"/>
    <n v="216.34119898382463"/>
    <n v="1075.0484053938296"/>
    <n v="130.40777709480969"/>
    <n v="485065.00537150825"/>
    <n v="1075.0484053938296"/>
    <n v="130.40766180867101"/>
    <n v="485065.00537150825"/>
    <n v="1075.0484053938296"/>
    <n v="130.40766180867101"/>
  </r>
  <r>
    <n v="1181"/>
    <x v="1"/>
    <x v="0"/>
    <x v="3"/>
    <s v="62-304.520 (7), F.A.C."/>
    <x v="3"/>
    <x v="3"/>
    <x v="0"/>
    <x v="4"/>
    <s v="Mixed Rangeland"/>
    <n v="3300"/>
    <x v="0"/>
    <s v="Town of Malabar                 Brevard County   SJRWMD C-1 Diversion"/>
    <x v="10"/>
    <x v="0"/>
    <m/>
    <m/>
    <n v="0.38"/>
    <n v="0.62"/>
    <n v="4"/>
    <n v="8.0829794036704289E-2"/>
    <n v="0.64360638141902915"/>
    <n v="4.9394806315083001E-2"/>
    <n v="296.76464247735612"/>
    <n v="0.39903595647979806"/>
    <n v="4.9394762647928914E-2"/>
    <n v="183.99407833596081"/>
    <n v="0.39903595647979806"/>
    <n v="4.9394762647928914E-2"/>
  </r>
  <r>
    <n v="1182"/>
    <x v="1"/>
    <x v="0"/>
    <x v="3"/>
    <s v="62-304.520 (7), F.A.C."/>
    <x v="3"/>
    <x v="3"/>
    <x v="0"/>
    <x v="4"/>
    <s v="Mixed Rangeland"/>
    <n v="3300"/>
    <x v="0"/>
    <s v="Town of Malabar    Town of Grant-Valkaria             Brevard County"/>
    <x v="9"/>
    <x v="0"/>
    <m/>
    <m/>
    <n v="0"/>
    <n v="1"/>
    <n v="31"/>
    <n v="2.4131472698357541"/>
    <n v="12.712247825688799"/>
    <n v="1.6884356337089916"/>
    <n v="6290.4825982631137"/>
    <n v="12.712247825688799"/>
    <n v="1.6884341410585604"/>
    <n v="6290.4825982631137"/>
    <n v="12.712247825688799"/>
    <n v="1.6884341410585604"/>
  </r>
  <r>
    <n v="1183"/>
    <x v="1"/>
    <x v="0"/>
    <x v="3"/>
    <s v="62-304.520 (7), F.A.C."/>
    <x v="3"/>
    <x v="3"/>
    <x v="0"/>
    <x v="4"/>
    <s v="Mixed Rangeland"/>
    <n v="3300"/>
    <x v="0"/>
    <s v="US Air Force          City of Palm Bay                       Brevard County   SJRWMD C-1 Diversion"/>
    <x v="2"/>
    <x v="0"/>
    <m/>
    <m/>
    <n v="0.38"/>
    <n v="0.62"/>
    <n v="197"/>
    <n v="81.905481461721664"/>
    <n v="586.49811101190767"/>
    <n v="44.984567657147494"/>
    <n v="280552.26987274358"/>
    <n v="363.6288288273829"/>
    <n v="44.98452788883597"/>
    <n v="173942.40732110111"/>
    <n v="363.6288288273829"/>
    <n v="44.98452788883597"/>
  </r>
  <r>
    <n v="1184"/>
    <x v="1"/>
    <x v="0"/>
    <x v="3"/>
    <s v="62-304.520 (7), F.A.C."/>
    <x v="3"/>
    <x v="3"/>
    <x v="1"/>
    <x v="5"/>
    <s v="Residential, Low Density-Less than two dwelling units/acre"/>
    <n v="1100"/>
    <x v="0"/>
    <s v="Brevard County"/>
    <x v="0"/>
    <x v="1"/>
    <m/>
    <m/>
    <n v="0"/>
    <n v="1"/>
    <n v="308"/>
    <n v="31.662597919517097"/>
    <n v="253.24577329909607"/>
    <n v="35.661538428416016"/>
    <n v="114890.34562226258"/>
    <n v="253.24577329909607"/>
    <n v="35.661506902067245"/>
    <n v="114890.34562226258"/>
    <n v="253.24577329909607"/>
    <n v="35.661506902067245"/>
  </r>
  <r>
    <n v="1185"/>
    <x v="1"/>
    <x v="0"/>
    <x v="3"/>
    <s v="62-304.520 (7), F.A.C."/>
    <x v="3"/>
    <x v="3"/>
    <x v="1"/>
    <x v="5"/>
    <s v="Residential, Low Density-Less than two dwelling units/acre"/>
    <n v="1100"/>
    <x v="0"/>
    <s v="Brevard County   SJRWMD C-1 Diversion"/>
    <x v="0"/>
    <x v="1"/>
    <m/>
    <m/>
    <n v="0.38"/>
    <n v="0.62"/>
    <n v="472"/>
    <n v="65.22343347595276"/>
    <n v="574.80302014110589"/>
    <n v="50.175171160613793"/>
    <n v="263894.62341897917"/>
    <n v="356.3778724874856"/>
    <n v="50.175126803583332"/>
    <n v="163614.66651976726"/>
    <n v="356.3778724874856"/>
    <n v="50.175126803583332"/>
  </r>
  <r>
    <n v="1186"/>
    <x v="1"/>
    <x v="0"/>
    <x v="3"/>
    <s v="62-304.520 (7), F.A.C."/>
    <x v="3"/>
    <x v="3"/>
    <x v="1"/>
    <x v="6"/>
    <s v="Residential, Rural &lt; or = 0.5 dwelling units/acre"/>
    <n v="1180"/>
    <x v="0"/>
    <s v="Brevard County"/>
    <x v="0"/>
    <x v="1"/>
    <m/>
    <m/>
    <n v="0"/>
    <n v="1"/>
    <n v="8"/>
    <n v="0.60335714268080887"/>
    <n v="3.1806171247355142"/>
    <n v="0.43051963149602113"/>
    <n v="1505.1186939323359"/>
    <n v="3.1806171247355142"/>
    <n v="0.43051925089796794"/>
    <n v="1505.1186939323359"/>
    <n v="3.1806171247355142"/>
    <n v="0.43051925089796794"/>
  </r>
  <r>
    <n v="1187"/>
    <x v="1"/>
    <x v="0"/>
    <x v="3"/>
    <s v="62-304.520 (7), F.A.C."/>
    <x v="3"/>
    <x v="3"/>
    <x v="1"/>
    <x v="6"/>
    <s v="Residential, Rural &lt; or = 0.5 dwelling units/acre"/>
    <n v="1180"/>
    <x v="0"/>
    <s v="Brevard County   SJRWMD C-1 Diversion"/>
    <x v="0"/>
    <x v="1"/>
    <m/>
    <m/>
    <n v="0.38"/>
    <n v="0.62"/>
    <n v="6"/>
    <n v="0.51768695593834124"/>
    <n v="4.7893835801522497"/>
    <n v="0.41479230198901001"/>
    <n v="2159.3627910871937"/>
    <n v="2.9694178196943946"/>
    <n v="0.41479193529460057"/>
    <n v="1338.8049304740598"/>
    <n v="2.9694178196943946"/>
    <n v="0.41479193529460057"/>
  </r>
  <r>
    <n v="1188"/>
    <x v="1"/>
    <x v="0"/>
    <x v="3"/>
    <s v="62-304.520 (7), F.A.C."/>
    <x v="3"/>
    <x v="3"/>
    <x v="1"/>
    <x v="8"/>
    <s v="Residential, Medium Density-Two-five dwellingunits per acre"/>
    <n v="1200"/>
    <x v="0"/>
    <s v="Brevard County"/>
    <x v="0"/>
    <x v="1"/>
    <m/>
    <m/>
    <n v="0"/>
    <n v="1"/>
    <n v="1953"/>
    <n v="245.73310272220874"/>
    <n v="2042.5632082781428"/>
    <n v="297.34170093448023"/>
    <n v="883771.05873944832"/>
    <n v="2042.5632082781428"/>
    <n v="297.34143807150281"/>
    <n v="883771.05873944832"/>
    <n v="2042.5632082781428"/>
    <n v="297.34143807150281"/>
  </r>
  <r>
    <n v="1189"/>
    <x v="1"/>
    <x v="0"/>
    <x v="3"/>
    <s v="62-304.520 (7), F.A.C."/>
    <x v="3"/>
    <x v="3"/>
    <x v="1"/>
    <x v="8"/>
    <s v="Residential, Medium Density-Two-five dwellingunits per acre"/>
    <n v="1200"/>
    <x v="0"/>
    <s v="Brevard County   SJRWMD C-1 Diversion"/>
    <x v="0"/>
    <x v="1"/>
    <m/>
    <m/>
    <n v="0.38"/>
    <n v="0.62"/>
    <n v="1963"/>
    <n v="344.99617662644397"/>
    <n v="3402.5708943000186"/>
    <n v="309.61763043959019"/>
    <n v="1390307.6172649683"/>
    <n v="2109.5939544660073"/>
    <n v="309.61735672415739"/>
    <n v="861990.72270428075"/>
    <n v="2109.5939544660073"/>
    <n v="309.61735672415739"/>
  </r>
  <r>
    <n v="1190"/>
    <x v="1"/>
    <x v="0"/>
    <x v="3"/>
    <s v="62-304.520 (7), F.A.C."/>
    <x v="3"/>
    <x v="3"/>
    <x v="1"/>
    <x v="9"/>
    <s v="Fixed Single Family Units"/>
    <n v="1210"/>
    <x v="0"/>
    <s v="Brevard County"/>
    <x v="0"/>
    <x v="1"/>
    <m/>
    <m/>
    <n v="0"/>
    <n v="1"/>
    <n v="7126"/>
    <n v="714.10566000775998"/>
    <n v="5986.4185127768615"/>
    <n v="872.3976632883747"/>
    <n v="2594213.0444378685"/>
    <n v="5986.4185127768615"/>
    <n v="872.39689205094555"/>
    <n v="2594213.0444378685"/>
    <n v="5986.4185127768615"/>
    <n v="872.39689205094555"/>
  </r>
  <r>
    <n v="1191"/>
    <x v="1"/>
    <x v="0"/>
    <x v="3"/>
    <s v="62-304.520 (7), F.A.C."/>
    <x v="3"/>
    <x v="3"/>
    <x v="1"/>
    <x v="9"/>
    <s v="Fixed Single Family Units"/>
    <n v="1210"/>
    <x v="0"/>
    <s v="Brevard County   SJRWMD C-1 Diversion"/>
    <x v="0"/>
    <x v="1"/>
    <m/>
    <m/>
    <n v="0.38"/>
    <n v="0.62"/>
    <n v="8052"/>
    <n v="1386.1243494447697"/>
    <n v="13737.792860026595"/>
    <n v="1249.9387712022983"/>
    <n v="5632504.4948478891"/>
    <n v="8517.4315732164996"/>
    <n v="1249.9376662021364"/>
    <n v="3492152.7868057"/>
    <n v="8517.4315732164996"/>
    <n v="1249.9376662021364"/>
  </r>
  <r>
    <n v="1192"/>
    <x v="1"/>
    <x v="0"/>
    <x v="3"/>
    <s v="62-304.520 (7), F.A.C."/>
    <x v="3"/>
    <x v="3"/>
    <x v="1"/>
    <x v="88"/>
    <s v="Medium Density Under Construction"/>
    <n v="1290"/>
    <x v="0"/>
    <s v="Brevard County"/>
    <x v="0"/>
    <x v="1"/>
    <m/>
    <m/>
    <n v="0"/>
    <n v="1"/>
    <n v="19"/>
    <n v="4.9323379131527112"/>
    <n v="36.435187333016962"/>
    <n v="5.2267712744243529"/>
    <n v="18831.567236953393"/>
    <n v="36.435187333016962"/>
    <n v="5.2267666537315476"/>
    <n v="18831.567236953393"/>
    <n v="36.435187333016962"/>
    <n v="5.2267666537315476"/>
  </r>
  <r>
    <n v="1193"/>
    <x v="1"/>
    <x v="0"/>
    <x v="3"/>
    <s v="62-304.520 (7), F.A.C."/>
    <x v="3"/>
    <x v="3"/>
    <x v="1"/>
    <x v="88"/>
    <s v="Medium Density Under Construction"/>
    <n v="1290"/>
    <x v="0"/>
    <s v="Brevard County   SJRWMD C-1 Diversion"/>
    <x v="0"/>
    <x v="1"/>
    <m/>
    <m/>
    <n v="0.38"/>
    <n v="0.62"/>
    <n v="40"/>
    <n v="1.4840749430079105"/>
    <n v="13.46029815754912"/>
    <n v="1.1778159053959185"/>
    <n v="6077.6705596551556"/>
    <n v="8.3453848576804557"/>
    <n v="1.1778148641555022"/>
    <n v="3768.1557469861959"/>
    <n v="8.3453848576804557"/>
    <n v="1.1778148641555022"/>
  </r>
  <r>
    <n v="1194"/>
    <x v="1"/>
    <x v="0"/>
    <x v="3"/>
    <s v="62-304.520 (7), F.A.C."/>
    <x v="3"/>
    <x v="3"/>
    <x v="1"/>
    <x v="62"/>
    <s v="Residential, High Density"/>
    <n v="1300"/>
    <x v="0"/>
    <s v="Brevard County"/>
    <x v="0"/>
    <x v="1"/>
    <m/>
    <m/>
    <n v="0"/>
    <n v="1"/>
    <n v="1030"/>
    <n v="190.3982657953722"/>
    <n v="1619.8675799758237"/>
    <n v="273.63513062830066"/>
    <n v="682498.87829029141"/>
    <n v="1619.8675799758237"/>
    <n v="273.63488872296074"/>
    <n v="682498.87829029141"/>
    <n v="1619.8675799758237"/>
    <n v="273.63488872296074"/>
  </r>
  <r>
    <n v="1195"/>
    <x v="1"/>
    <x v="0"/>
    <x v="3"/>
    <s v="62-304.520 (7), F.A.C."/>
    <x v="3"/>
    <x v="3"/>
    <x v="1"/>
    <x v="62"/>
    <s v="Residential, High Density"/>
    <n v="1300"/>
    <x v="0"/>
    <s v="Brevard County   SJRWMD C-1 Diversion"/>
    <x v="0"/>
    <x v="1"/>
    <m/>
    <m/>
    <n v="0.38"/>
    <n v="0.62"/>
    <n v="229"/>
    <n v="36.88498867494129"/>
    <n v="403.9642833915002"/>
    <n v="44.930744694260461"/>
    <n v="148194.62300953566"/>
    <n v="250.45785570272997"/>
    <n v="44.93070497353078"/>
    <n v="91880.666265912121"/>
    <n v="250.45785570272997"/>
    <n v="44.93070497353078"/>
  </r>
  <r>
    <n v="1196"/>
    <x v="1"/>
    <x v="0"/>
    <x v="3"/>
    <s v="62-304.520 (7), F.A.C."/>
    <x v="3"/>
    <x v="3"/>
    <x v="1"/>
    <x v="80"/>
    <s v="Fixed Single Family Units"/>
    <n v="1310"/>
    <x v="0"/>
    <s v="Brevard County   SJRWMD C-1 Diversion"/>
    <x v="0"/>
    <x v="1"/>
    <m/>
    <m/>
    <n v="0.38"/>
    <n v="0.62"/>
    <n v="8"/>
    <n v="0.9057115108597602"/>
    <n v="10.02059251089047"/>
    <n v="1.0801723764279327"/>
    <n v="3683.3086476156955"/>
    <n v="6.2127673567520914"/>
    <n v="1.0801714215086391"/>
    <n v="2283.6513615217314"/>
    <n v="6.2127673567520914"/>
    <n v="1.0801714215086391"/>
  </r>
  <r>
    <n v="1197"/>
    <x v="1"/>
    <x v="0"/>
    <x v="3"/>
    <s v="62-304.520 (7), F.A.C."/>
    <x v="3"/>
    <x v="3"/>
    <x v="1"/>
    <x v="63"/>
    <s v="Mobile Home Units"/>
    <n v="1320"/>
    <x v="0"/>
    <s v="Brevard County"/>
    <x v="0"/>
    <x v="1"/>
    <m/>
    <m/>
    <n v="0"/>
    <n v="1"/>
    <n v="439"/>
    <n v="45.774817860499994"/>
    <n v="472.99503936891324"/>
    <n v="90.472342671595953"/>
    <n v="166088.35001495027"/>
    <n v="472.99503936891324"/>
    <n v="90.472262690115656"/>
    <n v="166088.35001495027"/>
    <n v="472.99503936891324"/>
    <n v="90.472262690115656"/>
  </r>
  <r>
    <n v="1198"/>
    <x v="1"/>
    <x v="0"/>
    <x v="3"/>
    <s v="62-304.520 (7), F.A.C."/>
    <x v="3"/>
    <x v="3"/>
    <x v="1"/>
    <x v="63"/>
    <s v="Mobile Home Units"/>
    <n v="1320"/>
    <x v="0"/>
    <s v="Brevard County   SJRWMD C-1 Diversion"/>
    <x v="0"/>
    <x v="1"/>
    <m/>
    <m/>
    <n v="0.38"/>
    <n v="0.62"/>
    <n v="527"/>
    <n v="205.8872446701447"/>
    <n v="2443.8262661415861"/>
    <n v="290.32495989303703"/>
    <n v="850677.71638090617"/>
    <n v="1515.1722850077808"/>
    <n v="290.32470323316335"/>
    <n v="527420.18415616208"/>
    <n v="1515.1722850077808"/>
    <n v="290.32470323316335"/>
  </r>
  <r>
    <n v="1199"/>
    <x v="1"/>
    <x v="0"/>
    <x v="3"/>
    <s v="62-304.520 (7), F.A.C."/>
    <x v="3"/>
    <x v="3"/>
    <x v="1"/>
    <x v="10"/>
    <s v="Residential, High density; Multiple Dwelling Units, Low Rise &lt;Two stories or less&gt;"/>
    <n v="1330"/>
    <x v="0"/>
    <s v="Brevard County"/>
    <x v="0"/>
    <x v="1"/>
    <m/>
    <m/>
    <n v="0"/>
    <n v="1"/>
    <n v="1390"/>
    <n v="60.308460850241168"/>
    <n v="524.63219837862982"/>
    <n v="87.616885565303733"/>
    <n v="223561.91800890747"/>
    <n v="524.63219837862982"/>
    <n v="87.616808108171583"/>
    <n v="223561.91800890747"/>
    <n v="524.63219837862982"/>
    <n v="87.616808108171583"/>
  </r>
  <r>
    <n v="1200"/>
    <x v="1"/>
    <x v="0"/>
    <x v="3"/>
    <s v="62-304.520 (7), F.A.C."/>
    <x v="3"/>
    <x v="3"/>
    <x v="1"/>
    <x v="10"/>
    <s v="Residential, High density; Multiple Dwelling Units, Low Rise &lt;Two stories or less&gt;"/>
    <n v="1330"/>
    <x v="0"/>
    <s v="Brevard County   SJRWMD C-1 Diversion"/>
    <x v="0"/>
    <x v="1"/>
    <m/>
    <m/>
    <n v="0.38"/>
    <n v="0.62"/>
    <n v="77"/>
    <n v="19.560116301612812"/>
    <n v="220.05347612965062"/>
    <n v="24.500120294130539"/>
    <n v="80140.90442691822"/>
    <n v="136.43315520038334"/>
    <n v="24.500098634960136"/>
    <n v="49687.3607446893"/>
    <n v="136.43315520038334"/>
    <n v="24.500098634960136"/>
  </r>
  <r>
    <n v="1201"/>
    <x v="1"/>
    <x v="0"/>
    <x v="3"/>
    <s v="62-304.520 (7), F.A.C."/>
    <x v="3"/>
    <x v="3"/>
    <x v="1"/>
    <x v="81"/>
    <s v="Residential, High density; Multiple Dwelling Units, High Rise &lt;Three stories or more&gt;"/>
    <n v="1340"/>
    <x v="0"/>
    <s v="Brevard County"/>
    <x v="0"/>
    <x v="1"/>
    <m/>
    <m/>
    <n v="0"/>
    <n v="1"/>
    <n v="5"/>
    <n v="0.21548123496838084"/>
    <n v="2.0069345060087365"/>
    <n v="0.35520629788530811"/>
    <n v="782.92224940535084"/>
    <n v="2.0069345060087365"/>
    <n v="0.35520598386751306"/>
    <n v="782.92224940535084"/>
    <n v="2.0069345060087365"/>
    <n v="0.35520598386751306"/>
  </r>
  <r>
    <n v="1202"/>
    <x v="1"/>
    <x v="0"/>
    <x v="3"/>
    <s v="62-304.520 (7), F.A.C."/>
    <x v="3"/>
    <x v="3"/>
    <x v="1"/>
    <x v="81"/>
    <s v="Residential, High density; Multiple Dwelling Units, High Rise &lt;Three stories or more&gt;"/>
    <n v="1340"/>
    <x v="0"/>
    <s v="Brevard County   SJRWMD C-1 Diversion"/>
    <x v="0"/>
    <x v="1"/>
    <m/>
    <m/>
    <n v="0.38"/>
    <n v="0.62"/>
    <n v="1"/>
    <n v="6.1669844705831598E-4"/>
    <n v="6.2293121100892544E-3"/>
    <n v="6.8398563099390276E-4"/>
    <n v="2.4130090058217388"/>
    <n v="3.8621735082553376E-3"/>
    <n v="6.8398502632089969E-4"/>
    <n v="1.4960655836094781"/>
    <n v="3.8621735082553376E-3"/>
    <n v="6.8398502632089969E-4"/>
  </r>
  <r>
    <n v="1203"/>
    <x v="1"/>
    <x v="0"/>
    <x v="3"/>
    <s v="62-304.520 (7), F.A.C."/>
    <x v="3"/>
    <x v="3"/>
    <x v="1"/>
    <x v="82"/>
    <s v="High Density Under Construction"/>
    <n v="1390"/>
    <x v="0"/>
    <s v="Brevard County   SJRWMD C-1 Diversion"/>
    <x v="0"/>
    <x v="1"/>
    <m/>
    <m/>
    <n v="0.38"/>
    <n v="0.62"/>
    <n v="6"/>
    <n v="0.81981323017907159"/>
    <n v="8.2166405306171839"/>
    <n v="0.87608710996799655"/>
    <n v="3157.3892804968646"/>
    <n v="5.094317128982655"/>
    <n v="0.87608633546894465"/>
    <n v="1957.5813539080561"/>
    <n v="5.094317128982655"/>
    <n v="0.87608633546894465"/>
  </r>
  <r>
    <n v="1204"/>
    <x v="1"/>
    <x v="0"/>
    <x v="3"/>
    <s v="62-304.520 (7), F.A.C."/>
    <x v="3"/>
    <x v="3"/>
    <x v="1"/>
    <x v="11"/>
    <s v="Commercial and Services"/>
    <n v="1400"/>
    <x v="0"/>
    <s v="Brevard County"/>
    <x v="0"/>
    <x v="1"/>
    <m/>
    <m/>
    <n v="0"/>
    <n v="1"/>
    <n v="49"/>
    <n v="2.8739299540292382"/>
    <n v="27.955479691339065"/>
    <n v="3.9431212170877519"/>
    <n v="11002.054216796394"/>
    <n v="27.955479691339065"/>
    <n v="3.9431177311973422"/>
    <n v="11002.054216796394"/>
    <n v="27.955479691339065"/>
    <n v="3.9431177311973422"/>
  </r>
  <r>
    <n v="1205"/>
    <x v="1"/>
    <x v="0"/>
    <x v="3"/>
    <s v="62-304.520 (7), F.A.C."/>
    <x v="3"/>
    <x v="3"/>
    <x v="1"/>
    <x v="11"/>
    <s v="Commercial and Services"/>
    <n v="1400"/>
    <x v="0"/>
    <s v="Brevard County   SJRWMD C-1 Diversion"/>
    <x v="0"/>
    <x v="1"/>
    <m/>
    <m/>
    <n v="0.38"/>
    <n v="0.62"/>
    <n v="127"/>
    <n v="9.0414738465448075"/>
    <n v="81.86156367107877"/>
    <n v="6.9054665164462232"/>
    <n v="34369.579304864783"/>
    <n v="50.754169476068789"/>
    <n v="6.9054604117139133"/>
    <n v="21309.139169016162"/>
    <n v="50.754169476068789"/>
    <n v="6.9054604117139133"/>
  </r>
  <r>
    <n v="1206"/>
    <x v="1"/>
    <x v="0"/>
    <x v="3"/>
    <s v="62-304.520 (7), F.A.C."/>
    <x v="3"/>
    <x v="3"/>
    <x v="1"/>
    <x v="64"/>
    <s v="Retail Sales and Services"/>
    <n v="1410"/>
    <x v="0"/>
    <s v="Brevard County"/>
    <x v="0"/>
    <x v="1"/>
    <m/>
    <m/>
    <n v="0"/>
    <n v="1"/>
    <n v="229"/>
    <n v="73.589364699602896"/>
    <n v="631.45090423430645"/>
    <n v="86.12659101425831"/>
    <n v="280438.49591236748"/>
    <n v="631.45090423430645"/>
    <n v="86.126514874611274"/>
    <n v="280438.49591236748"/>
    <n v="631.45090423430645"/>
    <n v="86.126514874611274"/>
  </r>
  <r>
    <n v="1207"/>
    <x v="1"/>
    <x v="0"/>
    <x v="3"/>
    <s v="62-304.520 (7), F.A.C."/>
    <x v="3"/>
    <x v="3"/>
    <x v="1"/>
    <x v="64"/>
    <s v="Retail Sales and Services"/>
    <n v="1410"/>
    <x v="0"/>
    <s v="Brevard County   SJRWMD C-1 Diversion"/>
    <x v="0"/>
    <x v="1"/>
    <m/>
    <m/>
    <n v="0.38"/>
    <n v="0.62"/>
    <n v="124"/>
    <n v="22.572646328857399"/>
    <n v="198.07648861404149"/>
    <n v="16.822465987454315"/>
    <n v="90074.158845258149"/>
    <n v="122.80742294070575"/>
    <n v="16.822451115663767"/>
    <n v="55845.978484060041"/>
    <n v="122.80742294070575"/>
    <n v="16.822451115663767"/>
  </r>
  <r>
    <n v="1208"/>
    <x v="1"/>
    <x v="0"/>
    <x v="3"/>
    <s v="62-304.520 (7), F.A.C."/>
    <x v="3"/>
    <x v="3"/>
    <x v="1"/>
    <x v="65"/>
    <s v="Wholesale Sales and Services &lt;Excluding warehouses associated with industrial use&gt;"/>
    <n v="1420"/>
    <x v="0"/>
    <s v="Brevard County"/>
    <x v="0"/>
    <x v="1"/>
    <m/>
    <m/>
    <n v="0"/>
    <n v="1"/>
    <n v="15"/>
    <n v="4.429579845517762"/>
    <n v="46.45029281285651"/>
    <n v="6.2030639517889563"/>
    <n v="18018.768451304048"/>
    <n v="46.45029281285651"/>
    <n v="6.2030584680110197"/>
    <n v="18018.768451304048"/>
    <n v="46.45029281285651"/>
    <n v="6.2030584680110197"/>
  </r>
  <r>
    <n v="1209"/>
    <x v="1"/>
    <x v="0"/>
    <x v="3"/>
    <s v="62-304.520 (7), F.A.C."/>
    <x v="3"/>
    <x v="3"/>
    <x v="1"/>
    <x v="65"/>
    <s v="Wholesale Sales and Services &lt;Excluding warehouses associated with industrial use&gt;"/>
    <n v="1420"/>
    <x v="0"/>
    <s v="Brevard County   SJRWMD C-1 Diversion"/>
    <x v="0"/>
    <x v="1"/>
    <m/>
    <m/>
    <n v="0.38"/>
    <n v="0.62"/>
    <n v="26"/>
    <n v="2.1084621527697029"/>
    <n v="19.862187626729003"/>
    <n v="1.6382220393929803"/>
    <n v="8424.1325288134321"/>
    <n v="12.314556328571976"/>
    <n v="1.6382205911335515"/>
    <n v="5222.9621678643271"/>
    <n v="12.314556328571976"/>
    <n v="1.6382205911335515"/>
  </r>
  <r>
    <n v="1210"/>
    <x v="1"/>
    <x v="0"/>
    <x v="3"/>
    <s v="62-304.520 (7), F.A.C."/>
    <x v="3"/>
    <x v="3"/>
    <x v="1"/>
    <x v="66"/>
    <s v="Professional Services"/>
    <n v="1430"/>
    <x v="0"/>
    <s v="Brevard County"/>
    <x v="0"/>
    <x v="1"/>
    <m/>
    <m/>
    <n v="0"/>
    <n v="1"/>
    <n v="26"/>
    <n v="3.5892259117448853"/>
    <n v="27.077088484721443"/>
    <n v="3.7527723167017117"/>
    <n v="12152.263003109756"/>
    <n v="27.077088484721443"/>
    <n v="3.7527689990879929"/>
    <n v="12152.263003109756"/>
    <n v="27.077088484721443"/>
    <n v="3.7527689990879929"/>
  </r>
  <r>
    <n v="1211"/>
    <x v="1"/>
    <x v="0"/>
    <x v="3"/>
    <s v="62-304.520 (7), F.A.C."/>
    <x v="3"/>
    <x v="3"/>
    <x v="1"/>
    <x v="66"/>
    <s v="Professional Services"/>
    <n v="1430"/>
    <x v="0"/>
    <s v="Brevard County   SJRWMD C-1 Diversion"/>
    <x v="0"/>
    <x v="1"/>
    <m/>
    <m/>
    <n v="0.38"/>
    <n v="0.62"/>
    <n v="38"/>
    <n v="6.644800507393537"/>
    <n v="70.788306346449602"/>
    <n v="5.9584213108540514"/>
    <n v="27419.754321535926"/>
    <n v="43.888749934798739"/>
    <n v="5.9584160433508329"/>
    <n v="17000.247679352276"/>
    <n v="43.888749934798739"/>
    <n v="5.9584160433508329"/>
  </r>
  <r>
    <n v="1212"/>
    <x v="1"/>
    <x v="0"/>
    <x v="3"/>
    <s v="62-304.520 (7), F.A.C."/>
    <x v="3"/>
    <x v="3"/>
    <x v="1"/>
    <x v="67"/>
    <s v="Tourist Services"/>
    <n v="1450"/>
    <x v="0"/>
    <s v="Brevard County"/>
    <x v="0"/>
    <x v="1"/>
    <m/>
    <m/>
    <n v="0"/>
    <n v="1"/>
    <n v="11"/>
    <n v="1.3098537312046983"/>
    <n v="14.173829885654039"/>
    <n v="1.9689609372134407"/>
    <n v="5017.4546925903715"/>
    <n v="14.173829885654039"/>
    <n v="1.9689591965664601"/>
    <n v="5017.4546925903715"/>
    <n v="14.173829885654039"/>
    <n v="1.9689591965664601"/>
  </r>
  <r>
    <n v="1213"/>
    <x v="1"/>
    <x v="0"/>
    <x v="3"/>
    <s v="62-304.520 (7), F.A.C."/>
    <x v="3"/>
    <x v="3"/>
    <x v="1"/>
    <x v="67"/>
    <s v="Tourist Services"/>
    <n v="1450"/>
    <x v="0"/>
    <s v="Brevard County   SJRWMD C-1 Diversion"/>
    <x v="0"/>
    <x v="1"/>
    <m/>
    <m/>
    <n v="0.38"/>
    <n v="0.62"/>
    <n v="30"/>
    <n v="9.2748694432796466"/>
    <n v="106.82562568159324"/>
    <n v="8.7656283512821638"/>
    <n v="37467.954380682262"/>
    <n v="66.231887922587802"/>
    <n v="8.7656206020860097"/>
    <n v="23230.131716022996"/>
    <n v="66.231887922587802"/>
    <n v="8.7656206020860097"/>
  </r>
  <r>
    <n v="1214"/>
    <x v="1"/>
    <x v="0"/>
    <x v="3"/>
    <s v="62-304.520 (7), F.A.C."/>
    <x v="3"/>
    <x v="3"/>
    <x v="1"/>
    <x v="105"/>
    <s v="Cemeteries"/>
    <n v="1480"/>
    <x v="0"/>
    <s v="Brevard County"/>
    <x v="0"/>
    <x v="1"/>
    <m/>
    <m/>
    <n v="0"/>
    <n v="1"/>
    <n v="16"/>
    <n v="5.2832231907591058"/>
    <n v="47.128905167927755"/>
    <n v="6.5720162588149389"/>
    <n v="23148.95182573588"/>
    <n v="47.128905167927755"/>
    <n v="6.5720104488671307"/>
    <n v="23148.95182573588"/>
    <n v="47.128905167927755"/>
    <n v="6.5720104488671307"/>
  </r>
  <r>
    <n v="1215"/>
    <x v="1"/>
    <x v="0"/>
    <x v="3"/>
    <s v="62-304.520 (7), F.A.C."/>
    <x v="3"/>
    <x v="3"/>
    <x v="1"/>
    <x v="90"/>
    <s v="Commercial and Services Under Construction"/>
    <n v="1490"/>
    <x v="0"/>
    <s v="Brevard County"/>
    <x v="0"/>
    <x v="1"/>
    <m/>
    <m/>
    <n v="0"/>
    <n v="1"/>
    <n v="3"/>
    <n v="6.771036623240359E-2"/>
    <n v="0.68723473996801054"/>
    <n v="9.110450351364581E-2"/>
    <n v="279.76505619057912"/>
    <n v="0.68723473996801054"/>
    <n v="9.1104422973307897E-2"/>
    <n v="279.76505619057912"/>
    <n v="0.68723473996801054"/>
    <n v="9.1104422973307897E-2"/>
  </r>
  <r>
    <n v="1216"/>
    <x v="1"/>
    <x v="0"/>
    <x v="3"/>
    <s v="62-304.520 (7), F.A.C."/>
    <x v="3"/>
    <x v="3"/>
    <x v="1"/>
    <x v="90"/>
    <s v="Commercial and Services Under Construction"/>
    <n v="1490"/>
    <x v="0"/>
    <s v="Brevard County   SJRWMD C-1 Diversion"/>
    <x v="0"/>
    <x v="1"/>
    <m/>
    <m/>
    <n v="0.38"/>
    <n v="0.62"/>
    <n v="12"/>
    <n v="0.26710077670595095"/>
    <n v="2.4830963572984524"/>
    <n v="0.20423041657874422"/>
    <n v="1021.7967254721751"/>
    <n v="1.5395197415250406"/>
    <n v="0.20423023603018656"/>
    <n v="633.51396979274864"/>
    <n v="1.5395197415250406"/>
    <n v="0.20423023603018656"/>
  </r>
  <r>
    <n v="1217"/>
    <x v="1"/>
    <x v="0"/>
    <x v="3"/>
    <s v="62-304.520 (7), F.A.C."/>
    <x v="3"/>
    <x v="3"/>
    <x v="1"/>
    <x v="95"/>
    <s v="Food Processing"/>
    <n v="1510"/>
    <x v="0"/>
    <s v="Brevard County   SJRWMD C-1 Diversion"/>
    <x v="0"/>
    <x v="1"/>
    <m/>
    <m/>
    <n v="0.38"/>
    <n v="0.62"/>
    <n v="16"/>
    <n v="2.456716816518246"/>
    <n v="20.760511542750304"/>
    <n v="1.8084407690893827"/>
    <n v="9786.4428619573227"/>
    <n v="12.871517156505186"/>
    <n v="1.8084391703492022"/>
    <n v="6067.5945744135397"/>
    <n v="12.871517156505186"/>
    <n v="1.8084391703492022"/>
  </r>
  <r>
    <n v="1218"/>
    <x v="1"/>
    <x v="0"/>
    <x v="3"/>
    <s v="62-304.520 (7), F.A.C."/>
    <x v="3"/>
    <x v="3"/>
    <x v="1"/>
    <x v="68"/>
    <s v="Other Light Industrial"/>
    <n v="1550"/>
    <x v="0"/>
    <s v="Brevard County"/>
    <x v="0"/>
    <x v="1"/>
    <m/>
    <m/>
    <n v="0"/>
    <n v="1"/>
    <n v="10"/>
    <n v="0.22872670778293749"/>
    <n v="2.0066970081883611"/>
    <n v="0.24978114774694979"/>
    <n v="817.60953242489325"/>
    <n v="2.0066970081883611"/>
    <n v="0.24978092692956669"/>
    <n v="817.60953242489325"/>
    <n v="2.0066970081883611"/>
    <n v="0.24978092692956669"/>
  </r>
  <r>
    <n v="1219"/>
    <x v="1"/>
    <x v="0"/>
    <x v="3"/>
    <s v="62-304.520 (7), F.A.C."/>
    <x v="3"/>
    <x v="3"/>
    <x v="1"/>
    <x v="68"/>
    <s v="Other Light Industrial"/>
    <n v="1550"/>
    <x v="0"/>
    <s v="Brevard County   SJRWMD C-1 Diversion"/>
    <x v="0"/>
    <x v="1"/>
    <m/>
    <m/>
    <n v="0.38"/>
    <n v="0.62"/>
    <n v="7"/>
    <n v="0.93424560652503952"/>
    <n v="8.8293098238705774"/>
    <n v="0.78686753085544681"/>
    <n v="3783.185214390619"/>
    <n v="5.4741720907997573"/>
    <n v="0.78686683523037348"/>
    <n v="2345.5748329221838"/>
    <n v="5.4741720907997573"/>
    <n v="0.78686683523037348"/>
  </r>
  <r>
    <n v="1220"/>
    <x v="1"/>
    <x v="0"/>
    <x v="3"/>
    <s v="62-304.520 (7), F.A.C."/>
    <x v="3"/>
    <x v="3"/>
    <x v="1"/>
    <x v="123"/>
    <s v="Extractive"/>
    <n v="1600"/>
    <x v="0"/>
    <s v="Brevard County   SJRWMD C-1 Diversion"/>
    <x v="0"/>
    <x v="1"/>
    <m/>
    <m/>
    <n v="0.38"/>
    <n v="0.62"/>
    <n v="3"/>
    <n v="2.594372578053154E-2"/>
    <n v="0.17619672645243711"/>
    <n v="1.4193428279115029E-2"/>
    <n v="83.803932499303443"/>
    <n v="0.10924197040051102"/>
    <n v="1.4193415731508004E-2"/>
    <n v="51.958438149568131"/>
    <n v="0.10924197040051102"/>
    <n v="1.4193415731508004E-2"/>
  </r>
  <r>
    <n v="1221"/>
    <x v="1"/>
    <x v="0"/>
    <x v="3"/>
    <s v="62-304.520 (7), F.A.C."/>
    <x v="3"/>
    <x v="3"/>
    <x v="1"/>
    <x v="69"/>
    <s v="Institutional (Educational,religious,health and military facilities)"/>
    <n v="1700"/>
    <x v="0"/>
    <s v="Brevard County"/>
    <x v="0"/>
    <x v="1"/>
    <m/>
    <m/>
    <n v="0"/>
    <n v="1"/>
    <n v="56"/>
    <n v="3.6810185712678001"/>
    <n v="28.286470203580283"/>
    <n v="3.8930263825654454"/>
    <n v="13626.895645740859"/>
    <n v="28.286470203580283"/>
    <n v="3.8930229409610422"/>
    <n v="13626.895645740859"/>
    <n v="28.286470203580283"/>
    <n v="3.8930229409610422"/>
  </r>
  <r>
    <n v="1222"/>
    <x v="1"/>
    <x v="0"/>
    <x v="3"/>
    <s v="62-304.520 (7), F.A.C."/>
    <x v="3"/>
    <x v="3"/>
    <x v="1"/>
    <x v="69"/>
    <s v="Institutional (Educational,religious,health and military facilities)"/>
    <n v="1700"/>
    <x v="0"/>
    <s v="Brevard County   SJRWMD C-1 Diversion"/>
    <x v="0"/>
    <x v="1"/>
    <m/>
    <m/>
    <n v="0.38"/>
    <n v="0.62"/>
    <n v="28"/>
    <n v="3.4135159959906844"/>
    <n v="25.596657191761622"/>
    <n v="1.9736441445137498"/>
    <n v="12617.517420353623"/>
    <n v="15.869927458892201"/>
    <n v="1.973642399726609"/>
    <n v="7822.8608006192444"/>
    <n v="15.869927458892201"/>
    <n v="1.973642399726609"/>
  </r>
  <r>
    <n v="1223"/>
    <x v="1"/>
    <x v="0"/>
    <x v="3"/>
    <s v="62-304.520 (7), F.A.C."/>
    <x v="3"/>
    <x v="3"/>
    <x v="1"/>
    <x v="70"/>
    <s v="Educational Facilities"/>
    <n v="1710"/>
    <x v="0"/>
    <s v="Brevard County"/>
    <x v="0"/>
    <x v="1"/>
    <m/>
    <m/>
    <n v="0"/>
    <n v="1"/>
    <n v="24"/>
    <n v="4.1554459269415442"/>
    <n v="33.828822621464283"/>
    <n v="4.6771458848059524"/>
    <n v="15774.643133339936"/>
    <n v="33.828822621464283"/>
    <n v="4.6771417500058527"/>
    <n v="15774.643133339936"/>
    <n v="33.828822621464283"/>
    <n v="4.6771417500058527"/>
  </r>
  <r>
    <n v="1224"/>
    <x v="1"/>
    <x v="0"/>
    <x v="3"/>
    <s v="62-304.520 (7), F.A.C."/>
    <x v="3"/>
    <x v="3"/>
    <x v="1"/>
    <x v="70"/>
    <s v="Educational Facilities"/>
    <n v="1710"/>
    <x v="0"/>
    <s v="Brevard County   SJRWMD C-1 Diversion"/>
    <x v="0"/>
    <x v="1"/>
    <m/>
    <m/>
    <n v="0.38"/>
    <n v="0.62"/>
    <n v="6"/>
    <n v="0.4869646708591685"/>
    <n v="4.4900885384352742"/>
    <n v="0.37036283567560252"/>
    <n v="1994.2698484502816"/>
    <n v="2.7838548938298708"/>
    <n v="0.37036250825877065"/>
    <n v="1236.4473060391745"/>
    <n v="2.7838548938298708"/>
    <n v="0.37036250825877065"/>
  </r>
  <r>
    <n v="1225"/>
    <x v="1"/>
    <x v="0"/>
    <x v="3"/>
    <s v="62-304.520 (7), F.A.C."/>
    <x v="3"/>
    <x v="3"/>
    <x v="1"/>
    <x v="71"/>
    <s v="Religious"/>
    <n v="1720"/>
    <x v="0"/>
    <s v="Brevard County"/>
    <x v="0"/>
    <x v="1"/>
    <m/>
    <m/>
    <n v="0"/>
    <n v="1"/>
    <n v="38"/>
    <n v="11.603562824100338"/>
    <n v="85.876216778066535"/>
    <n v="12.032936000777559"/>
    <n v="41408.283532246656"/>
    <n v="85.876216778066535"/>
    <n v="12.032925363139531"/>
    <n v="41408.283532246656"/>
    <n v="85.876216778066535"/>
    <n v="12.032925363139531"/>
  </r>
  <r>
    <n v="1226"/>
    <x v="1"/>
    <x v="0"/>
    <x v="3"/>
    <s v="62-304.520 (7), F.A.C."/>
    <x v="3"/>
    <x v="3"/>
    <x v="1"/>
    <x v="71"/>
    <s v="Religious"/>
    <n v="1720"/>
    <x v="0"/>
    <s v="Brevard County   SJRWMD C-1 Diversion"/>
    <x v="0"/>
    <x v="1"/>
    <m/>
    <m/>
    <n v="0.38"/>
    <n v="0.62"/>
    <n v="60"/>
    <n v="13.268754377832444"/>
    <n v="109.57412451976357"/>
    <n v="9.3725609232547296"/>
    <n v="53575.173963138528"/>
    <n v="67.935957202253405"/>
    <n v="9.3725526375038086"/>
    <n v="33216.607857145886"/>
    <n v="67.935957202253405"/>
    <n v="9.3725526375038086"/>
  </r>
  <r>
    <n v="1227"/>
    <x v="1"/>
    <x v="0"/>
    <x v="3"/>
    <s v="62-304.520 (7), F.A.C."/>
    <x v="3"/>
    <x v="3"/>
    <x v="1"/>
    <x v="72"/>
    <s v="Medical and Health Care"/>
    <n v="1740"/>
    <x v="0"/>
    <s v="Brevard County   SJRWMD C-1 Diversion"/>
    <x v="0"/>
    <x v="1"/>
    <m/>
    <m/>
    <n v="0.38"/>
    <n v="0.62"/>
    <n v="2"/>
    <n v="5.1592544041679901E-3"/>
    <n v="4.5425457084622888E-2"/>
    <n v="3.9679736059052527E-3"/>
    <n v="20.925140808174227"/>
    <n v="2.8163783392466189E-2"/>
    <n v="3.9679700980442484E-3"/>
    <n v="12.97358730106802"/>
    <n v="2.8163783392466189E-2"/>
    <n v="3.9679700980442484E-3"/>
  </r>
  <r>
    <n v="1228"/>
    <x v="1"/>
    <x v="0"/>
    <x v="3"/>
    <s v="62-304.520 (7), F.A.C."/>
    <x v="3"/>
    <x v="3"/>
    <x v="1"/>
    <x v="14"/>
    <s v="Governmental"/>
    <n v="1750"/>
    <x v="0"/>
    <s v="Brevard County"/>
    <x v="0"/>
    <x v="1"/>
    <m/>
    <m/>
    <n v="0"/>
    <n v="1"/>
    <n v="668"/>
    <n v="282.54614123396522"/>
    <n v="2020.6364119288924"/>
    <n v="276.83866288159032"/>
    <n v="1011696.887249857"/>
    <n v="2020.6364119288924"/>
    <n v="276.83841814418895"/>
    <n v="1011696.887249857"/>
    <n v="2020.6364119288924"/>
    <n v="276.83841814418895"/>
  </r>
  <r>
    <n v="1229"/>
    <x v="1"/>
    <x v="0"/>
    <x v="3"/>
    <s v="62-304.520 (7), F.A.C."/>
    <x v="3"/>
    <x v="3"/>
    <x v="1"/>
    <x v="14"/>
    <s v="Governmental"/>
    <n v="1750"/>
    <x v="0"/>
    <s v="Brevard County   SJRWMD C-1 Diversion"/>
    <x v="0"/>
    <x v="1"/>
    <m/>
    <m/>
    <n v="0.38"/>
    <n v="0.62"/>
    <n v="262"/>
    <n v="41.959893457214228"/>
    <n v="342.10872977307764"/>
    <n v="27.52301014331363"/>
    <n v="156908.92190017301"/>
    <n v="212.10741245930828"/>
    <n v="27.522985811777303"/>
    <n v="97283.531578107228"/>
    <n v="212.10741245930828"/>
    <n v="27.522985811777303"/>
  </r>
  <r>
    <n v="1230"/>
    <x v="1"/>
    <x v="0"/>
    <x v="3"/>
    <s v="62-304.520 (7), F.A.C."/>
    <x v="3"/>
    <x v="3"/>
    <x v="1"/>
    <x v="84"/>
    <s v="Other Institutional"/>
    <n v="1770"/>
    <x v="0"/>
    <s v="Brevard County"/>
    <x v="0"/>
    <x v="1"/>
    <m/>
    <m/>
    <n v="0"/>
    <n v="1"/>
    <n v="12"/>
    <n v="3.0824613128498131"/>
    <n v="25.747797249496159"/>
    <n v="3.4149323411396391"/>
    <n v="12298.976650822864"/>
    <n v="25.747797249496159"/>
    <n v="3.414929322191139"/>
    <n v="12298.976650822864"/>
    <n v="25.747797249496159"/>
    <n v="3.414929322191139"/>
  </r>
  <r>
    <n v="1231"/>
    <x v="1"/>
    <x v="0"/>
    <x v="3"/>
    <s v="62-304.520 (7), F.A.C."/>
    <x v="3"/>
    <x v="3"/>
    <x v="1"/>
    <x v="73"/>
    <s v="Commercial Child Care"/>
    <n v="1780"/>
    <x v="0"/>
    <s v="Brevard County   SJRWMD C-1 Diversion"/>
    <x v="0"/>
    <x v="1"/>
    <m/>
    <m/>
    <n v="0.38"/>
    <n v="0.62"/>
    <n v="12"/>
    <n v="2.1942051393151831"/>
    <n v="20.540038282534141"/>
    <n v="1.699538314252323"/>
    <n v="9073.1349896587817"/>
    <n v="12.734823735171169"/>
    <n v="1.6995368117866381"/>
    <n v="5625.3436935884438"/>
    <n v="12.734823735171169"/>
    <n v="1.6995368117866381"/>
  </r>
  <r>
    <n v="1232"/>
    <x v="1"/>
    <x v="0"/>
    <x v="3"/>
    <s v="62-304.520 (7), F.A.C."/>
    <x v="3"/>
    <x v="3"/>
    <x v="1"/>
    <x v="124"/>
    <s v="Swimming Beach"/>
    <n v="1810"/>
    <x v="0"/>
    <s v="Brevard County"/>
    <x v="0"/>
    <x v="1"/>
    <m/>
    <m/>
    <n v="0"/>
    <n v="1"/>
    <n v="10"/>
    <n v="8.2079777429596573E-2"/>
    <n v="0.44309191660895386"/>
    <n v="6.0785356454678849E-2"/>
    <n v="225.83682309152806"/>
    <n v="0.44309191660895386"/>
    <n v="6.0785302717783811E-2"/>
    <n v="225.83682309152806"/>
    <n v="0.44309191660895386"/>
    <n v="6.0785302717783811E-2"/>
  </r>
  <r>
    <n v="1233"/>
    <x v="1"/>
    <x v="0"/>
    <x v="3"/>
    <s v="62-304.520 (7), F.A.C."/>
    <x v="3"/>
    <x v="3"/>
    <x v="1"/>
    <x v="15"/>
    <s v="Golf Course"/>
    <n v="1820"/>
    <x v="0"/>
    <s v="Brevard County"/>
    <x v="0"/>
    <x v="1"/>
    <m/>
    <m/>
    <n v="0"/>
    <n v="1"/>
    <n v="190"/>
    <n v="43.519492845067312"/>
    <n v="293.01617377533796"/>
    <n v="41.17615949706552"/>
    <n v="155799.41913602344"/>
    <n v="293.01617377533796"/>
    <n v="41.1761230955522"/>
    <n v="155799.41913602344"/>
    <n v="293.01617377533796"/>
    <n v="41.1761230955522"/>
  </r>
  <r>
    <n v="1234"/>
    <x v="1"/>
    <x v="0"/>
    <x v="3"/>
    <s v="62-304.520 (7), F.A.C."/>
    <x v="3"/>
    <x v="3"/>
    <x v="1"/>
    <x v="15"/>
    <s v="Golf Course"/>
    <n v="1820"/>
    <x v="0"/>
    <s v="Brevard County   SJRWMD C-1 Diversion"/>
    <x v="0"/>
    <x v="1"/>
    <m/>
    <m/>
    <n v="0.38"/>
    <n v="0.62"/>
    <n v="18"/>
    <n v="0.54698070619272954"/>
    <n v="4.7823330178210099"/>
    <n v="0.42235779007055085"/>
    <n v="2182.0343990736101"/>
    <n v="2.9650464710490279"/>
    <n v="0.42235741668792071"/>
    <n v="1352.8613274256384"/>
    <n v="2.9650464710490279"/>
    <n v="0.42235741668792071"/>
  </r>
  <r>
    <n v="1235"/>
    <x v="1"/>
    <x v="0"/>
    <x v="3"/>
    <s v="62-304.520 (7), F.A.C."/>
    <x v="3"/>
    <x v="3"/>
    <x v="1"/>
    <x v="85"/>
    <s v="Marinas and Fish Camps"/>
    <n v="1840"/>
    <x v="0"/>
    <s v="Brevard County"/>
    <x v="0"/>
    <x v="1"/>
    <m/>
    <m/>
    <n v="0"/>
    <n v="1"/>
    <n v="4"/>
    <n v="0.10535687399151319"/>
    <n v="0.75357692032129842"/>
    <n v="0.10051414692472169"/>
    <n v="329.86951288996028"/>
    <n v="0.75357692032129842"/>
    <n v="0.10051405806585043"/>
    <n v="329.86951288996028"/>
    <n v="0.75357692032129842"/>
    <n v="0.10051405806585043"/>
  </r>
  <r>
    <n v="1236"/>
    <x v="1"/>
    <x v="0"/>
    <x v="3"/>
    <s v="62-304.520 (7), F.A.C."/>
    <x v="3"/>
    <x v="3"/>
    <x v="1"/>
    <x v="16"/>
    <s v="Parks and Zoos"/>
    <n v="1850"/>
    <x v="0"/>
    <s v="Brevard County"/>
    <x v="0"/>
    <x v="1"/>
    <m/>
    <m/>
    <n v="0"/>
    <n v="1"/>
    <n v="81"/>
    <n v="22.688625677875823"/>
    <n v="159.00420204626437"/>
    <n v="20.456507108373216"/>
    <n v="75653.791592310939"/>
    <n v="159.00420204626437"/>
    <n v="20.45648902393248"/>
    <n v="75653.791592310939"/>
    <n v="159.00420204626437"/>
    <n v="20.45648902393248"/>
  </r>
  <r>
    <n v="1237"/>
    <x v="1"/>
    <x v="0"/>
    <x v="3"/>
    <s v="62-304.520 (7), F.A.C."/>
    <x v="3"/>
    <x v="3"/>
    <x v="1"/>
    <x v="74"/>
    <s v="Community Recreational Facilities"/>
    <n v="1860"/>
    <x v="0"/>
    <s v="Brevard County"/>
    <x v="0"/>
    <x v="1"/>
    <m/>
    <m/>
    <n v="0"/>
    <n v="1"/>
    <n v="28"/>
    <n v="1.9205318650644159"/>
    <n v="12.758775301932717"/>
    <n v="1.9441929053506741"/>
    <n v="6509.4298207234569"/>
    <n v="12.758775301932717"/>
    <n v="1.9441911865997088"/>
    <n v="6509.4298207234569"/>
    <n v="12.758775301932717"/>
    <n v="1.9441911865997088"/>
  </r>
  <r>
    <n v="1238"/>
    <x v="1"/>
    <x v="0"/>
    <x v="3"/>
    <s v="62-304.520 (7), F.A.C."/>
    <x v="3"/>
    <x v="3"/>
    <x v="1"/>
    <x v="74"/>
    <s v="Community Recreational Facilities"/>
    <n v="1860"/>
    <x v="0"/>
    <s v="Brevard County   SJRWMD C-1 Diversion"/>
    <x v="0"/>
    <x v="1"/>
    <m/>
    <m/>
    <n v="0.38"/>
    <n v="0.62"/>
    <n v="6"/>
    <n v="0.17853995953576893"/>
    <n v="1.71527795648284"/>
    <n v="0.1726703072407367"/>
    <n v="704.33672306912604"/>
    <n v="1.0634723330193609"/>
    <n v="0.17267015459268542"/>
    <n v="436.68876830285802"/>
    <n v="1.0634723330193609"/>
    <n v="0.17267015459268542"/>
  </r>
  <r>
    <n v="1239"/>
    <x v="1"/>
    <x v="0"/>
    <x v="3"/>
    <s v="62-304.520 (7), F.A.C."/>
    <x v="3"/>
    <x v="3"/>
    <x v="1"/>
    <x v="0"/>
    <s v="Improved Pasture"/>
    <n v="1000"/>
    <x v="0"/>
    <s v="Brevard County"/>
    <x v="0"/>
    <x v="1"/>
    <s v="Not Ag"/>
    <m/>
    <n v="0"/>
    <n v="1"/>
    <n v="6"/>
    <n v="0.40469656901803469"/>
    <n v="3.4648366727505051"/>
    <n v="0.54380717414509216"/>
    <n v="1332.1065248069194"/>
    <n v="3.4648366727505051"/>
    <n v="0.54380669339593091"/>
    <n v="1332.1065248069194"/>
    <n v="3.4648366727505051"/>
    <n v="0.54380669339593091"/>
  </r>
  <r>
    <n v="1240"/>
    <x v="1"/>
    <x v="0"/>
    <x v="3"/>
    <s v="62-304.520 (7), F.A.C."/>
    <x v="3"/>
    <x v="3"/>
    <x v="1"/>
    <x v="0"/>
    <s v="Improved Pasture"/>
    <n v="1000"/>
    <x v="0"/>
    <s v="Brevard County   SJRWMD C-1 Diversion"/>
    <x v="0"/>
    <x v="1"/>
    <s v="Not Ag"/>
    <m/>
    <n v="0.38"/>
    <n v="0.62"/>
    <n v="6"/>
    <n v="0.56209681913512843"/>
    <n v="5.3765935384958592"/>
    <n v="0.4848047264070352"/>
    <n v="2074.2665560345995"/>
    <n v="3.3334879938674327"/>
    <n v="0.4848042978186004"/>
    <n v="1286.045264741452"/>
    <n v="3.3334879938674327"/>
    <n v="0.4848042978186004"/>
  </r>
  <r>
    <n v="1241"/>
    <x v="1"/>
    <x v="0"/>
    <x v="3"/>
    <s v="62-304.520 (7), F.A.C."/>
    <x v="3"/>
    <x v="3"/>
    <x v="1"/>
    <x v="115"/>
    <s v="Unimproved Pastures"/>
    <n v="1000"/>
    <x v="0"/>
    <s v="Brevard County   SJRWMD C-1 Diversion"/>
    <x v="0"/>
    <x v="1"/>
    <s v="Not Ag"/>
    <m/>
    <n v="0.38"/>
    <n v="0.62"/>
    <n v="1"/>
    <n v="2.5035197620522401E-5"/>
    <n v="1.909483784185674E-4"/>
    <n v="1.4863299968745266E-5"/>
    <n v="7.4195309262004627E-2"/>
    <n v="1.1838799461951178E-4"/>
    <n v="1.4863286828942558E-5"/>
    <n v="4.6001091742442872E-2"/>
    <n v="1.1838799461951178E-4"/>
    <n v="1.4863286828942558E-5"/>
  </r>
  <r>
    <n v="1242"/>
    <x v="1"/>
    <x v="0"/>
    <x v="3"/>
    <s v="62-304.520 (7), F.A.C."/>
    <x v="3"/>
    <x v="3"/>
    <x v="1"/>
    <x v="4"/>
    <s v="Mixed Rangeland"/>
    <n v="1000"/>
    <x v="0"/>
    <s v="Brevard County"/>
    <x v="0"/>
    <x v="1"/>
    <s v="Not Ag"/>
    <m/>
    <n v="0"/>
    <n v="1"/>
    <n v="9"/>
    <n v="0.7830664468575157"/>
    <n v="5.2833463031004824"/>
    <n v="0.70528712786044423"/>
    <n v="2644.1817235324506"/>
    <n v="5.2833463031004824"/>
    <n v="0.70528650435599238"/>
    <n v="2644.1817235324506"/>
    <n v="5.2833463031004824"/>
    <n v="0.70528650435599238"/>
  </r>
  <r>
    <n v="1243"/>
    <x v="1"/>
    <x v="0"/>
    <x v="3"/>
    <s v="62-304.520 (7), F.A.C."/>
    <x v="3"/>
    <x v="3"/>
    <x v="1"/>
    <x v="125"/>
    <s v="Sand other than beaches"/>
    <n v="7200"/>
    <x v="0"/>
    <s v="Brevard County"/>
    <x v="0"/>
    <x v="1"/>
    <m/>
    <m/>
    <n v="0"/>
    <n v="1"/>
    <n v="2"/>
    <n v="9.0990314914406706E-2"/>
    <n v="0.56720971902546857"/>
    <n v="8.9114730939857806E-2"/>
    <n v="242.73233165759268"/>
    <n v="0.56720971902546857"/>
    <n v="8.9114652158565399E-2"/>
    <n v="242.73233165759268"/>
    <n v="0.56720971902546857"/>
    <n v="8.9114652158565399E-2"/>
  </r>
  <r>
    <n v="1244"/>
    <x v="1"/>
    <x v="0"/>
    <x v="3"/>
    <s v="62-304.520 (7), F.A.C."/>
    <x v="3"/>
    <x v="3"/>
    <x v="1"/>
    <x v="75"/>
    <s v="Disturbed land"/>
    <n v="7400"/>
    <x v="0"/>
    <s v="Brevard County"/>
    <x v="0"/>
    <x v="1"/>
    <m/>
    <m/>
    <n v="0"/>
    <n v="1"/>
    <n v="8"/>
    <n v="0.190034170259824"/>
    <n v="0.95782099146361677"/>
    <n v="0.12296831380330259"/>
    <n v="452.8794097495429"/>
    <n v="0.95782099146361677"/>
    <n v="0.12296820509397245"/>
    <n v="452.8794097495429"/>
    <n v="0.95782099146361677"/>
    <n v="0.12296820509397245"/>
  </r>
  <r>
    <n v="1245"/>
    <x v="1"/>
    <x v="0"/>
    <x v="3"/>
    <s v="62-304.520 (7), F.A.C."/>
    <x v="3"/>
    <x v="3"/>
    <x v="1"/>
    <x v="75"/>
    <s v="Disturbed land"/>
    <n v="7400"/>
    <x v="0"/>
    <s v="Brevard County   SJRWMD C-1 Diversion"/>
    <x v="0"/>
    <x v="1"/>
    <m/>
    <m/>
    <n v="0.38"/>
    <n v="0.62"/>
    <n v="174"/>
    <n v="43.388673872043547"/>
    <n v="285.2859856015591"/>
    <n v="22.795995675409177"/>
    <n v="130169.52999965746"/>
    <n v="176.87731107296676"/>
    <n v="22.795975522758948"/>
    <n v="80705.108599787607"/>
    <n v="176.87731107296676"/>
    <n v="22.795975522758948"/>
  </r>
  <r>
    <n v="1246"/>
    <x v="1"/>
    <x v="0"/>
    <x v="3"/>
    <s v="62-304.520 (7), F.A.C."/>
    <x v="3"/>
    <x v="3"/>
    <x v="1"/>
    <x v="93"/>
    <s v="Rural land in transition without positive indicators of intended activity"/>
    <n v="7410"/>
    <x v="0"/>
    <s v="Brevard County   SJRWMD C-1 Diversion"/>
    <x v="0"/>
    <x v="1"/>
    <m/>
    <m/>
    <n v="0.38"/>
    <n v="0.62"/>
    <n v="26"/>
    <n v="6.415836255186492"/>
    <n v="39.679696980170668"/>
    <n v="2.8152130270692273"/>
    <n v="18562.921719278689"/>
    <n v="24.601412127705803"/>
    <n v="2.815210538298643"/>
    <n v="11509.011465952788"/>
    <n v="24.601412127705803"/>
    <n v="2.815210538298643"/>
  </r>
  <r>
    <n v="1247"/>
    <x v="1"/>
    <x v="0"/>
    <x v="3"/>
    <s v="62-304.520 (7), F.A.C."/>
    <x v="3"/>
    <x v="3"/>
    <x v="1"/>
    <x v="126"/>
    <s v="Borrow areas"/>
    <n v="7420"/>
    <x v="0"/>
    <s v="Brevard County   SJRWMD C-1 Diversion"/>
    <x v="0"/>
    <x v="1"/>
    <m/>
    <m/>
    <n v="0.38"/>
    <n v="0.62"/>
    <n v="23"/>
    <n v="4.8975657211746553"/>
    <n v="5.587575606273905"/>
    <n v="0.54997039815632764"/>
    <n v="7562.3180837768787"/>
    <n v="3.4642968758898216"/>
    <n v="0.54996991195860989"/>
    <n v="4688.6372119416637"/>
    <n v="3.4642968758898216"/>
    <n v="0.54996991195860989"/>
  </r>
  <r>
    <n v="1248"/>
    <x v="1"/>
    <x v="0"/>
    <x v="3"/>
    <s v="62-304.520 (7), F.A.C."/>
    <x v="3"/>
    <x v="3"/>
    <x v="1"/>
    <x v="18"/>
    <s v="Spoil areas"/>
    <n v="7430"/>
    <x v="0"/>
    <s v="Brevard County   SJRWMD C-1 Diversion"/>
    <x v="0"/>
    <x v="1"/>
    <m/>
    <m/>
    <n v="0.38"/>
    <n v="0.62"/>
    <n v="161"/>
    <n v="5.6090066973250332"/>
    <n v="38.652442378636259"/>
    <n v="2.829171115736143"/>
    <n v="17821.716707867861"/>
    <n v="23.964514274754499"/>
    <n v="2.8291686146260018"/>
    <n v="11049.464358878076"/>
    <n v="23.964514274754499"/>
    <n v="2.8291686146260018"/>
  </r>
  <r>
    <n v="1249"/>
    <x v="1"/>
    <x v="0"/>
    <x v="3"/>
    <s v="62-304.520 (7), F.A.C."/>
    <x v="3"/>
    <x v="3"/>
    <x v="1"/>
    <x v="20"/>
    <s v="Roads and Highways"/>
    <n v="8140"/>
    <x v="0"/>
    <s v="Brevard County"/>
    <x v="0"/>
    <x v="1"/>
    <m/>
    <m/>
    <n v="0"/>
    <n v="1"/>
    <n v="92"/>
    <n v="10.076393873626307"/>
    <n v="93.664492118683086"/>
    <n v="12.641714427479162"/>
    <n v="38806.285802399652"/>
    <n v="93.664492118683086"/>
    <n v="12.64170325165456"/>
    <n v="38806.285802399652"/>
    <n v="93.664492118683086"/>
    <n v="12.64170325165456"/>
  </r>
  <r>
    <n v="1250"/>
    <x v="1"/>
    <x v="0"/>
    <x v="3"/>
    <s v="62-304.520 (7), F.A.C."/>
    <x v="3"/>
    <x v="3"/>
    <x v="1"/>
    <x v="20"/>
    <s v="Roads and Highways"/>
    <n v="8140"/>
    <x v="0"/>
    <s v="Brevard County   SJRWMD C-1 Diversion"/>
    <x v="0"/>
    <x v="1"/>
    <m/>
    <m/>
    <n v="0.38"/>
    <n v="0.62"/>
    <n v="265"/>
    <n v="47.390398529252387"/>
    <n v="440.55387505156432"/>
    <n v="35.67390297321807"/>
    <n v="190555.60618179833"/>
    <n v="273.1434025319698"/>
    <n v="35.673871435938509"/>
    <n v="118144.47583271493"/>
    <n v="273.1434025319698"/>
    <n v="35.673871435938509"/>
  </r>
  <r>
    <n v="1251"/>
    <x v="1"/>
    <x v="0"/>
    <x v="3"/>
    <s v="62-304.520 (7), F.A.C."/>
    <x v="3"/>
    <x v="3"/>
    <x v="1"/>
    <x v="58"/>
    <s v="Communications"/>
    <n v="8200"/>
    <x v="0"/>
    <s v="Brevard County"/>
    <x v="0"/>
    <x v="1"/>
    <m/>
    <m/>
    <n v="0"/>
    <n v="1"/>
    <n v="2"/>
    <n v="0.10557557839757119"/>
    <n v="1.0012858960491806"/>
    <n v="0.15978540264064475"/>
    <n v="356.16591385831504"/>
    <n v="1.0012858960491806"/>
    <n v="0.15978526138340862"/>
    <n v="356.16591385831504"/>
    <n v="1.0012858960491806"/>
    <n v="0.15978526138340862"/>
  </r>
  <r>
    <n v="1252"/>
    <x v="1"/>
    <x v="0"/>
    <x v="3"/>
    <s v="62-304.520 (7), F.A.C."/>
    <x v="3"/>
    <x v="3"/>
    <x v="1"/>
    <x v="58"/>
    <s v="Communications"/>
    <n v="8200"/>
    <x v="0"/>
    <s v="Brevard County   SJRWMD C-1 Diversion"/>
    <x v="0"/>
    <x v="1"/>
    <m/>
    <m/>
    <n v="0.38"/>
    <n v="0.62"/>
    <n v="6"/>
    <n v="1.1871648503582699"/>
    <n v="10.759067471742346"/>
    <n v="0.98844131758354625"/>
    <n v="4676.3874061184406"/>
    <n v="6.6706218324802533"/>
    <n v="0.98844044375849149"/>
    <n v="2899.3601917934329"/>
    <n v="6.6706218324802533"/>
    <n v="0.98844044375849149"/>
  </r>
  <r>
    <n v="1253"/>
    <x v="1"/>
    <x v="0"/>
    <x v="3"/>
    <s v="62-304.520 (7), F.A.C."/>
    <x v="3"/>
    <x v="3"/>
    <x v="1"/>
    <x v="86"/>
    <s v="Communication Facilities"/>
    <n v="8220"/>
    <x v="0"/>
    <s v="Brevard County"/>
    <x v="0"/>
    <x v="1"/>
    <m/>
    <m/>
    <n v="0"/>
    <n v="1"/>
    <n v="6"/>
    <n v="1.0051279476456119"/>
    <n v="7.9047659503291863"/>
    <n v="1.1138797107089411"/>
    <n v="3820.0701976836322"/>
    <n v="7.9047659503291863"/>
    <n v="1.1138787259909009"/>
    <n v="3820.0701976836322"/>
    <n v="7.9047659503291863"/>
    <n v="1.1138787259909009"/>
  </r>
  <r>
    <n v="1254"/>
    <x v="1"/>
    <x v="0"/>
    <x v="3"/>
    <s v="62-304.520 (7), F.A.C."/>
    <x v="3"/>
    <x v="3"/>
    <x v="1"/>
    <x v="86"/>
    <s v="Communication Facilities"/>
    <n v="8220"/>
    <x v="0"/>
    <s v="Brevard County   SJRWMD C-1 Diversion"/>
    <x v="0"/>
    <x v="1"/>
    <m/>
    <m/>
    <n v="0.38"/>
    <n v="0.62"/>
    <n v="2"/>
    <n v="6.2220111847524087E-2"/>
    <n v="0.58301275666337471"/>
    <n v="4.9109915125951392E-2"/>
    <n v="250.54734588863258"/>
    <n v="0.36146790913129229"/>
    <n v="4.9109871710653667E-2"/>
    <n v="155.33935445095219"/>
    <n v="0.36146790913129229"/>
    <n v="4.9109871710653667E-2"/>
  </r>
  <r>
    <n v="1255"/>
    <x v="1"/>
    <x v="0"/>
    <x v="3"/>
    <s v="62-304.520 (7), F.A.C."/>
    <x v="3"/>
    <x v="3"/>
    <x v="1"/>
    <x v="108"/>
    <s v="Utilities"/>
    <n v="8300"/>
    <x v="0"/>
    <s v="Brevard County   SJRWMD C-1 Diversion"/>
    <x v="0"/>
    <x v="1"/>
    <m/>
    <m/>
    <n v="0.38"/>
    <n v="0.62"/>
    <n v="16"/>
    <n v="5.9795817254454278"/>
    <n v="49.694722493867701"/>
    <n v="4.3152115707527665"/>
    <n v="24734.900687515183"/>
    <n v="30.810727946197982"/>
    <n v="4.3152077559183262"/>
    <n v="15335.638426259411"/>
    <n v="30.810727946197982"/>
    <n v="4.3152077559183262"/>
  </r>
  <r>
    <n v="1256"/>
    <x v="1"/>
    <x v="0"/>
    <x v="3"/>
    <s v="62-304.520 (7), F.A.C."/>
    <x v="3"/>
    <x v="3"/>
    <x v="1"/>
    <x v="59"/>
    <s v="Electrical power facilities"/>
    <n v="8310"/>
    <x v="0"/>
    <s v="Brevard County"/>
    <x v="0"/>
    <x v="1"/>
    <m/>
    <m/>
    <n v="0"/>
    <n v="1"/>
    <n v="33"/>
    <n v="10.761662821117767"/>
    <n v="86.177895314881681"/>
    <n v="12.198983878926441"/>
    <n v="41865.32034606512"/>
    <n v="86.177895314881681"/>
    <n v="12.198973094494876"/>
    <n v="41865.32034606512"/>
    <n v="86.177895314881681"/>
    <n v="12.198973094494876"/>
  </r>
  <r>
    <n v="1257"/>
    <x v="1"/>
    <x v="0"/>
    <x v="3"/>
    <s v="62-304.520 (7), F.A.C."/>
    <x v="3"/>
    <x v="3"/>
    <x v="1"/>
    <x v="59"/>
    <s v="Electrical power facilities"/>
    <n v="8310"/>
    <x v="0"/>
    <s v="Brevard County   SJRWMD C-1 Diversion"/>
    <x v="0"/>
    <x v="1"/>
    <m/>
    <m/>
    <n v="0.38"/>
    <n v="0.62"/>
    <n v="43"/>
    <n v="17.853338746033067"/>
    <n v="148.23504442441089"/>
    <n v="12.895861968293049"/>
    <n v="72411.019491307175"/>
    <n v="91.905727543134788"/>
    <n v="12.895850567790989"/>
    <n v="44894.832084610433"/>
    <n v="91.905727543134788"/>
    <n v="12.895850567790989"/>
  </r>
  <r>
    <n v="1258"/>
    <x v="1"/>
    <x v="0"/>
    <x v="3"/>
    <s v="62-304.520 (7), F.A.C."/>
    <x v="3"/>
    <x v="3"/>
    <x v="1"/>
    <x v="22"/>
    <s v="Electrical power transmission lines"/>
    <n v="8320"/>
    <x v="0"/>
    <s v="Brevard County"/>
    <x v="0"/>
    <x v="1"/>
    <m/>
    <m/>
    <n v="0"/>
    <n v="1"/>
    <n v="3"/>
    <n v="0.24528935810227348"/>
    <n v="1.9153070199152977"/>
    <n v="0.23215901898930541"/>
    <n v="862.30136117793359"/>
    <n v="1.9153070199152977"/>
    <n v="0.23215881375064984"/>
    <n v="862.30136117793359"/>
    <n v="1.9153070199152977"/>
    <n v="0.23215881375064984"/>
  </r>
  <r>
    <n v="1259"/>
    <x v="1"/>
    <x v="0"/>
    <x v="3"/>
    <s v="62-304.520 (7), F.A.C."/>
    <x v="3"/>
    <x v="3"/>
    <x v="1"/>
    <x v="22"/>
    <s v="Electrical power transmission lines"/>
    <n v="8320"/>
    <x v="0"/>
    <s v="Brevard County   SJRWMD C-1 Diversion"/>
    <x v="0"/>
    <x v="1"/>
    <m/>
    <m/>
    <n v="0.38"/>
    <n v="0.62"/>
    <n v="108"/>
    <n v="13.027109416234111"/>
    <n v="98.451558845404989"/>
    <n v="8.1559410163809947"/>
    <n v="43748.446428921146"/>
    <n v="61.039966484151101"/>
    <n v="8.1559338061749198"/>
    <n v="27124.036785931115"/>
    <n v="61.039966484151101"/>
    <n v="8.1559338061749198"/>
  </r>
  <r>
    <n v="1260"/>
    <x v="1"/>
    <x v="0"/>
    <x v="3"/>
    <s v="62-304.520 (7), F.A.C."/>
    <x v="3"/>
    <x v="3"/>
    <x v="1"/>
    <x v="77"/>
    <s v="Water supply plants"/>
    <n v="8330"/>
    <x v="0"/>
    <s v="Brevard County"/>
    <x v="0"/>
    <x v="1"/>
    <m/>
    <m/>
    <n v="0"/>
    <n v="1"/>
    <n v="18"/>
    <n v="2.4660569961079868"/>
    <n v="16.436657279009211"/>
    <n v="2.3969718677139906"/>
    <n v="7966.364091526626"/>
    <n v="16.436657279009211"/>
    <n v="2.3969697486867547"/>
    <n v="7966.364091526626"/>
    <n v="16.436657279009211"/>
    <n v="2.3969697486867547"/>
  </r>
  <r>
    <n v="1261"/>
    <x v="1"/>
    <x v="0"/>
    <x v="3"/>
    <s v="62-304.520 (7), F.A.C."/>
    <x v="3"/>
    <x v="3"/>
    <x v="1"/>
    <x v="25"/>
    <s v="Surface Water Collection Basin"/>
    <n v="8370"/>
    <x v="0"/>
    <s v="Brevard County"/>
    <x v="0"/>
    <x v="1"/>
    <m/>
    <m/>
    <n v="0"/>
    <n v="1"/>
    <n v="1"/>
    <n v="1.5184710783738499E-3"/>
    <n v="0"/>
    <n v="0"/>
    <n v="2.0796921134674005"/>
    <n v="0"/>
    <n v="0"/>
    <n v="2.0796921134674005"/>
    <n v="0"/>
    <n v="0"/>
  </r>
  <r>
    <n v="1262"/>
    <x v="1"/>
    <x v="0"/>
    <x v="3"/>
    <s v="62-304.520 (7), F.A.C."/>
    <x v="3"/>
    <x v="3"/>
    <x v="1"/>
    <x v="25"/>
    <s v="Surface Water Collection Basin"/>
    <n v="8370"/>
    <x v="0"/>
    <s v="Brevard County   SJRWMD C-1 Diversion"/>
    <x v="0"/>
    <x v="1"/>
    <m/>
    <m/>
    <n v="0.38"/>
    <n v="0.62"/>
    <n v="12"/>
    <n v="0.86140691564158733"/>
    <n v="3.4968478586531879"/>
    <n v="0.28515365396688336"/>
    <n v="1917.8381473060597"/>
    <n v="2.1680456723649764"/>
    <n v="0.28515340187866861"/>
    <n v="1189.0596513297571"/>
    <n v="2.1680456723649764"/>
    <n v="0.28515340187866861"/>
  </r>
  <r>
    <n v="1263"/>
    <x v="1"/>
    <x v="0"/>
    <x v="3"/>
    <s v="62-304.520 (7), F.A.C."/>
    <x v="3"/>
    <x v="3"/>
    <x v="13"/>
    <x v="5"/>
    <s v="Residential, Low Density-Less than two dwelling units/acre"/>
    <n v="1100"/>
    <x v="0"/>
    <s v="City of Melbourne                  Brevard County"/>
    <x v="11"/>
    <x v="1"/>
    <m/>
    <m/>
    <n v="0"/>
    <n v="1"/>
    <n v="63"/>
    <n v="9.1971833722442078"/>
    <n v="73.636429804722951"/>
    <n v="10.134357635103672"/>
    <n v="35385.907802308611"/>
    <n v="73.636429804722951"/>
    <n v="10.134348675891372"/>
    <n v="35385.907802308611"/>
    <n v="73.636429804722951"/>
    <n v="10.134348675891372"/>
  </r>
  <r>
    <n v="1264"/>
    <x v="1"/>
    <x v="0"/>
    <x v="3"/>
    <s v="62-304.520 (7), F.A.C."/>
    <x v="3"/>
    <x v="3"/>
    <x v="13"/>
    <x v="5"/>
    <s v="Residential, Low Density-Less than two dwelling units/acre"/>
    <n v="1100"/>
    <x v="0"/>
    <s v="City of Melbourne                  Brevard County   SJRWMD C-1 Diversion"/>
    <x v="11"/>
    <x v="1"/>
    <m/>
    <m/>
    <n v="0.38"/>
    <n v="0.62"/>
    <n v="35"/>
    <n v="0.88703315888957845"/>
    <n v="7.265056807153174"/>
    <n v="0.68879057872284333"/>
    <n v="2699.160632189612"/>
    <n v="4.5043352204349691"/>
    <n v="0.68878996980205709"/>
    <n v="1673.4795919575595"/>
    <n v="4.5043352204349691"/>
    <n v="0.68878996980205709"/>
  </r>
  <r>
    <n v="1265"/>
    <x v="1"/>
    <x v="0"/>
    <x v="3"/>
    <s v="62-304.520 (7), F.A.C."/>
    <x v="3"/>
    <x v="3"/>
    <x v="13"/>
    <x v="8"/>
    <s v="Residential, Medium Density-Two-five dwellingunits per acre"/>
    <n v="1200"/>
    <x v="0"/>
    <s v="City of Melbourne                  Brevard County"/>
    <x v="11"/>
    <x v="1"/>
    <m/>
    <m/>
    <n v="0"/>
    <n v="1"/>
    <n v="406"/>
    <n v="57.967379134118922"/>
    <n v="513.42997884706563"/>
    <n v="75.26344723834471"/>
    <n v="221696.84170064962"/>
    <n v="513.42997884706563"/>
    <n v="75.263380702188542"/>
    <n v="221696.84170064962"/>
    <n v="513.42997884706563"/>
    <n v="75.263380702188542"/>
  </r>
  <r>
    <n v="1266"/>
    <x v="1"/>
    <x v="0"/>
    <x v="3"/>
    <s v="62-304.520 (7), F.A.C."/>
    <x v="3"/>
    <x v="3"/>
    <x v="13"/>
    <x v="8"/>
    <s v="Residential, Medium Density-Two-five dwellingunits per acre"/>
    <n v="1200"/>
    <x v="0"/>
    <s v="City of Melbourne                  Brevard County   SJRWMD C-1 Diversion"/>
    <x v="11"/>
    <x v="1"/>
    <m/>
    <m/>
    <n v="0.38"/>
    <n v="0.62"/>
    <n v="72"/>
    <n v="8.6111140345279065"/>
    <n v="86.426038331653572"/>
    <n v="7.9240341549810243"/>
    <n v="32898.679904769473"/>
    <n v="53.584143765625242"/>
    <n v="7.9240271497906871"/>
    <n v="20397.18154095707"/>
    <n v="53.584143765625242"/>
    <n v="7.9240271497906871"/>
  </r>
  <r>
    <n v="1267"/>
    <x v="1"/>
    <x v="0"/>
    <x v="3"/>
    <s v="62-304.520 (7), F.A.C."/>
    <x v="3"/>
    <x v="3"/>
    <x v="13"/>
    <x v="9"/>
    <s v="Fixed Single Family Units"/>
    <n v="1210"/>
    <x v="0"/>
    <s v="City of Melbourne                  Brevard County"/>
    <x v="11"/>
    <x v="1"/>
    <m/>
    <m/>
    <n v="0"/>
    <n v="1"/>
    <n v="4136"/>
    <n v="263.11980850366666"/>
    <n v="2088.3478813822394"/>
    <n v="307.99457429553922"/>
    <n v="997891.68740569521"/>
    <n v="2088.3478813822394"/>
    <n v="307.99430201495858"/>
    <n v="997891.68740569521"/>
    <n v="2088.3478813822394"/>
    <n v="307.99430201495858"/>
  </r>
  <r>
    <n v="1268"/>
    <x v="1"/>
    <x v="0"/>
    <x v="3"/>
    <s v="62-304.520 (7), F.A.C."/>
    <x v="3"/>
    <x v="3"/>
    <x v="13"/>
    <x v="9"/>
    <s v="Fixed Single Family Units"/>
    <n v="1210"/>
    <x v="0"/>
    <s v="City of Melbourne                  Brevard County   SJRWMD C-1 Diversion"/>
    <x v="11"/>
    <x v="1"/>
    <m/>
    <m/>
    <n v="0.38"/>
    <n v="0.62"/>
    <n v="10"/>
    <n v="0.47544403455679302"/>
    <n v="4.6015674795900168"/>
    <n v="0.44159506532860648"/>
    <n v="1687.3813773676991"/>
    <n v="2.8529718373458097"/>
    <n v="0.44159467493938986"/>
    <n v="1046.1764539679734"/>
    <n v="2.8529718373458097"/>
    <n v="0.44159467493938986"/>
  </r>
  <r>
    <n v="1269"/>
    <x v="1"/>
    <x v="0"/>
    <x v="3"/>
    <s v="62-304.520 (7), F.A.C."/>
    <x v="3"/>
    <x v="3"/>
    <x v="13"/>
    <x v="88"/>
    <s v="Medium Density Under Construction"/>
    <n v="1290"/>
    <x v="0"/>
    <s v="City of Melbourne                  Brevard County"/>
    <x v="11"/>
    <x v="1"/>
    <m/>
    <m/>
    <n v="0"/>
    <n v="1"/>
    <n v="3"/>
    <n v="6.9489371921915549E-3"/>
    <n v="5.3573779424421542E-2"/>
    <n v="7.0225045563393866E-3"/>
    <n v="26.261057407616061"/>
    <n v="5.3573779424421542E-2"/>
    <n v="7.0224983481403424E-3"/>
    <n v="26.261057407616061"/>
    <n v="5.3573779424421542E-2"/>
    <n v="7.0224983481403424E-3"/>
  </r>
  <r>
    <n v="1270"/>
    <x v="1"/>
    <x v="0"/>
    <x v="3"/>
    <s v="62-304.520 (7), F.A.C."/>
    <x v="3"/>
    <x v="3"/>
    <x v="13"/>
    <x v="62"/>
    <s v="Residential, High Density"/>
    <n v="1300"/>
    <x v="0"/>
    <s v="City of Melbourne                  Brevard County"/>
    <x v="11"/>
    <x v="1"/>
    <m/>
    <m/>
    <n v="0"/>
    <n v="1"/>
    <n v="1144"/>
    <n v="187.92140830668623"/>
    <n v="1497.9873901514516"/>
    <n v="247.64387871994219"/>
    <n v="722316.31973124458"/>
    <n v="1497.9873901514516"/>
    <n v="247.64365979199812"/>
    <n v="722316.31973124458"/>
    <n v="1497.9873901514516"/>
    <n v="247.64365979199812"/>
  </r>
  <r>
    <n v="1271"/>
    <x v="1"/>
    <x v="0"/>
    <x v="3"/>
    <s v="62-304.520 (7), F.A.C."/>
    <x v="3"/>
    <x v="3"/>
    <x v="13"/>
    <x v="62"/>
    <s v="Residential, High Density"/>
    <n v="1300"/>
    <x v="0"/>
    <s v="City of Melbourne                  Brevard County   SJRWMD C-1 Diversion"/>
    <x v="11"/>
    <x v="1"/>
    <m/>
    <m/>
    <n v="0.38"/>
    <n v="0.62"/>
    <n v="9"/>
    <n v="4.2170762277166068E-2"/>
    <n v="0.30486650056435383"/>
    <n v="2.594634187411899E-2"/>
    <n v="149.12074363343328"/>
    <n v="0.18901723034989937"/>
    <n v="2.5946318936425884E-2"/>
    <n v="92.454861052728631"/>
    <n v="0.18901723034989937"/>
    <n v="2.5946318936425884E-2"/>
  </r>
  <r>
    <n v="1272"/>
    <x v="1"/>
    <x v="0"/>
    <x v="3"/>
    <s v="62-304.520 (7), F.A.C."/>
    <x v="3"/>
    <x v="3"/>
    <x v="13"/>
    <x v="10"/>
    <s v="Residential, High density; Multiple Dwelling Units, Low Rise &lt;Two stories or less&gt;"/>
    <n v="1330"/>
    <x v="0"/>
    <s v="City of Melbourne                  Brevard County"/>
    <x v="11"/>
    <x v="1"/>
    <m/>
    <m/>
    <n v="0"/>
    <n v="1"/>
    <n v="846"/>
    <n v="42.675576924354644"/>
    <n v="344.46485983223897"/>
    <n v="61.355913749605811"/>
    <n v="160146.58073008299"/>
    <n v="344.46485983223897"/>
    <n v="61.35585950831323"/>
    <n v="160146.58073008299"/>
    <n v="344.46485983223897"/>
    <n v="61.35585950831323"/>
  </r>
  <r>
    <n v="1273"/>
    <x v="1"/>
    <x v="0"/>
    <x v="3"/>
    <s v="62-304.520 (7), F.A.C."/>
    <x v="3"/>
    <x v="3"/>
    <x v="13"/>
    <x v="81"/>
    <s v="Residential, High density; Multiple Dwelling Units, High Rise &lt;Three stories or more&gt;"/>
    <n v="1340"/>
    <x v="0"/>
    <s v="City of Melbourne                  Brevard County"/>
    <x v="11"/>
    <x v="1"/>
    <m/>
    <m/>
    <n v="0"/>
    <n v="1"/>
    <n v="258"/>
    <n v="101.59534501351509"/>
    <n v="919.06356313330707"/>
    <n v="165.51529135885946"/>
    <n v="400120.22963907063"/>
    <n v="919.06356313330707"/>
    <n v="165.51514503615337"/>
    <n v="400120.22963907063"/>
    <n v="919.06356313330707"/>
    <n v="165.51514503615337"/>
  </r>
  <r>
    <n v="1274"/>
    <x v="1"/>
    <x v="0"/>
    <x v="3"/>
    <s v="62-304.520 (7), F.A.C."/>
    <x v="3"/>
    <x v="3"/>
    <x v="13"/>
    <x v="11"/>
    <s v="Commercial and Services"/>
    <n v="1400"/>
    <x v="0"/>
    <s v="City of Melbourne                  Brevard County"/>
    <x v="11"/>
    <x v="1"/>
    <m/>
    <m/>
    <n v="0"/>
    <n v="1"/>
    <n v="245"/>
    <n v="35.33130206815553"/>
    <n v="369.25545879122706"/>
    <n v="49.571126831827968"/>
    <n v="140739.11171521322"/>
    <n v="369.25545879122706"/>
    <n v="49.571083008798936"/>
    <n v="140739.11171521322"/>
    <n v="369.25545879122706"/>
    <n v="49.571083008798936"/>
  </r>
  <r>
    <n v="1275"/>
    <x v="1"/>
    <x v="0"/>
    <x v="3"/>
    <s v="62-304.520 (7), F.A.C."/>
    <x v="3"/>
    <x v="3"/>
    <x v="13"/>
    <x v="11"/>
    <s v="Commercial and Services"/>
    <n v="1400"/>
    <x v="0"/>
    <s v="City of Melbourne                  Brevard County   SJRWMD C-1 Diversion"/>
    <x v="11"/>
    <x v="1"/>
    <m/>
    <m/>
    <n v="0.38"/>
    <n v="0.62"/>
    <n v="5"/>
    <n v="0.62972331882339172"/>
    <n v="6.8057157314741241"/>
    <n v="0.55344435226193778"/>
    <n v="2633.342942174233"/>
    <n v="4.2195437535139577"/>
    <n v="0.55344386299309345"/>
    <n v="1632.6726241480242"/>
    <n v="4.2195437535139577"/>
    <n v="0.55344386299309345"/>
  </r>
  <r>
    <n v="1276"/>
    <x v="1"/>
    <x v="0"/>
    <x v="3"/>
    <s v="62-304.520 (7), F.A.C."/>
    <x v="3"/>
    <x v="3"/>
    <x v="13"/>
    <x v="64"/>
    <s v="Retail Sales and Services"/>
    <n v="1410"/>
    <x v="0"/>
    <s v="City of Melbourne                  Brevard County"/>
    <x v="11"/>
    <x v="1"/>
    <m/>
    <m/>
    <n v="0"/>
    <n v="1"/>
    <n v="399"/>
    <n v="103.18700049823846"/>
    <n v="930.66936022347318"/>
    <n v="126.0707239177061"/>
    <n v="416473.26097684813"/>
    <n v="930.66936022347318"/>
    <n v="126.07061246571074"/>
    <n v="416473.26097684813"/>
    <n v="930.66936022347318"/>
    <n v="126.07061246571074"/>
  </r>
  <r>
    <n v="1277"/>
    <x v="1"/>
    <x v="0"/>
    <x v="3"/>
    <s v="62-304.520 (7), F.A.C."/>
    <x v="3"/>
    <x v="3"/>
    <x v="13"/>
    <x v="65"/>
    <s v="Wholesale Sales and Services &lt;Excluding warehouses associated with industrial use&gt;"/>
    <n v="1420"/>
    <x v="0"/>
    <s v="City of Melbourne                  Brevard County"/>
    <x v="11"/>
    <x v="1"/>
    <m/>
    <m/>
    <n v="0"/>
    <n v="1"/>
    <n v="143"/>
    <n v="29.549637658478577"/>
    <n v="269.82210144569581"/>
    <n v="36.551610963073266"/>
    <n v="120751.09562020651"/>
    <n v="269.82210144569581"/>
    <n v="36.551578649861682"/>
    <n v="120751.09562020651"/>
    <n v="269.82210144569581"/>
    <n v="36.551578649861682"/>
  </r>
  <r>
    <n v="1278"/>
    <x v="1"/>
    <x v="0"/>
    <x v="3"/>
    <s v="62-304.520 (7), F.A.C."/>
    <x v="3"/>
    <x v="3"/>
    <x v="13"/>
    <x v="65"/>
    <s v="Wholesale Sales and Services &lt;Excluding warehouses associated with industrial use&gt;"/>
    <n v="1420"/>
    <x v="0"/>
    <s v="City of Melbourne                  Brevard County   SJRWMD C-1 Diversion"/>
    <x v="11"/>
    <x v="1"/>
    <m/>
    <m/>
    <n v="0.38"/>
    <n v="0.62"/>
    <n v="11"/>
    <n v="0.17901781566753125"/>
    <n v="1.2987356348341246"/>
    <n v="0.10181497833985033"/>
    <n v="683.66710128434499"/>
    <n v="0.8052160935971574"/>
    <n v="0.10181488833098759"/>
    <n v="423.87360279629394"/>
    <n v="0.8052160935971574"/>
    <n v="0.10181488833098759"/>
  </r>
  <r>
    <n v="1279"/>
    <x v="1"/>
    <x v="0"/>
    <x v="3"/>
    <s v="62-304.520 (7), F.A.C."/>
    <x v="3"/>
    <x v="3"/>
    <x v="13"/>
    <x v="66"/>
    <s v="Professional Services"/>
    <n v="1430"/>
    <x v="0"/>
    <s v="City of Melbourne                  Brevard County"/>
    <x v="11"/>
    <x v="1"/>
    <m/>
    <m/>
    <n v="0"/>
    <n v="1"/>
    <n v="26"/>
    <n v="4.236204670001996"/>
    <n v="38.353099948179079"/>
    <n v="5.1620674871620134"/>
    <n v="17012.291940027659"/>
    <n v="38.353099948179079"/>
    <n v="5.1620629236701596"/>
    <n v="17012.291940027659"/>
    <n v="38.353099948179079"/>
    <n v="5.1620629236701596"/>
  </r>
  <r>
    <n v="1280"/>
    <x v="1"/>
    <x v="0"/>
    <x v="3"/>
    <s v="62-304.520 (7), F.A.C."/>
    <x v="3"/>
    <x v="3"/>
    <x v="13"/>
    <x v="83"/>
    <s v="Cultural and Entertainment"/>
    <n v="1440"/>
    <x v="0"/>
    <s v="City of Melbourne                  Brevard County"/>
    <x v="11"/>
    <x v="1"/>
    <m/>
    <m/>
    <n v="0"/>
    <n v="1"/>
    <n v="15"/>
    <n v="4.3758662516101756"/>
    <n v="39.368866698488645"/>
    <n v="5.4560567180145467"/>
    <n v="17925.192907533699"/>
    <n v="39.368866698488645"/>
    <n v="5.4560518946234531"/>
    <n v="17925.192907533699"/>
    <n v="39.368866698488645"/>
    <n v="5.4560518946234531"/>
  </r>
  <r>
    <n v="1281"/>
    <x v="1"/>
    <x v="0"/>
    <x v="3"/>
    <s v="62-304.520 (7), F.A.C."/>
    <x v="3"/>
    <x v="3"/>
    <x v="13"/>
    <x v="90"/>
    <s v="Commercial and Services Under Construction"/>
    <n v="1490"/>
    <x v="0"/>
    <s v="City of Melbourne                  Brevard County"/>
    <x v="11"/>
    <x v="1"/>
    <m/>
    <m/>
    <n v="0"/>
    <n v="1"/>
    <n v="18"/>
    <n v="7.1791430501431943"/>
    <n v="58.408317992875091"/>
    <n v="8.0288002889797525"/>
    <n v="29635.826495128262"/>
    <n v="58.408317992875091"/>
    <n v="8.028793191171598"/>
    <n v="29635.826495128262"/>
    <n v="58.408317992875091"/>
    <n v="8.028793191171598"/>
  </r>
  <r>
    <n v="1282"/>
    <x v="1"/>
    <x v="0"/>
    <x v="3"/>
    <s v="62-304.520 (7), F.A.C."/>
    <x v="3"/>
    <x v="3"/>
    <x v="13"/>
    <x v="95"/>
    <s v="Food Processing"/>
    <n v="1510"/>
    <x v="0"/>
    <s v="City of Melbourne                  Brevard County"/>
    <x v="11"/>
    <x v="1"/>
    <m/>
    <m/>
    <n v="0"/>
    <n v="1"/>
    <n v="6"/>
    <n v="0.80157479263859632"/>
    <n v="7.8083778758749851"/>
    <n v="1.0815046844243388"/>
    <n v="3153.4115887080534"/>
    <n v="7.8083778758749851"/>
    <n v="1.0815037283272253"/>
    <n v="3153.4115887080534"/>
    <n v="7.8083778758749851"/>
    <n v="1.0815037283272253"/>
  </r>
  <r>
    <n v="1283"/>
    <x v="1"/>
    <x v="0"/>
    <x v="3"/>
    <s v="62-304.520 (7), F.A.C."/>
    <x v="3"/>
    <x v="3"/>
    <x v="13"/>
    <x v="68"/>
    <s v="Other Light Industrial"/>
    <n v="1550"/>
    <x v="0"/>
    <s v="City of Melbourne                  Brevard County"/>
    <x v="11"/>
    <x v="1"/>
    <m/>
    <m/>
    <n v="0"/>
    <n v="1"/>
    <n v="13"/>
    <n v="1.3610344421661149"/>
    <n v="13.052419823928364"/>
    <n v="1.7874149119285576"/>
    <n v="5348.2055268384647"/>
    <n v="13.052419823928364"/>
    <n v="1.787413331776148"/>
    <n v="5348.2055268384647"/>
    <n v="13.052419823928364"/>
    <n v="1.787413331776148"/>
  </r>
  <r>
    <n v="1284"/>
    <x v="1"/>
    <x v="0"/>
    <x v="3"/>
    <s v="62-304.520 (7), F.A.C."/>
    <x v="3"/>
    <x v="3"/>
    <x v="13"/>
    <x v="69"/>
    <s v="Institutional (Educational,religious,health and military facilities)"/>
    <n v="1700"/>
    <x v="0"/>
    <s v="City of Melbourne                  Brevard County"/>
    <x v="11"/>
    <x v="1"/>
    <m/>
    <m/>
    <n v="0"/>
    <n v="1"/>
    <n v="4"/>
    <n v="5.6432613627995329E-2"/>
    <n v="0.43159203918618977"/>
    <n v="4.9280769132628875E-2"/>
    <n v="196.57247528667389"/>
    <n v="0.43159203918618977"/>
    <n v="4.9280725566288562E-2"/>
    <n v="196.57247528667389"/>
    <n v="0.43159203918618977"/>
    <n v="4.9280725566288562E-2"/>
  </r>
  <r>
    <n v="1285"/>
    <x v="1"/>
    <x v="0"/>
    <x v="3"/>
    <s v="62-304.520 (7), F.A.C."/>
    <x v="3"/>
    <x v="3"/>
    <x v="13"/>
    <x v="70"/>
    <s v="Educational Facilities"/>
    <n v="1710"/>
    <x v="0"/>
    <s v="City of Melbourne                  Brevard County"/>
    <x v="11"/>
    <x v="1"/>
    <m/>
    <m/>
    <n v="0"/>
    <n v="1"/>
    <n v="13"/>
    <n v="3.412798752418106"/>
    <n v="29.244483612442188"/>
    <n v="4.0387613695783191"/>
    <n v="13883.940077427433"/>
    <n v="29.244483612442188"/>
    <n v="4.0387577991378576"/>
    <n v="13883.940077427433"/>
    <n v="29.244483612442188"/>
    <n v="4.0387577991378576"/>
  </r>
  <r>
    <n v="1286"/>
    <x v="1"/>
    <x v="0"/>
    <x v="3"/>
    <s v="62-304.520 (7), F.A.C."/>
    <x v="3"/>
    <x v="3"/>
    <x v="13"/>
    <x v="71"/>
    <s v="Religious"/>
    <n v="1720"/>
    <x v="0"/>
    <s v="City of Melbourne                  Brevard County"/>
    <x v="11"/>
    <x v="1"/>
    <m/>
    <m/>
    <n v="0"/>
    <n v="1"/>
    <n v="32"/>
    <n v="2.0025923093807689"/>
    <n v="18.776253976950571"/>
    <n v="2.5965120365115077"/>
    <n v="7575.2635309967263"/>
    <n v="18.776253976950571"/>
    <n v="2.5965097410820976"/>
    <n v="7575.2635309967263"/>
    <n v="18.776253976950571"/>
    <n v="2.5965097410820976"/>
  </r>
  <r>
    <n v="1287"/>
    <x v="1"/>
    <x v="0"/>
    <x v="3"/>
    <s v="62-304.520 (7), F.A.C."/>
    <x v="3"/>
    <x v="3"/>
    <x v="13"/>
    <x v="72"/>
    <s v="Medical and Health Care"/>
    <n v="1740"/>
    <x v="0"/>
    <s v="City of Melbourne                  Brevard County"/>
    <x v="11"/>
    <x v="1"/>
    <m/>
    <m/>
    <n v="0"/>
    <n v="1"/>
    <n v="80"/>
    <n v="32.98478093338727"/>
    <n v="251.81780376097961"/>
    <n v="33.949825464667065"/>
    <n v="130260.16802227209"/>
    <n v="251.81780376097961"/>
    <n v="33.949795451546869"/>
    <n v="130260.16802227209"/>
    <n v="251.81780376097961"/>
    <n v="33.949795451546869"/>
  </r>
  <r>
    <n v="1288"/>
    <x v="1"/>
    <x v="0"/>
    <x v="3"/>
    <s v="62-304.520 (7), F.A.C."/>
    <x v="3"/>
    <x v="3"/>
    <x v="13"/>
    <x v="14"/>
    <s v="Governmental"/>
    <n v="1750"/>
    <x v="0"/>
    <s v="City of Melbourne                  Brevard County"/>
    <x v="11"/>
    <x v="1"/>
    <m/>
    <m/>
    <n v="0"/>
    <n v="1"/>
    <n v="94"/>
    <n v="21.579816313291516"/>
    <n v="162.84857397994384"/>
    <n v="22.449808074204153"/>
    <n v="77524.629060752544"/>
    <n v="162.84857397994384"/>
    <n v="22.449788227598809"/>
    <n v="77524.629060752544"/>
    <n v="162.84857397994384"/>
    <n v="22.449788227598809"/>
  </r>
  <r>
    <n v="1289"/>
    <x v="1"/>
    <x v="0"/>
    <x v="3"/>
    <s v="62-304.520 (7), F.A.C."/>
    <x v="3"/>
    <x v="3"/>
    <x v="13"/>
    <x v="73"/>
    <s v="Commercial Child Care"/>
    <n v="1780"/>
    <x v="0"/>
    <s v="City of Melbourne                  Brevard County"/>
    <x v="11"/>
    <x v="1"/>
    <m/>
    <m/>
    <n v="0"/>
    <n v="1"/>
    <n v="20"/>
    <n v="5.2540835466113194"/>
    <n v="39.082826780380294"/>
    <n v="5.2830923136134604"/>
    <n v="20297.091557419713"/>
    <n v="39.082826780380294"/>
    <n v="5.2830876431304024"/>
    <n v="20297.091557419713"/>
    <n v="39.082826780380294"/>
    <n v="5.2830876431304024"/>
  </r>
  <r>
    <n v="1290"/>
    <x v="1"/>
    <x v="0"/>
    <x v="3"/>
    <s v="62-304.520 (7), F.A.C."/>
    <x v="3"/>
    <x v="3"/>
    <x v="13"/>
    <x v="85"/>
    <s v="Marinas and Fish Camps"/>
    <n v="1840"/>
    <x v="0"/>
    <s v="City of Melbourne                  Brevard County"/>
    <x v="11"/>
    <x v="1"/>
    <m/>
    <m/>
    <n v="0"/>
    <n v="1"/>
    <n v="10"/>
    <n v="0.41063251632625181"/>
    <n v="3.3413417262085279"/>
    <n v="0.49422482295783587"/>
    <n v="1339.1789770094697"/>
    <n v="3.3413417262085279"/>
    <n v="0.4942243860416286"/>
    <n v="1339.1789770094697"/>
    <n v="3.3413417262085279"/>
    <n v="0.4942243860416286"/>
  </r>
  <r>
    <n v="1291"/>
    <x v="1"/>
    <x v="0"/>
    <x v="3"/>
    <s v="62-304.520 (7), F.A.C."/>
    <x v="3"/>
    <x v="3"/>
    <x v="13"/>
    <x v="16"/>
    <s v="Parks and Zoos"/>
    <n v="1850"/>
    <x v="0"/>
    <s v="City of Melbourne                  Brevard County"/>
    <x v="11"/>
    <x v="1"/>
    <m/>
    <m/>
    <n v="0"/>
    <n v="1"/>
    <n v="44"/>
    <n v="6.3654089744114275"/>
    <n v="44.013673737853537"/>
    <n v="5.9871214211419508"/>
    <n v="19768.131805693749"/>
    <n v="44.013673737853537"/>
    <n v="5.9871161282665852"/>
    <n v="19768.131805693749"/>
    <n v="44.013673737853537"/>
    <n v="5.9871161282665852"/>
  </r>
  <r>
    <n v="1292"/>
    <x v="1"/>
    <x v="0"/>
    <x v="3"/>
    <s v="62-304.520 (7), F.A.C."/>
    <x v="3"/>
    <x v="3"/>
    <x v="13"/>
    <x v="74"/>
    <s v="Community Recreational Facilities"/>
    <n v="1860"/>
    <x v="0"/>
    <s v="City of Melbourne                  Brevard County"/>
    <x v="11"/>
    <x v="1"/>
    <m/>
    <m/>
    <n v="0"/>
    <n v="1"/>
    <n v="10"/>
    <n v="0.4076975002496856"/>
    <n v="3.4822990279671222"/>
    <n v="0.61854548675531484"/>
    <n v="1505.6097768136253"/>
    <n v="3.4822990279671222"/>
    <n v="0.61854493993424076"/>
    <n v="1505.6097768136253"/>
    <n v="3.4822990279671222"/>
    <n v="0.61854493993424076"/>
  </r>
  <r>
    <n v="1293"/>
    <x v="1"/>
    <x v="0"/>
    <x v="3"/>
    <s v="62-304.520 (7), F.A.C."/>
    <x v="3"/>
    <x v="3"/>
    <x v="13"/>
    <x v="0"/>
    <s v="Improved Pasture"/>
    <n v="1000"/>
    <x v="0"/>
    <s v="City of Melbourne                  Brevard County"/>
    <x v="11"/>
    <x v="1"/>
    <s v="Not Ag"/>
    <m/>
    <n v="0"/>
    <n v="1"/>
    <n v="18"/>
    <n v="5.3494216935982823"/>
    <n v="47.243170090819177"/>
    <n v="7.331359784778174"/>
    <n v="16692.140403483601"/>
    <n v="47.243170090819177"/>
    <n v="7.3313533035376972"/>
    <n v="16692.140403483601"/>
    <n v="47.243170090819177"/>
    <n v="7.3313533035376972"/>
  </r>
  <r>
    <n v="1294"/>
    <x v="1"/>
    <x v="0"/>
    <x v="3"/>
    <s v="62-304.520 (7), F.A.C."/>
    <x v="3"/>
    <x v="3"/>
    <x v="13"/>
    <x v="115"/>
    <s v="Unimproved Pastures"/>
    <n v="1000"/>
    <x v="0"/>
    <s v="City of Melbourne                  Brevard County   SJRWMD C-1 Diversion"/>
    <x v="11"/>
    <x v="1"/>
    <s v="Not Ag"/>
    <m/>
    <n v="0.38"/>
    <n v="0.62"/>
    <n v="16"/>
    <n v="5.1172621044414326"/>
    <n v="39.115899615887209"/>
    <n v="3.5380443830774775"/>
    <n v="14540.513740917915"/>
    <n v="24.251857761850069"/>
    <n v="3.538041255292582"/>
    <n v="9015.1185193691053"/>
    <n v="24.251857761850069"/>
    <n v="3.538041255292582"/>
  </r>
  <r>
    <n v="1295"/>
    <x v="1"/>
    <x v="0"/>
    <x v="3"/>
    <s v="62-304.520 (7), F.A.C."/>
    <x v="3"/>
    <x v="3"/>
    <x v="13"/>
    <x v="4"/>
    <s v="Mixed Rangeland"/>
    <n v="1000"/>
    <x v="0"/>
    <s v="City of Melbourne                  Brevard County"/>
    <x v="11"/>
    <x v="1"/>
    <s v="Not Ag"/>
    <m/>
    <n v="0"/>
    <n v="1"/>
    <n v="77"/>
    <n v="23.990032266106301"/>
    <n v="172.06484344181771"/>
    <n v="19.491518447098894"/>
    <n v="77296.911108309112"/>
    <n v="172.06484344181771"/>
    <n v="19.491501215750041"/>
    <n v="77296.911108309112"/>
    <n v="172.06484344181771"/>
    <n v="19.491501215750041"/>
  </r>
  <r>
    <n v="1296"/>
    <x v="1"/>
    <x v="0"/>
    <x v="3"/>
    <s v="62-304.520 (7), F.A.C."/>
    <x v="3"/>
    <x v="3"/>
    <x v="13"/>
    <x v="75"/>
    <s v="Disturbed land"/>
    <n v="7400"/>
    <x v="0"/>
    <s v="City of Melbourne                  Brevard County"/>
    <x v="11"/>
    <x v="1"/>
    <m/>
    <m/>
    <n v="0"/>
    <n v="1"/>
    <n v="16"/>
    <n v="3.206131048993595"/>
    <n v="23.553365616528986"/>
    <n v="2.7018127871489561"/>
    <n v="10743.318731535264"/>
    <n v="23.553365616528986"/>
    <n v="2.7018103986291098"/>
    <n v="10743.318731535264"/>
    <n v="23.553365616528986"/>
    <n v="2.7018103986291098"/>
  </r>
  <r>
    <n v="1297"/>
    <x v="1"/>
    <x v="0"/>
    <x v="3"/>
    <s v="62-304.520 (7), F.A.C."/>
    <x v="3"/>
    <x v="3"/>
    <x v="13"/>
    <x v="75"/>
    <s v="Disturbed land"/>
    <n v="7400"/>
    <x v="0"/>
    <s v="City of Melbourne                  Brevard County   SJRWMD C-1 Diversion"/>
    <x v="11"/>
    <x v="1"/>
    <m/>
    <m/>
    <n v="0.38"/>
    <n v="0.62"/>
    <n v="477"/>
    <n v="215.72350671198984"/>
    <n v="1461.2437346954282"/>
    <n v="107.01428213026944"/>
    <n v="696319.34178946284"/>
    <n v="905.97111551116473"/>
    <n v="107.01418752499625"/>
    <n v="431717.99190946715"/>
    <n v="905.97111551116473"/>
    <n v="107.01418752499625"/>
  </r>
  <r>
    <n v="1298"/>
    <x v="1"/>
    <x v="0"/>
    <x v="3"/>
    <s v="62-304.520 (7), F.A.C."/>
    <x v="3"/>
    <x v="3"/>
    <x v="13"/>
    <x v="93"/>
    <s v="Rural land in transition without positive indicators of intended activity"/>
    <n v="7410"/>
    <x v="0"/>
    <s v="City of Melbourne                  Brevard County   SJRWMD C-1 Diversion"/>
    <x v="11"/>
    <x v="1"/>
    <m/>
    <m/>
    <n v="0.38"/>
    <n v="0.62"/>
    <n v="20"/>
    <n v="1.3694468327534199"/>
    <n v="10.563002304961396"/>
    <n v="0.87399873266145878"/>
    <n v="4633.5785378062656"/>
    <n v="6.5490614290760645"/>
    <n v="0.87399796000862018"/>
    <n v="2872.818693439885"/>
    <n v="6.5490614290760645"/>
    <n v="0.87399796000862018"/>
  </r>
  <r>
    <n v="1299"/>
    <x v="1"/>
    <x v="0"/>
    <x v="3"/>
    <s v="62-304.520 (7), F.A.C."/>
    <x v="3"/>
    <x v="3"/>
    <x v="13"/>
    <x v="18"/>
    <s v="Spoil areas"/>
    <n v="7430"/>
    <x v="0"/>
    <s v="City of Melbourne                  Brevard County   SJRWMD C-1 Diversion"/>
    <x v="11"/>
    <x v="1"/>
    <m/>
    <m/>
    <n v="0.38"/>
    <n v="0.62"/>
    <n v="21"/>
    <n v="1.752980573679263"/>
    <n v="15.304680835525303"/>
    <n v="1.4133374899502487"/>
    <n v="5769.3117630980487"/>
    <n v="9.4889021180256901"/>
    <n v="1.4133362404985239"/>
    <n v="3576.97329312079"/>
    <n v="9.4889021180256901"/>
    <n v="1.4133362404985239"/>
  </r>
  <r>
    <n v="1300"/>
    <x v="1"/>
    <x v="0"/>
    <x v="3"/>
    <s v="62-304.520 (7), F.A.C."/>
    <x v="3"/>
    <x v="3"/>
    <x v="13"/>
    <x v="20"/>
    <s v="Roads and Highways"/>
    <n v="8140"/>
    <x v="0"/>
    <s v="City of Melbourne                  Brevard County"/>
    <x v="11"/>
    <x v="1"/>
    <m/>
    <m/>
    <n v="0"/>
    <n v="1"/>
    <n v="262"/>
    <n v="35.789292934118208"/>
    <n v="309.0152900089227"/>
    <n v="43.176049563307494"/>
    <n v="140652.97320272893"/>
    <n v="309.0152900089227"/>
    <n v="43.176011393804473"/>
    <n v="140652.97320272893"/>
    <n v="309.0152900089227"/>
    <n v="43.176011393804473"/>
  </r>
  <r>
    <n v="1301"/>
    <x v="1"/>
    <x v="0"/>
    <x v="3"/>
    <s v="62-304.520 (7), F.A.C."/>
    <x v="3"/>
    <x v="3"/>
    <x v="13"/>
    <x v="20"/>
    <s v="Roads and Highways"/>
    <n v="8140"/>
    <x v="0"/>
    <s v="City of Melbourne                  Brevard County   SJRWMD C-1 Diversion"/>
    <x v="11"/>
    <x v="1"/>
    <m/>
    <m/>
    <n v="0.38"/>
    <n v="0.62"/>
    <n v="10"/>
    <n v="0.82858971252889357"/>
    <n v="7.8350569062901911"/>
    <n v="0.59152284584864423"/>
    <n v="3288.2841450971496"/>
    <n v="4.8577352818999184"/>
    <n v="0.59152232291675799"/>
    <n v="2038.7361699602327"/>
    <n v="4.8577352818999184"/>
    <n v="0.59152232291675799"/>
  </r>
  <r>
    <n v="1302"/>
    <x v="1"/>
    <x v="0"/>
    <x v="3"/>
    <s v="62-304.520 (7), F.A.C."/>
    <x v="3"/>
    <x v="3"/>
    <x v="13"/>
    <x v="59"/>
    <s v="Electrical power facilities"/>
    <n v="8310"/>
    <x v="0"/>
    <s v="City of Melbourne                  Brevard County"/>
    <x v="11"/>
    <x v="1"/>
    <m/>
    <m/>
    <n v="0"/>
    <n v="1"/>
    <n v="5"/>
    <n v="0.32123839458075409"/>
    <n v="2.1713170715727061"/>
    <n v="0.26425550862727976"/>
    <n v="1072.8254111088756"/>
    <n v="2.1713170715727061"/>
    <n v="0.26425527501393326"/>
    <n v="1072.8254111088756"/>
    <n v="2.1713170715727061"/>
    <n v="0.26425527501393326"/>
  </r>
  <r>
    <n v="1303"/>
    <x v="1"/>
    <x v="0"/>
    <x v="3"/>
    <s v="62-304.520 (7), F.A.C."/>
    <x v="3"/>
    <x v="3"/>
    <x v="13"/>
    <x v="59"/>
    <s v="Electrical power facilities"/>
    <n v="8310"/>
    <x v="0"/>
    <s v="City of Melbourne                  Brevard County   SJRWMD C-1 Diversion"/>
    <x v="11"/>
    <x v="1"/>
    <m/>
    <m/>
    <n v="0.38"/>
    <n v="0.62"/>
    <n v="5"/>
    <n v="5.6139089688224765E-2"/>
    <n v="0.45974598171179559"/>
    <n v="3.9591411415633673E-2"/>
    <n v="208.54798315978547"/>
    <n v="0.28504250866131325"/>
    <n v="3.9591376415106384E-2"/>
    <n v="129.29974955906698"/>
    <n v="0.28504250866131325"/>
    <n v="3.9591376415106384E-2"/>
  </r>
  <r>
    <n v="1304"/>
    <x v="1"/>
    <x v="0"/>
    <x v="3"/>
    <s v="62-304.520 (7), F.A.C."/>
    <x v="3"/>
    <x v="3"/>
    <x v="13"/>
    <x v="22"/>
    <s v="Electrical power transmission lines"/>
    <n v="8320"/>
    <x v="0"/>
    <s v="City of Melbourne                  Brevard County"/>
    <x v="11"/>
    <x v="1"/>
    <m/>
    <m/>
    <n v="0"/>
    <n v="1"/>
    <n v="82"/>
    <n v="15.21946652643415"/>
    <n v="107.84236309843726"/>
    <n v="14.181663867430716"/>
    <n v="51928.024547018387"/>
    <n v="107.84236309843726"/>
    <n v="14.181651330223932"/>
    <n v="51928.024547018387"/>
    <n v="107.84236309843726"/>
    <n v="14.181651330223932"/>
  </r>
  <r>
    <n v="1305"/>
    <x v="1"/>
    <x v="0"/>
    <x v="3"/>
    <s v="62-304.520 (7), F.A.C."/>
    <x v="3"/>
    <x v="3"/>
    <x v="13"/>
    <x v="22"/>
    <s v="Electrical power transmission lines"/>
    <n v="8320"/>
    <x v="0"/>
    <s v="City of Melbourne                  Brevard County   SJRWMD C-1 Diversion"/>
    <x v="11"/>
    <x v="1"/>
    <m/>
    <m/>
    <n v="0.38"/>
    <n v="0.62"/>
    <n v="69"/>
    <n v="8.6271751188377888"/>
    <n v="65.838135060486579"/>
    <n v="5.3005133029505327"/>
    <n v="28692.637437779133"/>
    <n v="40.819643737501693"/>
    <n v="5.300508617066563"/>
    <n v="17789.435211423057"/>
    <n v="40.819643737501693"/>
    <n v="5.300508617066563"/>
  </r>
  <r>
    <n v="1306"/>
    <x v="1"/>
    <x v="0"/>
    <x v="3"/>
    <s v="62-304.520 (7), F.A.C."/>
    <x v="3"/>
    <x v="3"/>
    <x v="13"/>
    <x v="25"/>
    <s v="Surface Water Collection Basin"/>
    <n v="8370"/>
    <x v="0"/>
    <s v="City of Melbourne                  Brevard County"/>
    <x v="11"/>
    <x v="1"/>
    <m/>
    <m/>
    <n v="0"/>
    <n v="1"/>
    <n v="123"/>
    <n v="9.5755111502306054"/>
    <n v="18.520401957760669"/>
    <n v="3.036995675076323"/>
    <n v="21219.729332845109"/>
    <n v="18.520401957760669"/>
    <n v="3.0369929902402464"/>
    <n v="21219.729332845109"/>
    <n v="18.520401957760669"/>
    <n v="3.0369929902402464"/>
  </r>
  <r>
    <n v="1307"/>
    <x v="1"/>
    <x v="0"/>
    <x v="3"/>
    <s v="62-304.520 (7), F.A.C."/>
    <x v="3"/>
    <x v="3"/>
    <x v="14"/>
    <x v="5"/>
    <s v="Residential, Low Density-Less than two dwelling units/acre"/>
    <n v="1100"/>
    <x v="0"/>
    <s v="City of Palm Bay                       Brevard County"/>
    <x v="12"/>
    <x v="1"/>
    <m/>
    <m/>
    <n v="0"/>
    <n v="1"/>
    <n v="300"/>
    <n v="40.078685091554213"/>
    <n v="341.55957430226351"/>
    <n v="48.68635972908654"/>
    <n v="150215.82920925925"/>
    <n v="341.55957430226351"/>
    <n v="48.686316688230079"/>
    <n v="150215.82920925925"/>
    <n v="341.55957430226351"/>
    <n v="48.686316688230079"/>
  </r>
  <r>
    <n v="1308"/>
    <x v="1"/>
    <x v="0"/>
    <x v="3"/>
    <s v="62-304.520 (7), F.A.C."/>
    <x v="3"/>
    <x v="3"/>
    <x v="14"/>
    <x v="5"/>
    <s v="Residential, Low Density-Less than two dwelling units/acre"/>
    <n v="1100"/>
    <x v="0"/>
    <s v="City of Palm Bay                       Brevard County   SJRWMD C-1 Diversion"/>
    <x v="12"/>
    <x v="1"/>
    <m/>
    <m/>
    <n v="0.38"/>
    <n v="0.62"/>
    <n v="7503"/>
    <n v="2800.1486650277425"/>
    <n v="24570.776259578372"/>
    <n v="2104.6873400077611"/>
    <n v="11825420.138262104"/>
    <n v="15233.881280938604"/>
    <n v="2104.6854793727393"/>
    <n v="7331760.4857224822"/>
    <n v="15233.881280938604"/>
    <n v="2104.6854793727393"/>
  </r>
  <r>
    <n v="1309"/>
    <x v="1"/>
    <x v="0"/>
    <x v="3"/>
    <s v="62-304.520 (7), F.A.C."/>
    <x v="3"/>
    <x v="3"/>
    <x v="14"/>
    <x v="5"/>
    <s v="Residential, Low Density-Less than two dwelling units/acre"/>
    <n v="1100"/>
    <x v="0"/>
    <s v="City of Palm Bay          Town of Grant-Valkaria             Brevard County   SJRWMD C-1 Diversion"/>
    <x v="12"/>
    <x v="1"/>
    <m/>
    <m/>
    <n v="0.38"/>
    <n v="0.62"/>
    <n v="26"/>
    <n v="0.60947987502981538"/>
    <n v="5.1510436803088746"/>
    <n v="0.43343983402213565"/>
    <n v="2292.6090820312934"/>
    <n v="3.1936470817915028"/>
    <n v="0.43343945084249735"/>
    <n v="1421.4176308594019"/>
    <n v="3.1936470817915028"/>
    <n v="0.43343945084249735"/>
  </r>
  <r>
    <n v="1310"/>
    <x v="1"/>
    <x v="0"/>
    <x v="3"/>
    <s v="62-304.520 (7), F.A.C."/>
    <x v="3"/>
    <x v="3"/>
    <x v="14"/>
    <x v="5"/>
    <s v="Residential, Low Density-Less than two dwelling units/acre"/>
    <n v="1100"/>
    <x v="0"/>
    <s v="City of Palm Bay      Town of Malabar                 Brevard County"/>
    <x v="12"/>
    <x v="1"/>
    <m/>
    <m/>
    <n v="0"/>
    <n v="1"/>
    <n v="5"/>
    <n v="3.693818361188652E-2"/>
    <n v="0.37190291114749402"/>
    <n v="5.0281063103505975E-2"/>
    <n v="157.34298584281589"/>
    <n v="0.37190291114749402"/>
    <n v="5.0281018652862372E-2"/>
    <n v="157.34298584281589"/>
    <n v="0.37190291114749402"/>
    <n v="5.0281018652862372E-2"/>
  </r>
  <r>
    <n v="1311"/>
    <x v="1"/>
    <x v="0"/>
    <x v="3"/>
    <s v="62-304.520 (7), F.A.C."/>
    <x v="3"/>
    <x v="3"/>
    <x v="14"/>
    <x v="7"/>
    <s v="Low Density Under Construction"/>
    <n v="1190"/>
    <x v="0"/>
    <s v="City of Palm Bay                       Brevard County   SJRWMD C-1 Diversion"/>
    <x v="12"/>
    <x v="1"/>
    <m/>
    <m/>
    <n v="0.38"/>
    <n v="0.62"/>
    <n v="115"/>
    <n v="29.602048243174888"/>
    <n v="168.22576435424008"/>
    <n v="14.397678219054917"/>
    <n v="102815.18044032266"/>
    <n v="104.29997389962888"/>
    <n v="14.397665490882055"/>
    <n v="63745.411873000019"/>
    <n v="104.29997389962888"/>
    <n v="14.397665490882055"/>
  </r>
  <r>
    <n v="1312"/>
    <x v="1"/>
    <x v="0"/>
    <x v="3"/>
    <s v="62-304.520 (7), F.A.C."/>
    <x v="3"/>
    <x v="3"/>
    <x v="14"/>
    <x v="8"/>
    <s v="Residential, Medium Density-Two-five dwellingunits per acre"/>
    <n v="1200"/>
    <x v="0"/>
    <s v="City of Palm Bay                       Brevard County"/>
    <x v="12"/>
    <x v="1"/>
    <m/>
    <m/>
    <n v="0"/>
    <n v="1"/>
    <n v="4738"/>
    <n v="848.82325089480287"/>
    <n v="8687.5227777447435"/>
    <n v="1280.2848822990534"/>
    <n v="3492786.2884408836"/>
    <n v="8687.5227777447435"/>
    <n v="1280.2837504716063"/>
    <n v="3492786.2884408836"/>
    <n v="8687.5227777447435"/>
    <n v="1280.2837504716063"/>
  </r>
  <r>
    <n v="1313"/>
    <x v="1"/>
    <x v="0"/>
    <x v="3"/>
    <s v="62-304.520 (7), F.A.C."/>
    <x v="3"/>
    <x v="3"/>
    <x v="14"/>
    <x v="8"/>
    <s v="Residential, Medium Density-Two-five dwellingunits per acre"/>
    <n v="1200"/>
    <x v="0"/>
    <s v="City of Palm Bay                       Brevard County   SJRWMD C-1 Diversion"/>
    <x v="12"/>
    <x v="1"/>
    <m/>
    <m/>
    <n v="0.38"/>
    <n v="0.62"/>
    <n v="28387"/>
    <n v="7657.9817648292374"/>
    <n v="81392.469080153489"/>
    <n v="7381.3709688075542"/>
    <n v="33238794.907870941"/>
    <n v="50463.330829695347"/>
    <n v="7381.3644433550089"/>
    <n v="20608052.842880163"/>
    <n v="50463.330829695347"/>
    <n v="7381.3644433550089"/>
  </r>
  <r>
    <n v="1314"/>
    <x v="1"/>
    <x v="0"/>
    <x v="3"/>
    <s v="62-304.520 (7), F.A.C."/>
    <x v="3"/>
    <x v="3"/>
    <x v="14"/>
    <x v="8"/>
    <s v="Residential, Medium Density-Two-five dwellingunits per acre"/>
    <n v="1200"/>
    <x v="0"/>
    <s v="City of Palm Bay                       Brevard County   SJRWMD C-1 Diversion"/>
    <x v="12"/>
    <x v="1"/>
    <m/>
    <s v="Looks like road ROW, but not FDOT; keep with City"/>
    <n v="0.38"/>
    <n v="0.62"/>
    <n v="12"/>
    <n v="6.8180563241174847E-4"/>
    <n v="5.5998277897511143E-3"/>
    <n v="4.1791835166698436E-4"/>
    <n v="2.4430599568324283"/>
    <n v="3.4718932296456911E-3"/>
    <n v="4.1791798220901049E-4"/>
    <n v="1.5146971732361056"/>
    <n v="3.4718932296456911E-3"/>
    <n v="4.1791798220901049E-4"/>
  </r>
  <r>
    <n v="1315"/>
    <x v="1"/>
    <x v="0"/>
    <x v="3"/>
    <s v="62-304.520 (7), F.A.C."/>
    <x v="3"/>
    <x v="3"/>
    <x v="14"/>
    <x v="8"/>
    <s v="Residential, Medium Density-Two-five dwellingunits per acre"/>
    <n v="1200"/>
    <x v="0"/>
    <s v="City of Palm Bay          Town of Grant-Valkaria             Brevard County   SJRWMD C-1 Diversion"/>
    <x v="12"/>
    <x v="1"/>
    <m/>
    <m/>
    <n v="0.38"/>
    <n v="0.62"/>
    <n v="45"/>
    <n v="2.3331290727717455"/>
    <n v="21.54912149543383"/>
    <n v="1.8135345390803679"/>
    <n v="8911.2077698665034"/>
    <n v="13.360455327168976"/>
    <n v="1.8135329358370706"/>
    <n v="5524.9488173172294"/>
    <n v="13.360455327168976"/>
    <n v="1.8135329358370706"/>
  </r>
  <r>
    <n v="1316"/>
    <x v="1"/>
    <x v="0"/>
    <x v="3"/>
    <s v="62-304.520 (7), F.A.C."/>
    <x v="3"/>
    <x v="3"/>
    <x v="14"/>
    <x v="8"/>
    <s v="Residential, Medium Density-Two-five dwellingunits per acre"/>
    <n v="1200"/>
    <x v="0"/>
    <s v="City of Palm Bay      Town of Malabar                 Brevard County"/>
    <x v="12"/>
    <x v="1"/>
    <m/>
    <m/>
    <n v="0"/>
    <n v="1"/>
    <n v="12"/>
    <n v="0.18402546181324031"/>
    <n v="1.270816417212224"/>
    <n v="0.16363858363268982"/>
    <n v="568.36504644181457"/>
    <n v="1.270816417212224"/>
    <n v="0.16363843896907479"/>
    <n v="568.36504644181457"/>
    <n v="1.270816417212224"/>
    <n v="0.16363843896907479"/>
  </r>
  <r>
    <n v="1317"/>
    <x v="1"/>
    <x v="0"/>
    <x v="3"/>
    <s v="62-304.520 (7), F.A.C."/>
    <x v="3"/>
    <x v="3"/>
    <x v="14"/>
    <x v="8"/>
    <s v="Residential, Medium Density-Two-five dwellingunits per acre"/>
    <n v="1200"/>
    <x v="0"/>
    <s v="City of Palm Bay     City of Melbourne                  Brevard County"/>
    <x v="12"/>
    <x v="1"/>
    <m/>
    <m/>
    <n v="0"/>
    <n v="1"/>
    <n v="7"/>
    <n v="6.5117997851291964E-2"/>
    <n v="0.48589331252891721"/>
    <n v="7.9317764411477712E-2"/>
    <n v="229.49122677464237"/>
    <n v="0.48589331252891721"/>
    <n v="7.9317694291129198E-2"/>
    <n v="229.49122677464237"/>
    <n v="0.48589331252891721"/>
    <n v="7.9317694291129198E-2"/>
  </r>
  <r>
    <n v="1318"/>
    <x v="1"/>
    <x v="0"/>
    <x v="3"/>
    <s v="62-304.520 (7), F.A.C."/>
    <x v="3"/>
    <x v="3"/>
    <x v="14"/>
    <x v="9"/>
    <s v="Fixed Single Family Units"/>
    <n v="1210"/>
    <x v="0"/>
    <s v="City of Palm Bay                       Brevard County"/>
    <x v="12"/>
    <x v="1"/>
    <m/>
    <m/>
    <n v="0"/>
    <n v="1"/>
    <n v="19525"/>
    <n v="1820.8363266165677"/>
    <n v="17995.29644193075"/>
    <n v="2648.7872160409715"/>
    <n v="7284489.6250682324"/>
    <n v="17995.29644193075"/>
    <n v="2648.7848743980408"/>
    <n v="7284489.6250682324"/>
    <n v="17995.29644193075"/>
    <n v="2648.7848743980408"/>
  </r>
  <r>
    <n v="1319"/>
    <x v="1"/>
    <x v="0"/>
    <x v="3"/>
    <s v="62-304.520 (7), F.A.C."/>
    <x v="3"/>
    <x v="3"/>
    <x v="14"/>
    <x v="9"/>
    <s v="Fixed Single Family Units"/>
    <n v="1210"/>
    <x v="0"/>
    <s v="City of Palm Bay                       Brevard County   SJRWMD C-1 Diversion"/>
    <x v="12"/>
    <x v="1"/>
    <m/>
    <m/>
    <n v="0.38"/>
    <n v="0.62"/>
    <n v="89682"/>
    <n v="8814.7917804596946"/>
    <n v="90764.831549970302"/>
    <n v="8185.8166561557846"/>
    <n v="37990252.029100955"/>
    <n v="56274.195560981781"/>
    <n v="8185.8094195383528"/>
    <n v="23553956.258042265"/>
    <n v="56274.195560981781"/>
    <n v="8185.8094195383528"/>
  </r>
  <r>
    <n v="1320"/>
    <x v="1"/>
    <x v="0"/>
    <x v="3"/>
    <s v="62-304.520 (7), F.A.C."/>
    <x v="3"/>
    <x v="3"/>
    <x v="14"/>
    <x v="9"/>
    <s v="Fixed Single Family Units"/>
    <n v="1210"/>
    <x v="0"/>
    <s v="City of Palm Bay          Town of Grant-Valkaria             Brevard County   SJRWMD C-1 Diversion"/>
    <x v="12"/>
    <x v="1"/>
    <m/>
    <m/>
    <n v="0.38"/>
    <n v="0.62"/>
    <n v="34"/>
    <n v="2.2032797565695685"/>
    <n v="20.59163038098438"/>
    <n v="1.7936980221182381"/>
    <n v="8417.139760275526"/>
    <n v="12.766810836210315"/>
    <n v="1.7936964364112855"/>
    <n v="5218.626651370826"/>
    <n v="12.766810836210315"/>
    <n v="1.7936964364112855"/>
  </r>
  <r>
    <n v="1321"/>
    <x v="1"/>
    <x v="0"/>
    <x v="3"/>
    <s v="62-304.520 (7), F.A.C."/>
    <x v="3"/>
    <x v="3"/>
    <x v="14"/>
    <x v="9"/>
    <s v="Fixed Single Family Units"/>
    <n v="1210"/>
    <x v="0"/>
    <s v="City of Palm Bay      Town of Malabar                 Brevard County"/>
    <x v="12"/>
    <x v="1"/>
    <m/>
    <m/>
    <n v="0"/>
    <n v="1"/>
    <n v="34"/>
    <n v="1.1183338503423728"/>
    <n v="9.262828246583922"/>
    <n v="1.2572721733062895"/>
    <n v="4108.2931926171223"/>
    <n v="9.262828246583922"/>
    <n v="1.2572710618230829"/>
    <n v="4108.2931926171223"/>
    <n v="9.262828246583922"/>
    <n v="1.2572710618230829"/>
  </r>
  <r>
    <n v="1322"/>
    <x v="1"/>
    <x v="0"/>
    <x v="3"/>
    <s v="62-304.520 (7), F.A.C."/>
    <x v="3"/>
    <x v="3"/>
    <x v="14"/>
    <x v="9"/>
    <s v="Fixed Single Family Units"/>
    <n v="1210"/>
    <x v="0"/>
    <s v="City of Palm Bay     City of Melbourne                  Brevard County"/>
    <x v="12"/>
    <x v="1"/>
    <m/>
    <m/>
    <n v="0"/>
    <n v="1"/>
    <n v="3"/>
    <n v="6.6933736557180977E-3"/>
    <n v="5.2563672392928321E-2"/>
    <n v="7.5021766518340097E-3"/>
    <n v="21.343499351074094"/>
    <n v="5.2563672392928321E-2"/>
    <n v="7.5021700195840139E-3"/>
    <n v="21.343499351074094"/>
    <n v="5.2563672392928321E-2"/>
    <n v="7.5021700195840139E-3"/>
  </r>
  <r>
    <n v="1323"/>
    <x v="1"/>
    <x v="0"/>
    <x v="3"/>
    <s v="62-304.520 (7), F.A.C."/>
    <x v="3"/>
    <x v="3"/>
    <x v="14"/>
    <x v="88"/>
    <s v="Medium Density Under Construction"/>
    <n v="1290"/>
    <x v="0"/>
    <s v="City of Palm Bay                       Brevard County   SJRWMD C-1 Diversion"/>
    <x v="12"/>
    <x v="1"/>
    <m/>
    <m/>
    <n v="0.38"/>
    <n v="0.62"/>
    <n v="788"/>
    <n v="239.75777687213721"/>
    <n v="1834.4433303630831"/>
    <n v="161.77762663439941"/>
    <n v="958026.47643761814"/>
    <n v="1137.3548648251115"/>
    <n v="161.7774836159513"/>
    <n v="593976.41539132327"/>
    <n v="1137.3548648251115"/>
    <n v="161.7774836159513"/>
  </r>
  <r>
    <n v="1324"/>
    <x v="1"/>
    <x v="0"/>
    <x v="3"/>
    <s v="62-304.520 (7), F.A.C."/>
    <x v="3"/>
    <x v="3"/>
    <x v="14"/>
    <x v="62"/>
    <s v="Residential, High Density"/>
    <n v="1300"/>
    <x v="0"/>
    <s v="City of Palm Bay                       Brevard County"/>
    <x v="12"/>
    <x v="1"/>
    <m/>
    <m/>
    <n v="0"/>
    <n v="1"/>
    <n v="2294"/>
    <n v="337.01836740721183"/>
    <n v="3665.2691778509293"/>
    <n v="660.8385256902244"/>
    <n v="1350561.5757404102"/>
    <n v="3665.2691778509293"/>
    <n v="660.83794148026436"/>
    <n v="1350561.5757404102"/>
    <n v="3665.2691778509293"/>
    <n v="660.83794148026436"/>
  </r>
  <r>
    <n v="1325"/>
    <x v="1"/>
    <x v="0"/>
    <x v="3"/>
    <s v="62-304.520 (7), F.A.C."/>
    <x v="3"/>
    <x v="3"/>
    <x v="14"/>
    <x v="62"/>
    <s v="Residential, High Density"/>
    <n v="1300"/>
    <x v="0"/>
    <s v="City of Palm Bay                       Brevard County   SJRWMD C-1 Diversion"/>
    <x v="12"/>
    <x v="1"/>
    <m/>
    <m/>
    <n v="0.38"/>
    <n v="0.62"/>
    <n v="942"/>
    <n v="149.33122232228689"/>
    <n v="1541.3004710085345"/>
    <n v="169.25872828886662"/>
    <n v="634881.25222149352"/>
    <n v="955.60629202529208"/>
    <n v="169.25857865679939"/>
    <n v="393626.37637732556"/>
    <n v="955.60629202529208"/>
    <n v="169.25857865679939"/>
  </r>
  <r>
    <n v="1326"/>
    <x v="1"/>
    <x v="0"/>
    <x v="3"/>
    <s v="62-304.520 (7), F.A.C."/>
    <x v="3"/>
    <x v="3"/>
    <x v="14"/>
    <x v="62"/>
    <s v="Residential, High Density"/>
    <n v="1300"/>
    <x v="0"/>
    <s v="City of Palm Bay      Town of Malabar                 Brevard County"/>
    <x v="12"/>
    <x v="1"/>
    <m/>
    <m/>
    <n v="0"/>
    <n v="1"/>
    <n v="3"/>
    <n v="4.6492948500760765E-2"/>
    <n v="0.27368741866940138"/>
    <n v="3.764145514537949E-2"/>
    <n v="136.31994481117138"/>
    <n v="0.27368741866940138"/>
    <n v="3.7641421868698351E-2"/>
    <n v="136.31994481117138"/>
    <n v="0.27368741866940138"/>
    <n v="3.7641421868698351E-2"/>
  </r>
  <r>
    <n v="1327"/>
    <x v="1"/>
    <x v="0"/>
    <x v="3"/>
    <s v="62-304.520 (7), F.A.C."/>
    <x v="3"/>
    <x v="3"/>
    <x v="14"/>
    <x v="62"/>
    <s v="Residential, High Density"/>
    <n v="1300"/>
    <x v="0"/>
    <s v="City of Palm Bay     City of Melbourne                  Brevard County"/>
    <x v="12"/>
    <x v="1"/>
    <m/>
    <m/>
    <n v="0"/>
    <n v="1"/>
    <n v="25"/>
    <n v="0.80792210633085049"/>
    <n v="6.7309057448302765"/>
    <n v="1.0266776781732763"/>
    <n v="3080.4502064467706"/>
    <n v="6.7309057448302765"/>
    <n v="1.026676770545619"/>
    <n v="3080.4502064467706"/>
    <n v="6.7309057448302765"/>
    <n v="1.026676770545619"/>
  </r>
  <r>
    <n v="1328"/>
    <x v="1"/>
    <x v="0"/>
    <x v="3"/>
    <s v="62-304.520 (7), F.A.C."/>
    <x v="3"/>
    <x v="3"/>
    <x v="14"/>
    <x v="80"/>
    <s v="Fixed Single Family Units"/>
    <n v="1310"/>
    <x v="0"/>
    <s v="City of Palm Bay                       Brevard County"/>
    <x v="12"/>
    <x v="1"/>
    <m/>
    <m/>
    <n v="0"/>
    <n v="1"/>
    <n v="8"/>
    <n v="0.28930563340388732"/>
    <n v="3.3133173969718683"/>
    <n v="0.56577424174381896"/>
    <n v="1209.4221266733894"/>
    <n v="3.3133173969718683"/>
    <n v="0.56577374157481697"/>
    <n v="1209.4221266733894"/>
    <n v="3.3133173969718683"/>
    <n v="0.56577374157481697"/>
  </r>
  <r>
    <n v="1329"/>
    <x v="1"/>
    <x v="0"/>
    <x v="3"/>
    <s v="62-304.520 (7), F.A.C."/>
    <x v="3"/>
    <x v="3"/>
    <x v="14"/>
    <x v="80"/>
    <s v="Fixed Single Family Units"/>
    <n v="1310"/>
    <x v="0"/>
    <s v="City of Palm Bay                       Brevard County   SJRWMD C-1 Diversion"/>
    <x v="12"/>
    <x v="1"/>
    <m/>
    <m/>
    <n v="0.38"/>
    <n v="0.62"/>
    <n v="48"/>
    <n v="4.6701544085054705"/>
    <n v="51.848847734633914"/>
    <n v="5.2306367026584564"/>
    <n v="20033.337184869539"/>
    <n v="32.146285595473032"/>
    <n v="5.2306320785484415"/>
    <n v="12420.669054619109"/>
    <n v="32.146285595473032"/>
    <n v="5.2306320785484415"/>
  </r>
  <r>
    <n v="1330"/>
    <x v="1"/>
    <x v="0"/>
    <x v="3"/>
    <s v="62-304.520 (7), F.A.C."/>
    <x v="3"/>
    <x v="3"/>
    <x v="14"/>
    <x v="63"/>
    <s v="Mobile Home Units"/>
    <n v="1320"/>
    <x v="0"/>
    <s v="City of Palm Bay                       Brevard County"/>
    <x v="12"/>
    <x v="1"/>
    <m/>
    <m/>
    <n v="0"/>
    <n v="1"/>
    <n v="2483"/>
    <n v="166.30770239506751"/>
    <n v="1952.680756861432"/>
    <n v="369.90429716904072"/>
    <n v="680650.15094042267"/>
    <n v="1952.680756861432"/>
    <n v="369.9039701575756"/>
    <n v="680650.15094042267"/>
    <n v="1952.680756861432"/>
    <n v="369.9039701575756"/>
  </r>
  <r>
    <n v="1331"/>
    <x v="1"/>
    <x v="0"/>
    <x v="3"/>
    <s v="62-304.520 (7), F.A.C."/>
    <x v="3"/>
    <x v="3"/>
    <x v="14"/>
    <x v="63"/>
    <s v="Mobile Home Units"/>
    <n v="1320"/>
    <x v="0"/>
    <s v="City of Palm Bay                       Brevard County   SJRWMD C-1 Diversion"/>
    <x v="12"/>
    <x v="1"/>
    <m/>
    <m/>
    <n v="0.38"/>
    <n v="0.62"/>
    <n v="980"/>
    <n v="52.395469029469346"/>
    <n v="744.01343728167956"/>
    <n v="87.849122698846045"/>
    <n v="256473.10954960278"/>
    <n v="461.28833111464115"/>
    <n v="87.849045036406253"/>
    <n v="159013.32792075386"/>
    <n v="461.28833111464115"/>
    <n v="87.849045036406253"/>
  </r>
  <r>
    <n v="1332"/>
    <x v="1"/>
    <x v="0"/>
    <x v="3"/>
    <s v="62-304.520 (7), F.A.C."/>
    <x v="3"/>
    <x v="3"/>
    <x v="14"/>
    <x v="63"/>
    <s v="Mobile Home Units"/>
    <n v="1320"/>
    <x v="0"/>
    <s v="City of Palm Bay      Town of Malabar                 Brevard County"/>
    <x v="12"/>
    <x v="1"/>
    <m/>
    <m/>
    <n v="0"/>
    <n v="1"/>
    <n v="10"/>
    <n v="0.4142453112364291"/>
    <n v="4.4601031423463366"/>
    <n v="0.71946539721283898"/>
    <n v="1713.6412736329303"/>
    <n v="4.4601031423463366"/>
    <n v="0.71946476117418112"/>
    <n v="1713.6412736329303"/>
    <n v="4.4601031423463366"/>
    <n v="0.71946476117418112"/>
  </r>
  <r>
    <n v="1333"/>
    <x v="1"/>
    <x v="0"/>
    <x v="3"/>
    <s v="62-304.520 (7), F.A.C."/>
    <x v="3"/>
    <x v="3"/>
    <x v="14"/>
    <x v="10"/>
    <s v="Residential, High density; Multiple Dwelling Units, Low Rise &lt;Two stories or less&gt;"/>
    <n v="1330"/>
    <x v="0"/>
    <s v="City of Palm Bay                       Brevard County"/>
    <x v="12"/>
    <x v="1"/>
    <m/>
    <m/>
    <n v="0"/>
    <n v="1"/>
    <n v="1204"/>
    <n v="60.277132898383414"/>
    <n v="653.67637119160986"/>
    <n v="118.66109753987621"/>
    <n v="232812.41223676005"/>
    <n v="653.67637119160986"/>
    <n v="118.66099263831249"/>
    <n v="232812.41223676005"/>
    <n v="653.67637119160986"/>
    <n v="118.66099263831249"/>
  </r>
  <r>
    <n v="1334"/>
    <x v="1"/>
    <x v="0"/>
    <x v="3"/>
    <s v="62-304.520 (7), F.A.C."/>
    <x v="3"/>
    <x v="3"/>
    <x v="14"/>
    <x v="10"/>
    <s v="Residential, High density; Multiple Dwelling Units, Low Rise &lt;Two stories or less&gt;"/>
    <n v="1330"/>
    <x v="0"/>
    <s v="City of Palm Bay                       Brevard County   SJRWMD C-1 Diversion"/>
    <x v="12"/>
    <x v="1"/>
    <m/>
    <m/>
    <n v="0.38"/>
    <n v="0.62"/>
    <n v="1764"/>
    <n v="133.48794506250005"/>
    <n v="1502.3117889763998"/>
    <n v="170.24628791259713"/>
    <n v="565779.34508260689"/>
    <n v="931.43330916536672"/>
    <n v="170.24613740748455"/>
    <n v="350783.19395121647"/>
    <n v="931.43330916536672"/>
    <n v="170.24613740748455"/>
  </r>
  <r>
    <n v="1335"/>
    <x v="1"/>
    <x v="0"/>
    <x v="3"/>
    <s v="62-304.520 (7), F.A.C."/>
    <x v="3"/>
    <x v="3"/>
    <x v="14"/>
    <x v="81"/>
    <s v="Residential, High density; Multiple Dwelling Units, High Rise &lt;Three stories or more&gt;"/>
    <n v="1340"/>
    <x v="0"/>
    <s v="City of Palm Bay                       Brevard County"/>
    <x v="12"/>
    <x v="1"/>
    <m/>
    <m/>
    <n v="0"/>
    <n v="1"/>
    <n v="369"/>
    <n v="138.19489083571091"/>
    <n v="1573.8433004928024"/>
    <n v="300.0412899032691"/>
    <n v="539529.62622211105"/>
    <n v="1573.8433004928024"/>
    <n v="300.04102465373774"/>
    <n v="539529.62622211105"/>
    <n v="1573.8433004928024"/>
    <n v="300.04102465373774"/>
  </r>
  <r>
    <n v="1336"/>
    <x v="1"/>
    <x v="0"/>
    <x v="3"/>
    <s v="62-304.520 (7), F.A.C."/>
    <x v="3"/>
    <x v="3"/>
    <x v="14"/>
    <x v="81"/>
    <s v="Residential, High density; Multiple Dwelling Units, High Rise &lt;Three stories or more&gt;"/>
    <n v="1340"/>
    <x v="0"/>
    <s v="City of Palm Bay                       Brevard County   SJRWMD C-1 Diversion"/>
    <x v="12"/>
    <x v="1"/>
    <m/>
    <m/>
    <n v="0.38"/>
    <n v="0.62"/>
    <n v="213"/>
    <n v="87.799687308344602"/>
    <n v="1003.8660850554201"/>
    <n v="113.31563973572302"/>
    <n v="390145.84281394159"/>
    <n v="622.39697273436025"/>
    <n v="113.31553955977603"/>
    <n v="241890.4225446436"/>
    <n v="622.39697273436025"/>
    <n v="113.31553955977603"/>
  </r>
  <r>
    <n v="1337"/>
    <x v="1"/>
    <x v="0"/>
    <x v="3"/>
    <s v="62-304.520 (7), F.A.C."/>
    <x v="3"/>
    <x v="3"/>
    <x v="14"/>
    <x v="81"/>
    <s v="Residential, High density; Multiple Dwelling Units, High Rise &lt;Three stories or more&gt;"/>
    <n v="1340"/>
    <x v="0"/>
    <s v="City of Palm Bay      Town of Malabar                 Brevard County"/>
    <x v="12"/>
    <x v="1"/>
    <m/>
    <m/>
    <n v="0"/>
    <n v="1"/>
    <n v="4"/>
    <n v="9.6390602540198517E-3"/>
    <n v="9.1082268471447375E-2"/>
    <n v="1.2128144779616549E-2"/>
    <n v="37.141716091246025"/>
    <n v="9.1082268471447375E-2"/>
    <n v="1.2128134057809801E-2"/>
    <n v="37.141716091246025"/>
    <n v="9.1082268471447375E-2"/>
    <n v="1.2128134057809801E-2"/>
  </r>
  <r>
    <n v="1338"/>
    <x v="1"/>
    <x v="0"/>
    <x v="3"/>
    <s v="62-304.520 (7), F.A.C."/>
    <x v="3"/>
    <x v="3"/>
    <x v="14"/>
    <x v="89"/>
    <s v="Residential, High density; Mixed Units &lt;Fixed and mobile Homes&gt;"/>
    <n v="1350"/>
    <x v="0"/>
    <s v="City of Palm Bay                       Brevard County"/>
    <x v="12"/>
    <x v="1"/>
    <m/>
    <m/>
    <n v="0"/>
    <n v="1"/>
    <n v="3"/>
    <n v="0.37613069944441868"/>
    <n v="3.759832863181567"/>
    <n v="0.67370854707827554"/>
    <n v="1367.6505451103355"/>
    <n v="3.759832863181567"/>
    <n v="0.67370795149066143"/>
    <n v="1367.6505451103355"/>
    <n v="3.759832863181567"/>
    <n v="0.67370795149066143"/>
  </r>
  <r>
    <n v="1339"/>
    <x v="1"/>
    <x v="0"/>
    <x v="3"/>
    <s v="62-304.520 (7), F.A.C."/>
    <x v="3"/>
    <x v="3"/>
    <x v="14"/>
    <x v="82"/>
    <s v="High Density Under Construction"/>
    <n v="1390"/>
    <x v="0"/>
    <s v="City of Palm Bay                       Brevard County"/>
    <x v="12"/>
    <x v="1"/>
    <m/>
    <m/>
    <n v="0"/>
    <n v="1"/>
    <n v="2"/>
    <n v="8.9387221479486596E-5"/>
    <n v="6.5683851942723189E-4"/>
    <n v="9.92217469242739E-5"/>
    <n v="0.30453607422629225"/>
    <n v="6.5683851942723189E-4"/>
    <n v="9.92216592079403E-5"/>
    <n v="0.30453607422629225"/>
    <n v="6.5683851942723189E-4"/>
    <n v="9.92216592079403E-5"/>
  </r>
  <r>
    <n v="1340"/>
    <x v="1"/>
    <x v="0"/>
    <x v="3"/>
    <s v="62-304.520 (7), F.A.C."/>
    <x v="3"/>
    <x v="3"/>
    <x v="14"/>
    <x v="82"/>
    <s v="High Density Under Construction"/>
    <n v="1390"/>
    <x v="0"/>
    <s v="City of Palm Bay                       Brevard County   SJRWMD C-1 Diversion"/>
    <x v="12"/>
    <x v="1"/>
    <m/>
    <m/>
    <n v="0.38"/>
    <n v="0.62"/>
    <n v="172"/>
    <n v="29.738599098266295"/>
    <n v="241.61352389988957"/>
    <n v="25.635231644896194"/>
    <n v="112047.21266714488"/>
    <n v="149.80038481793144"/>
    <n v="25.635208982238087"/>
    <n v="69469.271853629791"/>
    <n v="149.80038481793144"/>
    <n v="25.635208982238087"/>
  </r>
  <r>
    <n v="1341"/>
    <x v="1"/>
    <x v="0"/>
    <x v="3"/>
    <s v="62-304.520 (7), F.A.C."/>
    <x v="3"/>
    <x v="3"/>
    <x v="14"/>
    <x v="11"/>
    <s v="Commercial and Services"/>
    <n v="1400"/>
    <x v="0"/>
    <s v="City of Palm Bay                       Brevard County"/>
    <x v="12"/>
    <x v="1"/>
    <m/>
    <m/>
    <n v="0"/>
    <n v="1"/>
    <n v="1257"/>
    <n v="178.80086278976256"/>
    <n v="1949.6888674958345"/>
    <n v="264.75712516521293"/>
    <n v="747354.74630155996"/>
    <n v="1949.6888674958345"/>
    <n v="264.75689110841552"/>
    <n v="747354.74630155996"/>
    <n v="1949.6888674958345"/>
    <n v="264.75689110841552"/>
  </r>
  <r>
    <n v="1342"/>
    <x v="1"/>
    <x v="0"/>
    <x v="3"/>
    <s v="62-304.520 (7), F.A.C."/>
    <x v="3"/>
    <x v="3"/>
    <x v="14"/>
    <x v="11"/>
    <s v="Commercial and Services"/>
    <n v="1400"/>
    <x v="0"/>
    <s v="City of Palm Bay                       Brevard County   SJRWMD C-1 Diversion"/>
    <x v="12"/>
    <x v="1"/>
    <m/>
    <m/>
    <n v="0.38"/>
    <n v="0.62"/>
    <n v="583"/>
    <n v="67.103619124280527"/>
    <n v="638.37367000259269"/>
    <n v="53.206813462702584"/>
    <n v="280442.4417556207"/>
    <n v="395.79167540160751"/>
    <n v="53.206766425568688"/>
    <n v="173874.31388848484"/>
    <n v="395.79167540160751"/>
    <n v="53.206766425568688"/>
  </r>
  <r>
    <n v="1343"/>
    <x v="1"/>
    <x v="0"/>
    <x v="3"/>
    <s v="62-304.520 (7), F.A.C."/>
    <x v="3"/>
    <x v="3"/>
    <x v="14"/>
    <x v="11"/>
    <s v="Commercial and Services"/>
    <n v="1400"/>
    <x v="0"/>
    <s v="City of Palm Bay      Town of Malabar                 Brevard County"/>
    <x v="12"/>
    <x v="1"/>
    <m/>
    <m/>
    <n v="0"/>
    <n v="1"/>
    <n v="3"/>
    <n v="3.9636377847410559E-2"/>
    <n v="0.34327436465565664"/>
    <n v="3.3557097400441716E-2"/>
    <n v="149.52338092954244"/>
    <n v="0.34327436465565664"/>
    <n v="3.3557067734510199E-2"/>
    <n v="149.52338092954244"/>
    <n v="0.34327436465565664"/>
    <n v="3.3557067734510199E-2"/>
  </r>
  <r>
    <n v="1344"/>
    <x v="1"/>
    <x v="0"/>
    <x v="3"/>
    <s v="62-304.520 (7), F.A.C."/>
    <x v="3"/>
    <x v="3"/>
    <x v="14"/>
    <x v="11"/>
    <s v="Commercial and Services"/>
    <n v="1400"/>
    <x v="0"/>
    <s v="City of Palm Bay      Town of Malabar                 Brevard County   SJRWMD C-1 Diversion"/>
    <x v="12"/>
    <x v="1"/>
    <m/>
    <m/>
    <n v="0.38"/>
    <n v="0.62"/>
    <n v="2"/>
    <n v="1.5800149728231159E-2"/>
    <n v="0.17371361315283734"/>
    <n v="1.397771525960052E-2"/>
    <n v="69.073056564467862"/>
    <n v="0.10770244015475916"/>
    <n v="1.3977702902693172E-2"/>
    <n v="42.825295069970082"/>
    <n v="0.10770244015475916"/>
    <n v="1.3977702902693172E-2"/>
  </r>
  <r>
    <n v="1345"/>
    <x v="1"/>
    <x v="0"/>
    <x v="3"/>
    <s v="62-304.520 (7), F.A.C."/>
    <x v="3"/>
    <x v="3"/>
    <x v="14"/>
    <x v="11"/>
    <s v="Commercial and Services"/>
    <n v="1400"/>
    <x v="0"/>
    <s v="City of Palm Bay     City of Melbourne                  Brevard County"/>
    <x v="12"/>
    <x v="1"/>
    <m/>
    <m/>
    <n v="0"/>
    <n v="1"/>
    <n v="11"/>
    <n v="0.23557703034744287"/>
    <n v="2.1332725943779538"/>
    <n v="0.27563707614431454"/>
    <n v="886.61740327973348"/>
    <n v="2.1332725943779538"/>
    <n v="0.27563683246916815"/>
    <n v="886.61740327973348"/>
    <n v="2.1332725943779538"/>
    <n v="0.27563683246916815"/>
  </r>
  <r>
    <n v="1346"/>
    <x v="1"/>
    <x v="0"/>
    <x v="3"/>
    <s v="62-304.520 (7), F.A.C."/>
    <x v="3"/>
    <x v="3"/>
    <x v="14"/>
    <x v="64"/>
    <s v="Retail Sales and Services"/>
    <n v="1410"/>
    <x v="0"/>
    <s v="City of Palm Bay                       Brevard County"/>
    <x v="12"/>
    <x v="1"/>
    <m/>
    <m/>
    <n v="0"/>
    <n v="1"/>
    <n v="1412"/>
    <n v="316.64038397216996"/>
    <n v="3252.1947197126906"/>
    <n v="438.30475730514547"/>
    <n v="1309962.9774508949"/>
    <n v="3252.1947197126906"/>
    <n v="438.30436982470366"/>
    <n v="1309962.9774508949"/>
    <n v="3252.1947197126906"/>
    <n v="438.30436982470366"/>
  </r>
  <r>
    <n v="1347"/>
    <x v="1"/>
    <x v="0"/>
    <x v="3"/>
    <s v="62-304.520 (7), F.A.C."/>
    <x v="3"/>
    <x v="3"/>
    <x v="14"/>
    <x v="64"/>
    <s v="Retail Sales and Services"/>
    <n v="1410"/>
    <x v="0"/>
    <s v="City of Palm Bay                       Brevard County   SJRWMD C-1 Diversion"/>
    <x v="12"/>
    <x v="1"/>
    <m/>
    <m/>
    <n v="0.38"/>
    <n v="0.62"/>
    <n v="1201"/>
    <n v="381.89371156007877"/>
    <n v="4266.1951199928963"/>
    <n v="353.14786408792287"/>
    <n v="1671814.5258426163"/>
    <n v="2645.0409743956025"/>
    <n v="353.14755188987368"/>
    <n v="1036525.0060224218"/>
    <n v="2645.0409743956025"/>
    <n v="353.14755188987368"/>
  </r>
  <r>
    <n v="1348"/>
    <x v="1"/>
    <x v="0"/>
    <x v="3"/>
    <s v="62-304.520 (7), F.A.C."/>
    <x v="3"/>
    <x v="3"/>
    <x v="14"/>
    <x v="64"/>
    <s v="Retail Sales and Services"/>
    <n v="1410"/>
    <x v="0"/>
    <s v="City of Palm Bay      Town of Malabar                 Brevard County"/>
    <x v="12"/>
    <x v="1"/>
    <m/>
    <m/>
    <n v="0"/>
    <n v="1"/>
    <n v="3"/>
    <n v="2.7751309843055835E-2"/>
    <n v="0.27235577023130053"/>
    <n v="3.9062087161326572E-2"/>
    <n v="100.82259573055288"/>
    <n v="0.27235577023130053"/>
    <n v="3.9062052628744945E-2"/>
    <n v="100.82259573055288"/>
    <n v="0.27235577023130053"/>
    <n v="3.9062052628744945E-2"/>
  </r>
  <r>
    <n v="1349"/>
    <x v="1"/>
    <x v="0"/>
    <x v="3"/>
    <s v="62-304.520 (7), F.A.C."/>
    <x v="3"/>
    <x v="3"/>
    <x v="14"/>
    <x v="64"/>
    <s v="Retail Sales and Services"/>
    <n v="1410"/>
    <x v="0"/>
    <s v="City of Palm Bay     City of Melbourne                  Brevard County"/>
    <x v="12"/>
    <x v="1"/>
    <m/>
    <m/>
    <n v="0"/>
    <n v="1"/>
    <n v="6"/>
    <n v="0.1457809782512339"/>
    <n v="1.4098730019810293"/>
    <n v="0.18997870900335539"/>
    <n v="597.82846442340497"/>
    <n v="1.4098730019810293"/>
    <n v="0.189978541053926"/>
    <n v="597.82846442340497"/>
    <n v="1.4098730019810293"/>
    <n v="0.189978541053926"/>
  </r>
  <r>
    <n v="1350"/>
    <x v="1"/>
    <x v="0"/>
    <x v="3"/>
    <s v="62-304.520 (7), F.A.C."/>
    <x v="3"/>
    <x v="3"/>
    <x v="14"/>
    <x v="65"/>
    <s v="Wholesale Sales and Services &lt;Excluding warehouses associated with industrial use&gt;"/>
    <n v="1420"/>
    <x v="0"/>
    <s v="City of Palm Bay                       Brevard County"/>
    <x v="12"/>
    <x v="1"/>
    <m/>
    <m/>
    <n v="0"/>
    <n v="1"/>
    <n v="1075"/>
    <n v="271.48069177331257"/>
    <n v="2723.2841583874497"/>
    <n v="366.42872510715665"/>
    <n v="1162695.8017419165"/>
    <n v="2723.2841583874497"/>
    <n v="366.42840116824902"/>
    <n v="1162695.8017419165"/>
    <n v="2723.2841583874497"/>
    <n v="366.42840116824902"/>
  </r>
  <r>
    <n v="1351"/>
    <x v="1"/>
    <x v="0"/>
    <x v="3"/>
    <s v="62-304.520 (7), F.A.C."/>
    <x v="3"/>
    <x v="3"/>
    <x v="14"/>
    <x v="65"/>
    <s v="Wholesale Sales and Services &lt;Excluding warehouses associated with industrial use&gt;"/>
    <n v="1420"/>
    <x v="0"/>
    <s v="City of Palm Bay                       Brevard County   SJRWMD C-1 Diversion"/>
    <x v="12"/>
    <x v="1"/>
    <m/>
    <m/>
    <n v="0.38"/>
    <n v="0.62"/>
    <n v="147"/>
    <n v="45.447686549562036"/>
    <n v="383.36112503115004"/>
    <n v="31.998084351244653"/>
    <n v="196261.44824061022"/>
    <n v="237.68389751931301"/>
    <n v="31.998056063548383"/>
    <n v="121682.09790917841"/>
    <n v="237.68389751931301"/>
    <n v="31.998056063548383"/>
  </r>
  <r>
    <n v="1352"/>
    <x v="1"/>
    <x v="0"/>
    <x v="3"/>
    <s v="62-304.520 (7), F.A.C."/>
    <x v="3"/>
    <x v="3"/>
    <x v="14"/>
    <x v="65"/>
    <s v="Wholesale Sales and Services &lt;Excluding warehouses associated with industrial use&gt;"/>
    <n v="1420"/>
    <x v="0"/>
    <s v="City of Palm Bay      Town of Malabar                 Brevard County"/>
    <x v="12"/>
    <x v="1"/>
    <m/>
    <m/>
    <n v="0"/>
    <n v="1"/>
    <n v="1"/>
    <n v="2.5972723232155302E-2"/>
    <n v="0.25017594407449772"/>
    <n v="3.5874800317550658E-2"/>
    <n v="97.536251331552393"/>
    <n v="0.25017594407449772"/>
    <n v="3.5874768602669103E-2"/>
    <n v="97.536251331552393"/>
    <n v="0.25017594407449772"/>
    <n v="3.5874768602669103E-2"/>
  </r>
  <r>
    <n v="1353"/>
    <x v="1"/>
    <x v="0"/>
    <x v="3"/>
    <s v="62-304.520 (7), F.A.C."/>
    <x v="3"/>
    <x v="3"/>
    <x v="14"/>
    <x v="65"/>
    <s v="Wholesale Sales and Services &lt;Excluding warehouses associated with industrial use&gt;"/>
    <n v="1420"/>
    <x v="0"/>
    <s v="City of Palm Bay     City of Melbourne                  Brevard County"/>
    <x v="12"/>
    <x v="1"/>
    <m/>
    <m/>
    <n v="0"/>
    <n v="1"/>
    <n v="7"/>
    <n v="0.12935514394602554"/>
    <n v="0.99141736533894964"/>
    <n v="0.13262288040266837"/>
    <n v="509.64255550650773"/>
    <n v="0.99141736533894964"/>
    <n v="0.13262276315828234"/>
    <n v="509.64255550650773"/>
    <n v="0.99141736533894964"/>
    <n v="0.13262276315828234"/>
  </r>
  <r>
    <n v="1354"/>
    <x v="1"/>
    <x v="0"/>
    <x v="3"/>
    <s v="62-304.520 (7), F.A.C."/>
    <x v="3"/>
    <x v="3"/>
    <x v="14"/>
    <x v="66"/>
    <s v="Professional Services"/>
    <n v="1430"/>
    <x v="0"/>
    <s v="City of Palm Bay                       Brevard County"/>
    <x v="12"/>
    <x v="1"/>
    <m/>
    <m/>
    <n v="0"/>
    <n v="1"/>
    <n v="576"/>
    <n v="125.30003031331493"/>
    <n v="1216.2722494680393"/>
    <n v="166.42951208446462"/>
    <n v="498382.98552585253"/>
    <n v="1216.2722494680393"/>
    <n v="166.4293649535476"/>
    <n v="498382.98552585253"/>
    <n v="1216.2722494680393"/>
    <n v="166.4293649535476"/>
  </r>
  <r>
    <n v="1355"/>
    <x v="1"/>
    <x v="0"/>
    <x v="3"/>
    <s v="62-304.520 (7), F.A.C."/>
    <x v="3"/>
    <x v="3"/>
    <x v="14"/>
    <x v="66"/>
    <s v="Professional Services"/>
    <n v="1430"/>
    <x v="0"/>
    <s v="City of Palm Bay                       Brevard County   SJRWMD C-1 Diversion"/>
    <x v="12"/>
    <x v="1"/>
    <m/>
    <m/>
    <n v="0.38"/>
    <n v="0.62"/>
    <n v="178"/>
    <n v="36.491657362705311"/>
    <n v="353.3445650533564"/>
    <n v="29.882274753780251"/>
    <n v="160901.84136836659"/>
    <n v="219.0736303330809"/>
    <n v="29.882248336551552"/>
    <n v="99759.141648387333"/>
    <n v="219.0736303330809"/>
    <n v="29.882248336551552"/>
  </r>
  <r>
    <n v="1356"/>
    <x v="1"/>
    <x v="0"/>
    <x v="3"/>
    <s v="62-304.520 (7), F.A.C."/>
    <x v="3"/>
    <x v="3"/>
    <x v="14"/>
    <x v="66"/>
    <s v="Professional Services"/>
    <n v="1430"/>
    <x v="0"/>
    <s v="City of Palm Bay      Town of Malabar                 Brevard County"/>
    <x v="12"/>
    <x v="1"/>
    <m/>
    <m/>
    <n v="0"/>
    <n v="1"/>
    <n v="20"/>
    <n v="1.1370155704772713"/>
    <n v="8.957850073046572"/>
    <n v="1.075558542104543"/>
    <n v="4339.4194414379053"/>
    <n v="8.957850073046572"/>
    <n v="1.0755575912640802"/>
    <n v="4339.4194414379053"/>
    <n v="8.957850073046572"/>
    <n v="1.0755575912640802"/>
  </r>
  <r>
    <n v="1357"/>
    <x v="1"/>
    <x v="0"/>
    <x v="3"/>
    <s v="62-304.520 (7), F.A.C."/>
    <x v="3"/>
    <x v="3"/>
    <x v="14"/>
    <x v="83"/>
    <s v="Cultural and Entertainment"/>
    <n v="1440"/>
    <x v="0"/>
    <s v="City of Palm Bay                       Brevard County"/>
    <x v="12"/>
    <x v="1"/>
    <m/>
    <m/>
    <n v="0"/>
    <n v="1"/>
    <n v="10"/>
    <n v="2.6984162927706792"/>
    <n v="21.896176568495697"/>
    <n v="2.9905669157342021"/>
    <n v="10161.087615428869"/>
    <n v="21.896176568495697"/>
    <n v="2.990564271943164"/>
    <n v="10161.087615428869"/>
    <n v="21.896176568495697"/>
    <n v="2.990564271943164"/>
  </r>
  <r>
    <n v="1358"/>
    <x v="1"/>
    <x v="0"/>
    <x v="3"/>
    <s v="62-304.520 (7), F.A.C."/>
    <x v="3"/>
    <x v="3"/>
    <x v="14"/>
    <x v="83"/>
    <s v="Cultural and Entertainment"/>
    <n v="1440"/>
    <x v="0"/>
    <s v="City of Palm Bay                       Brevard County   SJRWMD C-1 Diversion"/>
    <x v="12"/>
    <x v="1"/>
    <m/>
    <m/>
    <n v="0.38"/>
    <n v="0.62"/>
    <n v="36"/>
    <n v="8.8564612358980774"/>
    <n v="129.80787496900032"/>
    <n v="11.962571837138402"/>
    <n v="42590.739156126714"/>
    <n v="80.48088248078021"/>
    <n v="11.962561261705336"/>
    <n v="26406.258276798566"/>
    <n v="80.48088248078021"/>
    <n v="11.962561261705336"/>
  </r>
  <r>
    <n v="1359"/>
    <x v="1"/>
    <x v="0"/>
    <x v="3"/>
    <s v="62-304.520 (7), F.A.C."/>
    <x v="3"/>
    <x v="3"/>
    <x v="14"/>
    <x v="67"/>
    <s v="Tourist Services"/>
    <n v="1450"/>
    <x v="0"/>
    <s v="City of Palm Bay                       Brevard County"/>
    <x v="12"/>
    <x v="1"/>
    <m/>
    <m/>
    <n v="0"/>
    <n v="1"/>
    <n v="88"/>
    <n v="21.417674621285464"/>
    <n v="231.20572985118815"/>
    <n v="31.379902824054671"/>
    <n v="88402.530273372307"/>
    <n v="231.20572985118815"/>
    <n v="31.379875082857716"/>
    <n v="88402.530273372307"/>
    <n v="231.20572985118815"/>
    <n v="31.379875082857716"/>
  </r>
  <r>
    <n v="1360"/>
    <x v="1"/>
    <x v="0"/>
    <x v="3"/>
    <s v="62-304.520 (7), F.A.C."/>
    <x v="3"/>
    <x v="3"/>
    <x v="14"/>
    <x v="67"/>
    <s v="Tourist Services"/>
    <n v="1450"/>
    <x v="0"/>
    <s v="City of Palm Bay                       Brevard County   SJRWMD C-1 Diversion"/>
    <x v="12"/>
    <x v="1"/>
    <m/>
    <m/>
    <n v="0.38"/>
    <n v="0.62"/>
    <n v="20"/>
    <n v="4.6151384770318451"/>
    <n v="48.702984216856599"/>
    <n v="4.1572499178097679"/>
    <n v="21441.691721955616"/>
    <n v="30.195850214451092"/>
    <n v="4.1572462426202863"/>
    <n v="13293.848867612485"/>
    <n v="30.195850214451092"/>
    <n v="4.1572462426202863"/>
  </r>
  <r>
    <n v="1361"/>
    <x v="1"/>
    <x v="0"/>
    <x v="3"/>
    <s v="62-304.520 (7), F.A.C."/>
    <x v="3"/>
    <x v="3"/>
    <x v="14"/>
    <x v="105"/>
    <s v="Cemeteries"/>
    <n v="1480"/>
    <x v="0"/>
    <s v="City of Palm Bay                       Brevard County"/>
    <x v="12"/>
    <x v="1"/>
    <m/>
    <m/>
    <n v="0"/>
    <n v="1"/>
    <n v="11"/>
    <n v="3.6914176667409531"/>
    <n v="33.782634656337876"/>
    <n v="4.7475005584387162"/>
    <n v="16157.522565566092"/>
    <n v="33.782634656337876"/>
    <n v="4.7474963614420318"/>
    <n v="16157.522565566092"/>
    <n v="33.782634656337876"/>
    <n v="4.7474963614420318"/>
  </r>
  <r>
    <n v="1362"/>
    <x v="1"/>
    <x v="0"/>
    <x v="3"/>
    <s v="62-304.520 (7), F.A.C."/>
    <x v="3"/>
    <x v="3"/>
    <x v="14"/>
    <x v="90"/>
    <s v="Commercial and Services Under Construction"/>
    <n v="1490"/>
    <x v="0"/>
    <s v="City of Palm Bay                       Brevard County"/>
    <x v="12"/>
    <x v="1"/>
    <m/>
    <m/>
    <n v="0"/>
    <n v="1"/>
    <n v="8"/>
    <n v="0.2062579701010156"/>
    <n v="1.881787367499749"/>
    <n v="0.2569037279768695"/>
    <n v="838.45158516014476"/>
    <n v="1.881787367499749"/>
    <n v="0.25690350086281644"/>
    <n v="838.45158516014476"/>
    <n v="1.881787367499749"/>
    <n v="0.25690350086281644"/>
  </r>
  <r>
    <n v="1363"/>
    <x v="1"/>
    <x v="0"/>
    <x v="3"/>
    <s v="62-304.520 (7), F.A.C."/>
    <x v="3"/>
    <x v="3"/>
    <x v="14"/>
    <x v="90"/>
    <s v="Commercial and Services Under Construction"/>
    <n v="1490"/>
    <x v="0"/>
    <s v="City of Palm Bay                       Brevard County   SJRWMD C-1 Diversion"/>
    <x v="12"/>
    <x v="1"/>
    <m/>
    <m/>
    <n v="0.38"/>
    <n v="0.62"/>
    <n v="29"/>
    <n v="5.0582663396387266"/>
    <n v="39.569718850773363"/>
    <n v="3.0893887680794534"/>
    <n v="18768.871628033721"/>
    <n v="24.533225687479479"/>
    <n v="3.0893860369256019"/>
    <n v="11636.70040938091"/>
    <n v="24.533225687479479"/>
    <n v="3.0893860369256019"/>
  </r>
  <r>
    <n v="1364"/>
    <x v="1"/>
    <x v="0"/>
    <x v="3"/>
    <s v="62-304.520 (7), F.A.C."/>
    <x v="3"/>
    <x v="3"/>
    <x v="14"/>
    <x v="106"/>
    <s v="Timber Processing"/>
    <n v="1520"/>
    <x v="0"/>
    <s v="City of Palm Bay                       Brevard County"/>
    <x v="12"/>
    <x v="1"/>
    <m/>
    <m/>
    <n v="0"/>
    <n v="1"/>
    <n v="34"/>
    <n v="9.4583267208395583"/>
    <n v="73.525894933261597"/>
    <n v="10.2627378289019"/>
    <n v="36463.444369246194"/>
    <n v="73.525894933261597"/>
    <n v="10.262728756195926"/>
    <n v="36463.444369246194"/>
    <n v="73.525894933261597"/>
    <n v="10.262728756195926"/>
  </r>
  <r>
    <n v="1365"/>
    <x v="1"/>
    <x v="0"/>
    <x v="3"/>
    <s v="62-304.520 (7), F.A.C."/>
    <x v="3"/>
    <x v="3"/>
    <x v="14"/>
    <x v="68"/>
    <s v="Other Light Industrial"/>
    <n v="1550"/>
    <x v="0"/>
    <s v="City of Palm Bay                       Brevard County"/>
    <x v="12"/>
    <x v="1"/>
    <m/>
    <m/>
    <n v="0"/>
    <n v="1"/>
    <n v="1105"/>
    <n v="366.56044094096916"/>
    <n v="2747.9075394052456"/>
    <n v="386.66725092712119"/>
    <n v="1389700.0874765299"/>
    <n v="2747.9075394052456"/>
    <n v="386.66690909647787"/>
    <n v="1389700.0874765299"/>
    <n v="2747.9075394052456"/>
    <n v="386.66690909647787"/>
  </r>
  <r>
    <n v="1366"/>
    <x v="1"/>
    <x v="0"/>
    <x v="3"/>
    <s v="62-304.520 (7), F.A.C."/>
    <x v="3"/>
    <x v="3"/>
    <x v="14"/>
    <x v="68"/>
    <s v="Other Light Industrial"/>
    <n v="1550"/>
    <x v="0"/>
    <s v="City of Palm Bay                       Brevard County   SJRWMD C-1 Diversion"/>
    <x v="12"/>
    <x v="1"/>
    <m/>
    <m/>
    <n v="0.38"/>
    <n v="0.62"/>
    <n v="965"/>
    <n v="524.20666911229978"/>
    <n v="4391.7776055150416"/>
    <n v="378.85193257291155"/>
    <n v="2217075.2299801675"/>
    <n v="2722.9021154193169"/>
    <n v="378.85159765134898"/>
    <n v="1374586.6425877018"/>
    <n v="2722.9021154193169"/>
    <n v="378.85159765134898"/>
  </r>
  <r>
    <n v="1367"/>
    <x v="1"/>
    <x v="0"/>
    <x v="3"/>
    <s v="62-304.520 (7), F.A.C."/>
    <x v="3"/>
    <x v="3"/>
    <x v="14"/>
    <x v="91"/>
    <s v="Other Heavy Industrial"/>
    <n v="1560"/>
    <x v="0"/>
    <s v="City of Palm Bay                       Brevard County"/>
    <x v="12"/>
    <x v="1"/>
    <m/>
    <m/>
    <n v="0"/>
    <n v="1"/>
    <n v="23"/>
    <n v="7.2252255852378315"/>
    <n v="58.917499536842712"/>
    <n v="8.38745284088664"/>
    <n v="27482.703646656504"/>
    <n v="58.917499536842712"/>
    <n v="8.387445426014045"/>
    <n v="27482.703646656504"/>
    <n v="58.917499536842712"/>
    <n v="8.387445426014045"/>
  </r>
  <r>
    <n v="1368"/>
    <x v="1"/>
    <x v="0"/>
    <x v="3"/>
    <s v="62-304.520 (7), F.A.C."/>
    <x v="3"/>
    <x v="3"/>
    <x v="14"/>
    <x v="123"/>
    <s v="Extractive"/>
    <n v="1600"/>
    <x v="0"/>
    <s v="City of Palm Bay                       Brevard County   SJRWMD C-1 Diversion"/>
    <x v="12"/>
    <x v="1"/>
    <m/>
    <m/>
    <n v="0.38"/>
    <n v="0.62"/>
    <n v="56"/>
    <n v="14.789825991152934"/>
    <n v="101.40588675262711"/>
    <n v="7.9752303520445551"/>
    <n v="47953.245872831329"/>
    <n v="62.871649786628829"/>
    <n v="7.97522330159455"/>
    <n v="29731.012441155421"/>
    <n v="62.871649786628829"/>
    <n v="7.97522330159455"/>
  </r>
  <r>
    <n v="1369"/>
    <x v="1"/>
    <x v="0"/>
    <x v="3"/>
    <s v="62-304.520 (7), F.A.C."/>
    <x v="3"/>
    <x v="3"/>
    <x v="14"/>
    <x v="127"/>
    <s v="Sand and Gravel Pits"/>
    <n v="1620"/>
    <x v="0"/>
    <s v="City of Palm Bay                       Brevard County"/>
    <x v="12"/>
    <x v="1"/>
    <m/>
    <m/>
    <n v="0"/>
    <n v="1"/>
    <n v="22"/>
    <n v="8.4389545706039915"/>
    <n v="57.512075405385389"/>
    <n v="7.9137111857468394"/>
    <n v="26786.365923842797"/>
    <n v="57.512075405385389"/>
    <n v="7.9137041896824467"/>
    <n v="26786.365923842797"/>
    <n v="57.512075405385389"/>
    <n v="7.9137041896824467"/>
  </r>
  <r>
    <n v="1370"/>
    <x v="1"/>
    <x v="0"/>
    <x v="3"/>
    <s v="62-304.520 (7), F.A.C."/>
    <x v="3"/>
    <x v="3"/>
    <x v="14"/>
    <x v="127"/>
    <s v="Sand and Gravel Pits"/>
    <n v="1620"/>
    <x v="0"/>
    <s v="City of Palm Bay                       Brevard County   SJRWMD C-1 Diversion"/>
    <x v="12"/>
    <x v="1"/>
    <m/>
    <m/>
    <n v="0.38"/>
    <n v="0.62"/>
    <n v="13"/>
    <n v="3.1012140070658489"/>
    <n v="20.745002100120626"/>
    <n v="1.5511098093552684"/>
    <n v="9862.3916192141023"/>
    <n v="12.861901302074784"/>
    <n v="1.5511084381068305"/>
    <n v="6114.6828039127449"/>
    <n v="12.861901302074784"/>
    <n v="1.5511084381068305"/>
  </r>
  <r>
    <n v="1371"/>
    <x v="1"/>
    <x v="0"/>
    <x v="3"/>
    <s v="62-304.520 (7), F.A.C."/>
    <x v="3"/>
    <x v="3"/>
    <x v="14"/>
    <x v="69"/>
    <s v="Institutional (Educational,religious,health and military facilities)"/>
    <n v="1700"/>
    <x v="0"/>
    <s v="City of Palm Bay                       Brevard County"/>
    <x v="12"/>
    <x v="1"/>
    <m/>
    <m/>
    <n v="0"/>
    <n v="1"/>
    <n v="215"/>
    <n v="31.653262877113693"/>
    <n v="271.27369982680682"/>
    <n v="36.447058371310142"/>
    <n v="126547.38816384929"/>
    <n v="271.27369982680682"/>
    <n v="36.44702615052762"/>
    <n v="126547.38816384929"/>
    <n v="271.27369982680682"/>
    <n v="36.44702615052762"/>
  </r>
  <r>
    <n v="1372"/>
    <x v="1"/>
    <x v="0"/>
    <x v="3"/>
    <s v="62-304.520 (7), F.A.C."/>
    <x v="3"/>
    <x v="3"/>
    <x v="14"/>
    <x v="69"/>
    <s v="Institutional (Educational,religious,health and military facilities)"/>
    <n v="1700"/>
    <x v="0"/>
    <s v="City of Palm Bay                       Brevard County   SJRWMD C-1 Diversion"/>
    <x v="12"/>
    <x v="1"/>
    <m/>
    <m/>
    <n v="0.38"/>
    <n v="0.62"/>
    <n v="474"/>
    <n v="34.219626348631358"/>
    <n v="294.77701819252241"/>
    <n v="25.455969877933914"/>
    <n v="140661.96940168249"/>
    <n v="182.76175127936384"/>
    <n v="25.455947373750984"/>
    <n v="87210.421029043107"/>
    <n v="182.76175127936384"/>
    <n v="25.455947373750984"/>
  </r>
  <r>
    <n v="1373"/>
    <x v="1"/>
    <x v="0"/>
    <x v="3"/>
    <s v="62-304.520 (7), F.A.C."/>
    <x v="3"/>
    <x v="3"/>
    <x v="14"/>
    <x v="69"/>
    <s v="Institutional (Educational,religious,health and military facilities)"/>
    <n v="1700"/>
    <x v="0"/>
    <s v="City of Palm Bay      Town of Malabar                 Brevard County"/>
    <x v="12"/>
    <x v="1"/>
    <m/>
    <m/>
    <n v="0"/>
    <n v="1"/>
    <n v="4"/>
    <n v="0.18934449357077587"/>
    <n v="1.8507256631534401"/>
    <n v="0.24841455449116567"/>
    <n v="875.5548616213415"/>
    <n v="1.8507256631534401"/>
    <n v="0.24841433488191006"/>
    <n v="875.5548616213415"/>
    <n v="1.8507256631534401"/>
    <n v="0.24841433488191006"/>
  </r>
  <r>
    <n v="1374"/>
    <x v="1"/>
    <x v="0"/>
    <x v="3"/>
    <s v="62-304.520 (7), F.A.C."/>
    <x v="3"/>
    <x v="3"/>
    <x v="14"/>
    <x v="70"/>
    <s v="Educational Facilities"/>
    <n v="1710"/>
    <x v="0"/>
    <s v="City of Palm Bay                       Brevard County"/>
    <x v="12"/>
    <x v="1"/>
    <m/>
    <m/>
    <n v="0"/>
    <n v="1"/>
    <n v="439"/>
    <n v="181.2248112420597"/>
    <n v="1656.6928818270878"/>
    <n v="225.41363925469128"/>
    <n v="831502.13091260788"/>
    <n v="1656.6928818270878"/>
    <n v="225.41343997924426"/>
    <n v="831502.13091260788"/>
    <n v="1656.6928818270878"/>
    <n v="225.41343997924426"/>
  </r>
  <r>
    <n v="1375"/>
    <x v="1"/>
    <x v="0"/>
    <x v="3"/>
    <s v="62-304.520 (7), F.A.C."/>
    <x v="3"/>
    <x v="3"/>
    <x v="14"/>
    <x v="70"/>
    <s v="Educational Facilities"/>
    <n v="1710"/>
    <x v="0"/>
    <s v="City of Palm Bay                       Brevard County   SJRWMD C-1 Diversion"/>
    <x v="12"/>
    <x v="1"/>
    <m/>
    <m/>
    <n v="0.38"/>
    <n v="0.62"/>
    <n v="907"/>
    <n v="416.62452434084378"/>
    <n v="3572.0129682822549"/>
    <n v="302.32988078373091"/>
    <n v="1814207.5122794202"/>
    <n v="2214.6480403349915"/>
    <n v="302.32961351098561"/>
    <n v="1124808.6576132437"/>
    <n v="2214.6480403349915"/>
    <n v="302.32961351098561"/>
  </r>
  <r>
    <n v="1376"/>
    <x v="1"/>
    <x v="0"/>
    <x v="3"/>
    <s v="62-304.520 (7), F.A.C."/>
    <x v="3"/>
    <x v="3"/>
    <x v="14"/>
    <x v="71"/>
    <s v="Religious"/>
    <n v="1720"/>
    <x v="0"/>
    <s v="City of Palm Bay                       Brevard County"/>
    <x v="12"/>
    <x v="1"/>
    <m/>
    <m/>
    <n v="0"/>
    <n v="1"/>
    <n v="293"/>
    <n v="95.743337576618487"/>
    <n v="815.55252744621373"/>
    <n v="110.99212117061545"/>
    <n v="391802.25301997951"/>
    <n v="815.55252744621373"/>
    <n v="110.9920230487598"/>
    <n v="391802.25301997951"/>
    <n v="815.55252744621373"/>
    <n v="110.9920230487598"/>
  </r>
  <r>
    <n v="1377"/>
    <x v="1"/>
    <x v="0"/>
    <x v="3"/>
    <s v="62-304.520 (7), F.A.C."/>
    <x v="3"/>
    <x v="3"/>
    <x v="14"/>
    <x v="71"/>
    <s v="Religious"/>
    <n v="1720"/>
    <x v="0"/>
    <s v="City of Palm Bay                       Brevard County   SJRWMD C-1 Diversion"/>
    <x v="12"/>
    <x v="1"/>
    <m/>
    <m/>
    <n v="0.38"/>
    <n v="0.62"/>
    <n v="524"/>
    <n v="183.0009633863512"/>
    <n v="1616.7080169393832"/>
    <n v="136.77945438457726"/>
    <n v="788578.14089858381"/>
    <n v="1002.3589705024186"/>
    <n v="136.77933346559931"/>
    <n v="488918.44735712209"/>
    <n v="1002.3589705024186"/>
    <n v="136.77933346559931"/>
  </r>
  <r>
    <n v="1378"/>
    <x v="1"/>
    <x v="0"/>
    <x v="3"/>
    <s v="62-304.520 (7), F.A.C."/>
    <x v="3"/>
    <x v="3"/>
    <x v="14"/>
    <x v="13"/>
    <s v="Military"/>
    <n v="1730"/>
    <x v="0"/>
    <s v="City of Palm Bay                       Brevard County   SJRWMD C-1 Diversion"/>
    <x v="12"/>
    <x v="1"/>
    <m/>
    <m/>
    <n v="0.38"/>
    <n v="0.62"/>
    <n v="4"/>
    <n v="0.11900886960413251"/>
    <n v="1.1981105871440303"/>
    <n v="9.6035004555385564E-2"/>
    <n v="512.24330411518702"/>
    <n v="0.74282856402929887"/>
    <n v="9.6034919656270604E-2"/>
    <n v="317.59084855141595"/>
    <n v="0.74282856402929887"/>
    <n v="9.6034919656270604E-2"/>
  </r>
  <r>
    <n v="1379"/>
    <x v="1"/>
    <x v="0"/>
    <x v="3"/>
    <s v="62-304.520 (7), F.A.C."/>
    <x v="3"/>
    <x v="3"/>
    <x v="14"/>
    <x v="72"/>
    <s v="Medical and Health Care"/>
    <n v="1740"/>
    <x v="0"/>
    <s v="City of Palm Bay                       Brevard County"/>
    <x v="12"/>
    <x v="1"/>
    <m/>
    <m/>
    <n v="0"/>
    <n v="1"/>
    <n v="200"/>
    <n v="72.516262876625476"/>
    <n v="571.30294442866148"/>
    <n v="77.857299478174468"/>
    <n v="281386.57250630279"/>
    <n v="571.30294442866148"/>
    <n v="77.857230648940288"/>
    <n v="281386.57250630279"/>
    <n v="571.30294442866148"/>
    <n v="77.857230648940288"/>
  </r>
  <r>
    <n v="1380"/>
    <x v="1"/>
    <x v="0"/>
    <x v="3"/>
    <s v="62-304.520 (7), F.A.C."/>
    <x v="3"/>
    <x v="3"/>
    <x v="14"/>
    <x v="72"/>
    <s v="Medical and Health Care"/>
    <n v="1740"/>
    <x v="0"/>
    <s v="City of Palm Bay                       Brevard County   SJRWMD C-1 Diversion"/>
    <x v="12"/>
    <x v="1"/>
    <m/>
    <m/>
    <n v="0.38"/>
    <n v="0.62"/>
    <n v="55"/>
    <n v="21.188769449498487"/>
    <n v="178.90403366374503"/>
    <n v="15.444729145007589"/>
    <n v="90276.282988070758"/>
    <n v="110.92050087152185"/>
    <n v="15.444715491196252"/>
    <n v="55971.295452603874"/>
    <n v="110.92050087152185"/>
    <n v="15.444715491196252"/>
  </r>
  <r>
    <n v="1381"/>
    <x v="1"/>
    <x v="0"/>
    <x v="3"/>
    <s v="62-304.520 (7), F.A.C."/>
    <x v="3"/>
    <x v="3"/>
    <x v="14"/>
    <x v="14"/>
    <s v="Governmental"/>
    <n v="1750"/>
    <x v="0"/>
    <s v="City of Palm Bay                       Brevard County"/>
    <x v="12"/>
    <x v="1"/>
    <m/>
    <m/>
    <n v="0"/>
    <n v="1"/>
    <n v="851"/>
    <n v="280.70338172531808"/>
    <n v="2180.0189048018588"/>
    <n v="295.75950011784516"/>
    <n v="1054547.6292128791"/>
    <n v="2180.0189048018588"/>
    <n v="295.75923865360215"/>
    <n v="1054547.6292128791"/>
    <n v="2180.0189048018588"/>
    <n v="295.75923865360215"/>
  </r>
  <r>
    <n v="1382"/>
    <x v="1"/>
    <x v="0"/>
    <x v="3"/>
    <s v="62-304.520 (7), F.A.C."/>
    <x v="3"/>
    <x v="3"/>
    <x v="14"/>
    <x v="14"/>
    <s v="Governmental"/>
    <n v="1750"/>
    <x v="0"/>
    <s v="City of Palm Bay                       Brevard County   SJRWMD C-1 Diversion"/>
    <x v="12"/>
    <x v="1"/>
    <m/>
    <m/>
    <n v="0.38"/>
    <n v="0.62"/>
    <n v="2784"/>
    <n v="889.92381584872146"/>
    <n v="7560.2822769991335"/>
    <n v="629.50702639751535"/>
    <n v="3702581.7875243863"/>
    <n v="4687.3750117394657"/>
    <n v="629.50646988596156"/>
    <n v="2295600.7082651169"/>
    <n v="4687.3750117394657"/>
    <n v="629.50646988596156"/>
  </r>
  <r>
    <n v="1383"/>
    <x v="1"/>
    <x v="0"/>
    <x v="3"/>
    <s v="62-304.520 (7), F.A.C."/>
    <x v="3"/>
    <x v="3"/>
    <x v="14"/>
    <x v="84"/>
    <s v="Other Institutional"/>
    <n v="1770"/>
    <x v="0"/>
    <s v="City of Palm Bay                       Brevard County"/>
    <x v="12"/>
    <x v="1"/>
    <m/>
    <m/>
    <n v="0"/>
    <n v="1"/>
    <n v="11"/>
    <n v="2.5067518069137726"/>
    <n v="20.496890557160739"/>
    <n v="2.898740426414808"/>
    <n v="9029.7208483775667"/>
    <n v="20.496890557160739"/>
    <n v="2.8987378638023737"/>
    <n v="9029.7208483775667"/>
    <n v="20.496890557160739"/>
    <n v="2.8987378638023737"/>
  </r>
  <r>
    <n v="1384"/>
    <x v="1"/>
    <x v="0"/>
    <x v="3"/>
    <s v="62-304.520 (7), F.A.C."/>
    <x v="3"/>
    <x v="3"/>
    <x v="14"/>
    <x v="73"/>
    <s v="Commercial Child Care"/>
    <n v="1780"/>
    <x v="0"/>
    <s v="City of Palm Bay                       Brevard County"/>
    <x v="12"/>
    <x v="1"/>
    <m/>
    <m/>
    <n v="0"/>
    <n v="1"/>
    <n v="50"/>
    <n v="7.6986561484865215"/>
    <n v="68.806176012131388"/>
    <n v="9.4701241737593946"/>
    <n v="30835.950060810857"/>
    <n v="68.806176012131388"/>
    <n v="9.470115801758336"/>
    <n v="30835.950060810857"/>
    <n v="68.806176012131388"/>
    <n v="9.470115801758336"/>
  </r>
  <r>
    <n v="1385"/>
    <x v="1"/>
    <x v="0"/>
    <x v="3"/>
    <s v="62-304.520 (7), F.A.C."/>
    <x v="3"/>
    <x v="3"/>
    <x v="14"/>
    <x v="73"/>
    <s v="Commercial Child Care"/>
    <n v="1780"/>
    <x v="0"/>
    <s v="City of Palm Bay                       Brevard County   SJRWMD C-1 Diversion"/>
    <x v="12"/>
    <x v="1"/>
    <m/>
    <m/>
    <n v="0.38"/>
    <n v="0.62"/>
    <n v="50"/>
    <n v="8.1663811266282273"/>
    <n v="73.628387257899846"/>
    <n v="6.1416371513648427"/>
    <n v="34887.580679754399"/>
    <n v="45.64960009989791"/>
    <n v="6.141631721890862"/>
    <n v="21630.300021447732"/>
    <n v="45.64960009989791"/>
    <n v="6.141631721890862"/>
  </r>
  <r>
    <n v="1386"/>
    <x v="1"/>
    <x v="0"/>
    <x v="3"/>
    <s v="62-304.520 (7), F.A.C."/>
    <x v="3"/>
    <x v="3"/>
    <x v="14"/>
    <x v="15"/>
    <s v="Golf Course"/>
    <n v="1820"/>
    <x v="0"/>
    <s v="City of Palm Bay                       Brevard County   SJRWMD C-1 Diversion"/>
    <x v="12"/>
    <x v="1"/>
    <m/>
    <m/>
    <n v="0.38"/>
    <n v="0.62"/>
    <n v="833"/>
    <n v="325.75732029768471"/>
    <n v="2558.2013049418706"/>
    <n v="222.82943364110832"/>
    <n v="1325280.5910672278"/>
    <n v="1586.0848090639577"/>
    <n v="222.82923665021113"/>
    <n v="821673.96646168106"/>
    <n v="1586.0848090639577"/>
    <n v="222.82923665021113"/>
  </r>
  <r>
    <n v="1387"/>
    <x v="1"/>
    <x v="0"/>
    <x v="3"/>
    <s v="62-304.520 (7), F.A.C."/>
    <x v="3"/>
    <x v="3"/>
    <x v="14"/>
    <x v="85"/>
    <s v="Marinas and Fish Camps"/>
    <n v="1840"/>
    <x v="0"/>
    <s v="City of Palm Bay                       Brevard County"/>
    <x v="12"/>
    <x v="1"/>
    <m/>
    <m/>
    <n v="0"/>
    <n v="1"/>
    <n v="25"/>
    <n v="3.1665776619692685"/>
    <n v="23.122851227837565"/>
    <n v="3.2013730090664816"/>
    <n v="10691.892152954071"/>
    <n v="23.122851227837565"/>
    <n v="3.2013701789136975"/>
    <n v="10691.892152954071"/>
    <n v="23.122851227837565"/>
    <n v="3.2013701789136975"/>
  </r>
  <r>
    <n v="1388"/>
    <x v="1"/>
    <x v="0"/>
    <x v="3"/>
    <s v="62-304.520 (7), F.A.C."/>
    <x v="3"/>
    <x v="3"/>
    <x v="14"/>
    <x v="16"/>
    <s v="Parks and Zoos"/>
    <n v="1850"/>
    <x v="0"/>
    <s v="City of Palm Bay                       Brevard County"/>
    <x v="12"/>
    <x v="1"/>
    <m/>
    <m/>
    <n v="0"/>
    <n v="1"/>
    <n v="92"/>
    <n v="11.208349634253508"/>
    <n v="76.877219200403815"/>
    <n v="10.52063751993432"/>
    <n v="38472.870014277294"/>
    <n v="76.877219200403815"/>
    <n v="10.520628219233835"/>
    <n v="38472.870014277294"/>
    <n v="76.877219200403815"/>
    <n v="10.520628219233835"/>
  </r>
  <r>
    <n v="1389"/>
    <x v="1"/>
    <x v="0"/>
    <x v="3"/>
    <s v="62-304.520 (7), F.A.C."/>
    <x v="3"/>
    <x v="3"/>
    <x v="14"/>
    <x v="16"/>
    <s v="Parks and Zoos"/>
    <n v="1850"/>
    <x v="0"/>
    <s v="City of Palm Bay                       Brevard County   SJRWMD C-1 Diversion"/>
    <x v="12"/>
    <x v="1"/>
    <m/>
    <m/>
    <n v="0.38"/>
    <n v="0.62"/>
    <n v="92"/>
    <n v="20.126808498567364"/>
    <n v="201.54204967500627"/>
    <n v="16.596238045255568"/>
    <n v="89635.939575192286"/>
    <n v="124.95607079850383"/>
    <n v="16.596223373460329"/>
    <n v="55574.28253661927"/>
    <n v="124.95607079850383"/>
    <n v="16.596223373460329"/>
  </r>
  <r>
    <n v="1390"/>
    <x v="1"/>
    <x v="0"/>
    <x v="3"/>
    <s v="62-304.520 (7), F.A.C."/>
    <x v="3"/>
    <x v="3"/>
    <x v="14"/>
    <x v="16"/>
    <s v="Parks and Zoos"/>
    <n v="1850"/>
    <x v="0"/>
    <s v="City of Palm Bay      Town of Malabar                 Brevard County"/>
    <x v="12"/>
    <x v="1"/>
    <m/>
    <m/>
    <n v="0"/>
    <n v="1"/>
    <n v="1"/>
    <n v="2.93755167895231E-2"/>
    <n v="0.30037600350574162"/>
    <n v="4.5368363431463637E-2"/>
    <n v="119.9475320892643"/>
    <n v="0.30037600350574162"/>
    <n v="4.5368323323859802E-2"/>
    <n v="119.9475320892643"/>
    <n v="0.30037600350574162"/>
    <n v="4.5368323323859802E-2"/>
  </r>
  <r>
    <n v="1391"/>
    <x v="1"/>
    <x v="0"/>
    <x v="3"/>
    <s v="62-304.520 (7), F.A.C."/>
    <x v="3"/>
    <x v="3"/>
    <x v="14"/>
    <x v="74"/>
    <s v="Community Recreational Facilities"/>
    <n v="1860"/>
    <x v="0"/>
    <s v="City of Palm Bay                       Brevard County"/>
    <x v="12"/>
    <x v="1"/>
    <m/>
    <m/>
    <n v="0"/>
    <n v="1"/>
    <n v="1"/>
    <n v="1.4650156678543301E-3"/>
    <n v="1.7402270441969351E-2"/>
    <n v="3.2299775390481323E-3"/>
    <n v="6.2192432331863081"/>
    <n v="1.7402270441969351E-2"/>
    <n v="3.2299746836077E-3"/>
    <n v="6.2192432331863081"/>
    <n v="1.7402270441969351E-2"/>
    <n v="3.2299746836077E-3"/>
  </r>
  <r>
    <n v="1392"/>
    <x v="1"/>
    <x v="0"/>
    <x v="3"/>
    <s v="62-304.520 (7), F.A.C."/>
    <x v="3"/>
    <x v="3"/>
    <x v="14"/>
    <x v="74"/>
    <s v="Community Recreational Facilities"/>
    <n v="1860"/>
    <x v="0"/>
    <s v="City of Palm Bay                       Brevard County   SJRWMD C-1 Diversion"/>
    <x v="12"/>
    <x v="1"/>
    <m/>
    <m/>
    <n v="0.38"/>
    <n v="0.62"/>
    <n v="92"/>
    <n v="15.698303059117945"/>
    <n v="149.13430147291115"/>
    <n v="12.534046259998949"/>
    <n v="68202.294140966755"/>
    <n v="92.463266913204848"/>
    <n v="12.534035179357698"/>
    <n v="42285.422367399391"/>
    <n v="92.463266913204848"/>
    <n v="12.534035179357698"/>
  </r>
  <r>
    <n v="1393"/>
    <x v="1"/>
    <x v="0"/>
    <x v="3"/>
    <s v="62-304.520 (7), F.A.C."/>
    <x v="3"/>
    <x v="3"/>
    <x v="14"/>
    <x v="24"/>
    <s v="Other Recreational(Riding stables, go-carttracks, skeet ranges, etc)"/>
    <n v="1890"/>
    <x v="0"/>
    <s v="City of Palm Bay                       Brevard County   SJRWMD C-1 Diversion"/>
    <x v="12"/>
    <x v="1"/>
    <m/>
    <m/>
    <n v="0.38"/>
    <n v="0.62"/>
    <n v="88"/>
    <n v="11.485496992554486"/>
    <n v="89.350516498153269"/>
    <n v="7.2079750617760467"/>
    <n v="44929.387624371149"/>
    <n v="55.397320228855051"/>
    <n v="7.2079686896130468"/>
    <n v="27856.220327110124"/>
    <n v="55.397320228855051"/>
    <n v="7.2079686896130468"/>
  </r>
  <r>
    <n v="1394"/>
    <x v="1"/>
    <x v="0"/>
    <x v="3"/>
    <s v="62-304.520 (7), F.A.C."/>
    <x v="3"/>
    <x v="3"/>
    <x v="14"/>
    <x v="0"/>
    <s v="Improved Pasture"/>
    <n v="1000"/>
    <x v="0"/>
    <s v="City of Palm Bay                       Brevard County"/>
    <x v="12"/>
    <x v="1"/>
    <s v="Not Ag"/>
    <m/>
    <n v="0"/>
    <n v="1"/>
    <n v="9"/>
    <n v="2.0243488949906099"/>
    <n v="17.416845541045568"/>
    <n v="2.7225204506597529"/>
    <n v="6254.4981807509312"/>
    <n v="17.416845541045568"/>
    <n v="2.7225180438334307"/>
    <n v="6254.4981807509312"/>
    <n v="17.416845541045568"/>
    <n v="2.7225180438334307"/>
  </r>
  <r>
    <n v="1395"/>
    <x v="1"/>
    <x v="0"/>
    <x v="3"/>
    <s v="62-304.520 (7), F.A.C."/>
    <x v="3"/>
    <x v="3"/>
    <x v="14"/>
    <x v="1"/>
    <s v="Woodland Pasture"/>
    <n v="1000"/>
    <x v="0"/>
    <s v="City of Palm Bay                       Brevard County"/>
    <x v="12"/>
    <x v="1"/>
    <s v="Not Ag"/>
    <m/>
    <n v="0"/>
    <n v="1"/>
    <n v="6"/>
    <n v="1.4740799994051237"/>
    <n v="9.324415873794214"/>
    <n v="1.324563761579316"/>
    <n v="4352.6775195287319"/>
    <n v="9.324415873794214"/>
    <n v="1.3245625906074219"/>
    <n v="4352.6775195287319"/>
    <n v="9.324415873794214"/>
    <n v="1.3245625906074219"/>
  </r>
  <r>
    <n v="1396"/>
    <x v="1"/>
    <x v="0"/>
    <x v="3"/>
    <s v="62-304.520 (7), F.A.C."/>
    <x v="3"/>
    <x v="3"/>
    <x v="14"/>
    <x v="4"/>
    <s v="Mixed Rangeland"/>
    <n v="1000"/>
    <x v="0"/>
    <s v="City of Palm Bay                       Brevard County   SJRWMD C-1 Diversion"/>
    <x v="12"/>
    <x v="1"/>
    <s v="Not Ag"/>
    <m/>
    <n v="0.38"/>
    <n v="0.62"/>
    <n v="1670"/>
    <n v="874.24076324959822"/>
    <n v="6599.9981511515507"/>
    <n v="459.29307777845116"/>
    <n v="2823910.1145741665"/>
    <n v="4091.9988537139652"/>
    <n v="459.29267174342289"/>
    <n v="1750824.2710359837"/>
    <n v="4091.9988537139652"/>
    <n v="459.29267174342289"/>
  </r>
  <r>
    <n v="1397"/>
    <x v="1"/>
    <x v="0"/>
    <x v="3"/>
    <s v="62-304.520 (7), F.A.C."/>
    <x v="3"/>
    <x v="3"/>
    <x v="14"/>
    <x v="125"/>
    <s v="Sand other than beaches"/>
    <n v="7200"/>
    <x v="0"/>
    <s v="City of Palm Bay                       Brevard County"/>
    <x v="12"/>
    <x v="1"/>
    <m/>
    <m/>
    <n v="0"/>
    <n v="1"/>
    <n v="2"/>
    <n v="4.8187841431323403E-2"/>
    <n v="0.30132291986456727"/>
    <n v="4.7425321214051797E-2"/>
    <n v="128.77707947620414"/>
    <n v="0.30132291986456727"/>
    <n v="4.7425279288008201E-2"/>
    <n v="128.77707947620414"/>
    <n v="0.30132291986456727"/>
    <n v="4.7425279288008201E-2"/>
  </r>
  <r>
    <n v="1398"/>
    <x v="1"/>
    <x v="0"/>
    <x v="3"/>
    <s v="62-304.520 (7), F.A.C."/>
    <x v="3"/>
    <x v="3"/>
    <x v="14"/>
    <x v="75"/>
    <s v="Disturbed land"/>
    <n v="7400"/>
    <x v="0"/>
    <s v="City of Palm Bay                       Brevard County"/>
    <x v="12"/>
    <x v="1"/>
    <m/>
    <m/>
    <n v="0"/>
    <n v="1"/>
    <n v="100"/>
    <n v="33.865602421079416"/>
    <n v="199.31527305752761"/>
    <n v="25.162453239128471"/>
    <n v="99193.389765078929"/>
    <n v="199.31527305752761"/>
    <n v="25.16243099442698"/>
    <n v="99193.389765078929"/>
    <n v="199.31527305752761"/>
    <n v="25.16243099442698"/>
  </r>
  <r>
    <n v="1399"/>
    <x v="1"/>
    <x v="0"/>
    <x v="3"/>
    <s v="62-304.520 (7), F.A.C."/>
    <x v="3"/>
    <x v="3"/>
    <x v="14"/>
    <x v="75"/>
    <s v="Disturbed land"/>
    <n v="7400"/>
    <x v="0"/>
    <s v="City of Palm Bay                       Brevard County   SJRWMD C-1 Diversion"/>
    <x v="12"/>
    <x v="1"/>
    <m/>
    <m/>
    <n v="0.38"/>
    <n v="0.62"/>
    <n v="515"/>
    <n v="140.36753821745131"/>
    <n v="938.17880022135512"/>
    <n v="71.66011358792916"/>
    <n v="452644.24065571488"/>
    <n v="581.67085613724043"/>
    <n v="71.660050237276408"/>
    <n v="280639.42920654349"/>
    <n v="581.67085613724043"/>
    <n v="71.660050237276408"/>
  </r>
  <r>
    <n v="1400"/>
    <x v="1"/>
    <x v="0"/>
    <x v="3"/>
    <s v="62-304.520 (7), F.A.C."/>
    <x v="3"/>
    <x v="3"/>
    <x v="14"/>
    <x v="75"/>
    <s v="Disturbed land"/>
    <n v="7400"/>
    <x v="0"/>
    <s v="City of Palm Bay          Town of Grant-Valkaria             Brevard County   SJRWMD C-1 Diversion"/>
    <x v="12"/>
    <x v="1"/>
    <m/>
    <m/>
    <n v="0.38"/>
    <n v="0.62"/>
    <n v="3"/>
    <n v="5.6434032539924624E-3"/>
    <n v="3.4032988291144969E-2"/>
    <n v="2.0217643150555369E-3"/>
    <n v="14.038086274077877"/>
    <n v="2.1100452740509881E-2"/>
    <n v="2.0217625277280742E-3"/>
    <n v="8.7036134899282835"/>
    <n v="2.1100452740509881E-2"/>
    <n v="2.0217625277280742E-3"/>
  </r>
  <r>
    <n v="1401"/>
    <x v="1"/>
    <x v="0"/>
    <x v="3"/>
    <s v="62-304.520 (7), F.A.C."/>
    <x v="3"/>
    <x v="3"/>
    <x v="14"/>
    <x v="93"/>
    <s v="Rural land in transition without positive indicators of intended activity"/>
    <n v="7410"/>
    <x v="0"/>
    <s v="City of Palm Bay                       Brevard County"/>
    <x v="12"/>
    <x v="1"/>
    <m/>
    <m/>
    <n v="0"/>
    <n v="1"/>
    <n v="44"/>
    <n v="8.5755055377633962"/>
    <n v="60.601686546912582"/>
    <n v="8.3082060274313321"/>
    <n v="30646.363191903423"/>
    <n v="60.601686546912582"/>
    <n v="8.3081986826163661"/>
    <n v="30646.363191903423"/>
    <n v="60.601686546912582"/>
    <n v="8.3081986826163661"/>
  </r>
  <r>
    <n v="1402"/>
    <x v="1"/>
    <x v="0"/>
    <x v="3"/>
    <s v="62-304.520 (7), F.A.C."/>
    <x v="3"/>
    <x v="3"/>
    <x v="14"/>
    <x v="93"/>
    <s v="Rural land in transition without positive indicators of intended activity"/>
    <n v="7410"/>
    <x v="0"/>
    <s v="City of Palm Bay                       Brevard County   SJRWMD C-1 Diversion"/>
    <x v="12"/>
    <x v="1"/>
    <m/>
    <m/>
    <n v="0.38"/>
    <n v="0.62"/>
    <n v="202"/>
    <n v="79.089514090628995"/>
    <n v="516.06111717956526"/>
    <n v="37.502876418982957"/>
    <n v="247594.70234933641"/>
    <n v="319.95789265133021"/>
    <n v="37.502843264811403"/>
    <n v="153508.71545658851"/>
    <n v="319.95789265133021"/>
    <n v="37.502843264811403"/>
  </r>
  <r>
    <n v="1403"/>
    <x v="1"/>
    <x v="0"/>
    <x v="3"/>
    <s v="62-304.520 (7), F.A.C."/>
    <x v="3"/>
    <x v="3"/>
    <x v="14"/>
    <x v="18"/>
    <s v="Spoil areas"/>
    <n v="7430"/>
    <x v="0"/>
    <s v="City of Palm Bay                       Brevard County   SJRWMD C-1 Diversion"/>
    <x v="12"/>
    <x v="1"/>
    <m/>
    <m/>
    <n v="0.38"/>
    <n v="0.62"/>
    <n v="912"/>
    <n v="125.06067934163444"/>
    <n v="932.92598123057564"/>
    <n v="75.21682954955196"/>
    <n v="417541.18521975476"/>
    <n v="578.41410836295665"/>
    <n v="75.216763054607696"/>
    <n v="258875.53483624826"/>
    <n v="578.41410836295665"/>
    <n v="75.216763054607696"/>
  </r>
  <r>
    <n v="1404"/>
    <x v="1"/>
    <x v="0"/>
    <x v="3"/>
    <s v="62-304.520 (7), F.A.C."/>
    <x v="3"/>
    <x v="3"/>
    <x v="14"/>
    <x v="18"/>
    <s v="Spoil areas"/>
    <n v="7430"/>
    <x v="0"/>
    <s v="City of Palm Bay                       Brevard County   SJRWMD C-1 Diversion"/>
    <x v="12"/>
    <x v="1"/>
    <m/>
    <s v="Looks like road ROW, but not FDOT; keep with City"/>
    <n v="0.38"/>
    <n v="0.62"/>
    <n v="5"/>
    <n v="1.8373191681614069E-4"/>
    <n v="1.5111320918796342E-3"/>
    <n v="1.1289959881830261E-4"/>
    <n v="0.65855077429234565"/>
    <n v="9.3690189696537325E-4"/>
    <n v="1.1289949901015383E-4"/>
    <n v="0.40830148006125427"/>
    <n v="9.3690189696537325E-4"/>
    <n v="1.1289949901015383E-4"/>
  </r>
  <r>
    <n v="1405"/>
    <x v="1"/>
    <x v="0"/>
    <x v="3"/>
    <s v="62-304.520 (7), F.A.C."/>
    <x v="3"/>
    <x v="3"/>
    <x v="14"/>
    <x v="20"/>
    <s v="Roads and Highways"/>
    <n v="8140"/>
    <x v="0"/>
    <s v="City of Palm Bay                       Brevard County"/>
    <x v="12"/>
    <x v="1"/>
    <m/>
    <m/>
    <n v="0"/>
    <n v="1"/>
    <n v="506"/>
    <n v="66.651241541357777"/>
    <n v="620.93764793443108"/>
    <n v="81.904711832812936"/>
    <n v="261222.74469037197"/>
    <n v="620.93764793443108"/>
    <n v="81.90463942549043"/>
    <n v="261222.74469037197"/>
    <n v="620.93764793443108"/>
    <n v="81.90463942549043"/>
  </r>
  <r>
    <n v="1406"/>
    <x v="1"/>
    <x v="0"/>
    <x v="3"/>
    <s v="62-304.520 (7), F.A.C."/>
    <x v="3"/>
    <x v="3"/>
    <x v="14"/>
    <x v="20"/>
    <s v="Roads and Highways"/>
    <n v="8140"/>
    <x v="0"/>
    <s v="City of Palm Bay                       Brevard County   SJRWMD C-1 Diversion"/>
    <x v="12"/>
    <x v="1"/>
    <m/>
    <m/>
    <n v="0.38"/>
    <n v="0.62"/>
    <n v="437"/>
    <n v="85.345550866633076"/>
    <n v="895.23089032227165"/>
    <n v="73.136143323404738"/>
    <n v="378851.38769686368"/>
    <n v="555.04315199980806"/>
    <n v="73.136078667877882"/>
    <n v="234887.86037205547"/>
    <n v="555.04315199980806"/>
    <n v="73.136078667877882"/>
  </r>
  <r>
    <n v="1407"/>
    <x v="1"/>
    <x v="0"/>
    <x v="3"/>
    <s v="62-304.520 (7), F.A.C."/>
    <x v="3"/>
    <x v="3"/>
    <x v="14"/>
    <x v="20"/>
    <s v="Roads and Highways"/>
    <n v="8140"/>
    <x v="0"/>
    <s v="City of Palm Bay     City of Melbourne                  Brevard County"/>
    <x v="12"/>
    <x v="1"/>
    <m/>
    <m/>
    <n v="0"/>
    <n v="1"/>
    <n v="2"/>
    <n v="5.5495964699978414E-3"/>
    <n v="5.8611489644473866E-2"/>
    <n v="7.7443969722655005E-3"/>
    <n v="22.317348737151484"/>
    <n v="5.8611489644473866E-2"/>
    <n v="7.7443901258822407E-3"/>
    <n v="22.317348737151484"/>
    <n v="5.8611489644473866E-2"/>
    <n v="7.7443901258822407E-3"/>
  </r>
  <r>
    <n v="1408"/>
    <x v="1"/>
    <x v="0"/>
    <x v="3"/>
    <s v="62-304.520 (7), F.A.C."/>
    <x v="3"/>
    <x v="3"/>
    <x v="14"/>
    <x v="58"/>
    <s v="Communications"/>
    <n v="8200"/>
    <x v="0"/>
    <s v="City of Palm Bay                       Brevard County"/>
    <x v="12"/>
    <x v="1"/>
    <m/>
    <m/>
    <n v="0"/>
    <n v="1"/>
    <n v="6"/>
    <n v="1.3230114672933506"/>
    <n v="11.21125427030195"/>
    <n v="1.5264363819555304"/>
    <n v="6089.4220831107896"/>
    <n v="11.21125427030195"/>
    <n v="1.5264350325194775"/>
    <n v="6089.4220831107896"/>
    <n v="11.21125427030195"/>
    <n v="1.5264350325194775"/>
  </r>
  <r>
    <n v="1409"/>
    <x v="1"/>
    <x v="0"/>
    <x v="3"/>
    <s v="62-304.520 (7), F.A.C."/>
    <x v="3"/>
    <x v="3"/>
    <x v="14"/>
    <x v="58"/>
    <s v="Communications"/>
    <n v="8200"/>
    <x v="0"/>
    <s v="City of Palm Bay                       Brevard County   SJRWMD C-1 Diversion"/>
    <x v="12"/>
    <x v="1"/>
    <m/>
    <m/>
    <n v="0.38"/>
    <n v="0.62"/>
    <n v="5"/>
    <n v="0.44358672013650607"/>
    <n v="3.169048730326542"/>
    <n v="0.26158073387515701"/>
    <n v="1589.8974905359703"/>
    <n v="1.964810212802456"/>
    <n v="0.26158050262642768"/>
    <n v="985.73644413230159"/>
    <n v="1.964810212802456"/>
    <n v="0.26158050262642768"/>
  </r>
  <r>
    <n v="1410"/>
    <x v="1"/>
    <x v="0"/>
    <x v="3"/>
    <s v="62-304.520 (7), F.A.C."/>
    <x v="3"/>
    <x v="3"/>
    <x v="14"/>
    <x v="58"/>
    <s v="Communications"/>
    <n v="8200"/>
    <x v="0"/>
    <s v="City of Palm Bay      Town of Malabar                 Brevard County"/>
    <x v="12"/>
    <x v="1"/>
    <m/>
    <m/>
    <n v="0"/>
    <n v="1"/>
    <n v="2"/>
    <n v="1.2608241573406891E-2"/>
    <n v="0.11293694772066237"/>
    <n v="1.2135159895880944E-2"/>
    <n v="51.735011434349396"/>
    <n v="0.11293694772066237"/>
    <n v="1.213514916787259E-2"/>
    <n v="51.735011434349396"/>
    <n v="0.11293694772066237"/>
    <n v="1.213514916787259E-2"/>
  </r>
  <r>
    <n v="1411"/>
    <x v="1"/>
    <x v="0"/>
    <x v="3"/>
    <s v="62-304.520 (7), F.A.C."/>
    <x v="3"/>
    <x v="3"/>
    <x v="14"/>
    <x v="86"/>
    <s v="Communication Facilities"/>
    <n v="8220"/>
    <x v="0"/>
    <s v="City of Palm Bay                       Brevard County"/>
    <x v="12"/>
    <x v="1"/>
    <m/>
    <m/>
    <n v="0"/>
    <n v="1"/>
    <n v="12"/>
    <n v="2.3728194916091443"/>
    <n v="20.092403354995149"/>
    <n v="2.8765738507256882"/>
    <n v="9098.2413778310874"/>
    <n v="20.092403354995149"/>
    <n v="2.8765713077094737"/>
    <n v="9098.2413778310874"/>
    <n v="20.092403354995149"/>
    <n v="2.8765713077094737"/>
  </r>
  <r>
    <n v="1412"/>
    <x v="1"/>
    <x v="0"/>
    <x v="3"/>
    <s v="62-304.520 (7), F.A.C."/>
    <x v="3"/>
    <x v="3"/>
    <x v="14"/>
    <x v="86"/>
    <s v="Communication Facilities"/>
    <n v="8220"/>
    <x v="0"/>
    <s v="City of Palm Bay                       Brevard County   SJRWMD C-1 Diversion"/>
    <x v="12"/>
    <x v="1"/>
    <m/>
    <m/>
    <n v="0.38"/>
    <n v="0.62"/>
    <n v="79"/>
    <n v="19.586087778387057"/>
    <n v="171.81254928936647"/>
    <n v="15.219842559029956"/>
    <n v="81485.886631434158"/>
    <n v="106.52378055940724"/>
    <n v="15.219829104028127"/>
    <n v="50521.249711489181"/>
    <n v="106.52378055940724"/>
    <n v="15.219829104028127"/>
  </r>
  <r>
    <n v="1413"/>
    <x v="1"/>
    <x v="0"/>
    <x v="3"/>
    <s v="62-304.520 (7), F.A.C."/>
    <x v="3"/>
    <x v="3"/>
    <x v="14"/>
    <x v="59"/>
    <s v="Electrical power facilities"/>
    <n v="8310"/>
    <x v="0"/>
    <s v="City of Palm Bay                       Brevard County"/>
    <x v="12"/>
    <x v="1"/>
    <m/>
    <m/>
    <n v="0"/>
    <n v="1"/>
    <n v="48"/>
    <n v="13.595035771475038"/>
    <n v="131.46051140788373"/>
    <n v="18.577526967711545"/>
    <n v="61052.920688854378"/>
    <n v="131.46051140788373"/>
    <n v="18.577510544370863"/>
    <n v="61052.920688854378"/>
    <n v="131.46051140788373"/>
    <n v="18.577510544370863"/>
  </r>
  <r>
    <n v="1414"/>
    <x v="1"/>
    <x v="0"/>
    <x v="3"/>
    <s v="62-304.520 (7), F.A.C."/>
    <x v="3"/>
    <x v="3"/>
    <x v="14"/>
    <x v="59"/>
    <s v="Electrical power facilities"/>
    <n v="8310"/>
    <x v="0"/>
    <s v="City of Palm Bay                       Brevard County   SJRWMD C-1 Diversion"/>
    <x v="12"/>
    <x v="1"/>
    <m/>
    <m/>
    <n v="0.38"/>
    <n v="0.62"/>
    <n v="35"/>
    <n v="12.842549513883847"/>
    <n v="113.08246576308291"/>
    <n v="10.080830465286246"/>
    <n v="54743.32100678578"/>
    <n v="70.111128773111403"/>
    <n v="10.080821553394291"/>
    <n v="33940.85902420718"/>
    <n v="70.111128773111403"/>
    <n v="10.080821553394291"/>
  </r>
  <r>
    <n v="1415"/>
    <x v="1"/>
    <x v="0"/>
    <x v="3"/>
    <s v="62-304.520 (7), F.A.C."/>
    <x v="3"/>
    <x v="3"/>
    <x v="14"/>
    <x v="59"/>
    <s v="Electrical power facilities"/>
    <n v="8310"/>
    <x v="0"/>
    <s v="City of Palm Bay     City of Melbourne                  Brevard County"/>
    <x v="12"/>
    <x v="1"/>
    <m/>
    <m/>
    <n v="0"/>
    <n v="1"/>
    <n v="1"/>
    <n v="1.07253974175189E-4"/>
    <n v="8.0544487157206679E-4"/>
    <n v="1.015400523364571E-4"/>
    <n v="0.36532231347587601"/>
    <n v="8.0544487157206679E-4"/>
    <n v="1.01539962570641E-4"/>
    <n v="0.36532231347587601"/>
    <n v="8.0544487157206679E-4"/>
    <n v="1.01539962570641E-4"/>
  </r>
  <r>
    <n v="1416"/>
    <x v="1"/>
    <x v="0"/>
    <x v="3"/>
    <s v="62-304.520 (7), F.A.C."/>
    <x v="3"/>
    <x v="3"/>
    <x v="14"/>
    <x v="22"/>
    <s v="Electrical power transmission lines"/>
    <n v="8320"/>
    <x v="0"/>
    <s v="City of Palm Bay                       Brevard County"/>
    <x v="12"/>
    <x v="1"/>
    <m/>
    <m/>
    <n v="0"/>
    <n v="1"/>
    <n v="73"/>
    <n v="14.576575006766944"/>
    <n v="107.74180678788163"/>
    <n v="14.387535963692107"/>
    <n v="48651.257035391973"/>
    <n v="107.74180678788163"/>
    <n v="14.387523244485457"/>
    <n v="48651.257035391973"/>
    <n v="107.74180678788163"/>
    <n v="14.387523244485457"/>
  </r>
  <r>
    <n v="1417"/>
    <x v="1"/>
    <x v="0"/>
    <x v="3"/>
    <s v="62-304.520 (7), F.A.C."/>
    <x v="3"/>
    <x v="3"/>
    <x v="14"/>
    <x v="22"/>
    <s v="Electrical power transmission lines"/>
    <n v="8320"/>
    <x v="0"/>
    <s v="City of Palm Bay                       Brevard County   SJRWMD C-1 Diversion"/>
    <x v="12"/>
    <x v="1"/>
    <m/>
    <m/>
    <n v="0.38"/>
    <n v="0.62"/>
    <n v="1079"/>
    <n v="209.5794693811807"/>
    <n v="1523.5839241763806"/>
    <n v="118.68832045863935"/>
    <n v="711003.2894326637"/>
    <n v="944.62203298935492"/>
    <n v="118.68821553300926"/>
    <n v="440822.03944825195"/>
    <n v="944.62203298935492"/>
    <n v="118.68821553300926"/>
  </r>
  <r>
    <n v="1418"/>
    <x v="1"/>
    <x v="0"/>
    <x v="3"/>
    <s v="62-304.520 (7), F.A.C."/>
    <x v="3"/>
    <x v="3"/>
    <x v="14"/>
    <x v="22"/>
    <s v="Electrical power transmission lines"/>
    <n v="8320"/>
    <x v="0"/>
    <s v="City of Palm Bay     City of Melbourne                  Brevard County"/>
    <x v="12"/>
    <x v="1"/>
    <m/>
    <m/>
    <n v="0"/>
    <n v="1"/>
    <n v="16"/>
    <n v="0.55942724158925261"/>
    <n v="3.5595755243359815"/>
    <n v="0.51224901379017762"/>
    <n v="1856.7691729047999"/>
    <n v="3.5595755243359815"/>
    <n v="0.51224856093980176"/>
    <n v="1856.7691729047999"/>
    <n v="3.5595755243359815"/>
    <n v="0.51224856093980176"/>
  </r>
  <r>
    <n v="1419"/>
    <x v="1"/>
    <x v="0"/>
    <x v="3"/>
    <s v="62-304.520 (7), F.A.C."/>
    <x v="3"/>
    <x v="3"/>
    <x v="14"/>
    <x v="77"/>
    <s v="Water supply plants"/>
    <n v="8330"/>
    <x v="0"/>
    <s v="City of Palm Bay                       Brevard County"/>
    <x v="12"/>
    <x v="1"/>
    <m/>
    <m/>
    <n v="0"/>
    <n v="1"/>
    <n v="2"/>
    <n v="2.1592835721232898E-2"/>
    <n v="0.17368742182024666"/>
    <n v="2.4443534087398862E-2"/>
    <n v="81.299541569833096"/>
    <n v="0.17368742182024666"/>
    <n v="2.4443512478253202E-2"/>
    <n v="81.299541569833096"/>
    <n v="0.17368742182024666"/>
    <n v="2.4443512478253202E-2"/>
  </r>
  <r>
    <n v="1420"/>
    <x v="1"/>
    <x v="0"/>
    <x v="3"/>
    <s v="62-304.520 (7), F.A.C."/>
    <x v="3"/>
    <x v="3"/>
    <x v="14"/>
    <x v="77"/>
    <s v="Water supply plants"/>
    <n v="8330"/>
    <x v="0"/>
    <s v="City of Palm Bay                       Brevard County   SJRWMD C-1 Diversion"/>
    <x v="12"/>
    <x v="1"/>
    <m/>
    <m/>
    <n v="0.38"/>
    <n v="0.62"/>
    <n v="59"/>
    <n v="11.713690919768926"/>
    <n v="103.65961932159499"/>
    <n v="9.0469239829486217"/>
    <n v="50480.057002257367"/>
    <n v="64.2689639793889"/>
    <n v="9.0469159850748948"/>
    <n v="31297.635341399564"/>
    <n v="64.2689639793889"/>
    <n v="9.0469159850748948"/>
  </r>
  <r>
    <n v="1421"/>
    <x v="1"/>
    <x v="0"/>
    <x v="3"/>
    <s v="62-304.520 (7), F.A.C."/>
    <x v="3"/>
    <x v="3"/>
    <x v="14"/>
    <x v="94"/>
    <s v="Sewage Treatment"/>
    <n v="8340"/>
    <x v="0"/>
    <s v="City of Palm Bay                       Brevard County"/>
    <x v="12"/>
    <x v="1"/>
    <m/>
    <m/>
    <n v="0"/>
    <n v="1"/>
    <n v="53"/>
    <n v="6.7738368536363573"/>
    <n v="50.115308757061499"/>
    <n v="6.9002974739755336"/>
    <n v="24647.387479056852"/>
    <n v="50.115308757061499"/>
    <n v="6.9002913738128751"/>
    <n v="24647.387479056852"/>
    <n v="50.115308757061499"/>
    <n v="6.9002913738128751"/>
  </r>
  <r>
    <n v="1422"/>
    <x v="1"/>
    <x v="0"/>
    <x v="3"/>
    <s v="62-304.520 (7), F.A.C."/>
    <x v="3"/>
    <x v="3"/>
    <x v="14"/>
    <x v="25"/>
    <s v="Surface Water Collection Basin"/>
    <n v="8370"/>
    <x v="0"/>
    <s v="City of Palm Bay                       Brevard County"/>
    <x v="12"/>
    <x v="1"/>
    <m/>
    <m/>
    <n v="0"/>
    <n v="1"/>
    <n v="174"/>
    <n v="20.116034511883008"/>
    <n v="36.294224449182515"/>
    <n v="5.1366574323253724"/>
    <n v="36475.488526237656"/>
    <n v="36.294224449182515"/>
    <n v="5.1366528912971114"/>
    <n v="36475.488526237656"/>
    <n v="36.294224449182515"/>
    <n v="5.1366528912971114"/>
  </r>
  <r>
    <n v="1423"/>
    <x v="1"/>
    <x v="0"/>
    <x v="3"/>
    <s v="62-304.520 (7), F.A.C."/>
    <x v="3"/>
    <x v="3"/>
    <x v="14"/>
    <x v="25"/>
    <s v="Surface Water Collection Basin"/>
    <n v="8370"/>
    <x v="0"/>
    <s v="City of Palm Bay                       Brevard County   SJRWMD C-1 Diversion"/>
    <x v="12"/>
    <x v="1"/>
    <m/>
    <m/>
    <n v="0.38"/>
    <n v="0.62"/>
    <n v="461"/>
    <n v="43.278454965244372"/>
    <n v="74.670775973379335"/>
    <n v="6.8559405715584729"/>
    <n v="92557.690805886465"/>
    <n v="46.295881103495262"/>
    <n v="6.855934510609246"/>
    <n v="57385.768299649615"/>
    <n v="46.295881103495262"/>
    <n v="6.855934510609246"/>
  </r>
  <r>
    <n v="1424"/>
    <x v="1"/>
    <x v="0"/>
    <x v="3"/>
    <s v="62-304.520 (7), F.A.C."/>
    <x v="3"/>
    <x v="3"/>
    <x v="14"/>
    <x v="25"/>
    <s v="Surface Water Collection Basin"/>
    <n v="8370"/>
    <x v="0"/>
    <s v="City of Palm Bay     City of Melbourne                  Brevard County"/>
    <x v="12"/>
    <x v="1"/>
    <m/>
    <m/>
    <n v="0"/>
    <n v="1"/>
    <n v="1"/>
    <n v="8.6761554559343704E-4"/>
    <n v="9.5171410921754563E-3"/>
    <n v="1.2599937355579167E-3"/>
    <n v="3.4772044161519058"/>
    <n v="9.5171410921754563E-3"/>
    <n v="1.2599926216687301E-3"/>
    <n v="3.4772044161519058"/>
    <n v="9.5171410921754563E-3"/>
    <n v="1.2599926216687301E-3"/>
  </r>
  <r>
    <n v="1425"/>
    <x v="1"/>
    <x v="0"/>
    <x v="3"/>
    <s v="62-304.520 (7), F.A.C."/>
    <x v="3"/>
    <x v="3"/>
    <x v="15"/>
    <x v="5"/>
    <s v="Residential, Low Density-Less than two dwelling units/acre"/>
    <n v="1100"/>
    <x v="0"/>
    <s v="City of West Melbourne                               Brevard County"/>
    <x v="13"/>
    <x v="1"/>
    <m/>
    <m/>
    <n v="0"/>
    <n v="1"/>
    <n v="30"/>
    <n v="5.8506721962213435"/>
    <n v="49.193999943220547"/>
    <n v="6.64184824382854"/>
    <n v="22785.337068603771"/>
    <n v="49.193999943220547"/>
    <n v="6.6418423721462307"/>
    <n v="22785.337068603771"/>
    <n v="49.193999943220547"/>
    <n v="6.6418423721462307"/>
  </r>
  <r>
    <n v="1426"/>
    <x v="1"/>
    <x v="0"/>
    <x v="3"/>
    <s v="62-304.520 (7), F.A.C."/>
    <x v="3"/>
    <x v="3"/>
    <x v="15"/>
    <x v="5"/>
    <s v="Residential, Low Density-Less than two dwelling units/acre"/>
    <n v="1100"/>
    <x v="0"/>
    <s v="City of West Melbourne                               Brevard County   SJRWMD C-1 Diversion"/>
    <x v="13"/>
    <x v="1"/>
    <m/>
    <m/>
    <n v="0.38"/>
    <n v="0.62"/>
    <n v="213"/>
    <n v="23.199212938012757"/>
    <n v="190.05827379384664"/>
    <n v="16.056044261390497"/>
    <n v="90944.236644839126"/>
    <n v="117.8361297521848"/>
    <n v="16.056030067150029"/>
    <n v="56385.426719800264"/>
    <n v="117.8361297521848"/>
    <n v="16.056030067150029"/>
  </r>
  <r>
    <n v="1427"/>
    <x v="1"/>
    <x v="0"/>
    <x v="3"/>
    <s v="62-304.520 (7), F.A.C."/>
    <x v="3"/>
    <x v="3"/>
    <x v="15"/>
    <x v="5"/>
    <s v="Residential, Low Density-Less than two dwelling units/acre"/>
    <n v="1100"/>
    <x v="0"/>
    <s v="City of West Melbourne             City of Melbourne                  Brevard County   SJRWMD C-1 Diversion"/>
    <x v="13"/>
    <x v="1"/>
    <m/>
    <m/>
    <n v="0.38"/>
    <n v="0.62"/>
    <n v="2"/>
    <n v="3.5247321365737896E-4"/>
    <n v="3.0314952682686381E-3"/>
    <n v="2.7092123573743037E-4"/>
    <n v="1.3003121856128366"/>
    <n v="1.8795270663265556E-3"/>
    <n v="2.7092099623129116E-4"/>
    <n v="0.8061935550799586"/>
    <n v="1.8795270663265556E-3"/>
    <n v="2.7092099623129116E-4"/>
  </r>
  <r>
    <n v="1428"/>
    <x v="1"/>
    <x v="0"/>
    <x v="3"/>
    <s v="62-304.520 (7), F.A.C."/>
    <x v="3"/>
    <x v="3"/>
    <x v="15"/>
    <x v="8"/>
    <s v="Residential, Medium Density-Two-five dwellingunits per acre"/>
    <n v="1200"/>
    <x v="0"/>
    <s v="City of West Melbourne                               Brevard County"/>
    <x v="13"/>
    <x v="1"/>
    <m/>
    <m/>
    <n v="0"/>
    <n v="1"/>
    <n v="524"/>
    <n v="93.02417428772074"/>
    <n v="909.55913120894229"/>
    <n v="135.5454735021562"/>
    <n v="366732.73874611419"/>
    <n v="909.55913120894229"/>
    <n v="135.54535367407084"/>
    <n v="366732.73874611419"/>
    <n v="909.55913120894229"/>
    <n v="135.54535367407084"/>
  </r>
  <r>
    <n v="1429"/>
    <x v="1"/>
    <x v="0"/>
    <x v="3"/>
    <s v="62-304.520 (7), F.A.C."/>
    <x v="3"/>
    <x v="3"/>
    <x v="15"/>
    <x v="8"/>
    <s v="Residential, Medium Density-Two-five dwellingunits per acre"/>
    <n v="1200"/>
    <x v="0"/>
    <s v="City of West Melbourne                               Brevard County   SJRWMD C-1 Diversion"/>
    <x v="13"/>
    <x v="1"/>
    <m/>
    <m/>
    <n v="0.38"/>
    <n v="0.62"/>
    <n v="741"/>
    <n v="105.33283322268126"/>
    <n v="791.79471391739264"/>
    <n v="70.543932179423706"/>
    <n v="402032.11605622433"/>
    <n v="490.9127226287834"/>
    <n v="70.543869815523934"/>
    <n v="249259.91195485924"/>
    <n v="490.9127226287834"/>
    <n v="70.543869815523934"/>
  </r>
  <r>
    <n v="1430"/>
    <x v="1"/>
    <x v="0"/>
    <x v="3"/>
    <s v="62-304.520 (7), F.A.C."/>
    <x v="3"/>
    <x v="3"/>
    <x v="15"/>
    <x v="9"/>
    <s v="Fixed Single Family Units"/>
    <n v="1210"/>
    <x v="0"/>
    <s v="City of West Melbourne                               Brevard County"/>
    <x v="13"/>
    <x v="1"/>
    <m/>
    <m/>
    <n v="0"/>
    <n v="1"/>
    <n v="2881"/>
    <n v="216.05267886332092"/>
    <n v="2064.3420939433668"/>
    <n v="304.75063222017036"/>
    <n v="853825.47610237123"/>
    <n v="2064.3420939433668"/>
    <n v="304.75036280737487"/>
    <n v="853825.47610237123"/>
    <n v="2064.3420939433668"/>
    <n v="304.75036280737487"/>
  </r>
  <r>
    <n v="1431"/>
    <x v="1"/>
    <x v="0"/>
    <x v="3"/>
    <s v="62-304.520 (7), F.A.C."/>
    <x v="3"/>
    <x v="3"/>
    <x v="15"/>
    <x v="9"/>
    <s v="Fixed Single Family Units"/>
    <n v="1210"/>
    <x v="0"/>
    <s v="City of West Melbourne                               Brevard County   SJRWMD C-1 Diversion"/>
    <x v="13"/>
    <x v="1"/>
    <m/>
    <m/>
    <n v="0.38"/>
    <n v="0.62"/>
    <n v="9292"/>
    <n v="720.87151653241801"/>
    <n v="5480.2971906812572"/>
    <n v="490.48837085831246"/>
    <n v="2785810.9424544415"/>
    <n v="3397.7842582224002"/>
    <n v="490.48793724528872"/>
    <n v="1727202.7843217549"/>
    <n v="3397.7842582224002"/>
    <n v="490.48793724528872"/>
  </r>
  <r>
    <n v="1432"/>
    <x v="1"/>
    <x v="0"/>
    <x v="3"/>
    <s v="62-304.520 (7), F.A.C."/>
    <x v="3"/>
    <x v="3"/>
    <x v="15"/>
    <x v="9"/>
    <s v="Fixed Single Family Units"/>
    <n v="1210"/>
    <x v="0"/>
    <s v="City of West Melbourne             City of Melbourne                  Brevard County"/>
    <x v="13"/>
    <x v="1"/>
    <m/>
    <m/>
    <n v="0"/>
    <n v="1"/>
    <n v="2"/>
    <n v="1.3423627296432449E-4"/>
    <n v="1.0716718021456053E-3"/>
    <n v="1.4497874197412448E-4"/>
    <n v="0.52575595436968325"/>
    <n v="1.0716718021456053E-3"/>
    <n v="1.4497861380662069E-4"/>
    <n v="0.52575595436968325"/>
    <n v="1.0716718021456053E-3"/>
    <n v="1.4497861380662069E-4"/>
  </r>
  <r>
    <n v="1433"/>
    <x v="1"/>
    <x v="0"/>
    <x v="3"/>
    <s v="62-304.520 (7), F.A.C."/>
    <x v="3"/>
    <x v="3"/>
    <x v="15"/>
    <x v="88"/>
    <s v="Medium Density Under Construction"/>
    <n v="1290"/>
    <x v="0"/>
    <s v="City of West Melbourne                               Brevard County"/>
    <x v="13"/>
    <x v="1"/>
    <m/>
    <m/>
    <n v="0"/>
    <n v="1"/>
    <n v="72"/>
    <n v="23.229747228944408"/>
    <n v="222.87752519486244"/>
    <n v="32.800356235017283"/>
    <n v="92124.115372341694"/>
    <n v="222.87752519486244"/>
    <n v="32.800327238077827"/>
    <n v="92124.115372341694"/>
    <n v="222.87752519486244"/>
    <n v="32.800327238077827"/>
  </r>
  <r>
    <n v="1434"/>
    <x v="1"/>
    <x v="0"/>
    <x v="3"/>
    <s v="62-304.520 (7), F.A.C."/>
    <x v="3"/>
    <x v="3"/>
    <x v="15"/>
    <x v="88"/>
    <s v="Medium Density Under Construction"/>
    <n v="1290"/>
    <x v="0"/>
    <s v="City of West Melbourne                               Brevard County   SJRWMD C-1 Diversion"/>
    <x v="13"/>
    <x v="1"/>
    <m/>
    <m/>
    <n v="0.38"/>
    <n v="0.62"/>
    <n v="399"/>
    <n v="54.191711064930757"/>
    <n v="402.56585590421651"/>
    <n v="35.420607788815481"/>
    <n v="209623.76235725786"/>
    <n v="249.59083066061433"/>
    <n v="35.42057647545986"/>
    <n v="129966.73266149967"/>
    <n v="249.59083066061433"/>
    <n v="35.42057647545986"/>
  </r>
  <r>
    <n v="1435"/>
    <x v="1"/>
    <x v="0"/>
    <x v="3"/>
    <s v="62-304.520 (7), F.A.C."/>
    <x v="3"/>
    <x v="3"/>
    <x v="15"/>
    <x v="88"/>
    <s v="Medium Density Under Construction"/>
    <n v="1290"/>
    <x v="0"/>
    <s v="City of West Melbourne             City of Melbourne                  Brevard County"/>
    <x v="13"/>
    <x v="1"/>
    <m/>
    <m/>
    <n v="0"/>
    <n v="1"/>
    <n v="3"/>
    <n v="5.0824780881310976E-3"/>
    <n v="3.9861248600801258E-2"/>
    <n v="5.3080890788818995E-3"/>
    <n v="19.564530064740637"/>
    <n v="3.9861248600801258E-2"/>
    <n v="5.3080843863006046E-3"/>
    <n v="19.564530064740637"/>
    <n v="3.9861248600801258E-2"/>
    <n v="5.3080843863006046E-3"/>
  </r>
  <r>
    <n v="1436"/>
    <x v="1"/>
    <x v="0"/>
    <x v="3"/>
    <s v="62-304.520 (7), F.A.C."/>
    <x v="3"/>
    <x v="3"/>
    <x v="15"/>
    <x v="62"/>
    <s v="Residential, High Density"/>
    <n v="1300"/>
    <x v="0"/>
    <s v="City of West Melbourne                               Brevard County"/>
    <x v="13"/>
    <x v="1"/>
    <m/>
    <m/>
    <n v="0"/>
    <n v="1"/>
    <n v="328"/>
    <n v="44.894279228563335"/>
    <n v="462.44416471567763"/>
    <n v="84.530865773990612"/>
    <n v="179496.34850887355"/>
    <n v="462.44416471567763"/>
    <n v="84.530791045034007"/>
    <n v="179496.34850887355"/>
    <n v="462.44416471567763"/>
    <n v="84.530791045034007"/>
  </r>
  <r>
    <n v="1437"/>
    <x v="1"/>
    <x v="0"/>
    <x v="3"/>
    <s v="62-304.520 (7), F.A.C."/>
    <x v="3"/>
    <x v="3"/>
    <x v="15"/>
    <x v="62"/>
    <s v="Residential, High Density"/>
    <n v="1300"/>
    <x v="0"/>
    <s v="City of West Melbourne                               Brevard County   SJRWMD C-1 Diversion"/>
    <x v="13"/>
    <x v="1"/>
    <m/>
    <m/>
    <n v="0.38"/>
    <n v="0.62"/>
    <n v="661"/>
    <n v="86.596002743649137"/>
    <n v="637.58814236695468"/>
    <n v="60.305986382418226"/>
    <n v="333395.33529302519"/>
    <n v="395.30464826751137"/>
    <n v="60.305933069307088"/>
    <n v="206705.10788167547"/>
    <n v="395.30464826751137"/>
    <n v="60.305933069307088"/>
  </r>
  <r>
    <n v="1438"/>
    <x v="1"/>
    <x v="0"/>
    <x v="3"/>
    <s v="62-304.520 (7), F.A.C."/>
    <x v="3"/>
    <x v="3"/>
    <x v="15"/>
    <x v="63"/>
    <s v="Mobile Home Units"/>
    <n v="1320"/>
    <x v="0"/>
    <s v="City of West Melbourne                               Brevard County"/>
    <x v="13"/>
    <x v="1"/>
    <m/>
    <m/>
    <n v="0"/>
    <n v="1"/>
    <n v="552"/>
    <n v="32.706558766419221"/>
    <n v="381.77353837516119"/>
    <n v="73.580450206606159"/>
    <n v="131674.06198346775"/>
    <n v="381.77353837516119"/>
    <n v="73.580385158292501"/>
    <n v="131674.06198346775"/>
    <n v="381.77353837516119"/>
    <n v="73.580385158292501"/>
  </r>
  <r>
    <n v="1439"/>
    <x v="1"/>
    <x v="0"/>
    <x v="3"/>
    <s v="62-304.520 (7), F.A.C."/>
    <x v="3"/>
    <x v="3"/>
    <x v="15"/>
    <x v="10"/>
    <s v="Residential, High density; Multiple Dwelling Units, Low Rise &lt;Two stories or less&gt;"/>
    <n v="1330"/>
    <x v="0"/>
    <s v="City of West Melbourne                               Brevard County"/>
    <x v="13"/>
    <x v="1"/>
    <m/>
    <m/>
    <n v="0"/>
    <n v="1"/>
    <n v="29"/>
    <n v="2.528981377885597"/>
    <n v="27.193876894453172"/>
    <n v="4.6355034512803792"/>
    <n v="10140.09406309782"/>
    <n v="27.193876894453172"/>
    <n v="4.6354993532940059"/>
    <n v="10140.09406309782"/>
    <n v="27.193876894453172"/>
    <n v="4.6354993532940059"/>
  </r>
  <r>
    <n v="1440"/>
    <x v="1"/>
    <x v="0"/>
    <x v="3"/>
    <s v="62-304.520 (7), F.A.C."/>
    <x v="3"/>
    <x v="3"/>
    <x v="15"/>
    <x v="10"/>
    <s v="Residential, High density; Multiple Dwelling Units, Low Rise &lt;Two stories or less&gt;"/>
    <n v="1330"/>
    <x v="0"/>
    <s v="City of West Melbourne                               Brevard County   SJRWMD C-1 Diversion"/>
    <x v="13"/>
    <x v="1"/>
    <m/>
    <m/>
    <n v="0.38"/>
    <n v="0.62"/>
    <n v="11"/>
    <n v="0.44508935312763853"/>
    <n v="4.7493562729389209"/>
    <n v="0.46788170360545583"/>
    <n v="1786.5722247027236"/>
    <n v="2.9446008892221309"/>
    <n v="0.46788128997771"/>
    <n v="1107.6747793156885"/>
    <n v="2.9446008892221309"/>
    <n v="0.46788128997771"/>
  </r>
  <r>
    <n v="1441"/>
    <x v="1"/>
    <x v="0"/>
    <x v="3"/>
    <s v="62-304.520 (7), F.A.C."/>
    <x v="3"/>
    <x v="3"/>
    <x v="15"/>
    <x v="81"/>
    <s v="Residential, High density; Multiple Dwelling Units, High Rise &lt;Three stories or more&gt;"/>
    <n v="1340"/>
    <x v="0"/>
    <s v="City of West Melbourne                               Brevard County"/>
    <x v="13"/>
    <x v="1"/>
    <m/>
    <m/>
    <n v="0"/>
    <n v="1"/>
    <n v="68"/>
    <n v="27.517552816008209"/>
    <n v="315.79621681658125"/>
    <n v="59.778367757873752"/>
    <n v="111003.21857392881"/>
    <n v="315.79621681658125"/>
    <n v="59.778314911200397"/>
    <n v="111003.21857392881"/>
    <n v="315.79621681658125"/>
    <n v="59.778314911200397"/>
  </r>
  <r>
    <n v="1442"/>
    <x v="1"/>
    <x v="0"/>
    <x v="3"/>
    <s v="62-304.520 (7), F.A.C."/>
    <x v="3"/>
    <x v="3"/>
    <x v="15"/>
    <x v="81"/>
    <s v="Residential, High density; Multiple Dwelling Units, High Rise &lt;Three stories or more&gt;"/>
    <n v="1340"/>
    <x v="0"/>
    <s v="City of West Melbourne                               Brevard County   SJRWMD C-1 Diversion"/>
    <x v="13"/>
    <x v="1"/>
    <m/>
    <m/>
    <n v="0.38"/>
    <n v="0.62"/>
    <n v="48"/>
    <n v="23.067716134625073"/>
    <n v="273.75140637467644"/>
    <n v="32.149420036004749"/>
    <n v="95353.334150966781"/>
    <n v="169.72587195229943"/>
    <n v="32.149391614521143"/>
    <n v="59119.067173599411"/>
    <n v="169.72587195229943"/>
    <n v="32.149391614521143"/>
  </r>
  <r>
    <n v="1443"/>
    <x v="1"/>
    <x v="0"/>
    <x v="3"/>
    <s v="62-304.520 (7), F.A.C."/>
    <x v="3"/>
    <x v="3"/>
    <x v="15"/>
    <x v="82"/>
    <s v="High Density Under Construction"/>
    <n v="1390"/>
    <x v="0"/>
    <s v="City of West Melbourne                               Brevard County   SJRWMD C-1 Diversion"/>
    <x v="13"/>
    <x v="1"/>
    <m/>
    <m/>
    <n v="0.38"/>
    <n v="0.62"/>
    <n v="20"/>
    <n v="2.5829234281806843"/>
    <n v="22.954354860450724"/>
    <n v="2.5054753898818576"/>
    <n v="9560.1438972689248"/>
    <n v="14.231700013479449"/>
    <n v="2.5054731749328001"/>
    <n v="5927.2892163067336"/>
    <n v="14.231700013479449"/>
    <n v="2.5054731749328001"/>
  </r>
  <r>
    <n v="1444"/>
    <x v="1"/>
    <x v="0"/>
    <x v="3"/>
    <s v="62-304.520 (7), F.A.C."/>
    <x v="3"/>
    <x v="3"/>
    <x v="15"/>
    <x v="11"/>
    <s v="Commercial and Services"/>
    <n v="1400"/>
    <x v="0"/>
    <s v="City of West Melbourne                               Brevard County"/>
    <x v="13"/>
    <x v="1"/>
    <m/>
    <m/>
    <n v="0"/>
    <n v="1"/>
    <n v="62"/>
    <n v="4.7705111992765206"/>
    <n v="49.384500683840493"/>
    <n v="6.6945452748832688"/>
    <n v="19104.464179776453"/>
    <n v="49.384500683840493"/>
    <n v="6.6945393566144977"/>
    <n v="19104.464179776453"/>
    <n v="49.384500683840493"/>
    <n v="6.6945393566144977"/>
  </r>
  <r>
    <n v="1445"/>
    <x v="1"/>
    <x v="0"/>
    <x v="3"/>
    <s v="62-304.520 (7), F.A.C."/>
    <x v="3"/>
    <x v="3"/>
    <x v="15"/>
    <x v="11"/>
    <s v="Commercial and Services"/>
    <n v="1400"/>
    <x v="0"/>
    <s v="City of West Melbourne                               Brevard County   SJRWMD C-1 Diversion"/>
    <x v="13"/>
    <x v="1"/>
    <m/>
    <m/>
    <n v="0.38"/>
    <n v="0.62"/>
    <n v="132"/>
    <n v="15.499114429174321"/>
    <n v="166.88569626075008"/>
    <n v="13.700035667948637"/>
    <n v="63095.232312113636"/>
    <n v="103.46913168166505"/>
    <n v="13.700023556522092"/>
    <n v="39119.04403351045"/>
    <n v="103.46913168166505"/>
    <n v="13.700023556522092"/>
  </r>
  <r>
    <n v="1446"/>
    <x v="1"/>
    <x v="0"/>
    <x v="3"/>
    <s v="62-304.520 (7), F.A.C."/>
    <x v="3"/>
    <x v="3"/>
    <x v="15"/>
    <x v="64"/>
    <s v="Retail Sales and Services"/>
    <n v="1410"/>
    <x v="0"/>
    <s v="City of West Melbourne                               Brevard County"/>
    <x v="13"/>
    <x v="1"/>
    <m/>
    <m/>
    <n v="0"/>
    <n v="1"/>
    <n v="153"/>
    <n v="36.344078946309672"/>
    <n v="344.14129764618383"/>
    <n v="46.415573600443636"/>
    <n v="147353.01884370958"/>
    <n v="344.14129764618383"/>
    <n v="46.41553256706068"/>
    <n v="147353.01884370958"/>
    <n v="344.14129764618383"/>
    <n v="46.41553256706068"/>
  </r>
  <r>
    <n v="1447"/>
    <x v="1"/>
    <x v="0"/>
    <x v="3"/>
    <s v="62-304.520 (7), F.A.C."/>
    <x v="3"/>
    <x v="3"/>
    <x v="15"/>
    <x v="64"/>
    <s v="Retail Sales and Services"/>
    <n v="1410"/>
    <x v="0"/>
    <s v="City of West Melbourne                               Brevard County   SJRWMD C-1 Diversion"/>
    <x v="13"/>
    <x v="1"/>
    <m/>
    <m/>
    <n v="0.38"/>
    <n v="0.62"/>
    <n v="487"/>
    <n v="123.69245723933616"/>
    <n v="1175.654242476834"/>
    <n v="97.514761855900062"/>
    <n v="519078.75853250403"/>
    <n v="728.90563033563751"/>
    <n v="97.514675648615409"/>
    <n v="321828.83029015234"/>
    <n v="728.90563033563751"/>
    <n v="97.514675648615409"/>
  </r>
  <r>
    <n v="1448"/>
    <x v="1"/>
    <x v="0"/>
    <x v="3"/>
    <s v="62-304.520 (7), F.A.C."/>
    <x v="3"/>
    <x v="3"/>
    <x v="15"/>
    <x v="65"/>
    <s v="Wholesale Sales and Services &lt;Excluding warehouses associated with industrial use&gt;"/>
    <n v="1420"/>
    <x v="0"/>
    <s v="City of West Melbourne                               Brevard County"/>
    <x v="13"/>
    <x v="1"/>
    <m/>
    <m/>
    <n v="0"/>
    <n v="1"/>
    <n v="9"/>
    <n v="0.90623754500244147"/>
    <n v="8.9764693745925559"/>
    <n v="1.2968865685622106"/>
    <n v="3731.5795427133835"/>
    <n v="8.9764693745925559"/>
    <n v="1.2968854220581603"/>
    <n v="3731.5795427133835"/>
    <n v="8.9764693745925559"/>
    <n v="1.2968854220581603"/>
  </r>
  <r>
    <n v="1449"/>
    <x v="1"/>
    <x v="0"/>
    <x v="3"/>
    <s v="62-304.520 (7), F.A.C."/>
    <x v="3"/>
    <x v="3"/>
    <x v="15"/>
    <x v="65"/>
    <s v="Wholesale Sales and Services &lt;Excluding warehouses associated with industrial use&gt;"/>
    <n v="1420"/>
    <x v="0"/>
    <s v="City of West Melbourne                               Brevard County   SJRWMD C-1 Diversion"/>
    <x v="13"/>
    <x v="1"/>
    <m/>
    <m/>
    <n v="0.38"/>
    <n v="0.62"/>
    <n v="301"/>
    <n v="109.89409929071179"/>
    <n v="918.49105267756045"/>
    <n v="76.76580151963573"/>
    <n v="458896.87140603556"/>
    <n v="569.46445266008755"/>
    <n v="76.76573365533315"/>
    <n v="284516.06027174206"/>
    <n v="569.46445266008755"/>
    <n v="76.76573365533315"/>
  </r>
  <r>
    <n v="1450"/>
    <x v="1"/>
    <x v="0"/>
    <x v="3"/>
    <s v="62-304.520 (7), F.A.C."/>
    <x v="3"/>
    <x v="3"/>
    <x v="15"/>
    <x v="66"/>
    <s v="Professional Services"/>
    <n v="1430"/>
    <x v="0"/>
    <s v="City of West Melbourne                               Brevard County"/>
    <x v="13"/>
    <x v="1"/>
    <m/>
    <m/>
    <n v="0"/>
    <n v="1"/>
    <n v="11"/>
    <n v="1.6018670430248412"/>
    <n v="17.008778167341028"/>
    <n v="2.2834029284554473"/>
    <n v="6527.1694313826101"/>
    <n v="17.008778167341028"/>
    <n v="2.283400909828091"/>
    <n v="6527.1694313826101"/>
    <n v="17.008778167341028"/>
    <n v="2.283400909828091"/>
  </r>
  <r>
    <n v="1451"/>
    <x v="1"/>
    <x v="0"/>
    <x v="3"/>
    <s v="62-304.520 (7), F.A.C."/>
    <x v="3"/>
    <x v="3"/>
    <x v="15"/>
    <x v="66"/>
    <s v="Professional Services"/>
    <n v="1430"/>
    <x v="0"/>
    <s v="City of West Melbourne                               Brevard County   SJRWMD C-1 Diversion"/>
    <x v="13"/>
    <x v="1"/>
    <m/>
    <m/>
    <n v="0.38"/>
    <n v="0.62"/>
    <n v="31"/>
    <n v="4.1464737443086275"/>
    <n v="37.557727276238126"/>
    <n v="3.0881462116242115"/>
    <n v="16984.80007353887"/>
    <n v="23.28579091126764"/>
    <n v="3.0881434815688391"/>
    <n v="10530.576045594104"/>
    <n v="23.28579091126764"/>
    <n v="3.0881434815688391"/>
  </r>
  <r>
    <n v="1452"/>
    <x v="1"/>
    <x v="0"/>
    <x v="3"/>
    <s v="62-304.520 (7), F.A.C."/>
    <x v="3"/>
    <x v="3"/>
    <x v="15"/>
    <x v="83"/>
    <s v="Cultural and Entertainment"/>
    <n v="1440"/>
    <x v="0"/>
    <s v="City of West Melbourne                               Brevard County   SJRWMD C-1 Diversion"/>
    <x v="13"/>
    <x v="1"/>
    <m/>
    <m/>
    <n v="0.38"/>
    <n v="0.62"/>
    <n v="36"/>
    <n v="15.981834205101048"/>
    <n v="148.46532368034252"/>
    <n v="12.515558969635881"/>
    <n v="66871.127870128694"/>
    <n v="92.048500681812342"/>
    <n v="12.515547905338197"/>
    <n v="41460.0992794798"/>
    <n v="92.048500681812342"/>
    <n v="12.515547905338197"/>
  </r>
  <r>
    <n v="1453"/>
    <x v="1"/>
    <x v="0"/>
    <x v="3"/>
    <s v="62-304.520 (7), F.A.C."/>
    <x v="3"/>
    <x v="3"/>
    <x v="15"/>
    <x v="67"/>
    <s v="Tourist Services"/>
    <n v="1450"/>
    <x v="0"/>
    <s v="City of West Melbourne                               Brevard County"/>
    <x v="13"/>
    <x v="1"/>
    <m/>
    <m/>
    <n v="0"/>
    <n v="1"/>
    <n v="18"/>
    <n v="4.416402878170075"/>
    <n v="40.494206453531852"/>
    <n v="5.5092484820321888"/>
    <n v="18183.672194104831"/>
    <n v="40.494206453531852"/>
    <n v="5.509243611617257"/>
    <n v="18183.672194104831"/>
    <n v="40.494206453531852"/>
    <n v="5.509243611617257"/>
  </r>
  <r>
    <n v="1454"/>
    <x v="1"/>
    <x v="0"/>
    <x v="3"/>
    <s v="62-304.520 (7), F.A.C."/>
    <x v="3"/>
    <x v="3"/>
    <x v="15"/>
    <x v="67"/>
    <s v="Tourist Services"/>
    <n v="1450"/>
    <x v="0"/>
    <s v="City of West Melbourne                               Brevard County   SJRWMD C-1 Diversion"/>
    <x v="13"/>
    <x v="1"/>
    <m/>
    <m/>
    <n v="0.38"/>
    <n v="0.62"/>
    <n v="33"/>
    <n v="9.230422674032166"/>
    <n v="79.962692635552187"/>
    <n v="6.6794040501980918"/>
    <n v="38258.015574764089"/>
    <n v="49.576869434042351"/>
    <n v="6.6793981453148232"/>
    <n v="23719.969656353718"/>
    <n v="49.576869434042351"/>
    <n v="6.6793981453148232"/>
  </r>
  <r>
    <n v="1455"/>
    <x v="1"/>
    <x v="0"/>
    <x v="3"/>
    <s v="62-304.520 (7), F.A.C."/>
    <x v="3"/>
    <x v="3"/>
    <x v="15"/>
    <x v="90"/>
    <s v="Commercial and Services Under Construction"/>
    <n v="1490"/>
    <x v="0"/>
    <s v="City of West Melbourne                               Brevard County"/>
    <x v="13"/>
    <x v="1"/>
    <m/>
    <m/>
    <n v="0"/>
    <n v="1"/>
    <n v="5"/>
    <n v="7.5035664778245054E-2"/>
    <n v="0.81166465032624568"/>
    <n v="0.10704407741949892"/>
    <n v="308.29085285951402"/>
    <n v="0.81166465032624568"/>
    <n v="0.10704398278788538"/>
    <n v="308.29085285951402"/>
    <n v="0.81166465032624568"/>
    <n v="0.10704398278788538"/>
  </r>
  <r>
    <n v="1456"/>
    <x v="1"/>
    <x v="0"/>
    <x v="3"/>
    <s v="62-304.520 (7), F.A.C."/>
    <x v="3"/>
    <x v="3"/>
    <x v="15"/>
    <x v="90"/>
    <s v="Commercial and Services Under Construction"/>
    <n v="1490"/>
    <x v="0"/>
    <s v="City of West Melbourne                               Brevard County   SJRWMD C-1 Diversion"/>
    <x v="13"/>
    <x v="1"/>
    <m/>
    <m/>
    <n v="0.38"/>
    <n v="0.62"/>
    <n v="156"/>
    <n v="48.649805001200797"/>
    <n v="538.24768000326424"/>
    <n v="44.70240399061889"/>
    <n v="202747.12057859421"/>
    <n v="333.71356160202407"/>
    <n v="44.702364471752304"/>
    <n v="125703.21475872837"/>
    <n v="333.71356160202407"/>
    <n v="44.702364471752304"/>
  </r>
  <r>
    <n v="1457"/>
    <x v="1"/>
    <x v="0"/>
    <x v="3"/>
    <s v="62-304.520 (7), F.A.C."/>
    <x v="3"/>
    <x v="3"/>
    <x v="15"/>
    <x v="69"/>
    <s v="Institutional (Educational,religious,health and military facilities)"/>
    <n v="1700"/>
    <x v="0"/>
    <s v="City of West Melbourne                               Brevard County"/>
    <x v="13"/>
    <x v="1"/>
    <m/>
    <m/>
    <n v="0"/>
    <n v="1"/>
    <n v="5"/>
    <n v="0.43110930453330498"/>
    <n v="3.935619797091201"/>
    <n v="0.54201432807624716"/>
    <n v="1738.4130643578233"/>
    <n v="3.935619797091201"/>
    <n v="0.54201384891204107"/>
    <n v="1738.4130643578233"/>
    <n v="3.935619797091201"/>
    <n v="0.54201384891204107"/>
  </r>
  <r>
    <n v="1458"/>
    <x v="1"/>
    <x v="0"/>
    <x v="3"/>
    <s v="62-304.520 (7), F.A.C."/>
    <x v="3"/>
    <x v="3"/>
    <x v="15"/>
    <x v="69"/>
    <s v="Institutional (Educational,religious,health and military facilities)"/>
    <n v="1700"/>
    <x v="0"/>
    <s v="City of West Melbourne                               Brevard County   SJRWMD C-1 Diversion"/>
    <x v="13"/>
    <x v="1"/>
    <m/>
    <m/>
    <n v="0.38"/>
    <n v="0.62"/>
    <n v="336"/>
    <n v="111.68671198536624"/>
    <n v="834.67428621165686"/>
    <n v="69.433291709155327"/>
    <n v="437974.99776490737"/>
    <n v="517.49805745122728"/>
    <n v="69.433230327109982"/>
    <n v="271544.49861424265"/>
    <n v="517.49805745122728"/>
    <n v="69.433230327109982"/>
  </r>
  <r>
    <n v="1459"/>
    <x v="1"/>
    <x v="0"/>
    <x v="3"/>
    <s v="62-304.520 (7), F.A.C."/>
    <x v="3"/>
    <x v="3"/>
    <x v="15"/>
    <x v="70"/>
    <s v="Educational Facilities"/>
    <n v="1710"/>
    <x v="0"/>
    <s v="City of West Melbourne                               Brevard County   SJRWMD C-1 Diversion"/>
    <x v="13"/>
    <x v="1"/>
    <m/>
    <m/>
    <n v="0.38"/>
    <n v="0.62"/>
    <n v="217"/>
    <n v="100.23004821851312"/>
    <n v="818.33092394719517"/>
    <n v="69.080709837968499"/>
    <n v="405875.24173700897"/>
    <n v="507.36517284726068"/>
    <n v="69.08064876762073"/>
    <n v="251642.64987694556"/>
    <n v="507.36517284726068"/>
    <n v="69.08064876762073"/>
  </r>
  <r>
    <n v="1460"/>
    <x v="1"/>
    <x v="0"/>
    <x v="3"/>
    <s v="62-304.520 (7), F.A.C."/>
    <x v="3"/>
    <x v="3"/>
    <x v="15"/>
    <x v="71"/>
    <s v="Religious"/>
    <n v="1720"/>
    <x v="0"/>
    <s v="City of West Melbourne                               Brevard County"/>
    <x v="13"/>
    <x v="1"/>
    <m/>
    <m/>
    <n v="0"/>
    <n v="1"/>
    <n v="15"/>
    <n v="3.6800152386002556"/>
    <n v="32.645733991224432"/>
    <n v="4.4226481348382958"/>
    <n v="14719.850081592685"/>
    <n v="32.645733991224432"/>
    <n v="4.4226442250252624"/>
    <n v="14719.850081592685"/>
    <n v="32.645733991224432"/>
    <n v="4.4226442250252624"/>
  </r>
  <r>
    <n v="1461"/>
    <x v="1"/>
    <x v="0"/>
    <x v="3"/>
    <s v="62-304.520 (7), F.A.C."/>
    <x v="3"/>
    <x v="3"/>
    <x v="15"/>
    <x v="71"/>
    <s v="Religious"/>
    <n v="1720"/>
    <x v="0"/>
    <s v="City of West Melbourne                               Brevard County   SJRWMD C-1 Diversion"/>
    <x v="13"/>
    <x v="1"/>
    <m/>
    <m/>
    <n v="0.38"/>
    <n v="0.62"/>
    <n v="230"/>
    <n v="67.152155741231965"/>
    <n v="543.97036280093107"/>
    <n v="45.906185239047637"/>
    <n v="266380.20732293319"/>
    <n v="337.26162493657716"/>
    <n v="45.906144655986076"/>
    <n v="165155.72854021861"/>
    <n v="337.26162493657716"/>
    <n v="45.906144655986076"/>
  </r>
  <r>
    <n v="1462"/>
    <x v="1"/>
    <x v="0"/>
    <x v="3"/>
    <s v="62-304.520 (7), F.A.C."/>
    <x v="3"/>
    <x v="3"/>
    <x v="15"/>
    <x v="72"/>
    <s v="Medical and Health Care"/>
    <n v="1740"/>
    <x v="0"/>
    <s v="City of West Melbourne                               Brevard County"/>
    <x v="13"/>
    <x v="1"/>
    <m/>
    <m/>
    <n v="0"/>
    <n v="1"/>
    <n v="57"/>
    <n v="17.553819146595131"/>
    <n v="140.90792379291742"/>
    <n v="19.319854027754953"/>
    <n v="69692.794666464659"/>
    <n v="140.90792379291742"/>
    <n v="19.319836948164905"/>
    <n v="69692.794666464659"/>
    <n v="140.90792379291742"/>
    <n v="19.319836948164905"/>
  </r>
  <r>
    <n v="1463"/>
    <x v="1"/>
    <x v="0"/>
    <x v="3"/>
    <s v="62-304.520 (7), F.A.C."/>
    <x v="3"/>
    <x v="3"/>
    <x v="15"/>
    <x v="72"/>
    <s v="Medical and Health Care"/>
    <n v="1740"/>
    <x v="0"/>
    <s v="City of West Melbourne                               Brevard County   SJRWMD C-1 Diversion"/>
    <x v="13"/>
    <x v="1"/>
    <m/>
    <m/>
    <n v="0.38"/>
    <n v="0.62"/>
    <n v="3"/>
    <n v="0.81653139913595296"/>
    <n v="7.1324350698374532"/>
    <n v="0.62143350240881756"/>
    <n v="3310.8873271939483"/>
    <n v="4.4221097432992202"/>
    <n v="0.62143295303461299"/>
    <n v="2052.7501428602482"/>
    <n v="4.4221097432992202"/>
    <n v="0.62143295303461299"/>
  </r>
  <r>
    <n v="1464"/>
    <x v="1"/>
    <x v="0"/>
    <x v="3"/>
    <s v="62-304.520 (7), F.A.C."/>
    <x v="3"/>
    <x v="3"/>
    <x v="15"/>
    <x v="14"/>
    <s v="Governmental"/>
    <n v="1750"/>
    <x v="0"/>
    <s v="City of West Melbourne                               Brevard County"/>
    <x v="13"/>
    <x v="1"/>
    <m/>
    <m/>
    <n v="0"/>
    <n v="1"/>
    <n v="2"/>
    <n v="0.19525792376950679"/>
    <n v="1.9083125644321348"/>
    <n v="0.29003023971809172"/>
    <n v="781.57276099919341"/>
    <n v="1.9083125644321348"/>
    <n v="0.29002998331876367"/>
    <n v="781.57276099919341"/>
    <n v="1.9083125644321348"/>
    <n v="0.29002998331876367"/>
  </r>
  <r>
    <n v="1465"/>
    <x v="1"/>
    <x v="0"/>
    <x v="3"/>
    <s v="62-304.520 (7), F.A.C."/>
    <x v="3"/>
    <x v="3"/>
    <x v="15"/>
    <x v="14"/>
    <s v="Governmental"/>
    <n v="1750"/>
    <x v="0"/>
    <s v="City of West Melbourne                               Brevard County   SJRWMD C-1 Diversion"/>
    <x v="13"/>
    <x v="1"/>
    <m/>
    <m/>
    <n v="0.38"/>
    <n v="0.62"/>
    <n v="157"/>
    <n v="54.128835497593613"/>
    <n v="444.21500892115728"/>
    <n v="37.316329194860458"/>
    <n v="219013.60428557036"/>
    <n v="275.41330553111754"/>
    <n v="37.316296205604758"/>
    <n v="135788.43465705359"/>
    <n v="275.41330553111754"/>
    <n v="37.316296205604758"/>
  </r>
  <r>
    <n v="1466"/>
    <x v="1"/>
    <x v="0"/>
    <x v="3"/>
    <s v="62-304.520 (7), F.A.C."/>
    <x v="3"/>
    <x v="3"/>
    <x v="15"/>
    <x v="73"/>
    <s v="Commercial Child Care"/>
    <n v="1780"/>
    <x v="0"/>
    <s v="City of West Melbourne                               Brevard County   SJRWMD C-1 Diversion"/>
    <x v="13"/>
    <x v="1"/>
    <m/>
    <m/>
    <n v="0.38"/>
    <n v="0.62"/>
    <n v="21"/>
    <n v="6.054034293200961"/>
    <n v="50.237867433105777"/>
    <n v="4.0065339848990975"/>
    <n v="24397.298900295649"/>
    <n v="31.14747780852559"/>
    <n v="4.0065304429490443"/>
    <n v="15126.325318183302"/>
    <n v="31.14747780852559"/>
    <n v="4.0065304429490443"/>
  </r>
  <r>
    <n v="1467"/>
    <x v="1"/>
    <x v="0"/>
    <x v="3"/>
    <s v="62-304.520 (7), F.A.C."/>
    <x v="3"/>
    <x v="3"/>
    <x v="15"/>
    <x v="15"/>
    <s v="Golf Course"/>
    <n v="1820"/>
    <x v="0"/>
    <s v="City of West Melbourne                               Brevard County   SJRWMD C-1 Diversion"/>
    <x v="13"/>
    <x v="1"/>
    <m/>
    <m/>
    <n v="0.38"/>
    <n v="0.62"/>
    <n v="51"/>
    <n v="22.055007086671999"/>
    <n v="158.46330073416269"/>
    <n v="13.847806240596981"/>
    <n v="82568.33250459627"/>
    <n v="98.247246455180914"/>
    <n v="13.84779399853484"/>
    <n v="51192.366152849689"/>
    <n v="98.247246455180914"/>
    <n v="13.84779399853484"/>
  </r>
  <r>
    <n v="1468"/>
    <x v="1"/>
    <x v="0"/>
    <x v="3"/>
    <s v="62-304.520 (7), F.A.C."/>
    <x v="3"/>
    <x v="3"/>
    <x v="15"/>
    <x v="16"/>
    <s v="Parks and Zoos"/>
    <n v="1850"/>
    <x v="0"/>
    <s v="City of West Melbourne                               Brevard County   SJRWMD C-1 Diversion"/>
    <x v="13"/>
    <x v="1"/>
    <m/>
    <m/>
    <n v="0.38"/>
    <n v="0.62"/>
    <n v="30"/>
    <n v="6.8246212794740702"/>
    <n v="43.218407192787005"/>
    <n v="3.6259559933912442"/>
    <n v="24388.171053476141"/>
    <n v="26.795412459527945"/>
    <n v="3.6259527878886626"/>
    <n v="15120.66605315521"/>
    <n v="26.795412459527945"/>
    <n v="3.6259527878886626"/>
  </r>
  <r>
    <n v="1469"/>
    <x v="1"/>
    <x v="0"/>
    <x v="3"/>
    <s v="62-304.520 (7), F.A.C."/>
    <x v="3"/>
    <x v="3"/>
    <x v="15"/>
    <x v="74"/>
    <s v="Community Recreational Facilities"/>
    <n v="1860"/>
    <x v="0"/>
    <s v="City of West Melbourne                               Brevard County   SJRWMD C-1 Diversion"/>
    <x v="13"/>
    <x v="1"/>
    <m/>
    <m/>
    <n v="0.38"/>
    <n v="0.62"/>
    <n v="13"/>
    <n v="0.86548915708211605"/>
    <n v="7.0979645777688454"/>
    <n v="0.5313104896115125"/>
    <n v="3310.9890053067738"/>
    <n v="4.4007380382166819"/>
    <n v="0.53131001990996474"/>
    <n v="2052.8131832902"/>
    <n v="4.4007380382166819"/>
    <n v="0.53131001990996474"/>
  </r>
  <r>
    <n v="1470"/>
    <x v="1"/>
    <x v="0"/>
    <x v="3"/>
    <s v="62-304.520 (7), F.A.C."/>
    <x v="3"/>
    <x v="3"/>
    <x v="15"/>
    <x v="0"/>
    <s v="Improved Pasture"/>
    <n v="1000"/>
    <x v="0"/>
    <s v="City of West Melbourne                               Brevard County   SJRWMD C-1 Diversion"/>
    <x v="13"/>
    <x v="1"/>
    <s v="Not Ag"/>
    <m/>
    <n v="0.38"/>
    <n v="0.62"/>
    <n v="93"/>
    <n v="35.199477751271722"/>
    <n v="309.73956662370642"/>
    <n v="29.637859077876442"/>
    <n v="117529.65958298324"/>
    <n v="192.03853130669791"/>
    <n v="29.637832876721788"/>
    <n v="72868.388941449593"/>
    <n v="192.03853130669791"/>
    <n v="29.637832876721788"/>
  </r>
  <r>
    <n v="1471"/>
    <x v="1"/>
    <x v="0"/>
    <x v="3"/>
    <s v="62-304.520 (7), F.A.C."/>
    <x v="3"/>
    <x v="3"/>
    <x v="15"/>
    <x v="115"/>
    <s v="Unimproved Pastures"/>
    <n v="1000"/>
    <x v="0"/>
    <s v="City of West Melbourne                               Brevard County   SJRWMD C-1 Diversion"/>
    <x v="13"/>
    <x v="1"/>
    <s v="Not Ag"/>
    <m/>
    <n v="0.38"/>
    <n v="0.62"/>
    <n v="56"/>
    <n v="14.154643062910401"/>
    <n v="138.42829054371049"/>
    <n v="13.358984024429681"/>
    <n v="49177.305519602814"/>
    <n v="85.825540137100489"/>
    <n v="13.358972214507608"/>
    <n v="30489.929422153757"/>
    <n v="85.825540137100489"/>
    <n v="13.358972214507608"/>
  </r>
  <r>
    <n v="1472"/>
    <x v="1"/>
    <x v="0"/>
    <x v="3"/>
    <s v="62-304.520 (7), F.A.C."/>
    <x v="3"/>
    <x v="3"/>
    <x v="15"/>
    <x v="115"/>
    <s v="Unimproved Pastures"/>
    <n v="1000"/>
    <x v="0"/>
    <s v="City of West Melbourne             City of Melbourne                  Brevard County   SJRWMD C-1 Diversion"/>
    <x v="13"/>
    <x v="1"/>
    <s v="Not Ag"/>
    <m/>
    <n v="0.38"/>
    <n v="0.62"/>
    <n v="16"/>
    <n v="0.16489420290785756"/>
    <n v="1.2612601151377443"/>
    <n v="0.11492591082163563"/>
    <n v="464.55632169085777"/>
    <n v="0.78198127138540152"/>
    <n v="0.11492580922213907"/>
    <n v="288.02491944833184"/>
    <n v="0.78198127138540152"/>
    <n v="0.11492580922213907"/>
  </r>
  <r>
    <n v="1473"/>
    <x v="1"/>
    <x v="0"/>
    <x v="3"/>
    <s v="62-304.520 (7), F.A.C."/>
    <x v="3"/>
    <x v="3"/>
    <x v="15"/>
    <x v="1"/>
    <s v="Woodland Pasture"/>
    <n v="1000"/>
    <x v="0"/>
    <s v="City of West Melbourne                               Brevard County   SJRWMD C-1 Diversion"/>
    <x v="13"/>
    <x v="1"/>
    <s v="Not Ag"/>
    <m/>
    <n v="0.38"/>
    <n v="0.62"/>
    <n v="3"/>
    <n v="0.60717133388327693"/>
    <n v="5.0976925776786581"/>
    <n v="0.48162632640169234"/>
    <n v="2237.8841237677293"/>
    <n v="3.1605693981607681"/>
    <n v="0.48162590062310223"/>
    <n v="1387.4881567359923"/>
    <n v="3.1605693981607681"/>
    <n v="0.48162590062310223"/>
  </r>
  <r>
    <n v="1474"/>
    <x v="1"/>
    <x v="0"/>
    <x v="3"/>
    <s v="62-304.520 (7), F.A.C."/>
    <x v="3"/>
    <x v="3"/>
    <x v="15"/>
    <x v="2"/>
    <s v="Citrus groves"/>
    <n v="1000"/>
    <x v="0"/>
    <s v="City of West Melbourne                               Brevard County   SJRWMD C-1 Diversion"/>
    <x v="13"/>
    <x v="1"/>
    <s v="Not Ag"/>
    <m/>
    <n v="0.38"/>
    <n v="0.62"/>
    <n v="13"/>
    <n v="4.9601891018722233"/>
    <n v="39.450566130612749"/>
    <n v="2.9033860640005655"/>
    <n v="16588.822929941562"/>
    <n v="24.459351000979908"/>
    <n v="2.9033834972811894"/>
    <n v="10285.070216563767"/>
    <n v="24.459351000979908"/>
    <n v="2.9033834972811894"/>
  </r>
  <r>
    <n v="1475"/>
    <x v="1"/>
    <x v="0"/>
    <x v="3"/>
    <s v="62-304.520 (7), F.A.C."/>
    <x v="3"/>
    <x v="3"/>
    <x v="15"/>
    <x v="27"/>
    <s v="Shrub and Brushland"/>
    <n v="1000"/>
    <x v="1"/>
    <s v="City of West Melbourne                               Brevard County   SJRWMD C-1 Diversion"/>
    <x v="13"/>
    <x v="1"/>
    <m/>
    <m/>
    <n v="0.38"/>
    <n v="0.62"/>
    <n v="21"/>
    <n v="4.5921738075733796"/>
    <n v="24.971957690262151"/>
    <n v="1.8556902663374208"/>
    <n v="12038.784114842156"/>
    <n v="15.482613767962533"/>
    <n v="1.855688625826631"/>
    <n v="7464.0461512021357"/>
    <n v="15.482613767962533"/>
    <n v="1.855688625826631"/>
  </r>
  <r>
    <n v="1476"/>
    <x v="1"/>
    <x v="0"/>
    <x v="3"/>
    <s v="62-304.520 (7), F.A.C."/>
    <x v="3"/>
    <x v="3"/>
    <x v="15"/>
    <x v="4"/>
    <s v="Mixed Rangeland"/>
    <n v="1000"/>
    <x v="0"/>
    <s v="City of West Melbourne                               Brevard County"/>
    <x v="13"/>
    <x v="1"/>
    <s v="Not Ag"/>
    <m/>
    <n v="0"/>
    <n v="1"/>
    <n v="57"/>
    <n v="22.683901487686764"/>
    <n v="159.53241350644726"/>
    <n v="17.899281853368944"/>
    <n v="71442.4952864074"/>
    <n v="159.53241350644726"/>
    <n v="17.899266029626393"/>
    <n v="71442.4952864074"/>
    <n v="159.53241350644726"/>
    <n v="17.899266029626393"/>
  </r>
  <r>
    <n v="1477"/>
    <x v="1"/>
    <x v="0"/>
    <x v="3"/>
    <s v="62-304.520 (7), F.A.C."/>
    <x v="3"/>
    <x v="3"/>
    <x v="15"/>
    <x v="4"/>
    <s v="Mixed Rangeland"/>
    <n v="1000"/>
    <x v="0"/>
    <s v="City of West Melbourne                               Brevard County   SJRWMD C-1 Diversion"/>
    <x v="13"/>
    <x v="1"/>
    <s v="Not Ag"/>
    <m/>
    <n v="0.38"/>
    <n v="0.62"/>
    <n v="458"/>
    <n v="100.49001556952916"/>
    <n v="652.27400672105659"/>
    <n v="44.414168650989538"/>
    <n v="287433.47772389214"/>
    <n v="404.40988416705505"/>
    <n v="44.414129386935478"/>
    <n v="178208.75618881322"/>
    <n v="404.40988416705505"/>
    <n v="44.414129386935478"/>
  </r>
  <r>
    <n v="1478"/>
    <x v="1"/>
    <x v="0"/>
    <x v="3"/>
    <s v="62-304.520 (7), F.A.C."/>
    <x v="3"/>
    <x v="3"/>
    <x v="15"/>
    <x v="4"/>
    <s v="Mixed Rangeland"/>
    <n v="1000"/>
    <x v="0"/>
    <s v="City of West Melbourne             City of Melbourne                  Brevard County"/>
    <x v="13"/>
    <x v="1"/>
    <s v="Not Ag"/>
    <m/>
    <n v="0"/>
    <n v="1"/>
    <n v="3"/>
    <n v="8.1635067596877216E-3"/>
    <n v="6.4219918266884835E-2"/>
    <n v="7.0940794485945423E-3"/>
    <n v="27.186624538803471"/>
    <n v="6.4219918266884835E-2"/>
    <n v="7.0940731771201963E-3"/>
    <n v="27.186624538803471"/>
    <n v="6.4219918266884835E-2"/>
    <n v="7.0940731771201963E-3"/>
  </r>
  <r>
    <n v="1479"/>
    <x v="1"/>
    <x v="0"/>
    <x v="3"/>
    <s v="62-304.520 (7), F.A.C."/>
    <x v="3"/>
    <x v="3"/>
    <x v="15"/>
    <x v="4"/>
    <s v="Mixed Rangeland"/>
    <n v="1000"/>
    <x v="0"/>
    <s v="City of West Melbourne             City of Melbourne                  Brevard County   SJRWMD C-1 Diversion"/>
    <x v="13"/>
    <x v="1"/>
    <s v="Not Ag"/>
    <m/>
    <n v="0.38"/>
    <n v="0.62"/>
    <n v="3"/>
    <n v="8.2095951454685175E-3"/>
    <n v="6.4334489764746344E-2"/>
    <n v="5.7935315755486914E-3"/>
    <n v="22.76532156806384"/>
    <n v="3.9887383654142732E-2"/>
    <n v="5.7935264538151714E-3"/>
    <n v="14.114499372199582"/>
    <n v="3.9887383654142732E-2"/>
    <n v="5.7935264538151714E-3"/>
  </r>
  <r>
    <n v="1480"/>
    <x v="1"/>
    <x v="0"/>
    <x v="3"/>
    <s v="62-304.520 (7), F.A.C."/>
    <x v="3"/>
    <x v="3"/>
    <x v="15"/>
    <x v="28"/>
    <s v="Pine flatwoods"/>
    <n v="1000"/>
    <x v="1"/>
    <s v="City of West Melbourne                               Brevard County   SJRWMD C-1 Diversion"/>
    <x v="13"/>
    <x v="1"/>
    <m/>
    <m/>
    <n v="0.38"/>
    <n v="0.62"/>
    <n v="277"/>
    <n v="95.104703236135066"/>
    <n v="640.06672534086215"/>
    <n v="33.228980666077504"/>
    <n v="290165.07812467183"/>
    <n v="396.84136971133432"/>
    <n v="33.228951290215413"/>
    <n v="179902.34843729655"/>
    <n v="396.84136971133432"/>
    <n v="33.228951290215413"/>
  </r>
  <r>
    <n v="1481"/>
    <x v="1"/>
    <x v="0"/>
    <x v="3"/>
    <s v="62-304.520 (7), F.A.C."/>
    <x v="3"/>
    <x v="3"/>
    <x v="15"/>
    <x v="49"/>
    <s v="Hydric pine flatwoods"/>
    <n v="1000"/>
    <x v="1"/>
    <s v="City of West Melbourne                               Brevard County   SJRWMD C-1 Diversion"/>
    <x v="13"/>
    <x v="1"/>
    <m/>
    <m/>
    <n v="0.38"/>
    <n v="0.62"/>
    <n v="321"/>
    <n v="97.438464697547431"/>
    <n v="591.67696796360735"/>
    <n v="41.396711830143182"/>
    <n v="283876.17682883656"/>
    <n v="366.8397201374367"/>
    <n v="41.396675233652026"/>
    <n v="176003.22963387868"/>
    <n v="366.8397201374367"/>
    <n v="41.396675233652026"/>
  </r>
  <r>
    <n v="1482"/>
    <x v="1"/>
    <x v="0"/>
    <x v="3"/>
    <s v="62-304.520 (7), F.A.C."/>
    <x v="3"/>
    <x v="3"/>
    <x v="15"/>
    <x v="53"/>
    <s v="Wet prairies"/>
    <n v="1000"/>
    <x v="1"/>
    <s v="City of West Melbourne                               Brevard County   SJRWMD C-1 Diversion"/>
    <x v="13"/>
    <x v="1"/>
    <m/>
    <m/>
    <n v="0.38"/>
    <n v="0.62"/>
    <n v="19"/>
    <n v="0.87320755327554234"/>
    <n v="5.3067782369495324"/>
    <n v="0.33792119182962388"/>
    <n v="2646.2076393241632"/>
    <n v="3.29020250690871"/>
    <n v="0.33792089309261408"/>
    <n v="1640.648736380982"/>
    <n v="3.29020250690871"/>
    <n v="0.33792089309261408"/>
  </r>
  <r>
    <n v="1483"/>
    <x v="1"/>
    <x v="0"/>
    <x v="3"/>
    <s v="62-304.520 (7), F.A.C."/>
    <x v="3"/>
    <x v="3"/>
    <x v="15"/>
    <x v="55"/>
    <s v="Mixed scrub-shrub wetland"/>
    <n v="1000"/>
    <x v="1"/>
    <s v="City of West Melbourne                               Brevard County   SJRWMD C-1 Diversion"/>
    <x v="13"/>
    <x v="1"/>
    <m/>
    <m/>
    <n v="0.38"/>
    <n v="0.62"/>
    <n v="39"/>
    <n v="11.74202846779191"/>
    <n v="88.827862132862933"/>
    <n v="5.5994159785589268"/>
    <n v="36156.611307211424"/>
    <n v="55.073274522375009"/>
    <n v="5.5994110284320104"/>
    <n v="22417.099010471076"/>
    <n v="55.073274522375009"/>
    <n v="5.5994110284320104"/>
  </r>
  <r>
    <n v="1484"/>
    <x v="1"/>
    <x v="0"/>
    <x v="3"/>
    <s v="62-304.520 (7), F.A.C."/>
    <x v="3"/>
    <x v="3"/>
    <x v="15"/>
    <x v="75"/>
    <s v="Disturbed land"/>
    <n v="7400"/>
    <x v="0"/>
    <s v="City of West Melbourne                               Brevard County   SJRWMD C-1 Diversion"/>
    <x v="13"/>
    <x v="1"/>
    <m/>
    <m/>
    <n v="0.38"/>
    <n v="0.62"/>
    <n v="205"/>
    <n v="61.601756453090729"/>
    <n v="421.55807606092719"/>
    <n v="32.008797303985382"/>
    <n v="208912.43002143363"/>
    <n v="261.36600715777467"/>
    <n v="32.008769006818376"/>
    <n v="129525.70661328878"/>
    <n v="261.36600715777467"/>
    <n v="32.008769006818376"/>
  </r>
  <r>
    <n v="1485"/>
    <x v="1"/>
    <x v="0"/>
    <x v="3"/>
    <s v="62-304.520 (7), F.A.C."/>
    <x v="3"/>
    <x v="3"/>
    <x v="15"/>
    <x v="126"/>
    <s v="Borrow areas"/>
    <n v="7420"/>
    <x v="0"/>
    <s v="City of West Melbourne                               Brevard County   SJRWMD C-1 Diversion"/>
    <x v="13"/>
    <x v="1"/>
    <m/>
    <m/>
    <n v="0.38"/>
    <n v="0.62"/>
    <n v="14"/>
    <n v="3.4382242198675259"/>
    <n v="0.73269142383883634"/>
    <n v="6.3363420084388805E-2"/>
    <n v="3808.7092790937577"/>
    <n v="0.45426868278007859"/>
    <n v="6.3363364068373507E-2"/>
    <n v="2361.3997530381303"/>
    <n v="0.45426868278007859"/>
    <n v="6.3363364068373507E-2"/>
  </r>
  <r>
    <n v="1486"/>
    <x v="1"/>
    <x v="0"/>
    <x v="3"/>
    <s v="62-304.520 (7), F.A.C."/>
    <x v="3"/>
    <x v="3"/>
    <x v="15"/>
    <x v="18"/>
    <s v="Spoil areas"/>
    <n v="7430"/>
    <x v="0"/>
    <s v="City of West Melbourne                               Brevard County   SJRWMD C-1 Diversion"/>
    <x v="13"/>
    <x v="1"/>
    <m/>
    <m/>
    <n v="0.38"/>
    <n v="0.62"/>
    <n v="29"/>
    <n v="6.8410153671897929"/>
    <n v="45.490582751317874"/>
    <n v="3.2772129092061433"/>
    <n v="22850.067086621108"/>
    <n v="28.204161305817085"/>
    <n v="3.2772100120075986"/>
    <n v="14167.041593705084"/>
    <n v="28.204161305817085"/>
    <n v="3.2772100120075986"/>
  </r>
  <r>
    <n v="1487"/>
    <x v="1"/>
    <x v="0"/>
    <x v="3"/>
    <s v="62-304.520 (7), F.A.C."/>
    <x v="3"/>
    <x v="3"/>
    <x v="15"/>
    <x v="20"/>
    <s v="Roads and Highways"/>
    <n v="8140"/>
    <x v="0"/>
    <s v="City of West Melbourne                               Brevard County"/>
    <x v="13"/>
    <x v="1"/>
    <m/>
    <m/>
    <n v="0"/>
    <n v="1"/>
    <n v="16"/>
    <n v="0.27881220493129516"/>
    <n v="2.6538108792310826"/>
    <n v="0.36075372513284915"/>
    <n v="1112.0198696716373"/>
    <n v="2.6538108792310826"/>
    <n v="0.36075340621088858"/>
    <n v="1112.0198696716373"/>
    <n v="2.6538108792310826"/>
    <n v="0.36075340621088858"/>
  </r>
  <r>
    <n v="1488"/>
    <x v="1"/>
    <x v="0"/>
    <x v="3"/>
    <s v="62-304.520 (7), F.A.C."/>
    <x v="3"/>
    <x v="3"/>
    <x v="15"/>
    <x v="20"/>
    <s v="Roads and Highways"/>
    <n v="8140"/>
    <x v="0"/>
    <s v="City of West Melbourne                               Brevard County   SJRWMD C-1 Diversion"/>
    <x v="13"/>
    <x v="1"/>
    <m/>
    <m/>
    <n v="0.38"/>
    <n v="0.62"/>
    <n v="201"/>
    <n v="33.983484672839907"/>
    <n v="307.88611601142196"/>
    <n v="24.544635765947238"/>
    <n v="135114.01321669834"/>
    <n v="190.88939192708165"/>
    <n v="24.54461406742324"/>
    <n v="83770.688194353061"/>
    <n v="190.88939192708165"/>
    <n v="24.54461406742324"/>
  </r>
  <r>
    <n v="1489"/>
    <x v="1"/>
    <x v="0"/>
    <x v="3"/>
    <s v="62-304.520 (7), F.A.C."/>
    <x v="3"/>
    <x v="3"/>
    <x v="15"/>
    <x v="22"/>
    <s v="Electrical power transmission lines"/>
    <n v="8320"/>
    <x v="0"/>
    <s v="City of West Melbourne                               Brevard County"/>
    <x v="13"/>
    <x v="1"/>
    <m/>
    <m/>
    <n v="0"/>
    <n v="1"/>
    <n v="1"/>
    <n v="3.3480247010541698E-4"/>
    <n v="2.4553663236199668E-3"/>
    <n v="3.0641786995999062E-4"/>
    <n v="1.1981412426220237"/>
    <n v="2.4553663236199668E-3"/>
    <n v="3.06417599073286E-4"/>
    <n v="1.1981412426220237"/>
    <n v="2.4553663236199668E-3"/>
    <n v="3.06417599073286E-4"/>
  </r>
  <r>
    <n v="1490"/>
    <x v="1"/>
    <x v="0"/>
    <x v="3"/>
    <s v="62-304.520 (7), F.A.C."/>
    <x v="3"/>
    <x v="3"/>
    <x v="15"/>
    <x v="22"/>
    <s v="Electrical power transmission lines"/>
    <n v="8320"/>
    <x v="0"/>
    <s v="City of West Melbourne                               Brevard County   SJRWMD C-1 Diversion"/>
    <x v="13"/>
    <x v="1"/>
    <m/>
    <m/>
    <n v="0.38"/>
    <n v="0.62"/>
    <n v="145"/>
    <n v="41.683745515665258"/>
    <n v="281.79240156072728"/>
    <n v="21.277884440486599"/>
    <n v="137115.08809426037"/>
    <n v="174.71128896765092"/>
    <n v="21.27786562991265"/>
    <n v="85011.354618441444"/>
    <n v="174.71128896765092"/>
    <n v="21.27786562991265"/>
  </r>
  <r>
    <n v="1491"/>
    <x v="1"/>
    <x v="0"/>
    <x v="3"/>
    <s v="62-304.520 (7), F.A.C."/>
    <x v="3"/>
    <x v="3"/>
    <x v="15"/>
    <x v="22"/>
    <s v="Electrical power transmission lines"/>
    <n v="8320"/>
    <x v="0"/>
    <s v="City of West Melbourne             City of Melbourne                  Brevard County"/>
    <x v="13"/>
    <x v="1"/>
    <m/>
    <m/>
    <n v="0"/>
    <n v="1"/>
    <n v="1"/>
    <n v="4.8454559144396403E-4"/>
    <n v="3.5535488346768291E-3"/>
    <n v="4.4346574857113361E-4"/>
    <n v="1.7340196350908026"/>
    <n v="3.5535488346768291E-3"/>
    <n v="4.4346535652815198E-4"/>
    <n v="1.7340196350908026"/>
    <n v="3.5535488346768291E-3"/>
    <n v="4.4346535652815198E-4"/>
  </r>
  <r>
    <n v="1492"/>
    <x v="1"/>
    <x v="0"/>
    <x v="3"/>
    <s v="62-304.520 (7), F.A.C."/>
    <x v="3"/>
    <x v="3"/>
    <x v="15"/>
    <x v="22"/>
    <s v="Electrical power transmission lines"/>
    <n v="8320"/>
    <x v="0"/>
    <s v="City of West Melbourne             City of Melbourne                  Brevard County   SJRWMD C-1 Diversion"/>
    <x v="13"/>
    <x v="1"/>
    <m/>
    <m/>
    <n v="0.38"/>
    <n v="0.62"/>
    <n v="3"/>
    <n v="2.4110553350676798E-3"/>
    <n v="1.9345376683743976E-2"/>
    <n v="1.7139193692548905E-3"/>
    <n v="8.2221232521908139"/>
    <n v="1.1994133543921266E-2"/>
    <n v="1.7139178540757311E-3"/>
    <n v="5.0977164163583044"/>
    <n v="1.1994133543921266E-2"/>
    <n v="1.7139178540757311E-3"/>
  </r>
  <r>
    <n v="1493"/>
    <x v="1"/>
    <x v="0"/>
    <x v="3"/>
    <s v="62-304.520 (7), F.A.C."/>
    <x v="3"/>
    <x v="3"/>
    <x v="15"/>
    <x v="77"/>
    <s v="Water supply plants"/>
    <n v="8330"/>
    <x v="0"/>
    <s v="City of West Melbourne                               Brevard County   SJRWMD C-1 Diversion"/>
    <x v="13"/>
    <x v="1"/>
    <m/>
    <m/>
    <n v="0.38"/>
    <n v="0.62"/>
    <n v="3"/>
    <n v="6.2971241586704599E-2"/>
    <n v="0.64528351093038194"/>
    <n v="5.4280676392566618E-2"/>
    <n v="259.02533510572562"/>
    <n v="0.40007577677683681"/>
    <n v="5.4280628406091075E-2"/>
    <n v="160.59570776554986"/>
    <n v="0.40007577677683681"/>
    <n v="5.4280628406091075E-2"/>
  </r>
  <r>
    <n v="1494"/>
    <x v="1"/>
    <x v="0"/>
    <x v="3"/>
    <s v="62-304.520 (7), F.A.C."/>
    <x v="3"/>
    <x v="3"/>
    <x v="15"/>
    <x v="25"/>
    <s v="Surface Water Collection Basin"/>
    <n v="8370"/>
    <x v="0"/>
    <s v="City of West Melbourne                               Brevard County"/>
    <x v="13"/>
    <x v="1"/>
    <m/>
    <m/>
    <n v="0"/>
    <n v="1"/>
    <n v="8"/>
    <n v="0.50593121730881263"/>
    <n v="5.870979464651388E-2"/>
    <n v="7.851987346864429E-3"/>
    <n v="667.84050238280679"/>
    <n v="5.870979464651388E-2"/>
    <n v="7.8519804053665907E-3"/>
    <n v="667.84050238280679"/>
    <n v="5.870979464651388E-2"/>
    <n v="7.8519804053665907E-3"/>
  </r>
  <r>
    <n v="1495"/>
    <x v="1"/>
    <x v="0"/>
    <x v="3"/>
    <s v="62-304.520 (7), F.A.C."/>
    <x v="3"/>
    <x v="3"/>
    <x v="15"/>
    <x v="25"/>
    <s v="Surface Water Collection Basin"/>
    <n v="8370"/>
    <x v="0"/>
    <s v="City of West Melbourne                               Brevard County   SJRWMD C-1 Diversion"/>
    <x v="13"/>
    <x v="1"/>
    <m/>
    <m/>
    <n v="0.38"/>
    <n v="0.62"/>
    <n v="169"/>
    <n v="14.527577520158932"/>
    <n v="17.89556652393069"/>
    <n v="1.4428812650810896"/>
    <n v="25903.949965719028"/>
    <n v="11.095251244837032"/>
    <n v="1.4428799895113851"/>
    <n v="16060.448978745802"/>
    <n v="11.095251244837032"/>
    <n v="1.4428799895113851"/>
  </r>
  <r>
    <n v="1496"/>
    <x v="1"/>
    <x v="0"/>
    <x v="3"/>
    <s v="62-304.520 (7), F.A.C."/>
    <x v="3"/>
    <x v="3"/>
    <x v="2"/>
    <x v="5"/>
    <s v="Residential, Low Density-Less than two dwelling units/acre"/>
    <n v="1100"/>
    <x v="0"/>
    <s v="FDOT District 5                                            Brevard County"/>
    <x v="3"/>
    <x v="1"/>
    <m/>
    <m/>
    <n v="0"/>
    <n v="1"/>
    <n v="51"/>
    <n v="1.8212943056199928"/>
    <n v="14.049746042718304"/>
    <n v="2.0002890011828374"/>
    <n v="6381.781508948201"/>
    <n v="14.049746042718304"/>
    <n v="2.0002872328404853"/>
    <n v="6381.781508948201"/>
    <n v="14.049746042718304"/>
    <n v="2.0002872328404853"/>
  </r>
  <r>
    <n v="1497"/>
    <x v="1"/>
    <x v="0"/>
    <x v="3"/>
    <s v="62-304.520 (7), F.A.C."/>
    <x v="3"/>
    <x v="3"/>
    <x v="2"/>
    <x v="5"/>
    <s v="Residential, Low Density-Less than two dwelling units/acre"/>
    <n v="1100"/>
    <x v="0"/>
    <s v="FDOT District 5                               Town of Grant-Valkaria             Brevard County"/>
    <x v="3"/>
    <x v="1"/>
    <m/>
    <m/>
    <n v="0"/>
    <n v="1"/>
    <n v="89"/>
    <n v="2.8219012179088176"/>
    <n v="25.745194619347313"/>
    <n v="3.5462396190172916"/>
    <n v="11072.042560754915"/>
    <n v="25.745194619347313"/>
    <n v="3.5462364839874496"/>
    <n v="11072.042560754915"/>
    <n v="25.745194619347313"/>
    <n v="3.5462364839874496"/>
  </r>
  <r>
    <n v="1498"/>
    <x v="1"/>
    <x v="0"/>
    <x v="3"/>
    <s v="62-304.520 (7), F.A.C."/>
    <x v="3"/>
    <x v="3"/>
    <x v="2"/>
    <x v="5"/>
    <s v="Residential, Low Density-Less than two dwelling units/acre"/>
    <n v="1100"/>
    <x v="0"/>
    <s v="FDOT District 5                           Town of Malabar                 Brevard County"/>
    <x v="3"/>
    <x v="1"/>
    <m/>
    <m/>
    <n v="0"/>
    <n v="1"/>
    <n v="82"/>
    <n v="6.9621116697372152"/>
    <n v="58.414709987393671"/>
    <n v="8.3828894509768972"/>
    <n v="25766.537430575809"/>
    <n v="58.414709987393671"/>
    <n v="8.3828820401385435"/>
    <n v="25766.537430575809"/>
    <n v="58.414709987393671"/>
    <n v="8.3828820401385435"/>
  </r>
  <r>
    <n v="1499"/>
    <x v="1"/>
    <x v="0"/>
    <x v="3"/>
    <s v="62-304.520 (7), F.A.C."/>
    <x v="3"/>
    <x v="3"/>
    <x v="2"/>
    <x v="5"/>
    <s v="Residential, Low Density-Less than two dwelling units/acre"/>
    <n v="1100"/>
    <x v="0"/>
    <s v="FDOT District 5                     City of Palm Bay                       Brevard County"/>
    <x v="3"/>
    <x v="1"/>
    <m/>
    <m/>
    <n v="0"/>
    <n v="1"/>
    <n v="6"/>
    <n v="6.4549433989493643E-2"/>
    <n v="0.56181186314325937"/>
    <n v="7.6933171037044806E-2"/>
    <n v="236.1507009686176"/>
    <n v="0.56181186314325937"/>
    <n v="7.6933103024780181E-2"/>
    <n v="236.1507009686176"/>
    <n v="0.56181186314325937"/>
    <n v="7.6933103024780181E-2"/>
  </r>
  <r>
    <n v="1500"/>
    <x v="1"/>
    <x v="0"/>
    <x v="3"/>
    <s v="62-304.520 (7), F.A.C."/>
    <x v="3"/>
    <x v="3"/>
    <x v="2"/>
    <x v="5"/>
    <s v="Residential, Low Density-Less than two dwelling units/acre"/>
    <n v="1100"/>
    <x v="0"/>
    <s v="FDOT District 5                     City of Palm Bay      Town of Malabar                 Brevard County"/>
    <x v="3"/>
    <x v="1"/>
    <m/>
    <m/>
    <n v="0"/>
    <n v="1"/>
    <n v="1"/>
    <n v="1.29175984832006E-3"/>
    <n v="1.2684017125771909E-2"/>
    <n v="1.8214770847772284E-3"/>
    <n v="4.6905967637872461"/>
    <n v="1.2684017125771909E-2"/>
    <n v="1.82147547451238E-3"/>
    <n v="4.6905967637872461"/>
    <n v="1.2684017125771909E-2"/>
    <n v="1.82147547451238E-3"/>
  </r>
  <r>
    <n v="1501"/>
    <x v="1"/>
    <x v="0"/>
    <x v="3"/>
    <s v="62-304.520 (7), F.A.C."/>
    <x v="3"/>
    <x v="3"/>
    <x v="2"/>
    <x v="8"/>
    <s v="Residential, Medium Density-Two-five dwellingunits per acre"/>
    <n v="1200"/>
    <x v="0"/>
    <s v="FDOT District 5                                            Brevard County"/>
    <x v="3"/>
    <x v="1"/>
    <m/>
    <m/>
    <n v="0"/>
    <n v="1"/>
    <n v="98"/>
    <n v="8.0294052938329727"/>
    <n v="69.863888929559124"/>
    <n v="10.322708507766555"/>
    <n v="29539.16646620947"/>
    <n v="69.863888929559124"/>
    <n v="10.322699382043911"/>
    <n v="29539.16646620947"/>
    <n v="69.863888929559124"/>
    <n v="10.322699382043911"/>
  </r>
  <r>
    <n v="1502"/>
    <x v="1"/>
    <x v="0"/>
    <x v="3"/>
    <s v="62-304.520 (7), F.A.C."/>
    <x v="3"/>
    <x v="3"/>
    <x v="2"/>
    <x v="8"/>
    <s v="Residential, Medium Density-Two-five dwellingunits per acre"/>
    <n v="1200"/>
    <x v="0"/>
    <s v="FDOT District 5                                            Brevard County   SJRWMD C-1 Diversion"/>
    <x v="3"/>
    <x v="1"/>
    <m/>
    <m/>
    <n v="0.38"/>
    <n v="0.62"/>
    <n v="109"/>
    <n v="7.688832812887056"/>
    <n v="73.965878478562715"/>
    <n v="6.4244770646985296"/>
    <n v="31306.692656485498"/>
    <n v="45.858844656708918"/>
    <n v="6.4244713851817821"/>
    <n v="19410.149447021016"/>
    <n v="45.858844656708918"/>
    <n v="6.4244713851817821"/>
  </r>
  <r>
    <n v="1503"/>
    <x v="1"/>
    <x v="0"/>
    <x v="3"/>
    <s v="62-304.520 (7), F.A.C."/>
    <x v="3"/>
    <x v="3"/>
    <x v="2"/>
    <x v="8"/>
    <s v="Residential, Medium Density-Two-five dwellingunits per acre"/>
    <n v="1200"/>
    <x v="0"/>
    <s v="FDOT District 5                               Town of Grant-Valkaria             Brevard County"/>
    <x v="3"/>
    <x v="1"/>
    <m/>
    <m/>
    <n v="0"/>
    <n v="1"/>
    <n v="2"/>
    <n v="3.04107572147208E-2"/>
    <n v="0.21602492448877561"/>
    <n v="2.9513945359649327E-2"/>
    <n v="94.278953947821662"/>
    <n v="0.21602492448877561"/>
    <n v="2.9513919268039802E-2"/>
    <n v="94.278953947821662"/>
    <n v="0.21602492448877561"/>
    <n v="2.9513919268039802E-2"/>
  </r>
  <r>
    <n v="1504"/>
    <x v="1"/>
    <x v="0"/>
    <x v="3"/>
    <s v="62-304.520 (7), F.A.C."/>
    <x v="3"/>
    <x v="3"/>
    <x v="2"/>
    <x v="8"/>
    <s v="Residential, Medium Density-Two-five dwellingunits per acre"/>
    <n v="1200"/>
    <x v="0"/>
    <s v="FDOT District 5                              Town of Indialantic              Brevard County"/>
    <x v="3"/>
    <x v="1"/>
    <m/>
    <m/>
    <n v="0"/>
    <n v="1"/>
    <n v="32"/>
    <n v="1.6358311152439613"/>
    <n v="16.580161113402507"/>
    <n v="2.6917773015661783"/>
    <n v="6254.6643358531428"/>
    <n v="16.580161113402507"/>
    <n v="2.6917749219181344"/>
    <n v="6254.6643358531428"/>
    <n v="16.580161113402507"/>
    <n v="2.6917749219181344"/>
  </r>
  <r>
    <n v="1505"/>
    <x v="1"/>
    <x v="0"/>
    <x v="3"/>
    <s v="62-304.520 (7), F.A.C."/>
    <x v="3"/>
    <x v="3"/>
    <x v="2"/>
    <x v="8"/>
    <s v="Residential, Medium Density-Two-five dwellingunits per acre"/>
    <n v="1200"/>
    <x v="0"/>
    <s v="FDOT District 5                           Town of Malabar                 Brevard County"/>
    <x v="3"/>
    <x v="1"/>
    <m/>
    <m/>
    <n v="0"/>
    <n v="1"/>
    <n v="91"/>
    <n v="6.4115373881674618"/>
    <n v="57.392301913751133"/>
    <n v="8.2196641511901536"/>
    <n v="23379.673249442021"/>
    <n v="57.392301913751133"/>
    <n v="8.2196568846500426"/>
    <n v="23379.673249442021"/>
    <n v="57.392301913751133"/>
    <n v="8.2196568846500426"/>
  </r>
  <r>
    <n v="1506"/>
    <x v="1"/>
    <x v="0"/>
    <x v="3"/>
    <s v="62-304.520 (7), F.A.C."/>
    <x v="3"/>
    <x v="3"/>
    <x v="2"/>
    <x v="8"/>
    <s v="Residential, Medium Density-Two-five dwellingunits per acre"/>
    <n v="1200"/>
    <x v="0"/>
    <s v="FDOT District 5                         Town Melbourne Beach                   Brevard County"/>
    <x v="3"/>
    <x v="1"/>
    <m/>
    <m/>
    <n v="0"/>
    <n v="1"/>
    <n v="46"/>
    <n v="4.8661226925202721"/>
    <n v="45.998789985849683"/>
    <n v="6.9130341290475323"/>
    <n v="18244.661711866123"/>
    <n v="45.998789985849683"/>
    <n v="6.9130280176251153"/>
    <n v="18244.661711866123"/>
    <n v="45.998789985849683"/>
    <n v="6.9130280176251153"/>
  </r>
  <r>
    <n v="1507"/>
    <x v="1"/>
    <x v="0"/>
    <x v="3"/>
    <s v="62-304.520 (7), F.A.C."/>
    <x v="3"/>
    <x v="3"/>
    <x v="2"/>
    <x v="8"/>
    <s v="Residential, Medium Density-Two-five dwellingunits per acre"/>
    <n v="1200"/>
    <x v="0"/>
    <s v="FDOT District 5                     City of Palm Bay                       Brevard County"/>
    <x v="3"/>
    <x v="1"/>
    <m/>
    <m/>
    <n v="0"/>
    <n v="1"/>
    <n v="196"/>
    <n v="12.111273717437806"/>
    <n v="112.12705926030522"/>
    <n v="16.463385515671281"/>
    <n v="48496.061000571339"/>
    <n v="112.12705926030522"/>
    <n v="16.463370961323474"/>
    <n v="48496.061000571339"/>
    <n v="112.12705926030522"/>
    <n v="16.463370961323474"/>
  </r>
  <r>
    <n v="1508"/>
    <x v="1"/>
    <x v="0"/>
    <x v="3"/>
    <s v="62-304.520 (7), F.A.C."/>
    <x v="3"/>
    <x v="3"/>
    <x v="2"/>
    <x v="8"/>
    <s v="Residential, Medium Density-Two-five dwellingunits per acre"/>
    <n v="1200"/>
    <x v="0"/>
    <s v="FDOT District 5                     City of Palm Bay                       Brevard County   SJRWMD C-1 Diversion"/>
    <x v="3"/>
    <x v="1"/>
    <m/>
    <m/>
    <n v="0.38"/>
    <n v="0.62"/>
    <n v="113"/>
    <n v="12.330463075666637"/>
    <n v="122.19007015302975"/>
    <n v="10.349256893095029"/>
    <n v="53919.743121568514"/>
    <n v="75.757843494878472"/>
    <n v="10.349247743902461"/>
    <n v="33430.240735372478"/>
    <n v="75.757843494878472"/>
    <n v="10.349247743902461"/>
  </r>
  <r>
    <n v="1509"/>
    <x v="1"/>
    <x v="0"/>
    <x v="3"/>
    <s v="62-304.520 (7), F.A.C."/>
    <x v="3"/>
    <x v="3"/>
    <x v="2"/>
    <x v="8"/>
    <s v="Residential, Medium Density-Two-five dwellingunits per acre"/>
    <n v="1200"/>
    <x v="0"/>
    <s v="FDOT District 5                     City of Palm Bay      Town of Malabar                 Brevard County"/>
    <x v="3"/>
    <x v="1"/>
    <m/>
    <m/>
    <n v="0"/>
    <n v="1"/>
    <n v="2"/>
    <n v="0.1041142649567139"/>
    <n v="0.9968635533201482"/>
    <n v="0.14252607722905147"/>
    <n v="391.09705505451507"/>
    <n v="0.9968635533201482"/>
    <n v="0.14252595122980949"/>
    <n v="391.09705505451507"/>
    <n v="0.9968635533201482"/>
    <n v="0.14252595122980949"/>
  </r>
  <r>
    <n v="1510"/>
    <x v="1"/>
    <x v="0"/>
    <x v="3"/>
    <s v="62-304.520 (7), F.A.C."/>
    <x v="3"/>
    <x v="3"/>
    <x v="2"/>
    <x v="8"/>
    <s v="Residential, Medium Density-Two-five dwellingunits per acre"/>
    <n v="1200"/>
    <x v="0"/>
    <s v="FDOT District 5             City of West Melbourne                               Brevard County   SJRWMD C-1 Diversion"/>
    <x v="3"/>
    <x v="1"/>
    <m/>
    <m/>
    <n v="0.38"/>
    <n v="0.62"/>
    <n v="7"/>
    <n v="2.1298305642238852E-2"/>
    <n v="0.12828285241614482"/>
    <n v="1.1128006965567268E-2"/>
    <n v="72.551829460442846"/>
    <n v="7.9535368498009781E-2"/>
    <n v="1.1127997127925811E-2"/>
    <n v="44.982134265474564"/>
    <n v="7.9535368498009781E-2"/>
    <n v="1.1127997127925811E-2"/>
  </r>
  <r>
    <n v="1511"/>
    <x v="1"/>
    <x v="0"/>
    <x v="3"/>
    <s v="62-304.520 (7), F.A.C."/>
    <x v="3"/>
    <x v="3"/>
    <x v="2"/>
    <x v="8"/>
    <s v="Residential, Medium Density-Two-five dwellingunits per acre"/>
    <n v="1200"/>
    <x v="0"/>
    <s v="FDOT District 5    MTWCD                                        Brevard County   SJRWMD C-1 Diversion"/>
    <x v="3"/>
    <x v="1"/>
    <m/>
    <m/>
    <n v="0.38"/>
    <n v="0.62"/>
    <n v="8"/>
    <n v="0.24829055709833911"/>
    <n v="2.463787028524119"/>
    <n v="0.21467961243007255"/>
    <n v="1016.391005128358"/>
    <n v="1.5275479576849536"/>
    <n v="0.21467942264397144"/>
    <n v="630.16242317958199"/>
    <n v="1.5275479576849536"/>
    <n v="0.21467942264397144"/>
  </r>
  <r>
    <n v="1512"/>
    <x v="1"/>
    <x v="0"/>
    <x v="3"/>
    <s v="62-304.520 (7), F.A.C."/>
    <x v="3"/>
    <x v="3"/>
    <x v="2"/>
    <x v="8"/>
    <s v="Residential, Medium Density-Two-five dwellingunits per acre"/>
    <n v="1200"/>
    <x v="0"/>
    <s v="FDOT District 5    MTWCD                 City of Palm Bay                       Brevard County"/>
    <x v="3"/>
    <x v="1"/>
    <m/>
    <m/>
    <n v="0"/>
    <n v="1"/>
    <n v="18"/>
    <n v="1.1235277543608211"/>
    <n v="12.149615280248637"/>
    <n v="1.7194453410164003"/>
    <n v="5054.2541595832809"/>
    <n v="12.149615280248637"/>
    <n v="1.7194438209520417"/>
    <n v="5054.2541595832809"/>
    <n v="12.149615280248637"/>
    <n v="1.7194438209520417"/>
  </r>
  <r>
    <n v="1513"/>
    <x v="1"/>
    <x v="0"/>
    <x v="3"/>
    <s v="62-304.520 (7), F.A.C."/>
    <x v="3"/>
    <x v="3"/>
    <x v="2"/>
    <x v="8"/>
    <s v="Residential, Medium Density-Two-five dwellingunits per acre"/>
    <n v="1200"/>
    <x v="0"/>
    <s v="FDOT District 5    MTWCD                 City of Palm Bay                       Brevard County   SJRWMD C-1 Diversion"/>
    <x v="3"/>
    <x v="1"/>
    <m/>
    <m/>
    <n v="0.38"/>
    <n v="0.62"/>
    <n v="13"/>
    <n v="0.63390831146635929"/>
    <n v="6.2564239490905695"/>
    <n v="0.53150133187070703"/>
    <n v="2756.8413420429392"/>
    <n v="3.8789828484361526"/>
    <n v="0.53150086200044722"/>
    <n v="1709.2416320666223"/>
    <n v="3.8789828484361526"/>
    <n v="0.53150086200044722"/>
  </r>
  <r>
    <n v="1514"/>
    <x v="1"/>
    <x v="0"/>
    <x v="3"/>
    <s v="62-304.520 (7), F.A.C."/>
    <x v="3"/>
    <x v="3"/>
    <x v="2"/>
    <x v="9"/>
    <s v="Fixed Single Family Units"/>
    <n v="1210"/>
    <x v="0"/>
    <s v="FDOT District 5                                            Brevard County"/>
    <x v="3"/>
    <x v="1"/>
    <m/>
    <m/>
    <n v="0"/>
    <n v="1"/>
    <n v="83"/>
    <n v="0.19220757252323653"/>
    <n v="1.5231780396752803"/>
    <n v="0.2210217404555832"/>
    <n v="662.06995427600532"/>
    <n v="1.5231780396752803"/>
    <n v="0.22102154506276572"/>
    <n v="662.06995427600532"/>
    <n v="1.5231780396752803"/>
    <n v="0.22102154506276572"/>
  </r>
  <r>
    <n v="1515"/>
    <x v="1"/>
    <x v="0"/>
    <x v="3"/>
    <s v="62-304.520 (7), F.A.C."/>
    <x v="3"/>
    <x v="3"/>
    <x v="2"/>
    <x v="9"/>
    <s v="Fixed Single Family Units"/>
    <n v="1210"/>
    <x v="0"/>
    <s v="FDOT District 5                                            Brevard County   SJRWMD C-1 Diversion"/>
    <x v="3"/>
    <x v="1"/>
    <m/>
    <m/>
    <n v="0.38"/>
    <n v="0.62"/>
    <n v="59"/>
    <n v="0.64132356203476459"/>
    <n v="5.9242372373835712"/>
    <n v="0.50554087498123501"/>
    <n v="2644.2201025467648"/>
    <n v="3.6730270871778159"/>
    <n v="0.50554042806114574"/>
    <n v="1639.4164635789946"/>
    <n v="3.6730270871778159"/>
    <n v="0.50554042806114574"/>
  </r>
  <r>
    <n v="1516"/>
    <x v="1"/>
    <x v="0"/>
    <x v="3"/>
    <s v="62-304.520 (7), F.A.C."/>
    <x v="3"/>
    <x v="3"/>
    <x v="2"/>
    <x v="9"/>
    <s v="Fixed Single Family Units"/>
    <n v="1210"/>
    <x v="0"/>
    <s v="FDOT District 5                               Town of Grant-Valkaria             Brevard County"/>
    <x v="3"/>
    <x v="1"/>
    <m/>
    <m/>
    <n v="0"/>
    <n v="1"/>
    <n v="65"/>
    <n v="0.53931930413512863"/>
    <n v="3.9741290519743555"/>
    <n v="0.54808159028616632"/>
    <n v="1680.1670835443256"/>
    <n v="3.9741290519743555"/>
    <n v="0.54808110575823654"/>
    <n v="1680.1670835443256"/>
    <n v="3.9741290519743555"/>
    <n v="0.54808110575823654"/>
  </r>
  <r>
    <n v="1517"/>
    <x v="1"/>
    <x v="0"/>
    <x v="3"/>
    <s v="62-304.520 (7), F.A.C."/>
    <x v="3"/>
    <x v="3"/>
    <x v="2"/>
    <x v="9"/>
    <s v="Fixed Single Family Units"/>
    <n v="1210"/>
    <x v="0"/>
    <s v="FDOT District 5                              Town of Indialantic              Brevard County"/>
    <x v="3"/>
    <x v="1"/>
    <m/>
    <m/>
    <n v="0"/>
    <n v="1"/>
    <n v="9"/>
    <n v="2.5939054043311698E-2"/>
    <n v="0.26548176230782083"/>
    <n v="4.253613360055964E-2"/>
    <n v="99.113249812746474"/>
    <n v="0.26548176230782083"/>
    <n v="4.25360959967701E-2"/>
    <n v="99.113249812746474"/>
    <n v="0.26548176230782083"/>
    <n v="4.25360959967701E-2"/>
  </r>
  <r>
    <n v="1518"/>
    <x v="1"/>
    <x v="0"/>
    <x v="3"/>
    <s v="62-304.520 (7), F.A.C."/>
    <x v="3"/>
    <x v="3"/>
    <x v="2"/>
    <x v="9"/>
    <s v="Fixed Single Family Units"/>
    <n v="1210"/>
    <x v="0"/>
    <s v="FDOT District 5                           Town of Malabar                 Brevard County"/>
    <x v="3"/>
    <x v="1"/>
    <m/>
    <m/>
    <n v="0"/>
    <n v="1"/>
    <n v="100"/>
    <n v="0.34759342316710601"/>
    <n v="3.0317638410355214"/>
    <n v="0.4556147065263757"/>
    <n v="1287.2347107102339"/>
    <n v="3.0317638410355214"/>
    <n v="0.45561430374318745"/>
    <n v="1287.2347107102339"/>
    <n v="3.0317638410355214"/>
    <n v="0.45561430374318745"/>
  </r>
  <r>
    <n v="1519"/>
    <x v="1"/>
    <x v="0"/>
    <x v="3"/>
    <s v="62-304.520 (7), F.A.C."/>
    <x v="3"/>
    <x v="3"/>
    <x v="2"/>
    <x v="9"/>
    <s v="Fixed Single Family Units"/>
    <n v="1210"/>
    <x v="0"/>
    <s v="FDOT District 5                         Town Melbourne Beach                   Brevard County"/>
    <x v="3"/>
    <x v="1"/>
    <m/>
    <m/>
    <n v="0"/>
    <n v="1"/>
    <n v="35"/>
    <n v="0.19610122531754198"/>
    <n v="1.8337530018722838"/>
    <n v="0.27288233865458345"/>
    <n v="731.91942134996157"/>
    <n v="1.8337530018722838"/>
    <n v="0.27288209741474473"/>
    <n v="731.91942134996157"/>
    <n v="1.8337530018722838"/>
    <n v="0.27288209741474473"/>
  </r>
  <r>
    <n v="1520"/>
    <x v="1"/>
    <x v="0"/>
    <x v="3"/>
    <s v="62-304.520 (7), F.A.C."/>
    <x v="3"/>
    <x v="3"/>
    <x v="2"/>
    <x v="9"/>
    <s v="Fixed Single Family Units"/>
    <n v="1210"/>
    <x v="0"/>
    <s v="FDOT District 5                     City of Palm Bay                       Brevard County"/>
    <x v="3"/>
    <x v="1"/>
    <m/>
    <m/>
    <n v="0"/>
    <n v="1"/>
    <n v="51"/>
    <n v="0.69241913080712658"/>
    <n v="6.6205813812051248"/>
    <n v="0.95394338715279858"/>
    <n v="2805.583680392273"/>
    <n v="6.6205813812051248"/>
    <n v="0.95394254382541244"/>
    <n v="2805.583680392273"/>
    <n v="6.6205813812051248"/>
    <n v="0.95394254382541244"/>
  </r>
  <r>
    <n v="1521"/>
    <x v="1"/>
    <x v="0"/>
    <x v="3"/>
    <s v="62-304.520 (7), F.A.C."/>
    <x v="3"/>
    <x v="3"/>
    <x v="2"/>
    <x v="9"/>
    <s v="Fixed Single Family Units"/>
    <n v="1210"/>
    <x v="0"/>
    <s v="FDOT District 5                     City of Palm Bay                       Brevard County   SJRWMD C-1 Diversion"/>
    <x v="3"/>
    <x v="1"/>
    <m/>
    <m/>
    <n v="0.38"/>
    <n v="0.62"/>
    <n v="45"/>
    <n v="0.62171555664051137"/>
    <n v="5.7912144505768284"/>
    <n v="0.50139035562366308"/>
    <n v="2703.6563186797543"/>
    <n v="3.5905529593576335"/>
    <n v="0.50138991237281327"/>
    <n v="1676.2669175814476"/>
    <n v="3.5905529593576335"/>
    <n v="0.50138991237281327"/>
  </r>
  <r>
    <n v="1522"/>
    <x v="1"/>
    <x v="0"/>
    <x v="3"/>
    <s v="62-304.520 (7), F.A.C."/>
    <x v="3"/>
    <x v="3"/>
    <x v="2"/>
    <x v="9"/>
    <s v="Fixed Single Family Units"/>
    <n v="1210"/>
    <x v="0"/>
    <s v="FDOT District 5             City of West Melbourne                               Brevard County   SJRWMD C-1 Diversion"/>
    <x v="3"/>
    <x v="1"/>
    <m/>
    <m/>
    <n v="0.38"/>
    <n v="0.62"/>
    <n v="11"/>
    <n v="0.38548237472538377"/>
    <n v="3.6300399338839004"/>
    <n v="0.30935965987268638"/>
    <n v="1544.0256258163913"/>
    <n v="2.2506247590080184"/>
    <n v="0.30935938638531119"/>
    <n v="957.29588800616261"/>
    <n v="2.2506247590080184"/>
    <n v="0.30935938638531119"/>
  </r>
  <r>
    <n v="1523"/>
    <x v="1"/>
    <x v="0"/>
    <x v="3"/>
    <s v="62-304.520 (7), F.A.C."/>
    <x v="3"/>
    <x v="3"/>
    <x v="2"/>
    <x v="9"/>
    <s v="Fixed Single Family Units"/>
    <n v="1210"/>
    <x v="0"/>
    <s v="FDOT District 5    MTWCD                 City of Palm Bay                       Brevard County   SJRWMD C-1 Diversion"/>
    <x v="3"/>
    <x v="1"/>
    <m/>
    <m/>
    <n v="0.38"/>
    <n v="0.62"/>
    <n v="3"/>
    <n v="3.7204937801793049E-3"/>
    <n v="3.4435192538607155E-2"/>
    <n v="2.9626377251914613E-3"/>
    <n v="16.13718250853568"/>
    <n v="2.1349819373936436E-2"/>
    <n v="2.9626351060910491E-3"/>
    <n v="10.005053155292121"/>
    <n v="2.1349819373936436E-2"/>
    <n v="2.9626351060910491E-3"/>
  </r>
  <r>
    <n v="1524"/>
    <x v="1"/>
    <x v="0"/>
    <x v="3"/>
    <s v="62-304.520 (7), F.A.C."/>
    <x v="3"/>
    <x v="3"/>
    <x v="2"/>
    <x v="88"/>
    <s v="Medium Density Under Construction"/>
    <n v="1290"/>
    <x v="0"/>
    <s v="FDOT District 5                                            Brevard County   SJRWMD C-1 Diversion"/>
    <x v="3"/>
    <x v="1"/>
    <m/>
    <m/>
    <n v="0.38"/>
    <n v="0.62"/>
    <n v="36"/>
    <n v="2.7826520412802438"/>
    <n v="25.874284007098744"/>
    <n v="2.2308908837457082"/>
    <n v="11444.152986706136"/>
    <n v="16.042056084401221"/>
    <n v="2.2308889115412787"/>
    <n v="7095.3748517578024"/>
    <n v="16.042056084401221"/>
    <n v="2.2308889115412787"/>
  </r>
  <r>
    <n v="1525"/>
    <x v="1"/>
    <x v="0"/>
    <x v="3"/>
    <s v="62-304.520 (7), F.A.C."/>
    <x v="3"/>
    <x v="3"/>
    <x v="2"/>
    <x v="62"/>
    <s v="Residential, High Density"/>
    <n v="1300"/>
    <x v="0"/>
    <s v="FDOT District 5                                            Brevard County"/>
    <x v="3"/>
    <x v="1"/>
    <m/>
    <m/>
    <n v="0"/>
    <n v="1"/>
    <n v="106"/>
    <n v="2.849475348674241"/>
    <n v="26.187297029236987"/>
    <n v="4.6561313601680423"/>
    <n v="10243.103311391809"/>
    <n v="26.187297029236987"/>
    <n v="4.6561272439456953"/>
    <n v="10243.103311391809"/>
    <n v="26.187297029236987"/>
    <n v="4.6561272439456953"/>
  </r>
  <r>
    <n v="1526"/>
    <x v="1"/>
    <x v="0"/>
    <x v="3"/>
    <s v="62-304.520 (7), F.A.C."/>
    <x v="3"/>
    <x v="3"/>
    <x v="2"/>
    <x v="62"/>
    <s v="Residential, High Density"/>
    <n v="1300"/>
    <x v="0"/>
    <s v="FDOT District 5                                            Brevard County   SJRWMD C-1 Diversion"/>
    <x v="3"/>
    <x v="1"/>
    <m/>
    <m/>
    <n v="0.38"/>
    <n v="0.62"/>
    <n v="4"/>
    <n v="0.31706725400789398"/>
    <n v="3.4505301728808502"/>
    <n v="0.36577937409757544"/>
    <n v="1311.601141034391"/>
    <n v="2.1393287071861269"/>
    <n v="0.36577905073272166"/>
    <n v="813.19270744132245"/>
    <n v="2.1393287071861269"/>
    <n v="0.36577905073272166"/>
  </r>
  <r>
    <n v="1527"/>
    <x v="1"/>
    <x v="0"/>
    <x v="3"/>
    <s v="62-304.520 (7), F.A.C."/>
    <x v="3"/>
    <x v="3"/>
    <x v="2"/>
    <x v="62"/>
    <s v="Residential, High Density"/>
    <n v="1300"/>
    <x v="0"/>
    <s v="FDOT District 5                              Town of Indialantic              Brevard County"/>
    <x v="3"/>
    <x v="1"/>
    <m/>
    <m/>
    <n v="0"/>
    <n v="1"/>
    <n v="54"/>
    <n v="2.5261412315731562"/>
    <n v="26.735889197626836"/>
    <n v="4.7531821448568081"/>
    <n v="9745.0462773445379"/>
    <n v="26.735889197626836"/>
    <n v="4.7531779428373548"/>
    <n v="9745.0462773445379"/>
    <n v="26.735889197626836"/>
    <n v="4.7531779428373548"/>
  </r>
  <r>
    <n v="1528"/>
    <x v="1"/>
    <x v="0"/>
    <x v="3"/>
    <s v="62-304.520 (7), F.A.C."/>
    <x v="3"/>
    <x v="3"/>
    <x v="2"/>
    <x v="62"/>
    <s v="Residential, High Density"/>
    <n v="1300"/>
    <x v="0"/>
    <s v="FDOT District 5                           Town of Malabar                 Brevard County"/>
    <x v="3"/>
    <x v="1"/>
    <m/>
    <m/>
    <n v="0"/>
    <n v="1"/>
    <n v="21"/>
    <n v="0.17662807182048407"/>
    <n v="1.5321819829429162"/>
    <n v="0.23615266028026327"/>
    <n v="631.88224075984419"/>
    <n v="1.5321819829429162"/>
    <n v="0.2361524515110546"/>
    <n v="631.88224075984419"/>
    <n v="1.5321819829429162"/>
    <n v="0.2361524515110546"/>
  </r>
  <r>
    <n v="1529"/>
    <x v="1"/>
    <x v="0"/>
    <x v="3"/>
    <s v="62-304.520 (7), F.A.C."/>
    <x v="3"/>
    <x v="3"/>
    <x v="2"/>
    <x v="62"/>
    <s v="Residential, High Density"/>
    <n v="1300"/>
    <x v="0"/>
    <s v="FDOT District 5                          City of Melbourne                  Brevard County"/>
    <x v="3"/>
    <x v="1"/>
    <m/>
    <m/>
    <n v="0"/>
    <n v="1"/>
    <n v="5"/>
    <n v="8.9377384854158401E-3"/>
    <n v="9.0445699213865416E-2"/>
    <n v="1.4259259158012799E-2"/>
    <n v="34.757135198441638"/>
    <n v="9.0445699213865416E-2"/>
    <n v="1.4259246552208421E-2"/>
    <n v="34.757135198441638"/>
    <n v="9.0445699213865416E-2"/>
    <n v="1.4259246552208421E-2"/>
  </r>
  <r>
    <n v="1530"/>
    <x v="1"/>
    <x v="0"/>
    <x v="3"/>
    <s v="62-304.520 (7), F.A.C."/>
    <x v="3"/>
    <x v="3"/>
    <x v="2"/>
    <x v="62"/>
    <s v="Residential, High Density"/>
    <n v="1300"/>
    <x v="0"/>
    <s v="FDOT District 5                         Town Melbourne Beach                   Brevard County"/>
    <x v="3"/>
    <x v="1"/>
    <m/>
    <m/>
    <n v="0"/>
    <n v="1"/>
    <n v="55"/>
    <n v="5.2162003575357359"/>
    <n v="54.338018590486016"/>
    <n v="10.283637844668753"/>
    <n v="19256.113985023501"/>
    <n v="54.338018590486016"/>
    <n v="10.283628753486274"/>
    <n v="19256.113985023501"/>
    <n v="54.338018590486016"/>
    <n v="10.283628753486274"/>
  </r>
  <r>
    <n v="1531"/>
    <x v="1"/>
    <x v="0"/>
    <x v="3"/>
    <s v="62-304.520 (7), F.A.C."/>
    <x v="3"/>
    <x v="3"/>
    <x v="2"/>
    <x v="62"/>
    <s v="Residential, High Density"/>
    <n v="1300"/>
    <x v="0"/>
    <s v="FDOT District 5                     City of Palm Bay                       Brevard County"/>
    <x v="3"/>
    <x v="1"/>
    <m/>
    <m/>
    <n v="0"/>
    <n v="1"/>
    <n v="45"/>
    <n v="1.3066437423504613"/>
    <n v="12.04283926640529"/>
    <n v="1.8972470406679993"/>
    <n v="4894.5568599872404"/>
    <n v="12.04283926640529"/>
    <n v="1.8972453634192168"/>
    <n v="4894.5568599872404"/>
    <n v="12.04283926640529"/>
    <n v="1.8972453634192168"/>
  </r>
  <r>
    <n v="1532"/>
    <x v="1"/>
    <x v="0"/>
    <x v="3"/>
    <s v="62-304.520 (7), F.A.C."/>
    <x v="3"/>
    <x v="3"/>
    <x v="2"/>
    <x v="62"/>
    <s v="Residential, High Density"/>
    <n v="1300"/>
    <x v="0"/>
    <s v="FDOT District 5             City of West Melbourne                               Brevard County"/>
    <x v="3"/>
    <x v="1"/>
    <m/>
    <m/>
    <n v="0"/>
    <n v="1"/>
    <n v="2"/>
    <n v="8.8873053439342941E-3"/>
    <n v="8.6798866054760712E-2"/>
    <n v="1.3062707324920646E-2"/>
    <n v="35.74489624000369"/>
    <n v="8.6798866054760712E-2"/>
    <n v="1.3062695776919996E-2"/>
    <n v="35.74489624000369"/>
    <n v="8.6798866054760712E-2"/>
    <n v="1.3062695776919996E-2"/>
  </r>
  <r>
    <n v="1533"/>
    <x v="1"/>
    <x v="0"/>
    <x v="3"/>
    <s v="62-304.520 (7), F.A.C."/>
    <x v="3"/>
    <x v="3"/>
    <x v="2"/>
    <x v="63"/>
    <s v="Mobile Home Units"/>
    <n v="1320"/>
    <x v="0"/>
    <s v="FDOT District 5                                            Brevard County"/>
    <x v="3"/>
    <x v="1"/>
    <m/>
    <m/>
    <n v="0"/>
    <n v="1"/>
    <n v="7"/>
    <n v="2.194249979331514E-2"/>
    <n v="0.23062045139165771"/>
    <n v="4.4267090449641514E-2"/>
    <n v="80.162973712802483"/>
    <n v="0.23062045139165771"/>
    <n v="4.4267051315610831E-2"/>
    <n v="80.162973712802483"/>
    <n v="0.23062045139165771"/>
    <n v="4.4267051315610831E-2"/>
  </r>
  <r>
    <n v="1534"/>
    <x v="1"/>
    <x v="0"/>
    <x v="3"/>
    <s v="62-304.520 (7), F.A.C."/>
    <x v="3"/>
    <x v="3"/>
    <x v="2"/>
    <x v="63"/>
    <s v="Mobile Home Units"/>
    <n v="1320"/>
    <x v="0"/>
    <s v="FDOT District 5                                            Brevard County   SJRWMD C-1 Diversion"/>
    <x v="3"/>
    <x v="1"/>
    <m/>
    <m/>
    <n v="0.38"/>
    <n v="0.62"/>
    <n v="3"/>
    <n v="2.3516029258501076E-2"/>
    <n v="0.2559946885627275"/>
    <n v="2.8089416185572112E-2"/>
    <n v="95.457251312996291"/>
    <n v="0.15871670690889106"/>
    <n v="2.8089391353308301E-2"/>
    <n v="59.183495814057693"/>
    <n v="0.15871670690889106"/>
    <n v="2.8089391353308301E-2"/>
  </r>
  <r>
    <n v="1535"/>
    <x v="1"/>
    <x v="0"/>
    <x v="3"/>
    <s v="62-304.520 (7), F.A.C."/>
    <x v="3"/>
    <x v="3"/>
    <x v="2"/>
    <x v="63"/>
    <s v="Mobile Home Units"/>
    <n v="1320"/>
    <x v="0"/>
    <s v="FDOT District 5                           Town of Malabar                 Brevard County"/>
    <x v="3"/>
    <x v="1"/>
    <m/>
    <m/>
    <n v="0"/>
    <n v="1"/>
    <n v="13"/>
    <n v="5.8630311464849691E-2"/>
    <n v="0.52271023029354824"/>
    <n v="8.4474522419535569E-2"/>
    <n v="205.98971595124775"/>
    <n v="0.52271023029354824"/>
    <n v="8.4474447740388897E-2"/>
    <n v="205.98971595124775"/>
    <n v="0.52271023029354824"/>
    <n v="8.4474447740388897E-2"/>
  </r>
  <r>
    <n v="1536"/>
    <x v="1"/>
    <x v="0"/>
    <x v="3"/>
    <s v="62-304.520 (7), F.A.C."/>
    <x v="3"/>
    <x v="3"/>
    <x v="2"/>
    <x v="63"/>
    <s v="Mobile Home Units"/>
    <n v="1320"/>
    <x v="0"/>
    <s v="FDOT District 5                     City of Palm Bay                       Brevard County"/>
    <x v="3"/>
    <x v="1"/>
    <m/>
    <m/>
    <n v="0"/>
    <n v="1"/>
    <n v="11"/>
    <n v="1.5240139443975299E-2"/>
    <n v="0.14815014837164245"/>
    <n v="2.4049429174886693E-2"/>
    <n v="56.943135077464696"/>
    <n v="0.14815014837164245"/>
    <n v="2.4049407914146781E-2"/>
    <n v="56.943135077464696"/>
    <n v="0.14815014837164245"/>
    <n v="2.4049407914146781E-2"/>
  </r>
  <r>
    <n v="1537"/>
    <x v="1"/>
    <x v="0"/>
    <x v="3"/>
    <s v="62-304.520 (7), F.A.C."/>
    <x v="3"/>
    <x v="3"/>
    <x v="2"/>
    <x v="63"/>
    <s v="Mobile Home Units"/>
    <n v="1320"/>
    <x v="0"/>
    <s v="FDOT District 5                     City of Palm Bay                       Brevard County   SJRWMD C-1 Diversion"/>
    <x v="3"/>
    <x v="1"/>
    <m/>
    <m/>
    <n v="0.38"/>
    <n v="0.62"/>
    <n v="15"/>
    <n v="1.9428788879012397E-2"/>
    <n v="0.24464051426884462"/>
    <n v="2.5064093934506194E-2"/>
    <n v="94.483153859517671"/>
    <n v="0.15167711884668367"/>
    <n v="2.5064071776758626E-2"/>
    <n v="58.579555392900971"/>
    <n v="0.15167711884668367"/>
    <n v="2.5064071776758626E-2"/>
  </r>
  <r>
    <n v="1538"/>
    <x v="1"/>
    <x v="0"/>
    <x v="3"/>
    <s v="62-304.520 (7), F.A.C."/>
    <x v="3"/>
    <x v="3"/>
    <x v="2"/>
    <x v="63"/>
    <s v="Mobile Home Units"/>
    <n v="1320"/>
    <x v="0"/>
    <s v="FDOT District 5    MTWCD                                        Brevard County   SJRWMD C-1 Diversion"/>
    <x v="3"/>
    <x v="1"/>
    <m/>
    <m/>
    <n v="0.38"/>
    <n v="0.62"/>
    <n v="1"/>
    <n v="8.4945499302149395E-4"/>
    <n v="8.1349447762872566E-3"/>
    <n v="8.2601552797347867E-4"/>
    <n v="3.2501268645541219"/>
    <n v="5.0436657612980993E-3"/>
    <n v="8.2601479773987624E-4"/>
    <n v="2.0150786560235554"/>
    <n v="5.0436657612980993E-3"/>
    <n v="8.2601479773987624E-4"/>
  </r>
  <r>
    <n v="1539"/>
    <x v="1"/>
    <x v="0"/>
    <x v="3"/>
    <s v="62-304.520 (7), F.A.C."/>
    <x v="3"/>
    <x v="3"/>
    <x v="2"/>
    <x v="10"/>
    <s v="Residential, High density; Multiple Dwelling Units, Low Rise &lt;Two stories or less&gt;"/>
    <n v="1330"/>
    <x v="0"/>
    <s v="FDOT District 5                                            Brevard County"/>
    <x v="3"/>
    <x v="1"/>
    <m/>
    <m/>
    <n v="0"/>
    <n v="1"/>
    <n v="13"/>
    <n v="1.5414211117467148E-2"/>
    <n v="0.14659320391357447"/>
    <n v="2.3908925971633278E-2"/>
    <n v="58.378674168508077"/>
    <n v="0.14659320391357447"/>
    <n v="2.3908904835104348E-2"/>
    <n v="58.378674168508077"/>
    <n v="0.14659320391357447"/>
    <n v="2.3908904835104348E-2"/>
  </r>
  <r>
    <n v="1540"/>
    <x v="1"/>
    <x v="0"/>
    <x v="3"/>
    <s v="62-304.520 (7), F.A.C."/>
    <x v="3"/>
    <x v="3"/>
    <x v="2"/>
    <x v="10"/>
    <s v="Residential, High density; Multiple Dwelling Units, Low Rise &lt;Two stories or less&gt;"/>
    <n v="1330"/>
    <x v="0"/>
    <s v="FDOT District 5                               Town of Grant-Valkaria             Brevard County"/>
    <x v="3"/>
    <x v="1"/>
    <m/>
    <m/>
    <n v="0"/>
    <n v="1"/>
    <n v="1"/>
    <n v="9.8294228337879102E-4"/>
    <n v="8.8982557277264129E-3"/>
    <n v="1.1992537596961837E-3"/>
    <n v="3.7993289703217994"/>
    <n v="8.8982557277264129E-3"/>
    <n v="1.1992526995037701E-3"/>
    <n v="3.7993289703217994"/>
    <n v="8.8982557277264129E-3"/>
    <n v="1.1992526995037701E-3"/>
  </r>
  <r>
    <n v="1541"/>
    <x v="1"/>
    <x v="0"/>
    <x v="3"/>
    <s v="62-304.520 (7), F.A.C."/>
    <x v="3"/>
    <x v="3"/>
    <x v="2"/>
    <x v="10"/>
    <s v="Residential, High density; Multiple Dwelling Units, Low Rise &lt;Two stories or less&gt;"/>
    <n v="1330"/>
    <x v="0"/>
    <s v="FDOT District 5                              Town of Indialantic              Brevard County"/>
    <x v="3"/>
    <x v="1"/>
    <m/>
    <m/>
    <n v="0"/>
    <n v="1"/>
    <n v="12"/>
    <n v="1.4609013119335991E-2"/>
    <n v="0.15650344293545979"/>
    <n v="2.810528565062104E-2"/>
    <n v="56.452462174267396"/>
    <n v="0.15650344293545979"/>
    <n v="2.8105260804327948E-2"/>
    <n v="56.452462174267396"/>
    <n v="0.15650344293545979"/>
    <n v="2.8105260804327948E-2"/>
  </r>
  <r>
    <n v="1542"/>
    <x v="1"/>
    <x v="0"/>
    <x v="3"/>
    <s v="62-304.520 (7), F.A.C."/>
    <x v="3"/>
    <x v="3"/>
    <x v="2"/>
    <x v="10"/>
    <s v="Residential, High density; Multiple Dwelling Units, Low Rise &lt;Two stories or less&gt;"/>
    <n v="1330"/>
    <x v="0"/>
    <s v="FDOT District 5                           Town of Malabar                 Brevard County"/>
    <x v="3"/>
    <x v="1"/>
    <m/>
    <m/>
    <n v="0"/>
    <n v="1"/>
    <n v="11"/>
    <n v="4.4791010409564062E-2"/>
    <n v="0.41682483995076447"/>
    <n v="6.4309148239198338E-2"/>
    <n v="173.54590993962734"/>
    <n v="0.41682483995076447"/>
    <n v="6.4309091387118322E-2"/>
    <n v="173.54590993962734"/>
    <n v="0.41682483995076447"/>
    <n v="6.4309091387118322E-2"/>
  </r>
  <r>
    <n v="1543"/>
    <x v="1"/>
    <x v="0"/>
    <x v="3"/>
    <s v="62-304.520 (7), F.A.C."/>
    <x v="3"/>
    <x v="3"/>
    <x v="2"/>
    <x v="10"/>
    <s v="Residential, High density; Multiple Dwelling Units, Low Rise &lt;Two stories or less&gt;"/>
    <n v="1330"/>
    <x v="0"/>
    <s v="FDOT District 5                         Town Melbourne Beach                   Brevard County"/>
    <x v="3"/>
    <x v="1"/>
    <m/>
    <m/>
    <n v="0"/>
    <n v="1"/>
    <n v="4"/>
    <n v="6.1474151111905906E-2"/>
    <n v="0.63851727993088592"/>
    <n v="0.10278568907028485"/>
    <n v="231.1734549270318"/>
    <n v="0.63851727993088592"/>
    <n v="0.10278559820327166"/>
    <n v="231.1734549270318"/>
    <n v="0.63851727993088592"/>
    <n v="0.10278559820327166"/>
  </r>
  <r>
    <n v="1544"/>
    <x v="1"/>
    <x v="0"/>
    <x v="3"/>
    <s v="62-304.520 (7), F.A.C."/>
    <x v="3"/>
    <x v="3"/>
    <x v="2"/>
    <x v="10"/>
    <s v="Residential, High density; Multiple Dwelling Units, Low Rise &lt;Two stories or less&gt;"/>
    <n v="1330"/>
    <x v="0"/>
    <s v="FDOT District 5                     City of Palm Bay                       Brevard County"/>
    <x v="3"/>
    <x v="1"/>
    <m/>
    <m/>
    <n v="0"/>
    <n v="1"/>
    <n v="2"/>
    <n v="2.322310616494521E-3"/>
    <n v="2.1187451602785415E-2"/>
    <n v="3.0029418740157633E-3"/>
    <n v="8.7179569158037253"/>
    <n v="2.1187451602785415E-2"/>
    <n v="3.002939219284731E-3"/>
    <n v="8.7179569158037253"/>
    <n v="2.1187451602785415E-2"/>
    <n v="3.002939219284731E-3"/>
  </r>
  <r>
    <n v="1545"/>
    <x v="1"/>
    <x v="0"/>
    <x v="3"/>
    <s v="62-304.520 (7), F.A.C."/>
    <x v="3"/>
    <x v="3"/>
    <x v="2"/>
    <x v="10"/>
    <s v="Residential, High density; Multiple Dwelling Units, Low Rise &lt;Two stories or less&gt;"/>
    <n v="1330"/>
    <x v="0"/>
    <s v="FDOT District 5                     City of Palm Bay                       Brevard County   SJRWMD C-1 Diversion"/>
    <x v="3"/>
    <x v="1"/>
    <m/>
    <m/>
    <n v="0.38"/>
    <n v="0.62"/>
    <n v="4"/>
    <n v="1.544729419197638E-2"/>
    <n v="0.20237788493343128"/>
    <n v="2.1422100567711117E-2"/>
    <n v="75.746165550738823"/>
    <n v="0.1254742886587274"/>
    <n v="2.1422081629643826E-2"/>
    <n v="46.962622641458076"/>
    <n v="0.1254742886587274"/>
    <n v="2.1422081629643826E-2"/>
  </r>
  <r>
    <n v="1546"/>
    <x v="1"/>
    <x v="0"/>
    <x v="3"/>
    <s v="62-304.520 (7), F.A.C."/>
    <x v="3"/>
    <x v="3"/>
    <x v="2"/>
    <x v="81"/>
    <s v="Residential, High density; Multiple Dwelling Units, High Rise &lt;Three stories or more&gt;"/>
    <n v="1340"/>
    <x v="0"/>
    <s v="FDOT District 5                              Town of Indialantic              Brevard County"/>
    <x v="3"/>
    <x v="1"/>
    <m/>
    <m/>
    <n v="0"/>
    <n v="1"/>
    <n v="5"/>
    <n v="2.0609308558195046E-2"/>
    <n v="0.22383106633326649"/>
    <n v="4.1757497377219246E-2"/>
    <n v="79.57586300599047"/>
    <n v="0.22383106633326649"/>
    <n v="4.1757460461778188E-2"/>
    <n v="79.57586300599047"/>
    <n v="0.22383106633326649"/>
    <n v="4.1757460461778188E-2"/>
  </r>
  <r>
    <n v="1547"/>
    <x v="1"/>
    <x v="0"/>
    <x v="3"/>
    <s v="62-304.520 (7), F.A.C."/>
    <x v="3"/>
    <x v="3"/>
    <x v="2"/>
    <x v="81"/>
    <s v="Residential, High density; Multiple Dwelling Units, High Rise &lt;Three stories or more&gt;"/>
    <n v="1340"/>
    <x v="0"/>
    <s v="FDOT District 5                     City of Palm Bay                       Brevard County"/>
    <x v="3"/>
    <x v="1"/>
    <m/>
    <m/>
    <n v="0"/>
    <n v="1"/>
    <n v="8"/>
    <n v="1.3228058734750778E-2"/>
    <n v="0.12730457541434603"/>
    <n v="2.1385937478765014E-2"/>
    <n v="48.950922781898967"/>
    <n v="0.12730457541434603"/>
    <n v="2.1385918572667455E-2"/>
    <n v="48.950922781898967"/>
    <n v="0.12730457541434603"/>
    <n v="2.1385918572667455E-2"/>
  </r>
  <r>
    <n v="1548"/>
    <x v="1"/>
    <x v="0"/>
    <x v="3"/>
    <s v="62-304.520 (7), F.A.C."/>
    <x v="3"/>
    <x v="3"/>
    <x v="2"/>
    <x v="81"/>
    <s v="Residential, High density; Multiple Dwelling Units, High Rise &lt;Three stories or more&gt;"/>
    <n v="1340"/>
    <x v="0"/>
    <s v="FDOT District 5             City of West Melbourne                               Brevard County"/>
    <x v="3"/>
    <x v="1"/>
    <m/>
    <m/>
    <n v="0"/>
    <n v="1"/>
    <n v="2"/>
    <n v="1.4440718040543591E-2"/>
    <n v="0.15196233630774134"/>
    <n v="2.5232383811927245E-2"/>
    <n v="58.073386832865985"/>
    <n v="0.15196233630774134"/>
    <n v="2.5232361505403991E-2"/>
    <n v="58.073386832865985"/>
    <n v="0.15196233630774134"/>
    <n v="2.5232361505403991E-2"/>
  </r>
  <r>
    <n v="1549"/>
    <x v="1"/>
    <x v="0"/>
    <x v="3"/>
    <s v="62-304.520 (7), F.A.C."/>
    <x v="3"/>
    <x v="3"/>
    <x v="2"/>
    <x v="11"/>
    <s v="Commercial and Services"/>
    <n v="1400"/>
    <x v="0"/>
    <s v="FDOT District 5                                            Brevard County"/>
    <x v="3"/>
    <x v="1"/>
    <m/>
    <m/>
    <n v="0"/>
    <n v="1"/>
    <n v="38"/>
    <n v="1.2434283648720599"/>
    <n v="11.013723478970437"/>
    <n v="1.560106426488836"/>
    <n v="4487.2923213768863"/>
    <n v="11.013723478970437"/>
    <n v="1.5601050472869959"/>
    <n v="4487.2923213768863"/>
    <n v="11.013723478970437"/>
    <n v="1.5601050472869959"/>
  </r>
  <r>
    <n v="1550"/>
    <x v="1"/>
    <x v="0"/>
    <x v="3"/>
    <s v="62-304.520 (7), F.A.C."/>
    <x v="3"/>
    <x v="3"/>
    <x v="2"/>
    <x v="11"/>
    <s v="Commercial and Services"/>
    <n v="1400"/>
    <x v="0"/>
    <s v="FDOT District 5                               Town of Grant-Valkaria             Brevard County"/>
    <x v="3"/>
    <x v="1"/>
    <m/>
    <m/>
    <n v="0"/>
    <n v="1"/>
    <n v="34"/>
    <n v="0.68727234647241997"/>
    <n v="6.8406881642179966"/>
    <n v="0.91273355654553623"/>
    <n v="2687.2308694271396"/>
    <n v="6.8406881642179966"/>
    <n v="0.91273274964942985"/>
    <n v="2687.2308694271396"/>
    <n v="6.8406881642179966"/>
    <n v="0.91273274964942985"/>
  </r>
  <r>
    <n v="1551"/>
    <x v="1"/>
    <x v="0"/>
    <x v="3"/>
    <s v="62-304.520 (7), F.A.C."/>
    <x v="3"/>
    <x v="3"/>
    <x v="2"/>
    <x v="11"/>
    <s v="Commercial and Services"/>
    <n v="1400"/>
    <x v="0"/>
    <s v="FDOT District 5                              Town of Indialantic              Brevard County"/>
    <x v="3"/>
    <x v="1"/>
    <m/>
    <m/>
    <n v="0"/>
    <n v="1"/>
    <n v="23"/>
    <n v="1.1753880624357669"/>
    <n v="13.105312782881375"/>
    <n v="1.9133791965981524"/>
    <n v="4569.659503757608"/>
    <n v="13.105312782881375"/>
    <n v="1.9133775050878401"/>
    <n v="4569.659503757608"/>
    <n v="13.105312782881375"/>
    <n v="1.9133775050878401"/>
  </r>
  <r>
    <n v="1552"/>
    <x v="1"/>
    <x v="0"/>
    <x v="3"/>
    <s v="62-304.520 (7), F.A.C."/>
    <x v="3"/>
    <x v="3"/>
    <x v="2"/>
    <x v="11"/>
    <s v="Commercial and Services"/>
    <n v="1400"/>
    <x v="0"/>
    <s v="FDOT District 5                           Town of Malabar                 Brevard County"/>
    <x v="3"/>
    <x v="1"/>
    <m/>
    <m/>
    <n v="0"/>
    <n v="1"/>
    <n v="8"/>
    <n v="0.3787921741123646"/>
    <n v="3.5198082381132334"/>
    <n v="0.47522453308121393"/>
    <n v="1424.2165657758064"/>
    <n v="3.5198082381132334"/>
    <n v="0.47522411296208555"/>
    <n v="1424.2165657758064"/>
    <n v="3.5198082381132334"/>
    <n v="0.47522411296208555"/>
  </r>
  <r>
    <n v="1553"/>
    <x v="1"/>
    <x v="0"/>
    <x v="3"/>
    <s v="62-304.520 (7), F.A.C."/>
    <x v="3"/>
    <x v="3"/>
    <x v="2"/>
    <x v="11"/>
    <s v="Commercial and Services"/>
    <n v="1400"/>
    <x v="0"/>
    <s v="FDOT District 5                          City of Melbourne                  Brevard County"/>
    <x v="3"/>
    <x v="1"/>
    <m/>
    <m/>
    <n v="0"/>
    <n v="1"/>
    <n v="58"/>
    <n v="1.2953981591882622"/>
    <n v="13.5755651181401"/>
    <n v="1.8093282657595171"/>
    <n v="5096.8955079622783"/>
    <n v="13.5755651181401"/>
    <n v="1.8093266662347494"/>
    <n v="5096.8955079622783"/>
    <n v="13.5755651181401"/>
    <n v="1.8093266662347494"/>
  </r>
  <r>
    <n v="1554"/>
    <x v="1"/>
    <x v="0"/>
    <x v="3"/>
    <s v="62-304.520 (7), F.A.C."/>
    <x v="3"/>
    <x v="3"/>
    <x v="2"/>
    <x v="11"/>
    <s v="Commercial and Services"/>
    <n v="1400"/>
    <x v="0"/>
    <s v="FDOT District 5                         Town Melbourne Beach                   Brevard County"/>
    <x v="3"/>
    <x v="1"/>
    <m/>
    <m/>
    <n v="0"/>
    <n v="1"/>
    <n v="16"/>
    <n v="2.4929298151156924"/>
    <n v="26.759279384859081"/>
    <n v="3.5770661924005269"/>
    <n v="9445.0931222413328"/>
    <n v="26.759279384859081"/>
    <n v="3.5770630301186572"/>
    <n v="9445.0931222413328"/>
    <n v="26.759279384859081"/>
    <n v="3.5770630301186572"/>
  </r>
  <r>
    <n v="1555"/>
    <x v="1"/>
    <x v="0"/>
    <x v="3"/>
    <s v="62-304.520 (7), F.A.C."/>
    <x v="3"/>
    <x v="3"/>
    <x v="2"/>
    <x v="11"/>
    <s v="Commercial and Services"/>
    <n v="1400"/>
    <x v="0"/>
    <s v="FDOT District 5                     City of Palm Bay                       Brevard County"/>
    <x v="3"/>
    <x v="1"/>
    <m/>
    <m/>
    <n v="0"/>
    <n v="1"/>
    <n v="308"/>
    <n v="20.364659692759954"/>
    <n v="224.06427566333321"/>
    <n v="29.720081325743678"/>
    <n v="87544.027741823433"/>
    <n v="224.06427566333321"/>
    <n v="29.720055051901017"/>
    <n v="87544.027741823433"/>
    <n v="224.06427566333321"/>
    <n v="29.720055051901017"/>
  </r>
  <r>
    <n v="1556"/>
    <x v="1"/>
    <x v="0"/>
    <x v="3"/>
    <s v="62-304.520 (7), F.A.C."/>
    <x v="3"/>
    <x v="3"/>
    <x v="2"/>
    <x v="11"/>
    <s v="Commercial and Services"/>
    <n v="1400"/>
    <x v="0"/>
    <s v="FDOT District 5                     City of Palm Bay                       Brevard County   SJRWMD C-1 Diversion"/>
    <x v="3"/>
    <x v="1"/>
    <m/>
    <m/>
    <n v="0.38"/>
    <n v="0.62"/>
    <n v="33"/>
    <n v="1.5331010179231701"/>
    <n v="15.546916422731057"/>
    <n v="1.2883718551459356"/>
    <n v="6507.5287345840552"/>
    <n v="9.6390881820932588"/>
    <n v="1.2883707161692597"/>
    <n v="4034.6678154421156"/>
    <n v="9.6390881820932588"/>
    <n v="1.2883707161692597"/>
  </r>
  <r>
    <n v="1557"/>
    <x v="1"/>
    <x v="0"/>
    <x v="3"/>
    <s v="62-304.520 (7), F.A.C."/>
    <x v="3"/>
    <x v="3"/>
    <x v="2"/>
    <x v="11"/>
    <s v="Commercial and Services"/>
    <n v="1400"/>
    <x v="0"/>
    <s v="FDOT District 5                     City of Palm Bay      Town of Malabar                 Brevard County"/>
    <x v="3"/>
    <x v="1"/>
    <m/>
    <m/>
    <n v="0"/>
    <n v="1"/>
    <n v="4"/>
    <n v="9.3767271234632896E-2"/>
    <n v="0.78372670369430275"/>
    <n v="0.10775960036515381"/>
    <n v="390.78122629376327"/>
    <n v="0.78372670369430275"/>
    <n v="0.10775950510098663"/>
    <n v="390.78122629376327"/>
    <n v="0.78372670369430275"/>
    <n v="0.10775950510098663"/>
  </r>
  <r>
    <n v="1558"/>
    <x v="1"/>
    <x v="0"/>
    <x v="3"/>
    <s v="62-304.520 (7), F.A.C."/>
    <x v="3"/>
    <x v="3"/>
    <x v="2"/>
    <x v="11"/>
    <s v="Commercial and Services"/>
    <n v="1400"/>
    <x v="0"/>
    <s v="FDOT District 5                     City of Palm Bay     City of Melbourne                  Brevard County"/>
    <x v="3"/>
    <x v="1"/>
    <m/>
    <m/>
    <n v="0"/>
    <n v="1"/>
    <n v="4"/>
    <n v="9.1969803566606875E-2"/>
    <n v="0.93274781152850483"/>
    <n v="0.12260755610491031"/>
    <n v="358.02228333994725"/>
    <n v="0.93274781152850483"/>
    <n v="0.12260744771450555"/>
    <n v="358.02228333994725"/>
    <n v="0.93274781152850483"/>
    <n v="0.12260744771450555"/>
  </r>
  <r>
    <n v="1559"/>
    <x v="1"/>
    <x v="0"/>
    <x v="3"/>
    <s v="62-304.520 (7), F.A.C."/>
    <x v="3"/>
    <x v="3"/>
    <x v="2"/>
    <x v="11"/>
    <s v="Commercial and Services"/>
    <n v="1400"/>
    <x v="0"/>
    <s v="FDOT District 5    MTWCD                                        Brevard County"/>
    <x v="3"/>
    <x v="1"/>
    <m/>
    <m/>
    <n v="0"/>
    <n v="1"/>
    <n v="1"/>
    <n v="2.2872737472131598E-2"/>
    <n v="0.27127059382467633"/>
    <n v="3.5514645766815095E-2"/>
    <n v="94.56906660209917"/>
    <n v="0.27127059382467633"/>
    <n v="3.5514614370325701E-2"/>
    <n v="94.56906660209917"/>
    <n v="0.27127059382467633"/>
    <n v="3.5514614370325701E-2"/>
  </r>
  <r>
    <n v="1560"/>
    <x v="1"/>
    <x v="0"/>
    <x v="3"/>
    <s v="62-304.520 (7), F.A.C."/>
    <x v="3"/>
    <x v="3"/>
    <x v="2"/>
    <x v="11"/>
    <s v="Commercial and Services"/>
    <n v="1400"/>
    <x v="0"/>
    <s v="FDOT District 5    MTWCD                 City of Palm Bay                       Brevard County"/>
    <x v="3"/>
    <x v="1"/>
    <m/>
    <m/>
    <n v="0"/>
    <n v="1"/>
    <n v="9"/>
    <n v="0.37354550530242836"/>
    <n v="4.5762404180297285"/>
    <n v="0.60002135465245965"/>
    <n v="1751.1233724555395"/>
    <n v="4.5762404180297285"/>
    <n v="0.60002082420752467"/>
    <n v="1751.1233724555395"/>
    <n v="4.5762404180297285"/>
    <n v="0.60002082420752467"/>
  </r>
  <r>
    <n v="1561"/>
    <x v="1"/>
    <x v="0"/>
    <x v="3"/>
    <s v="62-304.520 (7), F.A.C."/>
    <x v="3"/>
    <x v="3"/>
    <x v="2"/>
    <x v="11"/>
    <s v="Commercial and Services"/>
    <n v="1400"/>
    <x v="0"/>
    <s v="FDOT District 5    MTWCD                 City of Palm Bay                       Brevard County   SJRWMD C-1 Diversion"/>
    <x v="3"/>
    <x v="1"/>
    <m/>
    <m/>
    <n v="0.38"/>
    <n v="0.62"/>
    <n v="2"/>
    <n v="2.3257783795326448E-2"/>
    <n v="0.2123528988417904"/>
    <n v="1.6510076972131048E-2"/>
    <n v="93.949823852033262"/>
    <n v="0.13165879728191004"/>
    <n v="1.6510062376506006E-2"/>
    <n v="58.248890788260624"/>
    <n v="0.13165879728191004"/>
    <n v="1.6510062376506006E-2"/>
  </r>
  <r>
    <n v="1562"/>
    <x v="1"/>
    <x v="0"/>
    <x v="3"/>
    <s v="62-304.520 (7), F.A.C."/>
    <x v="3"/>
    <x v="3"/>
    <x v="2"/>
    <x v="64"/>
    <s v="Retail Sales and Services"/>
    <n v="1410"/>
    <x v="0"/>
    <s v="FDOT District 5                                            Brevard County"/>
    <x v="3"/>
    <x v="1"/>
    <m/>
    <m/>
    <n v="0"/>
    <n v="1"/>
    <n v="21"/>
    <n v="0.30384254178076864"/>
    <n v="2.3922534199151322"/>
    <n v="0.3281871506763413"/>
    <n v="1072.3721804930183"/>
    <n v="2.3922534199151322"/>
    <n v="0.32818686054464663"/>
    <n v="1072.3721804930183"/>
    <n v="2.3922534199151322"/>
    <n v="0.32818686054464663"/>
  </r>
  <r>
    <n v="1563"/>
    <x v="1"/>
    <x v="0"/>
    <x v="3"/>
    <s v="62-304.520 (7), F.A.C."/>
    <x v="3"/>
    <x v="3"/>
    <x v="2"/>
    <x v="64"/>
    <s v="Retail Sales and Services"/>
    <n v="1410"/>
    <x v="0"/>
    <s v="FDOT District 5                                            Brevard County   SJRWMD C-1 Diversion"/>
    <x v="3"/>
    <x v="1"/>
    <m/>
    <m/>
    <n v="0.38"/>
    <n v="0.62"/>
    <n v="3"/>
    <n v="1.3112315570184951E-2"/>
    <n v="0.11226132922584203"/>
    <n v="8.5654121094882862E-3"/>
    <n v="47.855595028387128"/>
    <n v="6.960202412002206E-2"/>
    <n v="8.5654045372919613E-3"/>
    <n v="29.670468917600015"/>
    <n v="6.960202412002206E-2"/>
    <n v="8.5654045372919613E-3"/>
  </r>
  <r>
    <n v="1564"/>
    <x v="1"/>
    <x v="0"/>
    <x v="3"/>
    <s v="62-304.520 (7), F.A.C."/>
    <x v="3"/>
    <x v="3"/>
    <x v="2"/>
    <x v="64"/>
    <s v="Retail Sales and Services"/>
    <n v="1410"/>
    <x v="0"/>
    <s v="FDOT District 5                               Town of Grant-Valkaria             Brevard County"/>
    <x v="3"/>
    <x v="1"/>
    <m/>
    <m/>
    <n v="0"/>
    <n v="1"/>
    <n v="23"/>
    <n v="0.13023206446944266"/>
    <n v="1.3674002509239889"/>
    <n v="0.1822577766573184"/>
    <n v="521.03224874397984"/>
    <n v="1.3674002509239889"/>
    <n v="0.18225761553352815"/>
    <n v="521.03224874397984"/>
    <n v="1.3674002509239889"/>
    <n v="0.18225761553352815"/>
  </r>
  <r>
    <n v="1565"/>
    <x v="1"/>
    <x v="0"/>
    <x v="3"/>
    <s v="62-304.520 (7), F.A.C."/>
    <x v="3"/>
    <x v="3"/>
    <x v="2"/>
    <x v="64"/>
    <s v="Retail Sales and Services"/>
    <n v="1410"/>
    <x v="0"/>
    <s v="FDOT District 5                              Town of Indialantic              Brevard County"/>
    <x v="3"/>
    <x v="1"/>
    <m/>
    <m/>
    <n v="0"/>
    <n v="1"/>
    <n v="14"/>
    <n v="0.11233460890023693"/>
    <n v="1.2759555755625194"/>
    <n v="0.17219056871681584"/>
    <n v="439.59540629766116"/>
    <n v="1.2759555755625194"/>
    <n v="0.17219041649287486"/>
    <n v="439.59540629766116"/>
    <n v="1.2759555755625194"/>
    <n v="0.17219041649287486"/>
  </r>
  <r>
    <n v="1566"/>
    <x v="1"/>
    <x v="0"/>
    <x v="3"/>
    <s v="62-304.520 (7), F.A.C."/>
    <x v="3"/>
    <x v="3"/>
    <x v="2"/>
    <x v="64"/>
    <s v="Retail Sales and Services"/>
    <n v="1410"/>
    <x v="0"/>
    <s v="FDOT District 5                           Town of Malabar                 Brevard County"/>
    <x v="3"/>
    <x v="1"/>
    <m/>
    <m/>
    <n v="0"/>
    <n v="1"/>
    <n v="14"/>
    <n v="3.7986116010055047E-2"/>
    <n v="0.33763233824404604"/>
    <n v="4.6544311075181102E-2"/>
    <n v="136.32086418641447"/>
    <n v="0.33763233824404604"/>
    <n v="4.6544269927988643E-2"/>
    <n v="136.32086418641447"/>
    <n v="0.33763233824404604"/>
    <n v="4.6544269927988643E-2"/>
  </r>
  <r>
    <n v="1567"/>
    <x v="1"/>
    <x v="0"/>
    <x v="3"/>
    <s v="62-304.520 (7), F.A.C."/>
    <x v="3"/>
    <x v="3"/>
    <x v="2"/>
    <x v="64"/>
    <s v="Retail Sales and Services"/>
    <n v="1410"/>
    <x v="0"/>
    <s v="FDOT District 5                          City of Melbourne                  Brevard County"/>
    <x v="3"/>
    <x v="1"/>
    <m/>
    <m/>
    <n v="0"/>
    <n v="1"/>
    <n v="32"/>
    <n v="4.137308547266666E-2"/>
    <n v="0.43401254664889649"/>
    <n v="5.7501421803829778E-2"/>
    <n v="163.5040258347808"/>
    <n v="0.43401254664889649"/>
    <n v="5.7501370970075572E-2"/>
    <n v="163.5040258347808"/>
    <n v="0.43401254664889649"/>
    <n v="5.7501370970075572E-2"/>
  </r>
  <r>
    <n v="1568"/>
    <x v="1"/>
    <x v="0"/>
    <x v="3"/>
    <s v="62-304.520 (7), F.A.C."/>
    <x v="3"/>
    <x v="3"/>
    <x v="2"/>
    <x v="64"/>
    <s v="Retail Sales and Services"/>
    <n v="1410"/>
    <x v="0"/>
    <s v="FDOT District 5                         Town Melbourne Beach                   Brevard County"/>
    <x v="3"/>
    <x v="1"/>
    <m/>
    <m/>
    <n v="0"/>
    <n v="1"/>
    <n v="4"/>
    <n v="2.219041230552558E-2"/>
    <n v="0.23025936007800629"/>
    <n v="3.5662640302356892E-2"/>
    <n v="83.381364169629379"/>
    <n v="0.23025936007800629"/>
    <n v="3.5662608775034035E-2"/>
    <n v="83.381364169629379"/>
    <n v="0.23025936007800629"/>
    <n v="3.5662608775034035E-2"/>
  </r>
  <r>
    <n v="1569"/>
    <x v="1"/>
    <x v="0"/>
    <x v="3"/>
    <s v="62-304.520 (7), F.A.C."/>
    <x v="3"/>
    <x v="3"/>
    <x v="2"/>
    <x v="64"/>
    <s v="Retail Sales and Services"/>
    <n v="1410"/>
    <x v="0"/>
    <s v="FDOT District 5                     City of Palm Bay                       Brevard County"/>
    <x v="3"/>
    <x v="1"/>
    <m/>
    <m/>
    <n v="0"/>
    <n v="1"/>
    <n v="125"/>
    <n v="0.49099621230057278"/>
    <n v="5.2601157611018143"/>
    <n v="0.69934659392065857"/>
    <n v="2010.6502301321927"/>
    <n v="5.2601157611018143"/>
    <n v="0.69934597566789625"/>
    <n v="2010.6502301321927"/>
    <n v="5.2601157611018143"/>
    <n v="0.69934597566789625"/>
  </r>
  <r>
    <n v="1570"/>
    <x v="1"/>
    <x v="0"/>
    <x v="3"/>
    <s v="62-304.520 (7), F.A.C."/>
    <x v="3"/>
    <x v="3"/>
    <x v="2"/>
    <x v="64"/>
    <s v="Retail Sales and Services"/>
    <n v="1410"/>
    <x v="0"/>
    <s v="FDOT District 5                     City of Palm Bay                       Brevard County   SJRWMD C-1 Diversion"/>
    <x v="3"/>
    <x v="1"/>
    <m/>
    <m/>
    <n v="0.38"/>
    <n v="0.62"/>
    <n v="9"/>
    <n v="2.5252204450610251E-2"/>
    <n v="0.29157191911719377"/>
    <n v="2.4030951980769939E-2"/>
    <n v="118.69039712564248"/>
    <n v="0.18077458985266015"/>
    <n v="2.4030930736364711E-2"/>
    <n v="73.588046217898352"/>
    <n v="0.18077458985266015"/>
    <n v="2.4030930736364711E-2"/>
  </r>
  <r>
    <n v="1571"/>
    <x v="1"/>
    <x v="0"/>
    <x v="3"/>
    <s v="62-304.520 (7), F.A.C."/>
    <x v="3"/>
    <x v="3"/>
    <x v="2"/>
    <x v="64"/>
    <s v="Retail Sales and Services"/>
    <n v="1410"/>
    <x v="0"/>
    <s v="FDOT District 5                     City of Palm Bay      Town of Malabar                 Brevard County"/>
    <x v="3"/>
    <x v="1"/>
    <m/>
    <m/>
    <n v="0"/>
    <n v="1"/>
    <n v="1"/>
    <n v="6.4781606011044999E-4"/>
    <n v="6.3610198222813349E-3"/>
    <n v="9.1346863751526623E-4"/>
    <n v="2.3523288164090657"/>
    <n v="6.3610198222813349E-3"/>
    <n v="9.1346782996931902E-4"/>
    <n v="2.3523288164090657"/>
    <n v="6.3610198222813349E-3"/>
    <n v="9.1346782996931902E-4"/>
  </r>
  <r>
    <n v="1572"/>
    <x v="1"/>
    <x v="0"/>
    <x v="3"/>
    <s v="62-304.520 (7), F.A.C."/>
    <x v="3"/>
    <x v="3"/>
    <x v="2"/>
    <x v="64"/>
    <s v="Retail Sales and Services"/>
    <n v="1410"/>
    <x v="0"/>
    <s v="FDOT District 5             City of West Melbourne                               Brevard County"/>
    <x v="3"/>
    <x v="1"/>
    <m/>
    <m/>
    <n v="0"/>
    <n v="1"/>
    <n v="18"/>
    <n v="0.56384861075015968"/>
    <n v="4.8121513103970148"/>
    <n v="0.63996426173749432"/>
    <n v="2286.8832028528377"/>
    <n v="4.8121513103970148"/>
    <n v="0.63996369598129232"/>
    <n v="2286.8832028528377"/>
    <n v="4.8121513103970148"/>
    <n v="0.63996369598129232"/>
  </r>
  <r>
    <n v="1573"/>
    <x v="1"/>
    <x v="0"/>
    <x v="3"/>
    <s v="62-304.520 (7), F.A.C."/>
    <x v="3"/>
    <x v="3"/>
    <x v="2"/>
    <x v="64"/>
    <s v="Retail Sales and Services"/>
    <n v="1410"/>
    <x v="0"/>
    <s v="FDOT District 5             City of West Melbourne                               Brevard County   SJRWMD C-1 Diversion"/>
    <x v="3"/>
    <x v="1"/>
    <m/>
    <m/>
    <n v="0.38"/>
    <n v="0.62"/>
    <n v="9"/>
    <n v="0.14006850614663197"/>
    <n v="1.3782820384479848"/>
    <n v="0.11245599708935694"/>
    <n v="592.76201339790885"/>
    <n v="0.85453486383775068"/>
    <n v="0.11245589767337121"/>
    <n v="367.51244830670345"/>
    <n v="0.85453486383775068"/>
    <n v="0.11245589767337121"/>
  </r>
  <r>
    <n v="1574"/>
    <x v="1"/>
    <x v="0"/>
    <x v="3"/>
    <s v="62-304.520 (7), F.A.C."/>
    <x v="3"/>
    <x v="3"/>
    <x v="2"/>
    <x v="64"/>
    <s v="Retail Sales and Services"/>
    <n v="1410"/>
    <x v="0"/>
    <s v="FDOT District 5    MTWCD         City of West Melbourne                               Brevard County   SJRWMD C-1 Diversion"/>
    <x v="3"/>
    <x v="1"/>
    <m/>
    <m/>
    <n v="0.38"/>
    <n v="0.62"/>
    <n v="1"/>
    <n v="6.90343112298571E-3"/>
    <n v="6.7858351262878688E-2"/>
    <n v="5.5160205164171668E-3"/>
    <n v="29.359145282486192"/>
    <n v="4.2072177782984783E-2"/>
    <n v="5.5160156400154382E-3"/>
    <n v="18.202670075141441"/>
    <n v="4.2072177782984783E-2"/>
    <n v="5.5160156400154382E-3"/>
  </r>
  <r>
    <n v="1575"/>
    <x v="1"/>
    <x v="0"/>
    <x v="3"/>
    <s v="62-304.520 (7), F.A.C."/>
    <x v="3"/>
    <x v="3"/>
    <x v="2"/>
    <x v="65"/>
    <s v="Wholesale Sales and Services &lt;Excluding warehouses associated with industrial use&gt;"/>
    <n v="1420"/>
    <x v="0"/>
    <s v="FDOT District 5                                            Brevard County"/>
    <x v="3"/>
    <x v="1"/>
    <m/>
    <m/>
    <n v="0"/>
    <n v="1"/>
    <n v="1"/>
    <n v="3.0608252746662599E-3"/>
    <n v="2.9512321214469898E-2"/>
    <n v="3.9277930649701366E-3"/>
    <n v="12.406521104695587"/>
    <n v="2.9512321214469898E-2"/>
    <n v="3.9277895926304596E-3"/>
    <n v="12.406521104695587"/>
    <n v="2.9512321214469898E-2"/>
    <n v="3.9277895926304596E-3"/>
  </r>
  <r>
    <n v="1576"/>
    <x v="1"/>
    <x v="0"/>
    <x v="3"/>
    <s v="62-304.520 (7), F.A.C."/>
    <x v="3"/>
    <x v="3"/>
    <x v="2"/>
    <x v="65"/>
    <s v="Wholesale Sales and Services &lt;Excluding warehouses associated with industrial use&gt;"/>
    <n v="1420"/>
    <x v="0"/>
    <s v="FDOT District 5                               Town of Grant-Valkaria             Brevard County"/>
    <x v="3"/>
    <x v="1"/>
    <m/>
    <m/>
    <n v="0"/>
    <n v="1"/>
    <n v="15"/>
    <n v="0.11131467447355642"/>
    <n v="1.0272368605797522"/>
    <n v="0.13592757368186253"/>
    <n v="434.54952895378341"/>
    <n v="1.0272368605797522"/>
    <n v="0.1359274535159839"/>
    <n v="434.54952895378341"/>
    <n v="1.0272368605797522"/>
    <n v="0.1359274535159839"/>
  </r>
  <r>
    <n v="1577"/>
    <x v="1"/>
    <x v="0"/>
    <x v="3"/>
    <s v="62-304.520 (7), F.A.C."/>
    <x v="3"/>
    <x v="3"/>
    <x v="2"/>
    <x v="65"/>
    <s v="Wholesale Sales and Services &lt;Excluding warehouses associated with industrial use&gt;"/>
    <n v="1420"/>
    <x v="0"/>
    <s v="FDOT District 5                           Town of Malabar                 Brevard County"/>
    <x v="3"/>
    <x v="1"/>
    <m/>
    <m/>
    <n v="0"/>
    <n v="1"/>
    <n v="6"/>
    <n v="8.6424322861500223E-3"/>
    <n v="8.3074415436931073E-2"/>
    <n v="1.1503682195008295E-2"/>
    <n v="31.979881524418563"/>
    <n v="8.3074415436931073E-2"/>
    <n v="1.1503672025253603E-2"/>
    <n v="31.979881524418563"/>
    <n v="8.3074415436931073E-2"/>
    <n v="1.1503672025253603E-2"/>
  </r>
  <r>
    <n v="1578"/>
    <x v="1"/>
    <x v="0"/>
    <x v="3"/>
    <s v="62-304.520 (7), F.A.C."/>
    <x v="3"/>
    <x v="3"/>
    <x v="2"/>
    <x v="65"/>
    <s v="Wholesale Sales and Services &lt;Excluding warehouses associated with industrial use&gt;"/>
    <n v="1420"/>
    <x v="0"/>
    <s v="FDOT District 5                          City of Melbourne                  Brevard County"/>
    <x v="3"/>
    <x v="1"/>
    <m/>
    <m/>
    <n v="0"/>
    <n v="1"/>
    <n v="14"/>
    <n v="3.0910327170047359E-2"/>
    <n v="0.31608850932766547"/>
    <n v="4.1883211996871658E-2"/>
    <n v="122.76096066330066"/>
    <n v="0.31608850932766547"/>
    <n v="4.1883174970293216E-2"/>
    <n v="122.76096066330066"/>
    <n v="0.31608850932766547"/>
    <n v="4.1883174970293216E-2"/>
  </r>
  <r>
    <n v="1579"/>
    <x v="1"/>
    <x v="0"/>
    <x v="3"/>
    <s v="62-304.520 (7), F.A.C."/>
    <x v="3"/>
    <x v="3"/>
    <x v="2"/>
    <x v="65"/>
    <s v="Wholesale Sales and Services &lt;Excluding warehouses associated with industrial use&gt;"/>
    <n v="1420"/>
    <x v="0"/>
    <s v="FDOT District 5                     City of Palm Bay                       Brevard County"/>
    <x v="3"/>
    <x v="1"/>
    <m/>
    <m/>
    <n v="0"/>
    <n v="1"/>
    <n v="35"/>
    <n v="0.11182406138280125"/>
    <n v="1.1086812835195134"/>
    <n v="0.14798950321124424"/>
    <n v="445.75272496054447"/>
    <n v="1.1086812835195134"/>
    <n v="0.14798937238209611"/>
    <n v="445.75272496054447"/>
    <n v="1.1086812835195134"/>
    <n v="0.14798937238209611"/>
  </r>
  <r>
    <n v="1580"/>
    <x v="1"/>
    <x v="0"/>
    <x v="3"/>
    <s v="62-304.520 (7), F.A.C."/>
    <x v="3"/>
    <x v="3"/>
    <x v="2"/>
    <x v="65"/>
    <s v="Wholesale Sales and Services &lt;Excluding warehouses associated with industrial use&gt;"/>
    <n v="1420"/>
    <x v="0"/>
    <s v="FDOT District 5                     City of Palm Bay                       Brevard County   SJRWMD C-1 Diversion"/>
    <x v="3"/>
    <x v="1"/>
    <m/>
    <m/>
    <n v="0.38"/>
    <n v="0.62"/>
    <n v="8"/>
    <n v="0.2708876375827603"/>
    <n v="2.330852129511598"/>
    <n v="0.19110953907904779"/>
    <n v="1157.2323909513016"/>
    <n v="1.4451283202971912"/>
    <n v="0.19110937012991508"/>
    <n v="717.4840823898071"/>
    <n v="1.4451283202971912"/>
    <n v="0.19110937012991508"/>
  </r>
  <r>
    <n v="1581"/>
    <x v="1"/>
    <x v="0"/>
    <x v="3"/>
    <s v="62-304.520 (7), F.A.C."/>
    <x v="3"/>
    <x v="3"/>
    <x v="2"/>
    <x v="65"/>
    <s v="Wholesale Sales and Services &lt;Excluding warehouses associated with industrial use&gt;"/>
    <n v="1420"/>
    <x v="0"/>
    <s v="FDOT District 5                     City of Palm Bay      Town of Malabar                 Brevard County"/>
    <x v="3"/>
    <x v="1"/>
    <m/>
    <m/>
    <n v="0"/>
    <n v="1"/>
    <n v="1"/>
    <n v="2.8076174622437101E-4"/>
    <n v="2.7043692836462661E-3"/>
    <n v="3.8780190635290235E-4"/>
    <n v="1.0543541391194091"/>
    <n v="2.7043692836462661E-3"/>
    <n v="3.8780156351917399E-4"/>
    <n v="1.0543541391194091"/>
    <n v="2.7043692836462661E-3"/>
    <n v="3.8780156351917399E-4"/>
  </r>
  <r>
    <n v="1582"/>
    <x v="1"/>
    <x v="0"/>
    <x v="3"/>
    <s v="62-304.520 (7), F.A.C."/>
    <x v="3"/>
    <x v="3"/>
    <x v="2"/>
    <x v="65"/>
    <s v="Wholesale Sales and Services &lt;Excluding warehouses associated with industrial use&gt;"/>
    <n v="1420"/>
    <x v="0"/>
    <s v="FDOT District 5             City of West Melbourne                               Brevard County   SJRWMD C-1 Diversion"/>
    <x v="3"/>
    <x v="1"/>
    <m/>
    <m/>
    <n v="0.38"/>
    <n v="0.62"/>
    <n v="6"/>
    <n v="0.1011934661416761"/>
    <n v="0.8782803296850985"/>
    <n v="7.1897931370404317E-2"/>
    <n v="426.99622303304068"/>
    <n v="0.54453380440476118"/>
    <n v="7.1897867809510213E-2"/>
    <n v="264.73765828048516"/>
    <n v="0.54453380440476118"/>
    <n v="7.1897867809510213E-2"/>
  </r>
  <r>
    <n v="1583"/>
    <x v="1"/>
    <x v="0"/>
    <x v="3"/>
    <s v="62-304.520 (7), F.A.C."/>
    <x v="3"/>
    <x v="3"/>
    <x v="2"/>
    <x v="66"/>
    <s v="Professional Services"/>
    <n v="1430"/>
    <x v="0"/>
    <s v="FDOT District 5                                            Brevard County"/>
    <x v="3"/>
    <x v="1"/>
    <m/>
    <m/>
    <n v="0"/>
    <n v="1"/>
    <n v="2"/>
    <n v="2.3821309997205499E-3"/>
    <n v="2.1432802272942544E-2"/>
    <n v="3.0717456056893466E-3"/>
    <n v="8.7403637369992051"/>
    <n v="2.1432802272942544E-2"/>
    <n v="3.07174289013282E-3"/>
    <n v="8.7403637369992051"/>
    <n v="2.1432802272942544E-2"/>
    <n v="3.07174289013282E-3"/>
  </r>
  <r>
    <n v="1584"/>
    <x v="1"/>
    <x v="0"/>
    <x v="3"/>
    <s v="62-304.520 (7), F.A.C."/>
    <x v="3"/>
    <x v="3"/>
    <x v="2"/>
    <x v="66"/>
    <s v="Professional Services"/>
    <n v="1430"/>
    <x v="0"/>
    <s v="FDOT District 5                               Town of Grant-Valkaria             Brevard County"/>
    <x v="3"/>
    <x v="1"/>
    <m/>
    <m/>
    <n v="0"/>
    <n v="1"/>
    <n v="6"/>
    <n v="2.2211048555024294E-2"/>
    <n v="0.19604782591207842"/>
    <n v="2.5932324075203083E-2"/>
    <n v="84.405244931561811"/>
    <n v="0.19604782591207842"/>
    <n v="2.5932301149902345E-2"/>
    <n v="84.405244931561811"/>
    <n v="0.19604782591207842"/>
    <n v="2.5932301149902345E-2"/>
  </r>
  <r>
    <n v="1585"/>
    <x v="1"/>
    <x v="0"/>
    <x v="3"/>
    <s v="62-304.520 (7), F.A.C."/>
    <x v="3"/>
    <x v="3"/>
    <x v="2"/>
    <x v="66"/>
    <s v="Professional Services"/>
    <n v="1430"/>
    <x v="0"/>
    <s v="FDOT District 5                           Town of Malabar                 Brevard County"/>
    <x v="3"/>
    <x v="1"/>
    <m/>
    <m/>
    <n v="0"/>
    <n v="1"/>
    <n v="2"/>
    <n v="1.2711579885555724E-3"/>
    <n v="1.0877125573183278E-2"/>
    <n v="1.3676082057994801E-3"/>
    <n v="3.924173150828175"/>
    <n v="1.0877125573183278E-2"/>
    <n v="1.3676069967744257E-3"/>
    <n v="3.924173150828175"/>
    <n v="1.0877125573183278E-2"/>
    <n v="1.3676069967744257E-3"/>
  </r>
  <r>
    <n v="1586"/>
    <x v="1"/>
    <x v="0"/>
    <x v="3"/>
    <s v="62-304.520 (7), F.A.C."/>
    <x v="3"/>
    <x v="3"/>
    <x v="2"/>
    <x v="66"/>
    <s v="Professional Services"/>
    <n v="1430"/>
    <x v="0"/>
    <s v="FDOT District 5                          City of Melbourne                  Brevard County"/>
    <x v="3"/>
    <x v="1"/>
    <m/>
    <m/>
    <n v="0"/>
    <n v="1"/>
    <n v="1"/>
    <n v="1.5393202286271199E-3"/>
    <n v="1.5931288193509887E-2"/>
    <n v="2.1145327022822542E-3"/>
    <n v="6.1069528614552571"/>
    <n v="1.5931288193509887E-2"/>
    <n v="2.1145308329435101E-3"/>
    <n v="6.1069528614552571"/>
    <n v="1.5931288193509887E-2"/>
    <n v="2.1145308329435101E-3"/>
  </r>
  <r>
    <n v="1587"/>
    <x v="1"/>
    <x v="0"/>
    <x v="3"/>
    <s v="62-304.520 (7), F.A.C."/>
    <x v="3"/>
    <x v="3"/>
    <x v="2"/>
    <x v="66"/>
    <s v="Professional Services"/>
    <n v="1430"/>
    <x v="0"/>
    <s v="FDOT District 5                         Town Melbourne Beach                   Brevard County"/>
    <x v="3"/>
    <x v="1"/>
    <m/>
    <m/>
    <n v="0"/>
    <n v="1"/>
    <n v="1"/>
    <n v="2.7559466909157899E-2"/>
    <n v="0.27454473088376263"/>
    <n v="3.7982323925211295E-2"/>
    <n v="104.60101623581497"/>
    <n v="0.27454473088376263"/>
    <n v="3.7982290347187302E-2"/>
    <n v="104.60101623581497"/>
    <n v="0.27454473088376263"/>
    <n v="3.7982290347187302E-2"/>
  </r>
  <r>
    <n v="1588"/>
    <x v="1"/>
    <x v="0"/>
    <x v="3"/>
    <s v="62-304.520 (7), F.A.C."/>
    <x v="3"/>
    <x v="3"/>
    <x v="2"/>
    <x v="66"/>
    <s v="Professional Services"/>
    <n v="1430"/>
    <x v="0"/>
    <s v="FDOT District 5                     City of Palm Bay                       Brevard County"/>
    <x v="3"/>
    <x v="1"/>
    <m/>
    <m/>
    <n v="0"/>
    <n v="1"/>
    <n v="38"/>
    <n v="0.10692153317011553"/>
    <n v="1.096895264195942"/>
    <n v="0.14835800496129464"/>
    <n v="419.28631885556433"/>
    <n v="1.096895264195942"/>
    <n v="0.14835787380637497"/>
    <n v="419.28631885556433"/>
    <n v="1.096895264195942"/>
    <n v="0.14835787380637497"/>
  </r>
  <r>
    <n v="1589"/>
    <x v="1"/>
    <x v="0"/>
    <x v="3"/>
    <s v="62-304.520 (7), F.A.C."/>
    <x v="3"/>
    <x v="3"/>
    <x v="2"/>
    <x v="66"/>
    <s v="Professional Services"/>
    <n v="1430"/>
    <x v="0"/>
    <s v="FDOT District 5                     City of Palm Bay                       Brevard County   SJRWMD C-1 Diversion"/>
    <x v="3"/>
    <x v="1"/>
    <m/>
    <m/>
    <n v="0.38"/>
    <n v="0.62"/>
    <n v="3"/>
    <n v="7.8102561217107902E-2"/>
    <n v="0.7124439389429692"/>
    <n v="5.8821285464487769E-2"/>
    <n v="332.05211260294379"/>
    <n v="0.44171524214464092"/>
    <n v="5.8821233463916857E-2"/>
    <n v="205.87230981382515"/>
    <n v="0.44171524214464092"/>
    <n v="5.8821233463916857E-2"/>
  </r>
  <r>
    <n v="1590"/>
    <x v="1"/>
    <x v="0"/>
    <x v="3"/>
    <s v="62-304.520 (7), F.A.C."/>
    <x v="3"/>
    <x v="3"/>
    <x v="2"/>
    <x v="67"/>
    <s v="Tourist Services"/>
    <n v="1450"/>
    <x v="0"/>
    <s v="FDOT District 5                                            Brevard County"/>
    <x v="3"/>
    <x v="1"/>
    <m/>
    <m/>
    <n v="0"/>
    <n v="1"/>
    <n v="1"/>
    <n v="2.3819341091642198E-3"/>
    <n v="2.5971757754120438E-2"/>
    <n v="3.6822376767534472E-3"/>
    <n v="8.6578650927872687"/>
    <n v="2.5971757754120438E-2"/>
    <n v="3.6822344214954101E-3"/>
    <n v="8.6578650927872687"/>
    <n v="2.5971757754120438E-2"/>
    <n v="3.6822344214954101E-3"/>
  </r>
  <r>
    <n v="1591"/>
    <x v="1"/>
    <x v="0"/>
    <x v="3"/>
    <s v="62-304.520 (7), F.A.C."/>
    <x v="3"/>
    <x v="3"/>
    <x v="2"/>
    <x v="67"/>
    <s v="Tourist Services"/>
    <n v="1450"/>
    <x v="0"/>
    <s v="FDOT District 5                               Town of Grant-Valkaria             Brevard County"/>
    <x v="3"/>
    <x v="1"/>
    <m/>
    <m/>
    <n v="0"/>
    <n v="1"/>
    <n v="7"/>
    <n v="3.3083121282524365E-2"/>
    <n v="0.20943546514350453"/>
    <n v="2.7865822066013641E-2"/>
    <n v="84.401809953905683"/>
    <n v="0.20943546514350453"/>
    <n v="2.7865797431416581E-2"/>
    <n v="84.401809953905683"/>
    <n v="0.20943546514350453"/>
    <n v="2.7865797431416581E-2"/>
  </r>
  <r>
    <n v="1592"/>
    <x v="1"/>
    <x v="0"/>
    <x v="3"/>
    <s v="62-304.520 (7), F.A.C."/>
    <x v="3"/>
    <x v="3"/>
    <x v="2"/>
    <x v="67"/>
    <s v="Tourist Services"/>
    <n v="1450"/>
    <x v="0"/>
    <s v="FDOT District 5                           Town of Malabar                 Brevard County"/>
    <x v="3"/>
    <x v="1"/>
    <m/>
    <m/>
    <n v="0"/>
    <n v="1"/>
    <n v="9"/>
    <n v="1.9916722728058001E-2"/>
    <n v="0.15138953881159845"/>
    <n v="2.0909224606941525E-2"/>
    <n v="67.190187512537307"/>
    <n v="0.15138953881159845"/>
    <n v="2.0909206122278826E-2"/>
    <n v="67.190187512537307"/>
    <n v="0.15138953881159845"/>
    <n v="2.0909206122278826E-2"/>
  </r>
  <r>
    <n v="1593"/>
    <x v="1"/>
    <x v="0"/>
    <x v="3"/>
    <s v="62-304.520 (7), F.A.C."/>
    <x v="3"/>
    <x v="3"/>
    <x v="2"/>
    <x v="67"/>
    <s v="Tourist Services"/>
    <n v="1450"/>
    <x v="0"/>
    <s v="FDOT District 5                         Town Melbourne Beach                   Brevard County"/>
    <x v="3"/>
    <x v="1"/>
    <m/>
    <m/>
    <n v="0"/>
    <n v="1"/>
    <n v="3"/>
    <n v="1.9078635277275321E-2"/>
    <n v="0.19462892051742448"/>
    <n v="2.6092701874182833E-2"/>
    <n v="71.859317577939208"/>
    <n v="0.19462892051742448"/>
    <n v="2.609267880710104E-2"/>
    <n v="71.859317577939208"/>
    <n v="0.19462892051742448"/>
    <n v="2.609267880710104E-2"/>
  </r>
  <r>
    <n v="1594"/>
    <x v="1"/>
    <x v="0"/>
    <x v="3"/>
    <s v="62-304.520 (7), F.A.C."/>
    <x v="3"/>
    <x v="3"/>
    <x v="2"/>
    <x v="67"/>
    <s v="Tourist Services"/>
    <n v="1450"/>
    <x v="0"/>
    <s v="FDOT District 5                     City of Palm Bay                       Brevard County"/>
    <x v="3"/>
    <x v="1"/>
    <m/>
    <m/>
    <n v="0"/>
    <n v="1"/>
    <n v="19"/>
    <n v="0.10146766199554369"/>
    <n v="1.1338983130038975"/>
    <n v="0.15073800739789217"/>
    <n v="468.33434020971771"/>
    <n v="1.1338983130038975"/>
    <n v="0.15073787413894699"/>
    <n v="468.33434020971771"/>
    <n v="1.1338983130038975"/>
    <n v="0.15073787413894699"/>
  </r>
  <r>
    <n v="1595"/>
    <x v="1"/>
    <x v="0"/>
    <x v="3"/>
    <s v="62-304.520 (7), F.A.C."/>
    <x v="3"/>
    <x v="3"/>
    <x v="2"/>
    <x v="67"/>
    <s v="Tourist Services"/>
    <n v="1450"/>
    <x v="0"/>
    <s v="FDOT District 5                     City of Palm Bay                       Brevard County   SJRWMD C-1 Diversion"/>
    <x v="3"/>
    <x v="1"/>
    <m/>
    <m/>
    <n v="0.38"/>
    <n v="0.62"/>
    <n v="4"/>
    <n v="7.3928843232461865E-3"/>
    <n v="8.8322457408174793E-2"/>
    <n v="7.4960235023594406E-3"/>
    <n v="36.20059379864103"/>
    <n v="5.475992359306836E-2"/>
    <n v="7.4960168755490971E-3"/>
    <n v="22.444368155157438"/>
    <n v="5.475992359306836E-2"/>
    <n v="7.4960168755490971E-3"/>
  </r>
  <r>
    <n v="1596"/>
    <x v="1"/>
    <x v="0"/>
    <x v="3"/>
    <s v="62-304.520 (7), F.A.C."/>
    <x v="3"/>
    <x v="3"/>
    <x v="2"/>
    <x v="90"/>
    <s v="Commercial and Services Under Construction"/>
    <n v="1490"/>
    <x v="0"/>
    <s v="FDOT District 5                                            Brevard County   SJRWMD C-1 Diversion"/>
    <x v="3"/>
    <x v="1"/>
    <m/>
    <m/>
    <n v="0.38"/>
    <n v="0.62"/>
    <n v="4"/>
    <n v="0.1787324231143845"/>
    <n v="1.8110228309944385"/>
    <n v="0.14569217723791456"/>
    <n v="734.38148786044997"/>
    <n v="1.1228341552165519"/>
    <n v="0.1456920484397021"/>
    <n v="455.31652247347898"/>
    <n v="1.1228341552165519"/>
    <n v="0.1456920484397021"/>
  </r>
  <r>
    <n v="1597"/>
    <x v="1"/>
    <x v="0"/>
    <x v="3"/>
    <s v="62-304.520 (7), F.A.C."/>
    <x v="3"/>
    <x v="3"/>
    <x v="2"/>
    <x v="90"/>
    <s v="Commercial and Services Under Construction"/>
    <n v="1490"/>
    <x v="0"/>
    <s v="FDOT District 5                           Town of Malabar                 Brevard County"/>
    <x v="3"/>
    <x v="1"/>
    <m/>
    <m/>
    <n v="0"/>
    <n v="1"/>
    <n v="2"/>
    <n v="0.1503979272849584"/>
    <n v="1.4870759090430843"/>
    <n v="0.22514445216539841"/>
    <n v="572.795605617506"/>
    <n v="1.4870759090430843"/>
    <n v="0.2251442531279258"/>
    <n v="572.795605617506"/>
    <n v="1.4870759090430843"/>
    <n v="0.2251442531279258"/>
  </r>
  <r>
    <n v="1598"/>
    <x v="1"/>
    <x v="0"/>
    <x v="3"/>
    <s v="62-304.520 (7), F.A.C."/>
    <x v="3"/>
    <x v="3"/>
    <x v="2"/>
    <x v="90"/>
    <s v="Commercial and Services Under Construction"/>
    <n v="1490"/>
    <x v="0"/>
    <s v="FDOT District 5                     City of Palm Bay                       Brevard County"/>
    <x v="3"/>
    <x v="1"/>
    <m/>
    <m/>
    <n v="0"/>
    <n v="1"/>
    <n v="3"/>
    <n v="3.8253556750565104E-2"/>
    <n v="0.2290336704366695"/>
    <n v="3.3351649882039883E-2"/>
    <n v="111.6576460414401"/>
    <n v="0.2290336704366695"/>
    <n v="3.3351620397732901E-2"/>
    <n v="111.6576460414401"/>
    <n v="0.2290336704366695"/>
    <n v="3.3351620397732901E-2"/>
  </r>
  <r>
    <n v="1599"/>
    <x v="1"/>
    <x v="0"/>
    <x v="3"/>
    <s v="62-304.520 (7), F.A.C."/>
    <x v="3"/>
    <x v="3"/>
    <x v="2"/>
    <x v="90"/>
    <s v="Commercial and Services Under Construction"/>
    <n v="1490"/>
    <x v="0"/>
    <s v="FDOT District 5             City of West Melbourne                               Brevard County   SJRWMD C-1 Diversion"/>
    <x v="3"/>
    <x v="1"/>
    <m/>
    <m/>
    <n v="0.38"/>
    <n v="0.62"/>
    <n v="14"/>
    <n v="1.1861933948992136"/>
    <n v="11.979309139406507"/>
    <n v="0.98306405359699167"/>
    <n v="4888.5265008083461"/>
    <n v="7.4271716664320335"/>
    <n v="0.98306318452567254"/>
    <n v="3030.8864305011748"/>
    <n v="7.4271716664320335"/>
    <n v="0.98306318452567254"/>
  </r>
  <r>
    <n v="1600"/>
    <x v="1"/>
    <x v="0"/>
    <x v="3"/>
    <s v="62-304.520 (7), F.A.C."/>
    <x v="3"/>
    <x v="3"/>
    <x v="2"/>
    <x v="90"/>
    <s v="Commercial and Services Under Construction"/>
    <n v="1490"/>
    <x v="0"/>
    <s v="FDOT District 5    MTWCD                                        Brevard County   SJRWMD C-1 Diversion"/>
    <x v="3"/>
    <x v="1"/>
    <m/>
    <m/>
    <n v="0.38"/>
    <n v="0.62"/>
    <n v="1"/>
    <n v="8.4397887462346499E-2"/>
    <n v="0.89207351751828057"/>
    <n v="7.3359616041690695E-2"/>
    <n v="351.66698962430149"/>
    <n v="0.55308558086133397"/>
    <n v="7.3359551188604058E-2"/>
    <n v="218.03353356706691"/>
    <n v="0.55308558086133397"/>
    <n v="7.3359551188604058E-2"/>
  </r>
  <r>
    <n v="1601"/>
    <x v="1"/>
    <x v="0"/>
    <x v="3"/>
    <s v="62-304.520 (7), F.A.C."/>
    <x v="3"/>
    <x v="3"/>
    <x v="2"/>
    <x v="95"/>
    <s v="Food Processing"/>
    <n v="1510"/>
    <x v="0"/>
    <s v="FDOT District 5                          City of Melbourne                  Brevard County"/>
    <x v="3"/>
    <x v="1"/>
    <m/>
    <m/>
    <n v="0"/>
    <n v="1"/>
    <n v="3"/>
    <n v="3.762412797997587E-3"/>
    <n v="3.4842505383463174E-2"/>
    <n v="4.7271623576946422E-3"/>
    <n v="14.642213506639672"/>
    <n v="3.4842505383463174E-2"/>
    <n v="4.7271581786778004E-3"/>
    <n v="14.642213506639672"/>
    <n v="3.4842505383463174E-2"/>
    <n v="4.7271581786778004E-3"/>
  </r>
  <r>
    <n v="1602"/>
    <x v="1"/>
    <x v="0"/>
    <x v="3"/>
    <s v="62-304.520 (7), F.A.C."/>
    <x v="3"/>
    <x v="3"/>
    <x v="2"/>
    <x v="68"/>
    <s v="Other Light Industrial"/>
    <n v="1550"/>
    <x v="0"/>
    <s v="FDOT District 5                               Town of Grant-Valkaria             Brevard County"/>
    <x v="3"/>
    <x v="1"/>
    <m/>
    <m/>
    <n v="0"/>
    <n v="1"/>
    <n v="3"/>
    <n v="4.1455014494584691E-2"/>
    <n v="0.21690185317416333"/>
    <n v="3.0060983894421654E-2"/>
    <n v="97.559781934998966"/>
    <n v="0.21690185317416333"/>
    <n v="3.0060957319206352E-2"/>
    <n v="97.559781934998966"/>
    <n v="0.21690185317416333"/>
    <n v="3.0060957319206352E-2"/>
  </r>
  <r>
    <n v="1603"/>
    <x v="1"/>
    <x v="0"/>
    <x v="3"/>
    <s v="62-304.520 (7), F.A.C."/>
    <x v="3"/>
    <x v="3"/>
    <x v="2"/>
    <x v="68"/>
    <s v="Other Light Industrial"/>
    <n v="1550"/>
    <x v="0"/>
    <s v="FDOT District 5                          City of Melbourne                  Brevard County"/>
    <x v="3"/>
    <x v="1"/>
    <m/>
    <m/>
    <n v="0"/>
    <n v="1"/>
    <n v="4"/>
    <n v="6.9493724077355741E-3"/>
    <n v="6.3731824063275391E-2"/>
    <n v="8.6924170091744468E-3"/>
    <n v="27.234130370281751"/>
    <n v="6.3731824063275391E-2"/>
    <n v="8.6924093247003047E-3"/>
    <n v="27.234130370281751"/>
    <n v="6.3731824063275391E-2"/>
    <n v="8.6924093247003047E-3"/>
  </r>
  <r>
    <n v="1604"/>
    <x v="1"/>
    <x v="0"/>
    <x v="3"/>
    <s v="62-304.520 (7), F.A.C."/>
    <x v="3"/>
    <x v="3"/>
    <x v="2"/>
    <x v="68"/>
    <s v="Other Light Industrial"/>
    <n v="1550"/>
    <x v="0"/>
    <s v="FDOT District 5                     City of Palm Bay                       Brevard County"/>
    <x v="3"/>
    <x v="1"/>
    <m/>
    <m/>
    <n v="0"/>
    <n v="1"/>
    <n v="8"/>
    <n v="9.6185462764693197E-2"/>
    <n v="0.92163498595160964"/>
    <n v="0.12357929409554999"/>
    <n v="387.2537879530982"/>
    <n v="0.92163498595160964"/>
    <n v="0.12357918484608665"/>
    <n v="387.2537879530982"/>
    <n v="0.92163498595160964"/>
    <n v="0.12357918484608665"/>
  </r>
  <r>
    <n v="1605"/>
    <x v="1"/>
    <x v="0"/>
    <x v="3"/>
    <s v="62-304.520 (7), F.A.C."/>
    <x v="3"/>
    <x v="3"/>
    <x v="2"/>
    <x v="69"/>
    <s v="Institutional (Educational,religious,health and military facilities)"/>
    <n v="1700"/>
    <x v="0"/>
    <s v="FDOT District 5                                            Brevard County"/>
    <x v="3"/>
    <x v="1"/>
    <m/>
    <m/>
    <n v="0"/>
    <n v="1"/>
    <n v="13"/>
    <n v="0.5735192514897971"/>
    <n v="4.3724828307934294"/>
    <n v="0.60529463470798994"/>
    <n v="2031.6316682130089"/>
    <n v="4.3724828307934294"/>
    <n v="0.60529409960124547"/>
    <n v="2031.6316682130089"/>
    <n v="4.3724828307934294"/>
    <n v="0.60529409960124547"/>
  </r>
  <r>
    <n v="1606"/>
    <x v="1"/>
    <x v="0"/>
    <x v="3"/>
    <s v="62-304.520 (7), F.A.C."/>
    <x v="3"/>
    <x v="3"/>
    <x v="2"/>
    <x v="69"/>
    <s v="Institutional (Educational,religious,health and military facilities)"/>
    <n v="1700"/>
    <x v="0"/>
    <s v="FDOT District 5                                            Brevard County   SJRWMD C-1 Diversion"/>
    <x v="3"/>
    <x v="1"/>
    <m/>
    <m/>
    <n v="0.38"/>
    <n v="0.62"/>
    <n v="12"/>
    <n v="0.23367731635432648"/>
    <n v="1.7639087875394472"/>
    <n v="0.14440652920342911"/>
    <n v="885.38402462670922"/>
    <n v="1.0936234482744573"/>
    <n v="0.14440640154178572"/>
    <n v="548.93809526855978"/>
    <n v="1.0936234482744573"/>
    <n v="0.14440640154178572"/>
  </r>
  <r>
    <n v="1607"/>
    <x v="1"/>
    <x v="0"/>
    <x v="3"/>
    <s v="62-304.520 (7), F.A.C."/>
    <x v="3"/>
    <x v="3"/>
    <x v="2"/>
    <x v="69"/>
    <s v="Institutional (Educational,religious,health and military facilities)"/>
    <n v="1700"/>
    <x v="0"/>
    <s v="FDOT District 5                           Town of Malabar                 Brevard County"/>
    <x v="3"/>
    <x v="1"/>
    <m/>
    <m/>
    <n v="0"/>
    <n v="1"/>
    <n v="6"/>
    <n v="0.18798074512189825"/>
    <n v="1.5005878035728966"/>
    <n v="0.20710155388297719"/>
    <n v="717.58328603054076"/>
    <n v="1.5005878035728966"/>
    <n v="0.20710137079620922"/>
    <n v="717.58328603054076"/>
    <n v="1.5005878035728966"/>
    <n v="0.20710137079620922"/>
  </r>
  <r>
    <n v="1608"/>
    <x v="1"/>
    <x v="0"/>
    <x v="3"/>
    <s v="62-304.520 (7), F.A.C."/>
    <x v="3"/>
    <x v="3"/>
    <x v="2"/>
    <x v="69"/>
    <s v="Institutional (Educational,religious,health and military facilities)"/>
    <n v="1700"/>
    <x v="0"/>
    <s v="FDOT District 5                     City of Palm Bay                       Brevard County"/>
    <x v="3"/>
    <x v="1"/>
    <m/>
    <m/>
    <n v="0"/>
    <n v="1"/>
    <n v="20"/>
    <n v="0.86764005085188889"/>
    <n v="8.2341572882285412"/>
    <n v="1.0939820304127459"/>
    <n v="3628.1446774023007"/>
    <n v="8.2341572882285412"/>
    <n v="1.0939810632851179"/>
    <n v="3628.1446774023007"/>
    <n v="8.2341572882285412"/>
    <n v="1.0939810632851179"/>
  </r>
  <r>
    <n v="1609"/>
    <x v="1"/>
    <x v="0"/>
    <x v="3"/>
    <s v="62-304.520 (7), F.A.C."/>
    <x v="3"/>
    <x v="3"/>
    <x v="2"/>
    <x v="69"/>
    <s v="Institutional (Educational,religious,health and military facilities)"/>
    <n v="1700"/>
    <x v="0"/>
    <s v="FDOT District 5                     City of Palm Bay      Town of Malabar                 Brevard County"/>
    <x v="3"/>
    <x v="1"/>
    <m/>
    <m/>
    <n v="0"/>
    <n v="1"/>
    <n v="4"/>
    <n v="0.1764686290591625"/>
    <n v="1.2927272974264767"/>
    <n v="0.18719346660161498"/>
    <n v="608.94201005876994"/>
    <n v="1.2927272974264767"/>
    <n v="0.18719330111446048"/>
    <n v="608.94201005876994"/>
    <n v="1.2927272974264767"/>
    <n v="0.18719330111446048"/>
  </r>
  <r>
    <n v="1610"/>
    <x v="1"/>
    <x v="0"/>
    <x v="3"/>
    <s v="62-304.520 (7), F.A.C."/>
    <x v="3"/>
    <x v="3"/>
    <x v="2"/>
    <x v="69"/>
    <s v="Institutional (Educational,religious,health and military facilities)"/>
    <n v="1700"/>
    <x v="0"/>
    <s v="FDOT District 5             City of West Melbourne                               Brevard County   SJRWMD C-1 Diversion"/>
    <x v="3"/>
    <x v="1"/>
    <m/>
    <m/>
    <n v="0.38"/>
    <n v="0.62"/>
    <n v="11"/>
    <n v="0.27856583661021134"/>
    <n v="1.862524675806112"/>
    <n v="0.1522504584091873"/>
    <n v="998.18966801971044"/>
    <n v="1.1547652989997892"/>
    <n v="0.15225032381316966"/>
    <n v="618.87759417222048"/>
    <n v="1.1547652989997892"/>
    <n v="0.15225032381316966"/>
  </r>
  <r>
    <n v="1611"/>
    <x v="1"/>
    <x v="0"/>
    <x v="3"/>
    <s v="62-304.520 (7), F.A.C."/>
    <x v="3"/>
    <x v="3"/>
    <x v="2"/>
    <x v="69"/>
    <s v="Institutional (Educational,religious,health and military facilities)"/>
    <n v="1700"/>
    <x v="0"/>
    <s v="FDOT District 5    MTWCD                 City of Palm Bay                       Brevard County"/>
    <x v="3"/>
    <x v="1"/>
    <m/>
    <m/>
    <n v="0"/>
    <n v="1"/>
    <n v="3"/>
    <n v="8.9376965319901719E-2"/>
    <n v="0.9318070873570421"/>
    <n v="0.12327916806621918"/>
    <n v="421.98182622784736"/>
    <n v="0.9318070873570421"/>
    <n v="0.12327905908208116"/>
    <n v="421.98182622784736"/>
    <n v="0.9318070873570421"/>
    <n v="0.12327905908208116"/>
  </r>
  <r>
    <n v="1612"/>
    <x v="1"/>
    <x v="0"/>
    <x v="3"/>
    <s v="62-304.520 (7), F.A.C."/>
    <x v="3"/>
    <x v="3"/>
    <x v="2"/>
    <x v="70"/>
    <s v="Educational Facilities"/>
    <n v="1710"/>
    <x v="0"/>
    <s v="FDOT District 5                     City of Palm Bay                       Brevard County"/>
    <x v="3"/>
    <x v="1"/>
    <m/>
    <m/>
    <n v="0"/>
    <n v="1"/>
    <n v="6"/>
    <n v="1.0058535130363505E-2"/>
    <n v="8.6110494406581001E-2"/>
    <n v="1.1569843318675341E-2"/>
    <n v="37.927903440165338"/>
    <n v="8.6110494406581001E-2"/>
    <n v="1.1569833090431338E-2"/>
    <n v="37.927903440165338"/>
    <n v="8.6110494406581001E-2"/>
    <n v="1.1569833090431338E-2"/>
  </r>
  <r>
    <n v="1613"/>
    <x v="1"/>
    <x v="0"/>
    <x v="3"/>
    <s v="62-304.520 (7), F.A.C."/>
    <x v="3"/>
    <x v="3"/>
    <x v="2"/>
    <x v="71"/>
    <s v="Religious"/>
    <n v="1720"/>
    <x v="0"/>
    <s v="FDOT District 5                                            Brevard County"/>
    <x v="3"/>
    <x v="1"/>
    <m/>
    <m/>
    <n v="0"/>
    <n v="1"/>
    <n v="6"/>
    <n v="9.9304430034984195E-2"/>
    <n v="0.72524713201982061"/>
    <n v="0.10160371495881605"/>
    <n v="346.02842670415725"/>
    <n v="0.72524713201982061"/>
    <n v="0.10160362513671936"/>
    <n v="346.02842670415725"/>
    <n v="0.72524713201982061"/>
    <n v="0.10160362513671936"/>
  </r>
  <r>
    <n v="1614"/>
    <x v="1"/>
    <x v="0"/>
    <x v="3"/>
    <s v="62-304.520 (7), F.A.C."/>
    <x v="3"/>
    <x v="3"/>
    <x v="2"/>
    <x v="71"/>
    <s v="Religious"/>
    <n v="1720"/>
    <x v="0"/>
    <s v="FDOT District 5                              Town of Indialantic              Brevard County"/>
    <x v="3"/>
    <x v="1"/>
    <m/>
    <m/>
    <n v="0"/>
    <n v="1"/>
    <n v="1"/>
    <n v="1.45707536460638E-3"/>
    <n v="1.4006727578105867E-2"/>
    <n v="1.8628645305778593E-3"/>
    <n v="5.6958118570443972"/>
    <n v="1.4006727578105867E-2"/>
    <n v="1.86286288372471E-3"/>
    <n v="5.6958118570443972"/>
    <n v="1.4006727578105867E-2"/>
    <n v="1.86286288372471E-3"/>
  </r>
  <r>
    <n v="1615"/>
    <x v="1"/>
    <x v="0"/>
    <x v="3"/>
    <s v="62-304.520 (7), F.A.C."/>
    <x v="3"/>
    <x v="3"/>
    <x v="2"/>
    <x v="71"/>
    <s v="Religious"/>
    <n v="1720"/>
    <x v="0"/>
    <s v="FDOT District 5                           Town of Malabar                 Brevard County"/>
    <x v="3"/>
    <x v="1"/>
    <m/>
    <m/>
    <n v="0"/>
    <n v="1"/>
    <n v="8"/>
    <n v="3.4293373085049379E-3"/>
    <n v="2.3702674778990684E-2"/>
    <n v="2.7645461084147339E-3"/>
    <n v="10.195170251073744"/>
    <n v="2.3702674778990684E-2"/>
    <n v="2.7645436644359125E-3"/>
    <n v="10.195170251073744"/>
    <n v="2.3702674778990684E-2"/>
    <n v="2.7645436644359125E-3"/>
  </r>
  <r>
    <n v="1616"/>
    <x v="1"/>
    <x v="0"/>
    <x v="3"/>
    <s v="62-304.520 (7), F.A.C."/>
    <x v="3"/>
    <x v="3"/>
    <x v="2"/>
    <x v="72"/>
    <s v="Medical and Health Care"/>
    <n v="1740"/>
    <x v="0"/>
    <s v="FDOT District 5                     City of Palm Bay                       Brevard County"/>
    <x v="3"/>
    <x v="1"/>
    <m/>
    <m/>
    <n v="0"/>
    <n v="1"/>
    <n v="9"/>
    <n v="5.7312762362380929E-3"/>
    <n v="5.2788457790299115E-2"/>
    <n v="7.0226474035856561E-3"/>
    <n v="23.459803760893305"/>
    <n v="5.2788457790299115E-2"/>
    <n v="7.0226411952603422E-3"/>
    <n v="23.459803760893305"/>
    <n v="5.2788457790299115E-2"/>
    <n v="7.0226411952603422E-3"/>
  </r>
  <r>
    <n v="1617"/>
    <x v="1"/>
    <x v="0"/>
    <x v="3"/>
    <s v="62-304.520 (7), F.A.C."/>
    <x v="3"/>
    <x v="3"/>
    <x v="2"/>
    <x v="72"/>
    <s v="Medical and Health Care"/>
    <n v="1740"/>
    <x v="0"/>
    <s v="FDOT District 5                     City of Palm Bay                       Brevard County   SJRWMD C-1 Diversion"/>
    <x v="3"/>
    <x v="1"/>
    <m/>
    <m/>
    <n v="0.38"/>
    <n v="0.62"/>
    <n v="1"/>
    <n v="3.7984747145245899E-4"/>
    <n v="3.1404620770748024E-3"/>
    <n v="2.5063660342947603E-4"/>
    <n v="1.4974311277561665"/>
    <n v="1.9470864877863775E-3"/>
    <n v="2.5063638185583324E-4"/>
    <n v="0.92840729920882326"/>
    <n v="1.9470864877863775E-3"/>
    <n v="2.5063638185583324E-4"/>
  </r>
  <r>
    <n v="1618"/>
    <x v="1"/>
    <x v="0"/>
    <x v="3"/>
    <s v="62-304.520 (7), F.A.C."/>
    <x v="3"/>
    <x v="3"/>
    <x v="2"/>
    <x v="72"/>
    <s v="Medical and Health Care"/>
    <n v="1740"/>
    <x v="0"/>
    <s v="FDOT District 5             City of West Melbourne                               Brevard County"/>
    <x v="3"/>
    <x v="1"/>
    <m/>
    <m/>
    <n v="0"/>
    <n v="1"/>
    <n v="5"/>
    <n v="6.8766174866707853E-4"/>
    <n v="5.6624969577224417E-3"/>
    <n v="7.602730957031223E-4"/>
    <n v="2.7336682690999603"/>
    <n v="5.6624969577224417E-3"/>
    <n v="7.6027242358868766E-4"/>
    <n v="2.7336682690999603"/>
    <n v="5.6624969577224417E-3"/>
    <n v="7.6027242358868766E-4"/>
  </r>
  <r>
    <n v="1619"/>
    <x v="1"/>
    <x v="0"/>
    <x v="3"/>
    <s v="62-304.520 (7), F.A.C."/>
    <x v="3"/>
    <x v="3"/>
    <x v="2"/>
    <x v="14"/>
    <s v="Governmental"/>
    <n v="1750"/>
    <x v="0"/>
    <s v="FDOT District 5                                            Brevard County"/>
    <x v="3"/>
    <x v="1"/>
    <m/>
    <m/>
    <n v="0"/>
    <n v="1"/>
    <n v="30"/>
    <n v="0.17420737112333251"/>
    <n v="1.1707992312437177"/>
    <n v="0.161471664124131"/>
    <n v="581.33535430329948"/>
    <n v="1.1707992312437177"/>
    <n v="0.16147152137616705"/>
    <n v="581.33535430329948"/>
    <n v="1.1707992312437177"/>
    <n v="0.16147152137616705"/>
  </r>
  <r>
    <n v="1620"/>
    <x v="1"/>
    <x v="0"/>
    <x v="3"/>
    <s v="62-304.520 (7), F.A.C."/>
    <x v="3"/>
    <x v="3"/>
    <x v="2"/>
    <x v="14"/>
    <s v="Governmental"/>
    <n v="1750"/>
    <x v="0"/>
    <s v="FDOT District 5                               Town of Grant-Valkaria             Brevard County"/>
    <x v="3"/>
    <x v="1"/>
    <m/>
    <m/>
    <n v="0"/>
    <n v="1"/>
    <n v="82"/>
    <n v="33.138412849852735"/>
    <n v="272.16693063101889"/>
    <n v="36.108510620589257"/>
    <n v="134065.76342051328"/>
    <n v="272.16693063101889"/>
    <n v="36.108478699097653"/>
    <n v="134065.76342051328"/>
    <n v="272.16693063101889"/>
    <n v="36.108478699097653"/>
  </r>
  <r>
    <n v="1621"/>
    <x v="1"/>
    <x v="0"/>
    <x v="3"/>
    <s v="62-304.520 (7), F.A.C."/>
    <x v="3"/>
    <x v="3"/>
    <x v="2"/>
    <x v="14"/>
    <s v="Governmental"/>
    <n v="1750"/>
    <x v="0"/>
    <s v="FDOT District 5                           Town of Malabar                 Brevard County"/>
    <x v="3"/>
    <x v="1"/>
    <m/>
    <m/>
    <n v="0"/>
    <n v="1"/>
    <n v="5"/>
    <n v="4.7546373319904021E-3"/>
    <n v="4.1386548415354135E-2"/>
    <n v="6.2730602264407806E-3"/>
    <n v="17.111050930075105"/>
    <n v="4.1386548415354135E-2"/>
    <n v="6.2730546807830863E-3"/>
    <n v="17.111050930075105"/>
    <n v="4.1386548415354135E-2"/>
    <n v="6.2730546807830863E-3"/>
  </r>
  <r>
    <n v="1622"/>
    <x v="1"/>
    <x v="0"/>
    <x v="3"/>
    <s v="62-304.520 (7), F.A.C."/>
    <x v="3"/>
    <x v="3"/>
    <x v="2"/>
    <x v="14"/>
    <s v="Governmental"/>
    <n v="1750"/>
    <x v="0"/>
    <s v="FDOT District 5                          City of Melbourne                  Brevard County"/>
    <x v="3"/>
    <x v="1"/>
    <m/>
    <m/>
    <n v="0"/>
    <n v="1"/>
    <n v="4"/>
    <n v="5.6638430093001679E-2"/>
    <n v="0.37149104953604756"/>
    <n v="4.456525162354677E-2"/>
    <n v="163.63780088029111"/>
    <n v="0.37149104953604756"/>
    <n v="4.4565212225928789E-2"/>
    <n v="163.63780088029111"/>
    <n v="0.37149104953604756"/>
    <n v="4.4565212225928789E-2"/>
  </r>
  <r>
    <n v="1623"/>
    <x v="1"/>
    <x v="0"/>
    <x v="3"/>
    <s v="62-304.520 (7), F.A.C."/>
    <x v="3"/>
    <x v="3"/>
    <x v="2"/>
    <x v="14"/>
    <s v="Governmental"/>
    <n v="1750"/>
    <x v="0"/>
    <s v="FDOT District 5                         Town Melbourne Beach                   Brevard County"/>
    <x v="3"/>
    <x v="1"/>
    <m/>
    <m/>
    <n v="0"/>
    <n v="1"/>
    <n v="1"/>
    <n v="1.35973421360179E-2"/>
    <n v="0.12193655835850054"/>
    <n v="2.1604402517670776E-2"/>
    <n v="48.084864896515974"/>
    <n v="0.12193655835850054"/>
    <n v="2.16043834184407E-2"/>
    <n v="48.084864896515974"/>
    <n v="0.12193655835850054"/>
    <n v="2.16043834184407E-2"/>
  </r>
  <r>
    <n v="1624"/>
    <x v="1"/>
    <x v="0"/>
    <x v="3"/>
    <s v="62-304.520 (7), F.A.C."/>
    <x v="3"/>
    <x v="3"/>
    <x v="2"/>
    <x v="14"/>
    <s v="Governmental"/>
    <n v="1750"/>
    <x v="0"/>
    <s v="FDOT District 5                     City of Palm Bay                       Brevard County"/>
    <x v="3"/>
    <x v="1"/>
    <m/>
    <m/>
    <n v="0"/>
    <n v="1"/>
    <n v="31"/>
    <n v="2.3335349188118011"/>
    <n v="14.082887509418587"/>
    <n v="1.9018281012002014"/>
    <n v="8090.6595695652795"/>
    <n v="14.082887509418587"/>
    <n v="1.9018264199015638"/>
    <n v="8090.6595695652795"/>
    <n v="14.082887509418587"/>
    <n v="1.9018264199015638"/>
  </r>
  <r>
    <n v="1625"/>
    <x v="1"/>
    <x v="0"/>
    <x v="3"/>
    <s v="62-304.520 (7), F.A.C."/>
    <x v="3"/>
    <x v="3"/>
    <x v="2"/>
    <x v="14"/>
    <s v="Governmental"/>
    <n v="1750"/>
    <x v="0"/>
    <s v="FDOT District 5                     City of Palm Bay                       Brevard County   SJRWMD C-1 Diversion"/>
    <x v="3"/>
    <x v="1"/>
    <m/>
    <m/>
    <n v="0.38"/>
    <n v="0.62"/>
    <n v="12"/>
    <n v="0.47229341770392841"/>
    <n v="4.6582850893912644"/>
    <n v="0.38580220106459834"/>
    <n v="2154.206256399968"/>
    <n v="2.8881367554225843"/>
    <n v="0.38580185999869704"/>
    <n v="1335.6078789679798"/>
    <n v="2.8881367554225843"/>
    <n v="0.38580185999869704"/>
  </r>
  <r>
    <n v="1626"/>
    <x v="1"/>
    <x v="0"/>
    <x v="3"/>
    <s v="62-304.520 (7), F.A.C."/>
    <x v="3"/>
    <x v="3"/>
    <x v="2"/>
    <x v="14"/>
    <s v="Governmental"/>
    <n v="1750"/>
    <x v="0"/>
    <s v="FDOT District 5             City of West Melbourne                               Brevard County   SJRWMD C-1 Diversion"/>
    <x v="3"/>
    <x v="1"/>
    <m/>
    <m/>
    <n v="0.38"/>
    <n v="0.62"/>
    <n v="9"/>
    <n v="0.1225385643717819"/>
    <n v="1.1151799780373755"/>
    <n v="9.1995484041739961E-2"/>
    <n v="515.51138809542942"/>
    <n v="0.69141158638317268"/>
    <n v="9.1995402713736477E-2"/>
    <n v="319.61706061916624"/>
    <n v="0.69141158638317268"/>
    <n v="9.1995402713736477E-2"/>
  </r>
  <r>
    <n v="1627"/>
    <x v="1"/>
    <x v="0"/>
    <x v="3"/>
    <s v="62-304.520 (7), F.A.C."/>
    <x v="3"/>
    <x v="3"/>
    <x v="2"/>
    <x v="73"/>
    <s v="Commercial Child Care"/>
    <n v="1780"/>
    <x v="0"/>
    <s v="FDOT District 5                           Town of Malabar                 Brevard County"/>
    <x v="3"/>
    <x v="1"/>
    <m/>
    <m/>
    <n v="0"/>
    <n v="1"/>
    <n v="2"/>
    <n v="1.6107730193779741E-4"/>
    <n v="1.340037651924236E-3"/>
    <n v="1.8880733493000033E-4"/>
    <n v="0.64206604970234826"/>
    <n v="1.340037651924236E-3"/>
    <n v="1.888071680161159E-4"/>
    <n v="0.64206604970234826"/>
    <n v="1.340037651924236E-3"/>
    <n v="1.888071680161159E-4"/>
  </r>
  <r>
    <n v="1628"/>
    <x v="1"/>
    <x v="0"/>
    <x v="3"/>
    <s v="62-304.520 (7), F.A.C."/>
    <x v="3"/>
    <x v="3"/>
    <x v="2"/>
    <x v="73"/>
    <s v="Commercial Child Care"/>
    <n v="1780"/>
    <x v="0"/>
    <s v="FDOT District 5             City of West Melbourne                               Brevard County   SJRWMD C-1 Diversion"/>
    <x v="3"/>
    <x v="1"/>
    <m/>
    <m/>
    <n v="0.38"/>
    <n v="0.62"/>
    <n v="3"/>
    <n v="4.5190350032907799E-2"/>
    <n v="0.43788598673082579"/>
    <n v="3.5584572252283807E-2"/>
    <n v="185.84224951229504"/>
    <n v="0.27148931177311197"/>
    <n v="3.5584540793976396E-2"/>
    <n v="115.22219469762291"/>
    <n v="0.27148931177311197"/>
    <n v="3.5584540793976396E-2"/>
  </r>
  <r>
    <n v="1629"/>
    <x v="1"/>
    <x v="0"/>
    <x v="3"/>
    <s v="62-304.520 (7), F.A.C."/>
    <x v="3"/>
    <x v="3"/>
    <x v="2"/>
    <x v="92"/>
    <s v="Recreational"/>
    <n v="1800"/>
    <x v="0"/>
    <s v="FDOT District 5                         Town Melbourne Beach                   Brevard County"/>
    <x v="3"/>
    <x v="1"/>
    <m/>
    <m/>
    <n v="0"/>
    <n v="1"/>
    <n v="3"/>
    <n v="8.0979004273767904E-2"/>
    <n v="0.80563690290791556"/>
    <n v="0.1488949958606744"/>
    <n v="297.76749931767472"/>
    <n v="0.80563690290791556"/>
    <n v="0.1488948642310316"/>
    <n v="297.76749931767472"/>
    <n v="0.80563690290791556"/>
    <n v="0.1488948642310316"/>
  </r>
  <r>
    <n v="1630"/>
    <x v="1"/>
    <x v="0"/>
    <x v="3"/>
    <s v="62-304.520 (7), F.A.C."/>
    <x v="3"/>
    <x v="3"/>
    <x v="2"/>
    <x v="124"/>
    <s v="Swimming Beach"/>
    <n v="1810"/>
    <x v="0"/>
    <s v="FDOT District 5                                            Brevard County"/>
    <x v="3"/>
    <x v="1"/>
    <m/>
    <m/>
    <n v="0"/>
    <n v="1"/>
    <n v="9"/>
    <n v="0.15141282583970014"/>
    <n v="0.79653039023527206"/>
    <n v="0.10929003423399419"/>
    <n v="405.17169543869926"/>
    <n v="0.79653039023527206"/>
    <n v="0.10928993761685726"/>
    <n v="405.17169543869926"/>
    <n v="0.79653039023527206"/>
    <n v="0.10928993761685726"/>
  </r>
  <r>
    <n v="1631"/>
    <x v="1"/>
    <x v="0"/>
    <x v="3"/>
    <s v="62-304.520 (7), F.A.C."/>
    <x v="3"/>
    <x v="3"/>
    <x v="2"/>
    <x v="15"/>
    <s v="Golf Course"/>
    <n v="1820"/>
    <x v="0"/>
    <s v="FDOT District 5                                            Brevard County"/>
    <x v="3"/>
    <x v="1"/>
    <m/>
    <m/>
    <n v="0"/>
    <n v="1"/>
    <n v="20"/>
    <n v="0.59762842188264198"/>
    <n v="4.2013836443158805"/>
    <n v="0.57758469959044045"/>
    <n v="2134.5031687921396"/>
    <n v="4.2013836443158805"/>
    <n v="0.5775841889804807"/>
    <n v="2134.5031687921396"/>
    <n v="4.2013836443158805"/>
    <n v="0.5775841889804807"/>
  </r>
  <r>
    <n v="1632"/>
    <x v="1"/>
    <x v="0"/>
    <x v="3"/>
    <s v="62-304.520 (7), F.A.C."/>
    <x v="3"/>
    <x v="3"/>
    <x v="2"/>
    <x v="85"/>
    <s v="Marinas and Fish Camps"/>
    <n v="1840"/>
    <x v="0"/>
    <s v="FDOT District 5                               Town of Grant-Valkaria             Brevard County"/>
    <x v="3"/>
    <x v="1"/>
    <m/>
    <m/>
    <n v="0"/>
    <n v="1"/>
    <n v="2"/>
    <n v="5.5748399589264502E-2"/>
    <n v="0.51569944054559469"/>
    <n v="7.2263646346576574E-2"/>
    <n v="220.23409968618438"/>
    <n v="0.51569944054559469"/>
    <n v="7.2263582462374798E-2"/>
    <n v="220.23409968618438"/>
    <n v="0.51569944054559469"/>
    <n v="7.2263582462374798E-2"/>
  </r>
  <r>
    <n v="1633"/>
    <x v="1"/>
    <x v="0"/>
    <x v="3"/>
    <s v="62-304.520 (7), F.A.C."/>
    <x v="3"/>
    <x v="3"/>
    <x v="2"/>
    <x v="85"/>
    <s v="Marinas and Fish Camps"/>
    <n v="1840"/>
    <x v="0"/>
    <s v="FDOT District 5                     City of Palm Bay                       Brevard County"/>
    <x v="3"/>
    <x v="1"/>
    <m/>
    <m/>
    <n v="0"/>
    <n v="1"/>
    <n v="10"/>
    <n v="0.28646880302003247"/>
    <n v="2.313155786633498"/>
    <n v="0.31900743521588004"/>
    <n v="1052.811070112585"/>
    <n v="2.313155786633498"/>
    <n v="0.319007153199452"/>
    <n v="1052.811070112585"/>
    <n v="2.313155786633498"/>
    <n v="0.319007153199452"/>
  </r>
  <r>
    <n v="1634"/>
    <x v="1"/>
    <x v="0"/>
    <x v="3"/>
    <s v="62-304.520 (7), F.A.C."/>
    <x v="3"/>
    <x v="3"/>
    <x v="2"/>
    <x v="16"/>
    <s v="Parks and Zoos"/>
    <n v="1850"/>
    <x v="0"/>
    <s v="FDOT District 5                                            Brevard County"/>
    <x v="3"/>
    <x v="1"/>
    <m/>
    <m/>
    <n v="0"/>
    <n v="1"/>
    <n v="3"/>
    <n v="0.25389109166541418"/>
    <n v="1.9638340183233596"/>
    <n v="0.26892076726056829"/>
    <n v="971.40721264071215"/>
    <n v="1.9638340183233596"/>
    <n v="0.26892052952293211"/>
    <n v="971.40721264071215"/>
    <n v="1.9638340183233596"/>
    <n v="0.26892052952293211"/>
  </r>
  <r>
    <n v="1635"/>
    <x v="1"/>
    <x v="0"/>
    <x v="3"/>
    <s v="62-304.520 (7), F.A.C."/>
    <x v="3"/>
    <x v="3"/>
    <x v="2"/>
    <x v="16"/>
    <s v="Parks and Zoos"/>
    <n v="1850"/>
    <x v="0"/>
    <s v="FDOT District 5                               Town of Grant-Valkaria             Brevard County"/>
    <x v="3"/>
    <x v="1"/>
    <m/>
    <m/>
    <n v="0"/>
    <n v="1"/>
    <n v="4"/>
    <n v="3.6740441400042602E-2"/>
    <n v="0.31146908443689431"/>
    <n v="4.1110719810445187E-2"/>
    <n v="142.56307852731717"/>
    <n v="0.31146908443689431"/>
    <n v="4.1110683466783302E-2"/>
    <n v="142.56307852731717"/>
    <n v="0.31146908443689431"/>
    <n v="4.1110683466783302E-2"/>
  </r>
  <r>
    <n v="1636"/>
    <x v="1"/>
    <x v="0"/>
    <x v="3"/>
    <s v="62-304.520 (7), F.A.C."/>
    <x v="3"/>
    <x v="3"/>
    <x v="2"/>
    <x v="16"/>
    <s v="Parks and Zoos"/>
    <n v="1850"/>
    <x v="0"/>
    <s v="FDOT District 5                              Town of Indialantic              Brevard County"/>
    <x v="3"/>
    <x v="1"/>
    <m/>
    <m/>
    <n v="0"/>
    <n v="1"/>
    <n v="1"/>
    <n v="6.1189548767031396E-5"/>
    <n v="4.6092718650171118E-4"/>
    <n v="6.0357253848958813E-5"/>
    <n v="0.20088653775368698"/>
    <n v="4.6092718650171118E-4"/>
    <n v="6.0357200490524998E-5"/>
    <n v="0.20088653775368698"/>
    <n v="4.6092718650171118E-4"/>
    <n v="6.0357200490524998E-5"/>
  </r>
  <r>
    <n v="1637"/>
    <x v="1"/>
    <x v="0"/>
    <x v="3"/>
    <s v="62-304.520 (7), F.A.C."/>
    <x v="3"/>
    <x v="3"/>
    <x v="2"/>
    <x v="16"/>
    <s v="Parks and Zoos"/>
    <n v="1850"/>
    <x v="0"/>
    <s v="FDOT District 5                           Town of Malabar                 Brevard County"/>
    <x v="3"/>
    <x v="1"/>
    <m/>
    <m/>
    <n v="0"/>
    <n v="1"/>
    <n v="12"/>
    <n v="0.88162895479694281"/>
    <n v="8.8651000822995769"/>
    <n v="1.4889943687549247"/>
    <n v="3484.5909301131596"/>
    <n v="8.8651000822995769"/>
    <n v="1.488993052419235"/>
    <n v="3484.5909301131596"/>
    <n v="8.8651000822995769"/>
    <n v="1.488993052419235"/>
  </r>
  <r>
    <n v="1638"/>
    <x v="1"/>
    <x v="0"/>
    <x v="3"/>
    <s v="62-304.520 (7), F.A.C."/>
    <x v="3"/>
    <x v="3"/>
    <x v="2"/>
    <x v="16"/>
    <s v="Parks and Zoos"/>
    <n v="1850"/>
    <x v="0"/>
    <s v="FDOT District 5                          City of Melbourne                  Brevard County"/>
    <x v="3"/>
    <x v="1"/>
    <m/>
    <m/>
    <n v="0"/>
    <n v="1"/>
    <n v="16"/>
    <n v="0.69260879653665308"/>
    <n v="5.22203821555832"/>
    <n v="0.67754444831820715"/>
    <n v="2374.1768719100432"/>
    <n v="5.22203821555832"/>
    <n v="0.6775438493394873"/>
    <n v="2374.1768719100432"/>
    <n v="5.22203821555832"/>
    <n v="0.6775438493394873"/>
  </r>
  <r>
    <n v="1639"/>
    <x v="1"/>
    <x v="0"/>
    <x v="3"/>
    <s v="62-304.520 (7), F.A.C."/>
    <x v="3"/>
    <x v="3"/>
    <x v="2"/>
    <x v="16"/>
    <s v="Parks and Zoos"/>
    <n v="1850"/>
    <x v="0"/>
    <s v="FDOT District 5                         Town Melbourne Beach                   Brevard County"/>
    <x v="3"/>
    <x v="1"/>
    <m/>
    <m/>
    <n v="0"/>
    <n v="1"/>
    <n v="4"/>
    <n v="0.17900246912868623"/>
    <n v="1.8062152087950138"/>
    <n v="0.24031160995904965"/>
    <n v="672.38291804349501"/>
    <n v="1.8062152087950138"/>
    <n v="0.24031139751314873"/>
    <n v="672.38291804349501"/>
    <n v="1.8062152087950138"/>
    <n v="0.24031139751314873"/>
  </r>
  <r>
    <n v="1640"/>
    <x v="1"/>
    <x v="0"/>
    <x v="3"/>
    <s v="62-304.520 (7), F.A.C."/>
    <x v="3"/>
    <x v="3"/>
    <x v="2"/>
    <x v="16"/>
    <s v="Parks and Zoos"/>
    <n v="1850"/>
    <x v="0"/>
    <s v="FDOT District 5    MTWCD                 City of Palm Bay                       Brevard County   SJRWMD C-1 Diversion"/>
    <x v="3"/>
    <x v="1"/>
    <m/>
    <m/>
    <n v="0.38"/>
    <n v="0.62"/>
    <n v="1"/>
    <n v="1.53584855522161E-3"/>
    <n v="1.527583250581049E-2"/>
    <n v="1.1788977987506966E-3"/>
    <n v="6.3557649869974009"/>
    <n v="9.4710161536025045E-3"/>
    <n v="1.1788967565538389E-3"/>
    <n v="3.9405742919383884"/>
    <n v="9.4710161536025045E-3"/>
    <n v="1.1788967565538389E-3"/>
  </r>
  <r>
    <n v="1641"/>
    <x v="1"/>
    <x v="0"/>
    <x v="3"/>
    <s v="62-304.520 (7), F.A.C."/>
    <x v="3"/>
    <x v="3"/>
    <x v="2"/>
    <x v="74"/>
    <s v="Community Recreational Facilities"/>
    <n v="1860"/>
    <x v="0"/>
    <s v="FDOT District 5                                            Brevard County"/>
    <x v="3"/>
    <x v="1"/>
    <m/>
    <m/>
    <n v="0"/>
    <n v="1"/>
    <n v="3"/>
    <n v="0.18998313379051757"/>
    <n v="1.7010221882813878"/>
    <n v="0.24510373036705202"/>
    <n v="696.81606768738015"/>
    <n v="1.7010221882813878"/>
    <n v="0.24510351368470909"/>
    <n v="696.81606768738015"/>
    <n v="1.7010221882813878"/>
    <n v="0.24510351368470909"/>
  </r>
  <r>
    <n v="1642"/>
    <x v="1"/>
    <x v="0"/>
    <x v="3"/>
    <s v="62-304.520 (7), F.A.C."/>
    <x v="3"/>
    <x v="3"/>
    <x v="2"/>
    <x v="74"/>
    <s v="Community Recreational Facilities"/>
    <n v="1860"/>
    <x v="0"/>
    <s v="FDOT District 5                                            Brevard County   SJRWMD C-1 Diversion"/>
    <x v="3"/>
    <x v="1"/>
    <m/>
    <m/>
    <n v="0.38"/>
    <n v="0.62"/>
    <n v="5"/>
    <n v="0.44550447412706179"/>
    <n v="4.4951229946068976"/>
    <n v="0.41927782792462082"/>
    <n v="1829.3546179881246"/>
    <n v="2.7869762566562768"/>
    <n v="0.41927745726480953"/>
    <n v="1134.1998631526374"/>
    <n v="2.7869762566562768"/>
    <n v="0.41927745726480953"/>
  </r>
  <r>
    <n v="1643"/>
    <x v="1"/>
    <x v="0"/>
    <x v="3"/>
    <s v="62-304.520 (7), F.A.C."/>
    <x v="3"/>
    <x v="3"/>
    <x v="2"/>
    <x v="74"/>
    <s v="Community Recreational Facilities"/>
    <n v="1860"/>
    <x v="0"/>
    <s v="FDOT District 5                     City of Palm Bay                       Brevard County   SJRWMD C-1 Diversion"/>
    <x v="3"/>
    <x v="1"/>
    <m/>
    <m/>
    <n v="0.38"/>
    <n v="0.62"/>
    <n v="13"/>
    <n v="0.35910734880051859"/>
    <n v="3.5934162353854546"/>
    <n v="0.29621574256449507"/>
    <n v="1638.624865002341"/>
    <n v="2.2279180659389821"/>
    <n v="0.29621548069691361"/>
    <n v="1015.9474163014514"/>
    <n v="2.2279180659389821"/>
    <n v="0.29621548069691361"/>
  </r>
  <r>
    <n v="1644"/>
    <x v="1"/>
    <x v="0"/>
    <x v="3"/>
    <s v="62-304.520 (7), F.A.C."/>
    <x v="3"/>
    <x v="3"/>
    <x v="2"/>
    <x v="74"/>
    <s v="Community Recreational Facilities"/>
    <n v="1860"/>
    <x v="0"/>
    <s v="FDOT District 5    MTWCD                 City of Palm Bay                       Brevard County   SJRWMD C-1 Diversion"/>
    <x v="3"/>
    <x v="1"/>
    <m/>
    <m/>
    <n v="0.38"/>
    <n v="0.62"/>
    <n v="2"/>
    <n v="2.9712677764414028E-2"/>
    <n v="0.30265398118625481"/>
    <n v="2.4401080664499548E-2"/>
    <n v="128.91812696922668"/>
    <n v="0.18764546833547796"/>
    <n v="2.4401059092884352E-2"/>
    <n v="79.929238720920551"/>
    <n v="0.18764546833547796"/>
    <n v="2.4401059092884352E-2"/>
  </r>
  <r>
    <n v="1645"/>
    <x v="1"/>
    <x v="0"/>
    <x v="3"/>
    <s v="62-304.520 (7), F.A.C."/>
    <x v="3"/>
    <x v="3"/>
    <x v="2"/>
    <x v="0"/>
    <s v="Improved Pasture"/>
    <n v="2110"/>
    <x v="0"/>
    <s v="FDOT District 5                               Town of Grant-Valkaria             Brevard County"/>
    <x v="3"/>
    <x v="0"/>
    <m/>
    <m/>
    <n v="0"/>
    <n v="1"/>
    <n v="3"/>
    <n v="0.32585353623570235"/>
    <n v="3.2350092828222947"/>
    <n v="0.46126214879603494"/>
    <n v="1246.6147945464384"/>
    <n v="3.2350092828222947"/>
    <n v="0.46126174102026091"/>
    <n v="1246.6147945464384"/>
    <n v="3.2350092828222947"/>
    <n v="0.46126174102026091"/>
  </r>
  <r>
    <n v="1646"/>
    <x v="1"/>
    <x v="0"/>
    <x v="3"/>
    <s v="62-304.520 (7), F.A.C."/>
    <x v="3"/>
    <x v="3"/>
    <x v="2"/>
    <x v="0"/>
    <s v="Improved Pasture"/>
    <n v="2110"/>
    <x v="0"/>
    <s v="FDOT District 5                           Town of Malabar                 Brevard County"/>
    <x v="3"/>
    <x v="0"/>
    <m/>
    <m/>
    <n v="0"/>
    <n v="1"/>
    <n v="33"/>
    <n v="2.1555183169052938"/>
    <n v="14.927275860459797"/>
    <n v="2.2818169781209874"/>
    <n v="5757.6721833631073"/>
    <n v="14.927275860459797"/>
    <n v="2.2818149608956779"/>
    <n v="5757.6721833631073"/>
    <n v="14.927275860459797"/>
    <n v="2.2818149608956779"/>
  </r>
  <r>
    <n v="1647"/>
    <x v="1"/>
    <x v="0"/>
    <x v="3"/>
    <s v="62-304.520 (7), F.A.C."/>
    <x v="3"/>
    <x v="3"/>
    <x v="2"/>
    <x v="0"/>
    <s v="Improved Pasture"/>
    <n v="2110"/>
    <x v="0"/>
    <s v="FDOT District 5                           Town of Malabar    Town of Grant-Valkaria             Brevard County"/>
    <x v="3"/>
    <x v="0"/>
    <m/>
    <m/>
    <n v="0"/>
    <n v="1"/>
    <n v="1"/>
    <n v="1.2541095683745E-2"/>
    <n v="0.12228528820322451"/>
    <n v="1.6290028166266804E-2"/>
    <n v="49.399372982076628"/>
    <n v="0.12228528820322451"/>
    <n v="1.6290013765174399E-2"/>
    <n v="49.399372982076628"/>
    <n v="0.12228528820322451"/>
    <n v="1.6290013765174399E-2"/>
  </r>
  <r>
    <n v="1648"/>
    <x v="1"/>
    <x v="0"/>
    <x v="3"/>
    <s v="62-304.520 (7), F.A.C."/>
    <x v="3"/>
    <x v="3"/>
    <x v="2"/>
    <x v="0"/>
    <s v="Improved Pasture"/>
    <n v="2110"/>
    <x v="0"/>
    <s v="FDOT District 5                     City of Palm Bay                       Brevard County"/>
    <x v="3"/>
    <x v="0"/>
    <m/>
    <m/>
    <n v="0"/>
    <n v="1"/>
    <n v="13"/>
    <n v="1.0465338197185698"/>
    <n v="8.9438830945451073"/>
    <n v="1.1767208466170203"/>
    <n v="4054.927648370302"/>
    <n v="8.9438830945451073"/>
    <n v="1.1767198063446869"/>
    <n v="4054.927648370302"/>
    <n v="8.9438830945451073"/>
    <n v="1.1767198063446869"/>
  </r>
  <r>
    <n v="1649"/>
    <x v="1"/>
    <x v="0"/>
    <x v="3"/>
    <s v="62-304.520 (7), F.A.C."/>
    <x v="3"/>
    <x v="3"/>
    <x v="2"/>
    <x v="0"/>
    <s v="Improved Pasture"/>
    <n v="2110"/>
    <x v="0"/>
    <s v="FDOT District 5                     City of Palm Bay      Town of Malabar                 Brevard County"/>
    <x v="3"/>
    <x v="0"/>
    <m/>
    <m/>
    <n v="0"/>
    <n v="1"/>
    <n v="4"/>
    <n v="6.960812026809382E-2"/>
    <n v="0.57890913269462729"/>
    <n v="7.8189280574178649E-2"/>
    <n v="271.03803641342074"/>
    <n v="0.57890913269462729"/>
    <n v="7.8189211451458684E-2"/>
    <n v="271.03803641342074"/>
    <n v="0.57890913269462729"/>
    <n v="7.8189211451458684E-2"/>
  </r>
  <r>
    <n v="1650"/>
    <x v="1"/>
    <x v="0"/>
    <x v="3"/>
    <s v="62-304.520 (7), F.A.C."/>
    <x v="3"/>
    <x v="3"/>
    <x v="2"/>
    <x v="0"/>
    <s v="Improved Pasture"/>
    <n v="2110"/>
    <x v="0"/>
    <s v="FDOT District 5    MTWCD                                        Brevard County"/>
    <x v="3"/>
    <x v="0"/>
    <m/>
    <m/>
    <n v="0"/>
    <n v="1"/>
    <n v="1"/>
    <n v="4.2091087914542903E-6"/>
    <n v="4.9920016907537283E-5"/>
    <n v="6.5355101419154806E-6"/>
    <n v="1.7402879306401883E-2"/>
    <n v="4.9920016907537283E-5"/>
    <n v="6.5355043642406697E-6"/>
    <n v="1.7402879306401883E-2"/>
    <n v="4.9920016907537283E-5"/>
    <n v="6.5355043642406697E-6"/>
  </r>
  <r>
    <n v="1651"/>
    <x v="1"/>
    <x v="0"/>
    <x v="3"/>
    <s v="62-304.520 (7), F.A.C."/>
    <x v="3"/>
    <x v="3"/>
    <x v="2"/>
    <x v="0"/>
    <s v="Improved Pasture"/>
    <n v="2110"/>
    <x v="0"/>
    <s v="FDOT District 5    MTWCD                       Town of Malabar                 Brevard County"/>
    <x v="3"/>
    <x v="0"/>
    <m/>
    <m/>
    <n v="0"/>
    <n v="1"/>
    <n v="1"/>
    <n v="4.5080760521342302E-5"/>
    <n v="5.3465767670321952E-4"/>
    <n v="6.9997185197653058E-5"/>
    <n v="0.18638982104396071"/>
    <n v="5.3465767670321952E-4"/>
    <n v="6.9997123317101106E-5"/>
    <n v="0.18638982104396071"/>
    <n v="5.3465767670321952E-4"/>
    <n v="6.9997123317101106E-5"/>
  </r>
  <r>
    <n v="1652"/>
    <x v="1"/>
    <x v="0"/>
    <x v="3"/>
    <s v="62-304.520 (7), F.A.C."/>
    <x v="3"/>
    <x v="3"/>
    <x v="2"/>
    <x v="1"/>
    <s v="Woodland Pasture"/>
    <n v="2130"/>
    <x v="0"/>
    <s v="FDOT District 5                               Town of Grant-Valkaria             Brevard County"/>
    <x v="3"/>
    <x v="0"/>
    <m/>
    <m/>
    <n v="0"/>
    <n v="1"/>
    <n v="11"/>
    <n v="1.0750746651376775"/>
    <n v="9.3093992638713985"/>
    <n v="1.3435316781712903"/>
    <n v="3797.0795390586277"/>
    <n v="9.3093992638713985"/>
    <n v="1.3435304904309338"/>
    <n v="3797.0795390586277"/>
    <n v="9.3093992638713985"/>
    <n v="1.3435304904309338"/>
  </r>
  <r>
    <n v="1653"/>
    <x v="1"/>
    <x v="0"/>
    <x v="3"/>
    <s v="62-304.520 (7), F.A.C."/>
    <x v="3"/>
    <x v="3"/>
    <x v="2"/>
    <x v="1"/>
    <s v="Woodland Pasture"/>
    <n v="2130"/>
    <x v="0"/>
    <s v="FDOT District 5                           Town of Malabar                 Brevard County"/>
    <x v="3"/>
    <x v="0"/>
    <m/>
    <m/>
    <n v="0"/>
    <n v="1"/>
    <n v="8"/>
    <n v="0.56710859333487551"/>
    <n v="5.077515168951952"/>
    <n v="0.69689901562109158"/>
    <n v="2117.4052086823845"/>
    <n v="5.077515168951952"/>
    <n v="0.69689839953209509"/>
    <n v="2117.4052086823845"/>
    <n v="5.077515168951952"/>
    <n v="0.69689839953209509"/>
  </r>
  <r>
    <n v="1654"/>
    <x v="1"/>
    <x v="0"/>
    <x v="3"/>
    <s v="62-304.520 (7), F.A.C."/>
    <x v="3"/>
    <x v="3"/>
    <x v="2"/>
    <x v="1"/>
    <s v="Woodland Pasture"/>
    <n v="2130"/>
    <x v="0"/>
    <s v="FDOT District 5                     City of Palm Bay      Town of Malabar                 Brevard County"/>
    <x v="3"/>
    <x v="0"/>
    <m/>
    <m/>
    <n v="0"/>
    <n v="1"/>
    <n v="1"/>
    <n v="1.4472059167077901E-2"/>
    <n v="0.13571125507734175"/>
    <n v="1.6302498025774222E-2"/>
    <n v="56.376831108426138"/>
    <n v="0.13571125507734175"/>
    <n v="1.6302483613657801E-2"/>
    <n v="56.376831108426138"/>
    <n v="0.13571125507734175"/>
    <n v="1.6302483613657801E-2"/>
  </r>
  <r>
    <n v="1655"/>
    <x v="1"/>
    <x v="0"/>
    <x v="3"/>
    <s v="62-304.520 (7), F.A.C."/>
    <x v="3"/>
    <x v="3"/>
    <x v="2"/>
    <x v="61"/>
    <s v="Tree nurseries"/>
    <n v="2410"/>
    <x v="0"/>
    <s v="FDOT District 5                               Town of Grant-Valkaria             Brevard County"/>
    <x v="3"/>
    <x v="0"/>
    <m/>
    <m/>
    <n v="0"/>
    <n v="1"/>
    <n v="20"/>
    <n v="1.4237367140093498"/>
    <n v="11.97747133406318"/>
    <n v="1.7618020114037249"/>
    <n v="4501.0613385668021"/>
    <n v="11.97747133406318"/>
    <n v="1.7618004538942331"/>
    <n v="4501.0613385668021"/>
    <n v="11.97747133406318"/>
    <n v="1.7618004538942331"/>
  </r>
  <r>
    <n v="1656"/>
    <x v="1"/>
    <x v="0"/>
    <x v="3"/>
    <s v="62-304.520 (7), F.A.C."/>
    <x v="3"/>
    <x v="3"/>
    <x v="2"/>
    <x v="61"/>
    <s v="Tree nurseries"/>
    <n v="2410"/>
    <x v="0"/>
    <s v="FDOT District 5                           Town of Malabar                 Brevard County"/>
    <x v="3"/>
    <x v="0"/>
    <m/>
    <m/>
    <n v="0"/>
    <n v="1"/>
    <n v="3"/>
    <n v="8.0421565295962047E-2"/>
    <n v="0.65260451364290106"/>
    <n v="0.10389569397757351"/>
    <n v="241.14019787358924"/>
    <n v="0.65260451364290106"/>
    <n v="0.10389560212926748"/>
    <n v="241.14019787358924"/>
    <n v="0.65260451364290106"/>
    <n v="0.10389560212926748"/>
  </r>
  <r>
    <n v="1657"/>
    <x v="1"/>
    <x v="0"/>
    <x v="3"/>
    <s v="62-304.520 (7), F.A.C."/>
    <x v="3"/>
    <x v="3"/>
    <x v="2"/>
    <x v="121"/>
    <s v="Horse Farms"/>
    <n v="2510"/>
    <x v="0"/>
    <s v="FDOT District 5                               Town of Grant-Valkaria             Brevard County"/>
    <x v="3"/>
    <x v="0"/>
    <m/>
    <m/>
    <n v="0"/>
    <n v="1"/>
    <n v="15"/>
    <n v="1.4635335567803951"/>
    <n v="14.448072785430575"/>
    <n v="2.0750370697267266"/>
    <n v="5631.2464662075135"/>
    <n v="14.448072785430575"/>
    <n v="2.0750352353038344"/>
    <n v="5631.2464662075135"/>
    <n v="14.448072785430575"/>
    <n v="2.0750352353038344"/>
  </r>
  <r>
    <n v="1658"/>
    <x v="1"/>
    <x v="0"/>
    <x v="3"/>
    <s v="62-304.520 (7), F.A.C."/>
    <x v="3"/>
    <x v="3"/>
    <x v="2"/>
    <x v="121"/>
    <s v="Horse Farms"/>
    <n v="2510"/>
    <x v="0"/>
    <s v="FDOT District 5                           Town of Malabar                 Brevard County"/>
    <x v="3"/>
    <x v="0"/>
    <m/>
    <m/>
    <n v="0"/>
    <n v="1"/>
    <n v="2"/>
    <n v="0.27864863577273002"/>
    <n v="1.6821828186319836"/>
    <n v="0.20930668822490306"/>
    <n v="712.80992657079696"/>
    <n v="1.6821828186319836"/>
    <n v="0.20930650318870059"/>
    <n v="712.80992657079696"/>
    <n v="1.6821828186319836"/>
    <n v="0.20930650318870059"/>
  </r>
  <r>
    <n v="1659"/>
    <x v="1"/>
    <x v="0"/>
    <x v="3"/>
    <s v="62-304.520 (7), F.A.C."/>
    <x v="3"/>
    <x v="3"/>
    <x v="2"/>
    <x v="26"/>
    <s v="Herbaceous Dry Prairie"/>
    <n v="3100"/>
    <x v="1"/>
    <s v="FDOT District 5                                            Brevard County"/>
    <x v="3"/>
    <x v="1"/>
    <m/>
    <m/>
    <n v="0"/>
    <n v="1"/>
    <n v="17"/>
    <n v="0.32643463096391756"/>
    <n v="2.6082280352317606"/>
    <n v="0.39462276678193636"/>
    <n v="1101.0319742536385"/>
    <n v="2.6082280352317606"/>
    <n v="0.3946224179182718"/>
    <n v="1101.0319742536385"/>
    <n v="2.6082280352317606"/>
    <n v="0.3946224179182718"/>
  </r>
  <r>
    <n v="1660"/>
    <x v="1"/>
    <x v="0"/>
    <x v="3"/>
    <s v="62-304.520 (7), F.A.C."/>
    <x v="3"/>
    <x v="3"/>
    <x v="2"/>
    <x v="26"/>
    <s v="Herbaceous Dry Prairie"/>
    <n v="3100"/>
    <x v="1"/>
    <s v="FDOT District 5                               Town of Grant-Valkaria             Brevard County"/>
    <x v="3"/>
    <x v="1"/>
    <m/>
    <m/>
    <n v="0"/>
    <n v="1"/>
    <n v="65"/>
    <n v="2.9595657098250561"/>
    <n v="21.117696057930665"/>
    <n v="2.8182118446038293"/>
    <n v="9316.5637263250319"/>
    <n v="21.117696057930665"/>
    <n v="2.8182093531821586"/>
    <n v="9316.5637263250319"/>
    <n v="21.117696057930665"/>
    <n v="2.8182093531821586"/>
  </r>
  <r>
    <n v="1661"/>
    <x v="1"/>
    <x v="0"/>
    <x v="3"/>
    <s v="62-304.520 (7), F.A.C."/>
    <x v="3"/>
    <x v="3"/>
    <x v="2"/>
    <x v="26"/>
    <s v="Herbaceous Dry Prairie"/>
    <n v="3100"/>
    <x v="1"/>
    <s v="FDOT District 5                           Town of Malabar                 Brevard County"/>
    <x v="3"/>
    <x v="1"/>
    <m/>
    <m/>
    <n v="0"/>
    <n v="1"/>
    <n v="26"/>
    <n v="1.2494598619148962"/>
    <n v="8.9005328311788592"/>
    <n v="1.4940773209501326"/>
    <n v="3980.2016657099393"/>
    <n v="8.9005328311788592"/>
    <n v="1.4940760001208904"/>
    <n v="3980.2016657099393"/>
    <n v="8.9005328311788592"/>
    <n v="1.4940760001208904"/>
  </r>
  <r>
    <n v="1662"/>
    <x v="1"/>
    <x v="0"/>
    <x v="3"/>
    <s v="62-304.520 (7), F.A.C."/>
    <x v="3"/>
    <x v="3"/>
    <x v="2"/>
    <x v="26"/>
    <s v="Herbaceous Dry Prairie"/>
    <n v="3100"/>
    <x v="1"/>
    <s v="FDOT District 5                          City of Melbourne                  Brevard County"/>
    <x v="3"/>
    <x v="1"/>
    <m/>
    <m/>
    <n v="0"/>
    <n v="1"/>
    <n v="6"/>
    <n v="0.34574842949536272"/>
    <n v="2.6092939764818701"/>
    <n v="0.33925198997247752"/>
    <n v="1199.6732768685272"/>
    <n v="2.6092939764818701"/>
    <n v="0.33925169005898381"/>
    <n v="1199.6732768685272"/>
    <n v="2.6092939764818701"/>
    <n v="0.33925169005898381"/>
  </r>
  <r>
    <n v="1663"/>
    <x v="1"/>
    <x v="0"/>
    <x v="3"/>
    <s v="62-304.520 (7), F.A.C."/>
    <x v="3"/>
    <x v="3"/>
    <x v="2"/>
    <x v="26"/>
    <s v="Herbaceous Dry Prairie"/>
    <n v="3100"/>
    <x v="1"/>
    <s v="FDOT District 5                     City of Palm Bay                       Brevard County"/>
    <x v="3"/>
    <x v="1"/>
    <m/>
    <m/>
    <n v="0"/>
    <n v="1"/>
    <n v="79"/>
    <n v="6.9509241934612973"/>
    <n v="50.674270293704801"/>
    <n v="6.5749465232662088"/>
    <n v="22975.800107629635"/>
    <n v="50.674270293704801"/>
    <n v="6.574940710727927"/>
    <n v="22975.800107629635"/>
    <n v="50.674270293704801"/>
    <n v="6.574940710727927"/>
  </r>
  <r>
    <n v="1664"/>
    <x v="1"/>
    <x v="0"/>
    <x v="3"/>
    <s v="62-304.520 (7), F.A.C."/>
    <x v="3"/>
    <x v="3"/>
    <x v="2"/>
    <x v="26"/>
    <s v="Herbaceous Dry Prairie"/>
    <n v="3100"/>
    <x v="1"/>
    <s v="FDOT District 5                     City of Palm Bay                       Brevard County   SJRWMD C-1 Diversion"/>
    <x v="3"/>
    <x v="1"/>
    <m/>
    <m/>
    <n v="0.38"/>
    <n v="0.62"/>
    <n v="6"/>
    <n v="0.1466572993596415"/>
    <n v="0.97647124985508027"/>
    <n v="7.4590973513862749E-2"/>
    <n v="468.03199069340565"/>
    <n v="0.60541217491014965"/>
    <n v="7.459090757220263E-2"/>
    <n v="290.17983422991153"/>
    <n v="0.60541217491014965"/>
    <n v="7.459090757220263E-2"/>
  </r>
  <r>
    <n v="1665"/>
    <x v="1"/>
    <x v="0"/>
    <x v="3"/>
    <s v="62-304.520 (7), F.A.C."/>
    <x v="3"/>
    <x v="3"/>
    <x v="2"/>
    <x v="26"/>
    <s v="Herbaceous Dry Prairie"/>
    <n v="3100"/>
    <x v="1"/>
    <s v="FDOT District 5             City of West Melbourne                               Brevard County   SJRWMD C-1 Diversion"/>
    <x v="3"/>
    <x v="1"/>
    <m/>
    <m/>
    <n v="0.38"/>
    <n v="0.62"/>
    <n v="3"/>
    <n v="6.2061226665283652E-2"/>
    <n v="0.54841806163791129"/>
    <n v="4.4619602525394993E-2"/>
    <n v="259.99332486815297"/>
    <n v="0.34001919821550508"/>
    <n v="4.4619563079728503E-2"/>
    <n v="161.19586141825482"/>
    <n v="0.34001919821550508"/>
    <n v="4.4619563079728503E-2"/>
  </r>
  <r>
    <n v="1666"/>
    <x v="1"/>
    <x v="0"/>
    <x v="3"/>
    <s v="62-304.520 (7), F.A.C."/>
    <x v="3"/>
    <x v="3"/>
    <x v="2"/>
    <x v="26"/>
    <s v="Herbaceous Dry Prairie"/>
    <n v="3100"/>
    <x v="1"/>
    <s v="FDOT District 5    MTWCD                 City of Palm Bay                       Brevard County"/>
    <x v="3"/>
    <x v="1"/>
    <m/>
    <m/>
    <n v="0"/>
    <n v="1"/>
    <n v="9"/>
    <n v="0.21172406837053476"/>
    <n v="1.8983183683618279"/>
    <n v="0.22377444369949584"/>
    <n v="812.23940160756206"/>
    <n v="1.8983183683618279"/>
    <n v="0.2237742458731686"/>
    <n v="812.23940160756206"/>
    <n v="1.8983183683618279"/>
    <n v="0.2237742458731686"/>
  </r>
  <r>
    <n v="1667"/>
    <x v="1"/>
    <x v="0"/>
    <x v="3"/>
    <s v="62-304.520 (7), F.A.C."/>
    <x v="3"/>
    <x v="3"/>
    <x v="2"/>
    <x v="26"/>
    <s v="Herbaceous Dry Prairie"/>
    <n v="3100"/>
    <x v="1"/>
    <s v="FDOT District 5    MTWCD                 City of Palm Bay                       Brevard County   SJRWMD C-1 Diversion"/>
    <x v="3"/>
    <x v="1"/>
    <m/>
    <m/>
    <n v="0.38"/>
    <n v="0.62"/>
    <n v="9"/>
    <n v="0.11299314587217793"/>
    <n v="0.98383582239818856"/>
    <n v="7.8110774430876675E-2"/>
    <n v="416.50526949578887"/>
    <n v="0.6099782098868769"/>
    <n v="7.8110705377559791E-2"/>
    <n v="258.23326708738904"/>
    <n v="0.6099782098868769"/>
    <n v="7.8110705377559791E-2"/>
  </r>
  <r>
    <n v="1668"/>
    <x v="1"/>
    <x v="0"/>
    <x v="3"/>
    <s v="62-304.520 (7), F.A.C."/>
    <x v="3"/>
    <x v="3"/>
    <x v="2"/>
    <x v="27"/>
    <s v="Shrub and Brushland"/>
    <n v="3200"/>
    <x v="1"/>
    <s v="FDOT District 5                                            Brevard County"/>
    <x v="3"/>
    <x v="1"/>
    <m/>
    <m/>
    <n v="0"/>
    <n v="1"/>
    <n v="178"/>
    <n v="11.986211523726126"/>
    <n v="73.548207765559511"/>
    <n v="10.234999700842778"/>
    <n v="36062.925476363867"/>
    <n v="73.548207765559511"/>
    <n v="10.234990652658528"/>
    <n v="36062.925476363867"/>
    <n v="73.548207765559511"/>
    <n v="10.234990652658528"/>
  </r>
  <r>
    <n v="1669"/>
    <x v="1"/>
    <x v="0"/>
    <x v="3"/>
    <s v="62-304.520 (7), F.A.C."/>
    <x v="3"/>
    <x v="3"/>
    <x v="2"/>
    <x v="27"/>
    <s v="Shrub and Brushland"/>
    <n v="3200"/>
    <x v="1"/>
    <s v="FDOT District 5                                            Brevard County   SJRWMD C-1 Diversion"/>
    <x v="3"/>
    <x v="1"/>
    <m/>
    <m/>
    <n v="0.38"/>
    <n v="0.62"/>
    <n v="18"/>
    <n v="1.982015706704388"/>
    <n v="14.652613042699848"/>
    <n v="1.1591797823282566"/>
    <n v="6819.5652090106578"/>
    <n v="9.0846200864739064"/>
    <n v="1.1591787575629853"/>
    <n v="4228.1304295866066"/>
    <n v="9.0846200864739064"/>
    <n v="1.1591787575629853"/>
  </r>
  <r>
    <n v="1670"/>
    <x v="1"/>
    <x v="0"/>
    <x v="3"/>
    <s v="62-304.520 (7), F.A.C."/>
    <x v="3"/>
    <x v="3"/>
    <x v="2"/>
    <x v="27"/>
    <s v="Shrub and Brushland"/>
    <n v="3200"/>
    <x v="1"/>
    <s v="FDOT District 5                               Town of Grant-Valkaria             Brevard County"/>
    <x v="3"/>
    <x v="1"/>
    <m/>
    <m/>
    <n v="0"/>
    <n v="1"/>
    <n v="72"/>
    <n v="7.1254230041008544"/>
    <n v="46.702637477785487"/>
    <n v="5.8351592866813693"/>
    <n v="21088.880346149752"/>
    <n v="46.702637477785487"/>
    <n v="5.8351541281471322"/>
    <n v="21088.880346149752"/>
    <n v="46.702637477785487"/>
    <n v="5.8351541281471322"/>
  </r>
  <r>
    <n v="1671"/>
    <x v="1"/>
    <x v="0"/>
    <x v="3"/>
    <s v="62-304.520 (7), F.A.C."/>
    <x v="3"/>
    <x v="3"/>
    <x v="2"/>
    <x v="27"/>
    <s v="Shrub and Brushland"/>
    <n v="3200"/>
    <x v="1"/>
    <s v="FDOT District 5                           Town of Malabar                 Brevard County"/>
    <x v="3"/>
    <x v="1"/>
    <m/>
    <m/>
    <n v="0"/>
    <n v="1"/>
    <n v="157"/>
    <n v="8.3860722040849254"/>
    <n v="49.835050082461116"/>
    <n v="6.5182587246534851"/>
    <n v="22393.37022721933"/>
    <n v="49.835050082461116"/>
    <n v="6.518252962229675"/>
    <n v="22393.37022721933"/>
    <n v="49.835050082461116"/>
    <n v="6.518252962229675"/>
  </r>
  <r>
    <n v="1672"/>
    <x v="1"/>
    <x v="0"/>
    <x v="3"/>
    <s v="62-304.520 (7), F.A.C."/>
    <x v="3"/>
    <x v="3"/>
    <x v="2"/>
    <x v="27"/>
    <s v="Shrub and Brushland"/>
    <n v="3200"/>
    <x v="1"/>
    <s v="FDOT District 5                           Town of Malabar    Town of Grant-Valkaria             Brevard County"/>
    <x v="3"/>
    <x v="1"/>
    <m/>
    <m/>
    <n v="0"/>
    <n v="1"/>
    <n v="1"/>
    <n v="1.05578950678147E-4"/>
    <n v="4.2905354441869029E-4"/>
    <n v="5.4407226670931946E-5"/>
    <n v="0.18406892399173341"/>
    <n v="4.2905354441869029E-4"/>
    <n v="5.4407178572580499E-5"/>
    <n v="0.18406892399173341"/>
    <n v="4.2905354441869029E-4"/>
    <n v="5.4407178572580499E-5"/>
  </r>
  <r>
    <n v="1673"/>
    <x v="1"/>
    <x v="0"/>
    <x v="3"/>
    <s v="62-304.520 (7), F.A.C."/>
    <x v="3"/>
    <x v="3"/>
    <x v="2"/>
    <x v="27"/>
    <s v="Shrub and Brushland"/>
    <n v="3200"/>
    <x v="1"/>
    <s v="FDOT District 5                          City of Melbourne                  Brevard County"/>
    <x v="3"/>
    <x v="1"/>
    <m/>
    <m/>
    <n v="0"/>
    <n v="1"/>
    <n v="2"/>
    <n v="2.9502369678572102E-2"/>
    <n v="0.20781382514147767"/>
    <n v="2.7278208926143039E-2"/>
    <n v="101.7138608221273"/>
    <n v="0.20781382514147767"/>
    <n v="2.7278184811021698E-2"/>
    <n v="101.7138608221273"/>
    <n v="0.20781382514147767"/>
    <n v="2.7278184811021698E-2"/>
  </r>
  <r>
    <n v="1674"/>
    <x v="1"/>
    <x v="0"/>
    <x v="3"/>
    <s v="62-304.520 (7), F.A.C."/>
    <x v="3"/>
    <x v="3"/>
    <x v="2"/>
    <x v="27"/>
    <s v="Shrub and Brushland"/>
    <n v="3200"/>
    <x v="1"/>
    <s v="FDOT District 5                         Town Melbourne Beach                   Brevard County"/>
    <x v="3"/>
    <x v="1"/>
    <m/>
    <m/>
    <n v="0"/>
    <n v="1"/>
    <n v="5"/>
    <n v="0.15778933688822469"/>
    <n v="1.522063953354664"/>
    <n v="0.27885695470140043"/>
    <n v="566.7331596997966"/>
    <n v="1.522063953354664"/>
    <n v="0.27885670817974079"/>
    <n v="566.7331596997966"/>
    <n v="1.522063953354664"/>
    <n v="0.27885670817974079"/>
  </r>
  <r>
    <n v="1675"/>
    <x v="1"/>
    <x v="0"/>
    <x v="3"/>
    <s v="62-304.520 (7), F.A.C."/>
    <x v="3"/>
    <x v="3"/>
    <x v="2"/>
    <x v="27"/>
    <s v="Shrub and Brushland"/>
    <n v="3200"/>
    <x v="1"/>
    <s v="FDOT District 5                     City of Palm Bay                       Brevard County"/>
    <x v="3"/>
    <x v="1"/>
    <m/>
    <m/>
    <n v="0"/>
    <n v="1"/>
    <n v="85"/>
    <n v="4.8878431913905809"/>
    <n v="34.021486284938504"/>
    <n v="4.4909291374938061"/>
    <n v="15981.84915637845"/>
    <n v="34.021486284938504"/>
    <n v="4.4909251673173953"/>
    <n v="15981.84915637845"/>
    <n v="34.021486284938504"/>
    <n v="4.4909251673173953"/>
  </r>
  <r>
    <n v="1676"/>
    <x v="1"/>
    <x v="0"/>
    <x v="3"/>
    <s v="62-304.520 (7), F.A.C."/>
    <x v="3"/>
    <x v="3"/>
    <x v="2"/>
    <x v="27"/>
    <s v="Shrub and Brushland"/>
    <n v="3200"/>
    <x v="1"/>
    <s v="FDOT District 5             City of West Melbourne                               Brevard County   SJRWMD C-1 Diversion"/>
    <x v="3"/>
    <x v="1"/>
    <m/>
    <m/>
    <n v="0.38"/>
    <n v="0.62"/>
    <n v="40"/>
    <n v="3.9297615181764076"/>
    <n v="31.794313338910467"/>
    <n v="2.4003944454230388"/>
    <n v="14407.658528036294"/>
    <n v="19.712474270124495"/>
    <n v="2.4003923233700974"/>
    <n v="8932.7482873824993"/>
    <n v="19.712474270124495"/>
    <n v="2.4003923233700974"/>
  </r>
  <r>
    <n v="1677"/>
    <x v="1"/>
    <x v="0"/>
    <x v="3"/>
    <s v="62-304.520 (7), F.A.C."/>
    <x v="3"/>
    <x v="3"/>
    <x v="2"/>
    <x v="27"/>
    <s v="Shrub and Brushland"/>
    <n v="3200"/>
    <x v="1"/>
    <s v="FDOT District 5    MTWCD                                        Brevard County   SJRWMD C-1 Diversion"/>
    <x v="3"/>
    <x v="1"/>
    <m/>
    <m/>
    <n v="0.38"/>
    <n v="0.62"/>
    <n v="4"/>
    <n v="0.10907810784055189"/>
    <n v="0.83056293537923842"/>
    <n v="6.5819867514193248E-2"/>
    <n v="387.06844383108916"/>
    <n v="0.51494901993512776"/>
    <n v="6.5819809326571665E-2"/>
    <n v="239.98243517527524"/>
    <n v="0.51494901993512776"/>
    <n v="6.5819809326571665E-2"/>
  </r>
  <r>
    <n v="1678"/>
    <x v="1"/>
    <x v="0"/>
    <x v="3"/>
    <s v="62-304.520 (7), F.A.C."/>
    <x v="3"/>
    <x v="3"/>
    <x v="2"/>
    <x v="27"/>
    <s v="Shrub and Brushland"/>
    <n v="3200"/>
    <x v="1"/>
    <s v="FDOT District 5    MTWCD         City of West Melbourne                               Brevard County   SJRWMD C-1 Diversion"/>
    <x v="3"/>
    <x v="1"/>
    <m/>
    <m/>
    <n v="0.38"/>
    <n v="0.62"/>
    <n v="3"/>
    <n v="0.13872056682796391"/>
    <n v="1.2506597215605386"/>
    <n v="0.10805328842523634"/>
    <n v="539.12425903105293"/>
    <n v="0.77540902736753392"/>
    <n v="0.10805319290143656"/>
    <n v="334.25704059925283"/>
    <n v="0.77540902736753392"/>
    <n v="0.10805319290143656"/>
  </r>
  <r>
    <n v="1679"/>
    <x v="1"/>
    <x v="0"/>
    <x v="3"/>
    <s v="62-304.520 (7), F.A.C."/>
    <x v="3"/>
    <x v="3"/>
    <x v="2"/>
    <x v="111"/>
    <s v="Dry Prairie"/>
    <n v="3212"/>
    <x v="1"/>
    <s v="FDOT District 5             City of West Melbourne                               Brevard County   SJRWMD C-1 Diversion"/>
    <x v="3"/>
    <x v="1"/>
    <m/>
    <m/>
    <n v="0.38"/>
    <n v="0.62"/>
    <n v="1"/>
    <n v="1.6841930208609902E-2"/>
    <n v="0.12509856931137756"/>
    <n v="9.4289165022103973E-3"/>
    <n v="57.911291558970227"/>
    <n v="7.7561112973054083E-2"/>
    <n v="9.4289081666386661E-3"/>
    <n v="35.905000766561542"/>
    <n v="7.7561112973054083E-2"/>
    <n v="9.4289081666386661E-3"/>
  </r>
  <r>
    <n v="1680"/>
    <x v="1"/>
    <x v="0"/>
    <x v="3"/>
    <s v="62-304.520 (7), F.A.C."/>
    <x v="3"/>
    <x v="3"/>
    <x v="2"/>
    <x v="4"/>
    <s v="Mixed Rangeland"/>
    <n v="3300"/>
    <x v="0"/>
    <s v="FDOT District 5                                            Brevard County"/>
    <x v="3"/>
    <x v="0"/>
    <m/>
    <m/>
    <n v="0"/>
    <n v="1"/>
    <n v="8"/>
    <n v="0.11161130892679602"/>
    <n v="0.59442880120654218"/>
    <n v="8.0884204460787729E-2"/>
    <n v="301.17969662796315"/>
    <n v="0.59442880120654218"/>
    <n v="8.0884132955638066E-2"/>
    <n v="301.17969662796315"/>
    <n v="0.59442880120654218"/>
    <n v="8.0884132955638066E-2"/>
  </r>
  <r>
    <n v="1681"/>
    <x v="1"/>
    <x v="0"/>
    <x v="3"/>
    <s v="62-304.520 (7), F.A.C."/>
    <x v="3"/>
    <x v="3"/>
    <x v="2"/>
    <x v="4"/>
    <s v="Mixed Rangeland"/>
    <n v="3300"/>
    <x v="0"/>
    <s v="FDOT District 5                                            Brevard County   SJRWMD C-1 Diversion"/>
    <x v="3"/>
    <x v="0"/>
    <m/>
    <m/>
    <n v="0.38"/>
    <n v="0.62"/>
    <n v="5"/>
    <n v="0.15022256880286242"/>
    <n v="1.2810175851155523"/>
    <n v="9.8597870144712635E-2"/>
    <n v="555.84146542725841"/>
    <n v="0.79423090277164232"/>
    <n v="9.8597782979913146E-2"/>
    <n v="344.62170856490019"/>
    <n v="0.79423090277164232"/>
    <n v="9.8597782979913146E-2"/>
  </r>
  <r>
    <n v="1682"/>
    <x v="1"/>
    <x v="0"/>
    <x v="3"/>
    <s v="62-304.520 (7), F.A.C."/>
    <x v="3"/>
    <x v="3"/>
    <x v="2"/>
    <x v="4"/>
    <s v="Mixed Rangeland"/>
    <n v="3300"/>
    <x v="0"/>
    <s v="FDOT District 5                           Town of Malabar                 Brevard County"/>
    <x v="3"/>
    <x v="0"/>
    <m/>
    <m/>
    <n v="0"/>
    <n v="1"/>
    <n v="43"/>
    <n v="1.9265265069633624"/>
    <n v="12.524131684844862"/>
    <n v="1.6156021356746979"/>
    <n v="5475.4612657691541"/>
    <n v="12.524131684844862"/>
    <n v="1.615600707412242"/>
    <n v="5475.4612657691541"/>
    <n v="12.524131684844862"/>
    <n v="1.615600707412242"/>
  </r>
  <r>
    <n v="1683"/>
    <x v="1"/>
    <x v="0"/>
    <x v="3"/>
    <s v="62-304.520 (7), F.A.C."/>
    <x v="3"/>
    <x v="3"/>
    <x v="2"/>
    <x v="4"/>
    <s v="Mixed Rangeland"/>
    <n v="3300"/>
    <x v="0"/>
    <s v="FDOT District 5                     City of Palm Bay                       Brevard County"/>
    <x v="3"/>
    <x v="0"/>
    <m/>
    <m/>
    <n v="0"/>
    <n v="1"/>
    <n v="17"/>
    <n v="1.4268782244892395"/>
    <n v="9.0644373130647775"/>
    <n v="1.1049755840930533"/>
    <n v="4761.7633697374667"/>
    <n v="9.0644373130647775"/>
    <n v="1.1049746072466482"/>
    <n v="4761.7633697374667"/>
    <n v="9.0644373130647775"/>
    <n v="1.1049746072466482"/>
  </r>
  <r>
    <n v="1684"/>
    <x v="1"/>
    <x v="0"/>
    <x v="3"/>
    <s v="62-304.520 (7), F.A.C."/>
    <x v="3"/>
    <x v="3"/>
    <x v="2"/>
    <x v="4"/>
    <s v="Mixed Rangeland"/>
    <n v="3300"/>
    <x v="0"/>
    <s v="FDOT District 5                     City of Palm Bay      Town of Malabar                 Brevard County"/>
    <x v="3"/>
    <x v="0"/>
    <m/>
    <m/>
    <n v="0"/>
    <n v="1"/>
    <n v="2"/>
    <n v="8.1938827880546298E-3"/>
    <n v="5.8820987912215822E-2"/>
    <n v="8.4034015545929458E-3"/>
    <n v="27.62471115699325"/>
    <n v="5.8820987912215822E-2"/>
    <n v="8.4033941256210099E-3"/>
    <n v="27.62471115699325"/>
    <n v="5.8820987912215822E-2"/>
    <n v="8.4033941256210099E-3"/>
  </r>
  <r>
    <n v="1685"/>
    <x v="1"/>
    <x v="0"/>
    <x v="3"/>
    <s v="62-304.520 (7), F.A.C."/>
    <x v="3"/>
    <x v="3"/>
    <x v="2"/>
    <x v="4"/>
    <s v="Mixed Rangeland"/>
    <n v="3300"/>
    <x v="0"/>
    <s v="FDOT District 5             City of West Melbourne                               Brevard County   SJRWMD C-1 Diversion"/>
    <x v="3"/>
    <x v="0"/>
    <m/>
    <m/>
    <n v="0.38"/>
    <n v="0.62"/>
    <n v="2"/>
    <n v="2.7938992399821967E-3"/>
    <n v="1.952664796088709E-2"/>
    <n v="1.4281249480122503E-3"/>
    <n v="9.0572014999314874"/>
    <n v="1.2106521735749994E-2"/>
    <n v="1.4281236854877665E-3"/>
    <n v="5.6154649299575219"/>
    <n v="1.2106521735749994E-2"/>
    <n v="1.4281236854877665E-3"/>
  </r>
  <r>
    <n v="1686"/>
    <x v="1"/>
    <x v="0"/>
    <x v="3"/>
    <s v="62-304.520 (7), F.A.C."/>
    <x v="3"/>
    <x v="3"/>
    <x v="2"/>
    <x v="4"/>
    <s v="Mixed Rangeland"/>
    <n v="3300"/>
    <x v="0"/>
    <s v="FDOT District 5    MTWCD                                        Brevard County"/>
    <x v="3"/>
    <x v="0"/>
    <m/>
    <m/>
    <n v="0"/>
    <n v="1"/>
    <n v="1"/>
    <n v="4.6905867682156197E-3"/>
    <n v="5.5630344183784271E-2"/>
    <n v="7.2831040759618838E-3"/>
    <n v="19.393586492512156"/>
    <n v="5.5630344183784271E-2"/>
    <n v="7.2830976373815396E-3"/>
    <n v="19.393586492512156"/>
    <n v="5.5630344183784271E-2"/>
    <n v="7.2830976373815396E-3"/>
  </r>
  <r>
    <n v="1687"/>
    <x v="1"/>
    <x v="0"/>
    <x v="3"/>
    <s v="62-304.520 (7), F.A.C."/>
    <x v="3"/>
    <x v="3"/>
    <x v="2"/>
    <x v="4"/>
    <s v="Mixed Rangeland"/>
    <n v="3300"/>
    <x v="0"/>
    <s v="FDOT District 5    MTWCD                                        Brevard County   SJRWMD C-1 Diversion"/>
    <x v="3"/>
    <x v="0"/>
    <m/>
    <m/>
    <n v="0.38"/>
    <n v="0.62"/>
    <n v="1"/>
    <n v="7.8837062031904999E-3"/>
    <n v="7.5088619782226085E-2"/>
    <n v="6.4497155473953313E-3"/>
    <n v="30.830085521425687"/>
    <n v="4.6554944264980171E-2"/>
    <n v="6.4497098455666623E-3"/>
    <n v="19.114653023283925"/>
    <n v="4.6554944264980171E-2"/>
    <n v="6.4497098455666623E-3"/>
  </r>
  <r>
    <n v="1688"/>
    <x v="1"/>
    <x v="0"/>
    <x v="3"/>
    <s v="62-304.520 (7), F.A.C."/>
    <x v="3"/>
    <x v="3"/>
    <x v="2"/>
    <x v="4"/>
    <s v="Mixed Rangeland"/>
    <n v="3300"/>
    <x v="0"/>
    <s v="FDOT District 5    MTWCD                       Town of Malabar                 Brevard County"/>
    <x v="3"/>
    <x v="0"/>
    <m/>
    <m/>
    <n v="0"/>
    <n v="1"/>
    <n v="1"/>
    <n v="7.2600635114867598E-3"/>
    <n v="8.6104330203827517E-2"/>
    <n v="1.1272747049590607E-2"/>
    <n v="30.017282828074034"/>
    <n v="8.6104330203827517E-2"/>
    <n v="1.1272737083992601E-2"/>
    <n v="30.017282828074034"/>
    <n v="8.6104330203827517E-2"/>
    <n v="1.1272737083992601E-2"/>
  </r>
  <r>
    <n v="1689"/>
    <x v="1"/>
    <x v="0"/>
    <x v="3"/>
    <s v="62-304.520 (7), F.A.C."/>
    <x v="3"/>
    <x v="3"/>
    <x v="2"/>
    <x v="4"/>
    <s v="Mixed Rangeland"/>
    <n v="3300"/>
    <x v="0"/>
    <s v="FDOT District 5    MTWCD                 City of Palm Bay                       Brevard County"/>
    <x v="3"/>
    <x v="0"/>
    <m/>
    <m/>
    <n v="0"/>
    <n v="1"/>
    <n v="2"/>
    <n v="1.731168887204184E-2"/>
    <n v="0.13906985931514784"/>
    <n v="1.7790095632657724E-2"/>
    <n v="69.056249072163254"/>
    <n v="0.13906985931514784"/>
    <n v="1.7790079905440542E-2"/>
    <n v="69.056249072163254"/>
    <n v="0.13906985931514784"/>
    <n v="1.7790079905440542E-2"/>
  </r>
  <r>
    <n v="1690"/>
    <x v="1"/>
    <x v="0"/>
    <x v="3"/>
    <s v="62-304.520 (7), F.A.C."/>
    <x v="3"/>
    <x v="3"/>
    <x v="2"/>
    <x v="28"/>
    <s v="Pine flatwoods"/>
    <n v="4110"/>
    <x v="1"/>
    <s v="FDOT District 5                                            Brevard County   SJRWMD C-1 Diversion"/>
    <x v="3"/>
    <x v="1"/>
    <m/>
    <m/>
    <n v="0.38"/>
    <n v="0.62"/>
    <n v="42"/>
    <n v="2.5561929768394287"/>
    <n v="20.177864949869193"/>
    <n v="1.4005498170266657"/>
    <n v="9088.9594179691921"/>
    <n v="12.510276268918906"/>
    <n v="1.4005485788797991"/>
    <n v="5635.1548391408996"/>
    <n v="12.510276268918906"/>
    <n v="1.4005485788797991"/>
  </r>
  <r>
    <n v="1691"/>
    <x v="1"/>
    <x v="0"/>
    <x v="3"/>
    <s v="62-304.520 (7), F.A.C."/>
    <x v="3"/>
    <x v="3"/>
    <x v="2"/>
    <x v="28"/>
    <s v="Pine flatwoods"/>
    <n v="4110"/>
    <x v="1"/>
    <s v="FDOT District 5                               Town of Grant-Valkaria             Brevard County"/>
    <x v="3"/>
    <x v="1"/>
    <m/>
    <m/>
    <n v="0"/>
    <n v="1"/>
    <n v="157"/>
    <n v="22.134541285256006"/>
    <n v="154.81558839977652"/>
    <n v="15.229074890138554"/>
    <n v="66614.371440039205"/>
    <n v="154.81558839977652"/>
    <n v="15.229061426974944"/>
    <n v="66614.371440039205"/>
    <n v="154.81558839977652"/>
    <n v="15.229061426974944"/>
  </r>
  <r>
    <n v="1692"/>
    <x v="1"/>
    <x v="0"/>
    <x v="3"/>
    <s v="62-304.520 (7), F.A.C."/>
    <x v="3"/>
    <x v="3"/>
    <x v="2"/>
    <x v="28"/>
    <s v="Pine flatwoods"/>
    <n v="4110"/>
    <x v="1"/>
    <s v="FDOT District 5                           Town of Malabar                 Brevard County"/>
    <x v="3"/>
    <x v="1"/>
    <m/>
    <m/>
    <n v="0"/>
    <n v="1"/>
    <n v="131"/>
    <n v="13.667898059397126"/>
    <n v="95.202069557409729"/>
    <n v="9.2235393086171982"/>
    <n v="41218.287151438039"/>
    <n v="95.202069557409729"/>
    <n v="9.2235311546078584"/>
    <n v="41218.287151438039"/>
    <n v="95.202069557409729"/>
    <n v="9.2235311546078584"/>
  </r>
  <r>
    <n v="1693"/>
    <x v="1"/>
    <x v="0"/>
    <x v="3"/>
    <s v="62-304.520 (7), F.A.C."/>
    <x v="3"/>
    <x v="3"/>
    <x v="2"/>
    <x v="28"/>
    <s v="Pine flatwoods"/>
    <n v="4110"/>
    <x v="1"/>
    <s v="FDOT District 5                           Town of Malabar    Town of Grant-Valkaria             Brevard County"/>
    <x v="3"/>
    <x v="1"/>
    <m/>
    <m/>
    <n v="0"/>
    <n v="1"/>
    <n v="2"/>
    <n v="0.15247857423140582"/>
    <n v="1.1010197711461283"/>
    <n v="0.11126910119443284"/>
    <n v="464.68861333820718"/>
    <n v="1.1010197711461283"/>
    <n v="0.1112690028277154"/>
    <n v="464.68861333820718"/>
    <n v="1.1010197711461283"/>
    <n v="0.1112690028277154"/>
  </r>
  <r>
    <n v="1694"/>
    <x v="1"/>
    <x v="0"/>
    <x v="3"/>
    <s v="62-304.520 (7), F.A.C."/>
    <x v="3"/>
    <x v="3"/>
    <x v="2"/>
    <x v="28"/>
    <s v="Pine flatwoods"/>
    <n v="4110"/>
    <x v="1"/>
    <s v="FDOT District 5                          City of Melbourne                  Brevard County"/>
    <x v="3"/>
    <x v="1"/>
    <m/>
    <m/>
    <n v="0"/>
    <n v="1"/>
    <n v="8"/>
    <n v="0.10419084912594095"/>
    <n v="0.65941339791529485"/>
    <n v="6.52968394144509E-2"/>
    <n v="328.15991639265667"/>
    <n v="0.65941339791529485"/>
    <n v="6.5296781689208855E-2"/>
    <n v="328.15991639265667"/>
    <n v="0.65941339791529485"/>
    <n v="6.5296781689208855E-2"/>
  </r>
  <r>
    <n v="1695"/>
    <x v="1"/>
    <x v="0"/>
    <x v="3"/>
    <s v="62-304.520 (7), F.A.C."/>
    <x v="3"/>
    <x v="3"/>
    <x v="2"/>
    <x v="28"/>
    <s v="Pine flatwoods"/>
    <n v="4110"/>
    <x v="1"/>
    <s v="FDOT District 5                     City of Palm Bay                       Brevard County"/>
    <x v="3"/>
    <x v="1"/>
    <m/>
    <m/>
    <n v="0"/>
    <n v="1"/>
    <n v="53"/>
    <n v="4.3833294011903048"/>
    <n v="39.708488939746744"/>
    <n v="4.454974235256925"/>
    <n v="18148.129586125877"/>
    <n v="39.708488939746744"/>
    <n v="4.4549702968662119"/>
    <n v="18148.129586125877"/>
    <n v="39.708488939746744"/>
    <n v="4.4549702968662119"/>
  </r>
  <r>
    <n v="1696"/>
    <x v="1"/>
    <x v="0"/>
    <x v="3"/>
    <s v="62-304.520 (7), F.A.C."/>
    <x v="3"/>
    <x v="3"/>
    <x v="2"/>
    <x v="28"/>
    <s v="Pine flatwoods"/>
    <n v="4110"/>
    <x v="1"/>
    <s v="FDOT District 5                     City of Palm Bay                       Brevard County   SJRWMD C-1 Diversion"/>
    <x v="3"/>
    <x v="1"/>
    <m/>
    <m/>
    <n v="0.38"/>
    <n v="0.62"/>
    <n v="18"/>
    <n v="1.6066096433994399"/>
    <n v="13.66539873548391"/>
    <n v="0.91367590120695819"/>
    <n v="6111.2570793599534"/>
    <n v="8.4725472160000255"/>
    <n v="0.91367509347778031"/>
    <n v="3788.9793892031712"/>
    <n v="8.4725472160000255"/>
    <n v="0.91367509347778031"/>
  </r>
  <r>
    <n v="1697"/>
    <x v="1"/>
    <x v="0"/>
    <x v="3"/>
    <s v="62-304.520 (7), F.A.C."/>
    <x v="3"/>
    <x v="3"/>
    <x v="2"/>
    <x v="28"/>
    <s v="Pine flatwoods"/>
    <n v="4110"/>
    <x v="1"/>
    <s v="FDOT District 5                     City of Palm Bay      Town of Malabar                 Brevard County"/>
    <x v="3"/>
    <x v="1"/>
    <m/>
    <m/>
    <n v="0"/>
    <n v="1"/>
    <n v="6"/>
    <n v="0.24609952371686658"/>
    <n v="1.897996520901339"/>
    <n v="0.24203590314242354"/>
    <n v="870.81739780785085"/>
    <n v="1.897996520901339"/>
    <n v="0.24203568917217333"/>
    <n v="870.81739780785085"/>
    <n v="1.897996520901339"/>
    <n v="0.24203568917217333"/>
  </r>
  <r>
    <n v="1698"/>
    <x v="1"/>
    <x v="0"/>
    <x v="3"/>
    <s v="62-304.520 (7), F.A.C."/>
    <x v="3"/>
    <x v="3"/>
    <x v="2"/>
    <x v="28"/>
    <s v="Pine flatwoods"/>
    <n v="4110"/>
    <x v="1"/>
    <s v="FDOT District 5             City of West Melbourne                               Brevard County   SJRWMD C-1 Diversion"/>
    <x v="3"/>
    <x v="1"/>
    <m/>
    <m/>
    <n v="0.38"/>
    <n v="0.62"/>
    <n v="32"/>
    <n v="0.73513424904643399"/>
    <n v="5.8121320295939158"/>
    <n v="0.37967210987084471"/>
    <n v="2603.2309616846474"/>
    <n v="3.6035218583482274"/>
    <n v="0.37967177422420995"/>
    <n v="1614.0031962444807"/>
    <n v="3.6035218583482274"/>
    <n v="0.37967177422420995"/>
  </r>
  <r>
    <n v="1699"/>
    <x v="1"/>
    <x v="0"/>
    <x v="3"/>
    <s v="62-304.520 (7), F.A.C."/>
    <x v="3"/>
    <x v="3"/>
    <x v="2"/>
    <x v="28"/>
    <s v="Pine flatwoods"/>
    <n v="4110"/>
    <x v="1"/>
    <s v="FDOT District 5    MTWCD                                        Brevard County"/>
    <x v="3"/>
    <x v="1"/>
    <m/>
    <m/>
    <n v="0"/>
    <n v="1"/>
    <n v="1"/>
    <n v="1.53538981957678E-3"/>
    <n v="1.8209718387072447E-2"/>
    <n v="2.3840095931972295E-3"/>
    <n v="6.3481855761539396"/>
    <n v="1.8209718387072447E-2"/>
    <n v="2.3840074856292101E-3"/>
    <n v="6.3481855761539396"/>
    <n v="1.8209718387072447E-2"/>
    <n v="2.3840074856292101E-3"/>
  </r>
  <r>
    <n v="1700"/>
    <x v="1"/>
    <x v="0"/>
    <x v="3"/>
    <s v="62-304.520 (7), F.A.C."/>
    <x v="3"/>
    <x v="3"/>
    <x v="2"/>
    <x v="28"/>
    <s v="Pine flatwoods"/>
    <n v="4110"/>
    <x v="1"/>
    <s v="FDOT District 5    MTWCD                                        Brevard County   SJRWMD C-1 Diversion"/>
    <x v="3"/>
    <x v="1"/>
    <m/>
    <m/>
    <n v="0.38"/>
    <n v="0.62"/>
    <n v="3"/>
    <n v="5.6224182123563664E-2"/>
    <n v="0.44474533072456496"/>
    <n v="3.3860395150554279E-2"/>
    <n v="207.8118345524565"/>
    <n v="0.27574210504923025"/>
    <n v="3.386036521649434E-2"/>
    <n v="128.84333742252304"/>
    <n v="0.27574210504923025"/>
    <n v="3.386036521649434E-2"/>
  </r>
  <r>
    <n v="1701"/>
    <x v="1"/>
    <x v="0"/>
    <x v="3"/>
    <s v="62-304.520 (7), F.A.C."/>
    <x v="3"/>
    <x v="3"/>
    <x v="2"/>
    <x v="28"/>
    <s v="Pine flatwoods"/>
    <n v="4110"/>
    <x v="1"/>
    <s v="FDOT District 5    MTWCD                       Town of Malabar                 Brevard County"/>
    <x v="3"/>
    <x v="1"/>
    <m/>
    <m/>
    <n v="0"/>
    <n v="1"/>
    <n v="1"/>
    <n v="1.22443803073637E-3"/>
    <n v="1.4521831158341787E-2"/>
    <n v="1.9011927618197008E-3"/>
    <n v="5.0625318381735287"/>
    <n v="1.4521831158341787E-2"/>
    <n v="1.90119108108272E-3"/>
    <n v="5.0625318381735287"/>
    <n v="1.4521831158341787E-2"/>
    <n v="1.90119108108272E-3"/>
  </r>
  <r>
    <n v="1702"/>
    <x v="1"/>
    <x v="0"/>
    <x v="3"/>
    <s v="62-304.520 (7), F.A.C."/>
    <x v="3"/>
    <x v="3"/>
    <x v="2"/>
    <x v="28"/>
    <s v="Pine flatwoods"/>
    <n v="4110"/>
    <x v="1"/>
    <s v="FDOT District 5    MTWCD                 City of Palm Bay                       Brevard County"/>
    <x v="3"/>
    <x v="1"/>
    <m/>
    <m/>
    <n v="0"/>
    <n v="1"/>
    <n v="2"/>
    <n v="4.1435573113402298E-2"/>
    <n v="0.45222752145244804"/>
    <n v="5.7860778788257849E-2"/>
    <n v="170.00117970794355"/>
    <n v="0.45222752145244804"/>
    <n v="5.7860727636816399E-2"/>
    <n v="170.00117970794355"/>
    <n v="0.45222752145244804"/>
    <n v="5.7860727636816399E-2"/>
  </r>
  <r>
    <n v="1703"/>
    <x v="1"/>
    <x v="0"/>
    <x v="3"/>
    <s v="62-304.520 (7), F.A.C."/>
    <x v="3"/>
    <x v="3"/>
    <x v="2"/>
    <x v="28"/>
    <s v="Pine flatwoods"/>
    <n v="4110"/>
    <x v="1"/>
    <s v="FDOT District 5    MTWCD                 City of Palm Bay      Town of Malabar                 Brevard County"/>
    <x v="3"/>
    <x v="1"/>
    <m/>
    <m/>
    <n v="0"/>
    <n v="1"/>
    <n v="1"/>
    <n v="6.9821544228425396E-3"/>
    <n v="8.2808329294550842E-2"/>
    <n v="1.0841235830148534E-2"/>
    <n v="28.868246638359281"/>
    <n v="8.2808329294550842E-2"/>
    <n v="1.0841226246025199E-2"/>
    <n v="28.868246638359281"/>
    <n v="8.2808329294550842E-2"/>
    <n v="1.0841226246025199E-2"/>
  </r>
  <r>
    <n v="1704"/>
    <x v="1"/>
    <x v="0"/>
    <x v="3"/>
    <s v="62-304.520 (7), F.A.C."/>
    <x v="3"/>
    <x v="3"/>
    <x v="2"/>
    <x v="112"/>
    <s v="Scrubby Pine flatwoods"/>
    <n v="4112"/>
    <x v="1"/>
    <s v="FDOT District 5             City of West Melbourne                               Brevard County   SJRWMD C-1 Diversion"/>
    <x v="3"/>
    <x v="1"/>
    <m/>
    <m/>
    <n v="0.38"/>
    <n v="0.62"/>
    <n v="4"/>
    <n v="3.364265821978598E-2"/>
    <n v="0.25865466943591753"/>
    <n v="1.9812149488395117E-2"/>
    <n v="122.41321017358632"/>
    <n v="0.16036589505026888"/>
    <n v="1.9812131973594521E-2"/>
    <n v="75.896190307623527"/>
    <n v="0.16036589505026888"/>
    <n v="1.9812131973594521E-2"/>
  </r>
  <r>
    <n v="1705"/>
    <x v="1"/>
    <x v="0"/>
    <x v="3"/>
    <s v="62-304.520 (7), F.A.C."/>
    <x v="3"/>
    <x v="3"/>
    <x v="2"/>
    <x v="128"/>
    <s v="Sand pine"/>
    <n v="4130"/>
    <x v="1"/>
    <s v="FDOT District 5                     City of Palm Bay                       Brevard County"/>
    <x v="3"/>
    <x v="1"/>
    <m/>
    <m/>
    <n v="0"/>
    <n v="1"/>
    <n v="4"/>
    <n v="8.9931557249270152E-3"/>
    <n v="6.684829583141888E-2"/>
    <n v="9.4113069171445247E-3"/>
    <n v="30.387306051876241"/>
    <n v="6.684829583141888E-2"/>
    <n v="9.4112985971404432E-3"/>
    <n v="30.387306051876241"/>
    <n v="6.684829583141888E-2"/>
    <n v="9.4112985971404432E-3"/>
  </r>
  <r>
    <n v="1706"/>
    <x v="1"/>
    <x v="0"/>
    <x v="3"/>
    <s v="62-304.520 (7), F.A.C."/>
    <x v="3"/>
    <x v="3"/>
    <x v="2"/>
    <x v="78"/>
    <s v="Upland Mixed Forest"/>
    <n v="4140"/>
    <x v="1"/>
    <s v="FDOT District 5                           Town of Malabar                 Brevard County"/>
    <x v="3"/>
    <x v="1"/>
    <m/>
    <m/>
    <n v="0"/>
    <n v="1"/>
    <n v="22"/>
    <n v="0.47519821469013218"/>
    <n v="2.8419176904779961"/>
    <n v="1.105320870703723"/>
    <n v="1339.6148882486898"/>
    <n v="2.8419176904779961"/>
    <n v="1.1053198935520683"/>
    <n v="1339.6148882486898"/>
    <n v="2.8419176904779961"/>
    <n v="1.1053198935520683"/>
  </r>
  <r>
    <n v="1707"/>
    <x v="1"/>
    <x v="0"/>
    <x v="3"/>
    <s v="62-304.520 (7), F.A.C."/>
    <x v="3"/>
    <x v="3"/>
    <x v="2"/>
    <x v="29"/>
    <s v="Upland Hardwood Forest"/>
    <n v="4200"/>
    <x v="1"/>
    <s v="FDOT District 5                                            Brevard County"/>
    <x v="3"/>
    <x v="1"/>
    <m/>
    <m/>
    <n v="0"/>
    <n v="1"/>
    <n v="17"/>
    <n v="1.161205712735498"/>
    <n v="6.6913394204299923"/>
    <n v="0.93279912976557011"/>
    <n v="3265.131479833899"/>
    <n v="6.6913394204299923"/>
    <n v="0.93279830513062789"/>
    <n v="3265.131479833899"/>
    <n v="6.6913394204299923"/>
    <n v="0.93279830513062789"/>
  </r>
  <r>
    <n v="1708"/>
    <x v="1"/>
    <x v="0"/>
    <x v="3"/>
    <s v="62-304.520 (7), F.A.C."/>
    <x v="3"/>
    <x v="3"/>
    <x v="2"/>
    <x v="29"/>
    <s v="Upland Hardwood Forest"/>
    <n v="4200"/>
    <x v="1"/>
    <s v="FDOT District 5                           Town of Malabar                 Brevard County"/>
    <x v="3"/>
    <x v="1"/>
    <m/>
    <m/>
    <n v="0"/>
    <n v="1"/>
    <n v="15"/>
    <n v="1.2702032756691377"/>
    <n v="9.633856792604913"/>
    <n v="1.2611848537343016"/>
    <n v="4123.3285002774956"/>
    <n v="9.633856792604913"/>
    <n v="1.261183738792113"/>
    <n v="4123.3285002774956"/>
    <n v="9.633856792604913"/>
    <n v="1.261183738792113"/>
  </r>
  <r>
    <n v="1709"/>
    <x v="1"/>
    <x v="0"/>
    <x v="3"/>
    <s v="62-304.520 (7), F.A.C."/>
    <x v="3"/>
    <x v="3"/>
    <x v="2"/>
    <x v="29"/>
    <s v="Upland Hardwood Forest"/>
    <n v="4200"/>
    <x v="1"/>
    <s v="FDOT District 5                     City of Palm Bay                       Brevard County"/>
    <x v="3"/>
    <x v="1"/>
    <m/>
    <m/>
    <n v="0"/>
    <n v="1"/>
    <n v="7"/>
    <n v="0.29925867245183546"/>
    <n v="2.0402973371052777"/>
    <n v="0.28574893586521111"/>
    <n v="916.82757390804113"/>
    <n v="2.0402973371052777"/>
    <n v="0.28574868325074176"/>
    <n v="916.82757390804113"/>
    <n v="2.0402973371052777"/>
    <n v="0.28574868325074176"/>
  </r>
  <r>
    <n v="1710"/>
    <x v="1"/>
    <x v="0"/>
    <x v="3"/>
    <s v="62-304.520 (7), F.A.C."/>
    <x v="3"/>
    <x v="3"/>
    <x v="2"/>
    <x v="30"/>
    <s v="Xeric oak"/>
    <n v="4210"/>
    <x v="1"/>
    <s v="FDOT District 5                               Town of Grant-Valkaria             Brevard County"/>
    <x v="3"/>
    <x v="1"/>
    <m/>
    <m/>
    <n v="0"/>
    <n v="1"/>
    <n v="4"/>
    <n v="3.4912347421980287E-2"/>
    <n v="0.25044055887387912"/>
    <n v="3.7319563840861797E-2"/>
    <n v="114.46644450781586"/>
    <n v="0.25044055887387912"/>
    <n v="3.7319530848746417E-2"/>
    <n v="114.46644450781586"/>
    <n v="0.25044055887387912"/>
    <n v="3.7319530848746417E-2"/>
  </r>
  <r>
    <n v="1711"/>
    <x v="1"/>
    <x v="0"/>
    <x v="3"/>
    <s v="62-304.520 (7), F.A.C."/>
    <x v="3"/>
    <x v="3"/>
    <x v="2"/>
    <x v="31"/>
    <s v="Cabbage palm"/>
    <n v="4280"/>
    <x v="1"/>
    <s v="FDOT District 5                           Town of Malabar                 Brevard County"/>
    <x v="3"/>
    <x v="1"/>
    <m/>
    <m/>
    <n v="0"/>
    <n v="1"/>
    <n v="16"/>
    <n v="0.78388188885829857"/>
    <n v="5.1101870318579845"/>
    <n v="1.4810925483222415"/>
    <n v="2327.6240777039993"/>
    <n v="5.1101870318579845"/>
    <n v="1.4810912389721023"/>
    <n v="2327.6240777039993"/>
    <n v="5.1101870318579845"/>
    <n v="1.4810912389721023"/>
  </r>
  <r>
    <n v="1712"/>
    <x v="1"/>
    <x v="0"/>
    <x v="3"/>
    <s v="62-304.520 (7), F.A.C."/>
    <x v="3"/>
    <x v="3"/>
    <x v="2"/>
    <x v="33"/>
    <s v="Hardwood Conifer Mixed"/>
    <n v="4340"/>
    <x v="1"/>
    <s v="FDOT District 5                                            Brevard County   SJRWMD C-1 Diversion"/>
    <x v="3"/>
    <x v="1"/>
    <m/>
    <m/>
    <n v="0.38"/>
    <n v="0.62"/>
    <n v="29"/>
    <n v="2.0318408590069015"/>
    <n v="15.612891836896866"/>
    <n v="1.2351355498620169"/>
    <n v="7336.4926569087265"/>
    <n v="9.6799929388760617"/>
    <n v="1.2351344579485477"/>
    <n v="4548.6254472834098"/>
    <n v="9.6799929388760617"/>
    <n v="1.2351344579485477"/>
  </r>
  <r>
    <n v="1713"/>
    <x v="1"/>
    <x v="0"/>
    <x v="3"/>
    <s v="62-304.520 (7), F.A.C."/>
    <x v="3"/>
    <x v="3"/>
    <x v="2"/>
    <x v="33"/>
    <s v="Hardwood Conifer Mixed"/>
    <n v="4340"/>
    <x v="1"/>
    <s v="FDOT District 5                               Town of Grant-Valkaria             Brevard County"/>
    <x v="3"/>
    <x v="1"/>
    <m/>
    <m/>
    <n v="0"/>
    <n v="1"/>
    <n v="28"/>
    <n v="1.5299007199134187"/>
    <n v="11.343124225588406"/>
    <n v="1.4264273366704101"/>
    <n v="5136.3053400960625"/>
    <n v="11.343124225588406"/>
    <n v="1.4264260756466927"/>
    <n v="5136.3053400960625"/>
    <n v="11.343124225588406"/>
    <n v="1.4264260756466927"/>
  </r>
  <r>
    <n v="1714"/>
    <x v="1"/>
    <x v="0"/>
    <x v="3"/>
    <s v="62-304.520 (7), F.A.C."/>
    <x v="3"/>
    <x v="3"/>
    <x v="2"/>
    <x v="33"/>
    <s v="Hardwood Conifer Mixed"/>
    <n v="4340"/>
    <x v="1"/>
    <s v="FDOT District 5                           Town of Malabar                 Brevard County"/>
    <x v="3"/>
    <x v="1"/>
    <m/>
    <m/>
    <n v="0"/>
    <n v="1"/>
    <n v="54"/>
    <n v="3.9330435631983596"/>
    <n v="21.580505120382046"/>
    <n v="2.9901019283248442"/>
    <n v="10131.418698685922"/>
    <n v="21.580505120382046"/>
    <n v="2.9900992849448738"/>
    <n v="10131.418698685922"/>
    <n v="21.580505120382046"/>
    <n v="2.9900992849448738"/>
  </r>
  <r>
    <n v="1715"/>
    <x v="1"/>
    <x v="0"/>
    <x v="3"/>
    <s v="62-304.520 (7), F.A.C."/>
    <x v="3"/>
    <x v="3"/>
    <x v="2"/>
    <x v="33"/>
    <s v="Hardwood Conifer Mixed"/>
    <n v="4340"/>
    <x v="1"/>
    <s v="FDOT District 5                     City of Palm Bay                       Brevard County"/>
    <x v="3"/>
    <x v="1"/>
    <m/>
    <m/>
    <n v="0"/>
    <n v="1"/>
    <n v="14"/>
    <n v="0.44928414840512726"/>
    <n v="3.8340696540482657"/>
    <n v="0.55201831812568036"/>
    <n v="1590.6078227069925"/>
    <n v="3.8340696540482657"/>
    <n v="0.55201783011751182"/>
    <n v="1590.6078227069925"/>
    <n v="3.8340696540482657"/>
    <n v="0.55201783011751182"/>
  </r>
  <r>
    <n v="1716"/>
    <x v="1"/>
    <x v="0"/>
    <x v="3"/>
    <s v="62-304.520 (7), F.A.C."/>
    <x v="3"/>
    <x v="3"/>
    <x v="2"/>
    <x v="33"/>
    <s v="Hardwood Conifer Mixed"/>
    <n v="4340"/>
    <x v="1"/>
    <s v="FDOT District 5             City of West Melbourne                               Brevard County   SJRWMD C-1 Diversion"/>
    <x v="3"/>
    <x v="1"/>
    <m/>
    <m/>
    <n v="0.38"/>
    <n v="0.62"/>
    <n v="24"/>
    <n v="0.52690403710249034"/>
    <n v="3.502905683758248"/>
    <n v="0.26405097380095965"/>
    <n v="1764.3464675252162"/>
    <n v="2.1718015239301134"/>
    <n v="0.26405074036843046"/>
    <n v="1093.894809865634"/>
    <n v="2.1718015239301134"/>
    <n v="0.26405074036843046"/>
  </r>
  <r>
    <n v="1717"/>
    <x v="1"/>
    <x v="0"/>
    <x v="3"/>
    <s v="62-304.520 (7), F.A.C."/>
    <x v="3"/>
    <x v="3"/>
    <x v="2"/>
    <x v="33"/>
    <s v="Hardwood Conifer Mixed"/>
    <n v="4340"/>
    <x v="1"/>
    <s v="FDOT District 5    MTWCD                                        Brevard County   SJRWMD C-1 Diversion"/>
    <x v="3"/>
    <x v="1"/>
    <m/>
    <m/>
    <n v="0.38"/>
    <n v="0.62"/>
    <n v="2"/>
    <n v="7.7570421687459049E-2"/>
    <n v="0.66119215075258109"/>
    <n v="5.2239959884956985E-2"/>
    <n v="297.45133736203684"/>
    <n v="0.40993913346660027"/>
    <n v="5.2239913702563701E-2"/>
    <n v="184.41982916446287"/>
    <n v="0.40993913346660027"/>
    <n v="5.2239913702563701E-2"/>
  </r>
  <r>
    <n v="1718"/>
    <x v="1"/>
    <x v="0"/>
    <x v="3"/>
    <s v="62-304.520 (7), F.A.C."/>
    <x v="3"/>
    <x v="3"/>
    <x v="2"/>
    <x v="36"/>
    <s v="Streams and waterways"/>
    <n v="5100"/>
    <x v="1"/>
    <s v="FDOT District 5                               Town of Grant-Valkaria             Brevard County"/>
    <x v="3"/>
    <x v="1"/>
    <m/>
    <m/>
    <n v="0"/>
    <n v="1"/>
    <n v="1"/>
    <n v="3.1669839513306798E-2"/>
    <n v="0.12870043514429302"/>
    <n v="1.6320186229973253E-2"/>
    <n v="55.213972527308464"/>
    <n v="0.12870043514429302"/>
    <n v="1.6320171802219799E-2"/>
    <n v="55.213972527308464"/>
    <n v="0.12870043514429302"/>
    <n v="1.6320171802219799E-2"/>
  </r>
  <r>
    <n v="1719"/>
    <x v="1"/>
    <x v="0"/>
    <x v="3"/>
    <s v="62-304.520 (7), F.A.C."/>
    <x v="3"/>
    <x v="3"/>
    <x v="2"/>
    <x v="36"/>
    <s v="Streams and waterways"/>
    <n v="5100"/>
    <x v="1"/>
    <s v="FDOT District 5                           Town of Malabar    Town of Grant-Valkaria             Brevard County"/>
    <x v="3"/>
    <x v="1"/>
    <m/>
    <m/>
    <n v="0"/>
    <n v="1"/>
    <n v="1"/>
    <n v="5.9277216096789702E-2"/>
    <n v="0.24089176399500312"/>
    <n v="3.0546893219572359E-2"/>
    <n v="103.3453478565396"/>
    <n v="0.24089176399500312"/>
    <n v="3.05468662147921E-2"/>
    <n v="103.3453478565396"/>
    <n v="0.24089176399500312"/>
    <n v="3.05468662147921E-2"/>
  </r>
  <r>
    <n v="1720"/>
    <x v="1"/>
    <x v="0"/>
    <x v="3"/>
    <s v="62-304.520 (7), F.A.C."/>
    <x v="3"/>
    <x v="3"/>
    <x v="2"/>
    <x v="36"/>
    <s v="Streams and waterways"/>
    <n v="5100"/>
    <x v="1"/>
    <s v="FDOT District 5                     City of Palm Bay                       Brevard County"/>
    <x v="3"/>
    <x v="1"/>
    <m/>
    <m/>
    <n v="0"/>
    <n v="1"/>
    <n v="2"/>
    <n v="3.3418744454084999E-2"/>
    <n v="0.21938701579318959"/>
    <n v="2.9128707161969573E-2"/>
    <n v="93.197198109299933"/>
    <n v="0.21938701579318959"/>
    <n v="2.9128681410927299E-2"/>
    <n v="93.197198109299933"/>
    <n v="0.21938701579318959"/>
    <n v="2.9128681410927299E-2"/>
  </r>
  <r>
    <n v="1721"/>
    <x v="1"/>
    <x v="0"/>
    <x v="3"/>
    <s v="62-304.520 (7), F.A.C."/>
    <x v="3"/>
    <x v="3"/>
    <x v="2"/>
    <x v="36"/>
    <s v="Streams and waterways"/>
    <n v="5100"/>
    <x v="1"/>
    <s v="FDOT District 5    MTWCD                 City of Palm Bay                       Brevard County   SJRWMD C-1 Diversion"/>
    <x v="3"/>
    <x v="1"/>
    <m/>
    <m/>
    <n v="0.38"/>
    <n v="0.62"/>
    <n v="11"/>
    <n v="0.57407664342514875"/>
    <n v="0.34319468840990836"/>
    <n v="2.6310564846422826E-2"/>
    <n v="135.48890692528855"/>
    <n v="0.21278070681414316"/>
    <n v="2.6310541586740795E-2"/>
    <n v="84.003122293678913"/>
    <n v="0.21278070681414316"/>
    <n v="2.6310541586740795E-2"/>
  </r>
  <r>
    <n v="1722"/>
    <x v="1"/>
    <x v="0"/>
    <x v="3"/>
    <s v="62-304.520 (7), F.A.C."/>
    <x v="3"/>
    <x v="3"/>
    <x v="2"/>
    <x v="39"/>
    <s v="Reservoirs"/>
    <n v="5300"/>
    <x v="1"/>
    <s v="FDOT District 5                               Town of Grant-Valkaria             Brevard County"/>
    <x v="3"/>
    <x v="1"/>
    <m/>
    <m/>
    <n v="0"/>
    <n v="1"/>
    <n v="2"/>
    <n v="2.4325977355114693E-2"/>
    <n v="8.4443924667634396E-2"/>
    <n v="8.5549049881213316E-3"/>
    <n v="66.487001405674263"/>
    <n v="8.4443924667634396E-2"/>
    <n v="8.5548974252137797E-3"/>
    <n v="66.487001405674263"/>
    <n v="8.4443924667634396E-2"/>
    <n v="8.5548974252137797E-3"/>
  </r>
  <r>
    <n v="1723"/>
    <x v="1"/>
    <x v="0"/>
    <x v="3"/>
    <s v="62-304.520 (7), F.A.C."/>
    <x v="3"/>
    <x v="3"/>
    <x v="2"/>
    <x v="39"/>
    <s v="Reservoirs"/>
    <n v="5300"/>
    <x v="1"/>
    <s v="FDOT District 5                     City of Palm Bay                       Brevard County"/>
    <x v="3"/>
    <x v="1"/>
    <m/>
    <m/>
    <n v="0"/>
    <n v="1"/>
    <n v="20"/>
    <n v="3.4389879982402523"/>
    <n v="5.7107210332220832"/>
    <n v="0.77998568862244178"/>
    <n v="4773.5680703404732"/>
    <n v="5.7107210332220832"/>
    <n v="0.77998499908121854"/>
    <n v="4773.5680703404732"/>
    <n v="5.7107210332220832"/>
    <n v="0.77998499908121854"/>
  </r>
  <r>
    <n v="1724"/>
    <x v="1"/>
    <x v="0"/>
    <x v="3"/>
    <s v="62-304.520 (7), F.A.C."/>
    <x v="3"/>
    <x v="3"/>
    <x v="2"/>
    <x v="39"/>
    <s v="Reservoirs"/>
    <n v="5300"/>
    <x v="1"/>
    <s v="FDOT District 5                     City of Palm Bay                       Brevard County   SJRWMD C-1 Diversion"/>
    <x v="3"/>
    <x v="1"/>
    <m/>
    <m/>
    <n v="0.38"/>
    <n v="0.62"/>
    <n v="16"/>
    <n v="3.477723605756434"/>
    <n v="4.6642248323577968"/>
    <n v="0.36315848433603087"/>
    <n v="6714.6694972023288"/>
    <n v="2.8918193960618344"/>
    <n v="0.36315816328815864"/>
    <n v="4163.0950882654433"/>
    <n v="2.8918193960618344"/>
    <n v="0.36315816328815864"/>
  </r>
  <r>
    <n v="1725"/>
    <x v="1"/>
    <x v="0"/>
    <x v="3"/>
    <s v="62-304.520 (7), F.A.C."/>
    <x v="3"/>
    <x v="3"/>
    <x v="2"/>
    <x v="39"/>
    <s v="Reservoirs"/>
    <n v="5300"/>
    <x v="1"/>
    <s v="FDOT District 5             City of West Melbourne                               Brevard County   SJRWMD C-1 Diversion"/>
    <x v="3"/>
    <x v="1"/>
    <m/>
    <m/>
    <n v="0.38"/>
    <n v="0.62"/>
    <n v="17"/>
    <n v="3.899079723412429"/>
    <n v="1.2066548589871773"/>
    <n v="9.0392154780469622E-2"/>
    <n v="5121.4349360017513"/>
    <n v="0.74812601257205003"/>
    <n v="9.0392074869879047E-2"/>
    <n v="3175.2896603210852"/>
    <n v="0.74812601257205003"/>
    <n v="9.0392074869879047E-2"/>
  </r>
  <r>
    <n v="1726"/>
    <x v="1"/>
    <x v="0"/>
    <x v="3"/>
    <s v="62-304.520 (7), F.A.C."/>
    <x v="3"/>
    <x v="3"/>
    <x v="2"/>
    <x v="40"/>
    <s v="Bays and estuaries"/>
    <n v="5400"/>
    <x v="1"/>
    <s v="FDOT District 5                           Town of Malabar                 Brevard County"/>
    <x v="3"/>
    <x v="1"/>
    <m/>
    <m/>
    <n v="0"/>
    <n v="1"/>
    <n v="2"/>
    <n v="2.9370660558312601E-3"/>
    <n v="1.387957335929157E-2"/>
    <n v="1.8272505695356217E-3"/>
    <n v="6.2137153241038572"/>
    <n v="1.387957335929157E-2"/>
    <n v="1.8272489541667639E-3"/>
    <n v="6.2137153241038572"/>
    <n v="1.387957335929157E-2"/>
    <n v="1.8272489541667639E-3"/>
  </r>
  <r>
    <n v="1727"/>
    <x v="1"/>
    <x v="0"/>
    <x v="3"/>
    <s v="62-304.520 (7), F.A.C."/>
    <x v="3"/>
    <x v="3"/>
    <x v="2"/>
    <x v="44"/>
    <s v="Bay swamps"/>
    <n v="6110"/>
    <x v="1"/>
    <s v="FDOT District 5                           Town of Malabar                 Brevard County"/>
    <x v="3"/>
    <x v="1"/>
    <m/>
    <m/>
    <n v="0"/>
    <n v="1"/>
    <n v="2"/>
    <n v="8.1962035085035204E-2"/>
    <n v="0.41685758053576677"/>
    <n v="3.4479175720899272E-2"/>
    <n v="172.08995205424389"/>
    <n v="0.41685758053576677"/>
    <n v="3.4479145239810431E-2"/>
    <n v="172.08995205424389"/>
    <n v="0.41685758053576677"/>
    <n v="3.4479145239810431E-2"/>
  </r>
  <r>
    <n v="1728"/>
    <x v="1"/>
    <x v="0"/>
    <x v="3"/>
    <s v="62-304.520 (7), F.A.C."/>
    <x v="3"/>
    <x v="3"/>
    <x v="2"/>
    <x v="23"/>
    <s v="Mangrove swamp"/>
    <n v="6120"/>
    <x v="1"/>
    <s v="FDOT District 5                               Town of Grant-Valkaria             Brevard County"/>
    <x v="3"/>
    <x v="1"/>
    <m/>
    <m/>
    <n v="0"/>
    <n v="1"/>
    <n v="4"/>
    <n v="0.11916380334418947"/>
    <n v="0.67517278341020881"/>
    <n v="7.5859292927868804E-2"/>
    <n v="273.89380004183897"/>
    <n v="0.67517278341020881"/>
    <n v="7.5859225864959273E-2"/>
    <n v="273.89380004183897"/>
    <n v="0.67517278341020881"/>
    <n v="7.5859225864959273E-2"/>
  </r>
  <r>
    <n v="1729"/>
    <x v="1"/>
    <x v="0"/>
    <x v="3"/>
    <s v="62-304.520 (7), F.A.C."/>
    <x v="3"/>
    <x v="3"/>
    <x v="2"/>
    <x v="23"/>
    <s v="Mangrove swamp"/>
    <n v="6120"/>
    <x v="1"/>
    <s v="FDOT District 5                           Town of Malabar    Town of Grant-Valkaria             Brevard County"/>
    <x v="3"/>
    <x v="1"/>
    <m/>
    <m/>
    <n v="0"/>
    <n v="1"/>
    <n v="2"/>
    <n v="5.4974837292274719E-3"/>
    <n v="9.255552890711333E-3"/>
    <n v="8.0773658614985682E-4"/>
    <n v="3.3413137478374009"/>
    <n v="9.255552890711333E-3"/>
    <n v="8.0773587207563194E-4"/>
    <n v="3.3413137478374009"/>
    <n v="9.255552890711333E-3"/>
    <n v="8.0773587207563194E-4"/>
  </r>
  <r>
    <n v="1730"/>
    <x v="1"/>
    <x v="0"/>
    <x v="3"/>
    <s v="62-304.520 (7), F.A.C."/>
    <x v="3"/>
    <x v="3"/>
    <x v="2"/>
    <x v="23"/>
    <s v="Mangrove swamp"/>
    <n v="6120"/>
    <x v="1"/>
    <s v="FDOT District 5                     City of Palm Bay                       Brevard County"/>
    <x v="3"/>
    <x v="1"/>
    <m/>
    <m/>
    <n v="0"/>
    <n v="1"/>
    <n v="6"/>
    <n v="0.22732344180811273"/>
    <n v="1.6978676772596657"/>
    <n v="0.21817851352459272"/>
    <n v="750.42784277646149"/>
    <n v="1.6978676772596657"/>
    <n v="0.21817832064531112"/>
    <n v="750.42784277646149"/>
    <n v="1.6978676772596657"/>
    <n v="0.21817832064531112"/>
  </r>
  <r>
    <n v="1731"/>
    <x v="1"/>
    <x v="0"/>
    <x v="3"/>
    <s v="62-304.520 (7), F.A.C."/>
    <x v="3"/>
    <x v="3"/>
    <x v="2"/>
    <x v="45"/>
    <s v="Mixed wetland hardwoods"/>
    <n v="6170"/>
    <x v="1"/>
    <s v="FDOT District 5                               Town of Grant-Valkaria             Brevard County"/>
    <x v="3"/>
    <x v="1"/>
    <m/>
    <m/>
    <n v="0"/>
    <n v="1"/>
    <n v="14"/>
    <n v="0.90501953296896376"/>
    <n v="6.6157225694133359"/>
    <n v="0.72603609527204438"/>
    <n v="2670.9072665990379"/>
    <n v="6.6157225694133359"/>
    <n v="0.72603545342460252"/>
    <n v="2670.9072665990379"/>
    <n v="6.6157225694133359"/>
    <n v="0.72603545342460252"/>
  </r>
  <r>
    <n v="1732"/>
    <x v="1"/>
    <x v="0"/>
    <x v="3"/>
    <s v="62-304.520 (7), F.A.C."/>
    <x v="3"/>
    <x v="3"/>
    <x v="2"/>
    <x v="45"/>
    <s v="Mixed wetland hardwoods"/>
    <n v="6170"/>
    <x v="1"/>
    <s v="FDOT District 5                           Town of Malabar                 Brevard County"/>
    <x v="3"/>
    <x v="1"/>
    <m/>
    <m/>
    <n v="0"/>
    <n v="1"/>
    <n v="11"/>
    <n v="0.97267386252883103"/>
    <n v="8.0507286535446294"/>
    <n v="0.946640683322853"/>
    <n v="3274.6566179499578"/>
    <n v="8.0507286535446294"/>
    <n v="0.94663984645137489"/>
    <n v="3274.6566179499578"/>
    <n v="8.0507286535446294"/>
    <n v="0.94663984645137489"/>
  </r>
  <r>
    <n v="1733"/>
    <x v="1"/>
    <x v="0"/>
    <x v="3"/>
    <s v="62-304.520 (7), F.A.C."/>
    <x v="3"/>
    <x v="3"/>
    <x v="2"/>
    <x v="45"/>
    <s v="Mixed wetland hardwoods"/>
    <n v="6170"/>
    <x v="1"/>
    <s v="FDOT District 5                     City of Palm Bay                       Brevard County"/>
    <x v="3"/>
    <x v="1"/>
    <m/>
    <m/>
    <n v="0"/>
    <n v="1"/>
    <n v="19"/>
    <n v="0.15979814448462601"/>
    <n v="1.4824849047084503"/>
    <n v="0.19328992822508381"/>
    <n v="634.86624103516851"/>
    <n v="1.4824849047084503"/>
    <n v="0.19328975734839229"/>
    <n v="634.86624103516851"/>
    <n v="1.4824849047084503"/>
    <n v="0.19328975734839229"/>
  </r>
  <r>
    <n v="1734"/>
    <x v="1"/>
    <x v="0"/>
    <x v="3"/>
    <s v="62-304.520 (7), F.A.C."/>
    <x v="3"/>
    <x v="3"/>
    <x v="2"/>
    <x v="45"/>
    <s v="Mixed wetland hardwoods"/>
    <n v="6170"/>
    <x v="1"/>
    <s v="FDOT District 5                     City of Palm Bay                       Brevard County   SJRWMD C-1 Diversion"/>
    <x v="3"/>
    <x v="1"/>
    <m/>
    <m/>
    <n v="0.38"/>
    <n v="0.62"/>
    <n v="16"/>
    <n v="0.69403218968492419"/>
    <n v="6.4398140490668281"/>
    <n v="0.46330161634142331"/>
    <n v="2690.1518596011701"/>
    <n v="3.9926847104214325"/>
    <n v="0.46330120676267217"/>
    <n v="1667.8941529527253"/>
    <n v="3.9926847104214325"/>
    <n v="0.46330120676267217"/>
  </r>
  <r>
    <n v="1735"/>
    <x v="1"/>
    <x v="0"/>
    <x v="3"/>
    <s v="62-304.520 (7), F.A.C."/>
    <x v="3"/>
    <x v="3"/>
    <x v="2"/>
    <x v="45"/>
    <s v="Mixed wetland hardwoods"/>
    <n v="6170"/>
    <x v="1"/>
    <s v="FDOT District 5    MTWCD                 City of Palm Bay                       Brevard County   SJRWMD C-1 Diversion"/>
    <x v="3"/>
    <x v="1"/>
    <m/>
    <m/>
    <n v="0.38"/>
    <n v="0.62"/>
    <n v="1"/>
    <n v="6.8308160857999201E-3"/>
    <n v="6.7940554457610103E-2"/>
    <n v="5.2432474672337859E-3"/>
    <n v="28.267801251068885"/>
    <n v="4.2123143763718264E-2"/>
    <n v="5.2432428319753085E-3"/>
    <n v="17.52603677566271"/>
    <n v="4.2123143763718264E-2"/>
    <n v="5.2432428319753085E-3"/>
  </r>
  <r>
    <n v="1736"/>
    <x v="1"/>
    <x v="0"/>
    <x v="3"/>
    <s v="62-304.520 (7), F.A.C."/>
    <x v="3"/>
    <x v="3"/>
    <x v="2"/>
    <x v="48"/>
    <s v="Cypress"/>
    <n v="6210"/>
    <x v="1"/>
    <s v="FDOT District 5                               Town of Grant-Valkaria             Brevard County"/>
    <x v="3"/>
    <x v="1"/>
    <m/>
    <m/>
    <n v="0"/>
    <n v="1"/>
    <n v="26"/>
    <n v="2.1558690856865161"/>
    <n v="15.808900023509279"/>
    <n v="1.6943024390015855"/>
    <n v="6271.8245446417868"/>
    <n v="15.808900023509279"/>
    <n v="1.6943009411646441"/>
    <n v="6271.8245446417868"/>
    <n v="15.808900023509279"/>
    <n v="1.6943009411646441"/>
  </r>
  <r>
    <n v="1737"/>
    <x v="1"/>
    <x v="0"/>
    <x v="3"/>
    <s v="62-304.520 (7), F.A.C."/>
    <x v="3"/>
    <x v="3"/>
    <x v="2"/>
    <x v="50"/>
    <s v="Wetland Forested Mixed"/>
    <n v="6300"/>
    <x v="1"/>
    <s v="FDOT District 5                               Town of Grant-Valkaria             Brevard County"/>
    <x v="3"/>
    <x v="1"/>
    <m/>
    <m/>
    <n v="0"/>
    <n v="1"/>
    <n v="8"/>
    <n v="1.1483352379422573"/>
    <n v="7.7190444480940821"/>
    <n v="0.84357191024240263"/>
    <n v="3140.9894600306425"/>
    <n v="7.7190444480940821"/>
    <n v="0.84357116448819836"/>
    <n v="3140.9894600306425"/>
    <n v="7.7190444480940821"/>
    <n v="0.84357116448819836"/>
  </r>
  <r>
    <n v="1738"/>
    <x v="1"/>
    <x v="0"/>
    <x v="3"/>
    <s v="62-304.520 (7), F.A.C."/>
    <x v="3"/>
    <x v="3"/>
    <x v="2"/>
    <x v="50"/>
    <s v="Wetland Forested Mixed"/>
    <n v="6300"/>
    <x v="1"/>
    <s v="FDOT District 5                     City of Palm Bay                       Brevard County"/>
    <x v="3"/>
    <x v="1"/>
    <m/>
    <m/>
    <n v="0"/>
    <n v="1"/>
    <n v="5"/>
    <n v="0.45549748694354764"/>
    <n v="4.5940203546022627"/>
    <n v="0.56955061323462441"/>
    <n v="1881.6371727364503"/>
    <n v="4.5940203546022627"/>
    <n v="0.56955010972714559"/>
    <n v="1881.6371727364503"/>
    <n v="4.5940203546022627"/>
    <n v="0.56955010972714559"/>
  </r>
  <r>
    <n v="1739"/>
    <x v="1"/>
    <x v="0"/>
    <x v="3"/>
    <s v="62-304.520 (7), F.A.C."/>
    <x v="3"/>
    <x v="3"/>
    <x v="2"/>
    <x v="50"/>
    <s v="Wetland Forested Mixed"/>
    <n v="6300"/>
    <x v="1"/>
    <s v="FDOT District 5                     City of Palm Bay                       Brevard County   SJRWMD C-1 Diversion"/>
    <x v="3"/>
    <x v="1"/>
    <m/>
    <m/>
    <n v="0.38"/>
    <n v="0.62"/>
    <n v="9"/>
    <n v="0.81289035941476251"/>
    <n v="7.5163207942309658"/>
    <n v="0.53698295650907579"/>
    <n v="3156.8449265370759"/>
    <n v="4.6601188924231991"/>
    <n v="0.53698248179281949"/>
    <n v="1957.2438544529871"/>
    <n v="4.6601188924231991"/>
    <n v="0.53698248179281949"/>
  </r>
  <r>
    <n v="1740"/>
    <x v="1"/>
    <x v="0"/>
    <x v="3"/>
    <s v="62-304.520 (7), F.A.C."/>
    <x v="3"/>
    <x v="3"/>
    <x v="2"/>
    <x v="50"/>
    <s v="Wetland Forested Mixed"/>
    <n v="6300"/>
    <x v="1"/>
    <s v="FDOT District 5    MTWCD                 City of Palm Bay                       Brevard County"/>
    <x v="3"/>
    <x v="1"/>
    <m/>
    <m/>
    <n v="0"/>
    <n v="1"/>
    <n v="1"/>
    <n v="0.100731771998126"/>
    <n v="0.95815260676929592"/>
    <n v="0.10823890847073017"/>
    <n v="398.54091531008692"/>
    <n v="0.95815260676929592"/>
    <n v="0.108238812782834"/>
    <n v="398.54091531008692"/>
    <n v="0.95815260676929592"/>
    <n v="0.108238812782834"/>
  </r>
  <r>
    <n v="1741"/>
    <x v="1"/>
    <x v="0"/>
    <x v="3"/>
    <s v="62-304.520 (7), F.A.C."/>
    <x v="3"/>
    <x v="3"/>
    <x v="2"/>
    <x v="51"/>
    <s v="Freshwater marshes"/>
    <n v="6410"/>
    <x v="1"/>
    <s v="FDOT District 5                               Town of Grant-Valkaria             Brevard County"/>
    <x v="3"/>
    <x v="1"/>
    <m/>
    <m/>
    <n v="0"/>
    <n v="1"/>
    <n v="54"/>
    <n v="6.414043555378707"/>
    <n v="46.903720055472178"/>
    <n v="5.049948084431481"/>
    <n v="18862.540076801946"/>
    <n v="46.903720055472178"/>
    <n v="5.0499436200580501"/>
    <n v="18862.540076801946"/>
    <n v="46.903720055472178"/>
    <n v="5.0499436200580501"/>
  </r>
  <r>
    <n v="1742"/>
    <x v="1"/>
    <x v="0"/>
    <x v="3"/>
    <s v="62-304.520 (7), F.A.C."/>
    <x v="3"/>
    <x v="3"/>
    <x v="2"/>
    <x v="51"/>
    <s v="Freshwater marshes"/>
    <n v="6410"/>
    <x v="1"/>
    <s v="FDOT District 5                           Town of Malabar                 Brevard County"/>
    <x v="3"/>
    <x v="1"/>
    <m/>
    <m/>
    <n v="0"/>
    <n v="1"/>
    <n v="7"/>
    <n v="0.32637958983836995"/>
    <n v="2.396922390921099"/>
    <n v="0.28615007992249003"/>
    <n v="992.4470688045941"/>
    <n v="2.396922390921099"/>
    <n v="0.28614982695339125"/>
    <n v="992.4470688045941"/>
    <n v="2.396922390921099"/>
    <n v="0.28614982695339125"/>
  </r>
  <r>
    <n v="1743"/>
    <x v="1"/>
    <x v="0"/>
    <x v="3"/>
    <s v="62-304.520 (7), F.A.C."/>
    <x v="3"/>
    <x v="3"/>
    <x v="2"/>
    <x v="51"/>
    <s v="Freshwater marshes"/>
    <n v="6410"/>
    <x v="1"/>
    <s v="FDOT District 5                          City of Melbourne                  Brevard County"/>
    <x v="3"/>
    <x v="1"/>
    <m/>
    <m/>
    <n v="0"/>
    <n v="1"/>
    <n v="12"/>
    <n v="2.1505489483902509"/>
    <n v="11.20283562531249"/>
    <n v="1.3804116009928582"/>
    <n v="5936.1661734059071"/>
    <n v="11.20283562531249"/>
    <n v="1.3804103806490502"/>
    <n v="5936.1661734059071"/>
    <n v="11.20283562531249"/>
    <n v="1.3804103806490502"/>
  </r>
  <r>
    <n v="1744"/>
    <x v="1"/>
    <x v="0"/>
    <x v="3"/>
    <s v="62-304.520 (7), F.A.C."/>
    <x v="3"/>
    <x v="3"/>
    <x v="2"/>
    <x v="51"/>
    <s v="Freshwater marshes"/>
    <n v="6410"/>
    <x v="1"/>
    <s v="FDOT District 5                     City of Palm Bay                       Brevard County"/>
    <x v="3"/>
    <x v="1"/>
    <m/>
    <m/>
    <n v="0"/>
    <n v="1"/>
    <n v="28"/>
    <n v="4.2414900276892515"/>
    <n v="27.5788561128068"/>
    <n v="3.3222511755929776"/>
    <n v="13129.173062089165"/>
    <n v="27.5788561128068"/>
    <n v="3.3222482385786507"/>
    <n v="13129.173062089165"/>
    <n v="27.5788561128068"/>
    <n v="3.3222482385786507"/>
  </r>
  <r>
    <n v="1745"/>
    <x v="1"/>
    <x v="0"/>
    <x v="3"/>
    <s v="62-304.520 (7), F.A.C."/>
    <x v="3"/>
    <x v="3"/>
    <x v="2"/>
    <x v="53"/>
    <s v="Wet prairies"/>
    <n v="6430"/>
    <x v="1"/>
    <s v="FDOT District 5                                            Brevard County   SJRWMD C-1 Diversion"/>
    <x v="3"/>
    <x v="1"/>
    <m/>
    <m/>
    <n v="0.38"/>
    <n v="0.62"/>
    <n v="3"/>
    <n v="6.9655910860827189E-2"/>
    <n v="0.58615744712748752"/>
    <n v="4.4871531881041801E-2"/>
    <n v="266.57897835755671"/>
    <n v="0.36341761721904225"/>
    <n v="4.4871492212658876E-2"/>
    <n v="165.27896658168515"/>
    <n v="0.36341761721904225"/>
    <n v="4.4871492212658876E-2"/>
  </r>
  <r>
    <n v="1746"/>
    <x v="1"/>
    <x v="0"/>
    <x v="3"/>
    <s v="62-304.520 (7), F.A.C."/>
    <x v="3"/>
    <x v="3"/>
    <x v="2"/>
    <x v="53"/>
    <s v="Wet prairies"/>
    <n v="6430"/>
    <x v="1"/>
    <s v="FDOT District 5                               Town of Grant-Valkaria             Brevard County"/>
    <x v="3"/>
    <x v="1"/>
    <m/>
    <m/>
    <n v="0"/>
    <n v="1"/>
    <n v="34"/>
    <n v="3.0806402520056664"/>
    <n v="20.250995865869452"/>
    <n v="2.2197354848965052"/>
    <n v="9300.0055755262329"/>
    <n v="20.250995865869452"/>
    <n v="2.2197335225539296"/>
    <n v="9300.0055755262329"/>
    <n v="20.250995865869452"/>
    <n v="2.2197335225539296"/>
  </r>
  <r>
    <n v="1747"/>
    <x v="1"/>
    <x v="0"/>
    <x v="3"/>
    <s v="62-304.520 (7), F.A.C."/>
    <x v="3"/>
    <x v="3"/>
    <x v="2"/>
    <x v="53"/>
    <s v="Wet prairies"/>
    <n v="6430"/>
    <x v="1"/>
    <s v="FDOT District 5                           Town of Malabar                 Brevard County"/>
    <x v="3"/>
    <x v="1"/>
    <m/>
    <m/>
    <n v="0"/>
    <n v="1"/>
    <n v="16"/>
    <n v="1.2071174175498596"/>
    <n v="9.1697540741902088"/>
    <n v="1.0742934969672051"/>
    <n v="4316.4405149994082"/>
    <n v="9.1697540741902088"/>
    <n v="1.0742925472450955"/>
    <n v="4316.4405149994082"/>
    <n v="9.1697540741902088"/>
    <n v="1.0742925472450955"/>
  </r>
  <r>
    <n v="1748"/>
    <x v="1"/>
    <x v="0"/>
    <x v="3"/>
    <s v="62-304.520 (7), F.A.C."/>
    <x v="3"/>
    <x v="3"/>
    <x v="2"/>
    <x v="53"/>
    <s v="Wet prairies"/>
    <n v="6430"/>
    <x v="1"/>
    <s v="FDOT District 5                     City of Palm Bay                       Brevard County"/>
    <x v="3"/>
    <x v="1"/>
    <m/>
    <m/>
    <n v="0"/>
    <n v="1"/>
    <n v="5"/>
    <n v="3.8039700579020263E-3"/>
    <n v="3.263681477537049E-2"/>
    <n v="3.5137548789170685E-3"/>
    <n v="14.402724853009698"/>
    <n v="3.263681477537049E-2"/>
    <n v="3.5137517726051594E-3"/>
    <n v="14.402724853009698"/>
    <n v="3.263681477537049E-2"/>
    <n v="3.5137517726051594E-3"/>
  </r>
  <r>
    <n v="1749"/>
    <x v="1"/>
    <x v="0"/>
    <x v="3"/>
    <s v="62-304.520 (7), F.A.C."/>
    <x v="3"/>
    <x v="3"/>
    <x v="2"/>
    <x v="54"/>
    <s v="Emergent aquatic vegetation"/>
    <n v="6440"/>
    <x v="1"/>
    <s v="FDOT District 5                               Town of Grant-Valkaria             Brevard County"/>
    <x v="3"/>
    <x v="1"/>
    <m/>
    <m/>
    <n v="0"/>
    <n v="1"/>
    <n v="2"/>
    <n v="0.1067464336984177"/>
    <n v="0.69022700883368671"/>
    <n v="6.6344754465316458E-2"/>
    <n v="300.52286547596748"/>
    <n v="0.69022700883368671"/>
    <n v="6.6344695813672111E-2"/>
    <n v="300.52286547596748"/>
    <n v="0.69022700883368671"/>
    <n v="6.6344695813672111E-2"/>
  </r>
  <r>
    <n v="1750"/>
    <x v="1"/>
    <x v="0"/>
    <x v="3"/>
    <s v="62-304.520 (7), F.A.C."/>
    <x v="3"/>
    <x v="3"/>
    <x v="2"/>
    <x v="54"/>
    <s v="Emergent aquatic vegetation"/>
    <n v="6440"/>
    <x v="1"/>
    <s v="FDOT District 5                     City of Palm Bay                       Brevard County"/>
    <x v="3"/>
    <x v="1"/>
    <m/>
    <m/>
    <n v="0"/>
    <n v="1"/>
    <n v="2"/>
    <n v="7.7379725074083298E-3"/>
    <n v="2.0168539544447583E-2"/>
    <n v="2.6213711225198297E-3"/>
    <n v="20.529119223116339"/>
    <n v="2.0168539544447583E-2"/>
    <n v="2.6213688051139102E-3"/>
    <n v="20.529119223116339"/>
    <n v="2.0168539544447583E-2"/>
    <n v="2.6213688051139102E-3"/>
  </r>
  <r>
    <n v="1751"/>
    <x v="1"/>
    <x v="0"/>
    <x v="3"/>
    <s v="62-304.520 (7), F.A.C."/>
    <x v="3"/>
    <x v="3"/>
    <x v="2"/>
    <x v="55"/>
    <s v="Mixed scrub-shrub wetland"/>
    <n v="6460"/>
    <x v="1"/>
    <s v="FDOT District 5                               Town of Grant-Valkaria             Brevard County"/>
    <x v="3"/>
    <x v="1"/>
    <m/>
    <m/>
    <n v="0"/>
    <n v="1"/>
    <n v="22"/>
    <n v="2.5078893733375165"/>
    <n v="17.465705464615361"/>
    <n v="1.8312176392220403"/>
    <n v="6935.0277562508163"/>
    <n v="17.465705464615361"/>
    <n v="1.8312160203461161"/>
    <n v="6935.0277562508163"/>
    <n v="17.465705464615361"/>
    <n v="1.8312160203461161"/>
  </r>
  <r>
    <n v="1752"/>
    <x v="1"/>
    <x v="0"/>
    <x v="3"/>
    <s v="62-304.520 (7), F.A.C."/>
    <x v="3"/>
    <x v="3"/>
    <x v="2"/>
    <x v="55"/>
    <s v="Mixed scrub-shrub wetland"/>
    <n v="6460"/>
    <x v="1"/>
    <s v="FDOT District 5                           Town of Malabar                 Brevard County"/>
    <x v="3"/>
    <x v="1"/>
    <m/>
    <m/>
    <n v="0"/>
    <n v="1"/>
    <n v="8"/>
    <n v="0.25909359834417189"/>
    <n v="1.8505690116904256"/>
    <n v="0.21877393816869103"/>
    <n v="746.11119902847543"/>
    <n v="1.8505690116904256"/>
    <n v="0.21877374476302788"/>
    <n v="746.11119902847543"/>
    <n v="1.8505690116904256"/>
    <n v="0.21877374476302788"/>
  </r>
  <r>
    <n v="1753"/>
    <x v="1"/>
    <x v="0"/>
    <x v="3"/>
    <s v="62-304.520 (7), F.A.C."/>
    <x v="3"/>
    <x v="3"/>
    <x v="2"/>
    <x v="75"/>
    <s v="Disturbed land"/>
    <n v="7400"/>
    <x v="0"/>
    <s v="FDOT District 5                           Town of Malabar                 Brevard County"/>
    <x v="3"/>
    <x v="1"/>
    <m/>
    <m/>
    <n v="0"/>
    <n v="1"/>
    <n v="3"/>
    <n v="8.312849326755134E-3"/>
    <n v="2.620246987388699E-2"/>
    <n v="3.1684899758737534E-3"/>
    <n v="11.780896867568027"/>
    <n v="2.620246987388699E-2"/>
    <n v="3.1684871747910061E-3"/>
    <n v="11.780896867568027"/>
    <n v="2.620246987388699E-2"/>
    <n v="3.1684871747910061E-3"/>
  </r>
  <r>
    <n v="1754"/>
    <x v="1"/>
    <x v="0"/>
    <x v="3"/>
    <s v="62-304.520 (7), F.A.C."/>
    <x v="3"/>
    <x v="3"/>
    <x v="2"/>
    <x v="75"/>
    <s v="Disturbed land"/>
    <n v="7400"/>
    <x v="0"/>
    <s v="FDOT District 5             City of West Melbourne                               Brevard County   SJRWMD C-1 Diversion"/>
    <x v="3"/>
    <x v="1"/>
    <m/>
    <m/>
    <n v="0.38"/>
    <n v="0.62"/>
    <n v="2"/>
    <n v="7.7908173919927302E-3"/>
    <n v="6.5179796226684683E-2"/>
    <n v="4.9036511409334847E-3"/>
    <n v="29.498001939600126"/>
    <n v="4.0411473660544511E-2"/>
    <n v="4.9036468058929299E-3"/>
    <n v="18.288761202552077"/>
    <n v="4.0411473660544511E-2"/>
    <n v="4.9036468058929299E-3"/>
  </r>
  <r>
    <n v="1755"/>
    <x v="1"/>
    <x v="0"/>
    <x v="3"/>
    <s v="62-304.520 (7), F.A.C."/>
    <x v="3"/>
    <x v="3"/>
    <x v="2"/>
    <x v="126"/>
    <s v="Borrow areas"/>
    <n v="7420"/>
    <x v="0"/>
    <s v="FDOT District 5                                            Brevard County   SJRWMD C-1 Diversion"/>
    <x v="3"/>
    <x v="1"/>
    <m/>
    <m/>
    <n v="0.38"/>
    <n v="0.62"/>
    <n v="23"/>
    <n v="1.166673234857655"/>
    <n v="4.2515907628396103"/>
    <n v="0.41217051057448201"/>
    <n v="2969.0670237007057"/>
    <n v="2.6359862729605585"/>
    <n v="0.41217014619784925"/>
    <n v="1840.8215546944375"/>
    <n v="2.6359862729605585"/>
    <n v="0.41217014619784925"/>
  </r>
  <r>
    <n v="1756"/>
    <x v="1"/>
    <x v="0"/>
    <x v="3"/>
    <s v="62-304.520 (7), F.A.C."/>
    <x v="3"/>
    <x v="3"/>
    <x v="2"/>
    <x v="126"/>
    <s v="Borrow areas"/>
    <n v="7420"/>
    <x v="0"/>
    <s v="FDOT District 5             City of West Melbourne                               Brevard County   SJRWMD C-1 Diversion"/>
    <x v="3"/>
    <x v="1"/>
    <m/>
    <m/>
    <n v="0.38"/>
    <n v="0.62"/>
    <n v="6"/>
    <n v="5.1545149143869762E-2"/>
    <n v="8.3519820396070879E-2"/>
    <n v="6.6301166057849033E-3"/>
    <n v="92.7916582677489"/>
    <n v="5.1782288645563945E-2"/>
    <n v="6.6301107444738643E-3"/>
    <n v="57.530828126004302"/>
    <n v="5.1782288645563945E-2"/>
    <n v="6.6301107444738643E-3"/>
  </r>
  <r>
    <n v="1757"/>
    <x v="1"/>
    <x v="0"/>
    <x v="3"/>
    <s v="62-304.520 (7), F.A.C."/>
    <x v="3"/>
    <x v="3"/>
    <x v="2"/>
    <x v="20"/>
    <s v="Roads and Highways"/>
    <n v="8140"/>
    <x v="0"/>
    <s v="FDOT District 5                                            Brevard County"/>
    <x v="3"/>
    <x v="1"/>
    <m/>
    <m/>
    <n v="0"/>
    <n v="1"/>
    <n v="14"/>
    <n v="0.38487514746170676"/>
    <n v="1.6982363275102335"/>
    <n v="0.22041845202169963"/>
    <n v="712.8603704212311"/>
    <n v="1.6982363275102335"/>
    <n v="0.22041825716221497"/>
    <n v="712.8603704212311"/>
    <n v="1.6982363275102335"/>
    <n v="0.22041825716221497"/>
  </r>
  <r>
    <n v="1758"/>
    <x v="1"/>
    <x v="0"/>
    <x v="3"/>
    <s v="62-304.520 (7), F.A.C."/>
    <x v="3"/>
    <x v="3"/>
    <x v="2"/>
    <x v="20"/>
    <s v="Roads and Highways"/>
    <n v="8140"/>
    <x v="0"/>
    <s v="FDOT District 5                                            Brevard County   SJRWMD C-1 Diversion"/>
    <x v="3"/>
    <x v="1"/>
    <m/>
    <m/>
    <n v="0.38"/>
    <n v="0.62"/>
    <n v="362"/>
    <n v="110.40895484825509"/>
    <n v="1027.5751805286357"/>
    <n v="83.960694540967978"/>
    <n v="446868.15637921647"/>
    <n v="637.096611927754"/>
    <n v="83.96062031606742"/>
    <n v="277058.25695511425"/>
    <n v="637.096611927754"/>
    <n v="83.96062031606742"/>
  </r>
  <r>
    <n v="1759"/>
    <x v="1"/>
    <x v="0"/>
    <x v="3"/>
    <s v="62-304.520 (7), F.A.C."/>
    <x v="3"/>
    <x v="3"/>
    <x v="2"/>
    <x v="20"/>
    <s v="Roads and Highways"/>
    <n v="8140"/>
    <x v="0"/>
    <s v="FDOT District 5                               Town of Grant-Valkaria             Brevard County"/>
    <x v="3"/>
    <x v="1"/>
    <m/>
    <m/>
    <n v="0"/>
    <n v="1"/>
    <n v="547"/>
    <n v="143.60453697176351"/>
    <n v="1258.5914393137284"/>
    <n v="160.60292122529819"/>
    <n v="540104.55140723812"/>
    <n v="1258.5914393137284"/>
    <n v="160.60277924534054"/>
    <n v="540104.55140723812"/>
    <n v="1258.5914393137284"/>
    <n v="160.60277924534054"/>
  </r>
  <r>
    <n v="1760"/>
    <x v="1"/>
    <x v="0"/>
    <x v="3"/>
    <s v="62-304.520 (7), F.A.C."/>
    <x v="3"/>
    <x v="3"/>
    <x v="2"/>
    <x v="20"/>
    <s v="Roads and Highways"/>
    <n v="8140"/>
    <x v="0"/>
    <s v="FDOT District 5                              Town of Indialantic              Brevard County"/>
    <x v="3"/>
    <x v="1"/>
    <m/>
    <m/>
    <n v="0"/>
    <n v="1"/>
    <n v="20"/>
    <n v="3.2651249997487644"/>
    <n v="32.890973999166334"/>
    <n v="4.3496968265089002"/>
    <n v="12634.436486930459"/>
    <n v="32.890973999166334"/>
    <n v="4.3496929811879932"/>
    <n v="12634.436486930459"/>
    <n v="32.890973999166334"/>
    <n v="4.3496929811879932"/>
  </r>
  <r>
    <n v="1761"/>
    <x v="1"/>
    <x v="0"/>
    <x v="3"/>
    <s v="62-304.520 (7), F.A.C."/>
    <x v="3"/>
    <x v="3"/>
    <x v="2"/>
    <x v="20"/>
    <s v="Roads and Highways"/>
    <n v="8140"/>
    <x v="0"/>
    <s v="FDOT District 5                           Town of Malabar                 Brevard County"/>
    <x v="3"/>
    <x v="1"/>
    <m/>
    <m/>
    <n v="0"/>
    <n v="1"/>
    <n v="319"/>
    <n v="69.738492926215883"/>
    <n v="567.53386017498997"/>
    <n v="77.849933641122462"/>
    <n v="245666.18267119097"/>
    <n v="567.53386017498997"/>
    <n v="77.849864818400007"/>
    <n v="245666.18267119097"/>
    <n v="567.53386017498997"/>
    <n v="77.849864818400007"/>
  </r>
  <r>
    <n v="1762"/>
    <x v="1"/>
    <x v="0"/>
    <x v="3"/>
    <s v="62-304.520 (7), F.A.C."/>
    <x v="3"/>
    <x v="3"/>
    <x v="2"/>
    <x v="20"/>
    <s v="Roads and Highways"/>
    <n v="8140"/>
    <x v="0"/>
    <s v="FDOT District 5                           Town of Malabar    Town of Grant-Valkaria             Brevard County"/>
    <x v="3"/>
    <x v="1"/>
    <m/>
    <m/>
    <n v="0"/>
    <n v="1"/>
    <n v="4"/>
    <n v="0.37344462238141163"/>
    <n v="2.9326990317318633"/>
    <n v="0.36638197334221489"/>
    <n v="1204.5921690054033"/>
    <n v="2.9326990317318633"/>
    <n v="0.36638164944463902"/>
    <n v="1204.5921690054033"/>
    <n v="2.9326990317318633"/>
    <n v="0.36638164944463902"/>
  </r>
  <r>
    <n v="1763"/>
    <x v="1"/>
    <x v="0"/>
    <x v="3"/>
    <s v="62-304.520 (7), F.A.C."/>
    <x v="3"/>
    <x v="3"/>
    <x v="2"/>
    <x v="20"/>
    <s v="Roads and Highways"/>
    <n v="8140"/>
    <x v="0"/>
    <s v="FDOT District 5                          City of Melbourne                  Brevard County"/>
    <x v="3"/>
    <x v="1"/>
    <m/>
    <m/>
    <n v="0"/>
    <n v="1"/>
    <n v="90"/>
    <n v="16.410616960350936"/>
    <n v="152.80702743743953"/>
    <n v="19.965334215732724"/>
    <n v="62207.255904632933"/>
    <n v="152.80702743743953"/>
    <n v="19.965316565510175"/>
    <n v="62207.255904632933"/>
    <n v="152.80702743743953"/>
    <n v="19.965316565510175"/>
  </r>
  <r>
    <n v="1764"/>
    <x v="1"/>
    <x v="0"/>
    <x v="3"/>
    <s v="62-304.520 (7), F.A.C."/>
    <x v="3"/>
    <x v="3"/>
    <x v="2"/>
    <x v="20"/>
    <s v="Roads and Highways"/>
    <n v="8140"/>
    <x v="0"/>
    <s v="FDOT District 5                     City of Palm Bay                       Brevard County"/>
    <x v="3"/>
    <x v="1"/>
    <m/>
    <m/>
    <n v="0"/>
    <n v="1"/>
    <n v="672"/>
    <n v="153.56409522435135"/>
    <n v="1542.5951736734671"/>
    <n v="206.83525003950035"/>
    <n v="651228.05392123736"/>
    <n v="1542.5951736734671"/>
    <n v="206.83506718815622"/>
    <n v="651228.05392123736"/>
    <n v="1542.5951736734671"/>
    <n v="206.83506718815622"/>
  </r>
  <r>
    <n v="1765"/>
    <x v="1"/>
    <x v="0"/>
    <x v="3"/>
    <s v="62-304.520 (7), F.A.C."/>
    <x v="3"/>
    <x v="3"/>
    <x v="2"/>
    <x v="20"/>
    <s v="Roads and Highways"/>
    <n v="8140"/>
    <x v="0"/>
    <s v="FDOT District 5                     City of Palm Bay                       Brevard County   SJRWMD C-1 Diversion"/>
    <x v="3"/>
    <x v="1"/>
    <m/>
    <m/>
    <n v="0.38"/>
    <n v="0.62"/>
    <n v="284"/>
    <n v="79.801306838441903"/>
    <n v="781.54096195389991"/>
    <n v="63.683919461438222"/>
    <n v="342139.79653703014"/>
    <n v="484.55539641141769"/>
    <n v="63.683863162087647"/>
    <n v="212126.67385295837"/>
    <n v="484.55539641141769"/>
    <n v="63.683863162087647"/>
  </r>
  <r>
    <n v="1766"/>
    <x v="1"/>
    <x v="0"/>
    <x v="3"/>
    <s v="62-304.520 (7), F.A.C."/>
    <x v="3"/>
    <x v="3"/>
    <x v="2"/>
    <x v="20"/>
    <s v="Roads and Highways"/>
    <n v="8140"/>
    <x v="0"/>
    <s v="FDOT District 5                     City of Palm Bay      Town of Malabar                 Brevard County"/>
    <x v="3"/>
    <x v="1"/>
    <m/>
    <m/>
    <n v="0"/>
    <n v="1"/>
    <n v="5"/>
    <n v="0.20600812030004989"/>
    <n v="2.0889303136071278"/>
    <n v="0.26884133216287698"/>
    <n v="883.29542910023997"/>
    <n v="2.0889303136071278"/>
    <n v="0.26884109449546328"/>
    <n v="883.29542910023997"/>
    <n v="2.0889303136071278"/>
    <n v="0.26884109449546328"/>
  </r>
  <r>
    <n v="1767"/>
    <x v="1"/>
    <x v="0"/>
    <x v="3"/>
    <s v="62-304.520 (7), F.A.C."/>
    <x v="3"/>
    <x v="3"/>
    <x v="2"/>
    <x v="20"/>
    <s v="Roads and Highways"/>
    <n v="8140"/>
    <x v="0"/>
    <s v="FDOT District 5                     City of Palm Bay     City of Melbourne                  Brevard County"/>
    <x v="3"/>
    <x v="1"/>
    <m/>
    <m/>
    <n v="0"/>
    <n v="1"/>
    <n v="6"/>
    <n v="0.29827720011707914"/>
    <n v="2.8661512525727479"/>
    <n v="0.37593417212564439"/>
    <n v="1149.9973967699682"/>
    <n v="2.8661512525727479"/>
    <n v="0.37593383978350819"/>
    <n v="1149.9973967699682"/>
    <n v="2.8661512525727479"/>
    <n v="0.37593383978350819"/>
  </r>
  <r>
    <n v="1768"/>
    <x v="1"/>
    <x v="0"/>
    <x v="3"/>
    <s v="62-304.520 (7), F.A.C."/>
    <x v="3"/>
    <x v="3"/>
    <x v="2"/>
    <x v="20"/>
    <s v="Roads and Highways"/>
    <n v="8140"/>
    <x v="0"/>
    <s v="FDOT District 5             City of West Melbourne                               Brevard County"/>
    <x v="3"/>
    <x v="1"/>
    <m/>
    <m/>
    <n v="0"/>
    <n v="1"/>
    <n v="27"/>
    <n v="3.9208384960019185"/>
    <n v="36.708343490173498"/>
    <n v="5.0974892311241691"/>
    <n v="15825.777423315785"/>
    <n v="36.708343490173498"/>
    <n v="5.0974847247223032"/>
    <n v="15825.777423315785"/>
    <n v="36.708343490173498"/>
    <n v="5.0974847247223032"/>
  </r>
  <r>
    <n v="1769"/>
    <x v="1"/>
    <x v="0"/>
    <x v="3"/>
    <s v="62-304.520 (7), F.A.C."/>
    <x v="3"/>
    <x v="3"/>
    <x v="2"/>
    <x v="20"/>
    <s v="Roads and Highways"/>
    <n v="8140"/>
    <x v="0"/>
    <s v="FDOT District 5             City of West Melbourne                               Brevard County   SJRWMD C-1 Diversion"/>
    <x v="3"/>
    <x v="1"/>
    <m/>
    <m/>
    <n v="0.38"/>
    <n v="0.62"/>
    <n v="146"/>
    <n v="49.664503044014431"/>
    <n v="439.97420956626212"/>
    <n v="35.395652088650465"/>
    <n v="197155.71781570493"/>
    <n v="272.78400993108255"/>
    <n v="35.395620797356713"/>
    <n v="122236.54504573712"/>
    <n v="272.78400993108255"/>
    <n v="35.395620797356713"/>
  </r>
  <r>
    <n v="1770"/>
    <x v="1"/>
    <x v="0"/>
    <x v="3"/>
    <s v="62-304.520 (7), F.A.C."/>
    <x v="3"/>
    <x v="3"/>
    <x v="2"/>
    <x v="20"/>
    <s v="Roads and Highways"/>
    <n v="8140"/>
    <x v="0"/>
    <s v="FDOT District 5    MTWCD                                        Brevard County   SJRWMD C-1 Diversion"/>
    <x v="3"/>
    <x v="1"/>
    <m/>
    <m/>
    <n v="0.38"/>
    <n v="0.62"/>
    <n v="32"/>
    <n v="3.114098248053049"/>
    <n v="29.878392592025946"/>
    <n v="2.4448676357856653"/>
    <n v="12770.974134121496"/>
    <n v="18.524603407056087"/>
    <n v="2.4448654744164884"/>
    <n v="7918.0039631553263"/>
    <n v="18.524603407056087"/>
    <n v="2.4448654744164884"/>
  </r>
  <r>
    <n v="1771"/>
    <x v="1"/>
    <x v="0"/>
    <x v="3"/>
    <s v="62-304.520 (7), F.A.C."/>
    <x v="3"/>
    <x v="3"/>
    <x v="2"/>
    <x v="20"/>
    <s v="Roads and Highways"/>
    <n v="8140"/>
    <x v="0"/>
    <s v="FDOT District 5    MTWCD                 City of Palm Bay                       Brevard County"/>
    <x v="3"/>
    <x v="1"/>
    <m/>
    <m/>
    <n v="0"/>
    <n v="1"/>
    <n v="37"/>
    <n v="3.8574892660424807"/>
    <n v="41.652457204148305"/>
    <n v="5.635269405797855"/>
    <n v="17275.330468275497"/>
    <n v="41.652457204148305"/>
    <n v="5.6352644239749559"/>
    <n v="17275.330468275497"/>
    <n v="41.652457204148305"/>
    <n v="5.6352644239749559"/>
  </r>
  <r>
    <n v="1772"/>
    <x v="1"/>
    <x v="0"/>
    <x v="3"/>
    <s v="62-304.520 (7), F.A.C."/>
    <x v="3"/>
    <x v="3"/>
    <x v="2"/>
    <x v="20"/>
    <s v="Roads and Highways"/>
    <n v="8140"/>
    <x v="0"/>
    <s v="FDOT District 5    MTWCD                 City of Palm Bay                       Brevard County   SJRWMD C-1 Diversion"/>
    <x v="3"/>
    <x v="1"/>
    <m/>
    <m/>
    <n v="0.38"/>
    <n v="0.62"/>
    <n v="24"/>
    <n v="2.7532836599645498"/>
    <n v="26.321493545765549"/>
    <n v="2.1370765961756493"/>
    <n v="11272.664395661233"/>
    <n v="16.319325998374644"/>
    <n v="2.1370747069071228"/>
    <n v="6989.0519253099656"/>
    <n v="16.319325998374644"/>
    <n v="2.1370747069071228"/>
  </r>
  <r>
    <n v="1773"/>
    <x v="1"/>
    <x v="0"/>
    <x v="3"/>
    <s v="62-304.520 (7), F.A.C."/>
    <x v="3"/>
    <x v="3"/>
    <x v="2"/>
    <x v="20"/>
    <s v="Roads and Highways"/>
    <n v="8140"/>
    <x v="0"/>
    <s v="FDOT District 5    MTWCD         City of West Melbourne                               Brevard County   SJRWMD C-1 Diversion"/>
    <x v="3"/>
    <x v="1"/>
    <m/>
    <m/>
    <n v="0.38"/>
    <n v="0.62"/>
    <n v="18"/>
    <n v="4.2218458907421379"/>
    <n v="35.779222689144163"/>
    <n v="2.8989207054993811"/>
    <n v="16591.57616298418"/>
    <n v="22.18311806726938"/>
    <n v="2.8989181427275716"/>
    <n v="10286.77722105019"/>
    <n v="22.18311806726938"/>
    <n v="2.8989181427275716"/>
  </r>
  <r>
    <n v="1774"/>
    <x v="1"/>
    <x v="0"/>
    <x v="3"/>
    <s v="62-304.520 (7), F.A.C."/>
    <x v="3"/>
    <x v="3"/>
    <x v="2"/>
    <x v="86"/>
    <s v="Communication Facilities"/>
    <n v="8220"/>
    <x v="0"/>
    <s v="FDOT District 5                               Town of Grant-Valkaria             Brevard County"/>
    <x v="3"/>
    <x v="1"/>
    <m/>
    <m/>
    <n v="0"/>
    <n v="1"/>
    <n v="2"/>
    <n v="2.2887965053264257E-3"/>
    <n v="2.0247441217022311E-2"/>
    <n v="2.6600885907152715E-3"/>
    <n v="8.8411412454172478"/>
    <n v="2.0247441217022311E-2"/>
    <n v="2.660086239081432E-3"/>
    <n v="8.8411412454172478"/>
    <n v="2.0247441217022311E-2"/>
    <n v="2.660086239081432E-3"/>
  </r>
  <r>
    <n v="1775"/>
    <x v="1"/>
    <x v="0"/>
    <x v="3"/>
    <s v="62-304.520 (7), F.A.C."/>
    <x v="3"/>
    <x v="3"/>
    <x v="2"/>
    <x v="86"/>
    <s v="Communication Facilities"/>
    <n v="8220"/>
    <x v="0"/>
    <s v="FDOT District 5                           Town of Malabar                 Brevard County"/>
    <x v="3"/>
    <x v="1"/>
    <m/>
    <m/>
    <n v="0"/>
    <n v="1"/>
    <n v="4"/>
    <n v="6.8584490294515812E-2"/>
    <n v="0.55427980800814314"/>
    <n v="7.4479123488589261E-2"/>
    <n v="247.90419500317628"/>
    <n v="0.55427980800814314"/>
    <n v="7.4479057645809282E-2"/>
    <n v="247.90419500317628"/>
    <n v="0.55427980800814314"/>
    <n v="7.4479057645809282E-2"/>
  </r>
  <r>
    <n v="1776"/>
    <x v="1"/>
    <x v="0"/>
    <x v="3"/>
    <s v="62-304.520 (7), F.A.C."/>
    <x v="3"/>
    <x v="3"/>
    <x v="2"/>
    <x v="22"/>
    <s v="Electrical power transmission lines"/>
    <n v="8320"/>
    <x v="0"/>
    <s v="FDOT District 5                                            Brevard County   SJRWMD C-1 Diversion"/>
    <x v="3"/>
    <x v="1"/>
    <m/>
    <m/>
    <n v="0.38"/>
    <n v="0.62"/>
    <n v="10"/>
    <n v="0.31067140664059562"/>
    <n v="3.0238513249101873"/>
    <n v="0.29181921717294179"/>
    <n v="1226.6891021974643"/>
    <n v="1.8747878214443161"/>
    <n v="0.29181895919207934"/>
    <n v="760.54724336242793"/>
    <n v="1.8747878214443161"/>
    <n v="0.29181895919207934"/>
  </r>
  <r>
    <n v="1777"/>
    <x v="1"/>
    <x v="0"/>
    <x v="3"/>
    <s v="62-304.520 (7), F.A.C."/>
    <x v="3"/>
    <x v="3"/>
    <x v="2"/>
    <x v="22"/>
    <s v="Electrical power transmission lines"/>
    <n v="8320"/>
    <x v="0"/>
    <s v="FDOT District 5                               Town of Grant-Valkaria             Brevard County"/>
    <x v="3"/>
    <x v="1"/>
    <m/>
    <m/>
    <n v="0"/>
    <n v="1"/>
    <n v="92"/>
    <n v="9.8886182629050801"/>
    <n v="66.282593796035187"/>
    <n v="7.9229240080757952"/>
    <n v="29892.245759602967"/>
    <n v="66.282593796035187"/>
    <n v="7.9229170038668721"/>
    <n v="29892.245759602967"/>
    <n v="66.282593796035187"/>
    <n v="7.9229170038668721"/>
  </r>
  <r>
    <n v="1778"/>
    <x v="1"/>
    <x v="0"/>
    <x v="3"/>
    <s v="62-304.520 (7), F.A.C."/>
    <x v="3"/>
    <x v="3"/>
    <x v="2"/>
    <x v="22"/>
    <s v="Electrical power transmission lines"/>
    <n v="8320"/>
    <x v="0"/>
    <s v="FDOT District 5                          City of Melbourne                  Brevard County"/>
    <x v="3"/>
    <x v="1"/>
    <m/>
    <m/>
    <n v="0"/>
    <n v="1"/>
    <n v="3"/>
    <n v="2.1563375626304625E-2"/>
    <n v="0.15659020567422369"/>
    <n v="2.0126856584052912E-2"/>
    <n v="74.940393441946654"/>
    <n v="0.15659020567422369"/>
    <n v="2.0126838791037566E-2"/>
    <n v="74.940393441946654"/>
    <n v="0.15659020567422369"/>
    <n v="2.0126838791037566E-2"/>
  </r>
  <r>
    <n v="1779"/>
    <x v="1"/>
    <x v="0"/>
    <x v="3"/>
    <s v="62-304.520 (7), F.A.C."/>
    <x v="3"/>
    <x v="3"/>
    <x v="2"/>
    <x v="22"/>
    <s v="Electrical power transmission lines"/>
    <n v="8320"/>
    <x v="0"/>
    <s v="FDOT District 5                     City of Palm Bay                       Brevard County"/>
    <x v="3"/>
    <x v="1"/>
    <m/>
    <m/>
    <n v="0"/>
    <n v="1"/>
    <n v="2"/>
    <n v="1.9803570749072984E-2"/>
    <n v="0.15246732537586455"/>
    <n v="1.8862450377375266E-2"/>
    <n v="69.422515117600369"/>
    <n v="0.15246732537586455"/>
    <n v="1.8862433702149874E-2"/>
    <n v="69.422515117600369"/>
    <n v="0.15246732537586455"/>
    <n v="1.8862433702149874E-2"/>
  </r>
  <r>
    <n v="1780"/>
    <x v="1"/>
    <x v="0"/>
    <x v="3"/>
    <s v="62-304.520 (7), F.A.C."/>
    <x v="3"/>
    <x v="3"/>
    <x v="2"/>
    <x v="22"/>
    <s v="Electrical power transmission lines"/>
    <n v="8320"/>
    <x v="0"/>
    <s v="FDOT District 5                     City of Palm Bay     City of Melbourne                  Brevard County"/>
    <x v="3"/>
    <x v="1"/>
    <m/>
    <m/>
    <n v="0"/>
    <n v="1"/>
    <n v="1"/>
    <n v="1.66404264453464E-3"/>
    <n v="1.203287486509845E-2"/>
    <n v="1.5392861424576843E-3"/>
    <n v="5.766680223945702"/>
    <n v="1.203287486509845E-2"/>
    <n v="1.5392847816618799E-3"/>
    <n v="5.766680223945702"/>
    <n v="1.203287486509845E-2"/>
    <n v="1.5392847816618799E-3"/>
  </r>
  <r>
    <n v="1781"/>
    <x v="1"/>
    <x v="0"/>
    <x v="3"/>
    <s v="62-304.520 (7), F.A.C."/>
    <x v="3"/>
    <x v="3"/>
    <x v="2"/>
    <x v="22"/>
    <s v="Electrical power transmission lines"/>
    <n v="8320"/>
    <x v="0"/>
    <s v="FDOT District 5             City of West Melbourne                               Brevard County   SJRWMD C-1 Diversion"/>
    <x v="3"/>
    <x v="1"/>
    <m/>
    <m/>
    <n v="0.38"/>
    <n v="0.62"/>
    <n v="6"/>
    <n v="0.12208522665947777"/>
    <n v="1.0247312872560985"/>
    <n v="8.2667267782940063E-2"/>
    <n v="457.82215248799531"/>
    <n v="0.63533339809878109"/>
    <n v="8.2667194701484856E-2"/>
    <n v="283.84973454255714"/>
    <n v="0.63533339809878109"/>
    <n v="8.2667194701484856E-2"/>
  </r>
  <r>
    <n v="1782"/>
    <x v="1"/>
    <x v="0"/>
    <x v="3"/>
    <s v="62-304.520 (7), F.A.C."/>
    <x v="3"/>
    <x v="3"/>
    <x v="2"/>
    <x v="22"/>
    <s v="Electrical power transmission lines"/>
    <n v="8320"/>
    <x v="0"/>
    <s v="FDOT District 5    MTWCD                                        Brevard County   SJRWMD C-1 Diversion"/>
    <x v="3"/>
    <x v="1"/>
    <m/>
    <m/>
    <n v="0.38"/>
    <n v="0.62"/>
    <n v="1"/>
    <n v="5.36112264297001E-2"/>
    <n v="0.51341668478909841"/>
    <n v="5.2131903242004868E-2"/>
    <n v="205.12362478567871"/>
    <n v="0.31831834456924102"/>
    <n v="5.2131857155138232E-2"/>
    <n v="127.17664736712081"/>
    <n v="0.31831834456924102"/>
    <n v="5.2131857155138232E-2"/>
  </r>
  <r>
    <n v="1783"/>
    <x v="1"/>
    <x v="0"/>
    <x v="3"/>
    <s v="62-304.520 (7), F.A.C."/>
    <x v="3"/>
    <x v="3"/>
    <x v="2"/>
    <x v="22"/>
    <s v="Electrical power transmission lines"/>
    <n v="8320"/>
    <x v="0"/>
    <s v="FDOT District 5    MTWCD         City of West Melbourne                               Brevard County   SJRWMD C-1 Diversion"/>
    <x v="3"/>
    <x v="1"/>
    <m/>
    <m/>
    <n v="0.38"/>
    <n v="0.62"/>
    <n v="1"/>
    <n v="3.5831406495431303E-2"/>
    <n v="0.34314532905412992"/>
    <n v="3.4842691369767621E-2"/>
    <n v="137.09568817922482"/>
    <n v="0.21275010401356054"/>
    <n v="3.4842660567315241E-2"/>
    <n v="84.999326671119391"/>
    <n v="0.21275010401356054"/>
    <n v="3.4842660567315241E-2"/>
  </r>
  <r>
    <n v="1784"/>
    <x v="1"/>
    <x v="0"/>
    <x v="3"/>
    <s v="62-304.520 (7), F.A.C."/>
    <x v="3"/>
    <x v="3"/>
    <x v="2"/>
    <x v="25"/>
    <s v="Surface Water Collection Basin"/>
    <n v="8370"/>
    <x v="0"/>
    <s v="FDOT District 5                               Town of Grant-Valkaria             Brevard County"/>
    <x v="3"/>
    <x v="1"/>
    <m/>
    <m/>
    <n v="0"/>
    <n v="1"/>
    <n v="6"/>
    <n v="0.21864591467382283"/>
    <n v="1.1023971343978822"/>
    <n v="0.12790808044001514"/>
    <n v="677.87182064001559"/>
    <n v="1.1023971343978822"/>
    <n v="0.1279079673637169"/>
    <n v="677.87182064001559"/>
    <n v="1.1023971343978822"/>
    <n v="0.1279079673637169"/>
  </r>
  <r>
    <n v="1785"/>
    <x v="1"/>
    <x v="0"/>
    <x v="3"/>
    <s v="62-304.520 (7), F.A.C."/>
    <x v="3"/>
    <x v="3"/>
    <x v="2"/>
    <x v="25"/>
    <s v="Surface Water Collection Basin"/>
    <n v="8370"/>
    <x v="0"/>
    <s v="FDOT District 5                          City of Melbourne                  Brevard County"/>
    <x v="3"/>
    <x v="1"/>
    <m/>
    <m/>
    <n v="0"/>
    <n v="1"/>
    <n v="10"/>
    <n v="0.89626126866155065"/>
    <n v="3.58073034854193"/>
    <n v="0.38401005825676326"/>
    <n v="2308.3018847776398"/>
    <n v="3.58073034854193"/>
    <n v="0.38400971877519374"/>
    <n v="2308.3018847776398"/>
    <n v="3.58073034854193"/>
    <n v="0.38400971877519374"/>
  </r>
  <r>
    <n v="1786"/>
    <x v="1"/>
    <x v="0"/>
    <x v="3"/>
    <s v="62-304.520 (7), F.A.C."/>
    <x v="3"/>
    <x v="3"/>
    <x v="2"/>
    <x v="25"/>
    <s v="Surface Water Collection Basin"/>
    <n v="8370"/>
    <x v="0"/>
    <s v="FDOT District 5                     City of Palm Bay                       Brevard County"/>
    <x v="3"/>
    <x v="1"/>
    <m/>
    <m/>
    <n v="0"/>
    <n v="1"/>
    <n v="56"/>
    <n v="7.5299619729893248"/>
    <n v="27.270760489130598"/>
    <n v="3.4980160051293927"/>
    <n v="20371.573104922481"/>
    <n v="27.270760489130598"/>
    <n v="3.4980129127313222"/>
    <n v="20371.573104922481"/>
    <n v="27.270760489130598"/>
    <n v="3.4980129127313222"/>
  </r>
  <r>
    <n v="1787"/>
    <x v="1"/>
    <x v="0"/>
    <x v="3"/>
    <s v="62-304.520 (7), F.A.C."/>
    <x v="3"/>
    <x v="3"/>
    <x v="2"/>
    <x v="25"/>
    <s v="Surface Water Collection Basin"/>
    <n v="8370"/>
    <x v="0"/>
    <s v="FDOT District 5             City of West Melbourne                               Brevard County   SJRWMD C-1 Diversion"/>
    <x v="3"/>
    <x v="1"/>
    <m/>
    <m/>
    <n v="0.38"/>
    <n v="0.62"/>
    <n v="23"/>
    <n v="2.771244737786307"/>
    <n v="5.6452514348561316"/>
    <n v="0.44304660615226699"/>
    <n v="5713.2486181515296"/>
    <n v="3.5000558896108016"/>
    <n v="0.44304621447982528"/>
    <n v="3542.2141432539479"/>
    <n v="3.5000558896108016"/>
    <n v="0.44304621447982528"/>
  </r>
  <r>
    <n v="1788"/>
    <x v="1"/>
    <x v="0"/>
    <x v="3"/>
    <s v="62-304.520 (7), F.A.C."/>
    <x v="3"/>
    <x v="3"/>
    <x v="2"/>
    <x v="25"/>
    <s v="Surface Water Collection Basin"/>
    <n v="8370"/>
    <x v="0"/>
    <s v="FDOT District 5    MTWCD         City of West Melbourne                               Brevard County   SJRWMD C-1 Diversion"/>
    <x v="3"/>
    <x v="1"/>
    <m/>
    <m/>
    <n v="0.38"/>
    <n v="0.62"/>
    <n v="5"/>
    <n v="9.6869115255383179E-2"/>
    <n v="0.58549454074541241"/>
    <n v="4.6525586001095375E-2"/>
    <n v="329.61515866730497"/>
    <n v="0.36300661526215566"/>
    <n v="4.6525544870456736E-2"/>
    <n v="204.36139837372912"/>
    <n v="0.36300661526215566"/>
    <n v="4.6525544870456736E-2"/>
  </r>
  <r>
    <n v="1789"/>
    <x v="1"/>
    <x v="0"/>
    <x v="3"/>
    <s v="62-304.520 (7), F.A.C."/>
    <x v="3"/>
    <x v="3"/>
    <x v="17"/>
    <x v="5"/>
    <s v="Residential, Low Density-Less than two dwelling units/acre"/>
    <n v="1100"/>
    <x v="0"/>
    <s v="MTWCD                                        Brevard County"/>
    <x v="15"/>
    <x v="1"/>
    <m/>
    <m/>
    <n v="0"/>
    <n v="1"/>
    <n v="16"/>
    <n v="1.3740569874448505"/>
    <n v="8.0171694623147456"/>
    <n v="0.91450123245899073"/>
    <n v="4592.8323168576026"/>
    <n v="8.0171694623147456"/>
    <n v="0.91450042400018505"/>
    <n v="4592.8323168576026"/>
    <n v="8.0171694623147456"/>
    <n v="0.91450042400018505"/>
  </r>
  <r>
    <n v="1790"/>
    <x v="1"/>
    <x v="0"/>
    <x v="3"/>
    <s v="62-304.520 (7), F.A.C."/>
    <x v="3"/>
    <x v="3"/>
    <x v="17"/>
    <x v="5"/>
    <s v="Residential, Low Density-Less than two dwelling units/acre"/>
    <n v="1100"/>
    <x v="0"/>
    <s v="MTWCD                                        Brevard County   SJRWMD C-1 Diversion"/>
    <x v="15"/>
    <x v="1"/>
    <m/>
    <m/>
    <n v="0.38"/>
    <n v="0.62"/>
    <n v="164"/>
    <n v="18.586670324643269"/>
    <n v="157.22302642764893"/>
    <n v="13.382418286157657"/>
    <n v="73291.788339972467"/>
    <n v="97.478276385142394"/>
    <n v="13.382406455518678"/>
    <n v="45440.90877078288"/>
    <n v="97.478276385142394"/>
    <n v="13.382406455518678"/>
  </r>
  <r>
    <n v="1791"/>
    <x v="1"/>
    <x v="0"/>
    <x v="3"/>
    <s v="62-304.520 (7), F.A.C."/>
    <x v="3"/>
    <x v="3"/>
    <x v="17"/>
    <x v="5"/>
    <s v="Residential, Low Density-Less than two dwelling units/acre"/>
    <n v="1100"/>
    <x v="0"/>
    <s v="MTWCD                           Town of Grant-Valkaria             Brevard County   SJRWMD C-1 Diversion"/>
    <x v="15"/>
    <x v="1"/>
    <m/>
    <m/>
    <n v="0.38"/>
    <n v="0.62"/>
    <n v="4"/>
    <n v="5.9744959663308797E-2"/>
    <n v="0.55827275112044672"/>
    <n v="4.8316836629433632E-2"/>
    <n v="246.95499527487181"/>
    <n v="0.34612910569467686"/>
    <n v="4.8316793915251594E-2"/>
    <n v="153.11209707042053"/>
    <n v="0.34612910569467686"/>
    <n v="4.8316793915251594E-2"/>
  </r>
  <r>
    <n v="1792"/>
    <x v="1"/>
    <x v="0"/>
    <x v="3"/>
    <s v="62-304.520 (7), F.A.C."/>
    <x v="3"/>
    <x v="3"/>
    <x v="17"/>
    <x v="5"/>
    <s v="Residential, Low Density-Less than two dwelling units/acre"/>
    <n v="1100"/>
    <x v="0"/>
    <s v="MTWCD                       Town of Malabar                 Brevard County"/>
    <x v="15"/>
    <x v="1"/>
    <m/>
    <m/>
    <n v="0"/>
    <n v="1"/>
    <n v="10"/>
    <n v="0.29884225862530645"/>
    <n v="2.9048691027106748"/>
    <n v="0.39489619435390211"/>
    <n v="1257.9787967888317"/>
    <n v="2.9048691027106748"/>
    <n v="0.39489584524851584"/>
    <n v="1257.9787967888317"/>
    <n v="2.9048691027106748"/>
    <n v="0.39489584524851584"/>
  </r>
  <r>
    <n v="1793"/>
    <x v="1"/>
    <x v="0"/>
    <x v="3"/>
    <s v="62-304.520 (7), F.A.C."/>
    <x v="3"/>
    <x v="3"/>
    <x v="17"/>
    <x v="5"/>
    <s v="Residential, Low Density-Less than two dwelling units/acre"/>
    <n v="1100"/>
    <x v="0"/>
    <s v="MTWCD                      City of Melbourne                  Brevard County   SJRWMD C-1 Diversion"/>
    <x v="15"/>
    <x v="1"/>
    <m/>
    <m/>
    <n v="0.38"/>
    <n v="0.62"/>
    <n v="12"/>
    <n v="0.30233340909502221"/>
    <n v="2.3127098399292008"/>
    <n v="0.2000987093340007"/>
    <n v="882.52011658924141"/>
    <n v="1.4338801007561044"/>
    <n v="0.20009853243805092"/>
    <n v="547.16247228532961"/>
    <n v="1.4338801007561044"/>
    <n v="0.20009853243805092"/>
  </r>
  <r>
    <n v="1794"/>
    <x v="1"/>
    <x v="0"/>
    <x v="3"/>
    <s v="62-304.520 (7), F.A.C."/>
    <x v="3"/>
    <x v="3"/>
    <x v="17"/>
    <x v="5"/>
    <s v="Residential, Low Density-Less than two dwelling units/acre"/>
    <n v="1100"/>
    <x v="0"/>
    <s v="MTWCD                 City of Palm Bay                       Brevard County"/>
    <x v="15"/>
    <x v="1"/>
    <m/>
    <m/>
    <n v="0"/>
    <n v="1"/>
    <n v="1"/>
    <n v="1.8929550866636201E-4"/>
    <n v="1.7129128989784909E-3"/>
    <n v="2.1176684818861109E-4"/>
    <n v="0.75943106650054293"/>
    <n v="1.7129128989784909E-3"/>
    <n v="2.1176666097752001E-4"/>
    <n v="0.75943106650054293"/>
    <n v="1.7129128989784909E-3"/>
    <n v="2.1176666097752001E-4"/>
  </r>
  <r>
    <n v="1795"/>
    <x v="1"/>
    <x v="0"/>
    <x v="3"/>
    <s v="62-304.520 (7), F.A.C."/>
    <x v="3"/>
    <x v="3"/>
    <x v="17"/>
    <x v="5"/>
    <s v="Residential, Low Density-Less than two dwelling units/acre"/>
    <n v="1100"/>
    <x v="0"/>
    <s v="MTWCD                 City of Palm Bay                       Brevard County   SJRWMD C-1 Diversion"/>
    <x v="15"/>
    <x v="1"/>
    <m/>
    <m/>
    <n v="0.38"/>
    <n v="0.62"/>
    <n v="912"/>
    <n v="142.6409385085675"/>
    <n v="1248.4936156203805"/>
    <n v="107.39541460899277"/>
    <n v="589272.89097873564"/>
    <n v="774.06604168463377"/>
    <n v="107.395319666782"/>
    <n v="365349.19240681652"/>
    <n v="774.06604168463377"/>
    <n v="107.395319666782"/>
  </r>
  <r>
    <n v="1796"/>
    <x v="1"/>
    <x v="0"/>
    <x v="3"/>
    <s v="62-304.520 (7), F.A.C."/>
    <x v="3"/>
    <x v="3"/>
    <x v="17"/>
    <x v="5"/>
    <s v="Residential, Low Density-Less than two dwelling units/acre"/>
    <n v="1100"/>
    <x v="0"/>
    <s v="MTWCD                 City of Palm Bay          Town of Grant-Valkaria             Brevard County   SJRWMD C-1 Diversion"/>
    <x v="15"/>
    <x v="1"/>
    <m/>
    <m/>
    <n v="0.38"/>
    <n v="0.62"/>
    <n v="1"/>
    <n v="2.43928060349908E-3"/>
    <n v="2.2694899529311682E-2"/>
    <n v="1.9665341871388663E-3"/>
    <n v="10.059808717215494"/>
    <n v="1.4070837708173243E-2"/>
    <n v="1.9665324486372372E-3"/>
    <n v="6.2370814046736065"/>
    <n v="1.4070837708173243E-2"/>
    <n v="1.9665324486372372E-3"/>
  </r>
  <r>
    <n v="1797"/>
    <x v="1"/>
    <x v="0"/>
    <x v="3"/>
    <s v="62-304.520 (7), F.A.C."/>
    <x v="3"/>
    <x v="3"/>
    <x v="17"/>
    <x v="5"/>
    <s v="Residential, Low Density-Less than two dwelling units/acre"/>
    <n v="1100"/>
    <x v="0"/>
    <s v="MTWCD                 City of Palm Bay      Town of Malabar                 Brevard County"/>
    <x v="15"/>
    <x v="1"/>
    <m/>
    <m/>
    <n v="0"/>
    <n v="1"/>
    <n v="1"/>
    <n v="1.27612432115101E-2"/>
    <n v="0.11547499598907124"/>
    <n v="1.4276135091154562E-2"/>
    <n v="51.196589978640517"/>
    <n v="0.11547499598907124"/>
    <n v="1.42761224704312E-2"/>
    <n v="51.196589978640517"/>
    <n v="0.11547499598907124"/>
    <n v="1.42761224704312E-2"/>
  </r>
  <r>
    <n v="1798"/>
    <x v="1"/>
    <x v="0"/>
    <x v="3"/>
    <s v="62-304.520 (7), F.A.C."/>
    <x v="3"/>
    <x v="3"/>
    <x v="17"/>
    <x v="5"/>
    <s v="Residential, Low Density-Less than two dwelling units/acre"/>
    <n v="1100"/>
    <x v="0"/>
    <s v="MTWCD         City of West Melbourne                               Brevard County   SJRWMD C-1 Diversion"/>
    <x v="15"/>
    <x v="1"/>
    <m/>
    <m/>
    <n v="0.38"/>
    <n v="0.62"/>
    <n v="64"/>
    <n v="1.6487542550959251"/>
    <n v="12.836055982568272"/>
    <n v="1.0413411424651178"/>
    <n v="6174.1127590765973"/>
    <n v="7.9583547091923332"/>
    <n v="1.0413402218743195"/>
    <n v="3827.9499106274916"/>
    <n v="7.9583547091923332"/>
    <n v="1.0413402218743195"/>
  </r>
  <r>
    <n v="1799"/>
    <x v="1"/>
    <x v="0"/>
    <x v="3"/>
    <s v="62-304.520 (7), F.A.C."/>
    <x v="3"/>
    <x v="3"/>
    <x v="17"/>
    <x v="6"/>
    <s v="Residential, Rural &lt; or = 0.5 dwelling units/acre"/>
    <n v="1180"/>
    <x v="0"/>
    <s v="MTWCD                                        Brevard County   SJRWMD C-1 Diversion"/>
    <x v="15"/>
    <x v="1"/>
    <m/>
    <m/>
    <n v="0.38"/>
    <n v="0.62"/>
    <n v="9"/>
    <n v="0.35172144173651398"/>
    <n v="2.9826906279463135"/>
    <n v="0.23638004383892761"/>
    <n v="1308.6957061445526"/>
    <n v="1.8492681893267142"/>
    <n v="0.23637983486870251"/>
    <n v="811.39133780962266"/>
    <n v="1.8492681893267142"/>
    <n v="0.23637983486870251"/>
  </r>
  <r>
    <n v="1800"/>
    <x v="1"/>
    <x v="0"/>
    <x v="3"/>
    <s v="62-304.520 (7), F.A.C."/>
    <x v="3"/>
    <x v="3"/>
    <x v="17"/>
    <x v="6"/>
    <s v="Residential, Rural &lt; or = 0.5 dwelling units/acre"/>
    <n v="1180"/>
    <x v="0"/>
    <s v="MTWCD                           Town of Grant-Valkaria             Brevard County   SJRWMD C-1 Diversion"/>
    <x v="15"/>
    <x v="1"/>
    <m/>
    <m/>
    <n v="0.38"/>
    <n v="0.62"/>
    <n v="3"/>
    <n v="3.9373793862794632E-2"/>
    <n v="0.34418399017698892"/>
    <n v="2.8069206918624506E-2"/>
    <n v="152.00212844517432"/>
    <n v="0.21339407390973314"/>
    <n v="2.8069182104226535E-2"/>
    <n v="94.241319636008086"/>
    <n v="0.21339407390973314"/>
    <n v="2.8069182104226535E-2"/>
  </r>
  <r>
    <n v="1801"/>
    <x v="1"/>
    <x v="0"/>
    <x v="3"/>
    <s v="62-304.520 (7), F.A.C."/>
    <x v="3"/>
    <x v="3"/>
    <x v="17"/>
    <x v="7"/>
    <s v="Low Density Under Construction"/>
    <n v="1190"/>
    <x v="0"/>
    <s v="MTWCD                 City of Palm Bay                       Brevard County   SJRWMD C-1 Diversion"/>
    <x v="15"/>
    <x v="1"/>
    <m/>
    <m/>
    <n v="0.38"/>
    <n v="0.62"/>
    <n v="18"/>
    <n v="1.9602296236992778"/>
    <n v="13.477781815155913"/>
    <n v="1.2263169804221365"/>
    <n v="6437.2750282355482"/>
    <n v="8.3562247253966682"/>
    <n v="1.2263158963046654"/>
    <n v="3991.1105175060397"/>
    <n v="8.3562247253966682"/>
    <n v="1.2263158963046654"/>
  </r>
  <r>
    <n v="1802"/>
    <x v="1"/>
    <x v="0"/>
    <x v="3"/>
    <s v="62-304.520 (7), F.A.C."/>
    <x v="3"/>
    <x v="3"/>
    <x v="17"/>
    <x v="8"/>
    <s v="Residential, Medium Density-Two-five dwellingunits per acre"/>
    <n v="1200"/>
    <x v="0"/>
    <s v="MTWCD                                        Brevard County   SJRWMD C-1 Diversion"/>
    <x v="15"/>
    <x v="1"/>
    <m/>
    <m/>
    <n v="0.38"/>
    <n v="0.62"/>
    <n v="249"/>
    <n v="36.400491979155213"/>
    <n v="356.93581785892451"/>
    <n v="31.942926832329107"/>
    <n v="145079.7437824271"/>
    <n v="221.30020707253325"/>
    <n v="31.942898593394442"/>
    <n v="89949.441145104822"/>
    <n v="221.30020707253325"/>
    <n v="31.942898593394442"/>
  </r>
  <r>
    <n v="1803"/>
    <x v="1"/>
    <x v="0"/>
    <x v="3"/>
    <s v="62-304.520 (7), F.A.C."/>
    <x v="3"/>
    <x v="3"/>
    <x v="17"/>
    <x v="8"/>
    <s v="Residential, Medium Density-Two-five dwellingunits per acre"/>
    <n v="1200"/>
    <x v="0"/>
    <s v="MTWCD                      City of Melbourne                  Brevard County   SJRWMD C-1 Diversion"/>
    <x v="15"/>
    <x v="1"/>
    <m/>
    <m/>
    <n v="0.38"/>
    <n v="0.62"/>
    <n v="25"/>
    <n v="2.2493013000681028"/>
    <n v="22.196145828198365"/>
    <n v="2.1589842804945936"/>
    <n v="7956.5416609884305"/>
    <n v="13.761610413482988"/>
    <n v="2.1589823718587189"/>
    <n v="4933.0558298128271"/>
    <n v="13.761610413482988"/>
    <n v="2.1589823718587189"/>
  </r>
  <r>
    <n v="1804"/>
    <x v="1"/>
    <x v="0"/>
    <x v="3"/>
    <s v="62-304.520 (7), F.A.C."/>
    <x v="3"/>
    <x v="3"/>
    <x v="17"/>
    <x v="8"/>
    <s v="Residential, Medium Density-Two-five dwellingunits per acre"/>
    <n v="1200"/>
    <x v="0"/>
    <s v="MTWCD                 City of Palm Bay                       Brevard County"/>
    <x v="15"/>
    <x v="1"/>
    <m/>
    <m/>
    <n v="0"/>
    <n v="1"/>
    <n v="260"/>
    <n v="33.585942698533366"/>
    <n v="358.43830958032061"/>
    <n v="51.925015053191672"/>
    <n v="144585.73929558523"/>
    <n v="358.43830958032061"/>
    <n v="51.924969149223244"/>
    <n v="144585.73929558523"/>
    <n v="358.43830958032061"/>
    <n v="51.924969149223244"/>
  </r>
  <r>
    <n v="1805"/>
    <x v="1"/>
    <x v="0"/>
    <x v="3"/>
    <s v="62-304.520 (7), F.A.C."/>
    <x v="3"/>
    <x v="3"/>
    <x v="17"/>
    <x v="8"/>
    <s v="Residential, Medium Density-Two-five dwellingunits per acre"/>
    <n v="1200"/>
    <x v="0"/>
    <s v="MTWCD                 City of Palm Bay                       Brevard County   SJRWMD C-1 Diversion"/>
    <x v="15"/>
    <x v="1"/>
    <m/>
    <m/>
    <n v="0.38"/>
    <n v="0.62"/>
    <n v="3217"/>
    <n v="523.99925449388672"/>
    <n v="5133.8864415542312"/>
    <n v="462.49021662698453"/>
    <n v="2116058.7274752585"/>
    <n v="3183.0095937636402"/>
    <n v="462.48980776554487"/>
    <n v="1311956.4110346604"/>
    <n v="3183.0095937636402"/>
    <n v="462.48980776554487"/>
  </r>
  <r>
    <n v="1806"/>
    <x v="1"/>
    <x v="0"/>
    <x v="3"/>
    <s v="62-304.520 (7), F.A.C."/>
    <x v="3"/>
    <x v="3"/>
    <x v="17"/>
    <x v="8"/>
    <s v="Residential, Medium Density-Two-five dwellingunits per acre"/>
    <n v="1200"/>
    <x v="0"/>
    <s v="MTWCD                 City of Palm Bay                       Brevard County   SJRWMD C-1 Diversion"/>
    <x v="15"/>
    <x v="1"/>
    <m/>
    <s v="looks like part of a WCD canal and ROW; assign to MTWCD"/>
    <n v="0.38"/>
    <n v="0.62"/>
    <n v="99"/>
    <n v="7.1729806803888614E-3"/>
    <n v="5.9602199488077962E-2"/>
    <n v="4.5756233231146106E-3"/>
    <n v="25.54440942612564"/>
    <n v="3.6953363682608327E-2"/>
    <n v="4.575619278064871E-3"/>
    <n v="15.837533844197894"/>
    <n v="3.6953363682608327E-2"/>
    <n v="4.575619278064871E-3"/>
  </r>
  <r>
    <n v="1807"/>
    <x v="1"/>
    <x v="0"/>
    <x v="3"/>
    <s v="62-304.520 (7), F.A.C."/>
    <x v="3"/>
    <x v="3"/>
    <x v="17"/>
    <x v="8"/>
    <s v="Residential, Medium Density-Two-five dwellingunits per acre"/>
    <n v="1200"/>
    <x v="0"/>
    <s v="MTWCD         City of West Melbourne                               Brevard County   SJRWMD C-1 Diversion"/>
    <x v="15"/>
    <x v="1"/>
    <m/>
    <m/>
    <n v="0.38"/>
    <n v="0.62"/>
    <n v="55"/>
    <n v="3.8062584438076867"/>
    <n v="32.818097090590051"/>
    <n v="3.1671830979581328"/>
    <n v="14388.491110514165"/>
    <n v="20.347220196165832"/>
    <n v="3.1671802980307198"/>
    <n v="8920.8644885187841"/>
    <n v="20.347220196165832"/>
    <n v="3.1671802980307198"/>
  </r>
  <r>
    <n v="1808"/>
    <x v="1"/>
    <x v="0"/>
    <x v="3"/>
    <s v="62-304.520 (7), F.A.C."/>
    <x v="3"/>
    <x v="3"/>
    <x v="17"/>
    <x v="8"/>
    <s v="Residential, Medium Density-Two-five dwellingunits per acre"/>
    <n v="1200"/>
    <x v="0"/>
    <s v="MTWCD       US Air Force          City of Palm Bay                       Brevard County   SJRWMD C-1 Diversion"/>
    <x v="15"/>
    <x v="1"/>
    <m/>
    <m/>
    <n v="0.38"/>
    <n v="0.62"/>
    <n v="52"/>
    <n v="6.2043614130724798"/>
    <n v="54.989597698480942"/>
    <n v="4.0728716434401484"/>
    <n v="23216.71568423761"/>
    <n v="34.093550573058174"/>
    <n v="4.0728680428447257"/>
    <n v="14394.363724227313"/>
    <n v="34.093550573058174"/>
    <n v="4.0728680428447257"/>
  </r>
  <r>
    <n v="1809"/>
    <x v="1"/>
    <x v="0"/>
    <x v="3"/>
    <s v="62-304.520 (7), F.A.C."/>
    <x v="3"/>
    <x v="3"/>
    <x v="17"/>
    <x v="9"/>
    <s v="Fixed Single Family Units"/>
    <n v="1210"/>
    <x v="0"/>
    <s v="MTWCD                                        Brevard County"/>
    <x v="15"/>
    <x v="1"/>
    <m/>
    <m/>
    <n v="0"/>
    <n v="1"/>
    <n v="3"/>
    <n v="3.3950198824900704E-2"/>
    <n v="0.19298679924460885"/>
    <n v="2.5516042121599476E-2"/>
    <n v="112.95516813827606"/>
    <n v="0.19298679924460885"/>
    <n v="2.5516019564309898E-2"/>
    <n v="112.95516813827606"/>
    <n v="0.19298679924460885"/>
    <n v="2.5516019564309898E-2"/>
  </r>
  <r>
    <n v="1810"/>
    <x v="1"/>
    <x v="0"/>
    <x v="3"/>
    <s v="62-304.520 (7), F.A.C."/>
    <x v="3"/>
    <x v="3"/>
    <x v="17"/>
    <x v="9"/>
    <s v="Fixed Single Family Units"/>
    <n v="1210"/>
    <x v="0"/>
    <s v="MTWCD                                        Brevard County   SJRWMD C-1 Diversion"/>
    <x v="15"/>
    <x v="1"/>
    <m/>
    <m/>
    <n v="0.38"/>
    <n v="0.62"/>
    <n v="231"/>
    <n v="6.8251346646249038"/>
    <n v="63.804850433337599"/>
    <n v="5.8089387253898819"/>
    <n v="26683.567594041608"/>
    <n v="39.559007268669326"/>
    <n v="5.808933590035755"/>
    <n v="16543.811908305805"/>
    <n v="39.559007268669326"/>
    <n v="5.808933590035755"/>
  </r>
  <r>
    <n v="1811"/>
    <x v="1"/>
    <x v="0"/>
    <x v="3"/>
    <s v="62-304.520 (7), F.A.C."/>
    <x v="3"/>
    <x v="3"/>
    <x v="17"/>
    <x v="9"/>
    <s v="Fixed Single Family Units"/>
    <n v="1210"/>
    <x v="0"/>
    <s v="MTWCD                       Town of Malabar                 Brevard County"/>
    <x v="15"/>
    <x v="1"/>
    <m/>
    <m/>
    <n v="0"/>
    <n v="1"/>
    <n v="9"/>
    <n v="9.0897342634400483E-2"/>
    <n v="0.79095041366392949"/>
    <n v="0.11122931465964829"/>
    <n v="354.60402716824075"/>
    <n v="0.79095041366392949"/>
    <n v="0.1112292163281032"/>
    <n v="354.60402716824075"/>
    <n v="0.79095041366392949"/>
    <n v="0.1112292163281032"/>
  </r>
  <r>
    <n v="1812"/>
    <x v="1"/>
    <x v="0"/>
    <x v="3"/>
    <s v="62-304.520 (7), F.A.C."/>
    <x v="3"/>
    <x v="3"/>
    <x v="17"/>
    <x v="9"/>
    <s v="Fixed Single Family Units"/>
    <n v="1210"/>
    <x v="0"/>
    <s v="MTWCD                      City of Melbourne                  Brevard County   SJRWMD C-1 Diversion"/>
    <x v="15"/>
    <x v="1"/>
    <m/>
    <m/>
    <n v="0.38"/>
    <n v="0.62"/>
    <n v="1"/>
    <n v="5.0544512330182902E-3"/>
    <n v="4.9403235366473106E-2"/>
    <n v="4.8968035705805723E-3"/>
    <n v="16.9348147406847"/>
    <n v="3.0630005927213325E-2"/>
    <n v="4.8967992415935484E-3"/>
    <n v="10.499585139224514"/>
    <n v="3.0630005927213325E-2"/>
    <n v="4.8967992415935484E-3"/>
  </r>
  <r>
    <n v="1813"/>
    <x v="1"/>
    <x v="0"/>
    <x v="3"/>
    <s v="62-304.520 (7), F.A.C."/>
    <x v="3"/>
    <x v="3"/>
    <x v="17"/>
    <x v="9"/>
    <s v="Fixed Single Family Units"/>
    <n v="1210"/>
    <x v="0"/>
    <s v="MTWCD                 City of Palm Bay                       Brevard County"/>
    <x v="15"/>
    <x v="1"/>
    <m/>
    <m/>
    <n v="0"/>
    <n v="1"/>
    <n v="336"/>
    <n v="6.110667729702028"/>
    <n v="58.177069139772378"/>
    <n v="8.2286051206436941"/>
    <n v="23905.759751055128"/>
    <n v="58.177069139772378"/>
    <n v="8.2285978461993938"/>
    <n v="23905.759751055128"/>
    <n v="58.177069139772378"/>
    <n v="8.2285978461993938"/>
  </r>
  <r>
    <n v="1814"/>
    <x v="1"/>
    <x v="0"/>
    <x v="3"/>
    <s v="62-304.520 (7), F.A.C."/>
    <x v="3"/>
    <x v="3"/>
    <x v="17"/>
    <x v="9"/>
    <s v="Fixed Single Family Units"/>
    <n v="1210"/>
    <x v="0"/>
    <s v="MTWCD                 City of Palm Bay                       Brevard County"/>
    <x v="15"/>
    <x v="1"/>
    <m/>
    <s v="looks like part of a WCD canal and ROW; assign to MTWCD"/>
    <n v="0"/>
    <n v="1"/>
    <n v="2"/>
    <n v="1.3597829561730989E-3"/>
    <n v="1.4782599145162284E-2"/>
    <n v="2.1692247079608262E-3"/>
    <n v="5.9881872772142879"/>
    <n v="1.4782599145162284E-2"/>
    <n v="2.1692227902719639E-3"/>
    <n v="5.9881872772142879"/>
    <n v="1.4782599145162284E-2"/>
    <n v="2.1692227902719639E-3"/>
  </r>
  <r>
    <n v="1815"/>
    <x v="1"/>
    <x v="0"/>
    <x v="3"/>
    <s v="62-304.520 (7), F.A.C."/>
    <x v="3"/>
    <x v="3"/>
    <x v="17"/>
    <x v="9"/>
    <s v="Fixed Single Family Units"/>
    <n v="1210"/>
    <x v="0"/>
    <s v="MTWCD                 City of Palm Bay                       Brevard County   SJRWMD C-1 Diversion"/>
    <x v="15"/>
    <x v="1"/>
    <m/>
    <m/>
    <n v="0.38"/>
    <n v="0.62"/>
    <n v="3014"/>
    <n v="28.961948022196228"/>
    <n v="264.08610592126894"/>
    <n v="23.53057942357059"/>
    <n v="114030.94105729154"/>
    <n v="163.73338567118674"/>
    <n v="23.530558621516498"/>
    <n v="70699.183455520775"/>
    <n v="163.73338567118674"/>
    <n v="23.530558621516498"/>
  </r>
  <r>
    <n v="1816"/>
    <x v="1"/>
    <x v="0"/>
    <x v="3"/>
    <s v="62-304.520 (7), F.A.C."/>
    <x v="3"/>
    <x v="3"/>
    <x v="17"/>
    <x v="9"/>
    <s v="Fixed Single Family Units"/>
    <n v="1210"/>
    <x v="0"/>
    <s v="MTWCD         City of West Melbourne                               Brevard County   SJRWMD C-1 Diversion"/>
    <x v="15"/>
    <x v="1"/>
    <m/>
    <m/>
    <n v="0.38"/>
    <n v="0.62"/>
    <n v="244"/>
    <n v="2.3538350865806876"/>
    <n v="17.557877771419147"/>
    <n v="1.67620963270972"/>
    <n v="8081.3513717364995"/>
    <n v="10.88588421827988"/>
    <n v="1.6762081508676048"/>
    <n v="5010.4378504766255"/>
    <n v="10.88588421827988"/>
    <n v="1.6762081508676048"/>
  </r>
  <r>
    <n v="1817"/>
    <x v="1"/>
    <x v="0"/>
    <x v="3"/>
    <s v="62-304.520 (7), F.A.C."/>
    <x v="3"/>
    <x v="3"/>
    <x v="17"/>
    <x v="88"/>
    <s v="Medium Density Under Construction"/>
    <n v="1290"/>
    <x v="0"/>
    <s v="MTWCD                                        Brevard County   SJRWMD C-1 Diversion"/>
    <x v="15"/>
    <x v="1"/>
    <m/>
    <m/>
    <n v="0.38"/>
    <n v="0.62"/>
    <n v="6"/>
    <n v="0.70476867538539778"/>
    <n v="6.2762790608391814"/>
    <n v="0.56498909963225852"/>
    <n v="2871.4375580857804"/>
    <n v="3.8912930177202925"/>
    <n v="0.56498860015735597"/>
    <n v="1780.2912860131837"/>
    <n v="3.8912930177202925"/>
    <n v="0.56498860015735597"/>
  </r>
  <r>
    <n v="1818"/>
    <x v="1"/>
    <x v="0"/>
    <x v="3"/>
    <s v="62-304.520 (7), F.A.C."/>
    <x v="3"/>
    <x v="3"/>
    <x v="17"/>
    <x v="88"/>
    <s v="Medium Density Under Construction"/>
    <n v="1290"/>
    <x v="0"/>
    <s v="MTWCD                 City of Palm Bay                       Brevard County   SJRWMD C-1 Diversion"/>
    <x v="15"/>
    <x v="1"/>
    <m/>
    <m/>
    <n v="0.38"/>
    <n v="0.62"/>
    <n v="77"/>
    <n v="10.235772596532133"/>
    <n v="93.703482802014548"/>
    <n v="8.2880907616289825"/>
    <n v="43088.016464016902"/>
    <n v="58.096159337249041"/>
    <n v="8.2880834345967873"/>
    <n v="26714.570207690493"/>
    <n v="58.096159337249041"/>
    <n v="8.2880834345967873"/>
  </r>
  <r>
    <n v="1819"/>
    <x v="1"/>
    <x v="0"/>
    <x v="3"/>
    <s v="62-304.520 (7), F.A.C."/>
    <x v="3"/>
    <x v="3"/>
    <x v="17"/>
    <x v="88"/>
    <s v="Medium Density Under Construction"/>
    <n v="1290"/>
    <x v="0"/>
    <s v="MTWCD         City of West Melbourne                               Brevard County   SJRWMD C-1 Diversion"/>
    <x v="15"/>
    <x v="1"/>
    <m/>
    <m/>
    <n v="0.38"/>
    <n v="0.62"/>
    <n v="27"/>
    <n v="2.1904326402308851"/>
    <n v="12.550620112928016"/>
    <n v="1.1121855962776868"/>
    <n v="7330.3395316681508"/>
    <n v="7.7813844700153671"/>
    <n v="1.112184613057315"/>
    <n v="4544.8105096342542"/>
    <n v="7.7813844700153671"/>
    <n v="1.112184613057315"/>
  </r>
  <r>
    <n v="1820"/>
    <x v="1"/>
    <x v="0"/>
    <x v="3"/>
    <s v="62-304.520 (7), F.A.C."/>
    <x v="3"/>
    <x v="3"/>
    <x v="17"/>
    <x v="62"/>
    <s v="Residential, High Density"/>
    <n v="1300"/>
    <x v="0"/>
    <s v="MTWCD                                        Brevard County   SJRWMD C-1 Diversion"/>
    <x v="15"/>
    <x v="1"/>
    <m/>
    <m/>
    <n v="0.38"/>
    <n v="0.62"/>
    <n v="51"/>
    <n v="2.0396931787017754"/>
    <n v="9.6615546327044957"/>
    <n v="1.1715806289137076"/>
    <n v="6178.1721152343471"/>
    <n v="5.9901638722767858"/>
    <n v="1.1715795931855495"/>
    <n v="3830.4667114452945"/>
    <n v="5.9901638722767858"/>
    <n v="1.1715795931855495"/>
  </r>
  <r>
    <n v="1821"/>
    <x v="1"/>
    <x v="0"/>
    <x v="3"/>
    <s v="62-304.520 (7), F.A.C."/>
    <x v="3"/>
    <x v="3"/>
    <x v="17"/>
    <x v="62"/>
    <s v="Residential, High Density"/>
    <n v="1300"/>
    <x v="0"/>
    <s v="MTWCD                 City of Palm Bay                       Brevard County"/>
    <x v="15"/>
    <x v="1"/>
    <m/>
    <m/>
    <n v="0"/>
    <n v="1"/>
    <n v="14"/>
    <n v="2.2366792883203748"/>
    <n v="27.374543111608059"/>
    <n v="4.943362347382755"/>
    <n v="9635.5562078109688"/>
    <n v="27.374543111608059"/>
    <n v="4.9433579772357419"/>
    <n v="9635.5562078109688"/>
    <n v="27.374543111608059"/>
    <n v="4.9433579772357419"/>
  </r>
  <r>
    <n v="1822"/>
    <x v="1"/>
    <x v="0"/>
    <x v="3"/>
    <s v="62-304.520 (7), F.A.C."/>
    <x v="3"/>
    <x v="3"/>
    <x v="17"/>
    <x v="62"/>
    <s v="Residential, High Density"/>
    <n v="1300"/>
    <x v="0"/>
    <s v="MTWCD                 City of Palm Bay                       Brevard County   SJRWMD C-1 Diversion"/>
    <x v="15"/>
    <x v="1"/>
    <m/>
    <m/>
    <n v="0.38"/>
    <n v="0.62"/>
    <n v="43"/>
    <n v="5.0288713843403237"/>
    <n v="55.694126319510033"/>
    <n v="6.3569017032127908"/>
    <n v="20029.370344142317"/>
    <n v="34.530358318096219"/>
    <n v="6.3568960834355872"/>
    <n v="12418.209613368233"/>
    <n v="34.530358318096219"/>
    <n v="6.3568960834355872"/>
  </r>
  <r>
    <n v="1823"/>
    <x v="1"/>
    <x v="0"/>
    <x v="3"/>
    <s v="62-304.520 (7), F.A.C."/>
    <x v="3"/>
    <x v="3"/>
    <x v="17"/>
    <x v="62"/>
    <s v="Residential, High Density"/>
    <n v="1300"/>
    <x v="0"/>
    <s v="MTWCD         City of West Melbourne                               Brevard County   SJRWMD C-1 Diversion"/>
    <x v="15"/>
    <x v="1"/>
    <m/>
    <m/>
    <n v="0.38"/>
    <n v="0.62"/>
    <n v="91"/>
    <n v="5.0102713213607704"/>
    <n v="41.311947942777621"/>
    <n v="4.2919730586483853"/>
    <n v="17536.965811315735"/>
    <n v="25.613407724522133"/>
    <n v="4.2919692643577978"/>
    <n v="10872.918803015758"/>
    <n v="25.613407724522133"/>
    <n v="4.2919692643577978"/>
  </r>
  <r>
    <n v="1824"/>
    <x v="1"/>
    <x v="0"/>
    <x v="3"/>
    <s v="62-304.520 (7), F.A.C."/>
    <x v="3"/>
    <x v="3"/>
    <x v="17"/>
    <x v="80"/>
    <s v="Fixed Single Family Units"/>
    <n v="1310"/>
    <x v="0"/>
    <s v="MTWCD                 City of Palm Bay                       Brevard County   SJRWMD C-1 Diversion"/>
    <x v="15"/>
    <x v="1"/>
    <m/>
    <m/>
    <n v="0.38"/>
    <n v="0.62"/>
    <n v="1"/>
    <n v="2.2571663303949498E-3"/>
    <n v="2.4034712815721056E-2"/>
    <n v="2.4385183099788514E-3"/>
    <n v="9.2394306646971653"/>
    <n v="1.4901521945747054E-2"/>
    <n v="2.4385161542227521E-3"/>
    <n v="5.7284470121122428"/>
    <n v="1.4901521945747054E-2"/>
    <n v="2.4385161542227521E-3"/>
  </r>
  <r>
    <n v="1825"/>
    <x v="1"/>
    <x v="0"/>
    <x v="3"/>
    <s v="62-304.520 (7), F.A.C."/>
    <x v="3"/>
    <x v="3"/>
    <x v="17"/>
    <x v="63"/>
    <s v="Mobile Home Units"/>
    <n v="1320"/>
    <x v="0"/>
    <s v="MTWCD                                        Brevard County   SJRWMD C-1 Diversion"/>
    <x v="15"/>
    <x v="1"/>
    <m/>
    <m/>
    <n v="0.38"/>
    <n v="0.62"/>
    <n v="15"/>
    <n v="0.68953999642967345"/>
    <n v="7.4133040000832526"/>
    <n v="0.81873761399907663"/>
    <n v="2738.6545725495166"/>
    <n v="4.5962484800516172"/>
    <n v="0.81873689019946683"/>
    <n v="1697.9658349806998"/>
    <n v="4.5962484800516172"/>
    <n v="0.81873689019946683"/>
  </r>
  <r>
    <n v="1826"/>
    <x v="1"/>
    <x v="0"/>
    <x v="3"/>
    <s v="62-304.520 (7), F.A.C."/>
    <x v="3"/>
    <x v="3"/>
    <x v="17"/>
    <x v="63"/>
    <s v="Mobile Home Units"/>
    <n v="1320"/>
    <x v="0"/>
    <s v="MTWCD                 City of Palm Bay                       Brevard County"/>
    <x v="15"/>
    <x v="1"/>
    <m/>
    <m/>
    <n v="0"/>
    <n v="1"/>
    <n v="11"/>
    <n v="0.21956333917604803"/>
    <n v="2.806025076032415"/>
    <n v="0.53100744806665834"/>
    <n v="970.56085880607304"/>
    <n v="2.806025076032415"/>
    <n v="0.53100697863301149"/>
    <n v="970.56085880607304"/>
    <n v="2.806025076032415"/>
    <n v="0.53100697863301149"/>
  </r>
  <r>
    <n v="1827"/>
    <x v="1"/>
    <x v="0"/>
    <x v="3"/>
    <s v="62-304.520 (7), F.A.C."/>
    <x v="3"/>
    <x v="3"/>
    <x v="17"/>
    <x v="63"/>
    <s v="Mobile Home Units"/>
    <n v="1320"/>
    <x v="0"/>
    <s v="MTWCD                 City of Palm Bay                       Brevard County   SJRWMD C-1 Diversion"/>
    <x v="15"/>
    <x v="1"/>
    <m/>
    <m/>
    <n v="0.38"/>
    <n v="0.62"/>
    <n v="20"/>
    <n v="5.8967488388038392E-2"/>
    <n v="0.84361765457674798"/>
    <n v="0.10119670331009072"/>
    <n v="287.43952096674059"/>
    <n v="0.52304294583758371"/>
    <n v="0.10119661384780992"/>
    <n v="178.21250299937918"/>
    <n v="0.52304294583758371"/>
    <n v="0.10119661384780992"/>
  </r>
  <r>
    <n v="1828"/>
    <x v="1"/>
    <x v="0"/>
    <x v="3"/>
    <s v="62-304.520 (7), F.A.C."/>
    <x v="3"/>
    <x v="3"/>
    <x v="17"/>
    <x v="63"/>
    <s v="Mobile Home Units"/>
    <n v="1320"/>
    <x v="0"/>
    <s v="MTWCD         City of West Melbourne                               Brevard County   SJRWMD C-1 Diversion"/>
    <x v="15"/>
    <x v="1"/>
    <m/>
    <m/>
    <n v="0.38"/>
    <n v="0.62"/>
    <n v="12"/>
    <n v="0.31005175493038317"/>
    <n v="3.2822493953784448"/>
    <n v="0.35179793734883108"/>
    <n v="1216.0394545443487"/>
    <n v="2.0349946251346358"/>
    <n v="0.35179762634417544"/>
    <n v="753.94446181749618"/>
    <n v="2.0349946251346358"/>
    <n v="0.35179762634417544"/>
  </r>
  <r>
    <n v="1829"/>
    <x v="1"/>
    <x v="0"/>
    <x v="3"/>
    <s v="62-304.520 (7), F.A.C."/>
    <x v="3"/>
    <x v="3"/>
    <x v="17"/>
    <x v="10"/>
    <s v="Residential, High density; Multiple Dwelling Units, Low Rise &lt;Two stories or less&gt;"/>
    <n v="1330"/>
    <x v="0"/>
    <s v="MTWCD                                        Brevard County   SJRWMD C-1 Diversion"/>
    <x v="15"/>
    <x v="1"/>
    <m/>
    <m/>
    <n v="0.38"/>
    <n v="0.62"/>
    <n v="3"/>
    <n v="2.7546765172696704E-3"/>
    <n v="3.0816195179892911E-2"/>
    <n v="3.383044667662238E-3"/>
    <n v="11.314968972133036"/>
    <n v="1.9106041011533605E-2"/>
    <n v="3.3830416769038297E-3"/>
    <n v="7.0152807627224831"/>
    <n v="1.9106041011533605E-2"/>
    <n v="3.3830416769038297E-3"/>
  </r>
  <r>
    <n v="1830"/>
    <x v="1"/>
    <x v="0"/>
    <x v="3"/>
    <s v="62-304.520 (7), F.A.C."/>
    <x v="3"/>
    <x v="3"/>
    <x v="17"/>
    <x v="10"/>
    <s v="Residential, High density; Multiple Dwelling Units, Low Rise &lt;Two stories or less&gt;"/>
    <n v="1330"/>
    <x v="0"/>
    <s v="MTWCD                 City of Palm Bay                       Brevard County   SJRWMD C-1 Diversion"/>
    <x v="15"/>
    <x v="1"/>
    <m/>
    <m/>
    <n v="0.38"/>
    <n v="0.62"/>
    <n v="16"/>
    <n v="0.16744835354072629"/>
    <n v="1.5779221099026757"/>
    <n v="0.14716976843183971"/>
    <n v="653.14142542126137"/>
    <n v="0.97831170813965884"/>
    <n v="0.1471696383273727"/>
    <n v="404.94768376118202"/>
    <n v="0.97831170813965884"/>
    <n v="0.1471696383273727"/>
  </r>
  <r>
    <n v="1831"/>
    <x v="1"/>
    <x v="0"/>
    <x v="3"/>
    <s v="62-304.520 (7), F.A.C."/>
    <x v="3"/>
    <x v="3"/>
    <x v="17"/>
    <x v="82"/>
    <s v="High Density Under Construction"/>
    <n v="1390"/>
    <x v="0"/>
    <s v="MTWCD                 City of Palm Bay                       Brevard County   SJRWMD C-1 Diversion"/>
    <x v="15"/>
    <x v="1"/>
    <m/>
    <m/>
    <n v="0.38"/>
    <n v="0.62"/>
    <n v="33"/>
    <n v="2.65914528065466"/>
    <n v="18.026044284166524"/>
    <n v="1.7616611386859977"/>
    <n v="7974.8503975956764"/>
    <n v="11.176147456183239"/>
    <n v="1.7616595813010396"/>
    <n v="4944.4072465093186"/>
    <n v="11.176147456183239"/>
    <n v="1.7616595813010396"/>
  </r>
  <r>
    <n v="1832"/>
    <x v="1"/>
    <x v="0"/>
    <x v="3"/>
    <s v="62-304.520 (7), F.A.C."/>
    <x v="3"/>
    <x v="3"/>
    <x v="17"/>
    <x v="11"/>
    <s v="Commercial and Services"/>
    <n v="1400"/>
    <x v="0"/>
    <s v="MTWCD                                        Brevard County"/>
    <x v="15"/>
    <x v="1"/>
    <m/>
    <m/>
    <n v="0"/>
    <n v="1"/>
    <n v="4"/>
    <n v="0.82836222321191499"/>
    <n v="9.9410259448148395"/>
    <n v="1.3121973376997962"/>
    <n v="3447.6243278071674"/>
    <n v="9.9410259448148395"/>
    <n v="1.3121961776603559"/>
    <n v="3447.6243278071674"/>
    <n v="9.9410259448148395"/>
    <n v="1.3121961776603559"/>
  </r>
  <r>
    <n v="1833"/>
    <x v="1"/>
    <x v="0"/>
    <x v="3"/>
    <s v="62-304.520 (7), F.A.C."/>
    <x v="3"/>
    <x v="3"/>
    <x v="17"/>
    <x v="11"/>
    <s v="Commercial and Services"/>
    <n v="1400"/>
    <x v="0"/>
    <s v="MTWCD                                        Brevard County   SJRWMD C-1 Diversion"/>
    <x v="15"/>
    <x v="1"/>
    <m/>
    <m/>
    <n v="0.38"/>
    <n v="0.62"/>
    <n v="37"/>
    <n v="3.8940657487049513"/>
    <n v="42.518567288853319"/>
    <n v="3.5210987436332859"/>
    <n v="16062.341027157248"/>
    <n v="26.361511719089062"/>
    <n v="3.5210956308290733"/>
    <n v="9958.6514368374956"/>
    <n v="26.361511719089062"/>
    <n v="3.5210956308290733"/>
  </r>
  <r>
    <n v="1834"/>
    <x v="1"/>
    <x v="0"/>
    <x v="3"/>
    <s v="62-304.520 (7), F.A.C."/>
    <x v="3"/>
    <x v="3"/>
    <x v="17"/>
    <x v="11"/>
    <s v="Commercial and Services"/>
    <n v="1400"/>
    <x v="0"/>
    <s v="MTWCD                 City of Palm Bay                       Brevard County"/>
    <x v="15"/>
    <x v="1"/>
    <m/>
    <m/>
    <n v="0"/>
    <n v="1"/>
    <n v="65"/>
    <n v="8.0563903942151658"/>
    <n v="91.419841204112842"/>
    <n v="12.164826533019141"/>
    <n v="36155.311205164289"/>
    <n v="91.419841204112842"/>
    <n v="12.164815778784163"/>
    <n v="36155.311205164289"/>
    <n v="91.419841204112842"/>
    <n v="12.164815778784163"/>
  </r>
  <r>
    <n v="1835"/>
    <x v="1"/>
    <x v="0"/>
    <x v="3"/>
    <s v="62-304.520 (7), F.A.C."/>
    <x v="3"/>
    <x v="3"/>
    <x v="17"/>
    <x v="11"/>
    <s v="Commercial and Services"/>
    <n v="1400"/>
    <x v="0"/>
    <s v="MTWCD                 City of Palm Bay                       Brevard County   SJRWMD C-1 Diversion"/>
    <x v="15"/>
    <x v="1"/>
    <m/>
    <m/>
    <n v="0.38"/>
    <n v="0.62"/>
    <n v="54"/>
    <n v="4.8578634050467224"/>
    <n v="34.807382017384811"/>
    <n v="2.8721342057747892"/>
    <n v="15742.29278326991"/>
    <n v="21.580576850778581"/>
    <n v="2.8721316666834102"/>
    <n v="9760.221525627343"/>
    <n v="21.580576850778581"/>
    <n v="2.8721316666834102"/>
  </r>
  <r>
    <n v="1836"/>
    <x v="1"/>
    <x v="0"/>
    <x v="3"/>
    <s v="62-304.520 (7), F.A.C."/>
    <x v="3"/>
    <x v="3"/>
    <x v="17"/>
    <x v="11"/>
    <s v="Commercial and Services"/>
    <n v="1400"/>
    <x v="0"/>
    <s v="MTWCD         City of West Melbourne                               Brevard County   SJRWMD C-1 Diversion"/>
    <x v="15"/>
    <x v="1"/>
    <m/>
    <m/>
    <n v="0.38"/>
    <n v="0.62"/>
    <n v="16"/>
    <n v="0.39083132466150639"/>
    <n v="4.2134284242326894"/>
    <n v="0.34521857607870648"/>
    <n v="1651.3011117756464"/>
    <n v="2.6123256230242675"/>
    <n v="0.34521827089049195"/>
    <n v="1023.806689300901"/>
    <n v="2.6123256230242675"/>
    <n v="0.34521827089049195"/>
  </r>
  <r>
    <n v="1837"/>
    <x v="1"/>
    <x v="0"/>
    <x v="3"/>
    <s v="62-304.520 (7), F.A.C."/>
    <x v="3"/>
    <x v="3"/>
    <x v="17"/>
    <x v="64"/>
    <s v="Retail Sales and Services"/>
    <n v="1410"/>
    <x v="0"/>
    <s v="MTWCD                                        Brevard County   SJRWMD C-1 Diversion"/>
    <x v="15"/>
    <x v="1"/>
    <m/>
    <m/>
    <n v="0.38"/>
    <n v="0.62"/>
    <n v="25"/>
    <n v="5.6357616343059053E-2"/>
    <n v="0.57701768037853651"/>
    <n v="4.7814009318379605E-2"/>
    <n v="235.35881761293388"/>
    <n v="0.35775096183469252"/>
    <n v="4.7813967048718736E-2"/>
    <n v="145.92246692001905"/>
    <n v="0.35775096183469252"/>
    <n v="4.7813967048718736E-2"/>
  </r>
  <r>
    <n v="1838"/>
    <x v="1"/>
    <x v="0"/>
    <x v="3"/>
    <s v="62-304.520 (7), F.A.C."/>
    <x v="3"/>
    <x v="3"/>
    <x v="17"/>
    <x v="64"/>
    <s v="Retail Sales and Services"/>
    <n v="1410"/>
    <x v="0"/>
    <s v="MTWCD                      City of Melbourne                  Brevard County   SJRWMD C-1 Diversion"/>
    <x v="15"/>
    <x v="1"/>
    <m/>
    <m/>
    <n v="0.38"/>
    <n v="0.62"/>
    <n v="1"/>
    <n v="1.49092991203479E-6"/>
    <n v="1.2700314093265279E-5"/>
    <n v="9.0515915536492519E-7"/>
    <n v="5.734461496798327E-3"/>
    <n v="7.8741947378244729E-6"/>
    <n v="9.0515835516491917E-7"/>
    <n v="3.5553661280149627E-3"/>
    <n v="7.8741947378244729E-6"/>
    <n v="9.0515835516491917E-7"/>
  </r>
  <r>
    <n v="1839"/>
    <x v="1"/>
    <x v="0"/>
    <x v="3"/>
    <s v="62-304.520 (7), F.A.C."/>
    <x v="3"/>
    <x v="3"/>
    <x v="17"/>
    <x v="64"/>
    <s v="Retail Sales and Services"/>
    <n v="1410"/>
    <x v="0"/>
    <s v="MTWCD                 City of Palm Bay                       Brevard County"/>
    <x v="15"/>
    <x v="1"/>
    <m/>
    <m/>
    <n v="0"/>
    <n v="1"/>
    <n v="17"/>
    <n v="0.51771151555045902"/>
    <n v="6.1263506517824364"/>
    <n v="0.79054369576862737"/>
    <n v="2350.8520174728874"/>
    <n v="6.1263506517824364"/>
    <n v="0.79054299689366714"/>
    <n v="2350.8520174728874"/>
    <n v="6.1263506517824364"/>
    <n v="0.79054299689366714"/>
  </r>
  <r>
    <n v="1840"/>
    <x v="1"/>
    <x v="0"/>
    <x v="3"/>
    <s v="62-304.520 (7), F.A.C."/>
    <x v="3"/>
    <x v="3"/>
    <x v="17"/>
    <x v="64"/>
    <s v="Retail Sales and Services"/>
    <n v="1410"/>
    <x v="0"/>
    <s v="MTWCD                 City of Palm Bay                       Brevard County   SJRWMD C-1 Diversion"/>
    <x v="15"/>
    <x v="1"/>
    <m/>
    <m/>
    <n v="0.38"/>
    <n v="0.62"/>
    <n v="20"/>
    <n v="2.001355536010927"/>
    <n v="15.310415146796911"/>
    <n v="1.2786622791234203"/>
    <n v="7022.0096285276104"/>
    <n v="9.492457391014085"/>
    <n v="1.2786611487304331"/>
    <n v="4353.6459696871198"/>
    <n v="9.492457391014085"/>
    <n v="1.2786611487304331"/>
  </r>
  <r>
    <n v="1841"/>
    <x v="1"/>
    <x v="0"/>
    <x v="3"/>
    <s v="62-304.520 (7), F.A.C."/>
    <x v="3"/>
    <x v="3"/>
    <x v="17"/>
    <x v="64"/>
    <s v="Retail Sales and Services"/>
    <n v="1410"/>
    <x v="0"/>
    <s v="MTWCD         City of West Melbourne                               Brevard County   SJRWMD C-1 Diversion"/>
    <x v="15"/>
    <x v="1"/>
    <m/>
    <m/>
    <n v="0.38"/>
    <n v="0.62"/>
    <n v="80"/>
    <n v="5.0609796365607904"/>
    <n v="48.238669614193519"/>
    <n v="3.9974928312523885"/>
    <n v="21498.056978693116"/>
    <n v="29.907975160799975"/>
    <n v="3.997489297295107"/>
    <n v="13328.79532678973"/>
    <n v="29.907975160799975"/>
    <n v="3.997489297295107"/>
  </r>
  <r>
    <n v="1842"/>
    <x v="1"/>
    <x v="0"/>
    <x v="3"/>
    <s v="62-304.520 (7), F.A.C."/>
    <x v="3"/>
    <x v="3"/>
    <x v="17"/>
    <x v="65"/>
    <s v="Wholesale Sales and Services &lt;Excluding warehouses associated with industrial use&gt;"/>
    <n v="1420"/>
    <x v="0"/>
    <s v="MTWCD                                        Brevard County   SJRWMD C-1 Diversion"/>
    <x v="15"/>
    <x v="1"/>
    <m/>
    <m/>
    <n v="0.38"/>
    <n v="0.62"/>
    <n v="3"/>
    <n v="2.2781736005620411E-2"/>
    <n v="0.1832131292948215"/>
    <n v="1.4458501956545829E-2"/>
    <n v="89.435637218709076"/>
    <n v="0.11359214016278933"/>
    <n v="1.4458489174602126E-2"/>
    <n v="55.45009507559962"/>
    <n v="0.11359214016278933"/>
    <n v="1.4458489174602126E-2"/>
  </r>
  <r>
    <n v="1843"/>
    <x v="1"/>
    <x v="0"/>
    <x v="3"/>
    <s v="62-304.520 (7), F.A.C."/>
    <x v="3"/>
    <x v="3"/>
    <x v="17"/>
    <x v="65"/>
    <s v="Wholesale Sales and Services &lt;Excluding warehouses associated with industrial use&gt;"/>
    <n v="1420"/>
    <x v="0"/>
    <s v="MTWCD                 City of Palm Bay                       Brevard County"/>
    <x v="15"/>
    <x v="1"/>
    <m/>
    <m/>
    <n v="0"/>
    <n v="1"/>
    <n v="7"/>
    <n v="9.7608694332578821E-2"/>
    <n v="1.2371760671587999"/>
    <n v="0.16976106838491314"/>
    <n v="464.47728650571736"/>
    <n v="1.2371760671587999"/>
    <n v="0.16976091830875556"/>
    <n v="464.47728650571736"/>
    <n v="1.2371760671587999"/>
    <n v="0.16976091830875556"/>
  </r>
  <r>
    <n v="1844"/>
    <x v="1"/>
    <x v="0"/>
    <x v="3"/>
    <s v="62-304.520 (7), F.A.C."/>
    <x v="3"/>
    <x v="3"/>
    <x v="17"/>
    <x v="65"/>
    <s v="Wholesale Sales and Services &lt;Excluding warehouses associated with industrial use&gt;"/>
    <n v="1420"/>
    <x v="0"/>
    <s v="MTWCD                 City of Palm Bay                       Brevard County   SJRWMD C-1 Diversion"/>
    <x v="15"/>
    <x v="1"/>
    <m/>
    <m/>
    <n v="0.38"/>
    <n v="0.62"/>
    <n v="2"/>
    <n v="4.9725649083180098E-2"/>
    <n v="0.42263622851459859"/>
    <n v="3.5781063755260439E-2"/>
    <n v="208.60522140078257"/>
    <n v="0.26203446167905109"/>
    <n v="3.5781032123246223E-2"/>
    <n v="129.33523726848517"/>
    <n v="0.26203446167905109"/>
    <n v="3.5781032123246223E-2"/>
  </r>
  <r>
    <n v="1845"/>
    <x v="1"/>
    <x v="0"/>
    <x v="3"/>
    <s v="62-304.520 (7), F.A.C."/>
    <x v="3"/>
    <x v="3"/>
    <x v="17"/>
    <x v="65"/>
    <s v="Wholesale Sales and Services &lt;Excluding warehouses associated with industrial use&gt;"/>
    <n v="1420"/>
    <x v="0"/>
    <s v="MTWCD         City of West Melbourne                               Brevard County   SJRWMD C-1 Diversion"/>
    <x v="15"/>
    <x v="1"/>
    <m/>
    <m/>
    <n v="0.38"/>
    <n v="0.62"/>
    <n v="4"/>
    <n v="0.54375698338227885"/>
    <n v="4.7677852956039208"/>
    <n v="0.38810682321109335"/>
    <n v="2292.4258420677802"/>
    <n v="2.956026883274431"/>
    <n v="0.38810648010780491"/>
    <n v="1421.3040220820237"/>
    <n v="2.956026883274431"/>
    <n v="0.38810648010780491"/>
  </r>
  <r>
    <n v="1846"/>
    <x v="1"/>
    <x v="0"/>
    <x v="3"/>
    <s v="62-304.520 (7), F.A.C."/>
    <x v="3"/>
    <x v="3"/>
    <x v="17"/>
    <x v="66"/>
    <s v="Professional Services"/>
    <n v="1430"/>
    <x v="0"/>
    <s v="MTWCD                 City of Palm Bay                       Brevard County   SJRWMD C-1 Diversion"/>
    <x v="15"/>
    <x v="1"/>
    <m/>
    <m/>
    <n v="0.38"/>
    <n v="0.62"/>
    <n v="4"/>
    <n v="0.34336554859306889"/>
    <n v="2.6618218100282927"/>
    <n v="0.22235383912720957"/>
    <n v="1192.3739794450162"/>
    <n v="1.6503295222175414"/>
    <n v="0.22235364255675757"/>
    <n v="739.27186725591002"/>
    <n v="1.6503295222175414"/>
    <n v="0.22235364255675757"/>
  </r>
  <r>
    <n v="1847"/>
    <x v="1"/>
    <x v="0"/>
    <x v="3"/>
    <s v="62-304.520 (7), F.A.C."/>
    <x v="3"/>
    <x v="3"/>
    <x v="17"/>
    <x v="66"/>
    <s v="Professional Services"/>
    <n v="1430"/>
    <x v="0"/>
    <s v="MTWCD         City of West Melbourne                               Brevard County   SJRWMD C-1 Diversion"/>
    <x v="15"/>
    <x v="1"/>
    <m/>
    <m/>
    <n v="0.38"/>
    <n v="0.62"/>
    <n v="2"/>
    <n v="5.8594402755980698E-2"/>
    <n v="0.61565082411473993"/>
    <n v="5.1064626008788097E-2"/>
    <n v="252.301311503303"/>
    <n v="0.38170351095113875"/>
    <n v="5.1064580865441002E-2"/>
    <n v="156.42681313204787"/>
    <n v="0.38170351095113875"/>
    <n v="5.1064580865441002E-2"/>
  </r>
  <r>
    <n v="1848"/>
    <x v="1"/>
    <x v="0"/>
    <x v="3"/>
    <s v="62-304.520 (7), F.A.C."/>
    <x v="3"/>
    <x v="3"/>
    <x v="17"/>
    <x v="83"/>
    <s v="Cultural and Entertainment"/>
    <n v="1440"/>
    <x v="0"/>
    <s v="MTWCD                 City of Palm Bay                       Brevard County   SJRWMD C-1 Diversion"/>
    <x v="15"/>
    <x v="1"/>
    <m/>
    <m/>
    <n v="0.38"/>
    <n v="0.62"/>
    <n v="2"/>
    <n v="2.45416163508964E-3"/>
    <n v="3.5269141043029958E-2"/>
    <n v="4.0649226221253056E-3"/>
    <n v="11.837952698261144"/>
    <n v="2.1866867446678574E-2"/>
    <n v="4.0649190285571655E-3"/>
    <n v="7.3395306729219092"/>
    <n v="2.1866867446678574E-2"/>
    <n v="4.0649190285571655E-3"/>
  </r>
  <r>
    <n v="1849"/>
    <x v="1"/>
    <x v="0"/>
    <x v="3"/>
    <s v="62-304.520 (7), F.A.C."/>
    <x v="3"/>
    <x v="3"/>
    <x v="17"/>
    <x v="90"/>
    <s v="Commercial and Services Under Construction"/>
    <n v="1490"/>
    <x v="0"/>
    <s v="MTWCD                                        Brevard County   SJRWMD C-1 Diversion"/>
    <x v="15"/>
    <x v="1"/>
    <m/>
    <m/>
    <n v="0.38"/>
    <n v="0.62"/>
    <n v="15"/>
    <n v="1.1918098056527504"/>
    <n v="12.100010381127838"/>
    <n v="0.99205258396243901"/>
    <n v="4834.8011234105697"/>
    <n v="7.5020064362992587"/>
    <n v="0.99205170694486888"/>
    <n v="2997.5766965145531"/>
    <n v="7.5020064362992587"/>
    <n v="0.99205170694486888"/>
  </r>
  <r>
    <n v="1850"/>
    <x v="1"/>
    <x v="0"/>
    <x v="3"/>
    <s v="62-304.520 (7), F.A.C."/>
    <x v="3"/>
    <x v="3"/>
    <x v="17"/>
    <x v="90"/>
    <s v="Commercial and Services Under Construction"/>
    <n v="1490"/>
    <x v="0"/>
    <s v="MTWCD                      City of Melbourne                  Brevard County   SJRWMD C-1 Diversion"/>
    <x v="15"/>
    <x v="1"/>
    <m/>
    <m/>
    <n v="0.38"/>
    <n v="0.62"/>
    <n v="2"/>
    <n v="6.2928019337741203E-3"/>
    <n v="5.7821517290600977E-2"/>
    <n v="4.2960095320493212E-3"/>
    <n v="24.738149197803612"/>
    <n v="3.5849340720172609E-2"/>
    <n v="4.29600573419032E-3"/>
    <n v="15.337652502638239"/>
    <n v="3.5849340720172609E-2"/>
    <n v="4.29600573419032E-3"/>
  </r>
  <r>
    <n v="1851"/>
    <x v="1"/>
    <x v="0"/>
    <x v="3"/>
    <s v="62-304.520 (7), F.A.C."/>
    <x v="3"/>
    <x v="3"/>
    <x v="17"/>
    <x v="90"/>
    <s v="Commercial and Services Under Construction"/>
    <n v="1490"/>
    <x v="0"/>
    <s v="MTWCD                 City of Palm Bay                       Brevard County   SJRWMD C-1 Diversion"/>
    <x v="15"/>
    <x v="1"/>
    <m/>
    <m/>
    <n v="0.38"/>
    <n v="0.62"/>
    <n v="3"/>
    <n v="0.2116141305925672"/>
    <n v="1.4116943380977851"/>
    <n v="0.11781501182002381"/>
    <n v="617.31354072115141"/>
    <n v="0.87525048962062679"/>
    <n v="0.11781490766643687"/>
    <n v="382.73439524711392"/>
    <n v="0.87525048962062679"/>
    <n v="0.11781490766643687"/>
  </r>
  <r>
    <n v="1852"/>
    <x v="1"/>
    <x v="0"/>
    <x v="3"/>
    <s v="62-304.520 (7), F.A.C."/>
    <x v="3"/>
    <x v="3"/>
    <x v="17"/>
    <x v="90"/>
    <s v="Commercial and Services Under Construction"/>
    <n v="1490"/>
    <x v="0"/>
    <s v="MTWCD         City of West Melbourne                               Brevard County   SJRWMD C-1 Diversion"/>
    <x v="15"/>
    <x v="1"/>
    <m/>
    <m/>
    <n v="0.38"/>
    <n v="0.62"/>
    <n v="23"/>
    <n v="2.8171801308817712"/>
    <n v="30.591374911186197"/>
    <n v="2.5273025807281337"/>
    <n v="12069.008332173034"/>
    <n v="18.966652444935438"/>
    <n v="2.5273003464828894"/>
    <n v="7482.7851659472817"/>
    <n v="18.966652444935438"/>
    <n v="2.5273003464828894"/>
  </r>
  <r>
    <n v="1853"/>
    <x v="1"/>
    <x v="0"/>
    <x v="3"/>
    <s v="62-304.520 (7), F.A.C."/>
    <x v="3"/>
    <x v="3"/>
    <x v="17"/>
    <x v="95"/>
    <s v="Food Processing"/>
    <n v="1510"/>
    <x v="0"/>
    <s v="MTWCD                                        Brevard County   SJRWMD C-1 Diversion"/>
    <x v="15"/>
    <x v="1"/>
    <m/>
    <m/>
    <n v="0.38"/>
    <n v="0.62"/>
    <n v="2"/>
    <n v="5.1120815313517295E-2"/>
    <n v="0.40172544898553808"/>
    <n v="3.0973025515795491E-2"/>
    <n v="182.17312252384511"/>
    <n v="0.24906977837103361"/>
    <n v="3.0972998134295611E-2"/>
    <n v="112.94733596478397"/>
    <n v="0.24906977837103361"/>
    <n v="3.0972998134295611E-2"/>
  </r>
  <r>
    <n v="1854"/>
    <x v="1"/>
    <x v="0"/>
    <x v="3"/>
    <s v="62-304.520 (7), F.A.C."/>
    <x v="3"/>
    <x v="3"/>
    <x v="17"/>
    <x v="68"/>
    <s v="Other Light Industrial"/>
    <n v="1550"/>
    <x v="0"/>
    <s v="MTWCD                 City of Palm Bay                       Brevard County"/>
    <x v="15"/>
    <x v="1"/>
    <m/>
    <m/>
    <n v="0"/>
    <n v="1"/>
    <n v="10"/>
    <n v="1.1131836043171472"/>
    <n v="11.217035085227227"/>
    <n v="1.5584044611751056"/>
    <n v="5187.7180422381107"/>
    <n v="11.217035085227227"/>
    <n v="1.5584030834778777"/>
    <n v="5187.7180422381107"/>
    <n v="11.217035085227227"/>
    <n v="1.5584030834778777"/>
  </r>
  <r>
    <n v="1855"/>
    <x v="1"/>
    <x v="0"/>
    <x v="3"/>
    <s v="62-304.520 (7), F.A.C."/>
    <x v="3"/>
    <x v="3"/>
    <x v="17"/>
    <x v="68"/>
    <s v="Other Light Industrial"/>
    <n v="1550"/>
    <x v="0"/>
    <s v="MTWCD                 City of Palm Bay                       Brevard County   SJRWMD C-1 Diversion"/>
    <x v="15"/>
    <x v="1"/>
    <m/>
    <m/>
    <n v="0.38"/>
    <n v="0.62"/>
    <n v="82"/>
    <n v="10.758077654522092"/>
    <n v="84.104184547702886"/>
    <n v="7.0526657086082949"/>
    <n v="41687.810366424514"/>
    <n v="52.144594419575768"/>
    <n v="7.0526594737454964"/>
    <n v="25846.442427183181"/>
    <n v="52.144594419575768"/>
    <n v="7.0526594737454964"/>
  </r>
  <r>
    <n v="1856"/>
    <x v="1"/>
    <x v="0"/>
    <x v="3"/>
    <s v="62-304.520 (7), F.A.C."/>
    <x v="3"/>
    <x v="3"/>
    <x v="17"/>
    <x v="123"/>
    <s v="Extractive"/>
    <n v="1600"/>
    <x v="0"/>
    <s v="MTWCD                                        Brevard County   SJRWMD C-1 Diversion"/>
    <x v="15"/>
    <x v="1"/>
    <m/>
    <m/>
    <n v="0.38"/>
    <n v="0.62"/>
    <n v="18"/>
    <n v="2.8083340499522591"/>
    <n v="20.046286012823273"/>
    <n v="1.6168139584069694"/>
    <n v="9024.6965847683241"/>
    <n v="12.428697327950427"/>
    <n v="1.6168125290732087"/>
    <n v="5595.3118825563606"/>
    <n v="12.428697327950427"/>
    <n v="1.6168125290732087"/>
  </r>
  <r>
    <n v="1857"/>
    <x v="1"/>
    <x v="0"/>
    <x v="3"/>
    <s v="62-304.520 (7), F.A.C."/>
    <x v="3"/>
    <x v="3"/>
    <x v="17"/>
    <x v="123"/>
    <s v="Extractive"/>
    <n v="1600"/>
    <x v="0"/>
    <s v="MTWCD                 City of Palm Bay                       Brevard County   SJRWMD C-1 Diversion"/>
    <x v="15"/>
    <x v="1"/>
    <m/>
    <m/>
    <n v="0.38"/>
    <n v="0.62"/>
    <n v="7"/>
    <n v="0.16857202148025693"/>
    <n v="1.1347398586838224"/>
    <n v="8.9147677708500836E-2"/>
    <n v="541.38298525346158"/>
    <n v="0.70353871238396992"/>
    <n v="8.9147598898081895E-2"/>
    <n v="335.65745085714627"/>
    <n v="0.70353871238396992"/>
    <n v="8.9147598898081895E-2"/>
  </r>
  <r>
    <n v="1858"/>
    <x v="1"/>
    <x v="0"/>
    <x v="3"/>
    <s v="62-304.520 (7), F.A.C."/>
    <x v="3"/>
    <x v="3"/>
    <x v="17"/>
    <x v="69"/>
    <s v="Institutional (Educational,religious,health and military facilities)"/>
    <n v="1700"/>
    <x v="0"/>
    <s v="MTWCD                                        Brevard County   SJRWMD C-1 Diversion"/>
    <x v="15"/>
    <x v="1"/>
    <m/>
    <m/>
    <n v="0.38"/>
    <n v="0.62"/>
    <n v="5"/>
    <n v="5.0498572583142311E-2"/>
    <n v="0.4177927781237003"/>
    <n v="3.303489577561515E-2"/>
    <n v="192.07390424104057"/>
    <n v="0.25903152243669419"/>
    <n v="3.3034866571332519E-2"/>
    <n v="119.08582062944515"/>
    <n v="0.25903152243669419"/>
    <n v="3.3034866571332519E-2"/>
  </r>
  <r>
    <n v="1859"/>
    <x v="1"/>
    <x v="0"/>
    <x v="3"/>
    <s v="62-304.520 (7), F.A.C."/>
    <x v="3"/>
    <x v="3"/>
    <x v="17"/>
    <x v="69"/>
    <s v="Institutional (Educational,religious,health and military facilities)"/>
    <n v="1700"/>
    <x v="0"/>
    <s v="MTWCD                 City of Palm Bay                       Brevard County"/>
    <x v="15"/>
    <x v="1"/>
    <m/>
    <m/>
    <n v="0"/>
    <n v="1"/>
    <n v="12"/>
    <n v="1.8146526800282954"/>
    <n v="18.209978837338355"/>
    <n v="2.4586517748241477"/>
    <n v="8446.737556411781"/>
    <n v="18.209978837338355"/>
    <n v="2.4586496012691934"/>
    <n v="8446.737556411781"/>
    <n v="18.209978837338355"/>
    <n v="2.4586496012691934"/>
  </r>
  <r>
    <n v="1860"/>
    <x v="1"/>
    <x v="0"/>
    <x v="3"/>
    <s v="62-304.520 (7), F.A.C."/>
    <x v="3"/>
    <x v="3"/>
    <x v="17"/>
    <x v="69"/>
    <s v="Institutional (Educational,religious,health and military facilities)"/>
    <n v="1700"/>
    <x v="0"/>
    <s v="MTWCD                 City of Palm Bay                       Brevard County   SJRWMD C-1 Diversion"/>
    <x v="15"/>
    <x v="1"/>
    <m/>
    <m/>
    <n v="0.38"/>
    <n v="0.62"/>
    <n v="74"/>
    <n v="5.4405707893024466"/>
    <n v="35.882859998948021"/>
    <n v="2.9243081911992155"/>
    <n v="18338.637506128816"/>
    <n v="22.247373199347791"/>
    <n v="2.9243056059837667"/>
    <n v="11369.955253799864"/>
    <n v="22.247373199347791"/>
    <n v="2.9243056059837667"/>
  </r>
  <r>
    <n v="1861"/>
    <x v="1"/>
    <x v="0"/>
    <x v="3"/>
    <s v="62-304.520 (7), F.A.C."/>
    <x v="3"/>
    <x v="3"/>
    <x v="17"/>
    <x v="69"/>
    <s v="Institutional (Educational,religious,health and military facilities)"/>
    <n v="1700"/>
    <x v="0"/>
    <s v="MTWCD         City of West Melbourne                               Brevard County   SJRWMD C-1 Diversion"/>
    <x v="15"/>
    <x v="1"/>
    <m/>
    <m/>
    <n v="0.38"/>
    <n v="0.62"/>
    <n v="59"/>
    <n v="4.402329319512039"/>
    <n v="36.997041862148052"/>
    <n v="3.231629041149354"/>
    <n v="16602.978154219079"/>
    <n v="22.93816595453178"/>
    <n v="3.231626184248928"/>
    <n v="10293.846455615832"/>
    <n v="22.93816595453178"/>
    <n v="3.231626184248928"/>
  </r>
  <r>
    <n v="1862"/>
    <x v="1"/>
    <x v="0"/>
    <x v="3"/>
    <s v="62-304.520 (7), F.A.C."/>
    <x v="3"/>
    <x v="3"/>
    <x v="17"/>
    <x v="70"/>
    <s v="Educational Facilities"/>
    <n v="1710"/>
    <x v="0"/>
    <s v="MTWCD                 City of Palm Bay                       Brevard County"/>
    <x v="15"/>
    <x v="1"/>
    <m/>
    <m/>
    <n v="0"/>
    <n v="1"/>
    <n v="7"/>
    <n v="0.10551848935501816"/>
    <n v="1.0477439338889423"/>
    <n v="0.14052173872941018"/>
    <n v="497.63209752608799"/>
    <n v="1.0477439338889423"/>
    <n v="0.14052161450209028"/>
    <n v="497.63209752608799"/>
    <n v="1.0477439338889423"/>
    <n v="0.14052161450209028"/>
  </r>
  <r>
    <n v="1863"/>
    <x v="1"/>
    <x v="0"/>
    <x v="3"/>
    <s v="62-304.520 (7), F.A.C."/>
    <x v="3"/>
    <x v="3"/>
    <x v="17"/>
    <x v="70"/>
    <s v="Educational Facilities"/>
    <n v="1710"/>
    <x v="0"/>
    <s v="MTWCD                 City of Palm Bay                       Brevard County   SJRWMD C-1 Diversion"/>
    <x v="15"/>
    <x v="1"/>
    <m/>
    <m/>
    <n v="0.38"/>
    <n v="0.62"/>
    <n v="7"/>
    <n v="0.16280431814534185"/>
    <n v="1.1412037284276315"/>
    <n v="9.126886931550833E-2"/>
    <n v="565.71476433172552"/>
    <n v="0.70754631162513149"/>
    <n v="9.1268788629863998E-2"/>
    <n v="350.74315388566987"/>
    <n v="0.70754631162513149"/>
    <n v="9.1268788629863998E-2"/>
  </r>
  <r>
    <n v="1864"/>
    <x v="1"/>
    <x v="0"/>
    <x v="3"/>
    <s v="62-304.520 (7), F.A.C."/>
    <x v="3"/>
    <x v="3"/>
    <x v="17"/>
    <x v="70"/>
    <s v="Educational Facilities"/>
    <n v="1710"/>
    <x v="0"/>
    <s v="MTWCD         City of West Melbourne                               Brevard County   SJRWMD C-1 Diversion"/>
    <x v="15"/>
    <x v="1"/>
    <m/>
    <m/>
    <n v="0.38"/>
    <n v="0.62"/>
    <n v="13"/>
    <n v="1.4624348870299002"/>
    <n v="14.126834932679238"/>
    <n v="1.4546645058776106"/>
    <n v="5936.6972087533777"/>
    <n v="8.7586376582611258"/>
    <n v="1.454663219891009"/>
    <n v="3680.7522694270942"/>
    <n v="8.7586376582611258"/>
    <n v="1.454663219891009"/>
  </r>
  <r>
    <n v="1865"/>
    <x v="1"/>
    <x v="0"/>
    <x v="3"/>
    <s v="62-304.520 (7), F.A.C."/>
    <x v="3"/>
    <x v="3"/>
    <x v="17"/>
    <x v="71"/>
    <s v="Religious"/>
    <n v="1720"/>
    <x v="0"/>
    <s v="MTWCD                 City of Palm Bay                       Brevard County   SJRWMD C-1 Diversion"/>
    <x v="15"/>
    <x v="1"/>
    <m/>
    <m/>
    <n v="0.38"/>
    <n v="0.62"/>
    <n v="9"/>
    <n v="0.49715669275697372"/>
    <n v="4.141550558884731"/>
    <n v="0.34197741353841921"/>
    <n v="2026.8050441010807"/>
    <n v="2.5677613465085334"/>
    <n v="0.34197711121553426"/>
    <n v="1256.6191273426703"/>
    <n v="2.5677613465085334"/>
    <n v="0.34197711121553426"/>
  </r>
  <r>
    <n v="1866"/>
    <x v="1"/>
    <x v="0"/>
    <x v="3"/>
    <s v="62-304.520 (7), F.A.C."/>
    <x v="3"/>
    <x v="3"/>
    <x v="17"/>
    <x v="71"/>
    <s v="Religious"/>
    <n v="1720"/>
    <x v="0"/>
    <s v="MTWCD         City of West Melbourne                               Brevard County   SJRWMD C-1 Diversion"/>
    <x v="15"/>
    <x v="1"/>
    <m/>
    <m/>
    <n v="0.38"/>
    <n v="0.62"/>
    <n v="13"/>
    <n v="0.30032666503417937"/>
    <n v="1.9859232577198358"/>
    <n v="0.16732842720884725"/>
    <n v="951.05382530955842"/>
    <n v="1.2312724197862981"/>
    <n v="0.16732827928325"/>
    <n v="589.65337169192605"/>
    <n v="1.2312724197862981"/>
    <n v="0.16732827928325"/>
  </r>
  <r>
    <n v="1867"/>
    <x v="1"/>
    <x v="0"/>
    <x v="3"/>
    <s v="62-304.520 (7), F.A.C."/>
    <x v="3"/>
    <x v="3"/>
    <x v="17"/>
    <x v="72"/>
    <s v="Medical and Health Care"/>
    <n v="1740"/>
    <x v="0"/>
    <s v="MTWCD                 City of Palm Bay                       Brevard County"/>
    <x v="15"/>
    <x v="1"/>
    <m/>
    <m/>
    <n v="0"/>
    <n v="1"/>
    <n v="8"/>
    <n v="0.27088754429876116"/>
    <n v="2.2570743967019049"/>
    <n v="0.27349340473658729"/>
    <n v="1056.7917781843619"/>
    <n v="2.2570743967019049"/>
    <n v="0.27349316295653942"/>
    <n v="1056.7917781843619"/>
    <n v="2.2570743967019049"/>
    <n v="0.27349316295653942"/>
  </r>
  <r>
    <n v="1868"/>
    <x v="1"/>
    <x v="0"/>
    <x v="3"/>
    <s v="62-304.520 (7), F.A.C."/>
    <x v="3"/>
    <x v="3"/>
    <x v="17"/>
    <x v="14"/>
    <s v="Governmental"/>
    <n v="1750"/>
    <x v="0"/>
    <s v="MTWCD                                        Brevard County   SJRWMD C-1 Diversion"/>
    <x v="15"/>
    <x v="1"/>
    <m/>
    <m/>
    <n v="0.38"/>
    <n v="0.62"/>
    <n v="158"/>
    <n v="18.077345507133671"/>
    <n v="151.73059379963476"/>
    <n v="12.520442729733508"/>
    <n v="66385.886640888901"/>
    <n v="94.072968155773509"/>
    <n v="12.52043166111836"/>
    <n v="41159.249717351151"/>
    <n v="94.072968155773509"/>
    <n v="12.52043166111836"/>
  </r>
  <r>
    <n v="1869"/>
    <x v="1"/>
    <x v="0"/>
    <x v="3"/>
    <s v="62-304.520 (7), F.A.C."/>
    <x v="3"/>
    <x v="3"/>
    <x v="17"/>
    <x v="14"/>
    <s v="Governmental"/>
    <n v="1750"/>
    <x v="0"/>
    <s v="MTWCD                      City of Melbourne                  Brevard County   SJRWMD C-1 Diversion"/>
    <x v="15"/>
    <x v="1"/>
    <m/>
    <m/>
    <n v="0.38"/>
    <n v="0.62"/>
    <n v="1"/>
    <n v="1.47599645742887E-5"/>
    <n v="1.0348561441597428E-4"/>
    <n v="7.7039530146204231E-6"/>
    <n v="4.8821192086087449E-2"/>
    <n v="6.4161080937904055E-5"/>
    <n v="7.7039462039913411E-6"/>
    <n v="3.0269139093374219E-2"/>
    <n v="6.4161080937904055E-5"/>
    <n v="7.7039462039913411E-6"/>
  </r>
  <r>
    <n v="1870"/>
    <x v="1"/>
    <x v="0"/>
    <x v="3"/>
    <s v="62-304.520 (7), F.A.C."/>
    <x v="3"/>
    <x v="3"/>
    <x v="17"/>
    <x v="14"/>
    <s v="Governmental"/>
    <n v="1750"/>
    <x v="0"/>
    <s v="MTWCD                 City of Palm Bay                       Brevard County   SJRWMD C-1 Diversion"/>
    <x v="15"/>
    <x v="1"/>
    <m/>
    <m/>
    <n v="0.38"/>
    <n v="0.62"/>
    <n v="817"/>
    <n v="127.57381132813968"/>
    <n v="1065.8259049829717"/>
    <n v="85.84795329919551"/>
    <n v="494798.53507185873"/>
    <n v="660.81206108944161"/>
    <n v="85.847877405876204"/>
    <n v="306775.09174455225"/>
    <n v="660.81206108944161"/>
    <n v="85.847877405876204"/>
  </r>
  <r>
    <n v="1871"/>
    <x v="1"/>
    <x v="0"/>
    <x v="3"/>
    <s v="62-304.520 (7), F.A.C."/>
    <x v="3"/>
    <x v="3"/>
    <x v="17"/>
    <x v="73"/>
    <s v="Commercial Child Care"/>
    <n v="1780"/>
    <x v="0"/>
    <s v="MTWCD         City of West Melbourne                               Brevard County   SJRWMD C-1 Diversion"/>
    <x v="15"/>
    <x v="1"/>
    <m/>
    <m/>
    <n v="0.38"/>
    <n v="0.62"/>
    <n v="3"/>
    <n v="3.1066804267083692E-2"/>
    <n v="0.24857727319426623"/>
    <n v="1.6889374778264708E-2"/>
    <n v="116.71327801308256"/>
    <n v="0.15411790938044506"/>
    <n v="1.6889359847323877E-2"/>
    <n v="72.362232368111194"/>
    <n v="0.15411790938044506"/>
    <n v="1.6889359847323877E-2"/>
  </r>
  <r>
    <n v="1872"/>
    <x v="1"/>
    <x v="0"/>
    <x v="3"/>
    <s v="62-304.520 (7), F.A.C."/>
    <x v="3"/>
    <x v="3"/>
    <x v="17"/>
    <x v="15"/>
    <s v="Golf Course"/>
    <n v="1820"/>
    <x v="0"/>
    <s v="MTWCD                                        Brevard County   SJRWMD C-1 Diversion"/>
    <x v="15"/>
    <x v="1"/>
    <m/>
    <m/>
    <n v="0.38"/>
    <n v="0.62"/>
    <n v="12"/>
    <n v="1.9162789925835364"/>
    <n v="16.892927014700899"/>
    <n v="1.484462154853688"/>
    <n v="7574.6456084249239"/>
    <n v="10.473614749114557"/>
    <n v="1.4844608425246724"/>
    <n v="4696.2802772234536"/>
    <n v="10.473614749114557"/>
    <n v="1.4844608425246724"/>
  </r>
  <r>
    <n v="1873"/>
    <x v="1"/>
    <x v="0"/>
    <x v="3"/>
    <s v="62-304.520 (7), F.A.C."/>
    <x v="3"/>
    <x v="3"/>
    <x v="17"/>
    <x v="15"/>
    <s v="Golf Course"/>
    <n v="1820"/>
    <x v="0"/>
    <s v="MTWCD                 City of Palm Bay                       Brevard County   SJRWMD C-1 Diversion"/>
    <x v="15"/>
    <x v="1"/>
    <m/>
    <m/>
    <n v="0.38"/>
    <n v="0.62"/>
    <n v="30"/>
    <n v="4.3789825269723952"/>
    <n v="34.482534686879774"/>
    <n v="3.0553472086700046"/>
    <n v="16294.83126400306"/>
    <n v="21.379171505865457"/>
    <n v="3.0553445076103745"/>
    <n v="10102.7953836819"/>
    <n v="21.379171505865457"/>
    <n v="3.0553445076103745"/>
  </r>
  <r>
    <n v="1874"/>
    <x v="1"/>
    <x v="0"/>
    <x v="3"/>
    <s v="62-304.520 (7), F.A.C."/>
    <x v="3"/>
    <x v="3"/>
    <x v="17"/>
    <x v="15"/>
    <s v="Golf Course"/>
    <n v="1820"/>
    <x v="0"/>
    <s v="MTWCD         City of West Melbourne                               Brevard County   SJRWMD C-1 Diversion"/>
    <x v="15"/>
    <x v="1"/>
    <m/>
    <m/>
    <n v="0.38"/>
    <n v="0.62"/>
    <n v="1"/>
    <n v="5.4026102856334296E-3"/>
    <n v="4.4725905185656459E-2"/>
    <n v="3.5124375036118421E-3"/>
    <n v="19.263694927524753"/>
    <n v="2.7730061215107005E-2"/>
    <n v="3.5124343984645461E-3"/>
    <n v="11.943490855065347"/>
    <n v="2.7730061215107005E-2"/>
    <n v="3.5124343984645461E-3"/>
  </r>
  <r>
    <n v="1875"/>
    <x v="1"/>
    <x v="0"/>
    <x v="3"/>
    <s v="62-304.520 (7), F.A.C."/>
    <x v="3"/>
    <x v="3"/>
    <x v="17"/>
    <x v="16"/>
    <s v="Parks and Zoos"/>
    <n v="1850"/>
    <x v="0"/>
    <s v="MTWCD                 City of Palm Bay                       Brevard County   SJRWMD C-1 Diversion"/>
    <x v="15"/>
    <x v="1"/>
    <m/>
    <m/>
    <n v="0.38"/>
    <n v="0.62"/>
    <n v="5"/>
    <n v="0.1654772860186112"/>
    <n v="1.3970032589252814"/>
    <n v="0.10932675984239544"/>
    <n v="662.42343015776817"/>
    <n v="0.86614202053367439"/>
    <n v="0.10932666319279172"/>
    <n v="410.70252669781627"/>
    <n v="0.86614202053367439"/>
    <n v="0.10932666319279172"/>
  </r>
  <r>
    <n v="1876"/>
    <x v="1"/>
    <x v="0"/>
    <x v="3"/>
    <s v="62-304.520 (7), F.A.C."/>
    <x v="3"/>
    <x v="3"/>
    <x v="17"/>
    <x v="16"/>
    <s v="Parks and Zoos"/>
    <n v="1850"/>
    <x v="0"/>
    <s v="MTWCD         City of West Melbourne                               Brevard County   SJRWMD C-1 Diversion"/>
    <x v="15"/>
    <x v="1"/>
    <m/>
    <m/>
    <n v="0.38"/>
    <n v="0.62"/>
    <n v="3"/>
    <n v="0.16374755180826855"/>
    <n v="0.51176678955123878"/>
    <n v="4.6877034284892254E-2"/>
    <n v="321.27946456614347"/>
    <n v="0.31729540952176805"/>
    <n v="4.6876992843558007E-2"/>
    <n v="199.19326803100898"/>
    <n v="0.31729540952176805"/>
    <n v="4.6876992843558007E-2"/>
  </r>
  <r>
    <n v="1877"/>
    <x v="1"/>
    <x v="0"/>
    <x v="3"/>
    <s v="62-304.520 (7), F.A.C."/>
    <x v="3"/>
    <x v="3"/>
    <x v="17"/>
    <x v="74"/>
    <s v="Community Recreational Facilities"/>
    <n v="1860"/>
    <x v="0"/>
    <s v="MTWCD                 City of Palm Bay                       Brevard County   SJRWMD C-1 Diversion"/>
    <x v="15"/>
    <x v="1"/>
    <m/>
    <m/>
    <n v="0.38"/>
    <n v="0.62"/>
    <n v="36"/>
    <n v="6.0378135552038463"/>
    <n v="50.133889322017737"/>
    <n v="4.1726532052102678"/>
    <n v="22148.016094219976"/>
    <n v="31.083011379651001"/>
    <n v="4.172649516403613"/>
    <n v="13731.769978416383"/>
    <n v="31.083011379651001"/>
    <n v="4.172649516403613"/>
  </r>
  <r>
    <n v="1878"/>
    <x v="1"/>
    <x v="0"/>
    <x v="3"/>
    <s v="62-304.520 (7), F.A.C."/>
    <x v="3"/>
    <x v="3"/>
    <x v="17"/>
    <x v="24"/>
    <s v="Other Recreational(Riding stables, go-carttracks, skeet ranges, etc)"/>
    <n v="1890"/>
    <x v="0"/>
    <s v="MTWCD                 City of Palm Bay                       Brevard County   SJRWMD C-1 Diversion"/>
    <x v="15"/>
    <x v="1"/>
    <m/>
    <m/>
    <n v="0.38"/>
    <n v="0.62"/>
    <n v="7"/>
    <n v="0.36803008784986119"/>
    <n v="3.1023239889835161"/>
    <n v="0.25922540208035327"/>
    <n v="1564.1485455758193"/>
    <n v="1.9234408731697805"/>
    <n v="0.25922517291383979"/>
    <n v="969.77209825700788"/>
    <n v="1.9234408731697805"/>
    <n v="0.25922517291383979"/>
  </r>
  <r>
    <n v="1879"/>
    <x v="1"/>
    <x v="0"/>
    <x v="3"/>
    <s v="62-304.520 (7), F.A.C."/>
    <x v="3"/>
    <x v="3"/>
    <x v="17"/>
    <x v="0"/>
    <s v="Improved Pasture"/>
    <n v="1000"/>
    <x v="0"/>
    <s v="MTWCD                                        Brevard County   SJRWMD C-1 Diversion"/>
    <x v="15"/>
    <x v="1"/>
    <s v="Not Ag"/>
    <m/>
    <n v="0.38"/>
    <n v="0.62"/>
    <n v="1"/>
    <n v="5.0921854087764597E-2"/>
    <n v="0.47707381110993258"/>
    <n v="4.1808932269406331E-2"/>
    <n v="194.92976519391269"/>
    <n v="0.29578576288815822"/>
    <n v="4.1808895308494444E-2"/>
    <n v="120.85645442022586"/>
    <n v="0.29578576288815822"/>
    <n v="4.1808895308494444E-2"/>
  </r>
  <r>
    <n v="1880"/>
    <x v="1"/>
    <x v="0"/>
    <x v="3"/>
    <s v="62-304.520 (7), F.A.C."/>
    <x v="3"/>
    <x v="3"/>
    <x v="17"/>
    <x v="0"/>
    <s v="Improved Pasture"/>
    <n v="1000"/>
    <x v="0"/>
    <s v="MTWCD         City of West Melbourne                               Brevard County   SJRWMD C-1 Diversion"/>
    <x v="15"/>
    <x v="1"/>
    <s v="Not Ag"/>
    <m/>
    <n v="0.38"/>
    <n v="0.62"/>
    <n v="6"/>
    <n v="0.91767396096657006"/>
    <n v="8.4200774242830114"/>
    <n v="0.79466150371354172"/>
    <n v="3258.4465977106283"/>
    <n v="5.2204480030554681"/>
    <n v="0.79466080119825955"/>
    <n v="2020.2368905805895"/>
    <n v="5.2204480030554681"/>
    <n v="0.79466080119825955"/>
  </r>
  <r>
    <n v="1881"/>
    <x v="1"/>
    <x v="0"/>
    <x v="3"/>
    <s v="62-304.520 (7), F.A.C."/>
    <x v="3"/>
    <x v="3"/>
    <x v="17"/>
    <x v="0"/>
    <s v="Improved Pasture"/>
    <n v="2110"/>
    <x v="0"/>
    <s v="MTWCD                                        Brevard County"/>
    <x v="15"/>
    <x v="0"/>
    <m/>
    <m/>
    <n v="0"/>
    <n v="1"/>
    <n v="9"/>
    <n v="9.2312456229729847E-2"/>
    <n v="0.91564643822115388"/>
    <n v="0.11232101301896505"/>
    <n v="350.90336239546639"/>
    <n v="0.91564643822115388"/>
    <n v="0.11232091372231091"/>
    <n v="350.90336239546639"/>
    <n v="0.91564643822115388"/>
    <n v="0.11232091372231091"/>
  </r>
  <r>
    <n v="1882"/>
    <x v="1"/>
    <x v="0"/>
    <x v="3"/>
    <s v="62-304.520 (7), F.A.C."/>
    <x v="3"/>
    <x v="3"/>
    <x v="17"/>
    <x v="0"/>
    <s v="Improved Pasture"/>
    <n v="2110"/>
    <x v="0"/>
    <s v="MTWCD                                        Brevard County   SJRWMD C-1 Diversion"/>
    <x v="15"/>
    <x v="0"/>
    <m/>
    <m/>
    <n v="0.38"/>
    <n v="0.62"/>
    <n v="194"/>
    <n v="23.576237223163911"/>
    <n v="218.59497131449811"/>
    <n v="21.240206951458024"/>
    <n v="76121.821229430177"/>
    <n v="135.52888221498876"/>
    <n v="21.240188174192596"/>
    <n v="47195.529162246712"/>
    <n v="135.52888221498876"/>
    <n v="21.240188174192596"/>
  </r>
  <r>
    <n v="1883"/>
    <x v="1"/>
    <x v="0"/>
    <x v="3"/>
    <s v="62-304.520 (7), F.A.C."/>
    <x v="3"/>
    <x v="3"/>
    <x v="17"/>
    <x v="0"/>
    <s v="Improved Pasture"/>
    <n v="2110"/>
    <x v="0"/>
    <s v="MTWCD                       Town of Malabar                 Brevard County"/>
    <x v="15"/>
    <x v="0"/>
    <m/>
    <m/>
    <n v="0"/>
    <n v="1"/>
    <n v="29"/>
    <n v="1.9315380463444858"/>
    <n v="19.787601067299953"/>
    <n v="2.9528857974476481"/>
    <n v="7055.7927726863081"/>
    <n v="19.787601067299953"/>
    <n v="2.9528831869683554"/>
    <n v="7055.7927726863081"/>
    <n v="19.787601067299953"/>
    <n v="2.9528831869683554"/>
  </r>
  <r>
    <n v="1884"/>
    <x v="1"/>
    <x v="0"/>
    <x v="3"/>
    <s v="62-304.520 (7), F.A.C."/>
    <x v="3"/>
    <x v="3"/>
    <x v="17"/>
    <x v="0"/>
    <s v="Improved Pasture"/>
    <n v="2110"/>
    <x v="0"/>
    <s v="MTWCD                      City of Melbourne                  Brevard County   SJRWMD C-1 Diversion"/>
    <x v="15"/>
    <x v="0"/>
    <m/>
    <m/>
    <n v="0.38"/>
    <n v="0.62"/>
    <n v="569"/>
    <n v="81.221937192451193"/>
    <n v="745.64225916369787"/>
    <n v="74.646575164911695"/>
    <n v="249360.25065188453"/>
    <n v="462.29820068149263"/>
    <n v="74.646509174097091"/>
    <n v="154603.35540416825"/>
    <n v="462.29820068149263"/>
    <n v="74.646509174097091"/>
  </r>
  <r>
    <n v="1885"/>
    <x v="1"/>
    <x v="0"/>
    <x v="3"/>
    <s v="62-304.520 (7), F.A.C."/>
    <x v="3"/>
    <x v="3"/>
    <x v="17"/>
    <x v="0"/>
    <s v="Improved Pasture"/>
    <n v="2110"/>
    <x v="0"/>
    <s v="MTWCD                 City of Palm Bay                       Brevard County"/>
    <x v="15"/>
    <x v="0"/>
    <m/>
    <m/>
    <n v="0"/>
    <n v="1"/>
    <n v="2"/>
    <n v="3.7188815802948992E-3"/>
    <n v="3.033468833472977E-2"/>
    <n v="4.4530743854007526E-3"/>
    <n v="10.560673436813097"/>
    <n v="3.033468833472977E-2"/>
    <n v="4.4530704486895889E-3"/>
    <n v="10.560673436813097"/>
    <n v="3.033468833472977E-2"/>
    <n v="4.4530704486895889E-3"/>
  </r>
  <r>
    <n v="1886"/>
    <x v="1"/>
    <x v="0"/>
    <x v="3"/>
    <s v="62-304.520 (7), F.A.C."/>
    <x v="3"/>
    <x v="3"/>
    <x v="17"/>
    <x v="0"/>
    <s v="Improved Pasture"/>
    <n v="2110"/>
    <x v="0"/>
    <s v="MTWCD                 City of Palm Bay                       Brevard County   SJRWMD C-1 Diversion"/>
    <x v="15"/>
    <x v="0"/>
    <m/>
    <m/>
    <n v="0.38"/>
    <n v="0.62"/>
    <n v="189"/>
    <n v="13.158300199928441"/>
    <n v="103.87628668524523"/>
    <n v="9.0473286293073034"/>
    <n v="40627.514833766712"/>
    <n v="64.403297744852011"/>
    <n v="9.0473206310758592"/>
    <n v="25189.059196935381"/>
    <n v="64.403297744852011"/>
    <n v="9.0473206310758592"/>
  </r>
  <r>
    <n v="1887"/>
    <x v="1"/>
    <x v="0"/>
    <x v="3"/>
    <s v="62-304.520 (7), F.A.C."/>
    <x v="3"/>
    <x v="3"/>
    <x v="17"/>
    <x v="0"/>
    <s v="Improved Pasture"/>
    <n v="2110"/>
    <x v="0"/>
    <s v="MTWCD         City of West Melbourne                               Brevard County   SJRWMD C-1 Diversion"/>
    <x v="15"/>
    <x v="0"/>
    <m/>
    <m/>
    <n v="0.38"/>
    <n v="0.62"/>
    <n v="14"/>
    <n v="1.2932440027146206"/>
    <n v="11.21018008798203"/>
    <n v="1.0533441114088793"/>
    <n v="4500.714972483911"/>
    <n v="6.950311654548857"/>
    <n v="1.053343180206938"/>
    <n v="2790.4432829400253"/>
    <n v="6.950311654548857"/>
    <n v="1.053343180206938"/>
  </r>
  <r>
    <n v="1888"/>
    <x v="1"/>
    <x v="0"/>
    <x v="3"/>
    <s v="62-304.520 (7), F.A.C."/>
    <x v="3"/>
    <x v="3"/>
    <x v="17"/>
    <x v="115"/>
    <s v="Unimproved Pastures"/>
    <n v="2120"/>
    <x v="0"/>
    <s v="MTWCD                                        Brevard County   SJRWMD C-1 Diversion"/>
    <x v="15"/>
    <x v="0"/>
    <m/>
    <m/>
    <n v="0.38"/>
    <n v="0.62"/>
    <n v="2"/>
    <n v="6.13626952199095E-4"/>
    <n v="5.2444912990619692E-3"/>
    <n v="4.6237273523429907E-4"/>
    <n v="1.9925779259693948"/>
    <n v="3.2515846054184208E-3"/>
    <n v="4.6237232647672029E-4"/>
    <n v="1.2353983141010247"/>
    <n v="3.2515846054184208E-3"/>
    <n v="4.6237232647672029E-4"/>
  </r>
  <r>
    <n v="1889"/>
    <x v="1"/>
    <x v="0"/>
    <x v="3"/>
    <s v="62-304.520 (7), F.A.C."/>
    <x v="3"/>
    <x v="3"/>
    <x v="17"/>
    <x v="115"/>
    <s v="Unimproved Pastures"/>
    <n v="2120"/>
    <x v="0"/>
    <s v="MTWCD                      City of Melbourne                  Brevard County   SJRWMD C-1 Diversion"/>
    <x v="15"/>
    <x v="0"/>
    <m/>
    <m/>
    <n v="0.38"/>
    <n v="0.62"/>
    <n v="87"/>
    <n v="6.1990169538513422"/>
    <n v="52.391781726169832"/>
    <n v="4.8764707567265706"/>
    <n v="19416.31471532238"/>
    <n v="32.482904670225274"/>
    <n v="4.8764664457146267"/>
    <n v="12038.115123499882"/>
    <n v="32.482904670225274"/>
    <n v="4.8764664457146267"/>
  </r>
  <r>
    <n v="1890"/>
    <x v="1"/>
    <x v="0"/>
    <x v="3"/>
    <s v="62-304.520 (7), F.A.C."/>
    <x v="3"/>
    <x v="3"/>
    <x v="17"/>
    <x v="115"/>
    <s v="Unimproved Pastures"/>
    <n v="2120"/>
    <x v="0"/>
    <s v="MTWCD         City of West Melbourne                               Brevard County   SJRWMD C-1 Diversion"/>
    <x v="15"/>
    <x v="0"/>
    <m/>
    <m/>
    <n v="0.38"/>
    <n v="0.62"/>
    <n v="4"/>
    <n v="0.13907445226439308"/>
    <n v="1.1534105629390599"/>
    <n v="0.10039878936487077"/>
    <n v="471.60348171359021"/>
    <n v="0.71511454902221716"/>
    <n v="0.10039870060798045"/>
    <n v="292.39415866242587"/>
    <n v="0.71511454902221716"/>
    <n v="0.10039870060798045"/>
  </r>
  <r>
    <n v="1891"/>
    <x v="1"/>
    <x v="0"/>
    <x v="3"/>
    <s v="62-304.520 (7), F.A.C."/>
    <x v="3"/>
    <x v="3"/>
    <x v="17"/>
    <x v="115"/>
    <s v="Unimproved Pastures"/>
    <n v="2120"/>
    <x v="0"/>
    <s v="MTWCD         City of West Melbourne             City of Melbourne                  Brevard County   SJRWMD C-1 Diversion"/>
    <x v="15"/>
    <x v="0"/>
    <m/>
    <m/>
    <n v="0.38"/>
    <n v="0.62"/>
    <n v="2"/>
    <n v="7.2571323531979383E-4"/>
    <n v="5.7778797509924085E-3"/>
    <n v="4.8434488913098764E-4"/>
    <n v="2.1465961201208654"/>
    <n v="3.5822854456152935E-3"/>
    <n v="4.8434446094906797E-4"/>
    <n v="1.3308895944749364"/>
    <n v="3.5822854456152935E-3"/>
    <n v="4.8434446094906797E-4"/>
  </r>
  <r>
    <n v="1892"/>
    <x v="1"/>
    <x v="0"/>
    <x v="3"/>
    <s v="62-304.520 (7), F.A.C."/>
    <x v="3"/>
    <x v="3"/>
    <x v="17"/>
    <x v="1"/>
    <s v="Woodland Pasture"/>
    <n v="2130"/>
    <x v="0"/>
    <s v="MTWCD                                        Brevard County   SJRWMD C-1 Diversion"/>
    <x v="15"/>
    <x v="0"/>
    <m/>
    <m/>
    <n v="0.38"/>
    <n v="0.62"/>
    <n v="14"/>
    <n v="1.5558548350063404"/>
    <n v="14.571864793287727"/>
    <n v="1.4235109713631016"/>
    <n v="5017.4058496712096"/>
    <n v="9.0345561718383909"/>
    <n v="1.4235097129175764"/>
    <n v="3110.7916267961491"/>
    <n v="9.0345561718383909"/>
    <n v="1.4235097129175764"/>
  </r>
  <r>
    <n v="1893"/>
    <x v="1"/>
    <x v="0"/>
    <x v="3"/>
    <s v="62-304.520 (7), F.A.C."/>
    <x v="3"/>
    <x v="3"/>
    <x v="17"/>
    <x v="1"/>
    <s v="Woodland Pasture"/>
    <n v="2130"/>
    <x v="0"/>
    <s v="MTWCD                      City of Melbourne                  Brevard County   SJRWMD C-1 Diversion"/>
    <x v="15"/>
    <x v="0"/>
    <m/>
    <m/>
    <n v="0.38"/>
    <n v="0.62"/>
    <n v="44"/>
    <n v="5.826749204181886"/>
    <n v="48.639963399663884"/>
    <n v="4.3285430979394617"/>
    <n v="19072.73276855002"/>
    <n v="30.1567773077916"/>
    <n v="4.3285392713193653"/>
    <n v="11825.094316501016"/>
    <n v="30.1567773077916"/>
    <n v="4.3285392713193653"/>
  </r>
  <r>
    <n v="1894"/>
    <x v="1"/>
    <x v="0"/>
    <x v="3"/>
    <s v="62-304.520 (7), F.A.C."/>
    <x v="3"/>
    <x v="3"/>
    <x v="17"/>
    <x v="1"/>
    <s v="Woodland Pasture"/>
    <n v="2130"/>
    <x v="0"/>
    <s v="MTWCD                 City of Palm Bay                       Brevard County   SJRWMD C-1 Diversion"/>
    <x v="15"/>
    <x v="0"/>
    <m/>
    <m/>
    <n v="0.38"/>
    <n v="0.62"/>
    <n v="50"/>
    <n v="6.1512185433373849"/>
    <n v="53.324009057853239"/>
    <n v="5.0471620539192807"/>
    <n v="20129.884291869737"/>
    <n v="33.060885615869005"/>
    <n v="5.047157592008813"/>
    <n v="12480.52826095924"/>
    <n v="33.060885615869005"/>
    <n v="5.047157592008813"/>
  </r>
  <r>
    <n v="1895"/>
    <x v="1"/>
    <x v="0"/>
    <x v="3"/>
    <s v="62-304.520 (7), F.A.C."/>
    <x v="3"/>
    <x v="3"/>
    <x v="17"/>
    <x v="116"/>
    <s v="Row Crops"/>
    <n v="2140"/>
    <x v="0"/>
    <s v="MTWCD                 City of Palm Bay                       Brevard County   SJRWMD C-1 Diversion"/>
    <x v="15"/>
    <x v="0"/>
    <m/>
    <m/>
    <n v="0.38"/>
    <n v="0.62"/>
    <n v="14"/>
    <n v="1.4630483192376043"/>
    <n v="12.85820674403255"/>
    <n v="1.4148119539569364"/>
    <n v="3704.5352483876172"/>
    <n v="7.9720881813001805"/>
    <n v="1.4148107032017201"/>
    <n v="2296.8118540003225"/>
    <n v="7.9720881813001805"/>
    <n v="1.4148107032017201"/>
  </r>
  <r>
    <n v="1896"/>
    <x v="1"/>
    <x v="0"/>
    <x v="3"/>
    <s v="62-304.520 (7), F.A.C."/>
    <x v="3"/>
    <x v="3"/>
    <x v="17"/>
    <x v="104"/>
    <s v="Field Crops"/>
    <n v="2150"/>
    <x v="0"/>
    <s v="MTWCD                      City of Melbourne                  Brevard County   SJRWMD C-1 Diversion"/>
    <x v="15"/>
    <x v="0"/>
    <m/>
    <m/>
    <n v="0.38"/>
    <n v="0.62"/>
    <n v="15"/>
    <n v="0.45143367867104439"/>
    <n v="4.3342317443163125"/>
    <n v="0.44915811280543722"/>
    <n v="1376.8555717936199"/>
    <n v="2.6872236814761137"/>
    <n v="0.44915771573015806"/>
    <n v="853.65045451204435"/>
    <n v="2.6872236814761137"/>
    <n v="0.44915771573015806"/>
  </r>
  <r>
    <n v="1897"/>
    <x v="1"/>
    <x v="0"/>
    <x v="3"/>
    <s v="62-304.520 (7), F.A.C."/>
    <x v="3"/>
    <x v="3"/>
    <x v="17"/>
    <x v="87"/>
    <s v="Tree Crops"/>
    <n v="2200"/>
    <x v="0"/>
    <s v="MTWCD                                        Brevard County"/>
    <x v="15"/>
    <x v="0"/>
    <m/>
    <m/>
    <n v="0"/>
    <n v="1"/>
    <n v="2"/>
    <n v="7.3688262348594398E-4"/>
    <n v="6.8089125335414231E-3"/>
    <n v="8.9897062870655645E-4"/>
    <n v="2.912514096369665"/>
    <n v="6.8089125335414231E-3"/>
    <n v="8.9896983397747899E-4"/>
    <n v="2.912514096369665"/>
    <n v="6.8089125335414231E-3"/>
    <n v="8.9896983397747899E-4"/>
  </r>
  <r>
    <n v="1898"/>
    <x v="1"/>
    <x v="0"/>
    <x v="3"/>
    <s v="62-304.520 (7), F.A.C."/>
    <x v="3"/>
    <x v="3"/>
    <x v="17"/>
    <x v="87"/>
    <s v="Tree Crops"/>
    <n v="2200"/>
    <x v="0"/>
    <s v="MTWCD                       Town of Malabar                 Brevard County"/>
    <x v="15"/>
    <x v="0"/>
    <m/>
    <m/>
    <n v="0"/>
    <n v="1"/>
    <n v="16"/>
    <n v="0.99011511672602825"/>
    <n v="9.9370410007386667"/>
    <n v="1.4888611192438321"/>
    <n v="3685.674905091244"/>
    <n v="9.9370410007386667"/>
    <n v="1.488859803025941"/>
    <n v="3685.674905091244"/>
    <n v="9.9370410007386667"/>
    <n v="1.488859803025941"/>
  </r>
  <r>
    <n v="1899"/>
    <x v="1"/>
    <x v="0"/>
    <x v="3"/>
    <s v="62-304.520 (7), F.A.C."/>
    <x v="3"/>
    <x v="3"/>
    <x v="17"/>
    <x v="2"/>
    <s v="Citrus groves"/>
    <n v="2210"/>
    <x v="0"/>
    <s v="MTWCD                                        Brevard County   SJRWMD C-1 Diversion"/>
    <x v="15"/>
    <x v="0"/>
    <m/>
    <m/>
    <n v="0.38"/>
    <n v="0.62"/>
    <n v="45"/>
    <n v="4.1445241645830926"/>
    <n v="36.284411818302111"/>
    <n v="3.1642326259031046"/>
    <n v="13806.359452649043"/>
    <n v="22.49633532734731"/>
    <n v="3.1642298285840385"/>
    <n v="8559.9428606424044"/>
    <n v="22.49633532734731"/>
    <n v="3.1642298285840385"/>
  </r>
  <r>
    <n v="1900"/>
    <x v="1"/>
    <x v="0"/>
    <x v="3"/>
    <s v="62-304.520 (7), F.A.C."/>
    <x v="3"/>
    <x v="3"/>
    <x v="17"/>
    <x v="2"/>
    <s v="Citrus groves"/>
    <n v="2210"/>
    <x v="0"/>
    <s v="MTWCD                      City of Melbourne                  Brevard County   SJRWMD C-1 Diversion"/>
    <x v="15"/>
    <x v="0"/>
    <m/>
    <m/>
    <n v="0.38"/>
    <n v="0.62"/>
    <n v="1"/>
    <n v="3.1790073030284901E-3"/>
    <n v="2.5208579550280202E-2"/>
    <n v="2.1064833950023261E-3"/>
    <n v="10.328938521315132"/>
    <n v="1.5629319321173726E-2"/>
    <n v="2.1064815327795161E-3"/>
    <n v="6.4039418832153823"/>
    <n v="1.5629319321173726E-2"/>
    <n v="2.1064815327795161E-3"/>
  </r>
  <r>
    <n v="1901"/>
    <x v="1"/>
    <x v="0"/>
    <x v="3"/>
    <s v="62-304.520 (7), F.A.C."/>
    <x v="3"/>
    <x v="3"/>
    <x v="17"/>
    <x v="2"/>
    <s v="Citrus groves"/>
    <n v="2210"/>
    <x v="0"/>
    <s v="MTWCD                 City of Palm Bay                       Brevard County   SJRWMD C-1 Diversion"/>
    <x v="15"/>
    <x v="0"/>
    <m/>
    <m/>
    <n v="0.38"/>
    <n v="0.62"/>
    <n v="13"/>
    <n v="0.58492015619251103"/>
    <n v="3.8916889069794167"/>
    <n v="0.28351573850264272"/>
    <n v="1549.6297152323184"/>
    <n v="2.4128471223272387"/>
    <n v="0.2835154878624162"/>
    <n v="960.77042344403753"/>
    <n v="2.4128471223272387"/>
    <n v="0.2835154878624162"/>
  </r>
  <r>
    <n v="1902"/>
    <x v="1"/>
    <x v="0"/>
    <x v="3"/>
    <s v="62-304.520 (7), F.A.C."/>
    <x v="3"/>
    <x v="3"/>
    <x v="17"/>
    <x v="2"/>
    <s v="Citrus groves"/>
    <n v="2210"/>
    <x v="0"/>
    <s v="MTWCD         City of West Melbourne                               Brevard County   SJRWMD C-1 Diversion"/>
    <x v="15"/>
    <x v="0"/>
    <m/>
    <m/>
    <n v="0.38"/>
    <n v="0.62"/>
    <n v="5"/>
    <n v="0.2753457097229825"/>
    <n v="2.2485094123927429"/>
    <n v="0.16728147490798054"/>
    <n v="928.41677724008116"/>
    <n v="1.3940758356835008"/>
    <n v="0.16728132702389151"/>
    <n v="575.61840188885026"/>
    <n v="1.3940758356835008"/>
    <n v="0.16728132702389151"/>
  </r>
  <r>
    <n v="1903"/>
    <x v="1"/>
    <x v="0"/>
    <x v="3"/>
    <s v="62-304.520 (7), F.A.C."/>
    <x v="3"/>
    <x v="3"/>
    <x v="17"/>
    <x v="3"/>
    <s v="Abandoned tree crops"/>
    <n v="2240"/>
    <x v="0"/>
    <s v="MTWCD                 City of Palm Bay                       Brevard County   SJRWMD C-1 Diversion"/>
    <x v="15"/>
    <x v="0"/>
    <m/>
    <m/>
    <n v="0.38"/>
    <n v="0.62"/>
    <n v="14"/>
    <n v="1.353504957706319"/>
    <n v="10.306459650602093"/>
    <n v="1.1339402548466331"/>
    <n v="3546.1131549339962"/>
    <n v="6.3900049833732986"/>
    <n v="1.1339392523941982"/>
    <n v="2198.5901560590773"/>
    <n v="6.3900049833732986"/>
    <n v="1.1339392523941982"/>
  </r>
  <r>
    <n v="1904"/>
    <x v="1"/>
    <x v="0"/>
    <x v="3"/>
    <s v="62-304.520 (7), F.A.C."/>
    <x v="3"/>
    <x v="3"/>
    <x v="17"/>
    <x v="117"/>
    <s v="Nurseries and Vineyards"/>
    <n v="2400"/>
    <x v="0"/>
    <s v="MTWCD                                        Brevard County   SJRWMD C-1 Diversion"/>
    <x v="15"/>
    <x v="0"/>
    <m/>
    <m/>
    <n v="0.38"/>
    <n v="0.62"/>
    <n v="2"/>
    <n v="0.18485310983250799"/>
    <n v="1.6567733423010225"/>
    <n v="0.15399859798846036"/>
    <n v="599.68734298431946"/>
    <n v="1.027199472226634"/>
    <n v="0.1539984618470111"/>
    <n v="371.80615265027808"/>
    <n v="1.027199472226634"/>
    <n v="0.1539984618470111"/>
  </r>
  <r>
    <n v="1905"/>
    <x v="1"/>
    <x v="0"/>
    <x v="3"/>
    <s v="62-304.520 (7), F.A.C."/>
    <x v="3"/>
    <x v="3"/>
    <x v="17"/>
    <x v="61"/>
    <s v="Tree nurseries"/>
    <n v="2410"/>
    <x v="0"/>
    <s v="MTWCD                 City of Palm Bay                       Brevard County   SJRWMD C-1 Diversion"/>
    <x v="15"/>
    <x v="0"/>
    <m/>
    <m/>
    <n v="0.38"/>
    <n v="0.62"/>
    <n v="2"/>
    <n v="8.67961628568584E-2"/>
    <n v="0.74123791842218845"/>
    <n v="6.4778589875474385E-2"/>
    <n v="285.99879933143063"/>
    <n v="0.45956750942175684"/>
    <n v="6.4778532608387368E-2"/>
    <n v="177.31925558548699"/>
    <n v="0.45956750942175684"/>
    <n v="6.4778532608387368E-2"/>
  </r>
  <r>
    <n v="1906"/>
    <x v="1"/>
    <x v="0"/>
    <x v="3"/>
    <s v="62-304.520 (7), F.A.C."/>
    <x v="3"/>
    <x v="3"/>
    <x v="17"/>
    <x v="118"/>
    <s v="Sod farms"/>
    <n v="2420"/>
    <x v="0"/>
    <s v="MTWCD                      City of Melbourne                  Brevard County   SJRWMD C-1 Diversion"/>
    <x v="15"/>
    <x v="0"/>
    <m/>
    <m/>
    <n v="0.38"/>
    <n v="0.62"/>
    <n v="34"/>
    <n v="3.0764133165560206"/>
    <n v="29.134698437918008"/>
    <n v="3.1301385385977558"/>
    <n v="10115.617513678788"/>
    <n v="18.063513031509167"/>
    <n v="3.1301357714193427"/>
    <n v="6271.6828584808491"/>
    <n v="18.063513031509167"/>
    <n v="3.1301357714193427"/>
  </r>
  <r>
    <n v="1907"/>
    <x v="1"/>
    <x v="0"/>
    <x v="3"/>
    <s v="62-304.520 (7), F.A.C."/>
    <x v="3"/>
    <x v="3"/>
    <x v="17"/>
    <x v="118"/>
    <s v="Sod farms"/>
    <n v="2420"/>
    <x v="0"/>
    <s v="MTWCD                 City of Palm Bay                       Brevard County   SJRWMD C-1 Diversion"/>
    <x v="15"/>
    <x v="0"/>
    <m/>
    <m/>
    <n v="0.38"/>
    <n v="0.62"/>
    <n v="104"/>
    <n v="25.34477428086679"/>
    <n v="183.84039454835383"/>
    <n v="18.042571503947133"/>
    <n v="66555.663841009766"/>
    <n v="113.98104461997946"/>
    <n v="18.042555553530313"/>
    <n v="41264.511581426028"/>
    <n v="113.98104461997946"/>
    <n v="18.042555553530313"/>
  </r>
  <r>
    <n v="1908"/>
    <x v="1"/>
    <x v="0"/>
    <x v="3"/>
    <s v="62-304.520 (7), F.A.C."/>
    <x v="3"/>
    <x v="3"/>
    <x v="17"/>
    <x v="119"/>
    <s v="Ornamentals"/>
    <n v="2430"/>
    <x v="0"/>
    <s v="MTWCD                                        Brevard County   SJRWMD C-1 Diversion"/>
    <x v="15"/>
    <x v="0"/>
    <m/>
    <m/>
    <n v="0.38"/>
    <n v="0.62"/>
    <n v="4"/>
    <n v="0.24682841797561073"/>
    <n v="2.1671789482566925"/>
    <n v="0.20689076687121233"/>
    <n v="781.16600113330469"/>
    <n v="1.3436509479191494"/>
    <n v="0.20689058397078858"/>
    <n v="484.32292070264879"/>
    <n v="1.3436509479191494"/>
    <n v="0.20689058397078858"/>
  </r>
  <r>
    <n v="1909"/>
    <x v="1"/>
    <x v="0"/>
    <x v="3"/>
    <s v="62-304.520 (7), F.A.C."/>
    <x v="3"/>
    <x v="3"/>
    <x v="17"/>
    <x v="120"/>
    <s v="Shade ferns"/>
    <n v="2431"/>
    <x v="0"/>
    <s v="MTWCD                                        Brevard County   SJRWMD C-1 Diversion"/>
    <x v="15"/>
    <x v="0"/>
    <m/>
    <m/>
    <n v="0.38"/>
    <n v="0.62"/>
    <n v="4"/>
    <n v="0.26454556320269601"/>
    <n v="2.370392274647886"/>
    <n v="0.22934058555811399"/>
    <n v="837.250193359474"/>
    <n v="1.4696432102816894"/>
    <n v="0.22934038281107594"/>
    <n v="519.09511988287386"/>
    <n v="1.4696432102816894"/>
    <n v="0.22934038281107594"/>
  </r>
  <r>
    <n v="1910"/>
    <x v="1"/>
    <x v="0"/>
    <x v="3"/>
    <s v="62-304.520 (7), F.A.C."/>
    <x v="3"/>
    <x v="3"/>
    <x v="17"/>
    <x v="121"/>
    <s v="Horse Farms"/>
    <n v="2510"/>
    <x v="0"/>
    <s v="MTWCD                                        Brevard County   SJRWMD C-1 Diversion"/>
    <x v="15"/>
    <x v="0"/>
    <m/>
    <m/>
    <n v="0.38"/>
    <n v="0.62"/>
    <n v="9"/>
    <n v="0.36375114147436993"/>
    <n v="3.3420771361499666"/>
    <n v="0.29918553402856574"/>
    <n v="1318.7458054994577"/>
    <n v="2.072087824412979"/>
    <n v="0.29918526953555974"/>
    <n v="817.62239940966367"/>
    <n v="2.072087824412979"/>
    <n v="0.29918526953555974"/>
  </r>
  <r>
    <n v="1911"/>
    <x v="1"/>
    <x v="0"/>
    <x v="3"/>
    <s v="62-304.520 (7), F.A.C."/>
    <x v="3"/>
    <x v="3"/>
    <x v="17"/>
    <x v="121"/>
    <s v="Horse Farms"/>
    <n v="2510"/>
    <x v="0"/>
    <s v="MTWCD                      City of Melbourne                  Brevard County   SJRWMD C-1 Diversion"/>
    <x v="15"/>
    <x v="0"/>
    <m/>
    <m/>
    <n v="0.38"/>
    <n v="0.62"/>
    <n v="7"/>
    <n v="1.0063412919807027"/>
    <n v="9.5073330861434062"/>
    <n v="0.94990413646251859"/>
    <n v="3241.5662886025957"/>
    <n v="5.8945465134089119"/>
    <n v="0.94990329670600526"/>
    <n v="2009.7710989336092"/>
    <n v="5.8945465134089119"/>
    <n v="0.94990329670600526"/>
  </r>
  <r>
    <n v="1912"/>
    <x v="1"/>
    <x v="0"/>
    <x v="3"/>
    <s v="62-304.520 (7), F.A.C."/>
    <x v="3"/>
    <x v="3"/>
    <x v="17"/>
    <x v="121"/>
    <s v="Horse Farms"/>
    <n v="2510"/>
    <x v="0"/>
    <s v="MTWCD                 City of Palm Bay                       Brevard County   SJRWMD C-1 Diversion"/>
    <x v="15"/>
    <x v="0"/>
    <m/>
    <m/>
    <n v="0.38"/>
    <n v="0.62"/>
    <n v="12"/>
    <n v="0.61444508460549374"/>
    <n v="5.386544509240645"/>
    <n v="0.48632820791039466"/>
    <n v="2305.2650469624282"/>
    <n v="3.3396575957291996"/>
    <n v="0.48632777797513754"/>
    <n v="1429.2643291167055"/>
    <n v="3.3396575957291996"/>
    <n v="0.48632777797513754"/>
  </r>
  <r>
    <n v="1913"/>
    <x v="1"/>
    <x v="0"/>
    <x v="3"/>
    <s v="62-304.520 (7), F.A.C."/>
    <x v="3"/>
    <x v="3"/>
    <x v="17"/>
    <x v="122"/>
    <s v="Aquaculture"/>
    <n v="2540"/>
    <x v="0"/>
    <s v="MTWCD                                        Brevard County   SJRWMD C-1 Diversion"/>
    <x v="15"/>
    <x v="0"/>
    <m/>
    <m/>
    <n v="0.38"/>
    <n v="0.62"/>
    <n v="3"/>
    <n v="5.1717997402252747E-2"/>
    <n v="0.41978746979826792"/>
    <n v="3.6274031711151115E-2"/>
    <n v="216.19904096369672"/>
    <n v="0.2602682312749261"/>
    <n v="3.627399964333182E-2"/>
    <n v="134.04340539749197"/>
    <n v="0.2602682312749261"/>
    <n v="3.627399964333182E-2"/>
  </r>
  <r>
    <n v="1914"/>
    <x v="1"/>
    <x v="0"/>
    <x v="3"/>
    <s v="62-304.520 (7), F.A.C."/>
    <x v="3"/>
    <x v="3"/>
    <x v="17"/>
    <x v="26"/>
    <s v="Herbaceous Dry Prairie"/>
    <n v="3100"/>
    <x v="1"/>
    <s v="MTWCD                                        Brevard County   SJRWMD C-1 Diversion"/>
    <x v="15"/>
    <x v="1"/>
    <m/>
    <m/>
    <n v="0.38"/>
    <n v="0.62"/>
    <n v="3"/>
    <n v="7.9674563333323387E-2"/>
    <n v="4.7579506409716713E-2"/>
    <n v="3.8830991181662629E-3"/>
    <n v="152.16976854128092"/>
    <n v="2.9499293974024361E-2"/>
    <n v="3.8830956853379934E-3"/>
    <n v="94.345256495594171"/>
    <n v="2.9499293974024361E-2"/>
    <n v="3.8830956853379934E-3"/>
  </r>
  <r>
    <n v="1915"/>
    <x v="1"/>
    <x v="0"/>
    <x v="3"/>
    <s v="62-304.520 (7), F.A.C."/>
    <x v="3"/>
    <x v="3"/>
    <x v="17"/>
    <x v="26"/>
    <s v="Herbaceous Dry Prairie"/>
    <n v="3100"/>
    <x v="1"/>
    <s v="MTWCD                 City of Palm Bay                       Brevard County"/>
    <x v="15"/>
    <x v="1"/>
    <m/>
    <m/>
    <n v="0"/>
    <n v="1"/>
    <n v="134"/>
    <n v="24.7100540494489"/>
    <n v="180.10272488749945"/>
    <n v="22.03056245250669"/>
    <n v="78380.345652819102"/>
    <n v="180.10272488749945"/>
    <n v="22.030542976532679"/>
    <n v="78380.345652819102"/>
    <n v="180.10272488749945"/>
    <n v="22.030542976532679"/>
  </r>
  <r>
    <n v="1916"/>
    <x v="1"/>
    <x v="0"/>
    <x v="3"/>
    <s v="62-304.520 (7), F.A.C."/>
    <x v="3"/>
    <x v="3"/>
    <x v="17"/>
    <x v="26"/>
    <s v="Herbaceous Dry Prairie"/>
    <n v="3100"/>
    <x v="1"/>
    <s v="MTWCD                 City of Palm Bay                       Brevard County   SJRWMD C-1 Diversion"/>
    <x v="15"/>
    <x v="1"/>
    <m/>
    <m/>
    <n v="0.38"/>
    <n v="0.62"/>
    <n v="345"/>
    <n v="50.721196925259299"/>
    <n v="321.22427387212355"/>
    <n v="23.838301803629779"/>
    <n v="139179.44779253678"/>
    <n v="199.1590498007169"/>
    <n v="23.838280729535647"/>
    <n v="86291.25763137285"/>
    <n v="199.1590498007169"/>
    <n v="23.838280729535647"/>
  </r>
  <r>
    <n v="1917"/>
    <x v="1"/>
    <x v="0"/>
    <x v="3"/>
    <s v="62-304.520 (7), F.A.C."/>
    <x v="3"/>
    <x v="3"/>
    <x v="17"/>
    <x v="26"/>
    <s v="Herbaceous Dry Prairie"/>
    <n v="3100"/>
    <x v="1"/>
    <s v="MTWCD                 City of Palm Bay          Town of Grant-Valkaria             Brevard County   SJRWMD C-1 Diversion"/>
    <x v="15"/>
    <x v="1"/>
    <m/>
    <m/>
    <n v="0.38"/>
    <n v="0.62"/>
    <n v="2"/>
    <n v="3.5732883974148198E-3"/>
    <n v="2.7064204294060184E-2"/>
    <n v="2.0708014826802991E-3"/>
    <n v="11.779141391620314"/>
    <n v="1.6779806662317313E-2"/>
    <n v="2.0707996520018617E-3"/>
    <n v="7.3030676628045939"/>
    <n v="1.6779806662317313E-2"/>
    <n v="2.0707996520018617E-3"/>
  </r>
  <r>
    <n v="1918"/>
    <x v="1"/>
    <x v="0"/>
    <x v="3"/>
    <s v="62-304.520 (7), F.A.C."/>
    <x v="3"/>
    <x v="3"/>
    <x v="17"/>
    <x v="26"/>
    <s v="Herbaceous Dry Prairie"/>
    <n v="3100"/>
    <x v="1"/>
    <s v="MTWCD         City of West Melbourne                               Brevard County   SJRWMD C-1 Diversion"/>
    <x v="15"/>
    <x v="1"/>
    <m/>
    <m/>
    <n v="0.38"/>
    <n v="0.62"/>
    <n v="47"/>
    <n v="3.8098350661428038"/>
    <n v="28.875986115055991"/>
    <n v="2.814694411922726"/>
    <n v="13000.238473365724"/>
    <n v="17.903111391334711"/>
    <n v="2.8146919236106194"/>
    <n v="8060.1478534867492"/>
    <n v="17.903111391334711"/>
    <n v="2.8146919236106194"/>
  </r>
  <r>
    <n v="1919"/>
    <x v="1"/>
    <x v="0"/>
    <x v="3"/>
    <s v="62-304.520 (7), F.A.C."/>
    <x v="3"/>
    <x v="3"/>
    <x v="17"/>
    <x v="27"/>
    <s v="Shrub and Brushland"/>
    <n v="3200"/>
    <x v="1"/>
    <s v="MTWCD                                        Brevard County   SJRWMD C-1 Diversion"/>
    <x v="15"/>
    <x v="1"/>
    <m/>
    <m/>
    <n v="0.38"/>
    <n v="0.62"/>
    <n v="120"/>
    <n v="16.676971389447228"/>
    <n v="116.27223395231114"/>
    <n v="9.6204295920411624"/>
    <n v="52955.207028042088"/>
    <n v="72.088785050432932"/>
    <n v="9.6204210871635816"/>
    <n v="32832.228357386062"/>
    <n v="72.088785050432932"/>
    <n v="9.6204210871635816"/>
  </r>
  <r>
    <n v="1920"/>
    <x v="1"/>
    <x v="0"/>
    <x v="3"/>
    <s v="62-304.520 (7), F.A.C."/>
    <x v="3"/>
    <x v="3"/>
    <x v="17"/>
    <x v="27"/>
    <s v="Shrub and Brushland"/>
    <n v="3200"/>
    <x v="1"/>
    <s v="MTWCD                      City of Melbourne                  Brevard County   SJRWMD C-1 Diversion"/>
    <x v="15"/>
    <x v="1"/>
    <m/>
    <m/>
    <n v="0.38"/>
    <n v="0.62"/>
    <n v="7"/>
    <n v="0.29618077936990417"/>
    <n v="2.3567248808126848"/>
    <n v="0.210462450274676"/>
    <n v="943.47479927266534"/>
    <n v="1.4611694261038644"/>
    <n v="0.21046226421672912"/>
    <n v="584.95437554905243"/>
    <n v="1.4611694261038644"/>
    <n v="0.21046226421672912"/>
  </r>
  <r>
    <n v="1921"/>
    <x v="1"/>
    <x v="0"/>
    <x v="3"/>
    <s v="62-304.520 (7), F.A.C."/>
    <x v="3"/>
    <x v="3"/>
    <x v="17"/>
    <x v="27"/>
    <s v="Shrub and Brushland"/>
    <n v="3200"/>
    <x v="1"/>
    <s v="MTWCD                 City of Palm Bay                       Brevard County   SJRWMD C-1 Diversion"/>
    <x v="15"/>
    <x v="1"/>
    <m/>
    <m/>
    <n v="0.38"/>
    <n v="0.62"/>
    <n v="760"/>
    <n v="121.69277409393878"/>
    <n v="816.63849417999302"/>
    <n v="64.498416176389981"/>
    <n v="386661.12133490975"/>
    <n v="506.31586639159616"/>
    <n v="64.498359156988784"/>
    <n v="239729.89522764389"/>
    <n v="506.31586639159616"/>
    <n v="64.498359156988784"/>
  </r>
  <r>
    <n v="1922"/>
    <x v="1"/>
    <x v="0"/>
    <x v="3"/>
    <s v="62-304.520 (7), F.A.C."/>
    <x v="3"/>
    <x v="3"/>
    <x v="17"/>
    <x v="27"/>
    <s v="Shrub and Brushland"/>
    <n v="3200"/>
    <x v="1"/>
    <s v="MTWCD         City of West Melbourne                               Brevard County   SJRWMD C-1 Diversion"/>
    <x v="15"/>
    <x v="1"/>
    <m/>
    <m/>
    <n v="0.38"/>
    <n v="0.62"/>
    <n v="44"/>
    <n v="4.8369967975771129"/>
    <n v="38.491832726017705"/>
    <n v="3.2263146346430509"/>
    <n v="17288.603106076163"/>
    <n v="23.864936290130974"/>
    <n v="3.2263117824407903"/>
    <n v="10718.933925767218"/>
    <n v="23.864936290130974"/>
    <n v="3.2263117824407903"/>
  </r>
  <r>
    <n v="1923"/>
    <x v="1"/>
    <x v="0"/>
    <x v="3"/>
    <s v="62-304.520 (7), F.A.C."/>
    <x v="3"/>
    <x v="3"/>
    <x v="17"/>
    <x v="4"/>
    <s v="Mixed Rangeland"/>
    <n v="1000"/>
    <x v="0"/>
    <s v="MTWCD         City of West Melbourne                               Brevard County   SJRWMD C-1 Diversion"/>
    <x v="15"/>
    <x v="0"/>
    <m/>
    <m/>
    <n v="0.38"/>
    <n v="0.62"/>
    <n v="23"/>
    <n v="0.12983956286849022"/>
    <n v="0.91386670566395234"/>
    <n v="6.329555793514452E-2"/>
    <n v="376.85470381844846"/>
    <n v="0.56659735751165063"/>
    <n v="6.3295501979122287E-2"/>
    <n v="233.64991636743801"/>
    <n v="0.56659735751165063"/>
    <n v="6.3295501979122287E-2"/>
  </r>
  <r>
    <n v="1924"/>
    <x v="1"/>
    <x v="0"/>
    <x v="3"/>
    <s v="62-304.520 (7), F.A.C."/>
    <x v="3"/>
    <x v="3"/>
    <x v="17"/>
    <x v="4"/>
    <s v="Mixed Rangeland"/>
    <n v="3300"/>
    <x v="0"/>
    <s v="MTWCD                                        Brevard County"/>
    <x v="15"/>
    <x v="0"/>
    <m/>
    <m/>
    <n v="0"/>
    <n v="1"/>
    <n v="9"/>
    <n v="0.35875213782193255"/>
    <n v="3.4530505084085483"/>
    <n v="0.41725656166511516"/>
    <n v="1346.8846308305726"/>
    <n v="3.4530505084085483"/>
    <n v="0.41725619279219206"/>
    <n v="1346.8846308305726"/>
    <n v="3.4530505084085483"/>
    <n v="0.41725619279219206"/>
  </r>
  <r>
    <n v="1925"/>
    <x v="1"/>
    <x v="0"/>
    <x v="3"/>
    <s v="62-304.520 (7), F.A.C."/>
    <x v="3"/>
    <x v="3"/>
    <x v="17"/>
    <x v="4"/>
    <s v="Mixed Rangeland"/>
    <n v="3300"/>
    <x v="0"/>
    <s v="MTWCD                                        Brevard County   SJRWMD C-1 Diversion"/>
    <x v="15"/>
    <x v="0"/>
    <m/>
    <m/>
    <n v="0.38"/>
    <n v="0.62"/>
    <n v="76"/>
    <n v="8.3072430916357671"/>
    <n v="65.070370322948847"/>
    <n v="4.9744831142184465"/>
    <n v="27240.025415607295"/>
    <n v="40.343629600228276"/>
    <n v="4.9744787165593207"/>
    <n v="16888.815757676519"/>
    <n v="40.343629600228276"/>
    <n v="4.9744787165593207"/>
  </r>
  <r>
    <n v="1926"/>
    <x v="1"/>
    <x v="0"/>
    <x v="3"/>
    <s v="62-304.520 (7), F.A.C."/>
    <x v="3"/>
    <x v="3"/>
    <x v="17"/>
    <x v="4"/>
    <s v="Mixed Rangeland"/>
    <n v="3300"/>
    <x v="0"/>
    <s v="MTWCD                       Town of Malabar                 Brevard County"/>
    <x v="15"/>
    <x v="0"/>
    <m/>
    <m/>
    <n v="0"/>
    <n v="1"/>
    <n v="4"/>
    <n v="7.6195737758762662E-3"/>
    <n v="6.6630118876770131E-2"/>
    <n v="8.3726521759406661E-3"/>
    <n v="28.915075253051508"/>
    <n v="6.6630118876770131E-2"/>
    <n v="8.3726447741525375E-3"/>
    <n v="28.915075253051508"/>
    <n v="6.6630118876770131E-2"/>
    <n v="8.3726447741525375E-3"/>
  </r>
  <r>
    <n v="1927"/>
    <x v="1"/>
    <x v="0"/>
    <x v="3"/>
    <s v="62-304.520 (7), F.A.C."/>
    <x v="3"/>
    <x v="3"/>
    <x v="17"/>
    <x v="4"/>
    <s v="Mixed Rangeland"/>
    <n v="3300"/>
    <x v="0"/>
    <s v="MTWCD                      City of Melbourne                  Brevard County   SJRWMD C-1 Diversion"/>
    <x v="15"/>
    <x v="0"/>
    <m/>
    <m/>
    <n v="0.38"/>
    <n v="0.62"/>
    <n v="67"/>
    <n v="10.693234923282711"/>
    <n v="75.710560711303003"/>
    <n v="5.7088713082604929"/>
    <n v="30006.979282477689"/>
    <n v="46.940547641007853"/>
    <n v="5.7088662613703134"/>
    <n v="18604.327155136169"/>
    <n v="46.940547641007853"/>
    <n v="5.7088662613703134"/>
  </r>
  <r>
    <n v="1928"/>
    <x v="1"/>
    <x v="0"/>
    <x v="3"/>
    <s v="62-304.520 (7), F.A.C."/>
    <x v="3"/>
    <x v="3"/>
    <x v="17"/>
    <x v="4"/>
    <s v="Mixed Rangeland"/>
    <n v="3300"/>
    <x v="0"/>
    <s v="MTWCD                 City of Palm Bay                       Brevard County"/>
    <x v="15"/>
    <x v="0"/>
    <m/>
    <m/>
    <n v="0"/>
    <n v="1"/>
    <n v="5"/>
    <n v="0.25334718449037386"/>
    <n v="1.8355843950131159"/>
    <n v="0.20523445293942527"/>
    <n v="770.39303210007074"/>
    <n v="1.8355843950131159"/>
    <n v="0.20523427150325538"/>
    <n v="770.39303210007074"/>
    <n v="1.8355843950131159"/>
    <n v="0.20523427150325538"/>
  </r>
  <r>
    <n v="1929"/>
    <x v="1"/>
    <x v="0"/>
    <x v="3"/>
    <s v="62-304.520 (7), F.A.C."/>
    <x v="3"/>
    <x v="3"/>
    <x v="17"/>
    <x v="4"/>
    <s v="Mixed Rangeland"/>
    <n v="3300"/>
    <x v="0"/>
    <s v="MTWCD                 City of Palm Bay                       Brevard County   SJRWMD C-1 Diversion"/>
    <x v="15"/>
    <x v="0"/>
    <m/>
    <m/>
    <n v="0.38"/>
    <n v="0.62"/>
    <n v="161"/>
    <n v="16.630408304210384"/>
    <n v="125.32506859662269"/>
    <n v="9.3209673529360018"/>
    <n v="55208.401242529108"/>
    <n v="77.701542529906064"/>
    <n v="9.3209591127960483"/>
    <n v="34229.208770368044"/>
    <n v="77.701542529906064"/>
    <n v="9.3209591127960483"/>
  </r>
  <r>
    <n v="1930"/>
    <x v="1"/>
    <x v="0"/>
    <x v="3"/>
    <s v="62-304.520 (7), F.A.C."/>
    <x v="3"/>
    <x v="3"/>
    <x v="17"/>
    <x v="4"/>
    <s v="Mixed Rangeland"/>
    <n v="3300"/>
    <x v="0"/>
    <s v="MTWCD         City of West Melbourne                               Brevard County   SJRWMD C-1 Diversion"/>
    <x v="15"/>
    <x v="0"/>
    <m/>
    <m/>
    <n v="0.38"/>
    <n v="0.62"/>
    <n v="63"/>
    <n v="8.7185646908353664"/>
    <n v="60.487651745050456"/>
    <n v="6.6035169450674926"/>
    <n v="25462.551732963522"/>
    <n v="37.502344081931277"/>
    <n v="6.6035111072717143"/>
    <n v="15786.782074437389"/>
    <n v="37.502344081931277"/>
    <n v="6.6035111072717143"/>
  </r>
  <r>
    <n v="1931"/>
    <x v="1"/>
    <x v="0"/>
    <x v="3"/>
    <s v="62-304.520 (7), F.A.C."/>
    <x v="3"/>
    <x v="3"/>
    <x v="17"/>
    <x v="4"/>
    <s v="Mixed Rangeland"/>
    <n v="3300"/>
    <x v="0"/>
    <s v="MTWCD         City of West Melbourne             City of Melbourne                  Brevard County   SJRWMD C-1 Diversion"/>
    <x v="15"/>
    <x v="0"/>
    <m/>
    <m/>
    <n v="0.38"/>
    <n v="0.62"/>
    <n v="2"/>
    <n v="7.1748834597221405E-3"/>
    <n v="5.5096184712681698E-2"/>
    <n v="4.341668973429017E-3"/>
    <n v="21.257401219821258"/>
    <n v="3.4159634521862652E-2"/>
    <n v="4.3416651352050813E-3"/>
    <n v="13.17958875628918"/>
    <n v="3.4159634521862652E-2"/>
    <n v="4.3416651352050813E-3"/>
  </r>
  <r>
    <n v="1932"/>
    <x v="1"/>
    <x v="0"/>
    <x v="3"/>
    <s v="62-304.520 (7), F.A.C."/>
    <x v="3"/>
    <x v="3"/>
    <x v="17"/>
    <x v="28"/>
    <s v="Pine flatwoods"/>
    <n v="1000"/>
    <x v="1"/>
    <s v="MTWCD         City of West Melbourne                               Brevard County   SJRWMD C-1 Diversion"/>
    <x v="15"/>
    <x v="1"/>
    <m/>
    <m/>
    <n v="0.38"/>
    <n v="0.62"/>
    <n v="9"/>
    <n v="2.675110557660278E-2"/>
    <n v="0.20326431463230277"/>
    <n v="1.2819710145711401E-2"/>
    <n v="87.741904192663199"/>
    <n v="0.12602387507202772"/>
    <n v="1.2819698812530854E-2"/>
    <n v="54.39998059945119"/>
    <n v="0.12602387507202772"/>
    <n v="1.2819698812530854E-2"/>
  </r>
  <r>
    <n v="1933"/>
    <x v="1"/>
    <x v="0"/>
    <x v="3"/>
    <s v="62-304.520 (7), F.A.C."/>
    <x v="3"/>
    <x v="3"/>
    <x v="17"/>
    <x v="28"/>
    <s v="Pine flatwoods"/>
    <n v="4110"/>
    <x v="1"/>
    <s v="MTWCD                                        Brevard County"/>
    <x v="15"/>
    <x v="1"/>
    <m/>
    <m/>
    <n v="0"/>
    <n v="1"/>
    <n v="14"/>
    <n v="1.5447397839157453"/>
    <n v="10.719101868184337"/>
    <n v="1.1797655703784984"/>
    <n v="5247.7248542149555"/>
    <n v="10.719101868184337"/>
    <n v="1.1797645274144959"/>
    <n v="5247.7248542149555"/>
    <n v="10.719101868184337"/>
    <n v="1.1797645274144959"/>
  </r>
  <r>
    <n v="1934"/>
    <x v="1"/>
    <x v="0"/>
    <x v="3"/>
    <s v="62-304.520 (7), F.A.C."/>
    <x v="3"/>
    <x v="3"/>
    <x v="17"/>
    <x v="28"/>
    <s v="Pine flatwoods"/>
    <n v="4110"/>
    <x v="1"/>
    <s v="MTWCD                                        Brevard County   SJRWMD C-1 Diversion"/>
    <x v="15"/>
    <x v="1"/>
    <m/>
    <m/>
    <n v="0.38"/>
    <n v="0.62"/>
    <n v="162"/>
    <n v="19.117767638364171"/>
    <n v="147.08618799459191"/>
    <n v="10.031071008356708"/>
    <n v="65852.113644409241"/>
    <n v="91.193436556647058"/>
    <n v="10.031062140454283"/>
    <n v="40828.310459533684"/>
    <n v="91.193436556647058"/>
    <n v="10.031062140454283"/>
  </r>
  <r>
    <n v="1935"/>
    <x v="1"/>
    <x v="0"/>
    <x v="3"/>
    <s v="62-304.520 (7), F.A.C."/>
    <x v="3"/>
    <x v="3"/>
    <x v="17"/>
    <x v="28"/>
    <s v="Pine flatwoods"/>
    <n v="4110"/>
    <x v="1"/>
    <s v="MTWCD                      City of Melbourne                  Brevard County   SJRWMD C-1 Diversion"/>
    <x v="15"/>
    <x v="1"/>
    <m/>
    <m/>
    <n v="0.38"/>
    <n v="0.62"/>
    <n v="10"/>
    <n v="1.0286684869514566"/>
    <n v="8.462384111529941"/>
    <n v="0.58455550298750159"/>
    <n v="3818.5891281527283"/>
    <n v="5.246678149148563"/>
    <n v="0.5845549862150492"/>
    <n v="2367.5252594546919"/>
    <n v="5.246678149148563"/>
    <n v="0.5845549862150492"/>
  </r>
  <r>
    <n v="1936"/>
    <x v="1"/>
    <x v="0"/>
    <x v="3"/>
    <s v="62-304.520 (7), F.A.C."/>
    <x v="3"/>
    <x v="3"/>
    <x v="17"/>
    <x v="28"/>
    <s v="Pine flatwoods"/>
    <n v="4110"/>
    <x v="1"/>
    <s v="MTWCD                 City of Palm Bay                       Brevard County"/>
    <x v="15"/>
    <x v="1"/>
    <m/>
    <m/>
    <n v="0"/>
    <n v="1"/>
    <n v="30"/>
    <n v="2.8940516405905279"/>
    <n v="23.593630206949875"/>
    <n v="2.74292863371954"/>
    <n v="10968.104831632341"/>
    <n v="23.593630206949875"/>
    <n v="2.7429262088515007"/>
    <n v="10968.104831632341"/>
    <n v="23.593630206949875"/>
    <n v="2.7429262088515007"/>
  </r>
  <r>
    <n v="1937"/>
    <x v="1"/>
    <x v="0"/>
    <x v="3"/>
    <s v="62-304.520 (7), F.A.C."/>
    <x v="3"/>
    <x v="3"/>
    <x v="17"/>
    <x v="28"/>
    <s v="Pine flatwoods"/>
    <n v="4110"/>
    <x v="1"/>
    <s v="MTWCD                 City of Palm Bay                       Brevard County   SJRWMD C-1 Diversion"/>
    <x v="15"/>
    <x v="1"/>
    <m/>
    <m/>
    <n v="0.38"/>
    <n v="0.62"/>
    <n v="273"/>
    <n v="22.420162480229124"/>
    <n v="166.62897471314346"/>
    <n v="11.459709942241322"/>
    <n v="74967.398105083179"/>
    <n v="103.30996432214887"/>
    <n v="11.459699811360025"/>
    <n v="46479.786825151517"/>
    <n v="103.30996432214887"/>
    <n v="11.459699811360025"/>
  </r>
  <r>
    <n v="1938"/>
    <x v="1"/>
    <x v="0"/>
    <x v="3"/>
    <s v="62-304.520 (7), F.A.C."/>
    <x v="3"/>
    <x v="3"/>
    <x v="17"/>
    <x v="28"/>
    <s v="Pine flatwoods"/>
    <n v="4110"/>
    <x v="1"/>
    <s v="MTWCD         City of West Melbourne                               Brevard County   SJRWMD C-1 Diversion"/>
    <x v="15"/>
    <x v="1"/>
    <m/>
    <m/>
    <n v="0.38"/>
    <n v="0.62"/>
    <n v="61"/>
    <n v="5.4052655702927703"/>
    <n v="39.814533178471386"/>
    <n v="2.3243334289049358"/>
    <n v="18486.731624998545"/>
    <n v="24.685010570652249"/>
    <n v="2.3243313740932372"/>
    <n v="11461.773607499097"/>
    <n v="24.685010570652249"/>
    <n v="2.3243313740932372"/>
  </r>
  <r>
    <n v="1939"/>
    <x v="1"/>
    <x v="0"/>
    <x v="3"/>
    <s v="62-304.520 (7), F.A.C."/>
    <x v="3"/>
    <x v="3"/>
    <x v="17"/>
    <x v="28"/>
    <s v="Pine flatwoods"/>
    <n v="4110"/>
    <x v="1"/>
    <s v="MTWCD       US Air Force          City of Palm Bay                       Brevard County   SJRWMD C-1 Diversion"/>
    <x v="15"/>
    <x v="1"/>
    <m/>
    <m/>
    <n v="0.38"/>
    <n v="0.62"/>
    <n v="72"/>
    <n v="10.846281003672271"/>
    <n v="79.984586691169071"/>
    <n v="4.818018153951579"/>
    <n v="36645.529804896963"/>
    <n v="49.590443748524834"/>
    <n v="4.8180138946142801"/>
    <n v="22720.228479036101"/>
    <n v="49.590443748524834"/>
    <n v="4.8180138946142801"/>
  </r>
  <r>
    <n v="1940"/>
    <x v="1"/>
    <x v="0"/>
    <x v="3"/>
    <s v="62-304.520 (7), F.A.C."/>
    <x v="3"/>
    <x v="3"/>
    <x v="17"/>
    <x v="112"/>
    <s v="Scrubby Pine flatwoods"/>
    <n v="4112"/>
    <x v="1"/>
    <s v="MTWCD                                        Brevard County   SJRWMD C-1 Diversion"/>
    <x v="15"/>
    <x v="1"/>
    <m/>
    <m/>
    <n v="0.38"/>
    <n v="0.62"/>
    <n v="2"/>
    <n v="7.3429822847373106E-3"/>
    <n v="5.762535164613275E-2"/>
    <n v="4.752109592644803E-3"/>
    <n v="27.346090066188768"/>
    <n v="3.5727718020602303E-2"/>
    <n v="4.7521053915735318E-3"/>
    <n v="16.954575841037038"/>
    <n v="3.5727718020602303E-2"/>
    <n v="4.7521053915735318E-3"/>
  </r>
  <r>
    <n v="1941"/>
    <x v="1"/>
    <x v="0"/>
    <x v="3"/>
    <s v="62-304.520 (7), F.A.C."/>
    <x v="3"/>
    <x v="3"/>
    <x v="17"/>
    <x v="78"/>
    <s v="Upland Mixed Forest"/>
    <n v="4140"/>
    <x v="1"/>
    <s v="MTWCD                                        Brevard County   SJRWMD C-1 Diversion"/>
    <x v="15"/>
    <x v="1"/>
    <m/>
    <m/>
    <n v="0.38"/>
    <n v="0.62"/>
    <n v="5"/>
    <n v="2.0641443648957106E-2"/>
    <n v="0.18233219191921654"/>
    <n v="1.833647955912145E-2"/>
    <n v="76.75522051635123"/>
    <n v="0.11304595898991426"/>
    <n v="1.8336463348877164E-2"/>
    <n v="47.588236720137765"/>
    <n v="0.11304595898991426"/>
    <n v="1.8336463348877164E-2"/>
  </r>
  <r>
    <n v="1942"/>
    <x v="1"/>
    <x v="0"/>
    <x v="3"/>
    <s v="62-304.520 (7), F.A.C."/>
    <x v="3"/>
    <x v="3"/>
    <x v="17"/>
    <x v="78"/>
    <s v="Upland Mixed Forest"/>
    <n v="4140"/>
    <x v="1"/>
    <s v="MTWCD         City of West Melbourne                               Brevard County   SJRWMD C-1 Diversion"/>
    <x v="15"/>
    <x v="1"/>
    <m/>
    <m/>
    <n v="0.38"/>
    <n v="0.62"/>
    <n v="33"/>
    <n v="3.0405213149649812"/>
    <n v="21.626106370583184"/>
    <n v="4.4354438832703655"/>
    <n v="8924.7987291513728"/>
    <n v="13.40818594976157"/>
    <n v="4.4354399621453311"/>
    <n v="5533.37521207385"/>
    <n v="13.40818594976157"/>
    <n v="4.4354399621453311"/>
  </r>
  <r>
    <n v="1943"/>
    <x v="1"/>
    <x v="0"/>
    <x v="3"/>
    <s v="62-304.520 (7), F.A.C."/>
    <x v="3"/>
    <x v="3"/>
    <x v="17"/>
    <x v="29"/>
    <s v="Upland Hardwood Forest"/>
    <n v="4200"/>
    <x v="1"/>
    <s v="MTWCD                                        Brevard County   SJRWMD C-1 Diversion"/>
    <x v="15"/>
    <x v="1"/>
    <m/>
    <m/>
    <n v="0.38"/>
    <n v="0.62"/>
    <n v="12"/>
    <n v="0.94301803479468183"/>
    <n v="8.4748294780371136"/>
    <n v="0.73353881656631148"/>
    <n v="3580.9106361194126"/>
    <n v="5.2543942763830103"/>
    <n v="0.7335381680861387"/>
    <n v="2220.1645943940357"/>
    <n v="5.2543942763830103"/>
    <n v="0.7335381680861387"/>
  </r>
  <r>
    <n v="1944"/>
    <x v="1"/>
    <x v="0"/>
    <x v="3"/>
    <s v="62-304.520 (7), F.A.C."/>
    <x v="3"/>
    <x v="3"/>
    <x v="17"/>
    <x v="29"/>
    <s v="Upland Hardwood Forest"/>
    <n v="4200"/>
    <x v="1"/>
    <s v="MTWCD                 City of Palm Bay                       Brevard County   SJRWMD C-1 Diversion"/>
    <x v="15"/>
    <x v="1"/>
    <m/>
    <m/>
    <n v="0.38"/>
    <n v="0.62"/>
    <n v="2"/>
    <n v="5.6629447316125694E-2"/>
    <n v="0.3764006378421153"/>
    <n v="2.8935589479596978E-2"/>
    <n v="170.00459037822424"/>
    <n v="0.23336839546211147"/>
    <n v="2.893556389927918E-2"/>
    <n v="105.40284603449903"/>
    <n v="0.23336839546211147"/>
    <n v="2.893556389927918E-2"/>
  </r>
  <r>
    <n v="1945"/>
    <x v="1"/>
    <x v="0"/>
    <x v="3"/>
    <s v="62-304.520 (7), F.A.C."/>
    <x v="3"/>
    <x v="3"/>
    <x v="17"/>
    <x v="129"/>
    <s v="Red Cedar- Cabbage Palm Hammock"/>
    <n v="4275"/>
    <x v="1"/>
    <s v="MTWCD                      City of Melbourne                  Brevard County   SJRWMD C-1 Diversion"/>
    <x v="15"/>
    <x v="1"/>
    <m/>
    <m/>
    <n v="0.38"/>
    <n v="0.62"/>
    <n v="2"/>
    <n v="1.8188737051015761E-2"/>
    <n v="0.1312444454828755"/>
    <n v="3.5953971693550538E-2"/>
    <n v="58.944615657166828"/>
    <n v="8.1371556199382827E-2"/>
    <n v="3.5953939908678054E-2"/>
    <n v="36.545661707443429"/>
    <n v="8.1371556199382827E-2"/>
    <n v="3.5953939908678054E-2"/>
  </r>
  <r>
    <n v="1946"/>
    <x v="1"/>
    <x v="0"/>
    <x v="3"/>
    <s v="62-304.520 (7), F.A.C."/>
    <x v="3"/>
    <x v="3"/>
    <x v="17"/>
    <x v="31"/>
    <s v="Cabbage palm"/>
    <n v="4280"/>
    <x v="1"/>
    <s v="MTWCD                                        Brevard County   SJRWMD C-1 Diversion"/>
    <x v="15"/>
    <x v="1"/>
    <m/>
    <m/>
    <n v="0.38"/>
    <n v="0.62"/>
    <n v="97"/>
    <n v="16.371759667463277"/>
    <n v="122.33743031448856"/>
    <n v="8.1880912533662435"/>
    <n v="53509.202130893675"/>
    <n v="75.849206794982905"/>
    <n v="8.188084014737953"/>
    <n v="33175.705321154084"/>
    <n v="75.849206794982905"/>
    <n v="8.188084014737953"/>
  </r>
  <r>
    <n v="1947"/>
    <x v="1"/>
    <x v="0"/>
    <x v="3"/>
    <s v="62-304.520 (7), F.A.C."/>
    <x v="3"/>
    <x v="3"/>
    <x v="17"/>
    <x v="31"/>
    <s v="Cabbage palm"/>
    <n v="4280"/>
    <x v="1"/>
    <s v="MTWCD                      City of Melbourne                  Brevard County   SJRWMD C-1 Diversion"/>
    <x v="15"/>
    <x v="1"/>
    <m/>
    <m/>
    <n v="0.38"/>
    <n v="0.62"/>
    <n v="19"/>
    <n v="0.70555939109950017"/>
    <n v="5.0653217098360708"/>
    <n v="0.43737165352520951"/>
    <n v="1762.7975399486556"/>
    <n v="3.1404994600983631"/>
    <n v="0.43737126686967226"/>
    <n v="1092.9344747681666"/>
    <n v="3.1404994600983631"/>
    <n v="0.43737126686967226"/>
  </r>
  <r>
    <n v="1948"/>
    <x v="1"/>
    <x v="0"/>
    <x v="3"/>
    <s v="62-304.520 (7), F.A.C."/>
    <x v="3"/>
    <x v="3"/>
    <x v="17"/>
    <x v="31"/>
    <s v="Cabbage palm"/>
    <n v="4280"/>
    <x v="1"/>
    <s v="MTWCD                 City of Palm Bay                       Brevard County   SJRWMD C-1 Diversion"/>
    <x v="15"/>
    <x v="1"/>
    <m/>
    <m/>
    <n v="0.38"/>
    <n v="0.62"/>
    <n v="27"/>
    <n v="3.6740144159442356"/>
    <n v="25.91298273762548"/>
    <n v="1.4753873142622125"/>
    <n v="11459.451635937769"/>
    <n v="16.066049297327798"/>
    <n v="1.4753860099557476"/>
    <n v="7104.8600142814194"/>
    <n v="16.066049297327798"/>
    <n v="1.4753860099557476"/>
  </r>
  <r>
    <n v="1949"/>
    <x v="1"/>
    <x v="0"/>
    <x v="3"/>
    <s v="62-304.520 (7), F.A.C."/>
    <x v="3"/>
    <x v="3"/>
    <x v="17"/>
    <x v="33"/>
    <s v="Hardwood Conifer Mixed"/>
    <n v="4340"/>
    <x v="1"/>
    <s v="MTWCD                                        Brevard County   SJRWMD C-1 Diversion"/>
    <x v="15"/>
    <x v="1"/>
    <m/>
    <m/>
    <n v="0.38"/>
    <n v="0.62"/>
    <n v="141"/>
    <n v="21.319454230950356"/>
    <n v="156.77873595247212"/>
    <n v="12.354514447045279"/>
    <n v="71815.418978154266"/>
    <n v="97.202816290532724"/>
    <n v="12.354503525117922"/>
    <n v="44525.559766455626"/>
    <n v="97.202816290532724"/>
    <n v="12.354503525117922"/>
  </r>
  <r>
    <n v="1950"/>
    <x v="1"/>
    <x v="0"/>
    <x v="3"/>
    <s v="62-304.520 (7), F.A.C."/>
    <x v="3"/>
    <x v="3"/>
    <x v="17"/>
    <x v="33"/>
    <s v="Hardwood Conifer Mixed"/>
    <n v="4340"/>
    <x v="1"/>
    <s v="MTWCD                      City of Melbourne                  Brevard County   SJRWMD C-1 Diversion"/>
    <x v="15"/>
    <x v="1"/>
    <m/>
    <m/>
    <n v="0.38"/>
    <n v="0.62"/>
    <n v="37"/>
    <n v="3.9773161063724198"/>
    <n v="30.497039318336988"/>
    <n v="2.5284696721278355"/>
    <n v="12698.308067466338"/>
    <n v="18.90816437736893"/>
    <n v="2.5284674368508306"/>
    <n v="7872.9510018291303"/>
    <n v="18.90816437736893"/>
    <n v="2.5284674368508306"/>
  </r>
  <r>
    <n v="1951"/>
    <x v="1"/>
    <x v="0"/>
    <x v="3"/>
    <s v="62-304.520 (7), F.A.C."/>
    <x v="3"/>
    <x v="3"/>
    <x v="17"/>
    <x v="33"/>
    <s v="Hardwood Conifer Mixed"/>
    <n v="4340"/>
    <x v="1"/>
    <s v="MTWCD                 City of Palm Bay                       Brevard County"/>
    <x v="15"/>
    <x v="1"/>
    <m/>
    <m/>
    <n v="0"/>
    <n v="1"/>
    <n v="27"/>
    <n v="1.5986933363052167"/>
    <n v="14.762945173905191"/>
    <n v="2.1027975501142864"/>
    <n v="6211.2836233947937"/>
    <n v="14.762945173905191"/>
    <n v="2.1027956911499248"/>
    <n v="6211.2836233947937"/>
    <n v="14.762945173905191"/>
    <n v="2.1027956911499248"/>
  </r>
  <r>
    <n v="1952"/>
    <x v="1"/>
    <x v="0"/>
    <x v="3"/>
    <s v="62-304.520 (7), F.A.C."/>
    <x v="3"/>
    <x v="3"/>
    <x v="17"/>
    <x v="33"/>
    <s v="Hardwood Conifer Mixed"/>
    <n v="4340"/>
    <x v="1"/>
    <s v="MTWCD                 City of Palm Bay                       Brevard County   SJRWMD C-1 Diversion"/>
    <x v="15"/>
    <x v="1"/>
    <m/>
    <m/>
    <n v="0.38"/>
    <n v="0.62"/>
    <n v="183"/>
    <n v="26.643034673898644"/>
    <n v="197.31081433994314"/>
    <n v="15.901689251146991"/>
    <n v="88683.561397826867"/>
    <n v="122.33270489076475"/>
    <n v="15.90167519336306"/>
    <n v="54983.808066652651"/>
    <n v="122.33270489076475"/>
    <n v="15.90167519336306"/>
  </r>
  <r>
    <n v="1953"/>
    <x v="1"/>
    <x v="0"/>
    <x v="3"/>
    <s v="62-304.520 (7), F.A.C."/>
    <x v="3"/>
    <x v="3"/>
    <x v="17"/>
    <x v="33"/>
    <s v="Hardwood Conifer Mixed"/>
    <n v="4340"/>
    <x v="1"/>
    <s v="MTWCD         City of West Melbourne                               Brevard County   SJRWMD C-1 Diversion"/>
    <x v="15"/>
    <x v="1"/>
    <m/>
    <m/>
    <n v="0.38"/>
    <n v="0.62"/>
    <n v="21"/>
    <n v="2.099716832230361"/>
    <n v="13.619155203375662"/>
    <n v="1.0247167405834621"/>
    <n v="6703.1180666499995"/>
    <n v="8.443876226092911"/>
    <n v="1.0247158346893595"/>
    <n v="4155.9332013229996"/>
    <n v="8.443876226092911"/>
    <n v="1.0247158346893595"/>
  </r>
  <r>
    <n v="1954"/>
    <x v="1"/>
    <x v="0"/>
    <x v="3"/>
    <s v="62-304.520 (7), F.A.C."/>
    <x v="3"/>
    <x v="3"/>
    <x v="17"/>
    <x v="130"/>
    <s v="Coniferous pine"/>
    <n v="4410"/>
    <x v="1"/>
    <s v="MTWCD         City of West Melbourne                               Brevard County   SJRWMD C-1 Diversion"/>
    <x v="15"/>
    <x v="1"/>
    <m/>
    <m/>
    <n v="0.38"/>
    <n v="0.62"/>
    <n v="6"/>
    <n v="1.2039912832031874"/>
    <n v="8.4108065042577884"/>
    <n v="0.73672268708450184"/>
    <n v="4097.5170912509111"/>
    <n v="5.2147000326398292"/>
    <n v="0.73672203578965134"/>
    <n v="2540.4605965755654"/>
    <n v="5.2147000326398292"/>
    <n v="0.73672203578965134"/>
  </r>
  <r>
    <n v="1955"/>
    <x v="1"/>
    <x v="0"/>
    <x v="3"/>
    <s v="62-304.520 (7), F.A.C."/>
    <x v="3"/>
    <x v="3"/>
    <x v="17"/>
    <x v="36"/>
    <s v="Streams and waterways"/>
    <n v="5100"/>
    <x v="1"/>
    <s v="MTWCD                                        Brevard County   SJRWMD C-1 Diversion"/>
    <x v="15"/>
    <x v="1"/>
    <m/>
    <m/>
    <n v="0.38"/>
    <n v="0.62"/>
    <n v="3"/>
    <n v="0.16251044332486597"/>
    <n v="1.0241048012238245"/>
    <n v="7.1605952521521257E-2"/>
    <n v="472.31014937836778"/>
    <n v="0.63494497675877115"/>
    <n v="7.1605889218749386E-2"/>
    <n v="292.83229261458803"/>
    <n v="0.63494497675877115"/>
    <n v="7.1605889218749386E-2"/>
  </r>
  <r>
    <n v="1956"/>
    <x v="1"/>
    <x v="0"/>
    <x v="3"/>
    <s v="62-304.520 (7), F.A.C."/>
    <x v="3"/>
    <x v="3"/>
    <x v="17"/>
    <x v="36"/>
    <s v="Streams and waterways"/>
    <n v="5100"/>
    <x v="1"/>
    <s v="MTWCD                      City of Melbourne                  Brevard County   SJRWMD C-1 Diversion"/>
    <x v="15"/>
    <x v="1"/>
    <m/>
    <m/>
    <n v="0.38"/>
    <n v="0.62"/>
    <n v="19"/>
    <n v="2.6630070235185759"/>
    <n v="16.028382274002109"/>
    <n v="1.5282019141184269"/>
    <n v="5451.2331651406912"/>
    <n v="9.9375970098813049"/>
    <n v="1.5282005631215643"/>
    <n v="3379.7645623872286"/>
    <n v="9.9375970098813049"/>
    <n v="1.5282005631215643"/>
  </r>
  <r>
    <n v="1957"/>
    <x v="1"/>
    <x v="0"/>
    <x v="3"/>
    <s v="62-304.520 (7), F.A.C."/>
    <x v="3"/>
    <x v="3"/>
    <x v="17"/>
    <x v="36"/>
    <s v="Streams and waterways"/>
    <n v="5100"/>
    <x v="1"/>
    <s v="MTWCD                 City of Palm Bay                       Brevard County"/>
    <x v="15"/>
    <x v="1"/>
    <m/>
    <m/>
    <n v="0"/>
    <n v="1"/>
    <n v="66"/>
    <n v="7.9383643154822012"/>
    <n v="48.985473142495373"/>
    <n v="6.74559326536012"/>
    <n v="21143.840721298486"/>
    <n v="48.985473142495373"/>
    <n v="6.7455873019627024"/>
    <n v="21143.840721298486"/>
    <n v="48.985473142495373"/>
    <n v="6.7455873019627024"/>
  </r>
  <r>
    <n v="1958"/>
    <x v="1"/>
    <x v="0"/>
    <x v="3"/>
    <s v="62-304.520 (7), F.A.C."/>
    <x v="3"/>
    <x v="3"/>
    <x v="17"/>
    <x v="36"/>
    <s v="Streams and waterways"/>
    <n v="5100"/>
    <x v="1"/>
    <s v="MTWCD                 City of Palm Bay                       Brevard County   SJRWMD C-1 Diversion"/>
    <x v="15"/>
    <x v="1"/>
    <m/>
    <m/>
    <n v="0.38"/>
    <n v="0.62"/>
    <n v="1660"/>
    <n v="237.18859650129713"/>
    <n v="1228.7815334392724"/>
    <n v="102.70145654910345"/>
    <n v="528516.98653556395"/>
    <n v="761.84455073235017"/>
    <n v="102.70136575655526"/>
    <n v="327680.53165205003"/>
    <n v="761.84455073235017"/>
    <n v="102.70136575655526"/>
  </r>
  <r>
    <n v="1959"/>
    <x v="1"/>
    <x v="0"/>
    <x v="3"/>
    <s v="62-304.520 (7), F.A.C."/>
    <x v="3"/>
    <x v="3"/>
    <x v="17"/>
    <x v="36"/>
    <s v="Streams and waterways"/>
    <n v="5100"/>
    <x v="1"/>
    <s v="MTWCD                 City of Palm Bay                       Brevard County   SJRWMD C-1 Diversion"/>
    <x v="15"/>
    <x v="1"/>
    <m/>
    <s v="looks like part of a WCD canal and ROW; assign to MTWCD"/>
    <n v="0.38"/>
    <n v="0.62"/>
    <n v="1"/>
    <n v="7.23837066004854E-5"/>
    <n v="3.7630806043857347E-4"/>
    <n v="2.7728712133759324E-5"/>
    <n v="0.16930694020246864"/>
    <n v="2.3331099747191556E-4"/>
    <n v="2.772868762037354E-5"/>
    <n v="0.10497030292553056"/>
    <n v="2.3331099747191556E-4"/>
    <n v="2.772868762037354E-5"/>
  </r>
  <r>
    <n v="1960"/>
    <x v="1"/>
    <x v="0"/>
    <x v="3"/>
    <s v="62-304.520 (7), F.A.C."/>
    <x v="3"/>
    <x v="3"/>
    <x v="17"/>
    <x v="36"/>
    <s v="Streams and waterways"/>
    <n v="5100"/>
    <x v="1"/>
    <s v="MTWCD         City of West Melbourne                               Brevard County   SJRWMD C-1 Diversion"/>
    <x v="15"/>
    <x v="1"/>
    <m/>
    <m/>
    <n v="0.38"/>
    <n v="0.62"/>
    <n v="41"/>
    <n v="7.7190483291812644"/>
    <n v="37.595731790587905"/>
    <n v="3.4917500649847453"/>
    <n v="18309.670454812171"/>
    <n v="23.309353710164494"/>
    <n v="3.4917469781260406"/>
    <n v="11351.99568198355"/>
    <n v="23.309353710164494"/>
    <n v="3.4917469781260406"/>
  </r>
  <r>
    <n v="1961"/>
    <x v="1"/>
    <x v="0"/>
    <x v="3"/>
    <s v="62-304.520 (7), F.A.C."/>
    <x v="3"/>
    <x v="3"/>
    <x v="17"/>
    <x v="36"/>
    <s v="Streams and waterways"/>
    <n v="5100"/>
    <x v="1"/>
    <s v="MTWCD       US Air Force          City of Palm Bay                       Brevard County   SJRWMD C-1 Diversion"/>
    <x v="15"/>
    <x v="1"/>
    <m/>
    <m/>
    <n v="0.38"/>
    <n v="0.62"/>
    <n v="38"/>
    <n v="1.8055970575089779"/>
    <n v="8.6628623340963493"/>
    <n v="0.6084294582429487"/>
    <n v="4168.0703592278633"/>
    <n v="5.3709746471397359"/>
    <n v="0.60842892036488283"/>
    <n v="2584.2036227212748"/>
    <n v="5.3709746471397359"/>
    <n v="0.60842892036488283"/>
  </r>
  <r>
    <n v="1962"/>
    <x v="1"/>
    <x v="0"/>
    <x v="3"/>
    <s v="62-304.520 (7), F.A.C."/>
    <x v="3"/>
    <x v="3"/>
    <x v="17"/>
    <x v="39"/>
    <s v="Reservoirs"/>
    <n v="5300"/>
    <x v="1"/>
    <s v="MTWCD                                        Brevard County   SJRWMD C-1 Diversion"/>
    <x v="15"/>
    <x v="1"/>
    <m/>
    <m/>
    <n v="0.38"/>
    <n v="0.62"/>
    <n v="61"/>
    <n v="7.900197247774063"/>
    <n v="16.783959346711441"/>
    <n v="1.7669662055124484"/>
    <n v="20775.978943527723"/>
    <n v="10.40605479496109"/>
    <n v="1.7669646434375812"/>
    <n v="12881.106944987188"/>
    <n v="10.40605479496109"/>
    <n v="1.7669646434375812"/>
  </r>
  <r>
    <n v="1963"/>
    <x v="1"/>
    <x v="0"/>
    <x v="3"/>
    <s v="62-304.520 (7), F.A.C."/>
    <x v="3"/>
    <x v="3"/>
    <x v="17"/>
    <x v="39"/>
    <s v="Reservoirs"/>
    <n v="5300"/>
    <x v="1"/>
    <s v="MTWCD                 City of Palm Bay                       Brevard County"/>
    <x v="15"/>
    <x v="1"/>
    <m/>
    <m/>
    <n v="0"/>
    <n v="1"/>
    <n v="5"/>
    <n v="3.5776549232519335E-2"/>
    <n v="0.29059946908098627"/>
    <n v="3.3855602604893939E-2"/>
    <n v="135.52968661400547"/>
    <n v="0.29059946908098627"/>
    <n v="3.3855572675070764E-2"/>
    <n v="135.52968661400547"/>
    <n v="0.29059946908098627"/>
    <n v="3.3855572675070764E-2"/>
  </r>
  <r>
    <n v="1964"/>
    <x v="1"/>
    <x v="0"/>
    <x v="3"/>
    <s v="62-304.520 (7), F.A.C."/>
    <x v="3"/>
    <x v="3"/>
    <x v="17"/>
    <x v="39"/>
    <s v="Reservoirs"/>
    <n v="5300"/>
    <x v="1"/>
    <s v="MTWCD                 City of Palm Bay                       Brevard County   SJRWMD C-1 Diversion"/>
    <x v="15"/>
    <x v="1"/>
    <m/>
    <m/>
    <n v="0.38"/>
    <n v="0.62"/>
    <n v="62"/>
    <n v="9.2723023562381481"/>
    <n v="8.5780693698565766"/>
    <n v="0.76436249983621685"/>
    <n v="16584.270411313963"/>
    <n v="5.3184030093110772"/>
    <n v="0.76436182410657028"/>
    <n v="10282.247655014658"/>
    <n v="5.3184030093110772"/>
    <n v="0.76436182410657028"/>
  </r>
  <r>
    <n v="1965"/>
    <x v="1"/>
    <x v="0"/>
    <x v="3"/>
    <s v="62-304.520 (7), F.A.C."/>
    <x v="3"/>
    <x v="3"/>
    <x v="17"/>
    <x v="39"/>
    <s v="Reservoirs"/>
    <n v="5300"/>
    <x v="1"/>
    <s v="MTWCD         City of West Melbourne                               Brevard County   SJRWMD C-1 Diversion"/>
    <x v="15"/>
    <x v="1"/>
    <m/>
    <m/>
    <n v="0.38"/>
    <n v="0.62"/>
    <n v="25"/>
    <n v="3.8866994887697226"/>
    <n v="6.7601278683835124"/>
    <n v="0.50630592238455163"/>
    <n v="9181.1647626977501"/>
    <n v="4.1912792783977775"/>
    <n v="0.50630547478812649"/>
    <n v="5692.3221528726053"/>
    <n v="4.1912792783977775"/>
    <n v="0.50630547478812649"/>
  </r>
  <r>
    <n v="1966"/>
    <x v="1"/>
    <x v="0"/>
    <x v="3"/>
    <s v="62-304.520 (7), F.A.C."/>
    <x v="3"/>
    <x v="3"/>
    <x v="17"/>
    <x v="45"/>
    <s v="Mixed wetland hardwoods"/>
    <n v="6170"/>
    <x v="1"/>
    <s v="MTWCD                 City of Palm Bay                       Brevard County"/>
    <x v="15"/>
    <x v="1"/>
    <m/>
    <m/>
    <n v="0"/>
    <n v="1"/>
    <n v="6"/>
    <n v="0.48504499827847614"/>
    <n v="2.30826816455364"/>
    <n v="0.27227657952614565"/>
    <n v="950.94245931705359"/>
    <n v="2.30826816455364"/>
    <n v="0.27227633882182456"/>
    <n v="950.94245931705359"/>
    <n v="2.30826816455364"/>
    <n v="0.27227633882182456"/>
  </r>
  <r>
    <n v="1967"/>
    <x v="1"/>
    <x v="0"/>
    <x v="3"/>
    <s v="62-304.520 (7), F.A.C."/>
    <x v="3"/>
    <x v="3"/>
    <x v="17"/>
    <x v="45"/>
    <s v="Mixed wetland hardwoods"/>
    <n v="6170"/>
    <x v="1"/>
    <s v="MTWCD                 City of Palm Bay                       Brevard County   SJRWMD C-1 Diversion"/>
    <x v="15"/>
    <x v="1"/>
    <m/>
    <m/>
    <n v="0.38"/>
    <n v="0.62"/>
    <n v="20"/>
    <n v="2.37412897382307"/>
    <n v="20.893241094671659"/>
    <n v="1.4740153253042736"/>
    <n v="8947.0782644751471"/>
    <n v="12.95380947869643"/>
    <n v="1.4740140222107065"/>
    <n v="5547.1885239745916"/>
    <n v="12.95380947869643"/>
    <n v="1.4740140222107065"/>
  </r>
  <r>
    <n v="1968"/>
    <x v="1"/>
    <x v="0"/>
    <x v="3"/>
    <s v="62-304.520 (7), F.A.C."/>
    <x v="3"/>
    <x v="3"/>
    <x v="17"/>
    <x v="45"/>
    <s v="Mixed wetland hardwoods"/>
    <n v="6170"/>
    <x v="1"/>
    <s v="MTWCD         City of West Melbourne                               Brevard County   SJRWMD C-1 Diversion"/>
    <x v="15"/>
    <x v="1"/>
    <m/>
    <m/>
    <n v="0.38"/>
    <n v="0.62"/>
    <n v="1"/>
    <n v="3.39495580649809E-2"/>
    <n v="0.30419296560243259"/>
    <n v="2.4506464247670705E-2"/>
    <n v="142.1331762530294"/>
    <n v="0.18859963867350821"/>
    <n v="2.4506442582891877E-2"/>
    <n v="88.122569276878224"/>
    <n v="0.18859963867350821"/>
    <n v="2.4506442582891877E-2"/>
  </r>
  <r>
    <n v="1969"/>
    <x v="1"/>
    <x v="0"/>
    <x v="3"/>
    <s v="62-304.520 (7), F.A.C."/>
    <x v="3"/>
    <x v="3"/>
    <x v="17"/>
    <x v="49"/>
    <s v="Hydric pine flatwoods"/>
    <n v="6250"/>
    <x v="1"/>
    <s v="MTWCD                 City of Palm Bay                       Brevard County   SJRWMD C-1 Diversion"/>
    <x v="15"/>
    <x v="1"/>
    <m/>
    <m/>
    <n v="0.38"/>
    <n v="0.62"/>
    <n v="3"/>
    <n v="0.24048251571621981"/>
    <n v="2.1268094230126864"/>
    <n v="0.18384933482847104"/>
    <n v="984.67233009684162"/>
    <n v="1.3186218422678655"/>
    <n v="0.18384917229767472"/>
    <n v="610.49684466004169"/>
    <n v="1.3186218422678655"/>
    <n v="0.18384917229767472"/>
  </r>
  <r>
    <n v="1970"/>
    <x v="1"/>
    <x v="0"/>
    <x v="3"/>
    <s v="62-304.520 (7), F.A.C."/>
    <x v="3"/>
    <x v="3"/>
    <x v="17"/>
    <x v="49"/>
    <s v="Hydric pine flatwoods"/>
    <n v="6250"/>
    <x v="1"/>
    <s v="MTWCD         City of West Melbourne                               Brevard County   SJRWMD C-1 Diversion"/>
    <x v="15"/>
    <x v="1"/>
    <m/>
    <m/>
    <n v="0.38"/>
    <n v="0.62"/>
    <n v="2"/>
    <n v="9.4453688308343195E-4"/>
    <n v="5.8016611158312418E-3"/>
    <n v="4.0015614396323622E-4"/>
    <n v="2.7195222275208746"/>
    <n v="3.5970298918153701E-3"/>
    <n v="4.0015579020782595E-4"/>
    <n v="1.686103781062942"/>
    <n v="3.5970298918153701E-3"/>
    <n v="4.0015579020782595E-4"/>
  </r>
  <r>
    <n v="1971"/>
    <x v="1"/>
    <x v="0"/>
    <x v="3"/>
    <s v="62-304.520 (7), F.A.C."/>
    <x v="3"/>
    <x v="3"/>
    <x v="17"/>
    <x v="50"/>
    <s v="Wetland Forested Mixed"/>
    <n v="6300"/>
    <x v="1"/>
    <s v="MTWCD                      City of Melbourne                  Brevard County   SJRWMD C-1 Diversion"/>
    <x v="15"/>
    <x v="1"/>
    <m/>
    <m/>
    <n v="0.38"/>
    <n v="0.62"/>
    <n v="10"/>
    <n v="0.51770445845645452"/>
    <n v="4.7220830610112694"/>
    <n v="0.43336857322069189"/>
    <n v="1656.7301253055871"/>
    <n v="2.927691497826987"/>
    <n v="0.43336819010405103"/>
    <n v="1027.1726776894641"/>
    <n v="2.927691497826987"/>
    <n v="0.43336819010405103"/>
  </r>
  <r>
    <n v="1972"/>
    <x v="1"/>
    <x v="0"/>
    <x v="3"/>
    <s v="62-304.520 (7), F.A.C."/>
    <x v="3"/>
    <x v="3"/>
    <x v="17"/>
    <x v="50"/>
    <s v="Wetland Forested Mixed"/>
    <n v="6300"/>
    <x v="1"/>
    <s v="MTWCD                 City of Palm Bay                       Brevard County"/>
    <x v="15"/>
    <x v="1"/>
    <m/>
    <m/>
    <n v="0"/>
    <n v="1"/>
    <n v="54"/>
    <n v="10.543139698914683"/>
    <n v="83.932668915407064"/>
    <n v="10.358131677178054"/>
    <n v="33945.34316955354"/>
    <n v="83.932668915407064"/>
    <n v="10.358122520139784"/>
    <n v="33945.34316955354"/>
    <n v="83.932668915407064"/>
    <n v="10.358122520139784"/>
  </r>
  <r>
    <n v="1973"/>
    <x v="1"/>
    <x v="0"/>
    <x v="3"/>
    <s v="62-304.520 (7), F.A.C."/>
    <x v="3"/>
    <x v="3"/>
    <x v="17"/>
    <x v="50"/>
    <s v="Wetland Forested Mixed"/>
    <n v="6300"/>
    <x v="1"/>
    <s v="MTWCD                 City of Palm Bay                       Brevard County   SJRWMD C-1 Diversion"/>
    <x v="15"/>
    <x v="1"/>
    <m/>
    <m/>
    <n v="0.38"/>
    <n v="0.62"/>
    <n v="48"/>
    <n v="6.2823255837879595"/>
    <n v="34.146488755214968"/>
    <n v="2.5092559204681031"/>
    <n v="13082.368713754078"/>
    <n v="21.170823028233276"/>
    <n v="2.5092537021768919"/>
    <n v="8111.0686025275299"/>
    <n v="21.170823028233276"/>
    <n v="2.5092537021768919"/>
  </r>
  <r>
    <n v="1974"/>
    <x v="1"/>
    <x v="0"/>
    <x v="3"/>
    <s v="62-304.520 (7), F.A.C."/>
    <x v="3"/>
    <x v="3"/>
    <x v="17"/>
    <x v="51"/>
    <s v="Freshwater marshes"/>
    <n v="6410"/>
    <x v="1"/>
    <s v="MTWCD                                        Brevard County   SJRWMD C-1 Diversion"/>
    <x v="15"/>
    <x v="1"/>
    <m/>
    <m/>
    <n v="0.38"/>
    <n v="0.62"/>
    <n v="8"/>
    <n v="1.1214887252065122"/>
    <n v="7.7791646377059518"/>
    <n v="0.49219454930568507"/>
    <n v="3209.7301426110889"/>
    <n v="4.8230820753776911"/>
    <n v="0.49219411418432685"/>
    <n v="1990.0326884188753"/>
    <n v="4.8230820753776911"/>
    <n v="0.49219411418432685"/>
  </r>
  <r>
    <n v="1975"/>
    <x v="1"/>
    <x v="0"/>
    <x v="3"/>
    <s v="62-304.520 (7), F.A.C."/>
    <x v="3"/>
    <x v="3"/>
    <x v="17"/>
    <x v="51"/>
    <s v="Freshwater marshes"/>
    <n v="6410"/>
    <x v="1"/>
    <s v="MTWCD                      City of Melbourne                  Brevard County   SJRWMD C-1 Diversion"/>
    <x v="15"/>
    <x v="1"/>
    <m/>
    <m/>
    <n v="0.38"/>
    <n v="0.62"/>
    <n v="3"/>
    <n v="8.9513001072985529E-2"/>
    <n v="0.70760835433159475"/>
    <n v="9.0240543202355084E-2"/>
    <n v="261.30418594435321"/>
    <n v="0.43871717968558877"/>
    <n v="9.0240463425795794E-2"/>
    <n v="162.00859528549898"/>
    <n v="0.43871717968558877"/>
    <n v="9.0240463425795794E-2"/>
  </r>
  <r>
    <n v="1976"/>
    <x v="1"/>
    <x v="0"/>
    <x v="3"/>
    <s v="62-304.520 (7), F.A.C."/>
    <x v="3"/>
    <x v="3"/>
    <x v="17"/>
    <x v="51"/>
    <s v="Freshwater marshes"/>
    <n v="6410"/>
    <x v="1"/>
    <s v="MTWCD                 City of Palm Bay                       Brevard County   SJRWMD C-1 Diversion"/>
    <x v="15"/>
    <x v="1"/>
    <m/>
    <m/>
    <n v="0.38"/>
    <n v="0.62"/>
    <n v="36"/>
    <n v="5.5725544212978786"/>
    <n v="43.702010279169329"/>
    <n v="3.4766223691535196"/>
    <n v="18870.59168193099"/>
    <n v="27.095246373084979"/>
    <n v="3.4766192956683524"/>
    <n v="11699.766842797215"/>
    <n v="27.095246373084979"/>
    <n v="3.4766192956683524"/>
  </r>
  <r>
    <n v="1977"/>
    <x v="1"/>
    <x v="0"/>
    <x v="3"/>
    <s v="62-304.520 (7), F.A.C."/>
    <x v="3"/>
    <x v="3"/>
    <x v="17"/>
    <x v="114"/>
    <s v="Graminoid marsh"/>
    <n v="6414"/>
    <x v="1"/>
    <s v="MTWCD                                        Brevard County   SJRWMD C-1 Diversion"/>
    <x v="15"/>
    <x v="1"/>
    <m/>
    <m/>
    <n v="0.38"/>
    <n v="0.62"/>
    <n v="7"/>
    <n v="0.53730308633720225"/>
    <n v="4.3314312215070823"/>
    <n v="0.28501894242502579"/>
    <n v="1760.9144295276617"/>
    <n v="2.6854873573343903"/>
    <n v="0.28501869045590167"/>
    <n v="1091.7669463071502"/>
    <n v="2.6854873573343903"/>
    <n v="0.28501869045590167"/>
  </r>
  <r>
    <n v="1978"/>
    <x v="1"/>
    <x v="0"/>
    <x v="3"/>
    <s v="62-304.520 (7), F.A.C."/>
    <x v="3"/>
    <x v="3"/>
    <x v="17"/>
    <x v="114"/>
    <s v="Graminoid marsh"/>
    <n v="6414"/>
    <x v="1"/>
    <s v="MTWCD                      City of Melbourne                  Brevard County   SJRWMD C-1 Diversion"/>
    <x v="15"/>
    <x v="1"/>
    <m/>
    <m/>
    <n v="0.38"/>
    <n v="0.62"/>
    <n v="10"/>
    <n v="1.2282626083571242"/>
    <n v="10.037624130901522"/>
    <n v="0.7451781627774603"/>
    <n v="4365.6728420319769"/>
    <n v="6.2233269611589428"/>
    <n v="0.7451775040076003"/>
    <n v="2706.7171620598265"/>
    <n v="6.2233269611589428"/>
    <n v="0.7451775040076003"/>
  </r>
  <r>
    <n v="1979"/>
    <x v="1"/>
    <x v="0"/>
    <x v="3"/>
    <s v="62-304.520 (7), F.A.C."/>
    <x v="3"/>
    <x v="3"/>
    <x v="17"/>
    <x v="114"/>
    <s v="Graminoid marsh"/>
    <n v="6414"/>
    <x v="1"/>
    <s v="MTWCD                 City of Palm Bay                       Brevard County   SJRWMD C-1 Diversion"/>
    <x v="15"/>
    <x v="1"/>
    <m/>
    <m/>
    <n v="0.38"/>
    <n v="0.62"/>
    <n v="3"/>
    <n v="6.782215981091317E-3"/>
    <n v="5.4285614473932486E-2"/>
    <n v="3.4521228430186212E-3"/>
    <n v="22.197764396654122"/>
    <n v="3.3657080973838141E-2"/>
    <n v="3.4521197911920936E-3"/>
    <n v="13.762613925925557"/>
    <n v="3.3657080973838141E-2"/>
    <n v="3.4521197911920936E-3"/>
  </r>
  <r>
    <n v="1980"/>
    <x v="1"/>
    <x v="0"/>
    <x v="3"/>
    <s v="62-304.520 (7), F.A.C."/>
    <x v="3"/>
    <x v="3"/>
    <x v="17"/>
    <x v="131"/>
    <s v="Flag marsh"/>
    <n v="6416"/>
    <x v="1"/>
    <s v="MTWCD                                        Brevard County   SJRWMD C-1 Diversion"/>
    <x v="15"/>
    <x v="1"/>
    <m/>
    <m/>
    <n v="0.38"/>
    <n v="0.62"/>
    <n v="2"/>
    <n v="7.0229964594532346E-2"/>
    <n v="0.56630690409846607"/>
    <n v="4.5357915424226264E-2"/>
    <n v="231.10420200996901"/>
    <n v="0.35111028054104892"/>
    <n v="4.5357875325859144E-2"/>
    <n v="143.28460524618077"/>
    <n v="0.35111028054104892"/>
    <n v="4.5357875325859144E-2"/>
  </r>
  <r>
    <n v="1981"/>
    <x v="1"/>
    <x v="0"/>
    <x v="3"/>
    <s v="62-304.520 (7), F.A.C."/>
    <x v="3"/>
    <x v="3"/>
    <x v="17"/>
    <x v="53"/>
    <s v="Wet prairies"/>
    <n v="6430"/>
    <x v="1"/>
    <s v="MTWCD                                        Brevard County   SJRWMD C-1 Diversion"/>
    <x v="15"/>
    <x v="1"/>
    <m/>
    <m/>
    <n v="0.38"/>
    <n v="0.62"/>
    <n v="158"/>
    <n v="31.551454149588714"/>
    <n v="187.88663455924424"/>
    <n v="11.651075079918067"/>
    <n v="97693.791676629378"/>
    <n v="116.48971342673147"/>
    <n v="11.651064779861681"/>
    <n v="60570.150839510192"/>
    <n v="116.48971342673147"/>
    <n v="11.651064779861681"/>
  </r>
  <r>
    <n v="1982"/>
    <x v="1"/>
    <x v="0"/>
    <x v="3"/>
    <s v="62-304.520 (7), F.A.C."/>
    <x v="3"/>
    <x v="3"/>
    <x v="17"/>
    <x v="53"/>
    <s v="Wet prairies"/>
    <n v="6430"/>
    <x v="1"/>
    <s v="MTWCD                 City of Palm Bay                       Brevard County   SJRWMD C-1 Diversion"/>
    <x v="15"/>
    <x v="1"/>
    <m/>
    <m/>
    <n v="0.38"/>
    <n v="0.62"/>
    <n v="17"/>
    <n v="0.95043681687317327"/>
    <n v="5.2543929911104543"/>
    <n v="0.36275490143567579"/>
    <n v="2551.4517765829323"/>
    <n v="3.257723654488482"/>
    <n v="0.36275458074458811"/>
    <n v="1581.9001014814182"/>
    <n v="3.257723654488482"/>
    <n v="0.36275458074458811"/>
  </r>
  <r>
    <n v="1983"/>
    <x v="1"/>
    <x v="0"/>
    <x v="3"/>
    <s v="62-304.520 (7), F.A.C."/>
    <x v="3"/>
    <x v="3"/>
    <x v="17"/>
    <x v="54"/>
    <s v="Emergent aquatic vegetation"/>
    <n v="6440"/>
    <x v="1"/>
    <s v="MTWCD                 City of Palm Bay                       Brevard County   SJRWMD C-1 Diversion"/>
    <x v="15"/>
    <x v="1"/>
    <m/>
    <m/>
    <n v="0.38"/>
    <n v="0.62"/>
    <n v="18"/>
    <n v="2.1507284217890539"/>
    <n v="8.6818462780867485"/>
    <n v="0.58072083098560234"/>
    <n v="3715.9369234391315"/>
    <n v="5.3827446924137847"/>
    <n v="0.58072031760316578"/>
    <n v="2303.8808925322614"/>
    <n v="5.3827446924137847"/>
    <n v="0.58072031760316578"/>
  </r>
  <r>
    <n v="1984"/>
    <x v="1"/>
    <x v="0"/>
    <x v="3"/>
    <s v="62-304.520 (7), F.A.C."/>
    <x v="3"/>
    <x v="3"/>
    <x v="17"/>
    <x v="55"/>
    <s v="Mixed scrub-shrub wetland"/>
    <n v="6460"/>
    <x v="1"/>
    <s v="MTWCD                                        Brevard County   SJRWMD C-1 Diversion"/>
    <x v="15"/>
    <x v="1"/>
    <m/>
    <m/>
    <n v="0.38"/>
    <n v="0.62"/>
    <n v="26"/>
    <n v="1.7213765396325238"/>
    <n v="13.412304053390798"/>
    <n v="1.0090825255492037"/>
    <n v="5381.2604366944079"/>
    <n v="8.3156285131022951"/>
    <n v="1.0090816334764245"/>
    <n v="3336.3814707505326"/>
    <n v="8.3156285131022951"/>
    <n v="1.0090816334764245"/>
  </r>
  <r>
    <n v="1985"/>
    <x v="1"/>
    <x v="0"/>
    <x v="3"/>
    <s v="62-304.520 (7), F.A.C."/>
    <x v="3"/>
    <x v="3"/>
    <x v="17"/>
    <x v="55"/>
    <s v="Mixed scrub-shrub wetland"/>
    <n v="6460"/>
    <x v="1"/>
    <s v="MTWCD                      City of Melbourne                  Brevard County   SJRWMD C-1 Diversion"/>
    <x v="15"/>
    <x v="1"/>
    <m/>
    <m/>
    <n v="0.38"/>
    <n v="0.62"/>
    <n v="8"/>
    <n v="0.96755155806125737"/>
    <n v="6.3116282954248559"/>
    <n v="0.39196286976563177"/>
    <n v="2627.8242396780511"/>
    <n v="3.9132095431634113"/>
    <n v="0.39196252325343145"/>
    <n v="1629.2510286003915"/>
    <n v="3.9132095431634113"/>
    <n v="0.39196252325343145"/>
  </r>
  <r>
    <n v="1986"/>
    <x v="1"/>
    <x v="0"/>
    <x v="3"/>
    <s v="62-304.520 (7), F.A.C."/>
    <x v="3"/>
    <x v="3"/>
    <x v="17"/>
    <x v="55"/>
    <s v="Mixed scrub-shrub wetland"/>
    <n v="6460"/>
    <x v="1"/>
    <s v="MTWCD                 City of Palm Bay                       Brevard County   SJRWMD C-1 Diversion"/>
    <x v="15"/>
    <x v="1"/>
    <m/>
    <m/>
    <n v="0.38"/>
    <n v="0.62"/>
    <n v="78"/>
    <n v="7.5641162279664327"/>
    <n v="42.53908621778703"/>
    <n v="2.7303023431399853"/>
    <n v="17994.301558526226"/>
    <n v="26.374233455027966"/>
    <n v="2.7302999294341364"/>
    <n v="11156.466966286262"/>
    <n v="26.374233455027966"/>
    <n v="2.7302999294341364"/>
  </r>
  <r>
    <n v="1987"/>
    <x v="1"/>
    <x v="0"/>
    <x v="3"/>
    <s v="62-304.520 (7), F.A.C."/>
    <x v="3"/>
    <x v="3"/>
    <x v="17"/>
    <x v="75"/>
    <s v="Disturbed land"/>
    <n v="7400"/>
    <x v="0"/>
    <s v="MTWCD                                        Brevard County   SJRWMD C-1 Diversion"/>
    <x v="15"/>
    <x v="1"/>
    <m/>
    <m/>
    <n v="0.38"/>
    <n v="0.62"/>
    <n v="12"/>
    <n v="0.69248175059809935"/>
    <n v="5.366383530074093"/>
    <n v="0.41140201210281874"/>
    <n v="2334.7686254386572"/>
    <n v="3.3271577886459376"/>
    <n v="0.41140164840557181"/>
    <n v="1447.5565477719674"/>
    <n v="3.3271577886459376"/>
    <n v="0.41140164840557181"/>
  </r>
  <r>
    <n v="1988"/>
    <x v="1"/>
    <x v="0"/>
    <x v="3"/>
    <s v="62-304.520 (7), F.A.C."/>
    <x v="3"/>
    <x v="3"/>
    <x v="17"/>
    <x v="75"/>
    <s v="Disturbed land"/>
    <n v="7400"/>
    <x v="0"/>
    <s v="MTWCD                      City of Melbourne                  Brevard County   SJRWMD C-1 Diversion"/>
    <x v="15"/>
    <x v="1"/>
    <m/>
    <m/>
    <n v="0.38"/>
    <n v="0.62"/>
    <n v="14"/>
    <n v="1.9593147807956652"/>
    <n v="16.874162669623185"/>
    <n v="1.5755395591799579"/>
    <n v="6204.602258547905"/>
    <n v="10.461980855166377"/>
    <n v="1.5755381663345573"/>
    <n v="3846.8534002997017"/>
    <n v="10.461980855166377"/>
    <n v="1.5755381663345573"/>
  </r>
  <r>
    <n v="1989"/>
    <x v="1"/>
    <x v="0"/>
    <x v="3"/>
    <s v="62-304.520 (7), F.A.C."/>
    <x v="3"/>
    <x v="3"/>
    <x v="17"/>
    <x v="75"/>
    <s v="Disturbed land"/>
    <n v="7400"/>
    <x v="0"/>
    <s v="MTWCD                 City of Palm Bay                       Brevard County   SJRWMD C-1 Diversion"/>
    <x v="15"/>
    <x v="1"/>
    <m/>
    <m/>
    <n v="0.38"/>
    <n v="0.62"/>
    <n v="59"/>
    <n v="7.3984431312464896"/>
    <n v="45.497675228289729"/>
    <n v="3.3934691353398612"/>
    <n v="19323.486436638897"/>
    <n v="28.208558641539618"/>
    <n v="3.3934661353657583"/>
    <n v="11980.561590716117"/>
    <n v="28.208558641539618"/>
    <n v="3.3934661353657583"/>
  </r>
  <r>
    <n v="1990"/>
    <x v="1"/>
    <x v="0"/>
    <x v="3"/>
    <s v="62-304.520 (7), F.A.C."/>
    <x v="3"/>
    <x v="3"/>
    <x v="17"/>
    <x v="75"/>
    <s v="Disturbed land"/>
    <n v="7400"/>
    <x v="0"/>
    <s v="MTWCD         City of West Melbourne                               Brevard County   SJRWMD C-1 Diversion"/>
    <x v="15"/>
    <x v="1"/>
    <m/>
    <m/>
    <n v="0.38"/>
    <n v="0.62"/>
    <n v="6"/>
    <n v="0.26424940290847043"/>
    <n v="1.8259385251508022"/>
    <n v="0.15793036988094569"/>
    <n v="896.08374524076203"/>
    <n v="1.1320818855934975"/>
    <n v="0.15793023026363964"/>
    <n v="555.57192204927242"/>
    <n v="1.1320818855934975"/>
    <n v="0.15793023026363964"/>
  </r>
  <r>
    <n v="1991"/>
    <x v="1"/>
    <x v="0"/>
    <x v="3"/>
    <s v="62-304.520 (7), F.A.C."/>
    <x v="3"/>
    <x v="3"/>
    <x v="17"/>
    <x v="93"/>
    <s v="Rural land in transition without positive indicators of intended activity"/>
    <n v="7410"/>
    <x v="0"/>
    <s v="MTWCD                                        Brevard County   SJRWMD C-1 Diversion"/>
    <x v="15"/>
    <x v="1"/>
    <m/>
    <m/>
    <n v="0.38"/>
    <n v="0.62"/>
    <n v="18"/>
    <n v="1.5112810496911917"/>
    <n v="10.92046289986085"/>
    <n v="0.84200272638035867"/>
    <n v="4899.0392163905399"/>
    <n v="6.7706869979137254"/>
    <n v="0.84200198201337817"/>
    <n v="3037.4043141621341"/>
    <n v="6.7706869979137254"/>
    <n v="0.84200198201337817"/>
  </r>
  <r>
    <n v="1992"/>
    <x v="1"/>
    <x v="0"/>
    <x v="3"/>
    <s v="62-304.520 (7), F.A.C."/>
    <x v="3"/>
    <x v="3"/>
    <x v="17"/>
    <x v="93"/>
    <s v="Rural land in transition without positive indicators of intended activity"/>
    <n v="7410"/>
    <x v="0"/>
    <s v="MTWCD                      City of Melbourne                  Brevard County   SJRWMD C-1 Diversion"/>
    <x v="15"/>
    <x v="1"/>
    <m/>
    <m/>
    <n v="0.38"/>
    <n v="0.62"/>
    <n v="17"/>
    <n v="3.5096261595794132"/>
    <n v="28.836509653006551"/>
    <n v="2.5254922272388014"/>
    <n v="11586.023725029512"/>
    <n v="17.878635984864061"/>
    <n v="2.5254899945939853"/>
    <n v="7183.3347095182971"/>
    <n v="17.878635984864061"/>
    <n v="2.5254899945939853"/>
  </r>
  <r>
    <n v="1993"/>
    <x v="1"/>
    <x v="0"/>
    <x v="3"/>
    <s v="62-304.520 (7), F.A.C."/>
    <x v="3"/>
    <x v="3"/>
    <x v="17"/>
    <x v="93"/>
    <s v="Rural land in transition without positive indicators of intended activity"/>
    <n v="7410"/>
    <x v="0"/>
    <s v="MTWCD                 City of Palm Bay                       Brevard County   SJRWMD C-1 Diversion"/>
    <x v="15"/>
    <x v="1"/>
    <m/>
    <m/>
    <n v="0.38"/>
    <n v="0.62"/>
    <n v="13"/>
    <n v="1.4269408479637007"/>
    <n v="8.3064959598898103"/>
    <n v="0.59616810895326433"/>
    <n v="4006.9489561822029"/>
    <n v="5.150027495131682"/>
    <n v="0.5961675819147646"/>
    <n v="2484.3083528329657"/>
    <n v="5.150027495131682"/>
    <n v="0.5961675819147646"/>
  </r>
  <r>
    <n v="1994"/>
    <x v="1"/>
    <x v="0"/>
    <x v="3"/>
    <s v="62-304.520 (7), F.A.C."/>
    <x v="3"/>
    <x v="3"/>
    <x v="17"/>
    <x v="18"/>
    <s v="Spoil areas"/>
    <n v="7430"/>
    <x v="0"/>
    <s v="MTWCD                                        Brevard County   SJRWMD C-1 Diversion"/>
    <x v="15"/>
    <x v="1"/>
    <m/>
    <m/>
    <n v="0.38"/>
    <n v="0.62"/>
    <n v="165"/>
    <n v="14.17573053669693"/>
    <n v="108.51700601288815"/>
    <n v="8.3827752536552982"/>
    <n v="46548.450028109037"/>
    <n v="67.280543727990718"/>
    <n v="8.3827678429178984"/>
    <n v="28860.039017427571"/>
    <n v="67.280543727990718"/>
    <n v="8.3827678429178984"/>
  </r>
  <r>
    <n v="1995"/>
    <x v="1"/>
    <x v="0"/>
    <x v="3"/>
    <s v="62-304.520 (7), F.A.C."/>
    <x v="3"/>
    <x v="3"/>
    <x v="17"/>
    <x v="18"/>
    <s v="Spoil areas"/>
    <n v="7430"/>
    <x v="0"/>
    <s v="MTWCD                      City of Melbourne                  Brevard County   SJRWMD C-1 Diversion"/>
    <x v="15"/>
    <x v="1"/>
    <m/>
    <m/>
    <n v="0.38"/>
    <n v="0.62"/>
    <n v="58"/>
    <n v="10.236262829362403"/>
    <n v="77.178712955852873"/>
    <n v="6.2102778314180158"/>
    <n v="34225.259861852734"/>
    <n v="47.850802032628799"/>
    <n v="6.2102723412626935"/>
    <n v="21219.661114348692"/>
    <n v="47.850802032628799"/>
    <n v="6.2102723412626935"/>
  </r>
  <r>
    <n v="1996"/>
    <x v="1"/>
    <x v="0"/>
    <x v="3"/>
    <s v="62-304.520 (7), F.A.C."/>
    <x v="3"/>
    <x v="3"/>
    <x v="17"/>
    <x v="18"/>
    <s v="Spoil areas"/>
    <n v="7430"/>
    <x v="0"/>
    <s v="MTWCD                 City of Palm Bay                       Brevard County   SJRWMD C-1 Diversion"/>
    <x v="15"/>
    <x v="1"/>
    <m/>
    <m/>
    <n v="0.38"/>
    <n v="0.62"/>
    <n v="1178"/>
    <n v="227.78364333461263"/>
    <n v="1528.6679659034739"/>
    <n v="118.09240342916934"/>
    <n v="703520.66686127218"/>
    <n v="947.77413886015324"/>
    <n v="118.09229903035592"/>
    <n v="436182.81345398858"/>
    <n v="947.77413886015324"/>
    <n v="118.09229903035592"/>
  </r>
  <r>
    <n v="1997"/>
    <x v="1"/>
    <x v="0"/>
    <x v="3"/>
    <s v="62-304.520 (7), F.A.C."/>
    <x v="3"/>
    <x v="3"/>
    <x v="17"/>
    <x v="18"/>
    <s v="Spoil areas"/>
    <n v="7430"/>
    <x v="0"/>
    <s v="MTWCD                 City of Palm Bay                       Brevard County   SJRWMD C-1 Diversion"/>
    <x v="15"/>
    <x v="1"/>
    <m/>
    <s v="looks like part of a WCD canal and ROW; assign to MTWCD"/>
    <n v="0.38"/>
    <n v="0.62"/>
    <n v="76"/>
    <n v="5.455883332715389E-3"/>
    <n v="3.3331919213547501E-2"/>
    <n v="2.528660312775626E-3"/>
    <n v="15.003839426856167"/>
    <n v="2.0665789912399438E-2"/>
    <n v="2.5286580773300859E-3"/>
    <n v="9.3023804446508187"/>
    <n v="2.0665789912399438E-2"/>
    <n v="2.5286580773300859E-3"/>
  </r>
  <r>
    <n v="1998"/>
    <x v="1"/>
    <x v="0"/>
    <x v="3"/>
    <s v="62-304.520 (7), F.A.C."/>
    <x v="3"/>
    <x v="3"/>
    <x v="17"/>
    <x v="18"/>
    <s v="Spoil areas"/>
    <n v="7430"/>
    <x v="0"/>
    <s v="MTWCD         City of West Melbourne                               Brevard County   SJRWMD C-1 Diversion"/>
    <x v="15"/>
    <x v="1"/>
    <m/>
    <m/>
    <n v="0.38"/>
    <n v="0.62"/>
    <n v="13"/>
    <n v="0.24274798834122566"/>
    <n v="1.1233283951029345"/>
    <n v="9.1540507917158537E-2"/>
    <n v="595.49321112590735"/>
    <n v="0.69646360496381932"/>
    <n v="9.1540426991373824E-2"/>
    <n v="369.20579089806256"/>
    <n v="0.69646360496381932"/>
    <n v="9.1540426991373824E-2"/>
  </r>
  <r>
    <n v="1999"/>
    <x v="1"/>
    <x v="0"/>
    <x v="3"/>
    <s v="62-304.520 (7), F.A.C."/>
    <x v="3"/>
    <x v="3"/>
    <x v="17"/>
    <x v="18"/>
    <s v="Spoil areas"/>
    <n v="7430"/>
    <x v="0"/>
    <s v="MTWCD       US Air Force          City of Palm Bay                       Brevard County   SJRWMD C-1 Diversion"/>
    <x v="15"/>
    <x v="1"/>
    <m/>
    <m/>
    <n v="0.38"/>
    <n v="0.62"/>
    <n v="52"/>
    <n v="12.381769981264855"/>
    <n v="73.527861124498088"/>
    <n v="4.8781966568409514"/>
    <n v="34972.086874497545"/>
    <n v="45.587273897188808"/>
    <n v="4.8781923443032387"/>
    <n v="21682.693862188466"/>
    <n v="45.587273897188808"/>
    <n v="4.8781923443032387"/>
  </r>
  <r>
    <n v="2000"/>
    <x v="1"/>
    <x v="0"/>
    <x v="3"/>
    <s v="62-304.520 (7), F.A.C."/>
    <x v="3"/>
    <x v="3"/>
    <x v="17"/>
    <x v="20"/>
    <s v="Roads and Highways"/>
    <n v="8140"/>
    <x v="0"/>
    <s v="MTWCD                                        Brevard County   SJRWMD C-1 Diversion"/>
    <x v="15"/>
    <x v="1"/>
    <m/>
    <m/>
    <n v="0.38"/>
    <n v="0.62"/>
    <n v="74"/>
    <n v="2.6171126918877872"/>
    <n v="26.381344550302593"/>
    <n v="2.1609337575742753"/>
    <n v="10986.702707752056"/>
    <n v="16.356433621187609"/>
    <n v="2.1609318472149841"/>
    <n v="6811.7556788062757"/>
    <n v="16.356433621187609"/>
    <n v="2.1609318472149841"/>
  </r>
  <r>
    <n v="2001"/>
    <x v="1"/>
    <x v="0"/>
    <x v="3"/>
    <s v="62-304.520 (7), F.A.C."/>
    <x v="3"/>
    <x v="3"/>
    <x v="17"/>
    <x v="20"/>
    <s v="Roads and Highways"/>
    <n v="8140"/>
    <x v="0"/>
    <s v="MTWCD                      City of Melbourne                  Brevard County   SJRWMD C-1 Diversion"/>
    <x v="15"/>
    <x v="1"/>
    <m/>
    <m/>
    <n v="0.38"/>
    <n v="0.62"/>
    <n v="4"/>
    <n v="7.1587050098402882E-2"/>
    <n v="0.62487025435293442"/>
    <n v="4.4615784822161601E-2"/>
    <n v="276.91612286864756"/>
    <n v="0.38741955769881931"/>
    <n v="4.461574537987012E-2"/>
    <n v="171.68799617856149"/>
    <n v="0.38741955769881931"/>
    <n v="4.461574537987012E-2"/>
  </r>
  <r>
    <n v="2002"/>
    <x v="1"/>
    <x v="0"/>
    <x v="3"/>
    <s v="62-304.520 (7), F.A.C."/>
    <x v="3"/>
    <x v="3"/>
    <x v="17"/>
    <x v="20"/>
    <s v="Roads and Highways"/>
    <n v="8140"/>
    <x v="0"/>
    <s v="MTWCD                 City of Palm Bay                       Brevard County"/>
    <x v="15"/>
    <x v="1"/>
    <m/>
    <m/>
    <n v="0"/>
    <n v="1"/>
    <n v="25"/>
    <n v="0.9639087449853303"/>
    <n v="10.701772009720914"/>
    <n v="1.4141483063795781"/>
    <n v="4330.3456727329249"/>
    <n v="10.701772009720914"/>
    <n v="1.4141470562110581"/>
    <n v="4330.3456727329249"/>
    <n v="10.701772009720914"/>
    <n v="1.4141470562110581"/>
  </r>
  <r>
    <n v="2003"/>
    <x v="1"/>
    <x v="0"/>
    <x v="3"/>
    <s v="62-304.520 (7), F.A.C."/>
    <x v="3"/>
    <x v="3"/>
    <x v="17"/>
    <x v="20"/>
    <s v="Roads and Highways"/>
    <n v="8140"/>
    <x v="0"/>
    <s v="MTWCD                 City of Palm Bay                       Brevard County   SJRWMD C-1 Diversion"/>
    <x v="15"/>
    <x v="1"/>
    <m/>
    <m/>
    <n v="0.38"/>
    <n v="0.62"/>
    <n v="57"/>
    <n v="3.9306100258261791"/>
    <n v="40.203649478701884"/>
    <n v="3.3199644869772422"/>
    <n v="17206.026921654429"/>
    <n v="24.926262676795172"/>
    <n v="3.3199615519844468"/>
    <n v="10667.736691425753"/>
    <n v="24.926262676795172"/>
    <n v="3.3199615519844468"/>
  </r>
  <r>
    <n v="2004"/>
    <x v="1"/>
    <x v="0"/>
    <x v="3"/>
    <s v="62-304.520 (7), F.A.C."/>
    <x v="3"/>
    <x v="3"/>
    <x v="17"/>
    <x v="20"/>
    <s v="Roads and Highways"/>
    <n v="8140"/>
    <x v="0"/>
    <s v="MTWCD         City of West Melbourne                               Brevard County   SJRWMD C-1 Diversion"/>
    <x v="15"/>
    <x v="1"/>
    <m/>
    <m/>
    <n v="0.38"/>
    <n v="0.62"/>
    <n v="50"/>
    <n v="4.9149148653679049"/>
    <n v="45.84565120401367"/>
    <n v="3.7545988647145414"/>
    <n v="19919.817809701141"/>
    <n v="28.42430374648848"/>
    <n v="3.754595545486076"/>
    <n v="12350.287042014716"/>
    <n v="28.42430374648848"/>
    <n v="3.754595545486076"/>
  </r>
  <r>
    <n v="2005"/>
    <x v="1"/>
    <x v="0"/>
    <x v="3"/>
    <s v="62-304.520 (7), F.A.C."/>
    <x v="3"/>
    <x v="3"/>
    <x v="17"/>
    <x v="20"/>
    <s v="Roads and Highways"/>
    <n v="8140"/>
    <x v="0"/>
    <s v="MTWCD       US Air Force          City of Palm Bay                       Brevard County   SJRWMD C-1 Diversion"/>
    <x v="15"/>
    <x v="1"/>
    <m/>
    <m/>
    <n v="0.38"/>
    <n v="0.62"/>
    <n v="2"/>
    <n v="2.7708875691839011E-2"/>
    <n v="0.24585233686744934"/>
    <n v="1.8875590970048046E-2"/>
    <n v="108.39243995662009"/>
    <n v="0.15242844885781862"/>
    <n v="1.8875574283205802E-2"/>
    <n v="67.203312773104457"/>
    <n v="0.15242844885781862"/>
    <n v="1.8875574283205802E-2"/>
  </r>
  <r>
    <n v="2006"/>
    <x v="1"/>
    <x v="0"/>
    <x v="3"/>
    <s v="62-304.520 (7), F.A.C."/>
    <x v="3"/>
    <x v="3"/>
    <x v="17"/>
    <x v="108"/>
    <s v="Utilities"/>
    <n v="8300"/>
    <x v="0"/>
    <s v="MTWCD                                        Brevard County   SJRWMD C-1 Diversion"/>
    <x v="15"/>
    <x v="1"/>
    <m/>
    <m/>
    <n v="0.38"/>
    <n v="0.62"/>
    <n v="4"/>
    <n v="0.63942669286219356"/>
    <n v="5.2009357602426407"/>
    <n v="0.44000407094609223"/>
    <n v="2578.0485961824879"/>
    <n v="3.224580171350437"/>
    <n v="0.4400036819633838"/>
    <n v="1598.3901296331424"/>
    <n v="3.224580171350437"/>
    <n v="0.4400036819633838"/>
  </r>
  <r>
    <n v="2007"/>
    <x v="1"/>
    <x v="0"/>
    <x v="3"/>
    <s v="62-304.520 (7), F.A.C."/>
    <x v="3"/>
    <x v="3"/>
    <x v="17"/>
    <x v="59"/>
    <s v="Electrical power facilities"/>
    <n v="8310"/>
    <x v="0"/>
    <s v="MTWCD                                        Brevard County   SJRWMD C-1 Diversion"/>
    <x v="15"/>
    <x v="1"/>
    <m/>
    <m/>
    <n v="0.38"/>
    <n v="0.62"/>
    <n v="15"/>
    <n v="0.38553141757385767"/>
    <n v="3.0954661010532529"/>
    <n v="0.25658710806668056"/>
    <n v="1507.7233238714305"/>
    <n v="1.9191889826530169"/>
    <n v="0.2565868812325332"/>
    <n v="934.78846080028688"/>
    <n v="1.9191889826530169"/>
    <n v="0.2565868812325332"/>
  </r>
  <r>
    <n v="2008"/>
    <x v="1"/>
    <x v="0"/>
    <x v="3"/>
    <s v="62-304.520 (7), F.A.C."/>
    <x v="3"/>
    <x v="3"/>
    <x v="17"/>
    <x v="59"/>
    <s v="Electrical power facilities"/>
    <n v="8310"/>
    <x v="0"/>
    <s v="MTWCD                 City of Palm Bay                       Brevard County"/>
    <x v="15"/>
    <x v="1"/>
    <m/>
    <m/>
    <n v="0"/>
    <n v="1"/>
    <n v="6"/>
    <n v="5.2735766923416763E-2"/>
    <n v="0.64385054779668816"/>
    <n v="8.7173200592155442E-2"/>
    <n v="251.27606236827907"/>
    <n v="0.64385054779668816"/>
    <n v="8.7173123527260227E-2"/>
    <n v="251.27606236827907"/>
    <n v="0.64385054779668816"/>
    <n v="8.7173123527260227E-2"/>
  </r>
  <r>
    <n v="2009"/>
    <x v="1"/>
    <x v="0"/>
    <x v="3"/>
    <s v="62-304.520 (7), F.A.C."/>
    <x v="3"/>
    <x v="3"/>
    <x v="17"/>
    <x v="22"/>
    <s v="Electrical power transmission lines"/>
    <n v="8320"/>
    <x v="0"/>
    <s v="MTWCD                                        Brevard County   SJRWMD C-1 Diversion"/>
    <x v="15"/>
    <x v="1"/>
    <m/>
    <m/>
    <n v="0.38"/>
    <n v="0.62"/>
    <n v="40"/>
    <n v="1.7867108251358332"/>
    <n v="14.371539970740386"/>
    <n v="1.2533174018451176"/>
    <n v="6103.9391719833857"/>
    <n v="8.9103547818590396"/>
    <n v="1.2533162938581002"/>
    <n v="3784.4422866296982"/>
    <n v="8.9103547818590396"/>
    <n v="1.2533162938581002"/>
  </r>
  <r>
    <n v="2010"/>
    <x v="1"/>
    <x v="0"/>
    <x v="3"/>
    <s v="62-304.520 (7), F.A.C."/>
    <x v="3"/>
    <x v="3"/>
    <x v="17"/>
    <x v="22"/>
    <s v="Electrical power transmission lines"/>
    <n v="8320"/>
    <x v="0"/>
    <s v="MTWCD                      City of Melbourne                  Brevard County   SJRWMD C-1 Diversion"/>
    <x v="15"/>
    <x v="1"/>
    <m/>
    <m/>
    <n v="0.38"/>
    <n v="0.62"/>
    <n v="3"/>
    <n v="1.3158130976459174E-2"/>
    <n v="0.10460866293721266"/>
    <n v="9.5013159314016986E-3"/>
    <n v="42.560524738327707"/>
    <n v="6.485737102107185E-2"/>
    <n v="9.501307531825761E-3"/>
    <n v="26.387525337763179"/>
    <n v="6.485737102107185E-2"/>
    <n v="9.501307531825761E-3"/>
  </r>
  <r>
    <n v="2011"/>
    <x v="1"/>
    <x v="0"/>
    <x v="3"/>
    <s v="62-304.520 (7), F.A.C."/>
    <x v="3"/>
    <x v="3"/>
    <x v="17"/>
    <x v="22"/>
    <s v="Electrical power transmission lines"/>
    <n v="8320"/>
    <x v="0"/>
    <s v="MTWCD                 City of Palm Bay                       Brevard County   SJRWMD C-1 Diversion"/>
    <x v="15"/>
    <x v="1"/>
    <m/>
    <m/>
    <n v="0.38"/>
    <n v="0.62"/>
    <n v="344"/>
    <n v="44.240243484975792"/>
    <n v="264.56844511906064"/>
    <n v="19.771982072982937"/>
    <n v="123953.89578826228"/>
    <n v="164.03243597381757"/>
    <n v="19.771964593692083"/>
    <n v="76851.415388722642"/>
    <n v="164.03243597381757"/>
    <n v="19.771964593692083"/>
  </r>
  <r>
    <n v="2012"/>
    <x v="1"/>
    <x v="0"/>
    <x v="3"/>
    <s v="62-304.520 (7), F.A.C."/>
    <x v="3"/>
    <x v="3"/>
    <x v="17"/>
    <x v="22"/>
    <s v="Electrical power transmission lines"/>
    <n v="8320"/>
    <x v="0"/>
    <s v="MTWCD                 City of Palm Bay                       Brevard County   SJRWMD C-1 Diversion"/>
    <x v="15"/>
    <x v="1"/>
    <m/>
    <s v="looks like part of a WCD canal and ROW; assign to MTWCD"/>
    <n v="0.38"/>
    <n v="0.62"/>
    <n v="133"/>
    <n v="9.4138451745585938E-3"/>
    <n v="5.046577896803367E-2"/>
    <n v="3.7730202777174829E-3"/>
    <n v="23.299372844524008"/>
    <n v="3.1288782960180866E-2"/>
    <n v="3.7730169422036893E-3"/>
    <n v="14.445611163604868"/>
    <n v="3.1288782960180866E-2"/>
    <n v="3.7730169422036893E-3"/>
  </r>
  <r>
    <n v="2013"/>
    <x v="1"/>
    <x v="0"/>
    <x v="3"/>
    <s v="62-304.520 (7), F.A.C."/>
    <x v="3"/>
    <x v="3"/>
    <x v="17"/>
    <x v="22"/>
    <s v="Electrical power transmission lines"/>
    <n v="8320"/>
    <x v="0"/>
    <s v="MTWCD         City of West Melbourne                               Brevard County   SJRWMD C-1 Diversion"/>
    <x v="15"/>
    <x v="1"/>
    <m/>
    <m/>
    <n v="0.38"/>
    <n v="0.62"/>
    <n v="35"/>
    <n v="1.8915616528550909"/>
    <n v="16.041127356779384"/>
    <n v="1.4218716605164019"/>
    <n v="6979.7751181791955"/>
    <n v="9.945498961203219"/>
    <n v="1.4218704035200989"/>
    <n v="4327.4605732711016"/>
    <n v="9.945498961203219"/>
    <n v="1.4218704035200989"/>
  </r>
  <r>
    <n v="2014"/>
    <x v="1"/>
    <x v="0"/>
    <x v="3"/>
    <s v="62-304.520 (7), F.A.C."/>
    <x v="3"/>
    <x v="3"/>
    <x v="17"/>
    <x v="77"/>
    <s v="Water supply plants"/>
    <n v="8330"/>
    <x v="0"/>
    <s v="MTWCD                 City of Palm Bay                       Brevard County   SJRWMD C-1 Diversion"/>
    <x v="15"/>
    <x v="1"/>
    <m/>
    <m/>
    <n v="0.38"/>
    <n v="0.62"/>
    <n v="2"/>
    <n v="3.98908222203921E-2"/>
    <n v="0.33550115201344483"/>
    <n v="2.903998836697326E-2"/>
    <n v="164.28350516583458"/>
    <n v="0.20801071424833578"/>
    <n v="2.903996269436232E-2"/>
    <n v="101.85577320281745"/>
    <n v="0.20801071424833578"/>
    <n v="2.903996269436232E-2"/>
  </r>
  <r>
    <n v="2015"/>
    <x v="1"/>
    <x v="0"/>
    <x v="3"/>
    <s v="62-304.520 (7), F.A.C."/>
    <x v="3"/>
    <x v="3"/>
    <x v="17"/>
    <x v="25"/>
    <s v="Surface Water Collection Basin"/>
    <n v="8370"/>
    <x v="0"/>
    <s v="MTWCD                 City of Palm Bay                       Brevard County"/>
    <x v="15"/>
    <x v="1"/>
    <m/>
    <m/>
    <n v="0"/>
    <n v="1"/>
    <n v="1"/>
    <n v="1.2458352839836701E-5"/>
    <n v="4.1872841337225489E-5"/>
    <n v="3.0811767527060746E-6"/>
    <n v="3.4632917328767242E-2"/>
    <n v="4.1872841337225489E-5"/>
    <n v="3.0811740288120099E-6"/>
    <n v="3.4632917328767242E-2"/>
    <n v="4.1872841337225489E-5"/>
    <n v="3.0811740288120099E-6"/>
  </r>
  <r>
    <n v="2016"/>
    <x v="1"/>
    <x v="0"/>
    <x v="3"/>
    <s v="62-304.520 (7), F.A.C."/>
    <x v="3"/>
    <x v="3"/>
    <x v="17"/>
    <x v="25"/>
    <s v="Surface Water Collection Basin"/>
    <n v="8370"/>
    <x v="0"/>
    <s v="MTWCD                 City of Palm Bay                       Brevard County   SJRWMD C-1 Diversion"/>
    <x v="15"/>
    <x v="1"/>
    <m/>
    <m/>
    <n v="0.38"/>
    <n v="0.62"/>
    <n v="49"/>
    <n v="3.0704646937556412"/>
    <n v="4.4231875600716615"/>
    <n v="0.37431884708245555"/>
    <n v="5625.400318843369"/>
    <n v="2.7423762872444297"/>
    <n v="0.37431851616833761"/>
    <n v="3487.748197682889"/>
    <n v="2.7423762872444297"/>
    <n v="0.37431851616833761"/>
  </r>
  <r>
    <n v="2017"/>
    <x v="1"/>
    <x v="0"/>
    <x v="3"/>
    <s v="62-304.520 (7), F.A.C."/>
    <x v="3"/>
    <x v="3"/>
    <x v="17"/>
    <x v="25"/>
    <s v="Surface Water Collection Basin"/>
    <n v="8370"/>
    <x v="0"/>
    <s v="MTWCD         City of West Melbourne                               Brevard County   SJRWMD C-1 Diversion"/>
    <x v="15"/>
    <x v="1"/>
    <m/>
    <m/>
    <n v="0.38"/>
    <n v="0.62"/>
    <n v="5"/>
    <n v="0.24742217244600218"/>
    <n v="0.72182959726239648"/>
    <n v="6.512580665912672E-2"/>
    <n v="527.64652713728356"/>
    <n v="0.44753435030268579"/>
    <n v="6.5125749085085088E-2"/>
    <n v="327.14084682511577"/>
    <n v="0.44753435030268579"/>
    <n v="6.5125749085085088E-2"/>
  </r>
  <r>
    <n v="2018"/>
    <x v="1"/>
    <x v="0"/>
    <x v="3"/>
    <s v="62-304.520 (7), F.A.C."/>
    <x v="3"/>
    <x v="3"/>
    <x v="4"/>
    <x v="115"/>
    <s v="Unimproved Pastures"/>
    <n v="3000"/>
    <x v="0"/>
    <s v="City of Melbourne                  Brevard County   SJRWMD C-1 Diversion"/>
    <x v="11"/>
    <x v="1"/>
    <s v="Not Ag"/>
    <m/>
    <n v="0.38"/>
    <n v="0.62"/>
    <n v="41"/>
    <n v="17.567231375145631"/>
    <n v="167.82091266443899"/>
    <n v="16.850858192472579"/>
    <n v="55744.313049349039"/>
    <n v="104.0489658519522"/>
    <n v="16.850843295582088"/>
    <n v="34561.474090596406"/>
    <m/>
    <m/>
  </r>
  <r>
    <n v="2019"/>
    <x v="1"/>
    <x v="0"/>
    <x v="3"/>
    <s v="62-304.520 (7), F.A.C."/>
    <x v="3"/>
    <x v="3"/>
    <x v="4"/>
    <x v="26"/>
    <s v="Herbaceous Dry Prairie"/>
    <n v="3100"/>
    <x v="1"/>
    <s v="Brevard County"/>
    <x v="0"/>
    <x v="1"/>
    <m/>
    <m/>
    <n v="0"/>
    <n v="1"/>
    <n v="56"/>
    <n v="8.8152289762884521"/>
    <n v="56.581438531324267"/>
    <n v="7.6042351263000878"/>
    <n v="25419.783385061874"/>
    <n v="56.581438531324267"/>
    <n v="7.6042284038259709"/>
    <n v="25419.783385061874"/>
    <m/>
    <m/>
  </r>
  <r>
    <n v="2020"/>
    <x v="1"/>
    <x v="0"/>
    <x v="3"/>
    <s v="62-304.520 (7), F.A.C."/>
    <x v="3"/>
    <x v="3"/>
    <x v="4"/>
    <x v="26"/>
    <s v="Herbaceous Dry Prairie"/>
    <n v="3100"/>
    <x v="1"/>
    <s v="Brevard County   SJRWMD C-1 Diversion"/>
    <x v="0"/>
    <x v="1"/>
    <m/>
    <m/>
    <n v="0.38"/>
    <n v="0.62"/>
    <n v="73"/>
    <n v="11.811433852053536"/>
    <n v="79.537450672681885"/>
    <n v="6.5608297238690669"/>
    <n v="37906.701311910729"/>
    <n v="49.313219417062783"/>
    <n v="6.5608239238106494"/>
    <n v="23502.154813384655"/>
    <m/>
    <m/>
  </r>
  <r>
    <n v="2021"/>
    <x v="1"/>
    <x v="0"/>
    <x v="3"/>
    <s v="62-304.520 (7), F.A.C."/>
    <x v="3"/>
    <x v="3"/>
    <x v="4"/>
    <x v="26"/>
    <s v="Herbaceous Dry Prairie"/>
    <n v="3100"/>
    <x v="1"/>
    <s v="City of Melbourne                  Brevard County"/>
    <x v="11"/>
    <x v="1"/>
    <m/>
    <m/>
    <n v="0"/>
    <n v="1"/>
    <n v="140"/>
    <n v="35.387917915053201"/>
    <n v="217.01772466251003"/>
    <n v="28.299746952721854"/>
    <n v="113901.88540935445"/>
    <n v="217.01772466251003"/>
    <n v="28.299721934516452"/>
    <n v="113901.88540935445"/>
    <m/>
    <m/>
  </r>
  <r>
    <n v="2022"/>
    <x v="1"/>
    <x v="0"/>
    <x v="3"/>
    <s v="62-304.520 (7), F.A.C."/>
    <x v="3"/>
    <x v="3"/>
    <x v="4"/>
    <x v="26"/>
    <s v="Herbaceous Dry Prairie"/>
    <n v="3100"/>
    <x v="1"/>
    <s v="City of Melbourne                  Brevard County   SJRWMD C-1 Diversion"/>
    <x v="11"/>
    <x v="1"/>
    <m/>
    <m/>
    <n v="0.38"/>
    <n v="0.62"/>
    <n v="5"/>
    <n v="0.19452727856554031"/>
    <n v="1.4075637542292085"/>
    <n v="0.10163627270932361"/>
    <n v="662.03185445960412"/>
    <n v="0.87268952762210927"/>
    <n v="0.10163618285844442"/>
    <n v="410.45974976495461"/>
    <m/>
    <m/>
  </r>
  <r>
    <n v="2023"/>
    <x v="1"/>
    <x v="0"/>
    <x v="3"/>
    <s v="62-304.520 (7), F.A.C."/>
    <x v="3"/>
    <x v="3"/>
    <x v="4"/>
    <x v="26"/>
    <s v="Herbaceous Dry Prairie"/>
    <n v="3100"/>
    <x v="1"/>
    <s v="City of Palm Bay                       Brevard County"/>
    <x v="12"/>
    <x v="1"/>
    <m/>
    <m/>
    <n v="0"/>
    <n v="1"/>
    <n v="384"/>
    <n v="64.085664109343654"/>
    <n v="476.3689034682692"/>
    <n v="59.854237443414348"/>
    <n v="220732.1149837363"/>
    <n v="476.3689034682692"/>
    <n v="59.854184529668956"/>
    <n v="220732.1149837363"/>
    <m/>
    <m/>
  </r>
  <r>
    <n v="2024"/>
    <x v="1"/>
    <x v="0"/>
    <x v="3"/>
    <s v="62-304.520 (7), F.A.C."/>
    <x v="3"/>
    <x v="3"/>
    <x v="4"/>
    <x v="26"/>
    <s v="Herbaceous Dry Prairie"/>
    <n v="3100"/>
    <x v="1"/>
    <s v="City of Palm Bay                       Brevard County   SJRWMD C-1 Diversion"/>
    <x v="12"/>
    <x v="1"/>
    <m/>
    <m/>
    <n v="0.38"/>
    <n v="0.62"/>
    <n v="2157"/>
    <n v="990.12399625484318"/>
    <n v="7582.0236070408027"/>
    <n v="533.45954190326984"/>
    <n v="3250009.6560106361"/>
    <n v="4700.8546363652868"/>
    <n v="533.45907030186686"/>
    <n v="2015005.9867265965"/>
    <m/>
    <m/>
  </r>
  <r>
    <n v="2025"/>
    <x v="1"/>
    <x v="0"/>
    <x v="3"/>
    <s v="62-304.520 (7), F.A.C."/>
    <x v="3"/>
    <x v="3"/>
    <x v="4"/>
    <x v="26"/>
    <s v="Herbaceous Dry Prairie"/>
    <n v="3100"/>
    <x v="1"/>
    <s v="City of Palm Bay          Town of Grant-Valkaria             Brevard County"/>
    <x v="9"/>
    <x v="1"/>
    <m/>
    <m/>
    <n v="0"/>
    <n v="1"/>
    <n v="24"/>
    <n v="1.8217550376403537"/>
    <n v="9.490600243293196"/>
    <n v="0.99069702781203961"/>
    <n v="3978.0022101538834"/>
    <n v="9.490600243293196"/>
    <n v="0.99069615199283889"/>
    <n v="3978.0022101538834"/>
    <m/>
    <m/>
  </r>
  <r>
    <n v="2026"/>
    <x v="1"/>
    <x v="0"/>
    <x v="3"/>
    <s v="62-304.520 (7), F.A.C."/>
    <x v="3"/>
    <x v="3"/>
    <x v="4"/>
    <x v="26"/>
    <s v="Herbaceous Dry Prairie"/>
    <n v="3100"/>
    <x v="1"/>
    <s v="City of Palm Bay          Town of Grant-Valkaria             Brevard County   SJRWMD C-1 Diversion"/>
    <x v="12"/>
    <x v="1"/>
    <m/>
    <m/>
    <n v="0.38"/>
    <n v="0.62"/>
    <n v="40"/>
    <n v="2.3337672311916591"/>
    <n v="15.08136835303846"/>
    <n v="1.0241632819913637"/>
    <n v="6134.3556961329759"/>
    <n v="9.3504483788838471"/>
    <n v="1.0241623765865411"/>
    <n v="3803.3005316024464"/>
    <m/>
    <m/>
  </r>
  <r>
    <n v="2027"/>
    <x v="1"/>
    <x v="0"/>
    <x v="3"/>
    <s v="62-304.520 (7), F.A.C."/>
    <x v="3"/>
    <x v="3"/>
    <x v="4"/>
    <x v="26"/>
    <s v="Herbaceous Dry Prairie"/>
    <n v="3100"/>
    <x v="1"/>
    <s v="City of Palm Bay      Town of Malabar                 Brevard County"/>
    <x v="12"/>
    <x v="1"/>
    <m/>
    <m/>
    <n v="0"/>
    <n v="1"/>
    <n v="1"/>
    <n v="5.9190782296018101E-3"/>
    <n v="4.2649309771577548E-2"/>
    <n v="6.6493546503659543E-3"/>
    <n v="17.076570108312758"/>
    <n v="4.2649309771577548E-2"/>
    <n v="6.6493487720476301E-3"/>
    <n v="17.076570108312758"/>
    <m/>
    <m/>
  </r>
  <r>
    <n v="2028"/>
    <x v="1"/>
    <x v="0"/>
    <x v="3"/>
    <s v="62-304.520 (7), F.A.C."/>
    <x v="3"/>
    <x v="3"/>
    <x v="4"/>
    <x v="26"/>
    <s v="Herbaceous Dry Prairie"/>
    <n v="3100"/>
    <x v="1"/>
    <s v="City of West Melbourne                               Brevard County"/>
    <x v="13"/>
    <x v="1"/>
    <m/>
    <m/>
    <n v="0"/>
    <n v="1"/>
    <n v="14"/>
    <n v="1.5195014117082033"/>
    <n v="7.7387477010270249"/>
    <n v="0.9908433811991928"/>
    <n v="4663.1158420366237"/>
    <n v="7.7387477010270249"/>
    <n v="0.99084250525061168"/>
    <n v="4663.1158420366237"/>
    <m/>
    <m/>
  </r>
  <r>
    <n v="2029"/>
    <x v="1"/>
    <x v="0"/>
    <x v="3"/>
    <s v="62-304.520 (7), F.A.C."/>
    <x v="3"/>
    <x v="3"/>
    <x v="4"/>
    <x v="26"/>
    <s v="Herbaceous Dry Prairie"/>
    <n v="3100"/>
    <x v="1"/>
    <s v="City of West Melbourne                               Brevard County   SJRWMD C-1 Diversion"/>
    <x v="13"/>
    <x v="1"/>
    <m/>
    <m/>
    <n v="0.38"/>
    <n v="0.62"/>
    <n v="161"/>
    <n v="46.02563574039938"/>
    <n v="340.57257524695456"/>
    <n v="24.879852230939754"/>
    <n v="156294.71599360707"/>
    <n v="211.15499665311185"/>
    <n v="24.879830236069793"/>
    <n v="96902.723916036412"/>
    <m/>
    <m/>
  </r>
  <r>
    <n v="2030"/>
    <x v="1"/>
    <x v="0"/>
    <x v="3"/>
    <s v="62-304.520 (7), F.A.C."/>
    <x v="3"/>
    <x v="3"/>
    <x v="4"/>
    <x v="26"/>
    <s v="Herbaceous Dry Prairie"/>
    <n v="3100"/>
    <x v="1"/>
    <s v="Town Melbourne Beach                   Brevard County"/>
    <x v="16"/>
    <x v="1"/>
    <m/>
    <m/>
    <n v="0"/>
    <n v="1"/>
    <n v="4"/>
    <n v="0.83781163338679099"/>
    <n v="7.3589741691793069"/>
    <n v="1.0529228673082507"/>
    <n v="2936.2902280998392"/>
    <n v="7.3589741691793069"/>
    <n v="1.0529219364787048"/>
    <n v="2936.2902280998392"/>
    <m/>
    <m/>
  </r>
  <r>
    <n v="2031"/>
    <x v="1"/>
    <x v="0"/>
    <x v="3"/>
    <s v="62-304.520 (7), F.A.C."/>
    <x v="3"/>
    <x v="3"/>
    <x v="4"/>
    <x v="26"/>
    <s v="Herbaceous Dry Prairie"/>
    <n v="3100"/>
    <x v="1"/>
    <s v="Town of Grant-Valkaria             Brevard County"/>
    <x v="9"/>
    <x v="1"/>
    <m/>
    <m/>
    <n v="0"/>
    <n v="1"/>
    <n v="386"/>
    <n v="78.252879565589367"/>
    <n v="436.53865489367735"/>
    <n v="53.186858067704236"/>
    <n v="195808.4731641745"/>
    <n v="436.53865489367735"/>
    <n v="53.186811048211688"/>
    <n v="195808.4731641745"/>
    <m/>
    <m/>
  </r>
  <r>
    <n v="2032"/>
    <x v="1"/>
    <x v="0"/>
    <x v="3"/>
    <s v="62-304.520 (7), F.A.C."/>
    <x v="3"/>
    <x v="3"/>
    <x v="4"/>
    <x v="26"/>
    <s v="Herbaceous Dry Prairie"/>
    <n v="3100"/>
    <x v="1"/>
    <s v="Town of Grant-Valkaria             Brevard County   SJRWMD C-1 Diversion"/>
    <x v="9"/>
    <x v="1"/>
    <m/>
    <m/>
    <n v="0.38"/>
    <n v="0.62"/>
    <n v="1"/>
    <n v="1.0509429477154799E-3"/>
    <n v="5.5075690982803946E-3"/>
    <n v="4.0905653521415471E-4"/>
    <n v="2.5847909777592633"/>
    <n v="3.4146928409338447E-3"/>
    <n v="4.0905617359041177E-4"/>
    <n v="1.6025704062107433"/>
    <m/>
    <m/>
  </r>
  <r>
    <n v="2033"/>
    <x v="1"/>
    <x v="0"/>
    <x v="3"/>
    <s v="62-304.520 (7), F.A.C."/>
    <x v="3"/>
    <x v="3"/>
    <x v="4"/>
    <x v="26"/>
    <s v="Herbaceous Dry Prairie"/>
    <n v="3100"/>
    <x v="1"/>
    <s v="Town of Malabar                 Brevard County"/>
    <x v="10"/>
    <x v="1"/>
    <m/>
    <m/>
    <n v="0"/>
    <n v="1"/>
    <n v="213"/>
    <n v="43.048873979329763"/>
    <n v="228.62173954616139"/>
    <n v="28.147945905372428"/>
    <n v="101808.425728566"/>
    <n v="228.62173954616139"/>
    <n v="28.147921021365747"/>
    <n v="101808.425728566"/>
    <m/>
    <m/>
  </r>
  <r>
    <n v="2034"/>
    <x v="1"/>
    <x v="0"/>
    <x v="3"/>
    <s v="62-304.520 (7), F.A.C."/>
    <x v="3"/>
    <x v="3"/>
    <x v="4"/>
    <x v="26"/>
    <s v="Herbaceous Dry Prairie"/>
    <n v="3100"/>
    <x v="1"/>
    <s v="Town of Malabar    Town of Grant-Valkaria             Brevard County"/>
    <x v="9"/>
    <x v="1"/>
    <m/>
    <m/>
    <n v="0"/>
    <n v="1"/>
    <n v="13"/>
    <n v="1.3398626858885818"/>
    <n v="8.4314743472169713"/>
    <n v="0.88166105277335449"/>
    <n v="3531.2441668290999"/>
    <n v="8.4314743472169713"/>
    <n v="0.88166027334669228"/>
    <n v="3531.2441668290999"/>
    <m/>
    <m/>
  </r>
  <r>
    <n v="2035"/>
    <x v="1"/>
    <x v="0"/>
    <x v="3"/>
    <s v="62-304.520 (7), F.A.C."/>
    <x v="3"/>
    <x v="3"/>
    <x v="4"/>
    <x v="26"/>
    <s v="Herbaceous Dry Prairie"/>
    <n v="3100"/>
    <x v="1"/>
    <s v="US Air Force          City of Palm Bay                       Brevard County   SJRWMD C-1 Diversion"/>
    <x v="2"/>
    <x v="1"/>
    <m/>
    <m/>
    <n v="0.38"/>
    <n v="0.62"/>
    <n v="64"/>
    <n v="27.221186814090384"/>
    <n v="214.70078160744018"/>
    <n v="14.6132160411331"/>
    <n v="92336.064949523119"/>
    <n v="133.11448459661287"/>
    <n v="14.613203122415444"/>
    <n v="57248.360268704353"/>
    <m/>
    <m/>
  </r>
  <r>
    <n v="2036"/>
    <x v="1"/>
    <x v="0"/>
    <x v="3"/>
    <s v="62-304.520 (7), F.A.C."/>
    <x v="3"/>
    <x v="3"/>
    <x v="4"/>
    <x v="27"/>
    <s v="Shrub and Brushland"/>
    <n v="3000"/>
    <x v="1"/>
    <s v="City of West Melbourne                               Brevard County   SJRWMD C-1 Diversion"/>
    <x v="13"/>
    <x v="1"/>
    <m/>
    <m/>
    <n v="0.38"/>
    <n v="0.62"/>
    <n v="1"/>
    <n v="2.9103793281748402E-2"/>
    <n v="0.11498626075635225"/>
    <n v="4.9124361110367554E-3"/>
    <n v="75.634831381094315"/>
    <n v="7.1291481668938395E-2"/>
    <n v="4.9124317682298834E-3"/>
    <n v="46.893595456278476"/>
    <m/>
    <m/>
  </r>
  <r>
    <n v="2037"/>
    <x v="1"/>
    <x v="0"/>
    <x v="3"/>
    <s v="62-304.520 (7), F.A.C."/>
    <x v="3"/>
    <x v="3"/>
    <x v="4"/>
    <x v="27"/>
    <s v="Shrub and Brushland"/>
    <n v="3200"/>
    <x v="1"/>
    <s v="Brevard County"/>
    <x v="0"/>
    <x v="1"/>
    <m/>
    <m/>
    <n v="0"/>
    <n v="1"/>
    <n v="574"/>
    <n v="143.24242464524517"/>
    <n v="757.15159374456005"/>
    <n v="105.22201554582854"/>
    <n v="377411.13876029546"/>
    <n v="757.15159374456005"/>
    <n v="105.22192252499686"/>
    <n v="377411.13876029546"/>
    <m/>
    <m/>
  </r>
  <r>
    <n v="2038"/>
    <x v="1"/>
    <x v="0"/>
    <x v="3"/>
    <s v="62-304.520 (7), F.A.C."/>
    <x v="3"/>
    <x v="3"/>
    <x v="4"/>
    <x v="27"/>
    <s v="Shrub and Brushland"/>
    <n v="3200"/>
    <x v="1"/>
    <s v="Brevard County   SJRWMD C-1 Diversion"/>
    <x v="0"/>
    <x v="1"/>
    <m/>
    <m/>
    <n v="0.38"/>
    <n v="0.62"/>
    <n v="476"/>
    <n v="124.64515729227887"/>
    <n v="836.99271883957704"/>
    <n v="65.732378525147254"/>
    <n v="399986.2925893566"/>
    <n v="518.93548568053768"/>
    <n v="65.73232041486979"/>
    <n v="247991.50140540127"/>
    <m/>
    <m/>
  </r>
  <r>
    <n v="2039"/>
    <x v="1"/>
    <x v="0"/>
    <x v="3"/>
    <s v="62-304.520 (7), F.A.C."/>
    <x v="3"/>
    <x v="3"/>
    <x v="4"/>
    <x v="27"/>
    <s v="Shrub and Brushland"/>
    <n v="3200"/>
    <x v="1"/>
    <s v="City of Melbourne                  Brevard County"/>
    <x v="11"/>
    <x v="1"/>
    <m/>
    <m/>
    <n v="0"/>
    <n v="1"/>
    <n v="82"/>
    <n v="24.038908721733097"/>
    <n v="166.99826537515921"/>
    <n v="22.422460558908504"/>
    <n v="83450.631748743108"/>
    <n v="166.99826537515921"/>
    <n v="22.422440736479526"/>
    <n v="83450.631748743108"/>
    <m/>
    <m/>
  </r>
  <r>
    <n v="2040"/>
    <x v="1"/>
    <x v="0"/>
    <x v="3"/>
    <s v="62-304.520 (7), F.A.C."/>
    <x v="3"/>
    <x v="3"/>
    <x v="4"/>
    <x v="27"/>
    <s v="Shrub and Brushland"/>
    <n v="3200"/>
    <x v="1"/>
    <s v="City of Melbourne                  Brevard County   SJRWMD C-1 Diversion"/>
    <x v="11"/>
    <x v="1"/>
    <m/>
    <m/>
    <n v="0.38"/>
    <n v="0.62"/>
    <n v="40"/>
    <n v="7.900202725461611"/>
    <n v="54.82775111638626"/>
    <n v="4.678113241042321"/>
    <n v="27769.926961982146"/>
    <n v="33.993205692159499"/>
    <n v="4.6781091053870405"/>
    <n v="17217.35471642893"/>
    <m/>
    <m/>
  </r>
  <r>
    <n v="2041"/>
    <x v="1"/>
    <x v="0"/>
    <x v="3"/>
    <s v="62-304.520 (7), F.A.C."/>
    <x v="3"/>
    <x v="3"/>
    <x v="4"/>
    <x v="27"/>
    <s v="Shrub and Brushland"/>
    <n v="3200"/>
    <x v="1"/>
    <s v="City of Palm Bay                       Brevard County"/>
    <x v="12"/>
    <x v="1"/>
    <m/>
    <m/>
    <n v="0"/>
    <n v="1"/>
    <n v="481"/>
    <n v="97.622617490193576"/>
    <n v="649.91433022806109"/>
    <n v="86.662559350168124"/>
    <n v="304502.2287036468"/>
    <n v="649.91433022806109"/>
    <n v="86.662482736701804"/>
    <n v="304502.2287036468"/>
    <m/>
    <m/>
  </r>
  <r>
    <n v="2042"/>
    <x v="1"/>
    <x v="0"/>
    <x v="3"/>
    <s v="62-304.520 (7), F.A.C."/>
    <x v="3"/>
    <x v="3"/>
    <x v="4"/>
    <x v="27"/>
    <s v="Shrub and Brushland"/>
    <n v="3200"/>
    <x v="1"/>
    <s v="City of Palm Bay                       Brevard County   SJRWMD C-1 Diversion"/>
    <x v="12"/>
    <x v="1"/>
    <m/>
    <m/>
    <n v="0.38"/>
    <n v="0.62"/>
    <n v="6081"/>
    <n v="2819.628626140116"/>
    <n v="18500.664180428565"/>
    <n v="1444.7337756627492"/>
    <n v="8940059.8500830941"/>
    <n v="11470.411791865707"/>
    <n v="1444.7324984553381"/>
    <n v="5542837.1070515122"/>
    <m/>
    <m/>
  </r>
  <r>
    <n v="2043"/>
    <x v="1"/>
    <x v="0"/>
    <x v="3"/>
    <s v="62-304.520 (7), F.A.C."/>
    <x v="3"/>
    <x v="3"/>
    <x v="4"/>
    <x v="27"/>
    <s v="Shrub and Brushland"/>
    <n v="3200"/>
    <x v="1"/>
    <s v="City of Palm Bay          Town of Grant-Valkaria             Brevard County"/>
    <x v="9"/>
    <x v="1"/>
    <m/>
    <m/>
    <n v="0"/>
    <n v="1"/>
    <n v="29"/>
    <n v="1.7289657962607343"/>
    <n v="11.410716612867326"/>
    <n v="1.5754305504638115"/>
    <n v="5208.0566132230224"/>
    <n v="11.410716612867326"/>
    <n v="1.5754291577147816"/>
    <n v="5208.0566132230224"/>
    <m/>
    <m/>
  </r>
  <r>
    <n v="2044"/>
    <x v="1"/>
    <x v="0"/>
    <x v="3"/>
    <s v="62-304.520 (7), F.A.C."/>
    <x v="3"/>
    <x v="3"/>
    <x v="4"/>
    <x v="27"/>
    <s v="Shrub and Brushland"/>
    <n v="3200"/>
    <x v="1"/>
    <s v="City of Palm Bay          Town of Grant-Valkaria             Brevard County   SJRWMD C-1 Diversion"/>
    <x v="12"/>
    <x v="1"/>
    <m/>
    <m/>
    <n v="0.38"/>
    <n v="0.62"/>
    <n v="23"/>
    <n v="0.97583782475540926"/>
    <n v="6.6197712643654265"/>
    <n v="0.50916238186441032"/>
    <n v="2823.2496798173925"/>
    <n v="4.1042581839065635"/>
    <n v="0.50916193174275115"/>
    <n v="1750.4148014867835"/>
    <m/>
    <m/>
  </r>
  <r>
    <n v="2045"/>
    <x v="1"/>
    <x v="0"/>
    <x v="3"/>
    <s v="62-304.520 (7), F.A.C."/>
    <x v="3"/>
    <x v="3"/>
    <x v="4"/>
    <x v="27"/>
    <s v="Shrub and Brushland"/>
    <n v="3200"/>
    <x v="1"/>
    <s v="City of Palm Bay      Town of Malabar                 Brevard County   SJRWMD C-1 Diversion"/>
    <x v="12"/>
    <x v="1"/>
    <m/>
    <m/>
    <n v="0.38"/>
    <n v="0.62"/>
    <n v="2"/>
    <n v="3.889786108765336E-4"/>
    <n v="4.3448037965385256E-3"/>
    <n v="3.530285844580672E-4"/>
    <n v="1.6785092424997079"/>
    <n v="2.6937783538538863E-3"/>
    <n v="3.5302827236546511E-4"/>
    <n v="1.0406757303498189"/>
    <m/>
    <m/>
  </r>
  <r>
    <n v="2046"/>
    <x v="1"/>
    <x v="0"/>
    <x v="3"/>
    <s v="62-304.520 (7), F.A.C."/>
    <x v="3"/>
    <x v="3"/>
    <x v="4"/>
    <x v="27"/>
    <s v="Shrub and Brushland"/>
    <n v="3200"/>
    <x v="1"/>
    <s v="City of West Melbourne                               Brevard County"/>
    <x v="13"/>
    <x v="1"/>
    <m/>
    <m/>
    <n v="0"/>
    <n v="1"/>
    <n v="11"/>
    <n v="1.357105039019141"/>
    <n v="9.7675440247153684"/>
    <n v="1.4718198271455885"/>
    <n v="4724.2275867479848"/>
    <n v="9.7675440247153684"/>
    <n v="1.4718185259929386"/>
    <n v="4724.2275867479848"/>
    <m/>
    <m/>
  </r>
  <r>
    <n v="2047"/>
    <x v="1"/>
    <x v="0"/>
    <x v="3"/>
    <s v="62-304.520 (7), F.A.C."/>
    <x v="3"/>
    <x v="3"/>
    <x v="4"/>
    <x v="27"/>
    <s v="Shrub and Brushland"/>
    <n v="3200"/>
    <x v="1"/>
    <s v="City of West Melbourne                               Brevard County   SJRWMD C-1 Diversion"/>
    <x v="13"/>
    <x v="1"/>
    <m/>
    <m/>
    <n v="0.38"/>
    <n v="0.62"/>
    <n v="198"/>
    <n v="39.861662497877958"/>
    <n v="261.07038249143449"/>
    <n v="20.560823379266157"/>
    <n v="130600.32643751906"/>
    <n v="161.86363714468933"/>
    <n v="20.560805202605302"/>
    <n v="80972.202391261875"/>
    <m/>
    <m/>
  </r>
  <r>
    <n v="2048"/>
    <x v="1"/>
    <x v="0"/>
    <x v="3"/>
    <s v="62-304.520 (7), F.A.C."/>
    <x v="3"/>
    <x v="3"/>
    <x v="4"/>
    <x v="27"/>
    <s v="Shrub and Brushland"/>
    <n v="3200"/>
    <x v="1"/>
    <s v="City of West Melbourne             City of Melbourne                  Brevard County   SJRWMD C-1 Diversion"/>
    <x v="13"/>
    <x v="1"/>
    <m/>
    <m/>
    <n v="0.38"/>
    <n v="0.62"/>
    <n v="3"/>
    <n v="3.7984858461373068E-3"/>
    <n v="3.9991840447274184E-2"/>
    <n v="4.38063828875211E-3"/>
    <n v="14.970334894883294"/>
    <n v="2.4794941077309996E-2"/>
    <n v="4.3806344160775912E-3"/>
    <n v="9.2816076348276422"/>
    <m/>
    <m/>
  </r>
  <r>
    <n v="2049"/>
    <x v="1"/>
    <x v="0"/>
    <x v="3"/>
    <s v="62-304.520 (7), F.A.C."/>
    <x v="3"/>
    <x v="3"/>
    <x v="4"/>
    <x v="27"/>
    <s v="Shrub and Brushland"/>
    <n v="3200"/>
    <x v="1"/>
    <s v="Town Melbourne Beach                   Brevard County"/>
    <x v="16"/>
    <x v="1"/>
    <m/>
    <m/>
    <n v="0"/>
    <n v="1"/>
    <n v="5"/>
    <n v="2.3198966650633909E-2"/>
    <n v="0.23088978490180564"/>
    <n v="4.2999045182206562E-2"/>
    <n v="83.720845962049324"/>
    <n v="0.23088978490180564"/>
    <n v="4.299900716918318E-2"/>
    <n v="83.720845962049324"/>
    <m/>
    <m/>
  </r>
  <r>
    <n v="2050"/>
    <x v="1"/>
    <x v="0"/>
    <x v="3"/>
    <s v="62-304.520 (7), F.A.C."/>
    <x v="3"/>
    <x v="3"/>
    <x v="4"/>
    <x v="27"/>
    <s v="Shrub and Brushland"/>
    <n v="3200"/>
    <x v="1"/>
    <s v="Town of Grant-Valkaria             Brevard County"/>
    <x v="9"/>
    <x v="1"/>
    <m/>
    <m/>
    <n v="0"/>
    <n v="1"/>
    <n v="5327"/>
    <n v="2088.2688850285617"/>
    <n v="10665.909785781923"/>
    <n v="1295.4301507521971"/>
    <n v="5085878.8835786367"/>
    <n v="10665.909785781923"/>
    <n v="1295.4290055356803"/>
    <n v="5085878.8835786367"/>
    <m/>
    <m/>
  </r>
  <r>
    <n v="2051"/>
    <x v="1"/>
    <x v="0"/>
    <x v="3"/>
    <s v="62-304.520 (7), F.A.C."/>
    <x v="3"/>
    <x v="3"/>
    <x v="4"/>
    <x v="27"/>
    <s v="Shrub and Brushland"/>
    <n v="3200"/>
    <x v="1"/>
    <s v="Town of Grant-Valkaria             Brevard County   SJRWMD C-1 Diversion"/>
    <x v="9"/>
    <x v="1"/>
    <m/>
    <m/>
    <n v="0.38"/>
    <n v="0.62"/>
    <n v="198"/>
    <n v="73.539479311089025"/>
    <n v="416.69043155851921"/>
    <n v="32.550295832117676"/>
    <n v="194022.29290074136"/>
    <n v="258.34806756628183"/>
    <n v="32.550267056242497"/>
    <n v="120293.8215984597"/>
    <m/>
    <m/>
  </r>
  <r>
    <n v="2052"/>
    <x v="1"/>
    <x v="0"/>
    <x v="3"/>
    <s v="62-304.520 (7), F.A.C."/>
    <x v="3"/>
    <x v="3"/>
    <x v="4"/>
    <x v="27"/>
    <s v="Shrub and Brushland"/>
    <n v="3200"/>
    <x v="1"/>
    <s v="Town of Malabar                 Brevard County"/>
    <x v="10"/>
    <x v="1"/>
    <m/>
    <m/>
    <n v="0"/>
    <n v="1"/>
    <n v="2988"/>
    <n v="1174.2921885829016"/>
    <n v="5398.2938021014879"/>
    <n v="661.68361702486027"/>
    <n v="2576779.6844220813"/>
    <n v="5398.2938021014879"/>
    <n v="661.68303206780456"/>
    <n v="2576779.6844220813"/>
    <m/>
    <m/>
  </r>
  <r>
    <n v="2053"/>
    <x v="1"/>
    <x v="0"/>
    <x v="3"/>
    <s v="62-304.520 (7), F.A.C."/>
    <x v="3"/>
    <x v="3"/>
    <x v="4"/>
    <x v="27"/>
    <s v="Shrub and Brushland"/>
    <n v="3200"/>
    <x v="1"/>
    <s v="Town of Malabar                 Brevard County   SJRWMD C-1 Diversion"/>
    <x v="10"/>
    <x v="1"/>
    <m/>
    <m/>
    <n v="0.38"/>
    <n v="0.62"/>
    <n v="6"/>
    <n v="0.56491563385994992"/>
    <n v="4.5798324904938958"/>
    <n v="0.35456041699613405"/>
    <n v="2068.088740878411"/>
    <n v="2.839496144106215"/>
    <n v="0.35456010354932699"/>
    <n v="1282.2150193446148"/>
    <m/>
    <m/>
  </r>
  <r>
    <n v="2054"/>
    <x v="1"/>
    <x v="0"/>
    <x v="3"/>
    <s v="62-304.520 (7), F.A.C."/>
    <x v="3"/>
    <x v="3"/>
    <x v="4"/>
    <x v="27"/>
    <s v="Shrub and Brushland"/>
    <n v="3200"/>
    <x v="1"/>
    <s v="Town of Malabar    Town of Grant-Valkaria             Brevard County"/>
    <x v="9"/>
    <x v="1"/>
    <m/>
    <m/>
    <n v="0"/>
    <n v="1"/>
    <n v="21"/>
    <n v="1.2170855212980405"/>
    <n v="5.0331878901985334"/>
    <n v="0.64234471360049927"/>
    <n v="2333.9318475874043"/>
    <n v="5.0331878901985334"/>
    <n v="0.64234414573987442"/>
    <n v="2333.9318475874043"/>
    <m/>
    <m/>
  </r>
  <r>
    <n v="2055"/>
    <x v="1"/>
    <x v="0"/>
    <x v="3"/>
    <s v="62-304.520 (7), F.A.C."/>
    <x v="3"/>
    <x v="3"/>
    <x v="4"/>
    <x v="110"/>
    <s v="Palmetto Prairies"/>
    <n v="3210"/>
    <x v="1"/>
    <s v="Brevard County   SJRWMD C-1 Diversion"/>
    <x v="0"/>
    <x v="1"/>
    <m/>
    <m/>
    <n v="0.38"/>
    <n v="0.62"/>
    <n v="7"/>
    <n v="1.3171097481139686"/>
    <n v="10.300553523560906"/>
    <n v="0.89983072128961117"/>
    <n v="4784.9607606041291"/>
    <n v="6.3863431846077621"/>
    <n v="0.89982992580017451"/>
    <n v="2966.6756715745596"/>
    <m/>
    <m/>
  </r>
  <r>
    <n v="2056"/>
    <x v="1"/>
    <x v="0"/>
    <x v="3"/>
    <s v="62-304.520 (7), F.A.C."/>
    <x v="3"/>
    <x v="3"/>
    <x v="4"/>
    <x v="110"/>
    <s v="Palmetto Prairies"/>
    <n v="3210"/>
    <x v="1"/>
    <s v="City of Melbourne                  Brevard County   SJRWMD C-1 Diversion"/>
    <x v="11"/>
    <x v="1"/>
    <m/>
    <m/>
    <n v="0.38"/>
    <n v="0.62"/>
    <n v="14"/>
    <n v="2.9295333668604804"/>
    <n v="23.433291277517174"/>
    <n v="1.8039710687207049"/>
    <n v="9477.9346955150122"/>
    <n v="14.528640592060649"/>
    <n v="1.8039694739319316"/>
    <n v="5876.319511219308"/>
    <m/>
    <m/>
  </r>
  <r>
    <n v="2057"/>
    <x v="1"/>
    <x v="0"/>
    <x v="3"/>
    <s v="62-304.520 (7), F.A.C."/>
    <x v="3"/>
    <x v="3"/>
    <x v="4"/>
    <x v="110"/>
    <s v="Palmetto Prairies"/>
    <n v="3210"/>
    <x v="1"/>
    <s v="City of Palm Bay                       Brevard County"/>
    <x v="12"/>
    <x v="1"/>
    <m/>
    <m/>
    <n v="0"/>
    <n v="1"/>
    <n v="1"/>
    <n v="8.5384388414002699E-2"/>
    <n v="0.69771703389486206"/>
    <n v="0.10621654553353896"/>
    <n v="303.70580984744544"/>
    <n v="0.69771703389486206"/>
    <n v="0.10621645163349901"/>
    <n v="303.70580984744544"/>
    <m/>
    <m/>
  </r>
  <r>
    <n v="2058"/>
    <x v="1"/>
    <x v="0"/>
    <x v="3"/>
    <s v="62-304.520 (7), F.A.C."/>
    <x v="3"/>
    <x v="3"/>
    <x v="4"/>
    <x v="110"/>
    <s v="Palmetto Prairies"/>
    <n v="3210"/>
    <x v="1"/>
    <s v="City of Palm Bay                       Brevard County   SJRWMD C-1 Diversion"/>
    <x v="12"/>
    <x v="1"/>
    <m/>
    <m/>
    <n v="0.38"/>
    <n v="0.62"/>
    <n v="6"/>
    <n v="0.89956308610053148"/>
    <n v="7.1582943704305606"/>
    <n v="0.60570610610263476"/>
    <n v="2708.6765910200684"/>
    <n v="4.4381425096669478"/>
    <n v="0.60570557063213171"/>
    <n v="1679.3794864324423"/>
    <m/>
    <m/>
  </r>
  <r>
    <n v="2059"/>
    <x v="1"/>
    <x v="0"/>
    <x v="3"/>
    <s v="62-304.520 (7), F.A.C."/>
    <x v="3"/>
    <x v="3"/>
    <x v="4"/>
    <x v="110"/>
    <s v="Palmetto Prairies"/>
    <n v="3210"/>
    <x v="1"/>
    <s v="City of West Melbourne                               Brevard County   SJRWMD C-1 Diversion"/>
    <x v="13"/>
    <x v="1"/>
    <m/>
    <m/>
    <n v="0.38"/>
    <n v="0.62"/>
    <n v="90"/>
    <n v="30.978322548261836"/>
    <n v="205.30663543708414"/>
    <n v="15.0807720120519"/>
    <n v="82417.776968099643"/>
    <n v="127.29011397099221"/>
    <n v="15.080758679994467"/>
    <n v="51099.021720221797"/>
    <m/>
    <m/>
  </r>
  <r>
    <n v="2060"/>
    <x v="1"/>
    <x v="0"/>
    <x v="3"/>
    <s v="62-304.520 (7), F.A.C."/>
    <x v="3"/>
    <x v="3"/>
    <x v="4"/>
    <x v="110"/>
    <s v="Palmetto Prairies"/>
    <n v="3210"/>
    <x v="1"/>
    <s v="Town of Grant-Valkaria             Brevard County"/>
    <x v="9"/>
    <x v="1"/>
    <m/>
    <m/>
    <n v="0"/>
    <n v="1"/>
    <n v="14"/>
    <n v="1.8603598757651398"/>
    <n v="11.853557104494159"/>
    <n v="1.4642378998800361"/>
    <n v="4859.7961480091581"/>
    <n v="11.853557104494159"/>
    <n v="1.4642366054301352"/>
    <n v="4859.7961480091581"/>
    <m/>
    <m/>
  </r>
  <r>
    <n v="2061"/>
    <x v="1"/>
    <x v="0"/>
    <x v="3"/>
    <s v="62-304.520 (7), F.A.C."/>
    <x v="3"/>
    <x v="3"/>
    <x v="4"/>
    <x v="97"/>
    <s v="Palmetto-Oak Shrubland"/>
    <n v="3211"/>
    <x v="1"/>
    <s v="Town of Grant-Valkaria             Brevard County"/>
    <x v="9"/>
    <x v="1"/>
    <m/>
    <m/>
    <n v="0"/>
    <n v="1"/>
    <n v="2"/>
    <n v="6.6942611578580002E-2"/>
    <n v="0.4229873028521991"/>
    <n v="6.1345645782938912E-2"/>
    <n v="169.32465966657972"/>
    <n v="0.4229873028521991"/>
    <n v="6.1345591550723604E-2"/>
    <n v="169.32465966657972"/>
    <m/>
    <m/>
  </r>
  <r>
    <n v="2062"/>
    <x v="1"/>
    <x v="0"/>
    <x v="3"/>
    <s v="62-304.520 (7), F.A.C."/>
    <x v="3"/>
    <x v="3"/>
    <x v="4"/>
    <x v="97"/>
    <s v="Palmetto-Oak Shrubland"/>
    <n v="3211"/>
    <x v="1"/>
    <s v="Town of Malabar                 Brevard County"/>
    <x v="10"/>
    <x v="1"/>
    <m/>
    <m/>
    <n v="0"/>
    <n v="1"/>
    <n v="39"/>
    <n v="12.361140480047652"/>
    <n v="61.363080774494378"/>
    <n v="6.7613353171724544"/>
    <n v="26449.198571604684"/>
    <n v="61.363080774494378"/>
    <n v="6.7613293398583814"/>
    <n v="26449.198571604684"/>
    <m/>
    <m/>
  </r>
  <r>
    <n v="2063"/>
    <x v="1"/>
    <x v="0"/>
    <x v="3"/>
    <s v="62-304.520 (7), F.A.C."/>
    <x v="3"/>
    <x v="3"/>
    <x v="4"/>
    <x v="111"/>
    <s v="Dry Prairie"/>
    <n v="3212"/>
    <x v="1"/>
    <s v="City of Palm Bay                       Brevard County   SJRWMD C-1 Diversion"/>
    <x v="12"/>
    <x v="1"/>
    <m/>
    <m/>
    <n v="0.38"/>
    <n v="0.62"/>
    <n v="62"/>
    <n v="17.220406785520915"/>
    <n v="125.99422306529929"/>
    <n v="8.4558401335274009"/>
    <n v="54807.850681922137"/>
    <n v="78.116418300485549"/>
    <n v="8.4558326581974779"/>
    <n v="33980.867422791729"/>
    <m/>
    <m/>
  </r>
  <r>
    <n v="2064"/>
    <x v="1"/>
    <x v="0"/>
    <x v="3"/>
    <s v="62-304.520 (7), F.A.C."/>
    <x v="3"/>
    <x v="3"/>
    <x v="4"/>
    <x v="111"/>
    <s v="Dry Prairie"/>
    <n v="3212"/>
    <x v="1"/>
    <s v="City of West Melbourne                               Brevard County   SJRWMD C-1 Diversion"/>
    <x v="13"/>
    <x v="1"/>
    <m/>
    <m/>
    <n v="0.38"/>
    <n v="0.62"/>
    <n v="55"/>
    <n v="21.261522350387455"/>
    <n v="167.92468395990119"/>
    <n v="11.736294887124689"/>
    <n v="72643.681514833559"/>
    <n v="104.11330405513876"/>
    <n v="11.736284511730293"/>
    <n v="45039.082539196817"/>
    <m/>
    <m/>
  </r>
  <r>
    <n v="2065"/>
    <x v="1"/>
    <x v="0"/>
    <x v="3"/>
    <s v="62-304.520 (7), F.A.C."/>
    <x v="3"/>
    <x v="3"/>
    <x v="4"/>
    <x v="111"/>
    <s v="Dry Prairie"/>
    <n v="3212"/>
    <x v="1"/>
    <s v="Town of Grant-Valkaria             Brevard County"/>
    <x v="9"/>
    <x v="1"/>
    <m/>
    <m/>
    <n v="0"/>
    <n v="1"/>
    <n v="72"/>
    <n v="25.681170707244029"/>
    <n v="127.9844930878936"/>
    <n v="16.753685211070852"/>
    <n v="63703.618400700805"/>
    <n v="127.9844930878936"/>
    <n v="16.753670400085486"/>
    <n v="63703.618400700805"/>
    <m/>
    <m/>
  </r>
  <r>
    <n v="2066"/>
    <x v="1"/>
    <x v="0"/>
    <x v="3"/>
    <s v="62-304.520 (7), F.A.C."/>
    <x v="3"/>
    <x v="3"/>
    <x v="4"/>
    <x v="111"/>
    <s v="Dry Prairie"/>
    <n v="3212"/>
    <x v="1"/>
    <s v="Town of Malabar                 Brevard County"/>
    <x v="10"/>
    <x v="1"/>
    <m/>
    <m/>
    <n v="0"/>
    <n v="1"/>
    <n v="32"/>
    <n v="10.70749069731551"/>
    <n v="82.716465386412082"/>
    <n v="9.3144205399290776"/>
    <n v="35352.555745012294"/>
    <n v="82.716465386412082"/>
    <n v="9.3144123055767789"/>
    <n v="35352.555745012294"/>
    <m/>
    <m/>
  </r>
  <r>
    <n v="2067"/>
    <x v="1"/>
    <x v="0"/>
    <x v="3"/>
    <s v="62-304.520 (7), F.A.C."/>
    <x v="3"/>
    <x v="3"/>
    <x v="4"/>
    <x v="28"/>
    <s v="Pine flatwoods"/>
    <n v="4110"/>
    <x v="1"/>
    <s v="Brevard County"/>
    <x v="0"/>
    <x v="1"/>
    <m/>
    <m/>
    <n v="0"/>
    <n v="1"/>
    <n v="94"/>
    <n v="12.071155375419531"/>
    <n v="83.612116846189011"/>
    <n v="8.200257140414088"/>
    <n v="36926.912076055705"/>
    <n v="83.612116846189011"/>
    <n v="8.2002498910306247"/>
    <n v="36926.912076055705"/>
    <m/>
    <m/>
  </r>
  <r>
    <n v="2068"/>
    <x v="1"/>
    <x v="0"/>
    <x v="3"/>
    <s v="62-304.520 (7), F.A.C."/>
    <x v="3"/>
    <x v="3"/>
    <x v="4"/>
    <x v="28"/>
    <s v="Pine flatwoods"/>
    <n v="4110"/>
    <x v="1"/>
    <s v="Brevard County   SJRWMD C-1 Diversion"/>
    <x v="0"/>
    <x v="1"/>
    <m/>
    <m/>
    <n v="0.38"/>
    <n v="0.62"/>
    <n v="314"/>
    <n v="43.65358039873022"/>
    <n v="315.68241672281977"/>
    <n v="20.678705114173948"/>
    <n v="144197.55944449303"/>
    <n v="195.72309836814816"/>
    <n v="20.678686833300532"/>
    <n v="89402.486855585637"/>
    <m/>
    <m/>
  </r>
  <r>
    <n v="2069"/>
    <x v="1"/>
    <x v="0"/>
    <x v="3"/>
    <s v="62-304.520 (7), F.A.C."/>
    <x v="3"/>
    <x v="3"/>
    <x v="4"/>
    <x v="28"/>
    <s v="Pine flatwoods"/>
    <n v="4110"/>
    <x v="1"/>
    <s v="City of Melbourne                  Brevard County"/>
    <x v="11"/>
    <x v="1"/>
    <m/>
    <m/>
    <n v="0"/>
    <n v="1"/>
    <n v="150"/>
    <n v="41.013425492000188"/>
    <n v="277.81382255805335"/>
    <n v="26.99616796087869"/>
    <n v="131914.77627710463"/>
    <n v="277.81382255805335"/>
    <n v="26.996144095093744"/>
    <n v="131914.77627710463"/>
    <m/>
    <m/>
  </r>
  <r>
    <n v="2070"/>
    <x v="1"/>
    <x v="0"/>
    <x v="3"/>
    <s v="62-304.520 (7), F.A.C."/>
    <x v="3"/>
    <x v="3"/>
    <x v="4"/>
    <x v="28"/>
    <s v="Pine flatwoods"/>
    <n v="4110"/>
    <x v="1"/>
    <s v="City of Melbourne                  Brevard County   SJRWMD C-1 Diversion"/>
    <x v="11"/>
    <x v="1"/>
    <m/>
    <m/>
    <n v="0.38"/>
    <n v="0.62"/>
    <n v="138"/>
    <n v="43.597519216932696"/>
    <n v="312.83973736330699"/>
    <n v="19.731303627984602"/>
    <n v="141661.19597957534"/>
    <n v="193.96063716525035"/>
    <n v="19.731286184655254"/>
    <n v="87829.941507336713"/>
    <m/>
    <m/>
  </r>
  <r>
    <n v="2071"/>
    <x v="1"/>
    <x v="0"/>
    <x v="3"/>
    <s v="62-304.520 (7), F.A.C."/>
    <x v="3"/>
    <x v="3"/>
    <x v="4"/>
    <x v="28"/>
    <s v="Pine flatwoods"/>
    <n v="4110"/>
    <x v="1"/>
    <s v="City of Palm Bay                       Brevard County"/>
    <x v="12"/>
    <x v="1"/>
    <m/>
    <m/>
    <n v="0"/>
    <n v="1"/>
    <n v="970"/>
    <n v="301.5599786833759"/>
    <n v="2280.5251029974665"/>
    <n v="236.10225684723864"/>
    <n v="1026140.5135417978"/>
    <n v="2280.5251029974665"/>
    <n v="236.10204812258937"/>
    <n v="1026140.5135417978"/>
    <m/>
    <m/>
  </r>
  <r>
    <n v="2072"/>
    <x v="1"/>
    <x v="0"/>
    <x v="3"/>
    <s v="62-304.520 (7), F.A.C."/>
    <x v="3"/>
    <x v="3"/>
    <x v="4"/>
    <x v="28"/>
    <s v="Pine flatwoods"/>
    <n v="4110"/>
    <x v="1"/>
    <s v="City of Palm Bay                       Brevard County   SJRWMD C-1 Diversion"/>
    <x v="12"/>
    <x v="1"/>
    <m/>
    <m/>
    <n v="0.38"/>
    <n v="0.62"/>
    <n v="2992"/>
    <n v="998.92594946103657"/>
    <n v="7116.7784271727578"/>
    <n v="423.66952315255298"/>
    <n v="3266697.3960547936"/>
    <n v="4412.4026248470991"/>
    <n v="423.6691486102938"/>
    <n v="2025352.3855539756"/>
    <m/>
    <m/>
  </r>
  <r>
    <n v="2073"/>
    <x v="1"/>
    <x v="0"/>
    <x v="3"/>
    <s v="62-304.520 (7), F.A.C."/>
    <x v="3"/>
    <x v="3"/>
    <x v="4"/>
    <x v="28"/>
    <s v="Pine flatwoods"/>
    <n v="4110"/>
    <x v="1"/>
    <s v="City of Palm Bay          Town of Grant-Valkaria             Brevard County"/>
    <x v="9"/>
    <x v="1"/>
    <m/>
    <m/>
    <n v="0"/>
    <n v="1"/>
    <n v="32"/>
    <n v="3.7203499233870803"/>
    <n v="21.921884839054428"/>
    <n v="1.7858590473948053"/>
    <n v="9370.4086921500839"/>
    <n v="21.921884839054428"/>
    <n v="1.7858574686178448"/>
    <n v="9370.4086921500839"/>
    <m/>
    <m/>
  </r>
  <r>
    <n v="2074"/>
    <x v="1"/>
    <x v="0"/>
    <x v="3"/>
    <s v="62-304.520 (7), F.A.C."/>
    <x v="3"/>
    <x v="3"/>
    <x v="4"/>
    <x v="28"/>
    <s v="Pine flatwoods"/>
    <n v="4110"/>
    <x v="1"/>
    <s v="City of Palm Bay          Town of Grant-Valkaria             Brevard County   SJRWMD C-1 Diversion"/>
    <x v="12"/>
    <x v="1"/>
    <m/>
    <m/>
    <n v="0.38"/>
    <n v="0.62"/>
    <n v="9"/>
    <n v="5.0162639097246151E-2"/>
    <n v="0.30924406419956013"/>
    <n v="1.7498486067483311E-2"/>
    <n v="132.03770653354729"/>
    <n v="0.19173131980372729"/>
    <n v="1.7498470598061627E-2"/>
    <n v="81.863378050799327"/>
    <m/>
    <m/>
  </r>
  <r>
    <n v="2075"/>
    <x v="1"/>
    <x v="0"/>
    <x v="3"/>
    <s v="62-304.520 (7), F.A.C."/>
    <x v="3"/>
    <x v="3"/>
    <x v="4"/>
    <x v="28"/>
    <s v="Pine flatwoods"/>
    <n v="4110"/>
    <x v="1"/>
    <s v="City of Palm Bay      Town of Malabar                 Brevard County"/>
    <x v="12"/>
    <x v="1"/>
    <m/>
    <m/>
    <n v="0"/>
    <n v="1"/>
    <n v="20"/>
    <n v="1.1600099866421425"/>
    <n v="10.359174629024444"/>
    <n v="1.2114572307659395"/>
    <n v="4488.3903003793803"/>
    <n v="10.359174629024444"/>
    <n v="1.2114561597851337"/>
    <n v="4488.3903003793803"/>
    <m/>
    <m/>
  </r>
  <r>
    <n v="2076"/>
    <x v="1"/>
    <x v="0"/>
    <x v="3"/>
    <s v="62-304.520 (7), F.A.C."/>
    <x v="3"/>
    <x v="3"/>
    <x v="4"/>
    <x v="28"/>
    <s v="Pine flatwoods"/>
    <n v="4110"/>
    <x v="1"/>
    <s v="City of Palm Bay     City of Melbourne                  Brevard County"/>
    <x v="12"/>
    <x v="1"/>
    <m/>
    <m/>
    <n v="0"/>
    <n v="1"/>
    <n v="13"/>
    <n v="0.56194240643867466"/>
    <n v="3.8509323970680445"/>
    <n v="0.43466564376145383"/>
    <n v="1806.3069114152056"/>
    <n v="3.8509323970680445"/>
    <n v="0.43466525949814649"/>
    <n v="1806.3069114152056"/>
    <m/>
    <m/>
  </r>
  <r>
    <n v="2077"/>
    <x v="1"/>
    <x v="0"/>
    <x v="3"/>
    <s v="62-304.520 (7), F.A.C."/>
    <x v="3"/>
    <x v="3"/>
    <x v="4"/>
    <x v="28"/>
    <s v="Pine flatwoods"/>
    <n v="4110"/>
    <x v="1"/>
    <s v="City of West Melbourne                               Brevard County"/>
    <x v="13"/>
    <x v="1"/>
    <m/>
    <m/>
    <n v="0"/>
    <n v="1"/>
    <n v="31"/>
    <n v="7.7368468392645173"/>
    <n v="59.582057398755673"/>
    <n v="6.2075377834613414"/>
    <n v="26394.283170890343"/>
    <n v="59.582057398755673"/>
    <n v="6.207532295728341"/>
    <n v="26394.283170890343"/>
    <m/>
    <m/>
  </r>
  <r>
    <n v="2078"/>
    <x v="1"/>
    <x v="0"/>
    <x v="3"/>
    <s v="62-304.520 (7), F.A.C."/>
    <x v="3"/>
    <x v="3"/>
    <x v="4"/>
    <x v="28"/>
    <s v="Pine flatwoods"/>
    <n v="4110"/>
    <x v="1"/>
    <s v="City of West Melbourne                               Brevard County   SJRWMD C-1 Diversion"/>
    <x v="13"/>
    <x v="1"/>
    <m/>
    <m/>
    <n v="0.38"/>
    <n v="0.62"/>
    <n v="764"/>
    <n v="219.85234943320086"/>
    <n v="1484.2050498278684"/>
    <n v="87.552450746327182"/>
    <n v="712719.54843966966"/>
    <n v="920.20713089327842"/>
    <n v="87.552373346158205"/>
    <n v="441886.12003259454"/>
    <m/>
    <m/>
  </r>
  <r>
    <n v="2079"/>
    <x v="1"/>
    <x v="0"/>
    <x v="3"/>
    <s v="62-304.520 (7), F.A.C."/>
    <x v="3"/>
    <x v="3"/>
    <x v="4"/>
    <x v="28"/>
    <s v="Pine flatwoods"/>
    <n v="4110"/>
    <x v="1"/>
    <s v="Town of Grant-Valkaria             Brevard County"/>
    <x v="9"/>
    <x v="1"/>
    <m/>
    <m/>
    <n v="0"/>
    <n v="1"/>
    <n v="6369"/>
    <n v="2283.2087978439927"/>
    <n v="11858.705495161967"/>
    <n v="862.34985559195422"/>
    <n v="5146122.5028386097"/>
    <n v="11858.705495161967"/>
    <n v="862.34909323723343"/>
    <n v="5146122.5028386097"/>
    <m/>
    <m/>
  </r>
  <r>
    <n v="2080"/>
    <x v="1"/>
    <x v="0"/>
    <x v="3"/>
    <s v="62-304.520 (7), F.A.C."/>
    <x v="3"/>
    <x v="3"/>
    <x v="4"/>
    <x v="28"/>
    <s v="Pine flatwoods"/>
    <n v="4110"/>
    <x v="1"/>
    <s v="Town of Grant-Valkaria             Brevard County   SJRWMD C-1 Diversion"/>
    <x v="9"/>
    <x v="1"/>
    <m/>
    <m/>
    <n v="0.38"/>
    <n v="0.62"/>
    <n v="14"/>
    <n v="2.9981657851163335"/>
    <n v="20.277275169347106"/>
    <n v="1.3296920840384527"/>
    <n v="9043.5915474753565"/>
    <n v="12.571910604995207"/>
    <n v="1.329690908532899"/>
    <n v="5607.0267594347215"/>
    <m/>
    <m/>
  </r>
  <r>
    <n v="2081"/>
    <x v="1"/>
    <x v="0"/>
    <x v="3"/>
    <s v="62-304.520 (7), F.A.C."/>
    <x v="3"/>
    <x v="3"/>
    <x v="4"/>
    <x v="28"/>
    <s v="Pine flatwoods"/>
    <n v="4110"/>
    <x v="1"/>
    <s v="Town of Malabar                 Brevard County"/>
    <x v="10"/>
    <x v="1"/>
    <m/>
    <m/>
    <n v="0"/>
    <n v="1"/>
    <n v="1927"/>
    <n v="648.07768451724871"/>
    <n v="3449.2900484170814"/>
    <n v="274.29505573418618"/>
    <n v="1518133.4905917691"/>
    <n v="3449.2900484170814"/>
    <n v="274.29481324544315"/>
    <n v="1518133.4905917691"/>
    <m/>
    <m/>
  </r>
  <r>
    <n v="2082"/>
    <x v="1"/>
    <x v="0"/>
    <x v="3"/>
    <s v="62-304.520 (7), F.A.C."/>
    <x v="3"/>
    <x v="3"/>
    <x v="4"/>
    <x v="28"/>
    <s v="Pine flatwoods"/>
    <n v="4110"/>
    <x v="1"/>
    <s v="Town of Malabar    Town of Grant-Valkaria             Brevard County"/>
    <x v="9"/>
    <x v="1"/>
    <m/>
    <m/>
    <n v="0"/>
    <n v="1"/>
    <n v="47"/>
    <n v="3.5959615032361194"/>
    <n v="20.418406232022555"/>
    <n v="1.984344340141879"/>
    <n v="8017.9041205421354"/>
    <n v="20.418406232022555"/>
    <n v="1.984342585895301"/>
    <n v="8017.9041205421354"/>
    <m/>
    <m/>
  </r>
  <r>
    <n v="2083"/>
    <x v="1"/>
    <x v="0"/>
    <x v="3"/>
    <s v="62-304.520 (7), F.A.C."/>
    <x v="3"/>
    <x v="3"/>
    <x v="4"/>
    <x v="28"/>
    <s v="Pine flatwoods"/>
    <n v="4110"/>
    <x v="1"/>
    <s v="US Air Force          City of Palm Bay                       Brevard County   SJRWMD C-1 Diversion"/>
    <x v="2"/>
    <x v="1"/>
    <m/>
    <m/>
    <n v="0.38"/>
    <n v="0.62"/>
    <n v="639"/>
    <n v="262.44434452719378"/>
    <n v="1973.2023599952438"/>
    <n v="112.3658932090417"/>
    <n v="900532.37966207333"/>
    <n v="1223.3854631970498"/>
    <n v="112.36579387271189"/>
    <n v="558330.07539048523"/>
    <m/>
    <m/>
  </r>
  <r>
    <n v="2084"/>
    <x v="1"/>
    <x v="0"/>
    <x v="3"/>
    <s v="62-304.520 (7), F.A.C."/>
    <x v="3"/>
    <x v="3"/>
    <x v="4"/>
    <x v="132"/>
    <s v="Mesic longleaf pine flatwoods"/>
    <n v="4111"/>
    <x v="1"/>
    <s v="Brevard County   SJRWMD C-1 Diversion"/>
    <x v="0"/>
    <x v="1"/>
    <m/>
    <m/>
    <n v="0.38"/>
    <n v="0.62"/>
    <n v="8"/>
    <n v="0.39341750878475445"/>
    <n v="2.8126055841452349"/>
    <n v="0.2352236971788052"/>
    <n v="1377.5894398746427"/>
    <n v="1.7438154621700457"/>
    <n v="0.23522348923084027"/>
    <n v="854.10545272227841"/>
    <m/>
    <m/>
  </r>
  <r>
    <n v="2085"/>
    <x v="1"/>
    <x v="0"/>
    <x v="3"/>
    <s v="62-304.520 (7), F.A.C."/>
    <x v="3"/>
    <x v="3"/>
    <x v="4"/>
    <x v="132"/>
    <s v="Mesic longleaf pine flatwoods"/>
    <n v="4111"/>
    <x v="1"/>
    <s v="City of Palm Bay                       Brevard County"/>
    <x v="12"/>
    <x v="1"/>
    <m/>
    <m/>
    <n v="0"/>
    <n v="1"/>
    <n v="13"/>
    <n v="1.3271445223947169"/>
    <n v="11.593414109272501"/>
    <n v="1.8501636943198714"/>
    <n v="4621.5402106875117"/>
    <n v="11.593414109272501"/>
    <n v="1.8501620586948107"/>
    <n v="4621.5402106875117"/>
    <m/>
    <m/>
  </r>
  <r>
    <n v="2086"/>
    <x v="1"/>
    <x v="0"/>
    <x v="3"/>
    <s v="62-304.520 (7), F.A.C."/>
    <x v="3"/>
    <x v="3"/>
    <x v="4"/>
    <x v="132"/>
    <s v="Mesic longleaf pine flatwoods"/>
    <n v="4111"/>
    <x v="1"/>
    <s v="City of Palm Bay                       Brevard County   SJRWMD C-1 Diversion"/>
    <x v="12"/>
    <x v="1"/>
    <m/>
    <m/>
    <n v="0.38"/>
    <n v="0.62"/>
    <n v="4"/>
    <n v="1.0155149101126073"/>
    <n v="6.6355724384584018"/>
    <n v="0.52900578293624823"/>
    <n v="3326.6611535195989"/>
    <n v="4.1140549118442085"/>
    <n v="0.52900531527216099"/>
    <n v="2062.5299151821509"/>
    <m/>
    <m/>
  </r>
  <r>
    <n v="2087"/>
    <x v="1"/>
    <x v="0"/>
    <x v="3"/>
    <s v="62-304.520 (7), F.A.C."/>
    <x v="3"/>
    <x v="3"/>
    <x v="4"/>
    <x v="132"/>
    <s v="Mesic longleaf pine flatwoods"/>
    <n v="4111"/>
    <x v="1"/>
    <s v="City of West Melbourne                               Brevard County   SJRWMD C-1 Diversion"/>
    <x v="13"/>
    <x v="1"/>
    <m/>
    <m/>
    <n v="0.38"/>
    <n v="0.62"/>
    <n v="2"/>
    <n v="7.3980332833591206E-2"/>
    <n v="0.5682613071123237"/>
    <n v="4.5696889290686202E-2"/>
    <n v="261.60174100470522"/>
    <n v="0.35232201040964067"/>
    <n v="4.5696848892651326E-2"/>
    <n v="162.19307942291726"/>
    <m/>
    <m/>
  </r>
  <r>
    <n v="2088"/>
    <x v="1"/>
    <x v="0"/>
    <x v="3"/>
    <s v="62-304.520 (7), F.A.C."/>
    <x v="3"/>
    <x v="3"/>
    <x v="4"/>
    <x v="132"/>
    <s v="Mesic longleaf pine flatwoods"/>
    <n v="4111"/>
    <x v="1"/>
    <s v="Town of Grant-Valkaria             Brevard County"/>
    <x v="9"/>
    <x v="1"/>
    <m/>
    <m/>
    <n v="0"/>
    <n v="1"/>
    <n v="59"/>
    <n v="16.186312928824666"/>
    <n v="80.431875451446103"/>
    <n v="9.1618345960898662"/>
    <n v="37570.996857950551"/>
    <n v="80.431875451446103"/>
    <n v="9.1618264966301819"/>
    <n v="37570.996857950551"/>
    <m/>
    <m/>
  </r>
  <r>
    <n v="2089"/>
    <x v="1"/>
    <x v="0"/>
    <x v="3"/>
    <s v="62-304.520 (7), F.A.C."/>
    <x v="3"/>
    <x v="3"/>
    <x v="4"/>
    <x v="132"/>
    <s v="Mesic longleaf pine flatwoods"/>
    <n v="4111"/>
    <x v="1"/>
    <s v="Town of Malabar                 Brevard County"/>
    <x v="10"/>
    <x v="1"/>
    <m/>
    <m/>
    <n v="0"/>
    <n v="1"/>
    <n v="180"/>
    <n v="57.103199268481333"/>
    <n v="311.312111472992"/>
    <n v="37.545974478009832"/>
    <n v="156548.30400374299"/>
    <n v="311.312111472992"/>
    <n v="37.545941285737726"/>
    <n v="156548.30400374299"/>
    <m/>
    <m/>
  </r>
  <r>
    <n v="2090"/>
    <x v="1"/>
    <x v="0"/>
    <x v="3"/>
    <s v="62-304.520 (7), F.A.C."/>
    <x v="3"/>
    <x v="3"/>
    <x v="4"/>
    <x v="112"/>
    <s v="Scrubby Pine flatwoods"/>
    <n v="4112"/>
    <x v="1"/>
    <s v="Brevard County   SJRWMD C-1 Diversion"/>
    <x v="0"/>
    <x v="1"/>
    <m/>
    <m/>
    <n v="0.38"/>
    <n v="0.62"/>
    <n v="6"/>
    <n v="0.25030568103316331"/>
    <n v="2.3321413108093139"/>
    <n v="0.20569900103332453"/>
    <n v="1016.9284690204523"/>
    <n v="1.4459276127017744"/>
    <n v="0.20569881918647395"/>
    <n v="630.49565079268041"/>
    <m/>
    <m/>
  </r>
  <r>
    <n v="2091"/>
    <x v="1"/>
    <x v="0"/>
    <x v="3"/>
    <s v="62-304.520 (7), F.A.C."/>
    <x v="3"/>
    <x v="3"/>
    <x v="4"/>
    <x v="112"/>
    <s v="Scrubby Pine flatwoods"/>
    <n v="4112"/>
    <x v="1"/>
    <s v="City of Palm Bay                       Brevard County"/>
    <x v="12"/>
    <x v="1"/>
    <m/>
    <m/>
    <n v="0"/>
    <n v="1"/>
    <n v="20"/>
    <n v="2.3985914229904699"/>
    <n v="19.65492035856775"/>
    <n v="2.6149070407819703"/>
    <n v="9120.1038347583944"/>
    <n v="19.65492035856775"/>
    <n v="2.6149047290905778"/>
    <n v="9120.1038347583944"/>
    <m/>
    <m/>
  </r>
  <r>
    <n v="2092"/>
    <x v="1"/>
    <x v="0"/>
    <x v="3"/>
    <s v="62-304.520 (7), F.A.C."/>
    <x v="3"/>
    <x v="3"/>
    <x v="4"/>
    <x v="112"/>
    <s v="Scrubby Pine flatwoods"/>
    <n v="4112"/>
    <x v="1"/>
    <s v="City of Palm Bay                       Brevard County   SJRWMD C-1 Diversion"/>
    <x v="12"/>
    <x v="1"/>
    <m/>
    <m/>
    <n v="0.38"/>
    <n v="0.62"/>
    <n v="42"/>
    <n v="11.728629364861238"/>
    <n v="85.398371218414383"/>
    <n v="6.6936642967782056"/>
    <n v="39756.338857781011"/>
    <n v="52.946990155416913"/>
    <n v="6.6936583792882551"/>
    <n v="24648.93009182423"/>
    <m/>
    <m/>
  </r>
  <r>
    <n v="2093"/>
    <x v="1"/>
    <x v="0"/>
    <x v="3"/>
    <s v="62-304.520 (7), F.A.C."/>
    <x v="3"/>
    <x v="3"/>
    <x v="4"/>
    <x v="112"/>
    <s v="Scrubby Pine flatwoods"/>
    <n v="4112"/>
    <x v="1"/>
    <s v="City of West Melbourne                               Brevard County   SJRWMD C-1 Diversion"/>
    <x v="13"/>
    <x v="1"/>
    <m/>
    <m/>
    <n v="0.38"/>
    <n v="0.62"/>
    <n v="39"/>
    <n v="14.381426801088827"/>
    <n v="97.655613740458662"/>
    <n v="7.0395963739440228"/>
    <n v="47235.621365435189"/>
    <n v="60.546480519084362"/>
    <n v="7.0395901506350915"/>
    <n v="29286.085246569808"/>
    <m/>
    <m/>
  </r>
  <r>
    <n v="2094"/>
    <x v="1"/>
    <x v="0"/>
    <x v="3"/>
    <s v="62-304.520 (7), F.A.C."/>
    <x v="3"/>
    <x v="3"/>
    <x v="4"/>
    <x v="112"/>
    <s v="Scrubby Pine flatwoods"/>
    <n v="4112"/>
    <x v="1"/>
    <s v="Town of Grant-Valkaria             Brevard County"/>
    <x v="9"/>
    <x v="1"/>
    <m/>
    <m/>
    <n v="0"/>
    <n v="1"/>
    <n v="70"/>
    <n v="21.059768718795908"/>
    <n v="108.86775064629725"/>
    <n v="13.492629124495627"/>
    <n v="52633.137386718088"/>
    <n v="108.86775064629725"/>
    <n v="13.492617196425488"/>
    <n v="52633.137386718088"/>
    <m/>
    <m/>
  </r>
  <r>
    <n v="2095"/>
    <x v="1"/>
    <x v="0"/>
    <x v="3"/>
    <s v="62-304.520 (7), F.A.C."/>
    <x v="3"/>
    <x v="3"/>
    <x v="4"/>
    <x v="112"/>
    <s v="Scrubby Pine flatwoods"/>
    <n v="4112"/>
    <x v="1"/>
    <s v="Town of Malabar                 Brevard County"/>
    <x v="10"/>
    <x v="1"/>
    <m/>
    <m/>
    <n v="0"/>
    <n v="1"/>
    <n v="98"/>
    <n v="32.51907234055755"/>
    <n v="155.53637899681939"/>
    <n v="18.885442812273084"/>
    <n v="76344.383871502869"/>
    <n v="155.53637899681939"/>
    <n v="18.885426116721426"/>
    <n v="76344.383871502869"/>
    <m/>
    <m/>
  </r>
  <r>
    <n v="2096"/>
    <x v="1"/>
    <x v="0"/>
    <x v="3"/>
    <s v="62-304.520 (7), F.A.C."/>
    <x v="3"/>
    <x v="3"/>
    <x v="4"/>
    <x v="133"/>
    <s v="Hydric pine flatwoods"/>
    <n v="4113"/>
    <x v="1"/>
    <s v="Brevard County   SJRWMD C-1 Diversion"/>
    <x v="0"/>
    <x v="1"/>
    <m/>
    <m/>
    <n v="0.38"/>
    <n v="0.62"/>
    <n v="1"/>
    <n v="9.9529840169855499E-3"/>
    <n v="6.9327194699530095E-2"/>
    <n v="5.4674661992426344E-3"/>
    <n v="32.310900674252963"/>
    <n v="4.2982860713708659E-2"/>
    <n v="5.4674613657650578E-3"/>
    <n v="20.032758418036838"/>
    <m/>
    <m/>
  </r>
  <r>
    <n v="2097"/>
    <x v="1"/>
    <x v="0"/>
    <x v="3"/>
    <s v="62-304.520 (7), F.A.C."/>
    <x v="3"/>
    <x v="3"/>
    <x v="4"/>
    <x v="133"/>
    <s v="Hydric pine flatwoods"/>
    <n v="4113"/>
    <x v="1"/>
    <s v="Town of Grant-Valkaria             Brevard County"/>
    <x v="9"/>
    <x v="1"/>
    <m/>
    <m/>
    <n v="0"/>
    <n v="1"/>
    <n v="36"/>
    <n v="7.5587400615831184"/>
    <n v="35.97021552889116"/>
    <n v="3.3444125735130088"/>
    <n v="15476.479479066114"/>
    <n v="35.97021552889116"/>
    <n v="3.3444096169070439"/>
    <n v="15476.479479066114"/>
    <m/>
    <m/>
  </r>
  <r>
    <n v="2098"/>
    <x v="1"/>
    <x v="0"/>
    <x v="3"/>
    <s v="62-304.520 (7), F.A.C."/>
    <x v="3"/>
    <x v="3"/>
    <x v="4"/>
    <x v="133"/>
    <s v="Hydric pine flatwoods"/>
    <n v="4113"/>
    <x v="1"/>
    <s v="Town of Malabar                 Brevard County"/>
    <x v="10"/>
    <x v="1"/>
    <m/>
    <m/>
    <n v="0"/>
    <n v="1"/>
    <n v="91"/>
    <n v="22.791867728244387"/>
    <n v="123.33156949363668"/>
    <n v="9.3906995560884674"/>
    <n v="52584.239182764541"/>
    <n v="123.33156949363668"/>
    <n v="9.3906912543022045"/>
    <n v="52584.239182764541"/>
    <m/>
    <m/>
  </r>
  <r>
    <n v="2099"/>
    <x v="1"/>
    <x v="0"/>
    <x v="3"/>
    <s v="62-304.520 (7), F.A.C."/>
    <x v="3"/>
    <x v="3"/>
    <x v="4"/>
    <x v="128"/>
    <s v="Sand pine"/>
    <n v="4130"/>
    <x v="1"/>
    <s v="Brevard County"/>
    <x v="0"/>
    <x v="1"/>
    <m/>
    <m/>
    <n v="0"/>
    <n v="1"/>
    <n v="13"/>
    <n v="0.34354732899424095"/>
    <n v="2.3945082712365586"/>
    <n v="0.33426922494670253"/>
    <n v="1052.0342028884529"/>
    <n v="2.3945082712365586"/>
    <n v="0.3342689294381897"/>
    <n v="1052.0342028884529"/>
    <m/>
    <m/>
  </r>
  <r>
    <n v="2100"/>
    <x v="1"/>
    <x v="0"/>
    <x v="3"/>
    <s v="62-304.520 (7), F.A.C."/>
    <x v="3"/>
    <x v="3"/>
    <x v="4"/>
    <x v="128"/>
    <s v="Sand pine"/>
    <n v="4130"/>
    <x v="1"/>
    <s v="City of Palm Bay                       Brevard County"/>
    <x v="12"/>
    <x v="1"/>
    <m/>
    <m/>
    <n v="0"/>
    <n v="1"/>
    <n v="369"/>
    <n v="114.60927527351623"/>
    <n v="649.1414512244985"/>
    <n v="89.742336819087427"/>
    <n v="321742.55380839127"/>
    <n v="649.1414512244985"/>
    <n v="89.742257482964163"/>
    <n v="321742.55380839127"/>
    <m/>
    <m/>
  </r>
  <r>
    <n v="2101"/>
    <x v="1"/>
    <x v="0"/>
    <x v="3"/>
    <s v="62-304.520 (7), F.A.C."/>
    <x v="3"/>
    <x v="3"/>
    <x v="4"/>
    <x v="128"/>
    <s v="Sand pine"/>
    <n v="4130"/>
    <x v="1"/>
    <s v="City of Palm Bay      Town of Malabar                 Brevard County"/>
    <x v="12"/>
    <x v="1"/>
    <m/>
    <m/>
    <n v="0"/>
    <n v="1"/>
    <n v="15"/>
    <n v="0.95295806493659896"/>
    <n v="4.9459408959192261"/>
    <n v="0.67656197269578222"/>
    <n v="2458.6410697921506"/>
    <n v="4.9459408959192261"/>
    <n v="0.67656137458561427"/>
    <n v="2458.6410697921506"/>
    <m/>
    <m/>
  </r>
  <r>
    <n v="2102"/>
    <x v="1"/>
    <x v="0"/>
    <x v="3"/>
    <s v="62-304.520 (7), F.A.C."/>
    <x v="3"/>
    <x v="3"/>
    <x v="4"/>
    <x v="128"/>
    <s v="Sand pine"/>
    <n v="4130"/>
    <x v="1"/>
    <s v="Town of Grant-Valkaria             Brevard County"/>
    <x v="9"/>
    <x v="1"/>
    <m/>
    <m/>
    <n v="0"/>
    <n v="1"/>
    <n v="42"/>
    <n v="6.1312237637969202"/>
    <n v="38.721875598610374"/>
    <n v="5.3823612839677812"/>
    <n v="17967.307712463247"/>
    <n v="38.721875598610374"/>
    <n v="5.3823565257266415"/>
    <n v="17967.307712463247"/>
    <m/>
    <m/>
  </r>
  <r>
    <n v="2103"/>
    <x v="1"/>
    <x v="0"/>
    <x v="3"/>
    <s v="62-304.520 (7), F.A.C."/>
    <x v="3"/>
    <x v="3"/>
    <x v="4"/>
    <x v="128"/>
    <s v="Sand pine"/>
    <n v="4130"/>
    <x v="1"/>
    <s v="Town of Malabar                 Brevard County"/>
    <x v="10"/>
    <x v="1"/>
    <m/>
    <m/>
    <n v="0"/>
    <n v="1"/>
    <n v="406"/>
    <n v="152.50704987375207"/>
    <n v="713.17071750772857"/>
    <n v="94.252615553544814"/>
    <n v="353204.10538900149"/>
    <n v="713.17071750772857"/>
    <n v="94.252532230139238"/>
    <n v="353204.10538900149"/>
    <m/>
    <m/>
  </r>
  <r>
    <n v="2104"/>
    <x v="1"/>
    <x v="0"/>
    <x v="3"/>
    <s v="62-304.520 (7), F.A.C."/>
    <x v="3"/>
    <x v="3"/>
    <x v="4"/>
    <x v="128"/>
    <s v="Sand pine"/>
    <n v="4130"/>
    <x v="1"/>
    <s v="Town of Malabar    Town of Grant-Valkaria             Brevard County"/>
    <x v="9"/>
    <x v="1"/>
    <m/>
    <m/>
    <n v="0"/>
    <n v="1"/>
    <n v="1"/>
    <n v="2.2434551195418801E-4"/>
    <n v="9.6709594045471688E-4"/>
    <n v="1.3822222043272423E-4"/>
    <n v="0.45567493479673765"/>
    <n v="9.6709594045471688E-4"/>
    <n v="1.3822209823827799E-4"/>
    <n v="0.45567493479673765"/>
    <m/>
    <m/>
  </r>
  <r>
    <n v="2105"/>
    <x v="1"/>
    <x v="0"/>
    <x v="3"/>
    <s v="62-304.520 (7), F.A.C."/>
    <x v="3"/>
    <x v="3"/>
    <x v="4"/>
    <x v="78"/>
    <s v="Upland Mixed Forest"/>
    <n v="4140"/>
    <x v="1"/>
    <s v="Brevard County   SJRWMD C-1 Diversion"/>
    <x v="0"/>
    <x v="1"/>
    <m/>
    <m/>
    <n v="0.38"/>
    <n v="0.62"/>
    <n v="18"/>
    <n v="3.1341563895445161"/>
    <n v="18.93482061609236"/>
    <n v="5.5449085240350167"/>
    <n v="9520.4956095363159"/>
    <n v="11.739588781977263"/>
    <n v="5.5449036220950667"/>
    <n v="5902.7072779125156"/>
    <m/>
    <m/>
  </r>
  <r>
    <n v="2106"/>
    <x v="1"/>
    <x v="0"/>
    <x v="3"/>
    <s v="62-304.520 (7), F.A.C."/>
    <x v="3"/>
    <x v="3"/>
    <x v="4"/>
    <x v="78"/>
    <s v="Upland Mixed Forest"/>
    <n v="4140"/>
    <x v="1"/>
    <s v="City of Palm Bay                       Brevard County   SJRWMD C-1 Diversion"/>
    <x v="12"/>
    <x v="1"/>
    <m/>
    <m/>
    <n v="0.38"/>
    <n v="0.62"/>
    <n v="2"/>
    <n v="4.5491770703868208E-2"/>
    <n v="0.51419081452232318"/>
    <n v="5.1454954693278314E-2"/>
    <n v="211.05213681693084"/>
    <n v="0.31879830500384038"/>
    <n v="5.1454909204863612E-2"/>
    <n v="130.85232482649712"/>
    <m/>
    <m/>
  </r>
  <r>
    <n v="2107"/>
    <x v="1"/>
    <x v="0"/>
    <x v="3"/>
    <s v="62-304.520 (7), F.A.C."/>
    <x v="3"/>
    <x v="3"/>
    <x v="4"/>
    <x v="78"/>
    <s v="Upland Mixed Forest"/>
    <n v="4140"/>
    <x v="1"/>
    <s v="City of West Melbourne                               Brevard County   SJRWMD C-1 Diversion"/>
    <x v="13"/>
    <x v="1"/>
    <m/>
    <m/>
    <n v="0.38"/>
    <n v="0.62"/>
    <n v="66"/>
    <n v="8.0317220673321916"/>
    <n v="55.4047107125376"/>
    <n v="9.7317777965935033"/>
    <n v="25319.655517934025"/>
    <n v="34.3509206417733"/>
    <n v="9.7317691932792609"/>
    <n v="15698.186421119095"/>
    <m/>
    <m/>
  </r>
  <r>
    <n v="2108"/>
    <x v="1"/>
    <x v="0"/>
    <x v="3"/>
    <s v="62-304.520 (7), F.A.C."/>
    <x v="3"/>
    <x v="3"/>
    <x v="4"/>
    <x v="78"/>
    <s v="Upland Mixed Forest"/>
    <n v="4140"/>
    <x v="1"/>
    <s v="Town of Grant-Valkaria             Brevard County"/>
    <x v="9"/>
    <x v="1"/>
    <m/>
    <m/>
    <n v="0"/>
    <n v="1"/>
    <n v="94"/>
    <n v="21.31685744527886"/>
    <n v="111.72642060864234"/>
    <n v="55.858352363612099"/>
    <n v="53941.469697678047"/>
    <n v="111.72642060864234"/>
    <n v="55.858302982402634"/>
    <n v="53941.469697678047"/>
    <m/>
    <m/>
  </r>
  <r>
    <n v="2109"/>
    <x v="1"/>
    <x v="0"/>
    <x v="3"/>
    <s v="62-304.520 (7), F.A.C."/>
    <x v="3"/>
    <x v="3"/>
    <x v="4"/>
    <x v="78"/>
    <s v="Upland Mixed Forest"/>
    <n v="4140"/>
    <x v="1"/>
    <s v="Town of Malabar                 Brevard County"/>
    <x v="10"/>
    <x v="1"/>
    <m/>
    <m/>
    <n v="0"/>
    <n v="1"/>
    <n v="154"/>
    <n v="43.044809789854767"/>
    <n v="183.44156943522407"/>
    <n v="127.44241570226873"/>
    <n v="97857.794286527904"/>
    <n v="183.44156943522407"/>
    <n v="127.44230303763825"/>
    <n v="97857.794286527904"/>
    <m/>
    <m/>
  </r>
  <r>
    <n v="2110"/>
    <x v="1"/>
    <x v="0"/>
    <x v="3"/>
    <s v="62-304.520 (7), F.A.C."/>
    <x v="3"/>
    <x v="3"/>
    <x v="4"/>
    <x v="78"/>
    <s v="Upland Mixed Forest"/>
    <n v="4140"/>
    <x v="1"/>
    <s v="Town of Malabar    Town of Grant-Valkaria             Brevard County"/>
    <x v="9"/>
    <x v="1"/>
    <m/>
    <m/>
    <n v="0"/>
    <n v="1"/>
    <n v="5"/>
    <n v="0.9358037685423557"/>
    <n v="4.3270963236756845"/>
    <n v="1.9810682729471627"/>
    <n v="2168.0021356106608"/>
    <n v="4.3270963236756845"/>
    <n v="1.981066521596766"/>
    <n v="2168.0021356106608"/>
    <m/>
    <m/>
  </r>
  <r>
    <n v="2111"/>
    <x v="1"/>
    <x v="0"/>
    <x v="3"/>
    <s v="62-304.520 (7), F.A.C."/>
    <x v="3"/>
    <x v="3"/>
    <x v="4"/>
    <x v="29"/>
    <s v="Upland Hardwood Forest"/>
    <n v="4200"/>
    <x v="1"/>
    <s v="Brevard County"/>
    <x v="0"/>
    <x v="1"/>
    <m/>
    <m/>
    <n v="0"/>
    <n v="1"/>
    <n v="496"/>
    <n v="152.48558262827379"/>
    <n v="762.32951440283659"/>
    <n v="103.77717364477886"/>
    <n v="380407.147112915"/>
    <n v="762.32951440283659"/>
    <n v="103.77708190125013"/>
    <n v="380407.147112915"/>
    <m/>
    <m/>
  </r>
  <r>
    <n v="2112"/>
    <x v="1"/>
    <x v="0"/>
    <x v="3"/>
    <s v="62-304.520 (7), F.A.C."/>
    <x v="3"/>
    <x v="3"/>
    <x v="4"/>
    <x v="29"/>
    <s v="Upland Hardwood Forest"/>
    <n v="4200"/>
    <x v="1"/>
    <s v="Brevard County   SJRWMD C-1 Diversion"/>
    <x v="0"/>
    <x v="1"/>
    <m/>
    <m/>
    <n v="0.38"/>
    <n v="0.62"/>
    <n v="94"/>
    <n v="16.806162127520142"/>
    <n v="111.11658794054046"/>
    <n v="8.9971784843675238"/>
    <n v="55372.194837761977"/>
    <n v="68.892284523135103"/>
    <n v="8.9971705304709975"/>
    <n v="34330.760799412405"/>
    <m/>
    <m/>
  </r>
  <r>
    <n v="2113"/>
    <x v="1"/>
    <x v="0"/>
    <x v="3"/>
    <s v="62-304.520 (7), F.A.C."/>
    <x v="3"/>
    <x v="3"/>
    <x v="4"/>
    <x v="29"/>
    <s v="Upland Hardwood Forest"/>
    <n v="4200"/>
    <x v="1"/>
    <s v="City of Melbourne                  Brevard County   SJRWMD C-1 Diversion"/>
    <x v="11"/>
    <x v="1"/>
    <m/>
    <m/>
    <n v="0.38"/>
    <n v="0.62"/>
    <n v="19"/>
    <n v="0.67663366469601183"/>
    <n v="4.1061955292019015"/>
    <n v="1.0137929986671672"/>
    <n v="1730.761529518933"/>
    <n v="2.5458412281051785"/>
    <n v="1.0137921024301266"/>
    <n v="1073.0721483017385"/>
    <m/>
    <m/>
  </r>
  <r>
    <n v="2114"/>
    <x v="1"/>
    <x v="0"/>
    <x v="3"/>
    <s v="62-304.520 (7), F.A.C."/>
    <x v="3"/>
    <x v="3"/>
    <x v="4"/>
    <x v="29"/>
    <s v="Upland Hardwood Forest"/>
    <n v="4200"/>
    <x v="1"/>
    <s v="City of Palm Bay                       Brevard County"/>
    <x v="12"/>
    <x v="1"/>
    <m/>
    <m/>
    <n v="0"/>
    <n v="1"/>
    <n v="23"/>
    <n v="7.1435658557964956"/>
    <n v="40.518636535097123"/>
    <n v="6.2194883195377075"/>
    <n v="18555.671250330644"/>
    <n v="40.518636535097123"/>
    <n v="6.2194828212399118"/>
    <n v="18555.671250330644"/>
    <m/>
    <m/>
  </r>
  <r>
    <n v="2115"/>
    <x v="1"/>
    <x v="0"/>
    <x v="3"/>
    <s v="62-304.520 (7), F.A.C."/>
    <x v="3"/>
    <x v="3"/>
    <x v="4"/>
    <x v="29"/>
    <s v="Upland Hardwood Forest"/>
    <n v="4200"/>
    <x v="1"/>
    <s v="City of Palm Bay                       Brevard County   SJRWMD C-1 Diversion"/>
    <x v="12"/>
    <x v="1"/>
    <m/>
    <m/>
    <n v="0.38"/>
    <n v="0.62"/>
    <n v="84"/>
    <n v="25.839725695124216"/>
    <n v="177.43560465753416"/>
    <n v="12.73464853728384"/>
    <n v="85876.211600025723"/>
    <n v="110.01007488767114"/>
    <n v="12.734637279301451"/>
    <n v="53243.251192015945"/>
    <m/>
    <m/>
  </r>
  <r>
    <n v="2116"/>
    <x v="1"/>
    <x v="0"/>
    <x v="3"/>
    <s v="62-304.520 (7), F.A.C."/>
    <x v="3"/>
    <x v="3"/>
    <x v="4"/>
    <x v="29"/>
    <s v="Upland Hardwood Forest"/>
    <n v="4200"/>
    <x v="1"/>
    <s v="City of West Melbourne                               Brevard County   SJRWMD C-1 Diversion"/>
    <x v="13"/>
    <x v="1"/>
    <m/>
    <m/>
    <n v="0.38"/>
    <n v="0.62"/>
    <n v="26"/>
    <n v="8.9879043837806645"/>
    <n v="62.729260609908039"/>
    <n v="4.6364453285436795"/>
    <n v="30183.551035537861"/>
    <n v="38.892141578142997"/>
    <n v="4.6364412297246442"/>
    <n v="18713.801642033479"/>
    <m/>
    <m/>
  </r>
  <r>
    <n v="2117"/>
    <x v="1"/>
    <x v="0"/>
    <x v="3"/>
    <s v="62-304.520 (7), F.A.C."/>
    <x v="3"/>
    <x v="3"/>
    <x v="4"/>
    <x v="29"/>
    <s v="Upland Hardwood Forest"/>
    <n v="4200"/>
    <x v="1"/>
    <s v="Town of Grant-Valkaria             Brevard County"/>
    <x v="9"/>
    <x v="1"/>
    <m/>
    <m/>
    <n v="0"/>
    <n v="1"/>
    <n v="24"/>
    <n v="3.1625427274035269"/>
    <n v="17.200395044522974"/>
    <n v="1.9864290370831401"/>
    <n v="7951.1958351781514"/>
    <n v="17.200395044522974"/>
    <n v="1.986427280993597"/>
    <n v="7951.1958351781514"/>
    <m/>
    <m/>
  </r>
  <r>
    <n v="2118"/>
    <x v="1"/>
    <x v="0"/>
    <x v="3"/>
    <s v="62-304.520 (7), F.A.C."/>
    <x v="3"/>
    <x v="3"/>
    <x v="4"/>
    <x v="29"/>
    <s v="Upland Hardwood Forest"/>
    <n v="4200"/>
    <x v="1"/>
    <s v="Town of Malabar                 Brevard County"/>
    <x v="10"/>
    <x v="1"/>
    <m/>
    <m/>
    <n v="0"/>
    <n v="1"/>
    <n v="56"/>
    <n v="15.122731505640028"/>
    <n v="82.997058119878943"/>
    <n v="9.8032971050247877"/>
    <n v="40696.00525633333"/>
    <n v="82.997058119878943"/>
    <n v="9.8032884384843779"/>
    <n v="40696.00525633333"/>
    <m/>
    <m/>
  </r>
  <r>
    <n v="2119"/>
    <x v="1"/>
    <x v="0"/>
    <x v="3"/>
    <s v="62-304.520 (7), F.A.C."/>
    <x v="3"/>
    <x v="3"/>
    <x v="4"/>
    <x v="30"/>
    <s v="Xeric oak"/>
    <n v="4210"/>
    <x v="1"/>
    <s v="Brevard County"/>
    <x v="0"/>
    <x v="1"/>
    <m/>
    <m/>
    <n v="0"/>
    <n v="1"/>
    <n v="11"/>
    <n v="1.2779384837090055"/>
    <n v="9.4414116308355531"/>
    <n v="1.3952200265606725"/>
    <n v="4452.9300187582649"/>
    <n v="9.4414116308355531"/>
    <n v="1.3952187931255697"/>
    <n v="4452.9300187582649"/>
    <m/>
    <m/>
  </r>
  <r>
    <n v="2120"/>
    <x v="1"/>
    <x v="0"/>
    <x v="3"/>
    <s v="62-304.520 (7), F.A.C."/>
    <x v="3"/>
    <x v="3"/>
    <x v="4"/>
    <x v="30"/>
    <s v="Xeric oak"/>
    <n v="4210"/>
    <x v="1"/>
    <s v="Town of Grant-Valkaria             Brevard County"/>
    <x v="9"/>
    <x v="1"/>
    <m/>
    <m/>
    <n v="0"/>
    <n v="1"/>
    <n v="28"/>
    <n v="8.0794801001214829"/>
    <n v="52.451308842220882"/>
    <n v="8.5133808225431"/>
    <n v="24068.014637330132"/>
    <n v="52.451308842220882"/>
    <n v="8.5133732963447066"/>
    <n v="24068.014637330132"/>
    <m/>
    <m/>
  </r>
  <r>
    <n v="2121"/>
    <x v="1"/>
    <x v="0"/>
    <x v="3"/>
    <s v="62-304.520 (7), F.A.C."/>
    <x v="3"/>
    <x v="3"/>
    <x v="4"/>
    <x v="30"/>
    <s v="Xeric oak"/>
    <n v="4210"/>
    <x v="1"/>
    <s v="Town of Malabar                 Brevard County"/>
    <x v="10"/>
    <x v="1"/>
    <m/>
    <m/>
    <n v="0"/>
    <n v="1"/>
    <n v="109"/>
    <n v="34.325553009159364"/>
    <n v="142.54725965661487"/>
    <n v="25.384344376969203"/>
    <n v="68974.424121368735"/>
    <n v="142.54725965661487"/>
    <n v="25.384321936106289"/>
    <n v="68974.424121368735"/>
    <m/>
    <m/>
  </r>
  <r>
    <n v="2122"/>
    <x v="1"/>
    <x v="0"/>
    <x v="3"/>
    <s v="62-304.520 (7), F.A.C."/>
    <x v="3"/>
    <x v="3"/>
    <x v="4"/>
    <x v="100"/>
    <s v="Coastal Temperate Hammock"/>
    <n v="4271"/>
    <x v="1"/>
    <s v="City of Melbourne                  Brevard County   SJRWMD C-1 Diversion"/>
    <x v="11"/>
    <x v="1"/>
    <m/>
    <m/>
    <n v="0.38"/>
    <n v="0.62"/>
    <n v="30"/>
    <n v="9.5361318973896072"/>
    <n v="50.817011915047317"/>
    <n v="18.974088266519303"/>
    <n v="24268.418460763449"/>
    <n v="31.506547387329334"/>
    <n v="18.974071492601212"/>
    <n v="15046.419445673337"/>
    <m/>
    <m/>
  </r>
  <r>
    <n v="2123"/>
    <x v="1"/>
    <x v="0"/>
    <x v="3"/>
    <s v="62-304.520 (7), F.A.C."/>
    <x v="3"/>
    <x v="3"/>
    <x v="4"/>
    <x v="100"/>
    <s v="Coastal Temperate Hammock"/>
    <n v="4271"/>
    <x v="1"/>
    <s v="Town of Grant-Valkaria             Brevard County"/>
    <x v="9"/>
    <x v="1"/>
    <m/>
    <m/>
    <n v="0"/>
    <n v="1"/>
    <n v="50"/>
    <n v="8.8445769869572537"/>
    <n v="48.596303053267306"/>
    <n v="21.860949957302484"/>
    <n v="22645.048636938249"/>
    <n v="48.596303053267306"/>
    <n v="21.860930631273266"/>
    <n v="22645.048636938249"/>
    <m/>
    <m/>
  </r>
  <r>
    <n v="2124"/>
    <x v="1"/>
    <x v="0"/>
    <x v="3"/>
    <s v="62-304.520 (7), F.A.C."/>
    <x v="3"/>
    <x v="3"/>
    <x v="4"/>
    <x v="100"/>
    <s v="Coastal Temperate Hammock"/>
    <n v="4271"/>
    <x v="1"/>
    <s v="Town of Malabar                 Brevard County"/>
    <x v="10"/>
    <x v="1"/>
    <m/>
    <m/>
    <n v="0"/>
    <n v="1"/>
    <n v="48"/>
    <n v="5.5378040508860895"/>
    <n v="25.087399918096477"/>
    <n v="11.324348365845136"/>
    <n v="12492.592730422792"/>
    <n v="25.087399918096477"/>
    <n v="11.324338354629354"/>
    <n v="12492.592730422792"/>
    <m/>
    <m/>
  </r>
  <r>
    <n v="2125"/>
    <x v="1"/>
    <x v="0"/>
    <x v="3"/>
    <s v="62-304.520 (7), F.A.C."/>
    <x v="3"/>
    <x v="3"/>
    <x v="4"/>
    <x v="100"/>
    <s v="Coastal Temperate Hammock"/>
    <n v="4271"/>
    <x v="1"/>
    <s v="Town of Malabar    Town of Grant-Valkaria             Brevard County"/>
    <x v="9"/>
    <x v="1"/>
    <m/>
    <m/>
    <n v="0"/>
    <n v="1"/>
    <n v="2"/>
    <n v="7.288387157218594E-2"/>
    <n v="0.40107266273434644"/>
    <n v="0.10166773899157118"/>
    <n v="140.81457879020232"/>
    <n v="0.40107266273434644"/>
    <n v="0.10166764911287417"/>
    <n v="140.81457879020232"/>
    <m/>
    <m/>
  </r>
  <r>
    <n v="2126"/>
    <x v="1"/>
    <x v="0"/>
    <x v="3"/>
    <s v="62-304.520 (7), F.A.C."/>
    <x v="3"/>
    <x v="3"/>
    <x v="4"/>
    <x v="134"/>
    <s v="Prairie Hammock"/>
    <n v="4272"/>
    <x v="1"/>
    <s v="City of Palm Bay                       Brevard County   SJRWMD C-1 Diversion"/>
    <x v="12"/>
    <x v="1"/>
    <m/>
    <m/>
    <n v="0.38"/>
    <n v="0.62"/>
    <n v="118"/>
    <n v="39.418390450045848"/>
    <n v="250.41307071669837"/>
    <n v="77.251221336882352"/>
    <n v="125490.3553923031"/>
    <n v="155.25610384435296"/>
    <n v="77.251153043447616"/>
    <n v="77804.020343227938"/>
    <m/>
    <m/>
  </r>
  <r>
    <n v="2127"/>
    <x v="1"/>
    <x v="0"/>
    <x v="3"/>
    <s v="62-304.520 (7), F.A.C."/>
    <x v="3"/>
    <x v="3"/>
    <x v="4"/>
    <x v="134"/>
    <s v="Prairie Hammock"/>
    <n v="4272"/>
    <x v="1"/>
    <s v="Town of Malabar                 Brevard County"/>
    <x v="10"/>
    <x v="1"/>
    <m/>
    <m/>
    <n v="0"/>
    <n v="1"/>
    <n v="8"/>
    <n v="1.2776738892188779"/>
    <n v="9.7262571976371355"/>
    <n v="3.1949097492834628"/>
    <n v="3905.6109884556331"/>
    <n v="9.7262571976371355"/>
    <n v="3.1949069248444859"/>
    <n v="3905.6109884556331"/>
    <m/>
    <m/>
  </r>
  <r>
    <n v="2128"/>
    <x v="1"/>
    <x v="0"/>
    <x v="3"/>
    <s v="62-304.520 (7), F.A.C."/>
    <x v="3"/>
    <x v="3"/>
    <x v="4"/>
    <x v="129"/>
    <s v="Red Cedar- Cabbage Palm Hammock"/>
    <n v="4275"/>
    <x v="1"/>
    <s v="City of Melbourne                  Brevard County   SJRWMD C-1 Diversion"/>
    <x v="11"/>
    <x v="1"/>
    <m/>
    <m/>
    <n v="0.38"/>
    <n v="0.62"/>
    <n v="58"/>
    <n v="12.323621554641736"/>
    <n v="90.271005726571389"/>
    <n v="22.573870322845867"/>
    <n v="39296.501696938372"/>
    <n v="55.968023550474264"/>
    <n v="22.573850366564095"/>
    <n v="24363.831052101796"/>
    <m/>
    <m/>
  </r>
  <r>
    <n v="2129"/>
    <x v="1"/>
    <x v="0"/>
    <x v="3"/>
    <s v="62-304.520 (7), F.A.C."/>
    <x v="3"/>
    <x v="3"/>
    <x v="4"/>
    <x v="31"/>
    <s v="Cabbage palm"/>
    <n v="4280"/>
    <x v="1"/>
    <s v="Brevard County"/>
    <x v="0"/>
    <x v="1"/>
    <m/>
    <m/>
    <n v="0"/>
    <n v="1"/>
    <n v="1"/>
    <n v="4.0005657806314798E-3"/>
    <n v="2.4128029720615906E-2"/>
    <n v="2.0632218936278974E-3"/>
    <n v="9.7456934552674781"/>
    <n v="2.4128029720615906E-2"/>
    <n v="2.06322006965014E-3"/>
    <n v="9.7456934552674781"/>
    <m/>
    <m/>
  </r>
  <r>
    <n v="2130"/>
    <x v="1"/>
    <x v="0"/>
    <x v="3"/>
    <s v="62-304.520 (7), F.A.C."/>
    <x v="3"/>
    <x v="3"/>
    <x v="4"/>
    <x v="31"/>
    <s v="Cabbage palm"/>
    <n v="4280"/>
    <x v="1"/>
    <s v="Brevard County   SJRWMD C-1 Diversion"/>
    <x v="0"/>
    <x v="1"/>
    <m/>
    <m/>
    <n v="0.38"/>
    <n v="0.62"/>
    <n v="67"/>
    <n v="5.6835765504380067"/>
    <n v="37.448619990009711"/>
    <n v="2.3578895117562371"/>
    <n v="16852.020556392185"/>
    <n v="23.218144393806021"/>
    <n v="2.3578874272795036"/>
    <n v="10448.252744963154"/>
    <m/>
    <m/>
  </r>
  <r>
    <n v="2131"/>
    <x v="1"/>
    <x v="0"/>
    <x v="3"/>
    <s v="62-304.520 (7), F.A.C."/>
    <x v="3"/>
    <x v="3"/>
    <x v="4"/>
    <x v="31"/>
    <s v="Cabbage palm"/>
    <n v="4280"/>
    <x v="1"/>
    <s v="City of Melbourne                  Brevard County   SJRWMD C-1 Diversion"/>
    <x v="11"/>
    <x v="1"/>
    <m/>
    <m/>
    <n v="0.38"/>
    <n v="0.62"/>
    <n v="280"/>
    <n v="89.464304924143022"/>
    <n v="583.60568667809605"/>
    <n v="31.79668235392802"/>
    <n v="252905.1105061883"/>
    <n v="361.83552574041914"/>
    <n v="31.796654244279836"/>
    <n v="156801.16851383678"/>
    <m/>
    <m/>
  </r>
  <r>
    <n v="2132"/>
    <x v="1"/>
    <x v="0"/>
    <x v="3"/>
    <s v="62-304.520 (7), F.A.C."/>
    <x v="3"/>
    <x v="3"/>
    <x v="4"/>
    <x v="31"/>
    <s v="Cabbage palm"/>
    <n v="4280"/>
    <x v="1"/>
    <s v="City of Palm Bay                       Brevard County   SJRWMD C-1 Diversion"/>
    <x v="12"/>
    <x v="1"/>
    <m/>
    <m/>
    <n v="0.38"/>
    <n v="0.62"/>
    <n v="994"/>
    <n v="379.80840656920117"/>
    <n v="2648.5716897799966"/>
    <n v="151.62576152510937"/>
    <n v="1207089.9332668164"/>
    <n v="1642.1144476635957"/>
    <n v="151.62562748135099"/>
    <n v="748395.75862542703"/>
    <m/>
    <m/>
  </r>
  <r>
    <n v="2133"/>
    <x v="1"/>
    <x v="0"/>
    <x v="3"/>
    <s v="62-304.520 (7), F.A.C."/>
    <x v="3"/>
    <x v="3"/>
    <x v="4"/>
    <x v="31"/>
    <s v="Cabbage palm"/>
    <n v="4280"/>
    <x v="1"/>
    <s v="City of West Melbourne                               Brevard County   SJRWMD C-1 Diversion"/>
    <x v="13"/>
    <x v="1"/>
    <m/>
    <m/>
    <n v="0.38"/>
    <n v="0.62"/>
    <n v="40"/>
    <n v="9.0389904754775046"/>
    <n v="63.139767053410225"/>
    <n v="4.4757255954568818"/>
    <n v="25713.887684347195"/>
    <n v="39.146655573114337"/>
    <n v="4.4757216387210699"/>
    <n v="15942.610364295266"/>
    <m/>
    <m/>
  </r>
  <r>
    <n v="2134"/>
    <x v="1"/>
    <x v="0"/>
    <x v="3"/>
    <s v="62-304.520 (7), F.A.C."/>
    <x v="3"/>
    <x v="3"/>
    <x v="4"/>
    <x v="31"/>
    <s v="Cabbage palm"/>
    <n v="4280"/>
    <x v="1"/>
    <s v="Town of Grant-Valkaria             Brevard County"/>
    <x v="9"/>
    <x v="1"/>
    <m/>
    <m/>
    <n v="0"/>
    <n v="1"/>
    <n v="16"/>
    <n v="0.69442550846985152"/>
    <n v="4.7338489023302097"/>
    <n v="0.64452047485974306"/>
    <n v="1575.2498130202732"/>
    <n v="4.7338489023302097"/>
    <n v="0.64451990507565093"/>
    <n v="1575.2498130202732"/>
    <m/>
    <m/>
  </r>
  <r>
    <n v="2135"/>
    <x v="1"/>
    <x v="0"/>
    <x v="3"/>
    <s v="62-304.520 (7), F.A.C."/>
    <x v="3"/>
    <x v="3"/>
    <x v="4"/>
    <x v="31"/>
    <s v="Cabbage palm"/>
    <n v="4280"/>
    <x v="1"/>
    <s v="Town of Malabar                 Brevard County"/>
    <x v="10"/>
    <x v="1"/>
    <m/>
    <m/>
    <n v="0"/>
    <n v="1"/>
    <n v="99"/>
    <n v="26.634006968927753"/>
    <n v="100.16015814523328"/>
    <n v="7.2959319142469825"/>
    <n v="42451.700665904675"/>
    <n v="100.16015814523328"/>
    <n v="7.2959254643262925"/>
    <n v="42451.700665904675"/>
    <m/>
    <m/>
  </r>
  <r>
    <n v="2136"/>
    <x v="1"/>
    <x v="0"/>
    <x v="3"/>
    <s v="62-304.520 (7), F.A.C."/>
    <x v="3"/>
    <x v="3"/>
    <x v="4"/>
    <x v="101"/>
    <s v="Xeric Oak Scrub"/>
    <n v="4321"/>
    <x v="1"/>
    <s v="Town of Grant-Valkaria             Brevard County"/>
    <x v="9"/>
    <x v="1"/>
    <m/>
    <m/>
    <n v="0"/>
    <n v="1"/>
    <n v="10"/>
    <n v="2.0544576753966037"/>
    <n v="11.862433728495963"/>
    <n v="1.9433518156126148"/>
    <n v="5676.5680227099765"/>
    <n v="11.862433728495963"/>
    <n v="1.9433500976052089"/>
    <n v="5676.5680227099765"/>
    <m/>
    <m/>
  </r>
  <r>
    <n v="2137"/>
    <x v="1"/>
    <x v="0"/>
    <x v="3"/>
    <s v="62-304.520 (7), F.A.C."/>
    <x v="3"/>
    <x v="3"/>
    <x v="4"/>
    <x v="101"/>
    <s v="Xeric Oak Scrub"/>
    <n v="4321"/>
    <x v="1"/>
    <s v="Town of Malabar                 Brevard County"/>
    <x v="10"/>
    <x v="1"/>
    <m/>
    <m/>
    <n v="0"/>
    <n v="1"/>
    <n v="49"/>
    <n v="12.749329257309258"/>
    <n v="55.909206600612848"/>
    <n v="9.5725073651321377"/>
    <n v="27741.556790283561"/>
    <n v="55.909206600612848"/>
    <n v="9.5724989026198823"/>
    <n v="27741.556790283561"/>
    <m/>
    <m/>
  </r>
  <r>
    <n v="2138"/>
    <x v="1"/>
    <x v="0"/>
    <x v="3"/>
    <s v="62-304.520 (7), F.A.C."/>
    <x v="3"/>
    <x v="3"/>
    <x v="4"/>
    <x v="101"/>
    <s v="Xeric Oak Scrub"/>
    <n v="4321"/>
    <x v="1"/>
    <s v="Town of Malabar    Town of Grant-Valkaria             Brevard County"/>
    <x v="9"/>
    <x v="1"/>
    <m/>
    <m/>
    <n v="0"/>
    <n v="1"/>
    <n v="2"/>
    <n v="8.9226280398738197E-3"/>
    <n v="4.8083274102043147E-2"/>
    <n v="7.1278661957821388E-3"/>
    <n v="22.704638331241668"/>
    <n v="4.8083274102043147E-2"/>
    <n v="7.1278598944388497E-3"/>
    <n v="22.704638331241668"/>
    <m/>
    <m/>
  </r>
  <r>
    <n v="2139"/>
    <x v="1"/>
    <x v="0"/>
    <x v="3"/>
    <s v="62-304.520 (7), F.A.C."/>
    <x v="3"/>
    <x v="3"/>
    <x v="4"/>
    <x v="33"/>
    <s v="Hardwood Conifer Mixed"/>
    <n v="4340"/>
    <x v="1"/>
    <s v="Brevard County"/>
    <x v="0"/>
    <x v="1"/>
    <m/>
    <m/>
    <n v="0"/>
    <n v="1"/>
    <n v="55"/>
    <n v="4.7544446068592698"/>
    <n v="33.365299681475825"/>
    <n v="4.5233434443145626"/>
    <n v="15720.334878299309"/>
    <n v="33.365299681475825"/>
    <n v="4.5233394454825051"/>
    <n v="15720.334878299309"/>
    <m/>
    <m/>
  </r>
  <r>
    <n v="2140"/>
    <x v="1"/>
    <x v="0"/>
    <x v="3"/>
    <s v="62-304.520 (7), F.A.C."/>
    <x v="3"/>
    <x v="3"/>
    <x v="4"/>
    <x v="33"/>
    <s v="Hardwood Conifer Mixed"/>
    <n v="4340"/>
    <x v="1"/>
    <s v="Brevard County   SJRWMD C-1 Diversion"/>
    <x v="0"/>
    <x v="1"/>
    <m/>
    <m/>
    <n v="0.38"/>
    <n v="0.62"/>
    <n v="200"/>
    <n v="45.139971245634129"/>
    <n v="296.87001088113647"/>
    <n v="21.925136379778198"/>
    <n v="142458.22033037871"/>
    <n v="184.05940674630469"/>
    <n v="21.925116997005418"/>
    <n v="88324.096604834805"/>
    <m/>
    <m/>
  </r>
  <r>
    <n v="2141"/>
    <x v="1"/>
    <x v="0"/>
    <x v="3"/>
    <s v="62-304.520 (7), F.A.C."/>
    <x v="3"/>
    <x v="3"/>
    <x v="4"/>
    <x v="33"/>
    <s v="Hardwood Conifer Mixed"/>
    <n v="4340"/>
    <x v="1"/>
    <s v="City of Melbourne                  Brevard County"/>
    <x v="11"/>
    <x v="1"/>
    <m/>
    <m/>
    <n v="0"/>
    <n v="1"/>
    <n v="16"/>
    <n v="3.3062722311159476"/>
    <n v="22.616567799910985"/>
    <n v="2.6480669515801591"/>
    <n v="10808.660717715253"/>
    <n v="22.616567799910985"/>
    <n v="2.6480646105739623"/>
    <n v="10808.660717715253"/>
    <m/>
    <m/>
  </r>
  <r>
    <n v="2142"/>
    <x v="1"/>
    <x v="0"/>
    <x v="3"/>
    <s v="62-304.520 (7), F.A.C."/>
    <x v="3"/>
    <x v="3"/>
    <x v="4"/>
    <x v="33"/>
    <s v="Hardwood Conifer Mixed"/>
    <n v="4340"/>
    <x v="1"/>
    <s v="City of Melbourne                  Brevard County   SJRWMD C-1 Diversion"/>
    <x v="11"/>
    <x v="1"/>
    <m/>
    <m/>
    <n v="0.38"/>
    <n v="0.62"/>
    <n v="43"/>
    <n v="4.0109321745724564"/>
    <n v="31.765677085232788"/>
    <n v="2.776979293744879"/>
    <n v="12735.440876491602"/>
    <n v="19.694719792844328"/>
    <n v="2.7769768387745755"/>
    <n v="7895.9733434247937"/>
    <m/>
    <m/>
  </r>
  <r>
    <n v="2143"/>
    <x v="1"/>
    <x v="0"/>
    <x v="3"/>
    <s v="62-304.520 (7), F.A.C."/>
    <x v="3"/>
    <x v="3"/>
    <x v="4"/>
    <x v="33"/>
    <s v="Hardwood Conifer Mixed"/>
    <n v="4340"/>
    <x v="1"/>
    <s v="City of Palm Bay                       Brevard County"/>
    <x v="12"/>
    <x v="1"/>
    <m/>
    <m/>
    <n v="0"/>
    <n v="1"/>
    <n v="451"/>
    <n v="103.63425621490796"/>
    <n v="668.87890107507167"/>
    <n v="91.032911826642717"/>
    <n v="318113.69178599352"/>
    <n v="668.87890107507167"/>
    <n v="91.032831349595043"/>
    <n v="318113.69178599352"/>
    <m/>
    <m/>
  </r>
  <r>
    <n v="2144"/>
    <x v="1"/>
    <x v="0"/>
    <x v="3"/>
    <s v="62-304.520 (7), F.A.C."/>
    <x v="3"/>
    <x v="3"/>
    <x v="4"/>
    <x v="33"/>
    <s v="Hardwood Conifer Mixed"/>
    <n v="4340"/>
    <x v="1"/>
    <s v="City of Palm Bay                       Brevard County   SJRWMD C-1 Diversion"/>
    <x v="12"/>
    <x v="1"/>
    <m/>
    <m/>
    <n v="0.38"/>
    <n v="0.62"/>
    <n v="739"/>
    <n v="225.80504252155146"/>
    <n v="1595.7299609564791"/>
    <n v="122.09953402092657"/>
    <n v="774903.79680682428"/>
    <n v="989.35257579301663"/>
    <n v="122.09942607963559"/>
    <n v="480440.35402023041"/>
    <m/>
    <m/>
  </r>
  <r>
    <n v="2145"/>
    <x v="1"/>
    <x v="0"/>
    <x v="3"/>
    <s v="62-304.520 (7), F.A.C."/>
    <x v="3"/>
    <x v="3"/>
    <x v="4"/>
    <x v="33"/>
    <s v="Hardwood Conifer Mixed"/>
    <n v="4340"/>
    <x v="1"/>
    <s v="City of Palm Bay          Town of Grant-Valkaria             Brevard County"/>
    <x v="9"/>
    <x v="1"/>
    <m/>
    <m/>
    <n v="0"/>
    <n v="1"/>
    <n v="4"/>
    <n v="0.51260388929688339"/>
    <n v="2.3704686425000334"/>
    <n v="0.24143602511549644"/>
    <n v="1089.2080656572516"/>
    <n v="2.3704686425000334"/>
    <n v="0.2414358116755643"/>
    <n v="1089.2080656572516"/>
    <m/>
    <m/>
  </r>
  <r>
    <n v="2146"/>
    <x v="1"/>
    <x v="0"/>
    <x v="3"/>
    <s v="62-304.520 (7), F.A.C."/>
    <x v="3"/>
    <x v="3"/>
    <x v="4"/>
    <x v="33"/>
    <s v="Hardwood Conifer Mixed"/>
    <n v="4340"/>
    <x v="1"/>
    <s v="City of Palm Bay      Town of Malabar                 Brevard County"/>
    <x v="12"/>
    <x v="1"/>
    <m/>
    <m/>
    <n v="0"/>
    <n v="1"/>
    <n v="19"/>
    <n v="0.678810702407319"/>
    <n v="4.2502765863354197"/>
    <n v="0.6017820944977188"/>
    <n v="1882.4120892290437"/>
    <n v="4.2502765863354197"/>
    <n v="0.60178156249621106"/>
    <n v="1882.4120892290437"/>
    <m/>
    <m/>
  </r>
  <r>
    <n v="2147"/>
    <x v="1"/>
    <x v="0"/>
    <x v="3"/>
    <s v="62-304.520 (7), F.A.C."/>
    <x v="3"/>
    <x v="3"/>
    <x v="4"/>
    <x v="33"/>
    <s v="Hardwood Conifer Mixed"/>
    <n v="4340"/>
    <x v="1"/>
    <s v="City of West Melbourne                               Brevard County"/>
    <x v="13"/>
    <x v="1"/>
    <m/>
    <m/>
    <n v="0"/>
    <n v="1"/>
    <n v="13"/>
    <n v="2.4711613487986464"/>
    <n v="18.672344857462708"/>
    <n v="2.3393293307360552"/>
    <n v="8522.0252462507069"/>
    <n v="18.672344857462708"/>
    <n v="2.3393272626673252"/>
    <n v="8522.0252462507069"/>
    <m/>
    <m/>
  </r>
  <r>
    <n v="2148"/>
    <x v="1"/>
    <x v="0"/>
    <x v="3"/>
    <s v="62-304.520 (7), F.A.C."/>
    <x v="3"/>
    <x v="3"/>
    <x v="4"/>
    <x v="33"/>
    <s v="Hardwood Conifer Mixed"/>
    <n v="4340"/>
    <x v="1"/>
    <s v="City of West Melbourne                               Brevard County   SJRWMD C-1 Diversion"/>
    <x v="13"/>
    <x v="1"/>
    <m/>
    <m/>
    <n v="0.38"/>
    <n v="0.62"/>
    <n v="97"/>
    <n v="25.175985822597287"/>
    <n v="171.8403850594876"/>
    <n v="12.766056865028077"/>
    <n v="84503.097437314267"/>
    <n v="106.5410387368824"/>
    <n v="12.766045579279357"/>
    <n v="52391.920411134881"/>
    <m/>
    <m/>
  </r>
  <r>
    <n v="2149"/>
    <x v="1"/>
    <x v="0"/>
    <x v="3"/>
    <s v="62-304.520 (7), F.A.C."/>
    <x v="3"/>
    <x v="3"/>
    <x v="4"/>
    <x v="33"/>
    <s v="Hardwood Conifer Mixed"/>
    <n v="4340"/>
    <x v="1"/>
    <s v="Town of Grant-Valkaria             Brevard County"/>
    <x v="9"/>
    <x v="1"/>
    <m/>
    <m/>
    <n v="0"/>
    <n v="1"/>
    <n v="777"/>
    <n v="254.24191993779695"/>
    <n v="1220.8165041366617"/>
    <n v="141.35902365350495"/>
    <n v="594332.95203226607"/>
    <n v="1220.8165041366617"/>
    <n v="141.35889868598872"/>
    <n v="594332.95203226607"/>
    <m/>
    <m/>
  </r>
  <r>
    <n v="2150"/>
    <x v="1"/>
    <x v="0"/>
    <x v="3"/>
    <s v="62-304.520 (7), F.A.C."/>
    <x v="3"/>
    <x v="3"/>
    <x v="4"/>
    <x v="33"/>
    <s v="Hardwood Conifer Mixed"/>
    <n v="4340"/>
    <x v="1"/>
    <s v="Town of Malabar                 Brevard County"/>
    <x v="10"/>
    <x v="1"/>
    <m/>
    <m/>
    <n v="0"/>
    <n v="1"/>
    <n v="775"/>
    <n v="257.28298541965597"/>
    <n v="1170.4677742626304"/>
    <n v="139.1790718650993"/>
    <n v="563760.92031401326"/>
    <n v="1170.4677742626304"/>
    <n v="139.17894882475522"/>
    <n v="563760.92031401326"/>
    <m/>
    <m/>
  </r>
  <r>
    <n v="2151"/>
    <x v="1"/>
    <x v="0"/>
    <x v="3"/>
    <s v="62-304.520 (7), F.A.C."/>
    <x v="3"/>
    <x v="3"/>
    <x v="4"/>
    <x v="33"/>
    <s v="Hardwood Conifer Mixed"/>
    <n v="4340"/>
    <x v="1"/>
    <s v="US Air Force          City of Palm Bay                       Brevard County   SJRWMD C-1 Diversion"/>
    <x v="2"/>
    <x v="1"/>
    <m/>
    <m/>
    <n v="0.38"/>
    <n v="0.62"/>
    <n v="14"/>
    <n v="4.1568210497170641"/>
    <n v="29.073114111358201"/>
    <n v="2.1057222791544041"/>
    <n v="14198.646298216276"/>
    <n v="18.02533074904208"/>
    <n v="2.1057204176044557"/>
    <n v="8803.1607048940896"/>
    <m/>
    <m/>
  </r>
  <r>
    <n v="2152"/>
    <x v="1"/>
    <x v="0"/>
    <x v="3"/>
    <s v="62-304.520 (7), F.A.C."/>
    <x v="3"/>
    <x v="3"/>
    <x v="4"/>
    <x v="34"/>
    <s v="Australian pine"/>
    <n v="4370"/>
    <x v="1"/>
    <s v="Brevard County"/>
    <x v="0"/>
    <x v="1"/>
    <m/>
    <m/>
    <n v="0"/>
    <n v="1"/>
    <n v="144"/>
    <n v="37.739858447235015"/>
    <n v="173.8552452237829"/>
    <n v="29.142261486855642"/>
    <n v="87319.285688282267"/>
    <n v="173.8552452237829"/>
    <n v="29.142235723830815"/>
    <n v="87319.285688282267"/>
    <m/>
    <m/>
  </r>
  <r>
    <n v="2153"/>
    <x v="1"/>
    <x v="0"/>
    <x v="3"/>
    <s v="62-304.520 (7), F.A.C."/>
    <x v="3"/>
    <x v="3"/>
    <x v="4"/>
    <x v="130"/>
    <s v="Coniferous pine"/>
    <n v="4410"/>
    <x v="1"/>
    <s v="City of West Melbourne                               Brevard County   SJRWMD C-1 Diversion"/>
    <x v="13"/>
    <x v="1"/>
    <m/>
    <m/>
    <n v="0.38"/>
    <n v="0.62"/>
    <n v="7"/>
    <n v="0.1900130394004457"/>
    <n v="1.4793211092261349"/>
    <n v="0.13789140390053292"/>
    <n v="695.60772532055023"/>
    <n v="0.9171790877202034"/>
    <n v="0.13789128199854317"/>
    <n v="431.27678969874103"/>
    <m/>
    <m/>
  </r>
  <r>
    <n v="2154"/>
    <x v="1"/>
    <x v="0"/>
    <x v="3"/>
    <s v="62-304.520 (7), F.A.C."/>
    <x v="3"/>
    <x v="3"/>
    <x v="4"/>
    <x v="130"/>
    <s v="Coniferous pine"/>
    <n v="4410"/>
    <x v="1"/>
    <s v="Town of Grant-Valkaria             Brevard County"/>
    <x v="9"/>
    <x v="1"/>
    <m/>
    <m/>
    <n v="0"/>
    <n v="1"/>
    <n v="19"/>
    <n v="4.3507627553322203"/>
    <n v="20.089434915843412"/>
    <n v="3.0452702919320185"/>
    <n v="9664.6222662246037"/>
    <n v="20.089434915843412"/>
    <n v="3.045267599780821"/>
    <n v="9664.6222662246037"/>
    <m/>
    <m/>
  </r>
  <r>
    <n v="2155"/>
    <x v="1"/>
    <x v="0"/>
    <x v="3"/>
    <s v="62-304.520 (7), F.A.C."/>
    <x v="3"/>
    <x v="3"/>
    <x v="4"/>
    <x v="35"/>
    <s v="Forest regeneration"/>
    <n v="4430"/>
    <x v="1"/>
    <s v="Town of Grant-Valkaria             Brevard County"/>
    <x v="9"/>
    <x v="1"/>
    <m/>
    <m/>
    <n v="0"/>
    <n v="1"/>
    <n v="143"/>
    <n v="53.990326287811385"/>
    <n v="265.18580780489441"/>
    <n v="47.378169214117108"/>
    <n v="115573.12351962522"/>
    <n v="265.18580780489441"/>
    <n v="47.378127329757795"/>
    <n v="115573.12351962522"/>
    <m/>
    <m/>
  </r>
  <r>
    <n v="2156"/>
    <x v="1"/>
    <x v="0"/>
    <x v="3"/>
    <s v="62-304.520 (7), F.A.C."/>
    <x v="3"/>
    <x v="3"/>
    <x v="4"/>
    <x v="36"/>
    <s v="Streams and waterways"/>
    <n v="5100"/>
    <x v="1"/>
    <s v="Brevard County"/>
    <x v="0"/>
    <x v="1"/>
    <m/>
    <m/>
    <n v="0"/>
    <n v="1"/>
    <n v="127"/>
    <n v="16.237611140290582"/>
    <n v="79.082449169307921"/>
    <n v="11.15394414117295"/>
    <n v="31943.913404910185"/>
    <n v="79.082449169307921"/>
    <n v="11.153934280601899"/>
    <n v="31943.913404910185"/>
    <m/>
    <m/>
  </r>
  <r>
    <n v="2157"/>
    <x v="1"/>
    <x v="0"/>
    <x v="3"/>
    <s v="62-304.520 (7), F.A.C."/>
    <x v="3"/>
    <x v="3"/>
    <x v="4"/>
    <x v="36"/>
    <s v="Streams and waterways"/>
    <n v="5100"/>
    <x v="1"/>
    <s v="Brevard County   SJRWMD C-1 Diversion"/>
    <x v="0"/>
    <x v="1"/>
    <m/>
    <m/>
    <n v="0.38"/>
    <n v="0.62"/>
    <n v="37"/>
    <n v="4.699030573023026"/>
    <n v="18.48288272469204"/>
    <n v="1.2152144906158779"/>
    <n v="8112.3350923461858"/>
    <n v="11.459387289309067"/>
    <n v="1.2152134163134898"/>
    <n v="5029.6477572546346"/>
    <m/>
    <m/>
  </r>
  <r>
    <n v="2158"/>
    <x v="1"/>
    <x v="0"/>
    <x v="3"/>
    <s v="62-304.520 (7), F.A.C."/>
    <x v="3"/>
    <x v="3"/>
    <x v="4"/>
    <x v="36"/>
    <s v="Streams and waterways"/>
    <n v="5100"/>
    <x v="1"/>
    <s v="City of Melbourne                  Brevard County   SJRWMD C-1 Diversion"/>
    <x v="11"/>
    <x v="1"/>
    <m/>
    <m/>
    <n v="0.38"/>
    <n v="0.62"/>
    <n v="1"/>
    <n v="1.0691650676218399E-2"/>
    <n v="5.4753826246987755E-2"/>
    <n v="4.7419974705130699E-3"/>
    <n v="19.531388547028147"/>
    <n v="3.3947372273132409E-2"/>
    <n v="4.7419932783813743E-3"/>
    <n v="12.109460899157451"/>
    <m/>
    <m/>
  </r>
  <r>
    <n v="2159"/>
    <x v="1"/>
    <x v="0"/>
    <x v="3"/>
    <s v="62-304.520 (7), F.A.C."/>
    <x v="3"/>
    <x v="3"/>
    <x v="4"/>
    <x v="36"/>
    <s v="Streams and waterways"/>
    <n v="5100"/>
    <x v="1"/>
    <s v="City of Palm Bay                       Brevard County"/>
    <x v="12"/>
    <x v="1"/>
    <m/>
    <m/>
    <n v="0"/>
    <n v="1"/>
    <n v="260"/>
    <n v="55.289395901359683"/>
    <n v="172.27790038703552"/>
    <n v="22.041885896559535"/>
    <n v="68569.168736130596"/>
    <n v="172.27790038703552"/>
    <n v="22.041866410575114"/>
    <n v="68569.168736130596"/>
    <m/>
    <m/>
  </r>
  <r>
    <n v="2160"/>
    <x v="1"/>
    <x v="0"/>
    <x v="3"/>
    <s v="62-304.520 (7), F.A.C."/>
    <x v="3"/>
    <x v="3"/>
    <x v="4"/>
    <x v="36"/>
    <s v="Streams and waterways"/>
    <n v="5100"/>
    <x v="1"/>
    <s v="City of Palm Bay                       Brevard County   SJRWMD C-1 Diversion"/>
    <x v="12"/>
    <x v="1"/>
    <m/>
    <m/>
    <n v="0.38"/>
    <n v="0.62"/>
    <n v="183"/>
    <n v="12.802375710922442"/>
    <n v="69.422924685056898"/>
    <n v="6.1047090673765343"/>
    <n v="29916.746966854855"/>
    <n v="43.042213304735299"/>
    <n v="6.10470367054858"/>
    <n v="18548.383119450016"/>
    <m/>
    <m/>
  </r>
  <r>
    <n v="2161"/>
    <x v="1"/>
    <x v="0"/>
    <x v="3"/>
    <s v="62-304.520 (7), F.A.C."/>
    <x v="3"/>
    <x v="3"/>
    <x v="4"/>
    <x v="36"/>
    <s v="Streams and waterways"/>
    <n v="5100"/>
    <x v="1"/>
    <s v="City of West Melbourne                               Brevard County   SJRWMD C-1 Diversion"/>
    <x v="13"/>
    <x v="1"/>
    <m/>
    <m/>
    <n v="0.38"/>
    <n v="0.62"/>
    <n v="2"/>
    <n v="6.73445556317568E-2"/>
    <n v="0.42581945802758003"/>
    <n v="4.060870085084297E-2"/>
    <n v="194.5134090618744"/>
    <n v="0.26400806397709958"/>
    <n v="4.0608664950987854E-2"/>
    <n v="120.59831361836213"/>
    <m/>
    <m/>
  </r>
  <r>
    <n v="2162"/>
    <x v="1"/>
    <x v="0"/>
    <x v="3"/>
    <s v="62-304.520 (7), F.A.C."/>
    <x v="3"/>
    <x v="3"/>
    <x v="4"/>
    <x v="36"/>
    <s v="Streams and waterways"/>
    <n v="5100"/>
    <x v="1"/>
    <s v="Town of Grant-Valkaria             Brevard County"/>
    <x v="9"/>
    <x v="1"/>
    <m/>
    <m/>
    <n v="0"/>
    <n v="1"/>
    <n v="6"/>
    <n v="0.1713915693465968"/>
    <n v="0.65628277774967059"/>
    <n v="0.34490269080108582"/>
    <n v="321.97581950606212"/>
    <n v="0.65628277774967059"/>
    <n v="0.3449023858921284"/>
    <n v="321.97581950606212"/>
    <m/>
    <m/>
  </r>
  <r>
    <n v="2163"/>
    <x v="1"/>
    <x v="0"/>
    <x v="3"/>
    <s v="62-304.520 (7), F.A.C."/>
    <x v="3"/>
    <x v="3"/>
    <x v="4"/>
    <x v="36"/>
    <s v="Streams and waterways"/>
    <n v="5100"/>
    <x v="1"/>
    <s v="Town of Malabar                 Brevard County"/>
    <x v="10"/>
    <x v="1"/>
    <m/>
    <m/>
    <n v="0"/>
    <n v="1"/>
    <n v="4"/>
    <n v="5.4690770163145212E-2"/>
    <n v="0.21034615405521964"/>
    <n v="2.5835065450142639E-2"/>
    <n v="91.016972087969705"/>
    <n v="0.21034615405521964"/>
    <n v="2.58350426108227E-2"/>
    <n v="91.016972087969705"/>
    <m/>
    <m/>
  </r>
  <r>
    <n v="2164"/>
    <x v="1"/>
    <x v="0"/>
    <x v="3"/>
    <s v="62-304.520 (7), F.A.C."/>
    <x v="3"/>
    <x v="3"/>
    <x v="4"/>
    <x v="36"/>
    <s v="Streams and waterways"/>
    <n v="5100"/>
    <x v="1"/>
    <s v="Town of Malabar    Town of Grant-Valkaria             Brevard County"/>
    <x v="9"/>
    <x v="1"/>
    <m/>
    <m/>
    <n v="0"/>
    <n v="1"/>
    <n v="2"/>
    <n v="0.18880877837191079"/>
    <n v="0.59340738521732317"/>
    <n v="7.0385941049978695E-2"/>
    <n v="246.21478633636073"/>
    <n v="0.59340738521732317"/>
    <n v="7.0385878825749898E-2"/>
    <n v="246.21478633636073"/>
    <m/>
    <m/>
  </r>
  <r>
    <n v="2165"/>
    <x v="1"/>
    <x v="0"/>
    <x v="3"/>
    <s v="62-304.520 (7), F.A.C."/>
    <x v="3"/>
    <x v="3"/>
    <x v="4"/>
    <x v="37"/>
    <s v="Lakes"/>
    <n v="5200"/>
    <x v="1"/>
    <s v="City of Palm Bay                       Brevard County   SJRWMD C-1 Diversion"/>
    <x v="12"/>
    <x v="1"/>
    <m/>
    <m/>
    <n v="0.38"/>
    <n v="0.62"/>
    <n v="13"/>
    <n v="2.01432407303477"/>
    <n v="8.1955619432561466"/>
    <n v="0.76209380250930581"/>
    <n v="6890.2059208070104"/>
    <n v="5.0812484048188109"/>
    <n v="0.76209312878528634"/>
    <n v="4271.9276709003461"/>
    <m/>
    <m/>
  </r>
  <r>
    <n v="2166"/>
    <x v="1"/>
    <x v="0"/>
    <x v="3"/>
    <s v="62-304.520 (7), F.A.C."/>
    <x v="3"/>
    <x v="3"/>
    <x v="4"/>
    <x v="37"/>
    <s v="Lakes"/>
    <n v="5200"/>
    <x v="1"/>
    <s v="Town of Grant-Valkaria             Brevard County"/>
    <x v="9"/>
    <x v="1"/>
    <m/>
    <m/>
    <n v="0"/>
    <n v="1"/>
    <n v="29"/>
    <n v="4.9066209565384824"/>
    <n v="3.1483149858996486"/>
    <n v="0.17233587608605286"/>
    <n v="6784.1892324624714"/>
    <n v="3.1483149858996486"/>
    <n v="0.17233572373365366"/>
    <n v="6784.1892324624714"/>
    <m/>
    <m/>
  </r>
  <r>
    <n v="2167"/>
    <x v="1"/>
    <x v="0"/>
    <x v="3"/>
    <s v="62-304.520 (7), F.A.C."/>
    <x v="3"/>
    <x v="3"/>
    <x v="4"/>
    <x v="37"/>
    <s v="Lakes"/>
    <n v="5200"/>
    <x v="1"/>
    <s v="Town of Malabar                 Brevard County"/>
    <x v="10"/>
    <x v="1"/>
    <m/>
    <m/>
    <n v="0"/>
    <n v="1"/>
    <n v="158"/>
    <n v="46.205024063076593"/>
    <n v="18.339967709518"/>
    <n v="5.4714404221379338"/>
    <n v="49342.872978926091"/>
    <n v="18.339967709518"/>
    <n v="5.4714355851469731"/>
    <n v="49342.872978926091"/>
    <m/>
    <m/>
  </r>
  <r>
    <n v="2168"/>
    <x v="1"/>
    <x v="0"/>
    <x v="3"/>
    <s v="62-304.520 (7), F.A.C."/>
    <x v="3"/>
    <x v="3"/>
    <x v="4"/>
    <x v="37"/>
    <s v="Lakes"/>
    <n v="5200"/>
    <x v="1"/>
    <s v="Town of Malabar    Town of Grant-Valkaria             Brevard County"/>
    <x v="9"/>
    <x v="1"/>
    <m/>
    <m/>
    <n v="0"/>
    <n v="1"/>
    <n v="3"/>
    <n v="0.48532000355298638"/>
    <n v="4.7151093380789861E-3"/>
    <n v="4.556504671367615E-4"/>
    <n v="639.42989558574709"/>
    <n v="4.7151093380789861E-3"/>
    <n v="4.5565006432195899E-4"/>
    <n v="639.42989558574709"/>
    <m/>
    <m/>
  </r>
  <r>
    <n v="2169"/>
    <x v="1"/>
    <x v="0"/>
    <x v="3"/>
    <s v="62-304.520 (7), F.A.C."/>
    <x v="3"/>
    <x v="3"/>
    <x v="4"/>
    <x v="135"/>
    <s v="Pond"/>
    <n v="5201"/>
    <x v="1"/>
    <s v="Town of Grant-Valkaria             Brevard County"/>
    <x v="9"/>
    <x v="1"/>
    <m/>
    <m/>
    <n v="0"/>
    <n v="1"/>
    <n v="4"/>
    <n v="0.8108581575198377"/>
    <n v="0.45541420163473922"/>
    <n v="7.3854092826176804E-2"/>
    <n v="1013.0013056422224"/>
    <n v="0.45541420163473922"/>
    <n v="7.3854027535951272E-2"/>
    <n v="1013.0013056422224"/>
    <m/>
    <m/>
  </r>
  <r>
    <n v="2170"/>
    <x v="1"/>
    <x v="0"/>
    <x v="3"/>
    <s v="62-304.520 (7), F.A.C."/>
    <x v="3"/>
    <x v="3"/>
    <x v="4"/>
    <x v="39"/>
    <s v="Reservoirs"/>
    <n v="3000"/>
    <x v="1"/>
    <s v="City of West Melbourne                               Brevard County   SJRWMD C-1 Diversion"/>
    <x v="13"/>
    <x v="1"/>
    <m/>
    <m/>
    <n v="0.38"/>
    <n v="0.62"/>
    <n v="2"/>
    <n v="5.0868290518679339E-5"/>
    <n v="1.8853186065224416E-4"/>
    <n v="5.837020131182343E-6"/>
    <n v="0.12840583071824507"/>
    <n v="1.1688975360439137E-4"/>
    <n v="5.8370149710030472E-6"/>
    <n v="7.9611615045311945E-2"/>
    <m/>
    <m/>
  </r>
  <r>
    <n v="2171"/>
    <x v="1"/>
    <x v="0"/>
    <x v="3"/>
    <s v="62-304.520 (7), F.A.C."/>
    <x v="3"/>
    <x v="3"/>
    <x v="4"/>
    <x v="39"/>
    <s v="Reservoirs"/>
    <n v="5300"/>
    <x v="1"/>
    <s v="Brevard County"/>
    <x v="0"/>
    <x v="1"/>
    <m/>
    <m/>
    <n v="0"/>
    <n v="1"/>
    <n v="111"/>
    <n v="17.331582704792673"/>
    <n v="28.826139659213926"/>
    <n v="4.0837111436469327"/>
    <n v="33518.115792185592"/>
    <n v="28.826139659213926"/>
    <n v="4.083707533468921"/>
    <n v="33518.115792185592"/>
    <m/>
    <m/>
  </r>
  <r>
    <n v="2172"/>
    <x v="1"/>
    <x v="0"/>
    <x v="3"/>
    <s v="62-304.520 (7), F.A.C."/>
    <x v="3"/>
    <x v="3"/>
    <x v="4"/>
    <x v="39"/>
    <s v="Reservoirs"/>
    <n v="5300"/>
    <x v="1"/>
    <s v="Brevard County   SJRWMD C-1 Diversion"/>
    <x v="0"/>
    <x v="1"/>
    <m/>
    <m/>
    <n v="0.38"/>
    <n v="0.62"/>
    <n v="167"/>
    <n v="43.5600962297667"/>
    <n v="26.228280445514024"/>
    <n v="2.2575461331151021"/>
    <n v="53860.42136519929"/>
    <n v="16.261533876218692"/>
    <n v="2.257544137346275"/>
    <n v="33393.461246423554"/>
    <m/>
    <m/>
  </r>
  <r>
    <n v="2173"/>
    <x v="1"/>
    <x v="0"/>
    <x v="3"/>
    <s v="62-304.520 (7), F.A.C."/>
    <x v="3"/>
    <x v="3"/>
    <x v="4"/>
    <x v="39"/>
    <s v="Reservoirs"/>
    <n v="5300"/>
    <x v="1"/>
    <s v="City of Melbourne                  Brevard County"/>
    <x v="11"/>
    <x v="1"/>
    <m/>
    <m/>
    <n v="0"/>
    <n v="1"/>
    <n v="303"/>
    <n v="60.311648988202315"/>
    <n v="61.938999132202028"/>
    <n v="10.913491662110888"/>
    <n v="106802.30809774049"/>
    <n v="61.938999132202028"/>
    <n v="10.913482014110274"/>
    <n v="106802.30809774049"/>
    <m/>
    <m/>
  </r>
  <r>
    <n v="2174"/>
    <x v="1"/>
    <x v="0"/>
    <x v="3"/>
    <s v="62-304.520 (7), F.A.C."/>
    <x v="3"/>
    <x v="3"/>
    <x v="4"/>
    <x v="39"/>
    <s v="Reservoirs"/>
    <n v="5300"/>
    <x v="1"/>
    <s v="City of Melbourne                  Brevard County   SJRWMD C-1 Diversion"/>
    <x v="11"/>
    <x v="1"/>
    <m/>
    <m/>
    <n v="0.38"/>
    <n v="0.62"/>
    <n v="9"/>
    <n v="0.7785236421394276"/>
    <n v="3.5302984256316159"/>
    <n v="0.36765187475841843"/>
    <n v="1676.8479936472709"/>
    <n v="2.1887850238916018"/>
    <n v="0.36765154973819375"/>
    <n v="1039.6457560613078"/>
    <m/>
    <m/>
  </r>
  <r>
    <n v="2175"/>
    <x v="1"/>
    <x v="0"/>
    <x v="3"/>
    <s v="62-304.520 (7), F.A.C."/>
    <x v="3"/>
    <x v="3"/>
    <x v="4"/>
    <x v="39"/>
    <s v="Reservoirs"/>
    <n v="5300"/>
    <x v="1"/>
    <s v="City of Palm Bay                       Brevard County"/>
    <x v="12"/>
    <x v="1"/>
    <m/>
    <m/>
    <n v="0"/>
    <n v="1"/>
    <n v="247"/>
    <n v="60.697369099245478"/>
    <n v="45.740976248747913"/>
    <n v="5.86137296097254"/>
    <n v="77471.868909123485"/>
    <n v="45.740976248747913"/>
    <n v="5.8613677792642784"/>
    <n v="77471.868909123485"/>
    <m/>
    <m/>
  </r>
  <r>
    <n v="2176"/>
    <x v="1"/>
    <x v="0"/>
    <x v="3"/>
    <s v="62-304.520 (7), F.A.C."/>
    <x v="3"/>
    <x v="3"/>
    <x v="4"/>
    <x v="39"/>
    <s v="Reservoirs"/>
    <n v="5300"/>
    <x v="1"/>
    <s v="City of Palm Bay                       Brevard County   SJRWMD C-1 Diversion"/>
    <x v="12"/>
    <x v="1"/>
    <m/>
    <m/>
    <n v="0.38"/>
    <n v="0.62"/>
    <n v="1267"/>
    <n v="266.07471910728407"/>
    <n v="243.75060461155908"/>
    <n v="22.255848553562913"/>
    <n v="429472.11889616877"/>
    <n v="151.12537485916647"/>
    <n v="22.255828878426218"/>
    <n v="266272.71371562459"/>
    <m/>
    <m/>
  </r>
  <r>
    <n v="2177"/>
    <x v="1"/>
    <x v="0"/>
    <x v="3"/>
    <s v="62-304.520 (7), F.A.C."/>
    <x v="3"/>
    <x v="3"/>
    <x v="4"/>
    <x v="39"/>
    <s v="Reservoirs"/>
    <n v="5300"/>
    <x v="1"/>
    <s v="City of Palm Bay      Town of Malabar                 Brevard County"/>
    <x v="12"/>
    <x v="1"/>
    <m/>
    <m/>
    <n v="0"/>
    <n v="1"/>
    <n v="2"/>
    <n v="1.0742775359903509E-2"/>
    <n v="7.3644383110880257E-2"/>
    <n v="9.0482428147755645E-3"/>
    <n v="39.413418759041292"/>
    <n v="7.3644383110880257E-2"/>
    <n v="9.0482348157359411E-3"/>
    <n v="39.413418759041292"/>
    <m/>
    <m/>
  </r>
  <r>
    <n v="2178"/>
    <x v="1"/>
    <x v="0"/>
    <x v="3"/>
    <s v="62-304.520 (7), F.A.C."/>
    <x v="3"/>
    <x v="3"/>
    <x v="4"/>
    <x v="39"/>
    <s v="Reservoirs"/>
    <n v="5300"/>
    <x v="1"/>
    <s v="City of West Melbourne                               Brevard County"/>
    <x v="13"/>
    <x v="1"/>
    <m/>
    <m/>
    <n v="0"/>
    <n v="1"/>
    <n v="54"/>
    <n v="9.007614305794414"/>
    <n v="17.15085509157657"/>
    <n v="2.6189851375961215"/>
    <n v="19775.377563355563"/>
    <n v="17.15085509157657"/>
    <n v="2.6189828222995173"/>
    <n v="19775.377563355563"/>
    <m/>
    <m/>
  </r>
  <r>
    <n v="2179"/>
    <x v="1"/>
    <x v="0"/>
    <x v="3"/>
    <s v="62-304.520 (7), F.A.C."/>
    <x v="3"/>
    <x v="3"/>
    <x v="4"/>
    <x v="39"/>
    <s v="Reservoirs"/>
    <n v="5300"/>
    <x v="1"/>
    <s v="City of West Melbourne                               Brevard County   SJRWMD C-1 Diversion"/>
    <x v="13"/>
    <x v="1"/>
    <m/>
    <m/>
    <n v="0.38"/>
    <n v="0.62"/>
    <n v="714"/>
    <n v="185.58666717249696"/>
    <n v="118.56882845654941"/>
    <n v="10.367374500920389"/>
    <n v="271288.78697447659"/>
    <n v="73.512673643060566"/>
    <n v="10.36736533571108"/>
    <n v="168199.04792417536"/>
    <m/>
    <m/>
  </r>
  <r>
    <n v="2180"/>
    <x v="1"/>
    <x v="0"/>
    <x v="3"/>
    <s v="62-304.520 (7), F.A.C."/>
    <x v="3"/>
    <x v="3"/>
    <x v="4"/>
    <x v="39"/>
    <s v="Reservoirs"/>
    <n v="5300"/>
    <x v="1"/>
    <s v="Town of Grant-Valkaria             Brevard County"/>
    <x v="9"/>
    <x v="1"/>
    <m/>
    <m/>
    <n v="0"/>
    <n v="1"/>
    <n v="446"/>
    <n v="133.98507492418901"/>
    <n v="59.38517855588205"/>
    <n v="8.2121263534856759"/>
    <n v="155328.02150155549"/>
    <n v="59.38517855588205"/>
    <n v="8.2121190936093207"/>
    <n v="155328.02150155549"/>
    <m/>
    <m/>
  </r>
  <r>
    <n v="2181"/>
    <x v="1"/>
    <x v="0"/>
    <x v="3"/>
    <s v="62-304.520 (7), F.A.C."/>
    <x v="3"/>
    <x v="3"/>
    <x v="4"/>
    <x v="39"/>
    <s v="Reservoirs"/>
    <n v="5300"/>
    <x v="1"/>
    <s v="Town of Malabar                 Brevard County"/>
    <x v="10"/>
    <x v="1"/>
    <m/>
    <m/>
    <n v="0"/>
    <n v="1"/>
    <n v="286"/>
    <n v="68.984962965515749"/>
    <n v="35.843464613221016"/>
    <n v="4.9350619585611417"/>
    <n v="80274.152323848262"/>
    <n v="35.843464613221016"/>
    <n v="4.9350575957520366"/>
    <n v="80274.152323848262"/>
    <m/>
    <m/>
  </r>
  <r>
    <n v="2182"/>
    <x v="1"/>
    <x v="0"/>
    <x v="3"/>
    <s v="62-304.520 (7), F.A.C."/>
    <x v="3"/>
    <x v="3"/>
    <x v="4"/>
    <x v="40"/>
    <s v="Bays and estuaries"/>
    <n v="5400"/>
    <x v="1"/>
    <s v="Brevard County"/>
    <x v="0"/>
    <x v="1"/>
    <m/>
    <m/>
    <n v="0"/>
    <n v="1"/>
    <n v="12733"/>
    <n v="7103.30430686"/>
    <n v="610.61134437320118"/>
    <n v="82.259867987358447"/>
    <n v="249450.11900366412"/>
    <n v="610.61134437320118"/>
    <n v="82.259795266062696"/>
    <n v="249450.11900366412"/>
    <m/>
    <m/>
  </r>
  <r>
    <n v="2183"/>
    <x v="1"/>
    <x v="0"/>
    <x v="3"/>
    <s v="62-304.520 (7), F.A.C."/>
    <x v="3"/>
    <x v="3"/>
    <x v="4"/>
    <x v="40"/>
    <s v="Bays and estuaries"/>
    <n v="5400"/>
    <x v="1"/>
    <s v="City of Melbourne                  Brevard County"/>
    <x v="11"/>
    <x v="1"/>
    <m/>
    <m/>
    <n v="0"/>
    <n v="1"/>
    <n v="988"/>
    <n v="557.23138836301428"/>
    <n v="57.169316772242759"/>
    <n v="8.3784553319805006"/>
    <n v="23120.912331490108"/>
    <n v="57.169316772242759"/>
    <n v="8.3784479250621011"/>
    <n v="23120.912331490108"/>
    <m/>
    <m/>
  </r>
  <r>
    <n v="2184"/>
    <x v="1"/>
    <x v="0"/>
    <x v="3"/>
    <s v="62-304.520 (7), F.A.C."/>
    <x v="3"/>
    <x v="3"/>
    <x v="4"/>
    <x v="40"/>
    <s v="Bays and estuaries"/>
    <n v="5400"/>
    <x v="1"/>
    <s v="City of Palm Bay                       Brevard County"/>
    <x v="12"/>
    <x v="1"/>
    <m/>
    <m/>
    <n v="0"/>
    <n v="1"/>
    <n v="3229"/>
    <n v="1837.7978113930631"/>
    <n v="122.23003456616327"/>
    <n v="17.561725008962096"/>
    <n v="51109.597884447168"/>
    <n v="122.23003456616327"/>
    <n v="17.561709483634459"/>
    <n v="51109.597884447168"/>
    <m/>
    <m/>
  </r>
  <r>
    <n v="2185"/>
    <x v="1"/>
    <x v="0"/>
    <x v="3"/>
    <s v="62-304.520 (7), F.A.C."/>
    <x v="3"/>
    <x v="3"/>
    <x v="4"/>
    <x v="40"/>
    <s v="Bays and estuaries"/>
    <n v="5400"/>
    <x v="1"/>
    <s v="City of Palm Bay      Town of Malabar                 Brevard County"/>
    <x v="12"/>
    <x v="1"/>
    <m/>
    <m/>
    <n v="0"/>
    <n v="1"/>
    <n v="21"/>
    <n v="0.48173877552170519"/>
    <n v="1.6689776663560415E-2"/>
    <n v="2.3967206478267026E-3"/>
    <n v="6.1719415568562788"/>
    <n v="1.6689776663560415E-2"/>
    <n v="2.39671852902155E-3"/>
    <n v="6.1719415568562788"/>
    <m/>
    <m/>
  </r>
  <r>
    <n v="2186"/>
    <x v="1"/>
    <x v="0"/>
    <x v="3"/>
    <s v="62-304.520 (7), F.A.C."/>
    <x v="3"/>
    <x v="3"/>
    <x v="4"/>
    <x v="40"/>
    <s v="Bays and estuaries"/>
    <n v="5400"/>
    <x v="1"/>
    <s v="City of Palm Bay     City of Melbourne                  Brevard County"/>
    <x v="12"/>
    <x v="1"/>
    <m/>
    <m/>
    <n v="0"/>
    <n v="1"/>
    <n v="24"/>
    <n v="1.5513959296471986"/>
    <n v="6.9835502550916586E-3"/>
    <n v="1.0331760551834438E-3"/>
    <n v="2.7297723882811966"/>
    <n v="6.9835502550916586E-3"/>
    <n v="1.0331751418109401E-3"/>
    <n v="2.7297723882811966"/>
    <m/>
    <m/>
  </r>
  <r>
    <n v="2187"/>
    <x v="1"/>
    <x v="0"/>
    <x v="3"/>
    <s v="62-304.520 (7), F.A.C."/>
    <x v="3"/>
    <x v="3"/>
    <x v="4"/>
    <x v="40"/>
    <s v="Bays and estuaries"/>
    <n v="5400"/>
    <x v="1"/>
    <s v="Town Melbourne Beach                   Brevard County"/>
    <x v="16"/>
    <x v="1"/>
    <m/>
    <m/>
    <n v="0"/>
    <n v="1"/>
    <n v="56"/>
    <n v="6.4088545768876006"/>
    <n v="30.179243998881525"/>
    <n v="4.4724650679310862"/>
    <n v="11706.908847288074"/>
    <n v="30.179243998881525"/>
    <n v="4.472461114077726"/>
    <n v="11706.908847288074"/>
    <m/>
    <m/>
  </r>
  <r>
    <n v="2188"/>
    <x v="1"/>
    <x v="0"/>
    <x v="3"/>
    <s v="62-304.520 (7), F.A.C."/>
    <x v="3"/>
    <x v="3"/>
    <x v="4"/>
    <x v="40"/>
    <s v="Bays and estuaries"/>
    <n v="5400"/>
    <x v="1"/>
    <s v="Town of Grant-Valkaria             Brevard County"/>
    <x v="9"/>
    <x v="1"/>
    <m/>
    <m/>
    <n v="0"/>
    <n v="1"/>
    <n v="2320"/>
    <n v="1212.5608908277627"/>
    <n v="154.00303686813939"/>
    <n v="21.510990854797168"/>
    <n v="65781.415345710266"/>
    <n v="154.00303686813939"/>
    <n v="21.510971838147025"/>
    <n v="65781.415345710266"/>
    <m/>
    <m/>
  </r>
  <r>
    <n v="2189"/>
    <x v="1"/>
    <x v="0"/>
    <x v="3"/>
    <s v="62-304.520 (7), F.A.C."/>
    <x v="3"/>
    <x v="3"/>
    <x v="4"/>
    <x v="40"/>
    <s v="Bays and estuaries"/>
    <n v="5400"/>
    <x v="1"/>
    <s v="Town of Indialantic              Brevard County"/>
    <x v="17"/>
    <x v="1"/>
    <m/>
    <m/>
    <n v="0"/>
    <n v="1"/>
    <n v="15"/>
    <n v="0.13600557741699706"/>
    <n v="0.49072087091574629"/>
    <n v="7.0832872136665975E-2"/>
    <n v="197.996136869986"/>
    <n v="0.49072087091574629"/>
    <n v="7.0832809517330592E-2"/>
    <n v="197.996136869986"/>
    <m/>
    <m/>
  </r>
  <r>
    <n v="2190"/>
    <x v="1"/>
    <x v="0"/>
    <x v="3"/>
    <s v="62-304.520 (7), F.A.C."/>
    <x v="3"/>
    <x v="3"/>
    <x v="4"/>
    <x v="40"/>
    <s v="Bays and estuaries"/>
    <n v="5400"/>
    <x v="1"/>
    <s v="Town of Malabar                 Brevard County"/>
    <x v="10"/>
    <x v="1"/>
    <m/>
    <m/>
    <n v="0"/>
    <n v="1"/>
    <n v="2665"/>
    <n v="1454.6255048980631"/>
    <n v="75.907279594837632"/>
    <n v="10.287570819138406"/>
    <n v="33356.939649548673"/>
    <n v="75.907279594837632"/>
    <n v="10.287561724479003"/>
    <n v="33356.939649548673"/>
    <m/>
    <m/>
  </r>
  <r>
    <n v="2191"/>
    <x v="1"/>
    <x v="0"/>
    <x v="3"/>
    <s v="62-304.520 (7), F.A.C."/>
    <x v="3"/>
    <x v="3"/>
    <x v="4"/>
    <x v="40"/>
    <s v="Bays and estuaries"/>
    <n v="5400"/>
    <x v="1"/>
    <s v="Town of Malabar    Town of Grant-Valkaria             Brevard County"/>
    <x v="9"/>
    <x v="1"/>
    <m/>
    <m/>
    <n v="0"/>
    <n v="1"/>
    <n v="32"/>
    <n v="5.9183941105024234"/>
    <n v="0.62400687429670909"/>
    <n v="6.2954148146215083E-2"/>
    <n v="255.84633542184571"/>
    <n v="0.62400687429670909"/>
    <n v="6.2954092492013808E-2"/>
    <n v="255.84633542184571"/>
    <m/>
    <m/>
  </r>
  <r>
    <n v="2192"/>
    <x v="1"/>
    <x v="0"/>
    <x v="3"/>
    <s v="62-304.520 (7), F.A.C."/>
    <x v="3"/>
    <x v="3"/>
    <x v="4"/>
    <x v="43"/>
    <s v="Enclosed saltwater ponds within a salt marsh"/>
    <n v="5430"/>
    <x v="1"/>
    <s v="Brevard County"/>
    <x v="0"/>
    <x v="1"/>
    <m/>
    <m/>
    <n v="0"/>
    <n v="1"/>
    <n v="79"/>
    <n v="16.487167398746372"/>
    <n v="32.408249342583495"/>
    <n v="2.9913314362794439"/>
    <n v="12656.194912727371"/>
    <n v="32.408249342583495"/>
    <n v="2.9913287918125375"/>
    <n v="12656.194912727371"/>
    <m/>
    <m/>
  </r>
  <r>
    <n v="2193"/>
    <x v="1"/>
    <x v="0"/>
    <x v="3"/>
    <s v="62-304.520 (7), F.A.C."/>
    <x v="3"/>
    <x v="3"/>
    <x v="4"/>
    <x v="44"/>
    <s v="Bay swamps"/>
    <n v="6110"/>
    <x v="1"/>
    <s v="Town of Malabar                 Brevard County"/>
    <x v="10"/>
    <x v="1"/>
    <m/>
    <m/>
    <n v="0"/>
    <n v="1"/>
    <n v="6"/>
    <n v="0.38279332690807671"/>
    <n v="2.7331302184644817"/>
    <n v="0.33947017995931644"/>
    <n v="1133.0846479774168"/>
    <n v="2.7331302184644817"/>
    <n v="0.33946987985293442"/>
    <n v="1133.0846479774168"/>
    <m/>
    <m/>
  </r>
  <r>
    <n v="2194"/>
    <x v="1"/>
    <x v="0"/>
    <x v="3"/>
    <s v="62-304.520 (7), F.A.C."/>
    <x v="3"/>
    <x v="3"/>
    <x v="4"/>
    <x v="23"/>
    <s v="Mangrove swamp"/>
    <n v="6120"/>
    <x v="1"/>
    <s v="Brevard County"/>
    <x v="0"/>
    <x v="1"/>
    <m/>
    <m/>
    <n v="0"/>
    <n v="1"/>
    <n v="1102"/>
    <n v="390.20856747562999"/>
    <n v="2116.9305792940741"/>
    <n v="208.52347004841397"/>
    <n v="850657.08098015969"/>
    <n v="2116.9305792940741"/>
    <n v="208.52328570461023"/>
    <n v="850657.08098015969"/>
    <m/>
    <m/>
  </r>
  <r>
    <n v="2195"/>
    <x v="1"/>
    <x v="0"/>
    <x v="3"/>
    <s v="62-304.520 (7), F.A.C."/>
    <x v="3"/>
    <x v="3"/>
    <x v="4"/>
    <x v="23"/>
    <s v="Mangrove swamp"/>
    <n v="6120"/>
    <x v="1"/>
    <s v="City of Melbourne                  Brevard County"/>
    <x v="11"/>
    <x v="1"/>
    <m/>
    <m/>
    <n v="0"/>
    <n v="1"/>
    <n v="4"/>
    <n v="0.57078841666827018"/>
    <n v="3.2824954650853373"/>
    <n v="0.40486532161080541"/>
    <n v="1441.0209906953924"/>
    <n v="3.2824954650853373"/>
    <n v="0.4048649636922772"/>
    <n v="1441.0209906953924"/>
    <m/>
    <m/>
  </r>
  <r>
    <n v="2196"/>
    <x v="1"/>
    <x v="0"/>
    <x v="3"/>
    <s v="62-304.520 (7), F.A.C."/>
    <x v="3"/>
    <x v="3"/>
    <x v="4"/>
    <x v="23"/>
    <s v="Mangrove swamp"/>
    <n v="6120"/>
    <x v="1"/>
    <s v="City of Palm Bay                       Brevard County"/>
    <x v="12"/>
    <x v="1"/>
    <m/>
    <m/>
    <n v="0"/>
    <n v="1"/>
    <n v="7"/>
    <n v="4.6215214346679051E-2"/>
    <n v="0.25612787849857638"/>
    <n v="3.3585014638723133E-2"/>
    <n v="118.76481201627112"/>
    <n v="0.25612787849857638"/>
    <n v="3.3584984948111532E-2"/>
    <n v="118.76481201627112"/>
    <m/>
    <m/>
  </r>
  <r>
    <n v="2197"/>
    <x v="1"/>
    <x v="0"/>
    <x v="3"/>
    <s v="62-304.520 (7), F.A.C."/>
    <x v="3"/>
    <x v="3"/>
    <x v="4"/>
    <x v="23"/>
    <s v="Mangrove swamp"/>
    <n v="6120"/>
    <x v="1"/>
    <s v="Town of Grant-Valkaria             Brevard County"/>
    <x v="9"/>
    <x v="1"/>
    <m/>
    <m/>
    <n v="0"/>
    <n v="1"/>
    <n v="32"/>
    <n v="3.3456620111313402"/>
    <n v="15.761524156002597"/>
    <n v="1.7389934176384292"/>
    <n v="6465.3055870022099"/>
    <n v="15.761524156002597"/>
    <n v="1.7389918802927202"/>
    <n v="6465.3055870022099"/>
    <m/>
    <m/>
  </r>
  <r>
    <n v="2198"/>
    <x v="1"/>
    <x v="0"/>
    <x v="3"/>
    <s v="62-304.520 (7), F.A.C."/>
    <x v="3"/>
    <x v="3"/>
    <x v="4"/>
    <x v="23"/>
    <s v="Mangrove swamp"/>
    <n v="6120"/>
    <x v="1"/>
    <s v="Town of Malabar    Town of Grant-Valkaria             Brevard County"/>
    <x v="9"/>
    <x v="1"/>
    <m/>
    <m/>
    <n v="0"/>
    <n v="1"/>
    <n v="2"/>
    <n v="7.8515566792968131E-2"/>
    <n v="0.13903899236829675"/>
    <n v="1.2596416988207178E-2"/>
    <n v="50.989338162479569"/>
    <n v="0.13903899236829675"/>
    <n v="1.2596405852427439E-2"/>
    <n v="50.989338162479569"/>
    <m/>
    <m/>
  </r>
  <r>
    <n v="2199"/>
    <x v="1"/>
    <x v="0"/>
    <x v="3"/>
    <s v="62-304.520 (7), F.A.C."/>
    <x v="3"/>
    <x v="3"/>
    <x v="4"/>
    <x v="136"/>
    <s v="Red Maple Swamp"/>
    <n v="6152"/>
    <x v="1"/>
    <s v="Town of Grant-Valkaria             Brevard County"/>
    <x v="9"/>
    <x v="1"/>
    <m/>
    <m/>
    <n v="0"/>
    <n v="1"/>
    <n v="8"/>
    <n v="1.3604631942312386"/>
    <n v="7.0332607589411991"/>
    <n v="0.53068321332946677"/>
    <n v="2625.5256895165808"/>
    <n v="7.0332607589411991"/>
    <n v="0.53068274418245753"/>
    <n v="2625.5256895165808"/>
    <m/>
    <m/>
  </r>
  <r>
    <n v="2200"/>
    <x v="1"/>
    <x v="0"/>
    <x v="3"/>
    <s v="62-304.520 (7), F.A.C."/>
    <x v="3"/>
    <x v="3"/>
    <x v="4"/>
    <x v="136"/>
    <s v="Red Maple Swamp"/>
    <n v="6152"/>
    <x v="1"/>
    <s v="Town of Malabar                 Brevard County"/>
    <x v="10"/>
    <x v="1"/>
    <m/>
    <m/>
    <n v="0"/>
    <n v="1"/>
    <n v="16"/>
    <n v="5.6688124524688224"/>
    <n v="33.531535598569988"/>
    <n v="5.0717124310771684"/>
    <n v="12789.474359668315"/>
    <n v="33.531535598569988"/>
    <n v="5.071707947463107"/>
    <n v="12789.474359668315"/>
    <m/>
    <m/>
  </r>
  <r>
    <n v="2201"/>
    <x v="1"/>
    <x v="0"/>
    <x v="3"/>
    <s v="62-304.520 (7), F.A.C."/>
    <x v="3"/>
    <x v="3"/>
    <x v="4"/>
    <x v="79"/>
    <s v="Shrub Swamp"/>
    <n v="6153"/>
    <x v="1"/>
    <s v="Brevard County   SJRWMD C-1 Diversion"/>
    <x v="0"/>
    <x v="1"/>
    <m/>
    <m/>
    <n v="0.38"/>
    <n v="0.62"/>
    <n v="23"/>
    <n v="5.0254761336171203"/>
    <n v="35.979575445352609"/>
    <n v="2.6011110084483011"/>
    <n v="14959.30218253736"/>
    <n v="22.307336776118611"/>
    <n v="2.6011087089531983"/>
    <n v="9274.7673531731652"/>
    <m/>
    <m/>
  </r>
  <r>
    <n v="2202"/>
    <x v="1"/>
    <x v="0"/>
    <x v="3"/>
    <s v="62-304.520 (7), F.A.C."/>
    <x v="3"/>
    <x v="3"/>
    <x v="4"/>
    <x v="79"/>
    <s v="Shrub Swamp"/>
    <n v="6153"/>
    <x v="1"/>
    <s v="City of Melbourne                  Brevard County   SJRWMD C-1 Diversion"/>
    <x v="11"/>
    <x v="1"/>
    <m/>
    <m/>
    <n v="0.38"/>
    <n v="0.62"/>
    <n v="71"/>
    <n v="26.436342586700285"/>
    <n v="218.94213670367589"/>
    <n v="15.23985884173864"/>
    <n v="86814.576905724447"/>
    <n v="135.74412475627904"/>
    <n v="15.239845369041543"/>
    <n v="53825.037681549169"/>
    <m/>
    <m/>
  </r>
  <r>
    <n v="2203"/>
    <x v="1"/>
    <x v="0"/>
    <x v="3"/>
    <s v="62-304.520 (7), F.A.C."/>
    <x v="3"/>
    <x v="3"/>
    <x v="4"/>
    <x v="79"/>
    <s v="Shrub Swamp"/>
    <n v="6153"/>
    <x v="1"/>
    <s v="City of West Melbourne                               Brevard County   SJRWMD C-1 Diversion"/>
    <x v="13"/>
    <x v="1"/>
    <m/>
    <m/>
    <n v="0.38"/>
    <n v="0.62"/>
    <n v="58"/>
    <n v="18.602242586489012"/>
    <n v="145.93607885657769"/>
    <n v="9.6962925032210467"/>
    <n v="60258.228774457253"/>
    <n v="90.4803688910782"/>
    <n v="9.6962839312773532"/>
    <n v="37360.101840163508"/>
    <m/>
    <m/>
  </r>
  <r>
    <n v="2204"/>
    <x v="1"/>
    <x v="0"/>
    <x v="3"/>
    <s v="62-304.520 (7), F.A.C."/>
    <x v="3"/>
    <x v="3"/>
    <x v="4"/>
    <x v="79"/>
    <s v="Shrub Swamp"/>
    <n v="6153"/>
    <x v="1"/>
    <s v="Town of Grant-Valkaria             Brevard County"/>
    <x v="9"/>
    <x v="1"/>
    <m/>
    <m/>
    <n v="0"/>
    <n v="1"/>
    <n v="16"/>
    <n v="4.5642587041514657"/>
    <n v="22.767274209969759"/>
    <n v="1.6739920918911508"/>
    <n v="8379.2679217270452"/>
    <n v="22.767274209969759"/>
    <n v="1.6739906120094385"/>
    <n v="8379.2679217270452"/>
    <m/>
    <m/>
  </r>
  <r>
    <n v="2205"/>
    <x v="1"/>
    <x v="0"/>
    <x v="3"/>
    <s v="62-304.520 (7), F.A.C."/>
    <x v="3"/>
    <x v="3"/>
    <x v="4"/>
    <x v="79"/>
    <s v="Shrub Swamp"/>
    <n v="6153"/>
    <x v="1"/>
    <s v="Town of Malabar                 Brevard County"/>
    <x v="10"/>
    <x v="1"/>
    <m/>
    <m/>
    <n v="0"/>
    <n v="1"/>
    <n v="122"/>
    <n v="30.078392729908888"/>
    <n v="167.30505708854659"/>
    <n v="17.007298457715091"/>
    <n v="75415.905600967293"/>
    <n v="167.30505708854659"/>
    <n v="17.007283422524598"/>
    <n v="75415.905600967293"/>
    <m/>
    <m/>
  </r>
  <r>
    <n v="2206"/>
    <x v="1"/>
    <x v="0"/>
    <x v="3"/>
    <s v="62-304.520 (7), F.A.C."/>
    <x v="3"/>
    <x v="3"/>
    <x v="4"/>
    <x v="79"/>
    <s v="Shrub Swamp"/>
    <n v="6153"/>
    <x v="1"/>
    <s v="Town of Malabar    Town of Grant-Valkaria             Brevard County"/>
    <x v="9"/>
    <x v="1"/>
    <m/>
    <m/>
    <n v="0"/>
    <n v="1"/>
    <n v="2"/>
    <n v="0.1138292800191347"/>
    <n v="0.53066237408983918"/>
    <n v="3.5889134868057816E-2"/>
    <n v="200.48024485978181"/>
    <n v="0.53066237408983918"/>
    <n v="3.5889103140503927E-2"/>
    <n v="200.48024485978181"/>
    <m/>
    <m/>
  </r>
  <r>
    <n v="2207"/>
    <x v="1"/>
    <x v="0"/>
    <x v="3"/>
    <s v="62-304.520 (7), F.A.C."/>
    <x v="3"/>
    <x v="3"/>
    <x v="4"/>
    <x v="45"/>
    <s v="Mixed wetland hardwoods"/>
    <n v="6170"/>
    <x v="1"/>
    <s v="Brevard County"/>
    <x v="0"/>
    <x v="1"/>
    <m/>
    <m/>
    <n v="0"/>
    <n v="1"/>
    <n v="114"/>
    <n v="27.565630332115305"/>
    <n v="156.40999931774627"/>
    <n v="15.035227784749637"/>
    <n v="62109.717280879428"/>
    <n v="156.40999931774627"/>
    <n v="15.03521449295528"/>
    <n v="62109.717280879428"/>
    <m/>
    <m/>
  </r>
  <r>
    <n v="2208"/>
    <x v="1"/>
    <x v="0"/>
    <x v="3"/>
    <s v="62-304.520 (7), F.A.C."/>
    <x v="3"/>
    <x v="3"/>
    <x v="4"/>
    <x v="45"/>
    <s v="Mixed wetland hardwoods"/>
    <n v="6170"/>
    <x v="1"/>
    <s v="City of Palm Bay                       Brevard County"/>
    <x v="12"/>
    <x v="1"/>
    <m/>
    <m/>
    <n v="0"/>
    <n v="1"/>
    <n v="595"/>
    <n v="145.27690666035679"/>
    <n v="906.93303156901493"/>
    <n v="101.35332045398535"/>
    <n v="375735.08430822141"/>
    <n v="906.93303156901493"/>
    <n v="101.35323085324816"/>
    <n v="375735.08430822141"/>
    <m/>
    <m/>
  </r>
  <r>
    <n v="2209"/>
    <x v="1"/>
    <x v="0"/>
    <x v="3"/>
    <s v="62-304.520 (7), F.A.C."/>
    <x v="3"/>
    <x v="3"/>
    <x v="4"/>
    <x v="45"/>
    <s v="Mixed wetland hardwoods"/>
    <n v="6170"/>
    <x v="1"/>
    <s v="City of Palm Bay                       Brevard County   SJRWMD C-1 Diversion"/>
    <x v="12"/>
    <x v="1"/>
    <m/>
    <m/>
    <n v="0.38"/>
    <n v="0.62"/>
    <n v="365"/>
    <n v="111.46628753333343"/>
    <n v="967.00497905751661"/>
    <n v="66.802996753451666"/>
    <n v="409885.11867268989"/>
    <n v="599.54308701565947"/>
    <n v="66.802937696701179"/>
    <n v="254128.77357706806"/>
    <m/>
    <m/>
  </r>
  <r>
    <n v="2210"/>
    <x v="1"/>
    <x v="0"/>
    <x v="3"/>
    <s v="62-304.520 (7), F.A.C."/>
    <x v="3"/>
    <x v="3"/>
    <x v="4"/>
    <x v="45"/>
    <s v="Mixed wetland hardwoods"/>
    <n v="6170"/>
    <x v="1"/>
    <s v="City of Palm Bay          Town of Grant-Valkaria             Brevard County"/>
    <x v="9"/>
    <x v="1"/>
    <m/>
    <m/>
    <n v="0"/>
    <n v="1"/>
    <n v="12"/>
    <n v="1.0013136606230224"/>
    <n v="5.7548661171741484"/>
    <n v="0.53439043061868352"/>
    <n v="2215.1504730337674"/>
    <n v="5.7548661171741484"/>
    <n v="0.53438995819433333"/>
    <n v="2215.1504730337674"/>
    <m/>
    <m/>
  </r>
  <r>
    <n v="2211"/>
    <x v="1"/>
    <x v="0"/>
    <x v="3"/>
    <s v="62-304.520 (7), F.A.C."/>
    <x v="3"/>
    <x v="3"/>
    <x v="4"/>
    <x v="45"/>
    <s v="Mixed wetland hardwoods"/>
    <n v="6170"/>
    <x v="1"/>
    <s v="City of Palm Bay          Town of Grant-Valkaria             Brevard County   SJRWMD C-1 Diversion"/>
    <x v="12"/>
    <x v="1"/>
    <m/>
    <m/>
    <n v="0.38"/>
    <n v="0.62"/>
    <n v="2"/>
    <n v="1.6749415727504838E-2"/>
    <n v="0.17601941261162346"/>
    <n v="1.5860208740998222E-2"/>
    <n v="70.670939252758657"/>
    <n v="0.10913203581920655"/>
    <n v="1.5860194719884833E-2"/>
    <n v="43.815982336710363"/>
    <m/>
    <m/>
  </r>
  <r>
    <n v="2212"/>
    <x v="1"/>
    <x v="0"/>
    <x v="3"/>
    <s v="62-304.520 (7), F.A.C."/>
    <x v="3"/>
    <x v="3"/>
    <x v="4"/>
    <x v="45"/>
    <s v="Mixed wetland hardwoods"/>
    <n v="6170"/>
    <x v="1"/>
    <s v="City of Palm Bay      Town of Malabar                 Brevard County"/>
    <x v="12"/>
    <x v="1"/>
    <m/>
    <m/>
    <n v="0"/>
    <n v="1"/>
    <n v="20"/>
    <n v="1.3457210713962522"/>
    <n v="6.4151155773042499"/>
    <n v="0.68367826146550581"/>
    <n v="2875.070283920963"/>
    <n v="6.4151155773042499"/>
    <n v="0.68367765706422945"/>
    <n v="2875.070283920963"/>
    <m/>
    <m/>
  </r>
  <r>
    <n v="2213"/>
    <x v="1"/>
    <x v="0"/>
    <x v="3"/>
    <s v="62-304.520 (7), F.A.C."/>
    <x v="3"/>
    <x v="3"/>
    <x v="4"/>
    <x v="45"/>
    <s v="Mixed wetland hardwoods"/>
    <n v="6170"/>
    <x v="1"/>
    <s v="City of West Melbourne                               Brevard County"/>
    <x v="13"/>
    <x v="1"/>
    <m/>
    <m/>
    <n v="0"/>
    <n v="1"/>
    <n v="5"/>
    <n v="1.0187513805192649"/>
    <n v="7.6855488998140178"/>
    <n v="0.83881271345203823"/>
    <n v="3305.536076163713"/>
    <n v="7.6855488998140178"/>
    <n v="0.83881197190516898"/>
    <n v="3305.536076163713"/>
    <m/>
    <m/>
  </r>
  <r>
    <n v="2214"/>
    <x v="1"/>
    <x v="0"/>
    <x v="3"/>
    <s v="62-304.520 (7), F.A.C."/>
    <x v="3"/>
    <x v="3"/>
    <x v="4"/>
    <x v="45"/>
    <s v="Mixed wetland hardwoods"/>
    <n v="6170"/>
    <x v="1"/>
    <s v="City of West Melbourne                               Brevard County   SJRWMD C-1 Diversion"/>
    <x v="13"/>
    <x v="1"/>
    <m/>
    <m/>
    <n v="0.38"/>
    <n v="0.62"/>
    <n v="7"/>
    <n v="9.5624183759629361E-2"/>
    <n v="0.77807671709263104"/>
    <n v="6.3206504347675843E-2"/>
    <n v="398.98529832283396"/>
    <n v="0.48240756459743128"/>
    <n v="6.3206448470380816E-2"/>
    <n v="247.37088496015707"/>
    <m/>
    <m/>
  </r>
  <r>
    <n v="2215"/>
    <x v="1"/>
    <x v="0"/>
    <x v="3"/>
    <s v="62-304.520 (7), F.A.C."/>
    <x v="3"/>
    <x v="3"/>
    <x v="4"/>
    <x v="45"/>
    <s v="Mixed wetland hardwoods"/>
    <n v="6170"/>
    <x v="1"/>
    <s v="Town of Grant-Valkaria             Brevard County"/>
    <x v="9"/>
    <x v="1"/>
    <m/>
    <m/>
    <n v="0"/>
    <n v="1"/>
    <n v="462"/>
    <n v="136.95715765659457"/>
    <n v="816.9707254644926"/>
    <n v="78.392807033682018"/>
    <n v="310991.24308062601"/>
    <n v="816.9707254644926"/>
    <n v="78.392737731035922"/>
    <n v="310991.24308062601"/>
    <m/>
    <m/>
  </r>
  <r>
    <n v="2216"/>
    <x v="1"/>
    <x v="0"/>
    <x v="3"/>
    <s v="62-304.520 (7), F.A.C."/>
    <x v="3"/>
    <x v="3"/>
    <x v="4"/>
    <x v="45"/>
    <s v="Mixed wetland hardwoods"/>
    <n v="6170"/>
    <x v="1"/>
    <s v="Town of Malabar                 Brevard County"/>
    <x v="10"/>
    <x v="1"/>
    <m/>
    <m/>
    <n v="0"/>
    <n v="1"/>
    <n v="312"/>
    <n v="83.292296285037864"/>
    <n v="472.410198011582"/>
    <n v="51.589588006916429"/>
    <n v="201715.61543713071"/>
    <n v="472.410198011582"/>
    <n v="51.589542399480052"/>
    <n v="201715.61543713071"/>
    <m/>
    <m/>
  </r>
  <r>
    <n v="2217"/>
    <x v="1"/>
    <x v="0"/>
    <x v="3"/>
    <s v="62-304.520 (7), F.A.C."/>
    <x v="3"/>
    <x v="3"/>
    <x v="4"/>
    <x v="45"/>
    <s v="Mixed wetland hardwoods"/>
    <n v="6170"/>
    <x v="1"/>
    <s v="Town of Malabar    Town of Grant-Valkaria             Brevard County"/>
    <x v="9"/>
    <x v="1"/>
    <m/>
    <m/>
    <n v="0"/>
    <n v="1"/>
    <n v="8"/>
    <n v="0.52088464872094042"/>
    <n v="2.9981131605594578"/>
    <n v="0.32545228190955344"/>
    <n v="1256.5797237016025"/>
    <n v="2.9981131605594578"/>
    <n v="0.32545199419560061"/>
    <n v="1256.5797237016025"/>
    <m/>
    <m/>
  </r>
  <r>
    <n v="2218"/>
    <x v="1"/>
    <x v="0"/>
    <x v="3"/>
    <s v="62-304.520 (7), F.A.C."/>
    <x v="3"/>
    <x v="3"/>
    <x v="4"/>
    <x v="46"/>
    <s v="Cabbage palm hammock"/>
    <n v="6181"/>
    <x v="1"/>
    <s v="Brevard County"/>
    <x v="0"/>
    <x v="1"/>
    <m/>
    <m/>
    <n v="0"/>
    <n v="1"/>
    <n v="310"/>
    <n v="117.04675822049555"/>
    <n v="529.71759127046892"/>
    <n v="42.848757426380025"/>
    <n v="242316.98940123318"/>
    <n v="529.71759127046892"/>
    <n v="42.848719546217517"/>
    <n v="242316.98940123318"/>
    <m/>
    <m/>
  </r>
  <r>
    <n v="2219"/>
    <x v="1"/>
    <x v="0"/>
    <x v="3"/>
    <s v="62-304.520 (7), F.A.C."/>
    <x v="3"/>
    <x v="3"/>
    <x v="4"/>
    <x v="46"/>
    <s v="Cabbage palm hammock"/>
    <n v="6181"/>
    <x v="1"/>
    <s v="City of Palm Bay                       Brevard County   SJRWMD C-1 Diversion"/>
    <x v="12"/>
    <x v="1"/>
    <m/>
    <m/>
    <n v="0.38"/>
    <n v="0.62"/>
    <n v="493"/>
    <n v="204.19858830014005"/>
    <n v="1379.9061388781593"/>
    <n v="78.496039419501471"/>
    <n v="647868.83978571242"/>
    <n v="855.54180610445928"/>
    <n v="78.495970025593508"/>
    <n v="401678.68066714134"/>
    <m/>
    <m/>
  </r>
  <r>
    <n v="2220"/>
    <x v="1"/>
    <x v="0"/>
    <x v="3"/>
    <s v="62-304.520 (7), F.A.C."/>
    <x v="3"/>
    <x v="3"/>
    <x v="4"/>
    <x v="46"/>
    <s v="Cabbage palm hammock"/>
    <n v="6181"/>
    <x v="1"/>
    <s v="Town of Grant-Valkaria             Brevard County"/>
    <x v="9"/>
    <x v="1"/>
    <m/>
    <m/>
    <n v="0"/>
    <n v="1"/>
    <n v="598"/>
    <n v="265.17937921436243"/>
    <n v="1284.918110145064"/>
    <n v="97.64692736275083"/>
    <n v="589445.91766239854"/>
    <n v="1284.918110145064"/>
    <n v="97.646841038626022"/>
    <n v="589445.91766239854"/>
    <m/>
    <m/>
  </r>
  <r>
    <n v="2221"/>
    <x v="1"/>
    <x v="0"/>
    <x v="3"/>
    <s v="62-304.520 (7), F.A.C."/>
    <x v="3"/>
    <x v="3"/>
    <x v="4"/>
    <x v="47"/>
    <s v="Cabbage palm savannah"/>
    <n v="6182"/>
    <x v="1"/>
    <s v="City of Palm Bay                       Brevard County   SJRWMD C-1 Diversion"/>
    <x v="12"/>
    <x v="1"/>
    <m/>
    <m/>
    <n v="0.38"/>
    <n v="0.62"/>
    <n v="48"/>
    <n v="16.132962827103928"/>
    <n v="110.79714056000572"/>
    <n v="6.4197182262710912"/>
    <n v="51881.669058251951"/>
    <n v="68.69422714720352"/>
    <n v="6.4197125509613624"/>
    <n v="32166.63481611622"/>
    <m/>
    <m/>
  </r>
  <r>
    <n v="2222"/>
    <x v="1"/>
    <x v="0"/>
    <x v="3"/>
    <s v="62-304.520 (7), F.A.C."/>
    <x v="3"/>
    <x v="3"/>
    <x v="4"/>
    <x v="48"/>
    <s v="Cypress"/>
    <n v="6210"/>
    <x v="1"/>
    <s v="Brevard County"/>
    <x v="0"/>
    <x v="1"/>
    <m/>
    <m/>
    <n v="0"/>
    <n v="1"/>
    <n v="3"/>
    <n v="0.527425877629491"/>
    <n v="3.149796482237357"/>
    <n v="0.28563200910971831"/>
    <n v="1279.0359284602173"/>
    <n v="3.149796482237357"/>
    <n v="0.2856317565986165"/>
    <n v="1279.0359284602173"/>
    <m/>
    <m/>
  </r>
  <r>
    <n v="2223"/>
    <x v="1"/>
    <x v="0"/>
    <x v="3"/>
    <s v="62-304.520 (7), F.A.C."/>
    <x v="3"/>
    <x v="3"/>
    <x v="4"/>
    <x v="48"/>
    <s v="Cypress"/>
    <n v="6210"/>
    <x v="1"/>
    <s v="City of Palm Bay                       Brevard County"/>
    <x v="12"/>
    <x v="1"/>
    <m/>
    <m/>
    <n v="0"/>
    <n v="1"/>
    <n v="6"/>
    <n v="0.50638415091006816"/>
    <n v="5.0879168790860589"/>
    <n v="0.58311500073831579"/>
    <n v="2227.7925951207649"/>
    <n v="5.0879168790860589"/>
    <n v="0.58311448523932874"/>
    <n v="2227.7925951207649"/>
    <m/>
    <m/>
  </r>
  <r>
    <n v="2224"/>
    <x v="1"/>
    <x v="0"/>
    <x v="3"/>
    <s v="62-304.520 (7), F.A.C."/>
    <x v="3"/>
    <x v="3"/>
    <x v="4"/>
    <x v="48"/>
    <s v="Cypress"/>
    <n v="6210"/>
    <x v="1"/>
    <s v="City of Palm Bay                       Brevard County   SJRWMD C-1 Diversion"/>
    <x v="12"/>
    <x v="1"/>
    <m/>
    <m/>
    <n v="0.38"/>
    <n v="0.62"/>
    <n v="69"/>
    <n v="14.324144466534039"/>
    <n v="121.92823030104839"/>
    <n v="9.2807847735461593"/>
    <n v="58773.495786216146"/>
    <n v="75.595502786650002"/>
    <n v="9.2807765689293369"/>
    <n v="36439.567387454023"/>
    <m/>
    <m/>
  </r>
  <r>
    <n v="2225"/>
    <x v="1"/>
    <x v="0"/>
    <x v="3"/>
    <s v="62-304.520 (7), F.A.C."/>
    <x v="3"/>
    <x v="3"/>
    <x v="4"/>
    <x v="48"/>
    <s v="Cypress"/>
    <n v="6210"/>
    <x v="1"/>
    <s v="City of Palm Bay          Town of Grant-Valkaria             Brevard County"/>
    <x v="9"/>
    <x v="1"/>
    <m/>
    <m/>
    <n v="0"/>
    <n v="1"/>
    <n v="2"/>
    <n v="0.1575130194989435"/>
    <n v="0.93802858437757364"/>
    <n v="8.5628620732552244E-2"/>
    <n v="389.57157187042901"/>
    <n v="0.93802858437757364"/>
    <n v="8.5628545033132497E-2"/>
    <n v="389.57157187042901"/>
    <m/>
    <m/>
  </r>
  <r>
    <n v="2226"/>
    <x v="1"/>
    <x v="0"/>
    <x v="3"/>
    <s v="62-304.520 (7), F.A.C."/>
    <x v="3"/>
    <x v="3"/>
    <x v="4"/>
    <x v="48"/>
    <s v="Cypress"/>
    <n v="6210"/>
    <x v="1"/>
    <s v="Town of Grant-Valkaria             Brevard County"/>
    <x v="9"/>
    <x v="1"/>
    <m/>
    <m/>
    <n v="0"/>
    <n v="1"/>
    <n v="776"/>
    <n v="236.40549910002954"/>
    <n v="1323.6327495391904"/>
    <n v="117.6231228938864"/>
    <n v="503270.76054889557"/>
    <n v="1323.6327495391904"/>
    <n v="117.62301890993699"/>
    <n v="503270.76054889557"/>
    <m/>
    <m/>
  </r>
  <r>
    <n v="2227"/>
    <x v="1"/>
    <x v="0"/>
    <x v="3"/>
    <s v="62-304.520 (7), F.A.C."/>
    <x v="3"/>
    <x v="3"/>
    <x v="4"/>
    <x v="49"/>
    <s v="Hydric pine flatwoods"/>
    <n v="6250"/>
    <x v="1"/>
    <s v="Brevard County   SJRWMD C-1 Diversion"/>
    <x v="0"/>
    <x v="1"/>
    <m/>
    <m/>
    <n v="0.38"/>
    <n v="0.62"/>
    <n v="4"/>
    <n v="0.46976742418651513"/>
    <n v="3.0085576695080314"/>
    <n v="0.22586105146759067"/>
    <n v="1467.5876897585499"/>
    <n v="1.8653057550949794"/>
    <n v="0.22586085179661208"/>
    <n v="909.90436765030086"/>
    <m/>
    <m/>
  </r>
  <r>
    <n v="2228"/>
    <x v="1"/>
    <x v="0"/>
    <x v="3"/>
    <s v="62-304.520 (7), F.A.C."/>
    <x v="3"/>
    <x v="3"/>
    <x v="4"/>
    <x v="49"/>
    <s v="Hydric pine flatwoods"/>
    <n v="6250"/>
    <x v="1"/>
    <s v="City of Palm Bay                       Brevard County"/>
    <x v="12"/>
    <x v="1"/>
    <m/>
    <m/>
    <n v="0"/>
    <n v="1"/>
    <n v="28"/>
    <n v="6.8817520334836084"/>
    <n v="47.82814974588738"/>
    <n v="5.9960623413398899"/>
    <n v="22702.920876746022"/>
    <n v="47.82814974588738"/>
    <n v="5.9960570405603661"/>
    <n v="22702.920876746022"/>
    <m/>
    <m/>
  </r>
  <r>
    <n v="2229"/>
    <x v="1"/>
    <x v="0"/>
    <x v="3"/>
    <s v="62-304.520 (7), F.A.C."/>
    <x v="3"/>
    <x v="3"/>
    <x v="4"/>
    <x v="49"/>
    <s v="Hydric pine flatwoods"/>
    <n v="6250"/>
    <x v="1"/>
    <s v="City of Palm Bay                       Brevard County   SJRWMD C-1 Diversion"/>
    <x v="12"/>
    <x v="1"/>
    <m/>
    <m/>
    <n v="0.38"/>
    <n v="0.62"/>
    <n v="200"/>
    <n v="68.044611675357416"/>
    <n v="389.52361966648152"/>
    <n v="30.814606600719927"/>
    <n v="211255.81594533459"/>
    <n v="241.5046441932185"/>
    <n v="30.814579359269366"/>
    <n v="130978.60588610743"/>
    <m/>
    <m/>
  </r>
  <r>
    <n v="2230"/>
    <x v="1"/>
    <x v="0"/>
    <x v="3"/>
    <s v="62-304.520 (7), F.A.C."/>
    <x v="3"/>
    <x v="3"/>
    <x v="4"/>
    <x v="49"/>
    <s v="Hydric pine flatwoods"/>
    <n v="6250"/>
    <x v="1"/>
    <s v="City of Palm Bay          Town of Grant-Valkaria             Brevard County"/>
    <x v="9"/>
    <x v="1"/>
    <m/>
    <m/>
    <n v="0"/>
    <n v="1"/>
    <n v="3"/>
    <n v="0.25894753468963583"/>
    <n v="1.5238925355806492"/>
    <n v="0.17660787015753837"/>
    <n v="694.76790896882915"/>
    <n v="1.5238925355806492"/>
    <n v="0.17660771402851069"/>
    <n v="694.76790896882915"/>
    <m/>
    <m/>
  </r>
  <r>
    <n v="2231"/>
    <x v="1"/>
    <x v="0"/>
    <x v="3"/>
    <s v="62-304.520 (7), F.A.C."/>
    <x v="3"/>
    <x v="3"/>
    <x v="4"/>
    <x v="49"/>
    <s v="Hydric pine flatwoods"/>
    <n v="6250"/>
    <x v="1"/>
    <s v="City of West Melbourne                               Brevard County   SJRWMD C-1 Diversion"/>
    <x v="13"/>
    <x v="1"/>
    <m/>
    <m/>
    <n v="0.38"/>
    <n v="0.62"/>
    <n v="282"/>
    <n v="46.589965331195046"/>
    <n v="267.55958825518343"/>
    <n v="19.611252628392794"/>
    <n v="139073.99623971683"/>
    <n v="165.88694471821361"/>
    <n v="19.611235291193758"/>
    <n v="86225.877668624526"/>
    <m/>
    <m/>
  </r>
  <r>
    <n v="2232"/>
    <x v="1"/>
    <x v="0"/>
    <x v="3"/>
    <s v="62-304.520 (7), F.A.C."/>
    <x v="3"/>
    <x v="3"/>
    <x v="4"/>
    <x v="49"/>
    <s v="Hydric pine flatwoods"/>
    <n v="6250"/>
    <x v="1"/>
    <s v="City of West Melbourne             City of Melbourne                  Brevard County   SJRWMD C-1 Diversion"/>
    <x v="13"/>
    <x v="1"/>
    <m/>
    <m/>
    <n v="0.38"/>
    <n v="0.62"/>
    <n v="7"/>
    <n v="2.660654198112956E-2"/>
    <n v="0.20363262540980293"/>
    <n v="1.8863829200102482E-2"/>
    <n v="73.960247554910495"/>
    <n v="0.12625222775407779"/>
    <n v="1.886381252365818E-2"/>
    <n v="45.8553534840445"/>
    <m/>
    <m/>
  </r>
  <r>
    <n v="2233"/>
    <x v="1"/>
    <x v="0"/>
    <x v="3"/>
    <s v="62-304.520 (7), F.A.C."/>
    <x v="3"/>
    <x v="3"/>
    <x v="4"/>
    <x v="49"/>
    <s v="Hydric pine flatwoods"/>
    <n v="6250"/>
    <x v="1"/>
    <s v="Town of Grant-Valkaria             Brevard County"/>
    <x v="9"/>
    <x v="1"/>
    <m/>
    <m/>
    <n v="0"/>
    <n v="1"/>
    <n v="1112"/>
    <n v="335.59780662603004"/>
    <n v="1622.2894981874424"/>
    <n v="169.8238662347392"/>
    <n v="775143.59984852152"/>
    <n v="1622.2894981874424"/>
    <n v="169.82371610306612"/>
    <n v="775143.59984852152"/>
    <m/>
    <m/>
  </r>
  <r>
    <n v="2234"/>
    <x v="1"/>
    <x v="0"/>
    <x v="3"/>
    <s v="62-304.520 (7), F.A.C."/>
    <x v="3"/>
    <x v="3"/>
    <x v="4"/>
    <x v="49"/>
    <s v="Hydric pine flatwoods"/>
    <n v="6250"/>
    <x v="1"/>
    <s v="Town of Grant-Valkaria             Brevard County   SJRWMD C-1 Diversion"/>
    <x v="9"/>
    <x v="1"/>
    <m/>
    <m/>
    <n v="0.38"/>
    <n v="0.62"/>
    <n v="15"/>
    <n v="2.7145525856648933"/>
    <n v="15.286350555178473"/>
    <n v="1.07342874590832"/>
    <n v="7099.6466529453974"/>
    <n v="9.4775373442106527"/>
    <n v="1.0734277969506889"/>
    <n v="4401.7809248261456"/>
    <m/>
    <m/>
  </r>
  <r>
    <n v="2235"/>
    <x v="1"/>
    <x v="0"/>
    <x v="3"/>
    <s v="62-304.520 (7), F.A.C."/>
    <x v="3"/>
    <x v="3"/>
    <x v="4"/>
    <x v="49"/>
    <s v="Hydric pine flatwoods"/>
    <n v="6250"/>
    <x v="1"/>
    <s v="Town of Malabar                 Brevard County"/>
    <x v="10"/>
    <x v="1"/>
    <m/>
    <m/>
    <n v="0"/>
    <n v="1"/>
    <n v="213"/>
    <n v="58.681783588473749"/>
    <n v="307.71690443428457"/>
    <n v="33.087261496329283"/>
    <n v="144932.10386068359"/>
    <n v="307.71690443428457"/>
    <n v="33.087232245753107"/>
    <n v="144932.10386068359"/>
    <m/>
    <m/>
  </r>
  <r>
    <n v="2236"/>
    <x v="1"/>
    <x v="0"/>
    <x v="3"/>
    <s v="62-304.520 (7), F.A.C."/>
    <x v="3"/>
    <x v="3"/>
    <x v="4"/>
    <x v="49"/>
    <s v="Hydric pine flatwoods"/>
    <n v="6250"/>
    <x v="1"/>
    <s v="Town of Malabar    Town of Grant-Valkaria             Brevard County"/>
    <x v="9"/>
    <x v="1"/>
    <m/>
    <m/>
    <n v="0"/>
    <n v="1"/>
    <n v="8"/>
    <n v="0.20577757101982544"/>
    <n v="1.1928354269477852"/>
    <n v="0.14595500877216114"/>
    <n v="534.10040169201602"/>
    <n v="1.1928354269477852"/>
    <n v="0.14595487974159438"/>
    <n v="534.10040169201602"/>
    <m/>
    <m/>
  </r>
  <r>
    <n v="2237"/>
    <x v="1"/>
    <x v="0"/>
    <x v="3"/>
    <s v="62-304.520 (7), F.A.C."/>
    <x v="3"/>
    <x v="3"/>
    <x v="4"/>
    <x v="49"/>
    <s v="Hydric pine flatwoods"/>
    <n v="6250"/>
    <x v="1"/>
    <s v="US Air Force          City of Palm Bay                       Brevard County   SJRWMD C-1 Diversion"/>
    <x v="2"/>
    <x v="1"/>
    <m/>
    <m/>
    <n v="0.38"/>
    <n v="0.62"/>
    <n v="14"/>
    <n v="3.1704087819732973"/>
    <n v="24.360756963189921"/>
    <n v="1.2869461038849284"/>
    <n v="11173.661104563907"/>
    <n v="15.103669317177745"/>
    <n v="1.2869449661686794"/>
    <n v="6927.6698848296228"/>
    <m/>
    <m/>
  </r>
  <r>
    <n v="2238"/>
    <x v="1"/>
    <x v="0"/>
    <x v="3"/>
    <s v="62-304.520 (7), F.A.C."/>
    <x v="3"/>
    <x v="3"/>
    <x v="4"/>
    <x v="50"/>
    <s v="Wetland Forested Mixed"/>
    <n v="6300"/>
    <x v="1"/>
    <s v="Brevard County"/>
    <x v="0"/>
    <x v="1"/>
    <m/>
    <m/>
    <n v="0"/>
    <n v="1"/>
    <n v="2"/>
    <n v="0.2218743557223791"/>
    <n v="1.4048860394606506"/>
    <n v="0.12185001037769916"/>
    <n v="555.28705212417572"/>
    <n v="1.4048860394606506"/>
    <n v="0.1218499026569981"/>
    <n v="555.28705212417572"/>
    <m/>
    <m/>
  </r>
  <r>
    <n v="2239"/>
    <x v="1"/>
    <x v="0"/>
    <x v="3"/>
    <s v="62-304.520 (7), F.A.C."/>
    <x v="3"/>
    <x v="3"/>
    <x v="4"/>
    <x v="50"/>
    <s v="Wetland Forested Mixed"/>
    <n v="6300"/>
    <x v="1"/>
    <s v="City of Melbourne                  Brevard County   SJRWMD C-1 Diversion"/>
    <x v="11"/>
    <x v="1"/>
    <m/>
    <m/>
    <n v="0.38"/>
    <n v="0.62"/>
    <n v="6"/>
    <n v="0.32934088419459712"/>
    <n v="3.0207852147777201"/>
    <n v="0.27754102117056412"/>
    <n v="1054.2298010363124"/>
    <n v="1.8728868331621862"/>
    <n v="0.27754077581224773"/>
    <n v="653.62247664251367"/>
    <m/>
    <m/>
  </r>
  <r>
    <n v="2240"/>
    <x v="1"/>
    <x v="0"/>
    <x v="3"/>
    <s v="62-304.520 (7), F.A.C."/>
    <x v="3"/>
    <x v="3"/>
    <x v="4"/>
    <x v="50"/>
    <s v="Wetland Forested Mixed"/>
    <n v="6300"/>
    <x v="1"/>
    <s v="City of Palm Bay                       Brevard County"/>
    <x v="12"/>
    <x v="1"/>
    <m/>
    <m/>
    <n v="0"/>
    <n v="1"/>
    <n v="137"/>
    <n v="44.591458604143355"/>
    <n v="358.07189871800722"/>
    <n v="42.88364965232261"/>
    <n v="174235.07897107259"/>
    <n v="358.07189871800722"/>
    <n v="42.883611741313835"/>
    <n v="174235.07897107259"/>
    <m/>
    <m/>
  </r>
  <r>
    <n v="2241"/>
    <x v="1"/>
    <x v="0"/>
    <x v="3"/>
    <s v="62-304.520 (7), F.A.C."/>
    <x v="3"/>
    <x v="3"/>
    <x v="4"/>
    <x v="50"/>
    <s v="Wetland Forested Mixed"/>
    <n v="6300"/>
    <x v="1"/>
    <s v="City of Palm Bay                       Brevard County   SJRWMD C-1 Diversion"/>
    <x v="12"/>
    <x v="1"/>
    <m/>
    <m/>
    <n v="0.38"/>
    <n v="0.62"/>
    <n v="158"/>
    <n v="46.783383350803582"/>
    <n v="355.79438857675166"/>
    <n v="23.658010545714081"/>
    <n v="145366.87768675596"/>
    <n v="220.59252091758617"/>
    <n v="23.657989631005254"/>
    <n v="90127.464165788682"/>
    <m/>
    <m/>
  </r>
  <r>
    <n v="2242"/>
    <x v="1"/>
    <x v="0"/>
    <x v="3"/>
    <s v="62-304.520 (7), F.A.C."/>
    <x v="3"/>
    <x v="3"/>
    <x v="4"/>
    <x v="50"/>
    <s v="Wetland Forested Mixed"/>
    <n v="6300"/>
    <x v="1"/>
    <s v="City of Palm Bay          Town of Grant-Valkaria             Brevard County"/>
    <x v="9"/>
    <x v="1"/>
    <m/>
    <m/>
    <n v="0"/>
    <n v="1"/>
    <n v="4"/>
    <n v="0.1209188337872629"/>
    <n v="0.79230515132592705"/>
    <n v="7.3101400688245943E-2"/>
    <n v="309.50057700745924"/>
    <n v="0.79230515132592705"/>
    <n v="7.3101336063432887E-2"/>
    <n v="309.50057700745924"/>
    <m/>
    <m/>
  </r>
  <r>
    <n v="2243"/>
    <x v="1"/>
    <x v="0"/>
    <x v="3"/>
    <s v="62-304.520 (7), F.A.C."/>
    <x v="3"/>
    <x v="3"/>
    <x v="4"/>
    <x v="50"/>
    <s v="Wetland Forested Mixed"/>
    <n v="6300"/>
    <x v="1"/>
    <s v="Town of Grant-Valkaria             Brevard County"/>
    <x v="9"/>
    <x v="1"/>
    <m/>
    <m/>
    <n v="0"/>
    <n v="1"/>
    <n v="459"/>
    <n v="128.61091778165215"/>
    <n v="748.10432815826459"/>
    <n v="70.930390893330028"/>
    <n v="291791.64574222668"/>
    <n v="748.10432815826459"/>
    <n v="70.9303281877839"/>
    <n v="291791.64574222668"/>
    <m/>
    <m/>
  </r>
  <r>
    <n v="2244"/>
    <x v="1"/>
    <x v="0"/>
    <x v="3"/>
    <s v="62-304.520 (7), F.A.C."/>
    <x v="3"/>
    <x v="3"/>
    <x v="4"/>
    <x v="50"/>
    <s v="Wetland Forested Mixed"/>
    <n v="6300"/>
    <x v="1"/>
    <s v="Town of Malabar                 Brevard County"/>
    <x v="10"/>
    <x v="1"/>
    <m/>
    <m/>
    <n v="0"/>
    <n v="1"/>
    <n v="263"/>
    <n v="80.156565894227768"/>
    <n v="500.54940356785431"/>
    <n v="50.68081974461132"/>
    <n v="192608.1537234702"/>
    <n v="500.54940356785431"/>
    <n v="50.680774940565577"/>
    <n v="192608.1537234702"/>
    <m/>
    <m/>
  </r>
  <r>
    <n v="2245"/>
    <x v="1"/>
    <x v="0"/>
    <x v="3"/>
    <s v="62-304.520 (7), F.A.C."/>
    <x v="3"/>
    <x v="3"/>
    <x v="4"/>
    <x v="50"/>
    <s v="Wetland Forested Mixed"/>
    <n v="6300"/>
    <x v="1"/>
    <s v="Town of Malabar    Town of Grant-Valkaria             Brevard County"/>
    <x v="9"/>
    <x v="1"/>
    <m/>
    <m/>
    <n v="0"/>
    <n v="1"/>
    <n v="1"/>
    <n v="1.1049545159388301E-3"/>
    <n v="6.1463323108641747E-3"/>
    <n v="5.5411868067255384E-4"/>
    <n v="2.2595567556057805"/>
    <n v="6.1463323108641747E-3"/>
    <n v="5.5411819080756998E-4"/>
    <n v="2.2595567556057805"/>
    <m/>
    <m/>
  </r>
  <r>
    <n v="2246"/>
    <x v="1"/>
    <x v="0"/>
    <x v="3"/>
    <s v="62-304.520 (7), F.A.C."/>
    <x v="3"/>
    <x v="3"/>
    <x v="4"/>
    <x v="51"/>
    <s v="Freshwater marshes"/>
    <n v="6410"/>
    <x v="1"/>
    <s v="Brevard County"/>
    <x v="0"/>
    <x v="1"/>
    <m/>
    <m/>
    <n v="0"/>
    <n v="1"/>
    <n v="63"/>
    <n v="8.2709998788751609"/>
    <n v="64.052249240402318"/>
    <n v="6.8236826160039072"/>
    <n v="27091.607682245438"/>
    <n v="64.052249240402318"/>
    <n v="6.8236765835721185"/>
    <n v="27091.607682245438"/>
    <m/>
    <m/>
  </r>
  <r>
    <n v="2247"/>
    <x v="1"/>
    <x v="0"/>
    <x v="3"/>
    <s v="62-304.520 (7), F.A.C."/>
    <x v="3"/>
    <x v="3"/>
    <x v="4"/>
    <x v="51"/>
    <s v="Freshwater marshes"/>
    <n v="6410"/>
    <x v="1"/>
    <s v="Brevard County   SJRWMD C-1 Diversion"/>
    <x v="0"/>
    <x v="1"/>
    <m/>
    <m/>
    <n v="0.38"/>
    <n v="0.62"/>
    <n v="655"/>
    <n v="237.59086285646674"/>
    <n v="1605.1612631770079"/>
    <n v="98.140417916432611"/>
    <n v="641207.46300594113"/>
    <n v="995.19998316974443"/>
    <n v="98.140331156040872"/>
    <n v="397548.62706368277"/>
    <m/>
    <m/>
  </r>
  <r>
    <n v="2248"/>
    <x v="1"/>
    <x v="0"/>
    <x v="3"/>
    <s v="62-304.520 (7), F.A.C."/>
    <x v="3"/>
    <x v="3"/>
    <x v="4"/>
    <x v="51"/>
    <s v="Freshwater marshes"/>
    <n v="6410"/>
    <x v="1"/>
    <s v="City of Melbourne                  Brevard County"/>
    <x v="11"/>
    <x v="1"/>
    <m/>
    <m/>
    <n v="0"/>
    <n v="1"/>
    <n v="75"/>
    <n v="12.731791382472311"/>
    <n v="87.315614687581487"/>
    <n v="10.603543343545837"/>
    <n v="42699.16549890647"/>
    <n v="87.315614687581487"/>
    <n v="10.603533969553014"/>
    <n v="42699.16549890647"/>
    <m/>
    <m/>
  </r>
  <r>
    <n v="2249"/>
    <x v="1"/>
    <x v="0"/>
    <x v="3"/>
    <s v="62-304.520 (7), F.A.C."/>
    <x v="3"/>
    <x v="3"/>
    <x v="4"/>
    <x v="51"/>
    <s v="Freshwater marshes"/>
    <n v="6410"/>
    <x v="1"/>
    <s v="City of Melbourne                  Brevard County   SJRWMD C-1 Diversion"/>
    <x v="11"/>
    <x v="1"/>
    <m/>
    <m/>
    <n v="0.38"/>
    <n v="0.62"/>
    <n v="33"/>
    <n v="5.482336811728203"/>
    <n v="38.815220881630722"/>
    <n v="2.5756861678054519"/>
    <n v="15753.683063577178"/>
    <n v="24.065436946611044"/>
    <n v="2.5756838907870154"/>
    <n v="9767.283499417852"/>
    <m/>
    <m/>
  </r>
  <r>
    <n v="2250"/>
    <x v="1"/>
    <x v="0"/>
    <x v="3"/>
    <s v="62-304.520 (7), F.A.C."/>
    <x v="3"/>
    <x v="3"/>
    <x v="4"/>
    <x v="51"/>
    <s v="Freshwater marshes"/>
    <n v="6410"/>
    <x v="1"/>
    <s v="City of Palm Bay                       Brevard County"/>
    <x v="12"/>
    <x v="1"/>
    <m/>
    <m/>
    <n v="0"/>
    <n v="1"/>
    <n v="61"/>
    <n v="7.7247824024454541"/>
    <n v="51.846684078085055"/>
    <n v="6.5056855329360284"/>
    <n v="22417.066884810301"/>
    <n v="51.846684078085055"/>
    <n v="6.5056797816274639"/>
    <n v="22417.066884810301"/>
    <m/>
    <m/>
  </r>
  <r>
    <n v="2251"/>
    <x v="1"/>
    <x v="0"/>
    <x v="3"/>
    <s v="62-304.520 (7), F.A.C."/>
    <x v="3"/>
    <x v="3"/>
    <x v="4"/>
    <x v="51"/>
    <s v="Freshwater marshes"/>
    <n v="6410"/>
    <x v="1"/>
    <s v="City of Palm Bay                       Brevard County   SJRWMD C-1 Diversion"/>
    <x v="12"/>
    <x v="1"/>
    <m/>
    <m/>
    <n v="0.38"/>
    <n v="0.62"/>
    <n v="570"/>
    <n v="131.0770057572137"/>
    <n v="967.77014901157702"/>
    <n v="67.21899734953729"/>
    <n v="434693.32263276784"/>
    <n v="600.01749238717809"/>
    <n v="67.218937925024335"/>
    <n v="269509.86003231606"/>
    <m/>
    <m/>
  </r>
  <r>
    <n v="2252"/>
    <x v="1"/>
    <x v="0"/>
    <x v="3"/>
    <s v="62-304.520 (7), F.A.C."/>
    <x v="3"/>
    <x v="3"/>
    <x v="4"/>
    <x v="51"/>
    <s v="Freshwater marshes"/>
    <n v="6410"/>
    <x v="1"/>
    <s v="City of Palm Bay          Town of Grant-Valkaria             Brevard County   SJRWMD C-1 Diversion"/>
    <x v="12"/>
    <x v="1"/>
    <m/>
    <m/>
    <n v="0.38"/>
    <n v="0.62"/>
    <n v="2"/>
    <n v="4.7278141907172812E-2"/>
    <n v="0.27066234551208879"/>
    <n v="1.247779308109965E-2"/>
    <n v="116.71922626395285"/>
    <n v="0.16781065421749505"/>
    <n v="1.2477782050188627E-2"/>
    <n v="72.365920283650766"/>
    <m/>
    <m/>
  </r>
  <r>
    <n v="2253"/>
    <x v="1"/>
    <x v="0"/>
    <x v="3"/>
    <s v="62-304.520 (7), F.A.C."/>
    <x v="3"/>
    <x v="3"/>
    <x v="4"/>
    <x v="51"/>
    <s v="Freshwater marshes"/>
    <n v="6410"/>
    <x v="1"/>
    <s v="City of West Melbourne                               Brevard County"/>
    <x v="13"/>
    <x v="1"/>
    <m/>
    <m/>
    <n v="0"/>
    <n v="1"/>
    <n v="30"/>
    <n v="5.3451909444256778"/>
    <n v="41.641496110846639"/>
    <n v="4.5490251750237363"/>
    <n v="17785.327402778479"/>
    <n v="41.641496110846639"/>
    <n v="4.5490211534879119"/>
    <n v="17785.327402778479"/>
    <m/>
    <m/>
  </r>
  <r>
    <n v="2254"/>
    <x v="1"/>
    <x v="0"/>
    <x v="3"/>
    <s v="62-304.520 (7), F.A.C."/>
    <x v="3"/>
    <x v="3"/>
    <x v="4"/>
    <x v="51"/>
    <s v="Freshwater marshes"/>
    <n v="6410"/>
    <x v="1"/>
    <s v="City of West Melbourne                               Brevard County   SJRWMD C-1 Diversion"/>
    <x v="13"/>
    <x v="1"/>
    <m/>
    <m/>
    <n v="0.38"/>
    <n v="0.62"/>
    <n v="187"/>
    <n v="47.735367301307079"/>
    <n v="285.8374019861663"/>
    <n v="21.498328503742105"/>
    <n v="153234.98827083153"/>
    <n v="177.21918923142323"/>
    <n v="21.498309498286016"/>
    <n v="95005.69272791555"/>
    <m/>
    <m/>
  </r>
  <r>
    <n v="2255"/>
    <x v="1"/>
    <x v="0"/>
    <x v="3"/>
    <s v="62-304.520 (7), F.A.C."/>
    <x v="3"/>
    <x v="3"/>
    <x v="4"/>
    <x v="51"/>
    <s v="Freshwater marshes"/>
    <n v="6410"/>
    <x v="1"/>
    <s v="City of West Melbourne             City of Melbourne                  Brevard County"/>
    <x v="13"/>
    <x v="1"/>
    <m/>
    <m/>
    <n v="0"/>
    <n v="1"/>
    <n v="1"/>
    <n v="6.1425398230119399E-4"/>
    <n v="4.8703472142504686E-3"/>
    <n v="5.2384508069898753E-4"/>
    <n v="2.0350020299774512"/>
    <n v="4.8703472142504686E-3"/>
    <n v="5.2384461759718496E-4"/>
    <n v="2.0350020299774512"/>
    <m/>
    <m/>
  </r>
  <r>
    <n v="2256"/>
    <x v="1"/>
    <x v="0"/>
    <x v="3"/>
    <s v="62-304.520 (7), F.A.C."/>
    <x v="3"/>
    <x v="3"/>
    <x v="4"/>
    <x v="51"/>
    <s v="Freshwater marshes"/>
    <n v="6410"/>
    <x v="1"/>
    <s v="Town of Grant-Valkaria             Brevard County"/>
    <x v="9"/>
    <x v="1"/>
    <m/>
    <m/>
    <n v="0"/>
    <n v="1"/>
    <n v="1920"/>
    <n v="525.873489808459"/>
    <n v="3058.0187431403742"/>
    <n v="291.56243499697632"/>
    <n v="1218522.3416223736"/>
    <n v="3058.0187431403742"/>
    <n v="291.56217724312125"/>
    <n v="1218522.3416223736"/>
    <m/>
    <m/>
  </r>
  <r>
    <n v="2257"/>
    <x v="1"/>
    <x v="0"/>
    <x v="3"/>
    <s v="62-304.520 (7), F.A.C."/>
    <x v="3"/>
    <x v="3"/>
    <x v="4"/>
    <x v="51"/>
    <s v="Freshwater marshes"/>
    <n v="6410"/>
    <x v="1"/>
    <s v="Town of Grant-Valkaria             Brevard County   SJRWMD C-1 Diversion"/>
    <x v="9"/>
    <x v="1"/>
    <m/>
    <m/>
    <n v="0.38"/>
    <n v="0.62"/>
    <n v="21"/>
    <n v="3.462826379093682"/>
    <n v="21.142032391620795"/>
    <n v="1.3747684332652668"/>
    <n v="8804.7085017221034"/>
    <n v="13.108060082804894"/>
    <n v="1.3747672179102639"/>
    <n v="5458.9192710677034"/>
    <m/>
    <m/>
  </r>
  <r>
    <n v="2258"/>
    <x v="1"/>
    <x v="0"/>
    <x v="3"/>
    <s v="62-304.520 (7), F.A.C."/>
    <x v="3"/>
    <x v="3"/>
    <x v="4"/>
    <x v="51"/>
    <s v="Freshwater marshes"/>
    <n v="6410"/>
    <x v="1"/>
    <s v="Town of Malabar                 Brevard County"/>
    <x v="10"/>
    <x v="1"/>
    <m/>
    <m/>
    <n v="0"/>
    <n v="1"/>
    <n v="489"/>
    <n v="131.8473418515286"/>
    <n v="728.3572218907666"/>
    <n v="70.799470071888763"/>
    <n v="284184.79896168807"/>
    <n v="728.3572218907666"/>
    <n v="70.799407482082273"/>
    <n v="284184.79896168807"/>
    <m/>
    <m/>
  </r>
  <r>
    <n v="2259"/>
    <x v="1"/>
    <x v="0"/>
    <x v="3"/>
    <s v="62-304.520 (7), F.A.C."/>
    <x v="3"/>
    <x v="3"/>
    <x v="4"/>
    <x v="51"/>
    <s v="Freshwater marshes"/>
    <n v="6410"/>
    <x v="1"/>
    <s v="Town of Malabar    Town of Grant-Valkaria             Brevard County"/>
    <x v="9"/>
    <x v="1"/>
    <m/>
    <m/>
    <n v="0"/>
    <n v="1"/>
    <n v="1"/>
    <n v="4.53028506140512E-4"/>
    <n v="2.5659410545782603E-3"/>
    <n v="2.5934129541821648E-4"/>
    <n v="1.0609313995588499"/>
    <n v="2.5659410545782603E-3"/>
    <n v="2.5934106614924798E-4"/>
    <n v="1.0609313995588499"/>
    <m/>
    <m/>
  </r>
  <r>
    <n v="2260"/>
    <x v="1"/>
    <x v="0"/>
    <x v="3"/>
    <s v="62-304.520 (7), F.A.C."/>
    <x v="3"/>
    <x v="3"/>
    <x v="4"/>
    <x v="137"/>
    <s v="Sawgrass marsh"/>
    <n v="6411"/>
    <x v="1"/>
    <s v="City of Palm Bay                       Brevard County   SJRWMD C-1 Diversion"/>
    <x v="12"/>
    <x v="1"/>
    <m/>
    <m/>
    <n v="0.38"/>
    <n v="0.62"/>
    <n v="45"/>
    <n v="13.292931210670393"/>
    <n v="99.524062436055758"/>
    <n v="8.7696350853052198"/>
    <n v="42213.298001127179"/>
    <n v="61.704918710354548"/>
    <n v="8.7696273325669338"/>
    <n v="26172.24476069885"/>
    <m/>
    <m/>
  </r>
  <r>
    <n v="2261"/>
    <x v="1"/>
    <x v="0"/>
    <x v="3"/>
    <s v="62-304.520 (7), F.A.C."/>
    <x v="3"/>
    <x v="3"/>
    <x v="4"/>
    <x v="137"/>
    <s v="Sawgrass marsh"/>
    <n v="6411"/>
    <x v="1"/>
    <s v="City of West Melbourne                               Brevard County   SJRWMD C-1 Diversion"/>
    <x v="13"/>
    <x v="1"/>
    <m/>
    <m/>
    <n v="0.38"/>
    <n v="0.62"/>
    <n v="5"/>
    <n v="0.54092083739221219"/>
    <n v="3.6213718461690294"/>
    <n v="0.43454803554432037"/>
    <n v="1876.0279097577386"/>
    <n v="2.2452505446247981"/>
    <n v="0.43454765138498375"/>
    <n v="1163.1373040497979"/>
    <m/>
    <m/>
  </r>
  <r>
    <n v="2262"/>
    <x v="1"/>
    <x v="0"/>
    <x v="3"/>
    <s v="62-304.520 (7), F.A.C."/>
    <x v="3"/>
    <x v="3"/>
    <x v="4"/>
    <x v="137"/>
    <s v="Sawgrass marsh"/>
    <n v="6411"/>
    <x v="1"/>
    <s v="Town of Grant-Valkaria             Brevard County"/>
    <x v="9"/>
    <x v="1"/>
    <m/>
    <m/>
    <n v="0"/>
    <n v="1"/>
    <n v="30"/>
    <n v="4.3207259521990498"/>
    <n v="25.838412701851613"/>
    <n v="2.3627705494330571"/>
    <n v="10383.492446899918"/>
    <n v="25.838412701851613"/>
    <n v="2.3627684606412727"/>
    <n v="10383.492446899918"/>
    <m/>
    <m/>
  </r>
  <r>
    <n v="2263"/>
    <x v="1"/>
    <x v="0"/>
    <x v="3"/>
    <s v="62-304.520 (7), F.A.C."/>
    <x v="3"/>
    <x v="3"/>
    <x v="4"/>
    <x v="137"/>
    <s v="Sawgrass marsh"/>
    <n v="6411"/>
    <x v="1"/>
    <s v="Town of Malabar                 Brevard County"/>
    <x v="10"/>
    <x v="1"/>
    <m/>
    <m/>
    <n v="0"/>
    <n v="1"/>
    <n v="7"/>
    <n v="1.4673923769805814"/>
    <n v="9.4688000086179436"/>
    <n v="0.84141290947319847"/>
    <n v="3649.6304772605658"/>
    <n v="9.4688000086179436"/>
    <n v="0.84141216562764209"/>
    <n v="3649.6304772605658"/>
    <m/>
    <m/>
  </r>
  <r>
    <n v="2264"/>
    <x v="1"/>
    <x v="0"/>
    <x v="3"/>
    <s v="62-304.520 (7), F.A.C."/>
    <x v="3"/>
    <x v="3"/>
    <x v="4"/>
    <x v="138"/>
    <s v="Cattail marsh"/>
    <n v="6412"/>
    <x v="1"/>
    <s v="Town of Grant-Valkaria             Brevard County"/>
    <x v="9"/>
    <x v="1"/>
    <m/>
    <m/>
    <n v="0"/>
    <n v="1"/>
    <n v="7"/>
    <n v="1.0435079428122618"/>
    <n v="5.8982423506077311"/>
    <n v="0.47834836983020745"/>
    <n v="2419.9754762942148"/>
    <n v="5.8982423506077311"/>
    <n v="0.4783479469494733"/>
    <n v="2419.9754762942148"/>
    <m/>
    <m/>
  </r>
  <r>
    <n v="2265"/>
    <x v="1"/>
    <x v="0"/>
    <x v="3"/>
    <s v="62-304.520 (7), F.A.C."/>
    <x v="3"/>
    <x v="3"/>
    <x v="4"/>
    <x v="114"/>
    <s v="Graminoid marsh"/>
    <n v="6414"/>
    <x v="1"/>
    <s v="Brevard County   SJRWMD C-1 Diversion"/>
    <x v="0"/>
    <x v="1"/>
    <m/>
    <m/>
    <n v="0.38"/>
    <n v="0.62"/>
    <n v="7"/>
    <n v="0.52684487559386328"/>
    <n v="4.2749130341349577"/>
    <n v="0.3002954344377704"/>
    <n v="1730.0291167685809"/>
    <n v="2.6504460811636736"/>
    <n v="0.30029516896356445"/>
    <n v="1072.6180523965202"/>
    <m/>
    <m/>
  </r>
  <r>
    <n v="2266"/>
    <x v="1"/>
    <x v="0"/>
    <x v="3"/>
    <s v="62-304.520 (7), F.A.C."/>
    <x v="3"/>
    <x v="3"/>
    <x v="4"/>
    <x v="114"/>
    <s v="Graminoid marsh"/>
    <n v="6414"/>
    <x v="1"/>
    <s v="City of Melbourne                  Brevard County   SJRWMD C-1 Diversion"/>
    <x v="11"/>
    <x v="1"/>
    <m/>
    <m/>
    <n v="0.38"/>
    <n v="0.62"/>
    <n v="437"/>
    <n v="130.96752895703909"/>
    <n v="1011.0653506174061"/>
    <n v="71.577602279281535"/>
    <n v="389227.20456430689"/>
    <n v="626.86051738279127"/>
    <n v="71.577539001572433"/>
    <n v="241320.86682987041"/>
    <m/>
    <m/>
  </r>
  <r>
    <n v="2267"/>
    <x v="1"/>
    <x v="0"/>
    <x v="3"/>
    <s v="62-304.520 (7), F.A.C."/>
    <x v="3"/>
    <x v="3"/>
    <x v="4"/>
    <x v="114"/>
    <s v="Graminoid marsh"/>
    <n v="6414"/>
    <x v="1"/>
    <s v="City of Palm Bay                       Brevard County"/>
    <x v="12"/>
    <x v="1"/>
    <m/>
    <m/>
    <n v="0"/>
    <n v="1"/>
    <n v="8"/>
    <n v="2.1018541364572583"/>
    <n v="14.100468170893222"/>
    <n v="1.3473065267706483"/>
    <n v="5710.3423190658123"/>
    <n v="14.100468170893222"/>
    <n v="1.3473053356931639"/>
    <n v="5710.3423190658123"/>
    <m/>
    <m/>
  </r>
  <r>
    <n v="2268"/>
    <x v="1"/>
    <x v="0"/>
    <x v="3"/>
    <s v="62-304.520 (7), F.A.C."/>
    <x v="3"/>
    <x v="3"/>
    <x v="4"/>
    <x v="114"/>
    <s v="Graminoid marsh"/>
    <n v="6414"/>
    <x v="1"/>
    <s v="City of Palm Bay                       Brevard County   SJRWMD C-1 Diversion"/>
    <x v="12"/>
    <x v="1"/>
    <m/>
    <m/>
    <n v="0.38"/>
    <n v="0.62"/>
    <n v="530"/>
    <n v="114.8912421787559"/>
    <n v="982.90162688181817"/>
    <n v="76.390371048785866"/>
    <n v="373159.5805406156"/>
    <n v="609.39900866672701"/>
    <n v="76.390303516380186"/>
    <n v="231358.93993518187"/>
    <m/>
    <m/>
  </r>
  <r>
    <n v="2269"/>
    <x v="1"/>
    <x v="0"/>
    <x v="3"/>
    <s v="62-304.520 (7), F.A.C."/>
    <x v="3"/>
    <x v="3"/>
    <x v="4"/>
    <x v="114"/>
    <s v="Graminoid marsh"/>
    <n v="6414"/>
    <x v="1"/>
    <s v="City of Palm Bay          Town of Grant-Valkaria             Brevard County"/>
    <x v="9"/>
    <x v="1"/>
    <m/>
    <m/>
    <n v="0"/>
    <n v="1"/>
    <n v="1"/>
    <n v="2.0122572953187E-2"/>
    <n v="0.10831644862802392"/>
    <n v="1.1576955400197528E-2"/>
    <n v="45.203704578098268"/>
    <n v="0.10831644862802392"/>
    <n v="1.1576945165666199E-2"/>
    <n v="45.203704578098268"/>
    <m/>
    <m/>
  </r>
  <r>
    <n v="2270"/>
    <x v="1"/>
    <x v="0"/>
    <x v="3"/>
    <s v="62-304.520 (7), F.A.C."/>
    <x v="3"/>
    <x v="3"/>
    <x v="4"/>
    <x v="114"/>
    <s v="Graminoid marsh"/>
    <n v="6414"/>
    <x v="1"/>
    <s v="City of West Melbourne                               Brevard County   SJRWMD C-1 Diversion"/>
    <x v="13"/>
    <x v="1"/>
    <m/>
    <m/>
    <n v="0.38"/>
    <n v="0.62"/>
    <n v="5"/>
    <n v="0.94405463981202797"/>
    <n v="5.8732201229560612"/>
    <n v="0.3603968648568795"/>
    <n v="2245.9183556597427"/>
    <n v="3.6413964762327575"/>
    <n v="0.36039654625039863"/>
    <n v="1392.4693805090403"/>
    <m/>
    <m/>
  </r>
  <r>
    <n v="2271"/>
    <x v="1"/>
    <x v="0"/>
    <x v="3"/>
    <s v="62-304.520 (7), F.A.C."/>
    <x v="3"/>
    <x v="3"/>
    <x v="4"/>
    <x v="114"/>
    <s v="Graminoid marsh"/>
    <n v="6414"/>
    <x v="1"/>
    <s v="Town of Grant-Valkaria             Brevard County"/>
    <x v="9"/>
    <x v="1"/>
    <m/>
    <m/>
    <n v="0"/>
    <n v="1"/>
    <n v="8"/>
    <n v="1.0405540467737255"/>
    <n v="5.1137946744769929"/>
    <n v="0.38984968249128976"/>
    <n v="1987.9901430831017"/>
    <n v="5.1137946744769929"/>
    <n v="0.38984933784723907"/>
    <n v="1987.9901430831017"/>
    <m/>
    <m/>
  </r>
  <r>
    <n v="2272"/>
    <x v="1"/>
    <x v="0"/>
    <x v="3"/>
    <s v="62-304.520 (7), F.A.C."/>
    <x v="3"/>
    <x v="3"/>
    <x v="4"/>
    <x v="131"/>
    <s v="Flag marsh"/>
    <n v="6416"/>
    <x v="1"/>
    <s v="Brevard County   SJRWMD C-1 Diversion"/>
    <x v="0"/>
    <x v="1"/>
    <m/>
    <m/>
    <n v="0.38"/>
    <n v="0.62"/>
    <n v="2"/>
    <n v="4.17285337910542E-2"/>
    <n v="0.33373669949367524"/>
    <n v="2.6373630972272615E-2"/>
    <n v="137.28202811818224"/>
    <n v="0.20691675368607865"/>
    <n v="2.6373607656837422E-2"/>
    <n v="85.114857433272988"/>
    <m/>
    <m/>
  </r>
  <r>
    <n v="2273"/>
    <x v="1"/>
    <x v="0"/>
    <x v="3"/>
    <s v="62-304.520 (7), F.A.C."/>
    <x v="3"/>
    <x v="3"/>
    <x v="4"/>
    <x v="131"/>
    <s v="Flag marsh"/>
    <n v="6416"/>
    <x v="1"/>
    <s v="City of Palm Bay                       Brevard County   SJRWMD C-1 Diversion"/>
    <x v="12"/>
    <x v="1"/>
    <m/>
    <m/>
    <n v="0.38"/>
    <n v="0.62"/>
    <n v="35"/>
    <n v="7.4386724635634014"/>
    <n v="62.648732698310333"/>
    <n v="4.7562023516291028"/>
    <n v="23927.631526811594"/>
    <n v="38.842214272952404"/>
    <n v="4.7561981469396573"/>
    <n v="14835.131546623184"/>
    <m/>
    <m/>
  </r>
  <r>
    <n v="2274"/>
    <x v="1"/>
    <x v="0"/>
    <x v="3"/>
    <s v="62-304.520 (7), F.A.C."/>
    <x v="3"/>
    <x v="3"/>
    <x v="4"/>
    <x v="131"/>
    <s v="Flag marsh"/>
    <n v="6416"/>
    <x v="1"/>
    <s v="Town of Grant-Valkaria             Brevard County"/>
    <x v="9"/>
    <x v="1"/>
    <m/>
    <m/>
    <n v="0"/>
    <n v="1"/>
    <n v="5"/>
    <n v="0.77698918408113271"/>
    <n v="4.9771710126671618"/>
    <n v="0.7022914385072172"/>
    <n v="1682.6044435523715"/>
    <n v="4.9771710126671618"/>
    <n v="0.7022908176510847"/>
    <n v="1682.6044435523715"/>
    <m/>
    <m/>
  </r>
  <r>
    <n v="2275"/>
    <x v="1"/>
    <x v="0"/>
    <x v="3"/>
    <s v="62-304.520 (7), F.A.C."/>
    <x v="3"/>
    <x v="3"/>
    <x v="4"/>
    <x v="131"/>
    <s v="Flag marsh"/>
    <n v="6416"/>
    <x v="1"/>
    <s v="Town of Malabar                 Brevard County"/>
    <x v="10"/>
    <x v="1"/>
    <m/>
    <m/>
    <n v="0"/>
    <n v="1"/>
    <n v="4"/>
    <n v="0.62924055739890072"/>
    <n v="3.0396039567236239"/>
    <n v="0.25285368399453456"/>
    <n v="1443.8862769726256"/>
    <n v="3.0396039567236239"/>
    <n v="0.25285346046089657"/>
    <n v="1443.8862769726256"/>
    <m/>
    <m/>
  </r>
  <r>
    <n v="2276"/>
    <x v="1"/>
    <x v="0"/>
    <x v="3"/>
    <s v="62-304.520 (7), F.A.C."/>
    <x v="3"/>
    <x v="3"/>
    <x v="4"/>
    <x v="52"/>
    <s v="Saltwater marshes"/>
    <n v="6420"/>
    <x v="1"/>
    <s v="Brevard County"/>
    <x v="0"/>
    <x v="1"/>
    <m/>
    <m/>
    <n v="0"/>
    <n v="1"/>
    <n v="52"/>
    <n v="13.650105953427518"/>
    <n v="91.985139967672808"/>
    <n v="9.3556026083132746"/>
    <n v="36735.885508060026"/>
    <n v="91.985139967672808"/>
    <n v="9.3555943375542405"/>
    <n v="36735.885508060026"/>
    <m/>
    <m/>
  </r>
  <r>
    <n v="2277"/>
    <x v="1"/>
    <x v="0"/>
    <x v="3"/>
    <s v="62-304.520 (7), F.A.C."/>
    <x v="3"/>
    <x v="3"/>
    <x v="4"/>
    <x v="53"/>
    <s v="Wet prairies"/>
    <n v="3000"/>
    <x v="1"/>
    <s v="City of West Melbourne                               Brevard County   SJRWMD C-1 Diversion"/>
    <x v="13"/>
    <x v="1"/>
    <m/>
    <m/>
    <n v="0.38"/>
    <n v="0.62"/>
    <n v="6"/>
    <n v="0.77159298310704039"/>
    <n v="3.8557337594974093"/>
    <n v="0.25982644595416948"/>
    <n v="2063.45632274729"/>
    <n v="2.3905549308883938"/>
    <n v="0.25982621625630675"/>
    <n v="1279.3429201033198"/>
    <m/>
    <m/>
  </r>
  <r>
    <n v="2278"/>
    <x v="1"/>
    <x v="0"/>
    <x v="3"/>
    <s v="62-304.520 (7), F.A.C."/>
    <x v="3"/>
    <x v="3"/>
    <x v="4"/>
    <x v="53"/>
    <s v="Wet prairies"/>
    <n v="6430"/>
    <x v="1"/>
    <s v="Brevard County"/>
    <x v="0"/>
    <x v="1"/>
    <m/>
    <m/>
    <n v="0"/>
    <n v="1"/>
    <n v="7"/>
    <n v="0.84670913634089495"/>
    <n v="5.0244500082632673"/>
    <n v="0.5523052765672869"/>
    <n v="2378.864841040277"/>
    <n v="5.0244500082632673"/>
    <n v="0.55230478830543572"/>
    <n v="2378.864841040277"/>
    <m/>
    <m/>
  </r>
  <r>
    <n v="2279"/>
    <x v="1"/>
    <x v="0"/>
    <x v="3"/>
    <s v="62-304.520 (7), F.A.C."/>
    <x v="3"/>
    <x v="3"/>
    <x v="4"/>
    <x v="53"/>
    <s v="Wet prairies"/>
    <n v="6430"/>
    <x v="1"/>
    <s v="Brevard County   SJRWMD C-1 Diversion"/>
    <x v="0"/>
    <x v="1"/>
    <m/>
    <m/>
    <n v="0.38"/>
    <n v="0.62"/>
    <n v="1276"/>
    <n v="629.337367886626"/>
    <n v="3621.7850434756497"/>
    <n v="216.39215268571522"/>
    <n v="1907511.0811660301"/>
    <n v="2245.5067269548958"/>
    <n v="216.39196138565347"/>
    <n v="1182656.8703229357"/>
    <m/>
    <m/>
  </r>
  <r>
    <n v="2280"/>
    <x v="1"/>
    <x v="0"/>
    <x v="3"/>
    <s v="62-304.520 (7), F.A.C."/>
    <x v="3"/>
    <x v="3"/>
    <x v="4"/>
    <x v="53"/>
    <s v="Wet prairies"/>
    <n v="6430"/>
    <x v="1"/>
    <s v="City of Melbourne                  Brevard County"/>
    <x v="11"/>
    <x v="1"/>
    <m/>
    <m/>
    <n v="0"/>
    <n v="1"/>
    <n v="41"/>
    <n v="8.6264174032583369"/>
    <n v="48.208862126088171"/>
    <n v="5.7590700328440292"/>
    <n v="27763.938582860108"/>
    <n v="48.208862126088171"/>
    <n v="5.7590649415759962"/>
    <n v="27763.938582860108"/>
    <m/>
    <m/>
  </r>
  <r>
    <n v="2281"/>
    <x v="1"/>
    <x v="0"/>
    <x v="3"/>
    <s v="62-304.520 (7), F.A.C."/>
    <x v="3"/>
    <x v="3"/>
    <x v="4"/>
    <x v="53"/>
    <s v="Wet prairies"/>
    <n v="6430"/>
    <x v="1"/>
    <s v="City of Melbourne                  Brevard County   SJRWMD C-1 Diversion"/>
    <x v="11"/>
    <x v="1"/>
    <m/>
    <m/>
    <n v="0.38"/>
    <n v="0.62"/>
    <n v="441"/>
    <n v="164.52893650265514"/>
    <n v="957.25797916736099"/>
    <n v="61.0745119195104"/>
    <n v="479238.41845761368"/>
    <n v="593.49994708376414"/>
    <n v="61.07445792698924"/>
    <n v="297127.81944372022"/>
    <m/>
    <m/>
  </r>
  <r>
    <n v="2282"/>
    <x v="1"/>
    <x v="0"/>
    <x v="3"/>
    <s v="62-304.520 (7), F.A.C."/>
    <x v="3"/>
    <x v="3"/>
    <x v="4"/>
    <x v="53"/>
    <s v="Wet prairies"/>
    <n v="6430"/>
    <x v="1"/>
    <s v="City of Palm Bay                       Brevard County"/>
    <x v="12"/>
    <x v="1"/>
    <m/>
    <m/>
    <n v="0"/>
    <n v="1"/>
    <n v="117"/>
    <n v="23.263823449839222"/>
    <n v="174.44991500230819"/>
    <n v="21.932681333584394"/>
    <n v="90189.31005394728"/>
    <n v="174.44991500230819"/>
    <n v="21.932661944141525"/>
    <n v="90189.31005394728"/>
    <m/>
    <m/>
  </r>
  <r>
    <n v="2283"/>
    <x v="1"/>
    <x v="0"/>
    <x v="3"/>
    <s v="62-304.520 (7), F.A.C."/>
    <x v="3"/>
    <x v="3"/>
    <x v="4"/>
    <x v="53"/>
    <s v="Wet prairies"/>
    <n v="6430"/>
    <x v="1"/>
    <s v="City of Palm Bay                       Brevard County   SJRWMD C-1 Diversion"/>
    <x v="12"/>
    <x v="1"/>
    <m/>
    <m/>
    <n v="0.38"/>
    <n v="0.62"/>
    <n v="1096"/>
    <n v="288.58080302346235"/>
    <n v="1786.3669564305201"/>
    <n v="120.13222006438644"/>
    <n v="912914.57958424324"/>
    <n v="1107.5475129869221"/>
    <n v="120.13211386228616"/>
    <n v="566007.03934223182"/>
    <m/>
    <m/>
  </r>
  <r>
    <n v="2284"/>
    <x v="1"/>
    <x v="0"/>
    <x v="3"/>
    <s v="62-304.520 (7), F.A.C."/>
    <x v="3"/>
    <x v="3"/>
    <x v="4"/>
    <x v="53"/>
    <s v="Wet prairies"/>
    <n v="6430"/>
    <x v="1"/>
    <s v="City of Palm Bay          Town of Grant-Valkaria             Brevard County"/>
    <x v="9"/>
    <x v="1"/>
    <m/>
    <m/>
    <n v="0"/>
    <n v="1"/>
    <n v="2"/>
    <n v="5.6923295989113804E-2"/>
    <n v="0.34663864632952712"/>
    <n v="3.2578334865402611E-2"/>
    <n v="144.00665244614433"/>
    <n v="0.34663864632952712"/>
    <n v="3.2578306064739604E-2"/>
    <n v="144.00665244614433"/>
    <m/>
    <m/>
  </r>
  <r>
    <n v="2285"/>
    <x v="1"/>
    <x v="0"/>
    <x v="3"/>
    <s v="62-304.520 (7), F.A.C."/>
    <x v="3"/>
    <x v="3"/>
    <x v="4"/>
    <x v="53"/>
    <s v="Wet prairies"/>
    <n v="6430"/>
    <x v="1"/>
    <s v="City of West Melbourne                               Brevard County"/>
    <x v="13"/>
    <x v="1"/>
    <m/>
    <m/>
    <n v="0"/>
    <n v="1"/>
    <n v="38"/>
    <n v="9.3059053633464544"/>
    <n v="53.641954201481859"/>
    <n v="6.9006285611367622"/>
    <n v="30856.083776735348"/>
    <n v="53.641954201481859"/>
    <n v="6.9006224606814097"/>
    <n v="30856.083776735348"/>
    <m/>
    <m/>
  </r>
  <r>
    <n v="2286"/>
    <x v="1"/>
    <x v="0"/>
    <x v="3"/>
    <s v="62-304.520 (7), F.A.C."/>
    <x v="3"/>
    <x v="3"/>
    <x v="4"/>
    <x v="53"/>
    <s v="Wet prairies"/>
    <n v="6430"/>
    <x v="1"/>
    <s v="City of West Melbourne                               Brevard County   SJRWMD C-1 Diversion"/>
    <x v="13"/>
    <x v="1"/>
    <m/>
    <m/>
    <n v="0.38"/>
    <n v="0.62"/>
    <n v="232"/>
    <n v="60.130330663986349"/>
    <n v="362.54552617481392"/>
    <n v="23.452836012808429"/>
    <n v="194754.06095842205"/>
    <n v="224.77822622838463"/>
    <n v="23.452815279482817"/>
    <n v="120747.51779422167"/>
    <m/>
    <m/>
  </r>
  <r>
    <n v="2287"/>
    <x v="1"/>
    <x v="0"/>
    <x v="3"/>
    <s v="62-304.520 (7), F.A.C."/>
    <x v="3"/>
    <x v="3"/>
    <x v="4"/>
    <x v="53"/>
    <s v="Wet prairies"/>
    <n v="6430"/>
    <x v="1"/>
    <s v="City of West Melbourne             City of Melbourne                  Brevard County   SJRWMD C-1 Diversion"/>
    <x v="13"/>
    <x v="1"/>
    <m/>
    <m/>
    <n v="0.38"/>
    <n v="0.62"/>
    <n v="6"/>
    <n v="6.8021143756588687E-2"/>
    <n v="0.44145397256167407"/>
    <n v="3.2799811251897022E-2"/>
    <n v="205.29040373684595"/>
    <n v="0.27370146298823794"/>
    <n v="3.2799782255439287E-2"/>
    <n v="127.28005031684448"/>
    <m/>
    <m/>
  </r>
  <r>
    <n v="2288"/>
    <x v="1"/>
    <x v="0"/>
    <x v="3"/>
    <s v="62-304.520 (7), F.A.C."/>
    <x v="3"/>
    <x v="3"/>
    <x v="4"/>
    <x v="53"/>
    <s v="Wet prairies"/>
    <n v="6430"/>
    <x v="1"/>
    <s v="Town of Grant-Valkaria             Brevard County"/>
    <x v="9"/>
    <x v="1"/>
    <m/>
    <m/>
    <n v="0"/>
    <n v="1"/>
    <n v="2432"/>
    <n v="768.82720523189869"/>
    <n v="3273.2757688937536"/>
    <n v="269.7061941547646"/>
    <n v="1689477.1859590551"/>
    <n v="3273.2757688937536"/>
    <n v="269.70595572277557"/>
    <n v="1689477.1859590551"/>
    <m/>
    <m/>
  </r>
  <r>
    <n v="2289"/>
    <x v="1"/>
    <x v="0"/>
    <x v="3"/>
    <s v="62-304.520 (7), F.A.C."/>
    <x v="3"/>
    <x v="3"/>
    <x v="4"/>
    <x v="53"/>
    <s v="Wet prairies"/>
    <n v="6430"/>
    <x v="1"/>
    <s v="Town of Grant-Valkaria             Brevard County   SJRWMD C-1 Diversion"/>
    <x v="9"/>
    <x v="1"/>
    <m/>
    <m/>
    <n v="0.38"/>
    <n v="0.62"/>
    <n v="32"/>
    <n v="8.1490245299356552"/>
    <n v="44.056763051450581"/>
    <n v="2.7168648104122841"/>
    <n v="21687.211388720236"/>
    <n v="27.31519309189936"/>
    <n v="2.7168624085857949"/>
    <n v="13446.071061006545"/>
    <m/>
    <m/>
  </r>
  <r>
    <n v="2290"/>
    <x v="1"/>
    <x v="0"/>
    <x v="3"/>
    <s v="62-304.520 (7), F.A.C."/>
    <x v="3"/>
    <x v="3"/>
    <x v="4"/>
    <x v="53"/>
    <s v="Wet prairies"/>
    <n v="6430"/>
    <x v="1"/>
    <s v="Town of Malabar                 Brevard County"/>
    <x v="10"/>
    <x v="1"/>
    <m/>
    <m/>
    <n v="0"/>
    <n v="1"/>
    <n v="829"/>
    <n v="201.02193138055915"/>
    <n v="885.87668219247871"/>
    <n v="81.376595219487086"/>
    <n v="449178.15910959139"/>
    <n v="885.87668219247871"/>
    <n v="81.376523279042374"/>
    <n v="449178.15910959139"/>
    <m/>
    <m/>
  </r>
  <r>
    <n v="2291"/>
    <x v="1"/>
    <x v="0"/>
    <x v="3"/>
    <s v="62-304.520 (7), F.A.C."/>
    <x v="3"/>
    <x v="3"/>
    <x v="4"/>
    <x v="53"/>
    <s v="Wet prairies"/>
    <n v="6430"/>
    <x v="1"/>
    <s v="Town of Malabar    Town of Grant-Valkaria             Brevard County"/>
    <x v="9"/>
    <x v="1"/>
    <m/>
    <m/>
    <n v="0"/>
    <n v="1"/>
    <n v="6"/>
    <n v="0.52351095287595606"/>
    <n v="2.2919159670984568"/>
    <n v="0.17080934429778805"/>
    <n v="927.57531611184766"/>
    <n v="2.2919159670984568"/>
    <n v="0.17080919329490937"/>
    <n v="927.57531611184766"/>
    <m/>
    <m/>
  </r>
  <r>
    <n v="2292"/>
    <x v="1"/>
    <x v="0"/>
    <x v="3"/>
    <s v="62-304.520 (7), F.A.C."/>
    <x v="3"/>
    <x v="3"/>
    <x v="4"/>
    <x v="54"/>
    <s v="Emergent aquatic vegetation"/>
    <n v="6440"/>
    <x v="1"/>
    <s v="Brevard County"/>
    <x v="0"/>
    <x v="1"/>
    <m/>
    <m/>
    <n v="0"/>
    <n v="1"/>
    <n v="3"/>
    <n v="1.301745389495128E-2"/>
    <n v="9.1683572883254849E-2"/>
    <n v="9.3894646590442221E-3"/>
    <n v="36.532456402518335"/>
    <n v="9.1683572883254849E-2"/>
    <n v="9.3894563583496737E-3"/>
    <n v="36.532456402518335"/>
    <m/>
    <m/>
  </r>
  <r>
    <n v="2293"/>
    <x v="1"/>
    <x v="0"/>
    <x v="3"/>
    <s v="62-304.520 (7), F.A.C."/>
    <x v="3"/>
    <x v="3"/>
    <x v="4"/>
    <x v="54"/>
    <s v="Emergent aquatic vegetation"/>
    <n v="6440"/>
    <x v="1"/>
    <s v="Brevard County   SJRWMD C-1 Diversion"/>
    <x v="0"/>
    <x v="1"/>
    <m/>
    <m/>
    <n v="0.38"/>
    <n v="0.62"/>
    <n v="18"/>
    <n v="2.5257984084192313"/>
    <n v="15.923170277698663"/>
    <n v="1.1157133950213918"/>
    <n v="7091.5463379579542"/>
    <n v="9.872365572173166"/>
    <n v="1.115712408682294"/>
    <n v="4396.7587295339317"/>
    <m/>
    <m/>
  </r>
  <r>
    <n v="2294"/>
    <x v="1"/>
    <x v="0"/>
    <x v="3"/>
    <s v="62-304.520 (7), F.A.C."/>
    <x v="3"/>
    <x v="3"/>
    <x v="4"/>
    <x v="54"/>
    <s v="Emergent aquatic vegetation"/>
    <n v="6440"/>
    <x v="1"/>
    <s v="City of Palm Bay                       Brevard County"/>
    <x v="12"/>
    <x v="1"/>
    <m/>
    <m/>
    <n v="0"/>
    <n v="1"/>
    <n v="15"/>
    <n v="1.5907238447348193"/>
    <n v="5.0246876636370876"/>
    <n v="0.67491870241934393"/>
    <n v="4009.4692651294445"/>
    <n v="5.0246876636370876"/>
    <n v="0.67491810576189726"/>
    <n v="4009.4692651294445"/>
    <m/>
    <m/>
  </r>
  <r>
    <n v="2295"/>
    <x v="1"/>
    <x v="0"/>
    <x v="3"/>
    <s v="62-304.520 (7), F.A.C."/>
    <x v="3"/>
    <x v="3"/>
    <x v="4"/>
    <x v="54"/>
    <s v="Emergent aquatic vegetation"/>
    <n v="6440"/>
    <x v="1"/>
    <s v="City of Palm Bay                       Brevard County   SJRWMD C-1 Diversion"/>
    <x v="12"/>
    <x v="1"/>
    <m/>
    <m/>
    <n v="0.38"/>
    <n v="0.62"/>
    <n v="21"/>
    <n v="2.1448873142357265"/>
    <n v="14.634384474119305"/>
    <n v="1.143568807833407"/>
    <n v="7640.0470343938778"/>
    <n v="9.0733183739539687"/>
    <n v="1.1435677968689144"/>
    <n v="4736.8291613242036"/>
    <m/>
    <m/>
  </r>
  <r>
    <n v="2296"/>
    <x v="1"/>
    <x v="0"/>
    <x v="3"/>
    <s v="62-304.520 (7), F.A.C."/>
    <x v="3"/>
    <x v="3"/>
    <x v="4"/>
    <x v="54"/>
    <s v="Emergent aquatic vegetation"/>
    <n v="6440"/>
    <x v="1"/>
    <s v="Town of Grant-Valkaria             Brevard County"/>
    <x v="9"/>
    <x v="1"/>
    <m/>
    <m/>
    <n v="0"/>
    <n v="1"/>
    <n v="12"/>
    <n v="1.0285263504088595"/>
    <n v="6.0273778143974921"/>
    <n v="0.70807189246434254"/>
    <n v="2931.3056733853718"/>
    <n v="6.0273778143974921"/>
    <n v="0.70807126649803709"/>
    <n v="2931.3056733853718"/>
    <m/>
    <m/>
  </r>
  <r>
    <n v="2297"/>
    <x v="1"/>
    <x v="0"/>
    <x v="3"/>
    <s v="62-304.520 (7), F.A.C."/>
    <x v="3"/>
    <x v="3"/>
    <x v="4"/>
    <x v="54"/>
    <s v="Emergent aquatic vegetation"/>
    <n v="6440"/>
    <x v="1"/>
    <s v="Town of Malabar                 Brevard County"/>
    <x v="10"/>
    <x v="1"/>
    <m/>
    <m/>
    <n v="0"/>
    <n v="1"/>
    <n v="38"/>
    <n v="10.153187227065567"/>
    <n v="48.165819842720936"/>
    <n v="4.8733668247890156"/>
    <n v="21643.250793671294"/>
    <n v="48.165819842720936"/>
    <n v="4.8733625165210848"/>
    <n v="21643.250793671294"/>
    <m/>
    <m/>
  </r>
  <r>
    <n v="2298"/>
    <x v="1"/>
    <x v="0"/>
    <x v="3"/>
    <s v="62-304.520 (7), F.A.C."/>
    <x v="3"/>
    <x v="3"/>
    <x v="4"/>
    <x v="55"/>
    <s v="Mixed scrub-shrub wetland"/>
    <n v="3000"/>
    <x v="1"/>
    <s v="City of West Melbourne                               Brevard County   SJRWMD C-1 Diversion"/>
    <x v="13"/>
    <x v="1"/>
    <m/>
    <m/>
    <n v="0.38"/>
    <n v="0.62"/>
    <n v="8"/>
    <n v="1.245153541815859"/>
    <n v="9.1096920169658837"/>
    <n v="0.56704992356055495"/>
    <n v="3722.7884590770368"/>
    <n v="5.6480090505188478"/>
    <n v="0.56704942226379451"/>
    <n v="2308.1288446277626"/>
    <m/>
    <m/>
  </r>
  <r>
    <n v="2299"/>
    <x v="1"/>
    <x v="0"/>
    <x v="3"/>
    <s v="62-304.520 (7), F.A.C."/>
    <x v="3"/>
    <x v="3"/>
    <x v="4"/>
    <x v="55"/>
    <s v="Mixed scrub-shrub wetland"/>
    <n v="6460"/>
    <x v="1"/>
    <s v="Brevard County"/>
    <x v="0"/>
    <x v="1"/>
    <m/>
    <m/>
    <n v="0"/>
    <n v="1"/>
    <n v="115"/>
    <n v="26.146643986530826"/>
    <n v="145.67045584365354"/>
    <n v="13.776191272228916"/>
    <n v="57436.157570881864"/>
    <n v="145.67045584365354"/>
    <n v="13.776179093477518"/>
    <n v="57436.157570881864"/>
    <m/>
    <m/>
  </r>
  <r>
    <n v="2300"/>
    <x v="1"/>
    <x v="0"/>
    <x v="3"/>
    <s v="62-304.520 (7), F.A.C."/>
    <x v="3"/>
    <x v="3"/>
    <x v="4"/>
    <x v="55"/>
    <s v="Mixed scrub-shrub wetland"/>
    <n v="6460"/>
    <x v="1"/>
    <s v="Brevard County   SJRWMD C-1 Diversion"/>
    <x v="0"/>
    <x v="1"/>
    <m/>
    <m/>
    <n v="0.38"/>
    <n v="0.62"/>
    <n v="358"/>
    <n v="142.86704402331483"/>
    <n v="1070.6691502844774"/>
    <n v="67.861912750693989"/>
    <n v="434269.39525763318"/>
    <n v="663.81487317637584"/>
    <n v="67.861852757815882"/>
    <n v="269247.02505973261"/>
    <m/>
    <m/>
  </r>
  <r>
    <n v="2301"/>
    <x v="1"/>
    <x v="0"/>
    <x v="3"/>
    <s v="62-304.520 (7), F.A.C."/>
    <x v="3"/>
    <x v="3"/>
    <x v="4"/>
    <x v="55"/>
    <s v="Mixed scrub-shrub wetland"/>
    <n v="6460"/>
    <x v="1"/>
    <s v="City of Melbourne                  Brevard County"/>
    <x v="11"/>
    <x v="1"/>
    <m/>
    <m/>
    <n v="0"/>
    <n v="1"/>
    <n v="52"/>
    <n v="12.673637988806792"/>
    <n v="83.413513540320338"/>
    <n v="9.0335831450186461"/>
    <n v="37381.32485888301"/>
    <n v="83.413513540320338"/>
    <n v="9.0335751589388096"/>
    <n v="37381.32485888301"/>
    <m/>
    <m/>
  </r>
  <r>
    <n v="2302"/>
    <x v="1"/>
    <x v="0"/>
    <x v="3"/>
    <s v="62-304.520 (7), F.A.C."/>
    <x v="3"/>
    <x v="3"/>
    <x v="4"/>
    <x v="55"/>
    <s v="Mixed scrub-shrub wetland"/>
    <n v="6460"/>
    <x v="1"/>
    <s v="City of Melbourne                  Brevard County   SJRWMD C-1 Diversion"/>
    <x v="11"/>
    <x v="1"/>
    <m/>
    <m/>
    <n v="0.38"/>
    <n v="0.62"/>
    <n v="15"/>
    <n v="1.0535034191249131"/>
    <n v="8.4287986783308622"/>
    <n v="0.90635445155880101"/>
    <n v="3232.2784818254872"/>
    <n v="5.2258551805651354"/>
    <n v="0.90635365030210235"/>
    <n v="2004.0126587318023"/>
    <m/>
    <m/>
  </r>
  <r>
    <n v="2303"/>
    <x v="1"/>
    <x v="0"/>
    <x v="3"/>
    <s v="62-304.520 (7), F.A.C."/>
    <x v="3"/>
    <x v="3"/>
    <x v="4"/>
    <x v="55"/>
    <s v="Mixed scrub-shrub wetland"/>
    <n v="6460"/>
    <x v="1"/>
    <s v="City of Palm Bay                       Brevard County"/>
    <x v="12"/>
    <x v="1"/>
    <m/>
    <m/>
    <n v="0"/>
    <n v="1"/>
    <n v="193"/>
    <n v="39.442366946562004"/>
    <n v="261.73500151685118"/>
    <n v="29.015618703555759"/>
    <n v="111033.17430542171"/>
    <n v="261.73500151685118"/>
    <n v="29.015593052488665"/>
    <n v="111033.17430542171"/>
    <m/>
    <m/>
  </r>
  <r>
    <n v="2304"/>
    <x v="1"/>
    <x v="0"/>
    <x v="3"/>
    <s v="62-304.520 (7), F.A.C."/>
    <x v="3"/>
    <x v="3"/>
    <x v="4"/>
    <x v="55"/>
    <s v="Mixed scrub-shrub wetland"/>
    <n v="6460"/>
    <x v="1"/>
    <s v="City of Palm Bay                       Brevard County   SJRWMD C-1 Diversion"/>
    <x v="12"/>
    <x v="1"/>
    <m/>
    <m/>
    <n v="0.38"/>
    <n v="0.62"/>
    <n v="823"/>
    <n v="200.17768588834323"/>
    <n v="1485.9392066459513"/>
    <n v="98.72744384269113"/>
    <n v="638869.44368029886"/>
    <n v="921.28230812048855"/>
    <n v="98.727356563342923"/>
    <n v="396099.05508178478"/>
    <m/>
    <m/>
  </r>
  <r>
    <n v="2305"/>
    <x v="1"/>
    <x v="0"/>
    <x v="3"/>
    <s v="62-304.520 (7), F.A.C."/>
    <x v="3"/>
    <x v="3"/>
    <x v="4"/>
    <x v="55"/>
    <s v="Mixed scrub-shrub wetland"/>
    <n v="6460"/>
    <x v="1"/>
    <s v="City of Palm Bay          Town of Grant-Valkaria             Brevard County"/>
    <x v="9"/>
    <x v="1"/>
    <m/>
    <m/>
    <n v="0"/>
    <n v="1"/>
    <n v="7"/>
    <n v="0.4786664857071351"/>
    <n v="2.4322610693287183"/>
    <n v="0.21149710562973756"/>
    <n v="885.24212660291471"/>
    <n v="2.4322610693287183"/>
    <n v="0.21149691865711068"/>
    <n v="885.24212660291471"/>
    <m/>
    <m/>
  </r>
  <r>
    <n v="2306"/>
    <x v="1"/>
    <x v="0"/>
    <x v="3"/>
    <s v="62-304.520 (7), F.A.C."/>
    <x v="3"/>
    <x v="3"/>
    <x v="4"/>
    <x v="55"/>
    <s v="Mixed scrub-shrub wetland"/>
    <n v="6460"/>
    <x v="1"/>
    <s v="City of Palm Bay          Town of Grant-Valkaria             Brevard County   SJRWMD C-1 Diversion"/>
    <x v="12"/>
    <x v="1"/>
    <m/>
    <m/>
    <n v="0.38"/>
    <n v="0.62"/>
    <n v="3"/>
    <n v="0.20054927278434853"/>
    <n v="1.6686064914912064"/>
    <n v="0.12958521711405094"/>
    <n v="651.89295385335743"/>
    <n v="1.0345360247245479"/>
    <n v="0.12958510255509126"/>
    <n v="404.17363138908161"/>
    <m/>
    <m/>
  </r>
  <r>
    <n v="2307"/>
    <x v="1"/>
    <x v="0"/>
    <x v="3"/>
    <s v="62-304.520 (7), F.A.C."/>
    <x v="3"/>
    <x v="3"/>
    <x v="4"/>
    <x v="55"/>
    <s v="Mixed scrub-shrub wetland"/>
    <n v="6460"/>
    <x v="1"/>
    <s v="City of Palm Bay      Town of Malabar                 Brevard County"/>
    <x v="12"/>
    <x v="1"/>
    <m/>
    <m/>
    <n v="0"/>
    <n v="1"/>
    <n v="3"/>
    <n v="0.1338502004764156"/>
    <n v="1.2961472063791497"/>
    <n v="0.18450177438576992"/>
    <n v="520.66578481277054"/>
    <n v="1.2961472063791497"/>
    <n v="0.18450161127818859"/>
    <n v="520.66578481277054"/>
    <m/>
    <m/>
  </r>
  <r>
    <n v="2308"/>
    <x v="1"/>
    <x v="0"/>
    <x v="3"/>
    <s v="62-304.520 (7), F.A.C."/>
    <x v="3"/>
    <x v="3"/>
    <x v="4"/>
    <x v="55"/>
    <s v="Mixed scrub-shrub wetland"/>
    <n v="6460"/>
    <x v="1"/>
    <s v="City of West Melbourne                               Brevard County"/>
    <x v="13"/>
    <x v="1"/>
    <m/>
    <m/>
    <n v="0"/>
    <n v="1"/>
    <n v="9"/>
    <n v="2.0464060537624373"/>
    <n v="9.479141681710205"/>
    <n v="1.2088980446478974"/>
    <n v="6073.6486918550163"/>
    <n v="9.479141681710205"/>
    <n v="1.2088969759295214"/>
    <n v="6073.6486918550163"/>
    <m/>
    <m/>
  </r>
  <r>
    <n v="2309"/>
    <x v="1"/>
    <x v="0"/>
    <x v="3"/>
    <s v="62-304.520 (7), F.A.C."/>
    <x v="3"/>
    <x v="3"/>
    <x v="4"/>
    <x v="55"/>
    <s v="Mixed scrub-shrub wetland"/>
    <n v="6460"/>
    <x v="1"/>
    <s v="City of West Melbourne                               Brevard County   SJRWMD C-1 Diversion"/>
    <x v="13"/>
    <x v="1"/>
    <m/>
    <m/>
    <n v="0.38"/>
    <n v="0.62"/>
    <n v="88"/>
    <n v="20.398762371809354"/>
    <n v="138.03261005660383"/>
    <n v="9.7116488926219322"/>
    <n v="66738.428507571123"/>
    <n v="85.580218235094392"/>
    <n v="9.7116403071025186"/>
    <n v="41377.825674694112"/>
    <m/>
    <m/>
  </r>
  <r>
    <n v="2310"/>
    <x v="1"/>
    <x v="0"/>
    <x v="3"/>
    <s v="62-304.520 (7), F.A.C."/>
    <x v="3"/>
    <x v="3"/>
    <x v="4"/>
    <x v="55"/>
    <s v="Mixed scrub-shrub wetland"/>
    <n v="6460"/>
    <x v="1"/>
    <s v="Town of Grant-Valkaria             Brevard County"/>
    <x v="9"/>
    <x v="1"/>
    <m/>
    <m/>
    <n v="0"/>
    <n v="1"/>
    <n v="2414"/>
    <n v="718.55708729311857"/>
    <n v="4095.5354906815651"/>
    <n v="375.28898415743697"/>
    <n v="1586906.9259895149"/>
    <n v="4095.5354906815651"/>
    <n v="375.28865238567653"/>
    <n v="1586906.9259895149"/>
    <m/>
    <m/>
  </r>
  <r>
    <n v="2311"/>
    <x v="1"/>
    <x v="0"/>
    <x v="3"/>
    <s v="62-304.520 (7), F.A.C."/>
    <x v="3"/>
    <x v="3"/>
    <x v="4"/>
    <x v="55"/>
    <s v="Mixed scrub-shrub wetland"/>
    <n v="6460"/>
    <x v="1"/>
    <s v="Town of Grant-Valkaria             Brevard County   SJRWMD C-1 Diversion"/>
    <x v="9"/>
    <x v="1"/>
    <m/>
    <m/>
    <n v="0.38"/>
    <n v="0.62"/>
    <n v="28"/>
    <n v="8.3393879048187642"/>
    <n v="54.709173605977789"/>
    <n v="3.4868998518316059"/>
    <n v="22558.716138846503"/>
    <n v="33.919687635706225"/>
    <n v="3.4868967692606976"/>
    <n v="13986.404006084831"/>
    <m/>
    <m/>
  </r>
  <r>
    <n v="2312"/>
    <x v="1"/>
    <x v="0"/>
    <x v="3"/>
    <s v="62-304.520 (7), F.A.C."/>
    <x v="3"/>
    <x v="3"/>
    <x v="4"/>
    <x v="55"/>
    <s v="Mixed scrub-shrub wetland"/>
    <n v="6460"/>
    <x v="1"/>
    <s v="Town of Malabar                 Brevard County"/>
    <x v="10"/>
    <x v="1"/>
    <m/>
    <m/>
    <n v="0"/>
    <n v="1"/>
    <n v="886"/>
    <n v="243.90387637167049"/>
    <n v="1457.9063733663231"/>
    <n v="144.53464205019949"/>
    <n v="566261.24224534596"/>
    <n v="1457.9063733663231"/>
    <n v="144.53451427529851"/>
    <n v="566261.24224534596"/>
    <m/>
    <m/>
  </r>
  <r>
    <n v="2313"/>
    <x v="1"/>
    <x v="0"/>
    <x v="3"/>
    <s v="62-304.520 (7), F.A.C."/>
    <x v="3"/>
    <x v="3"/>
    <x v="4"/>
    <x v="55"/>
    <s v="Mixed scrub-shrub wetland"/>
    <n v="6460"/>
    <x v="1"/>
    <s v="Town of Malabar    Town of Grant-Valkaria             Brevard County"/>
    <x v="9"/>
    <x v="1"/>
    <m/>
    <m/>
    <n v="0"/>
    <n v="1"/>
    <n v="24"/>
    <n v="1.1490516927569343"/>
    <n v="5.9208943246662278"/>
    <n v="0.56022967962797665"/>
    <n v="2267.0424224968483"/>
    <n v="5.9208943246662278"/>
    <n v="0.5602291843606082"/>
    <n v="2267.0424224968483"/>
    <m/>
    <m/>
  </r>
  <r>
    <n v="2314"/>
    <x v="1"/>
    <x v="0"/>
    <x v="3"/>
    <s v="62-304.520 (7), F.A.C."/>
    <x v="3"/>
    <x v="3"/>
    <x v="4"/>
    <x v="55"/>
    <s v="Mixed scrub-shrub wetland"/>
    <n v="6460"/>
    <x v="1"/>
    <s v="US Air Force          City of Palm Bay                       Brevard County   SJRWMD C-1 Diversion"/>
    <x v="2"/>
    <x v="1"/>
    <m/>
    <m/>
    <n v="0.38"/>
    <n v="0.62"/>
    <n v="96"/>
    <n v="32.465406406852509"/>
    <n v="256.51887416497755"/>
    <n v="14.710684261159793"/>
    <n v="114739.39849918801"/>
    <n v="159.04170198228607"/>
    <n v="14.710671256276004"/>
    <n v="71138.427069496553"/>
    <m/>
    <m/>
  </r>
  <r>
    <n v="2315"/>
    <x v="1"/>
    <x v="0"/>
    <x v="3"/>
    <s v="62-304.520 (7), F.A.C."/>
    <x v="3"/>
    <x v="3"/>
    <x v="4"/>
    <x v="56"/>
    <s v="Non-vegetated Wetland"/>
    <n v="6500"/>
    <x v="1"/>
    <s v="Brevard County"/>
    <x v="0"/>
    <x v="1"/>
    <m/>
    <m/>
    <n v="0"/>
    <n v="1"/>
    <n v="17"/>
    <n v="2.2582450834728269"/>
    <n v="14.212738310603578"/>
    <n v="1.3429745867872354"/>
    <n v="5469.5759895203601"/>
    <n v="14.212738310603578"/>
    <n v="1.3429733995393729"/>
    <n v="5469.5759895203601"/>
    <m/>
    <m/>
  </r>
  <r>
    <n v="2316"/>
    <x v="1"/>
    <x v="0"/>
    <x v="3"/>
    <s v="62-304.520 (7), F.A.C."/>
    <x v="3"/>
    <x v="3"/>
    <x v="4"/>
    <x v="102"/>
    <s v="Tidal creek"/>
    <n v="6510"/>
    <x v="1"/>
    <s v="City of Palm Bay                       Brevard County"/>
    <x v="12"/>
    <x v="1"/>
    <m/>
    <m/>
    <n v="0"/>
    <n v="1"/>
    <n v="3"/>
    <n v="0.30238153244077537"/>
    <n v="1.7175104683463953"/>
    <n v="0.22490640580280311"/>
    <n v="745.63157684789667"/>
    <n v="1.7175104683463953"/>
    <n v="0.22490620697577271"/>
    <n v="745.63157684789667"/>
    <m/>
    <m/>
  </r>
  <r>
    <n v="2317"/>
    <x v="1"/>
    <x v="0"/>
    <x v="3"/>
    <s v="62-304.520 (7), F.A.C."/>
    <x v="3"/>
    <x v="3"/>
    <x v="4"/>
    <x v="102"/>
    <s v="Tidal creek"/>
    <n v="6510"/>
    <x v="1"/>
    <s v="Town of Grant-Valkaria             Brevard County"/>
    <x v="9"/>
    <x v="1"/>
    <m/>
    <m/>
    <n v="0"/>
    <n v="1"/>
    <n v="1"/>
    <n v="1.3542386747713599E-3"/>
    <n v="6.5966540267269891E-3"/>
    <n v="1.0075824853837032E-3"/>
    <n v="2.8514269654637778"/>
    <n v="6.5966540267269891E-3"/>
    <n v="1.00758159463703E-3"/>
    <n v="2.8514269654637778"/>
    <m/>
    <m/>
  </r>
  <r>
    <n v="2318"/>
    <x v="1"/>
    <x v="0"/>
    <x v="3"/>
    <s v="62-304.520 (7), F.A.C."/>
    <x v="3"/>
    <x v="3"/>
    <x v="18"/>
    <x v="8"/>
    <s v="Residential, Medium Density-Two-five dwellingunits per acre"/>
    <n v="1200"/>
    <x v="0"/>
    <s v="Town Melbourne Beach                   Brevard County"/>
    <x v="16"/>
    <x v="1"/>
    <m/>
    <m/>
    <n v="0"/>
    <n v="1"/>
    <n v="778"/>
    <n v="110.55217956272541"/>
    <n v="1003.0980902402425"/>
    <n v="148.10228187180294"/>
    <n v="401800.14718416933"/>
    <n v="1003.0980902402425"/>
    <n v="148.10215094295356"/>
    <n v="401800.14718416933"/>
    <n v="1003.0980902402425"/>
    <n v="148.10215094295356"/>
  </r>
  <r>
    <n v="2319"/>
    <x v="1"/>
    <x v="0"/>
    <x v="3"/>
    <s v="62-304.520 (7), F.A.C."/>
    <x v="3"/>
    <x v="3"/>
    <x v="18"/>
    <x v="9"/>
    <s v="Fixed Single Family Units"/>
    <n v="1210"/>
    <x v="0"/>
    <s v="Town Melbourne Beach                   Brevard County"/>
    <x v="16"/>
    <x v="1"/>
    <m/>
    <m/>
    <n v="0"/>
    <n v="1"/>
    <n v="3845"/>
    <n v="387.91192776370946"/>
    <n v="3551.2330569444325"/>
    <n v="524.27013131551257"/>
    <n v="1423106.0666249809"/>
    <n v="3551.2330569444325"/>
    <n v="524.2696678379474"/>
    <n v="1423106.0666249809"/>
    <n v="3551.2330569444325"/>
    <n v="524.2696678379474"/>
  </r>
  <r>
    <n v="2320"/>
    <x v="1"/>
    <x v="0"/>
    <x v="3"/>
    <s v="62-304.520 (7), F.A.C."/>
    <x v="3"/>
    <x v="3"/>
    <x v="18"/>
    <x v="62"/>
    <s v="Residential, High Density"/>
    <n v="1300"/>
    <x v="0"/>
    <s v="Town Melbourne Beach                   Brevard County"/>
    <x v="16"/>
    <x v="1"/>
    <m/>
    <m/>
    <n v="0"/>
    <n v="1"/>
    <n v="172"/>
    <n v="20.457210906689554"/>
    <n v="210.40275243408792"/>
    <n v="37.811839872685923"/>
    <n v="75925.360934023789"/>
    <n v="210.40275243408792"/>
    <n v="37.811806445377243"/>
    <n v="75925.360934023789"/>
    <n v="210.40275243408792"/>
    <n v="37.811806445377243"/>
  </r>
  <r>
    <n v="2321"/>
    <x v="1"/>
    <x v="0"/>
    <x v="3"/>
    <s v="62-304.520 (7), F.A.C."/>
    <x v="3"/>
    <x v="3"/>
    <x v="18"/>
    <x v="10"/>
    <s v="Residential, High density; Multiple Dwelling Units, Low Rise &lt;Two stories or less&gt;"/>
    <n v="1330"/>
    <x v="0"/>
    <s v="Town Melbourne Beach                   Brevard County"/>
    <x v="16"/>
    <x v="1"/>
    <m/>
    <m/>
    <n v="0"/>
    <n v="1"/>
    <n v="118"/>
    <n v="5.0369840803939834"/>
    <n v="50.389820630114585"/>
    <n v="8.6015539506250231"/>
    <n v="18824.760957868253"/>
    <n v="50.389820630114585"/>
    <n v="8.6015463464777504"/>
    <n v="18824.760957868253"/>
    <n v="50.389820630114585"/>
    <n v="8.6015463464777504"/>
  </r>
  <r>
    <n v="2322"/>
    <x v="1"/>
    <x v="0"/>
    <x v="3"/>
    <s v="62-304.520 (7), F.A.C."/>
    <x v="3"/>
    <x v="3"/>
    <x v="18"/>
    <x v="11"/>
    <s v="Commercial and Services"/>
    <n v="1400"/>
    <x v="0"/>
    <s v="Town Melbourne Beach                   Brevard County"/>
    <x v="16"/>
    <x v="1"/>
    <m/>
    <m/>
    <n v="0"/>
    <n v="1"/>
    <n v="55"/>
    <n v="5.0626578837100373"/>
    <n v="52.943885466116008"/>
    <n v="7.3727666246354255"/>
    <n v="19008.311465355891"/>
    <n v="52.943885466116008"/>
    <n v="7.3727601067895154"/>
    <n v="19008.311465355891"/>
    <n v="52.943885466116008"/>
    <n v="7.3727601067895154"/>
  </r>
  <r>
    <n v="2323"/>
    <x v="1"/>
    <x v="0"/>
    <x v="3"/>
    <s v="62-304.520 (7), F.A.C."/>
    <x v="3"/>
    <x v="3"/>
    <x v="18"/>
    <x v="64"/>
    <s v="Retail Sales and Services"/>
    <n v="1410"/>
    <x v="0"/>
    <s v="Town Melbourne Beach                   Brevard County"/>
    <x v="16"/>
    <x v="1"/>
    <m/>
    <m/>
    <n v="0"/>
    <n v="1"/>
    <n v="40"/>
    <n v="5.2815532012359103"/>
    <n v="57.384361019928335"/>
    <n v="7.9334984692914494"/>
    <n v="19954.899571533813"/>
    <n v="57.384361019928335"/>
    <n v="7.9334914557342442"/>
    <n v="19954.899571533813"/>
    <n v="57.384361019928335"/>
    <n v="7.9334914557342442"/>
  </r>
  <r>
    <n v="2324"/>
    <x v="1"/>
    <x v="0"/>
    <x v="3"/>
    <s v="62-304.520 (7), F.A.C."/>
    <x v="3"/>
    <x v="3"/>
    <x v="18"/>
    <x v="66"/>
    <s v="Professional Services"/>
    <n v="1430"/>
    <x v="0"/>
    <s v="Town Melbourne Beach                   Brevard County"/>
    <x v="16"/>
    <x v="1"/>
    <m/>
    <m/>
    <n v="0"/>
    <n v="1"/>
    <n v="35"/>
    <n v="4.4848048015224506"/>
    <n v="47.556977448481312"/>
    <n v="6.4827143885512912"/>
    <n v="16823.965652699768"/>
    <n v="47.556977448481312"/>
    <n v="6.4827086575502175"/>
    <n v="16823.965652699768"/>
    <n v="47.556977448481312"/>
    <n v="6.4827086575502175"/>
  </r>
  <r>
    <n v="2325"/>
    <x v="1"/>
    <x v="0"/>
    <x v="3"/>
    <s v="62-304.520 (7), F.A.C."/>
    <x v="3"/>
    <x v="3"/>
    <x v="18"/>
    <x v="67"/>
    <s v="Tourist Services"/>
    <n v="1450"/>
    <x v="0"/>
    <s v="Town Melbourne Beach                   Brevard County"/>
    <x v="16"/>
    <x v="1"/>
    <m/>
    <m/>
    <n v="0"/>
    <n v="1"/>
    <n v="8"/>
    <n v="0.53018257572337701"/>
    <n v="5.4001005060842031"/>
    <n v="0.78045207200461419"/>
    <n v="2004.2936801826697"/>
    <n v="5.4001005060842031"/>
    <n v="0.78045138205108544"/>
    <n v="2004.2936801826697"/>
    <n v="5.4001005060842031"/>
    <n v="0.78045138205108544"/>
  </r>
  <r>
    <n v="2326"/>
    <x v="1"/>
    <x v="0"/>
    <x v="3"/>
    <s v="62-304.520 (7), F.A.C."/>
    <x v="3"/>
    <x v="3"/>
    <x v="18"/>
    <x v="69"/>
    <s v="Institutional (Educational,religious,health and military facilities)"/>
    <n v="1700"/>
    <x v="0"/>
    <s v="Town Melbourne Beach                   Brevard County"/>
    <x v="16"/>
    <x v="1"/>
    <m/>
    <m/>
    <n v="0"/>
    <n v="1"/>
    <n v="31"/>
    <n v="3.2293249891124933"/>
    <n v="24.8638747678981"/>
    <n v="3.4046734960967626"/>
    <n v="11719.519367437044"/>
    <n v="24.8638747678981"/>
    <n v="3.4046704862175203"/>
    <n v="11719.519367437044"/>
    <n v="24.8638747678981"/>
    <n v="3.4046704862175203"/>
  </r>
  <r>
    <n v="2327"/>
    <x v="1"/>
    <x v="0"/>
    <x v="3"/>
    <s v="62-304.520 (7), F.A.C."/>
    <x v="3"/>
    <x v="3"/>
    <x v="18"/>
    <x v="70"/>
    <s v="Educational Facilities"/>
    <n v="1710"/>
    <x v="0"/>
    <s v="Town Melbourne Beach                   Brevard County"/>
    <x v="16"/>
    <x v="1"/>
    <m/>
    <m/>
    <n v="0"/>
    <n v="1"/>
    <n v="43"/>
    <n v="15.27024526745611"/>
    <n v="112.19105676017838"/>
    <n v="15.36052455717504"/>
    <n v="55267.645521272185"/>
    <n v="112.19105676017838"/>
    <n v="15.3605109778042"/>
    <n v="55267.645521272185"/>
    <n v="112.19105676017838"/>
    <n v="15.3605109778042"/>
  </r>
  <r>
    <n v="2328"/>
    <x v="1"/>
    <x v="0"/>
    <x v="3"/>
    <s v="62-304.520 (7), F.A.C."/>
    <x v="3"/>
    <x v="3"/>
    <x v="18"/>
    <x v="71"/>
    <s v="Religious"/>
    <n v="1720"/>
    <x v="0"/>
    <s v="Town Melbourne Beach                   Brevard County"/>
    <x v="16"/>
    <x v="1"/>
    <m/>
    <m/>
    <n v="0"/>
    <n v="1"/>
    <n v="30"/>
    <n v="7.2070766057512481"/>
    <n v="56.222564341846578"/>
    <n v="7.8195728054902407"/>
    <n v="26393.38619692704"/>
    <n v="56.222564341846578"/>
    <n v="7.8195658926482707"/>
    <n v="26393.38619692704"/>
    <n v="56.222564341846578"/>
    <n v="7.8195658926482707"/>
  </r>
  <r>
    <n v="2329"/>
    <x v="1"/>
    <x v="0"/>
    <x v="3"/>
    <s v="62-304.520 (7), F.A.C."/>
    <x v="3"/>
    <x v="3"/>
    <x v="18"/>
    <x v="14"/>
    <s v="Governmental"/>
    <n v="1750"/>
    <x v="0"/>
    <s v="Town Melbourne Beach                   Brevard County"/>
    <x v="16"/>
    <x v="1"/>
    <m/>
    <m/>
    <n v="0"/>
    <n v="1"/>
    <n v="48"/>
    <n v="8.9049386692989341"/>
    <n v="72.763135355472713"/>
    <n v="10.269986258773013"/>
    <n v="32429.606888532271"/>
    <n v="72.763135355472713"/>
    <n v="10.269977179659122"/>
    <n v="32429.606888532271"/>
    <n v="72.763135355472713"/>
    <n v="10.269977179659122"/>
  </r>
  <r>
    <n v="2330"/>
    <x v="1"/>
    <x v="0"/>
    <x v="3"/>
    <s v="62-304.520 (7), F.A.C."/>
    <x v="3"/>
    <x v="3"/>
    <x v="18"/>
    <x v="73"/>
    <s v="Commercial Child Care"/>
    <n v="1780"/>
    <x v="0"/>
    <s v="Town Melbourne Beach                   Brevard County"/>
    <x v="16"/>
    <x v="1"/>
    <m/>
    <m/>
    <n v="0"/>
    <n v="1"/>
    <n v="4"/>
    <n v="0.46834384118186795"/>
    <n v="3.8711137824582309"/>
    <n v="0.54352928000636869"/>
    <n v="1715.6833601498579"/>
    <n v="3.8711137824582309"/>
    <n v="0.54352879950287891"/>
    <n v="1715.6833601498579"/>
    <n v="3.8711137824582309"/>
    <n v="0.54352879950287891"/>
  </r>
  <r>
    <n v="2331"/>
    <x v="1"/>
    <x v="0"/>
    <x v="3"/>
    <s v="62-304.520 (7), F.A.C."/>
    <x v="3"/>
    <x v="3"/>
    <x v="18"/>
    <x v="92"/>
    <s v="Recreational"/>
    <n v="1800"/>
    <x v="0"/>
    <s v="Town Melbourne Beach                   Brevard County"/>
    <x v="16"/>
    <x v="1"/>
    <m/>
    <m/>
    <n v="0"/>
    <n v="1"/>
    <n v="7"/>
    <n v="0.3098836389343394"/>
    <n v="2.9680896999051787"/>
    <n v="0.52389861824015549"/>
    <n v="1135.5289816453328"/>
    <n v="2.9680896999051787"/>
    <n v="0.52389815509102378"/>
    <n v="1135.5289816453328"/>
    <n v="2.9680896999051787"/>
    <n v="0.52389815509102378"/>
  </r>
  <r>
    <n v="2332"/>
    <x v="1"/>
    <x v="0"/>
    <x v="3"/>
    <s v="62-304.520 (7), F.A.C."/>
    <x v="3"/>
    <x v="3"/>
    <x v="18"/>
    <x v="16"/>
    <s v="Parks and Zoos"/>
    <n v="1850"/>
    <x v="0"/>
    <s v="Town Melbourne Beach                   Brevard County"/>
    <x v="16"/>
    <x v="1"/>
    <m/>
    <m/>
    <n v="0"/>
    <n v="1"/>
    <n v="3"/>
    <n v="3.9837010494235825E-2"/>
    <n v="0.40789679506881699"/>
    <n v="5.4504633667016404E-2"/>
    <n v="149.59886621250413"/>
    <n v="0.40789679506881699"/>
    <n v="5.4504585482552964E-2"/>
    <n v="149.59886621250413"/>
    <n v="0.40789679506881699"/>
    <n v="5.4504585482552964E-2"/>
  </r>
  <r>
    <n v="2333"/>
    <x v="1"/>
    <x v="0"/>
    <x v="3"/>
    <s v="62-304.520 (7), F.A.C."/>
    <x v="3"/>
    <x v="3"/>
    <x v="11"/>
    <x v="5"/>
    <s v="Residential, Low Density-Less than two dwelling units/acre"/>
    <n v="1100"/>
    <x v="0"/>
    <s v="City of Palm Bay          Town of Grant-Valkaria             Brevard County"/>
    <x v="9"/>
    <x v="1"/>
    <m/>
    <m/>
    <n v="0"/>
    <n v="1"/>
    <n v="9"/>
    <n v="0.26545025278740836"/>
    <n v="2.201416238311102"/>
    <n v="0.30216744846340554"/>
    <n v="976.77469055308279"/>
    <n v="2.201416238311102"/>
    <n v="0.30216718133425818"/>
    <n v="976.77469055308279"/>
    <n v="2.201416238311102"/>
    <n v="0.30216718133425818"/>
  </r>
  <r>
    <n v="2334"/>
    <x v="1"/>
    <x v="0"/>
    <x v="3"/>
    <s v="62-304.520 (7), F.A.C."/>
    <x v="3"/>
    <x v="3"/>
    <x v="11"/>
    <x v="5"/>
    <s v="Residential, Low Density-Less than two dwelling units/acre"/>
    <n v="1100"/>
    <x v="0"/>
    <s v="Town of Grant-Valkaria             Brevard County"/>
    <x v="9"/>
    <x v="1"/>
    <m/>
    <m/>
    <n v="0"/>
    <n v="1"/>
    <n v="3410"/>
    <n v="587.90414544792429"/>
    <n v="4961.5507682614079"/>
    <n v="694.41882300627219"/>
    <n v="2289920.9767381242"/>
    <n v="4961.5507682614079"/>
    <n v="694.41820910987281"/>
    <n v="2289920.9767381242"/>
    <n v="4961.5507682614079"/>
    <n v="694.41820910987281"/>
  </r>
  <r>
    <n v="2335"/>
    <x v="1"/>
    <x v="0"/>
    <x v="3"/>
    <s v="62-304.520 (7), F.A.C."/>
    <x v="3"/>
    <x v="3"/>
    <x v="11"/>
    <x v="5"/>
    <s v="Residential, Low Density-Less than two dwelling units/acre"/>
    <n v="1100"/>
    <x v="0"/>
    <s v="Town of Grant-Valkaria             Brevard County   SJRWMD C-1 Diversion"/>
    <x v="9"/>
    <x v="1"/>
    <m/>
    <m/>
    <n v="0.38"/>
    <n v="0.62"/>
    <n v="128"/>
    <n v="17.367350210521316"/>
    <n v="147.4393394447381"/>
    <n v="12.635940410736699"/>
    <n v="68474.698302402379"/>
    <n v="91.412390455737608"/>
    <n v="12.635929240016605"/>
    <n v="42454.312947489503"/>
    <n v="91.412390455737608"/>
    <n v="12.635929240016605"/>
  </r>
  <r>
    <n v="2336"/>
    <x v="1"/>
    <x v="0"/>
    <x v="3"/>
    <s v="62-304.520 (7), F.A.C."/>
    <x v="3"/>
    <x v="3"/>
    <x v="11"/>
    <x v="5"/>
    <s v="Residential, Low Density-Less than two dwelling units/acre"/>
    <n v="1100"/>
    <x v="0"/>
    <s v="Town of Malabar    Town of Grant-Valkaria             Brevard County"/>
    <x v="9"/>
    <x v="1"/>
    <m/>
    <m/>
    <n v="0"/>
    <n v="1"/>
    <n v="36"/>
    <n v="0.63365957780909432"/>
    <n v="5.6971185717573629"/>
    <n v="0.8068129765702089"/>
    <n v="2443.7859499871847"/>
    <n v="5.6971185717573629"/>
    <n v="0.80681226331249722"/>
    <n v="2443.7859499871847"/>
    <n v="5.6971185717573629"/>
    <n v="0.80681226331249722"/>
  </r>
  <r>
    <n v="2337"/>
    <x v="1"/>
    <x v="0"/>
    <x v="3"/>
    <s v="62-304.520 (7), F.A.C."/>
    <x v="3"/>
    <x v="3"/>
    <x v="11"/>
    <x v="6"/>
    <s v="Residential, Rural &lt; or = 0.5 dwelling units/acre"/>
    <n v="1180"/>
    <x v="0"/>
    <s v="Town of Grant-Valkaria             Brevard County"/>
    <x v="9"/>
    <x v="1"/>
    <m/>
    <m/>
    <n v="0"/>
    <n v="1"/>
    <n v="64"/>
    <n v="7.9445595239623987"/>
    <n v="59.888010614691751"/>
    <n v="7.9368384383898869"/>
    <n v="27996.156638221433"/>
    <n v="59.888010614691751"/>
    <n v="7.9368314218799956"/>
    <n v="27996.156638221433"/>
    <n v="59.888010614691751"/>
    <n v="7.9368314218799956"/>
  </r>
  <r>
    <n v="2338"/>
    <x v="1"/>
    <x v="0"/>
    <x v="3"/>
    <s v="62-304.520 (7), F.A.C."/>
    <x v="3"/>
    <x v="3"/>
    <x v="11"/>
    <x v="6"/>
    <s v="Residential, Rural &lt; or = 0.5 dwelling units/acre"/>
    <n v="1180"/>
    <x v="0"/>
    <s v="Town of Grant-Valkaria             Brevard County   SJRWMD C-1 Diversion"/>
    <x v="9"/>
    <x v="1"/>
    <m/>
    <m/>
    <n v="0.38"/>
    <n v="0.62"/>
    <n v="22"/>
    <n v="3.4307625690890164"/>
    <n v="30.088974777932918"/>
    <n v="2.5593188753427212"/>
    <n v="13646.48891039939"/>
    <n v="18.655164362318406"/>
    <n v="2.5593166127936797"/>
    <n v="8460.8231244476228"/>
    <n v="18.655164362318406"/>
    <n v="2.5593166127936797"/>
  </r>
  <r>
    <n v="2339"/>
    <x v="1"/>
    <x v="0"/>
    <x v="3"/>
    <s v="62-304.520 (7), F.A.C."/>
    <x v="3"/>
    <x v="3"/>
    <x v="11"/>
    <x v="7"/>
    <s v="Low Density Under Construction"/>
    <n v="1190"/>
    <x v="0"/>
    <s v="Town of Grant-Valkaria             Brevard County"/>
    <x v="9"/>
    <x v="1"/>
    <m/>
    <m/>
    <n v="0"/>
    <n v="1"/>
    <n v="225"/>
    <n v="65.187408700524941"/>
    <n v="486.92225926597428"/>
    <n v="67.516798442584573"/>
    <n v="251838.89899963306"/>
    <n v="486.92225926597428"/>
    <n v="67.516738754802446"/>
    <n v="251838.89899963306"/>
    <n v="486.92225926597428"/>
    <n v="67.516738754802446"/>
  </r>
  <r>
    <n v="2340"/>
    <x v="1"/>
    <x v="0"/>
    <x v="3"/>
    <s v="62-304.520 (7), F.A.C."/>
    <x v="3"/>
    <x v="3"/>
    <x v="11"/>
    <x v="8"/>
    <s v="Residential, Medium Density-Two-five dwellingunits per acre"/>
    <n v="1200"/>
    <x v="0"/>
    <s v="City of Palm Bay          Town of Grant-Valkaria             Brevard County"/>
    <x v="9"/>
    <x v="1"/>
    <m/>
    <m/>
    <n v="0"/>
    <n v="1"/>
    <n v="52"/>
    <n v="1.6244745079814047"/>
    <n v="15.099309426865791"/>
    <n v="2.0748234160814882"/>
    <n v="6489.1922543810197"/>
    <n v="15.099309426865791"/>
    <n v="2.0748215818474764"/>
    <n v="6489.1922543810197"/>
    <n v="15.099309426865791"/>
    <n v="2.0748215818474764"/>
  </r>
  <r>
    <n v="2341"/>
    <x v="1"/>
    <x v="0"/>
    <x v="3"/>
    <s v="62-304.520 (7), F.A.C."/>
    <x v="3"/>
    <x v="3"/>
    <x v="11"/>
    <x v="8"/>
    <s v="Residential, Medium Density-Two-five dwellingunits per acre"/>
    <n v="1200"/>
    <x v="0"/>
    <s v="Town of Grant-Valkaria             Brevard County"/>
    <x v="9"/>
    <x v="1"/>
    <m/>
    <m/>
    <n v="0"/>
    <n v="1"/>
    <n v="541"/>
    <n v="128.75270817692484"/>
    <n v="1210.5981573547247"/>
    <n v="174.70412482025162"/>
    <n v="493464.18309611239"/>
    <n v="1210.5981573547247"/>
    <n v="174.70397037421779"/>
    <n v="493464.18309611239"/>
    <n v="1210.5981573547247"/>
    <n v="174.70397037421779"/>
  </r>
  <r>
    <n v="2342"/>
    <x v="1"/>
    <x v="0"/>
    <x v="3"/>
    <s v="62-304.520 (7), F.A.C."/>
    <x v="3"/>
    <x v="3"/>
    <x v="11"/>
    <x v="8"/>
    <s v="Residential, Medium Density-Two-five dwellingunits per acre"/>
    <n v="1200"/>
    <x v="0"/>
    <s v="Town of Grant-Valkaria             Brevard County   SJRWMD C-1 Diversion"/>
    <x v="9"/>
    <x v="1"/>
    <m/>
    <m/>
    <n v="0.38"/>
    <n v="0.62"/>
    <n v="21"/>
    <n v="2.5879294770746686"/>
    <n v="26.471881213099561"/>
    <n v="2.4331526899435492"/>
    <n v="10541.172621091555"/>
    <n v="16.412566352121726"/>
    <n v="2.4331505389308972"/>
    <n v="6535.5270250767617"/>
    <n v="16.412566352121726"/>
    <n v="2.4331505389308972"/>
  </r>
  <r>
    <n v="2343"/>
    <x v="1"/>
    <x v="0"/>
    <x v="3"/>
    <s v="62-304.520 (7), F.A.C."/>
    <x v="3"/>
    <x v="3"/>
    <x v="11"/>
    <x v="8"/>
    <s v="Residential, Medium Density-Two-five dwellingunits per acre"/>
    <n v="1200"/>
    <x v="0"/>
    <s v="Town of Malabar    Town of Grant-Valkaria             Brevard County"/>
    <x v="9"/>
    <x v="1"/>
    <m/>
    <m/>
    <n v="0"/>
    <n v="1"/>
    <n v="4"/>
    <n v="1.1606395479113898E-2"/>
    <n v="5.6264207466141997E-2"/>
    <n v="7.4748055478003166E-3"/>
    <n v="26.874295458256249"/>
    <n v="5.6264207466141997E-2"/>
    <n v="7.4747989397475623E-3"/>
    <n v="26.874295458256249"/>
    <n v="5.6264207466141997E-2"/>
    <n v="7.4747989397475623E-3"/>
  </r>
  <r>
    <n v="2344"/>
    <x v="1"/>
    <x v="0"/>
    <x v="3"/>
    <s v="62-304.520 (7), F.A.C."/>
    <x v="3"/>
    <x v="3"/>
    <x v="11"/>
    <x v="9"/>
    <s v="Fixed Single Family Units"/>
    <n v="1210"/>
    <x v="0"/>
    <s v="City of Palm Bay          Town of Grant-Valkaria             Brevard County"/>
    <x v="9"/>
    <x v="1"/>
    <m/>
    <m/>
    <n v="0"/>
    <n v="1"/>
    <n v="31"/>
    <n v="1.2197603249431959"/>
    <n v="11.993919795731138"/>
    <n v="1.73007438290148"/>
    <n v="5000.2622002278677"/>
    <n v="11.993919795731138"/>
    <n v="1.7300728534405865"/>
    <n v="5000.2622002278677"/>
    <n v="11.993919795731138"/>
    <n v="1.7300728534405865"/>
  </r>
  <r>
    <n v="2345"/>
    <x v="1"/>
    <x v="0"/>
    <x v="3"/>
    <s v="62-304.520 (7), F.A.C."/>
    <x v="3"/>
    <x v="3"/>
    <x v="11"/>
    <x v="9"/>
    <s v="Fixed Single Family Units"/>
    <n v="1210"/>
    <x v="0"/>
    <s v="Town of Grant-Valkaria             Brevard County"/>
    <x v="9"/>
    <x v="1"/>
    <m/>
    <m/>
    <n v="0"/>
    <n v="1"/>
    <n v="9645"/>
    <n v="2215.0498294150343"/>
    <n v="20752.343797320256"/>
    <n v="2999.9946951632355"/>
    <n v="8728651.5159302894"/>
    <n v="20752.343797320256"/>
    <n v="2999.9920430376424"/>
    <n v="8728651.5159302894"/>
    <n v="20752.343797320256"/>
    <n v="2999.9920430376424"/>
  </r>
  <r>
    <n v="2346"/>
    <x v="1"/>
    <x v="0"/>
    <x v="3"/>
    <s v="62-304.520 (7), F.A.C."/>
    <x v="3"/>
    <x v="3"/>
    <x v="11"/>
    <x v="9"/>
    <s v="Fixed Single Family Units"/>
    <n v="1210"/>
    <x v="0"/>
    <s v="Town of Grant-Valkaria             Brevard County   SJRWMD C-1 Diversion"/>
    <x v="9"/>
    <x v="1"/>
    <m/>
    <m/>
    <n v="0.38"/>
    <n v="0.62"/>
    <n v="232"/>
    <n v="49.502068291215878"/>
    <n v="469.08621825850508"/>
    <n v="41.845286645835209"/>
    <n v="198878.39250281628"/>
    <n v="290.833455320273"/>
    <n v="41.84524965278441"/>
    <n v="123304.60335174609"/>
    <n v="290.833455320273"/>
    <n v="41.84524965278441"/>
  </r>
  <r>
    <n v="2347"/>
    <x v="1"/>
    <x v="0"/>
    <x v="3"/>
    <s v="62-304.520 (7), F.A.C."/>
    <x v="3"/>
    <x v="3"/>
    <x v="11"/>
    <x v="9"/>
    <s v="Fixed Single Family Units"/>
    <n v="1210"/>
    <x v="0"/>
    <s v="Town of Malabar    Town of Grant-Valkaria             Brevard County"/>
    <x v="9"/>
    <x v="1"/>
    <m/>
    <m/>
    <n v="0"/>
    <n v="1"/>
    <n v="6"/>
    <n v="3.2593671970707339E-3"/>
    <n v="2.7899840318238139E-2"/>
    <n v="4.2507532195877676E-3"/>
    <n v="10.488763855789575"/>
    <n v="2.7899840318238139E-2"/>
    <n v="4.2507494617373106E-3"/>
    <n v="10.488763855789575"/>
    <n v="2.7899840318238139E-2"/>
    <n v="4.2507494617373106E-3"/>
  </r>
  <r>
    <n v="2348"/>
    <x v="1"/>
    <x v="0"/>
    <x v="3"/>
    <s v="62-304.520 (7), F.A.C."/>
    <x v="3"/>
    <x v="3"/>
    <x v="11"/>
    <x v="62"/>
    <s v="Residential, High Density"/>
    <n v="1300"/>
    <x v="0"/>
    <s v="Town of Grant-Valkaria             Brevard County"/>
    <x v="9"/>
    <x v="1"/>
    <m/>
    <m/>
    <n v="0"/>
    <n v="1"/>
    <n v="123"/>
    <n v="17.505303199275687"/>
    <n v="169.64498628877627"/>
    <n v="30.194788723592207"/>
    <n v="64291.113058033901"/>
    <n v="169.64498628877627"/>
    <n v="30.194762030087599"/>
    <n v="64291.113058033901"/>
    <n v="169.64498628877627"/>
    <n v="30.194762030087599"/>
  </r>
  <r>
    <n v="2349"/>
    <x v="1"/>
    <x v="0"/>
    <x v="3"/>
    <s v="62-304.520 (7), F.A.C."/>
    <x v="3"/>
    <x v="3"/>
    <x v="11"/>
    <x v="62"/>
    <s v="Residential, High Density"/>
    <n v="1300"/>
    <x v="0"/>
    <s v="Town of Grant-Valkaria             Brevard County   SJRWMD C-1 Diversion"/>
    <x v="9"/>
    <x v="1"/>
    <m/>
    <m/>
    <n v="0.38"/>
    <n v="0.62"/>
    <n v="52"/>
    <n v="22.691421275051699"/>
    <n v="195.45856070566208"/>
    <n v="21.051422771418331"/>
    <n v="95181.543060380718"/>
    <n v="121.18430763751041"/>
    <n v="21.05140416104631"/>
    <n v="59012.556697436034"/>
    <n v="121.18430763751041"/>
    <n v="21.05140416104631"/>
  </r>
  <r>
    <n v="2350"/>
    <x v="1"/>
    <x v="0"/>
    <x v="3"/>
    <s v="62-304.520 (7), F.A.C."/>
    <x v="3"/>
    <x v="3"/>
    <x v="11"/>
    <x v="63"/>
    <s v="Mobile Home Units"/>
    <n v="1320"/>
    <x v="0"/>
    <s v="Town of Grant-Valkaria             Brevard County"/>
    <x v="9"/>
    <x v="1"/>
    <m/>
    <m/>
    <n v="0"/>
    <n v="1"/>
    <n v="47"/>
    <n v="7.6995926557753727"/>
    <n v="82.368529274456137"/>
    <n v="15.137430135269243"/>
    <n v="29525.405446639328"/>
    <n v="82.368529274456137"/>
    <n v="15.137416753123558"/>
    <n v="29525.405446639328"/>
    <n v="82.368529274456137"/>
    <n v="15.137416753123558"/>
  </r>
  <r>
    <n v="2351"/>
    <x v="1"/>
    <x v="0"/>
    <x v="3"/>
    <s v="62-304.520 (7), F.A.C."/>
    <x v="3"/>
    <x v="3"/>
    <x v="11"/>
    <x v="63"/>
    <s v="Mobile Home Units"/>
    <n v="1320"/>
    <x v="0"/>
    <s v="Town of Grant-Valkaria             Brevard County   SJRWMD C-1 Diversion"/>
    <x v="9"/>
    <x v="1"/>
    <m/>
    <m/>
    <n v="0.38"/>
    <n v="0.62"/>
    <n v="6"/>
    <n v="1.3161176744274705"/>
    <n v="13.726012135006609"/>
    <n v="1.4791039067088332"/>
    <n v="5181.6416456296547"/>
    <n v="8.5101275237040959"/>
    <n v="1.479102599116741"/>
    <n v="3212.6178202903861"/>
    <n v="8.5101275237040959"/>
    <n v="1.479102599116741"/>
  </r>
  <r>
    <n v="2352"/>
    <x v="1"/>
    <x v="0"/>
    <x v="3"/>
    <s v="62-304.520 (7), F.A.C."/>
    <x v="3"/>
    <x v="3"/>
    <x v="11"/>
    <x v="10"/>
    <s v="Residential, High density; Multiple Dwelling Units, Low Rise &lt;Two stories or less&gt;"/>
    <n v="1330"/>
    <x v="0"/>
    <s v="Town of Grant-Valkaria             Brevard County"/>
    <x v="9"/>
    <x v="1"/>
    <m/>
    <m/>
    <n v="0"/>
    <n v="1"/>
    <n v="189"/>
    <n v="53.064824653798965"/>
    <n v="581.67347338966601"/>
    <n v="107.27163073960685"/>
    <n v="209297.47843194791"/>
    <n v="581.67347338966601"/>
    <n v="107.27153590682626"/>
    <n v="209297.47843194791"/>
    <n v="581.67347338966601"/>
    <n v="107.27153590682626"/>
  </r>
  <r>
    <n v="2353"/>
    <x v="1"/>
    <x v="0"/>
    <x v="3"/>
    <s v="62-304.520 (7), F.A.C."/>
    <x v="3"/>
    <x v="3"/>
    <x v="11"/>
    <x v="89"/>
    <s v="Residential, High density; Mixed Units &lt;Fixed and mobile Homes&gt;"/>
    <n v="1350"/>
    <x v="0"/>
    <s v="Town of Grant-Valkaria             Brevard County"/>
    <x v="9"/>
    <x v="1"/>
    <m/>
    <m/>
    <n v="0"/>
    <n v="1"/>
    <n v="42"/>
    <n v="19.205579296258069"/>
    <n v="219.77796206861157"/>
    <n v="41.987219752422781"/>
    <n v="76476.852401071679"/>
    <n v="219.77796206861157"/>
    <n v="41.987182633896964"/>
    <n v="76476.852401071679"/>
    <n v="219.77796206861157"/>
    <n v="41.987182633896964"/>
  </r>
  <r>
    <n v="2354"/>
    <x v="1"/>
    <x v="0"/>
    <x v="3"/>
    <s v="62-304.520 (7), F.A.C."/>
    <x v="3"/>
    <x v="3"/>
    <x v="11"/>
    <x v="11"/>
    <s v="Commercial and Services"/>
    <n v="1400"/>
    <x v="0"/>
    <s v="Town of Grant-Valkaria             Brevard County"/>
    <x v="9"/>
    <x v="1"/>
    <m/>
    <m/>
    <n v="0"/>
    <n v="1"/>
    <n v="152"/>
    <n v="17.384781646356416"/>
    <n v="175.8506311497087"/>
    <n v="23.311315104618032"/>
    <n v="64668.166752835343"/>
    <n v="175.8506311497087"/>
    <n v="23.311294496403043"/>
    <n v="64668.166752835343"/>
    <n v="175.8506311497087"/>
    <n v="23.311294496403043"/>
  </r>
  <r>
    <n v="2355"/>
    <x v="1"/>
    <x v="0"/>
    <x v="3"/>
    <s v="62-304.520 (7), F.A.C."/>
    <x v="3"/>
    <x v="3"/>
    <x v="11"/>
    <x v="64"/>
    <s v="Retail Sales and Services"/>
    <n v="1410"/>
    <x v="0"/>
    <s v="Town of Grant-Valkaria             Brevard County"/>
    <x v="9"/>
    <x v="1"/>
    <m/>
    <m/>
    <n v="0"/>
    <n v="1"/>
    <n v="104"/>
    <n v="15.659621858542481"/>
    <n v="159.39390852926903"/>
    <n v="21.221530358561679"/>
    <n v="59945.403075815644"/>
    <n v="159.39390852926903"/>
    <n v="21.221511597807151"/>
    <n v="59945.403075815644"/>
    <n v="159.39390852926903"/>
    <n v="21.221511597807151"/>
  </r>
  <r>
    <n v="2356"/>
    <x v="1"/>
    <x v="0"/>
    <x v="3"/>
    <s v="62-304.520 (7), F.A.C."/>
    <x v="3"/>
    <x v="3"/>
    <x v="11"/>
    <x v="64"/>
    <s v="Retail Sales and Services"/>
    <n v="1410"/>
    <x v="0"/>
    <s v="Town of Grant-Valkaria             Brevard County   SJRWMD C-1 Diversion"/>
    <x v="9"/>
    <x v="1"/>
    <m/>
    <m/>
    <n v="0.38"/>
    <n v="0.62"/>
    <n v="5"/>
    <n v="1.2125327817633011"/>
    <n v="13.819727118212917"/>
    <n v="1.1331924083063654"/>
    <n v="4775.901236331003"/>
    <n v="8.5682308132920078"/>
    <n v="1.133191406515061"/>
    <n v="2961.0587665252219"/>
    <n v="8.5682308132920078"/>
    <n v="1.133191406515061"/>
  </r>
  <r>
    <n v="2357"/>
    <x v="1"/>
    <x v="0"/>
    <x v="3"/>
    <s v="62-304.520 (7), F.A.C."/>
    <x v="3"/>
    <x v="3"/>
    <x v="11"/>
    <x v="65"/>
    <s v="Wholesale Sales and Services &lt;Excluding warehouses associated with industrial use&gt;"/>
    <n v="1420"/>
    <x v="0"/>
    <s v="Town of Grant-Valkaria             Brevard County"/>
    <x v="9"/>
    <x v="1"/>
    <m/>
    <m/>
    <n v="0"/>
    <n v="1"/>
    <n v="96"/>
    <n v="16.741718328040843"/>
    <n v="148.29345488242149"/>
    <n v="19.743260201485622"/>
    <n v="63813.90131388235"/>
    <n v="148.29345488242149"/>
    <n v="19.743242747586134"/>
    <n v="63813.90131388235"/>
    <n v="148.29345488242149"/>
    <n v="19.743242747586134"/>
  </r>
  <r>
    <n v="2358"/>
    <x v="1"/>
    <x v="0"/>
    <x v="3"/>
    <s v="62-304.520 (7), F.A.C."/>
    <x v="3"/>
    <x v="3"/>
    <x v="11"/>
    <x v="66"/>
    <s v="Professional Services"/>
    <n v="1430"/>
    <x v="0"/>
    <s v="Town of Grant-Valkaria             Brevard County"/>
    <x v="9"/>
    <x v="1"/>
    <m/>
    <m/>
    <n v="0"/>
    <n v="1"/>
    <n v="21"/>
    <n v="3.1304754419402832"/>
    <n v="30.388409250175805"/>
    <n v="3.9546044956430588"/>
    <n v="11563.973214739392"/>
    <n v="30.388409250175805"/>
    <n v="3.954600999600931"/>
    <n v="11563.973214739392"/>
    <n v="30.388409250175805"/>
    <n v="3.954600999600931"/>
  </r>
  <r>
    <n v="2359"/>
    <x v="1"/>
    <x v="0"/>
    <x v="3"/>
    <s v="62-304.520 (7), F.A.C."/>
    <x v="3"/>
    <x v="3"/>
    <x v="11"/>
    <x v="67"/>
    <s v="Tourist Services"/>
    <n v="1450"/>
    <x v="0"/>
    <s v="Town of Grant-Valkaria             Brevard County"/>
    <x v="9"/>
    <x v="1"/>
    <m/>
    <m/>
    <n v="0"/>
    <n v="1"/>
    <n v="55"/>
    <n v="9.1528073284121856"/>
    <n v="91.216232661880667"/>
    <n v="12.294467028907423"/>
    <n v="35400.388465687589"/>
    <n v="91.216232661880667"/>
    <n v="12.294456160064614"/>
    <n v="35400.388465687589"/>
    <n v="91.216232661880667"/>
    <n v="12.294456160064614"/>
  </r>
  <r>
    <n v="2360"/>
    <x v="1"/>
    <x v="0"/>
    <x v="3"/>
    <s v="62-304.520 (7), F.A.C."/>
    <x v="3"/>
    <x v="3"/>
    <x v="11"/>
    <x v="105"/>
    <s v="Cemeteries"/>
    <n v="1480"/>
    <x v="0"/>
    <s v="City of Palm Bay          Town of Grant-Valkaria             Brevard County"/>
    <x v="9"/>
    <x v="1"/>
    <m/>
    <m/>
    <n v="0"/>
    <n v="1"/>
    <n v="10"/>
    <n v="0.66556068030628235"/>
    <n v="6.4532850528531185"/>
    <n v="0.90948644405099599"/>
    <n v="2825.9006266298197"/>
    <n v="6.4532850528531185"/>
    <n v="0.90948564002547894"/>
    <n v="2825.9006266298197"/>
    <n v="6.4532850528531185"/>
    <n v="0.90948564002547894"/>
  </r>
  <r>
    <n v="2361"/>
    <x v="1"/>
    <x v="0"/>
    <x v="3"/>
    <s v="62-304.520 (7), F.A.C."/>
    <x v="3"/>
    <x v="3"/>
    <x v="11"/>
    <x v="105"/>
    <s v="Cemeteries"/>
    <n v="1480"/>
    <x v="0"/>
    <s v="Town of Grant-Valkaria             Brevard County"/>
    <x v="9"/>
    <x v="1"/>
    <m/>
    <m/>
    <n v="0"/>
    <n v="1"/>
    <n v="63"/>
    <n v="22.332241852068506"/>
    <n v="203.1803224631347"/>
    <n v="28.456860077804592"/>
    <n v="92342.590681062997"/>
    <n v="203.1803224631347"/>
    <n v="28.456834920704374"/>
    <n v="92342.590681062997"/>
    <n v="203.1803224631347"/>
    <n v="28.456834920704374"/>
  </r>
  <r>
    <n v="2362"/>
    <x v="1"/>
    <x v="0"/>
    <x v="3"/>
    <s v="62-304.520 (7), F.A.C."/>
    <x v="3"/>
    <x v="3"/>
    <x v="11"/>
    <x v="90"/>
    <s v="Commercial and Services Under Construction"/>
    <n v="1490"/>
    <x v="0"/>
    <s v="Town of Grant-Valkaria             Brevard County"/>
    <x v="9"/>
    <x v="1"/>
    <m/>
    <m/>
    <n v="0"/>
    <n v="1"/>
    <n v="45"/>
    <n v="16.706645380563337"/>
    <n v="188.25528856461543"/>
    <n v="24.642331950260481"/>
    <n v="63737.928885081354"/>
    <n v="188.25528856461543"/>
    <n v="24.642310165368823"/>
    <n v="63737.928885081354"/>
    <n v="188.25528856461543"/>
    <n v="24.642310165368823"/>
  </r>
  <r>
    <n v="2363"/>
    <x v="1"/>
    <x v="0"/>
    <x v="3"/>
    <s v="62-304.520 (7), F.A.C."/>
    <x v="3"/>
    <x v="3"/>
    <x v="11"/>
    <x v="68"/>
    <s v="Other Light Industrial"/>
    <n v="1550"/>
    <x v="0"/>
    <s v="Town of Grant-Valkaria             Brevard County"/>
    <x v="9"/>
    <x v="1"/>
    <m/>
    <m/>
    <n v="0"/>
    <n v="1"/>
    <n v="135"/>
    <n v="46.882157170252547"/>
    <n v="392.82386306449246"/>
    <n v="56.005813281951745"/>
    <n v="190302.51047607974"/>
    <n v="392.82386306449246"/>
    <n v="56.005763770380447"/>
    <n v="190302.51047607974"/>
    <n v="392.82386306449246"/>
    <n v="56.005763770380447"/>
  </r>
  <r>
    <n v="2364"/>
    <x v="1"/>
    <x v="0"/>
    <x v="3"/>
    <s v="62-304.520 (7), F.A.C."/>
    <x v="3"/>
    <x v="3"/>
    <x v="11"/>
    <x v="91"/>
    <s v="Other Heavy Industrial"/>
    <n v="1560"/>
    <x v="0"/>
    <s v="Town of Grant-Valkaria             Brevard County"/>
    <x v="9"/>
    <x v="1"/>
    <m/>
    <m/>
    <n v="0"/>
    <n v="1"/>
    <n v="72"/>
    <n v="23.647192928488874"/>
    <n v="182.36967182688736"/>
    <n v="25.525820898162522"/>
    <n v="91434.089294548015"/>
    <n v="182.36967182688736"/>
    <n v="25.525798332228231"/>
    <n v="91434.089294548015"/>
    <n v="182.36967182688736"/>
    <n v="25.525798332228231"/>
  </r>
  <r>
    <n v="2365"/>
    <x v="1"/>
    <x v="0"/>
    <x v="3"/>
    <s v="62-304.520 (7), F.A.C."/>
    <x v="3"/>
    <x v="3"/>
    <x v="11"/>
    <x v="123"/>
    <s v="Extractive"/>
    <n v="1600"/>
    <x v="0"/>
    <s v="Town of Grant-Valkaria             Brevard County"/>
    <x v="9"/>
    <x v="1"/>
    <m/>
    <m/>
    <n v="0"/>
    <n v="1"/>
    <n v="43"/>
    <n v="6.4646197412423296"/>
    <n v="43.737428369538669"/>
    <n v="5.7291911422342992"/>
    <n v="20186.038830699796"/>
    <n v="43.737428369538669"/>
    <n v="5.7291860773805059"/>
    <n v="20186.038830699796"/>
    <n v="43.737428369538669"/>
    <n v="5.7291860773805059"/>
  </r>
  <r>
    <n v="2366"/>
    <x v="1"/>
    <x v="0"/>
    <x v="3"/>
    <s v="62-304.520 (7), F.A.C."/>
    <x v="3"/>
    <x v="3"/>
    <x v="11"/>
    <x v="127"/>
    <s v="Sand and Gravel Pits"/>
    <n v="1620"/>
    <x v="0"/>
    <s v="Town of Grant-Valkaria             Brevard County"/>
    <x v="9"/>
    <x v="1"/>
    <m/>
    <m/>
    <n v="0"/>
    <n v="1"/>
    <n v="61"/>
    <n v="10.742909395701183"/>
    <n v="67.695147626257437"/>
    <n v="9.0739747347200534"/>
    <n v="33203.077485466063"/>
    <n v="67.695147626257437"/>
    <n v="9.073966712932295"/>
    <n v="33203.077485466063"/>
    <n v="67.695147626257437"/>
    <n v="9.073966712932295"/>
  </r>
  <r>
    <n v="2367"/>
    <x v="1"/>
    <x v="0"/>
    <x v="3"/>
    <s v="62-304.520 (7), F.A.C."/>
    <x v="3"/>
    <x v="3"/>
    <x v="11"/>
    <x v="69"/>
    <s v="Institutional (Educational,religious,health and military facilities)"/>
    <n v="1700"/>
    <x v="0"/>
    <s v="City of Palm Bay          Town of Grant-Valkaria             Brevard County"/>
    <x v="9"/>
    <x v="1"/>
    <m/>
    <m/>
    <n v="0"/>
    <n v="1"/>
    <n v="10"/>
    <n v="0.51953389370692571"/>
    <n v="4.9371048838563851"/>
    <n v="0.69151447242503417"/>
    <n v="2187.2227414563372"/>
    <n v="4.9371048838563851"/>
    <n v="0.69151386109620705"/>
    <n v="2187.2227414563372"/>
    <n v="4.9371048838563851"/>
    <n v="0.69151386109620705"/>
  </r>
  <r>
    <n v="2368"/>
    <x v="1"/>
    <x v="0"/>
    <x v="3"/>
    <s v="62-304.520 (7), F.A.C."/>
    <x v="3"/>
    <x v="3"/>
    <x v="11"/>
    <x v="69"/>
    <s v="Institutional (Educational,religious,health and military facilities)"/>
    <n v="1700"/>
    <x v="0"/>
    <s v="Town of Grant-Valkaria             Brevard County"/>
    <x v="9"/>
    <x v="1"/>
    <m/>
    <m/>
    <n v="0"/>
    <n v="1"/>
    <n v="36"/>
    <n v="7.9798289886286868"/>
    <n v="66.160388674114301"/>
    <n v="9.0174619551656594"/>
    <n v="30576.012878905003"/>
    <n v="66.160388674114301"/>
    <n v="9.0174539833376457"/>
    <n v="30576.012878905003"/>
    <n v="66.160388674114301"/>
    <n v="9.0174539833376457"/>
  </r>
  <r>
    <n v="2369"/>
    <x v="1"/>
    <x v="0"/>
    <x v="3"/>
    <s v="62-304.520 (7), F.A.C."/>
    <x v="3"/>
    <x v="3"/>
    <x v="11"/>
    <x v="70"/>
    <s v="Educational Facilities"/>
    <n v="1710"/>
    <x v="0"/>
    <s v="Town of Grant-Valkaria             Brevard County"/>
    <x v="9"/>
    <x v="1"/>
    <m/>
    <m/>
    <n v="0"/>
    <n v="1"/>
    <n v="14"/>
    <n v="3.6854548047096629"/>
    <n v="31.340147392733641"/>
    <n v="4.0728137504998276"/>
    <n v="15458.543400000082"/>
    <n v="31.340147392733641"/>
    <n v="4.0728101499555871"/>
    <n v="15458.543400000082"/>
    <n v="31.340147392733641"/>
    <n v="4.0728101499555871"/>
  </r>
  <r>
    <n v="2370"/>
    <x v="1"/>
    <x v="0"/>
    <x v="3"/>
    <s v="62-304.520 (7), F.A.C."/>
    <x v="3"/>
    <x v="3"/>
    <x v="11"/>
    <x v="71"/>
    <s v="Religious"/>
    <n v="1720"/>
    <x v="0"/>
    <s v="City of Palm Bay          Town of Grant-Valkaria             Brevard County"/>
    <x v="9"/>
    <x v="1"/>
    <m/>
    <m/>
    <n v="0"/>
    <n v="1"/>
    <n v="14"/>
    <n v="0.61466639183095795"/>
    <n v="5.4106192144734386"/>
    <n v="0.76136421006950528"/>
    <n v="2439.5741369473358"/>
    <n v="5.4106192144734386"/>
    <n v="0.76136353699047654"/>
    <n v="2439.5741369473358"/>
    <n v="5.4106192144734386"/>
    <n v="0.76136353699047654"/>
  </r>
  <r>
    <n v="2371"/>
    <x v="1"/>
    <x v="0"/>
    <x v="3"/>
    <s v="62-304.520 (7), F.A.C."/>
    <x v="3"/>
    <x v="3"/>
    <x v="11"/>
    <x v="71"/>
    <s v="Religious"/>
    <n v="1720"/>
    <x v="0"/>
    <s v="Town of Grant-Valkaria             Brevard County"/>
    <x v="9"/>
    <x v="1"/>
    <m/>
    <m/>
    <n v="0"/>
    <n v="1"/>
    <n v="44"/>
    <n v="11.357127345419197"/>
    <n v="99.893135891853063"/>
    <n v="13.808151165719826"/>
    <n v="46663.970513924578"/>
    <n v="99.893135891853063"/>
    <n v="13.808138958714494"/>
    <n v="46663.970513924578"/>
    <n v="99.893135891853063"/>
    <n v="13.808138958714494"/>
  </r>
  <r>
    <n v="2372"/>
    <x v="1"/>
    <x v="0"/>
    <x v="3"/>
    <s v="62-304.520 (7), F.A.C."/>
    <x v="3"/>
    <x v="3"/>
    <x v="11"/>
    <x v="71"/>
    <s v="Religious"/>
    <n v="1720"/>
    <x v="0"/>
    <s v="Town of Grant-Valkaria             Brevard County   SJRWMD C-1 Diversion"/>
    <x v="9"/>
    <x v="1"/>
    <m/>
    <m/>
    <n v="0.38"/>
    <n v="0.62"/>
    <n v="6"/>
    <n v="1.3979148115537718"/>
    <n v="11.680843206078453"/>
    <n v="0.99619283689641147"/>
    <n v="5772.4939301831819"/>
    <n v="7.2421227877686416"/>
    <n v="0.99619195621867762"/>
    <n v="3578.9462367135729"/>
    <n v="7.2421227877686416"/>
    <n v="0.99619195621867762"/>
  </r>
  <r>
    <n v="2373"/>
    <x v="1"/>
    <x v="0"/>
    <x v="3"/>
    <s v="62-304.520 (7), F.A.C."/>
    <x v="3"/>
    <x v="3"/>
    <x v="11"/>
    <x v="72"/>
    <s v="Medical and Health Care"/>
    <n v="1740"/>
    <x v="0"/>
    <s v="City of Palm Bay          Town of Grant-Valkaria             Brevard County"/>
    <x v="9"/>
    <x v="1"/>
    <m/>
    <m/>
    <n v="0"/>
    <n v="1"/>
    <n v="2"/>
    <n v="0.12677604349675581"/>
    <n v="1.0593502573500317"/>
    <n v="0.13944492872977149"/>
    <n v="505.76307762935431"/>
    <n v="1.0593502573500317"/>
    <n v="0.13944480545439841"/>
    <n v="505.76307762935431"/>
    <n v="1.0593502573500317"/>
    <n v="0.13944480545439841"/>
  </r>
  <r>
    <n v="2374"/>
    <x v="1"/>
    <x v="0"/>
    <x v="3"/>
    <s v="62-304.520 (7), F.A.C."/>
    <x v="3"/>
    <x v="3"/>
    <x v="11"/>
    <x v="72"/>
    <s v="Medical and Health Care"/>
    <n v="1740"/>
    <x v="0"/>
    <s v="Town of Grant-Valkaria             Brevard County"/>
    <x v="9"/>
    <x v="1"/>
    <m/>
    <m/>
    <n v="0"/>
    <n v="1"/>
    <n v="14"/>
    <n v="4.0640780050472181"/>
    <n v="31.103047340485233"/>
    <n v="3.9549033263843554"/>
    <n v="15776.579156404634"/>
    <n v="31.103047340485233"/>
    <n v="3.9548998300780513"/>
    <n v="15776.579156404634"/>
    <n v="31.103047340485233"/>
    <n v="3.9548998300780513"/>
  </r>
  <r>
    <n v="2375"/>
    <x v="1"/>
    <x v="0"/>
    <x v="3"/>
    <s v="62-304.520 (7), F.A.C."/>
    <x v="3"/>
    <x v="3"/>
    <x v="11"/>
    <x v="14"/>
    <s v="Governmental"/>
    <n v="1750"/>
    <x v="0"/>
    <s v="Town of Grant-Valkaria             Brevard County"/>
    <x v="9"/>
    <x v="1"/>
    <m/>
    <m/>
    <n v="0"/>
    <n v="1"/>
    <n v="1474"/>
    <n v="725.03470581546117"/>
    <n v="5769.677175822625"/>
    <n v="778.47445051943498"/>
    <n v="2872487.7939116829"/>
    <n v="5769.677175822625"/>
    <n v="778.47376231421038"/>
    <n v="2872487.7939116829"/>
    <n v="5769.677175822625"/>
    <n v="778.47376231421038"/>
  </r>
  <r>
    <n v="2376"/>
    <x v="1"/>
    <x v="0"/>
    <x v="3"/>
    <s v="62-304.520 (7), F.A.C."/>
    <x v="3"/>
    <x v="3"/>
    <x v="11"/>
    <x v="73"/>
    <s v="Commercial Child Care"/>
    <n v="1780"/>
    <x v="0"/>
    <s v="City of Palm Bay          Town of Grant-Valkaria             Brevard County"/>
    <x v="9"/>
    <x v="1"/>
    <m/>
    <m/>
    <n v="0"/>
    <n v="1"/>
    <n v="6"/>
    <n v="0.11613355818064425"/>
    <n v="1.1298558188997396"/>
    <n v="0.15715095844393626"/>
    <n v="499.7630538809392"/>
    <n v="1.1298558188997396"/>
    <n v="0.15715081951566373"/>
    <n v="499.7630538809392"/>
    <n v="1.1298558188997396"/>
    <n v="0.15715081951566373"/>
  </r>
  <r>
    <n v="2377"/>
    <x v="1"/>
    <x v="0"/>
    <x v="3"/>
    <s v="62-304.520 (7), F.A.C."/>
    <x v="3"/>
    <x v="3"/>
    <x v="11"/>
    <x v="73"/>
    <s v="Commercial Child Care"/>
    <n v="1780"/>
    <x v="0"/>
    <s v="Town of Grant-Valkaria             Brevard County"/>
    <x v="9"/>
    <x v="1"/>
    <m/>
    <m/>
    <n v="0"/>
    <n v="1"/>
    <n v="5"/>
    <n v="1.1447846395627383"/>
    <n v="10.182235144893406"/>
    <n v="1.3861905379406558"/>
    <n v="4687.8200895567616"/>
    <n v="10.182235144893406"/>
    <n v="1.3861893124880171"/>
    <n v="4687.8200895567616"/>
    <n v="10.182235144893406"/>
    <n v="1.3861893124880171"/>
  </r>
  <r>
    <n v="2378"/>
    <x v="1"/>
    <x v="0"/>
    <x v="3"/>
    <s v="62-304.520 (7), F.A.C."/>
    <x v="3"/>
    <x v="3"/>
    <x v="11"/>
    <x v="15"/>
    <s v="Golf Course"/>
    <n v="1820"/>
    <x v="0"/>
    <s v="Town of Grant-Valkaria             Brevard County"/>
    <x v="9"/>
    <x v="1"/>
    <m/>
    <m/>
    <n v="0"/>
    <n v="1"/>
    <n v="41"/>
    <n v="2.4503612626462683"/>
    <n v="17.980379604675608"/>
    <n v="2.4142062414442038"/>
    <n v="8940.2989399128219"/>
    <n v="17.980379604675608"/>
    <n v="2.4142041071810323"/>
    <n v="8940.2989399128219"/>
    <n v="17.980379604675608"/>
    <n v="2.4142041071810323"/>
  </r>
  <r>
    <n v="2379"/>
    <x v="1"/>
    <x v="0"/>
    <x v="3"/>
    <s v="62-304.520 (7), F.A.C."/>
    <x v="3"/>
    <x v="3"/>
    <x v="11"/>
    <x v="85"/>
    <s v="Marinas and Fish Camps"/>
    <n v="1840"/>
    <x v="0"/>
    <s v="Town of Grant-Valkaria             Brevard County"/>
    <x v="9"/>
    <x v="1"/>
    <m/>
    <m/>
    <n v="0"/>
    <n v="1"/>
    <n v="12"/>
    <n v="2.2533547916748766"/>
    <n v="16.172705169536531"/>
    <n v="2.3341762757186677"/>
    <n v="6873.6226694461766"/>
    <n v="16.172705169536531"/>
    <n v="2.334174212205463"/>
    <n v="6873.6226694461766"/>
    <n v="16.172705169536531"/>
    <n v="2.334174212205463"/>
  </r>
  <r>
    <n v="2380"/>
    <x v="1"/>
    <x v="0"/>
    <x v="3"/>
    <s v="62-304.520 (7), F.A.C."/>
    <x v="3"/>
    <x v="3"/>
    <x v="11"/>
    <x v="16"/>
    <s v="Parks and Zoos"/>
    <n v="1850"/>
    <x v="0"/>
    <s v="Town of Grant-Valkaria             Brevard County"/>
    <x v="9"/>
    <x v="1"/>
    <m/>
    <m/>
    <n v="0"/>
    <n v="1"/>
    <n v="26"/>
    <n v="0.62904300045228367"/>
    <n v="5.229434776331094"/>
    <n v="0.69987086944380983"/>
    <n v="2253.2155771024818"/>
    <n v="5.229434776331094"/>
    <n v="0.69987025072756648"/>
    <n v="2253.2155771024818"/>
    <n v="5.229434776331094"/>
    <n v="0.69987025072756648"/>
  </r>
  <r>
    <n v="2381"/>
    <x v="1"/>
    <x v="0"/>
    <x v="3"/>
    <s v="62-304.520 (7), F.A.C."/>
    <x v="3"/>
    <x v="3"/>
    <x v="11"/>
    <x v="24"/>
    <s v="Other Recreational(Riding stables, go-carttracks, skeet ranges, etc)"/>
    <n v="1890"/>
    <x v="0"/>
    <s v="Town of Grant-Valkaria             Brevard County   SJRWMD C-1 Diversion"/>
    <x v="9"/>
    <x v="1"/>
    <m/>
    <m/>
    <n v="0.38"/>
    <n v="0.62"/>
    <n v="12"/>
    <n v="2.422104271713692"/>
    <n v="19.986528593798912"/>
    <n v="1.5779634666745679"/>
    <n v="8790.7604642722108"/>
    <n v="12.391647728155329"/>
    <n v="1.5779620716863298"/>
    <n v="5450.2714878487704"/>
    <n v="12.391647728155329"/>
    <n v="1.5779620716863298"/>
  </r>
  <r>
    <n v="2382"/>
    <x v="1"/>
    <x v="0"/>
    <x v="3"/>
    <s v="62-304.520 (7), F.A.C."/>
    <x v="3"/>
    <x v="3"/>
    <x v="11"/>
    <x v="0"/>
    <s v="Improved Pasture"/>
    <n v="1000"/>
    <x v="0"/>
    <s v="Town of Grant-Valkaria             Brevard County"/>
    <x v="9"/>
    <x v="1"/>
    <s v="Not Ag"/>
    <m/>
    <n v="0"/>
    <n v="1"/>
    <n v="110"/>
    <n v="37.791034945130697"/>
    <n v="265.73298643768248"/>
    <n v="40.718813962771357"/>
    <n v="97501.170096743008"/>
    <n v="265.73298643768248"/>
    <n v="40.718777965571292"/>
    <n v="97501.170096743008"/>
    <n v="265.73298643768248"/>
    <n v="40.718777965571292"/>
  </r>
  <r>
    <n v="2383"/>
    <x v="1"/>
    <x v="0"/>
    <x v="3"/>
    <s v="62-304.520 (7), F.A.C."/>
    <x v="3"/>
    <x v="3"/>
    <x v="11"/>
    <x v="0"/>
    <s v="Improved Pasture"/>
    <n v="1000"/>
    <x v="0"/>
    <s v="Town of Malabar    Town of Grant-Valkaria             Brevard County"/>
    <x v="9"/>
    <x v="1"/>
    <s v="Not Ag"/>
    <m/>
    <n v="0"/>
    <n v="1"/>
    <n v="2"/>
    <n v="1.6313759813345201E-2"/>
    <n v="8.2729149363757706E-2"/>
    <n v="9.6617414946826054E-3"/>
    <n v="38.233619898512131"/>
    <n v="8.2729149363757706E-2"/>
    <n v="9.6617329532834792E-3"/>
    <n v="38.233619898512131"/>
    <n v="8.2729149363757706E-2"/>
    <n v="9.6617329532834792E-3"/>
  </r>
  <r>
    <n v="2384"/>
    <x v="1"/>
    <x v="0"/>
    <x v="3"/>
    <s v="62-304.520 (7), F.A.C."/>
    <x v="3"/>
    <x v="3"/>
    <x v="11"/>
    <x v="17"/>
    <s v="Beaches other than swimming beaches"/>
    <n v="7100"/>
    <x v="0"/>
    <s v="Town of Grant-Valkaria             Brevard County"/>
    <x v="9"/>
    <x v="1"/>
    <m/>
    <m/>
    <n v="0"/>
    <n v="1"/>
    <n v="3"/>
    <n v="0.24631768909962956"/>
    <n v="0.41563147440744957"/>
    <n v="4.7113698219979336E-2"/>
    <n v="201.34277312157627"/>
    <n v="0.41563147440744957"/>
    <n v="4.7113656569423713E-2"/>
    <n v="201.34277312157627"/>
    <n v="0.41563147440744957"/>
    <n v="4.7113656569423713E-2"/>
  </r>
  <r>
    <n v="2385"/>
    <x v="1"/>
    <x v="0"/>
    <x v="3"/>
    <s v="62-304.520 (7), F.A.C."/>
    <x v="3"/>
    <x v="3"/>
    <x v="11"/>
    <x v="75"/>
    <s v="Disturbed land"/>
    <n v="7400"/>
    <x v="0"/>
    <s v="City of Palm Bay          Town of Grant-Valkaria             Brevard County"/>
    <x v="9"/>
    <x v="1"/>
    <m/>
    <m/>
    <n v="0"/>
    <n v="1"/>
    <n v="1"/>
    <n v="3.9763121210527899E-2"/>
    <n v="0.19740885806508426"/>
    <n v="2.4003224933445619E-2"/>
    <n v="91.630055850662899"/>
    <n v="0.19740885806508426"/>
    <n v="2.4003203713552301E-2"/>
    <n v="91.630055850662899"/>
    <n v="0.19740885806508426"/>
    <n v="2.4003203713552301E-2"/>
  </r>
  <r>
    <n v="2386"/>
    <x v="1"/>
    <x v="0"/>
    <x v="3"/>
    <s v="62-304.520 (7), F.A.C."/>
    <x v="3"/>
    <x v="3"/>
    <x v="11"/>
    <x v="75"/>
    <s v="Disturbed land"/>
    <n v="7400"/>
    <x v="0"/>
    <s v="Town of Grant-Valkaria             Brevard County"/>
    <x v="9"/>
    <x v="1"/>
    <m/>
    <m/>
    <n v="0"/>
    <n v="1"/>
    <n v="208"/>
    <n v="49.024291164008048"/>
    <n v="247.17364009040861"/>
    <n v="31.222654871940946"/>
    <n v="121144.28881294679"/>
    <n v="247.17364009040861"/>
    <n v="31.222627269757986"/>
    <n v="121144.28881294679"/>
    <n v="247.17364009040861"/>
    <n v="31.222627269757986"/>
  </r>
  <r>
    <n v="2387"/>
    <x v="1"/>
    <x v="0"/>
    <x v="3"/>
    <s v="62-304.520 (7), F.A.C."/>
    <x v="3"/>
    <x v="3"/>
    <x v="11"/>
    <x v="75"/>
    <s v="Disturbed land"/>
    <n v="7400"/>
    <x v="0"/>
    <s v="Town of Malabar    Town of Grant-Valkaria             Brevard County"/>
    <x v="9"/>
    <x v="1"/>
    <m/>
    <m/>
    <n v="0"/>
    <n v="1"/>
    <n v="2"/>
    <n v="6.6898951004166096E-2"/>
    <n v="0.30334924886678583"/>
    <n v="4.1385712540176291E-2"/>
    <n v="148.29776549302665"/>
    <n v="0.30334924886678583"/>
    <n v="4.138567595340896E-2"/>
    <n v="148.29776549302665"/>
    <n v="0.30334924886678583"/>
    <n v="4.138567595340896E-2"/>
  </r>
  <r>
    <n v="2388"/>
    <x v="1"/>
    <x v="0"/>
    <x v="3"/>
    <s v="62-304.520 (7), F.A.C."/>
    <x v="3"/>
    <x v="3"/>
    <x v="11"/>
    <x v="93"/>
    <s v="Rural land in transition without positive indicators of intended activity"/>
    <n v="7410"/>
    <x v="0"/>
    <s v="Town of Grant-Valkaria             Brevard County"/>
    <x v="9"/>
    <x v="1"/>
    <m/>
    <m/>
    <n v="0"/>
    <n v="1"/>
    <n v="67"/>
    <n v="16.316212280990626"/>
    <n v="68.098966020258857"/>
    <n v="6.9051737085140932"/>
    <n v="31641.006226410562"/>
    <n v="68.098966020258857"/>
    <n v="6.9051676040406287"/>
    <n v="31641.006226410562"/>
    <n v="68.098966020258857"/>
    <n v="6.9051676040406287"/>
  </r>
  <r>
    <n v="2389"/>
    <x v="1"/>
    <x v="0"/>
    <x v="3"/>
    <s v="62-304.520 (7), F.A.C."/>
    <x v="3"/>
    <x v="3"/>
    <x v="11"/>
    <x v="93"/>
    <s v="Rural land in transition without positive indicators of intended activity"/>
    <n v="7410"/>
    <x v="0"/>
    <s v="Town of Grant-Valkaria             Brevard County   SJRWMD C-1 Diversion"/>
    <x v="9"/>
    <x v="1"/>
    <m/>
    <m/>
    <n v="0.38"/>
    <n v="0.62"/>
    <n v="11"/>
    <n v="2.8094630849140985"/>
    <n v="16.486835449324523"/>
    <n v="1.1577518269296534"/>
    <n v="7374.0309773489898"/>
    <n v="10.221837978581206"/>
    <n v="1.1577508034267561"/>
    <n v="4571.8992059563743"/>
    <n v="10.221837978581206"/>
    <n v="1.1577508034267561"/>
  </r>
  <r>
    <n v="2390"/>
    <x v="1"/>
    <x v="0"/>
    <x v="3"/>
    <s v="62-304.520 (7), F.A.C."/>
    <x v="3"/>
    <x v="3"/>
    <x v="11"/>
    <x v="18"/>
    <s v="Spoil areas"/>
    <n v="7430"/>
    <x v="0"/>
    <s v="Town of Grant-Valkaria             Brevard County"/>
    <x v="9"/>
    <x v="1"/>
    <m/>
    <m/>
    <n v="0"/>
    <n v="1"/>
    <n v="6"/>
    <n v="0.97348133593595187"/>
    <n v="4.8314070370871844"/>
    <n v="0.6537355741099159"/>
    <n v="2461.022435729767"/>
    <n v="4.8314070370871844"/>
    <n v="0.65373499617927655"/>
    <n v="2461.022435729767"/>
    <n v="4.8314070370871844"/>
    <n v="0.65373499617927655"/>
  </r>
  <r>
    <n v="2391"/>
    <x v="1"/>
    <x v="0"/>
    <x v="3"/>
    <s v="62-304.520 (7), F.A.C."/>
    <x v="3"/>
    <x v="3"/>
    <x v="11"/>
    <x v="76"/>
    <s v="Airports"/>
    <n v="8110"/>
    <x v="0"/>
    <s v="Town of Grant-Valkaria             Brevard County"/>
    <x v="9"/>
    <x v="1"/>
    <m/>
    <m/>
    <n v="0"/>
    <n v="1"/>
    <n v="29"/>
    <n v="2.6276642718834715"/>
    <n v="20.165803202913366"/>
    <n v="2.7124640467850445"/>
    <n v="10299.376925799439"/>
    <n v="20.165803202913366"/>
    <n v="2.7124616488490227"/>
    <n v="10299.376925799439"/>
    <n v="20.165803202913366"/>
    <n v="2.7124616488490227"/>
  </r>
  <r>
    <n v="2392"/>
    <x v="1"/>
    <x v="0"/>
    <x v="3"/>
    <s v="62-304.520 (7), F.A.C."/>
    <x v="3"/>
    <x v="3"/>
    <x v="11"/>
    <x v="20"/>
    <s v="Roads and Highways"/>
    <n v="8140"/>
    <x v="0"/>
    <s v="Town of Grant-Valkaria             Brevard County"/>
    <x v="9"/>
    <x v="1"/>
    <m/>
    <m/>
    <n v="0"/>
    <n v="1"/>
    <n v="126"/>
    <n v="4.9474564307474251"/>
    <n v="38.466052721433456"/>
    <n v="5.0782346606280617"/>
    <n v="16520.746936150827"/>
    <n v="38.466052721433456"/>
    <n v="5.0782301712480642"/>
    <n v="16520.746936150827"/>
    <n v="38.466052721433456"/>
    <n v="5.0782301712480642"/>
  </r>
  <r>
    <n v="2393"/>
    <x v="1"/>
    <x v="0"/>
    <x v="3"/>
    <s v="62-304.520 (7), F.A.C."/>
    <x v="3"/>
    <x v="3"/>
    <x v="11"/>
    <x v="20"/>
    <s v="Roads and Highways"/>
    <n v="8140"/>
    <x v="0"/>
    <s v="Town of Malabar    Town of Grant-Valkaria             Brevard County"/>
    <x v="9"/>
    <x v="1"/>
    <m/>
    <m/>
    <n v="0"/>
    <n v="1"/>
    <n v="2"/>
    <n v="1.3694363246929207E-2"/>
    <n v="5.5651387439562515E-2"/>
    <n v="7.0570158209005002E-3"/>
    <n v="23.875087708519363"/>
    <n v="5.5651387439562515E-2"/>
    <n v="7.0570095821919972E-3"/>
    <n v="23.875087708519363"/>
    <n v="5.5651387439562515E-2"/>
    <n v="7.0570095821919972E-3"/>
  </r>
  <r>
    <n v="2394"/>
    <x v="1"/>
    <x v="0"/>
    <x v="3"/>
    <s v="62-304.520 (7), F.A.C."/>
    <x v="3"/>
    <x v="3"/>
    <x v="11"/>
    <x v="86"/>
    <s v="Communication Facilities"/>
    <n v="8220"/>
    <x v="0"/>
    <s v="Town of Grant-Valkaria             Brevard County"/>
    <x v="9"/>
    <x v="1"/>
    <m/>
    <m/>
    <n v="0"/>
    <n v="1"/>
    <n v="8"/>
    <n v="0.82645470634077589"/>
    <n v="7.0784390656978351"/>
    <n v="0.92841189972467331"/>
    <n v="3337.5471717258401"/>
    <n v="7.0784390656978351"/>
    <n v="0.92841107896823427"/>
    <n v="3337.5471717258401"/>
    <n v="7.0784390656978351"/>
    <n v="0.92841107896823427"/>
  </r>
  <r>
    <n v="2395"/>
    <x v="1"/>
    <x v="0"/>
    <x v="3"/>
    <s v="62-304.520 (7), F.A.C."/>
    <x v="3"/>
    <x v="3"/>
    <x v="11"/>
    <x v="59"/>
    <s v="Electrical power facilities"/>
    <n v="8310"/>
    <x v="0"/>
    <s v="Town of Grant-Valkaria             Brevard County"/>
    <x v="9"/>
    <x v="1"/>
    <m/>
    <m/>
    <n v="0"/>
    <n v="1"/>
    <n v="8"/>
    <n v="1.8940695970563395"/>
    <n v="15.597444634362411"/>
    <n v="2.2611983206259083"/>
    <n v="7330.399304679082"/>
    <n v="15.597444634362411"/>
    <n v="2.2611963216283804"/>
    <n v="7330.399304679082"/>
    <n v="15.597444634362411"/>
    <n v="2.2611963216283804"/>
  </r>
  <r>
    <n v="2396"/>
    <x v="1"/>
    <x v="0"/>
    <x v="3"/>
    <s v="62-304.520 (7), F.A.C."/>
    <x v="3"/>
    <x v="3"/>
    <x v="11"/>
    <x v="22"/>
    <s v="Electrical power transmission lines"/>
    <n v="8320"/>
    <x v="0"/>
    <s v="Town of Grant-Valkaria             Brevard County"/>
    <x v="9"/>
    <x v="1"/>
    <m/>
    <m/>
    <n v="0"/>
    <n v="1"/>
    <n v="215"/>
    <n v="28.682317388468057"/>
    <n v="158.34601408338872"/>
    <n v="18.856031813495772"/>
    <n v="74403.562872975657"/>
    <n v="158.34601408338872"/>
    <n v="18.856015143944695"/>
    <n v="74403.562872975657"/>
    <n v="158.34601408338872"/>
    <n v="18.856015143944695"/>
  </r>
  <r>
    <n v="2397"/>
    <x v="1"/>
    <x v="0"/>
    <x v="3"/>
    <s v="62-304.520 (7), F.A.C."/>
    <x v="3"/>
    <x v="3"/>
    <x v="11"/>
    <x v="22"/>
    <s v="Electrical power transmission lines"/>
    <n v="8320"/>
    <x v="0"/>
    <s v="Town of Malabar    Town of Grant-Valkaria             Brevard County"/>
    <x v="9"/>
    <x v="1"/>
    <m/>
    <m/>
    <n v="0"/>
    <n v="1"/>
    <n v="1"/>
    <n v="7.3680596219645095E-2"/>
    <n v="0.50651450629918415"/>
    <n v="7.2605891205250198E-2"/>
    <n v="169.76129976056743"/>
    <n v="0.50651450629918415"/>
    <n v="7.2605827018489E-2"/>
    <n v="169.76129976056743"/>
    <n v="0.50651450629918415"/>
    <n v="7.2605827018489E-2"/>
  </r>
  <r>
    <n v="2398"/>
    <x v="1"/>
    <x v="0"/>
    <x v="3"/>
    <s v="62-304.520 (7), F.A.C."/>
    <x v="3"/>
    <x v="3"/>
    <x v="11"/>
    <x v="25"/>
    <s v="Surface Water Collection Basin"/>
    <n v="8370"/>
    <x v="0"/>
    <s v="Town of Grant-Valkaria             Brevard County"/>
    <x v="9"/>
    <x v="1"/>
    <m/>
    <m/>
    <n v="0"/>
    <n v="1"/>
    <n v="109"/>
    <n v="8.7189988863665757"/>
    <n v="8.5785828705127898"/>
    <n v="1.2762981207228301"/>
    <n v="13551.13694186447"/>
    <n v="8.5785828705127898"/>
    <n v="1.2762969924198595"/>
    <n v="13551.13694186447"/>
    <n v="8.5785828705127898"/>
    <n v="1.2762969924198595"/>
  </r>
  <r>
    <n v="2399"/>
    <x v="1"/>
    <x v="0"/>
    <x v="3"/>
    <s v="62-304.520 (7), F.A.C."/>
    <x v="3"/>
    <x v="3"/>
    <x v="19"/>
    <x v="8"/>
    <s v="Residential, Medium Density-Two-five dwellingunits per acre"/>
    <n v="1200"/>
    <x v="0"/>
    <s v="Town of Indialantic              Brevard County"/>
    <x v="17"/>
    <x v="1"/>
    <m/>
    <m/>
    <n v="0"/>
    <n v="1"/>
    <n v="542"/>
    <n v="90.710809221456586"/>
    <n v="863.60751428799495"/>
    <n v="127.65892569167173"/>
    <n v="345515.62836680276"/>
    <n v="863.60751428799495"/>
    <n v="127.65881283563709"/>
    <n v="345515.62836680276"/>
    <n v="863.60751428799495"/>
    <n v="127.65881283563709"/>
  </r>
  <r>
    <n v="2400"/>
    <x v="1"/>
    <x v="0"/>
    <x v="3"/>
    <s v="62-304.520 (7), F.A.C."/>
    <x v="3"/>
    <x v="3"/>
    <x v="19"/>
    <x v="9"/>
    <s v="Fixed Single Family Units"/>
    <n v="1210"/>
    <x v="0"/>
    <s v="Town of Indialantic              Brevard County"/>
    <x v="17"/>
    <x v="1"/>
    <m/>
    <m/>
    <n v="0"/>
    <n v="1"/>
    <n v="2392"/>
    <n v="242.47416014679158"/>
    <n v="2289.3465383427124"/>
    <n v="337.47768925417597"/>
    <n v="918011.2812783391"/>
    <n v="2289.3465383427124"/>
    <n v="337.47739090924188"/>
    <n v="918011.2812783391"/>
    <n v="2289.3465383427124"/>
    <n v="337.47739090924188"/>
  </r>
  <r>
    <n v="2401"/>
    <x v="1"/>
    <x v="0"/>
    <x v="3"/>
    <s v="62-304.520 (7), F.A.C."/>
    <x v="3"/>
    <x v="3"/>
    <x v="19"/>
    <x v="62"/>
    <s v="Residential, High Density"/>
    <n v="1300"/>
    <x v="0"/>
    <s v="Town of Indialantic              Brevard County"/>
    <x v="17"/>
    <x v="1"/>
    <m/>
    <m/>
    <n v="0"/>
    <n v="1"/>
    <n v="107"/>
    <n v="9.6702182609502021"/>
    <n v="100.22780173689848"/>
    <n v="17.549706618405455"/>
    <n v="37305.3571433248"/>
    <n v="100.22780173689848"/>
    <n v="17.549691103702607"/>
    <n v="37305.3571433248"/>
    <n v="100.22780173689848"/>
    <n v="17.549691103702607"/>
  </r>
  <r>
    <n v="2402"/>
    <x v="1"/>
    <x v="0"/>
    <x v="3"/>
    <s v="62-304.520 (7), F.A.C."/>
    <x v="3"/>
    <x v="3"/>
    <x v="19"/>
    <x v="10"/>
    <s v="Residential, High density; Multiple Dwelling Units, Low Rise &lt;Two stories or less&gt;"/>
    <n v="1330"/>
    <x v="0"/>
    <s v="Town of Indialantic              Brevard County"/>
    <x v="17"/>
    <x v="1"/>
    <m/>
    <m/>
    <n v="0"/>
    <n v="1"/>
    <n v="109"/>
    <n v="5.3802084303831945"/>
    <n v="57.017487678005175"/>
    <n v="9.5896684100998399"/>
    <n v="20726.492438888094"/>
    <n v="57.017487678005175"/>
    <n v="9.5896599324164775"/>
    <n v="20726.492438888094"/>
    <n v="57.017487678005175"/>
    <n v="9.5896599324164775"/>
  </r>
  <r>
    <n v="2403"/>
    <x v="1"/>
    <x v="0"/>
    <x v="3"/>
    <s v="62-304.520 (7), F.A.C."/>
    <x v="3"/>
    <x v="3"/>
    <x v="19"/>
    <x v="81"/>
    <s v="Residential, High density; Multiple Dwelling Units, High Rise &lt;Three stories or more&gt;"/>
    <n v="1340"/>
    <x v="0"/>
    <s v="Town of Indialantic              Brevard County"/>
    <x v="17"/>
    <x v="1"/>
    <m/>
    <m/>
    <n v="0"/>
    <n v="1"/>
    <n v="19"/>
    <n v="1.7462216239728927"/>
    <n v="18.371654138734282"/>
    <n v="3.1434597373767015"/>
    <n v="6750.507121867432"/>
    <n v="18.371654138734282"/>
    <n v="3.1434569584217718"/>
    <n v="6750.507121867432"/>
    <n v="18.371654138734282"/>
    <n v="3.1434569584217718"/>
  </r>
  <r>
    <n v="2404"/>
    <x v="1"/>
    <x v="0"/>
    <x v="3"/>
    <s v="62-304.520 (7), F.A.C."/>
    <x v="3"/>
    <x v="3"/>
    <x v="19"/>
    <x v="11"/>
    <s v="Commercial and Services"/>
    <n v="1400"/>
    <x v="0"/>
    <s v="Town of Indialantic              Brevard County"/>
    <x v="17"/>
    <x v="1"/>
    <m/>
    <m/>
    <n v="0"/>
    <n v="1"/>
    <n v="54"/>
    <n v="5.5621679146088514"/>
    <n v="62.022828974075544"/>
    <n v="8.5765081491087347"/>
    <n v="21731.410518066117"/>
    <n v="62.022828974075544"/>
    <n v="8.5765005671030483"/>
    <n v="21731.410518066117"/>
    <n v="62.022828974075544"/>
    <n v="8.5765005671030483"/>
  </r>
  <r>
    <n v="2405"/>
    <x v="1"/>
    <x v="0"/>
    <x v="3"/>
    <s v="62-304.520 (7), F.A.C."/>
    <x v="3"/>
    <x v="3"/>
    <x v="19"/>
    <x v="64"/>
    <s v="Retail Sales and Services"/>
    <n v="1410"/>
    <x v="0"/>
    <s v="Town of Indialantic              Brevard County"/>
    <x v="17"/>
    <x v="1"/>
    <m/>
    <m/>
    <n v="0"/>
    <n v="1"/>
    <n v="100"/>
    <n v="9.9877520441815175"/>
    <n v="112.11997095632152"/>
    <n v="15.166676481461488"/>
    <n v="39019.54100919512"/>
    <n v="112.11997095632152"/>
    <n v="15.166663073460763"/>
    <n v="39019.54100919512"/>
    <n v="112.11997095632152"/>
    <n v="15.166663073460763"/>
  </r>
  <r>
    <n v="2406"/>
    <x v="1"/>
    <x v="0"/>
    <x v="3"/>
    <s v="62-304.520 (7), F.A.C."/>
    <x v="3"/>
    <x v="3"/>
    <x v="19"/>
    <x v="66"/>
    <s v="Professional Services"/>
    <n v="1430"/>
    <x v="0"/>
    <s v="Town of Indialantic              Brevard County"/>
    <x v="17"/>
    <x v="1"/>
    <m/>
    <m/>
    <n v="0"/>
    <n v="1"/>
    <n v="66"/>
    <n v="6.1994687155214541"/>
    <n v="67.757574056980474"/>
    <n v="9.3790071798571759"/>
    <n v="24219.376044791887"/>
    <n v="67.757574056980474"/>
    <n v="9.3789988884074909"/>
    <n v="24219.376044791887"/>
    <n v="67.757574056980474"/>
    <n v="9.3789988884074909"/>
  </r>
  <r>
    <n v="2407"/>
    <x v="1"/>
    <x v="0"/>
    <x v="3"/>
    <s v="62-304.520 (7), F.A.C."/>
    <x v="3"/>
    <x v="3"/>
    <x v="19"/>
    <x v="67"/>
    <s v="Tourist Services"/>
    <n v="1450"/>
    <x v="0"/>
    <s v="Town of Indialantic              Brevard County"/>
    <x v="17"/>
    <x v="1"/>
    <m/>
    <m/>
    <n v="0"/>
    <n v="1"/>
    <n v="8"/>
    <n v="0.40033532661944904"/>
    <n v="4.1933047817899389"/>
    <n v="0.66082401940082747"/>
    <n v="1560.9456622616267"/>
    <n v="4.1933047817899389"/>
    <n v="0.6608234352036948"/>
    <n v="1560.9456622616267"/>
    <n v="4.1933047817899389"/>
    <n v="0.6608234352036948"/>
  </r>
  <r>
    <n v="2408"/>
    <x v="1"/>
    <x v="0"/>
    <x v="3"/>
    <s v="62-304.520 (7), F.A.C."/>
    <x v="3"/>
    <x v="3"/>
    <x v="19"/>
    <x v="69"/>
    <s v="Institutional (Educational,religious,health and military facilities)"/>
    <n v="1700"/>
    <x v="0"/>
    <s v="Town of Indialantic              Brevard County"/>
    <x v="17"/>
    <x v="1"/>
    <m/>
    <m/>
    <n v="0"/>
    <n v="1"/>
    <n v="1"/>
    <n v="7.1565343559902399E-3"/>
    <n v="6.8795087448884101E-2"/>
    <n v="9.1495981178966301E-3"/>
    <n v="27.975404862607416"/>
    <n v="6.8795087448884101E-2"/>
    <n v="9.1495900292544799E-3"/>
    <n v="27.975404862607416"/>
    <n v="6.8795087448884101E-2"/>
    <n v="9.1495900292544799E-3"/>
  </r>
  <r>
    <n v="2409"/>
    <x v="1"/>
    <x v="0"/>
    <x v="3"/>
    <s v="62-304.520 (7), F.A.C."/>
    <x v="3"/>
    <x v="3"/>
    <x v="19"/>
    <x v="71"/>
    <s v="Religious"/>
    <n v="1720"/>
    <x v="0"/>
    <s v="Town of Indialantic              Brevard County"/>
    <x v="17"/>
    <x v="1"/>
    <m/>
    <m/>
    <n v="0"/>
    <n v="1"/>
    <n v="1"/>
    <n v="1.08516148151771E-2"/>
    <n v="0.10431554618987328"/>
    <n v="1.3873742449929907E-2"/>
    <n v="42.419738768324883"/>
    <n v="0.10431554618987328"/>
    <n v="1.3873730184939001E-2"/>
    <n v="42.419738768324883"/>
    <n v="0.10431554618987328"/>
    <n v="1.3873730184939001E-2"/>
  </r>
  <r>
    <n v="2410"/>
    <x v="1"/>
    <x v="0"/>
    <x v="3"/>
    <s v="62-304.520 (7), F.A.C."/>
    <x v="3"/>
    <x v="3"/>
    <x v="19"/>
    <x v="14"/>
    <s v="Governmental"/>
    <n v="1750"/>
    <x v="0"/>
    <s v="Town of Indialantic              Brevard County"/>
    <x v="17"/>
    <x v="1"/>
    <m/>
    <m/>
    <n v="0"/>
    <n v="1"/>
    <n v="4"/>
    <n v="0.44851035744599677"/>
    <n v="4.1529440254940608"/>
    <n v="0.60526008050262503"/>
    <n v="1729.2861553627736"/>
    <n v="4.1529440254940608"/>
    <n v="0.60525954542642668"/>
    <n v="1729.2861553627736"/>
    <n v="4.1529440254940608"/>
    <n v="0.60525954542642668"/>
  </r>
  <r>
    <n v="2411"/>
    <x v="1"/>
    <x v="0"/>
    <x v="3"/>
    <s v="62-304.520 (7), F.A.C."/>
    <x v="3"/>
    <x v="3"/>
    <x v="19"/>
    <x v="16"/>
    <s v="Parks and Zoos"/>
    <n v="1850"/>
    <x v="0"/>
    <s v="Town of Indialantic              Brevard County"/>
    <x v="17"/>
    <x v="1"/>
    <m/>
    <m/>
    <n v="0"/>
    <n v="1"/>
    <n v="7"/>
    <n v="1.0945539384251517"/>
    <n v="8.0502054878043801"/>
    <n v="1.0879364315994495"/>
    <n v="3551.9827511116182"/>
    <n v="8.0502054878043801"/>
    <n v="1.0879354698163932"/>
    <n v="3551.9827511116182"/>
    <n v="8.0502054878043801"/>
    <n v="1.0879354698163932"/>
  </r>
  <r>
    <n v="2412"/>
    <x v="1"/>
    <x v="0"/>
    <x v="3"/>
    <s v="62-304.520 (7), F.A.C."/>
    <x v="3"/>
    <x v="3"/>
    <x v="19"/>
    <x v="20"/>
    <s v="Roads and Highways"/>
    <n v="8140"/>
    <x v="0"/>
    <s v="Town of Indialantic              Brevard County"/>
    <x v="17"/>
    <x v="1"/>
    <m/>
    <m/>
    <n v="0"/>
    <n v="1"/>
    <n v="18"/>
    <n v="0.1610684484945118"/>
    <n v="1.5912706760847934"/>
    <n v="0.21037067685275035"/>
    <n v="620.0061022470295"/>
    <n v="1.5912706760847934"/>
    <n v="0.2103704908759354"/>
    <n v="620.0061022470295"/>
    <n v="1.5912706760847934"/>
    <n v="0.2103704908759354"/>
  </r>
  <r>
    <n v="2413"/>
    <x v="1"/>
    <x v="0"/>
    <x v="3"/>
    <s v="62-304.520 (7), F.A.C."/>
    <x v="3"/>
    <x v="3"/>
    <x v="12"/>
    <x v="5"/>
    <s v="Residential, Low Density-Less than two dwelling units/acre"/>
    <n v="1100"/>
    <x v="0"/>
    <s v="Town of Malabar                 Brevard County"/>
    <x v="10"/>
    <x v="1"/>
    <m/>
    <m/>
    <n v="0"/>
    <n v="1"/>
    <n v="2087"/>
    <n v="341.00723580712531"/>
    <n v="2908.3194527177402"/>
    <n v="405.68089773210164"/>
    <n v="1310851.7005277968"/>
    <n v="2908.3194527177402"/>
    <n v="405.68053909256918"/>
    <n v="1310851.7005277968"/>
    <n v="2908.3194527177402"/>
    <n v="405.68053909256918"/>
  </r>
  <r>
    <n v="2414"/>
    <x v="1"/>
    <x v="0"/>
    <x v="3"/>
    <s v="62-304.520 (7), F.A.C."/>
    <x v="3"/>
    <x v="3"/>
    <x v="12"/>
    <x v="6"/>
    <s v="Residential, Rural &lt; or = 0.5 dwelling units/acre"/>
    <n v="1180"/>
    <x v="0"/>
    <s v="Town of Malabar                 Brevard County"/>
    <x v="10"/>
    <x v="1"/>
    <m/>
    <m/>
    <n v="0"/>
    <n v="1"/>
    <n v="114"/>
    <n v="29.004613335381023"/>
    <n v="202.66960899819603"/>
    <n v="27.808748695194119"/>
    <n v="105350.41118288026"/>
    <n v="202.66960899819603"/>
    <n v="27.808724111052527"/>
    <n v="105350.41118288026"/>
    <n v="202.66960899819603"/>
    <n v="27.808724111052527"/>
  </r>
  <r>
    <n v="2415"/>
    <x v="1"/>
    <x v="0"/>
    <x v="3"/>
    <s v="62-304.520 (7), F.A.C."/>
    <x v="3"/>
    <x v="3"/>
    <x v="12"/>
    <x v="8"/>
    <s v="Residential, Medium Density-Two-five dwellingunits per acre"/>
    <n v="1200"/>
    <x v="0"/>
    <s v="Town of Malabar                 Brevard County"/>
    <x v="10"/>
    <x v="1"/>
    <m/>
    <m/>
    <n v="0"/>
    <n v="1"/>
    <n v="498"/>
    <n v="100.25518287854231"/>
    <n v="887.60054542090006"/>
    <n v="128.77022289641423"/>
    <n v="368943.58865743963"/>
    <n v="887.60054542090006"/>
    <n v="128.77010905794452"/>
    <n v="368943.58865743963"/>
    <n v="887.60054542090006"/>
    <n v="128.77010905794452"/>
  </r>
  <r>
    <n v="2416"/>
    <x v="1"/>
    <x v="0"/>
    <x v="3"/>
    <s v="62-304.520 (7), F.A.C."/>
    <x v="3"/>
    <x v="3"/>
    <x v="12"/>
    <x v="9"/>
    <s v="Fixed Single Family Units"/>
    <n v="1210"/>
    <x v="0"/>
    <s v="Town of Malabar                 Brevard County"/>
    <x v="10"/>
    <x v="1"/>
    <m/>
    <m/>
    <n v="0"/>
    <n v="1"/>
    <n v="7186"/>
    <n v="1600.0577519078831"/>
    <n v="15215.207863523616"/>
    <n v="2208.2206478644694"/>
    <n v="6298059.0902438266"/>
    <n v="15215.207863523616"/>
    <n v="2208.2186957015119"/>
    <n v="6298059.0902438266"/>
    <n v="15215.207863523616"/>
    <n v="2208.2186957015119"/>
  </r>
  <r>
    <n v="2417"/>
    <x v="1"/>
    <x v="0"/>
    <x v="3"/>
    <s v="62-304.520 (7), F.A.C."/>
    <x v="3"/>
    <x v="3"/>
    <x v="12"/>
    <x v="62"/>
    <s v="Residential, High Density"/>
    <n v="1300"/>
    <x v="0"/>
    <s v="Town of Malabar                 Brevard County"/>
    <x v="10"/>
    <x v="1"/>
    <m/>
    <m/>
    <n v="0"/>
    <n v="1"/>
    <n v="124"/>
    <n v="26.468867299018559"/>
    <n v="250.10617117533218"/>
    <n v="44.114038082702372"/>
    <n v="100351.9439046219"/>
    <n v="250.10617117533218"/>
    <n v="44.113999083976772"/>
    <n v="100351.9439046219"/>
    <n v="250.10617117533218"/>
    <n v="44.113999083976772"/>
  </r>
  <r>
    <n v="2418"/>
    <x v="1"/>
    <x v="0"/>
    <x v="3"/>
    <s v="62-304.520 (7), F.A.C."/>
    <x v="3"/>
    <x v="3"/>
    <x v="12"/>
    <x v="80"/>
    <s v="Fixed Single Family Units"/>
    <n v="1310"/>
    <x v="0"/>
    <s v="Town of Malabar                 Brevard County"/>
    <x v="10"/>
    <x v="1"/>
    <m/>
    <m/>
    <n v="0"/>
    <n v="1"/>
    <n v="6"/>
    <n v="0.50922202567793573"/>
    <n v="5.0621982571297153"/>
    <n v="0.86467954520225254"/>
    <n v="1813.2661556631178"/>
    <n v="5.0621982571297153"/>
    <n v="0.86467878078797877"/>
    <n v="1813.2661556631178"/>
    <n v="5.0621982571297153"/>
    <n v="0.86467878078797877"/>
  </r>
  <r>
    <n v="2419"/>
    <x v="1"/>
    <x v="0"/>
    <x v="3"/>
    <s v="62-304.520 (7), F.A.C."/>
    <x v="3"/>
    <x v="3"/>
    <x v="12"/>
    <x v="63"/>
    <s v="Mobile Home Units"/>
    <n v="1320"/>
    <x v="0"/>
    <s v="Town of Malabar                 Brevard County"/>
    <x v="10"/>
    <x v="1"/>
    <m/>
    <m/>
    <n v="0"/>
    <n v="1"/>
    <n v="176"/>
    <n v="41.7280843114806"/>
    <n v="457.48921622652455"/>
    <n v="84.375748140195597"/>
    <n v="164528.10561118351"/>
    <n v="457.48921622652455"/>
    <n v="84.375673548369804"/>
    <n v="164528.10561118351"/>
    <n v="457.48921622652455"/>
    <n v="84.375673548369804"/>
  </r>
  <r>
    <n v="2420"/>
    <x v="1"/>
    <x v="0"/>
    <x v="3"/>
    <s v="62-304.520 (7), F.A.C."/>
    <x v="3"/>
    <x v="3"/>
    <x v="12"/>
    <x v="10"/>
    <s v="Residential, High density; Multiple Dwelling Units, Low Rise &lt;Two stories or less&gt;"/>
    <n v="1330"/>
    <x v="0"/>
    <s v="Town of Malabar                 Brevard County"/>
    <x v="10"/>
    <x v="1"/>
    <m/>
    <m/>
    <n v="0"/>
    <n v="1"/>
    <n v="121"/>
    <n v="27.616969742259545"/>
    <n v="308.22142999980304"/>
    <n v="55.357687933995031"/>
    <n v="112167.00434647259"/>
    <n v="308.22142999980304"/>
    <n v="55.357638995394666"/>
    <n v="112167.00434647259"/>
    <n v="308.22142999980304"/>
    <n v="55.357638995394666"/>
  </r>
  <r>
    <n v="2421"/>
    <x v="1"/>
    <x v="0"/>
    <x v="3"/>
    <s v="62-304.520 (7), F.A.C."/>
    <x v="3"/>
    <x v="3"/>
    <x v="12"/>
    <x v="11"/>
    <s v="Commercial and Services"/>
    <n v="1400"/>
    <x v="0"/>
    <s v="Town of Malabar                 Brevard County"/>
    <x v="10"/>
    <x v="1"/>
    <m/>
    <m/>
    <n v="0"/>
    <n v="1"/>
    <n v="135"/>
    <n v="14.528517671978637"/>
    <n v="122.60968458470799"/>
    <n v="16.281078599327593"/>
    <n v="52489.616698386002"/>
    <n v="122.60968458470799"/>
    <n v="16.28106420614699"/>
    <n v="52489.616698386002"/>
    <n v="122.60968458470799"/>
    <n v="16.28106420614699"/>
  </r>
  <r>
    <n v="2422"/>
    <x v="1"/>
    <x v="0"/>
    <x v="3"/>
    <s v="62-304.520 (7), F.A.C."/>
    <x v="3"/>
    <x v="3"/>
    <x v="12"/>
    <x v="11"/>
    <s v="Commercial and Services"/>
    <n v="1400"/>
    <x v="0"/>
    <s v="Town of Malabar                 Brevard County   SJRWMD C-1 Diversion"/>
    <x v="10"/>
    <x v="1"/>
    <m/>
    <m/>
    <n v="0.38"/>
    <n v="0.62"/>
    <n v="3"/>
    <n v="0.22215234044169602"/>
    <n v="2.4251147074109309"/>
    <n v="0.19506646031285516"/>
    <n v="965.64969367072615"/>
    <n v="1.5035711185947771"/>
    <n v="0.19506628786563157"/>
    <n v="598.70281007585015"/>
    <n v="1.5035711185947771"/>
    <n v="0.19506628786563157"/>
  </r>
  <r>
    <n v="2423"/>
    <x v="1"/>
    <x v="0"/>
    <x v="3"/>
    <s v="62-304.520 (7), F.A.C."/>
    <x v="3"/>
    <x v="3"/>
    <x v="12"/>
    <x v="64"/>
    <s v="Retail Sales and Services"/>
    <n v="1410"/>
    <x v="0"/>
    <s v="Town of Malabar                 Brevard County"/>
    <x v="10"/>
    <x v="1"/>
    <m/>
    <m/>
    <n v="0"/>
    <n v="1"/>
    <n v="109"/>
    <n v="22.851668395226863"/>
    <n v="221.9902015749918"/>
    <n v="30.008508770035732"/>
    <n v="89081.95312857446"/>
    <n v="221.9902015749918"/>
    <n v="30.008482241210665"/>
    <n v="89081.95312857446"/>
    <n v="221.9902015749918"/>
    <n v="30.008482241210665"/>
  </r>
  <r>
    <n v="2424"/>
    <x v="1"/>
    <x v="0"/>
    <x v="3"/>
    <s v="62-304.520 (7), F.A.C."/>
    <x v="3"/>
    <x v="3"/>
    <x v="12"/>
    <x v="64"/>
    <s v="Retail Sales and Services"/>
    <n v="1410"/>
    <x v="0"/>
    <s v="Town of Malabar                 Brevard County   SJRWMD C-1 Diversion"/>
    <x v="10"/>
    <x v="1"/>
    <m/>
    <m/>
    <n v="0.38"/>
    <n v="0.62"/>
    <n v="4"/>
    <n v="5.1410181350753197E-2"/>
    <n v="0.53675981316067389"/>
    <n v="4.2821267266963989E-2"/>
    <n v="219.27133201230657"/>
    <n v="0.33279108415961778"/>
    <n v="4.2821229411103882E-2"/>
    <n v="135.94822584763006"/>
    <n v="0.33279108415961778"/>
    <n v="4.2821229411103882E-2"/>
  </r>
  <r>
    <n v="2425"/>
    <x v="1"/>
    <x v="0"/>
    <x v="3"/>
    <s v="62-304.520 (7), F.A.C."/>
    <x v="3"/>
    <x v="3"/>
    <x v="12"/>
    <x v="65"/>
    <s v="Wholesale Sales and Services &lt;Excluding warehouses associated with industrial use&gt;"/>
    <n v="1420"/>
    <x v="0"/>
    <s v="Town of Malabar                 Brevard County"/>
    <x v="10"/>
    <x v="1"/>
    <m/>
    <m/>
    <n v="0"/>
    <n v="1"/>
    <n v="82"/>
    <n v="25.320311360647032"/>
    <n v="191.91213194150316"/>
    <n v="25.798061227982153"/>
    <n v="96352.096966079"/>
    <n v="191.91213194150316"/>
    <n v="25.798038421375576"/>
    <n v="96352.096966079"/>
    <n v="191.91213194150316"/>
    <n v="25.798038421375576"/>
  </r>
  <r>
    <n v="2426"/>
    <x v="1"/>
    <x v="0"/>
    <x v="3"/>
    <s v="62-304.520 (7), F.A.C."/>
    <x v="3"/>
    <x v="3"/>
    <x v="12"/>
    <x v="66"/>
    <s v="Professional Services"/>
    <n v="1430"/>
    <x v="0"/>
    <s v="Town of Malabar                 Brevard County"/>
    <x v="10"/>
    <x v="1"/>
    <m/>
    <m/>
    <n v="0"/>
    <n v="1"/>
    <n v="317"/>
    <n v="152.0658070869861"/>
    <n v="1121.6874282835986"/>
    <n v="150.78753897796423"/>
    <n v="601097.63783005031"/>
    <n v="1121.6874282835986"/>
    <n v="150.78740567523101"/>
    <n v="601097.63783005031"/>
    <n v="1121.6874282835986"/>
    <n v="150.78740567523101"/>
  </r>
  <r>
    <n v="2427"/>
    <x v="1"/>
    <x v="0"/>
    <x v="3"/>
    <s v="62-304.520 (7), F.A.C."/>
    <x v="3"/>
    <x v="3"/>
    <x v="12"/>
    <x v="67"/>
    <s v="Tourist Services"/>
    <n v="1450"/>
    <x v="0"/>
    <s v="Town of Malabar                 Brevard County"/>
    <x v="10"/>
    <x v="1"/>
    <m/>
    <m/>
    <n v="0"/>
    <n v="1"/>
    <n v="46"/>
    <n v="15.612325498579501"/>
    <n v="127.16498652562152"/>
    <n v="17.582986574320095"/>
    <n v="56752.222693232958"/>
    <n v="127.16498652562152"/>
    <n v="17.582971030196305"/>
    <n v="56752.222693232958"/>
    <n v="127.16498652562152"/>
    <n v="17.582971030196305"/>
  </r>
  <r>
    <n v="2428"/>
    <x v="1"/>
    <x v="0"/>
    <x v="3"/>
    <s v="62-304.520 (7), F.A.C."/>
    <x v="3"/>
    <x v="3"/>
    <x v="12"/>
    <x v="90"/>
    <s v="Commercial and Services Under Construction"/>
    <n v="1490"/>
    <x v="0"/>
    <s v="Town of Malabar                 Brevard County"/>
    <x v="10"/>
    <x v="1"/>
    <m/>
    <m/>
    <n v="0"/>
    <n v="1"/>
    <n v="4"/>
    <n v="0.13513090135977215"/>
    <n v="1.2568625296507427"/>
    <n v="0.18748804465362454"/>
    <n v="464.64376646709786"/>
    <n v="1.2568625296507427"/>
    <n v="0.18748787890604993"/>
    <n v="464.64376646709786"/>
    <n v="1.2568625296507427"/>
    <n v="0.18748787890604993"/>
  </r>
  <r>
    <n v="2429"/>
    <x v="1"/>
    <x v="0"/>
    <x v="3"/>
    <s v="62-304.520 (7), F.A.C."/>
    <x v="3"/>
    <x v="3"/>
    <x v="12"/>
    <x v="68"/>
    <s v="Other Light Industrial"/>
    <n v="1550"/>
    <x v="0"/>
    <s v="Town of Malabar                 Brevard County"/>
    <x v="10"/>
    <x v="1"/>
    <m/>
    <m/>
    <n v="0"/>
    <n v="1"/>
    <n v="39"/>
    <n v="8.0031614335981605"/>
    <n v="60.93030642776116"/>
    <n v="8.3139211279294809"/>
    <n v="29736.980710867152"/>
    <n v="60.93030642776116"/>
    <n v="8.3139137780621173"/>
    <n v="29736.980710867152"/>
    <n v="60.93030642776116"/>
    <n v="8.3139137780621173"/>
  </r>
  <r>
    <n v="2430"/>
    <x v="1"/>
    <x v="0"/>
    <x v="3"/>
    <s v="62-304.520 (7), F.A.C."/>
    <x v="3"/>
    <x v="3"/>
    <x v="12"/>
    <x v="123"/>
    <s v="Extractive"/>
    <n v="1600"/>
    <x v="0"/>
    <s v="Town of Malabar                 Brevard County"/>
    <x v="10"/>
    <x v="1"/>
    <m/>
    <m/>
    <n v="0"/>
    <n v="1"/>
    <n v="9"/>
    <n v="2.766217927885906"/>
    <n v="13.001418813795077"/>
    <n v="1.7040732675330117"/>
    <n v="5997.8955797738736"/>
    <n v="13.001418813795077"/>
    <n v="1.7040717610582314"/>
    <n v="5997.8955797738736"/>
    <n v="13.001418813795077"/>
    <n v="1.7040717610582314"/>
  </r>
  <r>
    <n v="2431"/>
    <x v="1"/>
    <x v="0"/>
    <x v="3"/>
    <s v="62-304.520 (7), F.A.C."/>
    <x v="3"/>
    <x v="3"/>
    <x v="12"/>
    <x v="69"/>
    <s v="Institutional (Educational,religious,health and military facilities)"/>
    <n v="1700"/>
    <x v="0"/>
    <s v="Town of Malabar                 Brevard County"/>
    <x v="10"/>
    <x v="1"/>
    <m/>
    <m/>
    <n v="0"/>
    <n v="1"/>
    <n v="8"/>
    <n v="0.49575630035975876"/>
    <n v="4.8352299403756813"/>
    <n v="0.64913400388357556"/>
    <n v="2254.2090804567092"/>
    <n v="4.8352299403756813"/>
    <n v="0.64913343002092427"/>
    <n v="2254.2090804567092"/>
    <n v="4.8352299403756813"/>
    <n v="0.64913343002092427"/>
  </r>
  <r>
    <n v="2432"/>
    <x v="1"/>
    <x v="0"/>
    <x v="3"/>
    <s v="62-304.520 (7), F.A.C."/>
    <x v="3"/>
    <x v="3"/>
    <x v="12"/>
    <x v="69"/>
    <s v="Institutional (Educational,religious,health and military facilities)"/>
    <n v="1700"/>
    <x v="0"/>
    <s v="Town of Malabar                 Brevard County   SJRWMD C-1 Diversion"/>
    <x v="10"/>
    <x v="1"/>
    <m/>
    <m/>
    <n v="0.38"/>
    <n v="0.62"/>
    <n v="2"/>
    <n v="2.204820959184569E-2"/>
    <n v="0.19399797844491004"/>
    <n v="1.5768950965029171E-2"/>
    <n v="90.862731586852533"/>
    <n v="0.12027874663584422"/>
    <n v="1.5768937024591687E-2"/>
    <n v="56.334893583848569"/>
    <n v="0.12027874663584422"/>
    <n v="1.5768937024591687E-2"/>
  </r>
  <r>
    <n v="2433"/>
    <x v="1"/>
    <x v="0"/>
    <x v="3"/>
    <s v="62-304.520 (7), F.A.C."/>
    <x v="3"/>
    <x v="3"/>
    <x v="12"/>
    <x v="71"/>
    <s v="Religious"/>
    <n v="1720"/>
    <x v="0"/>
    <s v="Town of Malabar                 Brevard County"/>
    <x v="10"/>
    <x v="1"/>
    <m/>
    <m/>
    <n v="0"/>
    <n v="1"/>
    <n v="85"/>
    <n v="28.878892498718326"/>
    <n v="234.22001398490099"/>
    <n v="31.194375471491142"/>
    <n v="112602.63281146063"/>
    <n v="234.22001398490099"/>
    <n v="31.194347894308404"/>
    <n v="112602.63281146063"/>
    <n v="234.22001398490099"/>
    <n v="31.194347894308404"/>
  </r>
  <r>
    <n v="2434"/>
    <x v="1"/>
    <x v="0"/>
    <x v="3"/>
    <s v="62-304.520 (7), F.A.C."/>
    <x v="3"/>
    <x v="3"/>
    <x v="12"/>
    <x v="14"/>
    <s v="Governmental"/>
    <n v="1750"/>
    <x v="0"/>
    <s v="Town of Malabar                 Brevard County"/>
    <x v="10"/>
    <x v="1"/>
    <m/>
    <m/>
    <n v="0"/>
    <n v="1"/>
    <n v="65"/>
    <n v="22.101183123794922"/>
    <n v="171.42496088990097"/>
    <n v="23.399444169042777"/>
    <n v="83973.28025706156"/>
    <n v="171.42496088990097"/>
    <n v="23.399423482917882"/>
    <n v="83973.28025706156"/>
    <n v="171.42496088990097"/>
    <n v="23.399423482917882"/>
  </r>
  <r>
    <n v="2435"/>
    <x v="1"/>
    <x v="0"/>
    <x v="3"/>
    <s v="62-304.520 (7), F.A.C."/>
    <x v="3"/>
    <x v="3"/>
    <x v="12"/>
    <x v="73"/>
    <s v="Commercial Child Care"/>
    <n v="1780"/>
    <x v="0"/>
    <s v="Town of Malabar                 Brevard County"/>
    <x v="10"/>
    <x v="1"/>
    <m/>
    <m/>
    <n v="0"/>
    <n v="1"/>
    <n v="45"/>
    <n v="15.924248797184992"/>
    <n v="133.2552825028161"/>
    <n v="18.298053088809628"/>
    <n v="61868.600220520006"/>
    <n v="133.2552825028161"/>
    <n v="18.298036912536002"/>
    <n v="61868.600220520006"/>
    <n v="133.2552825028161"/>
    <n v="18.298036912536002"/>
  </r>
  <r>
    <n v="2436"/>
    <x v="1"/>
    <x v="0"/>
    <x v="3"/>
    <s v="62-304.520 (7), F.A.C."/>
    <x v="3"/>
    <x v="3"/>
    <x v="12"/>
    <x v="16"/>
    <s v="Parks and Zoos"/>
    <n v="1850"/>
    <x v="0"/>
    <s v="Town of Malabar                 Brevard County"/>
    <x v="10"/>
    <x v="1"/>
    <m/>
    <m/>
    <n v="0"/>
    <n v="1"/>
    <n v="41"/>
    <n v="2.9356370594139123"/>
    <n v="22.454663682889855"/>
    <n v="3.286861201219347"/>
    <n v="10087.57373521027"/>
    <n v="22.454663682889855"/>
    <n v="3.2868582954912937"/>
    <n v="10087.57373521027"/>
    <n v="22.454663682889855"/>
    <n v="3.2868582954912937"/>
  </r>
  <r>
    <n v="2437"/>
    <x v="1"/>
    <x v="0"/>
    <x v="3"/>
    <s v="62-304.520 (7), F.A.C."/>
    <x v="3"/>
    <x v="3"/>
    <x v="12"/>
    <x v="125"/>
    <s v="Sand other than beaches"/>
    <n v="7200"/>
    <x v="0"/>
    <s v="Town of Malabar                 Brevard County"/>
    <x v="10"/>
    <x v="1"/>
    <m/>
    <m/>
    <n v="0"/>
    <n v="1"/>
    <n v="6"/>
    <n v="0.56701199729720764"/>
    <n v="2.9695889602438674"/>
    <n v="0.43014181748962538"/>
    <n v="1388.1309645393396"/>
    <n v="2.9695889602438674"/>
    <n v="0.43014143722557863"/>
    <n v="1388.1309645393396"/>
    <n v="2.9695889602438674"/>
    <n v="0.43014143722557863"/>
  </r>
  <r>
    <n v="2438"/>
    <x v="1"/>
    <x v="0"/>
    <x v="3"/>
    <s v="62-304.520 (7), F.A.C."/>
    <x v="3"/>
    <x v="3"/>
    <x v="12"/>
    <x v="75"/>
    <s v="Disturbed land"/>
    <n v="7400"/>
    <x v="0"/>
    <s v="Town of Malabar                 Brevard County"/>
    <x v="10"/>
    <x v="1"/>
    <m/>
    <m/>
    <n v="0"/>
    <n v="1"/>
    <n v="124"/>
    <n v="35.779542263577838"/>
    <n v="189.64222931831299"/>
    <n v="23.752440895113583"/>
    <n v="89563.323870910346"/>
    <n v="189.64222931831299"/>
    <n v="23.752419896924248"/>
    <n v="89563.323870910346"/>
    <n v="189.64222931831299"/>
    <n v="23.752419896924248"/>
  </r>
  <r>
    <n v="2439"/>
    <x v="1"/>
    <x v="0"/>
    <x v="3"/>
    <s v="62-304.520 (7), F.A.C."/>
    <x v="3"/>
    <x v="3"/>
    <x v="12"/>
    <x v="93"/>
    <s v="Rural land in transition without positive indicators of intended activity"/>
    <n v="7410"/>
    <x v="0"/>
    <s v="Town of Malabar                 Brevard County"/>
    <x v="10"/>
    <x v="1"/>
    <m/>
    <m/>
    <n v="0"/>
    <n v="1"/>
    <n v="90"/>
    <n v="20.284820534407451"/>
    <n v="114.05169646874424"/>
    <n v="14.234524179319539"/>
    <n v="56483.990139004658"/>
    <n v="114.05169646874424"/>
    <n v="14.234511595381937"/>
    <n v="56483.990139004658"/>
    <n v="114.05169646874424"/>
    <n v="14.234511595381937"/>
  </r>
  <r>
    <n v="2440"/>
    <x v="1"/>
    <x v="0"/>
    <x v="3"/>
    <s v="62-304.520 (7), F.A.C."/>
    <x v="3"/>
    <x v="3"/>
    <x v="12"/>
    <x v="18"/>
    <s v="Spoil areas"/>
    <n v="7430"/>
    <x v="0"/>
    <s v="Town of Malabar                 Brevard County"/>
    <x v="10"/>
    <x v="1"/>
    <m/>
    <m/>
    <n v="0"/>
    <n v="1"/>
    <n v="6"/>
    <n v="0.73527916128227055"/>
    <n v="1.5639287010297429"/>
    <n v="0.16686643917375901"/>
    <n v="737.61688260133815"/>
    <n v="1.5639287010297429"/>
    <n v="0.16686629165657996"/>
    <n v="737.61688260133815"/>
    <n v="1.5639287010297429"/>
    <n v="0.16686629165657996"/>
  </r>
  <r>
    <n v="2441"/>
    <x v="1"/>
    <x v="0"/>
    <x v="3"/>
    <s v="62-304.520 (7), F.A.C."/>
    <x v="3"/>
    <x v="3"/>
    <x v="12"/>
    <x v="20"/>
    <s v="Roads and Highways"/>
    <n v="8140"/>
    <x v="0"/>
    <s v="Town of Malabar                 Brevard County"/>
    <x v="10"/>
    <x v="1"/>
    <m/>
    <m/>
    <n v="0"/>
    <n v="1"/>
    <n v="38"/>
    <n v="0.47798513456094671"/>
    <n v="3.052393076295528"/>
    <n v="0.47773069535259782"/>
    <n v="1355.3701647650232"/>
    <n v="3.052393076295528"/>
    <n v="0.47773027301791465"/>
    <n v="1355.3701647650232"/>
    <n v="3.052393076295528"/>
    <n v="0.47773027301791465"/>
  </r>
  <r>
    <n v="2442"/>
    <x v="1"/>
    <x v="0"/>
    <x v="3"/>
    <s v="62-304.520 (7), F.A.C."/>
    <x v="3"/>
    <x v="3"/>
    <x v="12"/>
    <x v="58"/>
    <s v="Communications"/>
    <n v="8200"/>
    <x v="0"/>
    <s v="Town of Malabar                 Brevard County"/>
    <x v="10"/>
    <x v="1"/>
    <m/>
    <m/>
    <n v="0"/>
    <n v="1"/>
    <n v="10"/>
    <n v="0.68591744498742724"/>
    <n v="6.5553940138904778"/>
    <n v="0.87217030216409841"/>
    <n v="3067.1158884476745"/>
    <n v="6.5553940138904778"/>
    <n v="0.87216953112767404"/>
    <n v="3067.1158884476745"/>
    <n v="6.5553940138904778"/>
    <n v="0.87216953112767404"/>
  </r>
  <r>
    <n v="2443"/>
    <x v="1"/>
    <x v="0"/>
    <x v="3"/>
    <s v="62-304.520 (7), F.A.C."/>
    <x v="3"/>
    <x v="3"/>
    <x v="12"/>
    <x v="58"/>
    <s v="Communications"/>
    <n v="8200"/>
    <x v="0"/>
    <s v="Town of Malabar                 Brevard County   SJRWMD C-1 Diversion"/>
    <x v="10"/>
    <x v="1"/>
    <m/>
    <m/>
    <n v="0.38"/>
    <n v="0.62"/>
    <n v="1"/>
    <n v="4.1155673510064798E-4"/>
    <n v="3.5173090126062972E-3"/>
    <n v="2.76053434601235E-4"/>
    <n v="1.6191805746116943"/>
    <n v="2.1807315878159044E-3"/>
    <n v="2.7605319055800976E-4"/>
    <n v="1.0038919562592505"/>
    <n v="2.1807315878159044E-3"/>
    <n v="2.7605319055800976E-4"/>
  </r>
  <r>
    <n v="2444"/>
    <x v="1"/>
    <x v="0"/>
    <x v="3"/>
    <s v="62-304.520 (7), F.A.C."/>
    <x v="3"/>
    <x v="3"/>
    <x v="12"/>
    <x v="86"/>
    <s v="Communication Facilities"/>
    <n v="8220"/>
    <x v="0"/>
    <s v="Town of Malabar                 Brevard County"/>
    <x v="10"/>
    <x v="1"/>
    <m/>
    <m/>
    <n v="0"/>
    <n v="1"/>
    <n v="5"/>
    <n v="0.34006664098813616"/>
    <n v="2.5117567155328362"/>
    <n v="0.34083292109731661"/>
    <n v="1119.9728104621092"/>
    <n v="2.5117567155328362"/>
    <n v="0.34083261978621027"/>
    <n v="1119.9728104621092"/>
    <n v="2.5117567155328362"/>
    <n v="0.34083261978621027"/>
  </r>
  <r>
    <n v="2445"/>
    <x v="1"/>
    <x v="0"/>
    <x v="3"/>
    <s v="62-304.520 (7), F.A.C."/>
    <x v="3"/>
    <x v="3"/>
    <x v="12"/>
    <x v="22"/>
    <s v="Electrical power transmission lines"/>
    <n v="8320"/>
    <x v="0"/>
    <s v="Town of Malabar                 Brevard County"/>
    <x v="10"/>
    <x v="1"/>
    <m/>
    <m/>
    <n v="0"/>
    <n v="1"/>
    <n v="105"/>
    <n v="16.326131787672168"/>
    <n v="75.313523270905364"/>
    <n v="7.3072092943177198"/>
    <n v="35642.654634962761"/>
    <n v="75.313523270905364"/>
    <n v="7.3072028344273452"/>
    <n v="35642.654634962761"/>
    <n v="75.313523270905364"/>
    <n v="7.3072028344273452"/>
  </r>
  <r>
    <n v="2446"/>
    <x v="1"/>
    <x v="0"/>
    <x v="3"/>
    <s v="62-304.520 (7), F.A.C."/>
    <x v="3"/>
    <x v="3"/>
    <x v="12"/>
    <x v="25"/>
    <s v="Surface Water Collection Basin"/>
    <n v="8370"/>
    <x v="0"/>
    <s v="Town of Malabar                 Brevard County"/>
    <x v="10"/>
    <x v="1"/>
    <m/>
    <m/>
    <n v="0"/>
    <n v="1"/>
    <n v="106"/>
    <n v="7.8142779510182327"/>
    <n v="6.8904977143199986"/>
    <n v="0.81027824978403107"/>
    <n v="10909.484176972173"/>
    <n v="6.8904977143199986"/>
    <n v="0.81027753346286757"/>
    <n v="10909.484176972173"/>
    <n v="6.8904977143199986"/>
    <n v="0.81027753346286757"/>
  </r>
  <r>
    <n v="2447"/>
    <x v="1"/>
    <x v="0"/>
    <x v="3"/>
    <s v="62-304.520 (7), F.A.C."/>
    <x v="3"/>
    <x v="3"/>
    <x v="6"/>
    <x v="8"/>
    <s v="Residential, Medium Density-Two-five dwellingunits per acre"/>
    <n v="1200"/>
    <x v="0"/>
    <s v="US Air Force          City of Palm Bay                       Brevard County   SJRWMD C-1 Diversion"/>
    <x v="2"/>
    <x v="1"/>
    <m/>
    <m/>
    <n v="0.38"/>
    <n v="0.62"/>
    <n v="78"/>
    <n v="6.7152503372967933"/>
    <n v="64.955217387385446"/>
    <n v="5.3306588722004813"/>
    <n v="26400.785302270455"/>
    <n v="40.272234780178962"/>
    <n v="5.3306541596665147"/>
    <n v="16368.48688740768"/>
    <n v="40.272234780178962"/>
    <n v="5.3306541596665147"/>
  </r>
  <r>
    <n v="2448"/>
    <x v="1"/>
    <x v="0"/>
    <x v="3"/>
    <s v="62-304.520 (7), F.A.C."/>
    <x v="3"/>
    <x v="3"/>
    <x v="6"/>
    <x v="11"/>
    <s v="Commercial and Services"/>
    <n v="1400"/>
    <x v="0"/>
    <s v="US Air Force          City of Palm Bay                       Brevard County   SJRWMD C-1 Diversion"/>
    <x v="2"/>
    <x v="1"/>
    <m/>
    <m/>
    <n v="0.38"/>
    <n v="0.62"/>
    <n v="3"/>
    <n v="0.1094477676765518"/>
    <n v="1.2011655632024358"/>
    <n v="8.9776117284659784E-2"/>
    <n v="437.34668077256907"/>
    <n v="0.74472264918551023"/>
    <n v="8.9776037918672794E-2"/>
    <n v="271.15494207899286"/>
    <n v="0.74472264918551023"/>
    <n v="8.9776037918672794E-2"/>
  </r>
  <r>
    <n v="2449"/>
    <x v="1"/>
    <x v="0"/>
    <x v="3"/>
    <s v="62-304.520 (7), F.A.C."/>
    <x v="3"/>
    <x v="3"/>
    <x v="6"/>
    <x v="13"/>
    <s v="Military"/>
    <n v="1730"/>
    <x v="0"/>
    <s v="US Air Force          City of Palm Bay                       Brevard County   SJRWMD C-1 Diversion"/>
    <x v="2"/>
    <x v="1"/>
    <m/>
    <m/>
    <n v="0.38"/>
    <n v="0.62"/>
    <n v="332"/>
    <n v="145.29783017078984"/>
    <n v="1182.1636980248697"/>
    <n v="89.843046669987103"/>
    <n v="543029.73003852053"/>
    <n v="732.94149277541953"/>
    <n v="89.842967244831954"/>
    <n v="336678.43262388255"/>
    <n v="732.94149277541953"/>
    <n v="89.842967244831954"/>
  </r>
  <r>
    <n v="2450"/>
    <x v="1"/>
    <x v="0"/>
    <x v="3"/>
    <s v="62-304.520 (7), F.A.C."/>
    <x v="3"/>
    <x v="3"/>
    <x v="6"/>
    <x v="20"/>
    <s v="Roads and Highways"/>
    <n v="8140"/>
    <x v="0"/>
    <s v="US Air Force          City of Palm Bay                       Brevard County   SJRWMD C-1 Diversion"/>
    <x v="2"/>
    <x v="1"/>
    <m/>
    <m/>
    <n v="0.38"/>
    <n v="0.62"/>
    <n v="30"/>
    <n v="0.34501078087428083"/>
    <n v="3.2207164489929085"/>
    <n v="0.24593817252131811"/>
    <n v="1330.6657104602252"/>
    <n v="1.9968441983756027"/>
    <n v="0.24593795510129218"/>
    <n v="825.01274048533946"/>
    <n v="1.9968441983756027"/>
    <n v="0.24593795510129218"/>
  </r>
  <r>
    <n v="2451"/>
    <x v="1"/>
    <x v="0"/>
    <x v="3"/>
    <s v="62-304.520 (7), F.A.C."/>
    <x v="3"/>
    <x v="3"/>
    <x v="6"/>
    <x v="58"/>
    <s v="Communications"/>
    <n v="8200"/>
    <x v="0"/>
    <s v="US Air Force          City of Palm Bay                       Brevard County   SJRWMD C-1 Diversion"/>
    <x v="2"/>
    <x v="1"/>
    <m/>
    <m/>
    <n v="0.38"/>
    <n v="0.62"/>
    <n v="83"/>
    <n v="34.177356251354084"/>
    <n v="287.01174339965922"/>
    <n v="22.16665192694272"/>
    <n v="131599.65740460969"/>
    <n v="177.94728090778872"/>
    <n v="22.166632330659716"/>
    <n v="81591.78759085793"/>
    <n v="177.94728090778872"/>
    <n v="22.166632330659716"/>
  </r>
  <r>
    <n v="2452"/>
    <x v="1"/>
    <x v="1"/>
    <x v="3"/>
    <s v="62-304.520 (8), F.A.C."/>
    <x v="3"/>
    <x v="3"/>
    <x v="0"/>
    <x v="0"/>
    <s v="Improved Pasture"/>
    <n v="1000"/>
    <x v="0"/>
    <s v="Indian River County"/>
    <x v="18"/>
    <x v="0"/>
    <m/>
    <m/>
    <n v="0"/>
    <n v="1"/>
    <n v="37"/>
    <n v="3.3670154551174254"/>
    <n v="31.384336064738864"/>
    <n v="4.5838540815966136"/>
    <n v="11818.22085942109"/>
    <n v="31.384336064738864"/>
    <n v="4.5838500292705202"/>
    <n v="11818.22085942109"/>
    <n v="31.384336064738864"/>
    <n v="4.5838500292705202"/>
  </r>
  <r>
    <n v="2453"/>
    <x v="1"/>
    <x v="1"/>
    <x v="3"/>
    <s v="62-304.520 (8), F.A.C."/>
    <x v="3"/>
    <x v="3"/>
    <x v="0"/>
    <x v="0"/>
    <s v="Improved Pasture"/>
    <n v="2000"/>
    <x v="0"/>
    <s v="Indian River County"/>
    <x v="18"/>
    <x v="0"/>
    <m/>
    <m/>
    <n v="0"/>
    <n v="1"/>
    <n v="7700"/>
    <n v="3415.3140673109324"/>
    <n v="30335.723472932201"/>
    <n v="4864.1681760597721"/>
    <n v="10252433.725026626"/>
    <n v="30335.723472932201"/>
    <n v="4864.1638759238667"/>
    <n v="10252433.725026626"/>
    <n v="30335.723472932201"/>
    <n v="4864.1638759238667"/>
  </r>
  <r>
    <n v="2454"/>
    <x v="1"/>
    <x v="1"/>
    <x v="3"/>
    <s v="62-304.520 (8), F.A.C."/>
    <x v="3"/>
    <x v="3"/>
    <x v="0"/>
    <x v="0"/>
    <s v="Improved Pasture"/>
    <n v="2110"/>
    <x v="0"/>
    <s v="Indian River County"/>
    <x v="18"/>
    <x v="0"/>
    <m/>
    <m/>
    <n v="0"/>
    <n v="1"/>
    <n v="2866"/>
    <n v="460.69800931015493"/>
    <n v="3885.4757404741881"/>
    <n v="611.1512779473486"/>
    <n v="1392146.5684458385"/>
    <n v="3885.4757404741881"/>
    <n v="611.1507376630783"/>
    <n v="1392146.5684458385"/>
    <n v="3885.4757404741881"/>
    <n v="611.1507376630783"/>
  </r>
  <r>
    <n v="2455"/>
    <x v="1"/>
    <x v="1"/>
    <x v="3"/>
    <s v="62-304.520 (8), F.A.C."/>
    <x v="3"/>
    <x v="3"/>
    <x v="0"/>
    <x v="1"/>
    <s v="Woodland Pasture"/>
    <n v="1000"/>
    <x v="0"/>
    <s v="Indian River County"/>
    <x v="18"/>
    <x v="0"/>
    <m/>
    <m/>
    <n v="0"/>
    <n v="1"/>
    <n v="2"/>
    <n v="7.4635725342337301E-4"/>
    <n v="6.0009988789516081E-3"/>
    <n v="7.9550427369068691E-4"/>
    <n v="2.3636225386530771"/>
    <n v="6.0009988789516081E-3"/>
    <n v="7.9550357043036096E-4"/>
    <n v="2.3636225386530771"/>
    <n v="6.0009988789516081E-3"/>
    <n v="7.9550357043036096E-4"/>
  </r>
  <r>
    <n v="2456"/>
    <x v="1"/>
    <x v="1"/>
    <x v="3"/>
    <s v="62-304.520 (8), F.A.C."/>
    <x v="3"/>
    <x v="3"/>
    <x v="0"/>
    <x v="1"/>
    <s v="Woodland Pasture"/>
    <n v="2000"/>
    <x v="0"/>
    <s v="Indian River County"/>
    <x v="18"/>
    <x v="0"/>
    <m/>
    <m/>
    <n v="0"/>
    <n v="1"/>
    <n v="486"/>
    <n v="189.07323831397105"/>
    <n v="1677.8798539117131"/>
    <n v="269.05914966508084"/>
    <n v="560736.94955161004"/>
    <n v="1677.8798539117131"/>
    <n v="269.05891180510713"/>
    <n v="560736.94955161004"/>
    <n v="1677.8798539117131"/>
    <n v="269.05891180510713"/>
  </r>
  <r>
    <n v="2457"/>
    <x v="1"/>
    <x v="1"/>
    <x v="3"/>
    <s v="62-304.520 (8), F.A.C."/>
    <x v="3"/>
    <x v="3"/>
    <x v="0"/>
    <x v="1"/>
    <s v="Woodland Pasture"/>
    <n v="2130"/>
    <x v="0"/>
    <s v="Indian River County"/>
    <x v="18"/>
    <x v="0"/>
    <m/>
    <m/>
    <n v="0"/>
    <n v="1"/>
    <n v="157"/>
    <n v="16.324800257876429"/>
    <n v="140.3094636673907"/>
    <n v="21.705513017387485"/>
    <n v="51886.245896041757"/>
    <n v="140.3094636673907"/>
    <n v="21.705493828771285"/>
    <n v="51886.245896041757"/>
    <n v="140.3094636673907"/>
    <n v="21.705493828771285"/>
  </r>
  <r>
    <n v="2458"/>
    <x v="1"/>
    <x v="1"/>
    <x v="3"/>
    <s v="62-304.520 (8), F.A.C."/>
    <x v="3"/>
    <x v="3"/>
    <x v="0"/>
    <x v="116"/>
    <s v="Row Crops"/>
    <n v="2000"/>
    <x v="0"/>
    <s v="Indian River County"/>
    <x v="18"/>
    <x v="0"/>
    <m/>
    <m/>
    <n v="0"/>
    <n v="1"/>
    <n v="455"/>
    <n v="190.2818371726317"/>
    <n v="1909.3874473298786"/>
    <n v="335.68123121023729"/>
    <n v="574770.15241418907"/>
    <n v="1909.3874473298786"/>
    <n v="335.68093445344999"/>
    <n v="574770.15241418907"/>
    <n v="1909.3874473298786"/>
    <n v="335.68093445344999"/>
  </r>
  <r>
    <n v="2459"/>
    <x v="1"/>
    <x v="1"/>
    <x v="3"/>
    <s v="62-304.520 (8), F.A.C."/>
    <x v="3"/>
    <x v="3"/>
    <x v="0"/>
    <x v="116"/>
    <s v="Row Crops"/>
    <n v="2140"/>
    <x v="0"/>
    <s v="Indian River County"/>
    <x v="18"/>
    <x v="0"/>
    <m/>
    <m/>
    <n v="0"/>
    <n v="1"/>
    <n v="203"/>
    <n v="24.193525556655775"/>
    <n v="233.33691799978226"/>
    <n v="39.265637539487173"/>
    <n v="75439.950211714997"/>
    <n v="233.33691799978226"/>
    <n v="39.265602826958258"/>
    <n v="75439.950211714997"/>
    <n v="233.33691799978226"/>
    <n v="39.265602826958258"/>
  </r>
  <r>
    <n v="2460"/>
    <x v="1"/>
    <x v="1"/>
    <x v="3"/>
    <s v="62-304.520 (8), F.A.C."/>
    <x v="3"/>
    <x v="3"/>
    <x v="0"/>
    <x v="104"/>
    <s v="Field Crops"/>
    <n v="2000"/>
    <x v="0"/>
    <s v="Indian River County"/>
    <x v="18"/>
    <x v="0"/>
    <m/>
    <m/>
    <n v="0"/>
    <n v="1"/>
    <n v="698"/>
    <n v="278.12228948498279"/>
    <n v="2582.5422576729861"/>
    <n v="443.55283618907174"/>
    <n v="841902.64786860859"/>
    <n v="2582.5422576729861"/>
    <n v="443.55244406910123"/>
    <n v="841902.64786860859"/>
    <n v="2582.5422576729861"/>
    <n v="443.55244406910123"/>
  </r>
  <r>
    <n v="2461"/>
    <x v="1"/>
    <x v="1"/>
    <x v="3"/>
    <s v="62-304.520 (8), F.A.C."/>
    <x v="3"/>
    <x v="3"/>
    <x v="0"/>
    <x v="104"/>
    <s v="Field Crops"/>
    <n v="2150"/>
    <x v="0"/>
    <s v="Indian River County"/>
    <x v="18"/>
    <x v="0"/>
    <m/>
    <m/>
    <n v="0"/>
    <n v="1"/>
    <n v="270"/>
    <n v="21.85040795538238"/>
    <n v="193.29794640710654"/>
    <n v="31.411155505304166"/>
    <n v="67224.360025680755"/>
    <n v="193.29794640710654"/>
    <n v="31.411127736478463"/>
    <n v="67224.360025680755"/>
    <n v="193.29794640710654"/>
    <n v="31.411127736478463"/>
  </r>
  <r>
    <n v="2462"/>
    <x v="1"/>
    <x v="1"/>
    <x v="3"/>
    <s v="62-304.520 (8), F.A.C."/>
    <x v="3"/>
    <x v="3"/>
    <x v="0"/>
    <x v="139"/>
    <s v="Mixed Crops"/>
    <n v="2000"/>
    <x v="0"/>
    <s v="Indian River County"/>
    <x v="18"/>
    <x v="0"/>
    <m/>
    <m/>
    <n v="0"/>
    <n v="1"/>
    <n v="330"/>
    <n v="180.14182141957136"/>
    <n v="1817.2184574870375"/>
    <n v="322.80450777720597"/>
    <n v="535064.36509209487"/>
    <n v="1817.2184574870375"/>
    <n v="322.80422240400117"/>
    <n v="535064.36509209487"/>
    <n v="1817.2184574870375"/>
    <n v="322.80422240400117"/>
  </r>
  <r>
    <n v="2463"/>
    <x v="1"/>
    <x v="1"/>
    <x v="3"/>
    <s v="62-304.520 (8), F.A.C."/>
    <x v="3"/>
    <x v="3"/>
    <x v="0"/>
    <x v="139"/>
    <s v="Mixed Crops"/>
    <n v="2160"/>
    <x v="0"/>
    <s v="Indian River County"/>
    <x v="18"/>
    <x v="0"/>
    <m/>
    <m/>
    <n v="0"/>
    <n v="1"/>
    <n v="19"/>
    <n v="4.9813385172223302E-3"/>
    <n v="3.2535926276488172E-2"/>
    <n v="5.1667342633920262E-3"/>
    <n v="12.273666986346285"/>
    <n v="3.2535926276488172E-2"/>
    <n v="5.1667296957745362E-3"/>
    <n v="12.273666986346285"/>
    <n v="3.2535926276488172E-2"/>
    <n v="5.1667296957745362E-3"/>
  </r>
  <r>
    <n v="2464"/>
    <x v="1"/>
    <x v="1"/>
    <x v="3"/>
    <s v="62-304.520 (8), F.A.C."/>
    <x v="3"/>
    <x v="3"/>
    <x v="0"/>
    <x v="87"/>
    <s v="Tree Crops"/>
    <n v="2000"/>
    <x v="0"/>
    <s v="Indian River County"/>
    <x v="18"/>
    <x v="0"/>
    <m/>
    <m/>
    <n v="0"/>
    <n v="1"/>
    <n v="17"/>
    <n v="4.9633696627253716"/>
    <n v="28.664483700554722"/>
    <n v="3.6968781783259801"/>
    <n v="13056.153268996935"/>
    <n v="28.664483700554722"/>
    <n v="3.6968749101251119"/>
    <n v="13056.153268996935"/>
    <n v="28.664483700554722"/>
    <n v="3.6968749101251119"/>
  </r>
  <r>
    <n v="2465"/>
    <x v="1"/>
    <x v="1"/>
    <x v="3"/>
    <s v="62-304.520 (8), F.A.C."/>
    <x v="3"/>
    <x v="3"/>
    <x v="0"/>
    <x v="87"/>
    <s v="Tree Crops"/>
    <n v="2200"/>
    <x v="0"/>
    <s v="Indian River County"/>
    <x v="18"/>
    <x v="0"/>
    <m/>
    <m/>
    <n v="0"/>
    <n v="1"/>
    <n v="6"/>
    <n v="0.16592567713499656"/>
    <n v="1.4351467899144288"/>
    <n v="0.18163431605025765"/>
    <n v="548.91341648561513"/>
    <n v="1.4351467899144288"/>
    <n v="0.18163415547763251"/>
    <n v="548.91341648561513"/>
    <n v="1.4351467899144288"/>
    <n v="0.18163415547763251"/>
  </r>
  <r>
    <n v="2466"/>
    <x v="1"/>
    <x v="1"/>
    <x v="3"/>
    <s v="62-304.520 (8), F.A.C."/>
    <x v="3"/>
    <x v="3"/>
    <x v="0"/>
    <x v="2"/>
    <s v="Citrus groves"/>
    <n v="1000"/>
    <x v="0"/>
    <s v="Indian River County"/>
    <x v="18"/>
    <x v="0"/>
    <m/>
    <m/>
    <n v="0"/>
    <n v="1"/>
    <n v="18"/>
    <n v="7.9425570370138324E-3"/>
    <n v="6.1860080277184787E-2"/>
    <n v="8.4582766083746829E-3"/>
    <n v="28.830143657046268"/>
    <n v="6.1860080277184787E-2"/>
    <n v="8.4582691308908112E-3"/>
    <n v="28.830143657046268"/>
    <n v="6.1860080277184787E-2"/>
    <n v="8.4582691308908112E-3"/>
  </r>
  <r>
    <n v="2467"/>
    <x v="1"/>
    <x v="1"/>
    <x v="3"/>
    <s v="62-304.520 (8), F.A.C."/>
    <x v="3"/>
    <x v="3"/>
    <x v="0"/>
    <x v="2"/>
    <s v="Citrus groves"/>
    <n v="2000"/>
    <x v="0"/>
    <s v="Indian River County"/>
    <x v="18"/>
    <x v="0"/>
    <m/>
    <m/>
    <n v="0"/>
    <n v="1"/>
    <n v="13888"/>
    <n v="6452.7759305942682"/>
    <n v="46315.43111177782"/>
    <n v="5347.2573988073436"/>
    <n v="18861069.00893053"/>
    <n v="46315.43111177782"/>
    <n v="5347.25267159955"/>
    <n v="18861069.00893053"/>
    <n v="46315.43111177782"/>
    <n v="5347.25267159955"/>
  </r>
  <r>
    <n v="2468"/>
    <x v="1"/>
    <x v="1"/>
    <x v="3"/>
    <s v="62-304.520 (8), F.A.C."/>
    <x v="3"/>
    <x v="3"/>
    <x v="0"/>
    <x v="2"/>
    <s v="Citrus groves"/>
    <n v="2000"/>
    <x v="0"/>
    <s v="Town of Indian River Shores               Indian River County"/>
    <x v="19"/>
    <x v="0"/>
    <m/>
    <m/>
    <n v="0"/>
    <n v="1"/>
    <n v="2"/>
    <n v="1.1892773988758517E-4"/>
    <n v="9.7816710493875414E-4"/>
    <n v="1.3364773846785073E-4"/>
    <n v="0.47591321122997227"/>
    <n v="9.7816710493875414E-4"/>
    <n v="1.3364762031744477E-4"/>
    <n v="0.47591321122997227"/>
    <n v="9.7816710493875414E-4"/>
    <n v="1.3364762031744477E-4"/>
  </r>
  <r>
    <n v="2469"/>
    <x v="1"/>
    <x v="1"/>
    <x v="3"/>
    <s v="62-304.520 (8), F.A.C."/>
    <x v="3"/>
    <x v="3"/>
    <x v="0"/>
    <x v="2"/>
    <s v="Citrus groves"/>
    <n v="2210"/>
    <x v="0"/>
    <s v="Indian River County"/>
    <x v="18"/>
    <x v="0"/>
    <m/>
    <m/>
    <n v="0"/>
    <n v="1"/>
    <n v="4950"/>
    <n v="732.9023880742493"/>
    <n v="5348.3991856567509"/>
    <n v="637.90948184306603"/>
    <n v="2188036.5634333342"/>
    <n v="5348.3991856567509"/>
    <n v="637.90891790337946"/>
    <n v="2188036.5634333342"/>
    <n v="5348.3991856567509"/>
    <n v="637.90891790337946"/>
  </r>
  <r>
    <n v="2470"/>
    <x v="1"/>
    <x v="1"/>
    <x v="3"/>
    <s v="62-304.520 (8), F.A.C."/>
    <x v="3"/>
    <x v="3"/>
    <x v="0"/>
    <x v="2"/>
    <s v="Citrus groves"/>
    <n v="2210"/>
    <x v="0"/>
    <s v="Town of Indian River Shores               Indian River County"/>
    <x v="19"/>
    <x v="0"/>
    <m/>
    <m/>
    <n v="0"/>
    <n v="1"/>
    <n v="2"/>
    <n v="2.4008642484431717E-2"/>
    <n v="0.19746860956313758"/>
    <n v="2.6980276290536051E-2"/>
    <n v="96.075439503099844"/>
    <n v="0.19746860956313758"/>
    <n v="2.6980252438799982E-2"/>
    <n v="96.075439503099844"/>
    <n v="0.19746860956313758"/>
    <n v="2.6980252438799982E-2"/>
  </r>
  <r>
    <n v="2471"/>
    <x v="1"/>
    <x v="1"/>
    <x v="3"/>
    <s v="62-304.520 (8), F.A.C."/>
    <x v="3"/>
    <x v="3"/>
    <x v="0"/>
    <x v="3"/>
    <s v="Abandoned tree crops"/>
    <n v="1000"/>
    <x v="0"/>
    <s v="Indian River County"/>
    <x v="18"/>
    <x v="0"/>
    <m/>
    <m/>
    <n v="0"/>
    <n v="1"/>
    <n v="5"/>
    <n v="0.46995826580766698"/>
    <n v="3.2597658883384351"/>
    <n v="0.49890488674627487"/>
    <n v="1394.0457540749724"/>
    <n v="3.2597658883384351"/>
    <n v="0.49890444569268633"/>
    <n v="1394.0457540749724"/>
    <n v="3.2597658883384351"/>
    <n v="0.49890444569268633"/>
  </r>
  <r>
    <n v="2472"/>
    <x v="1"/>
    <x v="1"/>
    <x v="3"/>
    <s v="62-304.520 (8), F.A.C."/>
    <x v="3"/>
    <x v="3"/>
    <x v="0"/>
    <x v="3"/>
    <s v="Abandoned tree crops"/>
    <n v="2000"/>
    <x v="0"/>
    <s v="Indian River County"/>
    <x v="18"/>
    <x v="0"/>
    <m/>
    <m/>
    <n v="0"/>
    <n v="1"/>
    <n v="732"/>
    <n v="259.94894585358014"/>
    <n v="1646.5635381681423"/>
    <n v="292.2865923831838"/>
    <n v="729163.26915777533"/>
    <n v="1646.5635381681423"/>
    <n v="292.2863339891415"/>
    <n v="729163.26915777533"/>
    <n v="1646.5635381681423"/>
    <n v="292.2863339891415"/>
  </r>
  <r>
    <n v="2473"/>
    <x v="1"/>
    <x v="1"/>
    <x v="3"/>
    <s v="62-304.520 (8), F.A.C."/>
    <x v="3"/>
    <x v="3"/>
    <x v="0"/>
    <x v="3"/>
    <s v="Abandoned tree crops"/>
    <n v="2240"/>
    <x v="0"/>
    <s v="Indian River County"/>
    <x v="18"/>
    <x v="0"/>
    <m/>
    <m/>
    <n v="0"/>
    <n v="1"/>
    <n v="438"/>
    <n v="57.397604111145299"/>
    <n v="387.21691980064884"/>
    <n v="65.102432849214267"/>
    <n v="173627.08221204981"/>
    <n v="387.21691980064884"/>
    <n v="65.102375295836126"/>
    <n v="173627.08221204981"/>
    <n v="387.21691980064884"/>
    <n v="65.102375295836126"/>
  </r>
  <r>
    <n v="2474"/>
    <x v="1"/>
    <x v="1"/>
    <x v="3"/>
    <s v="62-304.520 (8), F.A.C."/>
    <x v="3"/>
    <x v="3"/>
    <x v="0"/>
    <x v="117"/>
    <s v="Nurseries and Vineyards"/>
    <n v="1000"/>
    <x v="0"/>
    <s v="Indian River County"/>
    <x v="18"/>
    <x v="0"/>
    <m/>
    <m/>
    <n v="0"/>
    <n v="1"/>
    <n v="8"/>
    <n v="0.60705472314326625"/>
    <n v="6.3318474532114113"/>
    <n v="0.84418367404749994"/>
    <n v="2189.3652679081733"/>
    <n v="6.3318474532114113"/>
    <n v="0.84418292775246762"/>
    <n v="2189.3652679081733"/>
    <n v="6.3318474532114113"/>
    <n v="0.84418292775246762"/>
  </r>
  <r>
    <n v="2475"/>
    <x v="1"/>
    <x v="1"/>
    <x v="3"/>
    <s v="62-304.520 (8), F.A.C."/>
    <x v="3"/>
    <x v="3"/>
    <x v="0"/>
    <x v="117"/>
    <s v="Nurseries and Vineyards"/>
    <n v="2000"/>
    <x v="0"/>
    <s v="Indian River County"/>
    <x v="18"/>
    <x v="0"/>
    <m/>
    <m/>
    <n v="0"/>
    <n v="1"/>
    <n v="33"/>
    <n v="10.754329708260968"/>
    <n v="83.036211079675141"/>
    <n v="12.37589512751379"/>
    <n v="34468.488034170594"/>
    <n v="83.036211079675141"/>
    <n v="12.37588418668499"/>
    <n v="34468.488034170594"/>
    <n v="83.036211079675141"/>
    <n v="12.37588418668499"/>
  </r>
  <r>
    <n v="2476"/>
    <x v="1"/>
    <x v="1"/>
    <x v="3"/>
    <s v="62-304.520 (8), F.A.C."/>
    <x v="3"/>
    <x v="3"/>
    <x v="0"/>
    <x v="117"/>
    <s v="Nurseries and Vineyards"/>
    <n v="2400"/>
    <x v="0"/>
    <s v="Indian River County"/>
    <x v="18"/>
    <x v="0"/>
    <m/>
    <m/>
    <n v="0"/>
    <n v="1"/>
    <n v="18"/>
    <n v="0.60754709026670461"/>
    <n v="5.0727892371347512"/>
    <n v="0.75396263351386383"/>
    <n v="2036.1310558755927"/>
    <n v="5.0727892371347512"/>
    <n v="0.75396196697814943"/>
    <n v="2036.1310558755927"/>
    <n v="5.0727892371347512"/>
    <n v="0.75396196697814943"/>
  </r>
  <r>
    <n v="2477"/>
    <x v="1"/>
    <x v="1"/>
    <x v="3"/>
    <s v="62-304.520 (8), F.A.C."/>
    <x v="3"/>
    <x v="3"/>
    <x v="0"/>
    <x v="61"/>
    <s v="Tree nurseries"/>
    <n v="2000"/>
    <x v="0"/>
    <s v="Indian River County"/>
    <x v="18"/>
    <x v="0"/>
    <m/>
    <m/>
    <n v="0"/>
    <n v="1"/>
    <n v="407"/>
    <n v="146.39264323628322"/>
    <n v="1226.1694491324299"/>
    <n v="191.14649763012974"/>
    <n v="451682.84680072236"/>
    <n v="1226.1694491324299"/>
    <n v="191.14632864832419"/>
    <n v="451682.84680072236"/>
    <n v="1226.1694491324299"/>
    <n v="191.14632864832419"/>
  </r>
  <r>
    <n v="2478"/>
    <x v="1"/>
    <x v="1"/>
    <x v="3"/>
    <s v="62-304.520 (8), F.A.C."/>
    <x v="3"/>
    <x v="3"/>
    <x v="0"/>
    <x v="61"/>
    <s v="Tree nurseries"/>
    <n v="2410"/>
    <x v="0"/>
    <s v="Indian River County"/>
    <x v="18"/>
    <x v="0"/>
    <m/>
    <m/>
    <n v="0"/>
    <n v="1"/>
    <n v="208"/>
    <n v="24.657251036333538"/>
    <n v="207.77125452077507"/>
    <n v="32.317651466112025"/>
    <n v="76962.573959046713"/>
    <n v="207.77125452077507"/>
    <n v="32.317622895904556"/>
    <n v="76962.573959046713"/>
    <n v="207.77125452077507"/>
    <n v="32.317622895904556"/>
  </r>
  <r>
    <n v="2479"/>
    <x v="1"/>
    <x v="1"/>
    <x v="3"/>
    <s v="62-304.520 (8), F.A.C."/>
    <x v="3"/>
    <x v="3"/>
    <x v="0"/>
    <x v="118"/>
    <s v="Sod farms"/>
    <n v="2000"/>
    <x v="0"/>
    <s v="Indian River County"/>
    <x v="18"/>
    <x v="0"/>
    <m/>
    <m/>
    <n v="0"/>
    <n v="1"/>
    <n v="103"/>
    <n v="45.430756230938051"/>
    <n v="401.05926337972835"/>
    <n v="64.104850314497355"/>
    <n v="141771.01891904263"/>
    <n v="401.05926337972835"/>
    <n v="64.104793643025559"/>
    <n v="141771.01891904263"/>
    <n v="401.05926337972835"/>
    <n v="64.104793643025559"/>
  </r>
  <r>
    <n v="2480"/>
    <x v="1"/>
    <x v="1"/>
    <x v="3"/>
    <s v="62-304.520 (8), F.A.C."/>
    <x v="3"/>
    <x v="3"/>
    <x v="0"/>
    <x v="118"/>
    <s v="Sod farms"/>
    <n v="2420"/>
    <x v="0"/>
    <s v="Indian River County"/>
    <x v="18"/>
    <x v="0"/>
    <m/>
    <m/>
    <n v="0"/>
    <n v="1"/>
    <n v="49"/>
    <n v="5.5291368630277624"/>
    <n v="48.188399649684449"/>
    <n v="7.3832583260272653"/>
    <n v="17409.85170856299"/>
    <n v="48.188399649684449"/>
    <n v="7.3832517989062429"/>
    <n v="17409.85170856299"/>
    <n v="48.188399649684449"/>
    <n v="7.3832517989062429"/>
  </r>
  <r>
    <n v="2481"/>
    <x v="1"/>
    <x v="1"/>
    <x v="3"/>
    <s v="62-304.520 (8), F.A.C."/>
    <x v="3"/>
    <x v="3"/>
    <x v="0"/>
    <x v="119"/>
    <s v="Ornamentals"/>
    <n v="1000"/>
    <x v="0"/>
    <s v="Indian River County"/>
    <x v="18"/>
    <x v="0"/>
    <m/>
    <m/>
    <n v="0"/>
    <n v="1"/>
    <n v="18"/>
    <n v="0.61824894812942999"/>
    <n v="5.2672942533259199"/>
    <n v="0.74020434661664791"/>
    <n v="1987.8103885212099"/>
    <n v="5.2672942533259199"/>
    <n v="0.74020369224385707"/>
    <n v="1987.8103885212099"/>
    <n v="5.2672942533259199"/>
    <n v="0.74020369224385707"/>
  </r>
  <r>
    <n v="2482"/>
    <x v="1"/>
    <x v="1"/>
    <x v="3"/>
    <s v="62-304.520 (8), F.A.C."/>
    <x v="3"/>
    <x v="3"/>
    <x v="0"/>
    <x v="119"/>
    <s v="Ornamentals"/>
    <n v="2000"/>
    <x v="0"/>
    <s v="Indian River County"/>
    <x v="18"/>
    <x v="0"/>
    <m/>
    <m/>
    <n v="0"/>
    <n v="1"/>
    <n v="270"/>
    <n v="91.548548388054911"/>
    <n v="767.64569019200417"/>
    <n v="121.31443995004669"/>
    <n v="278807.23595065874"/>
    <n v="767.64569019200417"/>
    <n v="121.31433270281296"/>
    <n v="278807.23595065874"/>
    <n v="767.64569019200417"/>
    <n v="121.31433270281296"/>
  </r>
  <r>
    <n v="2483"/>
    <x v="1"/>
    <x v="1"/>
    <x v="3"/>
    <s v="62-304.520 (8), F.A.C."/>
    <x v="3"/>
    <x v="3"/>
    <x v="0"/>
    <x v="119"/>
    <s v="Ornamentals"/>
    <n v="2430"/>
    <x v="0"/>
    <s v="Indian River County"/>
    <x v="18"/>
    <x v="0"/>
    <m/>
    <m/>
    <n v="0"/>
    <n v="1"/>
    <n v="210"/>
    <n v="44.070427736300275"/>
    <n v="370.14601858718936"/>
    <n v="57.939654987889838"/>
    <n v="135229.20428250942"/>
    <n v="370.14601858718936"/>
    <n v="57.939603766718484"/>
    <n v="135229.20428250942"/>
    <n v="370.14601858718936"/>
    <n v="57.939603766718484"/>
  </r>
  <r>
    <n v="2484"/>
    <x v="1"/>
    <x v="1"/>
    <x v="3"/>
    <s v="62-304.520 (8), F.A.C."/>
    <x v="3"/>
    <x v="3"/>
    <x v="0"/>
    <x v="140"/>
    <s v="Specialty Farms"/>
    <n v="2000"/>
    <x v="0"/>
    <s v="Indian River County"/>
    <x v="18"/>
    <x v="0"/>
    <m/>
    <m/>
    <n v="0"/>
    <n v="1"/>
    <n v="5"/>
    <n v="0.13278571694783337"/>
    <n v="1.3008587645228533"/>
    <n v="0.1917301394719218"/>
    <n v="526.25888455560073"/>
    <n v="1.3008587645228533"/>
    <n v="0.19172996997415179"/>
    <n v="526.25888455560073"/>
    <n v="1.3008587645228533"/>
    <n v="0.19172996997415179"/>
  </r>
  <r>
    <n v="2485"/>
    <x v="1"/>
    <x v="1"/>
    <x v="3"/>
    <s v="62-304.520 (8), F.A.C."/>
    <x v="3"/>
    <x v="3"/>
    <x v="0"/>
    <x v="140"/>
    <s v="Specialty Farms"/>
    <n v="2500"/>
    <x v="0"/>
    <s v="Indian River County"/>
    <x v="18"/>
    <x v="0"/>
    <m/>
    <m/>
    <n v="0"/>
    <n v="1"/>
    <n v="2"/>
    <n v="5.86813648171853E-5"/>
    <n v="5.6293915513818088E-4"/>
    <n v="8.2435038760319694E-5"/>
    <n v="0.23336803761830524"/>
    <n v="5.6293915513818088E-4"/>
    <n v="8.24349658841655E-5"/>
    <n v="0.23336803761830524"/>
    <n v="5.6293915513818088E-4"/>
    <n v="8.24349658841655E-5"/>
  </r>
  <r>
    <n v="2486"/>
    <x v="1"/>
    <x v="1"/>
    <x v="3"/>
    <s v="62-304.520 (8), F.A.C."/>
    <x v="3"/>
    <x v="3"/>
    <x v="0"/>
    <x v="121"/>
    <s v="Horse Farms"/>
    <n v="1000"/>
    <x v="0"/>
    <s v="Indian River County"/>
    <x v="18"/>
    <x v="0"/>
    <m/>
    <m/>
    <n v="0"/>
    <n v="1"/>
    <n v="1"/>
    <n v="9.7989091740830007E-6"/>
    <n v="7.4271743593744421E-5"/>
    <n v="1.0140873501576049E-5"/>
    <n v="3.9858826147936378E-2"/>
    <n v="7.4271743593744421E-5"/>
    <n v="1.01408645366034E-5"/>
    <n v="3.9858826147936378E-2"/>
    <n v="7.4271743593744421E-5"/>
    <n v="1.01408645366034E-5"/>
  </r>
  <r>
    <n v="2487"/>
    <x v="1"/>
    <x v="1"/>
    <x v="3"/>
    <s v="62-304.520 (8), F.A.C."/>
    <x v="3"/>
    <x v="3"/>
    <x v="0"/>
    <x v="121"/>
    <s v="Horse Farms"/>
    <n v="2000"/>
    <x v="0"/>
    <s v="Indian River County"/>
    <x v="18"/>
    <x v="0"/>
    <m/>
    <m/>
    <n v="0"/>
    <n v="1"/>
    <n v="822"/>
    <n v="308.23971846115239"/>
    <n v="2538.6636672308177"/>
    <n v="397.40348453145651"/>
    <n v="945191.84922883403"/>
    <n v="2538.6636672308177"/>
    <n v="397.40313320951657"/>
    <n v="945191.84922883403"/>
    <n v="2538.6636672308177"/>
    <n v="397.40313320951657"/>
  </r>
  <r>
    <n v="2488"/>
    <x v="1"/>
    <x v="1"/>
    <x v="3"/>
    <s v="62-304.520 (8), F.A.C."/>
    <x v="3"/>
    <x v="3"/>
    <x v="0"/>
    <x v="121"/>
    <s v="Horse Farms"/>
    <n v="2510"/>
    <x v="0"/>
    <s v="Indian River County"/>
    <x v="18"/>
    <x v="0"/>
    <m/>
    <m/>
    <n v="0"/>
    <n v="1"/>
    <n v="269"/>
    <n v="17.109590427080224"/>
    <n v="145.22029126864061"/>
    <n v="22.116582602658902"/>
    <n v="54149.65168029187"/>
    <n v="145.22029126864061"/>
    <n v="22.116563050639353"/>
    <n v="54149.65168029187"/>
    <n v="145.22029126864061"/>
    <n v="22.116563050639353"/>
  </r>
  <r>
    <n v="2489"/>
    <x v="1"/>
    <x v="1"/>
    <x v="3"/>
    <s v="62-304.520 (8), F.A.C."/>
    <x v="3"/>
    <x v="3"/>
    <x v="0"/>
    <x v="122"/>
    <s v="Aquaculture"/>
    <n v="2000"/>
    <x v="0"/>
    <s v="Indian River County"/>
    <x v="18"/>
    <x v="0"/>
    <m/>
    <m/>
    <n v="0"/>
    <n v="1"/>
    <n v="79"/>
    <n v="30.820156341713272"/>
    <n v="262.8658558459997"/>
    <n v="37.970253121177798"/>
    <n v="123997.14018522319"/>
    <n v="262.8658558459997"/>
    <n v="37.970219553824961"/>
    <n v="123997.14018522319"/>
    <n v="262.8658558459997"/>
    <n v="37.970219553824961"/>
  </r>
  <r>
    <n v="2490"/>
    <x v="1"/>
    <x v="1"/>
    <x v="3"/>
    <s v="62-304.520 (8), F.A.C."/>
    <x v="3"/>
    <x v="3"/>
    <x v="0"/>
    <x v="122"/>
    <s v="Aquaculture"/>
    <n v="2540"/>
    <x v="0"/>
    <s v="Indian River County"/>
    <x v="18"/>
    <x v="0"/>
    <m/>
    <m/>
    <n v="0"/>
    <n v="1"/>
    <n v="42"/>
    <n v="1.613590870675168"/>
    <n v="14.068601149330357"/>
    <n v="2.0470272713468161"/>
    <n v="6380.4513978002033"/>
    <n v="14.068601149330357"/>
    <n v="2.0470254616858008"/>
    <n v="6380.4513978002033"/>
    <n v="14.068601149330357"/>
    <n v="2.0470254616858008"/>
  </r>
  <r>
    <n v="2491"/>
    <x v="1"/>
    <x v="1"/>
    <x v="3"/>
    <s v="62-304.520 (8), F.A.C."/>
    <x v="3"/>
    <x v="3"/>
    <x v="0"/>
    <x v="4"/>
    <s v="Mixed Rangeland"/>
    <n v="1000"/>
    <x v="0"/>
    <s v="Indian River County"/>
    <x v="18"/>
    <x v="0"/>
    <m/>
    <m/>
    <n v="0"/>
    <n v="1"/>
    <n v="13"/>
    <n v="0.63337573720293672"/>
    <n v="5.4305717237610889"/>
    <n v="0.70040812823871323"/>
    <n v="2238.2846139984954"/>
    <n v="5.4305717237610889"/>
    <n v="0.70040750904750715"/>
    <n v="2238.2846139984954"/>
    <n v="5.4305717237610889"/>
    <n v="0.70040750904750715"/>
  </r>
  <r>
    <n v="2492"/>
    <x v="1"/>
    <x v="1"/>
    <x v="3"/>
    <s v="62-304.520 (8), F.A.C."/>
    <x v="3"/>
    <x v="3"/>
    <x v="0"/>
    <x v="4"/>
    <s v="Mixed Rangeland"/>
    <n v="2000"/>
    <x v="0"/>
    <s v="City of Vero Beach                            Indian River County"/>
    <x v="20"/>
    <x v="0"/>
    <m/>
    <m/>
    <n v="0"/>
    <n v="1"/>
    <n v="56"/>
    <n v="26.575333670943291"/>
    <n v="182.72093909776538"/>
    <n v="19.650057036233925"/>
    <n v="75663.577883324178"/>
    <n v="182.72093909776538"/>
    <n v="19.650039664730073"/>
    <n v="75663.577883324178"/>
    <n v="182.72093909776538"/>
    <n v="19.650039664730073"/>
  </r>
  <r>
    <n v="2493"/>
    <x v="1"/>
    <x v="1"/>
    <x v="3"/>
    <s v="62-304.520 (8), F.A.C."/>
    <x v="3"/>
    <x v="3"/>
    <x v="0"/>
    <x v="4"/>
    <s v="Mixed Rangeland"/>
    <n v="2000"/>
    <x v="0"/>
    <s v="Indian River County"/>
    <x v="18"/>
    <x v="0"/>
    <m/>
    <m/>
    <n v="0"/>
    <n v="1"/>
    <n v="2848"/>
    <n v="1203.2138276895901"/>
    <n v="8618.820972778396"/>
    <n v="976.76246340925172"/>
    <n v="3626286.2458306099"/>
    <n v="8618.820972778396"/>
    <n v="976.76159990881115"/>
    <n v="3626286.2458306099"/>
    <n v="8618.820972778396"/>
    <n v="976.76159990881115"/>
  </r>
  <r>
    <n v="2494"/>
    <x v="1"/>
    <x v="1"/>
    <x v="3"/>
    <s v="62-304.520 (8), F.A.C."/>
    <x v="3"/>
    <x v="3"/>
    <x v="0"/>
    <x v="4"/>
    <s v="Mixed Rangeland"/>
    <n v="3300"/>
    <x v="0"/>
    <s v="City of Vero Beach                            Indian River County"/>
    <x v="20"/>
    <x v="0"/>
    <m/>
    <m/>
    <n v="0"/>
    <n v="1"/>
    <n v="335"/>
    <n v="141.45009871842862"/>
    <n v="924.90203402360987"/>
    <n v="97.879591887750053"/>
    <n v="390528.96981344011"/>
    <n v="924.90203402360987"/>
    <n v="97.879505357939678"/>
    <n v="390528.96981344011"/>
    <n v="924.90203402360987"/>
    <n v="97.879505357939678"/>
  </r>
  <r>
    <n v="2495"/>
    <x v="1"/>
    <x v="1"/>
    <x v="3"/>
    <s v="62-304.520 (8), F.A.C."/>
    <x v="3"/>
    <x v="3"/>
    <x v="0"/>
    <x v="4"/>
    <s v="Mixed Rangeland"/>
    <n v="3300"/>
    <x v="0"/>
    <s v="Indian River County"/>
    <x v="18"/>
    <x v="0"/>
    <m/>
    <m/>
    <n v="0"/>
    <n v="1"/>
    <n v="3225"/>
    <n v="944.80180855603555"/>
    <n v="6345.9508113262327"/>
    <n v="747.05637597974078"/>
    <n v="2778648.1674093073"/>
    <n v="6345.9508113262327"/>
    <n v="747.0557155494588"/>
    <n v="2778648.1674093073"/>
    <n v="6345.9508113262327"/>
    <n v="747.0557155494588"/>
  </r>
  <r>
    <n v="2496"/>
    <x v="1"/>
    <x v="1"/>
    <x v="3"/>
    <s v="62-304.520 (8), F.A.C."/>
    <x v="3"/>
    <x v="3"/>
    <x v="20"/>
    <x v="5"/>
    <s v="Residential, Low Density-Less than two dwelling units/acre"/>
    <n v="1100"/>
    <x v="0"/>
    <s v="City of Vero Beach                            Indian River County"/>
    <x v="20"/>
    <x v="1"/>
    <m/>
    <m/>
    <n v="0"/>
    <n v="1"/>
    <n v="486"/>
    <n v="58.242431061850226"/>
    <n v="507.49047693960387"/>
    <n v="72.280712716075172"/>
    <n v="228346.94231620428"/>
    <n v="507.49047693960387"/>
    <n v="72.280648816785984"/>
    <n v="228346.94231620428"/>
    <n v="507.49047693960387"/>
    <n v="72.280648816785984"/>
  </r>
  <r>
    <n v="2497"/>
    <x v="1"/>
    <x v="1"/>
    <x v="3"/>
    <s v="62-304.520 (8), F.A.C."/>
    <x v="3"/>
    <x v="3"/>
    <x v="20"/>
    <x v="6"/>
    <s v="Residential, Rural &lt; or = 0.5 dwelling units/acre"/>
    <n v="1180"/>
    <x v="0"/>
    <s v="City of Vero Beach                            Indian River County"/>
    <x v="20"/>
    <x v="1"/>
    <m/>
    <m/>
    <n v="0"/>
    <n v="1"/>
    <n v="10"/>
    <n v="0.64598513912750199"/>
    <n v="6.4035887975879406"/>
    <n v="0.95095403887729579"/>
    <n v="2640.0357886296056"/>
    <n v="6.4035887975879406"/>
    <n v="0.95095319819262447"/>
    <n v="2640.0357886296056"/>
    <n v="6.4035887975879406"/>
    <n v="0.95095319819262447"/>
  </r>
  <r>
    <n v="2498"/>
    <x v="1"/>
    <x v="1"/>
    <x v="3"/>
    <s v="62-304.520 (8), F.A.C."/>
    <x v="3"/>
    <x v="3"/>
    <x v="20"/>
    <x v="8"/>
    <s v="Residential, Medium Density-Two-five dwellingunits per acre"/>
    <n v="1000"/>
    <x v="0"/>
    <s v="City of Vero Beach                            Indian River County"/>
    <x v="20"/>
    <x v="1"/>
    <m/>
    <m/>
    <n v="0"/>
    <n v="1"/>
    <n v="4"/>
    <n v="0.15491088893631502"/>
    <n v="1.2190344269119155"/>
    <n v="0.17246781560341332"/>
    <n v="569.55702949131989"/>
    <n v="1.2190344269119155"/>
    <n v="0.17246766313437353"/>
    <n v="569.55702949131989"/>
    <n v="1.2190344269119155"/>
    <n v="0.17246766313437353"/>
  </r>
  <r>
    <n v="2499"/>
    <x v="1"/>
    <x v="1"/>
    <x v="3"/>
    <s v="62-304.520 (8), F.A.C."/>
    <x v="3"/>
    <x v="3"/>
    <x v="20"/>
    <x v="8"/>
    <s v="Residential, Medium Density-Two-five dwellingunits per acre"/>
    <n v="1200"/>
    <x v="0"/>
    <s v="City of Vero Beach                            Indian River County"/>
    <x v="20"/>
    <x v="1"/>
    <m/>
    <m/>
    <n v="0"/>
    <n v="1"/>
    <n v="3978"/>
    <n v="621.50296920213736"/>
    <n v="6160.0064921675012"/>
    <n v="910.5273103113293"/>
    <n v="2516126.7769176881"/>
    <n v="6160.0064921675012"/>
    <n v="910.52650536564329"/>
    <n v="2516126.7769176881"/>
    <n v="6160.0064921675012"/>
    <n v="910.52650536564329"/>
  </r>
  <r>
    <n v="2500"/>
    <x v="1"/>
    <x v="1"/>
    <x v="3"/>
    <s v="62-304.520 (8), F.A.C."/>
    <x v="3"/>
    <x v="3"/>
    <x v="20"/>
    <x v="8"/>
    <s v="Residential, Medium Density-Two-five dwellingunits per acre"/>
    <n v="1200"/>
    <x v="0"/>
    <s v="City of Vero Beach             Town of Indian River Shores               Indian River County"/>
    <x v="20"/>
    <x v="1"/>
    <m/>
    <m/>
    <n v="0"/>
    <n v="1"/>
    <n v="9"/>
    <n v="0.14175687163126488"/>
    <n v="1.365172980429691"/>
    <n v="0.19899604895330167"/>
    <n v="552.48050546858599"/>
    <n v="1.365172980429691"/>
    <n v="0.19899587303215166"/>
    <n v="552.48050546858599"/>
    <n v="1.365172980429691"/>
    <n v="0.19899587303215166"/>
  </r>
  <r>
    <n v="2501"/>
    <x v="1"/>
    <x v="1"/>
    <x v="3"/>
    <s v="62-304.520 (8), F.A.C."/>
    <x v="3"/>
    <x v="3"/>
    <x v="20"/>
    <x v="9"/>
    <s v="Fixed Single Family Units"/>
    <n v="1000"/>
    <x v="0"/>
    <s v="City of Vero Beach                            Indian River County"/>
    <x v="20"/>
    <x v="1"/>
    <m/>
    <m/>
    <n v="0"/>
    <n v="1"/>
    <n v="3"/>
    <n v="1.4080682690722693E-5"/>
    <n v="1.1109719102825558E-4"/>
    <n v="1.5770117391430066E-5"/>
    <n v="5.129056237352813E-2"/>
    <n v="1.1109719102825558E-4"/>
    <n v="1.5770103449961755E-5"/>
    <n v="5.129056237352813E-2"/>
    <n v="1.1109719102825558E-4"/>
    <n v="1.5770103449961755E-5"/>
  </r>
  <r>
    <n v="2502"/>
    <x v="1"/>
    <x v="1"/>
    <x v="3"/>
    <s v="62-304.520 (8), F.A.C."/>
    <x v="3"/>
    <x v="3"/>
    <x v="20"/>
    <x v="9"/>
    <s v="Fixed Single Family Units"/>
    <n v="1210"/>
    <x v="0"/>
    <s v="City of Vero Beach                            Indian River County"/>
    <x v="20"/>
    <x v="1"/>
    <m/>
    <m/>
    <n v="0"/>
    <n v="1"/>
    <n v="15088"/>
    <n v="1554.1557053099816"/>
    <n v="15007.547858854408"/>
    <n v="2200.6782485938038"/>
    <n v="6172051.7347335918"/>
    <n v="15007.547858854408"/>
    <n v="2200.6763030986654"/>
    <n v="6172051.7347335918"/>
    <n v="15007.547858854408"/>
    <n v="2200.6763030986654"/>
  </r>
  <r>
    <n v="2503"/>
    <x v="1"/>
    <x v="1"/>
    <x v="3"/>
    <s v="62-304.520 (8), F.A.C."/>
    <x v="3"/>
    <x v="3"/>
    <x v="20"/>
    <x v="9"/>
    <s v="Fixed Single Family Units"/>
    <n v="1210"/>
    <x v="0"/>
    <s v="City of Vero Beach             Town of Indian River Shores               Indian River County"/>
    <x v="20"/>
    <x v="1"/>
    <m/>
    <m/>
    <n v="0"/>
    <n v="1"/>
    <n v="2"/>
    <n v="3.7999329482767703E-3"/>
    <n v="3.1417943476609478E-2"/>
    <n v="4.4531635960835215E-3"/>
    <n v="12.696368595313999"/>
    <n v="3.1417943476609478E-2"/>
    <n v="4.45315965929348E-3"/>
    <n v="12.696368595313999"/>
    <n v="3.1417943476609478E-2"/>
    <n v="4.45315965929348E-3"/>
  </r>
  <r>
    <n v="2504"/>
    <x v="1"/>
    <x v="1"/>
    <x v="3"/>
    <s v="62-304.520 (8), F.A.C."/>
    <x v="3"/>
    <x v="3"/>
    <x v="20"/>
    <x v="9"/>
    <s v="Fixed Single Family Units"/>
    <n v="1210"/>
    <x v="0"/>
    <s v="Indian River County"/>
    <x v="18"/>
    <x v="1"/>
    <m/>
    <s v="looks like part of a subdivision; assign to City of Vero Beach"/>
    <n v="0"/>
    <n v="1"/>
    <n v="1"/>
    <n v="5.1165861395848697E-9"/>
    <n v="4.4845617366982223E-8"/>
    <n v="6.3489620550955217E-9"/>
    <n v="2.0902612960690459E-5"/>
    <n v="4.4845617366982223E-8"/>
    <n v="6.3489564423373401E-9"/>
    <n v="2.0902612960690459E-5"/>
    <n v="4.4845617366982223E-8"/>
    <n v="6.3489564423373401E-9"/>
  </r>
  <r>
    <n v="2505"/>
    <x v="1"/>
    <x v="1"/>
    <x v="3"/>
    <s v="62-304.520 (8), F.A.C."/>
    <x v="3"/>
    <x v="3"/>
    <x v="20"/>
    <x v="62"/>
    <s v="Residential, High Density"/>
    <n v="1300"/>
    <x v="0"/>
    <s v="City of Vero Beach                            Indian River County"/>
    <x v="20"/>
    <x v="1"/>
    <m/>
    <m/>
    <n v="0"/>
    <n v="1"/>
    <n v="471"/>
    <n v="40.649661771835028"/>
    <n v="438.23739110633687"/>
    <n v="76.274682977483153"/>
    <n v="163009.61283313687"/>
    <n v="438.23739110633687"/>
    <n v="76.274615547350734"/>
    <n v="163009.61283313687"/>
    <n v="438.23739110633687"/>
    <n v="76.274615547350734"/>
  </r>
  <r>
    <n v="2506"/>
    <x v="1"/>
    <x v="1"/>
    <x v="3"/>
    <s v="62-304.520 (8), F.A.C."/>
    <x v="3"/>
    <x v="3"/>
    <x v="20"/>
    <x v="63"/>
    <s v="Mobile Home Units"/>
    <n v="1320"/>
    <x v="0"/>
    <s v="City of Vero Beach                            Indian River County"/>
    <x v="20"/>
    <x v="1"/>
    <m/>
    <m/>
    <n v="0"/>
    <n v="1"/>
    <n v="34"/>
    <n v="10.659551499333642"/>
    <n v="122.18929844921286"/>
    <n v="22.997632384456143"/>
    <n v="43039.007285129635"/>
    <n v="122.18929844921286"/>
    <n v="22.997612053550313"/>
    <n v="43039.007285129635"/>
    <n v="122.18929844921286"/>
    <n v="22.997612053550313"/>
  </r>
  <r>
    <n v="2507"/>
    <x v="1"/>
    <x v="1"/>
    <x v="3"/>
    <s v="62-304.520 (8), F.A.C."/>
    <x v="3"/>
    <x v="3"/>
    <x v="20"/>
    <x v="10"/>
    <s v="Residential, High density; Multiple Dwelling Units, Low Rise &lt;Two stories or less&gt;"/>
    <n v="1000"/>
    <x v="0"/>
    <s v="City of Vero Beach                            Indian River County"/>
    <x v="20"/>
    <x v="1"/>
    <m/>
    <m/>
    <n v="0"/>
    <n v="1"/>
    <n v="1"/>
    <n v="4.9225909950733096E-6"/>
    <n v="5.7547097160211235E-5"/>
    <n v="1.0968433413247677E-5"/>
    <n v="2.0124634589508535E-2"/>
    <n v="5.7547097160211235E-5"/>
    <n v="1.0968423716676201E-5"/>
    <n v="2.0124634589508535E-2"/>
    <n v="5.7547097160211235E-5"/>
    <n v="1.0968423716676201E-5"/>
  </r>
  <r>
    <n v="2508"/>
    <x v="1"/>
    <x v="1"/>
    <x v="3"/>
    <s v="62-304.520 (8), F.A.C."/>
    <x v="3"/>
    <x v="3"/>
    <x v="20"/>
    <x v="10"/>
    <s v="Residential, High density; Multiple Dwelling Units, Low Rise &lt;Two stories or less&gt;"/>
    <n v="1330"/>
    <x v="0"/>
    <s v="City of Vero Beach                            Indian River County"/>
    <x v="20"/>
    <x v="1"/>
    <m/>
    <m/>
    <n v="0"/>
    <n v="1"/>
    <n v="2043"/>
    <n v="228.32570984527007"/>
    <n v="2480.0276639131721"/>
    <n v="435.92414073157653"/>
    <n v="926538.30679713876"/>
    <n v="2480.0276639131721"/>
    <n v="435.92375535570307"/>
    <n v="926538.30679713876"/>
    <n v="2480.0276639131721"/>
    <n v="435.92375535570307"/>
  </r>
  <r>
    <n v="2509"/>
    <x v="1"/>
    <x v="1"/>
    <x v="3"/>
    <s v="62-304.520 (8), F.A.C."/>
    <x v="3"/>
    <x v="3"/>
    <x v="20"/>
    <x v="81"/>
    <s v="Residential, High density; Multiple Dwelling Units, High Rise &lt;Three stories or more&gt;"/>
    <n v="1340"/>
    <x v="0"/>
    <s v="City of Vero Beach                            Indian River County"/>
    <x v="20"/>
    <x v="1"/>
    <m/>
    <m/>
    <n v="0"/>
    <n v="1"/>
    <n v="404"/>
    <n v="86.26092091271471"/>
    <n v="954.98919839770133"/>
    <n v="175.26060658992603"/>
    <n v="343514.84572513658"/>
    <n v="954.98919839770133"/>
    <n v="175.26045165193827"/>
    <n v="343514.84572513658"/>
    <n v="954.98919839770133"/>
    <n v="175.26045165193827"/>
  </r>
  <r>
    <n v="2510"/>
    <x v="1"/>
    <x v="1"/>
    <x v="3"/>
    <s v="62-304.520 (8), F.A.C."/>
    <x v="3"/>
    <x v="3"/>
    <x v="20"/>
    <x v="11"/>
    <s v="Commercial and Services"/>
    <n v="1400"/>
    <x v="0"/>
    <s v="City of Vero Beach                            Indian River County"/>
    <x v="20"/>
    <x v="1"/>
    <m/>
    <m/>
    <n v="0"/>
    <n v="1"/>
    <n v="1190"/>
    <n v="153.60226789101534"/>
    <n v="1682.0563447484622"/>
    <n v="230.06884932986938"/>
    <n v="629126.2769036683"/>
    <n v="1682.0563447484622"/>
    <n v="230.0686459390142"/>
    <n v="629126.2769036683"/>
    <n v="1682.0563447484622"/>
    <n v="230.0686459390142"/>
  </r>
  <r>
    <n v="2511"/>
    <x v="1"/>
    <x v="1"/>
    <x v="3"/>
    <s v="62-304.520 (8), F.A.C."/>
    <x v="3"/>
    <x v="3"/>
    <x v="20"/>
    <x v="64"/>
    <s v="Retail Sales and Services"/>
    <n v="1410"/>
    <x v="0"/>
    <s v="City of Vero Beach                            Indian River County"/>
    <x v="20"/>
    <x v="1"/>
    <m/>
    <m/>
    <n v="0"/>
    <n v="1"/>
    <n v="851"/>
    <n v="144.27449151434644"/>
    <n v="1486.5035947250026"/>
    <n v="202.02897342076668"/>
    <n v="597249.42113606993"/>
    <n v="1486.5035947250026"/>
    <n v="202.02879481837968"/>
    <n v="597249.42113606993"/>
    <n v="1486.5035947250026"/>
    <n v="202.02879481837968"/>
  </r>
  <r>
    <n v="2512"/>
    <x v="1"/>
    <x v="1"/>
    <x v="3"/>
    <s v="62-304.520 (8), F.A.C."/>
    <x v="3"/>
    <x v="3"/>
    <x v="20"/>
    <x v="65"/>
    <s v="Wholesale Sales and Services &lt;Excluding warehouses associated with industrial use&gt;"/>
    <n v="1420"/>
    <x v="0"/>
    <s v="City of Vero Beach                            Indian River County"/>
    <x v="20"/>
    <x v="1"/>
    <m/>
    <m/>
    <n v="0"/>
    <n v="1"/>
    <n v="259"/>
    <n v="26.538435639584371"/>
    <n v="279.97665814992638"/>
    <n v="37.988110445710461"/>
    <n v="110216.98679699119"/>
    <n v="279.97665814992638"/>
    <n v="37.988076862570992"/>
    <n v="110216.98679699119"/>
    <n v="279.97665814992638"/>
    <n v="37.988076862570992"/>
  </r>
  <r>
    <n v="2513"/>
    <x v="1"/>
    <x v="1"/>
    <x v="3"/>
    <s v="62-304.520 (8), F.A.C."/>
    <x v="3"/>
    <x v="3"/>
    <x v="20"/>
    <x v="66"/>
    <s v="Professional Services"/>
    <n v="1430"/>
    <x v="0"/>
    <s v="City of Vero Beach                            Indian River County"/>
    <x v="20"/>
    <x v="1"/>
    <m/>
    <m/>
    <n v="0"/>
    <n v="1"/>
    <n v="1339"/>
    <n v="190.64189956017859"/>
    <n v="1979.2578673106618"/>
    <n v="271.61569948665692"/>
    <n v="790877.49338058289"/>
    <n v="1979.2578673106618"/>
    <n v="271.61545936658138"/>
    <n v="790877.49338058289"/>
    <n v="1979.2578673106618"/>
    <n v="271.61545936658138"/>
  </r>
  <r>
    <n v="2514"/>
    <x v="1"/>
    <x v="1"/>
    <x v="3"/>
    <s v="62-304.520 (8), F.A.C."/>
    <x v="3"/>
    <x v="3"/>
    <x v="20"/>
    <x v="83"/>
    <s v="Cultural and Entertainment"/>
    <n v="1440"/>
    <x v="0"/>
    <s v="City of Vero Beach                            Indian River County"/>
    <x v="20"/>
    <x v="1"/>
    <m/>
    <m/>
    <n v="0"/>
    <n v="1"/>
    <n v="13"/>
    <n v="1.1514670959703608"/>
    <n v="10.067160066034553"/>
    <n v="1.3491302976517801"/>
    <n v="4542.8907401126535"/>
    <n v="10.067160066034553"/>
    <n v="1.3491291049620027"/>
    <n v="4542.8907401126535"/>
    <n v="10.067160066034553"/>
    <n v="1.3491291049620027"/>
  </r>
  <r>
    <n v="2515"/>
    <x v="1"/>
    <x v="1"/>
    <x v="3"/>
    <s v="62-304.520 (8), F.A.C."/>
    <x v="3"/>
    <x v="3"/>
    <x v="20"/>
    <x v="67"/>
    <s v="Tourist Services"/>
    <n v="1450"/>
    <x v="0"/>
    <s v="City of Vero Beach                            Indian River County"/>
    <x v="20"/>
    <x v="1"/>
    <m/>
    <m/>
    <n v="0"/>
    <n v="1"/>
    <n v="401"/>
    <n v="70.322705469325911"/>
    <n v="752.47932459187268"/>
    <n v="102.64243199444741"/>
    <n v="274314.12311887939"/>
    <n v="752.47932459187268"/>
    <n v="102.64234125407967"/>
    <n v="274314.12311887939"/>
    <n v="752.47932459187268"/>
    <n v="102.64234125407967"/>
  </r>
  <r>
    <n v="2516"/>
    <x v="1"/>
    <x v="1"/>
    <x v="3"/>
    <s v="62-304.520 (8), F.A.C."/>
    <x v="3"/>
    <x v="3"/>
    <x v="20"/>
    <x v="141"/>
    <s v="Mixed Commercial and Services"/>
    <n v="1470"/>
    <x v="0"/>
    <s v="City of Vero Beach                            Indian River County"/>
    <x v="20"/>
    <x v="1"/>
    <m/>
    <m/>
    <n v="0"/>
    <n v="1"/>
    <n v="106"/>
    <n v="22.335576964936767"/>
    <n v="221.38719673189595"/>
    <n v="30.431772177762916"/>
    <n v="89955.787827066233"/>
    <n v="221.38719673189595"/>
    <n v="30.431745274754626"/>
    <n v="89955.787827066233"/>
    <n v="221.38719673189595"/>
    <n v="30.431745274754626"/>
  </r>
  <r>
    <n v="2517"/>
    <x v="1"/>
    <x v="1"/>
    <x v="3"/>
    <s v="62-304.520 (8), F.A.C."/>
    <x v="3"/>
    <x v="3"/>
    <x v="20"/>
    <x v="105"/>
    <s v="Cemeteries"/>
    <n v="1480"/>
    <x v="0"/>
    <s v="City of Vero Beach                            Indian River County"/>
    <x v="20"/>
    <x v="1"/>
    <m/>
    <m/>
    <n v="0"/>
    <n v="1"/>
    <n v="19"/>
    <n v="0.54178089878717439"/>
    <n v="5.1577077303588226"/>
    <n v="0.69861496193758299"/>
    <n v="2212.7200972411961"/>
    <n v="5.1577077303588226"/>
    <n v="0.69861434433161296"/>
    <n v="2212.7200972411961"/>
    <n v="5.1577077303588226"/>
    <n v="0.69861434433161296"/>
  </r>
  <r>
    <n v="2518"/>
    <x v="1"/>
    <x v="1"/>
    <x v="3"/>
    <s v="62-304.520 (8), F.A.C."/>
    <x v="3"/>
    <x v="3"/>
    <x v="20"/>
    <x v="90"/>
    <s v="Commercial and Services Under Construction"/>
    <n v="1490"/>
    <x v="0"/>
    <s v="City of Vero Beach                            Indian River County"/>
    <x v="20"/>
    <x v="1"/>
    <m/>
    <m/>
    <n v="0"/>
    <n v="1"/>
    <n v="8"/>
    <n v="0.29750541207528691"/>
    <n v="3.1425068896387516"/>
    <n v="0.4828638564678876"/>
    <n v="1232.8267962246971"/>
    <n v="3.1425068896387516"/>
    <n v="0.48286342959526579"/>
    <n v="1232.8267962246971"/>
    <n v="3.1425068896387516"/>
    <n v="0.48286342959526579"/>
  </r>
  <r>
    <n v="2519"/>
    <x v="1"/>
    <x v="1"/>
    <x v="3"/>
    <s v="62-304.520 (8), F.A.C."/>
    <x v="3"/>
    <x v="3"/>
    <x v="20"/>
    <x v="95"/>
    <s v="Food Processing"/>
    <n v="1510"/>
    <x v="0"/>
    <s v="City of Vero Beach                            Indian River County"/>
    <x v="20"/>
    <x v="1"/>
    <m/>
    <m/>
    <n v="0"/>
    <n v="1"/>
    <n v="44"/>
    <n v="8.3326639712386203"/>
    <n v="70.394049920147509"/>
    <n v="9.9580702931917351"/>
    <n v="34106.105519553399"/>
    <n v="70.394049920147509"/>
    <n v="9.9580614898251056"/>
    <n v="34106.105519553399"/>
    <n v="70.394049920147509"/>
    <n v="9.9580614898251056"/>
  </r>
  <r>
    <n v="2520"/>
    <x v="1"/>
    <x v="1"/>
    <x v="3"/>
    <s v="62-304.520 (8), F.A.C."/>
    <x v="3"/>
    <x v="3"/>
    <x v="20"/>
    <x v="106"/>
    <s v="Timber Processing"/>
    <n v="1520"/>
    <x v="0"/>
    <s v="City of Vero Beach                            Indian River County"/>
    <x v="20"/>
    <x v="1"/>
    <m/>
    <m/>
    <n v="0"/>
    <n v="1"/>
    <n v="6"/>
    <n v="1.395670800091779"/>
    <n v="13.898033470242401"/>
    <n v="1.8879200650062207"/>
    <n v="5735.0382286108834"/>
    <n v="13.898033470242401"/>
    <n v="1.8879183960028865"/>
    <n v="5735.0382286108834"/>
    <n v="13.898033470242401"/>
    <n v="1.8879183960028865"/>
  </r>
  <r>
    <n v="2521"/>
    <x v="1"/>
    <x v="1"/>
    <x v="3"/>
    <s v="62-304.520 (8), F.A.C."/>
    <x v="3"/>
    <x v="3"/>
    <x v="20"/>
    <x v="68"/>
    <s v="Other Light Industrial"/>
    <n v="1550"/>
    <x v="0"/>
    <s v="City of Vero Beach                            Indian River County"/>
    <x v="20"/>
    <x v="1"/>
    <m/>
    <m/>
    <n v="0"/>
    <n v="1"/>
    <n v="57"/>
    <n v="7.4835305545416464"/>
    <n v="68.520111983562472"/>
    <n v="9.468839249462718"/>
    <n v="30512.429743234967"/>
    <n v="68.520111983562472"/>
    <n v="9.4688308785975757"/>
    <n v="30512.429743234967"/>
    <n v="68.520111983562472"/>
    <n v="9.4688308785975757"/>
  </r>
  <r>
    <n v="2522"/>
    <x v="1"/>
    <x v="1"/>
    <x v="3"/>
    <s v="62-304.520 (8), F.A.C."/>
    <x v="3"/>
    <x v="3"/>
    <x v="20"/>
    <x v="91"/>
    <s v="Other Heavy Industrial"/>
    <n v="1560"/>
    <x v="0"/>
    <s v="City of Vero Beach                            Indian River County"/>
    <x v="20"/>
    <x v="1"/>
    <m/>
    <m/>
    <n v="0"/>
    <n v="1"/>
    <n v="162"/>
    <n v="79.201194338462798"/>
    <n v="652.25795026990988"/>
    <n v="94.060218080602425"/>
    <n v="318721.54742435249"/>
    <n v="652.25795026990988"/>
    <n v="94.060134927284537"/>
    <n v="318721.54742435249"/>
    <n v="652.25795026990988"/>
    <n v="94.060134927284537"/>
  </r>
  <r>
    <n v="2523"/>
    <x v="1"/>
    <x v="1"/>
    <x v="3"/>
    <s v="62-304.520 (8), F.A.C."/>
    <x v="3"/>
    <x v="3"/>
    <x v="20"/>
    <x v="69"/>
    <s v="Institutional (Educational,religious,health and military facilities)"/>
    <n v="1700"/>
    <x v="0"/>
    <s v="City of Vero Beach                            Indian River County"/>
    <x v="20"/>
    <x v="1"/>
    <m/>
    <m/>
    <n v="0"/>
    <n v="1"/>
    <n v="513"/>
    <n v="62.434538802898473"/>
    <n v="559.84681860486"/>
    <n v="76.799324030683579"/>
    <n v="252226.65812021962"/>
    <n v="559.84681860486"/>
    <n v="76.79925613674574"/>
    <n v="252226.65812021962"/>
    <n v="559.84681860486"/>
    <n v="76.79925613674574"/>
  </r>
  <r>
    <n v="2524"/>
    <x v="1"/>
    <x v="1"/>
    <x v="3"/>
    <s v="62-304.520 (8), F.A.C."/>
    <x v="3"/>
    <x v="3"/>
    <x v="20"/>
    <x v="70"/>
    <s v="Educational Facilities"/>
    <n v="1710"/>
    <x v="0"/>
    <s v="City of Vero Beach                            Indian River County"/>
    <x v="20"/>
    <x v="1"/>
    <m/>
    <m/>
    <n v="0"/>
    <n v="1"/>
    <n v="76"/>
    <n v="18.859021084630701"/>
    <n v="164.4066829732798"/>
    <n v="22.423306576831006"/>
    <n v="75305.044506221559"/>
    <n v="164.4066829732798"/>
    <n v="22.423286753654121"/>
    <n v="75305.044506221559"/>
    <n v="164.4066829732798"/>
    <n v="22.423286753654121"/>
  </r>
  <r>
    <n v="2525"/>
    <x v="1"/>
    <x v="1"/>
    <x v="3"/>
    <s v="62-304.520 (8), F.A.C."/>
    <x v="3"/>
    <x v="3"/>
    <x v="20"/>
    <x v="71"/>
    <s v="Religious"/>
    <n v="1720"/>
    <x v="0"/>
    <s v="City of Vero Beach                            Indian River County"/>
    <x v="20"/>
    <x v="1"/>
    <m/>
    <m/>
    <n v="0"/>
    <n v="1"/>
    <n v="345"/>
    <n v="80.135521847730502"/>
    <n v="713.06516988680414"/>
    <n v="98.109368168183366"/>
    <n v="325859.72179344093"/>
    <n v="713.06516988680414"/>
    <n v="98.109281435240945"/>
    <n v="325859.72179344093"/>
    <n v="713.06516988680414"/>
    <n v="98.109281435240945"/>
  </r>
  <r>
    <n v="2526"/>
    <x v="1"/>
    <x v="1"/>
    <x v="3"/>
    <s v="62-304.520 (8), F.A.C."/>
    <x v="3"/>
    <x v="3"/>
    <x v="20"/>
    <x v="72"/>
    <s v="Medical and Health Care"/>
    <n v="1740"/>
    <x v="0"/>
    <s v="City of Vero Beach                            Indian River County"/>
    <x v="20"/>
    <x v="1"/>
    <m/>
    <m/>
    <n v="0"/>
    <n v="1"/>
    <n v="75"/>
    <n v="13.894101624721436"/>
    <n v="122.2615898657706"/>
    <n v="17.289873841958439"/>
    <n v="56773.310823309665"/>
    <n v="122.2615898657706"/>
    <n v="17.289858556959043"/>
    <n v="56773.310823309665"/>
    <n v="122.2615898657706"/>
    <n v="17.289858556959043"/>
  </r>
  <r>
    <n v="2527"/>
    <x v="1"/>
    <x v="1"/>
    <x v="3"/>
    <s v="62-304.520 (8), F.A.C."/>
    <x v="3"/>
    <x v="3"/>
    <x v="20"/>
    <x v="14"/>
    <s v="Governmental"/>
    <n v="1000"/>
    <x v="0"/>
    <s v="City of Vero Beach                            Indian River County"/>
    <x v="20"/>
    <x v="1"/>
    <m/>
    <m/>
    <n v="0"/>
    <n v="1"/>
    <n v="1"/>
    <n v="2.74606622140173E-6"/>
    <n v="2.3385586318380661E-5"/>
    <n v="3.1289988299023856E-6"/>
    <n v="1.1000639688107229E-2"/>
    <n v="2.3385586318380661E-5"/>
    <n v="3.1289960637315301E-6"/>
    <n v="1.1000639688107229E-2"/>
    <n v="2.3385586318380661E-5"/>
    <n v="3.1289960637315301E-6"/>
  </r>
  <r>
    <n v="2528"/>
    <x v="1"/>
    <x v="1"/>
    <x v="3"/>
    <s v="62-304.520 (8), F.A.C."/>
    <x v="3"/>
    <x v="3"/>
    <x v="20"/>
    <x v="14"/>
    <s v="Governmental"/>
    <n v="1750"/>
    <x v="0"/>
    <s v="City of Vero Beach                            Indian River County"/>
    <x v="20"/>
    <x v="1"/>
    <m/>
    <m/>
    <n v="0"/>
    <n v="1"/>
    <n v="4022"/>
    <n v="1495.0385297769747"/>
    <n v="12041.391469626027"/>
    <n v="1631.5347568611091"/>
    <n v="5981452.4740803009"/>
    <n v="12041.391469626027"/>
    <n v="1631.5333145135176"/>
    <n v="5981452.4740803009"/>
    <n v="12041.391469626027"/>
    <n v="1631.5333145135176"/>
  </r>
  <r>
    <n v="2529"/>
    <x v="1"/>
    <x v="1"/>
    <x v="3"/>
    <s v="62-304.520 (8), F.A.C."/>
    <x v="3"/>
    <x v="3"/>
    <x v="20"/>
    <x v="84"/>
    <s v="Other Institutional"/>
    <n v="1770"/>
    <x v="0"/>
    <s v="City of Vero Beach                            Indian River County"/>
    <x v="20"/>
    <x v="1"/>
    <m/>
    <m/>
    <n v="0"/>
    <n v="1"/>
    <n v="6"/>
    <n v="0.68030032055318035"/>
    <n v="6.8236983642660922"/>
    <n v="1.0581008582512985"/>
    <n v="2776.5966941964753"/>
    <n v="6.8236983642660922"/>
    <n v="1.0580999228441836"/>
    <n v="2776.5966941964753"/>
    <n v="6.8236983642660922"/>
    <n v="1.0580999228441836"/>
  </r>
  <r>
    <n v="2530"/>
    <x v="1"/>
    <x v="1"/>
    <x v="3"/>
    <s v="62-304.520 (8), F.A.C."/>
    <x v="3"/>
    <x v="3"/>
    <x v="20"/>
    <x v="124"/>
    <s v="Swimming Beach"/>
    <n v="1810"/>
    <x v="0"/>
    <s v="City of Vero Beach                            Indian River County"/>
    <x v="20"/>
    <x v="1"/>
    <m/>
    <m/>
    <n v="0"/>
    <n v="1"/>
    <n v="271"/>
    <n v="40.073603159059928"/>
    <n v="275.05271640030014"/>
    <n v="39.83398815657543"/>
    <n v="127640.97524283035"/>
    <n v="275.05271640030014"/>
    <n v="39.833952941599883"/>
    <n v="127640.97524283035"/>
    <n v="275.05271640030014"/>
    <n v="39.833952941599883"/>
  </r>
  <r>
    <n v="2531"/>
    <x v="1"/>
    <x v="1"/>
    <x v="3"/>
    <s v="62-304.520 (8), F.A.C."/>
    <x v="3"/>
    <x v="3"/>
    <x v="20"/>
    <x v="15"/>
    <s v="Golf Course"/>
    <n v="1820"/>
    <x v="0"/>
    <s v="City of Vero Beach                            Indian River County"/>
    <x v="20"/>
    <x v="1"/>
    <m/>
    <m/>
    <n v="0"/>
    <n v="1"/>
    <n v="383"/>
    <n v="143.36236459160719"/>
    <n v="1139.4923620048442"/>
    <n v="161.22401458944327"/>
    <n v="554233.85720542062"/>
    <n v="1139.4923620048442"/>
    <n v="161.22387206041219"/>
    <n v="554233.85720542062"/>
    <n v="1139.4923620048442"/>
    <n v="161.22387206041219"/>
  </r>
  <r>
    <n v="2532"/>
    <x v="1"/>
    <x v="1"/>
    <x v="3"/>
    <s v="62-304.520 (8), F.A.C."/>
    <x v="3"/>
    <x v="3"/>
    <x v="20"/>
    <x v="85"/>
    <s v="Marinas and Fish Camps"/>
    <n v="1840"/>
    <x v="0"/>
    <s v="City of Vero Beach                            Indian River County"/>
    <x v="20"/>
    <x v="1"/>
    <m/>
    <m/>
    <n v="0"/>
    <n v="1"/>
    <n v="10"/>
    <n v="0.68090774354957251"/>
    <n v="5.8352522664245985"/>
    <n v="0.8204979313157017"/>
    <n v="2728.2153080157714"/>
    <n v="5.8352522664245985"/>
    <n v="0.82049720595989561"/>
    <n v="2728.2153080157714"/>
    <n v="5.8352522664245985"/>
    <n v="0.82049720595989561"/>
  </r>
  <r>
    <n v="2533"/>
    <x v="1"/>
    <x v="1"/>
    <x v="3"/>
    <s v="62-304.520 (8), F.A.C."/>
    <x v="3"/>
    <x v="3"/>
    <x v="20"/>
    <x v="16"/>
    <s v="Parks and Zoos"/>
    <n v="1850"/>
    <x v="0"/>
    <s v="City of Vero Beach                            Indian River County"/>
    <x v="20"/>
    <x v="1"/>
    <m/>
    <m/>
    <n v="0"/>
    <n v="1"/>
    <n v="165"/>
    <n v="28.013223812585423"/>
    <n v="236.06461677830112"/>
    <n v="31.897915164532499"/>
    <n v="105588.75710065878"/>
    <n v="236.06461677830112"/>
    <n v="31.897886965390125"/>
    <n v="105588.75710065878"/>
    <n v="236.06461677830112"/>
    <n v="31.897886965390125"/>
  </r>
  <r>
    <n v="2534"/>
    <x v="1"/>
    <x v="1"/>
    <x v="3"/>
    <s v="62-304.520 (8), F.A.C."/>
    <x v="3"/>
    <x v="3"/>
    <x v="20"/>
    <x v="74"/>
    <s v="Community Recreational Facilities"/>
    <n v="1860"/>
    <x v="0"/>
    <s v="City of Vero Beach                            Indian River County"/>
    <x v="20"/>
    <x v="1"/>
    <m/>
    <m/>
    <n v="0"/>
    <n v="1"/>
    <n v="96"/>
    <n v="7.592689923340135"/>
    <n v="67.078595410031312"/>
    <n v="9.2107550551841264"/>
    <n v="30285.746792795053"/>
    <n v="67.078595410031312"/>
    <n v="9.2107469124766173"/>
    <n v="30285.746792795053"/>
    <n v="67.078595410031312"/>
    <n v="9.2107469124766173"/>
  </r>
  <r>
    <n v="2535"/>
    <x v="1"/>
    <x v="1"/>
    <x v="3"/>
    <s v="62-304.520 (8), F.A.C."/>
    <x v="3"/>
    <x v="3"/>
    <x v="20"/>
    <x v="142"/>
    <s v="Stadiums (not associated withhigh schools, colleges, or universities)"/>
    <n v="1870"/>
    <x v="0"/>
    <s v="City of Vero Beach                            Indian River County"/>
    <x v="20"/>
    <x v="1"/>
    <m/>
    <m/>
    <n v="0"/>
    <n v="1"/>
    <n v="8"/>
    <n v="0.19867689878660036"/>
    <n v="1.7742557013352349"/>
    <n v="0.23717282244262475"/>
    <n v="798.50045717355556"/>
    <n v="1.7742557013352349"/>
    <n v="0.23717261277154852"/>
    <n v="798.50045717355556"/>
    <n v="1.7742557013352349"/>
    <n v="0.23717261277154852"/>
  </r>
  <r>
    <n v="2536"/>
    <x v="1"/>
    <x v="1"/>
    <x v="3"/>
    <s v="62-304.520 (8), F.A.C."/>
    <x v="3"/>
    <x v="3"/>
    <x v="20"/>
    <x v="93"/>
    <s v="Rural land in transition without positive indicators of intended activity"/>
    <n v="7410"/>
    <x v="0"/>
    <s v="City of Vero Beach                            Indian River County"/>
    <x v="20"/>
    <x v="1"/>
    <m/>
    <m/>
    <n v="0"/>
    <n v="1"/>
    <n v="1"/>
    <n v="2.96938325634903E-3"/>
    <n v="2.3240372477637924E-2"/>
    <n v="2.7380257916288179E-3"/>
    <n v="10.425163185139125"/>
    <n v="2.3240372477637924E-2"/>
    <n v="2.73802337109509E-3"/>
    <n v="10.425163185139125"/>
    <n v="2.3240372477637924E-2"/>
    <n v="2.73802337109509E-3"/>
  </r>
  <r>
    <n v="2537"/>
    <x v="1"/>
    <x v="1"/>
    <x v="3"/>
    <s v="62-304.520 (8), F.A.C."/>
    <x v="3"/>
    <x v="3"/>
    <x v="20"/>
    <x v="76"/>
    <s v="Airports"/>
    <n v="8110"/>
    <x v="0"/>
    <s v="City of Vero Beach                            Indian River County"/>
    <x v="20"/>
    <x v="1"/>
    <m/>
    <m/>
    <n v="0"/>
    <n v="1"/>
    <n v="198"/>
    <n v="19.040003495459491"/>
    <n v="157.32324031965754"/>
    <n v="21.221741704909139"/>
    <n v="75637.516223299128"/>
    <n v="157.32324031965754"/>
    <n v="21.221722943967777"/>
    <n v="75637.516223299128"/>
    <n v="157.32324031965754"/>
    <n v="21.221722943967777"/>
  </r>
  <r>
    <n v="2538"/>
    <x v="1"/>
    <x v="1"/>
    <x v="3"/>
    <s v="62-304.520 (8), F.A.C."/>
    <x v="3"/>
    <x v="3"/>
    <x v="20"/>
    <x v="143"/>
    <s v="Bus and truck terminals"/>
    <n v="8130"/>
    <x v="0"/>
    <s v="City of Vero Beach                            Indian River County"/>
    <x v="20"/>
    <x v="1"/>
    <m/>
    <m/>
    <n v="0"/>
    <n v="1"/>
    <n v="30"/>
    <n v="3.1267304204851514"/>
    <n v="29.439160991245164"/>
    <n v="3.9873633356382676"/>
    <n v="12443.137335005233"/>
    <n v="29.439160991245164"/>
    <n v="3.9873598106358998"/>
    <n v="12443.137335005233"/>
    <n v="29.439160991245164"/>
    <n v="3.9873598106358998"/>
  </r>
  <r>
    <n v="2539"/>
    <x v="1"/>
    <x v="1"/>
    <x v="3"/>
    <s v="62-304.520 (8), F.A.C."/>
    <x v="3"/>
    <x v="3"/>
    <x v="20"/>
    <x v="20"/>
    <s v="Roads and Highways"/>
    <n v="8140"/>
    <x v="0"/>
    <s v="City of Vero Beach                            Indian River County"/>
    <x v="20"/>
    <x v="1"/>
    <m/>
    <m/>
    <n v="0"/>
    <n v="1"/>
    <n v="181"/>
    <n v="5.1566589776187364"/>
    <n v="48.468210959411856"/>
    <n v="6.5623693514709771"/>
    <n v="20772.724499867021"/>
    <n v="48.468210959411856"/>
    <n v="6.5623635500514581"/>
    <n v="20772.724499867021"/>
    <n v="48.468210959411856"/>
    <n v="6.5623635500514581"/>
  </r>
  <r>
    <n v="2540"/>
    <x v="1"/>
    <x v="1"/>
    <x v="3"/>
    <s v="62-304.520 (8), F.A.C."/>
    <x v="3"/>
    <x v="3"/>
    <x v="20"/>
    <x v="58"/>
    <s v="Communications"/>
    <n v="8200"/>
    <x v="0"/>
    <s v="City of Vero Beach                            Indian River County"/>
    <x v="20"/>
    <x v="1"/>
    <m/>
    <m/>
    <n v="0"/>
    <n v="1"/>
    <n v="20"/>
    <n v="2.5223903669147654"/>
    <n v="22.572073974146498"/>
    <n v="3.1757450841750727"/>
    <n v="10130.32741973022"/>
    <n v="22.572073974146498"/>
    <n v="3.1757422766784882"/>
    <n v="10130.32741973022"/>
    <n v="22.572073974146498"/>
    <n v="3.1757422766784882"/>
  </r>
  <r>
    <n v="2541"/>
    <x v="1"/>
    <x v="1"/>
    <x v="3"/>
    <s v="62-304.520 (8), F.A.C."/>
    <x v="3"/>
    <x v="3"/>
    <x v="20"/>
    <x v="108"/>
    <s v="Utilities"/>
    <n v="8300"/>
    <x v="0"/>
    <s v="City of Vero Beach                            Indian River County"/>
    <x v="20"/>
    <x v="1"/>
    <m/>
    <m/>
    <n v="0"/>
    <n v="1"/>
    <n v="191"/>
    <n v="28.41957533274957"/>
    <n v="255.29022620254861"/>
    <n v="35.316943672704518"/>
    <n v="115351.72248032581"/>
    <n v="255.29022620254861"/>
    <n v="35.316912450992447"/>
    <n v="115351.72248032581"/>
    <n v="255.29022620254861"/>
    <n v="35.316912450992447"/>
  </r>
  <r>
    <n v="2542"/>
    <x v="1"/>
    <x v="1"/>
    <x v="3"/>
    <s v="62-304.520 (8), F.A.C."/>
    <x v="3"/>
    <x v="3"/>
    <x v="20"/>
    <x v="59"/>
    <s v="Electrical power facilities"/>
    <n v="1000"/>
    <x v="0"/>
    <s v="City of Vero Beach                            Indian River County"/>
    <x v="20"/>
    <x v="1"/>
    <m/>
    <m/>
    <n v="0"/>
    <n v="1"/>
    <n v="1"/>
    <n v="4.6559336413969097E-3"/>
    <n v="3.1496486102396096E-2"/>
    <n v="4.2364895940626883E-3"/>
    <n v="14.258606330892801"/>
    <n v="3.1496486102396096E-2"/>
    <n v="4.2364858488218903E-3"/>
    <n v="14.258606330892801"/>
    <n v="3.1496486102396096E-2"/>
    <n v="4.2364858488218903E-3"/>
  </r>
  <r>
    <n v="2543"/>
    <x v="1"/>
    <x v="1"/>
    <x v="3"/>
    <s v="62-304.520 (8), F.A.C."/>
    <x v="3"/>
    <x v="3"/>
    <x v="20"/>
    <x v="59"/>
    <s v="Electrical power facilities"/>
    <n v="8310"/>
    <x v="0"/>
    <s v="City of Vero Beach                            Indian River County"/>
    <x v="20"/>
    <x v="1"/>
    <m/>
    <m/>
    <n v="0"/>
    <n v="1"/>
    <n v="14"/>
    <n v="7.1253247969274791E-2"/>
    <n v="0.6399136646567547"/>
    <n v="8.6525732020995172E-2"/>
    <n v="290.73801478322349"/>
    <n v="0.6399136646567547"/>
    <n v="8.6525655528489925E-2"/>
    <n v="290.73801478322349"/>
    <n v="0.6399136646567547"/>
    <n v="8.6525655528489925E-2"/>
  </r>
  <r>
    <n v="2544"/>
    <x v="1"/>
    <x v="1"/>
    <x v="3"/>
    <s v="62-304.520 (8), F.A.C."/>
    <x v="3"/>
    <x v="3"/>
    <x v="20"/>
    <x v="77"/>
    <s v="Water supply plants"/>
    <n v="8330"/>
    <x v="0"/>
    <s v="City of Vero Beach                            Indian River County"/>
    <x v="20"/>
    <x v="1"/>
    <m/>
    <m/>
    <n v="0"/>
    <n v="1"/>
    <n v="3"/>
    <n v="9.9642368005864013E-2"/>
    <n v="0.91538779131003611"/>
    <n v="0.12645715353828571"/>
    <n v="404.4604662124558"/>
    <n v="0.91538779131003611"/>
    <n v="0.12645704174466971"/>
    <n v="404.4604662124558"/>
    <n v="0.91538779131003611"/>
    <n v="0.12645704174466971"/>
  </r>
  <r>
    <n v="2545"/>
    <x v="1"/>
    <x v="1"/>
    <x v="3"/>
    <s v="62-304.520 (8), F.A.C."/>
    <x v="3"/>
    <x v="3"/>
    <x v="20"/>
    <x v="94"/>
    <s v="Sewage Treatment"/>
    <n v="8340"/>
    <x v="0"/>
    <s v="City of Vero Beach                            Indian River County"/>
    <x v="20"/>
    <x v="1"/>
    <m/>
    <m/>
    <n v="0"/>
    <n v="1"/>
    <n v="113"/>
    <n v="0.26274934804425643"/>
    <n v="1.9123501272577275"/>
    <n v="0.2573338589074573"/>
    <n v="857.32288973629954"/>
    <n v="1.9123501272577275"/>
    <n v="0.25733363141314936"/>
    <n v="857.32288973629954"/>
    <n v="1.9123501272577275"/>
    <n v="0.25733363141314936"/>
  </r>
  <r>
    <n v="2546"/>
    <x v="1"/>
    <x v="1"/>
    <x v="3"/>
    <s v="62-304.520 (8), F.A.C."/>
    <x v="3"/>
    <x v="3"/>
    <x v="20"/>
    <x v="25"/>
    <s v="Surface Water Collection Basin"/>
    <n v="8370"/>
    <x v="0"/>
    <s v="City of Vero Beach                            Indian River County"/>
    <x v="20"/>
    <x v="1"/>
    <m/>
    <m/>
    <n v="0"/>
    <n v="1"/>
    <n v="5"/>
    <n v="0.13352365504479857"/>
    <n v="4.6953713709562597E-2"/>
    <n v="4.7888411321872102E-3"/>
    <n v="228.4637448555637"/>
    <n v="4.6953713709562597E-2"/>
    <n v="4.7888368986436615E-3"/>
    <n v="228.4637448555637"/>
    <n v="4.6953713709562597E-2"/>
    <n v="4.7888368986436615E-3"/>
  </r>
  <r>
    <n v="2547"/>
    <x v="1"/>
    <x v="1"/>
    <x v="3"/>
    <s v="62-304.520 (8), F.A.C."/>
    <x v="3"/>
    <x v="3"/>
    <x v="20"/>
    <x v="144"/>
    <s v="Other Open Lands- Unclassified"/>
    <n v="9999"/>
    <x v="0"/>
    <s v="City of Vero Beach                            Indian River County"/>
    <x v="20"/>
    <x v="1"/>
    <m/>
    <m/>
    <n v="0"/>
    <n v="1"/>
    <n v="11"/>
    <n v="7.5520291198808445E-2"/>
    <n v="0.64915230156707737"/>
    <n v="0.11031845183103224"/>
    <n v="261.44428647330113"/>
    <n v="0.64915230156707737"/>
    <n v="0.11031835430472946"/>
    <n v="261.44428647330113"/>
    <n v="0.64915230156707737"/>
    <n v="0.11031835430472946"/>
  </r>
  <r>
    <n v="2548"/>
    <x v="1"/>
    <x v="1"/>
    <x v="3"/>
    <s v="62-304.520 (8), F.A.C."/>
    <x v="3"/>
    <x v="3"/>
    <x v="21"/>
    <x v="5"/>
    <s v="Residential, Low Density-Less than two dwelling units/acre"/>
    <n v="1000"/>
    <x v="0"/>
    <s v="FDOT District 4                                             Indian River County"/>
    <x v="21"/>
    <x v="1"/>
    <m/>
    <m/>
    <n v="0"/>
    <n v="1"/>
    <n v="1"/>
    <n v="3.4392111391630903E-5"/>
    <n v="3.120738470799285E-4"/>
    <n v="4.146054851009028E-5"/>
    <n v="0.13939849995584913"/>
    <n v="3.120738470799285E-4"/>
    <n v="4.14605118571648E-5"/>
    <n v="0.13939849995584913"/>
    <n v="3.120738470799285E-4"/>
    <n v="4.14605118571648E-5"/>
  </r>
  <r>
    <n v="2549"/>
    <x v="1"/>
    <x v="1"/>
    <x v="3"/>
    <s v="62-304.520 (8), F.A.C."/>
    <x v="3"/>
    <x v="3"/>
    <x v="21"/>
    <x v="5"/>
    <s v="Residential, Low Density-Less than two dwelling units/acre"/>
    <n v="1100"/>
    <x v="0"/>
    <s v="FDOT District 4                                             Indian River County"/>
    <x v="21"/>
    <x v="1"/>
    <m/>
    <m/>
    <n v="0"/>
    <n v="1"/>
    <n v="184"/>
    <n v="10.185858285396387"/>
    <n v="91.968520655864523"/>
    <n v="12.471766508838583"/>
    <n v="40804.538283431015"/>
    <n v="91.968520655864523"/>
    <n v="12.471755483255309"/>
    <n v="40804.538283431015"/>
    <n v="91.968520655864523"/>
    <n v="12.471755483255309"/>
  </r>
  <r>
    <n v="2550"/>
    <x v="1"/>
    <x v="1"/>
    <x v="3"/>
    <s v="62-304.520 (8), F.A.C."/>
    <x v="3"/>
    <x v="3"/>
    <x v="21"/>
    <x v="5"/>
    <s v="Residential, Low Density-Less than two dwelling units/acre"/>
    <n v="1100"/>
    <x v="0"/>
    <s v="FDOT District 4                              Town of Indian River Shores               Indian River County"/>
    <x v="21"/>
    <x v="1"/>
    <m/>
    <m/>
    <n v="0"/>
    <n v="1"/>
    <n v="82"/>
    <n v="14.589620188249642"/>
    <n v="122.28449776895631"/>
    <n v="17.259139231702321"/>
    <n v="58794.778794273043"/>
    <n v="122.28449776895631"/>
    <n v="17.259123973873667"/>
    <n v="58794.778794273043"/>
    <n v="122.28449776895631"/>
    <n v="17.259123973873667"/>
  </r>
  <r>
    <n v="2551"/>
    <x v="1"/>
    <x v="1"/>
    <x v="3"/>
    <s v="62-304.520 (8), F.A.C."/>
    <x v="3"/>
    <x v="3"/>
    <x v="21"/>
    <x v="5"/>
    <s v="Residential, Low Density-Less than two dwelling units/acre"/>
    <n v="1100"/>
    <x v="0"/>
    <s v="FDOT District 4                 City of Vero Beach                            Indian River County"/>
    <x v="21"/>
    <x v="1"/>
    <m/>
    <m/>
    <n v="0"/>
    <n v="1"/>
    <n v="62"/>
    <n v="8.8660226754858371"/>
    <n v="76.077381187742674"/>
    <n v="10.740382855177183"/>
    <n v="35604.594977044435"/>
    <n v="76.077381187742674"/>
    <n v="10.740373360212276"/>
    <n v="35604.594977044435"/>
    <n v="76.077381187742674"/>
    <n v="10.740373360212276"/>
  </r>
  <r>
    <n v="2552"/>
    <x v="1"/>
    <x v="1"/>
    <x v="3"/>
    <s v="62-304.520 (8), F.A.C."/>
    <x v="3"/>
    <x v="3"/>
    <x v="21"/>
    <x v="5"/>
    <s v="Residential, Low Density-Less than two dwelling units/acre"/>
    <n v="1100"/>
    <x v="0"/>
    <s v="FDOT District 4   IRFWCD                                          Indian River County"/>
    <x v="21"/>
    <x v="1"/>
    <m/>
    <m/>
    <n v="0"/>
    <n v="1"/>
    <n v="4"/>
    <n v="5.7839043856655253E-2"/>
    <n v="0.53526044095434633"/>
    <n v="7.2687020032177127E-2"/>
    <n v="235.79766142123816"/>
    <n v="0.53526044095434633"/>
    <n v="7.268695577369455E-2"/>
    <n v="235.79766142123816"/>
    <n v="0.53526044095434633"/>
    <n v="7.268695577369455E-2"/>
  </r>
  <r>
    <n v="2553"/>
    <x v="1"/>
    <x v="1"/>
    <x v="3"/>
    <s v="62-304.520 (8), F.A.C."/>
    <x v="3"/>
    <x v="3"/>
    <x v="21"/>
    <x v="145"/>
    <s v="Fixed Single Family Units"/>
    <n v="1110"/>
    <x v="0"/>
    <s v="FDOT District 4                                             Indian River County"/>
    <x v="21"/>
    <x v="1"/>
    <m/>
    <m/>
    <n v="0"/>
    <n v="1"/>
    <n v="4"/>
    <n v="2.5003792278469793E-2"/>
    <n v="0.2111736510920115"/>
    <n v="2.8963893405599569E-2"/>
    <n v="96.996611067972538"/>
    <n v="0.2111736510920115"/>
    <n v="2.8963867800259915E-2"/>
    <n v="96.996611067972538"/>
    <n v="0.2111736510920115"/>
    <n v="2.8963867800259915E-2"/>
  </r>
  <r>
    <n v="2554"/>
    <x v="1"/>
    <x v="1"/>
    <x v="3"/>
    <s v="62-304.520 (8), F.A.C."/>
    <x v="3"/>
    <x v="3"/>
    <x v="21"/>
    <x v="6"/>
    <s v="Residential, Rural &lt; or = 0.5 dwelling units/acre"/>
    <n v="1000"/>
    <x v="0"/>
    <s v="FDOT District 4                                             Indian River County"/>
    <x v="21"/>
    <x v="1"/>
    <m/>
    <m/>
    <n v="0"/>
    <n v="1"/>
    <n v="5"/>
    <n v="0.23420924769884066"/>
    <n v="2.1258649750452281"/>
    <n v="0.28421402668428586"/>
    <n v="974.89166542556336"/>
    <n v="2.1258649750452281"/>
    <n v="0.28421377542674214"/>
    <n v="974.89166542556336"/>
    <n v="2.1258649750452281"/>
    <n v="0.28421377542674214"/>
  </r>
  <r>
    <n v="2555"/>
    <x v="1"/>
    <x v="1"/>
    <x v="3"/>
    <s v="62-304.520 (8), F.A.C."/>
    <x v="3"/>
    <x v="3"/>
    <x v="21"/>
    <x v="6"/>
    <s v="Residential, Rural &lt; or = 0.5 dwelling units/acre"/>
    <n v="1180"/>
    <x v="0"/>
    <s v="FDOT District 4                                             Indian River County"/>
    <x v="21"/>
    <x v="1"/>
    <m/>
    <m/>
    <n v="0"/>
    <n v="1"/>
    <n v="8"/>
    <n v="0.17900604025930469"/>
    <n v="1.645006848942753"/>
    <n v="0.2150118556160488"/>
    <n v="694.71876813615143"/>
    <n v="1.645006848942753"/>
    <n v="0.21501166553623013"/>
    <n v="694.71876813615143"/>
    <n v="1.645006848942753"/>
    <n v="0.21501166553623013"/>
  </r>
  <r>
    <n v="2556"/>
    <x v="1"/>
    <x v="1"/>
    <x v="3"/>
    <s v="62-304.520 (8), F.A.C."/>
    <x v="3"/>
    <x v="3"/>
    <x v="21"/>
    <x v="7"/>
    <s v="Low Density Under Construction"/>
    <n v="1000"/>
    <x v="0"/>
    <s v="FDOT District 4                                             Indian River County"/>
    <x v="21"/>
    <x v="1"/>
    <m/>
    <m/>
    <n v="0"/>
    <n v="1"/>
    <n v="2"/>
    <n v="4.6034590476589302E-5"/>
    <n v="3.597782319624667E-4"/>
    <n v="4.3254758241496842E-5"/>
    <n v="0.14484068321981627"/>
    <n v="3.597782319624667E-4"/>
    <n v="4.3254720002411834E-5"/>
    <n v="0.14484068321981627"/>
    <n v="3.597782319624667E-4"/>
    <n v="4.3254720002411834E-5"/>
  </r>
  <r>
    <n v="2557"/>
    <x v="1"/>
    <x v="1"/>
    <x v="3"/>
    <s v="62-304.520 (8), F.A.C."/>
    <x v="3"/>
    <x v="3"/>
    <x v="21"/>
    <x v="7"/>
    <s v="Low Density Under Construction"/>
    <n v="1190"/>
    <x v="0"/>
    <s v="FDOT District 4                                             Indian River County"/>
    <x v="21"/>
    <x v="1"/>
    <m/>
    <m/>
    <n v="0"/>
    <n v="1"/>
    <n v="19"/>
    <n v="1.117990317166734"/>
    <n v="9.3177217300081789"/>
    <n v="1.2459521619924079"/>
    <n v="4381.5141101529625"/>
    <n v="9.3177217300081789"/>
    <n v="1.245951060516584"/>
    <n v="4381.5141101529625"/>
    <n v="9.3177217300081789"/>
    <n v="1.245951060516584"/>
  </r>
  <r>
    <n v="2558"/>
    <x v="1"/>
    <x v="1"/>
    <x v="3"/>
    <s v="62-304.520 (8), F.A.C."/>
    <x v="3"/>
    <x v="3"/>
    <x v="21"/>
    <x v="8"/>
    <s v="Residential, Medium Density-Two-five dwellingunits per acre"/>
    <n v="1000"/>
    <x v="0"/>
    <s v="FDOT District 4                                             Indian River County"/>
    <x v="21"/>
    <x v="1"/>
    <m/>
    <m/>
    <n v="0"/>
    <n v="1"/>
    <n v="3"/>
    <n v="5.4054312821084157E-4"/>
    <n v="5.1186747542602907E-3"/>
    <n v="7.1407377225919059E-4"/>
    <n v="2.1580577674916275"/>
    <n v="5.1186747542602907E-3"/>
    <n v="7.1407314098696501E-4"/>
    <n v="2.1580577674916275"/>
    <n v="5.1186747542602907E-3"/>
    <n v="7.1407314098696501E-4"/>
  </r>
  <r>
    <n v="2559"/>
    <x v="1"/>
    <x v="1"/>
    <x v="3"/>
    <s v="62-304.520 (8), F.A.C."/>
    <x v="3"/>
    <x v="3"/>
    <x v="21"/>
    <x v="8"/>
    <s v="Residential, Medium Density-Two-five dwellingunits per acre"/>
    <n v="1200"/>
    <x v="0"/>
    <s v="FDOT District 4                                             Indian River County"/>
    <x v="21"/>
    <x v="1"/>
    <m/>
    <m/>
    <n v="0"/>
    <n v="1"/>
    <n v="246"/>
    <n v="14.84715969490906"/>
    <n v="139.86888289523745"/>
    <n v="20.205449632513943"/>
    <n v="58935.312499590975"/>
    <n v="139.86888289523745"/>
    <n v="20.205431770018919"/>
    <n v="58935.312499590975"/>
    <n v="139.86888289523745"/>
    <n v="20.205431770018919"/>
  </r>
  <r>
    <n v="2560"/>
    <x v="1"/>
    <x v="1"/>
    <x v="3"/>
    <s v="62-304.520 (8), F.A.C."/>
    <x v="3"/>
    <x v="3"/>
    <x v="21"/>
    <x v="8"/>
    <s v="Residential, Medium Density-Two-five dwellingunits per acre"/>
    <n v="1200"/>
    <x v="0"/>
    <s v="FDOT District 4                              Town of Indian River Shores               Indian River County"/>
    <x v="21"/>
    <x v="1"/>
    <m/>
    <m/>
    <n v="0"/>
    <n v="1"/>
    <n v="117"/>
    <n v="15.403340749481165"/>
    <n v="153.80314083600874"/>
    <n v="23.170709139062886"/>
    <n v="62380.700246029694"/>
    <n v="153.80314083600874"/>
    <n v="23.170688655149672"/>
    <n v="62380.700246029694"/>
    <n v="153.80314083600874"/>
    <n v="23.170688655149672"/>
  </r>
  <r>
    <n v="2561"/>
    <x v="1"/>
    <x v="1"/>
    <x v="3"/>
    <s v="62-304.520 (8), F.A.C."/>
    <x v="3"/>
    <x v="3"/>
    <x v="21"/>
    <x v="8"/>
    <s v="Residential, Medium Density-Two-five dwellingunits per acre"/>
    <n v="1200"/>
    <x v="0"/>
    <s v="FDOT District 4                 City of Vero Beach                            Indian River County"/>
    <x v="21"/>
    <x v="1"/>
    <m/>
    <m/>
    <n v="0"/>
    <n v="1"/>
    <n v="271"/>
    <n v="36.824569474134215"/>
    <n v="358.52281948189784"/>
    <n v="52.314700751168836"/>
    <n v="148292.8386523677"/>
    <n v="358.52281948189784"/>
    <n v="52.314654502701281"/>
    <n v="148292.8386523677"/>
    <n v="358.52281948189784"/>
    <n v="52.314654502701281"/>
  </r>
  <r>
    <n v="2562"/>
    <x v="1"/>
    <x v="1"/>
    <x v="3"/>
    <s v="62-304.520 (8), F.A.C."/>
    <x v="3"/>
    <x v="3"/>
    <x v="21"/>
    <x v="8"/>
    <s v="Residential, Medium Density-Two-five dwellingunits per acre"/>
    <n v="1200"/>
    <x v="0"/>
    <s v="FDOT District 4                 City of Vero Beach             Town of Indian River Shores               Indian River County"/>
    <x v="21"/>
    <x v="1"/>
    <m/>
    <m/>
    <n v="0"/>
    <n v="1"/>
    <n v="2"/>
    <n v="7.1011554115480904E-3"/>
    <n v="6.8294312063228862E-2"/>
    <n v="9.7868677842191457E-3"/>
    <n v="28.226959209261871"/>
    <n v="6.8294312063228862E-2"/>
    <n v="9.7868591322029502E-3"/>
    <n v="28.226959209261871"/>
    <n v="6.8294312063228862E-2"/>
    <n v="9.7868591322029502E-3"/>
  </r>
  <r>
    <n v="2563"/>
    <x v="1"/>
    <x v="1"/>
    <x v="3"/>
    <s v="62-304.520 (8), F.A.C."/>
    <x v="3"/>
    <x v="3"/>
    <x v="21"/>
    <x v="8"/>
    <s v="Residential, Medium Density-Two-five dwellingunits per acre"/>
    <n v="1200"/>
    <x v="0"/>
    <s v="FDOT District 4   IRFWCD                                          Indian River County"/>
    <x v="21"/>
    <x v="1"/>
    <m/>
    <m/>
    <n v="0"/>
    <n v="1"/>
    <n v="15"/>
    <n v="0.26454475349186857"/>
    <n v="2.8269390063207451"/>
    <n v="0.38493079718532464"/>
    <n v="1132.6328529286382"/>
    <n v="2.8269390063207451"/>
    <n v="0.38493045688978178"/>
    <n v="1132.6328529286382"/>
    <n v="2.8269390063207451"/>
    <n v="0.38493045688978178"/>
  </r>
  <r>
    <n v="2564"/>
    <x v="1"/>
    <x v="1"/>
    <x v="3"/>
    <s v="62-304.520 (8), F.A.C."/>
    <x v="3"/>
    <x v="3"/>
    <x v="21"/>
    <x v="9"/>
    <s v="Fixed Single Family Units"/>
    <n v="1210"/>
    <x v="0"/>
    <s v="FDOT District 4                                             Indian River County"/>
    <x v="21"/>
    <x v="1"/>
    <m/>
    <m/>
    <n v="0"/>
    <n v="1"/>
    <n v="277"/>
    <n v="1.8765140009653118"/>
    <n v="16.759286464216565"/>
    <n v="2.4974603609078283"/>
    <n v="7256.130597631206"/>
    <n v="16.759286464216565"/>
    <n v="2.4974581530444055"/>
    <n v="7256.130597631206"/>
    <n v="16.759286464216565"/>
    <n v="2.4974581530444055"/>
  </r>
  <r>
    <n v="2565"/>
    <x v="1"/>
    <x v="1"/>
    <x v="3"/>
    <s v="62-304.520 (8), F.A.C."/>
    <x v="3"/>
    <x v="3"/>
    <x v="21"/>
    <x v="9"/>
    <s v="Fixed Single Family Units"/>
    <n v="1210"/>
    <x v="0"/>
    <s v="FDOT District 4                              Town of Indian River Shores               Indian River County"/>
    <x v="21"/>
    <x v="1"/>
    <m/>
    <m/>
    <n v="0"/>
    <n v="1"/>
    <n v="92"/>
    <n v="0.30791104265677738"/>
    <n v="2.891581492229558"/>
    <n v="0.45752712879619883"/>
    <n v="1241.0625971831209"/>
    <n v="2.891581492229558"/>
    <n v="0.4575267243223457"/>
    <n v="1241.0625971831209"/>
    <n v="2.891581492229558"/>
    <n v="0.4575267243223457"/>
  </r>
  <r>
    <n v="2566"/>
    <x v="1"/>
    <x v="1"/>
    <x v="3"/>
    <s v="62-304.520 (8), F.A.C."/>
    <x v="3"/>
    <x v="3"/>
    <x v="21"/>
    <x v="9"/>
    <s v="Fixed Single Family Units"/>
    <n v="1210"/>
    <x v="0"/>
    <s v="FDOT District 4                 City of Vero Beach                            Indian River County"/>
    <x v="21"/>
    <x v="1"/>
    <m/>
    <m/>
    <n v="0"/>
    <n v="1"/>
    <n v="145"/>
    <n v="1.392255244217965"/>
    <n v="13.51331635317614"/>
    <n v="1.9592599867879115"/>
    <n v="5629.2335647401387"/>
    <n v="13.51331635317614"/>
    <n v="1.9592582547169917"/>
    <n v="5629.2335647401387"/>
    <n v="13.51331635317614"/>
    <n v="1.9592582547169917"/>
  </r>
  <r>
    <n v="2567"/>
    <x v="1"/>
    <x v="1"/>
    <x v="3"/>
    <s v="62-304.520 (8), F.A.C."/>
    <x v="3"/>
    <x v="3"/>
    <x v="21"/>
    <x v="88"/>
    <s v="Medium Density Under Construction"/>
    <n v="1290"/>
    <x v="0"/>
    <s v="FDOT District 4                                             Indian River County"/>
    <x v="21"/>
    <x v="1"/>
    <m/>
    <m/>
    <n v="0"/>
    <n v="1"/>
    <n v="27"/>
    <n v="1.0705402269059501"/>
    <n v="10.15559818141006"/>
    <n v="1.4419975242704557"/>
    <n v="4178.5807418649229"/>
    <n v="10.15559818141006"/>
    <n v="1.4419962494820164"/>
    <n v="4178.5807418649229"/>
    <n v="10.15559818141006"/>
    <n v="1.4419962494820164"/>
  </r>
  <r>
    <n v="2568"/>
    <x v="1"/>
    <x v="1"/>
    <x v="3"/>
    <s v="62-304.520 (8), F.A.C."/>
    <x v="3"/>
    <x v="3"/>
    <x v="21"/>
    <x v="62"/>
    <s v="Residential, High Density"/>
    <n v="1000"/>
    <x v="0"/>
    <s v="FDOT District 4                                             Indian River County"/>
    <x v="21"/>
    <x v="1"/>
    <m/>
    <m/>
    <n v="0"/>
    <n v="1"/>
    <n v="2"/>
    <n v="2.7049403703733201E-5"/>
    <n v="2.6554187146199496E-4"/>
    <n v="3.9108824796595625E-5"/>
    <n v="0.10735095001617467"/>
    <n v="2.6554187146199496E-4"/>
    <n v="3.9108790222696E-5"/>
    <n v="0.10735095001617467"/>
    <n v="2.6554187146199496E-4"/>
    <n v="3.9108790222696E-5"/>
  </r>
  <r>
    <n v="2569"/>
    <x v="1"/>
    <x v="1"/>
    <x v="3"/>
    <s v="62-304.520 (8), F.A.C."/>
    <x v="3"/>
    <x v="3"/>
    <x v="21"/>
    <x v="62"/>
    <s v="Residential, High Density"/>
    <n v="1300"/>
    <x v="0"/>
    <s v="City of Vero Beach                        FDOT-4    Indian River County"/>
    <x v="21"/>
    <x v="1"/>
    <m/>
    <m/>
    <n v="0"/>
    <n v="1"/>
    <n v="1"/>
    <n v="3.2345224958174501E-3"/>
    <n v="3.1978767764799375E-2"/>
    <n v="4.6154294273724221E-3"/>
    <n v="12.620379986790429"/>
    <n v="3.1978767764799375E-2"/>
    <n v="4.6154253471323596E-3"/>
    <n v="12.620379986790429"/>
    <n v="3.1978767764799375E-2"/>
    <n v="4.6154253471323596E-3"/>
  </r>
  <r>
    <n v="2570"/>
    <x v="1"/>
    <x v="1"/>
    <x v="3"/>
    <s v="62-304.520 (8), F.A.C."/>
    <x v="3"/>
    <x v="3"/>
    <x v="21"/>
    <x v="62"/>
    <s v="Residential, High Density"/>
    <n v="1300"/>
    <x v="0"/>
    <s v="FDOT District 4                                             Indian River County"/>
    <x v="21"/>
    <x v="1"/>
    <m/>
    <m/>
    <n v="0"/>
    <n v="1"/>
    <n v="225"/>
    <n v="14.395080617074404"/>
    <n v="151.12131054636072"/>
    <n v="25.742836025771954"/>
    <n v="57953.815976054902"/>
    <n v="151.12131054636072"/>
    <n v="25.742813267986875"/>
    <n v="57953.815976054902"/>
    <n v="151.12131054636072"/>
    <n v="25.742813267986875"/>
  </r>
  <r>
    <n v="2571"/>
    <x v="1"/>
    <x v="1"/>
    <x v="3"/>
    <s v="62-304.520 (8), F.A.C."/>
    <x v="3"/>
    <x v="3"/>
    <x v="21"/>
    <x v="62"/>
    <s v="Residential, High Density"/>
    <n v="1300"/>
    <x v="0"/>
    <s v="FDOT District 4                              Town of Indian River Shores               Indian River County"/>
    <x v="21"/>
    <x v="1"/>
    <m/>
    <m/>
    <n v="0"/>
    <n v="1"/>
    <n v="154"/>
    <n v="27.040636652628958"/>
    <n v="293.21060633182145"/>
    <n v="53.389296660630208"/>
    <n v="109803.16602113983"/>
    <n v="293.21060633182145"/>
    <n v="53.38924946217319"/>
    <n v="109803.16602113983"/>
    <n v="293.21060633182145"/>
    <n v="53.38924946217319"/>
  </r>
  <r>
    <n v="2572"/>
    <x v="1"/>
    <x v="1"/>
    <x v="3"/>
    <s v="62-304.520 (8), F.A.C."/>
    <x v="3"/>
    <x v="3"/>
    <x v="21"/>
    <x v="62"/>
    <s v="Residential, High Density"/>
    <n v="1300"/>
    <x v="0"/>
    <s v="FDOT District 4                 City of Vero Beach                            Indian River County"/>
    <x v="21"/>
    <x v="1"/>
    <m/>
    <m/>
    <n v="0"/>
    <n v="1"/>
    <n v="55"/>
    <n v="5.9790317163525959"/>
    <n v="66.130734279215602"/>
    <n v="11.803850888163435"/>
    <n v="24160.737352143227"/>
    <n v="66.130734279215602"/>
    <n v="11.803840453046604"/>
    <n v="24160.737352143227"/>
    <n v="66.130734279215602"/>
    <n v="11.803840453046604"/>
  </r>
  <r>
    <n v="2573"/>
    <x v="1"/>
    <x v="1"/>
    <x v="3"/>
    <s v="62-304.520 (8), F.A.C."/>
    <x v="3"/>
    <x v="3"/>
    <x v="21"/>
    <x v="62"/>
    <s v="Residential, High Density"/>
    <n v="1300"/>
    <x v="0"/>
    <s v="FDOT District 4   IRFWCD                                          Indian River County"/>
    <x v="21"/>
    <x v="1"/>
    <m/>
    <m/>
    <n v="0"/>
    <n v="1"/>
    <n v="5"/>
    <n v="1.6847232104460749E-2"/>
    <n v="0.18080967078275251"/>
    <n v="2.737340727234536E-2"/>
    <n v="71.912942302638683"/>
    <n v="0.18080967078275251"/>
    <n v="2.7373383073064472E-2"/>
    <n v="71.912942302638683"/>
    <n v="0.18080967078275251"/>
    <n v="2.7373383073064472E-2"/>
  </r>
  <r>
    <n v="2574"/>
    <x v="1"/>
    <x v="1"/>
    <x v="3"/>
    <s v="62-304.520 (8), F.A.C."/>
    <x v="3"/>
    <x v="3"/>
    <x v="21"/>
    <x v="62"/>
    <s v="Residential, High Density"/>
    <n v="1300"/>
    <x v="0"/>
    <s v="FDOT District 4   IRFWCD              City of Vero Beach                            Indian River County"/>
    <x v="21"/>
    <x v="1"/>
    <m/>
    <m/>
    <n v="0"/>
    <n v="1"/>
    <n v="1"/>
    <n v="4.5115835766411996E-3"/>
    <n v="2.9394022765005696E-2"/>
    <n v="4.1550066377707721E-3"/>
    <n v="10.979878185076553"/>
    <n v="2.9394022765005696E-2"/>
    <n v="4.1550029645644401E-3"/>
    <n v="10.979878185076553"/>
    <n v="2.9394022765005696E-2"/>
    <n v="4.1550029645644401E-3"/>
  </r>
  <r>
    <n v="2575"/>
    <x v="1"/>
    <x v="1"/>
    <x v="3"/>
    <s v="62-304.520 (8), F.A.C."/>
    <x v="3"/>
    <x v="3"/>
    <x v="21"/>
    <x v="80"/>
    <s v="Fixed Single Family Units"/>
    <n v="1310"/>
    <x v="0"/>
    <s v="FDOT District 4                                             Indian River County"/>
    <x v="21"/>
    <x v="1"/>
    <m/>
    <m/>
    <n v="0"/>
    <n v="1"/>
    <n v="1"/>
    <n v="2.0531241932812598E-3"/>
    <n v="1.7803021604335226E-2"/>
    <n v="2.5457955426389516E-3"/>
    <n v="7.3491877937891203"/>
    <n v="1.7803021604335226E-2"/>
    <n v="2.54579329204513E-3"/>
    <n v="7.3491877937891203"/>
    <n v="1.7803021604335226E-2"/>
    <n v="2.54579329204513E-3"/>
  </r>
  <r>
    <n v="2576"/>
    <x v="1"/>
    <x v="1"/>
    <x v="3"/>
    <s v="62-304.520 (8), F.A.C."/>
    <x v="3"/>
    <x v="3"/>
    <x v="21"/>
    <x v="63"/>
    <s v="Mobile Home Units"/>
    <n v="1320"/>
    <x v="0"/>
    <s v="FDOT District 4                                             Indian River County"/>
    <x v="21"/>
    <x v="1"/>
    <m/>
    <m/>
    <n v="0"/>
    <n v="1"/>
    <n v="46"/>
    <n v="0.97231693814537123"/>
    <n v="10.588240192580436"/>
    <n v="1.8205613599913029"/>
    <n v="3973.0075325484595"/>
    <n v="10.588240192580436"/>
    <n v="1.820559750535991"/>
    <n v="3973.0075325484595"/>
    <n v="10.588240192580436"/>
    <n v="1.820559750535991"/>
  </r>
  <r>
    <n v="2577"/>
    <x v="1"/>
    <x v="1"/>
    <x v="3"/>
    <s v="62-304.520 (8), F.A.C."/>
    <x v="3"/>
    <x v="3"/>
    <x v="21"/>
    <x v="10"/>
    <s v="Residential, High density; Multiple Dwelling Units, Low Rise &lt;Two stories or less&gt;"/>
    <n v="1330"/>
    <x v="0"/>
    <s v="FDOT District 4                                             Indian River County"/>
    <x v="21"/>
    <x v="1"/>
    <m/>
    <m/>
    <n v="0"/>
    <n v="1"/>
    <n v="48"/>
    <n v="0.4036195775922099"/>
    <n v="4.1384348731591096"/>
    <n v="0.67476709152568115"/>
    <n v="1638.8668549062311"/>
    <n v="4.1384348731591096"/>
    <n v="0.67476649500226615"/>
    <n v="1638.8668549062311"/>
    <n v="4.1384348731591096"/>
    <n v="0.67476649500226615"/>
  </r>
  <r>
    <n v="2578"/>
    <x v="1"/>
    <x v="1"/>
    <x v="3"/>
    <s v="62-304.520 (8), F.A.C."/>
    <x v="3"/>
    <x v="3"/>
    <x v="21"/>
    <x v="10"/>
    <s v="Residential, High density; Multiple Dwelling Units, Low Rise &lt;Two stories or less&gt;"/>
    <n v="1330"/>
    <x v="0"/>
    <s v="FDOT District 4                              Town of Indian River Shores               Indian River County"/>
    <x v="21"/>
    <x v="1"/>
    <m/>
    <m/>
    <n v="0"/>
    <n v="1"/>
    <n v="31"/>
    <n v="0.16961705860412868"/>
    <n v="1.8948067840579084"/>
    <n v="0.34620665430233161"/>
    <n v="691.73231988766031"/>
    <n v="1.8948067840579084"/>
    <n v="0.34620634824061308"/>
    <n v="691.73231988766031"/>
    <n v="1.8948067840579084"/>
    <n v="0.34620634824061308"/>
  </r>
  <r>
    <n v="2579"/>
    <x v="1"/>
    <x v="1"/>
    <x v="3"/>
    <s v="62-304.520 (8), F.A.C."/>
    <x v="3"/>
    <x v="3"/>
    <x v="21"/>
    <x v="10"/>
    <s v="Residential, High density; Multiple Dwelling Units, Low Rise &lt;Two stories or less&gt;"/>
    <n v="1330"/>
    <x v="0"/>
    <s v="FDOT District 4                 City of Vero Beach                            Indian River County"/>
    <x v="21"/>
    <x v="1"/>
    <m/>
    <m/>
    <n v="0"/>
    <n v="1"/>
    <n v="35"/>
    <n v="5.2992118136548659E-2"/>
    <n v="0.55557745385663726"/>
    <n v="8.9349123310335801E-2"/>
    <n v="216.84484643142383"/>
    <n v="0.55557745385663726"/>
    <n v="8.9349044321830273E-2"/>
    <n v="216.84484643142383"/>
    <n v="0.55557745385663726"/>
    <n v="8.9349044321830273E-2"/>
  </r>
  <r>
    <n v="2580"/>
    <x v="1"/>
    <x v="1"/>
    <x v="3"/>
    <s v="62-304.520 (8), F.A.C."/>
    <x v="3"/>
    <x v="3"/>
    <x v="21"/>
    <x v="81"/>
    <s v="Residential, High density; Multiple Dwelling Units, High Rise &lt;Three stories or more&gt;"/>
    <n v="1340"/>
    <x v="0"/>
    <s v="FDOT District 4                                             Indian River County"/>
    <x v="21"/>
    <x v="1"/>
    <m/>
    <m/>
    <n v="0"/>
    <n v="1"/>
    <n v="15"/>
    <n v="0.18099938990031861"/>
    <n v="1.943508933524928"/>
    <n v="0.32143825571797002"/>
    <n v="752.68831764062259"/>
    <n v="1.943508933524928"/>
    <n v="0.32143797155259229"/>
    <n v="752.68831764062259"/>
    <n v="1.943508933524928"/>
    <n v="0.32143797155259229"/>
  </r>
  <r>
    <n v="2581"/>
    <x v="1"/>
    <x v="1"/>
    <x v="3"/>
    <s v="62-304.520 (8), F.A.C."/>
    <x v="3"/>
    <x v="3"/>
    <x v="21"/>
    <x v="81"/>
    <s v="Residential, High density; Multiple Dwelling Units, High Rise &lt;Three stories or more&gt;"/>
    <n v="1340"/>
    <x v="0"/>
    <s v="FDOT District 4                              Town of Indian River Shores               Indian River County"/>
    <x v="21"/>
    <x v="1"/>
    <m/>
    <m/>
    <n v="0"/>
    <n v="1"/>
    <n v="31"/>
    <n v="0.14199742946468186"/>
    <n v="1.49455036155134"/>
    <n v="0.26469175720424704"/>
    <n v="574.9166962340388"/>
    <n v="1.49455036155134"/>
    <n v="0.26469152320523764"/>
    <n v="574.9166962340388"/>
    <n v="1.49455036155134"/>
    <n v="0.26469152320523764"/>
  </r>
  <r>
    <n v="2582"/>
    <x v="1"/>
    <x v="1"/>
    <x v="3"/>
    <s v="62-304.520 (8), F.A.C."/>
    <x v="3"/>
    <x v="3"/>
    <x v="21"/>
    <x v="81"/>
    <s v="Residential, High density; Multiple Dwelling Units, High Rise &lt;Three stories or more&gt;"/>
    <n v="1340"/>
    <x v="0"/>
    <s v="FDOT District 4                 City of Vero Beach                            Indian River County"/>
    <x v="21"/>
    <x v="1"/>
    <m/>
    <m/>
    <n v="0"/>
    <n v="1"/>
    <n v="24"/>
    <n v="0.13421267597015071"/>
    <n v="1.5222510021609994"/>
    <n v="0.27793330332602945"/>
    <n v="547.83162807568362"/>
    <n v="1.5222510021609994"/>
    <n v="0.27793305762091863"/>
    <n v="547.83162807568362"/>
    <n v="1.5222510021609994"/>
    <n v="0.27793305762091863"/>
  </r>
  <r>
    <n v="2583"/>
    <x v="1"/>
    <x v="1"/>
    <x v="3"/>
    <s v="62-304.520 (8), F.A.C."/>
    <x v="3"/>
    <x v="3"/>
    <x v="21"/>
    <x v="89"/>
    <s v="Residential, High density; Mixed Units &lt;Fixed and mobile Homes&gt;"/>
    <n v="1350"/>
    <x v="0"/>
    <s v="FDOT District 4                                             Indian River County"/>
    <x v="21"/>
    <x v="1"/>
    <m/>
    <m/>
    <n v="0"/>
    <n v="1"/>
    <n v="3"/>
    <n v="5.7762258821296986E-2"/>
    <n v="0.48679591942494166"/>
    <n v="7.2543319322698141E-2"/>
    <n v="216.38972179830472"/>
    <n v="0.48679591942494166"/>
    <n v="7.2543255191253181E-2"/>
    <n v="216.38972179830472"/>
    <n v="0.48679591942494166"/>
    <n v="7.2543255191253181E-2"/>
  </r>
  <r>
    <n v="2584"/>
    <x v="1"/>
    <x v="1"/>
    <x v="3"/>
    <s v="62-304.520 (8), F.A.C."/>
    <x v="3"/>
    <x v="3"/>
    <x v="21"/>
    <x v="82"/>
    <s v="High Density Under Construction"/>
    <n v="1390"/>
    <x v="0"/>
    <s v="FDOT District 4                                             Indian River County"/>
    <x v="21"/>
    <x v="1"/>
    <m/>
    <m/>
    <n v="0"/>
    <n v="1"/>
    <n v="6"/>
    <n v="0.20707878568024851"/>
    <n v="2.0646534480371166"/>
    <n v="0.29873779085197055"/>
    <n v="852.5453747794611"/>
    <n v="2.0646534480371166"/>
    <n v="0.29873752675478871"/>
    <n v="852.5453747794611"/>
    <n v="2.0646534480371166"/>
    <n v="0.29873752675478871"/>
  </r>
  <r>
    <n v="2585"/>
    <x v="1"/>
    <x v="1"/>
    <x v="3"/>
    <s v="62-304.520 (8), F.A.C."/>
    <x v="3"/>
    <x v="3"/>
    <x v="21"/>
    <x v="82"/>
    <s v="High Density Under Construction"/>
    <n v="1390"/>
    <x v="0"/>
    <s v="FDOT District 4   IRFWCD                                          Indian River County"/>
    <x v="21"/>
    <x v="1"/>
    <m/>
    <m/>
    <n v="0"/>
    <n v="1"/>
    <n v="1"/>
    <n v="9.0434455984190094E-3"/>
    <n v="9.7348675358423023E-2"/>
    <n v="1.323825476940659E-2"/>
    <n v="38.473614082792324"/>
    <n v="9.7348675358423023E-2"/>
    <n v="1.3238243066214401E-2"/>
    <n v="38.473614082792324"/>
    <n v="9.7348675358423023E-2"/>
    <n v="1.3238243066214401E-2"/>
  </r>
  <r>
    <n v="2586"/>
    <x v="1"/>
    <x v="1"/>
    <x v="3"/>
    <s v="62-304.520 (8), F.A.C."/>
    <x v="3"/>
    <x v="3"/>
    <x v="21"/>
    <x v="11"/>
    <s v="Commercial and Services"/>
    <n v="1000"/>
    <x v="0"/>
    <s v="FDOT District 4                                             Indian River County"/>
    <x v="21"/>
    <x v="1"/>
    <m/>
    <m/>
    <n v="0"/>
    <n v="1"/>
    <n v="2"/>
    <n v="9.1024681300817833E-5"/>
    <n v="9.1229682447772095E-4"/>
    <n v="1.25031941262644E-4"/>
    <n v="0.37302680521085241"/>
    <n v="9.1229682447772095E-4"/>
    <n v="1.2503183072897834E-4"/>
    <n v="0.37302680521085241"/>
    <n v="9.1229682447772095E-4"/>
    <n v="1.2503183072897834E-4"/>
  </r>
  <r>
    <n v="2587"/>
    <x v="1"/>
    <x v="1"/>
    <x v="3"/>
    <s v="62-304.520 (8), F.A.C."/>
    <x v="3"/>
    <x v="3"/>
    <x v="21"/>
    <x v="11"/>
    <s v="Commercial and Services"/>
    <n v="1400"/>
    <x v="0"/>
    <s v="City of Vero Beach                        FDOT-4    Indian River County"/>
    <x v="21"/>
    <x v="1"/>
    <m/>
    <m/>
    <n v="0"/>
    <n v="1"/>
    <n v="9"/>
    <n v="8.7585553538195512E-3"/>
    <n v="8.9271486306314596E-2"/>
    <n v="1.2327041321101666E-2"/>
    <n v="34.839564621895306"/>
    <n v="8.9271486306314596E-2"/>
    <n v="1.2327030423461753E-2"/>
    <n v="34.839564621895306"/>
    <n v="8.9271486306314596E-2"/>
    <n v="1.2327030423461753E-2"/>
  </r>
  <r>
    <n v="2588"/>
    <x v="1"/>
    <x v="1"/>
    <x v="3"/>
    <s v="62-304.520 (8), F.A.C."/>
    <x v="3"/>
    <x v="3"/>
    <x v="21"/>
    <x v="11"/>
    <s v="Commercial and Services"/>
    <n v="1400"/>
    <x v="0"/>
    <s v="FDOT District 4                                             Indian River County"/>
    <x v="21"/>
    <x v="1"/>
    <m/>
    <m/>
    <n v="0"/>
    <n v="1"/>
    <n v="566"/>
    <n v="29.473538850475496"/>
    <n v="301.36434478496136"/>
    <n v="40.082746359113109"/>
    <n v="121223.42783459184"/>
    <n v="301.36434478496136"/>
    <n v="40.082710924224465"/>
    <n v="121223.42783459184"/>
    <n v="301.36434478496136"/>
    <n v="40.082710924224465"/>
  </r>
  <r>
    <n v="2589"/>
    <x v="1"/>
    <x v="1"/>
    <x v="3"/>
    <s v="62-304.520 (8), F.A.C."/>
    <x v="3"/>
    <x v="3"/>
    <x v="21"/>
    <x v="11"/>
    <s v="Commercial and Services"/>
    <n v="1400"/>
    <x v="0"/>
    <s v="FDOT District 4                                             Indian River County"/>
    <x v="21"/>
    <x v="1"/>
    <m/>
    <s v="Looks like FDOT ROW; keep with FDOT"/>
    <n v="0"/>
    <n v="1"/>
    <n v="35"/>
    <n v="1.511839467221229E-3"/>
    <n v="1.5019448760386999E-2"/>
    <n v="2.0073833448055168E-3"/>
    <n v="6.1651413478366246"/>
    <n v="1.5019448760386999E-2"/>
    <n v="2.007381570191466E-3"/>
    <n v="6.1651413478366246"/>
    <n v="1.5019448760386999E-2"/>
    <n v="2.007381570191466E-3"/>
  </r>
  <r>
    <n v="2590"/>
    <x v="1"/>
    <x v="1"/>
    <x v="3"/>
    <s v="62-304.520 (8), F.A.C."/>
    <x v="3"/>
    <x v="3"/>
    <x v="21"/>
    <x v="11"/>
    <s v="Commercial and Services"/>
    <n v="1400"/>
    <x v="0"/>
    <s v="FDOT District 4                              Town of Indian River Shores               Indian River County"/>
    <x v="21"/>
    <x v="1"/>
    <m/>
    <m/>
    <n v="0"/>
    <n v="1"/>
    <n v="7"/>
    <n v="0.30932152792113032"/>
    <n v="3.2734740991957691"/>
    <n v="0.49939801253001298"/>
    <n v="1264.534271016923"/>
    <n v="3.2734740991957691"/>
    <n v="0.49939757104048071"/>
    <n v="1264.534271016923"/>
    <n v="3.2734740991957691"/>
    <n v="0.49939757104048071"/>
  </r>
  <r>
    <n v="2591"/>
    <x v="1"/>
    <x v="1"/>
    <x v="3"/>
    <s v="62-304.520 (8), F.A.C."/>
    <x v="3"/>
    <x v="3"/>
    <x v="21"/>
    <x v="11"/>
    <s v="Commercial and Services"/>
    <n v="1400"/>
    <x v="0"/>
    <s v="FDOT District 4                 City of Vero Beach                            Indian River County"/>
    <x v="21"/>
    <x v="1"/>
    <m/>
    <m/>
    <n v="0"/>
    <n v="1"/>
    <n v="343"/>
    <n v="37.407038022771573"/>
    <n v="414.9534631404548"/>
    <n v="55.842082165167099"/>
    <n v="154169.19185379028"/>
    <n v="414.9534631404548"/>
    <n v="55.842032798341151"/>
    <n v="154169.19185379028"/>
    <n v="414.9534631404548"/>
    <n v="55.842032798341151"/>
  </r>
  <r>
    <n v="2592"/>
    <x v="1"/>
    <x v="1"/>
    <x v="3"/>
    <s v="62-304.520 (8), F.A.C."/>
    <x v="3"/>
    <x v="3"/>
    <x v="21"/>
    <x v="11"/>
    <s v="Commercial and Services"/>
    <n v="1400"/>
    <x v="0"/>
    <s v="FDOT District 4   IRFWCD                                          Indian River County"/>
    <x v="21"/>
    <x v="1"/>
    <m/>
    <m/>
    <n v="0"/>
    <n v="1"/>
    <n v="22"/>
    <n v="0.4384137920433116"/>
    <n v="4.4830949332047219"/>
    <n v="0.58940417592745609"/>
    <n v="1833.6299031634608"/>
    <n v="4.4830949332047219"/>
    <n v="0.58940365486856605"/>
    <n v="1833.6299031634608"/>
    <n v="4.4830949332047219"/>
    <n v="0.58940365486856605"/>
  </r>
  <r>
    <n v="2593"/>
    <x v="1"/>
    <x v="1"/>
    <x v="3"/>
    <s v="62-304.520 (8), F.A.C."/>
    <x v="3"/>
    <x v="3"/>
    <x v="21"/>
    <x v="64"/>
    <s v="Retail Sales and Services"/>
    <n v="1410"/>
    <x v="0"/>
    <s v="FDOT District 4                                             Indian River County"/>
    <x v="21"/>
    <x v="1"/>
    <m/>
    <m/>
    <n v="0"/>
    <n v="1"/>
    <n v="226"/>
    <n v="1.7035566015549908"/>
    <n v="16.588066862345809"/>
    <n v="2.2421499759125072"/>
    <n v="7055.4698744835969"/>
    <n v="16.588066862345809"/>
    <n v="2.2421479937545494"/>
    <n v="7055.4698744835969"/>
    <n v="16.588066862345809"/>
    <n v="2.2421479937545494"/>
  </r>
  <r>
    <n v="2594"/>
    <x v="1"/>
    <x v="1"/>
    <x v="3"/>
    <s v="62-304.520 (8), F.A.C."/>
    <x v="3"/>
    <x v="3"/>
    <x v="21"/>
    <x v="64"/>
    <s v="Retail Sales and Services"/>
    <n v="1410"/>
    <x v="0"/>
    <s v="FDOT District 4                              Town of Indian River Shores               Indian River County"/>
    <x v="21"/>
    <x v="1"/>
    <m/>
    <m/>
    <n v="0"/>
    <n v="1"/>
    <n v="12"/>
    <n v="4.57756625208698E-2"/>
    <n v="0.45571759187763622"/>
    <n v="6.4817556954618605E-2"/>
    <n v="187.48471425150262"/>
    <n v="0.45571759187763622"/>
    <n v="6.4817499653083172E-2"/>
    <n v="187.48471425150262"/>
    <n v="0.45571759187763622"/>
    <n v="6.4817499653083172E-2"/>
  </r>
  <r>
    <n v="2595"/>
    <x v="1"/>
    <x v="1"/>
    <x v="3"/>
    <s v="62-304.520 (8), F.A.C."/>
    <x v="3"/>
    <x v="3"/>
    <x v="21"/>
    <x v="64"/>
    <s v="Retail Sales and Services"/>
    <n v="1410"/>
    <x v="0"/>
    <s v="FDOT District 4                 City of Vero Beach                            Indian River County"/>
    <x v="21"/>
    <x v="1"/>
    <m/>
    <m/>
    <n v="0"/>
    <n v="1"/>
    <n v="81"/>
    <n v="0.38642383567945149"/>
    <n v="4.2303379046267109"/>
    <n v="0.56757002910440302"/>
    <n v="1600.8009644727715"/>
    <n v="4.2303379046267109"/>
    <n v="0.56756952734784694"/>
    <n v="1600.8009644727715"/>
    <n v="4.2303379046267109"/>
    <n v="0.56756952734784694"/>
  </r>
  <r>
    <n v="2596"/>
    <x v="1"/>
    <x v="1"/>
    <x v="3"/>
    <s v="62-304.520 (8), F.A.C."/>
    <x v="3"/>
    <x v="3"/>
    <x v="21"/>
    <x v="65"/>
    <s v="Wholesale Sales and Services &lt;Excluding warehouses associated with industrial use&gt;"/>
    <n v="1420"/>
    <x v="0"/>
    <s v="FDOT District 4                                             Indian River County"/>
    <x v="21"/>
    <x v="1"/>
    <m/>
    <m/>
    <n v="0"/>
    <n v="1"/>
    <n v="70"/>
    <n v="0.47854138121022788"/>
    <n v="4.5052725279531414"/>
    <n v="0.61195021054982213"/>
    <n v="1964.3419217336827"/>
    <n v="4.5052725279531414"/>
    <n v="0.611949669559258"/>
    <n v="1964.3419217336827"/>
    <n v="4.5052725279531414"/>
    <n v="0.611949669559258"/>
  </r>
  <r>
    <n v="2597"/>
    <x v="1"/>
    <x v="1"/>
    <x v="3"/>
    <s v="62-304.520 (8), F.A.C."/>
    <x v="3"/>
    <x v="3"/>
    <x v="21"/>
    <x v="65"/>
    <s v="Wholesale Sales and Services &lt;Excluding warehouses associated with industrial use&gt;"/>
    <n v="1420"/>
    <x v="0"/>
    <s v="FDOT District 4                 City of Vero Beach                            Indian River County"/>
    <x v="21"/>
    <x v="1"/>
    <m/>
    <m/>
    <n v="0"/>
    <n v="1"/>
    <n v="4"/>
    <n v="1.397417597567728E-2"/>
    <n v="0.1585039627250085"/>
    <n v="2.1133030957017077E-2"/>
    <n v="57.214555209347239"/>
    <n v="0.1585039627250085"/>
    <n v="2.1133012274499874E-2"/>
    <n v="57.214555209347239"/>
    <n v="0.1585039627250085"/>
    <n v="2.1133012274499874E-2"/>
  </r>
  <r>
    <n v="2598"/>
    <x v="1"/>
    <x v="1"/>
    <x v="3"/>
    <s v="62-304.520 (8), F.A.C."/>
    <x v="3"/>
    <x v="3"/>
    <x v="21"/>
    <x v="66"/>
    <s v="Professional Services"/>
    <n v="1000"/>
    <x v="0"/>
    <s v="FDOT District 4                                             Indian River County"/>
    <x v="21"/>
    <x v="1"/>
    <m/>
    <m/>
    <n v="0"/>
    <n v="1"/>
    <n v="1"/>
    <n v="1.48518308328257E-3"/>
    <n v="1.492140971047866E-2"/>
    <n v="2.0512199503811869E-3"/>
    <n v="6.1237570814437499"/>
    <n v="1.492140971047866E-2"/>
    <n v="2.05121813701367E-3"/>
    <n v="6.1237570814437499"/>
    <n v="1.492140971047866E-2"/>
    <n v="2.05121813701367E-3"/>
  </r>
  <r>
    <n v="2599"/>
    <x v="1"/>
    <x v="1"/>
    <x v="3"/>
    <s v="62-304.520 (8), F.A.C."/>
    <x v="3"/>
    <x v="3"/>
    <x v="21"/>
    <x v="66"/>
    <s v="Professional Services"/>
    <n v="1430"/>
    <x v="0"/>
    <s v="City of Vero Beach                        FDOT-4    Indian River County"/>
    <x v="21"/>
    <x v="1"/>
    <m/>
    <m/>
    <n v="0"/>
    <n v="1"/>
    <n v="3"/>
    <n v="6.91190009497448E-3"/>
    <n v="6.4128071013804439E-2"/>
    <n v="8.8747550754124244E-3"/>
    <n v="27.381446353279632"/>
    <n v="6.4128071013804439E-2"/>
    <n v="8.8747472297434973E-3"/>
    <n v="27.381446353279632"/>
    <n v="6.4128071013804439E-2"/>
    <n v="8.8747472297434973E-3"/>
  </r>
  <r>
    <n v="2600"/>
    <x v="1"/>
    <x v="1"/>
    <x v="3"/>
    <s v="62-304.520 (8), F.A.C."/>
    <x v="3"/>
    <x v="3"/>
    <x v="21"/>
    <x v="66"/>
    <s v="Professional Services"/>
    <n v="1430"/>
    <x v="0"/>
    <s v="FDOT District 4                                             Indian River County"/>
    <x v="21"/>
    <x v="1"/>
    <m/>
    <m/>
    <n v="0"/>
    <n v="1"/>
    <n v="164"/>
    <n v="0.84484628860303612"/>
    <n v="8.2791213312179242"/>
    <n v="1.1264687224488568"/>
    <n v="3490.4349890718377"/>
    <n v="8.2791213312179242"/>
    <n v="1.1264677266015819"/>
    <n v="3490.4349890718377"/>
    <n v="8.2791213312179242"/>
    <n v="1.1264677266015819"/>
  </r>
  <r>
    <n v="2601"/>
    <x v="1"/>
    <x v="1"/>
    <x v="3"/>
    <s v="62-304.520 (8), F.A.C."/>
    <x v="3"/>
    <x v="3"/>
    <x v="21"/>
    <x v="66"/>
    <s v="Professional Services"/>
    <n v="1430"/>
    <x v="0"/>
    <s v="FDOT District 4                              Town of Indian River Shores               Indian River County"/>
    <x v="21"/>
    <x v="1"/>
    <m/>
    <m/>
    <n v="0"/>
    <n v="1"/>
    <n v="5"/>
    <n v="1.4180409146908643E-2"/>
    <n v="0.13199627055597524"/>
    <n v="1.8558161331033912E-2"/>
    <n v="57.712264235325506"/>
    <n v="0.13199627055597524"/>
    <n v="1.8558144924813277E-2"/>
    <n v="57.712264235325506"/>
    <n v="0.13199627055597524"/>
    <n v="1.8558144924813277E-2"/>
  </r>
  <r>
    <n v="2602"/>
    <x v="1"/>
    <x v="1"/>
    <x v="3"/>
    <s v="62-304.520 (8), F.A.C."/>
    <x v="3"/>
    <x v="3"/>
    <x v="21"/>
    <x v="66"/>
    <s v="Professional Services"/>
    <n v="1430"/>
    <x v="0"/>
    <s v="FDOT District 4                 City of Vero Beach                            Indian River County"/>
    <x v="21"/>
    <x v="1"/>
    <m/>
    <m/>
    <n v="0"/>
    <n v="1"/>
    <n v="202"/>
    <n v="0.8776499901503062"/>
    <n v="9.5508776627852665"/>
    <n v="1.2855168088003217"/>
    <n v="3636.722823982534"/>
    <n v="9.5508776627852665"/>
    <n v="1.28551567234763"/>
    <n v="3636.722823982534"/>
    <n v="9.5508776627852665"/>
    <n v="1.28551567234763"/>
  </r>
  <r>
    <n v="2603"/>
    <x v="1"/>
    <x v="1"/>
    <x v="3"/>
    <s v="62-304.520 (8), F.A.C."/>
    <x v="3"/>
    <x v="3"/>
    <x v="21"/>
    <x v="67"/>
    <s v="Tourist Services"/>
    <n v="1000"/>
    <x v="0"/>
    <s v="FDOT District 4                                             Indian River County"/>
    <x v="21"/>
    <x v="1"/>
    <m/>
    <m/>
    <n v="0"/>
    <n v="1"/>
    <n v="1"/>
    <n v="3.8463905580058202E-4"/>
    <n v="3.8945277638537156E-3"/>
    <n v="5.5962725546068021E-4"/>
    <n v="1.5121460029549072"/>
    <n v="3.8945277638537156E-3"/>
    <n v="5.5962676072588097E-4"/>
    <n v="1.5121460029549072"/>
    <n v="3.8945277638537156E-3"/>
    <n v="5.5962676072588097E-4"/>
  </r>
  <r>
    <n v="2604"/>
    <x v="1"/>
    <x v="1"/>
    <x v="3"/>
    <s v="62-304.520 (8), F.A.C."/>
    <x v="3"/>
    <x v="3"/>
    <x v="21"/>
    <x v="67"/>
    <s v="Tourist Services"/>
    <n v="1450"/>
    <x v="0"/>
    <s v="FDOT District 4                                             Indian River County"/>
    <x v="21"/>
    <x v="1"/>
    <m/>
    <m/>
    <n v="0"/>
    <n v="1"/>
    <n v="43"/>
    <n v="0.30332212726238977"/>
    <n v="3.2954092560166477"/>
    <n v="0.44556770066291573"/>
    <n v="1277.8240793740167"/>
    <n v="3.2954092560166477"/>
    <n v="0.44556730676171713"/>
    <n v="1277.8240793740167"/>
    <n v="3.2954092560166477"/>
    <n v="0.44556730676171713"/>
  </r>
  <r>
    <n v="2605"/>
    <x v="1"/>
    <x v="1"/>
    <x v="3"/>
    <s v="62-304.520 (8), F.A.C."/>
    <x v="3"/>
    <x v="3"/>
    <x v="21"/>
    <x v="67"/>
    <s v="Tourist Services"/>
    <n v="1450"/>
    <x v="0"/>
    <s v="FDOT District 4                              Town of Indian River Shores               Indian River County"/>
    <x v="21"/>
    <x v="1"/>
    <m/>
    <m/>
    <n v="0"/>
    <n v="1"/>
    <n v="1"/>
    <n v="1.39787816080353E-5"/>
    <n v="1.4928204045068586E-4"/>
    <n v="2.5843131432126497E-5"/>
    <n v="5.775406683599358E-2"/>
    <n v="1.4928204045068586E-4"/>
    <n v="2.58431085856758E-5"/>
    <n v="5.775406683599358E-2"/>
    <n v="1.4928204045068586E-4"/>
    <n v="2.58431085856758E-5"/>
  </r>
  <r>
    <n v="2606"/>
    <x v="1"/>
    <x v="1"/>
    <x v="3"/>
    <s v="62-304.520 (8), F.A.C."/>
    <x v="3"/>
    <x v="3"/>
    <x v="21"/>
    <x v="67"/>
    <s v="Tourist Services"/>
    <n v="1450"/>
    <x v="0"/>
    <s v="FDOT District 4                 City of Vero Beach                            Indian River County"/>
    <x v="21"/>
    <x v="1"/>
    <m/>
    <m/>
    <n v="0"/>
    <n v="1"/>
    <n v="30"/>
    <n v="0.1925738247750185"/>
    <n v="2.1126096121599769"/>
    <n v="0.28137141126199483"/>
    <n v="798.70837612460912"/>
    <n v="2.1126096121599769"/>
    <n v="0.28137116251744659"/>
    <n v="798.70837612460912"/>
    <n v="2.1126096121599769"/>
    <n v="0.28137116251744659"/>
  </r>
  <r>
    <n v="2607"/>
    <x v="1"/>
    <x v="1"/>
    <x v="3"/>
    <s v="62-304.520 (8), F.A.C."/>
    <x v="3"/>
    <x v="3"/>
    <x v="21"/>
    <x v="141"/>
    <s v="Mixed Commercial and Services"/>
    <n v="1470"/>
    <x v="0"/>
    <s v="FDOT District 4                                             Indian River County"/>
    <x v="21"/>
    <x v="1"/>
    <m/>
    <m/>
    <n v="0"/>
    <n v="1"/>
    <n v="4"/>
    <n v="3.9191224271313274E-3"/>
    <n v="3.6837211355340307E-2"/>
    <n v="4.8538857866446093E-3"/>
    <n v="16.105905140755276"/>
    <n v="3.6837211355340307E-2"/>
    <n v="4.8538814955987608E-3"/>
    <n v="16.105905140755276"/>
    <n v="3.6837211355340307E-2"/>
    <n v="4.8538814955987608E-3"/>
  </r>
  <r>
    <n v="2608"/>
    <x v="1"/>
    <x v="1"/>
    <x v="3"/>
    <s v="62-304.520 (8), F.A.C."/>
    <x v="3"/>
    <x v="3"/>
    <x v="21"/>
    <x v="141"/>
    <s v="Mixed Commercial and Services"/>
    <n v="1470"/>
    <x v="0"/>
    <s v="FDOT District 4                 City of Vero Beach                            Indian River County"/>
    <x v="21"/>
    <x v="1"/>
    <m/>
    <m/>
    <n v="0"/>
    <n v="1"/>
    <n v="5"/>
    <n v="1.6365126349598233E-2"/>
    <n v="0.16383324366226898"/>
    <n v="2.2417006222761299E-2"/>
    <n v="67.694040062292046"/>
    <n v="0.16383324366226898"/>
    <n v="2.2416986405154216E-2"/>
    <n v="67.694040062292046"/>
    <n v="0.16383324366226898"/>
    <n v="2.2416986405154216E-2"/>
  </r>
  <r>
    <n v="2609"/>
    <x v="1"/>
    <x v="1"/>
    <x v="3"/>
    <s v="62-304.520 (8), F.A.C."/>
    <x v="3"/>
    <x v="3"/>
    <x v="21"/>
    <x v="90"/>
    <s v="Commercial and Services Under Construction"/>
    <n v="1490"/>
    <x v="0"/>
    <s v="FDOT District 4                                             Indian River County"/>
    <x v="21"/>
    <x v="1"/>
    <m/>
    <m/>
    <n v="0"/>
    <n v="1"/>
    <n v="13"/>
    <n v="0.71776143365125855"/>
    <n v="7.4069428857350692"/>
    <n v="0.98491841709349015"/>
    <n v="3038.4737705039447"/>
    <n v="7.4069428857350692"/>
    <n v="0.9849175463828348"/>
    <n v="3038.4737705039447"/>
    <n v="7.4069428857350692"/>
    <n v="0.9849175463828348"/>
  </r>
  <r>
    <n v="2610"/>
    <x v="1"/>
    <x v="1"/>
    <x v="3"/>
    <s v="62-304.520 (8), F.A.C."/>
    <x v="3"/>
    <x v="3"/>
    <x v="21"/>
    <x v="90"/>
    <s v="Commercial and Services Under Construction"/>
    <n v="1490"/>
    <x v="0"/>
    <s v="FDOT District 4                 City of Vero Beach                            Indian River County"/>
    <x v="21"/>
    <x v="1"/>
    <m/>
    <m/>
    <n v="0"/>
    <n v="1"/>
    <n v="3"/>
    <n v="0.35272331709751342"/>
    <n v="3.5496740909199938"/>
    <n v="0.4751963717198453"/>
    <n v="1458.3152514617493"/>
    <n v="3.5496740909199938"/>
    <n v="0.47519595162561501"/>
    <n v="1458.3152514617493"/>
    <n v="3.5496740909199938"/>
    <n v="0.47519595162561501"/>
  </r>
  <r>
    <n v="2611"/>
    <x v="1"/>
    <x v="1"/>
    <x v="3"/>
    <s v="62-304.520 (8), F.A.C."/>
    <x v="3"/>
    <x v="3"/>
    <x v="21"/>
    <x v="95"/>
    <s v="Food Processing"/>
    <n v="1510"/>
    <x v="0"/>
    <s v="FDOT District 4                                             Indian River County"/>
    <x v="21"/>
    <x v="1"/>
    <m/>
    <m/>
    <n v="0"/>
    <n v="1"/>
    <n v="80"/>
    <n v="2.4226119771371564"/>
    <n v="22.319956227547035"/>
    <n v="3.0676255308678515"/>
    <n v="9816.1747182084982"/>
    <n v="22.319956227547035"/>
    <n v="3.0676228189536445"/>
    <n v="9816.1747182084982"/>
    <n v="22.319956227547035"/>
    <n v="3.0676228189536445"/>
  </r>
  <r>
    <n v="2612"/>
    <x v="1"/>
    <x v="1"/>
    <x v="3"/>
    <s v="62-304.520 (8), F.A.C."/>
    <x v="3"/>
    <x v="3"/>
    <x v="21"/>
    <x v="106"/>
    <s v="Timber Processing"/>
    <n v="1520"/>
    <x v="0"/>
    <s v="FDOT District 4                                             Indian River County"/>
    <x v="21"/>
    <x v="1"/>
    <m/>
    <m/>
    <n v="0"/>
    <n v="1"/>
    <n v="4"/>
    <n v="1.039060281017325E-2"/>
    <n v="9.8364745851418078E-2"/>
    <n v="1.3258118920240428E-2"/>
    <n v="41.956000721447204"/>
    <n v="9.8364745851418078E-2"/>
    <n v="1.325810719948747E-2"/>
    <n v="41.956000721447204"/>
    <n v="9.8364745851418078E-2"/>
    <n v="1.325810719948747E-2"/>
  </r>
  <r>
    <n v="2613"/>
    <x v="1"/>
    <x v="1"/>
    <x v="3"/>
    <s v="62-304.520 (8), F.A.C."/>
    <x v="3"/>
    <x v="3"/>
    <x v="21"/>
    <x v="106"/>
    <s v="Timber Processing"/>
    <n v="1520"/>
    <x v="0"/>
    <s v="FDOT District 4                 City of Vero Beach                            Indian River County"/>
    <x v="21"/>
    <x v="1"/>
    <m/>
    <m/>
    <n v="0"/>
    <n v="1"/>
    <n v="3"/>
    <n v="1.9220601420115099E-2"/>
    <n v="0.18715661734968478"/>
    <n v="2.5509008889560689E-2"/>
    <n v="78.816868774231665"/>
    <n v="0.18715661734968478"/>
    <n v="2.5508986338488832E-2"/>
    <n v="78.816868774231665"/>
    <n v="0.18715661734968478"/>
    <n v="2.5508986338488832E-2"/>
  </r>
  <r>
    <n v="2614"/>
    <x v="1"/>
    <x v="1"/>
    <x v="3"/>
    <s v="62-304.520 (8), F.A.C."/>
    <x v="3"/>
    <x v="3"/>
    <x v="21"/>
    <x v="68"/>
    <s v="Other Light Industrial"/>
    <n v="1550"/>
    <x v="0"/>
    <s v="FDOT District 4                                             Indian River County"/>
    <x v="21"/>
    <x v="1"/>
    <m/>
    <m/>
    <n v="0"/>
    <n v="1"/>
    <n v="81"/>
    <n v="2.7125793228965618"/>
    <n v="24.002766607458273"/>
    <n v="3.3221163200538153"/>
    <n v="10790.243679927189"/>
    <n v="24.002766607458273"/>
    <n v="3.3221133831587033"/>
    <n v="10790.243679927189"/>
    <n v="24.002766607458273"/>
    <n v="3.3221133831587033"/>
  </r>
  <r>
    <n v="2615"/>
    <x v="1"/>
    <x v="1"/>
    <x v="3"/>
    <s v="62-304.520 (8), F.A.C."/>
    <x v="3"/>
    <x v="3"/>
    <x v="21"/>
    <x v="68"/>
    <s v="Other Light Industrial"/>
    <n v="1550"/>
    <x v="0"/>
    <s v="FDOT District 4                                             Indian River County"/>
    <x v="21"/>
    <x v="1"/>
    <m/>
    <s v="Looks like FDOT ROW; keep with FDOT"/>
    <n v="0"/>
    <n v="1"/>
    <n v="5"/>
    <n v="1.3613024047343258E-4"/>
    <n v="1.182550406272754E-3"/>
    <n v="1.6388272923037852E-4"/>
    <n v="0.53656771194070352"/>
    <n v="1.182550406272754E-3"/>
    <n v="1.6388258435091936E-4"/>
    <n v="0.53656771194070352"/>
    <n v="1.182550406272754E-3"/>
    <n v="1.6388258435091936E-4"/>
  </r>
  <r>
    <n v="2616"/>
    <x v="1"/>
    <x v="1"/>
    <x v="3"/>
    <s v="62-304.520 (8), F.A.C."/>
    <x v="3"/>
    <x v="3"/>
    <x v="21"/>
    <x v="69"/>
    <s v="Institutional (Educational,religious,health and military facilities)"/>
    <n v="1700"/>
    <x v="0"/>
    <s v="FDOT District 4                                             Indian River County"/>
    <x v="21"/>
    <x v="1"/>
    <m/>
    <m/>
    <n v="0"/>
    <n v="1"/>
    <n v="43"/>
    <n v="3.7066368386713466"/>
    <n v="36.85321878044941"/>
    <n v="4.8755168365501653"/>
    <n v="15326.835888868047"/>
    <n v="36.85321878044941"/>
    <n v="4.8755125263815264"/>
    <n v="15326.835888868047"/>
    <n v="36.85321878044941"/>
    <n v="4.8755125263815264"/>
  </r>
  <r>
    <n v="2617"/>
    <x v="1"/>
    <x v="1"/>
    <x v="3"/>
    <s v="62-304.520 (8), F.A.C."/>
    <x v="3"/>
    <x v="3"/>
    <x v="21"/>
    <x v="69"/>
    <s v="Institutional (Educational,religious,health and military facilities)"/>
    <n v="1700"/>
    <x v="0"/>
    <s v="FDOT District 4                 City of Vero Beach                            Indian River County"/>
    <x v="21"/>
    <x v="1"/>
    <m/>
    <m/>
    <n v="0"/>
    <n v="1"/>
    <n v="67"/>
    <n v="5.0061405416399838"/>
    <n v="45.537938759362952"/>
    <n v="6.2106592552923896"/>
    <n v="20377.445116771065"/>
    <n v="45.537938759362952"/>
    <n v="6.2106537647998712"/>
    <n v="20377.445116771065"/>
    <n v="45.537938759362952"/>
    <n v="6.2106537647998712"/>
  </r>
  <r>
    <n v="2618"/>
    <x v="1"/>
    <x v="1"/>
    <x v="3"/>
    <s v="62-304.520 (8), F.A.C."/>
    <x v="3"/>
    <x v="3"/>
    <x v="21"/>
    <x v="70"/>
    <s v="Educational Facilities"/>
    <n v="1710"/>
    <x v="0"/>
    <s v="FDOT District 4                                             Indian River County"/>
    <x v="21"/>
    <x v="1"/>
    <m/>
    <m/>
    <n v="0"/>
    <n v="1"/>
    <n v="14"/>
    <n v="0.1761128454689854"/>
    <n v="1.7556401374220083"/>
    <n v="0.2281724095456216"/>
    <n v="749.09366207107018"/>
    <n v="1.7556401374220083"/>
    <n v="0.22817220783130171"/>
    <n v="749.09366207107018"/>
    <n v="1.7556401374220083"/>
    <n v="0.22817220783130171"/>
  </r>
  <r>
    <n v="2619"/>
    <x v="1"/>
    <x v="1"/>
    <x v="3"/>
    <s v="62-304.520 (8), F.A.C."/>
    <x v="3"/>
    <x v="3"/>
    <x v="21"/>
    <x v="70"/>
    <s v="Educational Facilities"/>
    <n v="1710"/>
    <x v="0"/>
    <s v="FDOT District 4   IRFWCD                                          Indian River County"/>
    <x v="21"/>
    <x v="1"/>
    <m/>
    <m/>
    <n v="0"/>
    <n v="1"/>
    <n v="5"/>
    <n v="0.11112759749347748"/>
    <n v="1.1124968790087644"/>
    <n v="0.14446639111353216"/>
    <n v="473.37716617368812"/>
    <n v="1.1124968790087644"/>
    <n v="0.14446626339896798"/>
    <n v="473.37716617368812"/>
    <n v="1.1124968790087644"/>
    <n v="0.14446626339896798"/>
  </r>
  <r>
    <n v="2620"/>
    <x v="1"/>
    <x v="1"/>
    <x v="3"/>
    <s v="62-304.520 (8), F.A.C."/>
    <x v="3"/>
    <x v="3"/>
    <x v="21"/>
    <x v="71"/>
    <s v="Religious"/>
    <n v="1720"/>
    <x v="0"/>
    <s v="FDOT District 4                                             Indian River County"/>
    <x v="21"/>
    <x v="1"/>
    <m/>
    <m/>
    <n v="0"/>
    <n v="1"/>
    <n v="15"/>
    <n v="0.18242981680132717"/>
    <n v="1.6199383441584385"/>
    <n v="0.22263490914552084"/>
    <n v="769.52820907294245"/>
    <n v="1.6199383441584385"/>
    <n v="0.22263471232659182"/>
    <n v="769.52820907294245"/>
    <n v="1.6199383441584385"/>
    <n v="0.22263471232659182"/>
  </r>
  <r>
    <n v="2621"/>
    <x v="1"/>
    <x v="1"/>
    <x v="3"/>
    <s v="62-304.520 (8), F.A.C."/>
    <x v="3"/>
    <x v="3"/>
    <x v="21"/>
    <x v="71"/>
    <s v="Religious"/>
    <n v="1720"/>
    <x v="0"/>
    <s v="FDOT District 4                 City of Vero Beach                            Indian River County"/>
    <x v="21"/>
    <x v="1"/>
    <m/>
    <m/>
    <n v="0"/>
    <n v="1"/>
    <n v="16"/>
    <n v="0.10862320654780676"/>
    <n v="0.97781617238843643"/>
    <n v="0.13359887846869131"/>
    <n v="441.81193956257721"/>
    <n v="0.97781617238843643"/>
    <n v="0.13359876036148041"/>
    <n v="441.81193956257721"/>
    <n v="0.97781617238843643"/>
    <n v="0.13359876036148041"/>
  </r>
  <r>
    <n v="2622"/>
    <x v="1"/>
    <x v="1"/>
    <x v="3"/>
    <s v="62-304.520 (8), F.A.C."/>
    <x v="3"/>
    <x v="3"/>
    <x v="21"/>
    <x v="72"/>
    <s v="Medical and Health Care"/>
    <n v="1740"/>
    <x v="0"/>
    <s v="FDOT District 4                                             Indian River County"/>
    <x v="21"/>
    <x v="1"/>
    <m/>
    <m/>
    <n v="0"/>
    <n v="1"/>
    <n v="3"/>
    <n v="2.5803520994641463E-2"/>
    <n v="0.24157341061117923"/>
    <n v="3.5310978072625586E-2"/>
    <n v="107.21800211090769"/>
    <n v="0.24157341061117923"/>
    <n v="3.5310946856187242E-2"/>
    <n v="107.21800211090769"/>
    <n v="0.24157341061117923"/>
    <n v="3.5310946856187242E-2"/>
  </r>
  <r>
    <n v="2623"/>
    <x v="1"/>
    <x v="1"/>
    <x v="3"/>
    <s v="62-304.520 (8), F.A.C."/>
    <x v="3"/>
    <x v="3"/>
    <x v="21"/>
    <x v="72"/>
    <s v="Medical and Health Care"/>
    <n v="1740"/>
    <x v="0"/>
    <s v="FDOT District 4                 City of Vero Beach                            Indian River County"/>
    <x v="21"/>
    <x v="1"/>
    <m/>
    <m/>
    <n v="0"/>
    <n v="1"/>
    <n v="3"/>
    <n v="9.3532333194632259E-4"/>
    <n v="8.1007192658279822E-3"/>
    <n v="1.0787538215642786E-3"/>
    <n v="3.8212625919881318"/>
    <n v="8.1007192658279822E-3"/>
    <n v="1.078752867899047E-3"/>
    <n v="3.8212625919881318"/>
    <n v="8.1007192658279822E-3"/>
    <n v="1.078752867899047E-3"/>
  </r>
  <r>
    <n v="2624"/>
    <x v="1"/>
    <x v="1"/>
    <x v="3"/>
    <s v="62-304.520 (8), F.A.C."/>
    <x v="3"/>
    <x v="3"/>
    <x v="21"/>
    <x v="14"/>
    <s v="Governmental"/>
    <n v="1000"/>
    <x v="0"/>
    <s v="FDOT District 4                                             Indian River County"/>
    <x v="21"/>
    <x v="1"/>
    <m/>
    <m/>
    <n v="0"/>
    <n v="1"/>
    <n v="12"/>
    <n v="5.6911689078653419E-2"/>
    <n v="0.51040103273203064"/>
    <n v="6.827376316379738E-2"/>
    <n v="226.45519971883988"/>
    <n v="0.51040103273203064"/>
    <n v="6.8273702806825348E-2"/>
    <n v="226.45519971883988"/>
    <n v="0.51040103273203064"/>
    <n v="6.8273702806825348E-2"/>
  </r>
  <r>
    <n v="2625"/>
    <x v="1"/>
    <x v="1"/>
    <x v="3"/>
    <s v="62-304.520 (8), F.A.C."/>
    <x v="3"/>
    <x v="3"/>
    <x v="21"/>
    <x v="14"/>
    <s v="Governmental"/>
    <n v="1750"/>
    <x v="0"/>
    <s v="FDOT District 4                                             Indian River County"/>
    <x v="21"/>
    <x v="1"/>
    <m/>
    <m/>
    <n v="0"/>
    <n v="1"/>
    <n v="69"/>
    <n v="7.5315681202428708"/>
    <n v="65.778867028622855"/>
    <n v="8.8211862110396577"/>
    <n v="29143.713435708592"/>
    <n v="65.778867028622855"/>
    <n v="8.8211784127279316"/>
    <n v="29143.713435708592"/>
    <n v="65.778867028622855"/>
    <n v="8.8211784127279316"/>
  </r>
  <r>
    <n v="2626"/>
    <x v="1"/>
    <x v="1"/>
    <x v="3"/>
    <s v="62-304.520 (8), F.A.C."/>
    <x v="3"/>
    <x v="3"/>
    <x v="21"/>
    <x v="14"/>
    <s v="Governmental"/>
    <n v="1750"/>
    <x v="0"/>
    <s v="FDOT District 4                              Town of Indian River Shores               Indian River County"/>
    <x v="21"/>
    <x v="1"/>
    <m/>
    <m/>
    <n v="0"/>
    <n v="1"/>
    <n v="5"/>
    <n v="1.6735982456590793E-2"/>
    <n v="0.15479310512431488"/>
    <n v="2.2513642864184686E-2"/>
    <n v="66.613537370159662"/>
    <n v="0.15479310512431488"/>
    <n v="2.2513622961146566E-2"/>
    <n v="66.613537370159662"/>
    <n v="0.15479310512431488"/>
    <n v="2.2513622961146566E-2"/>
  </r>
  <r>
    <n v="2627"/>
    <x v="1"/>
    <x v="1"/>
    <x v="3"/>
    <s v="62-304.520 (8), F.A.C."/>
    <x v="3"/>
    <x v="3"/>
    <x v="21"/>
    <x v="14"/>
    <s v="Governmental"/>
    <n v="1750"/>
    <x v="0"/>
    <s v="FDOT District 4                 City of Vero Beach                            Indian River County"/>
    <x v="21"/>
    <x v="1"/>
    <m/>
    <m/>
    <n v="0"/>
    <n v="1"/>
    <n v="62"/>
    <n v="1.6317319197134375"/>
    <n v="13.500018883333569"/>
    <n v="1.8381184370935093"/>
    <n v="6523.2178197625717"/>
    <n v="13.500018883333569"/>
    <n v="1.8381168121169826"/>
    <n v="6523.2178197625717"/>
    <n v="13.500018883333569"/>
    <n v="1.8381168121169826"/>
  </r>
  <r>
    <n v="2628"/>
    <x v="1"/>
    <x v="1"/>
    <x v="3"/>
    <s v="62-304.520 (8), F.A.C."/>
    <x v="3"/>
    <x v="3"/>
    <x v="21"/>
    <x v="14"/>
    <s v="Governmental"/>
    <n v="3000"/>
    <x v="0"/>
    <s v="City of Vero Beach                        FDOT-4    Indian River County"/>
    <x v="21"/>
    <x v="1"/>
    <m/>
    <m/>
    <n v="0"/>
    <n v="1"/>
    <n v="8"/>
    <n v="3.2636940591893909E-3"/>
    <n v="2.4845155778361331E-2"/>
    <n v="2.8017071830694464E-3"/>
    <n v="10.199472778055657"/>
    <n v="2.4845155778361331E-2"/>
    <n v="2.8017047062386118E-3"/>
    <n v="10.199472778055657"/>
    <n v="2.4845155778361331E-2"/>
    <n v="2.8017047062386118E-3"/>
  </r>
  <r>
    <n v="2629"/>
    <x v="1"/>
    <x v="1"/>
    <x v="3"/>
    <s v="62-304.520 (8), F.A.C."/>
    <x v="3"/>
    <x v="3"/>
    <x v="21"/>
    <x v="14"/>
    <s v="Governmental"/>
    <n v="3000"/>
    <x v="0"/>
    <s v="FDOT District 4                                             Indian River County"/>
    <x v="21"/>
    <x v="1"/>
    <m/>
    <m/>
    <n v="0"/>
    <n v="1"/>
    <n v="193"/>
    <n v="35.378707615592859"/>
    <n v="302.42487359620856"/>
    <n v="40.707211272689349"/>
    <n v="141523.55810406574"/>
    <n v="302.42487359620856"/>
    <n v="40.707175285746587"/>
    <n v="141523.55810406574"/>
    <n v="302.42487359620856"/>
    <n v="40.707175285746587"/>
  </r>
  <r>
    <n v="2630"/>
    <x v="1"/>
    <x v="1"/>
    <x v="3"/>
    <s v="62-304.520 (8), F.A.C."/>
    <x v="3"/>
    <x v="3"/>
    <x v="21"/>
    <x v="14"/>
    <s v="Governmental"/>
    <n v="3000"/>
    <x v="0"/>
    <s v="FDOT District 4                 City of Vero Beach                            Indian River County"/>
    <x v="21"/>
    <x v="1"/>
    <m/>
    <m/>
    <n v="0"/>
    <n v="1"/>
    <n v="121"/>
    <n v="23.260420424082469"/>
    <n v="188.87839128505249"/>
    <n v="24.456388010750906"/>
    <n v="83739.462836488907"/>
    <n v="188.87839128505249"/>
    <n v="24.456366390241737"/>
    <n v="83739.462836488907"/>
    <n v="188.87839128505249"/>
    <n v="24.456366390241737"/>
  </r>
  <r>
    <n v="2631"/>
    <x v="1"/>
    <x v="1"/>
    <x v="3"/>
    <s v="62-304.520 (8), F.A.C."/>
    <x v="3"/>
    <x v="3"/>
    <x v="21"/>
    <x v="15"/>
    <s v="Golf Course"/>
    <n v="1820"/>
    <x v="0"/>
    <s v="FDOT District 4                                             Indian River County"/>
    <x v="21"/>
    <x v="1"/>
    <m/>
    <m/>
    <n v="0"/>
    <n v="1"/>
    <n v="52"/>
    <n v="3.2159633051272705"/>
    <n v="30.932943381697815"/>
    <n v="4.2614139226789751"/>
    <n v="13227.263373334048"/>
    <n v="30.932943381697815"/>
    <n v="4.2614101554039943"/>
    <n v="13227.263373334048"/>
    <n v="30.932943381697815"/>
    <n v="4.2614101554039943"/>
  </r>
  <r>
    <n v="2632"/>
    <x v="1"/>
    <x v="1"/>
    <x v="3"/>
    <s v="62-304.520 (8), F.A.C."/>
    <x v="3"/>
    <x v="3"/>
    <x v="21"/>
    <x v="15"/>
    <s v="Golf Course"/>
    <n v="1820"/>
    <x v="0"/>
    <s v="FDOT District 4                              Town of Indian River Shores               Indian River County"/>
    <x v="21"/>
    <x v="1"/>
    <m/>
    <m/>
    <n v="0"/>
    <n v="1"/>
    <n v="4"/>
    <n v="9.553156426316349E-2"/>
    <n v="0.76741220894138906"/>
    <n v="0.10558154201206503"/>
    <n v="385.19366720751651"/>
    <n v="0.76741220894138906"/>
    <n v="0.10558144867339667"/>
    <n v="385.19366720751651"/>
    <n v="0.76741220894138906"/>
    <n v="0.10558144867339667"/>
  </r>
  <r>
    <n v="2633"/>
    <x v="1"/>
    <x v="1"/>
    <x v="3"/>
    <s v="62-304.520 (8), F.A.C."/>
    <x v="3"/>
    <x v="3"/>
    <x v="21"/>
    <x v="15"/>
    <s v="Golf Course"/>
    <n v="1820"/>
    <x v="0"/>
    <s v="FDOT District 4                 City of Vero Beach                            Indian River County"/>
    <x v="21"/>
    <x v="1"/>
    <m/>
    <m/>
    <n v="0"/>
    <n v="1"/>
    <n v="11"/>
    <n v="0.43569001711855126"/>
    <n v="3.8142406792355397"/>
    <n v="0.5220925365916308"/>
    <n v="1756.8037413027359"/>
    <n v="3.8142406792355397"/>
    <n v="0.52209207503915134"/>
    <n v="1756.8037413027359"/>
    <n v="3.8142406792355397"/>
    <n v="0.52209207503915134"/>
  </r>
  <r>
    <n v="2634"/>
    <x v="1"/>
    <x v="1"/>
    <x v="3"/>
    <s v="62-304.520 (8), F.A.C."/>
    <x v="3"/>
    <x v="3"/>
    <x v="21"/>
    <x v="85"/>
    <s v="Marinas and Fish Camps"/>
    <n v="1840"/>
    <x v="0"/>
    <s v="FDOT District 4                                             Indian River County"/>
    <x v="21"/>
    <x v="1"/>
    <m/>
    <m/>
    <n v="0"/>
    <n v="1"/>
    <n v="3"/>
    <n v="3.3590090702799918E-2"/>
    <n v="0.18210206587272082"/>
    <n v="2.443060591495055E-2"/>
    <n v="80.881893423893501"/>
    <n v="0.18210206587272082"/>
    <n v="2.4430584317233921E-2"/>
    <n v="80.881893423893501"/>
    <n v="0.18210206587272082"/>
    <n v="2.4430584317233921E-2"/>
  </r>
  <r>
    <n v="2635"/>
    <x v="1"/>
    <x v="1"/>
    <x v="3"/>
    <s v="62-304.520 (8), F.A.C."/>
    <x v="3"/>
    <x v="3"/>
    <x v="21"/>
    <x v="85"/>
    <s v="Marinas and Fish Camps"/>
    <n v="1840"/>
    <x v="0"/>
    <s v="FDOT District 4                 City of Vero Beach                            Indian River County"/>
    <x v="21"/>
    <x v="1"/>
    <m/>
    <m/>
    <n v="0"/>
    <n v="1"/>
    <n v="8"/>
    <n v="1.1323652859917235"/>
    <n v="8.2126915375336154"/>
    <n v="1.1376529985584525"/>
    <n v="3826.2685260178473"/>
    <n v="8.2126915375336154"/>
    <n v="1.13765199282379"/>
    <n v="3826.2685260178473"/>
    <n v="8.2126915375336154"/>
    <n v="1.13765199282379"/>
  </r>
  <r>
    <n v="2636"/>
    <x v="1"/>
    <x v="1"/>
    <x v="3"/>
    <s v="62-304.520 (8), F.A.C."/>
    <x v="3"/>
    <x v="3"/>
    <x v="21"/>
    <x v="16"/>
    <s v="Parks and Zoos"/>
    <n v="1850"/>
    <x v="0"/>
    <s v="FDOT District 4                                             Indian River County"/>
    <x v="21"/>
    <x v="1"/>
    <m/>
    <m/>
    <n v="0"/>
    <n v="1"/>
    <n v="13"/>
    <n v="0.86467354758348824"/>
    <n v="2.6566387096385271"/>
    <n v="0.35132936583593638"/>
    <n v="1180.348201495374"/>
    <n v="2.6566387096385271"/>
    <n v="0.35132905524551827"/>
    <n v="1180.348201495374"/>
    <n v="2.6566387096385271"/>
    <n v="0.35132905524551827"/>
  </r>
  <r>
    <n v="2637"/>
    <x v="1"/>
    <x v="1"/>
    <x v="3"/>
    <s v="62-304.520 (8), F.A.C."/>
    <x v="3"/>
    <x v="3"/>
    <x v="21"/>
    <x v="16"/>
    <s v="Parks and Zoos"/>
    <n v="1850"/>
    <x v="0"/>
    <s v="FDOT District 4                 City of Vero Beach                            Indian River County"/>
    <x v="21"/>
    <x v="1"/>
    <m/>
    <m/>
    <n v="0"/>
    <n v="1"/>
    <n v="34"/>
    <n v="6.5990286907004929"/>
    <n v="58.035529060097275"/>
    <n v="7.8003252235528482"/>
    <n v="26544.68346219134"/>
    <n v="58.035529060097275"/>
    <n v="7.8003183277265746"/>
    <n v="26544.68346219134"/>
    <n v="58.035529060097275"/>
    <n v="7.8003183277265746"/>
  </r>
  <r>
    <n v="2638"/>
    <x v="1"/>
    <x v="1"/>
    <x v="3"/>
    <s v="62-304.520 (8), F.A.C."/>
    <x v="3"/>
    <x v="3"/>
    <x v="21"/>
    <x v="74"/>
    <s v="Community Recreational Facilities"/>
    <n v="1860"/>
    <x v="0"/>
    <s v="FDOT District 4                                             Indian River County"/>
    <x v="21"/>
    <x v="1"/>
    <m/>
    <m/>
    <n v="0"/>
    <n v="1"/>
    <n v="10"/>
    <n v="0.98802628414162064"/>
    <n v="10.374354216059041"/>
    <n v="1.3637688984353682"/>
    <n v="4210.9924566664868"/>
    <n v="10.374354216059041"/>
    <n v="1.3637676928044322"/>
    <n v="4210.9924566664868"/>
    <n v="10.374354216059041"/>
    <n v="1.3637676928044322"/>
  </r>
  <r>
    <n v="2639"/>
    <x v="1"/>
    <x v="1"/>
    <x v="3"/>
    <s v="62-304.520 (8), F.A.C."/>
    <x v="3"/>
    <x v="3"/>
    <x v="21"/>
    <x v="74"/>
    <s v="Community Recreational Facilities"/>
    <n v="1860"/>
    <x v="0"/>
    <s v="FDOT District 4   IRFWCD                                          Indian River County"/>
    <x v="21"/>
    <x v="1"/>
    <m/>
    <m/>
    <n v="0"/>
    <n v="1"/>
    <n v="1"/>
    <n v="9.5711034262142597E-4"/>
    <n v="1.067478509546608E-2"/>
    <n v="1.3933985706345176E-3"/>
    <n v="4.0646268293495895"/>
    <n v="1.067478509546608E-2"/>
    <n v="1.39339733880966E-3"/>
    <n v="4.0646268293495895"/>
    <n v="1.067478509546608E-2"/>
    <n v="1.39339733880966E-3"/>
  </r>
  <r>
    <n v="2640"/>
    <x v="1"/>
    <x v="1"/>
    <x v="3"/>
    <s v="62-304.520 (8), F.A.C."/>
    <x v="3"/>
    <x v="3"/>
    <x v="21"/>
    <x v="24"/>
    <s v="Other Recreational(Riding stables, go-carttracks, skeet ranges, etc)"/>
    <n v="1890"/>
    <x v="0"/>
    <s v="FDOT District 4                                             Indian River County"/>
    <x v="21"/>
    <x v="1"/>
    <m/>
    <m/>
    <n v="0"/>
    <n v="1"/>
    <n v="11"/>
    <n v="0.93560051297521474"/>
    <n v="8.7574533004174011"/>
    <n v="1.1432773289791318"/>
    <n v="3768.249854248993"/>
    <n v="8.7574533004174011"/>
    <n v="1.1432763182723162"/>
    <n v="3768.249854248993"/>
    <n v="8.7574533004174011"/>
    <n v="1.1432763182723162"/>
  </r>
  <r>
    <n v="2641"/>
    <x v="1"/>
    <x v="1"/>
    <x v="3"/>
    <s v="62-304.520 (8), F.A.C."/>
    <x v="3"/>
    <x v="3"/>
    <x v="21"/>
    <x v="0"/>
    <s v="Improved Pasture"/>
    <n v="2000"/>
    <x v="0"/>
    <s v="FDOT District 4                                             Indian River County"/>
    <x v="21"/>
    <x v="0"/>
    <m/>
    <m/>
    <n v="0"/>
    <n v="1"/>
    <n v="28"/>
    <n v="3.0402309518719552"/>
    <n v="25.424621617053724"/>
    <n v="3.7515064946550245"/>
    <n v="9656.4316925934563"/>
    <n v="25.424621617053724"/>
    <n v="3.7515031781603523"/>
    <n v="9656.4316925934563"/>
    <n v="25.424621617053724"/>
    <n v="3.7515031781603523"/>
  </r>
  <r>
    <n v="2642"/>
    <x v="1"/>
    <x v="1"/>
    <x v="3"/>
    <s v="62-304.520 (8), F.A.C."/>
    <x v="3"/>
    <x v="3"/>
    <x v="21"/>
    <x v="0"/>
    <s v="Improved Pasture"/>
    <n v="2110"/>
    <x v="0"/>
    <s v="FDOT District 4                                             Indian River County"/>
    <x v="21"/>
    <x v="0"/>
    <m/>
    <m/>
    <n v="0"/>
    <n v="1"/>
    <n v="11"/>
    <n v="8.9103643425406847E-4"/>
    <n v="7.4059143963147956E-3"/>
    <n v="1.0614255288416356E-3"/>
    <n v="2.8515618254020008"/>
    <n v="7.4059143963147956E-3"/>
    <n v="1.061424590495371E-3"/>
    <n v="2.8515618254020008"/>
    <n v="7.4059143963147956E-3"/>
    <n v="1.061424590495371E-3"/>
  </r>
  <r>
    <n v="2643"/>
    <x v="1"/>
    <x v="1"/>
    <x v="3"/>
    <s v="62-304.520 (8), F.A.C."/>
    <x v="3"/>
    <x v="3"/>
    <x v="21"/>
    <x v="104"/>
    <s v="Field Crops"/>
    <n v="2000"/>
    <x v="0"/>
    <s v="FDOT District 4                                             Indian River County"/>
    <x v="21"/>
    <x v="0"/>
    <m/>
    <m/>
    <n v="0"/>
    <n v="1"/>
    <n v="5"/>
    <n v="0.21702573129948827"/>
    <n v="2.1264360078507774"/>
    <n v="0.29521613917461387"/>
    <n v="824.36116562730354"/>
    <n v="2.1264360078507774"/>
    <n v="0.2952158781907252"/>
    <n v="824.36116562730354"/>
    <n v="2.1264360078507774"/>
    <n v="0.2952158781907252"/>
  </r>
  <r>
    <n v="2644"/>
    <x v="1"/>
    <x v="1"/>
    <x v="3"/>
    <s v="62-304.520 (8), F.A.C."/>
    <x v="3"/>
    <x v="3"/>
    <x v="21"/>
    <x v="87"/>
    <s v="Tree Crops"/>
    <n v="1000"/>
    <x v="0"/>
    <s v="FDOT District 4                                             Indian River County"/>
    <x v="21"/>
    <x v="0"/>
    <m/>
    <m/>
    <n v="0"/>
    <n v="1"/>
    <n v="7"/>
    <n v="0.15454466522000601"/>
    <n v="1.1863673227696445"/>
    <n v="0.15242953655437982"/>
    <n v="510.85653605274996"/>
    <n v="1.1863673227696445"/>
    <n v="0.15242940180004944"/>
    <n v="510.85653605274996"/>
    <n v="1.1863673227696445"/>
    <n v="0.15242940180004944"/>
  </r>
  <r>
    <n v="2645"/>
    <x v="1"/>
    <x v="1"/>
    <x v="3"/>
    <s v="62-304.520 (8), F.A.C."/>
    <x v="3"/>
    <x v="3"/>
    <x v="21"/>
    <x v="87"/>
    <s v="Tree Crops"/>
    <n v="2200"/>
    <x v="0"/>
    <s v="FDOT District 4                                             Indian River County"/>
    <x v="21"/>
    <x v="0"/>
    <m/>
    <m/>
    <n v="0"/>
    <n v="1"/>
    <n v="6"/>
    <n v="1.1587087810136145E-3"/>
    <n v="8.9684896833758746E-3"/>
    <n v="1.1512000101529338E-3"/>
    <n v="3.824020274549901"/>
    <n v="8.9684896833758746E-3"/>
    <n v="1.1511989924421272E-3"/>
    <n v="3.824020274549901"/>
    <n v="8.9684896833758746E-3"/>
    <n v="1.1511989924421272E-3"/>
  </r>
  <r>
    <n v="2646"/>
    <x v="1"/>
    <x v="1"/>
    <x v="3"/>
    <s v="62-304.520 (8), F.A.C."/>
    <x v="3"/>
    <x v="3"/>
    <x v="21"/>
    <x v="2"/>
    <s v="Citrus groves"/>
    <n v="1000"/>
    <x v="0"/>
    <s v="FDOT District 4                                             Indian River County"/>
    <x v="21"/>
    <x v="1"/>
    <s v="Not Ag"/>
    <m/>
    <n v="0"/>
    <n v="1"/>
    <n v="10"/>
    <n v="1.115701310607885"/>
    <n v="10.291346515214039"/>
    <n v="1.279029118317466"/>
    <n v="4300.1142399002647"/>
    <n v="10.291346515214039"/>
    <n v="1.2790279876001756"/>
    <n v="4300.1142399002647"/>
    <n v="10.291346515214039"/>
    <n v="1.2790279876001756"/>
  </r>
  <r>
    <n v="2647"/>
    <x v="1"/>
    <x v="1"/>
    <x v="3"/>
    <s v="62-304.520 (8), F.A.C."/>
    <x v="3"/>
    <x v="3"/>
    <x v="21"/>
    <x v="2"/>
    <s v="Citrus groves"/>
    <n v="2000"/>
    <x v="0"/>
    <s v="FDOT District 4                                             Indian River County"/>
    <x v="21"/>
    <x v="0"/>
    <m/>
    <m/>
    <n v="0"/>
    <n v="1"/>
    <n v="116"/>
    <n v="6.0683379906801669"/>
    <n v="43.685140233425429"/>
    <n v="5.1723193918999044"/>
    <n v="17983.243093877591"/>
    <n v="43.685140233425429"/>
    <n v="5.1723148193449209"/>
    <n v="17983.243093877591"/>
    <n v="43.685140233425429"/>
    <n v="5.1723148193449209"/>
  </r>
  <r>
    <n v="2648"/>
    <x v="1"/>
    <x v="1"/>
    <x v="3"/>
    <s v="62-304.520 (8), F.A.C."/>
    <x v="3"/>
    <x v="3"/>
    <x v="21"/>
    <x v="2"/>
    <s v="Citrus groves"/>
    <n v="2210"/>
    <x v="0"/>
    <s v="FDOT District 4                                             Indian River County"/>
    <x v="21"/>
    <x v="0"/>
    <m/>
    <m/>
    <n v="0"/>
    <n v="1"/>
    <n v="63"/>
    <n v="0.98647868536736361"/>
    <n v="7.4864103206732429"/>
    <n v="0.90613285099140528"/>
    <n v="3083.1031578095381"/>
    <n v="7.4864103206732429"/>
    <n v="0.90613204993060981"/>
    <n v="3083.1031578095381"/>
    <n v="7.4864103206732429"/>
    <n v="0.90613204993060981"/>
  </r>
  <r>
    <n v="2649"/>
    <x v="1"/>
    <x v="1"/>
    <x v="3"/>
    <s v="62-304.520 (8), F.A.C."/>
    <x v="3"/>
    <x v="3"/>
    <x v="21"/>
    <x v="2"/>
    <s v="Citrus groves"/>
    <n v="2210"/>
    <x v="0"/>
    <s v="FDOT District 4   IRFWCD                                          Indian River County"/>
    <x v="21"/>
    <x v="0"/>
    <m/>
    <m/>
    <n v="0"/>
    <n v="1"/>
    <n v="1"/>
    <n v="2.4341936657023901E-5"/>
    <n v="2.2574338613344622E-4"/>
    <n v="2.8689459712502968E-5"/>
    <n v="9.3834933449299524E-2"/>
    <n v="2.2574338613344622E-4"/>
    <n v="2.8689434349774602E-5"/>
    <n v="9.3834933449299524E-2"/>
    <n v="2.2574338613344622E-4"/>
    <n v="2.8689434349774602E-5"/>
  </r>
  <r>
    <n v="2650"/>
    <x v="1"/>
    <x v="1"/>
    <x v="3"/>
    <s v="62-304.520 (8), F.A.C."/>
    <x v="3"/>
    <x v="3"/>
    <x v="21"/>
    <x v="2"/>
    <s v="Citrus groves"/>
    <n v="3000"/>
    <x v="0"/>
    <s v="FDOT District 4   IRFWCD                                          Indian River County"/>
    <x v="21"/>
    <x v="1"/>
    <s v="Not Ag"/>
    <m/>
    <n v="0"/>
    <n v="1"/>
    <n v="4"/>
    <n v="0.11253237873647441"/>
    <n v="1.0149531380055306"/>
    <n v="0.12524071897612055"/>
    <n v="426.79451989042093"/>
    <n v="1.0149531380055306"/>
    <n v="0.12524060825788552"/>
    <n v="426.79451989042093"/>
    <n v="1.0149531380055306"/>
    <n v="0.12524060825788552"/>
  </r>
  <r>
    <n v="2651"/>
    <x v="1"/>
    <x v="1"/>
    <x v="3"/>
    <s v="62-304.520 (8), F.A.C."/>
    <x v="3"/>
    <x v="3"/>
    <x v="21"/>
    <x v="3"/>
    <s v="Abandoned tree crops"/>
    <n v="2000"/>
    <x v="0"/>
    <s v="FDOT District 4                                             Indian River County"/>
    <x v="21"/>
    <x v="0"/>
    <m/>
    <m/>
    <n v="0"/>
    <n v="1"/>
    <n v="9"/>
    <n v="0.42687334072856287"/>
    <n v="3.8128366340645106"/>
    <n v="0.52933168859031321"/>
    <n v="1647.9488093816708"/>
    <n v="3.8128366340645106"/>
    <n v="0.52933122063811056"/>
    <n v="1647.9488093816708"/>
    <n v="3.8128366340645106"/>
    <n v="0.52933122063811056"/>
  </r>
  <r>
    <n v="2652"/>
    <x v="1"/>
    <x v="1"/>
    <x v="3"/>
    <s v="62-304.520 (8), F.A.C."/>
    <x v="3"/>
    <x v="3"/>
    <x v="21"/>
    <x v="3"/>
    <s v="Abandoned tree crops"/>
    <n v="2240"/>
    <x v="0"/>
    <s v="FDOT District 4                                             Indian River County"/>
    <x v="21"/>
    <x v="0"/>
    <m/>
    <m/>
    <n v="0"/>
    <n v="1"/>
    <n v="19"/>
    <n v="0.77999287084472557"/>
    <n v="5.6089542509330288"/>
    <n v="0.78100498637173155"/>
    <n v="2557.2774793948947"/>
    <n v="5.6089542509330288"/>
    <n v="0.78100429592940412"/>
    <n v="2557.2774793948947"/>
    <n v="5.6089542509330288"/>
    <n v="0.78100429592940412"/>
  </r>
  <r>
    <n v="2653"/>
    <x v="1"/>
    <x v="1"/>
    <x v="3"/>
    <s v="62-304.520 (8), F.A.C."/>
    <x v="3"/>
    <x v="3"/>
    <x v="21"/>
    <x v="61"/>
    <s v="Tree nurseries"/>
    <n v="1000"/>
    <x v="0"/>
    <s v="FDOT District 4                                             Indian River County"/>
    <x v="21"/>
    <x v="0"/>
    <m/>
    <m/>
    <n v="0"/>
    <n v="1"/>
    <n v="3"/>
    <n v="0.2533586719861512"/>
    <n v="2.4976006754993971"/>
    <n v="0.35857716430079201"/>
    <n v="985.5174242857679"/>
    <n v="2.4976006754993971"/>
    <n v="0.35857684730300554"/>
    <n v="985.5174242857679"/>
    <n v="2.4976006754993971"/>
    <n v="0.35857684730300554"/>
  </r>
  <r>
    <n v="2654"/>
    <x v="1"/>
    <x v="1"/>
    <x v="3"/>
    <s v="62-304.520 (8), F.A.C."/>
    <x v="3"/>
    <x v="3"/>
    <x v="21"/>
    <x v="61"/>
    <s v="Tree nurseries"/>
    <n v="2000"/>
    <x v="0"/>
    <s v="FDOT District 4                                             Indian River County"/>
    <x v="21"/>
    <x v="0"/>
    <m/>
    <m/>
    <n v="0"/>
    <n v="1"/>
    <n v="13"/>
    <n v="0.46674311917233513"/>
    <n v="3.772297277914415"/>
    <n v="0.57788301145632648"/>
    <n v="1340.2912280439932"/>
    <n v="3.772297277914415"/>
    <n v="0.57788250058264556"/>
    <n v="1340.2912280439932"/>
    <n v="3.772297277914415"/>
    <n v="0.57788250058264556"/>
  </r>
  <r>
    <n v="2655"/>
    <x v="1"/>
    <x v="1"/>
    <x v="3"/>
    <s v="62-304.520 (8), F.A.C."/>
    <x v="3"/>
    <x v="3"/>
    <x v="21"/>
    <x v="61"/>
    <s v="Tree nurseries"/>
    <n v="2000"/>
    <x v="0"/>
    <s v="FDOT District 4   IRFWCD                                          Indian River County"/>
    <x v="21"/>
    <x v="0"/>
    <m/>
    <m/>
    <n v="0"/>
    <n v="1"/>
    <n v="1"/>
    <n v="3.6483900422791001E-4"/>
    <n v="2.6111584920568563E-3"/>
    <n v="3.2614567609262E-4"/>
    <n v="1.1287673125018205"/>
    <n v="2.6111584920568563E-3"/>
    <n v="3.2614538776567701E-4"/>
    <n v="1.1287673125018205"/>
    <n v="2.6111584920568563E-3"/>
    <n v="3.2614538776567701E-4"/>
  </r>
  <r>
    <n v="2656"/>
    <x v="1"/>
    <x v="1"/>
    <x v="3"/>
    <s v="62-304.520 (8), F.A.C."/>
    <x v="3"/>
    <x v="3"/>
    <x v="21"/>
    <x v="61"/>
    <s v="Tree nurseries"/>
    <n v="2410"/>
    <x v="0"/>
    <s v="FDOT District 4                                             Indian River County"/>
    <x v="21"/>
    <x v="0"/>
    <m/>
    <m/>
    <n v="0"/>
    <n v="1"/>
    <n v="5"/>
    <n v="3.8925939638849709E-4"/>
    <n v="3.848525514745601E-3"/>
    <n v="5.5181843830930219E-4"/>
    <n v="1.5164411335148489"/>
    <n v="3.848525514745601E-3"/>
    <n v="5.5181795047783697E-4"/>
    <n v="1.5164411335148489"/>
    <n v="3.848525514745601E-3"/>
    <n v="5.5181795047783697E-4"/>
  </r>
  <r>
    <n v="2657"/>
    <x v="1"/>
    <x v="1"/>
    <x v="3"/>
    <s v="62-304.520 (8), F.A.C."/>
    <x v="3"/>
    <x v="3"/>
    <x v="21"/>
    <x v="119"/>
    <s v="Ornamentals"/>
    <n v="2000"/>
    <x v="0"/>
    <s v="FDOT District 4                                             Indian River County"/>
    <x v="21"/>
    <x v="0"/>
    <m/>
    <m/>
    <n v="0"/>
    <n v="1"/>
    <n v="3"/>
    <n v="0.12215337633880251"/>
    <n v="1.095033426025924"/>
    <n v="0.15607810779606826"/>
    <n v="418.56409272562223"/>
    <n v="1.095033426025924"/>
    <n v="0.15607796981624289"/>
    <n v="418.56409272562223"/>
    <n v="1.095033426025924"/>
    <n v="0.15607796981624289"/>
  </r>
  <r>
    <n v="2658"/>
    <x v="1"/>
    <x v="1"/>
    <x v="3"/>
    <s v="62-304.520 (8), F.A.C."/>
    <x v="3"/>
    <x v="3"/>
    <x v="21"/>
    <x v="119"/>
    <s v="Ornamentals"/>
    <n v="2430"/>
    <x v="0"/>
    <s v="FDOT District 4                                             Indian River County"/>
    <x v="21"/>
    <x v="0"/>
    <m/>
    <m/>
    <n v="0"/>
    <n v="1"/>
    <n v="3"/>
    <n v="9.0893447084251233E-3"/>
    <n v="7.81384111935777E-2"/>
    <n v="1.0274390551786645E-2"/>
    <n v="30.348250919813019"/>
    <n v="7.81384111935777E-2"/>
    <n v="1.0274381468779155E-2"/>
    <n v="30.348250919813019"/>
    <n v="7.81384111935777E-2"/>
    <n v="1.0274381468779155E-2"/>
  </r>
  <r>
    <n v="2659"/>
    <x v="1"/>
    <x v="1"/>
    <x v="3"/>
    <s v="62-304.520 (8), F.A.C."/>
    <x v="3"/>
    <x v="3"/>
    <x v="21"/>
    <x v="26"/>
    <s v="Herbaceous Dry Prairie"/>
    <n v="1000"/>
    <x v="1"/>
    <s v="FDOT District 4                                             Indian River County"/>
    <x v="21"/>
    <x v="1"/>
    <m/>
    <m/>
    <n v="0"/>
    <n v="1"/>
    <n v="30"/>
    <n v="2.1573066520761777"/>
    <n v="16.248180882265959"/>
    <n v="1.8898348895691319"/>
    <n v="6903.0010107524968"/>
    <n v="16.248180882265959"/>
    <n v="1.8898332188730114"/>
    <n v="6903.0010107524968"/>
    <n v="16.248180882265959"/>
    <n v="1.8898332188730114"/>
  </r>
  <r>
    <n v="2660"/>
    <x v="1"/>
    <x v="1"/>
    <x v="3"/>
    <s v="62-304.520 (8), F.A.C."/>
    <x v="3"/>
    <x v="3"/>
    <x v="21"/>
    <x v="26"/>
    <s v="Herbaceous Dry Prairie"/>
    <n v="3100"/>
    <x v="1"/>
    <s v="FDOT District 4                                             Indian River County"/>
    <x v="21"/>
    <x v="1"/>
    <m/>
    <m/>
    <n v="0"/>
    <n v="1"/>
    <n v="94"/>
    <n v="6.1066505594307907"/>
    <n v="48.579666084706474"/>
    <n v="5.9014370443650659"/>
    <n v="20393.741505487753"/>
    <n v="48.579666084706474"/>
    <n v="5.9014318272384125"/>
    <n v="20393.741505487753"/>
    <n v="48.579666084706474"/>
    <n v="5.9014318272384125"/>
  </r>
  <r>
    <n v="2661"/>
    <x v="1"/>
    <x v="1"/>
    <x v="3"/>
    <s v="62-304.520 (8), F.A.C."/>
    <x v="3"/>
    <x v="3"/>
    <x v="21"/>
    <x v="26"/>
    <s v="Herbaceous Dry Prairie"/>
    <n v="3100"/>
    <x v="1"/>
    <s v="FDOT District 4                 City of Vero Beach                            Indian River County"/>
    <x v="21"/>
    <x v="1"/>
    <m/>
    <m/>
    <n v="0"/>
    <n v="1"/>
    <n v="8"/>
    <n v="0.1558808813508453"/>
    <n v="1.6570187810095256"/>
    <n v="0.2186754637852899"/>
    <n v="607.78939237185557"/>
    <n v="1.6570187810095256"/>
    <n v="0.21867527046668242"/>
    <n v="607.78939237185557"/>
    <n v="1.6570187810095256"/>
    <n v="0.21867527046668242"/>
  </r>
  <r>
    <n v="2662"/>
    <x v="1"/>
    <x v="1"/>
    <x v="3"/>
    <s v="62-304.520 (8), F.A.C."/>
    <x v="3"/>
    <x v="3"/>
    <x v="21"/>
    <x v="26"/>
    <s v="Herbaceous Dry Prairie"/>
    <n v="3100"/>
    <x v="1"/>
    <s v="FDOT District 4   IRFWCD                                          Indian River County"/>
    <x v="21"/>
    <x v="1"/>
    <m/>
    <m/>
    <n v="0"/>
    <n v="1"/>
    <n v="7"/>
    <n v="9.002187581039181E-2"/>
    <n v="0.84808995406147381"/>
    <n v="0.10542550933428502"/>
    <n v="352.68493564538932"/>
    <n v="0.84808995406147381"/>
    <n v="0.10542541613355601"/>
    <n v="352.68493564538932"/>
    <n v="0.84808995406147381"/>
    <n v="0.10542541613355601"/>
  </r>
  <r>
    <n v="2663"/>
    <x v="1"/>
    <x v="1"/>
    <x v="3"/>
    <s v="62-304.520 (8), F.A.C."/>
    <x v="3"/>
    <x v="3"/>
    <x v="21"/>
    <x v="27"/>
    <s v="Shrub and Brushland"/>
    <n v="1000"/>
    <x v="1"/>
    <s v="FDOT District 4                                             Indian River County"/>
    <x v="21"/>
    <x v="1"/>
    <m/>
    <m/>
    <n v="0"/>
    <n v="1"/>
    <n v="3"/>
    <n v="5.6705701971256263E-5"/>
    <n v="5.3201931841243499E-4"/>
    <n v="6.8594117331462838E-5"/>
    <n v="0.22168255215664279"/>
    <n v="5.3201931841243499E-4"/>
    <n v="6.8594056691283884E-5"/>
    <n v="0.22168255215664279"/>
    <n v="5.3201931841243499E-4"/>
    <n v="6.8594056691283884E-5"/>
  </r>
  <r>
    <n v="2664"/>
    <x v="1"/>
    <x v="1"/>
    <x v="3"/>
    <s v="62-304.520 (8), F.A.C."/>
    <x v="3"/>
    <x v="3"/>
    <x v="21"/>
    <x v="27"/>
    <s v="Shrub and Brushland"/>
    <n v="3200"/>
    <x v="1"/>
    <s v="FDOT District 4                                             Indian River County"/>
    <x v="21"/>
    <x v="1"/>
    <m/>
    <m/>
    <n v="0"/>
    <n v="1"/>
    <n v="143"/>
    <n v="9.1041465439316109"/>
    <n v="66.01090822894318"/>
    <n v="8.4938165332896602"/>
    <n v="29851.568726254805"/>
    <n v="66.01090822894318"/>
    <n v="8.49380902438695"/>
    <n v="29851.568726254805"/>
    <n v="66.01090822894318"/>
    <n v="8.49380902438695"/>
  </r>
  <r>
    <n v="2665"/>
    <x v="1"/>
    <x v="1"/>
    <x v="3"/>
    <s v="62-304.520 (8), F.A.C."/>
    <x v="3"/>
    <x v="3"/>
    <x v="21"/>
    <x v="27"/>
    <s v="Shrub and Brushland"/>
    <n v="3200"/>
    <x v="1"/>
    <s v="FDOT District 4                                             Indian River County"/>
    <x v="21"/>
    <x v="1"/>
    <m/>
    <s v="Looks like FDOT ROW; keep with FDOT"/>
    <n v="0"/>
    <n v="1"/>
    <n v="7"/>
    <n v="1.9467011794443566E-4"/>
    <n v="1.6007053872255964E-3"/>
    <n v="2.116611968595949E-4"/>
    <n v="0.69477188836228099"/>
    <n v="1.6007053872255964E-3"/>
    <n v="2.1166100974190518E-4"/>
    <n v="0.69477188836228099"/>
    <n v="1.6007053872255964E-3"/>
    <n v="2.1166100974190518E-4"/>
  </r>
  <r>
    <n v="2666"/>
    <x v="1"/>
    <x v="1"/>
    <x v="3"/>
    <s v="62-304.520 (8), F.A.C."/>
    <x v="3"/>
    <x v="3"/>
    <x v="21"/>
    <x v="27"/>
    <s v="Shrub and Brushland"/>
    <n v="3200"/>
    <x v="1"/>
    <s v="FDOT District 4                              Town of Indian River Shores               Indian River County"/>
    <x v="21"/>
    <x v="1"/>
    <m/>
    <m/>
    <n v="0"/>
    <n v="1"/>
    <n v="6"/>
    <n v="0.87113728593474371"/>
    <n v="6.0150881149199034"/>
    <n v="0.83326832214019775"/>
    <n v="2959.2499235234473"/>
    <n v="6.0150881149199034"/>
    <n v="0.83326758549481261"/>
    <n v="2959.2499235234473"/>
    <n v="6.0150881149199034"/>
    <n v="0.83326758549481261"/>
  </r>
  <r>
    <n v="2667"/>
    <x v="1"/>
    <x v="1"/>
    <x v="3"/>
    <s v="62-304.520 (8), F.A.C."/>
    <x v="3"/>
    <x v="3"/>
    <x v="21"/>
    <x v="27"/>
    <s v="Shrub and Brushland"/>
    <n v="3200"/>
    <x v="1"/>
    <s v="FDOT District 4                 City of Vero Beach                            Indian River County"/>
    <x v="21"/>
    <x v="1"/>
    <m/>
    <m/>
    <n v="0"/>
    <n v="1"/>
    <n v="11"/>
    <n v="0.48041279979705659"/>
    <n v="3.5521669281848043"/>
    <n v="0.51862499538206919"/>
    <n v="1566.6907914770318"/>
    <n v="3.5521669281848043"/>
    <n v="0.51862453689504928"/>
    <n v="1566.6907914770318"/>
    <n v="3.5521669281848043"/>
    <n v="0.51862453689504928"/>
  </r>
  <r>
    <n v="2668"/>
    <x v="1"/>
    <x v="1"/>
    <x v="3"/>
    <s v="62-304.520 (8), F.A.C."/>
    <x v="3"/>
    <x v="3"/>
    <x v="21"/>
    <x v="27"/>
    <s v="Shrub and Brushland"/>
    <n v="3200"/>
    <x v="1"/>
    <s v="FDOT District 4   IRFWCD                                          Indian River County"/>
    <x v="21"/>
    <x v="1"/>
    <m/>
    <m/>
    <n v="0"/>
    <n v="1"/>
    <n v="5"/>
    <n v="7.1484913124820276E-2"/>
    <n v="0.63993894024282039"/>
    <n v="8.184531161270496E-2"/>
    <n v="274.14922059240939"/>
    <n v="0.63993894024282039"/>
    <n v="8.1845239257894831E-2"/>
    <n v="274.14922059240939"/>
    <n v="0.63993894024282039"/>
    <n v="8.1845239257894831E-2"/>
  </r>
  <r>
    <n v="2669"/>
    <x v="1"/>
    <x v="1"/>
    <x v="3"/>
    <s v="62-304.520 (8), F.A.C."/>
    <x v="3"/>
    <x v="3"/>
    <x v="21"/>
    <x v="4"/>
    <s v="Mixed Rangeland"/>
    <n v="2000"/>
    <x v="0"/>
    <s v="FDOT District 4                                             Indian River County"/>
    <x v="21"/>
    <x v="0"/>
    <m/>
    <m/>
    <n v="0"/>
    <n v="1"/>
    <n v="4"/>
    <n v="2.023494342187171E-4"/>
    <n v="1.4206179321519775E-3"/>
    <n v="1.770800038503558E-4"/>
    <n v="0.54729397095643384"/>
    <n v="1.4206179321519775E-3"/>
    <n v="1.7707984730394149E-4"/>
    <n v="0.54729397095643384"/>
    <n v="1.4206179321519775E-3"/>
    <n v="1.7707984730394149E-4"/>
  </r>
  <r>
    <n v="2670"/>
    <x v="1"/>
    <x v="1"/>
    <x v="3"/>
    <s v="62-304.520 (8), F.A.C."/>
    <x v="3"/>
    <x v="3"/>
    <x v="21"/>
    <x v="4"/>
    <s v="Mixed Rangeland"/>
    <n v="2000"/>
    <x v="0"/>
    <s v="FDOT District 4   IRFWCD                                          Indian River County"/>
    <x v="21"/>
    <x v="0"/>
    <m/>
    <m/>
    <n v="0"/>
    <n v="1"/>
    <n v="1"/>
    <n v="8.0965450244443198E-6"/>
    <n v="5.794710009594191E-5"/>
    <n v="7.237858673033081E-6"/>
    <n v="2.5049721279479534E-2"/>
    <n v="5.794710009594191E-5"/>
    <n v="7.2378522744516601E-6"/>
    <n v="2.5049721279479534E-2"/>
    <n v="5.794710009594191E-5"/>
    <n v="7.2378522744516601E-6"/>
  </r>
  <r>
    <n v="2671"/>
    <x v="1"/>
    <x v="1"/>
    <x v="3"/>
    <s v="62-304.520 (8), F.A.C."/>
    <x v="3"/>
    <x v="3"/>
    <x v="21"/>
    <x v="4"/>
    <s v="Mixed Rangeland"/>
    <n v="3300"/>
    <x v="0"/>
    <s v="FDOT District 4                                             Indian River County"/>
    <x v="21"/>
    <x v="0"/>
    <m/>
    <m/>
    <n v="0"/>
    <n v="1"/>
    <n v="62"/>
    <n v="3.5157159822641737"/>
    <n v="26.713443719612549"/>
    <n v="3.2652359082846854"/>
    <n v="11320.110409969655"/>
    <n v="26.713443719612549"/>
    <n v="3.265233021674331"/>
    <n v="11320.110409969655"/>
    <n v="26.713443719612549"/>
    <n v="3.265233021674331"/>
  </r>
  <r>
    <n v="2672"/>
    <x v="1"/>
    <x v="1"/>
    <x v="3"/>
    <s v="62-304.520 (8), F.A.C."/>
    <x v="3"/>
    <x v="3"/>
    <x v="21"/>
    <x v="4"/>
    <s v="Mixed Rangeland"/>
    <n v="3300"/>
    <x v="0"/>
    <s v="FDOT District 4   IRFWCD                                          Indian River County"/>
    <x v="21"/>
    <x v="0"/>
    <m/>
    <m/>
    <n v="0"/>
    <n v="1"/>
    <n v="8"/>
    <n v="0.10790993656028164"/>
    <n v="0.86914400866019781"/>
    <n v="0.11094193652145111"/>
    <n v="373.48288177136908"/>
    <n v="0.86914400866019781"/>
    <n v="0.11094183844396083"/>
    <n v="373.48288177136908"/>
    <n v="0.86914400866019781"/>
    <n v="0.11094183844396083"/>
  </r>
  <r>
    <n v="2673"/>
    <x v="1"/>
    <x v="1"/>
    <x v="3"/>
    <s v="62-304.520 (8), F.A.C."/>
    <x v="3"/>
    <x v="3"/>
    <x v="21"/>
    <x v="28"/>
    <s v="Pine flatwoods"/>
    <n v="1000"/>
    <x v="1"/>
    <s v="FDOT District 4                                             Indian River County"/>
    <x v="21"/>
    <x v="1"/>
    <m/>
    <m/>
    <n v="0"/>
    <n v="1"/>
    <n v="8"/>
    <n v="0.32874905311664609"/>
    <n v="3.0607882985040522"/>
    <n v="0.43424838462255483"/>
    <n v="1297.4896034489284"/>
    <n v="3.0607882985040522"/>
    <n v="0.43424800072812281"/>
    <n v="1297.4896034489284"/>
    <n v="3.0607882985040522"/>
    <n v="0.43424800072812281"/>
  </r>
  <r>
    <n v="2674"/>
    <x v="1"/>
    <x v="1"/>
    <x v="3"/>
    <s v="62-304.520 (8), F.A.C."/>
    <x v="3"/>
    <x v="3"/>
    <x v="21"/>
    <x v="28"/>
    <s v="Pine flatwoods"/>
    <n v="4110"/>
    <x v="1"/>
    <s v="FDOT District 4                                             Indian River County"/>
    <x v="21"/>
    <x v="1"/>
    <m/>
    <m/>
    <n v="0"/>
    <n v="1"/>
    <n v="236"/>
    <n v="25.719140107648265"/>
    <n v="197.71545693670632"/>
    <n v="20.912788986014771"/>
    <n v="86536.575663166775"/>
    <n v="197.71545693670632"/>
    <n v="20.912770498201034"/>
    <n v="86536.575663166775"/>
    <n v="197.71545693670632"/>
    <n v="20.912770498201034"/>
  </r>
  <r>
    <n v="2675"/>
    <x v="1"/>
    <x v="1"/>
    <x v="3"/>
    <s v="62-304.520 (8), F.A.C."/>
    <x v="3"/>
    <x v="3"/>
    <x v="21"/>
    <x v="28"/>
    <s v="Pine flatwoods"/>
    <n v="4110"/>
    <x v="1"/>
    <s v="FDOT District 4   IRFWCD                                          Indian River County"/>
    <x v="21"/>
    <x v="1"/>
    <m/>
    <m/>
    <n v="0"/>
    <n v="1"/>
    <n v="27"/>
    <n v="0.76434904168676965"/>
    <n v="5.8658832332678692"/>
    <n v="0.5931419471862508"/>
    <n v="2539.8739374947654"/>
    <n v="5.8658832332678692"/>
    <n v="0.59314142282300908"/>
    <n v="2539.8739374947654"/>
    <n v="5.8658832332678692"/>
    <n v="0.59314142282300908"/>
  </r>
  <r>
    <n v="2676"/>
    <x v="1"/>
    <x v="1"/>
    <x v="3"/>
    <s v="62-304.520 (8), F.A.C."/>
    <x v="3"/>
    <x v="3"/>
    <x v="21"/>
    <x v="128"/>
    <s v="Sand pine"/>
    <n v="4130"/>
    <x v="1"/>
    <s v="FDOT District 4                                             Indian River County"/>
    <x v="21"/>
    <x v="1"/>
    <m/>
    <m/>
    <n v="0"/>
    <n v="1"/>
    <n v="11"/>
    <n v="0.953676011206955"/>
    <n v="5.1151142046713609"/>
    <n v="0.70990047447059057"/>
    <n v="2907.0861885929426"/>
    <n v="5.1151142046713609"/>
    <n v="0.70989984688773911"/>
    <n v="2907.0861885929426"/>
    <n v="5.1151142046713609"/>
    <n v="0.70989984688773911"/>
  </r>
  <r>
    <n v="2677"/>
    <x v="1"/>
    <x v="1"/>
    <x v="3"/>
    <s v="62-304.520 (8), F.A.C."/>
    <x v="3"/>
    <x v="3"/>
    <x v="21"/>
    <x v="29"/>
    <s v="Upland Hardwood Forest"/>
    <n v="4200"/>
    <x v="1"/>
    <s v="FDOT District 4                                             Indian River County"/>
    <x v="21"/>
    <x v="1"/>
    <m/>
    <m/>
    <n v="0"/>
    <n v="1"/>
    <n v="99"/>
    <n v="5.9239202383289715"/>
    <n v="42.784085391873141"/>
    <n v="5.8822257994955516"/>
    <n v="20119.201520128601"/>
    <n v="42.784085391873141"/>
    <n v="5.882220599352471"/>
    <n v="20119.201520128601"/>
    <n v="42.784085391873141"/>
    <n v="5.882220599352471"/>
  </r>
  <r>
    <n v="2678"/>
    <x v="1"/>
    <x v="1"/>
    <x v="3"/>
    <s v="62-304.520 (8), F.A.C."/>
    <x v="3"/>
    <x v="3"/>
    <x v="21"/>
    <x v="29"/>
    <s v="Upland Hardwood Forest"/>
    <n v="4200"/>
    <x v="1"/>
    <s v="FDOT District 4                              Town of Indian River Shores               Indian River County"/>
    <x v="21"/>
    <x v="1"/>
    <m/>
    <m/>
    <n v="0"/>
    <n v="1"/>
    <n v="45"/>
    <n v="7.5327220646286008"/>
    <n v="47.496905651017819"/>
    <n v="6.7428309423333666"/>
    <n v="23087.942177424848"/>
    <n v="47.496905651017819"/>
    <n v="6.7428249813779653"/>
    <n v="23087.942177424848"/>
    <n v="47.496905651017819"/>
    <n v="6.7428249813779653"/>
  </r>
  <r>
    <n v="2679"/>
    <x v="1"/>
    <x v="1"/>
    <x v="3"/>
    <s v="62-304.520 (8), F.A.C."/>
    <x v="3"/>
    <x v="3"/>
    <x v="21"/>
    <x v="33"/>
    <s v="Hardwood Conifer Mixed"/>
    <n v="4340"/>
    <x v="1"/>
    <s v="FDOT District 4                                             Indian River County"/>
    <x v="21"/>
    <x v="1"/>
    <m/>
    <m/>
    <n v="0"/>
    <n v="1"/>
    <n v="271"/>
    <n v="18.482386039778095"/>
    <n v="131.53137253258924"/>
    <n v="16.908738950818563"/>
    <n v="60586.180890405391"/>
    <n v="131.53137253258924"/>
    <n v="16.908724002758966"/>
    <n v="60586.180890405391"/>
    <n v="131.53137253258924"/>
    <n v="16.908724002758966"/>
  </r>
  <r>
    <n v="2680"/>
    <x v="1"/>
    <x v="1"/>
    <x v="3"/>
    <s v="62-304.520 (8), F.A.C."/>
    <x v="3"/>
    <x v="3"/>
    <x v="21"/>
    <x v="33"/>
    <s v="Hardwood Conifer Mixed"/>
    <n v="4340"/>
    <x v="1"/>
    <s v="FDOT District 4                                             Indian River County"/>
    <x v="21"/>
    <x v="1"/>
    <m/>
    <s v="Looks like FDOT ROW; keep with FDOT"/>
    <n v="0"/>
    <n v="1"/>
    <n v="38"/>
    <n v="1.5944458306076153E-3"/>
    <n v="1.2098197784760177E-2"/>
    <n v="1.5174638433605402E-3"/>
    <n v="5.4075135389025233"/>
    <n v="1.2098197784760177E-2"/>
    <n v="1.5174625018565886E-3"/>
    <n v="5.4075135389025233"/>
    <n v="1.2098197784760177E-2"/>
    <n v="1.5174625018565886E-3"/>
  </r>
  <r>
    <n v="2681"/>
    <x v="1"/>
    <x v="1"/>
    <x v="3"/>
    <s v="62-304.520 (8), F.A.C."/>
    <x v="3"/>
    <x v="3"/>
    <x v="21"/>
    <x v="33"/>
    <s v="Hardwood Conifer Mixed"/>
    <n v="4340"/>
    <x v="1"/>
    <s v="FDOT District 4                 City of Vero Beach                            Indian River County"/>
    <x v="21"/>
    <x v="1"/>
    <m/>
    <m/>
    <n v="0"/>
    <n v="1"/>
    <n v="6"/>
    <n v="1.674661818547761E-2"/>
    <n v="0.12938921530173483"/>
    <n v="1.6358372685324446E-2"/>
    <n v="57.483150150651859"/>
    <n v="0.12938921530173483"/>
    <n v="1.6358358223812521E-2"/>
    <n v="57.483150150651859"/>
    <n v="0.12938921530173483"/>
    <n v="1.6358358223812521E-2"/>
  </r>
  <r>
    <n v="2682"/>
    <x v="1"/>
    <x v="1"/>
    <x v="3"/>
    <s v="62-304.520 (8), F.A.C."/>
    <x v="3"/>
    <x v="3"/>
    <x v="21"/>
    <x v="33"/>
    <s v="Hardwood Conifer Mixed"/>
    <n v="4340"/>
    <x v="1"/>
    <s v="FDOT District 4   IRFWCD                                          Indian River County"/>
    <x v="21"/>
    <x v="1"/>
    <m/>
    <m/>
    <n v="0"/>
    <n v="1"/>
    <n v="3"/>
    <n v="4.7740157455749339E-2"/>
    <n v="0.46178115242822798"/>
    <n v="5.9908605549562434E-2"/>
    <n v="184.29146669232904"/>
    <n v="0.46178115242822798"/>
    <n v="5.99085525877531E-2"/>
    <n v="184.29146669232904"/>
    <n v="0.46178115242822798"/>
    <n v="5.99085525877531E-2"/>
  </r>
  <r>
    <n v="2683"/>
    <x v="1"/>
    <x v="1"/>
    <x v="3"/>
    <s v="62-304.520 (8), F.A.C."/>
    <x v="3"/>
    <x v="3"/>
    <x v="21"/>
    <x v="34"/>
    <s v="Australian pine"/>
    <n v="1000"/>
    <x v="1"/>
    <s v="FDOT District 4                                             Indian River County"/>
    <x v="21"/>
    <x v="1"/>
    <m/>
    <m/>
    <n v="0"/>
    <n v="1"/>
    <n v="5"/>
    <n v="0.32830699977823707"/>
    <n v="3.0057222253484963"/>
    <n v="0.4272171687328144"/>
    <n v="1302.5490485998239"/>
    <n v="3.0057222253484963"/>
    <n v="0.42721679105428245"/>
    <n v="1302.5490485998239"/>
    <n v="3.0057222253484963"/>
    <n v="0.42721679105428245"/>
  </r>
  <r>
    <n v="2684"/>
    <x v="1"/>
    <x v="1"/>
    <x v="3"/>
    <s v="62-304.520 (8), F.A.C."/>
    <x v="3"/>
    <x v="3"/>
    <x v="21"/>
    <x v="34"/>
    <s v="Australian pine"/>
    <n v="4370"/>
    <x v="1"/>
    <s v="FDOT District 4                                             Indian River County"/>
    <x v="21"/>
    <x v="1"/>
    <m/>
    <m/>
    <n v="0"/>
    <n v="1"/>
    <n v="4"/>
    <n v="3.176963283854807E-2"/>
    <n v="0.27721073282699016"/>
    <n v="3.656961574459458E-2"/>
    <n v="124.48875505497095"/>
    <n v="0.27721073282699016"/>
    <n v="3.6569583415466032E-2"/>
    <n v="124.48875505497095"/>
    <n v="0.27721073282699016"/>
    <n v="3.6569583415466032E-2"/>
  </r>
  <r>
    <n v="2685"/>
    <x v="1"/>
    <x v="1"/>
    <x v="3"/>
    <s v="62-304.520 (8), F.A.C."/>
    <x v="3"/>
    <x v="3"/>
    <x v="21"/>
    <x v="34"/>
    <s v="Australian pine"/>
    <n v="4370"/>
    <x v="1"/>
    <s v="FDOT District 4   IRFWCD                                          Indian River County"/>
    <x v="21"/>
    <x v="1"/>
    <m/>
    <m/>
    <n v="0"/>
    <n v="1"/>
    <n v="1"/>
    <n v="6.9291873694805701E-3"/>
    <n v="6.7844171889696908E-2"/>
    <n v="8.8950367246166308E-3"/>
    <n v="29.081721086185738"/>
    <n v="6.7844171889696908E-2"/>
    <n v="8.8950288610178205E-3"/>
    <n v="29.081721086185738"/>
    <n v="6.7844171889696908E-2"/>
    <n v="8.8950288610178205E-3"/>
  </r>
  <r>
    <n v="2686"/>
    <x v="1"/>
    <x v="1"/>
    <x v="3"/>
    <s v="62-304.520 (8), F.A.C."/>
    <x v="3"/>
    <x v="3"/>
    <x v="21"/>
    <x v="36"/>
    <s v="Streams and waterways"/>
    <n v="5100"/>
    <x v="1"/>
    <s v="FDOT District 4                                             Indian River County"/>
    <x v="21"/>
    <x v="1"/>
    <m/>
    <m/>
    <n v="0"/>
    <n v="1"/>
    <n v="17"/>
    <n v="0.62611537298356335"/>
    <n v="4.0223654074453181"/>
    <n v="0.57016979533873879"/>
    <n v="1601.1483689430306"/>
    <n v="4.0223654074453181"/>
    <n v="0.57016929128387572"/>
    <n v="1601.1483689430306"/>
    <n v="4.0223654074453181"/>
    <n v="0.57016929128387572"/>
  </r>
  <r>
    <n v="2687"/>
    <x v="1"/>
    <x v="1"/>
    <x v="3"/>
    <s v="62-304.520 (8), F.A.C."/>
    <x v="3"/>
    <x v="3"/>
    <x v="21"/>
    <x v="36"/>
    <s v="Streams and waterways"/>
    <n v="5100"/>
    <x v="1"/>
    <s v="FDOT District 4                 City of Vero Beach                            Indian River County"/>
    <x v="21"/>
    <x v="1"/>
    <m/>
    <m/>
    <n v="0"/>
    <n v="1"/>
    <n v="3"/>
    <n v="0.1716217148183265"/>
    <n v="1.1597487695531528"/>
    <n v="0.15120241625146835"/>
    <n v="454.04913619943846"/>
    <n v="1.1597487695531528"/>
    <n v="0.1512022825819655"/>
    <n v="454.04913619943846"/>
    <n v="1.1597487695531528"/>
    <n v="0.1512022825819655"/>
  </r>
  <r>
    <n v="2688"/>
    <x v="1"/>
    <x v="1"/>
    <x v="3"/>
    <s v="62-304.520 (8), F.A.C."/>
    <x v="3"/>
    <x v="3"/>
    <x v="21"/>
    <x v="36"/>
    <s v="Streams and waterways"/>
    <n v="5100"/>
    <x v="1"/>
    <s v="FDOT District 4   IRFWCD                                          Indian River County"/>
    <x v="21"/>
    <x v="1"/>
    <m/>
    <m/>
    <n v="0"/>
    <n v="1"/>
    <n v="5"/>
    <n v="0.14725636326553179"/>
    <n v="0.77207107811036091"/>
    <n v="0.10885678109611084"/>
    <n v="303.71929484290854"/>
    <n v="0.77207107811036091"/>
    <n v="0.10885668486198864"/>
    <n v="303.71929484290854"/>
    <n v="0.77207107811036091"/>
    <n v="0.10885668486198864"/>
  </r>
  <r>
    <n v="2689"/>
    <x v="1"/>
    <x v="1"/>
    <x v="3"/>
    <s v="62-304.520 (8), F.A.C."/>
    <x v="3"/>
    <x v="3"/>
    <x v="21"/>
    <x v="36"/>
    <s v="Streams and waterways"/>
    <n v="5100"/>
    <x v="1"/>
    <s v="FDOT District 4   IRFWCD              City of Vero Beach                            Indian River County"/>
    <x v="21"/>
    <x v="1"/>
    <m/>
    <m/>
    <n v="0"/>
    <n v="1"/>
    <n v="4"/>
    <n v="0.13124867279519981"/>
    <n v="0.78507779993924087"/>
    <n v="9.5093640504372939E-2"/>
    <n v="309.45633929327732"/>
    <n v="0.78507779993924087"/>
    <n v="9.5093556437464741E-2"/>
    <n v="309.45633929327732"/>
    <n v="0.78507779993924087"/>
    <n v="9.5093556437464741E-2"/>
  </r>
  <r>
    <n v="2690"/>
    <x v="1"/>
    <x v="1"/>
    <x v="3"/>
    <s v="62-304.520 (8), F.A.C."/>
    <x v="3"/>
    <x v="3"/>
    <x v="21"/>
    <x v="39"/>
    <s v="Reservoirs"/>
    <n v="5300"/>
    <x v="1"/>
    <s v="FDOT District 4                 City of Vero Beach                            Indian River County"/>
    <x v="21"/>
    <x v="1"/>
    <m/>
    <m/>
    <n v="0"/>
    <n v="1"/>
    <n v="7"/>
    <n v="0.53041705660674765"/>
    <n v="1.519222513506939"/>
    <n v="0.17322331606053981"/>
    <n v="1214.9914792046952"/>
    <n v="1.519222513506939"/>
    <n v="0.17322316292360518"/>
    <n v="1214.9914792046952"/>
    <n v="1.519222513506939"/>
    <n v="0.17322316292360518"/>
  </r>
  <r>
    <n v="2691"/>
    <x v="1"/>
    <x v="1"/>
    <x v="3"/>
    <s v="62-304.520 (8), F.A.C."/>
    <x v="3"/>
    <x v="3"/>
    <x v="21"/>
    <x v="40"/>
    <s v="Bays and estuaries"/>
    <n v="3000"/>
    <x v="1"/>
    <s v="FDOT District 4                 City of Vero Beach                            Indian River County"/>
    <x v="21"/>
    <x v="1"/>
    <m/>
    <m/>
    <n v="0"/>
    <n v="1"/>
    <n v="2"/>
    <n v="2.254023328060157E-5"/>
    <n v="9.3347250347206181E-6"/>
    <n v="1.3553384389072371E-6"/>
    <n v="3.0793037983732957E-3"/>
    <n v="9.3347250347206181E-6"/>
    <n v="1.355337240729188E-6"/>
    <n v="3.0793037983732957E-3"/>
    <n v="9.3347250347206181E-6"/>
    <n v="1.355337240729188E-6"/>
  </r>
  <r>
    <n v="2692"/>
    <x v="1"/>
    <x v="1"/>
    <x v="3"/>
    <s v="62-304.520 (8), F.A.C."/>
    <x v="3"/>
    <x v="3"/>
    <x v="21"/>
    <x v="40"/>
    <s v="Bays and estuaries"/>
    <n v="5400"/>
    <x v="1"/>
    <s v="FDOT District 4                                             Indian River County"/>
    <x v="21"/>
    <x v="1"/>
    <m/>
    <m/>
    <n v="0"/>
    <n v="1"/>
    <n v="67"/>
    <n v="8.2203894783818434"/>
    <n v="23.982305503855969"/>
    <n v="3.593141005257984"/>
    <n v="10357.438104457471"/>
    <n v="23.982305503855969"/>
    <n v="3.5931378287652826"/>
    <n v="10357.438104457471"/>
    <n v="23.982305503855969"/>
    <n v="3.5931378287652826"/>
  </r>
  <r>
    <n v="2693"/>
    <x v="1"/>
    <x v="1"/>
    <x v="3"/>
    <s v="62-304.520 (8), F.A.C."/>
    <x v="3"/>
    <x v="3"/>
    <x v="21"/>
    <x v="40"/>
    <s v="Bays and estuaries"/>
    <n v="5400"/>
    <x v="1"/>
    <s v="FDOT District 4                 City of Vero Beach                            Indian River County"/>
    <x v="21"/>
    <x v="1"/>
    <m/>
    <m/>
    <n v="0"/>
    <n v="1"/>
    <n v="119"/>
    <n v="36.283058845183973"/>
    <n v="19.550966129217283"/>
    <n v="2.4244628523333467"/>
    <n v="8200.4694293479315"/>
    <n v="19.550966129217283"/>
    <n v="2.4244607090028905"/>
    <n v="8200.4694293479315"/>
    <n v="19.550966129217283"/>
    <n v="2.4244607090028905"/>
  </r>
  <r>
    <n v="2694"/>
    <x v="1"/>
    <x v="1"/>
    <x v="3"/>
    <s v="62-304.520 (8), F.A.C."/>
    <x v="3"/>
    <x v="3"/>
    <x v="21"/>
    <x v="40"/>
    <s v="Bays and estuaries"/>
    <n v="5400"/>
    <x v="1"/>
    <s v="FDOT District 4   IRFWCD              City of Vero Beach                            Indian River County"/>
    <x v="21"/>
    <x v="1"/>
    <m/>
    <m/>
    <n v="0"/>
    <n v="1"/>
    <n v="1"/>
    <n v="5.7447442443941898E-2"/>
    <n v="0.37428353089398519"/>
    <n v="5.2907033777092771E-2"/>
    <n v="139.81031479600193"/>
    <n v="0.37428353089398519"/>
    <n v="5.2906987004977098E-2"/>
    <n v="139.81031479600193"/>
    <n v="0.37428353089398519"/>
    <n v="5.2906987004977098E-2"/>
  </r>
  <r>
    <n v="2695"/>
    <x v="1"/>
    <x v="1"/>
    <x v="3"/>
    <s v="62-304.520 (8), F.A.C."/>
    <x v="3"/>
    <x v="3"/>
    <x v="21"/>
    <x v="43"/>
    <s v="Enclosed saltwater ponds within a salt marsh"/>
    <n v="5430"/>
    <x v="1"/>
    <s v="FDOT District 4                 City of Vero Beach                            Indian River County"/>
    <x v="21"/>
    <x v="1"/>
    <m/>
    <m/>
    <n v="0"/>
    <n v="1"/>
    <n v="10"/>
    <n v="1.4804281020394985"/>
    <n v="5.372093396112616"/>
    <n v="0.59802535570669424"/>
    <n v="2162.243846064197"/>
    <n v="5.372093396112616"/>
    <n v="0.59802482702630655"/>
    <n v="2162.243846064197"/>
    <n v="5.372093396112616"/>
    <n v="0.59802482702630655"/>
  </r>
  <r>
    <n v="2696"/>
    <x v="1"/>
    <x v="1"/>
    <x v="3"/>
    <s v="62-304.520 (8), F.A.C."/>
    <x v="3"/>
    <x v="3"/>
    <x v="21"/>
    <x v="23"/>
    <s v="Mangrove swamp"/>
    <n v="3000"/>
    <x v="1"/>
    <s v="FDOT District 4                 City of Vero Beach                            Indian River County"/>
    <x v="21"/>
    <x v="1"/>
    <m/>
    <m/>
    <n v="0"/>
    <n v="1"/>
    <n v="1"/>
    <n v="1.7127381444812399E-5"/>
    <n v="1.1197366222092413E-4"/>
    <n v="1.072918513385157E-5"/>
    <n v="4.3395845315654977E-2"/>
    <n v="1.1197366222092413E-4"/>
    <n v="1.0729175648785899E-5"/>
    <n v="4.3395845315654977E-2"/>
    <n v="1.1197366222092413E-4"/>
    <n v="1.0729175648785899E-5"/>
  </r>
  <r>
    <n v="2697"/>
    <x v="1"/>
    <x v="1"/>
    <x v="3"/>
    <s v="62-304.520 (8), F.A.C."/>
    <x v="3"/>
    <x v="3"/>
    <x v="21"/>
    <x v="23"/>
    <s v="Mangrove swamp"/>
    <n v="6120"/>
    <x v="1"/>
    <s v="FDOT District 4                                             Indian River County"/>
    <x v="21"/>
    <x v="1"/>
    <m/>
    <m/>
    <n v="0"/>
    <n v="1"/>
    <n v="112"/>
    <n v="7.1269827657652067"/>
    <n v="47.920967197157069"/>
    <n v="5.5003601411224547"/>
    <n v="20221.765498759116"/>
    <n v="47.920967197157069"/>
    <n v="5.5003552785652046"/>
    <n v="20221.765498759116"/>
    <n v="47.920967197157069"/>
    <n v="5.5003552785652046"/>
  </r>
  <r>
    <n v="2698"/>
    <x v="1"/>
    <x v="1"/>
    <x v="3"/>
    <s v="62-304.520 (8), F.A.C."/>
    <x v="3"/>
    <x v="3"/>
    <x v="21"/>
    <x v="23"/>
    <s v="Mangrove swamp"/>
    <n v="6120"/>
    <x v="1"/>
    <s v="FDOT District 4                              Town of Indian River Shores               Indian River County"/>
    <x v="21"/>
    <x v="1"/>
    <m/>
    <m/>
    <n v="0"/>
    <n v="1"/>
    <n v="1"/>
    <n v="8.1118145711284693E-3"/>
    <n v="9.0303006864442564E-2"/>
    <n v="1.6857161106354188E-2"/>
    <n v="31.75831960786525"/>
    <n v="9.0303006864442564E-2"/>
    <n v="1.6857146203891601E-2"/>
    <n v="31.75831960786525"/>
    <n v="9.0303006864442564E-2"/>
    <n v="1.6857146203891601E-2"/>
  </r>
  <r>
    <n v="2699"/>
    <x v="1"/>
    <x v="1"/>
    <x v="3"/>
    <s v="62-304.520 (8), F.A.C."/>
    <x v="3"/>
    <x v="3"/>
    <x v="21"/>
    <x v="23"/>
    <s v="Mangrove swamp"/>
    <n v="6120"/>
    <x v="1"/>
    <s v="FDOT District 4                 City of Vero Beach                            Indian River County"/>
    <x v="21"/>
    <x v="1"/>
    <m/>
    <m/>
    <n v="0"/>
    <n v="1"/>
    <n v="105"/>
    <n v="14.791287418538941"/>
    <n v="95.060728173428828"/>
    <n v="10.529071625831623"/>
    <n v="39768.53521879419"/>
    <n v="95.060728173428828"/>
    <n v="10.52906231767501"/>
    <n v="39768.53521879419"/>
    <n v="95.060728173428828"/>
    <n v="10.52906231767501"/>
  </r>
  <r>
    <n v="2700"/>
    <x v="1"/>
    <x v="1"/>
    <x v="3"/>
    <s v="62-304.520 (8), F.A.C."/>
    <x v="3"/>
    <x v="3"/>
    <x v="21"/>
    <x v="23"/>
    <s v="Mangrove swamp"/>
    <n v="6120"/>
    <x v="1"/>
    <s v="FDOT District 4   IRFWCD              City of Vero Beach                            Indian River County"/>
    <x v="21"/>
    <x v="1"/>
    <m/>
    <m/>
    <n v="0"/>
    <n v="1"/>
    <n v="3"/>
    <n v="3.3821140623761486E-2"/>
    <n v="0.20529275607343114"/>
    <n v="2.5960060948190117E-2"/>
    <n v="79.524357280359212"/>
    <n v="0.20529275607343114"/>
    <n v="2.5960037998368754E-2"/>
    <n v="79.524357280359212"/>
    <n v="0.20529275607343114"/>
    <n v="2.5960037998368754E-2"/>
  </r>
  <r>
    <n v="2701"/>
    <x v="1"/>
    <x v="1"/>
    <x v="3"/>
    <s v="62-304.520 (8), F.A.C."/>
    <x v="3"/>
    <x v="3"/>
    <x v="21"/>
    <x v="45"/>
    <s v="Mixed wetland hardwoods"/>
    <n v="6170"/>
    <x v="1"/>
    <s v="FDOT District 4                                             Indian River County"/>
    <x v="21"/>
    <x v="1"/>
    <m/>
    <m/>
    <n v="0"/>
    <n v="1"/>
    <n v="69"/>
    <n v="5.9471058680919091"/>
    <n v="46.771462579976991"/>
    <n v="5.4540576452558405"/>
    <n v="19703.688840069757"/>
    <n v="46.771462579976991"/>
    <n v="5.4540528236320034"/>
    <n v="19703.688840069757"/>
    <n v="46.771462579976991"/>
    <n v="5.4540528236320034"/>
  </r>
  <r>
    <n v="2702"/>
    <x v="1"/>
    <x v="1"/>
    <x v="3"/>
    <s v="62-304.520 (8), F.A.C."/>
    <x v="3"/>
    <x v="3"/>
    <x v="21"/>
    <x v="45"/>
    <s v="Mixed wetland hardwoods"/>
    <n v="6170"/>
    <x v="1"/>
    <s v="FDOT District 4                 City of Vero Beach                            Indian River County"/>
    <x v="21"/>
    <x v="1"/>
    <m/>
    <m/>
    <n v="0"/>
    <n v="1"/>
    <n v="2"/>
    <n v="8.1376221981356703E-2"/>
    <n v="0.48793797296905617"/>
    <n v="5.6178145432308743E-2"/>
    <n v="200.46442662839533"/>
    <n v="0.48793797296905617"/>
    <n v="5.6178095768388198E-2"/>
    <n v="200.46442662839533"/>
    <n v="0.48793797296905617"/>
    <n v="5.6178095768388198E-2"/>
  </r>
  <r>
    <n v="2703"/>
    <x v="1"/>
    <x v="1"/>
    <x v="3"/>
    <s v="62-304.520 (8), F.A.C."/>
    <x v="3"/>
    <x v="3"/>
    <x v="21"/>
    <x v="45"/>
    <s v="Mixed wetland hardwoods"/>
    <n v="6170"/>
    <x v="1"/>
    <s v="FDOT District 4   IRFWCD                                          Indian River County"/>
    <x v="21"/>
    <x v="1"/>
    <m/>
    <m/>
    <n v="0"/>
    <n v="1"/>
    <n v="2"/>
    <n v="1.2832616396481211E-2"/>
    <n v="8.7100882426217371E-2"/>
    <n v="9.405640216780968E-3"/>
    <n v="33.879865320829737"/>
    <n v="8.7100882426217371E-2"/>
    <n v="9.4056319017865597E-3"/>
    <n v="33.879865320829737"/>
    <n v="8.7100882426217371E-2"/>
    <n v="9.4056319017865597E-3"/>
  </r>
  <r>
    <n v="2704"/>
    <x v="1"/>
    <x v="1"/>
    <x v="3"/>
    <s v="62-304.520 (8), F.A.C."/>
    <x v="3"/>
    <x v="3"/>
    <x v="21"/>
    <x v="45"/>
    <s v="Mixed wetland hardwoods"/>
    <n v="6170"/>
    <x v="1"/>
    <s v="FDOT District 4   IRFWCD              City of Vero Beach                            Indian River County"/>
    <x v="21"/>
    <x v="1"/>
    <m/>
    <m/>
    <n v="0"/>
    <n v="1"/>
    <n v="1"/>
    <n v="2.4859185835965001E-2"/>
    <n v="0.14592278897086883"/>
    <n v="1.7033247832576953E-2"/>
    <n v="58.158350352343106"/>
    <n v="0.14592278897086883"/>
    <n v="1.7033232774445999E-2"/>
    <n v="58.158350352343106"/>
    <n v="0.14592278897086883"/>
    <n v="1.7033232774445999E-2"/>
  </r>
  <r>
    <n v="2705"/>
    <x v="1"/>
    <x v="1"/>
    <x v="3"/>
    <s v="62-304.520 (8), F.A.C."/>
    <x v="3"/>
    <x v="3"/>
    <x v="21"/>
    <x v="46"/>
    <s v="Cabbage palm hammock"/>
    <n v="6181"/>
    <x v="1"/>
    <s v="FDOT District 4                                             Indian River County"/>
    <x v="21"/>
    <x v="1"/>
    <m/>
    <m/>
    <n v="0"/>
    <n v="1"/>
    <n v="9"/>
    <n v="1.1595366695586486"/>
    <n v="7.0009635189515649"/>
    <n v="0.63281659235753795"/>
    <n v="3297.5652995168712"/>
    <n v="7.0009635189515649"/>
    <n v="0.63281603292018662"/>
    <n v="3297.5652995168712"/>
    <n v="7.0009635189515649"/>
    <n v="0.63281603292018662"/>
  </r>
  <r>
    <n v="2706"/>
    <x v="1"/>
    <x v="1"/>
    <x v="3"/>
    <s v="62-304.520 (8), F.A.C."/>
    <x v="3"/>
    <x v="3"/>
    <x v="21"/>
    <x v="51"/>
    <s v="Freshwater marshes"/>
    <n v="6410"/>
    <x v="1"/>
    <s v="FDOT District 4                                             Indian River County"/>
    <x v="21"/>
    <x v="1"/>
    <m/>
    <m/>
    <n v="0"/>
    <n v="1"/>
    <n v="30"/>
    <n v="1.7947856687540051"/>
    <n v="15.175373096913011"/>
    <n v="1.8410396253193788"/>
    <n v="6419.0321992637591"/>
    <n v="15.175373096913011"/>
    <n v="1.841037997760391"/>
    <n v="6419.0321992637591"/>
    <n v="15.175373096913011"/>
    <n v="1.841037997760391"/>
  </r>
  <r>
    <n v="2707"/>
    <x v="1"/>
    <x v="1"/>
    <x v="3"/>
    <s v="62-304.520 (8), F.A.C."/>
    <x v="3"/>
    <x v="3"/>
    <x v="21"/>
    <x v="52"/>
    <s v="Saltwater marshes"/>
    <n v="6420"/>
    <x v="1"/>
    <s v="FDOT District 4                                             Indian River County"/>
    <x v="21"/>
    <x v="1"/>
    <m/>
    <m/>
    <n v="0"/>
    <n v="1"/>
    <n v="1"/>
    <n v="6.9139303424568602E-3"/>
    <n v="4.9211390421409804E-2"/>
    <n v="7.9413357566072897E-3"/>
    <n v="19.317221186165735"/>
    <n v="4.9211390421409804E-2"/>
    <n v="7.9413287361215605E-3"/>
    <n v="19.317221186165735"/>
    <n v="4.9211390421409804E-2"/>
    <n v="7.9413287361215605E-3"/>
  </r>
  <r>
    <n v="2708"/>
    <x v="1"/>
    <x v="1"/>
    <x v="3"/>
    <s v="62-304.520 (8), F.A.C."/>
    <x v="3"/>
    <x v="3"/>
    <x v="21"/>
    <x v="53"/>
    <s v="Wet prairies"/>
    <n v="6430"/>
    <x v="1"/>
    <s v="FDOT District 4                                             Indian River County"/>
    <x v="21"/>
    <x v="1"/>
    <m/>
    <m/>
    <n v="0"/>
    <n v="1"/>
    <n v="14"/>
    <n v="0.6497702926142952"/>
    <n v="4.9336250829340305"/>
    <n v="0.58883138620789588"/>
    <n v="2258.490433004848"/>
    <n v="4.9336250829340305"/>
    <n v="0.58883086565537635"/>
    <n v="2258.490433004848"/>
    <n v="4.9336250829340305"/>
    <n v="0.58883086565537635"/>
  </r>
  <r>
    <n v="2709"/>
    <x v="1"/>
    <x v="1"/>
    <x v="3"/>
    <s v="62-304.520 (8), F.A.C."/>
    <x v="3"/>
    <x v="3"/>
    <x v="21"/>
    <x v="55"/>
    <s v="Mixed scrub-shrub wetland"/>
    <n v="6460"/>
    <x v="1"/>
    <s v="FDOT District 4                                             Indian River County"/>
    <x v="21"/>
    <x v="1"/>
    <m/>
    <m/>
    <n v="0"/>
    <n v="1"/>
    <n v="66"/>
    <n v="4.5912921883441564"/>
    <n v="35.150001979498661"/>
    <n v="4.0296822209567065"/>
    <n v="14787.824219572161"/>
    <n v="35.150001979498661"/>
    <n v="4.0296786585426112"/>
    <n v="14787.824219572161"/>
    <n v="35.150001979498661"/>
    <n v="4.0296786585426112"/>
  </r>
  <r>
    <n v="2710"/>
    <x v="1"/>
    <x v="1"/>
    <x v="3"/>
    <s v="62-304.520 (8), F.A.C."/>
    <x v="3"/>
    <x v="3"/>
    <x v="21"/>
    <x v="55"/>
    <s v="Mixed scrub-shrub wetland"/>
    <n v="6460"/>
    <x v="1"/>
    <s v="FDOT District 4   IRFWCD                                          Indian River County"/>
    <x v="21"/>
    <x v="1"/>
    <m/>
    <m/>
    <n v="0"/>
    <n v="1"/>
    <n v="3"/>
    <n v="1.4243643747291042E-2"/>
    <n v="0.10023901659096765"/>
    <n v="8.937514620228763E-3"/>
    <n v="42.724067228181113"/>
    <n v="0.10023901659096765"/>
    <n v="8.9375067190776581E-3"/>
    <n v="42.724067228181113"/>
    <n v="0.10023901659096765"/>
    <n v="8.9375067190776581E-3"/>
  </r>
  <r>
    <n v="2711"/>
    <x v="1"/>
    <x v="1"/>
    <x v="3"/>
    <s v="62-304.520 (8), F.A.C."/>
    <x v="3"/>
    <x v="3"/>
    <x v="21"/>
    <x v="75"/>
    <s v="Disturbed land"/>
    <n v="7400"/>
    <x v="0"/>
    <s v="FDOT District 4                                             Indian River County"/>
    <x v="21"/>
    <x v="1"/>
    <m/>
    <m/>
    <n v="0"/>
    <n v="1"/>
    <n v="7"/>
    <n v="0.18993691589629283"/>
    <n v="1.4441880845035093"/>
    <n v="0.17875571197887571"/>
    <n v="651.78855878906916"/>
    <n v="1.4441880845035093"/>
    <n v="0.17875555395106288"/>
    <n v="651.78855878906916"/>
    <n v="1.4441880845035093"/>
    <n v="0.17875555395106288"/>
  </r>
  <r>
    <n v="2712"/>
    <x v="1"/>
    <x v="1"/>
    <x v="3"/>
    <s v="62-304.520 (8), F.A.C."/>
    <x v="3"/>
    <x v="3"/>
    <x v="21"/>
    <x v="93"/>
    <s v="Rural land in transition without positive indicators of intended activity"/>
    <n v="7410"/>
    <x v="0"/>
    <s v="FDOT District 4                                             Indian River County"/>
    <x v="21"/>
    <x v="1"/>
    <m/>
    <m/>
    <n v="0"/>
    <n v="1"/>
    <n v="29"/>
    <n v="0.9334208940334956"/>
    <n v="6.5110697737887291"/>
    <n v="0.81119393447956345"/>
    <n v="2975.8345775853854"/>
    <n v="6.5110697737887291"/>
    <n v="0.81119321734889371"/>
    <n v="2975.8345775853854"/>
    <n v="6.5110697737887291"/>
    <n v="0.81119321734889371"/>
  </r>
  <r>
    <n v="2713"/>
    <x v="1"/>
    <x v="1"/>
    <x v="3"/>
    <s v="62-304.520 (8), F.A.C."/>
    <x v="3"/>
    <x v="3"/>
    <x v="21"/>
    <x v="93"/>
    <s v="Rural land in transition without positive indicators of intended activity"/>
    <n v="7410"/>
    <x v="0"/>
    <s v="FDOT District 4   IRFWCD                                          Indian River County"/>
    <x v="21"/>
    <x v="1"/>
    <m/>
    <m/>
    <n v="0"/>
    <n v="1"/>
    <n v="1"/>
    <n v="1.2495578472514501E-3"/>
    <n v="1.1588207774206308E-2"/>
    <n v="1.4727316080998054E-3"/>
    <n v="4.8168795724828453"/>
    <n v="1.1588207774206308E-2"/>
    <n v="1.4727303061411101E-3"/>
    <n v="4.8168795724828453"/>
    <n v="1.1588207774206308E-2"/>
    <n v="1.4727303061411101E-3"/>
  </r>
  <r>
    <n v="2714"/>
    <x v="1"/>
    <x v="1"/>
    <x v="3"/>
    <s v="62-304.520 (8), F.A.C."/>
    <x v="3"/>
    <x v="3"/>
    <x v="21"/>
    <x v="18"/>
    <s v="Spoil areas"/>
    <n v="7430"/>
    <x v="0"/>
    <s v="FDOT District 4                                             Indian River County"/>
    <x v="21"/>
    <x v="1"/>
    <m/>
    <m/>
    <n v="0"/>
    <n v="1"/>
    <n v="12"/>
    <n v="2.6590936248065296"/>
    <n v="15.116377149167882"/>
    <n v="1.7810445018069079"/>
    <n v="7291.4088043230531"/>
    <n v="15.116377149167882"/>
    <n v="1.781042927286216"/>
    <n v="7291.4088043230531"/>
    <n v="15.116377149167882"/>
    <n v="1.781042927286216"/>
  </r>
  <r>
    <n v="2715"/>
    <x v="1"/>
    <x v="1"/>
    <x v="3"/>
    <s v="62-304.520 (8), F.A.C."/>
    <x v="3"/>
    <x v="3"/>
    <x v="21"/>
    <x v="143"/>
    <s v="Bus and truck terminals"/>
    <n v="8130"/>
    <x v="0"/>
    <s v="FDOT District 4                 City of Vero Beach                            Indian River County"/>
    <x v="21"/>
    <x v="1"/>
    <m/>
    <m/>
    <n v="0"/>
    <n v="1"/>
    <n v="3"/>
    <n v="6.3068579697317204E-2"/>
    <n v="0.48430239181522944"/>
    <n v="6.6143274678780908E-2"/>
    <n v="225.16178978853384"/>
    <n v="0.48430239181522944"/>
    <n v="6.6143216205253347E-2"/>
    <n v="225.16178978853384"/>
    <n v="0.48430239181522944"/>
    <n v="6.6143216205253347E-2"/>
  </r>
  <r>
    <n v="2716"/>
    <x v="1"/>
    <x v="1"/>
    <x v="3"/>
    <s v="62-304.520 (8), F.A.C."/>
    <x v="3"/>
    <x v="3"/>
    <x v="21"/>
    <x v="20"/>
    <s v="Roads and Highways"/>
    <n v="1000"/>
    <x v="0"/>
    <s v="FDOT District 4                                             Indian River County"/>
    <x v="21"/>
    <x v="1"/>
    <m/>
    <m/>
    <n v="0"/>
    <n v="1"/>
    <n v="155"/>
    <n v="20.177244916718433"/>
    <n v="195.22170110767837"/>
    <n v="24.95783659063332"/>
    <n v="81140.326329052958"/>
    <n v="195.22170110767837"/>
    <n v="24.957814526821828"/>
    <n v="81140.326329052958"/>
    <n v="195.22170110767837"/>
    <n v="24.957814526821828"/>
  </r>
  <r>
    <n v="2717"/>
    <x v="1"/>
    <x v="1"/>
    <x v="3"/>
    <s v="62-304.520 (8), F.A.C."/>
    <x v="3"/>
    <x v="3"/>
    <x v="21"/>
    <x v="20"/>
    <s v="Roads and Highways"/>
    <n v="1000"/>
    <x v="0"/>
    <s v="FDOT District 4   IRFWCD                                          Indian River County"/>
    <x v="21"/>
    <x v="1"/>
    <m/>
    <m/>
    <n v="0"/>
    <n v="1"/>
    <n v="2"/>
    <n v="1.370238715664459E-2"/>
    <n v="0.12785728753834966"/>
    <n v="1.6509557234325161E-2"/>
    <n v="55.112142455513364"/>
    <n v="0.12785728753834966"/>
    <n v="1.6509542639159637E-2"/>
    <n v="55.112142455513364"/>
    <n v="0.12785728753834966"/>
    <n v="1.6509542639159637E-2"/>
  </r>
  <r>
    <n v="2718"/>
    <x v="1"/>
    <x v="1"/>
    <x v="3"/>
    <s v="62-304.520 (8), F.A.C."/>
    <x v="3"/>
    <x v="3"/>
    <x v="21"/>
    <x v="20"/>
    <s v="Roads and Highways"/>
    <n v="3000"/>
    <x v="0"/>
    <s v="FDOT District 4                 City of Vero Beach                            Indian River County"/>
    <x v="21"/>
    <x v="1"/>
    <m/>
    <m/>
    <n v="0"/>
    <n v="1"/>
    <n v="6"/>
    <n v="2.4737581534830074E-2"/>
    <n v="0.16474960481677503"/>
    <n v="2.1813127648376365E-2"/>
    <n v="68.15956435869947"/>
    <n v="0.16474960481677503"/>
    <n v="2.1813108364624193E-2"/>
    <n v="68.15956435869947"/>
    <n v="0.16474960481677503"/>
    <n v="2.1813108364624193E-2"/>
  </r>
  <r>
    <n v="2719"/>
    <x v="1"/>
    <x v="1"/>
    <x v="3"/>
    <s v="62-304.520 (8), F.A.C."/>
    <x v="3"/>
    <x v="3"/>
    <x v="21"/>
    <x v="20"/>
    <s v="Roads and Highways"/>
    <n v="3000"/>
    <x v="0"/>
    <s v="FDOT District 4   IRFWCD              City of Vero Beach                            Indian River County"/>
    <x v="21"/>
    <x v="1"/>
    <m/>
    <m/>
    <n v="0"/>
    <n v="1"/>
    <n v="4"/>
    <n v="7.0780886336791861E-3"/>
    <n v="4.5601922554955626E-2"/>
    <n v="6.3310420344232805E-3"/>
    <n v="17.151043288353378"/>
    <n v="4.5601922554955626E-2"/>
    <n v="6.331036437507165E-3"/>
    <n v="17.151043288353378"/>
    <n v="4.5601922554955626E-2"/>
    <n v="6.331036437507165E-3"/>
  </r>
  <r>
    <n v="2720"/>
    <x v="1"/>
    <x v="1"/>
    <x v="3"/>
    <s v="62-304.520 (8), F.A.C."/>
    <x v="3"/>
    <x v="3"/>
    <x v="21"/>
    <x v="20"/>
    <s v="Roads and Highways"/>
    <n v="8140"/>
    <x v="0"/>
    <s v="City of Vero Beach                        FDOT-4    Indian River County"/>
    <x v="21"/>
    <x v="1"/>
    <m/>
    <m/>
    <n v="0"/>
    <n v="1"/>
    <n v="19"/>
    <n v="4.0301762686987423E-2"/>
    <n v="0.37993964567748589"/>
    <n v="5.1499491293314104E-2"/>
    <n v="166.74520026561297"/>
    <n v="0.37993964567748589"/>
    <n v="5.1499445765527015E-2"/>
    <n v="166.74520026561297"/>
    <n v="0.37993964567748589"/>
    <n v="5.1499445765527015E-2"/>
  </r>
  <r>
    <n v="2721"/>
    <x v="1"/>
    <x v="1"/>
    <x v="3"/>
    <s v="62-304.520 (8), F.A.C."/>
    <x v="3"/>
    <x v="3"/>
    <x v="21"/>
    <x v="20"/>
    <s v="Roads and Highways"/>
    <n v="8140"/>
    <x v="0"/>
    <s v="FDOT District 4                                             Indian River County"/>
    <x v="21"/>
    <x v="1"/>
    <m/>
    <m/>
    <n v="0"/>
    <n v="1"/>
    <n v="1939"/>
    <n v="488.44713320463393"/>
    <n v="4511.3352487201691"/>
    <n v="589.85107638383795"/>
    <n v="1922858.7789834896"/>
    <n v="4511.3352487201691"/>
    <n v="589.85055492986908"/>
    <n v="1922858.7789834896"/>
    <n v="4511.3352487201691"/>
    <n v="589.85055492986908"/>
  </r>
  <r>
    <n v="2722"/>
    <x v="1"/>
    <x v="1"/>
    <x v="3"/>
    <s v="62-304.520 (8), F.A.C."/>
    <x v="3"/>
    <x v="3"/>
    <x v="21"/>
    <x v="20"/>
    <s v="Roads and Highways"/>
    <n v="8140"/>
    <x v="0"/>
    <s v="FDOT District 4                                             Indian River County"/>
    <x v="21"/>
    <x v="1"/>
    <m/>
    <s v="Looks like FDOT ROW; keep with FDOT"/>
    <n v="0"/>
    <n v="1"/>
    <n v="115"/>
    <n v="5.8258622728537797E-3"/>
    <n v="5.0987500562744176E-2"/>
    <n v="6.6511005071872454E-3"/>
    <n v="21.794550909745418"/>
    <n v="5.0987500562744176E-2"/>
    <n v="6.6510946273255836E-3"/>
    <n v="21.794550909745418"/>
    <n v="5.0987500562744176E-2"/>
    <n v="6.6510946273255836E-3"/>
  </r>
  <r>
    <n v="2723"/>
    <x v="1"/>
    <x v="1"/>
    <x v="3"/>
    <s v="62-304.520 (8), F.A.C."/>
    <x v="3"/>
    <x v="3"/>
    <x v="21"/>
    <x v="20"/>
    <s v="Roads and Highways"/>
    <n v="8140"/>
    <x v="0"/>
    <s v="FDOT District 4                 City of Vero Beach                            Indian River County"/>
    <x v="21"/>
    <x v="1"/>
    <m/>
    <m/>
    <n v="0"/>
    <n v="1"/>
    <n v="266"/>
    <n v="54.366585667531467"/>
    <n v="520.45128410205439"/>
    <n v="70.189975154106207"/>
    <n v="218596.20283380579"/>
    <n v="520.45128410205439"/>
    <n v="70.189913103119792"/>
    <n v="218596.20283380579"/>
    <n v="520.45128410205439"/>
    <n v="70.189913103119792"/>
  </r>
  <r>
    <n v="2724"/>
    <x v="1"/>
    <x v="1"/>
    <x v="3"/>
    <s v="62-304.520 (8), F.A.C."/>
    <x v="3"/>
    <x v="3"/>
    <x v="21"/>
    <x v="20"/>
    <s v="Roads and Highways"/>
    <n v="8140"/>
    <x v="0"/>
    <s v="FDOT District 4   IRFWCD                                          Indian River County"/>
    <x v="21"/>
    <x v="1"/>
    <m/>
    <m/>
    <n v="0"/>
    <n v="1"/>
    <n v="46"/>
    <n v="0.63879723394292875"/>
    <n v="6.0474303005270995"/>
    <n v="0.79800594803509728"/>
    <n v="2542.859105262849"/>
    <n v="6.0474303005270995"/>
    <n v="0.79800524256318028"/>
    <n v="2542.859105262849"/>
    <n v="6.0474303005270995"/>
    <n v="0.79800524256318028"/>
  </r>
  <r>
    <n v="2725"/>
    <x v="1"/>
    <x v="1"/>
    <x v="3"/>
    <s v="62-304.520 (8), F.A.C."/>
    <x v="3"/>
    <x v="3"/>
    <x v="21"/>
    <x v="20"/>
    <s v="Roads and Highways"/>
    <n v="8140"/>
    <x v="0"/>
    <s v="FDOT District 4   IRFWCD              City of Vero Beach                            Indian River County"/>
    <x v="21"/>
    <x v="1"/>
    <m/>
    <m/>
    <n v="0"/>
    <n v="1"/>
    <n v="6"/>
    <n v="3.3880832627848328E-2"/>
    <n v="0.20485065884387033"/>
    <n v="2.5307109963933112E-2"/>
    <n v="80.2591818835255"/>
    <n v="0.20485065884387033"/>
    <n v="2.530708759134874E-2"/>
    <n v="80.2591818835255"/>
    <n v="0.20485065884387033"/>
    <n v="2.530708759134874E-2"/>
  </r>
  <r>
    <n v="2726"/>
    <x v="1"/>
    <x v="1"/>
    <x v="3"/>
    <s v="62-304.520 (8), F.A.C."/>
    <x v="3"/>
    <x v="3"/>
    <x v="21"/>
    <x v="108"/>
    <s v="Utilities"/>
    <n v="8300"/>
    <x v="0"/>
    <s v="FDOT District 4                                             Indian River County"/>
    <x v="21"/>
    <x v="1"/>
    <m/>
    <m/>
    <n v="0"/>
    <n v="1"/>
    <n v="25"/>
    <n v="0.27721192843440906"/>
    <n v="2.3045864435127372"/>
    <n v="0.32103749373024193"/>
    <n v="1049.7737353041214"/>
    <n v="2.3045864435127372"/>
    <n v="0.32103720991915446"/>
    <n v="1049.7737353041214"/>
    <n v="2.3045864435127372"/>
    <n v="0.32103720991915446"/>
  </r>
  <r>
    <n v="2727"/>
    <x v="1"/>
    <x v="1"/>
    <x v="3"/>
    <s v="62-304.520 (8), F.A.C."/>
    <x v="3"/>
    <x v="3"/>
    <x v="21"/>
    <x v="108"/>
    <s v="Utilities"/>
    <n v="8300"/>
    <x v="0"/>
    <s v="FDOT District 4                 City of Vero Beach                            Indian River County"/>
    <x v="21"/>
    <x v="1"/>
    <m/>
    <m/>
    <n v="0"/>
    <n v="1"/>
    <n v="5"/>
    <n v="4.3176089617141325E-2"/>
    <n v="0.3969679021839051"/>
    <n v="5.3659500743623328E-2"/>
    <n v="176.70656074226878"/>
    <n v="0.3969679021839051"/>
    <n v="5.3659453306294333E-2"/>
    <n v="176.70656074226878"/>
    <n v="0.3969679021839051"/>
    <n v="5.3659453306294333E-2"/>
  </r>
  <r>
    <n v="2728"/>
    <x v="1"/>
    <x v="1"/>
    <x v="3"/>
    <s v="62-304.520 (8), F.A.C."/>
    <x v="3"/>
    <x v="3"/>
    <x v="21"/>
    <x v="59"/>
    <s v="Electrical power facilities"/>
    <n v="8310"/>
    <x v="0"/>
    <s v="FDOT District 4                 City of Vero Beach                            Indian River County"/>
    <x v="21"/>
    <x v="1"/>
    <m/>
    <m/>
    <n v="0"/>
    <n v="1"/>
    <n v="11"/>
    <n v="0.10493217867836162"/>
    <n v="1.0409768617332711"/>
    <n v="0.13887787662696591"/>
    <n v="430.67982074419569"/>
    <n v="1.0409768617332711"/>
    <n v="0.138877753852891"/>
    <n v="430.67982074419569"/>
    <n v="1.0409768617332711"/>
    <n v="0.138877753852891"/>
  </r>
  <r>
    <n v="2729"/>
    <x v="1"/>
    <x v="1"/>
    <x v="3"/>
    <s v="62-304.520 (8), F.A.C."/>
    <x v="3"/>
    <x v="3"/>
    <x v="21"/>
    <x v="94"/>
    <s v="Sewage Treatment"/>
    <n v="3000"/>
    <x v="0"/>
    <s v="FDOT District 4                                             Indian River County"/>
    <x v="21"/>
    <x v="1"/>
    <m/>
    <m/>
    <n v="0"/>
    <n v="1"/>
    <n v="7"/>
    <n v="0.12305115874753957"/>
    <n v="0.97155205765937913"/>
    <n v="0.14551221636873332"/>
    <n v="457.48936605986108"/>
    <n v="0.97155205765937913"/>
    <n v="0.14551208772961424"/>
    <n v="457.48936605986108"/>
    <n v="0.97155205765937913"/>
    <n v="0.14551208772961424"/>
  </r>
  <r>
    <n v="2730"/>
    <x v="1"/>
    <x v="1"/>
    <x v="3"/>
    <s v="62-304.520 (8), F.A.C."/>
    <x v="3"/>
    <x v="3"/>
    <x v="21"/>
    <x v="94"/>
    <s v="Sewage Treatment"/>
    <n v="3000"/>
    <x v="0"/>
    <s v="FDOT District 4                 City of Vero Beach                            Indian River County"/>
    <x v="21"/>
    <x v="1"/>
    <m/>
    <m/>
    <n v="0"/>
    <n v="1"/>
    <n v="2"/>
    <n v="1.305596430169139E-3"/>
    <n v="1.0695765897846666E-2"/>
    <n v="1.5367054454556313E-3"/>
    <n v="4.8363247772614626"/>
    <n v="1.0695765897846666E-2"/>
    <n v="1.5367040869412808E-3"/>
    <n v="4.8363247772614626"/>
    <n v="1.0695765897846666E-2"/>
    <n v="1.5367040869412808E-3"/>
  </r>
  <r>
    <n v="2731"/>
    <x v="1"/>
    <x v="1"/>
    <x v="3"/>
    <s v="62-304.520 (8), F.A.C."/>
    <x v="3"/>
    <x v="3"/>
    <x v="21"/>
    <x v="94"/>
    <s v="Sewage Treatment"/>
    <n v="8340"/>
    <x v="0"/>
    <s v="FDOT District 4                                             Indian River County"/>
    <x v="21"/>
    <x v="1"/>
    <m/>
    <m/>
    <n v="0"/>
    <n v="1"/>
    <n v="38"/>
    <n v="1.3983247028294512"/>
    <n v="11.171810720960728"/>
    <n v="1.6555483065616927"/>
    <n v="5234.0393448604791"/>
    <n v="11.171810720960728"/>
    <n v="1.6555468429850855"/>
    <n v="5234.0393448604791"/>
    <n v="11.171810720960728"/>
    <n v="1.6555468429850855"/>
  </r>
  <r>
    <n v="2732"/>
    <x v="1"/>
    <x v="1"/>
    <x v="3"/>
    <s v="62-304.520 (8), F.A.C."/>
    <x v="3"/>
    <x v="3"/>
    <x v="21"/>
    <x v="94"/>
    <s v="Sewage Treatment"/>
    <n v="8340"/>
    <x v="0"/>
    <s v="FDOT District 4                 City of Vero Beach                            Indian River County"/>
    <x v="21"/>
    <x v="1"/>
    <m/>
    <m/>
    <n v="0"/>
    <n v="1"/>
    <n v="5"/>
    <n v="9.0822194074908186E-2"/>
    <n v="0.81161122398625418"/>
    <n v="0.10773582414506147"/>
    <n v="365.66371942517037"/>
    <n v="0.81161122398625418"/>
    <n v="0.10773572890191355"/>
    <n v="365.66371942517037"/>
    <n v="0.81161122398625418"/>
    <n v="0.10773572890191355"/>
  </r>
  <r>
    <n v="2733"/>
    <x v="1"/>
    <x v="1"/>
    <x v="3"/>
    <s v="62-304.520 (8), F.A.C."/>
    <x v="3"/>
    <x v="3"/>
    <x v="21"/>
    <x v="60"/>
    <s v="Solid waste disposal"/>
    <n v="8350"/>
    <x v="0"/>
    <s v="FDOT District 4                                             Indian River County"/>
    <x v="21"/>
    <x v="1"/>
    <m/>
    <m/>
    <n v="0"/>
    <n v="1"/>
    <n v="26"/>
    <n v="3.3346636420950828"/>
    <n v="29.234898825397931"/>
    <n v="3.97824880974045"/>
    <n v="13828.985510193954"/>
    <n v="29.234898825397931"/>
    <n v="3.9782452927957128"/>
    <n v="13828.985510193954"/>
    <n v="29.234898825397931"/>
    <n v="3.9782452927957128"/>
  </r>
  <r>
    <n v="2734"/>
    <x v="1"/>
    <x v="1"/>
    <x v="3"/>
    <s v="62-304.520 (8), F.A.C."/>
    <x v="3"/>
    <x v="3"/>
    <x v="21"/>
    <x v="60"/>
    <s v="Solid waste disposal"/>
    <n v="8350"/>
    <x v="0"/>
    <s v="FDOT District 4   IRFWCD                                          Indian River County"/>
    <x v="21"/>
    <x v="1"/>
    <m/>
    <m/>
    <n v="0"/>
    <n v="1"/>
    <n v="4"/>
    <n v="2.3083402238428471E-2"/>
    <n v="0.21824214443675952"/>
    <n v="2.9843507785707643E-2"/>
    <n v="94.336442885337007"/>
    <n v="0.21824214443675952"/>
    <n v="2.9843481402750529E-2"/>
    <n v="94.336442885337007"/>
    <n v="0.21824214443675952"/>
    <n v="2.9843481402750529E-2"/>
  </r>
  <r>
    <n v="2735"/>
    <x v="1"/>
    <x v="1"/>
    <x v="3"/>
    <s v="62-304.520 (8), F.A.C."/>
    <x v="3"/>
    <x v="3"/>
    <x v="21"/>
    <x v="25"/>
    <s v="Surface Water Collection Basin"/>
    <n v="8370"/>
    <x v="0"/>
    <s v="FDOT District 4                                             Indian River County"/>
    <x v="21"/>
    <x v="1"/>
    <m/>
    <m/>
    <n v="0"/>
    <n v="1"/>
    <n v="16"/>
    <n v="3.763282520819641"/>
    <n v="3.2577416951628853"/>
    <n v="0.40986883506768468"/>
    <n v="5793.9241614306111"/>
    <n v="3.2577416951628853"/>
    <n v="0.40986847272583321"/>
    <n v="5793.9241614306111"/>
    <n v="3.2577416951628853"/>
    <n v="0.40986847272583321"/>
  </r>
  <r>
    <n v="2736"/>
    <x v="1"/>
    <x v="1"/>
    <x v="3"/>
    <s v="62-304.520 (8), F.A.C."/>
    <x v="3"/>
    <x v="3"/>
    <x v="22"/>
    <x v="80"/>
    <s v="Fixed Single Family Units"/>
    <n v="1000"/>
    <x v="0"/>
    <s v="FPFWCD                                        Indian River County"/>
    <x v="22"/>
    <x v="1"/>
    <m/>
    <m/>
    <n v="0"/>
    <n v="1"/>
    <n v="2"/>
    <n v="8.2003405744724502E-5"/>
    <n v="7.1616987205340692E-4"/>
    <n v="1.1791504558870833E-4"/>
    <n v="0.28787818034549456"/>
    <n v="7.1616987205340692E-4"/>
    <n v="1.1791494134668679E-4"/>
    <n v="0.28787818034549456"/>
    <n v="7.1616987205340692E-4"/>
    <n v="1.1791494134668679E-4"/>
  </r>
  <r>
    <n v="2737"/>
    <x v="1"/>
    <x v="1"/>
    <x v="3"/>
    <s v="62-304.520 (8), F.A.C."/>
    <x v="3"/>
    <x v="3"/>
    <x v="22"/>
    <x v="80"/>
    <s v="Fixed Single Family Units"/>
    <n v="1310"/>
    <x v="0"/>
    <s v="FPFWCD                                        Indian River County"/>
    <x v="22"/>
    <x v="1"/>
    <m/>
    <m/>
    <n v="0"/>
    <n v="1"/>
    <n v="4"/>
    <n v="0.15202789762298993"/>
    <n v="1.3072285464915159"/>
    <n v="0.20684482488961031"/>
    <n v="539.12825215086036"/>
    <n v="1.3072285464915159"/>
    <n v="0.20684464202980146"/>
    <n v="539.12825215086036"/>
    <n v="1.3072285464915159"/>
    <n v="0.20684464202980146"/>
  </r>
  <r>
    <n v="2738"/>
    <x v="1"/>
    <x v="1"/>
    <x v="3"/>
    <s v="62-304.520 (8), F.A.C."/>
    <x v="3"/>
    <x v="3"/>
    <x v="22"/>
    <x v="14"/>
    <s v="Governmental"/>
    <n v="3000"/>
    <x v="0"/>
    <s v="FPFWCD                                        Indian River County"/>
    <x v="22"/>
    <x v="1"/>
    <m/>
    <m/>
    <n v="0"/>
    <n v="1"/>
    <n v="4"/>
    <n v="0.10634077477697537"/>
    <n v="0.81368814613021756"/>
    <n v="0.1204148768987815"/>
    <n v="359.55167953071197"/>
    <n v="0.81368814613021756"/>
    <n v="0.12041477044680078"/>
    <n v="359.55167953071197"/>
    <n v="0.81368814613021756"/>
    <n v="0.12041477044680078"/>
  </r>
  <r>
    <n v="2739"/>
    <x v="1"/>
    <x v="1"/>
    <x v="3"/>
    <s v="62-304.520 (8), F.A.C."/>
    <x v="3"/>
    <x v="3"/>
    <x v="22"/>
    <x v="3"/>
    <s v="Abandoned tree crops"/>
    <n v="2000"/>
    <x v="0"/>
    <s v="FPFWCD                                        Indian River County"/>
    <x v="22"/>
    <x v="0"/>
    <m/>
    <m/>
    <n v="0"/>
    <n v="1"/>
    <n v="2"/>
    <n v="0.23608566607117998"/>
    <n v="1.5485284961080819"/>
    <n v="0.23371654128881314"/>
    <n v="730.02186579836655"/>
    <n v="1.5485284961080819"/>
    <n v="0.23371633467324102"/>
    <n v="730.02186579836655"/>
    <n v="1.5485284961080819"/>
    <n v="0.23371633467324102"/>
  </r>
  <r>
    <n v="2740"/>
    <x v="1"/>
    <x v="1"/>
    <x v="3"/>
    <s v="62-304.520 (8), F.A.C."/>
    <x v="3"/>
    <x v="3"/>
    <x v="22"/>
    <x v="3"/>
    <s v="Abandoned tree crops"/>
    <n v="2240"/>
    <x v="0"/>
    <s v="FPFWCD                                        Indian River County"/>
    <x v="22"/>
    <x v="0"/>
    <m/>
    <m/>
    <n v="0"/>
    <n v="1"/>
    <n v="4"/>
    <n v="2.588578797322218E-2"/>
    <n v="0.20779131827932623"/>
    <n v="3.2858986490590811E-2"/>
    <n v="87.999359911660477"/>
    <n v="0.20779131827932623"/>
    <n v="3.2858957441819589E-2"/>
    <n v="87.999359911660477"/>
    <n v="0.20779131827932623"/>
    <n v="3.2858957441819589E-2"/>
  </r>
  <r>
    <n v="2741"/>
    <x v="1"/>
    <x v="1"/>
    <x v="3"/>
    <s v="62-304.520 (8), F.A.C."/>
    <x v="3"/>
    <x v="3"/>
    <x v="22"/>
    <x v="33"/>
    <s v="Hardwood Conifer Mixed"/>
    <n v="4340"/>
    <x v="1"/>
    <s v="FPFWCD                                        Indian River County"/>
    <x v="22"/>
    <x v="1"/>
    <m/>
    <m/>
    <n v="0"/>
    <n v="1"/>
    <n v="10"/>
    <n v="0.73575590980204297"/>
    <n v="5.641106449243245"/>
    <n v="0.85531994189799077"/>
    <n v="2471.8224745955449"/>
    <n v="5.641106449243245"/>
    <n v="0.85531918575801691"/>
    <n v="2471.8224745955449"/>
    <n v="5.641106449243245"/>
    <n v="0.85531918575801691"/>
  </r>
  <r>
    <n v="2742"/>
    <x v="1"/>
    <x v="1"/>
    <x v="3"/>
    <s v="62-304.520 (8), F.A.C."/>
    <x v="3"/>
    <x v="3"/>
    <x v="23"/>
    <x v="5"/>
    <s v="Residential, Low Density-Less than two dwelling units/acre"/>
    <n v="1000"/>
    <x v="0"/>
    <s v="Indian River County"/>
    <x v="18"/>
    <x v="1"/>
    <m/>
    <m/>
    <n v="0"/>
    <n v="1"/>
    <n v="25"/>
    <n v="1.4183335356108935"/>
    <n v="9.0579059975492058"/>
    <n v="1.2113583073690839"/>
    <n v="4542.6606362332095"/>
    <n v="9.0579059975492058"/>
    <n v="1.211357236475731"/>
    <n v="4542.6606362332095"/>
    <n v="9.0579059975492058"/>
    <n v="1.211357236475731"/>
  </r>
  <r>
    <n v="2743"/>
    <x v="1"/>
    <x v="1"/>
    <x v="3"/>
    <s v="62-304.520 (8), F.A.C."/>
    <x v="3"/>
    <x v="3"/>
    <x v="23"/>
    <x v="5"/>
    <s v="Residential, Low Density-Less than two dwelling units/acre"/>
    <n v="1100"/>
    <x v="0"/>
    <s v="City of Vero Beach                        Indian River County    Indian River County"/>
    <x v="18"/>
    <x v="1"/>
    <m/>
    <m/>
    <n v="0"/>
    <n v="1"/>
    <n v="12"/>
    <n v="0.58472214273458856"/>
    <n v="4.9753117557895905"/>
    <n v="0.6958185117558876"/>
    <n v="2370.796644355315"/>
    <n v="4.9753117557895905"/>
    <n v="0.69581789662210192"/>
    <n v="2370.796644355315"/>
    <n v="4.9753117557895905"/>
    <n v="0.69581789662210192"/>
  </r>
  <r>
    <n v="2744"/>
    <x v="1"/>
    <x v="1"/>
    <x v="3"/>
    <s v="62-304.520 (8), F.A.C."/>
    <x v="3"/>
    <x v="3"/>
    <x v="23"/>
    <x v="5"/>
    <s v="Residential, Low Density-Less than two dwelling units/acre"/>
    <n v="1100"/>
    <x v="0"/>
    <s v="Indian River County"/>
    <x v="18"/>
    <x v="1"/>
    <m/>
    <m/>
    <n v="0"/>
    <n v="1"/>
    <n v="4341"/>
    <n v="710.79422711086318"/>
    <n v="6197.6171885833519"/>
    <n v="862.71779738812643"/>
    <n v="2814413.6784523511"/>
    <n v="6197.6171885833519"/>
    <n v="862.71703470812508"/>
    <n v="2814413.6784523511"/>
    <n v="6197.6171885833519"/>
    <n v="862.71703470812508"/>
  </r>
  <r>
    <n v="2745"/>
    <x v="1"/>
    <x v="1"/>
    <x v="3"/>
    <s v="62-304.520 (8), F.A.C."/>
    <x v="3"/>
    <x v="3"/>
    <x v="23"/>
    <x v="145"/>
    <s v="Fixed Single Family Units"/>
    <n v="1110"/>
    <x v="0"/>
    <s v="Indian River County"/>
    <x v="18"/>
    <x v="1"/>
    <m/>
    <m/>
    <n v="0"/>
    <n v="1"/>
    <n v="6"/>
    <n v="0.1275870062910231"/>
    <n v="1.1942691557009741"/>
    <n v="0.17201776652559786"/>
    <n v="510.57314181461777"/>
    <n v="1.1942691557009741"/>
    <n v="0.17201761445442199"/>
    <n v="510.57314181461777"/>
    <n v="1.1942691557009741"/>
    <n v="0.17201761445442199"/>
  </r>
  <r>
    <n v="2746"/>
    <x v="1"/>
    <x v="1"/>
    <x v="3"/>
    <s v="62-304.520 (8), F.A.C."/>
    <x v="3"/>
    <x v="3"/>
    <x v="23"/>
    <x v="6"/>
    <s v="Residential, Rural &lt; or = 0.5 dwelling units/acre"/>
    <n v="1000"/>
    <x v="0"/>
    <s v="Indian River County"/>
    <x v="18"/>
    <x v="1"/>
    <m/>
    <m/>
    <n v="0"/>
    <n v="1"/>
    <n v="62"/>
    <n v="6.4735679898203848"/>
    <n v="59.662236355207405"/>
    <n v="8.3080448249601364"/>
    <n v="24976.089078068537"/>
    <n v="59.662236355207405"/>
    <n v="8.3080374802876786"/>
    <n v="24976.089078068537"/>
    <n v="59.662236355207405"/>
    <n v="8.3080374802876786"/>
  </r>
  <r>
    <n v="2747"/>
    <x v="1"/>
    <x v="1"/>
    <x v="3"/>
    <s v="62-304.520 (8), F.A.C."/>
    <x v="3"/>
    <x v="3"/>
    <x v="23"/>
    <x v="6"/>
    <s v="Residential, Rural &lt; or = 0.5 dwelling units/acre"/>
    <n v="1180"/>
    <x v="0"/>
    <s v="Indian River County"/>
    <x v="18"/>
    <x v="1"/>
    <m/>
    <m/>
    <n v="0"/>
    <n v="1"/>
    <n v="2798"/>
    <n v="484.51700212011207"/>
    <n v="4003.0531915120368"/>
    <n v="548.04175486041709"/>
    <n v="1856227.9027881538"/>
    <n v="4003.0531915120368"/>
    <n v="548.04127036770524"/>
    <n v="1856227.9027881538"/>
    <n v="4003.0531915120368"/>
    <n v="548.04127036770524"/>
  </r>
  <r>
    <n v="2748"/>
    <x v="1"/>
    <x v="1"/>
    <x v="3"/>
    <s v="62-304.520 (8), F.A.C."/>
    <x v="3"/>
    <x v="3"/>
    <x v="23"/>
    <x v="7"/>
    <s v="Low Density Under Construction"/>
    <n v="1190"/>
    <x v="0"/>
    <s v="Indian River County"/>
    <x v="18"/>
    <x v="1"/>
    <m/>
    <m/>
    <n v="0"/>
    <n v="1"/>
    <n v="527"/>
    <n v="176.82442068868636"/>
    <n v="1295.7713945942348"/>
    <n v="176.13599714049019"/>
    <n v="669552.22993762267"/>
    <n v="1295.7713945942348"/>
    <n v="176.13584142861879"/>
    <n v="669552.22993762267"/>
    <n v="1295.7713945942348"/>
    <n v="176.13584142861879"/>
  </r>
  <r>
    <n v="2749"/>
    <x v="1"/>
    <x v="1"/>
    <x v="3"/>
    <s v="62-304.520 (8), F.A.C."/>
    <x v="3"/>
    <x v="3"/>
    <x v="23"/>
    <x v="8"/>
    <s v="Residential, Medium Density-Two-five dwellingunits per acre"/>
    <n v="1000"/>
    <x v="0"/>
    <s v="Indian River County"/>
    <x v="18"/>
    <x v="1"/>
    <m/>
    <m/>
    <n v="0"/>
    <n v="1"/>
    <n v="3"/>
    <n v="1.4873512254689832E-4"/>
    <n v="1.4674708393587459E-3"/>
    <n v="1.9063319071716797E-4"/>
    <n v="0.53985246312383151"/>
    <n v="1.4674708393587459E-3"/>
    <n v="1.906330221891479E-4"/>
    <n v="0.53985246312383151"/>
    <n v="1.4674708393587459E-3"/>
    <n v="1.906330221891479E-4"/>
  </r>
  <r>
    <n v="2750"/>
    <x v="1"/>
    <x v="1"/>
    <x v="3"/>
    <s v="62-304.520 (8), F.A.C."/>
    <x v="3"/>
    <x v="3"/>
    <x v="23"/>
    <x v="8"/>
    <s v="Residential, Medium Density-Two-five dwellingunits per acre"/>
    <n v="1200"/>
    <x v="0"/>
    <s v="City of Vero Beach                        Indian River County    Indian River County"/>
    <x v="18"/>
    <x v="1"/>
    <m/>
    <m/>
    <n v="0"/>
    <n v="1"/>
    <n v="183"/>
    <n v="20.21403627638287"/>
    <n v="201.29892906640916"/>
    <n v="29.552882028497127"/>
    <n v="82359.069765859749"/>
    <n v="201.29892906640916"/>
    <n v="29.552855902465858"/>
    <n v="82359.069765859749"/>
    <n v="201.29892906640916"/>
    <n v="29.552855902465858"/>
  </r>
  <r>
    <n v="2751"/>
    <x v="1"/>
    <x v="1"/>
    <x v="3"/>
    <s v="62-304.520 (8), F.A.C."/>
    <x v="3"/>
    <x v="3"/>
    <x v="23"/>
    <x v="8"/>
    <s v="Residential, Medium Density-Two-five dwellingunits per acre"/>
    <n v="1200"/>
    <x v="0"/>
    <s v="Indian River County"/>
    <x v="18"/>
    <x v="1"/>
    <m/>
    <m/>
    <n v="0"/>
    <n v="1"/>
    <n v="16660"/>
    <n v="2843.4507603798356"/>
    <n v="27259.807371425159"/>
    <n v="3983.9182087641475"/>
    <n v="11437961.673354803"/>
    <n v="27259.807371425159"/>
    <n v="3983.9146868074436"/>
    <n v="11437961.673354803"/>
    <n v="27259.807371425159"/>
    <n v="3983.9146868074436"/>
  </r>
  <r>
    <n v="2752"/>
    <x v="1"/>
    <x v="1"/>
    <x v="3"/>
    <s v="62-304.520 (8), F.A.C."/>
    <x v="3"/>
    <x v="3"/>
    <x v="23"/>
    <x v="9"/>
    <s v="Fixed Single Family Units"/>
    <n v="1000"/>
    <x v="0"/>
    <s v="Indian River County"/>
    <x v="18"/>
    <x v="1"/>
    <m/>
    <m/>
    <n v="0"/>
    <n v="1"/>
    <n v="57"/>
    <n v="4.7712863552785292"/>
    <n v="45.356450733791114"/>
    <n v="6.5976436497320341"/>
    <n v="18209.25005115262"/>
    <n v="45.356450733791114"/>
    <n v="6.597637817128513"/>
    <n v="18209.25005115262"/>
    <n v="45.356450733791114"/>
    <n v="6.597637817128513"/>
  </r>
  <r>
    <n v="2753"/>
    <x v="1"/>
    <x v="1"/>
    <x v="3"/>
    <s v="62-304.520 (8), F.A.C."/>
    <x v="3"/>
    <x v="3"/>
    <x v="23"/>
    <x v="9"/>
    <s v="Fixed Single Family Units"/>
    <n v="1210"/>
    <x v="0"/>
    <s v="City of Vero Beach                        Indian River County    Indian River County"/>
    <x v="18"/>
    <x v="1"/>
    <m/>
    <m/>
    <n v="0"/>
    <n v="1"/>
    <n v="76"/>
    <n v="0.26167096413506485"/>
    <n v="2.6229483279931887"/>
    <n v="0.38132615963647165"/>
    <n v="1071.6824264620791"/>
    <n v="2.6229483279931887"/>
    <n v="0.38132582252758496"/>
    <n v="1071.6824264620791"/>
    <n v="2.6229483279931887"/>
    <n v="0.38132582252758496"/>
  </r>
  <r>
    <n v="2754"/>
    <x v="1"/>
    <x v="1"/>
    <x v="3"/>
    <s v="62-304.520 (8), F.A.C."/>
    <x v="3"/>
    <x v="3"/>
    <x v="23"/>
    <x v="9"/>
    <s v="Fixed Single Family Units"/>
    <n v="1210"/>
    <x v="0"/>
    <s v="Indian River County"/>
    <x v="18"/>
    <x v="1"/>
    <m/>
    <m/>
    <n v="0"/>
    <n v="1"/>
    <n v="93774"/>
    <n v="12176.533695460157"/>
    <n v="113944.01947011008"/>
    <n v="16637.499749257146"/>
    <n v="49121268.028269991"/>
    <n v="113944.01947011008"/>
    <n v="16637.485040984655"/>
    <n v="49121268.028269991"/>
    <n v="113944.01947011008"/>
    <n v="16637.485040984655"/>
  </r>
  <r>
    <n v="2755"/>
    <x v="1"/>
    <x v="1"/>
    <x v="3"/>
    <s v="62-304.520 (8), F.A.C."/>
    <x v="3"/>
    <x v="3"/>
    <x v="23"/>
    <x v="88"/>
    <s v="Medium Density Under Construction"/>
    <n v="1000"/>
    <x v="0"/>
    <s v="Indian River County"/>
    <x v="18"/>
    <x v="1"/>
    <m/>
    <m/>
    <n v="0"/>
    <n v="1"/>
    <n v="7"/>
    <n v="2.1649063380411297E-3"/>
    <n v="1.7683784211466984E-2"/>
    <n v="2.4853955161405375E-3"/>
    <n v="8.7653314579526214"/>
    <n v="1.7683784211466984E-2"/>
    <n v="2.4853933189429569E-3"/>
    <n v="8.7653314579526214"/>
    <n v="1.7683784211466984E-2"/>
    <n v="2.4853933189429569E-3"/>
  </r>
  <r>
    <n v="2756"/>
    <x v="1"/>
    <x v="1"/>
    <x v="3"/>
    <s v="62-304.520 (8), F.A.C."/>
    <x v="3"/>
    <x v="3"/>
    <x v="23"/>
    <x v="88"/>
    <s v="Medium Density Under Construction"/>
    <n v="1290"/>
    <x v="0"/>
    <s v="Indian River County"/>
    <x v="18"/>
    <x v="1"/>
    <m/>
    <m/>
    <n v="0"/>
    <n v="1"/>
    <n v="1990"/>
    <n v="522.47575690971803"/>
    <n v="4318.0862628328514"/>
    <n v="623.44578015996376"/>
    <n v="2041617.1661668667"/>
    <n v="4318.0862628328514"/>
    <n v="623.44522900681613"/>
    <n v="2041617.1661668667"/>
    <n v="4318.0862628328514"/>
    <n v="623.44522900681613"/>
  </r>
  <r>
    <n v="2757"/>
    <x v="1"/>
    <x v="1"/>
    <x v="3"/>
    <s v="62-304.520 (8), F.A.C."/>
    <x v="3"/>
    <x v="3"/>
    <x v="23"/>
    <x v="62"/>
    <s v="Residential, High Density"/>
    <n v="1300"/>
    <x v="0"/>
    <s v="City of Vero Beach                        Indian River County    Indian River County"/>
    <x v="18"/>
    <x v="1"/>
    <m/>
    <m/>
    <n v="0"/>
    <n v="1"/>
    <n v="42"/>
    <n v="2.3436628838173306"/>
    <n v="25.54140331141674"/>
    <n v="4.0972413567409873"/>
    <n v="9624.8883455376508"/>
    <n v="25.54140331141674"/>
    <n v="4.0972377346016824"/>
    <n v="9624.8883455376508"/>
    <n v="25.54140331141674"/>
    <n v="4.0972377346016824"/>
  </r>
  <r>
    <n v="2758"/>
    <x v="1"/>
    <x v="1"/>
    <x v="3"/>
    <s v="62-304.520 (8), F.A.C."/>
    <x v="3"/>
    <x v="3"/>
    <x v="23"/>
    <x v="62"/>
    <s v="Residential, High Density"/>
    <n v="1300"/>
    <x v="0"/>
    <s v="Indian River County"/>
    <x v="18"/>
    <x v="1"/>
    <m/>
    <m/>
    <n v="0"/>
    <n v="1"/>
    <n v="4713"/>
    <n v="671.86577186988518"/>
    <n v="6878.1912307281282"/>
    <n v="1194.3043743216583"/>
    <n v="2697641.1677906597"/>
    <n v="6878.1912307281282"/>
    <n v="1194.3033185047213"/>
    <n v="2697641.1677906597"/>
    <n v="6878.1912307281282"/>
    <n v="1194.3033185047213"/>
  </r>
  <r>
    <n v="2759"/>
    <x v="1"/>
    <x v="1"/>
    <x v="3"/>
    <s v="62-304.520 (8), F.A.C."/>
    <x v="3"/>
    <x v="3"/>
    <x v="23"/>
    <x v="80"/>
    <s v="Fixed Single Family Units"/>
    <n v="1310"/>
    <x v="0"/>
    <s v="Indian River County"/>
    <x v="18"/>
    <x v="1"/>
    <m/>
    <m/>
    <n v="0"/>
    <n v="1"/>
    <n v="115"/>
    <n v="1.9181910194517486"/>
    <n v="19.116215650323223"/>
    <n v="3.3102036722684631"/>
    <n v="7700.1450202006608"/>
    <n v="19.116215650323223"/>
    <n v="3.3102007459046501"/>
    <n v="7700.1450202006608"/>
    <n v="19.116215650323223"/>
    <n v="3.3102007459046501"/>
  </r>
  <r>
    <n v="2760"/>
    <x v="1"/>
    <x v="1"/>
    <x v="3"/>
    <s v="62-304.520 (8), F.A.C."/>
    <x v="3"/>
    <x v="3"/>
    <x v="23"/>
    <x v="63"/>
    <s v="Mobile Home Units"/>
    <n v="1320"/>
    <x v="0"/>
    <s v="Indian River County"/>
    <x v="18"/>
    <x v="1"/>
    <m/>
    <m/>
    <n v="0"/>
    <n v="1"/>
    <n v="1137"/>
    <n v="351.15279741985228"/>
    <n v="4083.9455256033839"/>
    <n v="772.73328823582165"/>
    <n v="1438304.5027107848"/>
    <n v="4083.9455256033839"/>
    <n v="772.73260510603427"/>
    <n v="1438304.5027107848"/>
    <n v="4083.9455256033839"/>
    <n v="772.73260510603427"/>
  </r>
  <r>
    <n v="2761"/>
    <x v="1"/>
    <x v="1"/>
    <x v="3"/>
    <s v="62-304.520 (8), F.A.C."/>
    <x v="3"/>
    <x v="3"/>
    <x v="23"/>
    <x v="10"/>
    <s v="Residential, High density; Multiple Dwelling Units, Low Rise &lt;Two stories or less&gt;"/>
    <n v="1330"/>
    <x v="0"/>
    <s v="City of Vero Beach                        Indian River County    Indian River County"/>
    <x v="18"/>
    <x v="1"/>
    <m/>
    <m/>
    <n v="0"/>
    <n v="1"/>
    <n v="8"/>
    <n v="1.0878362266011569E-2"/>
    <n v="0.11472351841575093"/>
    <n v="1.858515870026204E-2"/>
    <n v="44.081126446932025"/>
    <n v="0.11472351841575093"/>
    <n v="1.8585142270174555E-2"/>
    <n v="44.081126446932025"/>
    <n v="0.11472351841575093"/>
    <n v="1.8585142270174555E-2"/>
  </r>
  <r>
    <n v="2762"/>
    <x v="1"/>
    <x v="1"/>
    <x v="3"/>
    <s v="62-304.520 (8), F.A.C."/>
    <x v="3"/>
    <x v="3"/>
    <x v="23"/>
    <x v="10"/>
    <s v="Residential, High density; Multiple Dwelling Units, Low Rise &lt;Two stories or less&gt;"/>
    <n v="1330"/>
    <x v="0"/>
    <s v="Indian River County"/>
    <x v="18"/>
    <x v="1"/>
    <m/>
    <m/>
    <n v="0"/>
    <n v="1"/>
    <n v="6897"/>
    <n v="1137.2273109202831"/>
    <n v="12059.357501177579"/>
    <n v="2232.0585801980728"/>
    <n v="4614718.2389373556"/>
    <n v="12059.357501177579"/>
    <n v="2232.0566069613483"/>
    <n v="4614718.2389373556"/>
    <n v="12059.357501177579"/>
    <n v="2232.0566069613483"/>
  </r>
  <r>
    <n v="2763"/>
    <x v="1"/>
    <x v="1"/>
    <x v="3"/>
    <s v="62-304.520 (8), F.A.C."/>
    <x v="3"/>
    <x v="3"/>
    <x v="23"/>
    <x v="81"/>
    <s v="Residential, High density; Multiple Dwelling Units, High Rise &lt;Three stories or more&gt;"/>
    <n v="1340"/>
    <x v="0"/>
    <s v="City of Vero Beach                        Indian River County    Indian River County"/>
    <x v="18"/>
    <x v="1"/>
    <m/>
    <m/>
    <n v="0"/>
    <n v="1"/>
    <n v="3"/>
    <n v="8.3012593827691593E-4"/>
    <n v="9.2844125556988504E-3"/>
    <n v="1.6656579576475642E-3"/>
    <n v="3.3985835601702536"/>
    <n v="9.2844125556988504E-3"/>
    <n v="1.665656485133593E-3"/>
    <n v="3.3985835601702536"/>
    <n v="9.2844125556988504E-3"/>
    <n v="1.665656485133593E-3"/>
  </r>
  <r>
    <n v="2764"/>
    <x v="1"/>
    <x v="1"/>
    <x v="3"/>
    <s v="62-304.520 (8), F.A.C."/>
    <x v="3"/>
    <x v="3"/>
    <x v="23"/>
    <x v="81"/>
    <s v="Residential, High density; Multiple Dwelling Units, High Rise &lt;Three stories or more&gt;"/>
    <n v="1340"/>
    <x v="0"/>
    <s v="Indian River County"/>
    <x v="18"/>
    <x v="1"/>
    <m/>
    <m/>
    <n v="0"/>
    <n v="1"/>
    <n v="917"/>
    <n v="154.03933672767317"/>
    <n v="1639.2957991979881"/>
    <n v="305.33684373730932"/>
    <n v="604728.05232649914"/>
    <n v="1639.2957991979881"/>
    <n v="305.33657380627818"/>
    <n v="604728.05232649914"/>
    <n v="1639.2957991979881"/>
    <n v="305.33657380627818"/>
  </r>
  <r>
    <n v="2765"/>
    <x v="1"/>
    <x v="1"/>
    <x v="3"/>
    <s v="62-304.520 (8), F.A.C."/>
    <x v="3"/>
    <x v="3"/>
    <x v="23"/>
    <x v="82"/>
    <s v="High Density Under Construction"/>
    <n v="1390"/>
    <x v="0"/>
    <s v="Indian River County"/>
    <x v="18"/>
    <x v="1"/>
    <m/>
    <m/>
    <n v="0"/>
    <n v="1"/>
    <n v="483"/>
    <n v="103.86246984379682"/>
    <n v="925.90588526317742"/>
    <n v="156.43739094094599"/>
    <n v="409407.89277376997"/>
    <n v="925.90588526317742"/>
    <n v="156.43725264349808"/>
    <n v="409407.89277376997"/>
    <n v="925.90588526317742"/>
    <n v="156.43725264349808"/>
  </r>
  <r>
    <n v="2766"/>
    <x v="1"/>
    <x v="1"/>
    <x v="3"/>
    <s v="62-304.520 (8), F.A.C."/>
    <x v="3"/>
    <x v="3"/>
    <x v="23"/>
    <x v="11"/>
    <s v="Commercial and Services"/>
    <n v="1000"/>
    <x v="0"/>
    <s v="Indian River County"/>
    <x v="18"/>
    <x v="1"/>
    <m/>
    <m/>
    <n v="0"/>
    <n v="1"/>
    <n v="7"/>
    <n v="4.2621609327323108E-4"/>
    <n v="2.7314797606372509E-3"/>
    <n v="3.5669696125416398E-4"/>
    <n v="1.2133487558789624"/>
    <n v="2.7314797606372509E-3"/>
    <n v="3.5669664591855816E-4"/>
    <n v="1.2133487558789624"/>
    <n v="2.7314797606372509E-3"/>
    <n v="3.5669664591855816E-4"/>
  </r>
  <r>
    <n v="2767"/>
    <x v="1"/>
    <x v="1"/>
    <x v="3"/>
    <s v="62-304.520 (8), F.A.C."/>
    <x v="3"/>
    <x v="3"/>
    <x v="23"/>
    <x v="11"/>
    <s v="Commercial and Services"/>
    <n v="1400"/>
    <x v="0"/>
    <s v="City of Vero Beach                        Indian River County    Indian River County"/>
    <x v="18"/>
    <x v="1"/>
    <m/>
    <m/>
    <n v="0"/>
    <n v="1"/>
    <n v="110"/>
    <n v="14.633687005004582"/>
    <n v="165.65209782554882"/>
    <n v="22.473101050414972"/>
    <n v="59924.481603081396"/>
    <n v="165.65209782554882"/>
    <n v="22.473081183217612"/>
    <n v="59924.481603081396"/>
    <n v="165.65209782554882"/>
    <n v="22.473081183217612"/>
  </r>
  <r>
    <n v="2768"/>
    <x v="1"/>
    <x v="1"/>
    <x v="3"/>
    <s v="62-304.520 (8), F.A.C."/>
    <x v="3"/>
    <x v="3"/>
    <x v="23"/>
    <x v="11"/>
    <s v="Commercial and Services"/>
    <n v="1400"/>
    <x v="0"/>
    <s v="Indian River County"/>
    <x v="18"/>
    <x v="1"/>
    <m/>
    <m/>
    <n v="0"/>
    <n v="1"/>
    <n v="2475"/>
    <n v="374.84596959669705"/>
    <n v="3844.9718255948051"/>
    <n v="518.03629223215228"/>
    <n v="1503213.1760609983"/>
    <n v="3844.9718255948051"/>
    <n v="518.03583426557134"/>
    <n v="1503213.1760609983"/>
    <n v="3844.9718255948051"/>
    <n v="518.03583426557134"/>
  </r>
  <r>
    <n v="2769"/>
    <x v="1"/>
    <x v="1"/>
    <x v="3"/>
    <s v="62-304.520 (8), F.A.C."/>
    <x v="3"/>
    <x v="3"/>
    <x v="23"/>
    <x v="64"/>
    <s v="Retail Sales and Services"/>
    <n v="1410"/>
    <x v="0"/>
    <s v="City of Vero Beach                        Indian River County    Indian River County"/>
    <x v="18"/>
    <x v="1"/>
    <m/>
    <m/>
    <n v="0"/>
    <n v="1"/>
    <n v="38"/>
    <n v="5.6781290675274376E-2"/>
    <n v="0.6331592179838933"/>
    <n v="8.5436310821174685E-2"/>
    <n v="234.91513001103732"/>
    <n v="0.6331592179838933"/>
    <n v="8.5436235291765278E-2"/>
    <n v="234.91513001103732"/>
    <n v="0.6331592179838933"/>
    <n v="8.5436235291765278E-2"/>
  </r>
  <r>
    <n v="2770"/>
    <x v="1"/>
    <x v="1"/>
    <x v="3"/>
    <s v="62-304.520 (8), F.A.C."/>
    <x v="3"/>
    <x v="3"/>
    <x v="23"/>
    <x v="64"/>
    <s v="Retail Sales and Services"/>
    <n v="1410"/>
    <x v="0"/>
    <s v="Indian River County"/>
    <x v="18"/>
    <x v="1"/>
    <m/>
    <m/>
    <n v="0"/>
    <n v="1"/>
    <n v="2405"/>
    <n v="759.74196814502841"/>
    <n v="7251.5278442194995"/>
    <n v="970.87746225823503"/>
    <n v="3180876.6418772181"/>
    <n v="7251.5278442194995"/>
    <n v="970.87660396038928"/>
    <n v="3180876.6418772181"/>
    <n v="7251.5278442194995"/>
    <n v="970.87660396038928"/>
  </r>
  <r>
    <n v="2771"/>
    <x v="1"/>
    <x v="1"/>
    <x v="3"/>
    <s v="62-304.520 (8), F.A.C."/>
    <x v="3"/>
    <x v="3"/>
    <x v="23"/>
    <x v="65"/>
    <s v="Wholesale Sales and Services &lt;Excluding warehouses associated with industrial use&gt;"/>
    <n v="1000"/>
    <x v="0"/>
    <s v="Indian River County"/>
    <x v="18"/>
    <x v="1"/>
    <m/>
    <m/>
    <n v="0"/>
    <n v="1"/>
    <n v="3"/>
    <n v="3.5317574027877191E-2"/>
    <n v="0.32195540911681952"/>
    <n v="4.4386032615734913E-2"/>
    <n v="150.51728298069239"/>
    <n v="0.32195540911681952"/>
    <n v="4.4385993376554495E-2"/>
    <n v="150.51728298069239"/>
    <n v="0.32195540911681952"/>
    <n v="4.4385993376554495E-2"/>
  </r>
  <r>
    <n v="2772"/>
    <x v="1"/>
    <x v="1"/>
    <x v="3"/>
    <s v="62-304.520 (8), F.A.C."/>
    <x v="3"/>
    <x v="3"/>
    <x v="23"/>
    <x v="65"/>
    <s v="Wholesale Sales and Services &lt;Excluding warehouses associated with industrial use&gt;"/>
    <n v="1420"/>
    <x v="0"/>
    <s v="City of Vero Beach                        Indian River County    Indian River County"/>
    <x v="18"/>
    <x v="1"/>
    <m/>
    <m/>
    <n v="0"/>
    <n v="1"/>
    <n v="10"/>
    <n v="1.3274479835745256E-2"/>
    <n v="0.14844812834630719"/>
    <n v="1.9814611121294724E-2"/>
    <n v="55.256568944819399"/>
    <n v="0.14844812834630719"/>
    <n v="1.9814593604317907E-2"/>
    <n v="55.256568944819399"/>
    <n v="0.14844812834630719"/>
    <n v="1.9814593604317907E-2"/>
  </r>
  <r>
    <n v="2773"/>
    <x v="1"/>
    <x v="1"/>
    <x v="3"/>
    <s v="62-304.520 (8), F.A.C."/>
    <x v="3"/>
    <x v="3"/>
    <x v="23"/>
    <x v="65"/>
    <s v="Wholesale Sales and Services &lt;Excluding warehouses associated with industrial use&gt;"/>
    <n v="1420"/>
    <x v="0"/>
    <s v="Indian River County"/>
    <x v="18"/>
    <x v="1"/>
    <m/>
    <m/>
    <n v="0"/>
    <n v="1"/>
    <n v="2067"/>
    <n v="510.0149905006424"/>
    <n v="4944.7402275012892"/>
    <n v="667.46187726434857"/>
    <n v="2095793.107049159"/>
    <n v="4944.7402275012892"/>
    <n v="667.46128719905789"/>
    <n v="2095793.107049159"/>
    <n v="4944.7402275012892"/>
    <n v="667.46128719905789"/>
  </r>
  <r>
    <n v="2774"/>
    <x v="1"/>
    <x v="1"/>
    <x v="3"/>
    <s v="62-304.520 (8), F.A.C."/>
    <x v="3"/>
    <x v="3"/>
    <x v="23"/>
    <x v="66"/>
    <s v="Professional Services"/>
    <n v="1000"/>
    <x v="0"/>
    <s v="Indian River County"/>
    <x v="18"/>
    <x v="1"/>
    <m/>
    <m/>
    <n v="0"/>
    <n v="1"/>
    <n v="5"/>
    <n v="0.16879030527912581"/>
    <n v="1.6486650614387295"/>
    <n v="0.23548797442548935"/>
    <n v="678.29028962459051"/>
    <n v="1.6486650614387295"/>
    <n v="0.23548776624389239"/>
    <n v="678.29028962459051"/>
    <n v="1.6486650614387295"/>
    <n v="0.23548776624389239"/>
  </r>
  <r>
    <n v="2775"/>
    <x v="1"/>
    <x v="1"/>
    <x v="3"/>
    <s v="62-304.520 (8), F.A.C."/>
    <x v="3"/>
    <x v="3"/>
    <x v="23"/>
    <x v="66"/>
    <s v="Professional Services"/>
    <n v="1430"/>
    <x v="0"/>
    <s v="City of Vero Beach                        Indian River County    Indian River County"/>
    <x v="18"/>
    <x v="1"/>
    <m/>
    <m/>
    <n v="0"/>
    <n v="1"/>
    <n v="40"/>
    <n v="7.3340882896423279E-2"/>
    <n v="0.81740475076496677"/>
    <n v="0.11157279941944166"/>
    <n v="304.51156244065317"/>
    <n v="0.81740475076496677"/>
    <n v="0.11157270078424134"/>
    <n v="304.51156244065317"/>
    <n v="0.81740475076496677"/>
    <n v="0.11157270078424134"/>
  </r>
  <r>
    <n v="2776"/>
    <x v="1"/>
    <x v="1"/>
    <x v="3"/>
    <s v="62-304.520 (8), F.A.C."/>
    <x v="3"/>
    <x v="3"/>
    <x v="23"/>
    <x v="66"/>
    <s v="Professional Services"/>
    <n v="1430"/>
    <x v="0"/>
    <s v="Indian River County"/>
    <x v="18"/>
    <x v="1"/>
    <m/>
    <m/>
    <n v="0"/>
    <n v="1"/>
    <n v="1621"/>
    <n v="355.52376256788909"/>
    <n v="3472.1554400358718"/>
    <n v="468.12519372119914"/>
    <n v="1463128.9313274517"/>
    <n v="3472.1554400358718"/>
    <n v="468.12477987819517"/>
    <n v="1463128.9313274517"/>
    <n v="3472.1554400358718"/>
    <n v="468.12477987819517"/>
  </r>
  <r>
    <n v="2777"/>
    <x v="1"/>
    <x v="1"/>
    <x v="3"/>
    <s v="62-304.520 (8), F.A.C."/>
    <x v="3"/>
    <x v="3"/>
    <x v="23"/>
    <x v="83"/>
    <s v="Cultural and Entertainment"/>
    <n v="1440"/>
    <x v="0"/>
    <s v="Indian River County"/>
    <x v="18"/>
    <x v="1"/>
    <m/>
    <m/>
    <n v="0"/>
    <n v="1"/>
    <n v="58"/>
    <n v="14.002009703336851"/>
    <n v="131.97159367071237"/>
    <n v="17.963355480495593"/>
    <n v="58446.259410896382"/>
    <n v="131.97159367071237"/>
    <n v="17.963339600109187"/>
    <n v="58446.259410896382"/>
    <n v="131.97159367071237"/>
    <n v="17.963339600109187"/>
  </r>
  <r>
    <n v="2778"/>
    <x v="1"/>
    <x v="1"/>
    <x v="3"/>
    <s v="62-304.520 (8), F.A.C."/>
    <x v="3"/>
    <x v="3"/>
    <x v="23"/>
    <x v="67"/>
    <s v="Tourist Services"/>
    <n v="1000"/>
    <x v="0"/>
    <s v="Indian River County"/>
    <x v="18"/>
    <x v="1"/>
    <m/>
    <m/>
    <n v="0"/>
    <n v="1"/>
    <n v="3"/>
    <n v="6.905532679521818E-3"/>
    <n v="7.1516135085491234E-2"/>
    <n v="1.0527427952117936E-2"/>
    <n v="25.801294159456241"/>
    <n v="7.1516135085491234E-2"/>
    <n v="1.0527418645414427E-2"/>
    <n v="25.801294159456241"/>
    <n v="7.1516135085491234E-2"/>
    <n v="1.0527418645414427E-2"/>
  </r>
  <r>
    <n v="2779"/>
    <x v="1"/>
    <x v="1"/>
    <x v="3"/>
    <s v="62-304.520 (8), F.A.C."/>
    <x v="3"/>
    <x v="3"/>
    <x v="23"/>
    <x v="67"/>
    <s v="Tourist Services"/>
    <n v="1450"/>
    <x v="0"/>
    <s v="City of Vero Beach                        Indian River County    Indian River County"/>
    <x v="18"/>
    <x v="1"/>
    <m/>
    <m/>
    <n v="0"/>
    <n v="1"/>
    <n v="15"/>
    <n v="5.0742800072938521E-2"/>
    <n v="0.58737460384578932"/>
    <n v="8.0683098052554372E-2"/>
    <n v="206.96765916100165"/>
    <n v="0.58737460384578932"/>
    <n v="8.068302672519144E-2"/>
    <n v="206.96765916100165"/>
    <n v="0.58737460384578932"/>
    <n v="8.068302672519144E-2"/>
  </r>
  <r>
    <n v="2780"/>
    <x v="1"/>
    <x v="1"/>
    <x v="3"/>
    <s v="62-304.520 (8), F.A.C."/>
    <x v="3"/>
    <x v="3"/>
    <x v="23"/>
    <x v="67"/>
    <s v="Tourist Services"/>
    <n v="1450"/>
    <x v="0"/>
    <s v="Indian River County"/>
    <x v="18"/>
    <x v="1"/>
    <m/>
    <m/>
    <n v="0"/>
    <n v="1"/>
    <n v="1328"/>
    <n v="574.06879507939391"/>
    <n v="6549.1569407837633"/>
    <n v="880.99223233899636"/>
    <n v="2403146.0936306771"/>
    <n v="6549.1569407837633"/>
    <n v="880.9914535035989"/>
    <n v="2403146.0936306771"/>
    <n v="6549.1569407837633"/>
    <n v="880.9914535035989"/>
  </r>
  <r>
    <n v="2781"/>
    <x v="1"/>
    <x v="1"/>
    <x v="3"/>
    <s v="62-304.520 (8), F.A.C."/>
    <x v="3"/>
    <x v="3"/>
    <x v="23"/>
    <x v="141"/>
    <s v="Mixed Commercial and Services"/>
    <n v="1470"/>
    <x v="0"/>
    <s v="City of Vero Beach                        Indian River County    Indian River County"/>
    <x v="18"/>
    <x v="1"/>
    <m/>
    <m/>
    <n v="0"/>
    <n v="1"/>
    <n v="1"/>
    <n v="1.6694943635078002E-5"/>
    <n v="1.4625457015040637E-4"/>
    <n v="1.9628524581640055E-5"/>
    <n v="6.8524758862064536E-2"/>
    <n v="1.4625457015040637E-4"/>
    <n v="1.9628507229171899E-5"/>
    <n v="6.8524758862064536E-2"/>
    <n v="1.4625457015040637E-4"/>
    <n v="1.9628507229171899E-5"/>
  </r>
  <r>
    <n v="2782"/>
    <x v="1"/>
    <x v="1"/>
    <x v="3"/>
    <s v="62-304.520 (8), F.A.C."/>
    <x v="3"/>
    <x v="3"/>
    <x v="23"/>
    <x v="141"/>
    <s v="Mixed Commercial and Services"/>
    <n v="1470"/>
    <x v="0"/>
    <s v="Indian River County"/>
    <x v="18"/>
    <x v="1"/>
    <m/>
    <m/>
    <n v="0"/>
    <n v="1"/>
    <n v="145"/>
    <n v="40.637926440863652"/>
    <n v="369.52176990878661"/>
    <n v="50.564650070705262"/>
    <n v="165761.66680028295"/>
    <n v="369.52176990878661"/>
    <n v="50.564605369358524"/>
    <n v="165761.66680028295"/>
    <n v="369.52176990878661"/>
    <n v="50.564605369358524"/>
  </r>
  <r>
    <n v="2783"/>
    <x v="1"/>
    <x v="1"/>
    <x v="3"/>
    <s v="62-304.520 (8), F.A.C."/>
    <x v="3"/>
    <x v="3"/>
    <x v="23"/>
    <x v="105"/>
    <s v="Cemeteries"/>
    <n v="1480"/>
    <x v="0"/>
    <s v="City of Vero Beach                        Indian River County    Indian River County"/>
    <x v="18"/>
    <x v="1"/>
    <m/>
    <m/>
    <n v="0"/>
    <n v="1"/>
    <n v="10"/>
    <n v="1.0134185988872746"/>
    <n v="8.144764422645336"/>
    <n v="1.1149654342273481"/>
    <n v="4026.323180387607"/>
    <n v="8.144764422645336"/>
    <n v="1.1149644485494807"/>
    <n v="4026.323180387607"/>
    <n v="8.144764422645336"/>
    <n v="1.1149644485494807"/>
  </r>
  <r>
    <n v="2784"/>
    <x v="1"/>
    <x v="1"/>
    <x v="3"/>
    <s v="62-304.520 (8), F.A.C."/>
    <x v="3"/>
    <x v="3"/>
    <x v="23"/>
    <x v="105"/>
    <s v="Cemeteries"/>
    <n v="1480"/>
    <x v="0"/>
    <s v="Indian River County"/>
    <x v="18"/>
    <x v="1"/>
    <m/>
    <m/>
    <n v="0"/>
    <n v="1"/>
    <n v="60"/>
    <n v="3.6875599087111999"/>
    <n v="31.098731633879275"/>
    <n v="4.365314523821592"/>
    <n v="14036.677391287365"/>
    <n v="31.098731633879275"/>
    <n v="4.3653106646939586"/>
    <n v="14036.677391287365"/>
    <n v="31.098731633879275"/>
    <n v="4.3653106646939586"/>
  </r>
  <r>
    <n v="2785"/>
    <x v="1"/>
    <x v="1"/>
    <x v="3"/>
    <s v="62-304.520 (8), F.A.C."/>
    <x v="3"/>
    <x v="3"/>
    <x v="23"/>
    <x v="90"/>
    <s v="Commercial and Services Under Construction"/>
    <n v="1490"/>
    <x v="0"/>
    <s v="Indian River County"/>
    <x v="18"/>
    <x v="1"/>
    <m/>
    <m/>
    <n v="0"/>
    <n v="1"/>
    <n v="99"/>
    <n v="18.011819547693314"/>
    <n v="192.26474637673374"/>
    <n v="26.413751746623184"/>
    <n v="74799.235787422265"/>
    <n v="192.26474637673374"/>
    <n v="26.413728395719474"/>
    <n v="74799.235787422265"/>
    <n v="192.26474637673374"/>
    <n v="26.413728395719474"/>
  </r>
  <r>
    <n v="2786"/>
    <x v="1"/>
    <x v="1"/>
    <x v="3"/>
    <s v="62-304.520 (8), F.A.C."/>
    <x v="3"/>
    <x v="3"/>
    <x v="23"/>
    <x v="95"/>
    <s v="Food Processing"/>
    <n v="1510"/>
    <x v="0"/>
    <s v="Indian River County"/>
    <x v="18"/>
    <x v="1"/>
    <m/>
    <m/>
    <n v="0"/>
    <n v="1"/>
    <n v="796"/>
    <n v="221.02221248748745"/>
    <n v="1811.7360741519456"/>
    <n v="260.40397345683994"/>
    <n v="879355.54545711889"/>
    <n v="1811.7360741519456"/>
    <n v="260.40374324841821"/>
    <n v="879355.54545711889"/>
    <n v="1811.7360741519456"/>
    <n v="260.40374324841821"/>
  </r>
  <r>
    <n v="2787"/>
    <x v="1"/>
    <x v="1"/>
    <x v="3"/>
    <s v="62-304.520 (8), F.A.C."/>
    <x v="3"/>
    <x v="3"/>
    <x v="23"/>
    <x v="106"/>
    <s v="Timber Processing"/>
    <n v="1520"/>
    <x v="0"/>
    <s v="Indian River County"/>
    <x v="18"/>
    <x v="1"/>
    <m/>
    <m/>
    <n v="0"/>
    <n v="1"/>
    <n v="76"/>
    <n v="23.298186526000002"/>
    <n v="194.47454369044755"/>
    <n v="27.522436631217591"/>
    <n v="95683.773932211159"/>
    <n v="194.47454369044755"/>
    <n v="27.522412300188304"/>
    <n v="95683.773932211159"/>
    <n v="194.47454369044755"/>
    <n v="27.522412300188304"/>
  </r>
  <r>
    <n v="2788"/>
    <x v="1"/>
    <x v="1"/>
    <x v="3"/>
    <s v="62-304.520 (8), F.A.C."/>
    <x v="3"/>
    <x v="3"/>
    <x v="23"/>
    <x v="68"/>
    <s v="Other Light Industrial"/>
    <n v="1000"/>
    <x v="0"/>
    <s v="Indian River County"/>
    <x v="18"/>
    <x v="1"/>
    <m/>
    <m/>
    <n v="0"/>
    <n v="1"/>
    <n v="14"/>
    <n v="0.25520693213947893"/>
    <n v="1.9091779303302361"/>
    <n v="0.2613927600635052"/>
    <n v="936.99710940310524"/>
    <n v="1.9091779303302361"/>
    <n v="0.26139252898095255"/>
    <n v="936.99710940310524"/>
    <n v="1.9091779303302361"/>
    <n v="0.26139252898095255"/>
  </r>
  <r>
    <n v="2789"/>
    <x v="1"/>
    <x v="1"/>
    <x v="3"/>
    <s v="62-304.520 (8), F.A.C."/>
    <x v="3"/>
    <x v="3"/>
    <x v="23"/>
    <x v="68"/>
    <s v="Other Light Industrial"/>
    <n v="1550"/>
    <x v="0"/>
    <s v="City of Vero Beach                        Indian River County    Indian River County"/>
    <x v="18"/>
    <x v="1"/>
    <m/>
    <m/>
    <n v="0"/>
    <n v="1"/>
    <n v="6"/>
    <n v="1.006236048450233E-2"/>
    <n v="0.10681852835175454"/>
    <n v="1.4393730451419427E-2"/>
    <n v="41.558228162671455"/>
    <n v="0.10681852835175454"/>
    <n v="1.4393717726736595E-2"/>
    <n v="41.558228162671455"/>
    <n v="0.10681852835175454"/>
    <n v="1.4393717726736595E-2"/>
  </r>
  <r>
    <n v="2790"/>
    <x v="1"/>
    <x v="1"/>
    <x v="3"/>
    <s v="62-304.520 (8), F.A.C."/>
    <x v="3"/>
    <x v="3"/>
    <x v="23"/>
    <x v="68"/>
    <s v="Other Light Industrial"/>
    <n v="1550"/>
    <x v="0"/>
    <s v="Indian River County"/>
    <x v="18"/>
    <x v="1"/>
    <m/>
    <m/>
    <n v="0"/>
    <n v="1"/>
    <n v="677"/>
    <n v="141.3579290107821"/>
    <n v="1184.5143184301398"/>
    <n v="167.0400693624164"/>
    <n v="567726.67005312361"/>
    <n v="1184.5143184301398"/>
    <n v="167.03992169174012"/>
    <n v="567726.67005312361"/>
    <n v="1184.5143184301398"/>
    <n v="167.03992169174012"/>
  </r>
  <r>
    <n v="2791"/>
    <x v="1"/>
    <x v="1"/>
    <x v="3"/>
    <s v="62-304.520 (8), F.A.C."/>
    <x v="3"/>
    <x v="3"/>
    <x v="23"/>
    <x v="91"/>
    <s v="Other Heavy Industrial"/>
    <n v="1560"/>
    <x v="0"/>
    <s v="Indian River County"/>
    <x v="18"/>
    <x v="1"/>
    <m/>
    <m/>
    <n v="0"/>
    <n v="1"/>
    <n v="94"/>
    <n v="30.154035764880337"/>
    <n v="250.47655560124511"/>
    <n v="34.897905561777108"/>
    <n v="121940.14766026594"/>
    <n v="250.47655560124511"/>
    <n v="34.897874710512923"/>
    <n v="121940.14766026594"/>
    <n v="250.47655560124511"/>
    <n v="34.897874710512923"/>
  </r>
  <r>
    <n v="2792"/>
    <x v="1"/>
    <x v="1"/>
    <x v="3"/>
    <s v="62-304.520 (8), F.A.C."/>
    <x v="3"/>
    <x v="3"/>
    <x v="23"/>
    <x v="146"/>
    <s v="Prestressed concrete plants"/>
    <n v="1562"/>
    <x v="0"/>
    <s v="Indian River County"/>
    <x v="18"/>
    <x v="1"/>
    <m/>
    <m/>
    <n v="0"/>
    <n v="1"/>
    <n v="109"/>
    <n v="45.969713767901027"/>
    <n v="352.99949813202227"/>
    <n v="50.793730143795806"/>
    <n v="177741.12051634668"/>
    <n v="352.99949813202227"/>
    <n v="50.793685239932273"/>
    <n v="177741.12051634668"/>
    <n v="352.99949813202227"/>
    <n v="50.793685239932273"/>
  </r>
  <r>
    <n v="2793"/>
    <x v="1"/>
    <x v="1"/>
    <x v="3"/>
    <s v="62-304.520 (8), F.A.C."/>
    <x v="3"/>
    <x v="3"/>
    <x v="23"/>
    <x v="127"/>
    <s v="Sand and Gravel Pits"/>
    <n v="1620"/>
    <x v="0"/>
    <s v="Indian River County"/>
    <x v="18"/>
    <x v="1"/>
    <m/>
    <m/>
    <n v="0"/>
    <n v="1"/>
    <n v="154"/>
    <n v="37.286837557755952"/>
    <n v="251.14507761043242"/>
    <n v="34.186258151198466"/>
    <n v="115488.08768466483"/>
    <n v="251.14507761043242"/>
    <n v="34.186227929061531"/>
    <n v="115488.08768466483"/>
    <n v="251.14507761043242"/>
    <n v="34.186227929061531"/>
  </r>
  <r>
    <n v="2794"/>
    <x v="1"/>
    <x v="1"/>
    <x v="3"/>
    <s v="62-304.520 (8), F.A.C."/>
    <x v="3"/>
    <x v="3"/>
    <x v="23"/>
    <x v="147"/>
    <s v="Phosphate quarries"/>
    <n v="1633"/>
    <x v="0"/>
    <s v="Indian River County"/>
    <x v="18"/>
    <x v="1"/>
    <m/>
    <m/>
    <n v="0"/>
    <n v="1"/>
    <n v="131"/>
    <n v="49.989247752351091"/>
    <n v="323.52105562483951"/>
    <n v="42.699278577150082"/>
    <n v="152969.04962881265"/>
    <n v="323.52105562483951"/>
    <n v="42.699240829133345"/>
    <n v="152969.04962881265"/>
    <n v="323.52105562483951"/>
    <n v="42.699240829133345"/>
  </r>
  <r>
    <n v="2795"/>
    <x v="1"/>
    <x v="1"/>
    <x v="3"/>
    <s v="62-304.520 (8), F.A.C."/>
    <x v="3"/>
    <x v="3"/>
    <x v="23"/>
    <x v="148"/>
    <s v="Holding Ponds"/>
    <n v="1660"/>
    <x v="0"/>
    <s v="Indian River County"/>
    <x v="18"/>
    <x v="1"/>
    <m/>
    <m/>
    <n v="0"/>
    <n v="1"/>
    <n v="105"/>
    <n v="46.529299847251153"/>
    <n v="300.64340527421626"/>
    <n v="40.538997295582156"/>
    <n v="143882.58766576785"/>
    <n v="300.64340527421626"/>
    <n v="40.538961457347845"/>
    <n v="143882.58766576785"/>
    <n v="300.64340527421626"/>
    <n v="40.538961457347845"/>
  </r>
  <r>
    <n v="2796"/>
    <x v="1"/>
    <x v="1"/>
    <x v="3"/>
    <s v="62-304.520 (8), F.A.C."/>
    <x v="3"/>
    <x v="3"/>
    <x v="23"/>
    <x v="69"/>
    <s v="Institutional (Educational,religious,health and military facilities)"/>
    <n v="1000"/>
    <x v="0"/>
    <s v="Indian River County"/>
    <x v="18"/>
    <x v="1"/>
    <m/>
    <m/>
    <n v="0"/>
    <n v="1"/>
    <n v="5"/>
    <n v="5.3622220985408437E-3"/>
    <n v="4.6138396136011325E-2"/>
    <n v="5.902261454061114E-3"/>
    <n v="19.043654111562851"/>
    <n v="4.6138396136011325E-2"/>
    <n v="5.9022562362056365E-3"/>
    <n v="19.043654111562851"/>
    <n v="4.6138396136011325E-2"/>
    <n v="5.9022562362056365E-3"/>
  </r>
  <r>
    <n v="2797"/>
    <x v="1"/>
    <x v="1"/>
    <x v="3"/>
    <s v="62-304.520 (8), F.A.C."/>
    <x v="3"/>
    <x v="3"/>
    <x v="23"/>
    <x v="69"/>
    <s v="Institutional (Educational,religious,health and military facilities)"/>
    <n v="1700"/>
    <x v="0"/>
    <s v="City of Vero Beach                        Indian River County    Indian River County"/>
    <x v="18"/>
    <x v="1"/>
    <m/>
    <m/>
    <n v="0"/>
    <n v="1"/>
    <n v="94"/>
    <n v="13.384854192575478"/>
    <n v="120.34376742778454"/>
    <n v="16.532592946370592"/>
    <n v="54536.418398681009"/>
    <n v="120.34376742778454"/>
    <n v="16.532578330840401"/>
    <n v="54536.418398681009"/>
    <n v="120.34376742778454"/>
    <n v="16.532578330840401"/>
  </r>
  <r>
    <n v="2798"/>
    <x v="1"/>
    <x v="1"/>
    <x v="3"/>
    <s v="62-304.520 (8), F.A.C."/>
    <x v="3"/>
    <x v="3"/>
    <x v="23"/>
    <x v="69"/>
    <s v="Institutional (Educational,religious,health and military facilities)"/>
    <n v="1700"/>
    <x v="0"/>
    <s v="Indian River County"/>
    <x v="18"/>
    <x v="1"/>
    <m/>
    <m/>
    <n v="0"/>
    <n v="1"/>
    <n v="1006"/>
    <n v="123.25674259033825"/>
    <n v="1037.7858258286035"/>
    <n v="141.35946033225085"/>
    <n v="477441.8515290356"/>
    <n v="1037.7858258286035"/>
    <n v="141.35933536434848"/>
    <n v="477441.8515290356"/>
    <n v="1037.7858258286035"/>
    <n v="141.35933536434848"/>
  </r>
  <r>
    <n v="2799"/>
    <x v="1"/>
    <x v="1"/>
    <x v="3"/>
    <s v="62-304.520 (8), F.A.C."/>
    <x v="3"/>
    <x v="3"/>
    <x v="23"/>
    <x v="70"/>
    <s v="Educational Facilities"/>
    <n v="1710"/>
    <x v="0"/>
    <s v="City of Vero Beach                        Indian River County    Indian River County"/>
    <x v="18"/>
    <x v="1"/>
    <m/>
    <m/>
    <n v="0"/>
    <n v="1"/>
    <n v="2"/>
    <n v="3.8392671178851499E-3"/>
    <n v="3.8280772385728003E-2"/>
    <n v="5.5860679524992584E-3"/>
    <n v="15.787280809163986"/>
    <n v="3.8280772385728003E-2"/>
    <n v="5.5860630141725803E-3"/>
    <n v="15.787280809163986"/>
    <n v="3.8280772385728003E-2"/>
    <n v="5.5860630141725803E-3"/>
  </r>
  <r>
    <n v="2800"/>
    <x v="1"/>
    <x v="1"/>
    <x v="3"/>
    <s v="62-304.520 (8), F.A.C."/>
    <x v="3"/>
    <x v="3"/>
    <x v="23"/>
    <x v="70"/>
    <s v="Educational Facilities"/>
    <n v="1710"/>
    <x v="0"/>
    <s v="Indian River County"/>
    <x v="18"/>
    <x v="1"/>
    <m/>
    <m/>
    <n v="0"/>
    <n v="1"/>
    <n v="704"/>
    <n v="265.63667290084459"/>
    <n v="2177.2236259842721"/>
    <n v="293.89768900375697"/>
    <n v="1100783.0657639811"/>
    <n v="2177.2236259842721"/>
    <n v="293.89742918543561"/>
    <n v="1100783.0657639811"/>
    <n v="2177.2236259842721"/>
    <n v="293.89742918543561"/>
  </r>
  <r>
    <n v="2801"/>
    <x v="1"/>
    <x v="1"/>
    <x v="3"/>
    <s v="62-304.520 (8), F.A.C."/>
    <x v="3"/>
    <x v="3"/>
    <x v="23"/>
    <x v="71"/>
    <s v="Religious"/>
    <n v="1720"/>
    <x v="0"/>
    <s v="City of Vero Beach                        Indian River County    Indian River County"/>
    <x v="18"/>
    <x v="1"/>
    <m/>
    <m/>
    <n v="0"/>
    <n v="1"/>
    <n v="14"/>
    <n v="4.9621199065938926E-2"/>
    <n v="0.43133282021509206"/>
    <n v="5.8863430456673554E-2"/>
    <n v="198.46561772364683"/>
    <n v="0.43133282021509206"/>
    <n v="5.8863378418844446E-2"/>
    <n v="198.46561772364683"/>
    <n v="0.43133282021509206"/>
    <n v="5.8863378418844446E-2"/>
  </r>
  <r>
    <n v="2802"/>
    <x v="1"/>
    <x v="1"/>
    <x v="3"/>
    <s v="62-304.520 (8), F.A.C."/>
    <x v="3"/>
    <x v="3"/>
    <x v="23"/>
    <x v="71"/>
    <s v="Religious"/>
    <n v="1720"/>
    <x v="0"/>
    <s v="Indian River County"/>
    <x v="18"/>
    <x v="1"/>
    <m/>
    <m/>
    <n v="0"/>
    <n v="1"/>
    <n v="1123"/>
    <n v="312.54329198607542"/>
    <n v="2673.4144136193872"/>
    <n v="367.24533518186485"/>
    <n v="1276425.5427025408"/>
    <n v="2673.4144136193872"/>
    <n v="367.24501052103847"/>
    <n v="1276425.5427025408"/>
    <n v="2673.4144136193872"/>
    <n v="367.24501052103847"/>
  </r>
  <r>
    <n v="2803"/>
    <x v="1"/>
    <x v="1"/>
    <x v="3"/>
    <s v="62-304.520 (8), F.A.C."/>
    <x v="3"/>
    <x v="3"/>
    <x v="23"/>
    <x v="72"/>
    <s v="Medical and Health Care"/>
    <n v="1000"/>
    <x v="0"/>
    <s v="Indian River County"/>
    <x v="18"/>
    <x v="1"/>
    <m/>
    <m/>
    <n v="0"/>
    <n v="1"/>
    <n v="3"/>
    <n v="2.6338612443046132E-2"/>
    <n v="0.16401828737203877"/>
    <n v="2.1716387369101267E-2"/>
    <n v="78.356409540495747"/>
    <n v="0.16401828737203877"/>
    <n v="2.1716368170871678E-2"/>
    <n v="78.356409540495747"/>
    <n v="0.16401828737203877"/>
    <n v="2.1716368170871678E-2"/>
  </r>
  <r>
    <n v="2804"/>
    <x v="1"/>
    <x v="1"/>
    <x v="3"/>
    <s v="62-304.520 (8), F.A.C."/>
    <x v="3"/>
    <x v="3"/>
    <x v="23"/>
    <x v="72"/>
    <s v="Medical and Health Care"/>
    <n v="1740"/>
    <x v="0"/>
    <s v="City of Vero Beach                        Indian River County    Indian River County"/>
    <x v="18"/>
    <x v="1"/>
    <m/>
    <m/>
    <n v="0"/>
    <n v="1"/>
    <n v="3"/>
    <n v="1.739789713060518E-3"/>
    <n v="1.6412406334331574E-2"/>
    <n v="2.3305998397432602E-3"/>
    <n v="7.1027788253855162"/>
    <n v="1.6412406334331574E-2"/>
    <n v="2.330597779391784E-3"/>
    <n v="7.1027788253855162"/>
    <n v="1.6412406334331574E-2"/>
    <n v="2.330597779391784E-3"/>
  </r>
  <r>
    <n v="2805"/>
    <x v="1"/>
    <x v="1"/>
    <x v="3"/>
    <s v="62-304.520 (8), F.A.C."/>
    <x v="3"/>
    <x v="3"/>
    <x v="23"/>
    <x v="72"/>
    <s v="Medical and Health Care"/>
    <n v="1740"/>
    <x v="0"/>
    <s v="Indian River County"/>
    <x v="18"/>
    <x v="1"/>
    <m/>
    <m/>
    <n v="0"/>
    <n v="1"/>
    <n v="876"/>
    <n v="356.76424546356253"/>
    <n v="2834.3230440622947"/>
    <n v="387.91875880954734"/>
    <n v="1436051.0586550219"/>
    <n v="2834.3230440622947"/>
    <n v="387.91841587251679"/>
    <n v="1436051.0586550219"/>
    <n v="2834.3230440622947"/>
    <n v="387.91841587251679"/>
  </r>
  <r>
    <n v="2806"/>
    <x v="1"/>
    <x v="1"/>
    <x v="3"/>
    <s v="62-304.520 (8), F.A.C."/>
    <x v="3"/>
    <x v="3"/>
    <x v="23"/>
    <x v="14"/>
    <s v="Governmental"/>
    <n v="1000"/>
    <x v="0"/>
    <s v="City of Vero Beach                        Indian River County    Indian River County"/>
    <x v="18"/>
    <x v="1"/>
    <m/>
    <m/>
    <n v="0"/>
    <n v="1"/>
    <n v="14"/>
    <n v="4.9608171056446125E-2"/>
    <n v="0.42455540784665879"/>
    <n v="5.7114310971956211E-2"/>
    <n v="191.96463043655871"/>
    <n v="0.42455540784665879"/>
    <n v="5.7114260480424832E-2"/>
    <n v="191.96463043655871"/>
    <n v="0.42455540784665879"/>
    <n v="5.7114260480424832E-2"/>
  </r>
  <r>
    <n v="2807"/>
    <x v="1"/>
    <x v="1"/>
    <x v="3"/>
    <s v="62-304.520 (8), F.A.C."/>
    <x v="3"/>
    <x v="3"/>
    <x v="23"/>
    <x v="14"/>
    <s v="Governmental"/>
    <n v="1000"/>
    <x v="0"/>
    <s v="Indian River County"/>
    <x v="18"/>
    <x v="1"/>
    <m/>
    <m/>
    <n v="0"/>
    <n v="1"/>
    <n v="50"/>
    <n v="14.483320778217294"/>
    <n v="117.47709812724989"/>
    <n v="15.969368842305929"/>
    <n v="59060.136947296072"/>
    <n v="117.47709812724989"/>
    <n v="15.969354724690326"/>
    <n v="59060.136947296072"/>
    <n v="117.47709812724989"/>
    <n v="15.969354724690326"/>
  </r>
  <r>
    <n v="2808"/>
    <x v="1"/>
    <x v="1"/>
    <x v="3"/>
    <s v="62-304.520 (8), F.A.C."/>
    <x v="3"/>
    <x v="3"/>
    <x v="23"/>
    <x v="14"/>
    <s v="Governmental"/>
    <n v="1750"/>
    <x v="0"/>
    <s v="City of Vero Beach                        Indian River County    Indian River County"/>
    <x v="18"/>
    <x v="1"/>
    <m/>
    <m/>
    <n v="0"/>
    <n v="1"/>
    <n v="96"/>
    <n v="0.30715889086489667"/>
    <n v="2.613317164988366"/>
    <n v="0.35252368083072011"/>
    <n v="1246.3275715734294"/>
    <n v="2.613317164988366"/>
    <n v="0.3525233691844758"/>
    <n v="1246.3275715734294"/>
    <n v="2.613317164988366"/>
    <n v="0.3525233691844758"/>
  </r>
  <r>
    <n v="2809"/>
    <x v="1"/>
    <x v="1"/>
    <x v="3"/>
    <s v="62-304.520 (8), F.A.C."/>
    <x v="3"/>
    <x v="3"/>
    <x v="23"/>
    <x v="14"/>
    <s v="Governmental"/>
    <n v="1750"/>
    <x v="0"/>
    <s v="Indian River County"/>
    <x v="18"/>
    <x v="1"/>
    <m/>
    <m/>
    <n v="0"/>
    <n v="1"/>
    <n v="6243"/>
    <n v="2307.18267437335"/>
    <n v="19396.939070482371"/>
    <n v="2609.0512957033143"/>
    <n v="9337614.7944569886"/>
    <n v="19396.939070482371"/>
    <n v="2609.048989188655"/>
    <n v="9337614.7944569886"/>
    <n v="19396.939070482371"/>
    <n v="2609.048989188655"/>
  </r>
  <r>
    <n v="2810"/>
    <x v="1"/>
    <x v="1"/>
    <x v="3"/>
    <s v="62-304.520 (8), F.A.C."/>
    <x v="3"/>
    <x v="3"/>
    <x v="23"/>
    <x v="84"/>
    <s v="Other Institutional"/>
    <n v="1770"/>
    <x v="0"/>
    <s v="Indian River County"/>
    <x v="18"/>
    <x v="1"/>
    <m/>
    <m/>
    <n v="0"/>
    <n v="1"/>
    <n v="116"/>
    <n v="37.117858084099147"/>
    <n v="312.84597305116972"/>
    <n v="42.867395620871626"/>
    <n v="154407.71011847234"/>
    <n v="312.84597305116972"/>
    <n v="42.867357724232107"/>
    <n v="154407.71011847234"/>
    <n v="312.84597305116972"/>
    <n v="42.867357724232107"/>
  </r>
  <r>
    <n v="2811"/>
    <x v="1"/>
    <x v="1"/>
    <x v="3"/>
    <s v="62-304.520 (8), F.A.C."/>
    <x v="3"/>
    <x v="3"/>
    <x v="23"/>
    <x v="92"/>
    <s v="Recreational"/>
    <n v="1800"/>
    <x v="0"/>
    <s v="Indian River County"/>
    <x v="18"/>
    <x v="1"/>
    <m/>
    <m/>
    <n v="0"/>
    <n v="1"/>
    <n v="8"/>
    <n v="0.15964949300071066"/>
    <n v="1.3651527357001814"/>
    <n v="0.20936510911260384"/>
    <n v="639.57671547664575"/>
    <n v="1.3651527357001814"/>
    <n v="0.2093649240247541"/>
    <n v="639.57671547664575"/>
    <n v="1.3651527357001814"/>
    <n v="0.2093649240247541"/>
  </r>
  <r>
    <n v="2812"/>
    <x v="1"/>
    <x v="1"/>
    <x v="3"/>
    <s v="62-304.520 (8), F.A.C."/>
    <x v="3"/>
    <x v="3"/>
    <x v="23"/>
    <x v="124"/>
    <s v="Swimming Beach"/>
    <n v="1810"/>
    <x v="0"/>
    <s v="Indian River County"/>
    <x v="18"/>
    <x v="1"/>
    <m/>
    <m/>
    <n v="0"/>
    <n v="1"/>
    <n v="184"/>
    <n v="14.443063378691598"/>
    <n v="88.50739024440314"/>
    <n v="12.281226533147436"/>
    <n v="43231.494802600217"/>
    <n v="88.50739024440314"/>
    <n v="12.281215676009786"/>
    <n v="43231.494802600217"/>
    <n v="88.50739024440314"/>
    <n v="12.281215676009786"/>
  </r>
  <r>
    <n v="2813"/>
    <x v="1"/>
    <x v="1"/>
    <x v="3"/>
    <s v="62-304.520 (8), F.A.C."/>
    <x v="3"/>
    <x v="3"/>
    <x v="23"/>
    <x v="15"/>
    <s v="Golf Course"/>
    <n v="1820"/>
    <x v="0"/>
    <s v="Indian River County"/>
    <x v="18"/>
    <x v="1"/>
    <m/>
    <m/>
    <n v="0"/>
    <n v="1"/>
    <n v="4656"/>
    <n v="1728.9248348150415"/>
    <n v="12671.282051456326"/>
    <n v="1790.0070142231157"/>
    <n v="6491572.2157768365"/>
    <n v="12671.282051456326"/>
    <n v="1790.0054317791657"/>
    <n v="6491572.2157768365"/>
    <n v="12671.282051456326"/>
    <n v="1790.0054317791657"/>
  </r>
  <r>
    <n v="2814"/>
    <x v="1"/>
    <x v="1"/>
    <x v="3"/>
    <s v="62-304.520 (8), F.A.C."/>
    <x v="3"/>
    <x v="3"/>
    <x v="23"/>
    <x v="85"/>
    <s v="Marinas and Fish Camps"/>
    <n v="1840"/>
    <x v="0"/>
    <s v="Indian River County"/>
    <x v="18"/>
    <x v="1"/>
    <m/>
    <m/>
    <n v="0"/>
    <n v="1"/>
    <n v="7"/>
    <n v="0.47031275788488613"/>
    <n v="4.0337748602031391"/>
    <n v="0.58258955294943859"/>
    <n v="1867.7392300256854"/>
    <n v="4.0337748602031391"/>
    <n v="0.58258903791497085"/>
    <n v="1867.7392300256854"/>
    <n v="4.0337748602031391"/>
    <n v="0.58258903791497085"/>
  </r>
  <r>
    <n v="2815"/>
    <x v="1"/>
    <x v="1"/>
    <x v="3"/>
    <s v="62-304.520 (8), F.A.C."/>
    <x v="3"/>
    <x v="3"/>
    <x v="23"/>
    <x v="16"/>
    <s v="Parks and Zoos"/>
    <n v="1850"/>
    <x v="0"/>
    <s v="City of Vero Beach                        Indian River County    Indian River County"/>
    <x v="18"/>
    <x v="1"/>
    <m/>
    <m/>
    <n v="0"/>
    <n v="1"/>
    <n v="5"/>
    <n v="0.18962013717520931"/>
    <n v="1.6502462957996133"/>
    <n v="0.22228707056337024"/>
    <n v="784.13167420595698"/>
    <n v="1.6502462957996133"/>
    <n v="0.2222868740519468"/>
    <n v="784.13167420595698"/>
    <n v="1.6502462957996133"/>
    <n v="0.2222868740519468"/>
  </r>
  <r>
    <n v="2816"/>
    <x v="1"/>
    <x v="1"/>
    <x v="3"/>
    <s v="62-304.520 (8), F.A.C."/>
    <x v="3"/>
    <x v="3"/>
    <x v="23"/>
    <x v="16"/>
    <s v="Parks and Zoos"/>
    <n v="1850"/>
    <x v="0"/>
    <s v="Indian River County"/>
    <x v="18"/>
    <x v="1"/>
    <m/>
    <m/>
    <n v="0"/>
    <n v="1"/>
    <n v="224"/>
    <n v="48.002131218617741"/>
    <n v="387.28118380748566"/>
    <n v="53.033017824421712"/>
    <n v="194777.39408355887"/>
    <n v="387.28118380748566"/>
    <n v="53.032970940930674"/>
    <n v="194777.39408355887"/>
    <n v="387.28118380748566"/>
    <n v="53.032970940930674"/>
  </r>
  <r>
    <n v="2817"/>
    <x v="1"/>
    <x v="1"/>
    <x v="3"/>
    <s v="62-304.520 (8), F.A.C."/>
    <x v="3"/>
    <x v="3"/>
    <x v="23"/>
    <x v="74"/>
    <s v="Community Recreational Facilities"/>
    <n v="1860"/>
    <x v="0"/>
    <s v="Indian River County"/>
    <x v="18"/>
    <x v="1"/>
    <m/>
    <m/>
    <n v="0"/>
    <n v="1"/>
    <n v="189"/>
    <n v="30.272924041387558"/>
    <n v="276.18658162414579"/>
    <n v="38.17810724371364"/>
    <n v="123241.88496395138"/>
    <n v="276.18658162414579"/>
    <n v="38.178073492608725"/>
    <n v="123241.88496395138"/>
    <n v="276.18658162414579"/>
    <n v="38.178073492608725"/>
  </r>
  <r>
    <n v="2818"/>
    <x v="1"/>
    <x v="1"/>
    <x v="3"/>
    <s v="62-304.520 (8), F.A.C."/>
    <x v="3"/>
    <x v="3"/>
    <x v="23"/>
    <x v="24"/>
    <s v="Other Recreational(Riding stables, go-carttracks, skeet ranges, etc)"/>
    <n v="1890"/>
    <x v="0"/>
    <s v="Indian River County"/>
    <x v="18"/>
    <x v="1"/>
    <m/>
    <m/>
    <n v="0"/>
    <n v="1"/>
    <n v="142"/>
    <n v="39.515218978957257"/>
    <n v="329.19896008703404"/>
    <n v="42.983298223574209"/>
    <n v="148994.9904918739"/>
    <n v="329.19896008703404"/>
    <n v="42.983260224471749"/>
    <n v="148994.9904918739"/>
    <n v="329.19896008703404"/>
    <n v="42.983260224471749"/>
  </r>
  <r>
    <n v="2819"/>
    <x v="1"/>
    <x v="1"/>
    <x v="3"/>
    <s v="62-304.520 (8), F.A.C."/>
    <x v="3"/>
    <x v="3"/>
    <x v="23"/>
    <x v="0"/>
    <s v="Improved Pasture"/>
    <n v="1000"/>
    <x v="0"/>
    <s v="Indian River County"/>
    <x v="18"/>
    <x v="1"/>
    <s v="Not Ag"/>
    <m/>
    <n v="0"/>
    <n v="1"/>
    <n v="88"/>
    <n v="25.718379137892601"/>
    <n v="216.98017732315043"/>
    <n v="34.201252632157406"/>
    <n v="76423.395284139697"/>
    <n v="216.98017732315043"/>
    <n v="34.201222396764706"/>
    <n v="76423.395284139697"/>
    <n v="216.98017732315043"/>
    <n v="34.201222396764706"/>
  </r>
  <r>
    <n v="2820"/>
    <x v="1"/>
    <x v="1"/>
    <x v="3"/>
    <s v="62-304.520 (8), F.A.C."/>
    <x v="3"/>
    <x v="3"/>
    <x v="23"/>
    <x v="2"/>
    <s v="Citrus groves"/>
    <n v="1000"/>
    <x v="0"/>
    <s v="Indian River County"/>
    <x v="18"/>
    <x v="1"/>
    <s v="Not Ag"/>
    <m/>
    <n v="0"/>
    <n v="1"/>
    <n v="195"/>
    <n v="49.168431541185178"/>
    <n v="362.12393414489384"/>
    <n v="42.861507591783983"/>
    <n v="145503.70213997085"/>
    <n v="362.12393414489384"/>
    <n v="42.861469700349758"/>
    <n v="145503.70213997085"/>
    <n v="362.12393414489384"/>
    <n v="42.861469700349758"/>
  </r>
  <r>
    <n v="2821"/>
    <x v="1"/>
    <x v="1"/>
    <x v="3"/>
    <s v="62-304.520 (8), F.A.C."/>
    <x v="3"/>
    <x v="3"/>
    <x v="23"/>
    <x v="3"/>
    <s v="Abandoned tree crops"/>
    <n v="1000"/>
    <x v="0"/>
    <s v="Indian River County"/>
    <x v="18"/>
    <x v="1"/>
    <s v="Not Ag"/>
    <m/>
    <n v="0"/>
    <n v="1"/>
    <n v="24"/>
    <n v="9.4852089430551327"/>
    <n v="63.137309398312013"/>
    <n v="10.717967734526077"/>
    <n v="29110.691808603384"/>
    <n v="63.137309398312013"/>
    <n v="10.717958259377108"/>
    <n v="29110.691808603384"/>
    <n v="63.137309398312013"/>
    <n v="10.717958259377108"/>
  </r>
  <r>
    <n v="2822"/>
    <x v="1"/>
    <x v="1"/>
    <x v="3"/>
    <s v="62-304.520 (8), F.A.C."/>
    <x v="3"/>
    <x v="3"/>
    <x v="23"/>
    <x v="119"/>
    <s v="Ornamentals"/>
    <n v="1000"/>
    <x v="0"/>
    <s v="Indian River County"/>
    <x v="18"/>
    <x v="1"/>
    <s v="Not Ag"/>
    <m/>
    <n v="0"/>
    <n v="1"/>
    <n v="25"/>
    <n v="5.529781914442256"/>
    <n v="44.495981840847016"/>
    <n v="6.7192666752616779"/>
    <n v="17350.050355024156"/>
    <n v="44.495981840847016"/>
    <n v="6.7192607351381168"/>
    <n v="17350.050355024156"/>
    <n v="44.495981840847016"/>
    <n v="6.7192607351381168"/>
  </r>
  <r>
    <n v="2823"/>
    <x v="1"/>
    <x v="1"/>
    <x v="3"/>
    <s v="62-304.520 (8), F.A.C."/>
    <x v="3"/>
    <x v="3"/>
    <x v="23"/>
    <x v="26"/>
    <s v="Herbaceous Dry Prairie"/>
    <n v="1000"/>
    <x v="1"/>
    <s v="Indian River County"/>
    <x v="18"/>
    <x v="1"/>
    <m/>
    <m/>
    <n v="0"/>
    <n v="1"/>
    <n v="38"/>
    <n v="10.671019226769552"/>
    <n v="68.524810100057607"/>
    <n v="7.6786279718821229"/>
    <n v="28897.440657774059"/>
    <n v="68.524810100057607"/>
    <n v="7.6786211836415026"/>
    <n v="28897.440657774059"/>
    <n v="68.524810100057607"/>
    <n v="7.6786211836415026"/>
  </r>
  <r>
    <n v="2824"/>
    <x v="1"/>
    <x v="1"/>
    <x v="3"/>
    <s v="62-304.520 (8), F.A.C."/>
    <x v="3"/>
    <x v="3"/>
    <x v="23"/>
    <x v="27"/>
    <s v="Shrub and Brushland"/>
    <n v="1000"/>
    <x v="1"/>
    <s v="Indian River County"/>
    <x v="18"/>
    <x v="1"/>
    <m/>
    <m/>
    <n v="0"/>
    <n v="1"/>
    <n v="6"/>
    <n v="0.21526180486820962"/>
    <n v="1.6617793079010719"/>
    <n v="0.20869209342548048"/>
    <n v="687.35271477921822"/>
    <n v="1.6617793079010719"/>
    <n v="0.20869190893260639"/>
    <n v="687.35271477921822"/>
    <n v="1.6617793079010719"/>
    <n v="0.20869190893260639"/>
  </r>
  <r>
    <n v="2825"/>
    <x v="1"/>
    <x v="1"/>
    <x v="3"/>
    <s v="62-304.520 (8), F.A.C."/>
    <x v="3"/>
    <x v="3"/>
    <x v="23"/>
    <x v="4"/>
    <s v="Mixed Rangeland"/>
    <n v="1000"/>
    <x v="0"/>
    <s v="Indian River County"/>
    <x v="18"/>
    <x v="1"/>
    <s v="Not Ag"/>
    <m/>
    <n v="0"/>
    <n v="1"/>
    <n v="720"/>
    <n v="291.43206508451544"/>
    <n v="1775.0845094547687"/>
    <n v="201.35582329277671"/>
    <n v="786460.37624981895"/>
    <n v="1775.0845094547687"/>
    <n v="201.35564528548386"/>
    <n v="786460.37624981895"/>
    <n v="1775.0845094547687"/>
    <n v="201.35564528548386"/>
  </r>
  <r>
    <n v="2826"/>
    <x v="1"/>
    <x v="1"/>
    <x v="3"/>
    <s v="62-304.520 (8), F.A.C."/>
    <x v="3"/>
    <x v="3"/>
    <x v="23"/>
    <x v="28"/>
    <s v="Pine flatwoods"/>
    <n v="1000"/>
    <x v="1"/>
    <s v="Indian River County"/>
    <x v="18"/>
    <x v="1"/>
    <m/>
    <m/>
    <n v="0"/>
    <n v="1"/>
    <n v="18"/>
    <n v="1.0989144441178227"/>
    <n v="10.252304191564718"/>
    <n v="1.4133702133576287"/>
    <n v="3979.8605868847167"/>
    <n v="10.252304191564718"/>
    <n v="1.4133689638769755"/>
    <n v="3979.8605868847167"/>
    <n v="10.252304191564718"/>
    <n v="1.4133689638769755"/>
  </r>
  <r>
    <n v="2827"/>
    <x v="1"/>
    <x v="1"/>
    <x v="3"/>
    <s v="62-304.520 (8), F.A.C."/>
    <x v="3"/>
    <x v="3"/>
    <x v="23"/>
    <x v="29"/>
    <s v="Upland Hardwood Forest"/>
    <n v="1000"/>
    <x v="1"/>
    <s v="Indian River County"/>
    <x v="18"/>
    <x v="1"/>
    <m/>
    <m/>
    <n v="0"/>
    <n v="1"/>
    <n v="12"/>
    <n v="0.45833079027977253"/>
    <n v="3.0795682321771665"/>
    <n v="0.36992553666295719"/>
    <n v="1480.434444949839"/>
    <n v="3.0795682321771665"/>
    <n v="0.36992520963271658"/>
    <n v="1480.434444949839"/>
    <n v="3.0795682321771665"/>
    <n v="0.36992520963271658"/>
  </r>
  <r>
    <n v="2828"/>
    <x v="1"/>
    <x v="1"/>
    <x v="3"/>
    <s v="62-304.520 (8), F.A.C."/>
    <x v="3"/>
    <x v="3"/>
    <x v="23"/>
    <x v="33"/>
    <s v="Hardwood Conifer Mixed"/>
    <n v="1000"/>
    <x v="1"/>
    <s v="Indian River County"/>
    <x v="18"/>
    <x v="1"/>
    <m/>
    <m/>
    <n v="0"/>
    <n v="1"/>
    <n v="8"/>
    <n v="7.0848933964755127E-4"/>
    <n v="4.2060294492920558E-3"/>
    <n v="5.05301097936748E-4"/>
    <n v="1.8619371980016617"/>
    <n v="4.2060294492920558E-3"/>
    <n v="5.0530065122863165E-4"/>
    <n v="1.8619371980016617"/>
    <n v="4.2060294492920558E-3"/>
    <n v="5.0530065122863165E-4"/>
  </r>
  <r>
    <n v="2829"/>
    <x v="1"/>
    <x v="1"/>
    <x v="3"/>
    <s v="62-304.520 (8), F.A.C."/>
    <x v="3"/>
    <x v="3"/>
    <x v="23"/>
    <x v="34"/>
    <s v="Australian pine"/>
    <n v="1000"/>
    <x v="1"/>
    <s v="Indian River County"/>
    <x v="18"/>
    <x v="1"/>
    <m/>
    <m/>
    <n v="0"/>
    <n v="1"/>
    <n v="5"/>
    <n v="4.7664466967568602E-4"/>
    <n v="2.8903095768856614E-3"/>
    <n v="3.6306155084630778E-4"/>
    <n v="1.2668787518709284"/>
    <n v="2.8903095768856614E-3"/>
    <n v="3.6306122988413319E-4"/>
    <n v="1.2668787518709284"/>
    <n v="2.8903095768856614E-3"/>
    <n v="3.6306122988413319E-4"/>
  </r>
  <r>
    <n v="2830"/>
    <x v="1"/>
    <x v="1"/>
    <x v="3"/>
    <s v="62-304.520 (8), F.A.C."/>
    <x v="3"/>
    <x v="3"/>
    <x v="23"/>
    <x v="36"/>
    <s v="Streams and waterways"/>
    <n v="1000"/>
    <x v="1"/>
    <s v="Indian River County"/>
    <x v="18"/>
    <x v="1"/>
    <m/>
    <m/>
    <n v="0"/>
    <n v="1"/>
    <n v="3"/>
    <n v="3.017970117948209E-4"/>
    <n v="1.7564297787225919E-3"/>
    <n v="2.2207983949758942E-4"/>
    <n v="0.73287666422541964"/>
    <n v="1.7564297787225919E-3"/>
    <n v="2.2207964316936279E-4"/>
    <n v="0.73287666422541964"/>
    <n v="1.7564297787225919E-3"/>
    <n v="2.2207964316936279E-4"/>
  </r>
  <r>
    <n v="2831"/>
    <x v="1"/>
    <x v="1"/>
    <x v="3"/>
    <s v="62-304.520 (8), F.A.C."/>
    <x v="3"/>
    <x v="3"/>
    <x v="23"/>
    <x v="75"/>
    <s v="Disturbed land"/>
    <n v="7400"/>
    <x v="0"/>
    <s v="Indian River County"/>
    <x v="18"/>
    <x v="1"/>
    <m/>
    <m/>
    <n v="0"/>
    <n v="1"/>
    <n v="669"/>
    <n v="217.26946466180098"/>
    <n v="1088.5826571735638"/>
    <n v="133.59932701331536"/>
    <n v="555376.87486466102"/>
    <n v="1088.5826571735638"/>
    <n v="133.59920890570788"/>
    <n v="555376.87486466102"/>
    <n v="1088.5826571735638"/>
    <n v="133.59920890570788"/>
  </r>
  <r>
    <n v="2832"/>
    <x v="1"/>
    <x v="1"/>
    <x v="3"/>
    <s v="62-304.520 (8), F.A.C."/>
    <x v="3"/>
    <x v="3"/>
    <x v="23"/>
    <x v="93"/>
    <s v="Rural land in transition without positive indicators of intended activity"/>
    <n v="1000"/>
    <x v="0"/>
    <s v="Indian River County"/>
    <x v="18"/>
    <x v="1"/>
    <m/>
    <m/>
    <n v="0"/>
    <n v="1"/>
    <n v="25"/>
    <n v="2.8314564765708092"/>
    <n v="18.712598353720633"/>
    <n v="2.3511444921142219"/>
    <n v="8963.126959406658"/>
    <n v="18.712598353720633"/>
    <n v="2.3511424136003773"/>
    <n v="8963.126959406658"/>
    <n v="18.712598353720633"/>
    <n v="2.3511424136003773"/>
  </r>
  <r>
    <n v="2833"/>
    <x v="1"/>
    <x v="1"/>
    <x v="3"/>
    <s v="62-304.520 (8), F.A.C."/>
    <x v="3"/>
    <x v="3"/>
    <x v="23"/>
    <x v="93"/>
    <s v="Rural land in transition without positive indicators of intended activity"/>
    <n v="7410"/>
    <x v="0"/>
    <s v="City of Vero Beach                        Indian River County    Indian River County"/>
    <x v="18"/>
    <x v="1"/>
    <m/>
    <m/>
    <n v="0"/>
    <n v="1"/>
    <n v="2"/>
    <n v="0.16047668976428314"/>
    <n v="1.2560418260098749"/>
    <n v="0.14800023745238056"/>
    <n v="563.49635026970577"/>
    <n v="1.2560418260098749"/>
    <n v="0.14800010661374319"/>
    <n v="563.49635026970577"/>
    <n v="1.2560418260098749"/>
    <n v="0.14800010661374319"/>
  </r>
  <r>
    <n v="2834"/>
    <x v="1"/>
    <x v="1"/>
    <x v="3"/>
    <s v="62-304.520 (8), F.A.C."/>
    <x v="3"/>
    <x v="3"/>
    <x v="23"/>
    <x v="93"/>
    <s v="Rural land in transition without positive indicators of intended activity"/>
    <n v="7410"/>
    <x v="0"/>
    <s v="Indian River County"/>
    <x v="18"/>
    <x v="1"/>
    <m/>
    <m/>
    <n v="0"/>
    <n v="1"/>
    <n v="1636"/>
    <n v="680.94531846006089"/>
    <n v="3801.2274910051524"/>
    <n v="456.30559791926561"/>
    <n v="1875636.8663191383"/>
    <n v="3801.2274910051524"/>
    <n v="456.30519452529927"/>
    <n v="1875636.8663191383"/>
    <n v="3801.2274910051524"/>
    <n v="456.30519452529927"/>
  </r>
  <r>
    <n v="2835"/>
    <x v="1"/>
    <x v="1"/>
    <x v="3"/>
    <s v="62-304.520 (8), F.A.C."/>
    <x v="3"/>
    <x v="3"/>
    <x v="23"/>
    <x v="126"/>
    <s v="Borrow areas"/>
    <n v="7420"/>
    <x v="0"/>
    <s v="Indian River County"/>
    <x v="18"/>
    <x v="1"/>
    <m/>
    <m/>
    <n v="0"/>
    <n v="1"/>
    <n v="69"/>
    <n v="17.645035430133852"/>
    <n v="4.5222695372287713"/>
    <n v="0.44507309837210224"/>
    <n v="19310.053719055864"/>
    <n v="4.5222695372287713"/>
    <n v="0.44507270490815276"/>
    <n v="19310.053719055864"/>
    <n v="4.5222695372287713"/>
    <n v="0.44507270490815276"/>
  </r>
  <r>
    <n v="2836"/>
    <x v="1"/>
    <x v="1"/>
    <x v="3"/>
    <s v="62-304.520 (8), F.A.C."/>
    <x v="3"/>
    <x v="3"/>
    <x v="23"/>
    <x v="18"/>
    <s v="Spoil areas"/>
    <n v="7430"/>
    <x v="0"/>
    <s v="Indian River County"/>
    <x v="18"/>
    <x v="1"/>
    <m/>
    <m/>
    <n v="0"/>
    <n v="1"/>
    <n v="10"/>
    <n v="0.58938923252597408"/>
    <n v="3.8248551047650738"/>
    <n v="0.52704278397617643"/>
    <n v="1820.8979539295403"/>
    <n v="3.8248551047650738"/>
    <n v="0.5270423180474646"/>
    <n v="1820.8979539295403"/>
    <n v="3.8248551047650738"/>
    <n v="0.5270423180474646"/>
  </r>
  <r>
    <n v="2837"/>
    <x v="1"/>
    <x v="1"/>
    <x v="3"/>
    <s v="62-304.520 (8), F.A.C."/>
    <x v="3"/>
    <x v="3"/>
    <x v="23"/>
    <x v="76"/>
    <s v="Airports"/>
    <n v="8110"/>
    <x v="0"/>
    <s v="City of Vero Beach                        Indian River County    Indian River County"/>
    <x v="18"/>
    <x v="1"/>
    <m/>
    <m/>
    <n v="0"/>
    <n v="1"/>
    <n v="65"/>
    <n v="14.096194913429683"/>
    <n v="116.40473029209957"/>
    <n v="15.151727874073659"/>
    <n v="55629.479998708521"/>
    <n v="116.40473029209957"/>
    <n v="15.151714479288154"/>
    <n v="55629.479998708521"/>
    <n v="116.40473029209957"/>
    <n v="15.151714479288154"/>
  </r>
  <r>
    <n v="2838"/>
    <x v="1"/>
    <x v="1"/>
    <x v="3"/>
    <s v="62-304.520 (8), F.A.C."/>
    <x v="3"/>
    <x v="3"/>
    <x v="23"/>
    <x v="76"/>
    <s v="Airports"/>
    <n v="8110"/>
    <x v="0"/>
    <s v="Indian River County"/>
    <x v="18"/>
    <x v="1"/>
    <m/>
    <m/>
    <n v="0"/>
    <n v="1"/>
    <n v="130"/>
    <n v="9.4317939234002939"/>
    <n v="79.320598313278651"/>
    <n v="10.720285349870069"/>
    <n v="36138.750932679017"/>
    <n v="79.320598313278651"/>
    <n v="10.720275872672238"/>
    <n v="36138.750932679017"/>
    <n v="79.320598313278651"/>
    <n v="10.720275872672238"/>
  </r>
  <r>
    <n v="2839"/>
    <x v="1"/>
    <x v="1"/>
    <x v="3"/>
    <s v="62-304.520 (8), F.A.C."/>
    <x v="3"/>
    <x v="3"/>
    <x v="23"/>
    <x v="143"/>
    <s v="Bus and truck terminals"/>
    <n v="8130"/>
    <x v="0"/>
    <s v="Indian River County"/>
    <x v="18"/>
    <x v="1"/>
    <m/>
    <m/>
    <n v="0"/>
    <n v="1"/>
    <n v="140"/>
    <n v="42.66612188554506"/>
    <n v="445.16105345505486"/>
    <n v="61.360635310750816"/>
    <n v="173114.65130493225"/>
    <n v="445.16105345505486"/>
    <n v="61.360581065284222"/>
    <n v="173114.65130493225"/>
    <n v="445.16105345505486"/>
    <n v="61.360581065284222"/>
  </r>
  <r>
    <n v="2840"/>
    <x v="1"/>
    <x v="1"/>
    <x v="3"/>
    <s v="62-304.520 (8), F.A.C."/>
    <x v="3"/>
    <x v="3"/>
    <x v="23"/>
    <x v="20"/>
    <s v="Roads and Highways"/>
    <n v="1000"/>
    <x v="0"/>
    <s v="Indian River County"/>
    <x v="18"/>
    <x v="1"/>
    <m/>
    <m/>
    <n v="0"/>
    <n v="1"/>
    <n v="2"/>
    <n v="1.1852782494363941E-2"/>
    <n v="9.3591918688225584E-2"/>
    <n v="1.1869533378508601E-2"/>
    <n v="41.858389964357897"/>
    <n v="9.3591918688225584E-2"/>
    <n v="1.18695228853256E-2"/>
    <n v="41.858389964357897"/>
    <n v="9.3591918688225584E-2"/>
    <n v="1.18695228853256E-2"/>
  </r>
  <r>
    <n v="2841"/>
    <x v="1"/>
    <x v="1"/>
    <x v="3"/>
    <s v="62-304.520 (8), F.A.C."/>
    <x v="3"/>
    <x v="3"/>
    <x v="23"/>
    <x v="20"/>
    <s v="Roads and Highways"/>
    <n v="8140"/>
    <x v="0"/>
    <s v="City of Vero Beach                        Indian River County    Indian River County"/>
    <x v="18"/>
    <x v="1"/>
    <m/>
    <m/>
    <n v="0"/>
    <n v="1"/>
    <n v="97"/>
    <n v="22.109737983936419"/>
    <n v="191.72307309025288"/>
    <n v="25.586955669565043"/>
    <n v="81234.022009272507"/>
    <n v="191.72307309025288"/>
    <n v="25.58693304958495"/>
    <n v="81234.022009272507"/>
    <n v="191.72307309025288"/>
    <n v="25.58693304958495"/>
  </r>
  <r>
    <n v="2842"/>
    <x v="1"/>
    <x v="1"/>
    <x v="3"/>
    <s v="62-304.520 (8), F.A.C."/>
    <x v="3"/>
    <x v="3"/>
    <x v="23"/>
    <x v="20"/>
    <s v="Roads and Highways"/>
    <n v="8140"/>
    <x v="0"/>
    <s v="Indian River County"/>
    <x v="18"/>
    <x v="1"/>
    <m/>
    <m/>
    <n v="0"/>
    <n v="1"/>
    <n v="1267"/>
    <n v="230.33357257669971"/>
    <n v="2014.6063136400055"/>
    <n v="270.3729683594691"/>
    <n v="863613.61015851481"/>
    <n v="2014.6063136400055"/>
    <n v="270.3727293380224"/>
    <n v="863613.61015851481"/>
    <n v="2014.6063136400055"/>
    <n v="270.3727293380224"/>
  </r>
  <r>
    <n v="2843"/>
    <x v="1"/>
    <x v="1"/>
    <x v="3"/>
    <s v="62-304.520 (8), F.A.C."/>
    <x v="3"/>
    <x v="3"/>
    <x v="23"/>
    <x v="58"/>
    <s v="Communications"/>
    <n v="8200"/>
    <x v="0"/>
    <s v="City of Vero Beach                        Indian River County    Indian River County"/>
    <x v="18"/>
    <x v="1"/>
    <m/>
    <m/>
    <n v="0"/>
    <n v="1"/>
    <n v="4"/>
    <n v="0.10120434749454231"/>
    <n v="0.99148561600161322"/>
    <n v="0.13731233575908913"/>
    <n v="417.66982200826214"/>
    <n v="0.99148561600161322"/>
    <n v="0.13731221436902069"/>
    <n v="417.66982200826214"/>
    <n v="0.99148561600161322"/>
    <n v="0.13731221436902069"/>
  </r>
  <r>
    <n v="2844"/>
    <x v="1"/>
    <x v="1"/>
    <x v="3"/>
    <s v="62-304.520 (8), F.A.C."/>
    <x v="3"/>
    <x v="3"/>
    <x v="23"/>
    <x v="58"/>
    <s v="Communications"/>
    <n v="8200"/>
    <x v="0"/>
    <s v="Indian River County"/>
    <x v="18"/>
    <x v="1"/>
    <m/>
    <m/>
    <n v="0"/>
    <n v="1"/>
    <n v="8"/>
    <n v="1.9124768519537831"/>
    <n v="16.941128379254902"/>
    <n v="2.4520619751265604"/>
    <n v="7901.7919896885996"/>
    <n v="16.941128379254902"/>
    <n v="2.4520598073972781"/>
    <n v="7901.7919896885996"/>
    <n v="16.941128379254902"/>
    <n v="2.4520598073972781"/>
  </r>
  <r>
    <n v="2845"/>
    <x v="1"/>
    <x v="1"/>
    <x v="3"/>
    <s v="62-304.520 (8), F.A.C."/>
    <x v="3"/>
    <x v="3"/>
    <x v="23"/>
    <x v="108"/>
    <s v="Utilities"/>
    <n v="1000"/>
    <x v="0"/>
    <s v="Indian River County"/>
    <x v="18"/>
    <x v="1"/>
    <m/>
    <m/>
    <n v="0"/>
    <n v="1"/>
    <n v="4"/>
    <n v="1.1801260963228583E-2"/>
    <n v="0.10458247966882514"/>
    <n v="1.5249269483802607E-2"/>
    <n v="46.384618070585141"/>
    <n v="0.10458247966882514"/>
    <n v="1.524925600278612E-2"/>
    <n v="46.384618070585141"/>
    <n v="0.10458247966882514"/>
    <n v="1.524925600278612E-2"/>
  </r>
  <r>
    <n v="2846"/>
    <x v="1"/>
    <x v="1"/>
    <x v="3"/>
    <s v="62-304.520 (8), F.A.C."/>
    <x v="3"/>
    <x v="3"/>
    <x v="23"/>
    <x v="108"/>
    <s v="Utilities"/>
    <n v="8300"/>
    <x v="0"/>
    <s v="City of Vero Beach                        Indian River County    Indian River County"/>
    <x v="18"/>
    <x v="1"/>
    <m/>
    <m/>
    <n v="0"/>
    <n v="1"/>
    <n v="2"/>
    <n v="1.1731351025787672E-2"/>
    <n v="0.11946376579187211"/>
    <n v="1.6353589182927626E-2"/>
    <n v="48.293387622392736"/>
    <n v="0.11946376579187211"/>
    <n v="1.635357472564461E-2"/>
    <n v="48.293387622392736"/>
    <n v="0.11946376579187211"/>
    <n v="1.635357472564461E-2"/>
  </r>
  <r>
    <n v="2847"/>
    <x v="1"/>
    <x v="1"/>
    <x v="3"/>
    <s v="62-304.520 (8), F.A.C."/>
    <x v="3"/>
    <x v="3"/>
    <x v="23"/>
    <x v="108"/>
    <s v="Utilities"/>
    <n v="8300"/>
    <x v="0"/>
    <s v="Indian River County"/>
    <x v="18"/>
    <x v="1"/>
    <m/>
    <m/>
    <n v="0"/>
    <n v="1"/>
    <n v="827"/>
    <n v="159.68885991606933"/>
    <n v="1327.4593344491061"/>
    <n v="185.74576704769856"/>
    <n v="615596.55019298568"/>
    <n v="1327.4593344491061"/>
    <n v="185.74560284037321"/>
    <n v="615596.55019298568"/>
    <n v="1327.4593344491061"/>
    <n v="185.74560284037321"/>
  </r>
  <r>
    <n v="2848"/>
    <x v="1"/>
    <x v="1"/>
    <x v="3"/>
    <s v="62-304.520 (8), F.A.C."/>
    <x v="3"/>
    <x v="3"/>
    <x v="23"/>
    <x v="59"/>
    <s v="Electrical power facilities"/>
    <n v="1000"/>
    <x v="0"/>
    <s v="City of Vero Beach                        Indian River County    Indian River County"/>
    <x v="18"/>
    <x v="1"/>
    <m/>
    <m/>
    <n v="0"/>
    <n v="1"/>
    <n v="1"/>
    <n v="4.3099601235354397E-4"/>
    <n v="2.9156042501517904E-3"/>
    <n v="3.9216841605811182E-4"/>
    <n v="1.3199076584111284"/>
    <n v="2.9156042501517904E-3"/>
    <n v="3.9216806936420002E-4"/>
    <n v="1.3199076584111284"/>
    <n v="2.9156042501517904E-3"/>
    <n v="3.9216806936420002E-4"/>
  </r>
  <r>
    <n v="2849"/>
    <x v="1"/>
    <x v="1"/>
    <x v="3"/>
    <s v="62-304.520 (8), F.A.C."/>
    <x v="3"/>
    <x v="3"/>
    <x v="23"/>
    <x v="59"/>
    <s v="Electrical power facilities"/>
    <n v="8310"/>
    <x v="0"/>
    <s v="City of Vero Beach                        Indian River County    Indian River County"/>
    <x v="18"/>
    <x v="1"/>
    <m/>
    <m/>
    <n v="0"/>
    <n v="1"/>
    <n v="6"/>
    <n v="0.56040596391494513"/>
    <n v="4.7870116580253201"/>
    <n v="0.64389899646390991"/>
    <n v="2176.4771647706889"/>
    <n v="4.7870116580253201"/>
    <n v="0.64389842722923096"/>
    <n v="2176.4771647706889"/>
    <n v="4.7870116580253201"/>
    <n v="0.64389842722923096"/>
  </r>
  <r>
    <n v="2850"/>
    <x v="1"/>
    <x v="1"/>
    <x v="3"/>
    <s v="62-304.520 (8), F.A.C."/>
    <x v="3"/>
    <x v="3"/>
    <x v="23"/>
    <x v="59"/>
    <s v="Electrical power facilities"/>
    <n v="8310"/>
    <x v="0"/>
    <s v="Indian River County"/>
    <x v="18"/>
    <x v="1"/>
    <m/>
    <m/>
    <n v="0"/>
    <n v="1"/>
    <n v="24"/>
    <n v="1.4253177793484344"/>
    <n v="9.9873803241651355"/>
    <n v="1.3624297372771774"/>
    <n v="4723.4351421745523"/>
    <n v="9.9873803241651355"/>
    <n v="1.3624285328301164"/>
    <n v="4723.4351421745523"/>
    <n v="9.9873803241651355"/>
    <n v="1.3624285328301164"/>
  </r>
  <r>
    <n v="2851"/>
    <x v="1"/>
    <x v="1"/>
    <x v="3"/>
    <s v="62-304.520 (8), F.A.C."/>
    <x v="3"/>
    <x v="3"/>
    <x v="23"/>
    <x v="22"/>
    <s v="Electrical power transmission lines"/>
    <n v="8320"/>
    <x v="0"/>
    <s v="Indian River County"/>
    <x v="18"/>
    <x v="1"/>
    <m/>
    <m/>
    <n v="0"/>
    <n v="1"/>
    <n v="72"/>
    <n v="14.202964987905704"/>
    <n v="80.935671064171785"/>
    <n v="9.7494211958776322"/>
    <n v="39182.407936937903"/>
    <n v="80.935671064171785"/>
    <n v="9.7494125769658684"/>
    <n v="39182.407936937903"/>
    <n v="80.935671064171785"/>
    <n v="9.7494125769658684"/>
  </r>
  <r>
    <n v="2852"/>
    <x v="1"/>
    <x v="1"/>
    <x v="3"/>
    <s v="62-304.520 (8), F.A.C."/>
    <x v="3"/>
    <x v="3"/>
    <x v="23"/>
    <x v="77"/>
    <s v="Water supply plants"/>
    <n v="8330"/>
    <x v="0"/>
    <s v="Indian River County"/>
    <x v="18"/>
    <x v="1"/>
    <m/>
    <m/>
    <n v="0"/>
    <n v="1"/>
    <n v="16"/>
    <n v="1.1551215851349532"/>
    <n v="9.925330474033748"/>
    <n v="1.3833838764552477"/>
    <n v="4700.7896832304687"/>
    <n v="9.925330474033748"/>
    <n v="1.3833826534838167"/>
    <n v="4700.7896832304687"/>
    <n v="9.925330474033748"/>
    <n v="1.3833826534838167"/>
  </r>
  <r>
    <n v="2853"/>
    <x v="1"/>
    <x v="1"/>
    <x v="3"/>
    <s v="62-304.520 (8), F.A.C."/>
    <x v="3"/>
    <x v="3"/>
    <x v="23"/>
    <x v="94"/>
    <s v="Sewage Treatment"/>
    <n v="8340"/>
    <x v="0"/>
    <s v="City of Vero Beach                        Indian River County    Indian River County"/>
    <x v="18"/>
    <x v="1"/>
    <m/>
    <m/>
    <n v="0"/>
    <n v="1"/>
    <n v="7"/>
    <n v="0.59846173275108872"/>
    <n v="5.4621332838338832"/>
    <n v="0.73346025345537524"/>
    <n v="2436.2793449641576"/>
    <n v="5.4621332838338832"/>
    <n v="0.73345960504465579"/>
    <n v="2436.2793449641576"/>
    <n v="5.4621332838338832"/>
    <n v="0.73345960504465579"/>
  </r>
  <r>
    <n v="2854"/>
    <x v="1"/>
    <x v="1"/>
    <x v="3"/>
    <s v="62-304.520 (8), F.A.C."/>
    <x v="3"/>
    <x v="3"/>
    <x v="23"/>
    <x v="94"/>
    <s v="Sewage Treatment"/>
    <n v="8340"/>
    <x v="0"/>
    <s v="Indian River County"/>
    <x v="18"/>
    <x v="1"/>
    <m/>
    <m/>
    <n v="0"/>
    <n v="1"/>
    <n v="197"/>
    <n v="26.468510159274299"/>
    <n v="224.82282655795328"/>
    <n v="31.781955237477536"/>
    <n v="106278.45574774526"/>
    <n v="224.82282655795328"/>
    <n v="31.78192714084879"/>
    <n v="106278.45574774526"/>
    <n v="224.82282655795328"/>
    <n v="31.78192714084879"/>
  </r>
  <r>
    <n v="2855"/>
    <x v="1"/>
    <x v="1"/>
    <x v="3"/>
    <s v="62-304.520 (8), F.A.C."/>
    <x v="3"/>
    <x v="3"/>
    <x v="23"/>
    <x v="60"/>
    <s v="Solid waste disposal"/>
    <n v="8350"/>
    <x v="0"/>
    <s v="Indian River County"/>
    <x v="18"/>
    <x v="1"/>
    <m/>
    <m/>
    <n v="0"/>
    <n v="1"/>
    <n v="154"/>
    <n v="17.26233266313308"/>
    <n v="148.9478260917152"/>
    <n v="20.478355381798284"/>
    <n v="68014.382043375561"/>
    <n v="148.9478260917152"/>
    <n v="20.47833727804273"/>
    <n v="68014.382043375561"/>
    <n v="148.9478260917152"/>
    <n v="20.47833727804273"/>
  </r>
  <r>
    <n v="2856"/>
    <x v="1"/>
    <x v="1"/>
    <x v="3"/>
    <s v="62-304.520 (8), F.A.C."/>
    <x v="3"/>
    <x v="3"/>
    <x v="23"/>
    <x v="25"/>
    <s v="Surface Water Collection Basin"/>
    <n v="8370"/>
    <x v="0"/>
    <s v="Indian River County"/>
    <x v="18"/>
    <x v="1"/>
    <m/>
    <m/>
    <n v="0"/>
    <n v="1"/>
    <n v="675"/>
    <n v="58.400565119656228"/>
    <n v="106.49941083634631"/>
    <n v="14.815842568971165"/>
    <n v="121571.65736362741"/>
    <n v="106.49941083634631"/>
    <n v="14.815829471122862"/>
    <n v="121571.65736362741"/>
    <n v="106.49941083634631"/>
    <n v="14.815829471122862"/>
  </r>
  <r>
    <n v="2857"/>
    <x v="1"/>
    <x v="1"/>
    <x v="3"/>
    <s v="62-304.520 (8), F.A.C."/>
    <x v="3"/>
    <x v="3"/>
    <x v="23"/>
    <x v="144"/>
    <s v="Other Open Lands- Unclassified"/>
    <n v="9999"/>
    <x v="0"/>
    <s v="Indian River County"/>
    <x v="18"/>
    <x v="1"/>
    <m/>
    <m/>
    <n v="0"/>
    <n v="1"/>
    <n v="27"/>
    <n v="0.42465886527676888"/>
    <n v="2.7818136881270847"/>
    <n v="0.41930023688739559"/>
    <n v="1278.6735070113568"/>
    <n v="2.7818136881270847"/>
    <n v="0.4192998662077751"/>
    <n v="1278.6735070113568"/>
    <n v="2.7818136881270847"/>
    <n v="0.4192998662077751"/>
  </r>
  <r>
    <n v="2858"/>
    <x v="1"/>
    <x v="1"/>
    <x v="3"/>
    <s v="62-304.520 (8), F.A.C."/>
    <x v="3"/>
    <x v="3"/>
    <x v="24"/>
    <x v="5"/>
    <s v="Residential, Low Density-Less than two dwelling units/acre"/>
    <n v="1000"/>
    <x v="0"/>
    <s v="IRFWCD                                          Indian River County"/>
    <x v="23"/>
    <x v="1"/>
    <m/>
    <m/>
    <n v="0"/>
    <n v="1"/>
    <n v="10"/>
    <n v="4.4947912806059864E-2"/>
    <n v="0.37319381729368523"/>
    <n v="5.0080065012325564E-2"/>
    <n v="171.93099823573763"/>
    <n v="0.37319381729368523"/>
    <n v="5.0080020739373045E-2"/>
    <n v="171.93099823573763"/>
    <n v="0.37319381729368523"/>
    <n v="5.0080020739373045E-2"/>
  </r>
  <r>
    <n v="2859"/>
    <x v="1"/>
    <x v="1"/>
    <x v="3"/>
    <s v="62-304.520 (8), F.A.C."/>
    <x v="3"/>
    <x v="3"/>
    <x v="24"/>
    <x v="5"/>
    <s v="Residential, Low Density-Less than two dwelling units/acre"/>
    <n v="1100"/>
    <x v="0"/>
    <s v="IRFWCD                                          Indian River County"/>
    <x v="23"/>
    <x v="1"/>
    <m/>
    <m/>
    <n v="0"/>
    <n v="1"/>
    <n v="419"/>
    <n v="10.082739537764445"/>
    <n v="91.16156276086322"/>
    <n v="12.758451258669718"/>
    <n v="39501.900762961013"/>
    <n v="91.16156276086322"/>
    <n v="12.758439979644706"/>
    <n v="39501.900762961013"/>
    <n v="91.16156276086322"/>
    <n v="12.758439979644706"/>
  </r>
  <r>
    <n v="2860"/>
    <x v="1"/>
    <x v="1"/>
    <x v="3"/>
    <s v="62-304.520 (8), F.A.C."/>
    <x v="3"/>
    <x v="3"/>
    <x v="24"/>
    <x v="5"/>
    <s v="Residential, Low Density-Less than two dwelling units/acre"/>
    <n v="1100"/>
    <x v="0"/>
    <s v="IRFWCD                                         IRFWCD Indian River County"/>
    <x v="23"/>
    <x v="1"/>
    <m/>
    <m/>
    <n v="0"/>
    <n v="1"/>
    <n v="1"/>
    <n v="3.1190389151169898E-4"/>
    <n v="2.4047453585769444E-3"/>
    <n v="3.1670462038616682E-4"/>
    <n v="1.1320754493267344"/>
    <n v="2.4047453585769444E-3"/>
    <n v="3.1670434040552702E-4"/>
    <n v="1.1320754493267344"/>
    <n v="2.4047453585769444E-3"/>
    <n v="3.1670434040552702E-4"/>
  </r>
  <r>
    <n v="2861"/>
    <x v="1"/>
    <x v="1"/>
    <x v="3"/>
    <s v="62-304.520 (8), F.A.C."/>
    <x v="3"/>
    <x v="3"/>
    <x v="24"/>
    <x v="5"/>
    <s v="Residential, Low Density-Less than two dwelling units/acre"/>
    <n v="1100"/>
    <x v="0"/>
    <s v="IRFWCD     SRIDROW                                     Indian River County"/>
    <x v="23"/>
    <x v="1"/>
    <m/>
    <m/>
    <n v="0"/>
    <n v="1"/>
    <n v="1"/>
    <n v="9.2939530121853298E-3"/>
    <n v="6.6503539808623752E-2"/>
    <n v="8.9750079092537835E-3"/>
    <n v="30.417506256505067"/>
    <n v="6.6503539808623752E-2"/>
    <n v="8.9749999749569997E-3"/>
    <n v="30.417506256505067"/>
    <n v="6.6503539808623752E-2"/>
    <n v="8.9749999749569997E-3"/>
  </r>
  <r>
    <n v="2862"/>
    <x v="1"/>
    <x v="1"/>
    <x v="3"/>
    <s v="62-304.520 (8), F.A.C."/>
    <x v="3"/>
    <x v="3"/>
    <x v="24"/>
    <x v="5"/>
    <s v="Residential, Low Density-Less than two dwelling units/acre"/>
    <n v="3000"/>
    <x v="0"/>
    <s v="IRFWCD                                          Indian River County"/>
    <x v="23"/>
    <x v="1"/>
    <m/>
    <m/>
    <n v="0"/>
    <n v="1"/>
    <n v="17"/>
    <n v="0.65422308676308871"/>
    <n v="3.3807574553661319"/>
    <n v="0.42777232568357687"/>
    <n v="1949.5027000055507"/>
    <n v="3.3807574553661319"/>
    <n v="0.42777194751426212"/>
    <n v="1949.5027000055507"/>
    <n v="3.3807574553661319"/>
    <n v="0.42777194751426212"/>
  </r>
  <r>
    <n v="2863"/>
    <x v="1"/>
    <x v="1"/>
    <x v="3"/>
    <s v="62-304.520 (8), F.A.C."/>
    <x v="3"/>
    <x v="3"/>
    <x v="24"/>
    <x v="6"/>
    <s v="Residential, Rural &lt; or = 0.5 dwelling units/acre"/>
    <n v="1000"/>
    <x v="0"/>
    <s v="IRFWCD                                          Indian River County"/>
    <x v="23"/>
    <x v="1"/>
    <m/>
    <m/>
    <n v="0"/>
    <n v="1"/>
    <n v="48"/>
    <n v="0.40286462389310768"/>
    <n v="3.5878818468885205"/>
    <n v="0.50809529443204371"/>
    <n v="1435.4989501443508"/>
    <n v="3.5878818468885205"/>
    <n v="0.50809484525373627"/>
    <n v="1435.4989501443508"/>
    <n v="3.5878818468885205"/>
    <n v="0.50809484525373627"/>
  </r>
  <r>
    <n v="2864"/>
    <x v="1"/>
    <x v="1"/>
    <x v="3"/>
    <s v="62-304.520 (8), F.A.C."/>
    <x v="3"/>
    <x v="3"/>
    <x v="24"/>
    <x v="6"/>
    <s v="Residential, Rural &lt; or = 0.5 dwelling units/acre"/>
    <n v="1180"/>
    <x v="0"/>
    <s v="IRFWCD                                          Indian River County"/>
    <x v="23"/>
    <x v="1"/>
    <m/>
    <m/>
    <n v="0"/>
    <n v="1"/>
    <n v="234"/>
    <n v="5.2320438830207028"/>
    <n v="44.273178376525458"/>
    <n v="6.1061693109907305"/>
    <n v="19542.213663148657"/>
    <n v="44.273178376525458"/>
    <n v="6.1061639128718666"/>
    <n v="19542.213663148657"/>
    <n v="44.273178376525458"/>
    <n v="6.1061639128718666"/>
  </r>
  <r>
    <n v="2865"/>
    <x v="1"/>
    <x v="1"/>
    <x v="3"/>
    <s v="62-304.520 (8), F.A.C."/>
    <x v="3"/>
    <x v="3"/>
    <x v="24"/>
    <x v="6"/>
    <s v="Residential, Rural &lt; or = 0.5 dwelling units/acre"/>
    <n v="3000"/>
    <x v="0"/>
    <s v="IRFWCD                                          Indian River County"/>
    <x v="23"/>
    <x v="1"/>
    <m/>
    <m/>
    <n v="0"/>
    <n v="1"/>
    <n v="47"/>
    <n v="0.99679104454111633"/>
    <n v="9.2538508214406345"/>
    <n v="1.3035853397336306"/>
    <n v="3946.7037262649897"/>
    <n v="9.2538508214406345"/>
    <n v="1.3035841873075755"/>
    <n v="3946.7037262649897"/>
    <n v="9.2538508214406345"/>
    <n v="1.3035841873075755"/>
  </r>
  <r>
    <n v="2866"/>
    <x v="1"/>
    <x v="1"/>
    <x v="3"/>
    <s v="62-304.520 (8), F.A.C."/>
    <x v="3"/>
    <x v="3"/>
    <x v="24"/>
    <x v="7"/>
    <s v="Low Density Under Construction"/>
    <n v="1190"/>
    <x v="0"/>
    <s v="IRFWCD                                          Indian River County"/>
    <x v="23"/>
    <x v="1"/>
    <m/>
    <m/>
    <n v="0"/>
    <n v="1"/>
    <n v="10"/>
    <n v="0.20764532074195483"/>
    <n v="1.9926722091962474"/>
    <n v="0.27940037613915303"/>
    <n v="855.57507535756406"/>
    <n v="1.9926722091962474"/>
    <n v="0.27940012913708567"/>
    <n v="855.57507535756406"/>
    <n v="1.9926722091962474"/>
    <n v="0.27940012913708567"/>
  </r>
  <r>
    <n v="2867"/>
    <x v="1"/>
    <x v="1"/>
    <x v="3"/>
    <s v="62-304.520 (8), F.A.C."/>
    <x v="3"/>
    <x v="3"/>
    <x v="24"/>
    <x v="8"/>
    <s v="Residential, Medium Density-Two-five dwellingunits per acre"/>
    <n v="1000"/>
    <x v="0"/>
    <s v="IRFWCD                                          Indian River County"/>
    <x v="23"/>
    <x v="1"/>
    <m/>
    <m/>
    <n v="0"/>
    <n v="1"/>
    <n v="2"/>
    <n v="1.8928898525507879E-5"/>
    <n v="2.1411325671070108E-4"/>
    <n v="3.1912777333819792E-5"/>
    <n v="7.873003699377451E-2"/>
    <n v="2.1411325671070108E-4"/>
    <n v="3.1912749121538702E-5"/>
    <n v="7.873003699377451E-2"/>
    <n v="2.1411325671070108E-4"/>
    <n v="3.1912749121538702E-5"/>
  </r>
  <r>
    <n v="2868"/>
    <x v="1"/>
    <x v="1"/>
    <x v="3"/>
    <s v="62-304.520 (8), F.A.C."/>
    <x v="3"/>
    <x v="3"/>
    <x v="24"/>
    <x v="8"/>
    <s v="Residential, Medium Density-Two-five dwellingunits per acre"/>
    <n v="1200"/>
    <x v="0"/>
    <s v="City of Vero Beach                        IRFWCD    Indian River County"/>
    <x v="23"/>
    <x v="1"/>
    <m/>
    <m/>
    <n v="0"/>
    <n v="1"/>
    <n v="202"/>
    <n v="28.562404773800278"/>
    <n v="260.17820208381477"/>
    <n v="38.19829691816394"/>
    <n v="103093.35061576046"/>
    <n v="260.17820208381477"/>
    <n v="38.198263149210455"/>
    <n v="103093.35061576046"/>
    <n v="260.17820208381477"/>
    <n v="38.198263149210455"/>
  </r>
  <r>
    <n v="2869"/>
    <x v="1"/>
    <x v="1"/>
    <x v="3"/>
    <s v="62-304.520 (8), F.A.C."/>
    <x v="3"/>
    <x v="3"/>
    <x v="24"/>
    <x v="8"/>
    <s v="Residential, Medium Density-Two-five dwellingunits per acre"/>
    <n v="1200"/>
    <x v="0"/>
    <s v="IRFWCD                                          Indian River County"/>
    <x v="23"/>
    <x v="1"/>
    <m/>
    <m/>
    <n v="0"/>
    <n v="1"/>
    <n v="857"/>
    <n v="22.463204058669458"/>
    <n v="213.56164241720703"/>
    <n v="31.179368221028628"/>
    <n v="88740.535248185886"/>
    <n v="213.56164241720703"/>
    <n v="31.179340657112892"/>
    <n v="88740.535248185886"/>
    <n v="213.56164241720703"/>
    <n v="31.179340657112892"/>
  </r>
  <r>
    <n v="2870"/>
    <x v="1"/>
    <x v="1"/>
    <x v="3"/>
    <s v="62-304.520 (8), F.A.C."/>
    <x v="3"/>
    <x v="3"/>
    <x v="24"/>
    <x v="8"/>
    <s v="Residential, Medium Density-Two-five dwellingunits per acre"/>
    <n v="1200"/>
    <x v="0"/>
    <s v="IRFWCD              City of Vero Beach                            Indian River County"/>
    <x v="23"/>
    <x v="1"/>
    <m/>
    <m/>
    <n v="0"/>
    <n v="1"/>
    <n v="132"/>
    <n v="2.4055610781734478"/>
    <n v="21.933266578573615"/>
    <n v="3.247795040042722"/>
    <n v="8845.2071897059559"/>
    <n v="21.933266578573615"/>
    <n v="3.2477921688508538"/>
    <n v="8845.2071897059559"/>
    <n v="21.933266578573615"/>
    <n v="3.2477921688508538"/>
  </r>
  <r>
    <n v="2871"/>
    <x v="1"/>
    <x v="1"/>
    <x v="3"/>
    <s v="62-304.520 (8), F.A.C."/>
    <x v="3"/>
    <x v="3"/>
    <x v="24"/>
    <x v="9"/>
    <s v="Fixed Single Family Units"/>
    <n v="1000"/>
    <x v="0"/>
    <s v="IRFWCD                                          Indian River County"/>
    <x v="23"/>
    <x v="1"/>
    <m/>
    <m/>
    <n v="0"/>
    <n v="1"/>
    <n v="33"/>
    <n v="0.20779087139620733"/>
    <n v="1.9343116116313011"/>
    <n v="0.28055057375221115"/>
    <n v="726.58172460342269"/>
    <n v="1.9343116116313011"/>
    <n v="0.28055032573331923"/>
    <n v="726.58172460342269"/>
    <n v="1.9343116116313011"/>
    <n v="0.28055032573331923"/>
  </r>
  <r>
    <n v="2872"/>
    <x v="1"/>
    <x v="1"/>
    <x v="3"/>
    <s v="62-304.520 (8), F.A.C."/>
    <x v="3"/>
    <x v="3"/>
    <x v="24"/>
    <x v="9"/>
    <s v="Fixed Single Family Units"/>
    <n v="1210"/>
    <x v="0"/>
    <s v="City of Vero Beach                        IRFWCD    Indian River County"/>
    <x v="23"/>
    <x v="1"/>
    <m/>
    <m/>
    <n v="0"/>
    <n v="1"/>
    <n v="192"/>
    <n v="0.21099573896346216"/>
    <n v="2.0908943356203626"/>
    <n v="0.30718499620452072"/>
    <n v="840.11260929985508"/>
    <n v="2.0908943356203626"/>
    <n v="0.30718472463964264"/>
    <n v="840.11260929985508"/>
    <n v="2.0908943356203626"/>
    <n v="0.30718472463964264"/>
  </r>
  <r>
    <n v="2873"/>
    <x v="1"/>
    <x v="1"/>
    <x v="3"/>
    <s v="62-304.520 (8), F.A.C."/>
    <x v="3"/>
    <x v="3"/>
    <x v="24"/>
    <x v="9"/>
    <s v="Fixed Single Family Units"/>
    <n v="1210"/>
    <x v="0"/>
    <s v="IRFWCD                                          Indian River County"/>
    <x v="23"/>
    <x v="1"/>
    <m/>
    <m/>
    <n v="0"/>
    <n v="1"/>
    <n v="340"/>
    <n v="3.9157662027558864"/>
    <n v="34.49931479174451"/>
    <n v="4.9212564045857521"/>
    <n v="15006.860948952475"/>
    <n v="34.49931479174451"/>
    <n v="4.9212520539813465"/>
    <n v="15006.860948952475"/>
    <n v="34.49931479174451"/>
    <n v="4.9212520539813465"/>
  </r>
  <r>
    <n v="2874"/>
    <x v="1"/>
    <x v="1"/>
    <x v="3"/>
    <s v="62-304.520 (8), F.A.C."/>
    <x v="3"/>
    <x v="3"/>
    <x v="24"/>
    <x v="9"/>
    <s v="Fixed Single Family Units"/>
    <n v="3000"/>
    <x v="0"/>
    <s v="IRFWCD                                          Indian River County"/>
    <x v="23"/>
    <x v="1"/>
    <m/>
    <m/>
    <n v="0"/>
    <n v="1"/>
    <n v="7"/>
    <n v="3.5257238272318948E-2"/>
    <n v="0.2567381729712116"/>
    <n v="3.2487278445710824E-2"/>
    <n v="113.82968892551631"/>
    <n v="0.2567381729712116"/>
    <n v="3.2487249725545717E-2"/>
    <n v="113.82968892551631"/>
    <n v="0.2567381729712116"/>
    <n v="3.2487249725545717E-2"/>
  </r>
  <r>
    <n v="2875"/>
    <x v="1"/>
    <x v="1"/>
    <x v="3"/>
    <s v="62-304.520 (8), F.A.C."/>
    <x v="3"/>
    <x v="3"/>
    <x v="24"/>
    <x v="88"/>
    <s v="Medium Density Under Construction"/>
    <n v="1290"/>
    <x v="0"/>
    <s v="IRFWCD                                          Indian River County"/>
    <x v="23"/>
    <x v="1"/>
    <m/>
    <m/>
    <n v="0"/>
    <n v="1"/>
    <n v="102"/>
    <n v="2.0212111911119197"/>
    <n v="17.472184333666707"/>
    <n v="2.4144672154110176"/>
    <n v="7437.2688602894214"/>
    <n v="17.472184333666707"/>
    <n v="2.4144650809171364"/>
    <n v="7437.2688602894214"/>
    <n v="17.472184333666707"/>
    <n v="2.4144650809171364"/>
  </r>
  <r>
    <n v="2876"/>
    <x v="1"/>
    <x v="1"/>
    <x v="3"/>
    <s v="62-304.520 (8), F.A.C."/>
    <x v="3"/>
    <x v="3"/>
    <x v="24"/>
    <x v="62"/>
    <s v="Residential, High Density"/>
    <n v="1000"/>
    <x v="0"/>
    <s v="IRFWCD                                          Indian River County"/>
    <x v="23"/>
    <x v="1"/>
    <m/>
    <m/>
    <n v="0"/>
    <n v="1"/>
    <n v="1"/>
    <n v="2.3082824402335301E-5"/>
    <n v="2.4070620496988301E-4"/>
    <n v="3.8906855819043552E-5"/>
    <n v="9.4037890780777081E-2"/>
    <n v="2.4070620496988301E-4"/>
    <n v="3.8906821423693303E-5"/>
    <n v="9.4037890780777081E-2"/>
    <n v="2.4070620496988301E-4"/>
    <n v="3.8906821423693303E-5"/>
  </r>
  <r>
    <n v="2877"/>
    <x v="1"/>
    <x v="1"/>
    <x v="3"/>
    <s v="62-304.520 (8), F.A.C."/>
    <x v="3"/>
    <x v="3"/>
    <x v="24"/>
    <x v="62"/>
    <s v="Residential, High Density"/>
    <n v="1300"/>
    <x v="0"/>
    <s v="City of Vero Beach                        IRFWCD    Indian River County"/>
    <x v="23"/>
    <x v="1"/>
    <m/>
    <m/>
    <n v="0"/>
    <n v="1"/>
    <n v="26"/>
    <n v="1.9659331756968057"/>
    <n v="15.530410937882372"/>
    <n v="2.878949097089222"/>
    <n v="5388.0729370181734"/>
    <n v="15.530410937882372"/>
    <n v="2.8789465519731841"/>
    <n v="5388.0729370181734"/>
    <n v="15.530410937882372"/>
    <n v="2.8789465519731841"/>
  </r>
  <r>
    <n v="2878"/>
    <x v="1"/>
    <x v="1"/>
    <x v="3"/>
    <s v="62-304.520 (8), F.A.C."/>
    <x v="3"/>
    <x v="3"/>
    <x v="24"/>
    <x v="62"/>
    <s v="Residential, High Density"/>
    <n v="1300"/>
    <x v="0"/>
    <s v="City of Vero Beach                        IRFWCD   IRFWCD Indian River County"/>
    <x v="23"/>
    <x v="1"/>
    <m/>
    <m/>
    <n v="0"/>
    <n v="1"/>
    <n v="5"/>
    <n v="2.571173995974306E-3"/>
    <n v="1.3695807330036103E-2"/>
    <n v="2.2322180363346677E-3"/>
    <n v="4.5533746439687102"/>
    <n v="1.3695807330036103E-2"/>
    <n v="2.2322160629569773E-3"/>
    <n v="4.5533746439687102"/>
    <n v="1.3695807330036103E-2"/>
    <n v="2.2322160629569773E-3"/>
  </r>
  <r>
    <n v="2879"/>
    <x v="1"/>
    <x v="1"/>
    <x v="3"/>
    <s v="62-304.520 (8), F.A.C."/>
    <x v="3"/>
    <x v="3"/>
    <x v="24"/>
    <x v="62"/>
    <s v="Residential, High Density"/>
    <n v="1300"/>
    <x v="0"/>
    <s v="IRFWCD                                          Indian River County"/>
    <x v="23"/>
    <x v="1"/>
    <m/>
    <m/>
    <n v="0"/>
    <n v="1"/>
    <n v="223"/>
    <n v="9.0658444433622165"/>
    <n v="102.01876252097662"/>
    <n v="17.568578712093352"/>
    <n v="36630.159890607654"/>
    <n v="102.01876252097662"/>
    <n v="17.568563180706747"/>
    <n v="36630.159890607654"/>
    <n v="102.01876252097662"/>
    <n v="17.568563180706747"/>
  </r>
  <r>
    <n v="2880"/>
    <x v="1"/>
    <x v="1"/>
    <x v="3"/>
    <s v="62-304.520 (8), F.A.C."/>
    <x v="3"/>
    <x v="3"/>
    <x v="24"/>
    <x v="62"/>
    <s v="Residential, High Density"/>
    <n v="1300"/>
    <x v="0"/>
    <s v="IRFWCD              City of Vero Beach                            Indian River County"/>
    <x v="23"/>
    <x v="1"/>
    <m/>
    <m/>
    <n v="0"/>
    <n v="1"/>
    <n v="14"/>
    <n v="0.24645638077143994"/>
    <n v="1.6076162904750901"/>
    <n v="0.29469468454628034"/>
    <n v="543.19923445514166"/>
    <n v="1.6076162904750901"/>
    <n v="0.29469442402337986"/>
    <n v="543.19923445514166"/>
    <n v="1.6076162904750901"/>
    <n v="0.29469442402337986"/>
  </r>
  <r>
    <n v="2881"/>
    <x v="1"/>
    <x v="1"/>
    <x v="3"/>
    <s v="62-304.520 (8), F.A.C."/>
    <x v="3"/>
    <x v="3"/>
    <x v="24"/>
    <x v="62"/>
    <s v="Residential, High Density"/>
    <n v="1300"/>
    <x v="0"/>
    <s v="IRFWCD              City of Vero Beach                           IRFWCD Indian River County"/>
    <x v="23"/>
    <x v="1"/>
    <m/>
    <m/>
    <n v="0"/>
    <n v="1"/>
    <n v="6"/>
    <n v="9.0608048635159415E-3"/>
    <n v="2.4500267848112108E-2"/>
    <n v="4.198909851648976E-3"/>
    <n v="8.1512428787803515"/>
    <n v="2.4500267848112108E-2"/>
    <n v="4.1989061396303044E-3"/>
    <n v="8.1512428787803515"/>
    <n v="2.4500267848112108E-2"/>
    <n v="4.1989061396303044E-3"/>
  </r>
  <r>
    <n v="2882"/>
    <x v="1"/>
    <x v="1"/>
    <x v="3"/>
    <s v="62-304.520 (8), F.A.C."/>
    <x v="3"/>
    <x v="3"/>
    <x v="24"/>
    <x v="62"/>
    <s v="Residential, High Density"/>
    <n v="1300"/>
    <x v="0"/>
    <s v="IRFWCD Indian River County"/>
    <x v="23"/>
    <x v="1"/>
    <m/>
    <m/>
    <n v="0"/>
    <n v="1"/>
    <n v="20"/>
    <n v="0.28903477352779311"/>
    <n v="2.2450704802887231"/>
    <n v="0.39198175484325032"/>
    <n v="865.70845606503849"/>
    <n v="2.2450704802887231"/>
    <n v="0.39198140831435563"/>
    <n v="865.70845606503849"/>
    <n v="2.2450704802887231"/>
    <n v="0.39198140831435563"/>
  </r>
  <r>
    <n v="2883"/>
    <x v="1"/>
    <x v="1"/>
    <x v="3"/>
    <s v="62-304.520 (8), F.A.C."/>
    <x v="3"/>
    <x v="3"/>
    <x v="24"/>
    <x v="62"/>
    <s v="Residential, High Density"/>
    <n v="3000"/>
    <x v="0"/>
    <s v="City of Vero Beach                        IRFWCD    Indian River County"/>
    <x v="23"/>
    <x v="1"/>
    <m/>
    <m/>
    <n v="0"/>
    <n v="1"/>
    <n v="1"/>
    <n v="5.6625200327435097E-6"/>
    <n v="6.8665192578835617E-5"/>
    <n v="1.0882204496919817E-5"/>
    <n v="2.2950570111038387E-2"/>
    <n v="6.8665192578835617E-5"/>
    <n v="1.0882194876578399E-5"/>
    <n v="2.2950570111038387E-2"/>
    <n v="6.8665192578835617E-5"/>
    <n v="1.0882194876578399E-5"/>
  </r>
  <r>
    <n v="2884"/>
    <x v="1"/>
    <x v="1"/>
    <x v="3"/>
    <s v="62-304.520 (8), F.A.C."/>
    <x v="3"/>
    <x v="3"/>
    <x v="24"/>
    <x v="10"/>
    <s v="Residential, High density; Multiple Dwelling Units, Low Rise &lt;Two stories or less&gt;"/>
    <n v="1330"/>
    <x v="0"/>
    <s v="City of Vero Beach                        IRFWCD    Indian River County"/>
    <x v="23"/>
    <x v="1"/>
    <m/>
    <m/>
    <n v="0"/>
    <n v="1"/>
    <n v="35"/>
    <n v="4.396631166784918E-2"/>
    <n v="0.48583296554855415"/>
    <n v="8.6187641773695506E-2"/>
    <n v="181.36310617295439"/>
    <n v="0.48583296554855415"/>
    <n v="8.6187565580076966E-2"/>
    <n v="181.36310617295439"/>
    <n v="0.48583296554855415"/>
    <n v="8.6187565580076966E-2"/>
  </r>
  <r>
    <n v="2885"/>
    <x v="1"/>
    <x v="1"/>
    <x v="3"/>
    <s v="62-304.520 (8), F.A.C."/>
    <x v="3"/>
    <x v="3"/>
    <x v="24"/>
    <x v="10"/>
    <s v="Residential, High density; Multiple Dwelling Units, Low Rise &lt;Two stories or less&gt;"/>
    <n v="1330"/>
    <x v="0"/>
    <s v="IRFWCD    Indian River County"/>
    <x v="23"/>
    <x v="1"/>
    <m/>
    <m/>
    <n v="0"/>
    <n v="1"/>
    <n v="4"/>
    <n v="4.9713939305642249E-5"/>
    <n v="5.7815135013315104E-4"/>
    <n v="1.1084930990676759E-4"/>
    <n v="0.20258952541512371"/>
    <n v="5.7815135013315104E-4"/>
    <n v="1.108492119111632E-4"/>
    <n v="0.20258952541512371"/>
    <n v="5.7815135013315104E-4"/>
    <n v="1.108492119111632E-4"/>
  </r>
  <r>
    <n v="2886"/>
    <x v="1"/>
    <x v="1"/>
    <x v="3"/>
    <s v="62-304.520 (8), F.A.C."/>
    <x v="3"/>
    <x v="3"/>
    <x v="24"/>
    <x v="10"/>
    <s v="Residential, High density; Multiple Dwelling Units, Low Rise &lt;Two stories or less&gt;"/>
    <n v="3000"/>
    <x v="0"/>
    <s v="City of Vero Beach                        IRFWCD    Indian River County"/>
    <x v="23"/>
    <x v="1"/>
    <m/>
    <m/>
    <n v="0"/>
    <n v="1"/>
    <n v="1"/>
    <n v="2.6913146562123201E-7"/>
    <n v="3.2635582406853883E-6"/>
    <n v="5.1721559102847112E-7"/>
    <n v="1.0908077207868103E-3"/>
    <n v="3.2635582406853883E-6"/>
    <n v="5.1721513378742401E-7"/>
    <n v="1.0908077207868103E-3"/>
    <n v="3.2635582406853883E-6"/>
    <n v="5.1721513378742401E-7"/>
  </r>
  <r>
    <n v="2887"/>
    <x v="1"/>
    <x v="1"/>
    <x v="3"/>
    <s v="62-304.520 (8), F.A.C."/>
    <x v="3"/>
    <x v="3"/>
    <x v="24"/>
    <x v="82"/>
    <s v="High Density Under Construction"/>
    <n v="1390"/>
    <x v="0"/>
    <s v="IRFWCD                                          Indian River County"/>
    <x v="23"/>
    <x v="1"/>
    <m/>
    <m/>
    <n v="0"/>
    <n v="1"/>
    <n v="36"/>
    <n v="0.89744583105527787"/>
    <n v="8.7259109615901096"/>
    <n v="1.4203734439305533"/>
    <n v="3580.3610192707329"/>
    <n v="8.7259109615901096"/>
    <n v="1.4203721882587403"/>
    <n v="3580.3610192707329"/>
    <n v="8.7259109615901096"/>
    <n v="1.4203721882587403"/>
  </r>
  <r>
    <n v="2888"/>
    <x v="1"/>
    <x v="1"/>
    <x v="3"/>
    <s v="62-304.520 (8), F.A.C."/>
    <x v="3"/>
    <x v="3"/>
    <x v="24"/>
    <x v="11"/>
    <s v="Commercial and Services"/>
    <n v="1000"/>
    <x v="0"/>
    <s v="IRFWCD                                          Indian River County"/>
    <x v="23"/>
    <x v="1"/>
    <m/>
    <m/>
    <n v="0"/>
    <n v="1"/>
    <n v="1"/>
    <n v="1.9205446183130099E-5"/>
    <n v="1.7825334548643817E-4"/>
    <n v="2.4721236143605388E-5"/>
    <n v="7.2427617662111185E-2"/>
    <n v="1.7825334548643817E-4"/>
    <n v="2.47212142889588E-5"/>
    <n v="7.2427617662111185E-2"/>
    <n v="1.7825334548643817E-4"/>
    <n v="2.47212142889588E-5"/>
  </r>
  <r>
    <n v="2889"/>
    <x v="1"/>
    <x v="1"/>
    <x v="3"/>
    <s v="62-304.520 (8), F.A.C."/>
    <x v="3"/>
    <x v="3"/>
    <x v="24"/>
    <x v="11"/>
    <s v="Commercial and Services"/>
    <n v="1400"/>
    <x v="0"/>
    <s v="City of Vero Beach                        IRFWCD    Indian River County"/>
    <x v="23"/>
    <x v="1"/>
    <m/>
    <m/>
    <n v="0"/>
    <n v="1"/>
    <n v="54"/>
    <n v="5.8279877797573558"/>
    <n v="51.767679433329199"/>
    <n v="6.824774243380956"/>
    <n v="19242.887503910319"/>
    <n v="51.767679433329199"/>
    <n v="6.824768209984116"/>
    <n v="19242.887503910319"/>
    <n v="51.767679433329199"/>
    <n v="6.824768209984116"/>
  </r>
  <r>
    <n v="2890"/>
    <x v="1"/>
    <x v="1"/>
    <x v="3"/>
    <s v="62-304.520 (8), F.A.C."/>
    <x v="3"/>
    <x v="3"/>
    <x v="24"/>
    <x v="11"/>
    <s v="Commercial and Services"/>
    <n v="1400"/>
    <x v="0"/>
    <s v="City of Vero Beach                        IRFWCD   IRFWCD Indian River County"/>
    <x v="23"/>
    <x v="1"/>
    <m/>
    <m/>
    <n v="0"/>
    <n v="1"/>
    <n v="2"/>
    <n v="3.1650257494148903E-2"/>
    <n v="0.15436505485433935"/>
    <n v="2.0860247973835115E-2"/>
    <n v="69.485620602683369"/>
    <n v="0.15436505485433935"/>
    <n v="2.0860229532469993E-2"/>
    <n v="69.485620602683369"/>
    <n v="0.15436505485433935"/>
    <n v="2.0860229532469993E-2"/>
  </r>
  <r>
    <n v="2891"/>
    <x v="1"/>
    <x v="1"/>
    <x v="3"/>
    <s v="62-304.520 (8), F.A.C."/>
    <x v="3"/>
    <x v="3"/>
    <x v="24"/>
    <x v="11"/>
    <s v="Commercial and Services"/>
    <n v="1400"/>
    <x v="0"/>
    <s v="IRFWCD                                          Indian River County"/>
    <x v="23"/>
    <x v="1"/>
    <m/>
    <m/>
    <n v="0"/>
    <n v="1"/>
    <n v="82"/>
    <n v="1.6067958168249012"/>
    <n v="17.138037796868787"/>
    <n v="2.3121334777628713"/>
    <n v="6538.0954192149256"/>
    <n v="17.138037796868787"/>
    <n v="2.3121314337364609"/>
    <n v="6538.0954192149256"/>
    <n v="17.138037796868787"/>
    <n v="2.3121314337364609"/>
  </r>
  <r>
    <n v="2892"/>
    <x v="1"/>
    <x v="1"/>
    <x v="3"/>
    <s v="62-304.520 (8), F.A.C."/>
    <x v="3"/>
    <x v="3"/>
    <x v="24"/>
    <x v="11"/>
    <s v="Commercial and Services"/>
    <n v="1400"/>
    <x v="0"/>
    <s v="IRFWCD              City of Vero Beach                            Indian River County"/>
    <x v="23"/>
    <x v="1"/>
    <m/>
    <m/>
    <n v="0"/>
    <n v="1"/>
    <n v="17"/>
    <n v="0.20067662885540874"/>
    <n v="1.5991504399532199"/>
    <n v="0.21189435715497593"/>
    <n v="550.96796108823366"/>
    <n v="1.5991504399532199"/>
    <n v="0.21189416983116144"/>
    <n v="550.96796108823366"/>
    <n v="1.5991504399532199"/>
    <n v="0.21189416983116144"/>
  </r>
  <r>
    <n v="2893"/>
    <x v="1"/>
    <x v="1"/>
    <x v="3"/>
    <s v="62-304.520 (8), F.A.C."/>
    <x v="3"/>
    <x v="3"/>
    <x v="24"/>
    <x v="11"/>
    <s v="Commercial and Services"/>
    <n v="1400"/>
    <x v="0"/>
    <s v="IRFWCD    Indian River County"/>
    <x v="23"/>
    <x v="1"/>
    <m/>
    <m/>
    <n v="0"/>
    <n v="1"/>
    <n v="4"/>
    <n v="3.9402513395847339E-5"/>
    <n v="2.8983185573617235E-4"/>
    <n v="3.8252980867029098E-5"/>
    <n v="9.4146954702592697E-2"/>
    <n v="2.8983185573617235E-4"/>
    <n v="3.8252947049733292E-5"/>
    <n v="9.4146954702592697E-2"/>
    <n v="2.8983185573617235E-4"/>
    <n v="3.8252947049733292E-5"/>
  </r>
  <r>
    <n v="2894"/>
    <x v="1"/>
    <x v="1"/>
    <x v="3"/>
    <s v="62-304.520 (8), F.A.C."/>
    <x v="3"/>
    <x v="3"/>
    <x v="24"/>
    <x v="11"/>
    <s v="Commercial and Services"/>
    <n v="3000"/>
    <x v="0"/>
    <s v="City of Vero Beach                        IRFWCD    Indian River County"/>
    <x v="23"/>
    <x v="1"/>
    <m/>
    <m/>
    <n v="0"/>
    <n v="1"/>
    <n v="4"/>
    <n v="8.8134324682566292E-4"/>
    <n v="1.1706252512081626E-3"/>
    <n v="1.5588706827597185E-4"/>
    <n v="0.4422742891732207"/>
    <n v="1.1706252512081626E-3"/>
    <n v="1.5588693046503314E-4"/>
    <n v="0.4422742891732207"/>
    <n v="1.1706252512081626E-3"/>
    <n v="1.5588693046503314E-4"/>
  </r>
  <r>
    <n v="2895"/>
    <x v="1"/>
    <x v="1"/>
    <x v="3"/>
    <s v="62-304.520 (8), F.A.C."/>
    <x v="3"/>
    <x v="3"/>
    <x v="24"/>
    <x v="11"/>
    <s v="Commercial and Services"/>
    <n v="3000"/>
    <x v="0"/>
    <s v="City of Vero Beach                        IRFWCD   IRFWCD Indian River County"/>
    <x v="23"/>
    <x v="1"/>
    <m/>
    <m/>
    <n v="0"/>
    <n v="1"/>
    <n v="3"/>
    <n v="2.1161218382016977E-4"/>
    <n v="1.8274608794135977E-3"/>
    <n v="2.4743498660643803E-4"/>
    <n v="0.83987312064138908"/>
    <n v="1.8274608794135977E-3"/>
    <n v="2.4743476786316345E-4"/>
    <n v="0.83987312064138908"/>
    <n v="1.8274608794135977E-3"/>
    <n v="2.4743476786316345E-4"/>
  </r>
  <r>
    <n v="2896"/>
    <x v="1"/>
    <x v="1"/>
    <x v="3"/>
    <s v="62-304.520 (8), F.A.C."/>
    <x v="3"/>
    <x v="3"/>
    <x v="24"/>
    <x v="11"/>
    <s v="Commercial and Services"/>
    <n v="3000"/>
    <x v="0"/>
    <s v="IRFWCD    Indian River County"/>
    <x v="23"/>
    <x v="1"/>
    <m/>
    <m/>
    <n v="0"/>
    <n v="1"/>
    <n v="2"/>
    <n v="5.1514773938924172E-6"/>
    <n v="5.9535212147188869E-6"/>
    <n v="7.9041680126014748E-7"/>
    <n v="2.1617058592884367E-3"/>
    <n v="5.9535212147188869E-6"/>
    <n v="7.9041610249736806E-7"/>
    <n v="2.1617058592884367E-3"/>
    <n v="5.9535212147188869E-6"/>
    <n v="7.9041610249736806E-7"/>
  </r>
  <r>
    <n v="2897"/>
    <x v="1"/>
    <x v="1"/>
    <x v="3"/>
    <s v="62-304.520 (8), F.A.C."/>
    <x v="3"/>
    <x v="3"/>
    <x v="24"/>
    <x v="64"/>
    <s v="Retail Sales and Services"/>
    <n v="1410"/>
    <x v="0"/>
    <s v="City of Vero Beach                        IRFWCD    Indian River County"/>
    <x v="23"/>
    <x v="1"/>
    <m/>
    <m/>
    <n v="0"/>
    <n v="1"/>
    <n v="5"/>
    <n v="1.8699851919964362E-2"/>
    <n v="0.20691105609486798"/>
    <n v="2.7585953027175154E-2"/>
    <n v="77.123935961665381"/>
    <n v="0.20691105609486798"/>
    <n v="2.7585928639994456E-2"/>
    <n v="77.123935961665381"/>
    <n v="0.20691105609486798"/>
    <n v="2.7585928639994456E-2"/>
  </r>
  <r>
    <n v="2898"/>
    <x v="1"/>
    <x v="1"/>
    <x v="3"/>
    <s v="62-304.520 (8), F.A.C."/>
    <x v="3"/>
    <x v="3"/>
    <x v="24"/>
    <x v="64"/>
    <s v="Retail Sales and Services"/>
    <n v="1410"/>
    <x v="0"/>
    <s v="IRFWCD                                          Indian River County"/>
    <x v="23"/>
    <x v="1"/>
    <m/>
    <m/>
    <n v="0"/>
    <n v="1"/>
    <n v="17"/>
    <n v="0.28431239014331122"/>
    <n v="3.166496838707773"/>
    <n v="0.42960695554426021"/>
    <n v="1186.2336525851806"/>
    <n v="3.166496838707773"/>
    <n v="0.42960657575305339"/>
    <n v="1186.2336525851806"/>
    <n v="3.166496838707773"/>
    <n v="0.42960657575305339"/>
  </r>
  <r>
    <n v="2899"/>
    <x v="1"/>
    <x v="1"/>
    <x v="3"/>
    <s v="62-304.520 (8), F.A.C."/>
    <x v="3"/>
    <x v="3"/>
    <x v="24"/>
    <x v="64"/>
    <s v="Retail Sales and Services"/>
    <n v="1410"/>
    <x v="0"/>
    <s v="IRFWCD              City of Vero Beach                            Indian River County"/>
    <x v="23"/>
    <x v="1"/>
    <m/>
    <m/>
    <n v="0"/>
    <n v="1"/>
    <n v="1"/>
    <n v="2.3660754089524501E-3"/>
    <n v="2.5221486448166529E-2"/>
    <n v="3.3652865903653641E-3"/>
    <n v="9.3725388030210741"/>
    <n v="2.5221486448166529E-2"/>
    <n v="3.3652836153058698E-3"/>
    <n v="9.3725388030210741"/>
    <n v="2.5221486448166529E-2"/>
    <n v="3.3652836153058698E-3"/>
  </r>
  <r>
    <n v="2900"/>
    <x v="1"/>
    <x v="1"/>
    <x v="3"/>
    <s v="62-304.520 (8), F.A.C."/>
    <x v="3"/>
    <x v="3"/>
    <x v="24"/>
    <x v="64"/>
    <s v="Retail Sales and Services"/>
    <n v="1410"/>
    <x v="0"/>
    <s v="IRFWCD    Indian River County"/>
    <x v="23"/>
    <x v="1"/>
    <m/>
    <m/>
    <n v="0"/>
    <n v="1"/>
    <n v="1"/>
    <n v="1.3016721581884301E-6"/>
    <n v="1.3875342507464834E-5"/>
    <n v="1.8513779579590314E-6"/>
    <n v="5.1562062499244821E-3"/>
    <n v="1.3875342507464834E-5"/>
    <n v="1.85137632126052E-6"/>
    <n v="5.1562062499244821E-3"/>
    <n v="1.3875342507464834E-5"/>
    <n v="1.85137632126052E-6"/>
  </r>
  <r>
    <n v="2901"/>
    <x v="1"/>
    <x v="1"/>
    <x v="3"/>
    <s v="62-304.520 (8), F.A.C."/>
    <x v="3"/>
    <x v="3"/>
    <x v="24"/>
    <x v="64"/>
    <s v="Retail Sales and Services"/>
    <n v="3000"/>
    <x v="0"/>
    <s v="IRFWCD                                          Indian River County"/>
    <x v="23"/>
    <x v="1"/>
    <m/>
    <m/>
    <n v="0"/>
    <n v="1"/>
    <n v="1"/>
    <n v="3.8034922766079401E-6"/>
    <n v="4.0543817220366995E-5"/>
    <n v="5.4097352546738565E-6"/>
    <n v="1.506645934217361E-2"/>
    <n v="4.0543817220366995E-5"/>
    <n v="5.4097304722329498E-6"/>
    <n v="1.506645934217361E-2"/>
    <n v="4.0543817220366995E-5"/>
    <n v="5.4097304722329498E-6"/>
  </r>
  <r>
    <n v="2902"/>
    <x v="1"/>
    <x v="1"/>
    <x v="3"/>
    <s v="62-304.520 (8), F.A.C."/>
    <x v="3"/>
    <x v="3"/>
    <x v="24"/>
    <x v="64"/>
    <s v="Retail Sales and Services"/>
    <n v="3000"/>
    <x v="0"/>
    <s v="IRFWCD              City of Vero Beach                            Indian River County"/>
    <x v="23"/>
    <x v="1"/>
    <m/>
    <m/>
    <n v="0"/>
    <n v="1"/>
    <n v="2"/>
    <n v="1.772949745064094E-3"/>
    <n v="1.8898986819786939E-2"/>
    <n v="2.5216795626549671E-3"/>
    <n v="7.0230391721862002"/>
    <n v="1.8898986819786939E-2"/>
    <n v="2.5216773333807158E-3"/>
    <n v="7.0230391721862002"/>
    <n v="1.8898986819786939E-2"/>
    <n v="2.5216773333807158E-3"/>
  </r>
  <r>
    <n v="2903"/>
    <x v="1"/>
    <x v="1"/>
    <x v="3"/>
    <s v="62-304.520 (8), F.A.C."/>
    <x v="3"/>
    <x v="3"/>
    <x v="24"/>
    <x v="65"/>
    <s v="Wholesale Sales and Services &lt;Excluding warehouses associated with industrial use&gt;"/>
    <n v="1420"/>
    <x v="0"/>
    <s v="City of Vero Beach                        IRFWCD    Indian River County"/>
    <x v="23"/>
    <x v="1"/>
    <m/>
    <m/>
    <n v="0"/>
    <n v="1"/>
    <n v="3"/>
    <n v="5.6237594629066703E-3"/>
    <n v="6.7983904997735808E-2"/>
    <n v="9.0433004862651972E-3"/>
    <n v="23.33749367935506"/>
    <n v="6.7983904997735808E-2"/>
    <n v="9.0432924915947888E-3"/>
    <n v="23.33749367935506"/>
    <n v="6.7983904997735808E-2"/>
    <n v="9.0432924915947888E-3"/>
  </r>
  <r>
    <n v="2904"/>
    <x v="1"/>
    <x v="1"/>
    <x v="3"/>
    <s v="62-304.520 (8), F.A.C."/>
    <x v="3"/>
    <x v="3"/>
    <x v="24"/>
    <x v="66"/>
    <s v="Professional Services"/>
    <n v="1430"/>
    <x v="0"/>
    <s v="City of Vero Beach                        IRFWCD    Indian River County"/>
    <x v="23"/>
    <x v="1"/>
    <m/>
    <m/>
    <n v="0"/>
    <n v="1"/>
    <n v="12"/>
    <n v="1.9994694083971927E-2"/>
    <n v="0.20146165717517353"/>
    <n v="2.6876621261163112E-2"/>
    <n v="78.349137088616089"/>
    <n v="0.20146165717517353"/>
    <n v="2.6876597501062648E-2"/>
    <n v="78.349137088616089"/>
    <n v="0.20146165717517353"/>
    <n v="2.6876597501062648E-2"/>
  </r>
  <r>
    <n v="2905"/>
    <x v="1"/>
    <x v="1"/>
    <x v="3"/>
    <s v="62-304.520 (8), F.A.C."/>
    <x v="3"/>
    <x v="3"/>
    <x v="24"/>
    <x v="83"/>
    <s v="Cultural and Entertainment"/>
    <n v="1440"/>
    <x v="0"/>
    <s v="City of Vero Beach                        IRFWCD    Indian River County"/>
    <x v="23"/>
    <x v="1"/>
    <m/>
    <m/>
    <n v="0"/>
    <n v="1"/>
    <n v="5"/>
    <n v="9.1118914770222451E-3"/>
    <n v="6.9629964186830692E-2"/>
    <n v="9.2409818179956492E-3"/>
    <n v="31.916111720147274"/>
    <n v="6.9629964186830692E-2"/>
    <n v="9.2409736485663651E-3"/>
    <n v="31.916111720147274"/>
    <n v="6.9629964186830692E-2"/>
    <n v="9.2409736485663651E-3"/>
  </r>
  <r>
    <n v="2906"/>
    <x v="1"/>
    <x v="1"/>
    <x v="3"/>
    <s v="62-304.520 (8), F.A.C."/>
    <x v="3"/>
    <x v="3"/>
    <x v="24"/>
    <x v="67"/>
    <s v="Tourist Services"/>
    <n v="1450"/>
    <x v="0"/>
    <s v="City of Vero Beach                        IRFWCD    Indian River County"/>
    <x v="23"/>
    <x v="1"/>
    <m/>
    <m/>
    <n v="0"/>
    <n v="1"/>
    <n v="5"/>
    <n v="7.982212169053985E-3"/>
    <n v="8.0391205839589461E-2"/>
    <n v="1.0682432724218144E-2"/>
    <n v="33.521247677043924"/>
    <n v="8.0391205839589461E-2"/>
    <n v="1.0682423280483667E-2"/>
    <n v="33.521247677043924"/>
    <n v="8.0391205839589461E-2"/>
    <n v="1.0682423280483667E-2"/>
  </r>
  <r>
    <n v="2907"/>
    <x v="1"/>
    <x v="1"/>
    <x v="3"/>
    <s v="62-304.520 (8), F.A.C."/>
    <x v="3"/>
    <x v="3"/>
    <x v="24"/>
    <x v="67"/>
    <s v="Tourist Services"/>
    <n v="1450"/>
    <x v="0"/>
    <s v="IRFWCD                                          Indian River County"/>
    <x v="23"/>
    <x v="1"/>
    <m/>
    <m/>
    <n v="0"/>
    <n v="1"/>
    <n v="1"/>
    <n v="1.4480904286419899E-2"/>
    <n v="0.16899693195279286"/>
    <n v="2.6240839668490463E-2"/>
    <n v="61.394467954400213"/>
    <n v="0.16899693195279286"/>
    <n v="2.62408164704486E-2"/>
    <n v="61.394467954400213"/>
    <n v="0.16899693195279286"/>
    <n v="2.62408164704486E-2"/>
  </r>
  <r>
    <n v="2908"/>
    <x v="1"/>
    <x v="1"/>
    <x v="3"/>
    <s v="62-304.520 (8), F.A.C."/>
    <x v="3"/>
    <x v="3"/>
    <x v="24"/>
    <x v="105"/>
    <s v="Cemeteries"/>
    <n v="1480"/>
    <x v="0"/>
    <s v="IRFWCD                                          Indian River County"/>
    <x v="23"/>
    <x v="1"/>
    <m/>
    <m/>
    <n v="0"/>
    <n v="1"/>
    <n v="10"/>
    <n v="0.19997770741350138"/>
    <n v="1.944902748687716"/>
    <n v="0.30552406635549262"/>
    <n v="802.53425516786149"/>
    <n v="1.944902748687716"/>
    <n v="0.30552379625894815"/>
    <n v="802.53425516786149"/>
    <n v="1.944902748687716"/>
    <n v="0.30552379625894815"/>
  </r>
  <r>
    <n v="2909"/>
    <x v="1"/>
    <x v="1"/>
    <x v="3"/>
    <s v="62-304.520 (8), F.A.C."/>
    <x v="3"/>
    <x v="3"/>
    <x v="24"/>
    <x v="95"/>
    <s v="Food Processing"/>
    <n v="1000"/>
    <x v="0"/>
    <s v="IRFWCD                                          Indian River County"/>
    <x v="23"/>
    <x v="1"/>
    <m/>
    <m/>
    <n v="0"/>
    <n v="1"/>
    <n v="8"/>
    <n v="2.7271192327064047E-4"/>
    <n v="2.2243795301387084E-3"/>
    <n v="3.1129902790292977E-4"/>
    <n v="1.0049241381723264"/>
    <n v="2.2243795301387084E-3"/>
    <n v="3.112987527010696E-4"/>
    <n v="1.0049241381723264"/>
    <n v="2.2243795301387084E-3"/>
    <n v="3.112987527010696E-4"/>
  </r>
  <r>
    <n v="2910"/>
    <x v="1"/>
    <x v="1"/>
    <x v="3"/>
    <s v="62-304.520 (8), F.A.C."/>
    <x v="3"/>
    <x v="3"/>
    <x v="24"/>
    <x v="95"/>
    <s v="Food Processing"/>
    <n v="1510"/>
    <x v="0"/>
    <s v="City of Vero Beach                        IRFWCD    Indian River County"/>
    <x v="23"/>
    <x v="1"/>
    <m/>
    <m/>
    <n v="0"/>
    <n v="1"/>
    <n v="14"/>
    <n v="0.50059536177619124"/>
    <n v="3.6972926830181985"/>
    <n v="0.51763578844729963"/>
    <n v="1844.6581054006351"/>
    <n v="3.6972926830181985"/>
    <n v="0.51763533083478075"/>
    <n v="1844.6581054006351"/>
    <n v="3.6972926830181985"/>
    <n v="0.51763533083478075"/>
  </r>
  <r>
    <n v="2911"/>
    <x v="1"/>
    <x v="1"/>
    <x v="3"/>
    <s v="62-304.520 (8), F.A.C."/>
    <x v="3"/>
    <x v="3"/>
    <x v="24"/>
    <x v="95"/>
    <s v="Food Processing"/>
    <n v="1510"/>
    <x v="0"/>
    <s v="IRFWCD                                          Indian River County"/>
    <x v="23"/>
    <x v="1"/>
    <m/>
    <m/>
    <n v="0"/>
    <n v="1"/>
    <n v="65"/>
    <n v="2.1368570423936477"/>
    <n v="18.848882841955099"/>
    <n v="2.539104804637208"/>
    <n v="8264.274093505237"/>
    <n v="18.848882841955099"/>
    <n v="2.5391025599582848"/>
    <n v="8264.274093505237"/>
    <n v="18.848882841955099"/>
    <n v="2.5391025599582848"/>
  </r>
  <r>
    <n v="2912"/>
    <x v="1"/>
    <x v="1"/>
    <x v="3"/>
    <s v="62-304.520 (8), F.A.C."/>
    <x v="3"/>
    <x v="3"/>
    <x v="24"/>
    <x v="68"/>
    <s v="Other Light Industrial"/>
    <n v="1000"/>
    <x v="0"/>
    <s v="IRFWCD                                          Indian River County"/>
    <x v="23"/>
    <x v="1"/>
    <m/>
    <m/>
    <n v="0"/>
    <n v="1"/>
    <n v="1"/>
    <n v="1.1136625998860801E-5"/>
    <n v="9.0070939236504201E-5"/>
    <n v="1.3073417616494427E-5"/>
    <n v="4.3934432694339769E-2"/>
    <n v="9.0070939236504201E-5"/>
    <n v="1.30734060590255E-5"/>
    <n v="4.3934432694339769E-2"/>
    <n v="9.0070939236504201E-5"/>
    <n v="1.30734060590255E-5"/>
  </r>
  <r>
    <n v="2913"/>
    <x v="1"/>
    <x v="1"/>
    <x v="3"/>
    <s v="62-304.520 (8), F.A.C."/>
    <x v="3"/>
    <x v="3"/>
    <x v="24"/>
    <x v="68"/>
    <s v="Other Light Industrial"/>
    <n v="1550"/>
    <x v="0"/>
    <s v="IRFWCD                                          Indian River County"/>
    <x v="23"/>
    <x v="1"/>
    <m/>
    <m/>
    <n v="0"/>
    <n v="1"/>
    <n v="24"/>
    <n v="0.82420835428987627"/>
    <n v="6.9601164511173916"/>
    <n v="0.96066504473314307"/>
    <n v="3147.6300132457186"/>
    <n v="6.9601164511173916"/>
    <n v="0.96066419546352111"/>
    <n v="3147.6300132457186"/>
    <n v="6.9601164511173916"/>
    <n v="0.96066419546352111"/>
  </r>
  <r>
    <n v="2914"/>
    <x v="1"/>
    <x v="1"/>
    <x v="3"/>
    <s v="62-304.520 (8), F.A.C."/>
    <x v="3"/>
    <x v="3"/>
    <x v="24"/>
    <x v="68"/>
    <s v="Other Light Industrial"/>
    <n v="3000"/>
    <x v="0"/>
    <s v="IRFWCD                                          Indian River County"/>
    <x v="23"/>
    <x v="1"/>
    <m/>
    <m/>
    <n v="0"/>
    <n v="1"/>
    <n v="1"/>
    <n v="3.2368146422605397E-5"/>
    <n v="2.7693976763222756E-4"/>
    <n v="3.8102304357288614E-5"/>
    <n v="0.13261891930195191"/>
    <n v="2.7693976763222756E-4"/>
    <n v="3.8102270673196803E-5"/>
    <n v="0.13261891930195191"/>
    <n v="2.7693976763222756E-4"/>
    <n v="3.8102270673196803E-5"/>
  </r>
  <r>
    <n v="2915"/>
    <x v="1"/>
    <x v="1"/>
    <x v="3"/>
    <s v="62-304.520 (8), F.A.C."/>
    <x v="3"/>
    <x v="3"/>
    <x v="24"/>
    <x v="146"/>
    <s v="Prestressed concrete plants"/>
    <n v="1562"/>
    <x v="0"/>
    <s v="IRFWCD                                          Indian River County"/>
    <x v="23"/>
    <x v="1"/>
    <m/>
    <m/>
    <n v="0"/>
    <n v="1"/>
    <n v="3"/>
    <n v="9.3806080432579687E-3"/>
    <n v="5.9107427544258566E-2"/>
    <n v="5.7763074455896056E-3"/>
    <n v="26.792053950614672"/>
    <n v="5.9107427544258566E-2"/>
    <n v="5.7763023390829506E-3"/>
    <n v="26.792053950614672"/>
    <n v="5.9107427544258566E-2"/>
    <n v="5.7763023390829506E-3"/>
  </r>
  <r>
    <n v="2916"/>
    <x v="1"/>
    <x v="1"/>
    <x v="3"/>
    <s v="62-304.520 (8), F.A.C."/>
    <x v="3"/>
    <x v="3"/>
    <x v="24"/>
    <x v="127"/>
    <s v="Sand and Gravel Pits"/>
    <n v="1620"/>
    <x v="0"/>
    <s v="IRFWCD                                          Indian River County"/>
    <x v="23"/>
    <x v="1"/>
    <m/>
    <m/>
    <n v="0"/>
    <n v="1"/>
    <n v="2"/>
    <n v="4.9931854868540387E-4"/>
    <n v="4.0285704133206559E-3"/>
    <n v="4.9135391744747469E-4"/>
    <n v="1.8824297733998898"/>
    <n v="4.0285704133206559E-3"/>
    <n v="4.9135348306927104E-4"/>
    <n v="1.8824297733998898"/>
    <n v="4.0285704133206559E-3"/>
    <n v="4.9135348306927104E-4"/>
  </r>
  <r>
    <n v="2917"/>
    <x v="1"/>
    <x v="1"/>
    <x v="3"/>
    <s v="62-304.520 (8), F.A.C."/>
    <x v="3"/>
    <x v="3"/>
    <x v="24"/>
    <x v="147"/>
    <s v="Phosphate quarries"/>
    <n v="1633"/>
    <x v="0"/>
    <s v="IRFWCD                                          Indian River County"/>
    <x v="23"/>
    <x v="1"/>
    <m/>
    <m/>
    <n v="0"/>
    <n v="1"/>
    <n v="20"/>
    <n v="0.7263327186280063"/>
    <n v="5.5090250890482615"/>
    <n v="0.76709055163119921"/>
    <n v="2241.9902029503251"/>
    <n v="5.5090250890482615"/>
    <n v="0.76708987348983604"/>
    <n v="2241.9902029503251"/>
    <n v="5.5090250890482615"/>
    <n v="0.76708987348983604"/>
  </r>
  <r>
    <n v="2918"/>
    <x v="1"/>
    <x v="1"/>
    <x v="3"/>
    <s v="62-304.520 (8), F.A.C."/>
    <x v="3"/>
    <x v="3"/>
    <x v="24"/>
    <x v="69"/>
    <s v="Institutional (Educational,religious,health and military facilities)"/>
    <n v="1000"/>
    <x v="0"/>
    <s v="IRFWCD                                          Indian River County"/>
    <x v="23"/>
    <x v="1"/>
    <m/>
    <m/>
    <n v="0"/>
    <n v="1"/>
    <n v="17"/>
    <n v="4.3595217918462568E-2"/>
    <n v="0.37969930450709649"/>
    <n v="5.1717348936115064E-2"/>
    <n v="179.75858049021539"/>
    <n v="0.37969930450709649"/>
    <n v="5.1717303215732403E-2"/>
    <n v="179.75858049021539"/>
    <n v="0.37969930450709649"/>
    <n v="5.1717303215732403E-2"/>
  </r>
  <r>
    <n v="2919"/>
    <x v="1"/>
    <x v="1"/>
    <x v="3"/>
    <s v="62-304.520 (8), F.A.C."/>
    <x v="3"/>
    <x v="3"/>
    <x v="24"/>
    <x v="69"/>
    <s v="Institutional (Educational,religious,health and military facilities)"/>
    <n v="1700"/>
    <x v="0"/>
    <s v="City of Vero Beach                        IRFWCD    Indian River County"/>
    <x v="23"/>
    <x v="1"/>
    <m/>
    <m/>
    <n v="0"/>
    <n v="1"/>
    <n v="32"/>
    <n v="2.7885816139681268"/>
    <n v="24.358806934171827"/>
    <n v="3.3470167763703267"/>
    <n v="11233.621895645319"/>
    <n v="24.358806934171827"/>
    <n v="3.3470138174621313"/>
    <n v="11233.621895645319"/>
    <n v="24.358806934171827"/>
    <n v="3.3470138174621313"/>
  </r>
  <r>
    <n v="2920"/>
    <x v="1"/>
    <x v="1"/>
    <x v="3"/>
    <s v="62-304.520 (8), F.A.C."/>
    <x v="3"/>
    <x v="3"/>
    <x v="24"/>
    <x v="69"/>
    <s v="Institutional (Educational,religious,health and military facilities)"/>
    <n v="1700"/>
    <x v="0"/>
    <s v="IRFWCD                                          Indian River County"/>
    <x v="23"/>
    <x v="1"/>
    <m/>
    <m/>
    <n v="0"/>
    <n v="1"/>
    <n v="143"/>
    <n v="2.3920663550045056"/>
    <n v="17.805159004533941"/>
    <n v="2.3800648951628758"/>
    <n v="7935.5366217664641"/>
    <n v="17.805159004533941"/>
    <n v="2.3800627910821408"/>
    <n v="7935.5366217664641"/>
    <n v="17.805159004533941"/>
    <n v="2.3800627910821408"/>
  </r>
  <r>
    <n v="2921"/>
    <x v="1"/>
    <x v="1"/>
    <x v="3"/>
    <s v="62-304.520 (8), F.A.C."/>
    <x v="3"/>
    <x v="3"/>
    <x v="24"/>
    <x v="69"/>
    <s v="Institutional (Educational,religious,health and military facilities)"/>
    <n v="1700"/>
    <x v="0"/>
    <s v="IRFWCD              City of Vero Beach                            Indian River County"/>
    <x v="23"/>
    <x v="1"/>
    <m/>
    <m/>
    <n v="0"/>
    <n v="1"/>
    <n v="20"/>
    <n v="0.4439434717706699"/>
    <n v="3.9671782618426552"/>
    <n v="0.55144270873809453"/>
    <n v="1804.5267576270364"/>
    <n v="3.9671782618426552"/>
    <n v="0.55144222123879016"/>
    <n v="1804.5267576270364"/>
    <n v="3.9671782618426552"/>
    <n v="0.55144222123879016"/>
  </r>
  <r>
    <n v="2922"/>
    <x v="1"/>
    <x v="1"/>
    <x v="3"/>
    <s v="62-304.520 (8), F.A.C."/>
    <x v="3"/>
    <x v="3"/>
    <x v="24"/>
    <x v="69"/>
    <s v="Institutional (Educational,religious,health and military facilities)"/>
    <n v="1700"/>
    <x v="0"/>
    <s v="IRFWCD     SRIDROW                                     Indian River County"/>
    <x v="23"/>
    <x v="1"/>
    <m/>
    <m/>
    <n v="0"/>
    <n v="1"/>
    <n v="2"/>
    <n v="3.0446747174315628E-3"/>
    <n v="3.5532358743832294E-2"/>
    <n v="5.5172535860038112E-3"/>
    <n v="12.908460733783235"/>
    <n v="3.5532358743832294E-2"/>
    <n v="5.5172487085120275E-3"/>
    <n v="12.908460733783235"/>
    <n v="3.5532358743832294E-2"/>
    <n v="5.5172487085120275E-3"/>
  </r>
  <r>
    <n v="2923"/>
    <x v="1"/>
    <x v="1"/>
    <x v="3"/>
    <s v="62-304.520 (8), F.A.C."/>
    <x v="3"/>
    <x v="3"/>
    <x v="24"/>
    <x v="71"/>
    <s v="Religious"/>
    <n v="1720"/>
    <x v="0"/>
    <s v="City of Vero Beach                        IRFWCD    Indian River County"/>
    <x v="23"/>
    <x v="1"/>
    <m/>
    <m/>
    <n v="0"/>
    <n v="1"/>
    <n v="5"/>
    <n v="5.203004783910282E-3"/>
    <n v="4.914686682471936E-2"/>
    <n v="6.9320043920599456E-3"/>
    <n v="21.30230456782407"/>
    <n v="4.914686682471936E-2"/>
    <n v="6.9319982638669769E-3"/>
    <n v="21.30230456782407"/>
    <n v="4.914686682471936E-2"/>
    <n v="6.9319982638669769E-3"/>
  </r>
  <r>
    <n v="2924"/>
    <x v="1"/>
    <x v="1"/>
    <x v="3"/>
    <s v="62-304.520 (8), F.A.C."/>
    <x v="3"/>
    <x v="3"/>
    <x v="24"/>
    <x v="71"/>
    <s v="Religious"/>
    <n v="1720"/>
    <x v="0"/>
    <s v="IRFWCD                                          Indian River County"/>
    <x v="23"/>
    <x v="1"/>
    <m/>
    <m/>
    <n v="0"/>
    <n v="1"/>
    <n v="4"/>
    <n v="7.6378714249377127E-3"/>
    <n v="7.3253132197679593E-2"/>
    <n v="1.1892548545576897E-2"/>
    <n v="31.429260344906652"/>
    <n v="7.3253132197679593E-2"/>
    <n v="1.1892538032047475E-2"/>
    <n v="31.429260344906652"/>
    <n v="7.3253132197679593E-2"/>
    <n v="1.1892538032047475E-2"/>
  </r>
  <r>
    <n v="2925"/>
    <x v="1"/>
    <x v="1"/>
    <x v="3"/>
    <s v="62-304.520 (8), F.A.C."/>
    <x v="3"/>
    <x v="3"/>
    <x v="24"/>
    <x v="14"/>
    <s v="Governmental"/>
    <n v="1000"/>
    <x v="0"/>
    <s v="IRFWCD                                          Indian River County"/>
    <x v="23"/>
    <x v="1"/>
    <m/>
    <m/>
    <n v="0"/>
    <n v="1"/>
    <n v="4"/>
    <n v="1.509514598339908E-3"/>
    <n v="1.1595778358042217E-2"/>
    <n v="1.4367010810562709E-3"/>
    <n v="5.2250942288335738"/>
    <n v="1.1595778358042217E-2"/>
    <n v="1.4366998109501172E-3"/>
    <n v="5.2250942288335738"/>
    <n v="1.1595778358042217E-2"/>
    <n v="1.4366998109501172E-3"/>
  </r>
  <r>
    <n v="2926"/>
    <x v="1"/>
    <x v="1"/>
    <x v="3"/>
    <s v="62-304.520 (8), F.A.C."/>
    <x v="3"/>
    <x v="3"/>
    <x v="24"/>
    <x v="14"/>
    <s v="Governmental"/>
    <n v="1750"/>
    <x v="0"/>
    <s v="City of Vero Beach                        IRFWCD    Indian River County"/>
    <x v="23"/>
    <x v="1"/>
    <m/>
    <m/>
    <n v="0"/>
    <n v="1"/>
    <n v="30"/>
    <n v="7.8954301457894421E-2"/>
    <n v="0.62270702407422618"/>
    <n v="8.4810837935792777E-2"/>
    <n v="292.70139907893679"/>
    <n v="0.62270702407422618"/>
    <n v="8.4810762959328698E-2"/>
    <n v="292.70139907893679"/>
    <n v="0.62270702407422618"/>
    <n v="8.4810762959328698E-2"/>
  </r>
  <r>
    <n v="2927"/>
    <x v="1"/>
    <x v="1"/>
    <x v="3"/>
    <s v="62-304.520 (8), F.A.C."/>
    <x v="3"/>
    <x v="3"/>
    <x v="24"/>
    <x v="14"/>
    <s v="Governmental"/>
    <n v="1750"/>
    <x v="0"/>
    <s v="IRFWCD                                          Indian River County"/>
    <x v="23"/>
    <x v="1"/>
    <m/>
    <m/>
    <n v="0"/>
    <n v="1"/>
    <n v="36"/>
    <n v="0.73995341296753891"/>
    <n v="5.9822576827811407"/>
    <n v="0.78602442564802466"/>
    <n v="2875.50500965029"/>
    <n v="5.9822576827811407"/>
    <n v="0.78602373076829446"/>
    <n v="2875.50500965029"/>
    <n v="5.9822576827811407"/>
    <n v="0.78602373076829446"/>
  </r>
  <r>
    <n v="2928"/>
    <x v="1"/>
    <x v="1"/>
    <x v="3"/>
    <s v="62-304.520 (8), F.A.C."/>
    <x v="3"/>
    <x v="3"/>
    <x v="24"/>
    <x v="14"/>
    <s v="Governmental"/>
    <n v="1750"/>
    <x v="0"/>
    <s v="IRFWCD              City of Vero Beach                            Indian River County"/>
    <x v="23"/>
    <x v="1"/>
    <m/>
    <m/>
    <n v="0"/>
    <n v="1"/>
    <n v="9"/>
    <n v="0.18473240713885269"/>
    <n v="1.5045405128990039"/>
    <n v="0.20361258878990729"/>
    <n v="763.34042140192219"/>
    <n v="1.5045405128990039"/>
    <n v="0.20361240878753548"/>
    <n v="763.34042140192219"/>
    <n v="1.5045405128990039"/>
    <n v="0.20361240878753548"/>
  </r>
  <r>
    <n v="2929"/>
    <x v="1"/>
    <x v="1"/>
    <x v="3"/>
    <s v="62-304.520 (8), F.A.C."/>
    <x v="3"/>
    <x v="3"/>
    <x v="24"/>
    <x v="14"/>
    <s v="Governmental"/>
    <n v="3000"/>
    <x v="0"/>
    <s v="City of Vero Beach                           IRFWCD Indian River County"/>
    <x v="23"/>
    <x v="1"/>
    <m/>
    <m/>
    <n v="0"/>
    <n v="1"/>
    <n v="7"/>
    <n v="3.4838154479608888E-3"/>
    <n v="1.5595156207489967E-2"/>
    <n v="2.1096828550358636E-3"/>
    <n v="7.1213439805995824"/>
    <n v="1.5595156207489967E-2"/>
    <n v="2.1096809899845935E-3"/>
    <n v="7.1213439805995824"/>
    <n v="1.5595156207489967E-2"/>
    <n v="2.1096809899845935E-3"/>
  </r>
  <r>
    <n v="2930"/>
    <x v="1"/>
    <x v="1"/>
    <x v="3"/>
    <s v="62-304.520 (8), F.A.C."/>
    <x v="3"/>
    <x v="3"/>
    <x v="24"/>
    <x v="14"/>
    <s v="Governmental"/>
    <n v="3000"/>
    <x v="0"/>
    <s v="City of Vero Beach                        IRFWCD    Indian River County"/>
    <x v="23"/>
    <x v="1"/>
    <m/>
    <m/>
    <n v="0"/>
    <n v="1"/>
    <n v="11"/>
    <n v="3.4425478591631753E-2"/>
    <n v="0.25343048545445029"/>
    <n v="3.4212334048937934E-2"/>
    <n v="112.94668600506962"/>
    <n v="0.25343048545445029"/>
    <n v="3.4212303803748845E-2"/>
    <n v="112.94668600506962"/>
    <n v="0.25343048545445029"/>
    <n v="3.4212303803748845E-2"/>
  </r>
  <r>
    <n v="2931"/>
    <x v="1"/>
    <x v="1"/>
    <x v="3"/>
    <s v="62-304.520 (8), F.A.C."/>
    <x v="3"/>
    <x v="3"/>
    <x v="24"/>
    <x v="14"/>
    <s v="Governmental"/>
    <n v="3000"/>
    <x v="0"/>
    <s v="City of Vero Beach                        IRFWCD   IRFWCD Indian River County"/>
    <x v="23"/>
    <x v="1"/>
    <m/>
    <m/>
    <n v="0"/>
    <n v="1"/>
    <n v="8"/>
    <n v="0.39390530565927995"/>
    <n v="1.8561053172481847"/>
    <n v="0.25069945537722904"/>
    <n v="849.40414366412085"/>
    <n v="1.8561053172481847"/>
    <n v="0.25069923374802278"/>
    <n v="849.40414366412085"/>
    <n v="1.8561053172481847"/>
    <n v="0.25069923374802278"/>
  </r>
  <r>
    <n v="2932"/>
    <x v="1"/>
    <x v="1"/>
    <x v="3"/>
    <s v="62-304.520 (8), F.A.C."/>
    <x v="3"/>
    <x v="3"/>
    <x v="24"/>
    <x v="14"/>
    <s v="Governmental"/>
    <n v="3000"/>
    <x v="0"/>
    <s v="IRFWCD                                          Indian River County"/>
    <x v="23"/>
    <x v="1"/>
    <m/>
    <m/>
    <n v="0"/>
    <n v="1"/>
    <n v="46"/>
    <n v="13.78674707238004"/>
    <n v="121.57268438107359"/>
    <n v="16.217685834994398"/>
    <n v="56697.119613886163"/>
    <n v="121.57268438107359"/>
    <n v="16.217671497855758"/>
    <n v="56697.119613886163"/>
    <n v="121.57268438107359"/>
    <n v="16.217671497855758"/>
  </r>
  <r>
    <n v="2933"/>
    <x v="1"/>
    <x v="1"/>
    <x v="3"/>
    <s v="62-304.520 (8), F.A.C."/>
    <x v="3"/>
    <x v="3"/>
    <x v="24"/>
    <x v="14"/>
    <s v="Governmental"/>
    <n v="3000"/>
    <x v="0"/>
    <s v="IRFWCD              City of Vero Beach                            Indian River County"/>
    <x v="23"/>
    <x v="1"/>
    <m/>
    <m/>
    <n v="0"/>
    <n v="1"/>
    <n v="45"/>
    <n v="0.44498455985029978"/>
    <n v="4.3086957904361469"/>
    <n v="0.62642482726645821"/>
    <n v="1788.1891052832254"/>
    <n v="4.3086957904361469"/>
    <n v="0.62642427347970431"/>
    <n v="1788.1891052832254"/>
    <n v="4.3086957904361469"/>
    <n v="0.62642427347970431"/>
  </r>
  <r>
    <n v="2934"/>
    <x v="1"/>
    <x v="1"/>
    <x v="3"/>
    <s v="62-304.520 (8), F.A.C."/>
    <x v="3"/>
    <x v="3"/>
    <x v="24"/>
    <x v="14"/>
    <s v="Governmental"/>
    <n v="3000"/>
    <x v="0"/>
    <s v="IRFWCD    Indian River County"/>
    <x v="23"/>
    <x v="1"/>
    <m/>
    <m/>
    <n v="0"/>
    <n v="1"/>
    <n v="2"/>
    <n v="2.9318670824047696E-6"/>
    <n v="2.5310796587842326E-5"/>
    <n v="3.428503688886562E-6"/>
    <n v="1.1690998618823025E-2"/>
    <n v="2.5310796587842326E-5"/>
    <n v="3.4285006579404095E-6"/>
    <n v="1.1690998618823025E-2"/>
    <n v="2.5310796587842326E-5"/>
    <n v="3.4285006579404095E-6"/>
  </r>
  <r>
    <n v="2935"/>
    <x v="1"/>
    <x v="1"/>
    <x v="3"/>
    <s v="62-304.520 (8), F.A.C."/>
    <x v="3"/>
    <x v="3"/>
    <x v="24"/>
    <x v="14"/>
    <s v="Governmental"/>
    <n v="3000"/>
    <x v="0"/>
    <s v="IRFWCD   IRFWCD Indian River County"/>
    <x v="23"/>
    <x v="1"/>
    <m/>
    <m/>
    <n v="0"/>
    <n v="1"/>
    <n v="1"/>
    <n v="3.5531925021519699E-7"/>
    <n v="3.0674696407331479E-6"/>
    <n v="4.155077040859608E-7"/>
    <n v="1.4168571585107075E-3"/>
    <n v="3.0674696407331479E-6"/>
    <n v="4.1550733675910502E-7"/>
    <n v="1.4168571585107075E-3"/>
    <n v="3.0674696407331479E-6"/>
    <n v="4.1550733675910502E-7"/>
  </r>
  <r>
    <n v="2936"/>
    <x v="1"/>
    <x v="1"/>
    <x v="3"/>
    <s v="62-304.520 (8), F.A.C."/>
    <x v="3"/>
    <x v="3"/>
    <x v="24"/>
    <x v="15"/>
    <s v="Golf Course"/>
    <n v="1000"/>
    <x v="0"/>
    <s v="IRFWCD                                          Indian River County"/>
    <x v="23"/>
    <x v="1"/>
    <m/>
    <m/>
    <n v="0"/>
    <n v="1"/>
    <n v="7"/>
    <n v="7.3544492810759048E-4"/>
    <n v="6.3232026943928479E-3"/>
    <n v="9.2323512133731314E-4"/>
    <n v="2.7397457589984029"/>
    <n v="6.3232026943928479E-3"/>
    <n v="9.2323430515736746E-4"/>
    <n v="2.7397457589984029"/>
    <n v="6.3232026943928479E-3"/>
    <n v="9.2323430515736746E-4"/>
  </r>
  <r>
    <n v="2937"/>
    <x v="1"/>
    <x v="1"/>
    <x v="3"/>
    <s v="62-304.520 (8), F.A.C."/>
    <x v="3"/>
    <x v="3"/>
    <x v="24"/>
    <x v="15"/>
    <s v="Golf Course"/>
    <n v="1820"/>
    <x v="0"/>
    <s v="City of Vero Beach                        IRFWCD    Indian River County"/>
    <x v="23"/>
    <x v="1"/>
    <m/>
    <m/>
    <n v="0"/>
    <n v="1"/>
    <n v="31"/>
    <n v="2.2641267538107543"/>
    <n v="18.110432380219084"/>
    <n v="2.380394167374285"/>
    <n v="8380.9215620967279"/>
    <n v="18.110432380219084"/>
    <n v="2.3803920630024598"/>
    <n v="8380.9215620967279"/>
    <n v="18.110432380219084"/>
    <n v="2.3803920630024598"/>
  </r>
  <r>
    <n v="2938"/>
    <x v="1"/>
    <x v="1"/>
    <x v="3"/>
    <s v="62-304.520 (8), F.A.C."/>
    <x v="3"/>
    <x v="3"/>
    <x v="24"/>
    <x v="15"/>
    <s v="Golf Course"/>
    <n v="1820"/>
    <x v="0"/>
    <s v="IRFWCD                                          Indian River County"/>
    <x v="23"/>
    <x v="1"/>
    <m/>
    <m/>
    <n v="0"/>
    <n v="1"/>
    <n v="224"/>
    <n v="6.4063166229474628"/>
    <n v="51.356846258698752"/>
    <n v="7.3286757246299583"/>
    <n v="24272.225768782115"/>
    <n v="51.356846258698752"/>
    <n v="7.3286692457623213"/>
    <n v="24272.225768782115"/>
    <n v="51.356846258698752"/>
    <n v="7.3286692457623213"/>
  </r>
  <r>
    <n v="2939"/>
    <x v="1"/>
    <x v="1"/>
    <x v="3"/>
    <s v="62-304.520 (8), F.A.C."/>
    <x v="3"/>
    <x v="3"/>
    <x v="24"/>
    <x v="15"/>
    <s v="Golf Course"/>
    <n v="1820"/>
    <x v="0"/>
    <s v="IRFWCD                                         IRFWCD Indian River County"/>
    <x v="23"/>
    <x v="1"/>
    <m/>
    <m/>
    <n v="0"/>
    <n v="1"/>
    <n v="12"/>
    <n v="0.29333106262433822"/>
    <n v="1.7987919473244094"/>
    <n v="0.26240034531383327"/>
    <n v="741.21796747550627"/>
    <n v="1.7987919473244094"/>
    <n v="0.26240011334053159"/>
    <n v="741.21796747550627"/>
    <n v="1.7987919473244094"/>
    <n v="0.26240011334053159"/>
  </r>
  <r>
    <n v="2940"/>
    <x v="1"/>
    <x v="1"/>
    <x v="3"/>
    <s v="62-304.520 (8), F.A.C."/>
    <x v="3"/>
    <x v="3"/>
    <x v="24"/>
    <x v="15"/>
    <s v="Golf Course"/>
    <n v="1820"/>
    <x v="0"/>
    <s v="IRFWCD              City of Vero Beach                            Indian River County"/>
    <x v="23"/>
    <x v="1"/>
    <m/>
    <m/>
    <n v="0"/>
    <n v="1"/>
    <n v="8"/>
    <n v="0.25228879337489946"/>
    <n v="1.8976971785854364"/>
    <n v="0.24916789232282432"/>
    <n v="852.88725282676319"/>
    <n v="1.8976971785854364"/>
    <n v="0.24916767204758633"/>
    <n v="852.88725282676319"/>
    <n v="1.8976971785854364"/>
    <n v="0.24916767204758633"/>
  </r>
  <r>
    <n v="2941"/>
    <x v="1"/>
    <x v="1"/>
    <x v="3"/>
    <s v="62-304.520 (8), F.A.C."/>
    <x v="3"/>
    <x v="3"/>
    <x v="24"/>
    <x v="15"/>
    <s v="Golf Course"/>
    <n v="1820"/>
    <x v="0"/>
    <s v="IRFWCD              City of Vero Beach                           IRFWCD Indian River County"/>
    <x v="23"/>
    <x v="1"/>
    <m/>
    <m/>
    <n v="0"/>
    <n v="1"/>
    <n v="2"/>
    <n v="3.9498572638726907E-2"/>
    <n v="0.24459486049011905"/>
    <n v="3.0734622761261692E-2"/>
    <n v="99.800734147429978"/>
    <n v="0.24459486049011905"/>
    <n v="3.0734595590520337E-2"/>
    <n v="99.800734147429978"/>
    <n v="0.24459486049011905"/>
    <n v="3.0734595590520337E-2"/>
  </r>
  <r>
    <n v="2942"/>
    <x v="1"/>
    <x v="1"/>
    <x v="3"/>
    <s v="62-304.520 (8), F.A.C."/>
    <x v="3"/>
    <x v="3"/>
    <x v="24"/>
    <x v="15"/>
    <s v="Golf Course"/>
    <n v="1820"/>
    <x v="0"/>
    <s v="IRFWCD Indian River County"/>
    <x v="23"/>
    <x v="1"/>
    <m/>
    <m/>
    <n v="0"/>
    <n v="1"/>
    <n v="5"/>
    <n v="1.1563504095533715E-2"/>
    <n v="7.0737581900863308E-2"/>
    <n v="1.0272210760685661E-2"/>
    <n v="29.929142433008796"/>
    <n v="7.0737581900863308E-2"/>
    <n v="1.0272201679605231E-2"/>
    <n v="29.929142433008796"/>
    <n v="7.0737581900863308E-2"/>
    <n v="1.0272201679605231E-2"/>
  </r>
  <r>
    <n v="2943"/>
    <x v="1"/>
    <x v="1"/>
    <x v="3"/>
    <s v="62-304.520 (8), F.A.C."/>
    <x v="3"/>
    <x v="3"/>
    <x v="24"/>
    <x v="16"/>
    <s v="Parks and Zoos"/>
    <n v="1850"/>
    <x v="0"/>
    <s v="City of Vero Beach                        IRFWCD    Indian River County"/>
    <x v="23"/>
    <x v="1"/>
    <m/>
    <m/>
    <n v="0"/>
    <n v="1"/>
    <n v="5"/>
    <n v="0.14841737840246375"/>
    <n v="1.4131270748447426"/>
    <n v="0.18690544615782378"/>
    <n v="611.32481544440304"/>
    <n v="1.4131270748447426"/>
    <n v="0.18690528092529249"/>
    <n v="611.32481544440304"/>
    <n v="1.4131270748447426"/>
    <n v="0.18690528092529249"/>
  </r>
  <r>
    <n v="2944"/>
    <x v="1"/>
    <x v="1"/>
    <x v="3"/>
    <s v="62-304.520 (8), F.A.C."/>
    <x v="3"/>
    <x v="3"/>
    <x v="24"/>
    <x v="16"/>
    <s v="Parks and Zoos"/>
    <n v="1850"/>
    <x v="0"/>
    <s v="IRFWCD                                          Indian River County"/>
    <x v="23"/>
    <x v="1"/>
    <m/>
    <m/>
    <n v="0"/>
    <n v="1"/>
    <n v="26"/>
    <n v="0.97857647702616524"/>
    <n v="8.0722159312550463"/>
    <n v="1.0596723362047951"/>
    <n v="3810.1985949339664"/>
    <n v="8.0722159312550463"/>
    <n v="1.0596713994084279"/>
    <n v="3810.1985949339664"/>
    <n v="8.0722159312550463"/>
    <n v="1.0596713994084279"/>
  </r>
  <r>
    <n v="2945"/>
    <x v="1"/>
    <x v="1"/>
    <x v="3"/>
    <s v="62-304.520 (8), F.A.C."/>
    <x v="3"/>
    <x v="3"/>
    <x v="24"/>
    <x v="16"/>
    <s v="Parks and Zoos"/>
    <n v="1850"/>
    <x v="0"/>
    <s v="IRFWCD              City of Vero Beach                            Indian River County"/>
    <x v="23"/>
    <x v="1"/>
    <m/>
    <m/>
    <n v="0"/>
    <n v="1"/>
    <n v="3"/>
    <n v="5.3663702790482555E-2"/>
    <n v="0.51703610870729189"/>
    <n v="6.8351153053721636E-2"/>
    <n v="220.87099820447636"/>
    <n v="0.51703610870729189"/>
    <n v="6.8351092628334054E-2"/>
    <n v="220.87099820447636"/>
    <n v="0.51703610870729189"/>
    <n v="6.8351092628334054E-2"/>
  </r>
  <r>
    <n v="2946"/>
    <x v="1"/>
    <x v="1"/>
    <x v="3"/>
    <s v="62-304.520 (8), F.A.C."/>
    <x v="3"/>
    <x v="3"/>
    <x v="24"/>
    <x v="74"/>
    <s v="Community Recreational Facilities"/>
    <n v="1860"/>
    <x v="0"/>
    <s v="City of Vero Beach                        IRFWCD    Indian River County"/>
    <x v="23"/>
    <x v="1"/>
    <m/>
    <m/>
    <n v="0"/>
    <n v="1"/>
    <n v="9"/>
    <n v="0.4822217967798193"/>
    <n v="3.8963857052082149"/>
    <n v="0.49215989465387466"/>
    <n v="1752.6111742423432"/>
    <n v="3.8963857052082149"/>
    <n v="0.49215945956315293"/>
    <n v="1752.6111742423432"/>
    <n v="3.8963857052082149"/>
    <n v="0.49215945956315293"/>
  </r>
  <r>
    <n v="2947"/>
    <x v="1"/>
    <x v="1"/>
    <x v="3"/>
    <s v="62-304.520 (8), F.A.C."/>
    <x v="3"/>
    <x v="3"/>
    <x v="24"/>
    <x v="74"/>
    <s v="Community Recreational Facilities"/>
    <n v="1860"/>
    <x v="0"/>
    <s v="IRFWCD                                          Indian River County"/>
    <x v="23"/>
    <x v="1"/>
    <m/>
    <m/>
    <n v="0"/>
    <n v="1"/>
    <n v="17"/>
    <n v="0.61820049268091048"/>
    <n v="6.2427735034783964"/>
    <n v="0.83272862516040114"/>
    <n v="2572.8008274602962"/>
    <n v="6.2427735034783964"/>
    <n v="0.8327278889921319"/>
    <n v="2572.8008274602962"/>
    <n v="6.2427735034783964"/>
    <n v="0.8327278889921319"/>
  </r>
  <r>
    <n v="2948"/>
    <x v="1"/>
    <x v="1"/>
    <x v="3"/>
    <s v="62-304.520 (8), F.A.C."/>
    <x v="3"/>
    <x v="3"/>
    <x v="24"/>
    <x v="74"/>
    <s v="Community Recreational Facilities"/>
    <n v="1860"/>
    <x v="0"/>
    <s v="IRFWCD              City of Vero Beach                            Indian River County"/>
    <x v="23"/>
    <x v="1"/>
    <m/>
    <m/>
    <n v="0"/>
    <n v="1"/>
    <n v="6"/>
    <n v="9.5294189858888823E-2"/>
    <n v="0.85748406175577963"/>
    <n v="0.11675875806100973"/>
    <n v="386.75111895266559"/>
    <n v="0.85748406175577963"/>
    <n v="0.11675865484119677"/>
    <n v="386.75111895266559"/>
    <n v="0.85748406175577963"/>
    <n v="0.11675865484119677"/>
  </r>
  <r>
    <n v="2949"/>
    <x v="1"/>
    <x v="1"/>
    <x v="3"/>
    <s v="62-304.520 (8), F.A.C."/>
    <x v="3"/>
    <x v="3"/>
    <x v="24"/>
    <x v="142"/>
    <s v="Stadiums (not associated withhigh schools, colleges, or universities)"/>
    <n v="1870"/>
    <x v="0"/>
    <s v="City of Vero Beach                        IRFWCD    Indian River County"/>
    <x v="23"/>
    <x v="1"/>
    <m/>
    <m/>
    <n v="0"/>
    <n v="1"/>
    <n v="3"/>
    <n v="8.8610893723944803E-2"/>
    <n v="0.74022989059672128"/>
    <n v="9.3888668514699583E-2"/>
    <n v="336.2142411644935"/>
    <n v="0.74022989059672128"/>
    <n v="9.3888585513038997E-2"/>
    <n v="336.2142411644935"/>
    <n v="0.74022989059672128"/>
    <n v="9.3888585513038997E-2"/>
  </r>
  <r>
    <n v="2950"/>
    <x v="1"/>
    <x v="1"/>
    <x v="3"/>
    <s v="62-304.520 (8), F.A.C."/>
    <x v="3"/>
    <x v="3"/>
    <x v="24"/>
    <x v="142"/>
    <s v="Stadiums (not associated withhigh schools, colleges, or universities)"/>
    <n v="1870"/>
    <x v="0"/>
    <s v="IRFWCD              City of Vero Beach                            Indian River County"/>
    <x v="23"/>
    <x v="1"/>
    <m/>
    <m/>
    <n v="0"/>
    <n v="1"/>
    <n v="4"/>
    <n v="8.0872827733478786E-2"/>
    <n v="0.70095679474086203"/>
    <n v="9.1138066251622268E-2"/>
    <n v="316.13375367583569"/>
    <n v="0.70095679474086203"/>
    <n v="9.1137985681613812E-2"/>
    <n v="316.13375367583569"/>
    <n v="0.70095679474086203"/>
    <n v="9.1137985681613812E-2"/>
  </r>
  <r>
    <n v="2951"/>
    <x v="1"/>
    <x v="1"/>
    <x v="3"/>
    <s v="62-304.520 (8), F.A.C."/>
    <x v="3"/>
    <x v="3"/>
    <x v="24"/>
    <x v="24"/>
    <s v="Other Recreational(Riding stables, go-carttracks, skeet ranges, etc)"/>
    <n v="1000"/>
    <x v="0"/>
    <s v="IRFWCD                                          Indian River County"/>
    <x v="23"/>
    <x v="1"/>
    <m/>
    <m/>
    <n v="0"/>
    <n v="1"/>
    <n v="4"/>
    <n v="0.1496808769262695"/>
    <n v="1.1920880818840049"/>
    <n v="0.14249115505413282"/>
    <n v="495.83497849819435"/>
    <n v="1.1920880818840049"/>
    <n v="0.14249102908576319"/>
    <n v="495.83497849819435"/>
    <n v="1.1920880818840049"/>
    <n v="0.14249102908576319"/>
  </r>
  <r>
    <n v="2952"/>
    <x v="1"/>
    <x v="1"/>
    <x v="3"/>
    <s v="62-304.520 (8), F.A.C."/>
    <x v="3"/>
    <x v="3"/>
    <x v="24"/>
    <x v="24"/>
    <s v="Other Recreational(Riding stables, go-carttracks, skeet ranges, etc)"/>
    <n v="1890"/>
    <x v="0"/>
    <s v="IRFWCD                                          Indian River County"/>
    <x v="23"/>
    <x v="1"/>
    <m/>
    <m/>
    <n v="0"/>
    <n v="1"/>
    <n v="3"/>
    <n v="4.8249461265871124E-2"/>
    <n v="0.41937285620564241"/>
    <n v="5.5752863997971261E-2"/>
    <n v="195.32101849166247"/>
    <n v="0.41937285620564241"/>
    <n v="5.5752814710018E-2"/>
    <n v="195.32101849166247"/>
    <n v="0.41937285620564241"/>
    <n v="5.5752814710018E-2"/>
  </r>
  <r>
    <n v="2953"/>
    <x v="1"/>
    <x v="1"/>
    <x v="3"/>
    <s v="62-304.520 (8), F.A.C."/>
    <x v="3"/>
    <x v="3"/>
    <x v="24"/>
    <x v="0"/>
    <s v="Improved Pasture"/>
    <n v="1000"/>
    <x v="0"/>
    <s v="IRFWCD                                          Indian River County"/>
    <x v="23"/>
    <x v="1"/>
    <s v="Not Ag"/>
    <m/>
    <n v="0"/>
    <n v="1"/>
    <n v="2"/>
    <n v="4.4933830517671417E-4"/>
    <n v="4.0498003922665093E-3"/>
    <n v="6.3619218587343258E-4"/>
    <n v="1.3621146751779942"/>
    <n v="4.0498003922665093E-3"/>
    <n v="6.3619162345191188E-4"/>
    <n v="1.3621146751779942"/>
    <n v="4.0498003922665093E-3"/>
    <n v="6.3619162345191188E-4"/>
  </r>
  <r>
    <n v="2954"/>
    <x v="1"/>
    <x v="1"/>
    <x v="3"/>
    <s v="62-304.520 (8), F.A.C."/>
    <x v="3"/>
    <x v="3"/>
    <x v="24"/>
    <x v="0"/>
    <s v="Improved Pasture"/>
    <n v="1000"/>
    <x v="0"/>
    <s v="IRFWCD                                          Indian River County"/>
    <x v="23"/>
    <x v="0"/>
    <m/>
    <m/>
    <n v="0"/>
    <n v="1"/>
    <n v="13"/>
    <n v="5.6824121551399272E-2"/>
    <n v="0.5533408870728046"/>
    <n v="8.3235231984880337E-2"/>
    <n v="198.15675724500076"/>
    <n v="0.5533408870728046"/>
    <n v="8.3235158401320342E-2"/>
    <n v="198.15675724500076"/>
    <n v="0.5533408870728046"/>
    <n v="8.3235158401320342E-2"/>
  </r>
  <r>
    <n v="2955"/>
    <x v="1"/>
    <x v="1"/>
    <x v="3"/>
    <s v="62-304.520 (8), F.A.C."/>
    <x v="3"/>
    <x v="3"/>
    <x v="24"/>
    <x v="0"/>
    <s v="Improved Pasture"/>
    <n v="2000"/>
    <x v="0"/>
    <s v="IRFWCD                                          Indian River County"/>
    <x v="23"/>
    <x v="0"/>
    <m/>
    <m/>
    <n v="0"/>
    <n v="1"/>
    <n v="485"/>
    <n v="14.212315970357137"/>
    <n v="126.05895503817554"/>
    <n v="19.580091874006154"/>
    <n v="43575.355333425294"/>
    <n v="126.05895503817554"/>
    <n v="19.580074564354558"/>
    <n v="43575.355333425294"/>
    <n v="126.05895503817554"/>
    <n v="19.580074564354558"/>
  </r>
  <r>
    <n v="2956"/>
    <x v="1"/>
    <x v="1"/>
    <x v="3"/>
    <s v="62-304.520 (8), F.A.C."/>
    <x v="3"/>
    <x v="3"/>
    <x v="24"/>
    <x v="0"/>
    <s v="Improved Pasture"/>
    <n v="2110"/>
    <x v="0"/>
    <s v="IRFWCD                                          Indian River County"/>
    <x v="23"/>
    <x v="0"/>
    <m/>
    <m/>
    <n v="0"/>
    <n v="1"/>
    <n v="320"/>
    <n v="6.9207901923956641"/>
    <n v="59.748452850425011"/>
    <n v="9.2025833649470048"/>
    <n v="21121.866136104793"/>
    <n v="59.748452850425011"/>
    <n v="9.2025752294636316"/>
    <n v="21121.866136104793"/>
    <n v="59.748452850425011"/>
    <n v="9.2025752294636316"/>
  </r>
  <r>
    <n v="2957"/>
    <x v="1"/>
    <x v="1"/>
    <x v="3"/>
    <s v="62-304.520 (8), F.A.C."/>
    <x v="3"/>
    <x v="3"/>
    <x v="24"/>
    <x v="0"/>
    <s v="Improved Pasture"/>
    <n v="3000"/>
    <x v="0"/>
    <s v="IRFWCD                                          Indian River County"/>
    <x v="23"/>
    <x v="1"/>
    <s v="Identified as Natural"/>
    <m/>
    <n v="0"/>
    <n v="1"/>
    <n v="4"/>
    <n v="9.0844957319923796E-3"/>
    <n v="9.5029195735285094E-2"/>
    <n v="1.4519153906397679E-2"/>
    <n v="35.114965448475886"/>
    <n v="9.5029195735285094E-2"/>
    <n v="1.4519141070835007E-2"/>
    <n v="35.114965448475886"/>
    <n v="9.5029195735285094E-2"/>
    <n v="1.4519141070835007E-2"/>
  </r>
  <r>
    <n v="2958"/>
    <x v="1"/>
    <x v="1"/>
    <x v="3"/>
    <s v="62-304.520 (8), F.A.C."/>
    <x v="3"/>
    <x v="3"/>
    <x v="24"/>
    <x v="1"/>
    <s v="Woodland Pasture"/>
    <n v="2000"/>
    <x v="0"/>
    <s v="IRFWCD                                          Indian River County"/>
    <x v="23"/>
    <x v="0"/>
    <m/>
    <m/>
    <n v="0"/>
    <n v="1"/>
    <n v="57"/>
    <n v="1.8723057204821885"/>
    <n v="16.074330098976873"/>
    <n v="2.419380773575587"/>
    <n v="5676.1070229008146"/>
    <n v="16.074330098976873"/>
    <n v="2.4193786347379058"/>
    <n v="5676.1070229008146"/>
    <n v="16.074330098976873"/>
    <n v="2.4193786347379058"/>
  </r>
  <r>
    <n v="2959"/>
    <x v="1"/>
    <x v="1"/>
    <x v="3"/>
    <s v="62-304.520 (8), F.A.C."/>
    <x v="3"/>
    <x v="3"/>
    <x v="24"/>
    <x v="1"/>
    <s v="Woodland Pasture"/>
    <n v="2130"/>
    <x v="0"/>
    <s v="IRFWCD                                          Indian River County"/>
    <x v="23"/>
    <x v="0"/>
    <m/>
    <m/>
    <n v="0"/>
    <n v="1"/>
    <n v="8"/>
    <n v="5.5605560647067854E-3"/>
    <n v="4.8843246717819318E-2"/>
    <n v="7.3897514144269016E-3"/>
    <n v="17.573374384783222"/>
    <n v="4.8843246717819318E-2"/>
    <n v="7.389744881565719E-3"/>
    <n v="17.573374384783222"/>
    <n v="4.8843246717819318E-2"/>
    <n v="7.389744881565719E-3"/>
  </r>
  <r>
    <n v="2960"/>
    <x v="1"/>
    <x v="1"/>
    <x v="3"/>
    <s v="62-304.520 (8), F.A.C."/>
    <x v="3"/>
    <x v="3"/>
    <x v="24"/>
    <x v="1"/>
    <s v="Woodland Pasture"/>
    <n v="3000"/>
    <x v="0"/>
    <s v="IRFWCD                                          Indian River County"/>
    <x v="23"/>
    <x v="1"/>
    <s v="Identified as Natural"/>
    <m/>
    <n v="0"/>
    <n v="1"/>
    <n v="4"/>
    <n v="6.2990473543633962E-2"/>
    <n v="0.51025241192874859"/>
    <n v="7.012529720264285E-2"/>
    <n v="189.55562483401616"/>
    <n v="0.51025241192874859"/>
    <n v="7.012523520883461E-2"/>
    <n v="189.55562483401616"/>
    <n v="0.51025241192874859"/>
    <n v="7.012523520883461E-2"/>
  </r>
  <r>
    <n v="2961"/>
    <x v="1"/>
    <x v="1"/>
    <x v="3"/>
    <s v="62-304.520 (8), F.A.C."/>
    <x v="3"/>
    <x v="3"/>
    <x v="24"/>
    <x v="116"/>
    <s v="Row Crops"/>
    <n v="2000"/>
    <x v="0"/>
    <s v="IRFWCD                                          Indian River County"/>
    <x v="23"/>
    <x v="0"/>
    <m/>
    <m/>
    <n v="0"/>
    <n v="1"/>
    <n v="15"/>
    <n v="0.71230186177732091"/>
    <n v="5.4461822819378067"/>
    <n v="0.83178962650738153"/>
    <n v="2087.1268001304597"/>
    <n v="5.4461822819378067"/>
    <n v="0.8317888911692265"/>
    <n v="2087.1268001304597"/>
    <n v="5.4461822819378067"/>
    <n v="0.8317888911692265"/>
  </r>
  <r>
    <n v="2962"/>
    <x v="1"/>
    <x v="1"/>
    <x v="3"/>
    <s v="62-304.520 (8), F.A.C."/>
    <x v="3"/>
    <x v="3"/>
    <x v="24"/>
    <x v="116"/>
    <s v="Row Crops"/>
    <n v="2140"/>
    <x v="0"/>
    <s v="IRFWCD                                          Indian River County"/>
    <x v="23"/>
    <x v="0"/>
    <m/>
    <m/>
    <n v="0"/>
    <n v="1"/>
    <n v="21"/>
    <n v="0.40385506112669339"/>
    <n v="3.845237158867667"/>
    <n v="0.63364229686791262"/>
    <n v="1259.573710390805"/>
    <n v="3.845237158867667"/>
    <n v="0.63364173670060242"/>
    <n v="1259.573710390805"/>
    <n v="3.845237158867667"/>
    <n v="0.63364173670060242"/>
  </r>
  <r>
    <n v="2963"/>
    <x v="1"/>
    <x v="1"/>
    <x v="3"/>
    <s v="62-304.520 (8), F.A.C."/>
    <x v="3"/>
    <x v="3"/>
    <x v="24"/>
    <x v="104"/>
    <s v="Field Crops"/>
    <n v="2000"/>
    <x v="0"/>
    <s v="IRFWCD                                          Indian River County"/>
    <x v="23"/>
    <x v="0"/>
    <m/>
    <m/>
    <n v="0"/>
    <n v="1"/>
    <n v="88"/>
    <n v="2.6154808036349397"/>
    <n v="23.956244440351103"/>
    <n v="3.8598531434724661"/>
    <n v="8125.1414610308493"/>
    <n v="23.956244440351103"/>
    <n v="3.8598497311946476"/>
    <n v="8125.1414610308493"/>
    <n v="23.956244440351103"/>
    <n v="3.8598497311946476"/>
  </r>
  <r>
    <n v="2964"/>
    <x v="1"/>
    <x v="1"/>
    <x v="3"/>
    <s v="62-304.520 (8), F.A.C."/>
    <x v="3"/>
    <x v="3"/>
    <x v="24"/>
    <x v="104"/>
    <s v="Field Crops"/>
    <n v="2150"/>
    <x v="0"/>
    <s v="IRFWCD                                          Indian River County"/>
    <x v="23"/>
    <x v="0"/>
    <m/>
    <m/>
    <n v="0"/>
    <n v="1"/>
    <n v="60"/>
    <n v="1.7645788701711804"/>
    <n v="12.478803888836687"/>
    <n v="1.8344406864485769"/>
    <n v="5037.1071750942065"/>
    <n v="12.478803888836687"/>
    <n v="1.8344390647233388"/>
    <n v="5037.1071750942065"/>
    <n v="12.478803888836687"/>
    <n v="1.8344390647233388"/>
  </r>
  <r>
    <n v="2965"/>
    <x v="1"/>
    <x v="1"/>
    <x v="3"/>
    <s v="62-304.520 (8), F.A.C."/>
    <x v="3"/>
    <x v="3"/>
    <x v="24"/>
    <x v="139"/>
    <s v="Mixed Crops"/>
    <n v="2000"/>
    <x v="0"/>
    <s v="IRFWCD                                          Indian River County"/>
    <x v="23"/>
    <x v="0"/>
    <m/>
    <m/>
    <n v="0"/>
    <n v="1"/>
    <n v="32"/>
    <n v="0.89989827041222914"/>
    <n v="7.6475558565751918"/>
    <n v="1.3542719016560274"/>
    <n v="2539.4710391006456"/>
    <n v="7.6475558565751918"/>
    <n v="1.3542707044208497"/>
    <n v="2539.4710391006456"/>
    <n v="7.6475558565751918"/>
    <n v="1.3542707044208497"/>
  </r>
  <r>
    <n v="2966"/>
    <x v="1"/>
    <x v="1"/>
    <x v="3"/>
    <s v="62-304.520 (8), F.A.C."/>
    <x v="3"/>
    <x v="3"/>
    <x v="24"/>
    <x v="139"/>
    <s v="Mixed Crops"/>
    <n v="2160"/>
    <x v="0"/>
    <s v="IRFWCD                                          Indian River County"/>
    <x v="23"/>
    <x v="0"/>
    <m/>
    <m/>
    <n v="0"/>
    <n v="1"/>
    <n v="8"/>
    <n v="1.7038029365749566E-3"/>
    <n v="1.064959226795565E-2"/>
    <n v="1.7137567474276175E-3"/>
    <n v="3.7812801072042239"/>
    <n v="1.064959226795565E-2"/>
    <n v="1.7137552323922211E-3"/>
    <n v="3.7812801072042239"/>
    <n v="1.064959226795565E-2"/>
    <n v="1.7137552323922211E-3"/>
  </r>
  <r>
    <n v="2967"/>
    <x v="1"/>
    <x v="1"/>
    <x v="3"/>
    <s v="62-304.520 (8), F.A.C."/>
    <x v="3"/>
    <x v="3"/>
    <x v="24"/>
    <x v="2"/>
    <s v="Citrus groves"/>
    <n v="2000"/>
    <x v="0"/>
    <s v="IRFWCD                                          Indian River County"/>
    <x v="23"/>
    <x v="0"/>
    <m/>
    <m/>
    <n v="0"/>
    <n v="1"/>
    <n v="633"/>
    <n v="23.423484184701337"/>
    <n v="171.31967953593247"/>
    <n v="20.216257420660209"/>
    <n v="69609.0974701183"/>
    <n v="171.31967953593247"/>
    <n v="20.216239548610641"/>
    <n v="69609.0974701183"/>
    <n v="171.31967953593247"/>
    <n v="20.216239548610641"/>
  </r>
  <r>
    <n v="2968"/>
    <x v="1"/>
    <x v="1"/>
    <x v="3"/>
    <s v="62-304.520 (8), F.A.C."/>
    <x v="3"/>
    <x v="3"/>
    <x v="24"/>
    <x v="2"/>
    <s v="Citrus groves"/>
    <n v="2210"/>
    <x v="0"/>
    <s v="IRFWCD                                          Indian River County"/>
    <x v="23"/>
    <x v="0"/>
    <m/>
    <m/>
    <n v="0"/>
    <n v="1"/>
    <n v="763"/>
    <n v="23.419416064953186"/>
    <n v="170.76474417640657"/>
    <n v="20.341683223768651"/>
    <n v="69805.308018252137"/>
    <n v="170.76474417640657"/>
    <n v="20.341665240837276"/>
    <n v="69805.308018252137"/>
    <n v="170.76474417640657"/>
    <n v="20.341665240837276"/>
  </r>
  <r>
    <n v="2969"/>
    <x v="1"/>
    <x v="1"/>
    <x v="3"/>
    <s v="62-304.520 (8), F.A.C."/>
    <x v="3"/>
    <x v="3"/>
    <x v="24"/>
    <x v="2"/>
    <s v="Citrus groves"/>
    <n v="3000"/>
    <x v="0"/>
    <s v="IRFWCD                                          Indian River County"/>
    <x v="23"/>
    <x v="1"/>
    <s v="Identified as Natural"/>
    <m/>
    <n v="0"/>
    <n v="1"/>
    <n v="2"/>
    <n v="3.2156530363083897E-5"/>
    <n v="2.3900074777603235E-4"/>
    <n v="2.9325281407306902E-5"/>
    <n v="0.10581457523046292"/>
    <n v="2.3900074777603235E-4"/>
    <n v="2.9325255482484599E-5"/>
    <n v="0.10581457523046292"/>
    <n v="2.3900074777603235E-4"/>
    <n v="2.9325255482484599E-5"/>
  </r>
  <r>
    <n v="2970"/>
    <x v="1"/>
    <x v="1"/>
    <x v="3"/>
    <s v="62-304.520 (8), F.A.C."/>
    <x v="3"/>
    <x v="3"/>
    <x v="24"/>
    <x v="2"/>
    <s v="Citrus groves"/>
    <n v="3000"/>
    <x v="0"/>
    <s v="IRFWCD                                          Indian River County"/>
    <x v="23"/>
    <x v="1"/>
    <s v="Not Ag"/>
    <m/>
    <n v="0"/>
    <n v="1"/>
    <n v="19"/>
    <n v="1.2926142484765246"/>
    <n v="9.64765148510015"/>
    <n v="1.1371235346351221"/>
    <n v="4021.413853370922"/>
    <n v="9.64765148510015"/>
    <n v="1.1371225293685292"/>
    <n v="4021.413853370922"/>
    <n v="9.64765148510015"/>
    <n v="1.1371225293685292"/>
  </r>
  <r>
    <n v="2971"/>
    <x v="1"/>
    <x v="1"/>
    <x v="3"/>
    <s v="62-304.520 (8), F.A.C."/>
    <x v="3"/>
    <x v="3"/>
    <x v="24"/>
    <x v="3"/>
    <s v="Abandoned tree crops"/>
    <n v="2000"/>
    <x v="0"/>
    <s v="IRFWCD                                          Indian River County"/>
    <x v="23"/>
    <x v="0"/>
    <m/>
    <m/>
    <n v="0"/>
    <n v="1"/>
    <n v="71"/>
    <n v="1.4710738335664246"/>
    <n v="10.666593491101766"/>
    <n v="1.7783102726826199"/>
    <n v="4592.7923393483443"/>
    <n v="10.666593491101766"/>
    <n v="1.7783087005791056"/>
    <n v="4592.7923393483443"/>
    <n v="10.666593491101766"/>
    <n v="1.7783087005791056"/>
  </r>
  <r>
    <n v="2972"/>
    <x v="1"/>
    <x v="1"/>
    <x v="3"/>
    <s v="62-304.520 (8), F.A.C."/>
    <x v="3"/>
    <x v="3"/>
    <x v="24"/>
    <x v="3"/>
    <s v="Abandoned tree crops"/>
    <n v="2240"/>
    <x v="0"/>
    <s v="IRFWCD                                          Indian River County"/>
    <x v="23"/>
    <x v="0"/>
    <m/>
    <m/>
    <n v="0"/>
    <n v="1"/>
    <n v="38"/>
    <n v="1.6035395841560842"/>
    <n v="13.111452030809835"/>
    <n v="2.15383170577871"/>
    <n v="4792.813224057536"/>
    <n v="13.111452030809835"/>
    <n v="2.1538298016979369"/>
    <n v="4792.813224057536"/>
    <n v="13.111452030809835"/>
    <n v="2.1538298016979369"/>
  </r>
  <r>
    <n v="2973"/>
    <x v="1"/>
    <x v="1"/>
    <x v="3"/>
    <s v="62-304.520 (8), F.A.C."/>
    <x v="3"/>
    <x v="3"/>
    <x v="24"/>
    <x v="3"/>
    <s v="Abandoned tree crops"/>
    <n v="3000"/>
    <x v="0"/>
    <s v="IRFWCD                                          Indian River County"/>
    <x v="23"/>
    <x v="1"/>
    <s v="Identified as Natural"/>
    <m/>
    <n v="0"/>
    <n v="1"/>
    <n v="1"/>
    <n v="2.6506285899189299E-5"/>
    <n v="2.6614436430900349E-4"/>
    <n v="3.86453107466741E-5"/>
    <n v="0.10459175971348099"/>
    <n v="2.6614436430900349E-4"/>
    <n v="3.8645276582541097E-5"/>
    <n v="0.10459175971348099"/>
    <n v="2.6614436430900349E-4"/>
    <n v="3.8645276582541097E-5"/>
  </r>
  <r>
    <n v="2974"/>
    <x v="1"/>
    <x v="1"/>
    <x v="3"/>
    <s v="62-304.520 (8), F.A.C."/>
    <x v="3"/>
    <x v="3"/>
    <x v="24"/>
    <x v="117"/>
    <s v="Nurseries and Vineyards"/>
    <n v="2400"/>
    <x v="0"/>
    <s v="IRFWCD                                          Indian River County"/>
    <x v="23"/>
    <x v="0"/>
    <m/>
    <m/>
    <n v="0"/>
    <n v="1"/>
    <n v="1"/>
    <n v="1.99537239851006E-5"/>
    <n v="2.2370615227731392E-4"/>
    <n v="3.0903314169920601E-5"/>
    <n v="7.833655122768661E-2"/>
    <n v="2.2370615227731392E-4"/>
    <n v="3.0903286850048697E-5"/>
    <n v="7.833655122768661E-2"/>
    <n v="2.2370615227731392E-4"/>
    <n v="3.0903286850048697E-5"/>
  </r>
  <r>
    <n v="2975"/>
    <x v="1"/>
    <x v="1"/>
    <x v="3"/>
    <s v="62-304.520 (8), F.A.C."/>
    <x v="3"/>
    <x v="3"/>
    <x v="24"/>
    <x v="117"/>
    <s v="Nurseries and Vineyards"/>
    <n v="3000"/>
    <x v="0"/>
    <s v="IRFWCD                                          Indian River County"/>
    <x v="23"/>
    <x v="1"/>
    <s v="Identified as Natural"/>
    <m/>
    <n v="0"/>
    <n v="1"/>
    <n v="5"/>
    <n v="0.1026545366231265"/>
    <n v="1.1765465314032324"/>
    <n v="0.16103009532371698"/>
    <n v="390.97303610254227"/>
    <n v="1.1765465314032324"/>
    <n v="0.16102995296611894"/>
    <n v="390.97303610254227"/>
    <n v="1.1765465314032324"/>
    <n v="0.16102995296611894"/>
  </r>
  <r>
    <n v="2976"/>
    <x v="1"/>
    <x v="1"/>
    <x v="3"/>
    <s v="62-304.520 (8), F.A.C."/>
    <x v="3"/>
    <x v="3"/>
    <x v="24"/>
    <x v="61"/>
    <s v="Tree nurseries"/>
    <n v="2000"/>
    <x v="0"/>
    <s v="IRFWCD                                          Indian River County"/>
    <x v="23"/>
    <x v="0"/>
    <m/>
    <m/>
    <n v="0"/>
    <n v="1"/>
    <n v="15"/>
    <n v="0.44741908041057588"/>
    <n v="3.612674071890623"/>
    <n v="0.50929275310251754"/>
    <n v="1527.3279868394379"/>
    <n v="3.612674071890623"/>
    <n v="0.50929230286560467"/>
    <n v="1527.3279868394379"/>
    <n v="3.612674071890623"/>
    <n v="0.50929230286560467"/>
  </r>
  <r>
    <n v="2977"/>
    <x v="1"/>
    <x v="1"/>
    <x v="3"/>
    <s v="62-304.520 (8), F.A.C."/>
    <x v="3"/>
    <x v="3"/>
    <x v="24"/>
    <x v="61"/>
    <s v="Tree nurseries"/>
    <n v="2410"/>
    <x v="0"/>
    <s v="IRFWCD                                          Indian River County"/>
    <x v="23"/>
    <x v="0"/>
    <m/>
    <m/>
    <n v="0"/>
    <n v="1"/>
    <n v="24"/>
    <n v="0.20806593594073514"/>
    <n v="1.3572845442461428"/>
    <n v="0.20352503775313813"/>
    <n v="542.25214000049232"/>
    <n v="1.3572845442461428"/>
    <n v="0.20352485782816532"/>
    <n v="542.25214000049232"/>
    <n v="1.3572845442461428"/>
    <n v="0.20352485782816532"/>
  </r>
  <r>
    <n v="2978"/>
    <x v="1"/>
    <x v="1"/>
    <x v="3"/>
    <s v="62-304.520 (8), F.A.C."/>
    <x v="3"/>
    <x v="3"/>
    <x v="24"/>
    <x v="118"/>
    <s v="Sod farms"/>
    <n v="2420"/>
    <x v="0"/>
    <s v="IRFWCD                                          Indian River County"/>
    <x v="23"/>
    <x v="0"/>
    <m/>
    <m/>
    <n v="0"/>
    <n v="1"/>
    <n v="11"/>
    <n v="0.27519417169370741"/>
    <n v="2.3603773124614591"/>
    <n v="0.3570622151825123"/>
    <n v="855.95244097111458"/>
    <n v="2.3603773124614591"/>
    <n v="0.35706189952400691"/>
    <n v="855.95244097111458"/>
    <n v="2.3603773124614591"/>
    <n v="0.35706189952400691"/>
  </r>
  <r>
    <n v="2979"/>
    <x v="1"/>
    <x v="1"/>
    <x v="3"/>
    <s v="62-304.520 (8), F.A.C."/>
    <x v="3"/>
    <x v="3"/>
    <x v="24"/>
    <x v="119"/>
    <s v="Ornamentals"/>
    <n v="2000"/>
    <x v="0"/>
    <s v="IRFWCD                                          Indian River County"/>
    <x v="23"/>
    <x v="0"/>
    <m/>
    <m/>
    <n v="0"/>
    <n v="1"/>
    <n v="24"/>
    <n v="0.27714803797582299"/>
    <n v="2.2504133982741417"/>
    <n v="0.33923997905083503"/>
    <n v="838.20586504598009"/>
    <n v="2.2504133982741417"/>
    <n v="0.33923967914796005"/>
    <n v="838.20586504598009"/>
    <n v="2.2504133982741417"/>
    <n v="0.33923967914796005"/>
  </r>
  <r>
    <n v="2980"/>
    <x v="1"/>
    <x v="1"/>
    <x v="3"/>
    <s v="62-304.520 (8), F.A.C."/>
    <x v="3"/>
    <x v="3"/>
    <x v="24"/>
    <x v="119"/>
    <s v="Ornamentals"/>
    <n v="2430"/>
    <x v="0"/>
    <s v="IRFWCD                                          Indian River County"/>
    <x v="23"/>
    <x v="0"/>
    <m/>
    <m/>
    <n v="0"/>
    <n v="1"/>
    <n v="12"/>
    <n v="0.38102059321679166"/>
    <n v="2.7430130090765186"/>
    <n v="0.39134363111716219"/>
    <n v="1108.798766381715"/>
    <n v="2.7430130090765186"/>
    <n v="0.39134328515239669"/>
    <n v="1108.798766381715"/>
    <n v="2.7430130090765186"/>
    <n v="0.39134328515239669"/>
  </r>
  <r>
    <n v="2981"/>
    <x v="1"/>
    <x v="1"/>
    <x v="3"/>
    <s v="62-304.520 (8), F.A.C."/>
    <x v="3"/>
    <x v="3"/>
    <x v="24"/>
    <x v="119"/>
    <s v="Ornamentals"/>
    <n v="3000"/>
    <x v="0"/>
    <s v="IRFWCD                                          Indian River County"/>
    <x v="23"/>
    <x v="1"/>
    <s v="Identified as Natural"/>
    <m/>
    <n v="0"/>
    <n v="1"/>
    <n v="3"/>
    <n v="0.10382928356951926"/>
    <n v="1.0615726693617014"/>
    <n v="0.16141195693427424"/>
    <n v="384.93852234190996"/>
    <n v="1.0615726693617014"/>
    <n v="0.16141181423909406"/>
    <n v="384.93852234190996"/>
    <n v="1.0615726693617014"/>
    <n v="0.16141181423909406"/>
  </r>
  <r>
    <n v="2982"/>
    <x v="1"/>
    <x v="1"/>
    <x v="3"/>
    <s v="62-304.520 (8), F.A.C."/>
    <x v="3"/>
    <x v="3"/>
    <x v="24"/>
    <x v="121"/>
    <s v="Horse Farms"/>
    <n v="2000"/>
    <x v="0"/>
    <s v="IRFWCD                                          Indian River County"/>
    <x v="23"/>
    <x v="0"/>
    <m/>
    <m/>
    <n v="0"/>
    <n v="1"/>
    <n v="59"/>
    <n v="1.5171441871067326"/>
    <n v="12.971799602015986"/>
    <n v="1.9463014100274665"/>
    <n v="4986.8360928928923"/>
    <n v="12.971799602015986"/>
    <n v="1.9462996894124927"/>
    <n v="4986.8360928928923"/>
    <n v="12.971799602015986"/>
    <n v="1.9462996894124927"/>
  </r>
  <r>
    <n v="2983"/>
    <x v="1"/>
    <x v="1"/>
    <x v="3"/>
    <s v="62-304.520 (8), F.A.C."/>
    <x v="3"/>
    <x v="3"/>
    <x v="24"/>
    <x v="121"/>
    <s v="Horse Farms"/>
    <n v="2510"/>
    <x v="0"/>
    <s v="IRFWCD                                          Indian River County"/>
    <x v="23"/>
    <x v="0"/>
    <m/>
    <m/>
    <n v="0"/>
    <n v="1"/>
    <n v="31"/>
    <n v="0.34921757680296389"/>
    <n v="2.9259026007355535"/>
    <n v="0.44608294800702403"/>
    <n v="1089.954044409878"/>
    <n v="2.9259026007355535"/>
    <n v="0.4460825536503234"/>
    <n v="1089.954044409878"/>
    <n v="2.9259026007355535"/>
    <n v="0.4460825536503234"/>
  </r>
  <r>
    <n v="2984"/>
    <x v="1"/>
    <x v="1"/>
    <x v="3"/>
    <s v="62-304.520 (8), F.A.C."/>
    <x v="3"/>
    <x v="3"/>
    <x v="24"/>
    <x v="122"/>
    <s v="Aquaculture"/>
    <n v="2000"/>
    <x v="0"/>
    <s v="IRFWCD                                          Indian River County"/>
    <x v="23"/>
    <x v="0"/>
    <m/>
    <m/>
    <n v="0"/>
    <n v="1"/>
    <n v="4"/>
    <n v="0.148113104710447"/>
    <n v="1.47214379773005"/>
    <n v="0.21762091778556183"/>
    <n v="616.74588333992028"/>
    <n v="1.47214379773005"/>
    <n v="0.2176207253992189"/>
    <n v="616.74588333992028"/>
    <n v="1.47214379773005"/>
    <n v="0.2176207253992189"/>
  </r>
  <r>
    <n v="2985"/>
    <x v="1"/>
    <x v="1"/>
    <x v="3"/>
    <s v="62-304.520 (8), F.A.C."/>
    <x v="3"/>
    <x v="3"/>
    <x v="24"/>
    <x v="26"/>
    <s v="Herbaceous Dry Prairie"/>
    <n v="1000"/>
    <x v="1"/>
    <s v="IRFWCD                                          Indian River County"/>
    <x v="23"/>
    <x v="1"/>
    <m/>
    <m/>
    <n v="0"/>
    <n v="1"/>
    <n v="174"/>
    <n v="5.0115765768790634"/>
    <n v="38.656142844905069"/>
    <n v="4.9984761191758862"/>
    <n v="15325.37119123413"/>
    <n v="38.656142844905069"/>
    <n v="4.9984717003059069"/>
    <n v="15325.37119123413"/>
    <n v="38.656142844905069"/>
    <n v="4.9984717003059069"/>
  </r>
  <r>
    <n v="2986"/>
    <x v="1"/>
    <x v="1"/>
    <x v="3"/>
    <s v="62-304.520 (8), F.A.C."/>
    <x v="3"/>
    <x v="3"/>
    <x v="24"/>
    <x v="26"/>
    <s v="Herbaceous Dry Prairie"/>
    <n v="3100"/>
    <x v="1"/>
    <s v="IRFWCD                                          Indian River County"/>
    <x v="23"/>
    <x v="1"/>
    <m/>
    <m/>
    <n v="0"/>
    <n v="1"/>
    <n v="280"/>
    <n v="6.4136477243584764"/>
    <n v="44.706514187279936"/>
    <n v="5.4304297521058036"/>
    <n v="18802.342313490397"/>
    <n v="44.706514187279936"/>
    <n v="5.4304249513700551"/>
    <n v="18802.342313490397"/>
    <n v="44.706514187279936"/>
    <n v="5.4304249513700551"/>
  </r>
  <r>
    <n v="2987"/>
    <x v="1"/>
    <x v="1"/>
    <x v="3"/>
    <s v="62-304.520 (8), F.A.C."/>
    <x v="3"/>
    <x v="3"/>
    <x v="24"/>
    <x v="26"/>
    <s v="Herbaceous Dry Prairie"/>
    <n v="3100"/>
    <x v="1"/>
    <s v="IRFWCD              City of Vero Beach                            Indian River County"/>
    <x v="23"/>
    <x v="1"/>
    <m/>
    <m/>
    <n v="0"/>
    <n v="1"/>
    <n v="34"/>
    <n v="0.36959884023329675"/>
    <n v="2.5201926774985024"/>
    <n v="0.32637579532963035"/>
    <n v="1010.6645674472053"/>
    <n v="2.5201926774985024"/>
    <n v="0.32637550679925309"/>
    <n v="1010.6645674472053"/>
    <n v="2.5201926774985024"/>
    <n v="0.32637550679925309"/>
  </r>
  <r>
    <n v="2988"/>
    <x v="1"/>
    <x v="1"/>
    <x v="3"/>
    <s v="62-304.520 (8), F.A.C."/>
    <x v="3"/>
    <x v="3"/>
    <x v="24"/>
    <x v="27"/>
    <s v="Shrub and Brushland"/>
    <n v="1000"/>
    <x v="1"/>
    <s v="IRFWCD                                          Indian River County"/>
    <x v="23"/>
    <x v="1"/>
    <m/>
    <m/>
    <n v="0"/>
    <n v="1"/>
    <n v="11"/>
    <n v="3.8773744316119205E-3"/>
    <n v="2.9159199278439595E-2"/>
    <n v="4.0953125752202311E-3"/>
    <n v="11.92172656363509"/>
    <n v="2.9159199278439595E-2"/>
    <n v="4.0953089547860555E-3"/>
    <n v="11.92172656363509"/>
    <n v="2.9159199278439595E-2"/>
    <n v="4.0953089547860555E-3"/>
  </r>
  <r>
    <n v="2989"/>
    <x v="1"/>
    <x v="1"/>
    <x v="3"/>
    <s v="62-304.520 (8), F.A.C."/>
    <x v="3"/>
    <x v="3"/>
    <x v="24"/>
    <x v="27"/>
    <s v="Shrub and Brushland"/>
    <n v="3000"/>
    <x v="1"/>
    <s v="IRFWCD                                          Indian River County"/>
    <x v="23"/>
    <x v="1"/>
    <m/>
    <m/>
    <n v="0"/>
    <n v="1"/>
    <n v="18"/>
    <n v="0.56330285544374692"/>
    <n v="3.8715608144098845"/>
    <n v="0.47424332083720944"/>
    <n v="1736.1007737422344"/>
    <n v="3.8715608144098845"/>
    <n v="0.47424290158551657"/>
    <n v="1736.1007737422344"/>
    <n v="3.8715608144098845"/>
    <n v="0.47424290158551657"/>
  </r>
  <r>
    <n v="2990"/>
    <x v="1"/>
    <x v="1"/>
    <x v="3"/>
    <s v="62-304.520 (8), F.A.C."/>
    <x v="3"/>
    <x v="3"/>
    <x v="24"/>
    <x v="27"/>
    <s v="Shrub and Brushland"/>
    <n v="3200"/>
    <x v="1"/>
    <s v="IRFWCD                                          Indian River County"/>
    <x v="23"/>
    <x v="1"/>
    <m/>
    <m/>
    <n v="0"/>
    <n v="1"/>
    <n v="187"/>
    <n v="3.7845501991377755"/>
    <n v="25.187915841628552"/>
    <n v="3.3743587646456898"/>
    <n v="11150.332542759503"/>
    <n v="25.187915841628552"/>
    <n v="3.3743557815659915"/>
    <n v="11150.332542759503"/>
    <n v="25.187915841628552"/>
    <n v="3.3743557815659915"/>
  </r>
  <r>
    <n v="2991"/>
    <x v="1"/>
    <x v="1"/>
    <x v="3"/>
    <s v="62-304.520 (8), F.A.C."/>
    <x v="3"/>
    <x v="3"/>
    <x v="24"/>
    <x v="27"/>
    <s v="Shrub and Brushland"/>
    <n v="3200"/>
    <x v="1"/>
    <s v="IRFWCD              City of Vero Beach                            Indian River County"/>
    <x v="23"/>
    <x v="1"/>
    <m/>
    <m/>
    <n v="0"/>
    <n v="1"/>
    <n v="17"/>
    <n v="0.46081619417748043"/>
    <n v="2.7993461926333238"/>
    <n v="0.37741076681850549"/>
    <n v="1371.8193947168563"/>
    <n v="2.7993461926333238"/>
    <n v="0.37741043317099604"/>
    <n v="1371.8193947168563"/>
    <n v="2.7993461926333238"/>
    <n v="0.37741043317099604"/>
  </r>
  <r>
    <n v="2992"/>
    <x v="1"/>
    <x v="1"/>
    <x v="3"/>
    <s v="62-304.520 (8), F.A.C."/>
    <x v="3"/>
    <x v="3"/>
    <x v="24"/>
    <x v="4"/>
    <s v="Mixed Rangeland"/>
    <n v="1000"/>
    <x v="0"/>
    <s v="IRFWCD                                          Indian River County"/>
    <x v="23"/>
    <x v="0"/>
    <m/>
    <m/>
    <n v="0"/>
    <n v="1"/>
    <n v="2"/>
    <n v="7.1369879791092505E-5"/>
    <n v="5.7171111839271949E-4"/>
    <n v="7.1749182865196069E-5"/>
    <n v="0.23152833348066812"/>
    <n v="5.7171111839271949E-4"/>
    <n v="7.1749119435802211E-5"/>
    <n v="0.23152833348066812"/>
    <n v="5.7171111839271949E-4"/>
    <n v="7.1749119435802211E-5"/>
  </r>
  <r>
    <n v="2993"/>
    <x v="1"/>
    <x v="1"/>
    <x v="3"/>
    <s v="62-304.520 (8), F.A.C."/>
    <x v="3"/>
    <x v="3"/>
    <x v="24"/>
    <x v="4"/>
    <s v="Mixed Rangeland"/>
    <n v="2000"/>
    <x v="0"/>
    <s v="IRFWCD                                          Indian River County"/>
    <x v="23"/>
    <x v="0"/>
    <m/>
    <m/>
    <n v="0"/>
    <n v="1"/>
    <n v="230"/>
    <n v="5.5183470265575565"/>
    <n v="42.249769421884132"/>
    <n v="5.2384292558658929"/>
    <n v="17213.83786692733"/>
    <n v="42.249769421884132"/>
    <n v="5.2384246248669202"/>
    <n v="17213.83786692733"/>
    <n v="42.249769421884132"/>
    <n v="5.2384246248669202"/>
  </r>
  <r>
    <n v="2994"/>
    <x v="1"/>
    <x v="1"/>
    <x v="3"/>
    <s v="62-304.520 (8), F.A.C."/>
    <x v="3"/>
    <x v="3"/>
    <x v="24"/>
    <x v="4"/>
    <s v="Mixed Rangeland"/>
    <n v="3000"/>
    <x v="0"/>
    <s v="IRFWCD                                          Indian River County"/>
    <x v="23"/>
    <x v="1"/>
    <s v="Identified as Natural"/>
    <m/>
    <n v="0"/>
    <n v="1"/>
    <n v="6"/>
    <n v="0.17773311468725725"/>
    <n v="1.1554219472111082"/>
    <n v="0.13414026683262689"/>
    <n v="547.07125238722813"/>
    <n v="1.1554219472111082"/>
    <n v="0.13414014824680504"/>
    <n v="547.07125238722813"/>
    <n v="1.1554219472111082"/>
    <n v="0.13414014824680504"/>
  </r>
  <r>
    <n v="2995"/>
    <x v="1"/>
    <x v="1"/>
    <x v="3"/>
    <s v="62-304.520 (8), F.A.C."/>
    <x v="3"/>
    <x v="3"/>
    <x v="24"/>
    <x v="4"/>
    <s v="Mixed Rangeland"/>
    <n v="3300"/>
    <x v="0"/>
    <s v="IRFWCD                                          Indian River County"/>
    <x v="23"/>
    <x v="0"/>
    <m/>
    <m/>
    <n v="0"/>
    <n v="1"/>
    <n v="412"/>
    <n v="11.132200739201721"/>
    <n v="84.168481407750946"/>
    <n v="10.842040405664349"/>
    <n v="34277.042772881556"/>
    <n v="84.168481407750946"/>
    <n v="10.842030820829743"/>
    <n v="34277.042772881556"/>
    <n v="84.168481407750946"/>
    <n v="10.842030820829743"/>
  </r>
  <r>
    <n v="2996"/>
    <x v="1"/>
    <x v="1"/>
    <x v="3"/>
    <s v="62-304.520 (8), F.A.C."/>
    <x v="3"/>
    <x v="3"/>
    <x v="24"/>
    <x v="28"/>
    <s v="Pine flatwoods"/>
    <n v="1000"/>
    <x v="1"/>
    <s v="IRFWCD                                          Indian River County"/>
    <x v="23"/>
    <x v="1"/>
    <m/>
    <m/>
    <n v="0"/>
    <n v="1"/>
    <n v="24"/>
    <n v="1.5238359537008367E-2"/>
    <n v="0.10965205161888456"/>
    <n v="1.0697250103199125E-2"/>
    <n v="46.758172195159482"/>
    <n v="0.10965205161888456"/>
    <n v="1.0697240646365444E-2"/>
    <n v="46.758172195159482"/>
    <n v="0.10965205161888456"/>
    <n v="1.0697240646365444E-2"/>
  </r>
  <r>
    <n v="2997"/>
    <x v="1"/>
    <x v="1"/>
    <x v="3"/>
    <s v="62-304.520 (8), F.A.C."/>
    <x v="3"/>
    <x v="3"/>
    <x v="24"/>
    <x v="28"/>
    <s v="Pine flatwoods"/>
    <n v="3000"/>
    <x v="1"/>
    <s v="IRFWCD                                          Indian River County"/>
    <x v="23"/>
    <x v="1"/>
    <m/>
    <m/>
    <n v="0"/>
    <n v="1"/>
    <n v="5"/>
    <n v="4.348619600392266E-3"/>
    <n v="3.1156954036693555E-2"/>
    <n v="3.095119946683606E-3"/>
    <n v="13.983281704211841"/>
    <n v="3.1156954036693555E-2"/>
    <n v="3.0951172104631535E-3"/>
    <n v="13.983281704211841"/>
    <n v="3.1156954036693555E-2"/>
    <n v="3.0951172104631535E-3"/>
  </r>
  <r>
    <n v="2998"/>
    <x v="1"/>
    <x v="1"/>
    <x v="3"/>
    <s v="62-304.520 (8), F.A.C."/>
    <x v="3"/>
    <x v="3"/>
    <x v="24"/>
    <x v="28"/>
    <s v="Pine flatwoods"/>
    <n v="4110"/>
    <x v="1"/>
    <s v="IRFWCD                                          Indian River County"/>
    <x v="23"/>
    <x v="1"/>
    <m/>
    <m/>
    <n v="0"/>
    <n v="1"/>
    <n v="451"/>
    <n v="17.229811532138608"/>
    <n v="102.03329979058313"/>
    <n v="9.4533558030373062"/>
    <n v="44187.17605734324"/>
    <n v="102.03329979058313"/>
    <n v="9.4533474458602154"/>
    <n v="44187.17605734324"/>
    <n v="102.03329979058313"/>
    <n v="9.4533474458602154"/>
  </r>
  <r>
    <n v="2999"/>
    <x v="1"/>
    <x v="1"/>
    <x v="3"/>
    <s v="62-304.520 (8), F.A.C."/>
    <x v="3"/>
    <x v="3"/>
    <x v="24"/>
    <x v="128"/>
    <s v="Sand pine"/>
    <n v="4130"/>
    <x v="1"/>
    <s v="IRFWCD                                          Indian River County"/>
    <x v="23"/>
    <x v="1"/>
    <m/>
    <m/>
    <n v="0"/>
    <n v="1"/>
    <n v="2"/>
    <n v="2.4397171273957102E-2"/>
    <n v="0.23359613972213206"/>
    <n v="3.9141214196171101E-2"/>
    <n v="90.945043710239361"/>
    <n v="0.23359613972213206"/>
    <n v="3.9141179593637755E-2"/>
    <n v="90.945043710239361"/>
    <n v="0.23359613972213206"/>
    <n v="3.9141179593637755E-2"/>
  </r>
  <r>
    <n v="3000"/>
    <x v="1"/>
    <x v="1"/>
    <x v="3"/>
    <s v="62-304.520 (8), F.A.C."/>
    <x v="3"/>
    <x v="3"/>
    <x v="24"/>
    <x v="29"/>
    <s v="Upland Hardwood Forest"/>
    <n v="1000"/>
    <x v="1"/>
    <s v="IRFWCD                                          Indian River County"/>
    <x v="23"/>
    <x v="1"/>
    <m/>
    <m/>
    <n v="0"/>
    <n v="1"/>
    <n v="27"/>
    <n v="0.43091673315819695"/>
    <n v="2.9985552300010982"/>
    <n v="0.34619723447166051"/>
    <n v="1302.6404430642604"/>
    <n v="2.9985552300010982"/>
    <n v="0.34619692841826932"/>
    <n v="1302.6404430642604"/>
    <n v="2.9985552300010982"/>
    <n v="0.34619692841826932"/>
  </r>
  <r>
    <n v="3001"/>
    <x v="1"/>
    <x v="1"/>
    <x v="3"/>
    <s v="62-304.520 (8), F.A.C."/>
    <x v="3"/>
    <x v="3"/>
    <x v="24"/>
    <x v="29"/>
    <s v="Upland Hardwood Forest"/>
    <n v="4200"/>
    <x v="1"/>
    <s v="IRFWCD                                          Indian River County"/>
    <x v="23"/>
    <x v="1"/>
    <m/>
    <m/>
    <n v="0"/>
    <n v="1"/>
    <n v="94"/>
    <n v="2.8696070996356742"/>
    <n v="21.972188973125501"/>
    <n v="2.8941702336303874"/>
    <n v="9512.6300438171402"/>
    <n v="21.972188973125501"/>
    <n v="2.8941676750582053"/>
    <n v="9512.6300438171402"/>
    <n v="21.972188973125501"/>
    <n v="2.8941676750582053"/>
  </r>
  <r>
    <n v="3002"/>
    <x v="1"/>
    <x v="1"/>
    <x v="3"/>
    <s v="62-304.520 (8), F.A.C."/>
    <x v="3"/>
    <x v="3"/>
    <x v="24"/>
    <x v="29"/>
    <s v="Upland Hardwood Forest"/>
    <n v="4200"/>
    <x v="1"/>
    <s v="IRFWCD              City of Vero Beach                            Indian River County"/>
    <x v="23"/>
    <x v="1"/>
    <m/>
    <m/>
    <n v="0"/>
    <n v="1"/>
    <n v="2"/>
    <n v="5.4999514067883101E-2"/>
    <n v="0.36219727431737231"/>
    <n v="4.5193829724728594E-2"/>
    <n v="168.04145966416255"/>
    <n v="0.36219727431737231"/>
    <n v="4.5193789771420342E-2"/>
    <n v="168.04145966416255"/>
    <n v="0.36219727431737231"/>
    <n v="4.5193789771420342E-2"/>
  </r>
  <r>
    <n v="3003"/>
    <x v="1"/>
    <x v="1"/>
    <x v="3"/>
    <s v="62-304.520 (8), F.A.C."/>
    <x v="3"/>
    <x v="3"/>
    <x v="24"/>
    <x v="30"/>
    <s v="Xeric oak"/>
    <n v="4210"/>
    <x v="1"/>
    <s v="IRFWCD                                          Indian River County"/>
    <x v="23"/>
    <x v="1"/>
    <m/>
    <m/>
    <n v="0"/>
    <n v="1"/>
    <n v="2"/>
    <n v="6.32126833059901E-2"/>
    <n v="0.3295820699512807"/>
    <n v="5.5486060360736007E-2"/>
    <n v="163.60166524534037"/>
    <n v="0.3295820699512807"/>
    <n v="5.54860113086489E-2"/>
    <n v="163.60166524534037"/>
    <n v="0.3295820699512807"/>
    <n v="5.54860113086489E-2"/>
  </r>
  <r>
    <n v="3004"/>
    <x v="1"/>
    <x v="1"/>
    <x v="3"/>
    <s v="62-304.520 (8), F.A.C."/>
    <x v="3"/>
    <x v="3"/>
    <x v="24"/>
    <x v="31"/>
    <s v="Cabbage palm"/>
    <n v="4280"/>
    <x v="1"/>
    <s v="IRFWCD                                          Indian River County"/>
    <x v="23"/>
    <x v="1"/>
    <m/>
    <m/>
    <n v="0"/>
    <n v="1"/>
    <n v="4"/>
    <n v="6.6788967726070014E-2"/>
    <n v="0.45921694377927413"/>
    <n v="5.5047726097956037E-2"/>
    <n v="226.09477454324264"/>
    <n v="0.45921694377927413"/>
    <n v="5.5047677433375367E-2"/>
    <n v="226.09477454324264"/>
    <n v="0.45921694377927413"/>
    <n v="5.5047677433375367E-2"/>
  </r>
  <r>
    <n v="3005"/>
    <x v="1"/>
    <x v="1"/>
    <x v="3"/>
    <s v="62-304.520 (8), F.A.C."/>
    <x v="3"/>
    <x v="3"/>
    <x v="24"/>
    <x v="33"/>
    <s v="Hardwood Conifer Mixed"/>
    <n v="1000"/>
    <x v="1"/>
    <s v="IRFWCD                                          Indian River County"/>
    <x v="23"/>
    <x v="1"/>
    <m/>
    <m/>
    <n v="0"/>
    <n v="1"/>
    <n v="55"/>
    <n v="0.76305390986911781"/>
    <n v="5.1152264680732804"/>
    <n v="0.60747592156708452"/>
    <n v="2399.2207805914968"/>
    <n v="5.1152264680732804"/>
    <n v="0.60747538453198635"/>
    <n v="2399.2207805914968"/>
    <n v="5.1152264680732804"/>
    <n v="0.60747538453198635"/>
  </r>
  <r>
    <n v="3006"/>
    <x v="1"/>
    <x v="1"/>
    <x v="3"/>
    <s v="62-304.520 (8), F.A.C."/>
    <x v="3"/>
    <x v="3"/>
    <x v="24"/>
    <x v="33"/>
    <s v="Hardwood Conifer Mixed"/>
    <n v="4340"/>
    <x v="1"/>
    <s v="IRFWCD                                          Indian River County"/>
    <x v="23"/>
    <x v="1"/>
    <m/>
    <m/>
    <n v="0"/>
    <n v="1"/>
    <n v="916"/>
    <n v="41.501288122591411"/>
    <n v="278.72881148420669"/>
    <n v="35.133466167113617"/>
    <n v="126458.50172429449"/>
    <n v="278.72881148420669"/>
    <n v="35.133435107603717"/>
    <n v="126458.50172429449"/>
    <n v="278.72881148420669"/>
    <n v="35.133435107603717"/>
  </r>
  <r>
    <n v="3007"/>
    <x v="1"/>
    <x v="1"/>
    <x v="3"/>
    <s v="62-304.520 (8), F.A.C."/>
    <x v="3"/>
    <x v="3"/>
    <x v="24"/>
    <x v="33"/>
    <s v="Hardwood Conifer Mixed"/>
    <n v="4340"/>
    <x v="1"/>
    <s v="IRFWCD              City of Vero Beach                            Indian River County"/>
    <x v="23"/>
    <x v="1"/>
    <m/>
    <m/>
    <n v="0"/>
    <n v="1"/>
    <n v="1"/>
    <n v="1.7200260756057899E-2"/>
    <n v="0.1509215520522954"/>
    <n v="2.0350385525746927E-2"/>
    <n v="68.444212364239732"/>
    <n v="0.1509215520522954"/>
    <n v="2.0350367535122201E-2"/>
    <n v="68.444212364239732"/>
    <n v="0.1509215520522954"/>
    <n v="2.0350367535122201E-2"/>
  </r>
  <r>
    <n v="3008"/>
    <x v="1"/>
    <x v="1"/>
    <x v="3"/>
    <s v="62-304.520 (8), F.A.C."/>
    <x v="3"/>
    <x v="3"/>
    <x v="24"/>
    <x v="33"/>
    <s v="Hardwood Conifer Mixed"/>
    <n v="4340"/>
    <x v="1"/>
    <s v="IRFWCD     SRIDROW                                     Indian River County"/>
    <x v="23"/>
    <x v="1"/>
    <m/>
    <m/>
    <n v="0"/>
    <n v="1"/>
    <n v="1"/>
    <n v="3.1082561733454601E-2"/>
    <n v="0.22241347453388477"/>
    <n v="3.0015886354479149E-2"/>
    <n v="101.72786700728665"/>
    <n v="0.22241347453388477"/>
    <n v="3.0015859819132001E-2"/>
    <n v="101.72786700728665"/>
    <n v="0.22241347453388477"/>
    <n v="3.0015859819132001E-2"/>
  </r>
  <r>
    <n v="3009"/>
    <x v="1"/>
    <x v="1"/>
    <x v="3"/>
    <s v="62-304.520 (8), F.A.C."/>
    <x v="3"/>
    <x v="3"/>
    <x v="24"/>
    <x v="34"/>
    <s v="Australian pine"/>
    <n v="4370"/>
    <x v="1"/>
    <s v="IRFWCD                                          Indian River County"/>
    <x v="23"/>
    <x v="1"/>
    <m/>
    <m/>
    <n v="0"/>
    <n v="1"/>
    <n v="14"/>
    <n v="0.44942575503848387"/>
    <n v="3.2157912925655219"/>
    <n v="0.48640108525670406"/>
    <n v="1408.5162184320391"/>
    <n v="3.2157912925655219"/>
    <n v="0.4864006552570192"/>
    <n v="1408.5162184320391"/>
    <n v="3.2157912925655219"/>
    <n v="0.4864006552570192"/>
  </r>
  <r>
    <n v="3010"/>
    <x v="1"/>
    <x v="1"/>
    <x v="3"/>
    <s v="62-304.520 (8), F.A.C."/>
    <x v="3"/>
    <x v="3"/>
    <x v="24"/>
    <x v="34"/>
    <s v="Australian pine"/>
    <n v="4370"/>
    <x v="1"/>
    <s v="IRFWCD     SRIDROW                                     Indian River County"/>
    <x v="23"/>
    <x v="1"/>
    <m/>
    <m/>
    <n v="0"/>
    <n v="1"/>
    <n v="1"/>
    <n v="1.10037437753021E-2"/>
    <n v="7.873806885458208E-2"/>
    <n v="1.0626122951692957E-2"/>
    <n v="36.013356716070732"/>
    <n v="7.873806885458208E-2"/>
    <n v="1.0626113557738801E-2"/>
    <n v="36.013356716070732"/>
    <n v="7.873806885458208E-2"/>
    <n v="1.0626113557738801E-2"/>
  </r>
  <r>
    <n v="3011"/>
    <x v="1"/>
    <x v="1"/>
    <x v="3"/>
    <s v="62-304.520 (8), F.A.C."/>
    <x v="3"/>
    <x v="3"/>
    <x v="24"/>
    <x v="36"/>
    <s v="Streams and waterways"/>
    <n v="1000"/>
    <x v="1"/>
    <s v="IRFWCD                                          Indian River County"/>
    <x v="23"/>
    <x v="1"/>
    <m/>
    <m/>
    <n v="0"/>
    <n v="1"/>
    <n v="61"/>
    <n v="8.2037019484520871E-2"/>
    <n v="0.41197934726398178"/>
    <n v="4.690921435282646E-2"/>
    <n v="168.35969349383188"/>
    <n v="0.41197934726398178"/>
    <n v="4.6909172883043526E-2"/>
    <n v="168.35969349383188"/>
    <n v="0.41197934726398178"/>
    <n v="4.6909172883043526E-2"/>
  </r>
  <r>
    <n v="3012"/>
    <x v="1"/>
    <x v="1"/>
    <x v="3"/>
    <s v="62-304.520 (8), F.A.C."/>
    <x v="3"/>
    <x v="3"/>
    <x v="24"/>
    <x v="36"/>
    <s v="Streams and waterways"/>
    <n v="3000"/>
    <x v="1"/>
    <s v="IRFWCD                                          Indian River County"/>
    <x v="23"/>
    <x v="1"/>
    <m/>
    <m/>
    <n v="0"/>
    <n v="1"/>
    <n v="10"/>
    <n v="1.1715268369379213E-3"/>
    <n v="9.4764265904856218E-3"/>
    <n v="1.5053012003861245E-3"/>
    <n v="3.2535428432300924"/>
    <n v="9.4764265904856218E-3"/>
    <n v="1.5052998696344869E-3"/>
    <n v="3.2535428432300924"/>
    <n v="9.4764265904856218E-3"/>
    <n v="1.5052998696344869E-3"/>
  </r>
  <r>
    <n v="3013"/>
    <x v="1"/>
    <x v="1"/>
    <x v="3"/>
    <s v="62-304.520 (8), F.A.C."/>
    <x v="3"/>
    <x v="3"/>
    <x v="24"/>
    <x v="36"/>
    <s v="Streams and waterways"/>
    <n v="5100"/>
    <x v="1"/>
    <s v="IRFWCD                                          Indian River County"/>
    <x v="23"/>
    <x v="1"/>
    <m/>
    <m/>
    <n v="0"/>
    <n v="1"/>
    <n v="1332"/>
    <n v="140.31476235967202"/>
    <n v="756.26856344251519"/>
    <n v="100.11172554923219"/>
    <n v="315850.30729648238"/>
    <n v="756.26856344251519"/>
    <n v="100.11163704611889"/>
    <n v="315850.30729648238"/>
    <n v="756.26856344251519"/>
    <n v="100.11163704611889"/>
  </r>
  <r>
    <n v="3014"/>
    <x v="1"/>
    <x v="1"/>
    <x v="3"/>
    <s v="62-304.520 (8), F.A.C."/>
    <x v="3"/>
    <x v="3"/>
    <x v="24"/>
    <x v="36"/>
    <s v="Streams and waterways"/>
    <n v="5100"/>
    <x v="1"/>
    <s v="IRFWCD              City of Vero Beach                            Indian River County"/>
    <x v="23"/>
    <x v="1"/>
    <m/>
    <m/>
    <n v="0"/>
    <n v="1"/>
    <n v="118"/>
    <n v="11.203468259754537"/>
    <n v="69.337165836089881"/>
    <n v="9.2829861558831634"/>
    <n v="27644.036819005811"/>
    <n v="69.337165836089881"/>
    <n v="9.2829779493202373"/>
    <n v="27644.036819005811"/>
    <n v="69.337165836089881"/>
    <n v="9.2829779493202373"/>
  </r>
  <r>
    <n v="3015"/>
    <x v="1"/>
    <x v="1"/>
    <x v="3"/>
    <s v="62-304.520 (8), F.A.C."/>
    <x v="3"/>
    <x v="3"/>
    <x v="24"/>
    <x v="39"/>
    <s v="Reservoirs"/>
    <n v="5300"/>
    <x v="1"/>
    <s v="IRFWCD                                          Indian River County"/>
    <x v="23"/>
    <x v="1"/>
    <m/>
    <m/>
    <n v="0"/>
    <n v="1"/>
    <n v="7"/>
    <n v="0.64603949564176599"/>
    <n v="3.4159543824778016"/>
    <n v="0.44533462202938323"/>
    <n v="2084.2732575834198"/>
    <n v="3.4159543824778016"/>
    <n v="0.44533422833423564"/>
    <n v="2084.2732575834198"/>
    <n v="3.4159543824778016"/>
    <n v="0.44533422833423564"/>
  </r>
  <r>
    <n v="3016"/>
    <x v="1"/>
    <x v="1"/>
    <x v="3"/>
    <s v="62-304.520 (8), F.A.C."/>
    <x v="3"/>
    <x v="3"/>
    <x v="24"/>
    <x v="40"/>
    <s v="Bays and estuaries"/>
    <n v="3000"/>
    <x v="1"/>
    <s v="IRFWCD              City of Vero Beach                            Indian River County"/>
    <x v="23"/>
    <x v="1"/>
    <m/>
    <m/>
    <n v="0"/>
    <n v="1"/>
    <n v="1"/>
    <n v="7.3751475912701502E-7"/>
    <n v="8.9432960364564102E-6"/>
    <n v="1.4173524123372008E-6"/>
    <n v="2.98919634533624E-3"/>
    <n v="8.9432960364564102E-6"/>
    <n v="1.41735115933611E-6"/>
    <n v="2.98919634533624E-3"/>
    <n v="8.9432960364564102E-6"/>
    <n v="1.41735115933611E-6"/>
  </r>
  <r>
    <n v="3017"/>
    <x v="1"/>
    <x v="1"/>
    <x v="3"/>
    <s v="62-304.520 (8), F.A.C."/>
    <x v="3"/>
    <x v="3"/>
    <x v="24"/>
    <x v="40"/>
    <s v="Bays and estuaries"/>
    <n v="5400"/>
    <x v="1"/>
    <s v="IRFWCD                                          Indian River County"/>
    <x v="23"/>
    <x v="1"/>
    <m/>
    <m/>
    <n v="0"/>
    <n v="1"/>
    <n v="1"/>
    <n v="5.9548343666034996E-6"/>
    <n v="4.993103197890668E-6"/>
    <n v="4.0744139148715026E-7"/>
    <n v="1.7316915883847021E-3"/>
    <n v="4.993103197890668E-6"/>
    <n v="4.0744103129126502E-7"/>
    <n v="1.7316915883847021E-3"/>
    <n v="4.993103197890668E-6"/>
    <n v="4.0744103129126502E-7"/>
  </r>
  <r>
    <n v="3018"/>
    <x v="1"/>
    <x v="1"/>
    <x v="3"/>
    <s v="62-304.520 (8), F.A.C."/>
    <x v="3"/>
    <x v="3"/>
    <x v="24"/>
    <x v="40"/>
    <s v="Bays and estuaries"/>
    <n v="5400"/>
    <x v="1"/>
    <s v="IRFWCD              City of Vero Beach                            Indian River County"/>
    <x v="23"/>
    <x v="1"/>
    <m/>
    <m/>
    <n v="0"/>
    <n v="1"/>
    <n v="28"/>
    <n v="7.277613556165778"/>
    <n v="17.612248643075635"/>
    <n v="2.5965437826736091"/>
    <n v="5907.4415078916509"/>
    <n v="17.612248643075635"/>
    <n v="2.5965414872161312"/>
    <n v="5907.4415078916509"/>
    <n v="17.612248643075635"/>
    <n v="2.5965414872161312"/>
  </r>
  <r>
    <n v="3019"/>
    <x v="1"/>
    <x v="1"/>
    <x v="3"/>
    <s v="62-304.520 (8), F.A.C."/>
    <x v="3"/>
    <x v="3"/>
    <x v="24"/>
    <x v="23"/>
    <s v="Mangrove swamp"/>
    <n v="6120"/>
    <x v="1"/>
    <s v="IRFWCD                                          Indian River County"/>
    <x v="23"/>
    <x v="1"/>
    <m/>
    <m/>
    <n v="0"/>
    <n v="1"/>
    <n v="10"/>
    <n v="2.6765903030712107E-2"/>
    <n v="0.12999209244625129"/>
    <n v="1.2727253770396105E-2"/>
    <n v="51.331599263210997"/>
    <n v="0.12999209244625129"/>
    <n v="1.2727242518951007E-2"/>
    <n v="51.331599263210997"/>
    <n v="0.12999209244625129"/>
    <n v="1.2727242518951007E-2"/>
  </r>
  <r>
    <n v="3020"/>
    <x v="1"/>
    <x v="1"/>
    <x v="3"/>
    <s v="62-304.520 (8), F.A.C."/>
    <x v="3"/>
    <x v="3"/>
    <x v="24"/>
    <x v="23"/>
    <s v="Mangrove swamp"/>
    <n v="6120"/>
    <x v="1"/>
    <s v="IRFWCD              City of Vero Beach                            Indian River County"/>
    <x v="23"/>
    <x v="1"/>
    <m/>
    <m/>
    <n v="0"/>
    <n v="1"/>
    <n v="22"/>
    <n v="0.39463787211178458"/>
    <n v="1.4915161770448231"/>
    <n v="0.20598573281904867"/>
    <n v="533.66365279778813"/>
    <n v="1.4915161770448231"/>
    <n v="0.20598555071871472"/>
    <n v="533.66365279778813"/>
    <n v="1.4915161770448231"/>
    <n v="0.20598555071871472"/>
  </r>
  <r>
    <n v="3021"/>
    <x v="1"/>
    <x v="1"/>
    <x v="3"/>
    <s v="62-304.520 (8), F.A.C."/>
    <x v="3"/>
    <x v="3"/>
    <x v="24"/>
    <x v="45"/>
    <s v="Mixed wetland hardwoods"/>
    <n v="6170"/>
    <x v="1"/>
    <s v="IRFWCD                                          Indian River County"/>
    <x v="23"/>
    <x v="1"/>
    <m/>
    <m/>
    <n v="0"/>
    <n v="1"/>
    <n v="26"/>
    <n v="1.6443133246180199"/>
    <n v="8.1737143947313484"/>
    <n v="0.70635020943422966"/>
    <n v="2978.6687606333985"/>
    <n v="8.1737143947313484"/>
    <n v="0.70634958498996625"/>
    <n v="2978.6687606333985"/>
    <n v="8.1737143947313484"/>
    <n v="0.70634958498996625"/>
  </r>
  <r>
    <n v="3022"/>
    <x v="1"/>
    <x v="1"/>
    <x v="3"/>
    <s v="62-304.520 (8), F.A.C."/>
    <x v="3"/>
    <x v="3"/>
    <x v="24"/>
    <x v="45"/>
    <s v="Mixed wetland hardwoods"/>
    <n v="6170"/>
    <x v="1"/>
    <s v="IRFWCD              City of Vero Beach                            Indian River County"/>
    <x v="23"/>
    <x v="1"/>
    <m/>
    <m/>
    <n v="0"/>
    <n v="1"/>
    <n v="8"/>
    <n v="0.38756668578984221"/>
    <n v="1.957965240596814"/>
    <n v="0.20078176426216493"/>
    <n v="761.91526145111493"/>
    <n v="1.957965240596814"/>
    <n v="0.20078158676236474"/>
    <n v="761.91526145111493"/>
    <n v="1.957965240596814"/>
    <n v="0.20078158676236474"/>
  </r>
  <r>
    <n v="3023"/>
    <x v="1"/>
    <x v="1"/>
    <x v="3"/>
    <s v="62-304.520 (8), F.A.C."/>
    <x v="3"/>
    <x v="3"/>
    <x v="24"/>
    <x v="50"/>
    <s v="Wetland Forested Mixed"/>
    <n v="6300"/>
    <x v="1"/>
    <s v="IRFWCD                                          Indian River County"/>
    <x v="23"/>
    <x v="1"/>
    <m/>
    <m/>
    <n v="0"/>
    <n v="1"/>
    <n v="7"/>
    <n v="9.2471893519198295E-2"/>
    <n v="0.82602884516921715"/>
    <n v="0.11511933888385964"/>
    <n v="355.68798155247515"/>
    <n v="0.82602884516921715"/>
    <n v="0.11511923711336416"/>
    <n v="355.68798155247515"/>
    <n v="0.82602884516921715"/>
    <n v="0.11511923711336416"/>
  </r>
  <r>
    <n v="3024"/>
    <x v="1"/>
    <x v="1"/>
    <x v="3"/>
    <s v="62-304.520 (8), F.A.C."/>
    <x v="3"/>
    <x v="3"/>
    <x v="24"/>
    <x v="53"/>
    <s v="Wet prairies"/>
    <n v="1000"/>
    <x v="1"/>
    <s v="IRFWCD                                          Indian River County"/>
    <x v="23"/>
    <x v="1"/>
    <m/>
    <m/>
    <n v="0"/>
    <n v="1"/>
    <n v="17"/>
    <n v="0.48764253765971383"/>
    <n v="3.9651106408826378"/>
    <n v="0.55788273464684357"/>
    <n v="1565.1929010917522"/>
    <n v="3.9651106408826378"/>
    <n v="0.55788224145427656"/>
    <n v="1565.1929010917522"/>
    <n v="3.9651106408826378"/>
    <n v="0.55788224145427656"/>
  </r>
  <r>
    <n v="3025"/>
    <x v="1"/>
    <x v="1"/>
    <x v="3"/>
    <s v="62-304.520 (8), F.A.C."/>
    <x v="3"/>
    <x v="3"/>
    <x v="24"/>
    <x v="53"/>
    <s v="Wet prairies"/>
    <n v="6430"/>
    <x v="1"/>
    <s v="IRFWCD                                          Indian River County"/>
    <x v="23"/>
    <x v="1"/>
    <m/>
    <m/>
    <n v="0"/>
    <n v="1"/>
    <n v="18"/>
    <n v="0.64768110793426958"/>
    <n v="3.9078851401109689"/>
    <n v="0.40033787984453489"/>
    <n v="2035.3066268941309"/>
    <n v="3.9078851401109689"/>
    <n v="0.40033752592846211"/>
    <n v="2035.3066268941309"/>
    <n v="3.9078851401109689"/>
    <n v="0.40033752592846211"/>
  </r>
  <r>
    <n v="3026"/>
    <x v="1"/>
    <x v="1"/>
    <x v="3"/>
    <s v="62-304.520 (8), F.A.C."/>
    <x v="3"/>
    <x v="3"/>
    <x v="24"/>
    <x v="54"/>
    <s v="Emergent aquatic vegetation"/>
    <n v="6440"/>
    <x v="1"/>
    <s v="IRFWCD                                          Indian River County"/>
    <x v="23"/>
    <x v="1"/>
    <m/>
    <m/>
    <n v="0"/>
    <n v="1"/>
    <n v="4"/>
    <n v="0.14240492305987013"/>
    <n v="0.74927738217741036"/>
    <n v="6.6707185500975152E-2"/>
    <n v="279.35483543319901"/>
    <n v="0.74927738217741036"/>
    <n v="6.6707126528926089E-2"/>
    <n v="279.35483543319901"/>
    <n v="0.74927738217741036"/>
    <n v="6.6707126528926089E-2"/>
  </r>
  <r>
    <n v="3027"/>
    <x v="1"/>
    <x v="1"/>
    <x v="3"/>
    <s v="62-304.520 (8), F.A.C."/>
    <x v="3"/>
    <x v="3"/>
    <x v="24"/>
    <x v="55"/>
    <s v="Mixed scrub-shrub wetland"/>
    <n v="1000"/>
    <x v="1"/>
    <s v="IRFWCD                                          Indian River County"/>
    <x v="23"/>
    <x v="1"/>
    <m/>
    <m/>
    <n v="0"/>
    <n v="1"/>
    <n v="1"/>
    <n v="2.8772490485061602E-5"/>
    <n v="2.8199642356738366E-4"/>
    <n v="4.7204983644866654E-5"/>
    <n v="0.10425507256237754"/>
    <n v="2.8199642356738366E-4"/>
    <n v="4.7204941913611002E-5"/>
    <n v="0.10425507256237754"/>
    <n v="2.8199642356738366E-4"/>
    <n v="4.7204941913611002E-5"/>
  </r>
  <r>
    <n v="3028"/>
    <x v="1"/>
    <x v="1"/>
    <x v="3"/>
    <s v="62-304.520 (8), F.A.C."/>
    <x v="3"/>
    <x v="3"/>
    <x v="24"/>
    <x v="55"/>
    <s v="Mixed scrub-shrub wetland"/>
    <n v="6460"/>
    <x v="1"/>
    <s v="IRFWCD                                          Indian River County"/>
    <x v="23"/>
    <x v="1"/>
    <m/>
    <m/>
    <n v="0"/>
    <n v="1"/>
    <n v="26"/>
    <n v="0.40684628890254704"/>
    <n v="2.9695627676666536"/>
    <n v="0.36378604824504379"/>
    <n v="1235.0685064334077"/>
    <n v="2.9695627676666536"/>
    <n v="0.36378572664237746"/>
    <n v="1235.0685064334077"/>
    <n v="2.9695627676666536"/>
    <n v="0.36378572664237746"/>
  </r>
  <r>
    <n v="3029"/>
    <x v="1"/>
    <x v="1"/>
    <x v="3"/>
    <s v="62-304.520 (8), F.A.C."/>
    <x v="3"/>
    <x v="3"/>
    <x v="24"/>
    <x v="75"/>
    <s v="Disturbed land"/>
    <n v="7400"/>
    <x v="0"/>
    <s v="IRFWCD                                          Indian River County"/>
    <x v="23"/>
    <x v="1"/>
    <m/>
    <m/>
    <n v="0"/>
    <n v="1"/>
    <n v="24"/>
    <n v="0.50072510165187589"/>
    <n v="3.296689254856886"/>
    <n v="0.42758097701797881"/>
    <n v="1592.8308145636761"/>
    <n v="3.296689254856886"/>
    <n v="0.42758059901782425"/>
    <n v="1592.8308145636761"/>
    <n v="3.296689254856886"/>
    <n v="0.42758059901782425"/>
  </r>
  <r>
    <n v="3030"/>
    <x v="1"/>
    <x v="1"/>
    <x v="3"/>
    <s v="62-304.520 (8), F.A.C."/>
    <x v="3"/>
    <x v="3"/>
    <x v="24"/>
    <x v="93"/>
    <s v="Rural land in transition without positive indicators of intended activity"/>
    <n v="1000"/>
    <x v="0"/>
    <s v="IRFWCD                                          Indian River County"/>
    <x v="23"/>
    <x v="1"/>
    <m/>
    <m/>
    <n v="0"/>
    <n v="1"/>
    <n v="1"/>
    <n v="2.8890088987860001E-6"/>
    <n v="1.8831639861050436E-5"/>
    <n v="2.2328188786597266E-6"/>
    <n v="8.4879192788654256E-3"/>
    <n v="1.8831639861050436E-5"/>
    <n v="2.23281690475089E-6"/>
    <n v="8.4879192788654256E-3"/>
    <n v="1.8831639861050436E-5"/>
    <n v="2.23281690475089E-6"/>
  </r>
  <r>
    <n v="3031"/>
    <x v="1"/>
    <x v="1"/>
    <x v="3"/>
    <s v="62-304.520 (8), F.A.C."/>
    <x v="3"/>
    <x v="3"/>
    <x v="24"/>
    <x v="93"/>
    <s v="Rural land in transition without positive indicators of intended activity"/>
    <n v="3000"/>
    <x v="0"/>
    <s v="IRFWCD                                          Indian River County"/>
    <x v="23"/>
    <x v="1"/>
    <m/>
    <m/>
    <n v="0"/>
    <n v="1"/>
    <n v="5"/>
    <n v="0.1770301004525314"/>
    <n v="1.4257878364988019"/>
    <n v="0.1797287587000006"/>
    <n v="592.12205929072138"/>
    <n v="1.4257878364988019"/>
    <n v="0.1797285998119722"/>
    <n v="592.12205929072138"/>
    <n v="1.4257878364988019"/>
    <n v="0.1797285998119722"/>
  </r>
  <r>
    <n v="3032"/>
    <x v="1"/>
    <x v="1"/>
    <x v="3"/>
    <s v="62-304.520 (8), F.A.C."/>
    <x v="3"/>
    <x v="3"/>
    <x v="24"/>
    <x v="93"/>
    <s v="Rural land in transition without positive indicators of intended activity"/>
    <n v="7410"/>
    <x v="0"/>
    <s v="IRFWCD                                          Indian River County"/>
    <x v="23"/>
    <x v="1"/>
    <m/>
    <m/>
    <n v="0"/>
    <n v="1"/>
    <n v="42"/>
    <n v="1.2951958209180967"/>
    <n v="7.8518425102659837"/>
    <n v="0.96329044427831378"/>
    <n v="3765.450768683665"/>
    <n v="7.8518425102659837"/>
    <n v="0.96328959268772374"/>
    <n v="3765.450768683665"/>
    <n v="7.8518425102659837"/>
    <n v="0.96328959268772374"/>
  </r>
  <r>
    <n v="3033"/>
    <x v="1"/>
    <x v="1"/>
    <x v="3"/>
    <s v="62-304.520 (8), F.A.C."/>
    <x v="3"/>
    <x v="3"/>
    <x v="24"/>
    <x v="126"/>
    <s v="Borrow areas"/>
    <n v="1000"/>
    <x v="0"/>
    <s v="IRFWCD                                          Indian River County"/>
    <x v="23"/>
    <x v="1"/>
    <m/>
    <m/>
    <n v="0"/>
    <n v="1"/>
    <n v="1"/>
    <n v="5.5745903298473802E-6"/>
    <n v="1.0051261312124421E-5"/>
    <n v="6.919683890021629E-7"/>
    <n v="1.1951001290695542E-2"/>
    <n v="1.0051261312124421E-5"/>
    <n v="6.9196777727205195E-7"/>
    <n v="1.1951001290695542E-2"/>
    <n v="1.0051261312124421E-5"/>
    <n v="6.9196777727205195E-7"/>
  </r>
  <r>
    <n v="3034"/>
    <x v="1"/>
    <x v="1"/>
    <x v="3"/>
    <s v="62-304.520 (8), F.A.C."/>
    <x v="3"/>
    <x v="3"/>
    <x v="24"/>
    <x v="126"/>
    <s v="Borrow areas"/>
    <n v="7420"/>
    <x v="0"/>
    <s v="IRFWCD                                          Indian River County"/>
    <x v="23"/>
    <x v="1"/>
    <m/>
    <m/>
    <n v="0"/>
    <n v="1"/>
    <n v="16"/>
    <n v="0.34038936959155741"/>
    <n v="0.57047789499852219"/>
    <n v="5.5164806184408929E-2"/>
    <n v="601.63158186212854"/>
    <n v="0.57047789499852219"/>
    <n v="5.5164757416324393E-2"/>
    <n v="601.63158186212854"/>
    <n v="0.57047789499852219"/>
    <n v="5.5164757416324393E-2"/>
  </r>
  <r>
    <n v="3035"/>
    <x v="1"/>
    <x v="1"/>
    <x v="3"/>
    <s v="62-304.520 (8), F.A.C."/>
    <x v="3"/>
    <x v="3"/>
    <x v="24"/>
    <x v="76"/>
    <s v="Airports"/>
    <n v="1000"/>
    <x v="0"/>
    <s v="IRFWCD                                          Indian River County"/>
    <x v="23"/>
    <x v="1"/>
    <m/>
    <m/>
    <n v="0"/>
    <n v="1"/>
    <n v="3"/>
    <n v="6.5884373612805727E-5"/>
    <n v="5.4482553233919234E-4"/>
    <n v="7.6053636234780814E-5"/>
    <n v="0.27095757168998535"/>
    <n v="5.4482553233919234E-4"/>
    <n v="7.6053569000063292E-5"/>
    <n v="0.27095757168998535"/>
    <n v="5.4482553233919234E-4"/>
    <n v="7.6053569000063292E-5"/>
  </r>
  <r>
    <n v="3036"/>
    <x v="1"/>
    <x v="1"/>
    <x v="3"/>
    <s v="62-304.520 (8), F.A.C."/>
    <x v="3"/>
    <x v="3"/>
    <x v="24"/>
    <x v="76"/>
    <s v="Airports"/>
    <n v="8110"/>
    <x v="0"/>
    <s v="City of Vero Beach                        IRFWCD    Indian River County"/>
    <x v="23"/>
    <x v="1"/>
    <m/>
    <m/>
    <n v="0"/>
    <n v="1"/>
    <n v="44"/>
    <n v="3.4900197804569824"/>
    <n v="25.891341525208087"/>
    <n v="3.4883090875839744"/>
    <n v="12276.123234814491"/>
    <n v="25.891341525208087"/>
    <n v="3.4883060037672391"/>
    <n v="12276.123234814491"/>
    <n v="25.891341525208087"/>
    <n v="3.4883060037672391"/>
  </r>
  <r>
    <n v="3037"/>
    <x v="1"/>
    <x v="1"/>
    <x v="3"/>
    <s v="62-304.520 (8), F.A.C."/>
    <x v="3"/>
    <x v="3"/>
    <x v="24"/>
    <x v="76"/>
    <s v="Airports"/>
    <n v="8110"/>
    <x v="0"/>
    <s v="IRFWCD                                          Indian River County"/>
    <x v="23"/>
    <x v="1"/>
    <m/>
    <m/>
    <n v="0"/>
    <n v="1"/>
    <n v="10"/>
    <n v="7.4326145993164616E-2"/>
    <n v="0.59718220390803811"/>
    <n v="7.8358117978752792E-2"/>
    <n v="280.87494405860525"/>
    <n v="0.59718220390803811"/>
    <n v="7.8358048706773195E-2"/>
    <n v="280.87494405860525"/>
    <n v="0.59718220390803811"/>
    <n v="7.8358048706773195E-2"/>
  </r>
  <r>
    <n v="3038"/>
    <x v="1"/>
    <x v="1"/>
    <x v="3"/>
    <s v="62-304.520 (8), F.A.C."/>
    <x v="3"/>
    <x v="3"/>
    <x v="24"/>
    <x v="76"/>
    <s v="Airports"/>
    <n v="8110"/>
    <x v="0"/>
    <s v="IRFWCD              City of Vero Beach                            Indian River County"/>
    <x v="23"/>
    <x v="1"/>
    <m/>
    <m/>
    <n v="0"/>
    <n v="1"/>
    <n v="8"/>
    <n v="0.14895436711712726"/>
    <n v="1.003908099387538"/>
    <n v="0.13391004424591268"/>
    <n v="467.87937280152437"/>
    <n v="1.003908099387538"/>
    <n v="0.13390992586361769"/>
    <n v="467.87937280152437"/>
    <n v="1.003908099387538"/>
    <n v="0.13390992586361769"/>
  </r>
  <r>
    <n v="3039"/>
    <x v="1"/>
    <x v="1"/>
    <x v="3"/>
    <s v="62-304.520 (8), F.A.C."/>
    <x v="3"/>
    <x v="3"/>
    <x v="24"/>
    <x v="143"/>
    <s v="Bus and truck terminals"/>
    <n v="3000"/>
    <x v="0"/>
    <s v="City of Vero Beach                        IRFWCD    Indian River County"/>
    <x v="23"/>
    <x v="1"/>
    <m/>
    <m/>
    <n v="0"/>
    <n v="1"/>
    <n v="1"/>
    <n v="2.4646807376193602E-4"/>
    <n v="2.9887360488857068E-3"/>
    <n v="4.7366119062360496E-4"/>
    <n v="0.99895148702286529"/>
    <n v="2.9887360488857068E-3"/>
    <n v="4.7366077188654002E-4"/>
    <n v="0.99895148702286529"/>
    <n v="2.9887360488857068E-3"/>
    <n v="4.7366077188654002E-4"/>
  </r>
  <r>
    <n v="3040"/>
    <x v="1"/>
    <x v="1"/>
    <x v="3"/>
    <s v="62-304.520 (8), F.A.C."/>
    <x v="3"/>
    <x v="3"/>
    <x v="24"/>
    <x v="143"/>
    <s v="Bus and truck terminals"/>
    <n v="3000"/>
    <x v="0"/>
    <s v="IRFWCD              City of Vero Beach                            Indian River County"/>
    <x v="23"/>
    <x v="1"/>
    <m/>
    <m/>
    <n v="0"/>
    <n v="1"/>
    <n v="2"/>
    <n v="1.3863426288776681E-3"/>
    <n v="1.5003601214486462E-2"/>
    <n v="2.04867261322396E-3"/>
    <n v="5.5057392421211286"/>
    <n v="1.5003601214486462E-2"/>
    <n v="2.0486708021083982E-3"/>
    <n v="5.5057392421211286"/>
    <n v="1.5003601214486462E-2"/>
    <n v="2.0486708021083982E-3"/>
  </r>
  <r>
    <n v="3041"/>
    <x v="1"/>
    <x v="1"/>
    <x v="3"/>
    <s v="62-304.520 (8), F.A.C."/>
    <x v="3"/>
    <x v="3"/>
    <x v="24"/>
    <x v="143"/>
    <s v="Bus and truck terminals"/>
    <n v="8130"/>
    <x v="0"/>
    <s v="IRFWCD                                          Indian River County"/>
    <x v="23"/>
    <x v="1"/>
    <m/>
    <m/>
    <n v="0"/>
    <n v="1"/>
    <n v="2"/>
    <n v="1.617026995299426E-5"/>
    <n v="1.5644509825311995E-4"/>
    <n v="2.139485646128324E-5"/>
    <n v="6.5087834346377729E-2"/>
    <n v="1.5644509825311995E-4"/>
    <n v="2.1394837547300969E-5"/>
    <n v="6.5087834346377729E-2"/>
    <n v="1.5644509825311995E-4"/>
    <n v="2.1394837547300969E-5"/>
  </r>
  <r>
    <n v="3042"/>
    <x v="1"/>
    <x v="1"/>
    <x v="3"/>
    <s v="62-304.520 (8), F.A.C."/>
    <x v="3"/>
    <x v="3"/>
    <x v="24"/>
    <x v="143"/>
    <s v="Bus and truck terminals"/>
    <n v="8130"/>
    <x v="0"/>
    <s v="IRFWCD              City of Vero Beach                            Indian River County"/>
    <x v="23"/>
    <x v="1"/>
    <m/>
    <m/>
    <n v="0"/>
    <n v="1"/>
    <n v="2"/>
    <n v="8.7240081432952629E-3"/>
    <n v="9.3103191736782956E-2"/>
    <n v="1.2445173103264711E-2"/>
    <n v="34.564486755012652"/>
    <n v="9.3103191736782956E-2"/>
    <n v="1.2445162101191176E-2"/>
    <n v="34.564486755012652"/>
    <n v="9.3103191736782956E-2"/>
    <n v="1.2445162101191176E-2"/>
  </r>
  <r>
    <n v="3043"/>
    <x v="1"/>
    <x v="1"/>
    <x v="3"/>
    <s v="62-304.520 (8), F.A.C."/>
    <x v="3"/>
    <x v="3"/>
    <x v="24"/>
    <x v="20"/>
    <s v="Roads and Highways"/>
    <n v="1000"/>
    <x v="0"/>
    <s v="IRFWCD                                          Indian River County"/>
    <x v="23"/>
    <x v="1"/>
    <m/>
    <m/>
    <n v="0"/>
    <n v="1"/>
    <n v="6"/>
    <n v="8.0484309069123669E-3"/>
    <n v="5.5456386572219726E-2"/>
    <n v="7.0041688137796668E-3"/>
    <n v="25.831422334712116"/>
    <n v="5.5456386572219726E-2"/>
    <n v="7.0041626217902352E-3"/>
    <n v="25.831422334712116"/>
    <n v="5.5456386572219726E-2"/>
    <n v="7.0041626217902352E-3"/>
  </r>
  <r>
    <n v="3044"/>
    <x v="1"/>
    <x v="1"/>
    <x v="3"/>
    <s v="62-304.520 (8), F.A.C."/>
    <x v="3"/>
    <x v="3"/>
    <x v="24"/>
    <x v="20"/>
    <s v="Roads and Highways"/>
    <n v="8140"/>
    <x v="0"/>
    <s v="City of Vero Beach                        IRFWCD    Indian River County"/>
    <x v="23"/>
    <x v="1"/>
    <m/>
    <m/>
    <n v="0"/>
    <n v="1"/>
    <n v="9"/>
    <n v="6.2169609174112885E-2"/>
    <n v="0.55973645243074022"/>
    <n v="7.4552723231263496E-2"/>
    <n v="238.26570910040778"/>
    <n v="0.55973645243074022"/>
    <n v="7.45526573234183E-2"/>
    <n v="238.26570910040778"/>
    <n v="0.55973645243074022"/>
    <n v="7.45526573234183E-2"/>
  </r>
  <r>
    <n v="3045"/>
    <x v="1"/>
    <x v="1"/>
    <x v="3"/>
    <s v="62-304.520 (8), F.A.C."/>
    <x v="3"/>
    <x v="3"/>
    <x v="24"/>
    <x v="20"/>
    <s v="Roads and Highways"/>
    <n v="8140"/>
    <x v="0"/>
    <s v="Indian River County"/>
    <x v="18"/>
    <x v="1"/>
    <m/>
    <s v="Looks like WCD canal &amp; ROW; assign to IRFWCD"/>
    <n v="0"/>
    <n v="1"/>
    <n v="68"/>
    <n v="4.7005041553166236E-3"/>
    <n v="3.0715272700324165E-2"/>
    <n v="3.9470494602749555E-3"/>
    <n v="12.801700755897464"/>
    <n v="3.0715272700324165E-2"/>
    <n v="3.947045970911809E-3"/>
    <n v="12.801700755897464"/>
    <n v="3.0715272700324165E-2"/>
    <n v="3.947045970911809E-3"/>
  </r>
  <r>
    <n v="3046"/>
    <x v="1"/>
    <x v="1"/>
    <x v="3"/>
    <s v="62-304.520 (8), F.A.C."/>
    <x v="3"/>
    <x v="3"/>
    <x v="24"/>
    <x v="20"/>
    <s v="Roads and Highways"/>
    <n v="8140"/>
    <x v="0"/>
    <s v="IRFWCD                                          Indian River County"/>
    <x v="23"/>
    <x v="1"/>
    <m/>
    <m/>
    <n v="0"/>
    <n v="1"/>
    <n v="42"/>
    <n v="0.35038508691929376"/>
    <n v="3.3431896170871305"/>
    <n v="0.47311057923206773"/>
    <n v="1386.9685299989492"/>
    <n v="3.3431896170871305"/>
    <n v="0.47311016098176778"/>
    <n v="1386.9685299989492"/>
    <n v="3.3431896170871305"/>
    <n v="0.47311016098176778"/>
  </r>
  <r>
    <n v="3047"/>
    <x v="1"/>
    <x v="1"/>
    <x v="3"/>
    <s v="62-304.520 (8), F.A.C."/>
    <x v="3"/>
    <x v="3"/>
    <x v="24"/>
    <x v="20"/>
    <s v="Roads and Highways"/>
    <n v="8140"/>
    <x v="0"/>
    <s v="IRFWCD                                          Indian River County"/>
    <x v="23"/>
    <x v="1"/>
    <m/>
    <s v="Looks like WCD canal &amp; ROW; assign to IRFWCD"/>
    <n v="0"/>
    <n v="1"/>
    <n v="5"/>
    <n v="4.8561581427815675E-5"/>
    <n v="3.5799788130890057E-4"/>
    <n v="4.646656326352565E-5"/>
    <n v="0.15085857241209125"/>
    <n v="3.5799788130890057E-4"/>
    <n v="4.6466522185065633E-5"/>
    <n v="0.15085857241209125"/>
    <n v="3.5799788130890057E-4"/>
    <n v="4.6466522185065633E-5"/>
  </r>
  <r>
    <n v="3048"/>
    <x v="1"/>
    <x v="1"/>
    <x v="3"/>
    <s v="62-304.520 (8), F.A.C."/>
    <x v="3"/>
    <x v="3"/>
    <x v="24"/>
    <x v="20"/>
    <s v="Roads and Highways"/>
    <n v="8140"/>
    <x v="0"/>
    <s v="IRFWCD              City of Vero Beach                            Indian River County"/>
    <x v="23"/>
    <x v="1"/>
    <m/>
    <m/>
    <n v="0"/>
    <n v="1"/>
    <n v="5"/>
    <n v="2.9033133503951536E-2"/>
    <n v="0.20378172011634779"/>
    <n v="2.6789586030886624E-2"/>
    <n v="88.932210663770334"/>
    <n v="0.20378172011634779"/>
    <n v="2.6789562347729133E-2"/>
    <n v="88.932210663770334"/>
    <n v="0.20378172011634779"/>
    <n v="2.6789562347729133E-2"/>
  </r>
  <r>
    <n v="3049"/>
    <x v="1"/>
    <x v="1"/>
    <x v="3"/>
    <s v="62-304.520 (8), F.A.C."/>
    <x v="3"/>
    <x v="3"/>
    <x v="24"/>
    <x v="149"/>
    <s v="Canals and Locks"/>
    <n v="8160"/>
    <x v="0"/>
    <s v="City of Vero Beach                        IRFWCD    Indian River County"/>
    <x v="23"/>
    <x v="1"/>
    <m/>
    <m/>
    <n v="0"/>
    <n v="1"/>
    <n v="7"/>
    <n v="1.2684390068708296"/>
    <n v="11.3551681483103"/>
    <n v="1.5061883461215175"/>
    <n v="4340.086003478109"/>
    <n v="11.3551681483103"/>
    <n v="1.5061870145856031"/>
    <n v="4340.086003478109"/>
    <n v="11.3551681483103"/>
    <n v="1.5061870145856031"/>
  </r>
  <r>
    <n v="3050"/>
    <x v="1"/>
    <x v="1"/>
    <x v="3"/>
    <s v="62-304.520 (8), F.A.C."/>
    <x v="3"/>
    <x v="3"/>
    <x v="24"/>
    <x v="149"/>
    <s v="Canals and Locks"/>
    <n v="8160"/>
    <x v="0"/>
    <s v="IRFWCD              City of Vero Beach                            Indian River County"/>
    <x v="23"/>
    <x v="1"/>
    <m/>
    <m/>
    <n v="0"/>
    <n v="1"/>
    <n v="5"/>
    <n v="6.2679219662340274E-2"/>
    <n v="0.4785633223377192"/>
    <n v="6.3220718043857316E-2"/>
    <n v="183.78712051820631"/>
    <n v="0.4785633223377192"/>
    <n v="6.3220662153996882E-2"/>
    <n v="183.78712051820631"/>
    <n v="0.4785633223377192"/>
    <n v="6.3220662153996882E-2"/>
  </r>
  <r>
    <n v="3051"/>
    <x v="1"/>
    <x v="1"/>
    <x v="3"/>
    <s v="62-304.520 (8), F.A.C."/>
    <x v="3"/>
    <x v="3"/>
    <x v="24"/>
    <x v="59"/>
    <s v="Electrical power facilities"/>
    <n v="8310"/>
    <x v="0"/>
    <s v="IRFWCD                                          Indian River County"/>
    <x v="23"/>
    <x v="1"/>
    <m/>
    <m/>
    <n v="0"/>
    <n v="1"/>
    <n v="2"/>
    <n v="1.554596058575681E-2"/>
    <n v="0.12643885671894273"/>
    <n v="1.7708785086637729E-2"/>
    <n v="60.215915144031449"/>
    <n v="0.12643885671894273"/>
    <n v="1.7708769431302451E-2"/>
    <n v="60.215915144031449"/>
    <n v="0.12643885671894273"/>
    <n v="1.7708769431302451E-2"/>
  </r>
  <r>
    <n v="3052"/>
    <x v="1"/>
    <x v="1"/>
    <x v="3"/>
    <s v="62-304.520 (8), F.A.C."/>
    <x v="3"/>
    <x v="3"/>
    <x v="24"/>
    <x v="22"/>
    <s v="Electrical power transmission lines"/>
    <n v="8320"/>
    <x v="0"/>
    <s v="IRFWCD                                          Indian River County"/>
    <x v="23"/>
    <x v="1"/>
    <m/>
    <m/>
    <n v="0"/>
    <n v="1"/>
    <n v="4"/>
    <n v="5.5613610431148694E-2"/>
    <n v="0.30571895045549685"/>
    <n v="3.2770035970664871E-2"/>
    <n v="142.07663845609457"/>
    <n v="0.30571895045549685"/>
    <n v="3.2770007000529892E-2"/>
    <n v="142.07663845609457"/>
    <n v="0.30571895045549685"/>
    <n v="3.2770007000529892E-2"/>
  </r>
  <r>
    <n v="3053"/>
    <x v="1"/>
    <x v="1"/>
    <x v="3"/>
    <s v="62-304.520 (8), F.A.C."/>
    <x v="3"/>
    <x v="3"/>
    <x v="24"/>
    <x v="94"/>
    <s v="Sewage Treatment"/>
    <n v="8340"/>
    <x v="0"/>
    <s v="IRFWCD                                          Indian River County"/>
    <x v="23"/>
    <x v="1"/>
    <m/>
    <m/>
    <n v="0"/>
    <n v="1"/>
    <n v="85"/>
    <n v="4.0005171769019752"/>
    <n v="34.603663257396299"/>
    <n v="4.7932252986452406"/>
    <n v="15792.459109888176"/>
    <n v="34.603663257396299"/>
    <n v="4.7932210612258945"/>
    <n v="15792.459109888176"/>
    <n v="34.603663257396299"/>
    <n v="4.7932210612258945"/>
  </r>
  <r>
    <n v="3054"/>
    <x v="1"/>
    <x v="1"/>
    <x v="3"/>
    <s v="62-304.520 (8), F.A.C."/>
    <x v="3"/>
    <x v="3"/>
    <x v="24"/>
    <x v="60"/>
    <s v="Solid waste disposal"/>
    <n v="8350"/>
    <x v="0"/>
    <s v="IRFWCD                                          Indian River County"/>
    <x v="23"/>
    <x v="1"/>
    <m/>
    <m/>
    <n v="0"/>
    <n v="1"/>
    <n v="65"/>
    <n v="1.680665183849271"/>
    <n v="15.260924722416577"/>
    <n v="2.0840432168623853"/>
    <n v="6821.066830779253"/>
    <n v="15.260924722416577"/>
    <n v="2.084041374477668"/>
    <n v="6821.066830779253"/>
    <n v="15.260924722416577"/>
    <n v="2.084041374477668"/>
  </r>
  <r>
    <n v="3055"/>
    <x v="1"/>
    <x v="1"/>
    <x v="3"/>
    <s v="62-304.520 (8), F.A.C."/>
    <x v="3"/>
    <x v="3"/>
    <x v="4"/>
    <x v="5"/>
    <s v="Residential, Low Density-Less than two dwelling units/acre"/>
    <n v="3000"/>
    <x v="0"/>
    <s v="City of Vero Beach                            Indian River County"/>
    <x v="20"/>
    <x v="1"/>
    <m/>
    <m/>
    <n v="0"/>
    <n v="1"/>
    <n v="89"/>
    <n v="2.0537569997179745"/>
    <n v="12.397014323281242"/>
    <n v="1.7880312572276629"/>
    <n v="5280.1462566632817"/>
    <n v="12.397014323281242"/>
    <n v="1.7880296765303738"/>
    <n v="5280.1462566632817"/>
    <m/>
    <m/>
  </r>
  <r>
    <n v="3056"/>
    <x v="1"/>
    <x v="1"/>
    <x v="3"/>
    <s v="62-304.520 (8), F.A.C."/>
    <x v="3"/>
    <x v="3"/>
    <x v="4"/>
    <x v="5"/>
    <s v="Residential, Low Density-Less than two dwelling units/acre"/>
    <n v="3000"/>
    <x v="0"/>
    <s v="Indian River County"/>
    <x v="18"/>
    <x v="1"/>
    <m/>
    <m/>
    <n v="0"/>
    <n v="1"/>
    <n v="40"/>
    <n v="0.50831240578685954"/>
    <n v="2.6573251809895733"/>
    <n v="0.37159838078111151"/>
    <n v="1214.3810335635878"/>
    <n v="2.6573251809895733"/>
    <n v="0.37159805227200404"/>
    <n v="1214.3810335635878"/>
    <m/>
    <m/>
  </r>
  <r>
    <n v="3057"/>
    <x v="1"/>
    <x v="1"/>
    <x v="3"/>
    <s v="62-304.520 (8), F.A.C."/>
    <x v="3"/>
    <x v="3"/>
    <x v="4"/>
    <x v="6"/>
    <s v="Residential, Rural &lt; or = 0.5 dwelling units/acre"/>
    <n v="3000"/>
    <x v="0"/>
    <s v="Indian River County"/>
    <x v="18"/>
    <x v="1"/>
    <m/>
    <m/>
    <n v="0"/>
    <n v="1"/>
    <n v="1"/>
    <n v="6.6060831321009904E-8"/>
    <n v="6.6623085848857823E-7"/>
    <n v="1.041303919787792E-7"/>
    <n v="2.3100934475019783E-4"/>
    <n v="6.6623085848857823E-7"/>
    <n v="1.0413029992299E-7"/>
    <n v="2.3100934475019783E-4"/>
    <m/>
    <m/>
  </r>
  <r>
    <n v="3058"/>
    <x v="1"/>
    <x v="1"/>
    <x v="3"/>
    <s v="62-304.520 (8), F.A.C."/>
    <x v="3"/>
    <x v="3"/>
    <x v="4"/>
    <x v="8"/>
    <s v="Residential, Medium Density-Two-five dwellingunits per acre"/>
    <n v="3000"/>
    <x v="0"/>
    <s v="City of Vero Beach                            Indian River County"/>
    <x v="20"/>
    <x v="1"/>
    <m/>
    <m/>
    <n v="0"/>
    <n v="1"/>
    <n v="198"/>
    <n v="4.0358701636242147"/>
    <n v="22.332682549511478"/>
    <n v="3.2744520798405841"/>
    <n v="9033.8473400245857"/>
    <n v="22.332682549511478"/>
    <n v="3.2744491850827315"/>
    <n v="9033.8473400245857"/>
    <m/>
    <m/>
  </r>
  <r>
    <n v="3059"/>
    <x v="1"/>
    <x v="1"/>
    <x v="3"/>
    <s v="62-304.520 (8), F.A.C."/>
    <x v="3"/>
    <x v="3"/>
    <x v="4"/>
    <x v="8"/>
    <s v="Residential, Medium Density-Two-five dwellingunits per acre"/>
    <n v="3000"/>
    <x v="0"/>
    <s v="City of Vero Beach             Town of Indian River Shores               Indian River County"/>
    <x v="20"/>
    <x v="1"/>
    <m/>
    <m/>
    <n v="0"/>
    <n v="1"/>
    <n v="3"/>
    <n v="1.2063628827471275E-3"/>
    <n v="9.7861039023820259E-3"/>
    <n v="1.3866017257182805E-3"/>
    <n v="3.9575198455956198"/>
    <n v="9.7861039023820259E-3"/>
    <n v="1.3866004999021316E-3"/>
    <n v="3.9575198455956198"/>
    <m/>
    <m/>
  </r>
  <r>
    <n v="3060"/>
    <x v="1"/>
    <x v="1"/>
    <x v="3"/>
    <s v="62-304.520 (8), F.A.C."/>
    <x v="3"/>
    <x v="3"/>
    <x v="4"/>
    <x v="8"/>
    <s v="Residential, Medium Density-Two-five dwellingunits per acre"/>
    <n v="3000"/>
    <x v="0"/>
    <s v="Indian River County"/>
    <x v="18"/>
    <x v="1"/>
    <m/>
    <m/>
    <n v="0"/>
    <n v="1"/>
    <n v="8"/>
    <n v="5.6271733065742582E-2"/>
    <n v="0.10460346062142452"/>
    <n v="1.4990148387255065E-2"/>
    <n v="46.424745027909978"/>
    <n v="0.10460346062142452"/>
    <n v="1.4990135135312841E-2"/>
    <n v="46.424745027909978"/>
    <m/>
    <m/>
  </r>
  <r>
    <n v="3061"/>
    <x v="1"/>
    <x v="1"/>
    <x v="3"/>
    <s v="62-304.520 (8), F.A.C."/>
    <x v="3"/>
    <x v="3"/>
    <x v="4"/>
    <x v="8"/>
    <s v="Residential, Medium Density-Two-five dwellingunits per acre"/>
    <n v="3000"/>
    <x v="0"/>
    <s v="Town of Indian River Shores               Indian River County"/>
    <x v="19"/>
    <x v="1"/>
    <m/>
    <m/>
    <n v="0"/>
    <n v="1"/>
    <n v="2"/>
    <n v="8.2513274768162192E-4"/>
    <n v="6.9046678534671353E-3"/>
    <n v="9.8681489201396066E-4"/>
    <n v="2.8102109515634384"/>
    <n v="6.9046678534671353E-3"/>
    <n v="9.8681401962673592E-4"/>
    <n v="2.8102109515634384"/>
    <m/>
    <m/>
  </r>
  <r>
    <n v="3062"/>
    <x v="1"/>
    <x v="1"/>
    <x v="3"/>
    <s v="62-304.520 (8), F.A.C."/>
    <x v="3"/>
    <x v="3"/>
    <x v="4"/>
    <x v="9"/>
    <s v="Fixed Single Family Units"/>
    <n v="3000"/>
    <x v="0"/>
    <s v="City of Vero Beach                            Indian River County"/>
    <x v="20"/>
    <x v="1"/>
    <m/>
    <m/>
    <n v="0"/>
    <n v="1"/>
    <n v="408"/>
    <n v="0.13661939715648042"/>
    <n v="0.9582745166529868"/>
    <n v="0.13517578652994788"/>
    <n v="394.82773682630022"/>
    <n v="0.9582745166529868"/>
    <n v="0.13517566702868175"/>
    <n v="394.82773682630022"/>
    <m/>
    <m/>
  </r>
  <r>
    <n v="3063"/>
    <x v="1"/>
    <x v="1"/>
    <x v="3"/>
    <s v="62-304.520 (8), F.A.C."/>
    <x v="3"/>
    <x v="3"/>
    <x v="4"/>
    <x v="9"/>
    <s v="Fixed Single Family Units"/>
    <n v="3000"/>
    <x v="0"/>
    <s v="City of Vero Beach             Town of Indian River Shores               Indian River County"/>
    <x v="20"/>
    <x v="1"/>
    <m/>
    <m/>
    <n v="0"/>
    <n v="1"/>
    <n v="1"/>
    <n v="5.0441171042187504E-6"/>
    <n v="4.1704890119603539E-5"/>
    <n v="5.9112302687013411E-6"/>
    <n v="1.6853447380467988E-2"/>
    <n v="4.1704890119603539E-5"/>
    <n v="5.91122504291706E-6"/>
    <n v="1.6853447380467988E-2"/>
    <m/>
    <m/>
  </r>
  <r>
    <n v="3064"/>
    <x v="1"/>
    <x v="1"/>
    <x v="3"/>
    <s v="62-304.520 (8), F.A.C."/>
    <x v="3"/>
    <x v="3"/>
    <x v="4"/>
    <x v="9"/>
    <s v="Fixed Single Family Units"/>
    <n v="3000"/>
    <x v="0"/>
    <s v="Indian River County"/>
    <x v="18"/>
    <x v="1"/>
    <m/>
    <m/>
    <n v="0"/>
    <n v="1"/>
    <n v="85"/>
    <n v="18.540082208143701"/>
    <n v="180.48221759611087"/>
    <n v="26.096405711488817"/>
    <n v="73526.669011624253"/>
    <n v="180.48221759611087"/>
    <n v="26.096382641132781"/>
    <n v="73526.669011624253"/>
    <m/>
    <m/>
  </r>
  <r>
    <n v="3065"/>
    <x v="1"/>
    <x v="1"/>
    <x v="3"/>
    <s v="62-304.520 (8), F.A.C."/>
    <x v="3"/>
    <x v="3"/>
    <x v="4"/>
    <x v="9"/>
    <s v="Fixed Single Family Units"/>
    <n v="3000"/>
    <x v="0"/>
    <s v="Town of Indian River Shores               Indian River County"/>
    <x v="19"/>
    <x v="1"/>
    <m/>
    <m/>
    <n v="0"/>
    <n v="1"/>
    <n v="41"/>
    <n v="6.774530439314333E-2"/>
    <n v="0.52806899309759692"/>
    <n v="7.5315450678493517E-2"/>
    <n v="241.34616564637798"/>
    <n v="0.52806899309759692"/>
    <n v="7.5315384096364013E-2"/>
    <n v="241.34616564637798"/>
    <m/>
    <m/>
  </r>
  <r>
    <n v="3066"/>
    <x v="1"/>
    <x v="1"/>
    <x v="3"/>
    <s v="62-304.520 (8), F.A.C."/>
    <x v="3"/>
    <x v="3"/>
    <x v="4"/>
    <x v="88"/>
    <s v="Medium Density Under Construction"/>
    <n v="3000"/>
    <x v="0"/>
    <s v="Indian River County"/>
    <x v="18"/>
    <x v="1"/>
    <m/>
    <m/>
    <n v="0"/>
    <n v="1"/>
    <n v="20"/>
    <n v="0.37645605924121484"/>
    <n v="2.4809879817801379"/>
    <n v="0.3569536799603088"/>
    <n v="1018.8439318261193"/>
    <n v="2.4809879817801379"/>
    <n v="0.35695336439775344"/>
    <n v="1018.8439318261193"/>
    <m/>
    <m/>
  </r>
  <r>
    <n v="3067"/>
    <x v="1"/>
    <x v="1"/>
    <x v="3"/>
    <s v="62-304.520 (8), F.A.C."/>
    <x v="3"/>
    <x v="3"/>
    <x v="4"/>
    <x v="62"/>
    <s v="Residential, High Density"/>
    <n v="3000"/>
    <x v="0"/>
    <s v="City of Vero Beach                            Indian River County"/>
    <x v="20"/>
    <x v="1"/>
    <m/>
    <m/>
    <n v="0"/>
    <n v="1"/>
    <n v="62"/>
    <n v="1.803217754170553"/>
    <n v="10.507411508790932"/>
    <n v="1.706741033829402"/>
    <n v="3746.9618399850606"/>
    <n v="10.507411508790932"/>
    <n v="1.7067395249962025"/>
    <n v="3746.9618399850606"/>
    <m/>
    <m/>
  </r>
  <r>
    <n v="3068"/>
    <x v="1"/>
    <x v="1"/>
    <x v="3"/>
    <s v="62-304.520 (8), F.A.C."/>
    <x v="3"/>
    <x v="3"/>
    <x v="4"/>
    <x v="62"/>
    <s v="Residential, High Density"/>
    <n v="3000"/>
    <x v="0"/>
    <s v="Indian River County"/>
    <x v="18"/>
    <x v="1"/>
    <m/>
    <m/>
    <n v="0"/>
    <n v="1"/>
    <n v="1"/>
    <n v="1.12885186239193E-5"/>
    <n v="9.9223549493558289E-5"/>
    <n v="1.553409295275206E-5"/>
    <n v="4.5072078365704336E-2"/>
    <n v="9.9223549493558289E-5"/>
    <n v="1.55340792199392E-5"/>
    <n v="4.5072078365704336E-2"/>
    <m/>
    <m/>
  </r>
  <r>
    <n v="3069"/>
    <x v="1"/>
    <x v="1"/>
    <x v="3"/>
    <s v="62-304.520 (8), F.A.C."/>
    <x v="3"/>
    <x v="3"/>
    <x v="4"/>
    <x v="62"/>
    <s v="Residential, High Density"/>
    <n v="3000"/>
    <x v="0"/>
    <s v="Town of Indian River Shores               Indian River County"/>
    <x v="19"/>
    <x v="1"/>
    <m/>
    <m/>
    <n v="0"/>
    <n v="1"/>
    <n v="2"/>
    <n v="3.1430594625399262E-3"/>
    <n v="2.8354270338922526E-2"/>
    <n v="3.915064076980816E-3"/>
    <n v="12.660784159432186"/>
    <n v="2.8354270338922526E-2"/>
    <n v="3.9150606158941392E-3"/>
    <n v="12.660784159432186"/>
    <m/>
    <m/>
  </r>
  <r>
    <n v="3070"/>
    <x v="1"/>
    <x v="1"/>
    <x v="3"/>
    <s v="62-304.520 (8), F.A.C."/>
    <x v="3"/>
    <x v="3"/>
    <x v="4"/>
    <x v="10"/>
    <s v="Residential, High density; Multiple Dwelling Units, Low Rise &lt;Two stories or less&gt;"/>
    <n v="3000"/>
    <x v="0"/>
    <s v="City of Vero Beach                            Indian River County"/>
    <x v="20"/>
    <x v="1"/>
    <m/>
    <m/>
    <n v="0"/>
    <n v="1"/>
    <n v="37"/>
    <n v="2.3578001093702356E-2"/>
    <n v="0.15410035020062091"/>
    <n v="2.8087881977191267E-2"/>
    <n v="55.540990097076566"/>
    <n v="0.15410035020062091"/>
    <n v="2.8087857146283712E-2"/>
    <n v="55.540990097076566"/>
    <m/>
    <m/>
  </r>
  <r>
    <n v="3071"/>
    <x v="1"/>
    <x v="1"/>
    <x v="3"/>
    <s v="62-304.520 (8), F.A.C."/>
    <x v="3"/>
    <x v="3"/>
    <x v="4"/>
    <x v="10"/>
    <s v="Residential, High density; Multiple Dwelling Units, Low Rise &lt;Two stories or less&gt;"/>
    <n v="3000"/>
    <x v="0"/>
    <s v="Town of Indian River Shores               Indian River County"/>
    <x v="19"/>
    <x v="1"/>
    <m/>
    <m/>
    <n v="0"/>
    <n v="1"/>
    <n v="9"/>
    <n v="2.1803335257483909E-2"/>
    <n v="0.1885821357143804"/>
    <n v="2.8870465179579256E-2"/>
    <n v="88.387513415416208"/>
    <n v="0.1885821357143804"/>
    <n v="2.8870439656834137E-2"/>
    <n v="88.387513415416208"/>
    <m/>
    <m/>
  </r>
  <r>
    <n v="3072"/>
    <x v="1"/>
    <x v="1"/>
    <x v="3"/>
    <s v="62-304.520 (8), F.A.C."/>
    <x v="3"/>
    <x v="3"/>
    <x v="4"/>
    <x v="81"/>
    <s v="Residential, High density; Multiple Dwelling Units, High Rise &lt;Three stories or more&gt;"/>
    <n v="3000"/>
    <x v="0"/>
    <s v="City of Vero Beach                            Indian River County"/>
    <x v="20"/>
    <x v="1"/>
    <m/>
    <m/>
    <n v="0"/>
    <n v="1"/>
    <n v="22"/>
    <n v="2.189821875040893E-2"/>
    <n v="0.21080473304967948"/>
    <n v="3.5077023582175071E-2"/>
    <n v="81.690404599665754"/>
    <n v="0.21080473304967948"/>
    <n v="3.5076992572562783E-2"/>
    <n v="81.690404599665754"/>
    <m/>
    <m/>
  </r>
  <r>
    <n v="3073"/>
    <x v="1"/>
    <x v="1"/>
    <x v="3"/>
    <s v="62-304.520 (8), F.A.C."/>
    <x v="3"/>
    <x v="3"/>
    <x v="4"/>
    <x v="81"/>
    <s v="Residential, High density; Multiple Dwelling Units, High Rise &lt;Three stories or more&gt;"/>
    <n v="3000"/>
    <x v="0"/>
    <s v="Indian River County"/>
    <x v="18"/>
    <x v="1"/>
    <m/>
    <m/>
    <n v="0"/>
    <n v="1"/>
    <n v="1"/>
    <n v="5.9362388640445204E-7"/>
    <n v="6.3299175133827942E-6"/>
    <n v="1.1053818064908896E-6"/>
    <n v="2.4103365765129167E-3"/>
    <n v="6.3299175133827942E-6"/>
    <n v="1.1053808292853699E-6"/>
    <n v="2.4103365765129167E-3"/>
    <m/>
    <m/>
  </r>
  <r>
    <n v="3074"/>
    <x v="1"/>
    <x v="1"/>
    <x v="3"/>
    <s v="62-304.520 (8), F.A.C."/>
    <x v="3"/>
    <x v="3"/>
    <x v="4"/>
    <x v="81"/>
    <s v="Residential, High density; Multiple Dwelling Units, High Rise &lt;Three stories or more&gt;"/>
    <n v="3000"/>
    <x v="0"/>
    <s v="Town of Indian River Shores               Indian River County"/>
    <x v="19"/>
    <x v="1"/>
    <m/>
    <m/>
    <n v="0"/>
    <n v="1"/>
    <n v="11"/>
    <n v="4.8422786967877857E-2"/>
    <n v="0.49964087454432343"/>
    <n v="8.6099369381676158E-2"/>
    <n v="195.49426209313984"/>
    <n v="0.49964087454432343"/>
    <n v="8.6099293266094071E-2"/>
    <n v="195.49426209313984"/>
    <m/>
    <m/>
  </r>
  <r>
    <n v="3075"/>
    <x v="1"/>
    <x v="1"/>
    <x v="3"/>
    <s v="62-304.520 (8), F.A.C."/>
    <x v="3"/>
    <x v="3"/>
    <x v="4"/>
    <x v="11"/>
    <s v="Commercial and Services"/>
    <n v="3000"/>
    <x v="0"/>
    <s v="City of Vero Beach                            Indian River County"/>
    <x v="20"/>
    <x v="1"/>
    <m/>
    <m/>
    <n v="0"/>
    <n v="1"/>
    <n v="11"/>
    <n v="1.535386780906876E-2"/>
    <n v="0.1049969128279441"/>
    <n v="1.3925546612654396E-2"/>
    <n v="39.513093185018391"/>
    <n v="0.1049969128279441"/>
    <n v="1.392553430186636E-2"/>
    <n v="39.513093185018391"/>
    <m/>
    <m/>
  </r>
  <r>
    <n v="3076"/>
    <x v="1"/>
    <x v="1"/>
    <x v="3"/>
    <s v="62-304.520 (8), F.A.C."/>
    <x v="3"/>
    <x v="3"/>
    <x v="4"/>
    <x v="11"/>
    <s v="Commercial and Services"/>
    <n v="3000"/>
    <x v="0"/>
    <s v="City of Vero Beach                        Indian River County    Indian River County"/>
    <x v="18"/>
    <x v="1"/>
    <m/>
    <m/>
    <n v="0"/>
    <n v="1"/>
    <n v="2"/>
    <n v="2.1205633960164289E-4"/>
    <n v="1.7714211914692127E-3"/>
    <n v="2.3822635332287055E-4"/>
    <n v="0.85461516866715703"/>
    <n v="1.7714211914692127E-3"/>
    <n v="2.382261427204271E-4"/>
    <n v="0.85461516866715703"/>
    <m/>
    <m/>
  </r>
  <r>
    <n v="3077"/>
    <x v="1"/>
    <x v="1"/>
    <x v="3"/>
    <s v="62-304.520 (8), F.A.C."/>
    <x v="3"/>
    <x v="3"/>
    <x v="4"/>
    <x v="11"/>
    <s v="Commercial and Services"/>
    <n v="3000"/>
    <x v="0"/>
    <s v="Indian River County"/>
    <x v="18"/>
    <x v="1"/>
    <m/>
    <m/>
    <n v="0"/>
    <n v="1"/>
    <n v="1"/>
    <n v="5.1640751137796202E-6"/>
    <n v="5.2024397216140875E-5"/>
    <n v="7.7501532009530311E-6"/>
    <n v="2.0766409829824094E-2"/>
    <n v="5.2024397216140875E-5"/>
    <n v="7.7501463494809995E-6"/>
    <n v="2.0766409829824094E-2"/>
    <m/>
    <m/>
  </r>
  <r>
    <n v="3078"/>
    <x v="1"/>
    <x v="1"/>
    <x v="3"/>
    <s v="62-304.520 (8), F.A.C."/>
    <x v="3"/>
    <x v="3"/>
    <x v="4"/>
    <x v="64"/>
    <s v="Retail Sales and Services"/>
    <n v="3000"/>
    <x v="0"/>
    <s v="City of Vero Beach                            Indian River County"/>
    <x v="20"/>
    <x v="1"/>
    <m/>
    <m/>
    <n v="0"/>
    <n v="1"/>
    <n v="16"/>
    <n v="5.3248772916208928E-2"/>
    <n v="0.52212392812528308"/>
    <n v="7.0876858737556683E-2"/>
    <n v="202.14915129070053"/>
    <n v="0.52212392812528308"/>
    <n v="7.0876796079335364E-2"/>
    <n v="202.14915129070053"/>
    <m/>
    <m/>
  </r>
  <r>
    <n v="3079"/>
    <x v="1"/>
    <x v="1"/>
    <x v="3"/>
    <s v="62-304.520 (8), F.A.C."/>
    <x v="3"/>
    <x v="3"/>
    <x v="4"/>
    <x v="64"/>
    <s v="Retail Sales and Services"/>
    <n v="3000"/>
    <x v="0"/>
    <s v="Indian River County"/>
    <x v="18"/>
    <x v="1"/>
    <m/>
    <m/>
    <n v="0"/>
    <n v="1"/>
    <n v="4"/>
    <n v="6.8523924393617901E-4"/>
    <n v="6.2740488044441978E-3"/>
    <n v="7.9234522650590785E-4"/>
    <n v="2.3853330161582367"/>
    <n v="6.2740488044441978E-3"/>
    <n v="7.9234452603832006E-4"/>
    <n v="2.3853330161582367"/>
    <m/>
    <m/>
  </r>
  <r>
    <n v="3080"/>
    <x v="1"/>
    <x v="1"/>
    <x v="3"/>
    <s v="62-304.520 (8), F.A.C."/>
    <x v="3"/>
    <x v="3"/>
    <x v="4"/>
    <x v="66"/>
    <s v="Professional Services"/>
    <n v="3000"/>
    <x v="0"/>
    <s v="City of Vero Beach                            Indian River County"/>
    <x v="20"/>
    <x v="1"/>
    <m/>
    <m/>
    <n v="0"/>
    <n v="1"/>
    <n v="13"/>
    <n v="4.9227862031544903E-2"/>
    <n v="0.59641492758023096"/>
    <n v="7.9731718802621199E-2"/>
    <n v="201.41181095001315"/>
    <n v="0.59641492758023096"/>
    <n v="7.9731648316319098E-2"/>
    <n v="201.41181095001315"/>
    <m/>
    <m/>
  </r>
  <r>
    <n v="3081"/>
    <x v="1"/>
    <x v="1"/>
    <x v="3"/>
    <s v="62-304.520 (8), F.A.C."/>
    <x v="3"/>
    <x v="3"/>
    <x v="4"/>
    <x v="67"/>
    <s v="Tourist Services"/>
    <n v="3000"/>
    <x v="0"/>
    <s v="City of Vero Beach                            Indian River County"/>
    <x v="20"/>
    <x v="1"/>
    <m/>
    <m/>
    <n v="0"/>
    <n v="1"/>
    <n v="23"/>
    <n v="8.3800450111296484E-3"/>
    <n v="5.5228869368634456E-2"/>
    <n v="7.5483195460456986E-3"/>
    <n v="18.303873857966991"/>
    <n v="5.5228869368634456E-2"/>
    <n v="7.5483128730033777E-3"/>
    <n v="18.303873857966991"/>
    <m/>
    <m/>
  </r>
  <r>
    <n v="3082"/>
    <x v="1"/>
    <x v="1"/>
    <x v="3"/>
    <s v="62-304.520 (8), F.A.C."/>
    <x v="3"/>
    <x v="3"/>
    <x v="4"/>
    <x v="141"/>
    <s v="Mixed Commercial and Services"/>
    <n v="3000"/>
    <x v="0"/>
    <s v="City of Vero Beach                            Indian River County"/>
    <x v="20"/>
    <x v="1"/>
    <m/>
    <m/>
    <n v="0"/>
    <n v="1"/>
    <n v="4"/>
    <n v="3.4088445268853017E-3"/>
    <n v="2.8300816970664354E-2"/>
    <n v="3.8388148344729155E-3"/>
    <n v="12.645367820048442"/>
    <n v="2.8300816970664354E-2"/>
    <n v="3.8388114407938868E-3"/>
    <n v="12.645367820048442"/>
    <m/>
    <m/>
  </r>
  <r>
    <n v="3083"/>
    <x v="1"/>
    <x v="1"/>
    <x v="3"/>
    <s v="62-304.520 (8), F.A.C."/>
    <x v="3"/>
    <x v="3"/>
    <x v="4"/>
    <x v="69"/>
    <s v="Institutional (Educational,religious,health and military facilities)"/>
    <n v="3000"/>
    <x v="0"/>
    <s v="City of Vero Beach                            Indian River County"/>
    <x v="20"/>
    <x v="1"/>
    <m/>
    <m/>
    <n v="0"/>
    <n v="1"/>
    <n v="2"/>
    <n v="1.644201265458109E-2"/>
    <n v="0.12231400609634485"/>
    <n v="1.6592788677779906E-2"/>
    <n v="54.691915477159597"/>
    <n v="0.12231400609634485"/>
    <n v="1.6592774009034091E-2"/>
    <n v="54.691915477159597"/>
    <m/>
    <m/>
  </r>
  <r>
    <n v="3084"/>
    <x v="1"/>
    <x v="1"/>
    <x v="3"/>
    <s v="62-304.520 (8), F.A.C."/>
    <x v="3"/>
    <x v="3"/>
    <x v="4"/>
    <x v="69"/>
    <s v="Institutional (Educational,religious,health and military facilities)"/>
    <n v="3000"/>
    <x v="0"/>
    <s v="Indian River County"/>
    <x v="18"/>
    <x v="1"/>
    <m/>
    <m/>
    <n v="0"/>
    <n v="1"/>
    <n v="4"/>
    <n v="0.1805923225166178"/>
    <n v="1.8509270399825204"/>
    <n v="0.26920588735181944"/>
    <n v="734.84922590327278"/>
    <n v="1.8509270399825204"/>
    <n v="0.26920564936212305"/>
    <n v="734.84922590327278"/>
    <m/>
    <m/>
  </r>
  <r>
    <n v="3085"/>
    <x v="1"/>
    <x v="1"/>
    <x v="3"/>
    <s v="62-304.520 (8), F.A.C."/>
    <x v="3"/>
    <x v="3"/>
    <x v="4"/>
    <x v="71"/>
    <s v="Religious"/>
    <n v="3000"/>
    <x v="0"/>
    <s v="Indian River County"/>
    <x v="18"/>
    <x v="1"/>
    <m/>
    <m/>
    <n v="0"/>
    <n v="1"/>
    <n v="16"/>
    <n v="4.62898447704635"/>
    <n v="37.465042249952091"/>
    <n v="5.1401872313040569"/>
    <n v="17958.909355132932"/>
    <n v="37.465042249952091"/>
    <n v="5.1401826871553054"/>
    <n v="17958.909355132932"/>
    <m/>
    <m/>
  </r>
  <r>
    <n v="3086"/>
    <x v="1"/>
    <x v="1"/>
    <x v="3"/>
    <s v="62-304.520 (8), F.A.C."/>
    <x v="3"/>
    <x v="3"/>
    <x v="4"/>
    <x v="72"/>
    <s v="Medical and Health Care"/>
    <n v="3000"/>
    <x v="0"/>
    <s v="Indian River County"/>
    <x v="18"/>
    <x v="1"/>
    <m/>
    <m/>
    <n v="0"/>
    <n v="1"/>
    <n v="104"/>
    <n v="45.767198345951783"/>
    <n v="417.67799913663038"/>
    <n v="54.530466101408955"/>
    <n v="185590.19475203333"/>
    <n v="417.67799913663038"/>
    <n v="54.530417894108652"/>
    <n v="185590.19475203333"/>
    <m/>
    <m/>
  </r>
  <r>
    <n v="3087"/>
    <x v="1"/>
    <x v="1"/>
    <x v="3"/>
    <s v="62-304.520 (8), F.A.C."/>
    <x v="3"/>
    <x v="3"/>
    <x v="4"/>
    <x v="14"/>
    <s v="Governmental"/>
    <n v="3000"/>
    <x v="0"/>
    <s v="City of Vero Beach                            Indian River County"/>
    <x v="20"/>
    <x v="1"/>
    <m/>
    <m/>
    <n v="0"/>
    <n v="1"/>
    <n v="2493"/>
    <n v="940.81171017201689"/>
    <n v="7805.3863520378718"/>
    <n v="1042.645469765733"/>
    <n v="3681079.9244829221"/>
    <n v="7805.3863520378718"/>
    <n v="1042.6445480218565"/>
    <n v="3681079.9244829221"/>
    <m/>
    <m/>
  </r>
  <r>
    <n v="3088"/>
    <x v="1"/>
    <x v="1"/>
    <x v="3"/>
    <s v="62-304.520 (8), F.A.C."/>
    <x v="3"/>
    <x v="3"/>
    <x v="4"/>
    <x v="14"/>
    <s v="Governmental"/>
    <n v="3000"/>
    <x v="0"/>
    <s v="City of Vero Beach                        Indian River County    Indian River County"/>
    <x v="18"/>
    <x v="1"/>
    <m/>
    <m/>
    <n v="0"/>
    <n v="1"/>
    <n v="37"/>
    <n v="9.0240223328064723E-2"/>
    <n v="0.71513064725544606"/>
    <n v="8.6537898092089088E-2"/>
    <n v="325.69146270668517"/>
    <n v="0.71513064725544606"/>
    <n v="8.6537821588828723E-2"/>
    <n v="325.69146270668517"/>
    <m/>
    <m/>
  </r>
  <r>
    <n v="3089"/>
    <x v="1"/>
    <x v="1"/>
    <x v="3"/>
    <s v="62-304.520 (8), F.A.C."/>
    <x v="3"/>
    <x v="3"/>
    <x v="4"/>
    <x v="14"/>
    <s v="Governmental"/>
    <n v="3000"/>
    <x v="0"/>
    <s v="City of Vero Beach             Town of Indian River Shores               Indian River County"/>
    <x v="20"/>
    <x v="1"/>
    <m/>
    <m/>
    <n v="0"/>
    <n v="1"/>
    <n v="13"/>
    <n v="0.35036530906755992"/>
    <n v="2.9187136544164289"/>
    <n v="0.38762416453521331"/>
    <n v="1342.1083714901697"/>
    <n v="2.9187136544164289"/>
    <n v="0.3876238218586176"/>
    <n v="1342.1083714901697"/>
    <m/>
    <m/>
  </r>
  <r>
    <n v="3090"/>
    <x v="1"/>
    <x v="1"/>
    <x v="3"/>
    <s v="62-304.520 (8), F.A.C."/>
    <x v="3"/>
    <x v="3"/>
    <x v="4"/>
    <x v="14"/>
    <s v="Governmental"/>
    <n v="3000"/>
    <x v="0"/>
    <s v="Indian River County"/>
    <x v="18"/>
    <x v="1"/>
    <m/>
    <m/>
    <n v="0"/>
    <n v="1"/>
    <n v="2869"/>
    <n v="1063.1895406908043"/>
    <n v="9031.3750420372744"/>
    <n v="1194.0926559592565"/>
    <n v="4163237.2235411736"/>
    <n v="9031.3750420372744"/>
    <n v="1194.0916003294917"/>
    <n v="4163237.2235411736"/>
    <m/>
    <m/>
  </r>
  <r>
    <n v="3091"/>
    <x v="1"/>
    <x v="1"/>
    <x v="3"/>
    <s v="62-304.520 (8), F.A.C."/>
    <x v="3"/>
    <x v="3"/>
    <x v="4"/>
    <x v="14"/>
    <s v="Governmental"/>
    <n v="3000"/>
    <x v="0"/>
    <s v="Town of Indian River Shores               Indian River County"/>
    <x v="19"/>
    <x v="1"/>
    <m/>
    <m/>
    <n v="0"/>
    <n v="1"/>
    <n v="1473"/>
    <n v="695.19488167756901"/>
    <n v="5975.8561136180824"/>
    <n v="787.69721739692704"/>
    <n v="2677942.1903893678"/>
    <n v="5975.8561136180824"/>
    <n v="787.69652103837427"/>
    <n v="2677942.1903893678"/>
    <m/>
    <m/>
  </r>
  <r>
    <n v="3092"/>
    <x v="1"/>
    <x v="1"/>
    <x v="3"/>
    <s v="62-304.520 (8), F.A.C."/>
    <x v="3"/>
    <x v="3"/>
    <x v="4"/>
    <x v="85"/>
    <s v="Marinas and Fish Camps"/>
    <n v="3000"/>
    <x v="0"/>
    <s v="City of Vero Beach                            Indian River County"/>
    <x v="20"/>
    <x v="1"/>
    <m/>
    <m/>
    <n v="0"/>
    <n v="1"/>
    <n v="2"/>
    <n v="2.7001026781514899E-2"/>
    <n v="0.2237783335664848"/>
    <n v="3.0205681008035345E-2"/>
    <n v="106.44956501281871"/>
    <n v="0.2237783335664848"/>
    <n v="3.0205654304901602E-2"/>
    <n v="106.44956501281871"/>
    <m/>
    <m/>
  </r>
  <r>
    <n v="3093"/>
    <x v="1"/>
    <x v="1"/>
    <x v="3"/>
    <s v="62-304.520 (8), F.A.C."/>
    <x v="3"/>
    <x v="3"/>
    <x v="4"/>
    <x v="85"/>
    <s v="Marinas and Fish Camps"/>
    <n v="3000"/>
    <x v="0"/>
    <s v="Indian River County"/>
    <x v="18"/>
    <x v="1"/>
    <m/>
    <m/>
    <n v="0"/>
    <n v="1"/>
    <n v="2"/>
    <n v="0.10373544619678887"/>
    <n v="0.89852047238265564"/>
    <n v="0.12237242080454511"/>
    <n v="413.05689626875204"/>
    <n v="0.89852047238265564"/>
    <n v="0.12237231262201043"/>
    <n v="413.05689626875204"/>
    <m/>
    <m/>
  </r>
  <r>
    <n v="3094"/>
    <x v="1"/>
    <x v="1"/>
    <x v="3"/>
    <s v="62-304.520 (8), F.A.C."/>
    <x v="3"/>
    <x v="3"/>
    <x v="4"/>
    <x v="16"/>
    <s v="Parks and Zoos"/>
    <n v="3000"/>
    <x v="0"/>
    <s v="City of Vero Beach                            Indian River County"/>
    <x v="20"/>
    <x v="1"/>
    <m/>
    <m/>
    <n v="0"/>
    <n v="1"/>
    <n v="14"/>
    <n v="0.12299344005744715"/>
    <n v="0.73056099653902895"/>
    <n v="9.8001551552946917E-2"/>
    <n v="334.14647447930895"/>
    <n v="0.73056099653902895"/>
    <n v="9.800146491531897E-2"/>
    <n v="334.14647447930895"/>
    <m/>
    <m/>
  </r>
  <r>
    <n v="3095"/>
    <x v="1"/>
    <x v="1"/>
    <x v="3"/>
    <s v="62-304.520 (8), F.A.C."/>
    <x v="3"/>
    <x v="3"/>
    <x v="4"/>
    <x v="74"/>
    <s v="Community Recreational Facilities"/>
    <n v="3000"/>
    <x v="0"/>
    <s v="City of Vero Beach                            Indian River County"/>
    <x v="20"/>
    <x v="1"/>
    <m/>
    <m/>
    <n v="0"/>
    <n v="1"/>
    <n v="10"/>
    <n v="7.1897079181325776E-2"/>
    <n v="0.45443529057638876"/>
    <n v="7.5657876627694465E-2"/>
    <n v="183.12151830389712"/>
    <n v="0.45443529057638876"/>
    <n v="7.5657809742845694E-2"/>
    <n v="183.12151830389712"/>
    <m/>
    <m/>
  </r>
  <r>
    <n v="3096"/>
    <x v="1"/>
    <x v="1"/>
    <x v="3"/>
    <s v="62-304.520 (8), F.A.C."/>
    <x v="3"/>
    <x v="3"/>
    <x v="4"/>
    <x v="74"/>
    <s v="Community Recreational Facilities"/>
    <n v="3000"/>
    <x v="0"/>
    <s v="Indian River County"/>
    <x v="18"/>
    <x v="1"/>
    <m/>
    <m/>
    <n v="0"/>
    <n v="1"/>
    <n v="1"/>
    <n v="6.9555402208766896E-6"/>
    <n v="3.6961042689591717E-5"/>
    <n v="6.195027130697546E-6"/>
    <n v="1.5126258135514525E-2"/>
    <n v="3.6961042689591717E-5"/>
    <n v="6.1950216540245699E-6"/>
    <n v="1.5126258135514525E-2"/>
    <m/>
    <m/>
  </r>
  <r>
    <n v="3097"/>
    <x v="1"/>
    <x v="1"/>
    <x v="3"/>
    <s v="62-304.520 (8), F.A.C."/>
    <x v="3"/>
    <x v="3"/>
    <x v="4"/>
    <x v="1"/>
    <s v="Woodland Pasture"/>
    <n v="3000"/>
    <x v="0"/>
    <s v="Indian River County"/>
    <x v="18"/>
    <x v="1"/>
    <s v="Identified as Natural"/>
    <m/>
    <n v="0"/>
    <n v="1"/>
    <n v="11"/>
    <n v="0.14392288200273007"/>
    <n v="1.1686837658000797"/>
    <n v="0.16106094655492612"/>
    <n v="433.32763640043106"/>
    <n v="1.1686837658000797"/>
    <n v="0.16106080417005447"/>
    <n v="433.32763640043106"/>
    <m/>
    <m/>
  </r>
  <r>
    <n v="3098"/>
    <x v="1"/>
    <x v="1"/>
    <x v="3"/>
    <s v="62-304.520 (8), F.A.C."/>
    <x v="3"/>
    <x v="3"/>
    <x v="4"/>
    <x v="116"/>
    <s v="Row Crops"/>
    <n v="3000"/>
    <x v="0"/>
    <s v="Indian River County"/>
    <x v="18"/>
    <x v="1"/>
    <s v="Identified as Natural"/>
    <m/>
    <n v="0"/>
    <n v="1"/>
    <n v="6"/>
    <n v="0.33709075618452222"/>
    <n v="3.4316966847686166"/>
    <n v="0.60834059934321005"/>
    <n v="1032.3679416116984"/>
    <n v="3.4316966847686166"/>
    <n v="0.60834006154370068"/>
    <n v="1032.3679416116984"/>
    <m/>
    <m/>
  </r>
  <r>
    <n v="3099"/>
    <x v="1"/>
    <x v="1"/>
    <x v="3"/>
    <s v="62-304.520 (8), F.A.C."/>
    <x v="3"/>
    <x v="3"/>
    <x v="4"/>
    <x v="2"/>
    <s v="Citrus groves"/>
    <n v="3000"/>
    <x v="0"/>
    <s v="Indian River County"/>
    <x v="18"/>
    <x v="1"/>
    <s v="Identified as Natural"/>
    <m/>
    <n v="0"/>
    <n v="1"/>
    <n v="4"/>
    <n v="3.1884556551229704E-4"/>
    <n v="2.7250485106680494E-3"/>
    <n v="3.797867950542038E-4"/>
    <n v="1.0702150587327472"/>
    <n v="2.7250485106680494E-3"/>
    <n v="3.7978645930618311E-4"/>
    <n v="1.0702150587327472"/>
    <m/>
    <m/>
  </r>
  <r>
    <n v="3100"/>
    <x v="1"/>
    <x v="1"/>
    <x v="3"/>
    <s v="62-304.520 (8), F.A.C."/>
    <x v="3"/>
    <x v="3"/>
    <x v="4"/>
    <x v="2"/>
    <s v="Citrus groves"/>
    <n v="3000"/>
    <x v="0"/>
    <s v="Indian River County"/>
    <x v="18"/>
    <x v="1"/>
    <s v="Not Ag"/>
    <m/>
    <n v="0"/>
    <n v="1"/>
    <n v="242"/>
    <n v="82.6834697788276"/>
    <n v="567.6652414701465"/>
    <n v="66.464337088938606"/>
    <n v="237643.81222775645"/>
    <n v="567.6652414701465"/>
    <n v="66.464278331577987"/>
    <n v="237643.81222775645"/>
    <m/>
    <m/>
  </r>
  <r>
    <n v="3101"/>
    <x v="1"/>
    <x v="1"/>
    <x v="3"/>
    <s v="62-304.520 (8), F.A.C."/>
    <x v="3"/>
    <x v="3"/>
    <x v="4"/>
    <x v="3"/>
    <s v="Abandoned tree crops"/>
    <n v="3000"/>
    <x v="0"/>
    <s v="Indian River County"/>
    <x v="18"/>
    <x v="1"/>
    <s v="Identified as Natural"/>
    <m/>
    <n v="0"/>
    <n v="1"/>
    <n v="4"/>
    <n v="1.5050196474447899E-2"/>
    <n v="0.13251027697338547"/>
    <n v="1.8780787986220612E-2"/>
    <n v="59.963858131764837"/>
    <n v="0.13251027697338547"/>
    <n v="1.8780771383188483E-2"/>
    <n v="59.963858131764837"/>
    <m/>
    <m/>
  </r>
  <r>
    <n v="3102"/>
    <x v="1"/>
    <x v="1"/>
    <x v="3"/>
    <s v="62-304.520 (8), F.A.C."/>
    <x v="3"/>
    <x v="3"/>
    <x v="4"/>
    <x v="117"/>
    <s v="Nurseries and Vineyards"/>
    <n v="3000"/>
    <x v="0"/>
    <s v="Indian River County"/>
    <x v="18"/>
    <x v="1"/>
    <s v="Identified as Natural"/>
    <m/>
    <n v="0"/>
    <n v="1"/>
    <n v="4"/>
    <n v="8.5452084744006918E-4"/>
    <n v="7.1077592828982386E-3"/>
    <n v="8.1369059774430343E-4"/>
    <n v="2.6565401294128508"/>
    <n v="7.1077592828982386E-3"/>
    <n v="8.1368987840647498E-4"/>
    <n v="2.6565401294128508"/>
    <m/>
    <m/>
  </r>
  <r>
    <n v="3103"/>
    <x v="1"/>
    <x v="1"/>
    <x v="3"/>
    <s v="62-304.520 (8), F.A.C."/>
    <x v="3"/>
    <x v="3"/>
    <x v="4"/>
    <x v="26"/>
    <s v="Herbaceous Dry Prairie"/>
    <n v="3000"/>
    <x v="1"/>
    <s v="City of Vero Beach                            Indian River County"/>
    <x v="20"/>
    <x v="1"/>
    <m/>
    <m/>
    <n v="0"/>
    <n v="1"/>
    <n v="7"/>
    <n v="2.1051242744497368E-2"/>
    <n v="0.15865642700551419"/>
    <n v="2.1901535794959529E-2"/>
    <n v="73.157954843139606"/>
    <n v="0.15865642700551419"/>
    <n v="2.1901516433050692E-2"/>
    <n v="73.157954843139606"/>
    <m/>
    <m/>
  </r>
  <r>
    <n v="3104"/>
    <x v="1"/>
    <x v="1"/>
    <x v="3"/>
    <s v="62-304.520 (8), F.A.C."/>
    <x v="3"/>
    <x v="3"/>
    <x v="4"/>
    <x v="26"/>
    <s v="Herbaceous Dry Prairie"/>
    <n v="3100"/>
    <x v="1"/>
    <s v="City of Vero Beach                            Indian River County"/>
    <x v="20"/>
    <x v="1"/>
    <m/>
    <m/>
    <n v="0"/>
    <n v="1"/>
    <n v="291"/>
    <n v="63.517716367572426"/>
    <n v="403.76190740064982"/>
    <n v="50.848129463962188"/>
    <n v="174822.16550638081"/>
    <n v="403.76190740064982"/>
    <n v="50.84808451200729"/>
    <n v="174822.16550638081"/>
    <m/>
    <m/>
  </r>
  <r>
    <n v="3105"/>
    <x v="1"/>
    <x v="1"/>
    <x v="3"/>
    <s v="62-304.520 (8), F.A.C."/>
    <x v="3"/>
    <x v="3"/>
    <x v="4"/>
    <x v="26"/>
    <s v="Herbaceous Dry Prairie"/>
    <n v="3100"/>
    <x v="1"/>
    <s v="Indian River County"/>
    <x v="18"/>
    <x v="1"/>
    <m/>
    <m/>
    <n v="0"/>
    <n v="1"/>
    <n v="6373"/>
    <n v="2199.5818076318246"/>
    <n v="15498.6276491968"/>
    <n v="1767.4973414558945"/>
    <n v="6557832.8926189756"/>
    <n v="15498.6276491968"/>
    <n v="1767.4957789114876"/>
    <n v="6557832.8926189756"/>
    <m/>
    <m/>
  </r>
  <r>
    <n v="3106"/>
    <x v="1"/>
    <x v="1"/>
    <x v="3"/>
    <s v="62-304.520 (8), F.A.C."/>
    <x v="3"/>
    <x v="3"/>
    <x v="4"/>
    <x v="26"/>
    <s v="Herbaceous Dry Prairie"/>
    <n v="3100"/>
    <x v="1"/>
    <s v="Town of Indian River Shores               Indian River County"/>
    <x v="19"/>
    <x v="1"/>
    <m/>
    <m/>
    <n v="0"/>
    <n v="1"/>
    <n v="22"/>
    <n v="4.2626537481598428"/>
    <n v="25.54413402381137"/>
    <n v="3.4848127010663186"/>
    <n v="12208.49779342022"/>
    <n v="25.54413402381137"/>
    <n v="3.4848096203405392"/>
    <n v="12208.49779342022"/>
    <m/>
    <m/>
  </r>
  <r>
    <n v="3107"/>
    <x v="1"/>
    <x v="1"/>
    <x v="3"/>
    <s v="62-304.520 (8), F.A.C."/>
    <x v="3"/>
    <x v="3"/>
    <x v="4"/>
    <x v="27"/>
    <s v="Shrub and Brushland"/>
    <n v="3000"/>
    <x v="1"/>
    <s v="City of Vero Beach                            Indian River County"/>
    <x v="20"/>
    <x v="1"/>
    <m/>
    <m/>
    <n v="0"/>
    <n v="1"/>
    <n v="7"/>
    <n v="7.751820509756314E-3"/>
    <n v="4.0030598274257291E-2"/>
    <n v="5.677744215635409E-3"/>
    <n v="19.572940693254292"/>
    <n v="4.0030598274257291E-2"/>
    <n v="5.677739196262941E-3"/>
    <n v="19.572940693254292"/>
    <m/>
    <m/>
  </r>
  <r>
    <n v="3108"/>
    <x v="1"/>
    <x v="1"/>
    <x v="3"/>
    <s v="62-304.520 (8), F.A.C."/>
    <x v="3"/>
    <x v="3"/>
    <x v="4"/>
    <x v="27"/>
    <s v="Shrub and Brushland"/>
    <n v="3000"/>
    <x v="1"/>
    <s v="Indian River County"/>
    <x v="18"/>
    <x v="1"/>
    <m/>
    <m/>
    <n v="0"/>
    <n v="1"/>
    <n v="4"/>
    <n v="8.2683949840416313E-3"/>
    <n v="3.6880304441699749E-2"/>
    <n v="4.888892127514536E-3"/>
    <n v="16.896387772804658"/>
    <n v="3.6880304441699749E-2"/>
    <n v="4.8888878055215763E-3"/>
    <n v="16.896387772804658"/>
    <m/>
    <m/>
  </r>
  <r>
    <n v="3109"/>
    <x v="1"/>
    <x v="1"/>
    <x v="3"/>
    <s v="62-304.520 (8), F.A.C."/>
    <x v="3"/>
    <x v="3"/>
    <x v="4"/>
    <x v="27"/>
    <s v="Shrub and Brushland"/>
    <n v="3000"/>
    <x v="1"/>
    <s v="Town of Indian River Shores               Indian River County"/>
    <x v="19"/>
    <x v="1"/>
    <m/>
    <m/>
    <n v="0"/>
    <n v="1"/>
    <n v="12"/>
    <n v="2.9044434617937265E-2"/>
    <n v="0.18251620273432731"/>
    <n v="2.5549387884467707E-2"/>
    <n v="84.263001912803261"/>
    <n v="0.18251620273432731"/>
    <n v="2.554936529769922E-2"/>
    <n v="84.263001912803261"/>
    <m/>
    <m/>
  </r>
  <r>
    <n v="3110"/>
    <x v="1"/>
    <x v="1"/>
    <x v="3"/>
    <s v="62-304.520 (8), F.A.C."/>
    <x v="3"/>
    <x v="3"/>
    <x v="4"/>
    <x v="27"/>
    <s v="Shrub and Brushland"/>
    <n v="3200"/>
    <x v="1"/>
    <s v="City of Vero Beach                            Indian River County"/>
    <x v="20"/>
    <x v="1"/>
    <m/>
    <m/>
    <n v="0"/>
    <n v="1"/>
    <n v="154"/>
    <n v="27.664018092015343"/>
    <n v="161.57920641243672"/>
    <n v="22.150621337740226"/>
    <n v="77458.744150925515"/>
    <n v="161.57920641243672"/>
    <n v="22.150601755628937"/>
    <n v="77458.744150925515"/>
    <m/>
    <m/>
  </r>
  <r>
    <n v="3111"/>
    <x v="1"/>
    <x v="1"/>
    <x v="3"/>
    <s v="62-304.520 (8), F.A.C."/>
    <x v="3"/>
    <x v="3"/>
    <x v="4"/>
    <x v="27"/>
    <s v="Shrub and Brushland"/>
    <n v="3200"/>
    <x v="1"/>
    <s v="City of Vero Beach             Town of Indian River Shores               Indian River County"/>
    <x v="20"/>
    <x v="1"/>
    <m/>
    <m/>
    <n v="0"/>
    <n v="1"/>
    <n v="3"/>
    <n v="4.741427456161066E-2"/>
    <n v="0.29797805440392555"/>
    <n v="4.2007575482332769E-2"/>
    <n v="124.61550470526721"/>
    <n v="0.29797805440392555"/>
    <n v="4.2007538345811592E-2"/>
    <n v="124.61550470526721"/>
    <m/>
    <m/>
  </r>
  <r>
    <n v="3112"/>
    <x v="1"/>
    <x v="1"/>
    <x v="3"/>
    <s v="62-304.520 (8), F.A.C."/>
    <x v="3"/>
    <x v="3"/>
    <x v="4"/>
    <x v="27"/>
    <s v="Shrub and Brushland"/>
    <n v="3200"/>
    <x v="1"/>
    <s v="Indian River County"/>
    <x v="18"/>
    <x v="1"/>
    <m/>
    <m/>
    <n v="0"/>
    <n v="1"/>
    <n v="3092"/>
    <n v="989.91418200790076"/>
    <n v="5701.1252698640601"/>
    <n v="733.97906179795757"/>
    <n v="2744238.7525199638"/>
    <n v="5701.1252698640601"/>
    <n v="733.9784129285888"/>
    <n v="2744238.7525199638"/>
    <m/>
    <m/>
  </r>
  <r>
    <n v="3113"/>
    <x v="1"/>
    <x v="1"/>
    <x v="3"/>
    <s v="62-304.520 (8), F.A.C."/>
    <x v="3"/>
    <x v="3"/>
    <x v="4"/>
    <x v="27"/>
    <s v="Shrub and Brushland"/>
    <n v="3200"/>
    <x v="1"/>
    <s v="Town of Indian River Shores               Indian River County"/>
    <x v="19"/>
    <x v="1"/>
    <m/>
    <m/>
    <n v="0"/>
    <n v="1"/>
    <n v="100"/>
    <n v="12.920242327470833"/>
    <n v="69.768460059307131"/>
    <n v="9.1251360481328554"/>
    <n v="31967.080044401973"/>
    <n v="69.768460059307131"/>
    <n v="9.1251279811162753"/>
    <n v="31967.080044401973"/>
    <m/>
    <m/>
  </r>
  <r>
    <n v="3114"/>
    <x v="1"/>
    <x v="1"/>
    <x v="3"/>
    <s v="62-304.520 (8), F.A.C."/>
    <x v="3"/>
    <x v="3"/>
    <x v="4"/>
    <x v="4"/>
    <s v="Mixed Rangeland"/>
    <n v="3000"/>
    <x v="0"/>
    <s v="Indian River County"/>
    <x v="18"/>
    <x v="1"/>
    <s v="Identified as Natural"/>
    <m/>
    <n v="0"/>
    <n v="1"/>
    <n v="3"/>
    <n v="7.4909822395104863E-3"/>
    <n v="2.1479439402677311E-2"/>
    <n v="2.7448405376396794E-3"/>
    <n v="13.644010228347755"/>
    <n v="2.1479439402677311E-2"/>
    <n v="2.7448381110814352E-3"/>
    <n v="13.644010228347755"/>
    <m/>
    <m/>
  </r>
  <r>
    <n v="3115"/>
    <x v="1"/>
    <x v="1"/>
    <x v="3"/>
    <s v="62-304.520 (8), F.A.C."/>
    <x v="3"/>
    <x v="3"/>
    <x v="4"/>
    <x v="4"/>
    <s v="Mixed Rangeland"/>
    <n v="3000"/>
    <x v="0"/>
    <s v="Indian River County"/>
    <x v="18"/>
    <x v="1"/>
    <s v="Not Ag"/>
    <m/>
    <n v="0"/>
    <n v="1"/>
    <n v="30"/>
    <n v="11.114714011977155"/>
    <n v="51.094617409181033"/>
    <n v="5.253781652510721"/>
    <n v="24763.107345908895"/>
    <n v="51.094617409181033"/>
    <n v="5.2537770079395587"/>
    <n v="24763.107345908895"/>
    <m/>
    <m/>
  </r>
  <r>
    <n v="3116"/>
    <x v="1"/>
    <x v="1"/>
    <x v="3"/>
    <s v="62-304.520 (8), F.A.C."/>
    <x v="3"/>
    <x v="3"/>
    <x v="4"/>
    <x v="28"/>
    <s v="Pine flatwoods"/>
    <n v="3000"/>
    <x v="1"/>
    <s v="City of Vero Beach                            Indian River County"/>
    <x v="20"/>
    <x v="1"/>
    <m/>
    <m/>
    <n v="0"/>
    <n v="1"/>
    <n v="10"/>
    <n v="3.663648731900501E-3"/>
    <n v="2.7169618657086371E-2"/>
    <n v="3.0538183571846883E-3"/>
    <n v="13.012547055827886"/>
    <n v="2.7169618657086371E-2"/>
    <n v="3.0538156574766214E-3"/>
    <n v="13.012547055827886"/>
    <m/>
    <m/>
  </r>
  <r>
    <n v="3117"/>
    <x v="1"/>
    <x v="1"/>
    <x v="3"/>
    <s v="62-304.520 (8), F.A.C."/>
    <x v="3"/>
    <x v="3"/>
    <x v="4"/>
    <x v="28"/>
    <s v="Pine flatwoods"/>
    <n v="3000"/>
    <x v="1"/>
    <s v="Indian River County"/>
    <x v="18"/>
    <x v="1"/>
    <m/>
    <m/>
    <n v="0"/>
    <n v="1"/>
    <n v="6"/>
    <n v="2.4557025163187405E-4"/>
    <n v="2.0625863804869661E-3"/>
    <n v="2.7995661761220984E-4"/>
    <n v="0.9363453181821273"/>
    <n v="2.0625863804869661E-3"/>
    <n v="2.7995637011839962E-4"/>
    <n v="0.9363453181821273"/>
    <m/>
    <m/>
  </r>
  <r>
    <n v="3118"/>
    <x v="1"/>
    <x v="1"/>
    <x v="3"/>
    <s v="62-304.520 (8), F.A.C."/>
    <x v="3"/>
    <x v="3"/>
    <x v="4"/>
    <x v="28"/>
    <s v="Pine flatwoods"/>
    <n v="4110"/>
    <x v="1"/>
    <s v="City of Vero Beach                            Indian River County"/>
    <x v="20"/>
    <x v="1"/>
    <m/>
    <m/>
    <n v="0"/>
    <n v="1"/>
    <n v="249"/>
    <n v="74.885487832537819"/>
    <n v="483.91279445358748"/>
    <n v="43.158810960569561"/>
    <n v="215090.58860445602"/>
    <n v="483.91279445358748"/>
    <n v="43.158772806306217"/>
    <n v="215090.58860445602"/>
    <m/>
    <m/>
  </r>
  <r>
    <n v="3119"/>
    <x v="1"/>
    <x v="1"/>
    <x v="3"/>
    <s v="62-304.520 (8), F.A.C."/>
    <x v="3"/>
    <x v="3"/>
    <x v="4"/>
    <x v="28"/>
    <s v="Pine flatwoods"/>
    <n v="4110"/>
    <x v="1"/>
    <s v="Indian River County"/>
    <x v="18"/>
    <x v="1"/>
    <m/>
    <m/>
    <n v="0"/>
    <n v="1"/>
    <n v="4145"/>
    <n v="1383.4821916721141"/>
    <n v="8761.1450616173079"/>
    <n v="791.54960062789178"/>
    <n v="4000784.8683551736"/>
    <n v="8761.1450616173079"/>
    <n v="791.5489008636639"/>
    <n v="4000784.8683551736"/>
    <m/>
    <m/>
  </r>
  <r>
    <n v="3120"/>
    <x v="1"/>
    <x v="1"/>
    <x v="3"/>
    <s v="62-304.520 (8), F.A.C."/>
    <x v="3"/>
    <x v="3"/>
    <x v="4"/>
    <x v="128"/>
    <s v="Sand pine"/>
    <n v="4130"/>
    <x v="1"/>
    <s v="Indian River County"/>
    <x v="18"/>
    <x v="1"/>
    <m/>
    <m/>
    <n v="0"/>
    <n v="1"/>
    <n v="260"/>
    <n v="88.918082202796128"/>
    <n v="527.23615128606207"/>
    <n v="70.071950762743185"/>
    <n v="256571.4248937935"/>
    <n v="527.23615128606207"/>
    <n v="70.071888816095424"/>
    <n v="256571.4248937935"/>
    <m/>
    <m/>
  </r>
  <r>
    <n v="3121"/>
    <x v="1"/>
    <x v="1"/>
    <x v="3"/>
    <s v="62-304.520 (8), F.A.C."/>
    <x v="3"/>
    <x v="3"/>
    <x v="4"/>
    <x v="29"/>
    <s v="Upland Hardwood Forest"/>
    <n v="3000"/>
    <x v="1"/>
    <s v="City of Vero Beach                            Indian River County"/>
    <x v="20"/>
    <x v="1"/>
    <m/>
    <m/>
    <n v="0"/>
    <n v="1"/>
    <n v="3"/>
    <n v="1.5601145776480703E-4"/>
    <n v="8.3077535637536884E-4"/>
    <n v="9.0936173093551792E-5"/>
    <n v="0.40944037007860323"/>
    <n v="8.3077535637536884E-4"/>
    <n v="9.0936092702025348E-5"/>
    <n v="0.40944037007860323"/>
    <m/>
    <m/>
  </r>
  <r>
    <n v="3122"/>
    <x v="1"/>
    <x v="1"/>
    <x v="3"/>
    <s v="62-304.520 (8), F.A.C."/>
    <x v="3"/>
    <x v="3"/>
    <x v="4"/>
    <x v="29"/>
    <s v="Upland Hardwood Forest"/>
    <n v="3000"/>
    <x v="1"/>
    <s v="Indian River County"/>
    <x v="18"/>
    <x v="1"/>
    <m/>
    <m/>
    <n v="0"/>
    <n v="1"/>
    <n v="1"/>
    <n v="6.8683319803985202E-7"/>
    <n v="5.9481061828197598E-6"/>
    <n v="8.3335441291426105E-7"/>
    <n v="2.2109526936975616E-3"/>
    <n v="5.9481061828197598E-6"/>
    <n v="8.3335367619276705E-7"/>
    <n v="2.2109526936975616E-3"/>
    <m/>
    <m/>
  </r>
  <r>
    <n v="3123"/>
    <x v="1"/>
    <x v="1"/>
    <x v="3"/>
    <s v="62-304.520 (8), F.A.C."/>
    <x v="3"/>
    <x v="3"/>
    <x v="4"/>
    <x v="29"/>
    <s v="Upland Hardwood Forest"/>
    <n v="4200"/>
    <x v="1"/>
    <s v="City of Vero Beach                            Indian River County"/>
    <x v="20"/>
    <x v="1"/>
    <m/>
    <m/>
    <n v="0"/>
    <n v="1"/>
    <n v="69"/>
    <n v="23.259559085204263"/>
    <n v="126.0978272029249"/>
    <n v="13.881853365770466"/>
    <n v="60878.493061298272"/>
    <n v="126.0978272029249"/>
    <n v="13.881841093609172"/>
    <n v="60878.493061298272"/>
    <m/>
    <m/>
  </r>
  <r>
    <n v="3124"/>
    <x v="1"/>
    <x v="1"/>
    <x v="3"/>
    <s v="62-304.520 (8), F.A.C."/>
    <x v="3"/>
    <x v="3"/>
    <x v="4"/>
    <x v="29"/>
    <s v="Upland Hardwood Forest"/>
    <n v="4200"/>
    <x v="1"/>
    <s v="Indian River County"/>
    <x v="18"/>
    <x v="1"/>
    <m/>
    <m/>
    <n v="0"/>
    <n v="1"/>
    <n v="2138"/>
    <n v="694.04594710210381"/>
    <n v="4118.7073947829267"/>
    <n v="492.59986483352924"/>
    <n v="2001675.6402567758"/>
    <n v="4118.7073947829267"/>
    <n v="492.59942935385368"/>
    <n v="2001675.6402567758"/>
    <m/>
    <m/>
  </r>
  <r>
    <n v="3125"/>
    <x v="1"/>
    <x v="1"/>
    <x v="3"/>
    <s v="62-304.520 (8), F.A.C."/>
    <x v="3"/>
    <x v="3"/>
    <x v="4"/>
    <x v="29"/>
    <s v="Upland Hardwood Forest"/>
    <n v="4200"/>
    <x v="1"/>
    <s v="Town of Indian River Shores               Indian River County"/>
    <x v="19"/>
    <x v="1"/>
    <m/>
    <m/>
    <n v="0"/>
    <n v="1"/>
    <n v="182"/>
    <n v="40.723001890712339"/>
    <n v="252.73077816744041"/>
    <n v="34.48593820179196"/>
    <n v="123663.72712722035"/>
    <n v="252.73077816744041"/>
    <n v="34.485907714724846"/>
    <n v="123663.72712722035"/>
    <m/>
    <m/>
  </r>
  <r>
    <n v="3126"/>
    <x v="1"/>
    <x v="1"/>
    <x v="3"/>
    <s v="62-304.520 (8), F.A.C."/>
    <x v="3"/>
    <x v="3"/>
    <x v="4"/>
    <x v="30"/>
    <s v="Xeric oak"/>
    <n v="4210"/>
    <x v="1"/>
    <s v="Indian River County"/>
    <x v="18"/>
    <x v="1"/>
    <m/>
    <m/>
    <n v="0"/>
    <n v="1"/>
    <n v="9"/>
    <n v="2.5009349584123095"/>
    <n v="13.033655538537277"/>
    <n v="2.1421818582969023"/>
    <n v="6420.0946124377715"/>
    <n v="13.033655538537277"/>
    <n v="2.1421799645151007"/>
    <n v="6420.0946124377715"/>
    <m/>
    <m/>
  </r>
  <r>
    <n v="3127"/>
    <x v="1"/>
    <x v="1"/>
    <x v="3"/>
    <s v="62-304.520 (8), F.A.C."/>
    <x v="3"/>
    <x v="3"/>
    <x v="4"/>
    <x v="31"/>
    <s v="Cabbage palm"/>
    <n v="3000"/>
    <x v="1"/>
    <s v="Town of Indian River Shores               Indian River County"/>
    <x v="19"/>
    <x v="1"/>
    <m/>
    <m/>
    <n v="0"/>
    <n v="1"/>
    <n v="4"/>
    <n v="1.160398582720555E-2"/>
    <n v="6.9361994632684137E-2"/>
    <n v="8.6401196856444248E-3"/>
    <n v="36.369351990426544"/>
    <n v="6.9361994632684137E-2"/>
    <n v="8.64011204740338E-3"/>
    <n v="36.369351990426544"/>
    <m/>
    <m/>
  </r>
  <r>
    <n v="3128"/>
    <x v="1"/>
    <x v="1"/>
    <x v="3"/>
    <s v="62-304.520 (8), F.A.C."/>
    <x v="3"/>
    <x v="3"/>
    <x v="4"/>
    <x v="31"/>
    <s v="Cabbage palm"/>
    <n v="4280"/>
    <x v="1"/>
    <s v="Indian River County"/>
    <x v="18"/>
    <x v="1"/>
    <m/>
    <m/>
    <n v="0"/>
    <n v="1"/>
    <n v="36"/>
    <n v="9.1585165210441595"/>
    <n v="51.976511266777287"/>
    <n v="4.7755368707763788"/>
    <n v="25921.445691229339"/>
    <n v="51.976511266777287"/>
    <n v="4.7755326489943792"/>
    <n v="25921.445691229339"/>
    <m/>
    <m/>
  </r>
  <r>
    <n v="3129"/>
    <x v="1"/>
    <x v="1"/>
    <x v="3"/>
    <s v="62-304.520 (8), F.A.C."/>
    <x v="3"/>
    <x v="3"/>
    <x v="4"/>
    <x v="31"/>
    <s v="Cabbage palm"/>
    <n v="4280"/>
    <x v="1"/>
    <s v="Town of Indian River Shores               Indian River County"/>
    <x v="19"/>
    <x v="1"/>
    <m/>
    <m/>
    <n v="0"/>
    <n v="1"/>
    <n v="9"/>
    <n v="1.1358326323495909"/>
    <n v="6.5792711344568158"/>
    <n v="0.84644749965835753"/>
    <n v="3381.3968845431664"/>
    <n v="6.5792711344568158"/>
    <n v="0.84644675136200731"/>
    <n v="3381.3968845431664"/>
    <m/>
    <m/>
  </r>
  <r>
    <n v="3130"/>
    <x v="1"/>
    <x v="1"/>
    <x v="3"/>
    <s v="62-304.520 (8), F.A.C."/>
    <x v="3"/>
    <x v="3"/>
    <x v="4"/>
    <x v="33"/>
    <s v="Hardwood Conifer Mixed"/>
    <n v="3000"/>
    <x v="1"/>
    <s v="City of Vero Beach                            Indian River County"/>
    <x v="20"/>
    <x v="1"/>
    <m/>
    <m/>
    <n v="0"/>
    <n v="1"/>
    <n v="44"/>
    <n v="7.8011229741896282E-2"/>
    <n v="0.40542826242875185"/>
    <n v="5.3430711136881325E-2"/>
    <n v="191.87831103357294"/>
    <n v="0.40542826242875185"/>
    <n v="5.343066390181217E-2"/>
    <n v="191.87831103357294"/>
    <m/>
    <m/>
  </r>
  <r>
    <n v="3131"/>
    <x v="1"/>
    <x v="1"/>
    <x v="3"/>
    <s v="62-304.520 (8), F.A.C."/>
    <x v="3"/>
    <x v="3"/>
    <x v="4"/>
    <x v="33"/>
    <s v="Hardwood Conifer Mixed"/>
    <n v="3000"/>
    <x v="1"/>
    <s v="Indian River County"/>
    <x v="18"/>
    <x v="1"/>
    <m/>
    <m/>
    <n v="0"/>
    <n v="1"/>
    <n v="3"/>
    <n v="1.2235341736833598E-5"/>
    <n v="1.1353053486550904E-4"/>
    <n v="1.6147330343245983E-5"/>
    <n v="4.8825101585139918E-2"/>
    <n v="1.1353053486550904E-4"/>
    <n v="1.614731606830467E-5"/>
    <n v="4.8825101585139918E-2"/>
    <m/>
    <m/>
  </r>
  <r>
    <n v="3132"/>
    <x v="1"/>
    <x v="1"/>
    <x v="3"/>
    <s v="62-304.520 (8), F.A.C."/>
    <x v="3"/>
    <x v="3"/>
    <x v="4"/>
    <x v="33"/>
    <s v="Hardwood Conifer Mixed"/>
    <n v="4340"/>
    <x v="1"/>
    <s v="City of Vero Beach                            Indian River County"/>
    <x v="20"/>
    <x v="1"/>
    <m/>
    <m/>
    <n v="0"/>
    <n v="1"/>
    <n v="386"/>
    <n v="120.93800310485393"/>
    <n v="696.48764564025839"/>
    <n v="82.757524735215057"/>
    <n v="338550.4938331825"/>
    <n v="696.48764564025839"/>
    <n v="82.757451573968922"/>
    <n v="338550.4938331825"/>
    <m/>
    <m/>
  </r>
  <r>
    <n v="3133"/>
    <x v="1"/>
    <x v="1"/>
    <x v="3"/>
    <s v="62-304.520 (8), F.A.C."/>
    <x v="3"/>
    <x v="3"/>
    <x v="4"/>
    <x v="33"/>
    <s v="Hardwood Conifer Mixed"/>
    <n v="4340"/>
    <x v="1"/>
    <s v="Indian River County"/>
    <x v="18"/>
    <x v="1"/>
    <m/>
    <m/>
    <n v="0"/>
    <n v="1"/>
    <n v="6685"/>
    <n v="1779.8950361945701"/>
    <n v="10725.427381552057"/>
    <n v="1331.093927730001"/>
    <n v="5129350.8998095486"/>
    <n v="10725.427381552057"/>
    <n v="1331.0927509851697"/>
    <n v="5129350.8998095486"/>
    <m/>
    <m/>
  </r>
  <r>
    <n v="3134"/>
    <x v="1"/>
    <x v="1"/>
    <x v="3"/>
    <s v="62-304.520 (8), F.A.C."/>
    <x v="3"/>
    <x v="3"/>
    <x v="4"/>
    <x v="33"/>
    <s v="Hardwood Conifer Mixed"/>
    <n v="4340"/>
    <x v="1"/>
    <s v="Town of Indian River Shores               Indian River County"/>
    <x v="19"/>
    <x v="1"/>
    <m/>
    <m/>
    <n v="0"/>
    <n v="1"/>
    <n v="50"/>
    <n v="11.816344500671274"/>
    <n v="73.313657311608097"/>
    <n v="9.4020080177809433"/>
    <n v="35127.559828685728"/>
    <n v="73.313657311608097"/>
    <n v="9.40199970599752"/>
    <n v="35127.559828685728"/>
    <m/>
    <m/>
  </r>
  <r>
    <n v="3135"/>
    <x v="1"/>
    <x v="1"/>
    <x v="3"/>
    <s v="62-304.520 (8), F.A.C."/>
    <x v="3"/>
    <x v="3"/>
    <x v="4"/>
    <x v="34"/>
    <s v="Australian pine"/>
    <n v="3000"/>
    <x v="1"/>
    <s v="City of Vero Beach                            Indian River County"/>
    <x v="20"/>
    <x v="1"/>
    <m/>
    <m/>
    <n v="0"/>
    <n v="1"/>
    <n v="9"/>
    <n v="3.3126500688767185E-2"/>
    <n v="0.15643054029002723"/>
    <n v="2.3290099675129843E-2"/>
    <n v="76.722035650630531"/>
    <n v="0.15643054029002723"/>
    <n v="2.3290079085670209E-2"/>
    <n v="76.722035650630531"/>
    <m/>
    <m/>
  </r>
  <r>
    <n v="3136"/>
    <x v="1"/>
    <x v="1"/>
    <x v="3"/>
    <s v="62-304.520 (8), F.A.C."/>
    <x v="3"/>
    <x v="3"/>
    <x v="4"/>
    <x v="34"/>
    <s v="Australian pine"/>
    <n v="3000"/>
    <x v="1"/>
    <s v="Town of Indian River Shores               Indian River County"/>
    <x v="19"/>
    <x v="1"/>
    <m/>
    <m/>
    <n v="0"/>
    <n v="1"/>
    <n v="26"/>
    <n v="4.5933045167475359E-2"/>
    <n v="0.20269162330632548"/>
    <n v="2.8370674826780476E-2"/>
    <n v="94.975495656059877"/>
    <n v="0.20269162330632548"/>
    <n v="2.8370649745871744E-2"/>
    <n v="94.975495656059877"/>
    <m/>
    <m/>
  </r>
  <r>
    <n v="3137"/>
    <x v="1"/>
    <x v="1"/>
    <x v="3"/>
    <s v="62-304.520 (8), F.A.C."/>
    <x v="3"/>
    <x v="3"/>
    <x v="4"/>
    <x v="34"/>
    <s v="Australian pine"/>
    <n v="4370"/>
    <x v="1"/>
    <s v="City of Vero Beach                            Indian River County"/>
    <x v="20"/>
    <x v="1"/>
    <m/>
    <m/>
    <n v="0"/>
    <n v="1"/>
    <n v="26"/>
    <n v="2.025861628048228"/>
    <n v="11.499615015793443"/>
    <n v="1.7076538839400932"/>
    <n v="5521.1332016690249"/>
    <n v="11.499615015793443"/>
    <n v="1.7076523742998921"/>
    <n v="5521.1332016690249"/>
    <m/>
    <m/>
  </r>
  <r>
    <n v="3138"/>
    <x v="1"/>
    <x v="1"/>
    <x v="3"/>
    <s v="62-304.520 (8), F.A.C."/>
    <x v="3"/>
    <x v="3"/>
    <x v="4"/>
    <x v="34"/>
    <s v="Australian pine"/>
    <n v="4370"/>
    <x v="1"/>
    <s v="Indian River County"/>
    <x v="18"/>
    <x v="1"/>
    <m/>
    <m/>
    <n v="0"/>
    <n v="1"/>
    <n v="383"/>
    <n v="85.888153387315739"/>
    <n v="425.45540422632371"/>
    <n v="68.774905154016295"/>
    <n v="210891.36704731447"/>
    <n v="425.45540422632371"/>
    <n v="68.774844354013112"/>
    <n v="210891.36704731447"/>
    <m/>
    <m/>
  </r>
  <r>
    <n v="3139"/>
    <x v="1"/>
    <x v="1"/>
    <x v="3"/>
    <s v="62-304.520 (8), F.A.C."/>
    <x v="3"/>
    <x v="3"/>
    <x v="4"/>
    <x v="34"/>
    <s v="Australian pine"/>
    <n v="4370"/>
    <x v="1"/>
    <s v="Town of Indian River Shores               Indian River County"/>
    <x v="19"/>
    <x v="1"/>
    <m/>
    <m/>
    <n v="0"/>
    <n v="1"/>
    <n v="77"/>
    <n v="8.8541027495331122"/>
    <n v="42.463274865493403"/>
    <n v="6.7151528757167807"/>
    <n v="21137.76117894024"/>
    <n v="42.463274865493403"/>
    <n v="6.7151469392299923"/>
    <n v="21137.76117894024"/>
    <m/>
    <m/>
  </r>
  <r>
    <n v="3140"/>
    <x v="1"/>
    <x v="1"/>
    <x v="3"/>
    <s v="62-304.520 (8), F.A.C."/>
    <x v="3"/>
    <x v="3"/>
    <x v="4"/>
    <x v="130"/>
    <s v="Coniferous pine"/>
    <n v="4410"/>
    <x v="1"/>
    <s v="Indian River County"/>
    <x v="18"/>
    <x v="1"/>
    <m/>
    <m/>
    <n v="0"/>
    <n v="1"/>
    <n v="15"/>
    <n v="2.1922360667379635"/>
    <n v="16.325843415527267"/>
    <n v="2.498462524763251"/>
    <n v="7909.231059486835"/>
    <n v="16.325843415527267"/>
    <n v="2.4984603160138703"/>
    <n v="7909.231059486835"/>
    <m/>
    <m/>
  </r>
  <r>
    <n v="3141"/>
    <x v="1"/>
    <x v="1"/>
    <x v="3"/>
    <s v="62-304.520 (8), F.A.C."/>
    <x v="3"/>
    <x v="3"/>
    <x v="4"/>
    <x v="36"/>
    <s v="Streams and waterways"/>
    <n v="3000"/>
    <x v="1"/>
    <s v="City of Vero Beach                            Indian River County"/>
    <x v="20"/>
    <x v="1"/>
    <m/>
    <m/>
    <n v="0"/>
    <n v="1"/>
    <n v="1"/>
    <n v="2.6672196575437701E-3"/>
    <n v="1.5029296381471725E-2"/>
    <n v="2.0530055060437383E-3"/>
    <n v="6.734465097342949"/>
    <n v="1.5029296381471725E-2"/>
    <n v="2.0530036910977002E-3"/>
    <n v="6.734465097342949"/>
    <m/>
    <m/>
  </r>
  <r>
    <n v="3142"/>
    <x v="1"/>
    <x v="1"/>
    <x v="3"/>
    <s v="62-304.520 (8), F.A.C."/>
    <x v="3"/>
    <x v="3"/>
    <x v="4"/>
    <x v="36"/>
    <s v="Streams and waterways"/>
    <n v="3000"/>
    <x v="1"/>
    <s v="Indian River County"/>
    <x v="18"/>
    <x v="1"/>
    <m/>
    <m/>
    <n v="0"/>
    <n v="1"/>
    <n v="12"/>
    <n v="1.1675741646650526E-3"/>
    <n v="8.2623367233046439E-3"/>
    <n v="1.3172157824741407E-3"/>
    <n v="2.7532021334686063"/>
    <n v="8.2623367233046439E-3"/>
    <n v="1.3172146179981814E-3"/>
    <n v="2.7532021334686063"/>
    <m/>
    <m/>
  </r>
  <r>
    <n v="3143"/>
    <x v="1"/>
    <x v="1"/>
    <x v="3"/>
    <s v="62-304.520 (8), F.A.C."/>
    <x v="3"/>
    <x v="3"/>
    <x v="4"/>
    <x v="36"/>
    <s v="Streams and waterways"/>
    <n v="5100"/>
    <x v="1"/>
    <s v="City of Vero Beach                            Indian River County"/>
    <x v="20"/>
    <x v="1"/>
    <m/>
    <m/>
    <n v="0"/>
    <n v="1"/>
    <n v="130"/>
    <n v="4.9791608670408074"/>
    <n v="27.549495381937316"/>
    <n v="3.3732345944142357"/>
    <n v="11247.875658478904"/>
    <n v="27.549495381937316"/>
    <n v="3.3732316123283499"/>
    <n v="11247.875658478904"/>
    <m/>
    <m/>
  </r>
  <r>
    <n v="3144"/>
    <x v="1"/>
    <x v="1"/>
    <x v="3"/>
    <s v="62-304.520 (8), F.A.C."/>
    <x v="3"/>
    <x v="3"/>
    <x v="4"/>
    <x v="36"/>
    <s v="Streams and waterways"/>
    <n v="5100"/>
    <x v="1"/>
    <s v="Indian River County"/>
    <x v="18"/>
    <x v="1"/>
    <m/>
    <m/>
    <n v="0"/>
    <n v="1"/>
    <n v="1705"/>
    <n v="82.020759446938683"/>
    <n v="440.22545605915298"/>
    <n v="57.995893265247382"/>
    <n v="184461.63369971488"/>
    <n v="440.22545605915298"/>
    <n v="57.995841994358877"/>
    <n v="184461.63369971488"/>
    <m/>
    <m/>
  </r>
  <r>
    <n v="3145"/>
    <x v="1"/>
    <x v="1"/>
    <x v="3"/>
    <s v="62-304.520 (8), F.A.C."/>
    <x v="3"/>
    <x v="3"/>
    <x v="4"/>
    <x v="37"/>
    <s v="Lakes"/>
    <n v="5200"/>
    <x v="1"/>
    <s v="City of Vero Beach                            Indian River County"/>
    <x v="20"/>
    <x v="1"/>
    <m/>
    <m/>
    <n v="0"/>
    <n v="1"/>
    <n v="2"/>
    <n v="5.6407746120415631E-2"/>
    <n v="0.29633276492041222"/>
    <n v="3.7676008055039796E-2"/>
    <n v="150.30113398294569"/>
    <n v="0.29633276492041222"/>
    <n v="3.7675974747812375E-2"/>
    <n v="150.30113398294569"/>
    <m/>
    <m/>
  </r>
  <r>
    <n v="3146"/>
    <x v="1"/>
    <x v="1"/>
    <x v="3"/>
    <s v="62-304.520 (8), F.A.C."/>
    <x v="3"/>
    <x v="3"/>
    <x v="4"/>
    <x v="37"/>
    <s v="Lakes"/>
    <n v="5200"/>
    <x v="1"/>
    <s v="Indian River County"/>
    <x v="18"/>
    <x v="1"/>
    <m/>
    <m/>
    <n v="0"/>
    <n v="1"/>
    <n v="51"/>
    <n v="6.5194576192146672"/>
    <n v="9.1226826211283694"/>
    <n v="1.2793847237511855"/>
    <n v="10271.088058250087"/>
    <n v="9.1226826211283694"/>
    <n v="1.2793835927195201"/>
    <n v="10271.088058250087"/>
    <m/>
    <m/>
  </r>
  <r>
    <n v="3147"/>
    <x v="1"/>
    <x v="1"/>
    <x v="3"/>
    <s v="62-304.520 (8), F.A.C."/>
    <x v="3"/>
    <x v="3"/>
    <x v="4"/>
    <x v="39"/>
    <s v="Reservoirs"/>
    <n v="3000"/>
    <x v="1"/>
    <s v="Indian River County"/>
    <x v="18"/>
    <x v="1"/>
    <m/>
    <m/>
    <n v="0"/>
    <n v="1"/>
    <n v="35"/>
    <n v="5.981312914727722"/>
    <n v="7.1919229399688271"/>
    <n v="0.92356022828922191"/>
    <n v="9450.852344750323"/>
    <n v="7.1919229399688271"/>
    <n v="0.92355941182186907"/>
    <n v="9450.852344750323"/>
    <m/>
    <m/>
  </r>
  <r>
    <n v="3148"/>
    <x v="1"/>
    <x v="1"/>
    <x v="3"/>
    <s v="62-304.520 (8), F.A.C."/>
    <x v="3"/>
    <x v="3"/>
    <x v="4"/>
    <x v="39"/>
    <s v="Reservoirs"/>
    <n v="5300"/>
    <x v="1"/>
    <s v="City of Vero Beach                            Indian River County"/>
    <x v="20"/>
    <x v="1"/>
    <m/>
    <m/>
    <n v="0"/>
    <n v="1"/>
    <n v="104"/>
    <n v="15.371700960452673"/>
    <n v="22.913398195201694"/>
    <n v="3.1402377744856729"/>
    <n v="29887.417235383786"/>
    <n v="22.913398195201694"/>
    <n v="3.1402349983790971"/>
    <n v="29887.417235383786"/>
    <m/>
    <m/>
  </r>
  <r>
    <n v="3149"/>
    <x v="1"/>
    <x v="1"/>
    <x v="3"/>
    <s v="62-304.520 (8), F.A.C."/>
    <x v="3"/>
    <x v="3"/>
    <x v="4"/>
    <x v="39"/>
    <s v="Reservoirs"/>
    <n v="5300"/>
    <x v="1"/>
    <s v="Indian River County"/>
    <x v="18"/>
    <x v="1"/>
    <m/>
    <m/>
    <n v="0"/>
    <n v="1"/>
    <n v="4020"/>
    <n v="813.652316241167"/>
    <n v="729.55996372332288"/>
    <n v="106.99102999077988"/>
    <n v="1210835.4978282731"/>
    <n v="729.55996372332288"/>
    <n v="106.99093540606269"/>
    <n v="1210835.4978282731"/>
    <m/>
    <m/>
  </r>
  <r>
    <n v="3150"/>
    <x v="1"/>
    <x v="1"/>
    <x v="3"/>
    <s v="62-304.520 (8), F.A.C."/>
    <x v="3"/>
    <x v="3"/>
    <x v="4"/>
    <x v="39"/>
    <s v="Reservoirs"/>
    <n v="5300"/>
    <x v="1"/>
    <s v="Town of Indian River Shores               Indian River County"/>
    <x v="19"/>
    <x v="1"/>
    <m/>
    <m/>
    <n v="0"/>
    <n v="1"/>
    <n v="262"/>
    <n v="45.332744091642191"/>
    <n v="60.054633861566302"/>
    <n v="9.1753896294452097"/>
    <n v="92205.14580840485"/>
    <n v="60.054633861566302"/>
    <n v="9.1753815180022826"/>
    <n v="92205.14580840485"/>
    <m/>
    <m/>
  </r>
  <r>
    <n v="3151"/>
    <x v="1"/>
    <x v="1"/>
    <x v="3"/>
    <s v="62-304.520 (8), F.A.C."/>
    <x v="3"/>
    <x v="3"/>
    <x v="4"/>
    <x v="40"/>
    <s v="Bays and estuaries"/>
    <n v="3000"/>
    <x v="1"/>
    <s v="City of Vero Beach                            Indian River County"/>
    <x v="20"/>
    <x v="1"/>
    <m/>
    <m/>
    <n v="0"/>
    <n v="1"/>
    <n v="479"/>
    <n v="1.0817010578824271"/>
    <n v="5.6234176027256195"/>
    <n v="0.82622357130874291"/>
    <n v="2301.6756910287704"/>
    <n v="5.6234176027256195"/>
    <n v="0.82622284089122244"/>
    <n v="2301.6756910287704"/>
    <m/>
    <m/>
  </r>
  <r>
    <n v="3152"/>
    <x v="1"/>
    <x v="1"/>
    <x v="3"/>
    <s v="62-304.520 (8), F.A.C."/>
    <x v="3"/>
    <x v="3"/>
    <x v="4"/>
    <x v="40"/>
    <s v="Bays and estuaries"/>
    <n v="3000"/>
    <x v="1"/>
    <s v="City of Vero Beach             Town of Indian River Shores               Indian River County"/>
    <x v="20"/>
    <x v="1"/>
    <m/>
    <m/>
    <n v="0"/>
    <n v="1"/>
    <n v="11"/>
    <n v="2.6861034868702128E-4"/>
    <n v="1.7461858252617618E-3"/>
    <n v="2.4914256070364757E-4"/>
    <n v="0.74518789504544702"/>
    <n v="1.7461858252617618E-3"/>
    <n v="2.4914234045079879E-4"/>
    <n v="0.74518789504544702"/>
    <m/>
    <m/>
  </r>
  <r>
    <n v="3153"/>
    <x v="1"/>
    <x v="1"/>
    <x v="3"/>
    <s v="62-304.520 (8), F.A.C."/>
    <x v="3"/>
    <x v="3"/>
    <x v="4"/>
    <x v="40"/>
    <s v="Bays and estuaries"/>
    <n v="3000"/>
    <x v="1"/>
    <s v="Indian River County"/>
    <x v="18"/>
    <x v="1"/>
    <m/>
    <m/>
    <n v="0"/>
    <n v="1"/>
    <n v="3"/>
    <n v="3.5594273566018415E-5"/>
    <n v="2.6556949352506441E-4"/>
    <n v="3.6361235038421776E-5"/>
    <n v="0.10979710568137617"/>
    <n v="2.6556949352506441E-4"/>
    <n v="3.636120289351085E-5"/>
    <n v="0.10979710568137617"/>
    <m/>
    <m/>
  </r>
  <r>
    <n v="3154"/>
    <x v="1"/>
    <x v="1"/>
    <x v="3"/>
    <s v="62-304.520 (8), F.A.C."/>
    <x v="3"/>
    <x v="3"/>
    <x v="4"/>
    <x v="40"/>
    <s v="Bays and estuaries"/>
    <n v="3000"/>
    <x v="1"/>
    <s v="Town of Indian River Shores               Indian River County"/>
    <x v="19"/>
    <x v="1"/>
    <m/>
    <m/>
    <n v="0"/>
    <n v="1"/>
    <n v="300"/>
    <n v="0.78594325218188554"/>
    <n v="3.2881089965892523"/>
    <n v="0.45918763164377502"/>
    <n v="1460.4894585543798"/>
    <n v="3.2881089965892523"/>
    <n v="0.45918722570196596"/>
    <n v="1460.4894585543798"/>
    <m/>
    <m/>
  </r>
  <r>
    <n v="3155"/>
    <x v="1"/>
    <x v="1"/>
    <x v="3"/>
    <s v="62-304.520 (8), F.A.C."/>
    <x v="3"/>
    <x v="3"/>
    <x v="4"/>
    <x v="40"/>
    <s v="Bays and estuaries"/>
    <n v="5400"/>
    <x v="1"/>
    <s v="City of Vero Beach                            Indian River County"/>
    <x v="20"/>
    <x v="1"/>
    <m/>
    <m/>
    <n v="0"/>
    <n v="1"/>
    <n v="2588"/>
    <n v="1104.4832015028451"/>
    <n v="805.68223935352353"/>
    <n v="114.92378063833631"/>
    <n v="331566.92851116008"/>
    <n v="805.68223935352353"/>
    <n v="114.92367904072294"/>
    <n v="331566.92851116008"/>
    <m/>
    <m/>
  </r>
  <r>
    <n v="3156"/>
    <x v="1"/>
    <x v="1"/>
    <x v="3"/>
    <s v="62-304.520 (8), F.A.C."/>
    <x v="3"/>
    <x v="3"/>
    <x v="4"/>
    <x v="40"/>
    <s v="Bays and estuaries"/>
    <n v="5400"/>
    <x v="1"/>
    <s v="City of Vero Beach             Town of Indian River Shores               Indian River County"/>
    <x v="20"/>
    <x v="1"/>
    <m/>
    <m/>
    <n v="0"/>
    <n v="1"/>
    <n v="28"/>
    <n v="3.7764189344250458"/>
    <n v="13.143471994165141"/>
    <n v="1.8280251430504109"/>
    <n v="5779.552254900148"/>
    <n v="13.143471994165141"/>
    <n v="1.8280235269967888"/>
    <n v="5779.552254900148"/>
    <m/>
    <m/>
  </r>
  <r>
    <n v="3157"/>
    <x v="1"/>
    <x v="1"/>
    <x v="3"/>
    <s v="62-304.520 (8), F.A.C."/>
    <x v="3"/>
    <x v="3"/>
    <x v="4"/>
    <x v="40"/>
    <s v="Bays and estuaries"/>
    <n v="5400"/>
    <x v="1"/>
    <s v="Indian River County"/>
    <x v="18"/>
    <x v="1"/>
    <m/>
    <m/>
    <n v="0"/>
    <n v="1"/>
    <n v="11627"/>
    <n v="6080.9721091170868"/>
    <n v="1500.829036013655"/>
    <n v="200.87009143450433"/>
    <n v="624478.77984064992"/>
    <n v="1500.829036013655"/>
    <n v="200.86991385662017"/>
    <n v="624478.77984064992"/>
    <m/>
    <m/>
  </r>
  <r>
    <n v="3158"/>
    <x v="1"/>
    <x v="1"/>
    <x v="3"/>
    <s v="62-304.520 (8), F.A.C."/>
    <x v="3"/>
    <x v="3"/>
    <x v="4"/>
    <x v="40"/>
    <s v="Bays and estuaries"/>
    <n v="5400"/>
    <x v="1"/>
    <s v="Town of Indian River Shores               Indian River County"/>
    <x v="19"/>
    <x v="1"/>
    <m/>
    <m/>
    <n v="0"/>
    <n v="1"/>
    <n v="2633"/>
    <n v="1070.8795307809958"/>
    <n v="821.97228975292512"/>
    <n v="110.21133033665626"/>
    <n v="356923.77241273591"/>
    <n v="821.97228975292512"/>
    <n v="110.21123290505351"/>
    <n v="356923.77241273591"/>
    <m/>
    <m/>
  </r>
  <r>
    <n v="3159"/>
    <x v="1"/>
    <x v="1"/>
    <x v="3"/>
    <s v="62-304.520 (8), F.A.C."/>
    <x v="3"/>
    <x v="3"/>
    <x v="4"/>
    <x v="41"/>
    <s v="Embayments opening directly to the Gulf or Ocean"/>
    <n v="5410"/>
    <x v="1"/>
    <s v="Indian River County"/>
    <x v="18"/>
    <x v="1"/>
    <m/>
    <m/>
    <n v="0"/>
    <n v="1"/>
    <n v="13"/>
    <n v="0.48397467872703431"/>
    <n v="9.0166707909480143E-2"/>
    <n v="7.809580550431996E-3"/>
    <n v="32.610905230811987"/>
    <n v="9.0166707909480143E-2"/>
    <n v="7.8095736464236214E-3"/>
    <n v="32.610905230811987"/>
    <m/>
    <m/>
  </r>
  <r>
    <n v="3160"/>
    <x v="1"/>
    <x v="1"/>
    <x v="3"/>
    <s v="62-304.520 (8), F.A.C."/>
    <x v="3"/>
    <x v="3"/>
    <x v="4"/>
    <x v="43"/>
    <s v="Enclosed saltwater ponds within a salt marsh"/>
    <n v="3000"/>
    <x v="1"/>
    <s v="City of Vero Beach                            Indian River County"/>
    <x v="20"/>
    <x v="1"/>
    <m/>
    <m/>
    <n v="0"/>
    <n v="1"/>
    <n v="10"/>
    <n v="3.0910641031712548E-2"/>
    <n v="0.18680448876927699"/>
    <n v="2.5620526034316461E-2"/>
    <n v="82.841272892119775"/>
    <n v="0.18680448876927699"/>
    <n v="2.5620503384658683E-2"/>
    <n v="82.841272892119775"/>
    <m/>
    <m/>
  </r>
  <r>
    <n v="3161"/>
    <x v="1"/>
    <x v="1"/>
    <x v="3"/>
    <s v="62-304.520 (8), F.A.C."/>
    <x v="3"/>
    <x v="3"/>
    <x v="4"/>
    <x v="43"/>
    <s v="Enclosed saltwater ponds within a salt marsh"/>
    <n v="5430"/>
    <x v="1"/>
    <s v="City of Vero Beach                            Indian River County"/>
    <x v="20"/>
    <x v="1"/>
    <m/>
    <m/>
    <n v="0"/>
    <n v="1"/>
    <n v="25"/>
    <n v="2.5269766552484905"/>
    <n v="8.9781448164294115"/>
    <n v="1.0634840780871242"/>
    <n v="3703.3424209948321"/>
    <n v="8.9781448164294115"/>
    <n v="1.0634831379210095"/>
    <n v="3703.3424209948321"/>
    <m/>
    <m/>
  </r>
  <r>
    <n v="3162"/>
    <x v="1"/>
    <x v="1"/>
    <x v="3"/>
    <s v="62-304.520 (8), F.A.C."/>
    <x v="3"/>
    <x v="3"/>
    <x v="4"/>
    <x v="43"/>
    <s v="Enclosed saltwater ponds within a salt marsh"/>
    <n v="5430"/>
    <x v="1"/>
    <s v="Indian River County"/>
    <x v="18"/>
    <x v="1"/>
    <m/>
    <m/>
    <n v="0"/>
    <n v="1"/>
    <n v="275"/>
    <n v="56.706097183446772"/>
    <n v="121.77422327519943"/>
    <n v="12.921549254919569"/>
    <n v="47709.946453126475"/>
    <n v="121.77422327519943"/>
    <n v="12.921537831708827"/>
    <n v="47709.946453126475"/>
    <m/>
    <m/>
  </r>
  <r>
    <n v="3163"/>
    <x v="1"/>
    <x v="1"/>
    <x v="3"/>
    <s v="62-304.520 (8), F.A.C."/>
    <x v="3"/>
    <x v="3"/>
    <x v="4"/>
    <x v="43"/>
    <s v="Enclosed saltwater ponds within a salt marsh"/>
    <n v="5430"/>
    <x v="1"/>
    <s v="Town of Indian River Shores               Indian River County"/>
    <x v="19"/>
    <x v="1"/>
    <m/>
    <m/>
    <n v="0"/>
    <n v="1"/>
    <n v="229"/>
    <n v="40.241611776360891"/>
    <n v="105.41743706290411"/>
    <n v="10.428140881509279"/>
    <n v="41433.518352347448"/>
    <n v="105.41743706290411"/>
    <n v="10.428131662579824"/>
    <n v="41433.518352347448"/>
    <m/>
    <m/>
  </r>
  <r>
    <n v="3164"/>
    <x v="1"/>
    <x v="1"/>
    <x v="3"/>
    <s v="62-304.520 (8), F.A.C."/>
    <x v="3"/>
    <x v="3"/>
    <x v="4"/>
    <x v="23"/>
    <s v="Mangrove swamp"/>
    <n v="3000"/>
    <x v="1"/>
    <s v="City of Vero Beach                            Indian River County"/>
    <x v="20"/>
    <x v="1"/>
    <m/>
    <m/>
    <n v="0"/>
    <n v="1"/>
    <n v="56"/>
    <n v="8.1414283503053603E-2"/>
    <n v="0.55165119671270824"/>
    <n v="7.1240213772259933E-2"/>
    <n v="231.80624853653103"/>
    <n v="0.55165119671270824"/>
    <n v="7.1240150792817009E-2"/>
    <n v="231.80624853653103"/>
    <m/>
    <m/>
  </r>
  <r>
    <n v="3165"/>
    <x v="1"/>
    <x v="1"/>
    <x v="3"/>
    <s v="62-304.520 (8), F.A.C."/>
    <x v="3"/>
    <x v="3"/>
    <x v="4"/>
    <x v="23"/>
    <s v="Mangrove swamp"/>
    <n v="3000"/>
    <x v="1"/>
    <s v="Indian River County"/>
    <x v="18"/>
    <x v="1"/>
    <m/>
    <m/>
    <n v="0"/>
    <n v="1"/>
    <n v="3"/>
    <n v="8.5998027824321608E-6"/>
    <n v="7.0525198872805627E-5"/>
    <n v="1.0180215671503659E-5"/>
    <n v="3.2642402545144944E-2"/>
    <n v="7.0525198872805627E-5"/>
    <n v="1.018020667175081E-5"/>
    <n v="3.2642402545144944E-2"/>
    <m/>
    <m/>
  </r>
  <r>
    <n v="3166"/>
    <x v="1"/>
    <x v="1"/>
    <x v="3"/>
    <s v="62-304.520 (8), F.A.C."/>
    <x v="3"/>
    <x v="3"/>
    <x v="4"/>
    <x v="23"/>
    <s v="Mangrove swamp"/>
    <n v="3000"/>
    <x v="1"/>
    <s v="Town of Indian River Shores               Indian River County"/>
    <x v="19"/>
    <x v="1"/>
    <m/>
    <m/>
    <n v="0"/>
    <n v="1"/>
    <n v="96"/>
    <n v="0.18068949190872191"/>
    <n v="0.9542112083710399"/>
    <n v="0.12771295216408329"/>
    <n v="429.83159194456198"/>
    <n v="0.9542112083710399"/>
    <n v="0.12771283926028681"/>
    <n v="429.83159194456198"/>
    <m/>
    <m/>
  </r>
  <r>
    <n v="3167"/>
    <x v="1"/>
    <x v="1"/>
    <x v="3"/>
    <s v="62-304.520 (8), F.A.C."/>
    <x v="3"/>
    <x v="3"/>
    <x v="4"/>
    <x v="23"/>
    <s v="Mangrove swamp"/>
    <n v="6120"/>
    <x v="1"/>
    <s v="City of Vero Beach                            Indian River County"/>
    <x v="20"/>
    <x v="1"/>
    <m/>
    <m/>
    <n v="0"/>
    <n v="1"/>
    <n v="345"/>
    <n v="45.82901962545143"/>
    <n v="270.5344214085672"/>
    <n v="29.682063700053639"/>
    <n v="110528.99627116628"/>
    <n v="270.5344214085672"/>
    <n v="29.682037459820226"/>
    <n v="110528.99627116628"/>
    <m/>
    <m/>
  </r>
  <r>
    <n v="3168"/>
    <x v="1"/>
    <x v="1"/>
    <x v="3"/>
    <s v="62-304.520 (8), F.A.C."/>
    <x v="3"/>
    <x v="3"/>
    <x v="4"/>
    <x v="23"/>
    <s v="Mangrove swamp"/>
    <n v="6120"/>
    <x v="1"/>
    <s v="Indian River County"/>
    <x v="18"/>
    <x v="1"/>
    <m/>
    <m/>
    <n v="0"/>
    <n v="1"/>
    <n v="3540"/>
    <n v="937.1308160831569"/>
    <n v="5643.2149446432886"/>
    <n v="586.89125974496767"/>
    <n v="2287505.3217101614"/>
    <n v="5643.2149446432886"/>
    <n v="586.89074090760539"/>
    <n v="2287505.3217101614"/>
    <m/>
    <m/>
  </r>
  <r>
    <n v="3169"/>
    <x v="1"/>
    <x v="1"/>
    <x v="3"/>
    <s v="62-304.520 (8), F.A.C."/>
    <x v="3"/>
    <x v="3"/>
    <x v="4"/>
    <x v="23"/>
    <s v="Mangrove swamp"/>
    <n v="6120"/>
    <x v="1"/>
    <s v="Town of Indian River Shores               Indian River County"/>
    <x v="19"/>
    <x v="1"/>
    <m/>
    <m/>
    <n v="0"/>
    <n v="1"/>
    <n v="1153"/>
    <n v="253.68453948467086"/>
    <n v="1500.1538481021801"/>
    <n v="154.4944284183432"/>
    <n v="600645.31879234803"/>
    <n v="1500.1538481021801"/>
    <n v="154.4942918385585"/>
    <n v="600645.31879234803"/>
    <m/>
    <m/>
  </r>
  <r>
    <n v="3170"/>
    <x v="1"/>
    <x v="1"/>
    <x v="3"/>
    <s v="62-304.520 (8), F.A.C."/>
    <x v="3"/>
    <x v="3"/>
    <x v="4"/>
    <x v="45"/>
    <s v="Mixed wetland hardwoods"/>
    <n v="6170"/>
    <x v="1"/>
    <s v="City of Vero Beach                            Indian River County"/>
    <x v="20"/>
    <x v="1"/>
    <m/>
    <m/>
    <n v="0"/>
    <n v="1"/>
    <n v="31"/>
    <n v="5.4475628141674628"/>
    <n v="32.639659827479115"/>
    <n v="3.2701036948035949"/>
    <n v="12716.00681785704"/>
    <n v="32.639659827479115"/>
    <n v="3.2701008038899082"/>
    <n v="12716.00681785704"/>
    <m/>
    <m/>
  </r>
  <r>
    <n v="3171"/>
    <x v="1"/>
    <x v="1"/>
    <x v="3"/>
    <s v="62-304.520 (8), F.A.C."/>
    <x v="3"/>
    <x v="3"/>
    <x v="4"/>
    <x v="45"/>
    <s v="Mixed wetland hardwoods"/>
    <n v="6170"/>
    <x v="1"/>
    <s v="Indian River County"/>
    <x v="18"/>
    <x v="1"/>
    <m/>
    <m/>
    <n v="0"/>
    <n v="1"/>
    <n v="885"/>
    <n v="233.0785343193956"/>
    <n v="1458.7770381114476"/>
    <n v="153.58203768884914"/>
    <n v="607257.47502026428"/>
    <n v="1458.7770381114476"/>
    <n v="153.58190191565771"/>
    <n v="607257.47502026428"/>
    <m/>
    <m/>
  </r>
  <r>
    <n v="3172"/>
    <x v="1"/>
    <x v="1"/>
    <x v="3"/>
    <s v="62-304.520 (8), F.A.C."/>
    <x v="3"/>
    <x v="3"/>
    <x v="4"/>
    <x v="45"/>
    <s v="Mixed wetland hardwoods"/>
    <n v="6170"/>
    <x v="1"/>
    <s v="Town of Indian River Shores               Indian River County"/>
    <x v="19"/>
    <x v="1"/>
    <m/>
    <m/>
    <n v="0"/>
    <n v="1"/>
    <n v="4"/>
    <n v="0.66232133407390004"/>
    <n v="4.5544780649559486"/>
    <n v="0.53403397122008767"/>
    <n v="2073.5046067166459"/>
    <n v="4.5544780649559486"/>
    <n v="0.53403349911086273"/>
    <n v="2073.5046067166459"/>
    <m/>
    <m/>
  </r>
  <r>
    <n v="3173"/>
    <x v="1"/>
    <x v="1"/>
    <x v="3"/>
    <s v="62-304.520 (8), F.A.C."/>
    <x v="3"/>
    <x v="3"/>
    <x v="4"/>
    <x v="150"/>
    <s v="Mixed Shrubs"/>
    <n v="6172"/>
    <x v="1"/>
    <s v="Indian River County"/>
    <x v="18"/>
    <x v="1"/>
    <m/>
    <m/>
    <n v="0"/>
    <n v="1"/>
    <n v="31"/>
    <n v="1.4324637547426493"/>
    <n v="8.6924240848823597"/>
    <n v="1.0201980575665539"/>
    <n v="4257.7677476254203"/>
    <n v="8.6924240848823597"/>
    <n v="1.0201971556671614"/>
    <n v="4257.7677476254203"/>
    <m/>
    <m/>
  </r>
  <r>
    <n v="3174"/>
    <x v="1"/>
    <x v="1"/>
    <x v="3"/>
    <s v="62-304.520 (8), F.A.C."/>
    <x v="3"/>
    <x v="3"/>
    <x v="4"/>
    <x v="46"/>
    <s v="Cabbage palm hammock"/>
    <n v="6181"/>
    <x v="1"/>
    <s v="Indian River County"/>
    <x v="18"/>
    <x v="1"/>
    <m/>
    <m/>
    <n v="0"/>
    <n v="1"/>
    <n v="77"/>
    <n v="23.010664736011798"/>
    <n v="135.67582535045418"/>
    <n v="12.915873298470999"/>
    <n v="64744.700327547682"/>
    <n v="135.67582535045418"/>
    <n v="12.915861880278054"/>
    <n v="64744.700327547682"/>
    <m/>
    <m/>
  </r>
  <r>
    <n v="3175"/>
    <x v="1"/>
    <x v="1"/>
    <x v="3"/>
    <s v="62-304.520 (8), F.A.C."/>
    <x v="3"/>
    <x v="3"/>
    <x v="4"/>
    <x v="48"/>
    <s v="Cypress"/>
    <n v="6210"/>
    <x v="1"/>
    <s v="Indian River County"/>
    <x v="18"/>
    <x v="1"/>
    <m/>
    <m/>
    <n v="0"/>
    <n v="1"/>
    <n v="9"/>
    <n v="2.0261463953272738"/>
    <n v="11.634093978641321"/>
    <n v="1.408921568551539"/>
    <n v="6050.5506985375214"/>
    <n v="11.634093978641321"/>
    <n v="1.4089203230036818"/>
    <n v="6050.5506985375214"/>
    <m/>
    <m/>
  </r>
  <r>
    <n v="3176"/>
    <x v="1"/>
    <x v="1"/>
    <x v="3"/>
    <s v="62-304.520 (8), F.A.C."/>
    <x v="3"/>
    <x v="3"/>
    <x v="4"/>
    <x v="49"/>
    <s v="Hydric pine flatwoods"/>
    <n v="6250"/>
    <x v="1"/>
    <s v="City of Vero Beach                            Indian River County"/>
    <x v="20"/>
    <x v="1"/>
    <m/>
    <m/>
    <n v="0"/>
    <n v="1"/>
    <n v="12"/>
    <n v="2.8287900789929896"/>
    <n v="15.643279377487815"/>
    <n v="1.7403738949692467"/>
    <n v="7252.6536433672891"/>
    <n v="15.643279377487815"/>
    <n v="1.7403723564031368"/>
    <n v="7252.6536433672891"/>
    <m/>
    <m/>
  </r>
  <r>
    <n v="3177"/>
    <x v="1"/>
    <x v="1"/>
    <x v="3"/>
    <s v="62-304.520 (8), F.A.C."/>
    <x v="3"/>
    <x v="3"/>
    <x v="4"/>
    <x v="49"/>
    <s v="Hydric pine flatwoods"/>
    <n v="6250"/>
    <x v="1"/>
    <s v="Indian River County"/>
    <x v="18"/>
    <x v="1"/>
    <m/>
    <m/>
    <n v="0"/>
    <n v="1"/>
    <n v="6"/>
    <n v="0.60953573573088615"/>
    <n v="5.4490368271039902"/>
    <n v="0.76933751784382876"/>
    <n v="2188.2638603232094"/>
    <n v="5.4490368271039902"/>
    <n v="0.76933683771605199"/>
    <n v="2188.2638603232094"/>
    <m/>
    <m/>
  </r>
  <r>
    <n v="3178"/>
    <x v="1"/>
    <x v="1"/>
    <x v="3"/>
    <s v="62-304.520 (8), F.A.C."/>
    <x v="3"/>
    <x v="3"/>
    <x v="4"/>
    <x v="50"/>
    <s v="Wetland Forested Mixed"/>
    <n v="6300"/>
    <x v="1"/>
    <s v="Indian River County"/>
    <x v="18"/>
    <x v="1"/>
    <m/>
    <m/>
    <n v="0"/>
    <n v="1"/>
    <n v="174"/>
    <n v="45.317048663830036"/>
    <n v="293.24900876557166"/>
    <n v="31.259418458361925"/>
    <n v="126075.6088058746"/>
    <n v="293.24900876557166"/>
    <n v="31.25939082367838"/>
    <n v="126075.6088058746"/>
    <m/>
    <m/>
  </r>
  <r>
    <n v="3179"/>
    <x v="1"/>
    <x v="1"/>
    <x v="3"/>
    <s v="62-304.520 (8), F.A.C."/>
    <x v="3"/>
    <x v="3"/>
    <x v="4"/>
    <x v="51"/>
    <s v="Freshwater marshes"/>
    <n v="6410"/>
    <x v="1"/>
    <s v="Indian River County"/>
    <x v="18"/>
    <x v="1"/>
    <m/>
    <m/>
    <n v="0"/>
    <n v="1"/>
    <n v="592"/>
    <n v="113.25312880131163"/>
    <n v="743.18400014247641"/>
    <n v="82.776390248414415"/>
    <n v="325294.42800673278"/>
    <n v="743.18400014247641"/>
    <n v="82.776317070490521"/>
    <n v="325294.42800673278"/>
    <m/>
    <m/>
  </r>
  <r>
    <n v="3180"/>
    <x v="1"/>
    <x v="1"/>
    <x v="3"/>
    <s v="62-304.520 (8), F.A.C."/>
    <x v="3"/>
    <x v="3"/>
    <x v="4"/>
    <x v="52"/>
    <s v="Saltwater marshes"/>
    <n v="6420"/>
    <x v="1"/>
    <s v="City of Vero Beach                            Indian River County"/>
    <x v="20"/>
    <x v="1"/>
    <m/>
    <m/>
    <n v="0"/>
    <n v="1"/>
    <n v="31"/>
    <n v="6.7223318785258703"/>
    <n v="43.786872679638307"/>
    <n v="4.4074746278794148"/>
    <n v="17262.283037059537"/>
    <n v="43.786872679638307"/>
    <n v="4.4074707314804247"/>
    <n v="17262.283037059537"/>
    <m/>
    <m/>
  </r>
  <r>
    <n v="3181"/>
    <x v="1"/>
    <x v="1"/>
    <x v="3"/>
    <s v="62-304.520 (8), F.A.C."/>
    <x v="3"/>
    <x v="3"/>
    <x v="4"/>
    <x v="52"/>
    <s v="Saltwater marshes"/>
    <n v="6420"/>
    <x v="1"/>
    <s v="Indian River County"/>
    <x v="18"/>
    <x v="1"/>
    <m/>
    <m/>
    <n v="0"/>
    <n v="1"/>
    <n v="86"/>
    <n v="22.174215374804877"/>
    <n v="129.26564144439118"/>
    <n v="13.563971614894745"/>
    <n v="50969.71106010193"/>
    <n v="129.26564144439118"/>
    <n v="13.563959623754732"/>
    <n v="50969.71106010193"/>
    <m/>
    <m/>
  </r>
  <r>
    <n v="3182"/>
    <x v="1"/>
    <x v="1"/>
    <x v="3"/>
    <s v="62-304.520 (8), F.A.C."/>
    <x v="3"/>
    <x v="3"/>
    <x v="4"/>
    <x v="53"/>
    <s v="Wet prairies"/>
    <n v="6430"/>
    <x v="1"/>
    <s v="Indian River County"/>
    <x v="18"/>
    <x v="1"/>
    <m/>
    <m/>
    <n v="0"/>
    <n v="1"/>
    <n v="809"/>
    <n v="257.57187856387213"/>
    <n v="1443.3292091630146"/>
    <n v="145.69874290364695"/>
    <n v="754307.00109698821"/>
    <n v="1443.3292091630146"/>
    <n v="145.69861409963042"/>
    <n v="754307.00109698821"/>
    <m/>
    <m/>
  </r>
  <r>
    <n v="3183"/>
    <x v="1"/>
    <x v="1"/>
    <x v="3"/>
    <s v="62-304.520 (8), F.A.C."/>
    <x v="3"/>
    <x v="3"/>
    <x v="4"/>
    <x v="54"/>
    <s v="Emergent aquatic vegetation"/>
    <n v="6440"/>
    <x v="1"/>
    <s v="Indian River County"/>
    <x v="18"/>
    <x v="1"/>
    <m/>
    <m/>
    <n v="0"/>
    <n v="1"/>
    <n v="39"/>
    <n v="4.315859556731354"/>
    <n v="29.192712294718568"/>
    <n v="3.1365428388752705"/>
    <n v="11583.881304265058"/>
    <n v="29.192712294718568"/>
    <n v="3.1365400660351779"/>
    <n v="11583.881304265058"/>
    <m/>
    <m/>
  </r>
  <r>
    <n v="3184"/>
    <x v="1"/>
    <x v="1"/>
    <x v="3"/>
    <s v="62-304.520 (8), F.A.C."/>
    <x v="3"/>
    <x v="3"/>
    <x v="4"/>
    <x v="55"/>
    <s v="Mixed scrub-shrub wetland"/>
    <n v="3000"/>
    <x v="1"/>
    <s v="City of Vero Beach                            Indian River County"/>
    <x v="20"/>
    <x v="1"/>
    <m/>
    <m/>
    <n v="0"/>
    <n v="1"/>
    <n v="4"/>
    <n v="3.7408611166409251E-3"/>
    <n v="2.9946563994848782E-2"/>
    <n v="4.0079810290464986E-3"/>
    <n v="13.962122489052549"/>
    <n v="2.9946563994848782E-2"/>
    <n v="4.0079774858171749E-3"/>
    <n v="13.962122489052549"/>
    <m/>
    <m/>
  </r>
  <r>
    <n v="3185"/>
    <x v="1"/>
    <x v="1"/>
    <x v="3"/>
    <s v="62-304.520 (8), F.A.C."/>
    <x v="3"/>
    <x v="3"/>
    <x v="4"/>
    <x v="55"/>
    <s v="Mixed scrub-shrub wetland"/>
    <n v="6460"/>
    <x v="1"/>
    <s v="City of Vero Beach                            Indian River County"/>
    <x v="20"/>
    <x v="1"/>
    <m/>
    <m/>
    <n v="0"/>
    <n v="1"/>
    <n v="5"/>
    <n v="0.15160194655612014"/>
    <n v="1.2066810895296884"/>
    <n v="0.15864299274641161"/>
    <n v="558.27563263460672"/>
    <n v="1.2066810895296884"/>
    <n v="0.15864285249911539"/>
    <n v="558.27563263460672"/>
    <m/>
    <m/>
  </r>
  <r>
    <n v="3186"/>
    <x v="1"/>
    <x v="1"/>
    <x v="3"/>
    <s v="62-304.520 (8), F.A.C."/>
    <x v="3"/>
    <x v="3"/>
    <x v="4"/>
    <x v="55"/>
    <s v="Mixed scrub-shrub wetland"/>
    <n v="6460"/>
    <x v="1"/>
    <s v="Indian River County"/>
    <x v="18"/>
    <x v="1"/>
    <m/>
    <m/>
    <n v="0"/>
    <n v="1"/>
    <n v="1348"/>
    <n v="347.34673807085358"/>
    <n v="2314.5121366027897"/>
    <n v="249.59374246797944"/>
    <n v="979964.65477449214"/>
    <n v="2314.5121366027897"/>
    <n v="249.59352181627108"/>
    <n v="979964.65477449214"/>
    <m/>
    <m/>
  </r>
  <r>
    <n v="3187"/>
    <x v="1"/>
    <x v="1"/>
    <x v="3"/>
    <s v="62-304.520 (8), F.A.C."/>
    <x v="3"/>
    <x v="3"/>
    <x v="4"/>
    <x v="56"/>
    <s v="Non-vegetated Wetland"/>
    <n v="6500"/>
    <x v="1"/>
    <s v="Indian River County"/>
    <x v="18"/>
    <x v="1"/>
    <m/>
    <m/>
    <n v="0"/>
    <n v="1"/>
    <n v="23"/>
    <n v="2.0128967470561352"/>
    <n v="14.823516065694482"/>
    <n v="1.750371744838138"/>
    <n v="6300.5277071267392"/>
    <n v="14.823516065694482"/>
    <n v="1.7503701974334973"/>
    <n v="6300.5277071267392"/>
    <m/>
    <m/>
  </r>
  <r>
    <n v="3188"/>
    <x v="1"/>
    <x v="1"/>
    <x v="3"/>
    <s v="62-304.520 (8), F.A.C."/>
    <x v="3"/>
    <x v="3"/>
    <x v="4"/>
    <x v="56"/>
    <s v="Non-vegetated Wetland"/>
    <n v="6500"/>
    <x v="1"/>
    <s v="Town of Indian River Shores               Indian River County"/>
    <x v="19"/>
    <x v="1"/>
    <m/>
    <m/>
    <n v="0"/>
    <n v="1"/>
    <n v="187"/>
    <n v="37.522914701222383"/>
    <n v="252.18786824079058"/>
    <n v="25.227787471838514"/>
    <n v="100163.41012871597"/>
    <n v="252.18786824079058"/>
    <n v="25.227765169378717"/>
    <n v="100163.41012871597"/>
    <m/>
    <m/>
  </r>
  <r>
    <n v="3189"/>
    <x v="1"/>
    <x v="1"/>
    <x v="3"/>
    <s v="62-304.520 (8), F.A.C."/>
    <x v="3"/>
    <x v="3"/>
    <x v="4"/>
    <x v="93"/>
    <s v="Rural land in transition without positive indicators of intended activity"/>
    <n v="3000"/>
    <x v="0"/>
    <s v="City of Vero Beach                            Indian River County"/>
    <x v="20"/>
    <x v="1"/>
    <m/>
    <m/>
    <n v="0"/>
    <n v="1"/>
    <n v="1"/>
    <n v="1.9454992537812302E-5"/>
    <n v="1.5226773848127275E-4"/>
    <n v="1.7939170105637237E-5"/>
    <n v="6.8304241811390137E-2"/>
    <n v="1.5226773848127275E-4"/>
    <n v="1.7939154246631701E-5"/>
    <n v="6.8304241811390137E-2"/>
    <m/>
    <m/>
  </r>
  <r>
    <n v="3190"/>
    <x v="1"/>
    <x v="1"/>
    <x v="3"/>
    <s v="62-304.520 (8), F.A.C."/>
    <x v="3"/>
    <x v="3"/>
    <x v="4"/>
    <x v="126"/>
    <s v="Borrow areas"/>
    <n v="3000"/>
    <x v="0"/>
    <s v="Indian River County"/>
    <x v="18"/>
    <x v="1"/>
    <m/>
    <m/>
    <n v="0"/>
    <n v="1"/>
    <n v="23"/>
    <n v="0.31639682548438569"/>
    <n v="0"/>
    <n v="0"/>
    <n v="232.43112302259354"/>
    <n v="0"/>
    <n v="0"/>
    <n v="232.43112302259354"/>
    <m/>
    <m/>
  </r>
  <r>
    <n v="3191"/>
    <x v="1"/>
    <x v="1"/>
    <x v="3"/>
    <s v="62-304.520 (8), F.A.C."/>
    <x v="3"/>
    <x v="3"/>
    <x v="4"/>
    <x v="76"/>
    <s v="Airports"/>
    <n v="3000"/>
    <x v="0"/>
    <s v="City of Vero Beach                            Indian River County"/>
    <x v="20"/>
    <x v="1"/>
    <m/>
    <m/>
    <n v="0"/>
    <n v="1"/>
    <n v="1"/>
    <n v="6.0901473418585399E-5"/>
    <n v="4.6627772758251406E-4"/>
    <n v="5.6529824346770309E-5"/>
    <n v="0.21874754888434544"/>
    <n v="4.6627772758251406E-4"/>
    <n v="5.65297743719504E-5"/>
    <n v="0.21874754888434544"/>
    <m/>
    <m/>
  </r>
  <r>
    <n v="3192"/>
    <x v="1"/>
    <x v="1"/>
    <x v="3"/>
    <s v="62-304.520 (8), F.A.C."/>
    <x v="3"/>
    <x v="3"/>
    <x v="4"/>
    <x v="143"/>
    <s v="Bus and truck terminals"/>
    <n v="3000"/>
    <x v="0"/>
    <s v="City of Vero Beach                            Indian River County"/>
    <x v="20"/>
    <x v="1"/>
    <m/>
    <m/>
    <n v="0"/>
    <n v="1"/>
    <n v="20"/>
    <n v="5.7387652420289221"/>
    <n v="70.457705716174289"/>
    <n v="9.8968345316976638"/>
    <n v="23364.252884717531"/>
    <n v="70.457705716174289"/>
    <n v="9.8968257824661041"/>
    <n v="23364.252884717531"/>
    <m/>
    <m/>
  </r>
  <r>
    <n v="3193"/>
    <x v="1"/>
    <x v="1"/>
    <x v="3"/>
    <s v="62-304.520 (8), F.A.C."/>
    <x v="3"/>
    <x v="3"/>
    <x v="4"/>
    <x v="20"/>
    <s v="Roads and Highways"/>
    <n v="3000"/>
    <x v="0"/>
    <s v="City of Vero Beach                            Indian River County"/>
    <x v="20"/>
    <x v="1"/>
    <m/>
    <m/>
    <n v="0"/>
    <n v="1"/>
    <n v="20"/>
    <n v="0.47424447647365348"/>
    <n v="3.4835952938293548"/>
    <n v="0.43211041158844132"/>
    <n v="1500.2161483358695"/>
    <n v="3.4835952938293548"/>
    <n v="0.43211002958407052"/>
    <n v="1500.2161483358695"/>
    <m/>
    <m/>
  </r>
  <r>
    <n v="3194"/>
    <x v="1"/>
    <x v="1"/>
    <x v="3"/>
    <s v="62-304.520 (8), F.A.C."/>
    <x v="3"/>
    <x v="3"/>
    <x v="4"/>
    <x v="20"/>
    <s v="Roads and Highways"/>
    <n v="3000"/>
    <x v="0"/>
    <s v="City of Vero Beach                        Indian River County    Indian River County"/>
    <x v="18"/>
    <x v="1"/>
    <m/>
    <m/>
    <n v="0"/>
    <n v="1"/>
    <n v="7"/>
    <n v="1.5756714594444249E-2"/>
    <n v="0.10919031373452202"/>
    <n v="1.4308821971470863E-2"/>
    <n v="47.953678149830608"/>
    <n v="0.10919031373452202"/>
    <n v="1.4308809321850805E-2"/>
    <n v="47.953678149830608"/>
    <m/>
    <m/>
  </r>
  <r>
    <n v="3195"/>
    <x v="1"/>
    <x v="1"/>
    <x v="3"/>
    <s v="62-304.520 (8), F.A.C."/>
    <x v="3"/>
    <x v="3"/>
    <x v="4"/>
    <x v="20"/>
    <s v="Roads and Highways"/>
    <n v="3000"/>
    <x v="0"/>
    <s v="Indian River County"/>
    <x v="18"/>
    <x v="1"/>
    <m/>
    <m/>
    <n v="0"/>
    <n v="1"/>
    <n v="11"/>
    <n v="1.5232329340855538E-2"/>
    <n v="0.12168042056903808"/>
    <n v="1.444480509303169E-2"/>
    <n v="49.19027814619205"/>
    <n v="0.12168042056903808"/>
    <n v="1.4444792323196641E-2"/>
    <n v="49.19027814619205"/>
    <m/>
    <m/>
  </r>
  <r>
    <n v="3196"/>
    <x v="1"/>
    <x v="1"/>
    <x v="3"/>
    <s v="62-304.520 (8), F.A.C."/>
    <x v="3"/>
    <x v="3"/>
    <x v="4"/>
    <x v="108"/>
    <s v="Utilities"/>
    <n v="3000"/>
    <x v="0"/>
    <s v="City of Vero Beach                            Indian River County"/>
    <x v="20"/>
    <x v="1"/>
    <m/>
    <m/>
    <n v="0"/>
    <n v="1"/>
    <n v="1"/>
    <n v="2.1881268346421001E-5"/>
    <n v="1.8451309277571791E-4"/>
    <n v="2.5845693066623508E-5"/>
    <n v="8.6001192801313076E-2"/>
    <n v="1.8451309277571791E-4"/>
    <n v="2.58456702179135E-5"/>
    <n v="8.6001192801313076E-2"/>
    <m/>
    <m/>
  </r>
  <r>
    <n v="3197"/>
    <x v="1"/>
    <x v="1"/>
    <x v="3"/>
    <s v="62-304.520 (8), F.A.C."/>
    <x v="3"/>
    <x v="3"/>
    <x v="4"/>
    <x v="59"/>
    <s v="Electrical power facilities"/>
    <n v="3000"/>
    <x v="0"/>
    <s v="City of Vero Beach                            Indian River County"/>
    <x v="20"/>
    <x v="1"/>
    <m/>
    <m/>
    <n v="0"/>
    <n v="1"/>
    <n v="2"/>
    <n v="2.9399273385732519E-2"/>
    <n v="0.19447935061858571"/>
    <n v="2.5970163069252265E-2"/>
    <n v="88.603414599163543"/>
    <n v="0.19447935061858571"/>
    <n v="2.5970140110500251E-2"/>
    <n v="88.603414599163543"/>
    <m/>
    <m/>
  </r>
  <r>
    <n v="3198"/>
    <x v="1"/>
    <x v="1"/>
    <x v="3"/>
    <s v="62-304.520 (8), F.A.C."/>
    <x v="3"/>
    <x v="3"/>
    <x v="4"/>
    <x v="94"/>
    <s v="Sewage Treatment"/>
    <n v="3000"/>
    <x v="0"/>
    <s v="City of Vero Beach                            Indian River County"/>
    <x v="20"/>
    <x v="1"/>
    <m/>
    <m/>
    <n v="0"/>
    <n v="1"/>
    <n v="511"/>
    <n v="227.66750517232654"/>
    <n v="1873.7070896173436"/>
    <n v="281.12749899515217"/>
    <n v="878551.1110165969"/>
    <n v="1873.7070896173436"/>
    <n v="281.12725046623359"/>
    <n v="878551.1110165969"/>
    <m/>
    <m/>
  </r>
  <r>
    <n v="3199"/>
    <x v="1"/>
    <x v="1"/>
    <x v="3"/>
    <s v="62-304.520 (8), F.A.C."/>
    <x v="3"/>
    <x v="3"/>
    <x v="4"/>
    <x v="94"/>
    <s v="Sewage Treatment"/>
    <n v="3000"/>
    <x v="0"/>
    <s v="City of Vero Beach                        Indian River County    Indian River County"/>
    <x v="18"/>
    <x v="1"/>
    <m/>
    <m/>
    <n v="0"/>
    <n v="1"/>
    <n v="3"/>
    <n v="1.0918288699846095E-3"/>
    <n v="9.6691282717302381E-3"/>
    <n v="1.3020983031705147E-3"/>
    <n v="3.8188405340567151"/>
    <n v="9.6691282717302381E-3"/>
    <n v="1.3020971520590621E-3"/>
    <n v="3.8188405340567151"/>
    <m/>
    <m/>
  </r>
  <r>
    <n v="3200"/>
    <x v="1"/>
    <x v="1"/>
    <x v="3"/>
    <s v="62-304.520 (8), F.A.C."/>
    <x v="3"/>
    <x v="3"/>
    <x v="4"/>
    <x v="94"/>
    <s v="Sewage Treatment"/>
    <n v="3000"/>
    <x v="0"/>
    <s v="Indian River County"/>
    <x v="18"/>
    <x v="1"/>
    <m/>
    <m/>
    <n v="0"/>
    <n v="1"/>
    <n v="1703"/>
    <n v="518.53174683440045"/>
    <n v="4200.6825944319944"/>
    <n v="621.20522854431204"/>
    <n v="1987989.3413790523"/>
    <n v="4200.6825944319944"/>
    <n v="621.20467937190847"/>
    <n v="1987989.3413790523"/>
    <m/>
    <m/>
  </r>
  <r>
    <n v="3201"/>
    <x v="1"/>
    <x v="1"/>
    <x v="3"/>
    <s v="62-304.520 (8), F.A.C."/>
    <x v="3"/>
    <x v="3"/>
    <x v="4"/>
    <x v="94"/>
    <s v="Sewage Treatment"/>
    <n v="3000"/>
    <x v="0"/>
    <s v="Town of Indian River Shores               Indian River County"/>
    <x v="19"/>
    <x v="1"/>
    <m/>
    <m/>
    <n v="0"/>
    <n v="1"/>
    <n v="784"/>
    <n v="278.26854444205492"/>
    <n v="2190.9283372164596"/>
    <n v="324.44329097501065"/>
    <n v="1030289.7268370325"/>
    <n v="2190.9283372164596"/>
    <n v="324.44300415305094"/>
    <n v="1030289.7268370325"/>
    <m/>
    <m/>
  </r>
  <r>
    <n v="3202"/>
    <x v="1"/>
    <x v="1"/>
    <x v="3"/>
    <s v="62-304.520 (8), F.A.C."/>
    <x v="3"/>
    <x v="3"/>
    <x v="4"/>
    <x v="25"/>
    <s v="Surface Water Collection Basin"/>
    <n v="3000"/>
    <x v="0"/>
    <s v="Indian River County"/>
    <x v="18"/>
    <x v="1"/>
    <m/>
    <m/>
    <n v="0"/>
    <n v="1"/>
    <n v="151"/>
    <n v="0.64117038664433101"/>
    <n v="0.61349056510203126"/>
    <n v="8.9128018906369164E-2"/>
    <n v="1071.7405644388468"/>
    <n v="0.61349056510203126"/>
    <n v="8.9127940113329474E-2"/>
    <n v="1071.7405644388468"/>
    <m/>
    <m/>
  </r>
  <r>
    <n v="3203"/>
    <x v="1"/>
    <x v="1"/>
    <x v="3"/>
    <s v="62-304.520 (8), F.A.C."/>
    <x v="3"/>
    <x v="3"/>
    <x v="4"/>
    <x v="25"/>
    <s v="Surface Water Collection Basin"/>
    <n v="3000"/>
    <x v="0"/>
    <s v="Town of Indian River Shores               Indian River County"/>
    <x v="19"/>
    <x v="1"/>
    <m/>
    <m/>
    <n v="0"/>
    <n v="1"/>
    <n v="7"/>
    <n v="5.1127736838293442E-2"/>
    <n v="8.6014433665436082E-2"/>
    <n v="1.453672580376679E-2"/>
    <n v="129.52306876131826"/>
    <n v="8.6014433665436082E-2"/>
    <n v="1.4536712952669829E-2"/>
    <n v="129.52306876131826"/>
    <m/>
    <m/>
  </r>
  <r>
    <n v="3204"/>
    <x v="1"/>
    <x v="1"/>
    <x v="3"/>
    <s v="62-304.520 (8), F.A.C."/>
    <x v="3"/>
    <x v="3"/>
    <x v="25"/>
    <x v="5"/>
    <s v="Residential, Low Density-Less than two dwelling units/acre"/>
    <n v="1100"/>
    <x v="0"/>
    <s v="Town of Indian River Shores               Indian River County"/>
    <x v="19"/>
    <x v="1"/>
    <m/>
    <m/>
    <n v="0"/>
    <n v="1"/>
    <n v="716"/>
    <n v="101.6396308543238"/>
    <n v="810.80009053281753"/>
    <n v="113.06077876073974"/>
    <n v="397235.41591588064"/>
    <n v="810.80009053281753"/>
    <n v="113.06067881010095"/>
    <n v="397235.41591588064"/>
    <n v="810.80009053281753"/>
    <n v="113.06067881010095"/>
  </r>
  <r>
    <n v="3205"/>
    <x v="1"/>
    <x v="1"/>
    <x v="3"/>
    <s v="62-304.520 (8), F.A.C."/>
    <x v="3"/>
    <x v="3"/>
    <x v="25"/>
    <x v="8"/>
    <s v="Residential, Medium Density-Two-five dwellingunits per acre"/>
    <n v="1200"/>
    <x v="0"/>
    <s v="Town of Indian River Shores               Indian River County"/>
    <x v="19"/>
    <x v="1"/>
    <m/>
    <m/>
    <n v="0"/>
    <n v="1"/>
    <n v="1631"/>
    <n v="225.96350814112273"/>
    <n v="1976.8282132704669"/>
    <n v="288.98326894988651"/>
    <n v="881897.84137412475"/>
    <n v="1976.8282132704669"/>
    <n v="288.98301347612579"/>
    <n v="881897.84137412475"/>
    <n v="1976.8282132704669"/>
    <n v="288.98301347612579"/>
  </r>
  <r>
    <n v="3206"/>
    <x v="1"/>
    <x v="1"/>
    <x v="3"/>
    <s v="62-304.520 (8), F.A.C."/>
    <x v="3"/>
    <x v="3"/>
    <x v="25"/>
    <x v="9"/>
    <s v="Fixed Single Family Units"/>
    <n v="1210"/>
    <x v="0"/>
    <s v="Town of Indian River Shores               Indian River County"/>
    <x v="19"/>
    <x v="1"/>
    <m/>
    <m/>
    <n v="0"/>
    <n v="1"/>
    <n v="7931"/>
    <n v="1082.6754260531163"/>
    <n v="9092.9056249376972"/>
    <n v="1310.1273964748025"/>
    <n v="4201982.3312234366"/>
    <n v="9092.9056249376972"/>
    <n v="1310.1262382652917"/>
    <n v="4201982.3312234366"/>
    <n v="9092.9056249376972"/>
    <n v="1310.1262382652917"/>
  </r>
  <r>
    <n v="3207"/>
    <x v="1"/>
    <x v="1"/>
    <x v="3"/>
    <s v="62-304.520 (8), F.A.C."/>
    <x v="3"/>
    <x v="3"/>
    <x v="25"/>
    <x v="62"/>
    <s v="Residential, High Density"/>
    <n v="1300"/>
    <x v="0"/>
    <s v="Town of Indian River Shores               Indian River County"/>
    <x v="19"/>
    <x v="1"/>
    <m/>
    <m/>
    <n v="0"/>
    <n v="1"/>
    <n v="284"/>
    <n v="26.473993147170816"/>
    <n v="271.3806870822458"/>
    <n v="47.387105098852416"/>
    <n v="107011.4011891936"/>
    <n v="271.3806870822458"/>
    <n v="47.387063206593432"/>
    <n v="107011.4011891936"/>
    <n v="271.3806870822458"/>
    <n v="47.387063206593432"/>
  </r>
  <r>
    <n v="3208"/>
    <x v="1"/>
    <x v="1"/>
    <x v="3"/>
    <s v="62-304.520 (8), F.A.C."/>
    <x v="3"/>
    <x v="3"/>
    <x v="25"/>
    <x v="10"/>
    <s v="Residential, High density; Multiple Dwelling Units, Low Rise &lt;Two stories or less&gt;"/>
    <n v="1330"/>
    <x v="0"/>
    <s v="Town of Indian River Shores               Indian River County"/>
    <x v="19"/>
    <x v="1"/>
    <m/>
    <m/>
    <n v="0"/>
    <n v="1"/>
    <n v="844"/>
    <n v="143.79139997903724"/>
    <n v="1519.1950084639664"/>
    <n v="275.35065582436886"/>
    <n v="586281.3309464223"/>
    <n v="1519.1950084639664"/>
    <n v="275.35041240243083"/>
    <n v="586281.3309464223"/>
    <n v="1519.1950084639664"/>
    <n v="275.35041240243083"/>
  </r>
  <r>
    <n v="3209"/>
    <x v="1"/>
    <x v="1"/>
    <x v="3"/>
    <s v="62-304.520 (8), F.A.C."/>
    <x v="3"/>
    <x v="3"/>
    <x v="25"/>
    <x v="81"/>
    <s v="Residential, High density; Multiple Dwelling Units, High Rise &lt;Three stories or more&gt;"/>
    <n v="1340"/>
    <x v="0"/>
    <s v="Town of Indian River Shores               Indian River County"/>
    <x v="19"/>
    <x v="1"/>
    <m/>
    <m/>
    <n v="0"/>
    <n v="1"/>
    <n v="594"/>
    <n v="127.82144182549366"/>
    <n v="1407.5911946271447"/>
    <n v="259.79561406781954"/>
    <n v="518618.18818106299"/>
    <n v="1407.5911946271447"/>
    <n v="259.7953843972133"/>
    <n v="518618.18818106299"/>
    <n v="1407.5911946271447"/>
    <n v="259.7953843972133"/>
  </r>
  <r>
    <n v="3210"/>
    <x v="1"/>
    <x v="1"/>
    <x v="3"/>
    <s v="62-304.520 (8), F.A.C."/>
    <x v="3"/>
    <x v="3"/>
    <x v="25"/>
    <x v="11"/>
    <s v="Commercial and Services"/>
    <n v="1400"/>
    <x v="0"/>
    <s v="Town of Indian River Shores               Indian River County"/>
    <x v="19"/>
    <x v="1"/>
    <m/>
    <m/>
    <n v="0"/>
    <n v="1"/>
    <n v="2"/>
    <n v="0.13853179322812181"/>
    <n v="1.4066079274574195"/>
    <n v="0.19045424330201119"/>
    <n v="573.52653811277582"/>
    <n v="1.4066079274574195"/>
    <n v="0.1904540749321883"/>
    <n v="573.52653811277582"/>
    <n v="1.4066079274574195"/>
    <n v="0.1904540749321883"/>
  </r>
  <r>
    <n v="3211"/>
    <x v="1"/>
    <x v="1"/>
    <x v="3"/>
    <s v="62-304.520 (8), F.A.C."/>
    <x v="3"/>
    <x v="3"/>
    <x v="25"/>
    <x v="64"/>
    <s v="Retail Sales and Services"/>
    <n v="1410"/>
    <x v="0"/>
    <s v="Town of Indian River Shores               Indian River County"/>
    <x v="19"/>
    <x v="1"/>
    <m/>
    <m/>
    <n v="0"/>
    <n v="1"/>
    <n v="20"/>
    <n v="4.3762332846222831"/>
    <n v="42.872829036369616"/>
    <n v="6.049953972989969"/>
    <n v="18077.831125432149"/>
    <n v="42.872829036369616"/>
    <n v="6.0499486245679011"/>
    <n v="18077.831125432149"/>
    <n v="42.872829036369616"/>
    <n v="6.0499486245679011"/>
  </r>
  <r>
    <n v="3212"/>
    <x v="1"/>
    <x v="1"/>
    <x v="3"/>
    <s v="62-304.520 (8), F.A.C."/>
    <x v="3"/>
    <x v="3"/>
    <x v="25"/>
    <x v="66"/>
    <s v="Professional Services"/>
    <n v="1430"/>
    <x v="0"/>
    <s v="Town of Indian River Shores               Indian River County"/>
    <x v="19"/>
    <x v="1"/>
    <m/>
    <m/>
    <n v="0"/>
    <n v="1"/>
    <n v="14"/>
    <n v="2.3816714641847341"/>
    <n v="22.259343294203823"/>
    <n v="3.047208035565268"/>
    <n v="9851.5230964052789"/>
    <n v="22.259343294203823"/>
    <n v="3.0472053417010208"/>
    <n v="9851.5230964052789"/>
    <n v="22.259343294203823"/>
    <n v="3.0472053417010208"/>
  </r>
  <r>
    <n v="3213"/>
    <x v="1"/>
    <x v="1"/>
    <x v="3"/>
    <s v="62-304.520 (8), F.A.C."/>
    <x v="3"/>
    <x v="3"/>
    <x v="25"/>
    <x v="67"/>
    <s v="Tourist Services"/>
    <n v="1450"/>
    <x v="0"/>
    <s v="Town of Indian River Shores               Indian River County"/>
    <x v="19"/>
    <x v="1"/>
    <m/>
    <m/>
    <n v="0"/>
    <n v="1"/>
    <n v="23"/>
    <n v="2.2978896176046679"/>
    <n v="21.60988359122474"/>
    <n v="3.1033394048938852"/>
    <n v="9577.114264406162"/>
    <n v="21.60988359122474"/>
    <n v="3.1033366614070674"/>
    <n v="9577.114264406162"/>
    <n v="21.60988359122474"/>
    <n v="3.1033366614070674"/>
  </r>
  <r>
    <n v="3214"/>
    <x v="1"/>
    <x v="1"/>
    <x v="3"/>
    <s v="62-304.520 (8), F.A.C."/>
    <x v="3"/>
    <x v="3"/>
    <x v="25"/>
    <x v="141"/>
    <s v="Mixed Commercial and Services"/>
    <n v="1470"/>
    <x v="0"/>
    <s v="Town of Indian River Shores               Indian River County"/>
    <x v="19"/>
    <x v="1"/>
    <m/>
    <m/>
    <n v="0"/>
    <n v="1"/>
    <n v="45"/>
    <n v="12.812984901210458"/>
    <n v="119.68860380905366"/>
    <n v="16.929152542286118"/>
    <n v="53192.257875803298"/>
    <n v="119.68860380905366"/>
    <n v="16.929137576180011"/>
    <n v="53192.257875803298"/>
    <n v="119.68860380905366"/>
    <n v="16.929137576180011"/>
  </r>
  <r>
    <n v="3215"/>
    <x v="1"/>
    <x v="1"/>
    <x v="3"/>
    <s v="62-304.520 (8), F.A.C."/>
    <x v="3"/>
    <x v="3"/>
    <x v="25"/>
    <x v="14"/>
    <s v="Governmental"/>
    <n v="1750"/>
    <x v="0"/>
    <s v="Town of Indian River Shores               Indian River County"/>
    <x v="19"/>
    <x v="1"/>
    <m/>
    <m/>
    <n v="0"/>
    <n v="1"/>
    <n v="140"/>
    <n v="25.331324578655327"/>
    <n v="216.20200676595792"/>
    <n v="29.928975313751465"/>
    <n v="99807.61032998783"/>
    <n v="216.20200676595792"/>
    <n v="29.928948855237426"/>
    <n v="99807.61032998783"/>
    <n v="216.20200676595792"/>
    <n v="29.928948855237426"/>
  </r>
  <r>
    <n v="3216"/>
    <x v="1"/>
    <x v="1"/>
    <x v="3"/>
    <s v="62-304.520 (8), F.A.C."/>
    <x v="3"/>
    <x v="3"/>
    <x v="25"/>
    <x v="124"/>
    <s v="Swimming Beach"/>
    <n v="1810"/>
    <x v="0"/>
    <s v="Town of Indian River Shores               Indian River County"/>
    <x v="19"/>
    <x v="1"/>
    <m/>
    <m/>
    <n v="0"/>
    <n v="1"/>
    <n v="193"/>
    <n v="13.301934108323861"/>
    <n v="96.494623802873392"/>
    <n v="14.209581076938397"/>
    <n v="44380.475065644794"/>
    <n v="96.494623802873392"/>
    <n v="14.2095685150516"/>
    <n v="44380.475065644794"/>
    <n v="96.494623802873392"/>
    <n v="14.2095685150516"/>
  </r>
  <r>
    <n v="3217"/>
    <x v="1"/>
    <x v="1"/>
    <x v="3"/>
    <s v="62-304.520 (8), F.A.C."/>
    <x v="3"/>
    <x v="3"/>
    <x v="25"/>
    <x v="15"/>
    <s v="Golf Course"/>
    <n v="1820"/>
    <x v="0"/>
    <s v="Town of Indian River Shores               Indian River County"/>
    <x v="19"/>
    <x v="1"/>
    <m/>
    <m/>
    <n v="0"/>
    <n v="1"/>
    <n v="601"/>
    <n v="206.61128625560184"/>
    <n v="1541.1024330434871"/>
    <n v="218.66199675350828"/>
    <n v="784402.13941321056"/>
    <n v="1541.1024330434871"/>
    <n v="218.6618034468062"/>
    <n v="784402.13941321056"/>
    <n v="1541.1024330434871"/>
    <n v="218.6618034468062"/>
  </r>
  <r>
    <n v="3218"/>
    <x v="1"/>
    <x v="1"/>
    <x v="3"/>
    <s v="62-304.520 (8), F.A.C."/>
    <x v="3"/>
    <x v="3"/>
    <x v="25"/>
    <x v="74"/>
    <s v="Community Recreational Facilities"/>
    <n v="1860"/>
    <x v="0"/>
    <s v="Town of Indian River Shores               Indian River County"/>
    <x v="19"/>
    <x v="1"/>
    <m/>
    <m/>
    <n v="0"/>
    <n v="1"/>
    <n v="11"/>
    <n v="2.9713972255033689"/>
    <n v="24.67843156460334"/>
    <n v="3.401543776487844"/>
    <n v="12029.780234239055"/>
    <n v="24.67843156460334"/>
    <n v="3.4015407693754085"/>
    <n v="12029.780234239055"/>
    <n v="24.67843156460334"/>
    <n v="3.4015407693754085"/>
  </r>
  <r>
    <n v="3219"/>
    <x v="1"/>
    <x v="1"/>
    <x v="3"/>
    <s v="62-304.520 (8), F.A.C."/>
    <x v="3"/>
    <x v="3"/>
    <x v="25"/>
    <x v="2"/>
    <s v="Citrus groves"/>
    <n v="1000"/>
    <x v="0"/>
    <s v="Town of Indian River Shores               Indian River County"/>
    <x v="19"/>
    <x v="1"/>
    <s v="Not Ag"/>
    <m/>
    <n v="0"/>
    <n v="1"/>
    <n v="53"/>
    <n v="20.451960411439952"/>
    <n v="129.587846826641"/>
    <n v="15.957872074051334"/>
    <n v="57484.32330208394"/>
    <n v="129.587846826641"/>
    <n v="15.957857966599343"/>
    <n v="57484.32330208394"/>
    <n v="129.587846826641"/>
    <n v="15.957857966599343"/>
  </r>
  <r>
    <n v="3220"/>
    <x v="1"/>
    <x v="1"/>
    <x v="3"/>
    <s v="62-304.520 (8), F.A.C."/>
    <x v="3"/>
    <x v="3"/>
    <x v="25"/>
    <x v="75"/>
    <s v="Disturbed land"/>
    <n v="7400"/>
    <x v="0"/>
    <s v="Town of Indian River Shores               Indian River County"/>
    <x v="19"/>
    <x v="1"/>
    <m/>
    <m/>
    <n v="0"/>
    <n v="1"/>
    <n v="18"/>
    <n v="3.0780388941146573"/>
    <n v="20.967917385931642"/>
    <n v="2.8761240476910115"/>
    <n v="9847.6817775014351"/>
    <n v="20.967917385931642"/>
    <n v="2.8761215050724398"/>
    <n v="9847.6817775014351"/>
    <n v="20.967917385931642"/>
    <n v="2.8761215050724398"/>
  </r>
  <r>
    <n v="3221"/>
    <x v="1"/>
    <x v="1"/>
    <x v="3"/>
    <s v="62-304.520 (8), F.A.C."/>
    <x v="3"/>
    <x v="3"/>
    <x v="25"/>
    <x v="143"/>
    <s v="Bus and truck terminals"/>
    <n v="8130"/>
    <x v="0"/>
    <s v="Town of Indian River Shores               Indian River County"/>
    <x v="19"/>
    <x v="1"/>
    <m/>
    <m/>
    <n v="0"/>
    <n v="1"/>
    <n v="10"/>
    <n v="0.18392723441259912"/>
    <n v="0.87385664795021112"/>
    <n v="0.1091230663133754"/>
    <n v="399.66679771648654"/>
    <n v="0.87385664795021112"/>
    <n v="0.10912296984384537"/>
    <n v="399.66679771648654"/>
    <n v="0.87385664795021112"/>
    <n v="0.10912296984384537"/>
  </r>
  <r>
    <n v="3222"/>
    <x v="1"/>
    <x v="1"/>
    <x v="3"/>
    <s v="62-304.520 (8), F.A.C."/>
    <x v="3"/>
    <x v="3"/>
    <x v="25"/>
    <x v="58"/>
    <s v="Communications"/>
    <n v="8200"/>
    <x v="0"/>
    <s v="Town of Indian River Shores               Indian River County"/>
    <x v="19"/>
    <x v="1"/>
    <m/>
    <m/>
    <n v="0"/>
    <n v="1"/>
    <n v="14"/>
    <n v="1.3984759461173786"/>
    <n v="9.0710117721458321"/>
    <n v="1.2436621886741088"/>
    <n v="4214.0424348048036"/>
    <n v="9.0710117721458321"/>
    <n v="1.2436610892227191"/>
    <n v="4214.0424348048036"/>
    <n v="9.0710117721458321"/>
    <n v="1.2436610892227191"/>
  </r>
  <r>
    <n v="3223"/>
    <x v="1"/>
    <x v="1"/>
    <x v="3"/>
    <s v="62-304.520 (8), F.A.C."/>
    <x v="3"/>
    <x v="3"/>
    <x v="25"/>
    <x v="77"/>
    <s v="Water supply plants"/>
    <n v="8330"/>
    <x v="0"/>
    <s v="Town of Indian River Shores               Indian River County"/>
    <x v="19"/>
    <x v="1"/>
    <m/>
    <m/>
    <n v="0"/>
    <n v="1"/>
    <n v="6"/>
    <n v="0.65435901267835905"/>
    <n v="5.2652341574502115"/>
    <n v="0.76002463360237538"/>
    <n v="2529.5339370189522"/>
    <n v="5.2652341574502115"/>
    <n v="0.76002396170758824"/>
    <n v="2529.5339370189522"/>
    <n v="5.2652341574502115"/>
    <n v="0.76002396170758824"/>
  </r>
  <r>
    <n v="3224"/>
    <x v="1"/>
    <x v="1"/>
    <x v="3"/>
    <s v="62-304.520 (8), F.A.C."/>
    <x v="3"/>
    <x v="3"/>
    <x v="25"/>
    <x v="94"/>
    <s v="Sewage Treatment"/>
    <n v="8340"/>
    <x v="0"/>
    <s v="Town of Indian River Shores               Indian River County"/>
    <x v="19"/>
    <x v="1"/>
    <m/>
    <m/>
    <n v="0"/>
    <n v="1"/>
    <n v="190"/>
    <n v="23.78000417393886"/>
    <n v="172.88427287703777"/>
    <n v="24.672568927772112"/>
    <n v="84615.659625025917"/>
    <n v="172.88427287703777"/>
    <n v="24.672547116149644"/>
    <n v="84615.659625025917"/>
    <n v="172.88427287703777"/>
    <n v="24.672547116149644"/>
  </r>
  <r>
    <n v="3225"/>
    <x v="1"/>
    <x v="1"/>
    <x v="3"/>
    <s v="62-304.520 (8), F.A.C."/>
    <x v="3"/>
    <x v="3"/>
    <x v="25"/>
    <x v="25"/>
    <s v="Surface Water Collection Basin"/>
    <n v="8370"/>
    <x v="0"/>
    <s v="Town of Indian River Shores               Indian River County"/>
    <x v="19"/>
    <x v="1"/>
    <m/>
    <m/>
    <n v="0"/>
    <n v="1"/>
    <n v="6"/>
    <n v="0.4921636754510057"/>
    <n v="1.2092992289434352"/>
    <n v="0.19879613117572037"/>
    <n v="1292.3099184075918"/>
    <n v="1.2092992289434352"/>
    <n v="0.1987959554313066"/>
    <n v="1292.3099184075918"/>
    <n v="1.2092992289434352"/>
    <n v="0.1987959554313066"/>
  </r>
  <r>
    <n v="3226"/>
    <x v="1"/>
    <x v="1"/>
    <x v="3"/>
    <s v="62-304.520 (8), F.A.C."/>
    <x v="3"/>
    <x v="3"/>
    <x v="25"/>
    <x v="144"/>
    <s v="Other Open Lands- Unclassified"/>
    <n v="9999"/>
    <x v="0"/>
    <s v="Town of Indian River Shores               Indian River County"/>
    <x v="19"/>
    <x v="1"/>
    <m/>
    <m/>
    <n v="0"/>
    <n v="1"/>
    <n v="46"/>
    <n v="2.8975376609786867"/>
    <n v="20.232170238741062"/>
    <n v="2.9679594671748517"/>
    <n v="9487.6957295100656"/>
    <n v="20.232170238741062"/>
    <n v="2.9679568433697789"/>
    <n v="9487.6957295100656"/>
    <n v="20.232170238741062"/>
    <n v="2.9679568433697789"/>
  </r>
  <r>
    <n v="3227"/>
    <x v="1"/>
    <x v="2"/>
    <x v="3"/>
    <s v="62-304.520 (7)(b),(18), F.A.C."/>
    <x v="3"/>
    <x v="3"/>
    <x v="0"/>
    <x v="0"/>
    <s v="Improved Pasture"/>
    <n v="2110"/>
    <x v="0"/>
    <s v="Brevard County"/>
    <x v="0"/>
    <x v="0"/>
    <m/>
    <m/>
    <n v="0"/>
    <n v="1"/>
    <n v="24"/>
    <n v="5.0981762603712379"/>
    <n v="33.577124527182761"/>
    <n v="5.2801574713541672"/>
    <n v="11429.628396621774"/>
    <n v="33.577124527182761"/>
    <n v="5.2801528034656409"/>
    <n v="11429.628396621774"/>
    <n v="33.577124527182761"/>
    <n v="5.2801528034656409"/>
  </r>
  <r>
    <n v="3228"/>
    <x v="1"/>
    <x v="2"/>
    <x v="3"/>
    <s v="62-304.520 (7)(b),(18), F.A.C."/>
    <x v="3"/>
    <x v="3"/>
    <x v="0"/>
    <x v="4"/>
    <s v="Mixed Rangeland"/>
    <n v="2000"/>
    <x v="0"/>
    <s v="Indian River County"/>
    <x v="18"/>
    <x v="0"/>
    <m/>
    <m/>
    <n v="0"/>
    <n v="1"/>
    <n v="11"/>
    <n v="1.0702088494242203"/>
    <n v="5.4579155896398319"/>
    <n v="0.55870795678307916"/>
    <n v="2144.7087713103842"/>
    <n v="5.4579155896398319"/>
    <n v="0.55870746286097961"/>
    <n v="2144.7087713103842"/>
    <n v="5.4579155896398319"/>
    <n v="0.55870746286097961"/>
  </r>
  <r>
    <n v="3229"/>
    <x v="1"/>
    <x v="2"/>
    <x v="3"/>
    <s v="62-304.520 (7)(b),(18), F.A.C."/>
    <x v="3"/>
    <x v="3"/>
    <x v="0"/>
    <x v="4"/>
    <s v="Mixed Rangeland"/>
    <n v="3300"/>
    <x v="0"/>
    <s v="Brevard County"/>
    <x v="0"/>
    <x v="0"/>
    <m/>
    <m/>
    <n v="0"/>
    <n v="1"/>
    <n v="499"/>
    <n v="189.82743438515971"/>
    <n v="864.47789085335614"/>
    <n v="91.163498550653628"/>
    <n v="356748.97222671745"/>
    <n v="864.47789085335614"/>
    <n v="91.163417958161489"/>
    <n v="356748.97222671745"/>
    <n v="864.47789085335614"/>
    <n v="91.163417958161489"/>
  </r>
  <r>
    <n v="3230"/>
    <x v="1"/>
    <x v="2"/>
    <x v="3"/>
    <s v="62-304.520 (7)(b),(18), F.A.C."/>
    <x v="3"/>
    <x v="3"/>
    <x v="0"/>
    <x v="4"/>
    <s v="Mixed Rangeland"/>
    <n v="3300"/>
    <x v="0"/>
    <s v="Indian River County"/>
    <x v="18"/>
    <x v="0"/>
    <m/>
    <m/>
    <n v="0"/>
    <n v="1"/>
    <n v="6"/>
    <n v="2.1237378452472889E-3"/>
    <n v="1.0828572112452469E-2"/>
    <n v="1.1084676283558441E-3"/>
    <n v="4.2550753247647437"/>
    <n v="1.0828572112452469E-2"/>
    <n v="1.1084666484223187E-3"/>
    <n v="4.2550753247647437"/>
    <n v="1.0828572112452469E-2"/>
    <n v="1.1084666484223187E-3"/>
  </r>
  <r>
    <n v="3231"/>
    <x v="1"/>
    <x v="2"/>
    <x v="3"/>
    <s v="62-304.520 (7)(b),(18), F.A.C."/>
    <x v="3"/>
    <x v="3"/>
    <x v="1"/>
    <x v="5"/>
    <s v="Residential, Low Density-Less than two dwelling units/acre"/>
    <n v="1100"/>
    <x v="0"/>
    <s v="Brevard County"/>
    <x v="0"/>
    <x v="1"/>
    <m/>
    <m/>
    <n v="0"/>
    <n v="1"/>
    <n v="97"/>
    <n v="15.130523318202433"/>
    <n v="110.98404595963117"/>
    <n v="15.660758097241033"/>
    <n v="51128.618474985858"/>
    <n v="110.98404595963117"/>
    <n v="15.660744252450719"/>
    <n v="51128.618474985858"/>
    <n v="110.98404595963117"/>
    <n v="15.660744252450719"/>
  </r>
  <r>
    <n v="3232"/>
    <x v="1"/>
    <x v="2"/>
    <x v="3"/>
    <s v="62-304.520 (7)(b),(18), F.A.C."/>
    <x v="3"/>
    <x v="3"/>
    <x v="1"/>
    <x v="8"/>
    <s v="Residential, Medium Density-Two-five dwellingunits per acre"/>
    <n v="1200"/>
    <x v="0"/>
    <s v="Brevard County"/>
    <x v="0"/>
    <x v="1"/>
    <m/>
    <m/>
    <n v="0"/>
    <n v="1"/>
    <n v="109"/>
    <n v="45.619635052848295"/>
    <n v="421.37965927245386"/>
    <n v="62.559845893530436"/>
    <n v="163249.57169792734"/>
    <n v="421.37965927245386"/>
    <n v="62.559790587909603"/>
    <n v="163249.57169792734"/>
    <n v="421.37965927245386"/>
    <n v="62.559790587909603"/>
  </r>
  <r>
    <n v="3233"/>
    <x v="1"/>
    <x v="2"/>
    <x v="3"/>
    <s v="62-304.520 (7)(b),(18), F.A.C."/>
    <x v="3"/>
    <x v="3"/>
    <x v="1"/>
    <x v="9"/>
    <s v="Fixed Single Family Units"/>
    <n v="1210"/>
    <x v="0"/>
    <s v="Brevard County"/>
    <x v="0"/>
    <x v="1"/>
    <m/>
    <m/>
    <n v="0"/>
    <n v="1"/>
    <n v="355"/>
    <n v="63.159896828357041"/>
    <n v="553.96596045717843"/>
    <n v="81.167804067228261"/>
    <n v="223683.63253594365"/>
    <n v="553.96596045717843"/>
    <n v="81.167732311364432"/>
    <n v="223683.63253594365"/>
    <n v="553.96596045717843"/>
    <n v="81.167732311364432"/>
  </r>
  <r>
    <n v="3234"/>
    <x v="1"/>
    <x v="2"/>
    <x v="3"/>
    <s v="62-304.520 (7)(b),(18), F.A.C."/>
    <x v="3"/>
    <x v="3"/>
    <x v="1"/>
    <x v="10"/>
    <s v="Residential, High density; Multiple Dwelling Units, Low Rise &lt;Two stories or less&gt;"/>
    <n v="1330"/>
    <x v="0"/>
    <s v="Brevard County"/>
    <x v="0"/>
    <x v="1"/>
    <m/>
    <m/>
    <n v="0"/>
    <n v="1"/>
    <n v="21"/>
    <n v="5.5824388525314612"/>
    <n v="54.616334721962794"/>
    <n v="10.171959612639444"/>
    <n v="19274.240413542557"/>
    <n v="54.616334721962794"/>
    <n v="10.17195062018537"/>
    <n v="19274.240413542557"/>
    <n v="54.616334721962794"/>
    <n v="10.17195062018537"/>
  </r>
  <r>
    <n v="3235"/>
    <x v="1"/>
    <x v="2"/>
    <x v="3"/>
    <s v="62-304.520 (7)(b),(18), F.A.C."/>
    <x v="3"/>
    <x v="3"/>
    <x v="1"/>
    <x v="75"/>
    <s v="Disturbed land"/>
    <n v="7400"/>
    <x v="0"/>
    <s v="Brevard County"/>
    <x v="0"/>
    <x v="1"/>
    <m/>
    <m/>
    <n v="0"/>
    <n v="1"/>
    <n v="23"/>
    <n v="3.5733156499795222"/>
    <n v="16.395354075661626"/>
    <n v="1.4834929332720204"/>
    <n v="7594.2252202095042"/>
    <n v="16.395354075661626"/>
    <n v="1.4834916217998366"/>
    <n v="7594.2252202095042"/>
    <n v="16.395354075661626"/>
    <n v="1.4834916217998366"/>
  </r>
  <r>
    <n v="3236"/>
    <x v="1"/>
    <x v="2"/>
    <x v="3"/>
    <s v="62-304.520 (7)(b),(18), F.A.C."/>
    <x v="3"/>
    <x v="3"/>
    <x v="1"/>
    <x v="18"/>
    <s v="Spoil areas"/>
    <n v="7430"/>
    <x v="0"/>
    <s v="Brevard County"/>
    <x v="0"/>
    <x v="1"/>
    <m/>
    <m/>
    <n v="0"/>
    <n v="1"/>
    <n v="183"/>
    <n v="69.054984556733913"/>
    <n v="267.95891505161785"/>
    <n v="34.574100511580276"/>
    <n v="133669.92567667278"/>
    <n v="267.95891505161785"/>
    <n v="34.574069946573843"/>
    <n v="133669.92567667278"/>
    <n v="267.95891505161785"/>
    <n v="34.574069946573843"/>
  </r>
  <r>
    <n v="3237"/>
    <x v="1"/>
    <x v="2"/>
    <x v="3"/>
    <s v="62-304.520 (7)(b),(18), F.A.C."/>
    <x v="3"/>
    <x v="3"/>
    <x v="4"/>
    <x v="26"/>
    <s v="Herbaceous Dry Prairie"/>
    <n v="3100"/>
    <x v="1"/>
    <s v="Brevard County"/>
    <x v="0"/>
    <x v="1"/>
    <m/>
    <m/>
    <n v="0"/>
    <n v="1"/>
    <n v="160"/>
    <n v="63.053901328481416"/>
    <n v="314.66501227107562"/>
    <n v="32.477170139270946"/>
    <n v="127016.31723212791"/>
    <n v="314.66501227107562"/>
    <n v="32.477141428042032"/>
    <n v="127016.31723212791"/>
    <m/>
    <m/>
  </r>
  <r>
    <n v="3238"/>
    <x v="1"/>
    <x v="2"/>
    <x v="3"/>
    <s v="62-304.520 (7)(b),(18), F.A.C."/>
    <x v="3"/>
    <x v="3"/>
    <x v="4"/>
    <x v="27"/>
    <s v="Shrub and Brushland"/>
    <n v="3200"/>
    <x v="1"/>
    <s v="Brevard County"/>
    <x v="0"/>
    <x v="1"/>
    <m/>
    <m/>
    <n v="0"/>
    <n v="1"/>
    <n v="387"/>
    <n v="147.64412553281429"/>
    <n v="587.14329650180252"/>
    <n v="73.271166206416623"/>
    <n v="286614.55889013212"/>
    <n v="587.14329650180252"/>
    <n v="73.271101431523434"/>
    <n v="286614.55889013212"/>
    <m/>
    <m/>
  </r>
  <r>
    <n v="3239"/>
    <x v="1"/>
    <x v="2"/>
    <x v="3"/>
    <s v="62-304.520 (7)(b),(18), F.A.C."/>
    <x v="3"/>
    <x v="3"/>
    <x v="4"/>
    <x v="28"/>
    <s v="Pine flatwoods"/>
    <n v="4110"/>
    <x v="1"/>
    <s v="Brevard County"/>
    <x v="0"/>
    <x v="1"/>
    <m/>
    <m/>
    <n v="0"/>
    <n v="1"/>
    <n v="854"/>
    <n v="390.35554469251213"/>
    <n v="1684.4499975653623"/>
    <n v="101.25022044126774"/>
    <n v="726244.3606722703"/>
    <n v="1684.4499975653623"/>
    <n v="101.25013093167557"/>
    <n v="726244.3606722703"/>
    <m/>
    <m/>
  </r>
  <r>
    <n v="3240"/>
    <x v="1"/>
    <x v="2"/>
    <x v="3"/>
    <s v="62-304.520 (7)(b),(18), F.A.C."/>
    <x v="3"/>
    <x v="3"/>
    <x v="4"/>
    <x v="29"/>
    <s v="Upland Hardwood Forest"/>
    <n v="4200"/>
    <x v="1"/>
    <s v="Brevard County"/>
    <x v="0"/>
    <x v="1"/>
    <m/>
    <m/>
    <n v="0"/>
    <n v="1"/>
    <n v="53"/>
    <n v="11.876166697822077"/>
    <n v="34.09445838247656"/>
    <n v="4.0232824222158818"/>
    <n v="16331.734447890634"/>
    <n v="34.09445838247656"/>
    <n v="4.0232788654594849"/>
    <n v="16331.734447890634"/>
    <m/>
    <m/>
  </r>
  <r>
    <n v="3241"/>
    <x v="1"/>
    <x v="2"/>
    <x v="3"/>
    <s v="62-304.520 (7)(b),(18), F.A.C."/>
    <x v="3"/>
    <x v="3"/>
    <x v="4"/>
    <x v="33"/>
    <s v="Hardwood Conifer Mixed"/>
    <n v="4340"/>
    <x v="1"/>
    <s v="Brevard County"/>
    <x v="0"/>
    <x v="1"/>
    <m/>
    <m/>
    <n v="0"/>
    <n v="1"/>
    <n v="125"/>
    <n v="37.432609682294078"/>
    <n v="133.41894366950933"/>
    <n v="16.000195951483995"/>
    <n v="64752.574671183283"/>
    <n v="133.41894366950933"/>
    <n v="16.000181806615863"/>
    <n v="64752.574671183283"/>
    <m/>
    <m/>
  </r>
  <r>
    <n v="3242"/>
    <x v="1"/>
    <x v="2"/>
    <x v="3"/>
    <s v="62-304.520 (7)(b),(18), F.A.C."/>
    <x v="3"/>
    <x v="3"/>
    <x v="4"/>
    <x v="36"/>
    <s v="Streams and waterways"/>
    <n v="5100"/>
    <x v="1"/>
    <s v="Brevard County"/>
    <x v="0"/>
    <x v="1"/>
    <m/>
    <m/>
    <n v="0"/>
    <n v="1"/>
    <n v="329"/>
    <n v="100.44688196100189"/>
    <n v="101.39855279210632"/>
    <n v="12.586907551153748"/>
    <n v="42954.638819204265"/>
    <n v="101.39855279210632"/>
    <n v="12.586896423780809"/>
    <n v="42954.638819204265"/>
    <m/>
    <m/>
  </r>
  <r>
    <n v="3243"/>
    <x v="1"/>
    <x v="2"/>
    <x v="3"/>
    <s v="62-304.520 (7)(b),(18), F.A.C."/>
    <x v="3"/>
    <x v="3"/>
    <x v="4"/>
    <x v="39"/>
    <s v="Reservoirs"/>
    <n v="5300"/>
    <x v="1"/>
    <s v="Brevard County"/>
    <x v="0"/>
    <x v="1"/>
    <m/>
    <m/>
    <n v="0"/>
    <n v="1"/>
    <n v="5"/>
    <n v="0.23623933043952736"/>
    <n v="1.2814481440243461"/>
    <n v="0.18169759926327642"/>
    <n v="742.44660943162"/>
    <n v="1.2814481440243461"/>
    <n v="0.1816974386347075"/>
    <n v="742.44660943162"/>
    <m/>
    <m/>
  </r>
  <r>
    <n v="3244"/>
    <x v="1"/>
    <x v="2"/>
    <x v="3"/>
    <s v="62-304.520 (7)(b),(18), F.A.C."/>
    <x v="3"/>
    <x v="3"/>
    <x v="4"/>
    <x v="45"/>
    <s v="Mixed wetland hardwoods"/>
    <n v="6170"/>
    <x v="1"/>
    <s v="Brevard County"/>
    <x v="0"/>
    <x v="1"/>
    <m/>
    <m/>
    <n v="0"/>
    <n v="1"/>
    <n v="64"/>
    <n v="16.554094693015507"/>
    <n v="65.608009037628108"/>
    <n v="5.3076011455364904"/>
    <n v="22741.789379846497"/>
    <n v="65.608009037628108"/>
    <n v="5.3075964533865623"/>
    <n v="22741.789379846497"/>
    <m/>
    <m/>
  </r>
  <r>
    <n v="3245"/>
    <x v="1"/>
    <x v="2"/>
    <x v="3"/>
    <s v="62-304.520 (7)(b),(18), F.A.C."/>
    <x v="3"/>
    <x v="3"/>
    <x v="4"/>
    <x v="48"/>
    <s v="Cypress"/>
    <n v="6210"/>
    <x v="1"/>
    <s v="Brevard County"/>
    <x v="0"/>
    <x v="1"/>
    <m/>
    <m/>
    <n v="0"/>
    <n v="1"/>
    <n v="18"/>
    <n v="3.0792553943614531"/>
    <n v="15.808879597456604"/>
    <n v="1.385540405338455"/>
    <n v="6140.8798355595873"/>
    <n v="15.808879597456604"/>
    <n v="1.385539180460561"/>
    <n v="6140.8798355595873"/>
    <m/>
    <m/>
  </r>
  <r>
    <n v="3246"/>
    <x v="1"/>
    <x v="2"/>
    <x v="3"/>
    <s v="62-304.520 (7)(b),(18), F.A.C."/>
    <x v="3"/>
    <x v="3"/>
    <x v="4"/>
    <x v="49"/>
    <s v="Hydric pine flatwoods"/>
    <n v="6250"/>
    <x v="1"/>
    <s v="Brevard County"/>
    <x v="0"/>
    <x v="1"/>
    <m/>
    <m/>
    <n v="0"/>
    <n v="1"/>
    <n v="60"/>
    <n v="12.68828784904291"/>
    <n v="54.585716360410714"/>
    <n v="5.4400664826180645"/>
    <n v="24765.382594386148"/>
    <n v="54.585716360410714"/>
    <n v="5.440061673363024"/>
    <n v="24765.382594386148"/>
    <m/>
    <m/>
  </r>
  <r>
    <n v="3247"/>
    <x v="1"/>
    <x v="2"/>
    <x v="3"/>
    <s v="62-304.520 (7)(b),(18), F.A.C."/>
    <x v="3"/>
    <x v="3"/>
    <x v="4"/>
    <x v="50"/>
    <s v="Wetland Forested Mixed"/>
    <n v="6300"/>
    <x v="1"/>
    <s v="Brevard County"/>
    <x v="0"/>
    <x v="1"/>
    <m/>
    <m/>
    <n v="0"/>
    <n v="1"/>
    <n v="7"/>
    <n v="1.3647374574969398"/>
    <n v="6.8966703475787678"/>
    <n v="0.67656911693325028"/>
    <n v="2688.172469281893"/>
    <n v="6.8966703475787678"/>
    <n v="0.67656851881676661"/>
    <n v="2688.172469281893"/>
    <m/>
    <m/>
  </r>
  <r>
    <n v="3248"/>
    <x v="1"/>
    <x v="2"/>
    <x v="3"/>
    <s v="62-304.520 (7)(b),(18), F.A.C."/>
    <x v="3"/>
    <x v="3"/>
    <x v="4"/>
    <x v="51"/>
    <s v="Freshwater marshes"/>
    <n v="6410"/>
    <x v="1"/>
    <s v="Brevard County"/>
    <x v="0"/>
    <x v="1"/>
    <m/>
    <m/>
    <n v="0"/>
    <n v="1"/>
    <n v="137"/>
    <n v="30.228032970939498"/>
    <n v="147.08379360739022"/>
    <n v="12.93422848189412"/>
    <n v="56925.54320691061"/>
    <n v="147.08379360739022"/>
    <n v="12.934217047474394"/>
    <n v="56925.54320691061"/>
    <m/>
    <m/>
  </r>
  <r>
    <n v="3249"/>
    <x v="1"/>
    <x v="2"/>
    <x v="3"/>
    <s v="62-304.520 (7)(b),(18), F.A.C."/>
    <x v="3"/>
    <x v="3"/>
    <x v="4"/>
    <x v="53"/>
    <s v="Wet prairies"/>
    <n v="6430"/>
    <x v="1"/>
    <s v="Brevard County"/>
    <x v="0"/>
    <x v="1"/>
    <m/>
    <m/>
    <n v="0"/>
    <n v="1"/>
    <n v="190"/>
    <n v="56.168564585520983"/>
    <n v="210.75214798152518"/>
    <n v="16.064763393299021"/>
    <n v="107207.31111565328"/>
    <n v="210.75214798152518"/>
    <n v="16.064749191350465"/>
    <n v="107207.31111565328"/>
    <m/>
    <m/>
  </r>
  <r>
    <n v="3250"/>
    <x v="1"/>
    <x v="2"/>
    <x v="3"/>
    <s v="62-304.520 (7)(b),(18), F.A.C."/>
    <x v="3"/>
    <x v="3"/>
    <x v="4"/>
    <x v="55"/>
    <s v="Mixed scrub-shrub wetland"/>
    <n v="6460"/>
    <x v="1"/>
    <s v="Brevard County"/>
    <x v="0"/>
    <x v="1"/>
    <m/>
    <m/>
    <n v="0"/>
    <n v="1"/>
    <n v="195"/>
    <n v="60.695561050979052"/>
    <n v="261.38587977247784"/>
    <n v="22.228798413110376"/>
    <n v="94661.168695746484"/>
    <n v="261.38587977247784"/>
    <n v="22.228778761887146"/>
    <n v="94661.168695746484"/>
    <m/>
    <m/>
  </r>
  <r>
    <n v="3251"/>
    <x v="1"/>
    <x v="2"/>
    <x v="3"/>
    <s v="62-304.520 (7)(b),(18), F.A.C."/>
    <x v="3"/>
    <x v="3"/>
    <x v="4"/>
    <x v="102"/>
    <s v="Tidal creek"/>
    <n v="6510"/>
    <x v="1"/>
    <s v="Brevard County"/>
    <x v="0"/>
    <x v="1"/>
    <m/>
    <m/>
    <n v="0"/>
    <n v="1"/>
    <n v="4"/>
    <n v="0.21879119283722176"/>
    <n v="0.99150775342954223"/>
    <n v="0.13068243011026323"/>
    <n v="449.54942199540261"/>
    <n v="0.99150775342954223"/>
    <n v="0.13068231458131949"/>
    <n v="449.54942199540261"/>
    <m/>
    <m/>
  </r>
  <r>
    <n v="3252"/>
    <x v="1"/>
    <x v="2"/>
    <x v="3"/>
    <s v="62-304.520 (7)(b),(19), F.A.C."/>
    <x v="3"/>
    <x v="3"/>
    <x v="0"/>
    <x v="0"/>
    <s v="Improved Pasture"/>
    <n v="2000"/>
    <x v="0"/>
    <s v="City of Fellsmere           Indian River County"/>
    <x v="24"/>
    <x v="0"/>
    <m/>
    <m/>
    <n v="0"/>
    <n v="1"/>
    <n v="6105"/>
    <n v="3111.2876684906478"/>
    <n v="24132.888358323002"/>
    <n v="3958.3920272012165"/>
    <n v="7285096.2481526639"/>
    <n v="24132.888358323002"/>
    <n v="3958.3885278107396"/>
    <n v="7285096.2481526639"/>
    <n v="24132.888358323002"/>
    <n v="3958.3885278107396"/>
  </r>
  <r>
    <n v="3253"/>
    <x v="1"/>
    <x v="2"/>
    <x v="3"/>
    <s v="62-304.520 (7)(b),(19), F.A.C."/>
    <x v="3"/>
    <x v="3"/>
    <x v="0"/>
    <x v="0"/>
    <s v="Improved Pasture"/>
    <n v="2000"/>
    <x v="0"/>
    <s v="Indian River County"/>
    <x v="18"/>
    <x v="0"/>
    <m/>
    <m/>
    <n v="0"/>
    <n v="1"/>
    <n v="3158"/>
    <n v="1569.3586904039532"/>
    <n v="14154.89482228351"/>
    <n v="2297.4300386932659"/>
    <n v="4601193.7991245519"/>
    <n v="14154.89482228351"/>
    <n v="2297.4280076653331"/>
    <n v="4601193.7991245519"/>
    <n v="14154.89482228351"/>
    <n v="2297.4280076653331"/>
  </r>
  <r>
    <n v="3254"/>
    <x v="1"/>
    <x v="2"/>
    <x v="3"/>
    <s v="62-304.520 (7)(b),(19), F.A.C."/>
    <x v="3"/>
    <x v="3"/>
    <x v="0"/>
    <x v="0"/>
    <s v="Improved Pasture"/>
    <n v="2110"/>
    <x v="0"/>
    <s v="City of Fellsmere           Indian River County"/>
    <x v="24"/>
    <x v="0"/>
    <m/>
    <m/>
    <n v="0"/>
    <n v="1"/>
    <n v="1057"/>
    <n v="27.626582641009485"/>
    <n v="204.29858893077937"/>
    <n v="30.721839892745116"/>
    <n v="68454.46269398494"/>
    <n v="204.29858893077937"/>
    <n v="30.721812733304347"/>
    <n v="68454.46269398494"/>
    <n v="204.29858893077937"/>
    <n v="30.721812733304347"/>
  </r>
  <r>
    <n v="3255"/>
    <x v="1"/>
    <x v="2"/>
    <x v="3"/>
    <s v="62-304.520 (7)(b),(19), F.A.C."/>
    <x v="3"/>
    <x v="3"/>
    <x v="0"/>
    <x v="0"/>
    <s v="Improved Pasture"/>
    <n v="2110"/>
    <x v="0"/>
    <s v="City of Sebastian                          Indian River County"/>
    <x v="25"/>
    <x v="0"/>
    <m/>
    <m/>
    <n v="0"/>
    <n v="1"/>
    <n v="8"/>
    <n v="0.2817994303964475"/>
    <n v="2.2862438631279534"/>
    <n v="0.34053253717813753"/>
    <n v="976.80093564635308"/>
    <n v="2.2862438631279534"/>
    <n v="0.34053223613258499"/>
    <n v="976.80093564635308"/>
    <n v="2.2862438631279534"/>
    <n v="0.34053223613258499"/>
  </r>
  <r>
    <n v="3256"/>
    <x v="1"/>
    <x v="2"/>
    <x v="3"/>
    <s v="62-304.520 (7)(b),(19), F.A.C."/>
    <x v="3"/>
    <x v="3"/>
    <x v="0"/>
    <x v="0"/>
    <s v="Improved Pasture"/>
    <n v="2110"/>
    <x v="0"/>
    <s v="Indian River County"/>
    <x v="18"/>
    <x v="0"/>
    <m/>
    <m/>
    <n v="0"/>
    <n v="1"/>
    <n v="413"/>
    <n v="29.887267794710397"/>
    <n v="261.44667415218942"/>
    <n v="40.738496704180548"/>
    <n v="88252.794264788783"/>
    <n v="261.44667415218942"/>
    <n v="40.738460689580116"/>
    <n v="88252.794264788783"/>
    <n v="261.44667415218942"/>
    <n v="40.738460689580116"/>
  </r>
  <r>
    <n v="3257"/>
    <x v="1"/>
    <x v="2"/>
    <x v="3"/>
    <s v="62-304.520 (7)(b),(19), F.A.C."/>
    <x v="3"/>
    <x v="3"/>
    <x v="0"/>
    <x v="1"/>
    <s v="Woodland Pasture"/>
    <n v="1000"/>
    <x v="0"/>
    <s v="City of Sebastian                          Indian River County"/>
    <x v="25"/>
    <x v="0"/>
    <m/>
    <m/>
    <n v="0"/>
    <n v="1"/>
    <n v="2"/>
    <n v="1.463008427910859E-2"/>
    <n v="0.12474898858557122"/>
    <n v="1.7039445730554076E-2"/>
    <n v="50.667672662478253"/>
    <n v="0.12474898858557122"/>
    <n v="1.7039430666943949E-2"/>
    <n v="50.667672662478253"/>
    <n v="0.12474898858557122"/>
    <n v="1.7039430666943949E-2"/>
  </r>
  <r>
    <n v="3258"/>
    <x v="1"/>
    <x v="2"/>
    <x v="3"/>
    <s v="62-304.520 (7)(b),(19), F.A.C."/>
    <x v="3"/>
    <x v="3"/>
    <x v="0"/>
    <x v="1"/>
    <s v="Woodland Pasture"/>
    <n v="1000"/>
    <x v="0"/>
    <s v="Indian River County"/>
    <x v="18"/>
    <x v="0"/>
    <m/>
    <m/>
    <n v="0"/>
    <n v="1"/>
    <n v="7"/>
    <n v="0.62264627826452856"/>
    <n v="5.2066580743855058"/>
    <n v="0.7034587988844434"/>
    <n v="2140.308157648994"/>
    <n v="5.2066580743855058"/>
    <n v="0.70345817699631363"/>
    <n v="2140.308157648994"/>
    <n v="5.2066580743855058"/>
    <n v="0.70345817699631363"/>
  </r>
  <r>
    <n v="3259"/>
    <x v="1"/>
    <x v="2"/>
    <x v="3"/>
    <s v="62-304.520 (7)(b),(19), F.A.C."/>
    <x v="3"/>
    <x v="3"/>
    <x v="0"/>
    <x v="1"/>
    <s v="Woodland Pasture"/>
    <n v="2000"/>
    <x v="0"/>
    <s v="City of Fellsmere           Indian River County"/>
    <x v="24"/>
    <x v="0"/>
    <m/>
    <m/>
    <n v="0"/>
    <n v="1"/>
    <n v="148"/>
    <n v="50.972491261247271"/>
    <n v="367.70546451721179"/>
    <n v="60.425133836605653"/>
    <n v="110252.11770316659"/>
    <n v="367.70546451721179"/>
    <n v="60.425080418162985"/>
    <n v="110252.11770316659"/>
    <n v="367.70546451721179"/>
    <n v="60.425080418162985"/>
  </r>
  <r>
    <n v="3260"/>
    <x v="1"/>
    <x v="2"/>
    <x v="3"/>
    <s v="62-304.520 (7)(b),(19), F.A.C."/>
    <x v="3"/>
    <x v="3"/>
    <x v="0"/>
    <x v="1"/>
    <s v="Woodland Pasture"/>
    <n v="2000"/>
    <x v="0"/>
    <s v="Indian River County"/>
    <x v="18"/>
    <x v="0"/>
    <m/>
    <m/>
    <n v="0"/>
    <n v="1"/>
    <n v="646"/>
    <n v="227.49906631646081"/>
    <n v="1768.6927180602947"/>
    <n v="279.68144829149918"/>
    <n v="639048.31711940793"/>
    <n v="1768.6927180602947"/>
    <n v="279.68120104095215"/>
    <n v="639048.31711940793"/>
    <n v="1768.6927180602947"/>
    <n v="279.68120104095215"/>
  </r>
  <r>
    <n v="3261"/>
    <x v="1"/>
    <x v="2"/>
    <x v="3"/>
    <s v="62-304.520 (7)(b),(19), F.A.C."/>
    <x v="3"/>
    <x v="3"/>
    <x v="0"/>
    <x v="1"/>
    <s v="Woodland Pasture"/>
    <n v="2130"/>
    <x v="0"/>
    <s v="City of Fellsmere           Indian River County"/>
    <x v="24"/>
    <x v="0"/>
    <m/>
    <m/>
    <n v="0"/>
    <n v="1"/>
    <n v="68"/>
    <n v="0.37548784325556678"/>
    <n v="2.7788118798690706"/>
    <n v="0.46742303901642007"/>
    <n v="786.37202792173503"/>
    <n v="2.7788118798690706"/>
    <n v="0.46742262579414967"/>
    <n v="786.37202792173503"/>
    <n v="2.7788118798690706"/>
    <n v="0.46742262579414967"/>
  </r>
  <r>
    <n v="3262"/>
    <x v="1"/>
    <x v="2"/>
    <x v="3"/>
    <s v="62-304.520 (7)(b),(19), F.A.C."/>
    <x v="3"/>
    <x v="3"/>
    <x v="0"/>
    <x v="1"/>
    <s v="Woodland Pasture"/>
    <n v="2130"/>
    <x v="0"/>
    <s v="City of Sebastian                          Indian River County"/>
    <x v="25"/>
    <x v="0"/>
    <m/>
    <m/>
    <n v="0"/>
    <n v="1"/>
    <n v="2"/>
    <n v="1.1384169473965269E-2"/>
    <n v="9.8565038585451861E-2"/>
    <n v="1.3743624586998075E-2"/>
    <n v="43.855072437569575"/>
    <n v="9.8565038585451861E-2"/>
    <n v="1.374361243703701E-2"/>
    <n v="43.855072437569575"/>
    <n v="9.8565038585451861E-2"/>
    <n v="1.374361243703701E-2"/>
  </r>
  <r>
    <n v="3263"/>
    <x v="1"/>
    <x v="2"/>
    <x v="3"/>
    <s v="62-304.520 (7)(b),(19), F.A.C."/>
    <x v="3"/>
    <x v="3"/>
    <x v="0"/>
    <x v="1"/>
    <s v="Woodland Pasture"/>
    <n v="2130"/>
    <x v="0"/>
    <s v="Indian River County"/>
    <x v="18"/>
    <x v="0"/>
    <m/>
    <m/>
    <n v="0"/>
    <n v="1"/>
    <n v="151"/>
    <n v="14.853848857961585"/>
    <n v="88.213466420912141"/>
    <n v="13.566265615939216"/>
    <n v="31517.869374650436"/>
    <n v="88.213466420912141"/>
    <n v="13.566253622771214"/>
    <n v="31517.869374650436"/>
    <n v="88.213466420912141"/>
    <n v="13.566253622771214"/>
  </r>
  <r>
    <n v="3264"/>
    <x v="1"/>
    <x v="2"/>
    <x v="3"/>
    <s v="62-304.520 (7)(b),(19), F.A.C."/>
    <x v="3"/>
    <x v="3"/>
    <x v="0"/>
    <x v="104"/>
    <s v="Field Crops"/>
    <n v="2000"/>
    <x v="0"/>
    <s v="City of Fellsmere           Indian River County"/>
    <x v="24"/>
    <x v="0"/>
    <m/>
    <m/>
    <n v="0"/>
    <n v="1"/>
    <n v="61"/>
    <n v="17.537578667218"/>
    <n v="118.34875906865611"/>
    <n v="20.248802045627862"/>
    <n v="37725.123454440843"/>
    <n v="118.34875906865611"/>
    <n v="20.24878414480742"/>
    <n v="37725.123454440843"/>
    <n v="118.34875906865611"/>
    <n v="20.24878414480742"/>
  </r>
  <r>
    <n v="3265"/>
    <x v="1"/>
    <x v="2"/>
    <x v="3"/>
    <s v="62-304.520 (7)(b),(19), F.A.C."/>
    <x v="3"/>
    <x v="3"/>
    <x v="0"/>
    <x v="104"/>
    <s v="Field Crops"/>
    <n v="2000"/>
    <x v="0"/>
    <s v="Indian River County"/>
    <x v="18"/>
    <x v="0"/>
    <m/>
    <m/>
    <n v="0"/>
    <n v="1"/>
    <n v="6"/>
    <n v="0.48084653848161285"/>
    <n v="5.2369584206965802"/>
    <n v="0.81711123761510185"/>
    <n v="1843.4535902996884"/>
    <n v="5.2369584206965802"/>
    <n v="0.81711051525327971"/>
    <n v="1843.4535902996884"/>
    <n v="5.2369584206965802"/>
    <n v="0.81711051525327971"/>
  </r>
  <r>
    <n v="3266"/>
    <x v="1"/>
    <x v="2"/>
    <x v="3"/>
    <s v="62-304.520 (7)(b),(19), F.A.C."/>
    <x v="3"/>
    <x v="3"/>
    <x v="0"/>
    <x v="104"/>
    <s v="Field Crops"/>
    <n v="2150"/>
    <x v="0"/>
    <s v="Brevard County"/>
    <x v="0"/>
    <x v="0"/>
    <m/>
    <m/>
    <n v="0"/>
    <n v="1"/>
    <n v="23"/>
    <n v="3.8536861088486627"/>
    <n v="26.64508531581756"/>
    <n v="4.2750703782792261"/>
    <n v="7638.3830775390124"/>
    <n v="26.64508531581756"/>
    <n v="4.2750665989313408"/>
    <n v="7638.3830775390124"/>
    <n v="26.64508531581756"/>
    <n v="4.2750665989313408"/>
  </r>
  <r>
    <n v="3267"/>
    <x v="1"/>
    <x v="2"/>
    <x v="3"/>
    <s v="62-304.520 (7)(b),(19), F.A.C."/>
    <x v="3"/>
    <x v="3"/>
    <x v="0"/>
    <x v="104"/>
    <s v="Field Crops"/>
    <n v="2150"/>
    <x v="0"/>
    <s v="City of Fellsmere           Indian River County"/>
    <x v="24"/>
    <x v="0"/>
    <m/>
    <m/>
    <n v="0"/>
    <n v="1"/>
    <n v="32"/>
    <n v="5.0826982720990751E-3"/>
    <n v="1.8802277020172807E-2"/>
    <n v="2.6026388515973256E-3"/>
    <n v="9.1138115497650141"/>
    <n v="1.8802277020172807E-2"/>
    <n v="2.6026365507515396E-3"/>
    <n v="9.1138115497650141"/>
    <n v="1.8802277020172807E-2"/>
    <n v="2.6026365507515396E-3"/>
  </r>
  <r>
    <n v="3268"/>
    <x v="1"/>
    <x v="2"/>
    <x v="3"/>
    <s v="62-304.520 (7)(b),(19), F.A.C."/>
    <x v="3"/>
    <x v="3"/>
    <x v="0"/>
    <x v="104"/>
    <s v="Field Crops"/>
    <n v="2150"/>
    <x v="0"/>
    <s v="Indian River County"/>
    <x v="18"/>
    <x v="0"/>
    <m/>
    <m/>
    <n v="0"/>
    <n v="1"/>
    <n v="8"/>
    <n v="0.81724542047594684"/>
    <n v="5.4154262087491354"/>
    <n v="0.81947392004211628"/>
    <n v="1642.175557776862"/>
    <n v="5.4154262087491354"/>
    <n v="0.8194731955915795"/>
    <n v="1642.175557776862"/>
    <n v="5.4154262087491354"/>
    <n v="0.8194731955915795"/>
  </r>
  <r>
    <n v="3269"/>
    <x v="1"/>
    <x v="2"/>
    <x v="3"/>
    <s v="62-304.520 (7)(b),(19), F.A.C."/>
    <x v="3"/>
    <x v="3"/>
    <x v="0"/>
    <x v="2"/>
    <s v="Citrus groves"/>
    <n v="1000"/>
    <x v="0"/>
    <s v="Indian River County"/>
    <x v="18"/>
    <x v="0"/>
    <m/>
    <m/>
    <n v="0"/>
    <n v="1"/>
    <n v="4"/>
    <n v="2.064060040908058E-2"/>
    <n v="0.16232165808311533"/>
    <n v="2.2357793932366869E-2"/>
    <n v="58.287593196741817"/>
    <n v="0.16232165808311533"/>
    <n v="2.2357774167106013E-2"/>
    <n v="58.287593196741817"/>
    <n v="0.16232165808311533"/>
    <n v="2.2357774167106013E-2"/>
  </r>
  <r>
    <n v="3270"/>
    <x v="1"/>
    <x v="2"/>
    <x v="3"/>
    <s v="62-304.520 (7)(b),(19), F.A.C."/>
    <x v="3"/>
    <x v="3"/>
    <x v="0"/>
    <x v="2"/>
    <s v="Citrus groves"/>
    <n v="2000"/>
    <x v="0"/>
    <s v="City of Sebastian                          Indian River County"/>
    <x v="25"/>
    <x v="0"/>
    <m/>
    <m/>
    <n v="0"/>
    <n v="1"/>
    <n v="183"/>
    <n v="71.075906557898406"/>
    <n v="522.03432201044609"/>
    <n v="59.344748217361833"/>
    <n v="208569.83596579276"/>
    <n v="522.03432201044609"/>
    <n v="59.344695754027015"/>
    <n v="208569.83596579276"/>
    <n v="522.03432201044609"/>
    <n v="59.344695754027015"/>
  </r>
  <r>
    <n v="3271"/>
    <x v="1"/>
    <x v="2"/>
    <x v="3"/>
    <s v="62-304.520 (7)(b),(19), F.A.C."/>
    <x v="3"/>
    <x v="3"/>
    <x v="0"/>
    <x v="2"/>
    <s v="Citrus groves"/>
    <n v="2000"/>
    <x v="0"/>
    <s v="Indian River County"/>
    <x v="18"/>
    <x v="0"/>
    <m/>
    <m/>
    <n v="0"/>
    <n v="1"/>
    <n v="8136"/>
    <n v="4094.0749857849387"/>
    <n v="29683.357727691437"/>
    <n v="3350.7497502754723"/>
    <n v="11857305.043676546"/>
    <n v="29683.357727691437"/>
    <n v="3350.7467880671647"/>
    <n v="11857305.043676546"/>
    <n v="29683.357727691437"/>
    <n v="3350.7467880671647"/>
  </r>
  <r>
    <n v="3272"/>
    <x v="1"/>
    <x v="2"/>
    <x v="3"/>
    <s v="62-304.520 (7)(b),(19), F.A.C."/>
    <x v="3"/>
    <x v="3"/>
    <x v="0"/>
    <x v="2"/>
    <s v="Citrus groves"/>
    <n v="2210"/>
    <x v="0"/>
    <s v="City of Sebastian                          Indian River County"/>
    <x v="25"/>
    <x v="0"/>
    <m/>
    <m/>
    <n v="0"/>
    <n v="1"/>
    <n v="41"/>
    <n v="0.67094770938038628"/>
    <n v="5.7136212928292966"/>
    <n v="0.7613521515028211"/>
    <n v="2371.0742597166318"/>
    <n v="5.7136212928292966"/>
    <n v="0.76135147843445306"/>
    <n v="2371.0742597166318"/>
    <n v="5.7136212928292966"/>
    <n v="0.76135147843445306"/>
  </r>
  <r>
    <n v="3273"/>
    <x v="1"/>
    <x v="2"/>
    <x v="3"/>
    <s v="62-304.520 (7)(b),(19), F.A.C."/>
    <x v="3"/>
    <x v="3"/>
    <x v="0"/>
    <x v="2"/>
    <s v="Citrus groves"/>
    <n v="2210"/>
    <x v="0"/>
    <s v="Indian River County"/>
    <x v="18"/>
    <x v="0"/>
    <m/>
    <m/>
    <n v="0"/>
    <n v="1"/>
    <n v="1853"/>
    <n v="246.73048868070325"/>
    <n v="1761.0115549882573"/>
    <n v="201.88488930754897"/>
    <n v="710810.26066113403"/>
    <n v="1761.0115549882573"/>
    <n v="201.88471083253884"/>
    <n v="710810.26066113403"/>
    <n v="1761.0115549882573"/>
    <n v="201.88471083253884"/>
  </r>
  <r>
    <n v="3274"/>
    <x v="1"/>
    <x v="2"/>
    <x v="3"/>
    <s v="62-304.520 (7)(b),(19), F.A.C."/>
    <x v="3"/>
    <x v="3"/>
    <x v="0"/>
    <x v="3"/>
    <s v="Abandoned tree crops"/>
    <n v="2000"/>
    <x v="0"/>
    <s v="Indian River County"/>
    <x v="18"/>
    <x v="0"/>
    <m/>
    <m/>
    <n v="0"/>
    <n v="1"/>
    <n v="348"/>
    <n v="169.42730396907891"/>
    <n v="1082.8059269235644"/>
    <n v="194.84641334030658"/>
    <n v="485196.90088322037"/>
    <n v="1082.8059269235644"/>
    <n v="194.84624108761483"/>
    <n v="485196.90088322037"/>
    <n v="1082.8059269235644"/>
    <n v="194.84624108761483"/>
  </r>
  <r>
    <n v="3275"/>
    <x v="1"/>
    <x v="2"/>
    <x v="3"/>
    <s v="62-304.520 (7)(b),(19), F.A.C."/>
    <x v="3"/>
    <x v="3"/>
    <x v="0"/>
    <x v="3"/>
    <s v="Abandoned tree crops"/>
    <n v="2240"/>
    <x v="0"/>
    <s v="Indian River County"/>
    <x v="18"/>
    <x v="0"/>
    <m/>
    <m/>
    <n v="0"/>
    <n v="1"/>
    <n v="22"/>
    <n v="0.45720375340861702"/>
    <n v="2.9355716427950709"/>
    <n v="0.53430006929280205"/>
    <n v="1309.8522159953668"/>
    <n v="2.9355716427950709"/>
    <n v="0.53429959694833595"/>
    <n v="1309.8522159953668"/>
    <n v="2.9355716427950709"/>
    <n v="0.53429959694833595"/>
  </r>
  <r>
    <n v="3276"/>
    <x v="1"/>
    <x v="2"/>
    <x v="3"/>
    <s v="62-304.520 (7)(b),(19), F.A.C."/>
    <x v="3"/>
    <x v="3"/>
    <x v="0"/>
    <x v="119"/>
    <s v="Ornamentals"/>
    <n v="2000"/>
    <x v="0"/>
    <s v="Indian River County"/>
    <x v="18"/>
    <x v="0"/>
    <m/>
    <m/>
    <n v="0"/>
    <n v="1"/>
    <n v="56"/>
    <n v="23.038641433150463"/>
    <n v="194.04731852969013"/>
    <n v="30.534431583972836"/>
    <n v="68509.574449711188"/>
    <n v="194.04731852969013"/>
    <n v="30.534404590209164"/>
    <n v="68509.574449711188"/>
    <n v="194.04731852969013"/>
    <n v="30.534404590209164"/>
  </r>
  <r>
    <n v="3277"/>
    <x v="1"/>
    <x v="2"/>
    <x v="3"/>
    <s v="62-304.520 (7)(b),(19), F.A.C."/>
    <x v="3"/>
    <x v="3"/>
    <x v="0"/>
    <x v="119"/>
    <s v="Ornamentals"/>
    <n v="2430"/>
    <x v="0"/>
    <s v="Indian River County"/>
    <x v="18"/>
    <x v="0"/>
    <m/>
    <m/>
    <n v="0"/>
    <n v="1"/>
    <n v="16"/>
    <n v="1.3817784186147315"/>
    <n v="11.459612476835256"/>
    <n v="1.7663604560402295"/>
    <n v="4067.6336302928785"/>
    <n v="11.459612476835256"/>
    <n v="1.7663588945008704"/>
    <n v="4067.6336302928785"/>
    <n v="11.459612476835256"/>
    <n v="1.7663588945008704"/>
  </r>
  <r>
    <n v="3278"/>
    <x v="1"/>
    <x v="2"/>
    <x v="3"/>
    <s v="62-304.520 (7)(b),(19), F.A.C."/>
    <x v="3"/>
    <x v="3"/>
    <x v="0"/>
    <x v="121"/>
    <s v="Horse Farms"/>
    <n v="2000"/>
    <x v="0"/>
    <s v="Indian River County"/>
    <x v="18"/>
    <x v="0"/>
    <m/>
    <m/>
    <n v="0"/>
    <n v="1"/>
    <n v="188"/>
    <n v="78.593361396533524"/>
    <n v="647.63333891157049"/>
    <n v="102.53376895150025"/>
    <n v="241665.25853739204"/>
    <n v="647.63333891157049"/>
    <n v="102.53367830719542"/>
    <n v="241665.25853739204"/>
    <n v="647.63333891157049"/>
    <n v="102.53367830719542"/>
  </r>
  <r>
    <n v="3279"/>
    <x v="1"/>
    <x v="2"/>
    <x v="3"/>
    <s v="62-304.520 (7)(b),(19), F.A.C."/>
    <x v="3"/>
    <x v="3"/>
    <x v="0"/>
    <x v="121"/>
    <s v="Horse Farms"/>
    <n v="2510"/>
    <x v="0"/>
    <s v="Indian River County"/>
    <x v="18"/>
    <x v="0"/>
    <m/>
    <m/>
    <n v="0"/>
    <n v="1"/>
    <n v="40"/>
    <n v="1.4250482320807882"/>
    <n v="12.273178367630877"/>
    <n v="1.9419106426688189"/>
    <n v="4412.4884618332826"/>
    <n v="12.273178367630877"/>
    <n v="1.9419089259354736"/>
    <n v="4412.4884618332826"/>
    <n v="12.273178367630877"/>
    <n v="1.9419089259354736"/>
  </r>
  <r>
    <n v="3280"/>
    <x v="1"/>
    <x v="2"/>
    <x v="3"/>
    <s v="62-304.520 (7)(b),(19), F.A.C."/>
    <x v="3"/>
    <x v="3"/>
    <x v="0"/>
    <x v="122"/>
    <s v="Aquaculture"/>
    <n v="2000"/>
    <x v="0"/>
    <s v="City of Fellsmere           Indian River County"/>
    <x v="24"/>
    <x v="0"/>
    <m/>
    <m/>
    <n v="0"/>
    <n v="1"/>
    <n v="52"/>
    <n v="21.936850185251231"/>
    <n v="168.88527608586656"/>
    <n v="23.871610316349123"/>
    <n v="81868.976944633527"/>
    <n v="168.88527608586656"/>
    <n v="23.871589212808811"/>
    <n v="81868.976944633527"/>
    <n v="168.88527608586656"/>
    <n v="23.871589212808811"/>
  </r>
  <r>
    <n v="3281"/>
    <x v="1"/>
    <x v="2"/>
    <x v="3"/>
    <s v="62-304.520 (7)(b),(19), F.A.C."/>
    <x v="3"/>
    <x v="3"/>
    <x v="0"/>
    <x v="122"/>
    <s v="Aquaculture"/>
    <n v="2000"/>
    <x v="0"/>
    <s v="City of Sebastian                          Indian River County"/>
    <x v="25"/>
    <x v="0"/>
    <m/>
    <m/>
    <n v="0"/>
    <n v="1"/>
    <n v="6"/>
    <n v="0.13295218302472919"/>
    <n v="1.3426879953244768"/>
    <n v="0.19661918123448716"/>
    <n v="549.67512150815878"/>
    <n v="1.3426879953244768"/>
    <n v="0.19661900741459162"/>
    <n v="549.67512150815878"/>
    <n v="1.3426879953244768"/>
    <n v="0.19661900741459162"/>
  </r>
  <r>
    <n v="3282"/>
    <x v="1"/>
    <x v="2"/>
    <x v="3"/>
    <s v="62-304.520 (7)(b),(19), F.A.C."/>
    <x v="3"/>
    <x v="3"/>
    <x v="0"/>
    <x v="122"/>
    <s v="Aquaculture"/>
    <n v="2540"/>
    <x v="0"/>
    <s v="City of Fellsmere           Indian River County"/>
    <x v="24"/>
    <x v="0"/>
    <m/>
    <m/>
    <n v="0"/>
    <n v="1"/>
    <n v="15"/>
    <n v="3.5078276956896372E-3"/>
    <n v="2.1908480897074908E-2"/>
    <n v="2.6559571780396269E-3"/>
    <n v="10.211143071559775"/>
    <n v="2.1908480897074908E-2"/>
    <n v="2.6559548300581284E-3"/>
    <n v="10.211143071559775"/>
    <n v="2.1908480897074908E-2"/>
    <n v="2.6559548300581284E-3"/>
  </r>
  <r>
    <n v="3283"/>
    <x v="1"/>
    <x v="2"/>
    <x v="3"/>
    <s v="62-304.520 (7)(b),(19), F.A.C."/>
    <x v="3"/>
    <x v="3"/>
    <x v="0"/>
    <x v="122"/>
    <s v="Aquaculture"/>
    <n v="2540"/>
    <x v="0"/>
    <s v="City of Sebastian                          Indian River County"/>
    <x v="25"/>
    <x v="0"/>
    <m/>
    <m/>
    <n v="0"/>
    <n v="1"/>
    <n v="2"/>
    <n v="4.053353384809872E-2"/>
    <n v="0.38477058003313552"/>
    <n v="5.4768566452367023E-2"/>
    <n v="160.12243493241371"/>
    <n v="0.38477058003313552"/>
    <n v="5.4768518034575782E-2"/>
    <n v="160.12243493241371"/>
    <n v="0.38477058003313552"/>
    <n v="5.4768518034575782E-2"/>
  </r>
  <r>
    <n v="3284"/>
    <x v="1"/>
    <x v="2"/>
    <x v="3"/>
    <s v="62-304.520 (7)(b),(19), F.A.C."/>
    <x v="3"/>
    <x v="3"/>
    <x v="0"/>
    <x v="4"/>
    <s v="Mixed Rangeland"/>
    <n v="2000"/>
    <x v="0"/>
    <s v="City of Fellsmere           Indian River County"/>
    <x v="24"/>
    <x v="0"/>
    <m/>
    <m/>
    <n v="0"/>
    <n v="1"/>
    <n v="2531"/>
    <n v="1260.8959028647346"/>
    <n v="8763.8590378422996"/>
    <n v="962.20332601118321"/>
    <n v="3661983.2408545786"/>
    <n v="8763.8590378422996"/>
    <n v="962.2024753816562"/>
    <n v="3661983.2408545786"/>
    <n v="8763.8590378422996"/>
    <n v="962.2024753816562"/>
  </r>
  <r>
    <n v="3285"/>
    <x v="1"/>
    <x v="2"/>
    <x v="3"/>
    <s v="62-304.520 (7)(b),(19), F.A.C."/>
    <x v="3"/>
    <x v="3"/>
    <x v="0"/>
    <x v="4"/>
    <s v="Mixed Rangeland"/>
    <n v="2000"/>
    <x v="0"/>
    <s v="City of Sebastian                          Indian River County"/>
    <x v="25"/>
    <x v="0"/>
    <m/>
    <m/>
    <n v="0"/>
    <n v="1"/>
    <n v="260"/>
    <n v="110.02559719672313"/>
    <n v="790.69382964469185"/>
    <n v="86.610280659624593"/>
    <n v="330603.21881888976"/>
    <n v="790.69382964469185"/>
    <n v="86.610204092374943"/>
    <n v="330603.21881888976"/>
    <n v="790.69382964469185"/>
    <n v="86.610204092374943"/>
  </r>
  <r>
    <n v="3286"/>
    <x v="1"/>
    <x v="2"/>
    <x v="3"/>
    <s v="62-304.520 (7)(b),(19), F.A.C."/>
    <x v="3"/>
    <x v="3"/>
    <x v="0"/>
    <x v="4"/>
    <s v="Mixed Rangeland"/>
    <n v="2000"/>
    <x v="0"/>
    <s v="Indian River County"/>
    <x v="18"/>
    <x v="0"/>
    <m/>
    <m/>
    <n v="0"/>
    <n v="1"/>
    <n v="7456"/>
    <n v="3939.5738016609162"/>
    <n v="25700.721104582019"/>
    <n v="2795.5920278572889"/>
    <n v="10636808.553694241"/>
    <n v="25700.721104582019"/>
    <n v="2795.5895564325388"/>
    <n v="10636808.553694241"/>
    <n v="25700.721104582019"/>
    <n v="2795.5895564325388"/>
  </r>
  <r>
    <n v="3287"/>
    <x v="1"/>
    <x v="2"/>
    <x v="3"/>
    <s v="62-304.520 (7)(b),(19), F.A.C."/>
    <x v="3"/>
    <x v="3"/>
    <x v="0"/>
    <x v="4"/>
    <s v="Mixed Rangeland"/>
    <n v="3300"/>
    <x v="0"/>
    <s v="Brevard County"/>
    <x v="0"/>
    <x v="0"/>
    <m/>
    <m/>
    <n v="0"/>
    <n v="1"/>
    <n v="89"/>
    <n v="25.141520006928843"/>
    <n v="122.18212258137098"/>
    <n v="12.019050116317521"/>
    <n v="47698.875831594094"/>
    <n v="122.18212258137098"/>
    <n v="12.019039490955223"/>
    <n v="47698.875831594094"/>
    <n v="122.18212258137098"/>
    <n v="12.019039490955223"/>
  </r>
  <r>
    <n v="3288"/>
    <x v="1"/>
    <x v="2"/>
    <x v="3"/>
    <s v="62-304.520 (7)(b),(19), F.A.C."/>
    <x v="3"/>
    <x v="3"/>
    <x v="0"/>
    <x v="4"/>
    <s v="Mixed Rangeland"/>
    <n v="3300"/>
    <x v="0"/>
    <s v="City of Fellsmere           Indian River County"/>
    <x v="24"/>
    <x v="0"/>
    <m/>
    <m/>
    <n v="0"/>
    <n v="1"/>
    <n v="2560"/>
    <n v="1000.9211631207615"/>
    <n v="5894.0977147278609"/>
    <n v="614.60422646561619"/>
    <n v="2378895.6713102432"/>
    <n v="5894.0977147278609"/>
    <n v="614.60368312878802"/>
    <n v="2378895.6713102432"/>
    <n v="5894.0977147278609"/>
    <n v="614.60368312878802"/>
  </r>
  <r>
    <n v="3289"/>
    <x v="1"/>
    <x v="2"/>
    <x v="3"/>
    <s v="62-304.520 (7)(b),(19), F.A.C."/>
    <x v="3"/>
    <x v="3"/>
    <x v="0"/>
    <x v="4"/>
    <s v="Mixed Rangeland"/>
    <n v="3300"/>
    <x v="0"/>
    <s v="City of Sebastian                          Indian River County"/>
    <x v="25"/>
    <x v="0"/>
    <m/>
    <m/>
    <n v="0"/>
    <n v="1"/>
    <n v="164"/>
    <n v="50.837741189555466"/>
    <n v="363.66316930250247"/>
    <n v="40.478675177822772"/>
    <n v="153884.35564892495"/>
    <n v="363.66316930250247"/>
    <n v="40.478639392915888"/>
    <n v="153884.35564892495"/>
    <n v="363.66316930250247"/>
    <n v="40.478639392915888"/>
  </r>
  <r>
    <n v="3290"/>
    <x v="1"/>
    <x v="2"/>
    <x v="3"/>
    <s v="62-304.520 (7)(b),(19), F.A.C."/>
    <x v="3"/>
    <x v="3"/>
    <x v="0"/>
    <x v="4"/>
    <s v="Mixed Rangeland"/>
    <n v="3300"/>
    <x v="0"/>
    <s v="Indian River County"/>
    <x v="18"/>
    <x v="0"/>
    <m/>
    <m/>
    <n v="0"/>
    <n v="1"/>
    <n v="3240"/>
    <n v="895.09625255448043"/>
    <n v="4822.1272272674305"/>
    <n v="501.16242049390303"/>
    <n v="1980546.228977513"/>
    <n v="4822.1272272674305"/>
    <n v="501.16197744455792"/>
    <n v="1980546.228977513"/>
    <n v="4822.1272272674305"/>
    <n v="501.16197744455792"/>
  </r>
  <r>
    <n v="3291"/>
    <x v="1"/>
    <x v="2"/>
    <x v="3"/>
    <s v="62-304.520 (7)(b),(19), F.A.C."/>
    <x v="3"/>
    <x v="3"/>
    <x v="26"/>
    <x v="5"/>
    <s v="Residential, Low Density-Less than two dwelling units/acre"/>
    <n v="1100"/>
    <x v="0"/>
    <s v="City of Fellsmere           Indian River County"/>
    <x v="24"/>
    <x v="1"/>
    <m/>
    <m/>
    <n v="0"/>
    <n v="1"/>
    <n v="3"/>
    <n v="4.2483988159425334E-2"/>
    <n v="0.27105488185309307"/>
    <n v="3.2450777466890471E-2"/>
    <n v="132.84818117149098"/>
    <n v="0.27105488185309307"/>
    <n v="3.2450748778993829E-2"/>
    <n v="132.84818117149098"/>
    <n v="0.27105488185309307"/>
    <n v="3.2450748778993829E-2"/>
  </r>
  <r>
    <n v="3292"/>
    <x v="1"/>
    <x v="2"/>
    <x v="3"/>
    <s v="62-304.520 (7)(b),(19), F.A.C."/>
    <x v="3"/>
    <x v="3"/>
    <x v="26"/>
    <x v="8"/>
    <s v="Residential, Medium Density-Two-five dwellingunits per acre"/>
    <n v="1200"/>
    <x v="0"/>
    <s v="City of Fellsmere           Indian River County"/>
    <x v="24"/>
    <x v="1"/>
    <m/>
    <m/>
    <n v="0"/>
    <n v="1"/>
    <n v="53"/>
    <n v="0.55382574828076914"/>
    <n v="4.6931712199152082"/>
    <n v="0.64149566107864087"/>
    <n v="2000.3106588397463"/>
    <n v="4.6931712199152082"/>
    <n v="0.64149509396861615"/>
    <n v="2000.3106588397463"/>
    <n v="4.6931712199152082"/>
    <n v="0.64149509396861615"/>
  </r>
  <r>
    <n v="3293"/>
    <x v="1"/>
    <x v="2"/>
    <x v="3"/>
    <s v="62-304.520 (7)(b),(19), F.A.C."/>
    <x v="3"/>
    <x v="3"/>
    <x v="26"/>
    <x v="9"/>
    <s v="Fixed Single Family Units"/>
    <n v="1210"/>
    <x v="0"/>
    <s v="City of Fellsmere           Indian River County"/>
    <x v="24"/>
    <x v="1"/>
    <m/>
    <m/>
    <n v="0"/>
    <n v="1"/>
    <n v="1"/>
    <n v="2.25783103025541E-4"/>
    <n v="2.0978469916546035E-3"/>
    <n v="3.0350798998521935E-4"/>
    <n v="0.86564524295412459"/>
    <n v="2.0978469916546035E-3"/>
    <n v="3.0350772167097402E-4"/>
    <n v="0.86564524295412459"/>
    <n v="2.0978469916546035E-3"/>
    <n v="3.0350772167097402E-4"/>
  </r>
  <r>
    <n v="3294"/>
    <x v="1"/>
    <x v="2"/>
    <x v="3"/>
    <s v="62-304.520 (7)(b),(19), F.A.C."/>
    <x v="3"/>
    <x v="3"/>
    <x v="26"/>
    <x v="11"/>
    <s v="Commercial and Services"/>
    <n v="1400"/>
    <x v="0"/>
    <s v="City of Fellsmere           Indian River County"/>
    <x v="24"/>
    <x v="1"/>
    <m/>
    <m/>
    <n v="0"/>
    <n v="1"/>
    <n v="1"/>
    <n v="5.9038568082637098E-2"/>
    <n v="0.50367058243524043"/>
    <n v="6.2264333948662438E-2"/>
    <n v="212.0614951907726"/>
    <n v="0.50367058243524043"/>
    <n v="6.2264278904286902E-2"/>
    <n v="212.0614951907726"/>
    <n v="0.50367058243524043"/>
    <n v="6.2264278904286902E-2"/>
  </r>
  <r>
    <n v="3295"/>
    <x v="1"/>
    <x v="2"/>
    <x v="3"/>
    <s v="62-304.520 (7)(b),(19), F.A.C."/>
    <x v="3"/>
    <x v="3"/>
    <x v="26"/>
    <x v="64"/>
    <s v="Retail Sales and Services"/>
    <n v="1410"/>
    <x v="0"/>
    <s v="City of Fellsmere           Indian River County"/>
    <x v="24"/>
    <x v="1"/>
    <m/>
    <m/>
    <n v="0"/>
    <n v="1"/>
    <n v="21"/>
    <n v="6.4381443472042079"/>
    <n v="53.88878602605871"/>
    <n v="7.013242736094762"/>
    <n v="23889.443814039303"/>
    <n v="53.88878602605871"/>
    <n v="7.0132365360835927"/>
    <n v="23889.443814039303"/>
    <n v="53.88878602605871"/>
    <n v="7.0132365360835927"/>
  </r>
  <r>
    <n v="3296"/>
    <x v="1"/>
    <x v="2"/>
    <x v="3"/>
    <s v="62-304.520 (7)(b),(19), F.A.C."/>
    <x v="3"/>
    <x v="3"/>
    <x v="26"/>
    <x v="65"/>
    <s v="Wholesale Sales and Services &lt;Excluding warehouses associated with industrial use&gt;"/>
    <n v="1420"/>
    <x v="0"/>
    <s v="City of Fellsmere           Indian River County"/>
    <x v="24"/>
    <x v="1"/>
    <m/>
    <m/>
    <n v="0"/>
    <n v="1"/>
    <n v="4"/>
    <n v="4.9099379739421981E-2"/>
    <n v="0.29381368039729039"/>
    <n v="3.7890660283044907E-2"/>
    <n v="151.72289094351373"/>
    <n v="0.29381368039729039"/>
    <n v="3.7890626786055537E-2"/>
    <n v="151.72289094351373"/>
    <n v="0.29381368039729039"/>
    <n v="3.7890626786055537E-2"/>
  </r>
  <r>
    <n v="3297"/>
    <x v="1"/>
    <x v="2"/>
    <x v="3"/>
    <s v="62-304.520 (7)(b),(19), F.A.C."/>
    <x v="3"/>
    <x v="3"/>
    <x v="26"/>
    <x v="67"/>
    <s v="Tourist Services"/>
    <n v="1450"/>
    <x v="0"/>
    <s v="City of Fellsmere           Indian River County"/>
    <x v="24"/>
    <x v="1"/>
    <m/>
    <m/>
    <n v="0"/>
    <n v="1"/>
    <n v="6"/>
    <n v="3.2358840364999817E-4"/>
    <n v="1.9974843301760387E-3"/>
    <n v="1.9799705406147212E-4"/>
    <n v="0.8858592799606273"/>
    <n v="1.9974843301760387E-3"/>
    <n v="1.9799687902347703E-4"/>
    <n v="0.8858592799606273"/>
    <n v="1.9974843301760387E-3"/>
    <n v="1.9799687902347703E-4"/>
  </r>
  <r>
    <n v="3298"/>
    <x v="1"/>
    <x v="2"/>
    <x v="3"/>
    <s v="62-304.520 (7)(b),(19), F.A.C."/>
    <x v="3"/>
    <x v="3"/>
    <x v="26"/>
    <x v="90"/>
    <s v="Commercial and Services Under Construction"/>
    <n v="1490"/>
    <x v="0"/>
    <s v="City of Fellsmere           Indian River County"/>
    <x v="24"/>
    <x v="1"/>
    <m/>
    <m/>
    <n v="0"/>
    <n v="1"/>
    <n v="16"/>
    <n v="5.1195358422463215"/>
    <n v="59.714644746390299"/>
    <n v="7.8773002636491603"/>
    <n v="20053.538752684228"/>
    <n v="59.714644746390299"/>
    <n v="7.8772932997736058"/>
    <n v="20053.538752684228"/>
    <n v="59.714644746390299"/>
    <n v="7.8772932997736058"/>
  </r>
  <r>
    <n v="3299"/>
    <x v="1"/>
    <x v="2"/>
    <x v="3"/>
    <s v="62-304.520 (7)(b),(19), F.A.C."/>
    <x v="3"/>
    <x v="3"/>
    <x v="26"/>
    <x v="68"/>
    <s v="Other Light Industrial"/>
    <n v="1550"/>
    <x v="0"/>
    <s v="City of Fellsmere           Indian River County"/>
    <x v="24"/>
    <x v="1"/>
    <m/>
    <m/>
    <n v="0"/>
    <n v="1"/>
    <n v="11"/>
    <n v="8.803269821422971E-2"/>
    <n v="0.50568626373847203"/>
    <n v="6.6648911415124301E-2"/>
    <n v="256.42539768367885"/>
    <n v="0.50568626373847203"/>
    <n v="6.6648852494592001E-2"/>
    <n v="256.42539768367885"/>
    <n v="0.50568626373847203"/>
    <n v="6.6648852494592001E-2"/>
  </r>
  <r>
    <n v="3300"/>
    <x v="1"/>
    <x v="2"/>
    <x v="3"/>
    <s v="62-304.520 (7)(b),(19), F.A.C."/>
    <x v="3"/>
    <x v="3"/>
    <x v="26"/>
    <x v="14"/>
    <s v="Governmental"/>
    <n v="1750"/>
    <x v="0"/>
    <s v="City of Fellsmere           Indian River County"/>
    <x v="24"/>
    <x v="1"/>
    <m/>
    <m/>
    <n v="0"/>
    <n v="1"/>
    <n v="54"/>
    <n v="11.433797164926919"/>
    <n v="83.564032626422872"/>
    <n v="10.770258476753998"/>
    <n v="38616.747694729136"/>
    <n v="83.564032626422872"/>
    <n v="10.77024895537774"/>
    <n v="38616.747694729136"/>
    <n v="83.564032626422872"/>
    <n v="10.77024895537774"/>
  </r>
  <r>
    <n v="3301"/>
    <x v="1"/>
    <x v="2"/>
    <x v="3"/>
    <s v="62-304.520 (7)(b),(19), F.A.C."/>
    <x v="3"/>
    <x v="3"/>
    <x v="26"/>
    <x v="93"/>
    <s v="Rural land in transition without positive indicators of intended activity"/>
    <n v="7410"/>
    <x v="0"/>
    <s v="City of Fellsmere           Indian River County"/>
    <x v="24"/>
    <x v="1"/>
    <m/>
    <m/>
    <n v="0"/>
    <n v="1"/>
    <n v="55"/>
    <n v="24.383360400467136"/>
    <n v="153.4210050896009"/>
    <n v="17.71296356074253"/>
    <n v="72585.178610285642"/>
    <n v="153.4210050896009"/>
    <n v="17.712947901713445"/>
    <n v="72585.178610285642"/>
    <n v="153.4210050896009"/>
    <n v="17.712947901713445"/>
  </r>
  <r>
    <n v="3302"/>
    <x v="1"/>
    <x v="2"/>
    <x v="3"/>
    <s v="62-304.520 (7)(b),(19), F.A.C."/>
    <x v="3"/>
    <x v="3"/>
    <x v="26"/>
    <x v="18"/>
    <s v="Spoil areas"/>
    <n v="7430"/>
    <x v="0"/>
    <s v="City of Fellsmere           Indian River County"/>
    <x v="24"/>
    <x v="1"/>
    <m/>
    <m/>
    <n v="0"/>
    <n v="1"/>
    <n v="1"/>
    <n v="4.7339923810774299E-5"/>
    <n v="1.5402517327495766E-4"/>
    <n v="9.8927114704279461E-6"/>
    <n v="8.4980397543523004E-2"/>
    <n v="1.5402517327495766E-4"/>
    <n v="9.8927027248413497E-6"/>
    <n v="8.4980397543523004E-2"/>
    <n v="1.5402517327495766E-4"/>
    <n v="9.8927027248413497E-6"/>
  </r>
  <r>
    <n v="3303"/>
    <x v="1"/>
    <x v="2"/>
    <x v="3"/>
    <s v="62-304.520 (7)(b),(19), F.A.C."/>
    <x v="3"/>
    <x v="3"/>
    <x v="26"/>
    <x v="20"/>
    <s v="Roads and Highways"/>
    <n v="8140"/>
    <x v="0"/>
    <s v="City of Fellsmere           Indian River County"/>
    <x v="24"/>
    <x v="1"/>
    <m/>
    <m/>
    <n v="0"/>
    <n v="1"/>
    <n v="3"/>
    <n v="1.6900962970033878E-2"/>
    <n v="0.16432795017959562"/>
    <n v="2.1098686560769138E-2"/>
    <n v="63.98728079725295"/>
    <n v="0.16432795017959562"/>
    <n v="2.1098667908613849E-2"/>
    <n v="63.98728079725295"/>
    <n v="0.16432795017959562"/>
    <n v="2.1098667908613849E-2"/>
  </r>
  <r>
    <n v="3304"/>
    <x v="1"/>
    <x v="2"/>
    <x v="3"/>
    <s v="62-304.520 (7)(b),(19), F.A.C."/>
    <x v="3"/>
    <x v="3"/>
    <x v="26"/>
    <x v="108"/>
    <s v="Utilities"/>
    <n v="8300"/>
    <x v="0"/>
    <s v="City of Fellsmere           Indian River County"/>
    <x v="24"/>
    <x v="1"/>
    <m/>
    <m/>
    <n v="0"/>
    <n v="1"/>
    <n v="24"/>
    <n v="6.3913064026151822"/>
    <n v="46.249873538684895"/>
    <n v="6.3503370009691888"/>
    <n v="23214.51150372353"/>
    <n v="46.249873538684895"/>
    <n v="6.3503313869954798"/>
    <n v="23214.51150372353"/>
    <n v="46.249873538684895"/>
    <n v="6.3503313869954798"/>
  </r>
  <r>
    <n v="3305"/>
    <x v="1"/>
    <x v="2"/>
    <x v="3"/>
    <s v="62-304.520 (7)(b),(19), F.A.C."/>
    <x v="3"/>
    <x v="3"/>
    <x v="26"/>
    <x v="59"/>
    <s v="Electrical power facilities"/>
    <n v="8310"/>
    <x v="0"/>
    <s v="City of Fellsmere           Indian River County"/>
    <x v="24"/>
    <x v="1"/>
    <m/>
    <m/>
    <n v="0"/>
    <n v="1"/>
    <n v="12"/>
    <n v="0.14708010724871801"/>
    <n v="0.89960544511207308"/>
    <n v="0.1188863848048848"/>
    <n v="442.90792001684434"/>
    <n v="0.89960544511207308"/>
    <n v="0.11888627970415724"/>
    <n v="442.90792001684434"/>
    <n v="0.89960544511207308"/>
    <n v="0.11888627970415724"/>
  </r>
  <r>
    <n v="3306"/>
    <x v="1"/>
    <x v="2"/>
    <x v="3"/>
    <s v="62-304.520 (7)(b),(19), F.A.C."/>
    <x v="3"/>
    <x v="3"/>
    <x v="26"/>
    <x v="22"/>
    <s v="Electrical power transmission lines"/>
    <n v="8320"/>
    <x v="0"/>
    <s v="City of Fellsmere           Indian River County"/>
    <x v="24"/>
    <x v="1"/>
    <m/>
    <m/>
    <n v="0"/>
    <n v="1"/>
    <n v="663"/>
    <n v="140.24051679304111"/>
    <n v="666.79622758485868"/>
    <n v="72.129569296854186"/>
    <n v="308334.98609018989"/>
    <n v="666.79622758485868"/>
    <n v="72.129505531182289"/>
    <n v="308334.98609018989"/>
    <n v="666.79622758485868"/>
    <n v="72.129505531182289"/>
  </r>
  <r>
    <n v="3307"/>
    <x v="1"/>
    <x v="2"/>
    <x v="3"/>
    <s v="62-304.520 (7)(b),(19), F.A.C."/>
    <x v="3"/>
    <x v="3"/>
    <x v="26"/>
    <x v="22"/>
    <s v="Electrical power transmission lines"/>
    <n v="8320"/>
    <x v="0"/>
    <s v="City of Fellsmere           Indian River County"/>
    <x v="24"/>
    <x v="1"/>
    <m/>
    <s v="Utility ROW; keep with City"/>
    <n v="0"/>
    <n v="1"/>
    <n v="74"/>
    <n v="3.4610550406108109E-3"/>
    <n v="1.6140641813670819E-2"/>
    <n v="2.0123782272182221E-3"/>
    <n v="7.8981137472075371"/>
    <n v="1.6140641813670819E-2"/>
    <n v="2.0123764481884696E-3"/>
    <n v="7.8981137472075371"/>
    <n v="1.6140641813670819E-2"/>
    <n v="2.0123764481884696E-3"/>
  </r>
  <r>
    <n v="3308"/>
    <x v="1"/>
    <x v="2"/>
    <x v="3"/>
    <s v="62-304.520 (7)(b),(19), F.A.C."/>
    <x v="3"/>
    <x v="3"/>
    <x v="26"/>
    <x v="22"/>
    <s v="Electrical power transmission lines"/>
    <n v="8320"/>
    <x v="0"/>
    <s v="VLWCD                         City of Fellsmere           Indian River County"/>
    <x v="26"/>
    <x v="1"/>
    <m/>
    <s v="looks like a Utility ROW; assign to Fellsmere"/>
    <n v="0"/>
    <n v="1"/>
    <n v="5"/>
    <n v="1.148660264581555E-4"/>
    <n v="4.57463140555027E-4"/>
    <n v="6.1987437565233668E-5"/>
    <n v="0.2325554455946886"/>
    <n v="4.57463140555027E-4"/>
    <n v="6.1987382765646518E-5"/>
    <n v="0.2325554455946886"/>
    <n v="4.57463140555027E-4"/>
    <n v="6.1987382765646518E-5"/>
  </r>
  <r>
    <n v="3309"/>
    <x v="1"/>
    <x v="2"/>
    <x v="3"/>
    <s v="62-304.520 (7)(b),(19), F.A.C."/>
    <x v="3"/>
    <x v="3"/>
    <x v="26"/>
    <x v="94"/>
    <s v="Sewage Treatment"/>
    <n v="8340"/>
    <x v="0"/>
    <s v="City of Fellsmere           Indian River County"/>
    <x v="24"/>
    <x v="1"/>
    <m/>
    <m/>
    <n v="0"/>
    <n v="1"/>
    <n v="6"/>
    <n v="1.5082680619845015"/>
    <n v="10.787527455764051"/>
    <n v="1.5114180788421918"/>
    <n v="5221.6680484864019"/>
    <n v="10.787527455764051"/>
    <n v="1.5114167426829674"/>
    <n v="5221.6680484864019"/>
    <n v="10.787527455764051"/>
    <n v="1.5114167426829674"/>
  </r>
  <r>
    <n v="3310"/>
    <x v="1"/>
    <x v="2"/>
    <x v="3"/>
    <s v="62-304.520 (7)(b),(19), F.A.C."/>
    <x v="3"/>
    <x v="3"/>
    <x v="27"/>
    <x v="5"/>
    <s v="Residential, Low Density-Less than two dwelling units/acre"/>
    <n v="1100"/>
    <x v="0"/>
    <s v="City of Sebastian                          Indian River County"/>
    <x v="25"/>
    <x v="1"/>
    <m/>
    <m/>
    <n v="0"/>
    <n v="1"/>
    <n v="167"/>
    <n v="24.454854009424054"/>
    <n v="179.07983001290125"/>
    <n v="24.809961209163518"/>
    <n v="90441.797187341988"/>
    <n v="179.07983001290125"/>
    <n v="24.809939276080289"/>
    <n v="90441.797187341988"/>
    <n v="179.07983001290125"/>
    <n v="24.809939276080289"/>
  </r>
  <r>
    <n v="3311"/>
    <x v="1"/>
    <x v="2"/>
    <x v="3"/>
    <s v="62-304.520 (7)(b),(19), F.A.C."/>
    <x v="3"/>
    <x v="3"/>
    <x v="27"/>
    <x v="6"/>
    <s v="Residential, Rural &lt; or = 0.5 dwelling units/acre"/>
    <n v="1180"/>
    <x v="0"/>
    <s v="City of Sebastian                          Indian River County"/>
    <x v="25"/>
    <x v="1"/>
    <m/>
    <m/>
    <n v="0"/>
    <n v="1"/>
    <n v="14"/>
    <n v="2.8093175714590641"/>
    <n v="18.387024890003225"/>
    <n v="2.491427395612289"/>
    <n v="8978.6977785896397"/>
    <n v="18.387024890003225"/>
    <n v="2.4914251930822662"/>
    <n v="8978.6977785896397"/>
    <n v="18.387024890003225"/>
    <n v="2.4914251930822662"/>
  </r>
  <r>
    <n v="3312"/>
    <x v="1"/>
    <x v="2"/>
    <x v="3"/>
    <s v="62-304.520 (7)(b),(19), F.A.C."/>
    <x v="3"/>
    <x v="3"/>
    <x v="27"/>
    <x v="8"/>
    <s v="Residential, Medium Density-Two-five dwellingunits per acre"/>
    <n v="1200"/>
    <x v="0"/>
    <s v="City of Sebastian                          Indian River County"/>
    <x v="25"/>
    <x v="1"/>
    <m/>
    <m/>
    <n v="0"/>
    <n v="1"/>
    <n v="3527"/>
    <n v="693.93849401081673"/>
    <n v="6252.0607245574465"/>
    <n v="903.42424922225587"/>
    <n v="2814228.6604593266"/>
    <n v="6252.0607245574465"/>
    <n v="903.42345055598457"/>
    <n v="2814228.6604593266"/>
    <n v="6252.0607245574465"/>
    <n v="903.42345055598457"/>
  </r>
  <r>
    <n v="3313"/>
    <x v="1"/>
    <x v="2"/>
    <x v="3"/>
    <s v="62-304.520 (7)(b),(19), F.A.C."/>
    <x v="3"/>
    <x v="3"/>
    <x v="27"/>
    <x v="9"/>
    <s v="Fixed Single Family Units"/>
    <n v="1210"/>
    <x v="0"/>
    <s v="City of Sebastian                          Indian River County"/>
    <x v="25"/>
    <x v="1"/>
    <m/>
    <m/>
    <n v="0"/>
    <n v="1"/>
    <n v="11043"/>
    <n v="1071.6810734870678"/>
    <n v="9392.614562238261"/>
    <n v="1355.333261456384"/>
    <n v="4311789.8407408688"/>
    <n v="9392.614562238261"/>
    <n v="1355.3320632829198"/>
    <n v="4311789.8407408688"/>
    <n v="9392.614562238261"/>
    <n v="1355.3320632829198"/>
  </r>
  <r>
    <n v="3314"/>
    <x v="1"/>
    <x v="2"/>
    <x v="3"/>
    <s v="62-304.520 (7)(b),(19), F.A.C."/>
    <x v="3"/>
    <x v="3"/>
    <x v="27"/>
    <x v="88"/>
    <s v="Medium Density Under Construction"/>
    <n v="1290"/>
    <x v="0"/>
    <s v="City of Sebastian                          Indian River County"/>
    <x v="25"/>
    <x v="1"/>
    <m/>
    <m/>
    <n v="0"/>
    <n v="1"/>
    <n v="82"/>
    <n v="19.018224577794072"/>
    <n v="159.68316917139128"/>
    <n v="22.940476749733431"/>
    <n v="76006.496407095663"/>
    <n v="159.68316917139128"/>
    <n v="22.940456469355645"/>
    <n v="76006.496407095663"/>
    <n v="159.68316917139128"/>
    <n v="22.940456469355645"/>
  </r>
  <r>
    <n v="3315"/>
    <x v="1"/>
    <x v="2"/>
    <x v="3"/>
    <s v="62-304.520 (7)(b),(19), F.A.C."/>
    <x v="3"/>
    <x v="3"/>
    <x v="27"/>
    <x v="62"/>
    <s v="Residential, High Density"/>
    <n v="1300"/>
    <x v="0"/>
    <s v="City of Sebastian                          Indian River County"/>
    <x v="25"/>
    <x v="1"/>
    <m/>
    <m/>
    <n v="0"/>
    <n v="1"/>
    <n v="81"/>
    <n v="6.5390935380098076"/>
    <n v="58.729070473548255"/>
    <n v="9.5582579742871125"/>
    <n v="26160.452997515193"/>
    <n v="58.729070473548255"/>
    <n v="9.5582495243719432"/>
    <n v="26160.452997515193"/>
    <n v="58.729070473548255"/>
    <n v="9.5582495243719432"/>
  </r>
  <r>
    <n v="3316"/>
    <x v="1"/>
    <x v="2"/>
    <x v="3"/>
    <s v="62-304.520 (7)(b),(19), F.A.C."/>
    <x v="3"/>
    <x v="3"/>
    <x v="27"/>
    <x v="63"/>
    <s v="Mobile Home Units"/>
    <n v="1320"/>
    <x v="0"/>
    <s v="City of Sebastian                          Indian River County"/>
    <x v="25"/>
    <x v="1"/>
    <m/>
    <m/>
    <n v="0"/>
    <n v="1"/>
    <n v="27"/>
    <n v="9.7763472446478192E-2"/>
    <n v="0.85295203232341921"/>
    <n v="0.13225433983359688"/>
    <n v="375.69446599462782"/>
    <n v="0.85295203232341921"/>
    <n v="0.13225422291501648"/>
    <n v="375.69446599462782"/>
    <n v="0.85295203232341921"/>
    <n v="0.13225422291501648"/>
  </r>
  <r>
    <n v="3317"/>
    <x v="1"/>
    <x v="2"/>
    <x v="3"/>
    <s v="62-304.520 (7)(b),(19), F.A.C."/>
    <x v="3"/>
    <x v="3"/>
    <x v="27"/>
    <x v="10"/>
    <s v="Residential, High density; Multiple Dwelling Units, Low Rise &lt;Two stories or less&gt;"/>
    <n v="1330"/>
    <x v="0"/>
    <s v="City of Sebastian                          Indian River County"/>
    <x v="25"/>
    <x v="1"/>
    <m/>
    <m/>
    <n v="0"/>
    <n v="1"/>
    <n v="187"/>
    <n v="19.495497164769215"/>
    <n v="192.88569503436796"/>
    <n v="33.999513815749395"/>
    <n v="79569.751538471261"/>
    <n v="192.88569503436796"/>
    <n v="33.999483758702524"/>
    <n v="79569.751538471261"/>
    <n v="192.88569503436796"/>
    <n v="33.999483758702524"/>
  </r>
  <r>
    <n v="3318"/>
    <x v="1"/>
    <x v="2"/>
    <x v="3"/>
    <s v="62-304.520 (7)(b),(19), F.A.C."/>
    <x v="3"/>
    <x v="3"/>
    <x v="27"/>
    <x v="11"/>
    <s v="Commercial and Services"/>
    <n v="1400"/>
    <x v="0"/>
    <s v="City of Sebastian                          Indian River County"/>
    <x v="25"/>
    <x v="1"/>
    <m/>
    <m/>
    <n v="0"/>
    <n v="1"/>
    <n v="121"/>
    <n v="14.931919714022314"/>
    <n v="145.87971523889951"/>
    <n v="19.681768692747202"/>
    <n v="59674.52318679983"/>
    <n v="145.87971523889951"/>
    <n v="19.681751293208869"/>
    <n v="59674.52318679983"/>
    <n v="145.87971523889951"/>
    <n v="19.681751293208869"/>
  </r>
  <r>
    <n v="3319"/>
    <x v="1"/>
    <x v="2"/>
    <x v="3"/>
    <s v="62-304.520 (7)(b),(19), F.A.C."/>
    <x v="3"/>
    <x v="3"/>
    <x v="27"/>
    <x v="64"/>
    <s v="Retail Sales and Services"/>
    <n v="1410"/>
    <x v="0"/>
    <s v="City of Sebastian                          Indian River County"/>
    <x v="25"/>
    <x v="1"/>
    <m/>
    <m/>
    <n v="0"/>
    <n v="1"/>
    <n v="166"/>
    <n v="48.200848728949424"/>
    <n v="429.66969368190956"/>
    <n v="58.162071323486948"/>
    <n v="195711.13786500006"/>
    <n v="429.66969368190956"/>
    <n v="58.162019905689867"/>
    <n v="195711.13786500006"/>
    <n v="429.66969368190956"/>
    <n v="58.162019905689867"/>
  </r>
  <r>
    <n v="3320"/>
    <x v="1"/>
    <x v="2"/>
    <x v="3"/>
    <s v="62-304.520 (7)(b),(19), F.A.C."/>
    <x v="3"/>
    <x v="3"/>
    <x v="27"/>
    <x v="65"/>
    <s v="Wholesale Sales and Services &lt;Excluding warehouses associated with industrial use&gt;"/>
    <n v="1420"/>
    <x v="0"/>
    <s v="City of Sebastian                          Indian River County"/>
    <x v="25"/>
    <x v="1"/>
    <m/>
    <m/>
    <n v="0"/>
    <n v="1"/>
    <n v="73"/>
    <n v="20.523758362170998"/>
    <n v="182.91313458511493"/>
    <n v="25.071859332415862"/>
    <n v="81707.092219694081"/>
    <n v="182.91313458511493"/>
    <n v="25.071837167803306"/>
    <n v="81707.092219694081"/>
    <n v="182.91313458511493"/>
    <n v="25.071837167803306"/>
  </r>
  <r>
    <n v="3321"/>
    <x v="1"/>
    <x v="2"/>
    <x v="3"/>
    <s v="62-304.520 (7)(b),(19), F.A.C."/>
    <x v="3"/>
    <x v="3"/>
    <x v="27"/>
    <x v="66"/>
    <s v="Professional Services"/>
    <n v="1430"/>
    <x v="0"/>
    <s v="City of Sebastian                          Indian River County"/>
    <x v="25"/>
    <x v="1"/>
    <m/>
    <m/>
    <n v="0"/>
    <n v="1"/>
    <n v="106"/>
    <n v="15.797572667626998"/>
    <n v="146.23169656759131"/>
    <n v="19.687082446542924"/>
    <n v="63459.795496709652"/>
    <n v="146.23169656759131"/>
    <n v="19.687065042307022"/>
    <n v="63459.795496709652"/>
    <n v="146.23169656759131"/>
    <n v="19.687065042307022"/>
  </r>
  <r>
    <n v="3322"/>
    <x v="1"/>
    <x v="2"/>
    <x v="3"/>
    <s v="62-304.520 (7)(b),(19), F.A.C."/>
    <x v="3"/>
    <x v="3"/>
    <x v="27"/>
    <x v="67"/>
    <s v="Tourist Services"/>
    <n v="1450"/>
    <x v="0"/>
    <s v="City of Sebastian                          Indian River County"/>
    <x v="25"/>
    <x v="1"/>
    <m/>
    <m/>
    <n v="0"/>
    <n v="1"/>
    <n v="19"/>
    <n v="3.5013768893919526"/>
    <n v="31.105164464355852"/>
    <n v="4.2730636288956116"/>
    <n v="13949.675165222643"/>
    <n v="31.105164464355852"/>
    <n v="4.2730598513217837"/>
    <n v="13949.675165222643"/>
    <n v="31.105164464355852"/>
    <n v="4.2730598513217837"/>
  </r>
  <r>
    <n v="3323"/>
    <x v="1"/>
    <x v="2"/>
    <x v="3"/>
    <s v="62-304.520 (7)(b),(19), F.A.C."/>
    <x v="3"/>
    <x v="3"/>
    <x v="27"/>
    <x v="141"/>
    <s v="Mixed Commercial and Services"/>
    <n v="1470"/>
    <x v="0"/>
    <s v="City of Sebastian                          Indian River County"/>
    <x v="25"/>
    <x v="1"/>
    <m/>
    <m/>
    <n v="0"/>
    <n v="1"/>
    <n v="9"/>
    <n v="2.0363448963046253"/>
    <n v="18.055086979079842"/>
    <n v="2.4589241340302479"/>
    <n v="8079.5093380637018"/>
    <n v="18.055086979079842"/>
    <n v="2.4589219602345174"/>
    <n v="8079.5093380637018"/>
    <n v="18.055086979079842"/>
    <n v="2.4589219602345174"/>
  </r>
  <r>
    <n v="3324"/>
    <x v="1"/>
    <x v="2"/>
    <x v="3"/>
    <s v="62-304.520 (7)(b),(19), F.A.C."/>
    <x v="3"/>
    <x v="3"/>
    <x v="27"/>
    <x v="105"/>
    <s v="Cemeteries"/>
    <n v="1480"/>
    <x v="0"/>
    <s v="City of Sebastian                          Indian River County"/>
    <x v="25"/>
    <x v="1"/>
    <m/>
    <m/>
    <n v="0"/>
    <n v="1"/>
    <n v="10"/>
    <n v="0.8727216028102458"/>
    <n v="8.6462254128133829"/>
    <n v="1.1642567887829594"/>
    <n v="3426.3218497367197"/>
    <n v="8.6462254128133829"/>
    <n v="1.1642557595293928"/>
    <n v="3426.3218497367197"/>
    <n v="8.6462254128133829"/>
    <n v="1.1642557595293928"/>
  </r>
  <r>
    <n v="3325"/>
    <x v="1"/>
    <x v="2"/>
    <x v="3"/>
    <s v="62-304.520 (7)(b),(19), F.A.C."/>
    <x v="3"/>
    <x v="3"/>
    <x v="27"/>
    <x v="90"/>
    <s v="Commercial and Services Under Construction"/>
    <n v="1490"/>
    <x v="0"/>
    <s v="City of Sebastian                          Indian River County"/>
    <x v="25"/>
    <x v="1"/>
    <m/>
    <m/>
    <n v="0"/>
    <n v="1"/>
    <n v="10"/>
    <n v="2.1304152921891539"/>
    <n v="24.707527120651843"/>
    <n v="3.2572045936844494"/>
    <n v="8528.1991742822211"/>
    <n v="24.707527120651843"/>
    <n v="3.2572017141741219"/>
    <n v="8528.1991742822211"/>
    <n v="24.707527120651843"/>
    <n v="3.2572017141741219"/>
  </r>
  <r>
    <n v="3326"/>
    <x v="1"/>
    <x v="2"/>
    <x v="3"/>
    <s v="62-304.520 (7)(b),(19), F.A.C."/>
    <x v="3"/>
    <x v="3"/>
    <x v="27"/>
    <x v="68"/>
    <s v="Other Light Industrial"/>
    <n v="1550"/>
    <x v="0"/>
    <s v="City of Sebastian                          Indian River County"/>
    <x v="25"/>
    <x v="1"/>
    <m/>
    <m/>
    <n v="0"/>
    <n v="1"/>
    <n v="54"/>
    <n v="12.855436992083497"/>
    <n v="103.10544445196408"/>
    <n v="14.726916685837761"/>
    <n v="49613.851801532233"/>
    <n v="103.10544445196408"/>
    <n v="14.726903666603803"/>
    <n v="49613.851801532233"/>
    <n v="103.10544445196408"/>
    <n v="14.726903666603803"/>
  </r>
  <r>
    <n v="3327"/>
    <x v="1"/>
    <x v="2"/>
    <x v="3"/>
    <s v="62-304.520 (7)(b),(19), F.A.C."/>
    <x v="3"/>
    <x v="3"/>
    <x v="27"/>
    <x v="69"/>
    <s v="Institutional (Educational,religious,health and military facilities)"/>
    <n v="1700"/>
    <x v="0"/>
    <s v="City of Sebastian                          Indian River County"/>
    <x v="25"/>
    <x v="1"/>
    <m/>
    <m/>
    <n v="0"/>
    <n v="1"/>
    <n v="27"/>
    <n v="1.0055051331309623"/>
    <n v="7.9233985921610373"/>
    <n v="1.0825724390263853"/>
    <n v="3834.3983313419358"/>
    <n v="7.9233985921610373"/>
    <n v="1.0825714819853312"/>
    <n v="3834.3983313419358"/>
    <n v="7.9233985921610373"/>
    <n v="1.0825714819853312"/>
  </r>
  <r>
    <n v="3328"/>
    <x v="1"/>
    <x v="2"/>
    <x v="3"/>
    <s v="62-304.520 (7)(b),(19), F.A.C."/>
    <x v="3"/>
    <x v="3"/>
    <x v="27"/>
    <x v="70"/>
    <s v="Educational Facilities"/>
    <n v="1710"/>
    <x v="0"/>
    <s v="City of Sebastian                          Indian River County"/>
    <x v="25"/>
    <x v="1"/>
    <m/>
    <m/>
    <n v="0"/>
    <n v="1"/>
    <n v="7"/>
    <n v="1.275916467469814"/>
    <n v="11.161332347106583"/>
    <n v="1.5842951596622941"/>
    <n v="5148.3047567542071"/>
    <n v="11.161332347106583"/>
    <n v="1.5842937590765624"/>
    <n v="5148.3047567542071"/>
    <n v="11.161332347106583"/>
    <n v="1.5842937590765624"/>
  </r>
  <r>
    <n v="3329"/>
    <x v="1"/>
    <x v="2"/>
    <x v="3"/>
    <s v="62-304.520 (7)(b),(19), F.A.C."/>
    <x v="3"/>
    <x v="3"/>
    <x v="27"/>
    <x v="71"/>
    <s v="Religious"/>
    <n v="1720"/>
    <x v="0"/>
    <s v="City of Sebastian                          Indian River County"/>
    <x v="25"/>
    <x v="1"/>
    <m/>
    <m/>
    <n v="0"/>
    <n v="1"/>
    <n v="102"/>
    <n v="24.517872005641319"/>
    <n v="186.24307881092892"/>
    <n v="25.392874495565966"/>
    <n v="94836.770350303661"/>
    <n v="186.24307881092892"/>
    <n v="25.392852047162059"/>
    <n v="94836.770350303661"/>
    <n v="186.24307881092892"/>
    <n v="25.392852047162059"/>
  </r>
  <r>
    <n v="3330"/>
    <x v="1"/>
    <x v="2"/>
    <x v="3"/>
    <s v="62-304.520 (7)(b),(19), F.A.C."/>
    <x v="3"/>
    <x v="3"/>
    <x v="27"/>
    <x v="13"/>
    <s v="Military"/>
    <n v="1730"/>
    <x v="0"/>
    <s v="City of Sebastian                          Indian River County"/>
    <x v="25"/>
    <x v="1"/>
    <m/>
    <m/>
    <n v="0"/>
    <n v="1"/>
    <n v="8"/>
    <n v="0.37226888609233677"/>
    <n v="3.1630342708235335"/>
    <n v="0.43817297074867695"/>
    <n v="1526.3595314224278"/>
    <n v="3.1630342708235335"/>
    <n v="0.43817258338473869"/>
    <n v="1526.3595314224278"/>
    <n v="3.1630342708235335"/>
    <n v="0.43817258338473869"/>
  </r>
  <r>
    <n v="3331"/>
    <x v="1"/>
    <x v="2"/>
    <x v="3"/>
    <s v="62-304.520 (7)(b),(19), F.A.C."/>
    <x v="3"/>
    <x v="3"/>
    <x v="27"/>
    <x v="14"/>
    <s v="Governmental"/>
    <n v="1750"/>
    <x v="0"/>
    <s v="City of Sebastian                          Indian River County"/>
    <x v="25"/>
    <x v="1"/>
    <m/>
    <m/>
    <n v="0"/>
    <n v="1"/>
    <n v="1372"/>
    <n v="497.63318238581456"/>
    <n v="4103.5801803142494"/>
    <n v="546.97108722302664"/>
    <n v="1917386.7295456824"/>
    <n v="4103.5801803142494"/>
    <n v="546.97060367683036"/>
    <n v="1917386.7295456824"/>
    <n v="4103.5801803142494"/>
    <n v="546.97060367683036"/>
  </r>
  <r>
    <n v="3332"/>
    <x v="1"/>
    <x v="2"/>
    <x v="3"/>
    <s v="62-304.520 (7)(b),(19), F.A.C."/>
    <x v="3"/>
    <x v="3"/>
    <x v="27"/>
    <x v="84"/>
    <s v="Other Institutional"/>
    <n v="1770"/>
    <x v="0"/>
    <s v="City of Sebastian                          Indian River County"/>
    <x v="25"/>
    <x v="1"/>
    <m/>
    <m/>
    <n v="0"/>
    <n v="1"/>
    <n v="28"/>
    <n v="1.512392164918454"/>
    <n v="12.188150478529346"/>
    <n v="1.6992671533529962"/>
    <n v="6006.7860340296584"/>
    <n v="12.188150478529346"/>
    <n v="1.6992656511270299"/>
    <n v="6006.7860340296584"/>
    <n v="12.188150478529346"/>
    <n v="1.6992656511270299"/>
  </r>
  <r>
    <n v="3333"/>
    <x v="1"/>
    <x v="2"/>
    <x v="3"/>
    <s v="62-304.520 (7)(b),(19), F.A.C."/>
    <x v="3"/>
    <x v="3"/>
    <x v="27"/>
    <x v="16"/>
    <s v="Parks and Zoos"/>
    <n v="1850"/>
    <x v="0"/>
    <s v="City of Sebastian                          Indian River County"/>
    <x v="25"/>
    <x v="1"/>
    <m/>
    <m/>
    <n v="0"/>
    <n v="1"/>
    <n v="13"/>
    <n v="0.5083731907384994"/>
    <n v="4.2365643725670274"/>
    <n v="0.58921883137573705"/>
    <n v="2076.2256540999479"/>
    <n v="4.2365643725670274"/>
    <n v="0.58921831048069939"/>
    <n v="2076.2256540999479"/>
    <n v="4.2365643725670274"/>
    <n v="0.58921831048069939"/>
  </r>
  <r>
    <n v="3334"/>
    <x v="1"/>
    <x v="2"/>
    <x v="3"/>
    <s v="62-304.520 (7)(b),(19), F.A.C."/>
    <x v="3"/>
    <x v="3"/>
    <x v="27"/>
    <x v="74"/>
    <s v="Community Recreational Facilities"/>
    <n v="1860"/>
    <x v="0"/>
    <s v="City of Sebastian                          Indian River County"/>
    <x v="25"/>
    <x v="1"/>
    <m/>
    <m/>
    <n v="0"/>
    <n v="1"/>
    <n v="15"/>
    <n v="1.2816363284056225"/>
    <n v="10.567288706735352"/>
    <n v="1.4974383036077257"/>
    <n v="4999.6492122458803"/>
    <n v="10.567288706735352"/>
    <n v="1.4974369798072307"/>
    <n v="4999.6492122458803"/>
    <n v="10.567288706735352"/>
    <n v="1.4974369798072307"/>
  </r>
  <r>
    <n v="3335"/>
    <x v="1"/>
    <x v="2"/>
    <x v="3"/>
    <s v="62-304.520 (7)(b),(19), F.A.C."/>
    <x v="3"/>
    <x v="3"/>
    <x v="27"/>
    <x v="75"/>
    <s v="Disturbed land"/>
    <n v="7400"/>
    <x v="0"/>
    <s v="City of Sebastian                          Indian River County"/>
    <x v="25"/>
    <x v="1"/>
    <m/>
    <m/>
    <n v="0"/>
    <n v="1"/>
    <n v="22"/>
    <n v="6.5858014192444276"/>
    <n v="44.991396735935517"/>
    <n v="5.4322075742300804"/>
    <n v="20313.516929628076"/>
    <n v="44.991396735935517"/>
    <n v="5.4322027719226593"/>
    <n v="20313.516929628076"/>
    <n v="44.991396735935517"/>
    <n v="5.4322027719226593"/>
  </r>
  <r>
    <n v="3336"/>
    <x v="1"/>
    <x v="2"/>
    <x v="3"/>
    <s v="62-304.520 (7)(b),(19), F.A.C."/>
    <x v="3"/>
    <x v="3"/>
    <x v="27"/>
    <x v="93"/>
    <s v="Rural land in transition without positive indicators of intended activity"/>
    <n v="7410"/>
    <x v="0"/>
    <s v="City of Sebastian                          Indian River County"/>
    <x v="25"/>
    <x v="1"/>
    <m/>
    <m/>
    <n v="0"/>
    <n v="1"/>
    <n v="194"/>
    <n v="60.849570271811587"/>
    <n v="376.22985001678268"/>
    <n v="46.719372182514675"/>
    <n v="192218.33663550834"/>
    <n v="376.22985001678268"/>
    <n v="46.719330880560598"/>
    <n v="192218.33663550834"/>
    <n v="376.22985001678268"/>
    <n v="46.719330880560598"/>
  </r>
  <r>
    <n v="3337"/>
    <x v="1"/>
    <x v="2"/>
    <x v="3"/>
    <s v="62-304.520 (7)(b),(19), F.A.C."/>
    <x v="3"/>
    <x v="3"/>
    <x v="27"/>
    <x v="18"/>
    <s v="Spoil areas"/>
    <n v="7430"/>
    <x v="0"/>
    <s v="City of Sebastian                          Indian River County"/>
    <x v="25"/>
    <x v="1"/>
    <m/>
    <m/>
    <n v="0"/>
    <n v="1"/>
    <n v="7"/>
    <n v="0.43683295797204563"/>
    <n v="3.5033290246670883"/>
    <n v="0.46079315886920591"/>
    <n v="1553.3054840498676"/>
    <n v="3.5033290246670883"/>
    <n v="0.46079275150804072"/>
    <n v="1553.3054840498676"/>
    <n v="3.5033290246670883"/>
    <n v="0.46079275150804072"/>
  </r>
  <r>
    <n v="3338"/>
    <x v="1"/>
    <x v="2"/>
    <x v="3"/>
    <s v="62-304.520 (7)(b),(19), F.A.C."/>
    <x v="3"/>
    <x v="3"/>
    <x v="27"/>
    <x v="20"/>
    <s v="Roads and Highways"/>
    <n v="8140"/>
    <x v="0"/>
    <s v="City of Sebastian                          Indian River County"/>
    <x v="25"/>
    <x v="1"/>
    <m/>
    <m/>
    <n v="0"/>
    <n v="1"/>
    <n v="131"/>
    <n v="32.358129374945641"/>
    <n v="298.81800669761822"/>
    <n v="40.175644105983757"/>
    <n v="130656.057140164"/>
    <n v="298.81800669761822"/>
    <n v="40.175608588969482"/>
    <n v="130656.057140164"/>
    <n v="298.81800669761822"/>
    <n v="40.175608588969482"/>
  </r>
  <r>
    <n v="3339"/>
    <x v="1"/>
    <x v="2"/>
    <x v="3"/>
    <s v="62-304.520 (7)(b),(19), F.A.C."/>
    <x v="3"/>
    <x v="3"/>
    <x v="27"/>
    <x v="108"/>
    <s v="Utilities"/>
    <n v="8300"/>
    <x v="0"/>
    <s v="City of Sebastian                          Indian River County"/>
    <x v="25"/>
    <x v="1"/>
    <m/>
    <m/>
    <n v="0"/>
    <n v="1"/>
    <n v="62"/>
    <n v="10.063864608368547"/>
    <n v="80.684051134252769"/>
    <n v="11.247234296257462"/>
    <n v="38825.0814502863"/>
    <n v="80.684051134252769"/>
    <n v="11.24722435321387"/>
    <n v="38825.0814502863"/>
    <n v="80.684051134252769"/>
    <n v="11.24722435321387"/>
  </r>
  <r>
    <n v="3340"/>
    <x v="1"/>
    <x v="2"/>
    <x v="3"/>
    <s v="62-304.520 (7)(b),(19), F.A.C."/>
    <x v="3"/>
    <x v="3"/>
    <x v="27"/>
    <x v="25"/>
    <s v="Surface Water Collection Basin"/>
    <n v="8370"/>
    <x v="0"/>
    <s v="City of Sebastian                          Indian River County"/>
    <x v="25"/>
    <x v="1"/>
    <m/>
    <m/>
    <n v="0"/>
    <n v="1"/>
    <n v="7"/>
    <n v="0.19163695851774304"/>
    <n v="1.2107244268502759"/>
    <n v="0.16774339748844769"/>
    <n v="660.95409201509517"/>
    <n v="1.2107244268502759"/>
    <n v="0.16774324919599898"/>
    <n v="660.95409201509517"/>
    <n v="1.2107244268502759"/>
    <n v="0.16774324919599898"/>
  </r>
  <r>
    <n v="3341"/>
    <x v="1"/>
    <x v="2"/>
    <x v="3"/>
    <s v="62-304.520 (7)(b),(19), F.A.C."/>
    <x v="3"/>
    <x v="3"/>
    <x v="21"/>
    <x v="11"/>
    <s v="Commercial and Services"/>
    <n v="1400"/>
    <x v="0"/>
    <s v="FDOT District 4                                             Indian River County"/>
    <x v="21"/>
    <x v="1"/>
    <m/>
    <m/>
    <n v="0"/>
    <n v="1"/>
    <n v="6"/>
    <n v="8.8951199683374185E-2"/>
    <n v="0.81518146165060701"/>
    <n v="0.10678730073122109"/>
    <n v="349.70030463263777"/>
    <n v="0.81518146165060701"/>
    <n v="0.10678720632660944"/>
    <n v="349.70030463263777"/>
    <n v="0.81518146165060701"/>
    <n v="0.10678720632660944"/>
  </r>
  <r>
    <n v="3342"/>
    <x v="1"/>
    <x v="2"/>
    <x v="3"/>
    <s v="62-304.520 (7)(b),(19), F.A.C."/>
    <x v="3"/>
    <x v="3"/>
    <x v="21"/>
    <x v="11"/>
    <s v="Commercial and Services"/>
    <n v="1400"/>
    <x v="0"/>
    <s v="FDOT District 4                                  City of Fellsmere           Indian River County"/>
    <x v="21"/>
    <x v="1"/>
    <m/>
    <m/>
    <n v="0"/>
    <n v="1"/>
    <n v="6"/>
    <n v="0.29809253673105301"/>
    <n v="2.7757748368984498"/>
    <n v="0.36802563587083542"/>
    <n v="1148.5288473646826"/>
    <n v="2.7757748368984498"/>
    <n v="0.36802531052019072"/>
    <n v="1148.5288473646826"/>
    <n v="2.7757748368984498"/>
    <n v="0.36802531052019072"/>
  </r>
  <r>
    <n v="3343"/>
    <x v="1"/>
    <x v="2"/>
    <x v="3"/>
    <s v="62-304.520 (7)(b),(19), F.A.C."/>
    <x v="3"/>
    <x v="3"/>
    <x v="21"/>
    <x v="64"/>
    <s v="Retail Sales and Services"/>
    <n v="1410"/>
    <x v="0"/>
    <s v="FDOT District 4                                             Indian River County"/>
    <x v="21"/>
    <x v="1"/>
    <m/>
    <m/>
    <n v="0"/>
    <n v="1"/>
    <n v="2"/>
    <n v="5.2474935200913404E-3"/>
    <n v="4.786534927464553E-2"/>
    <n v="6.391139675525518E-3"/>
    <n v="21.038899127172918"/>
    <n v="4.786534927464553E-2"/>
    <n v="6.3911340254804785E-3"/>
    <n v="21.038899127172918"/>
    <n v="4.786534927464553E-2"/>
    <n v="6.3911340254804785E-3"/>
  </r>
  <r>
    <n v="3344"/>
    <x v="1"/>
    <x v="2"/>
    <x v="3"/>
    <s v="62-304.520 (7)(b),(19), F.A.C."/>
    <x v="3"/>
    <x v="3"/>
    <x v="21"/>
    <x v="64"/>
    <s v="Retail Sales and Services"/>
    <n v="1410"/>
    <x v="0"/>
    <s v="FDOT District 4                                  City of Fellsmere           Indian River County"/>
    <x v="21"/>
    <x v="1"/>
    <m/>
    <m/>
    <n v="0"/>
    <n v="1"/>
    <n v="4"/>
    <n v="0.12441547471713851"/>
    <n v="1.1385399839262489"/>
    <n v="0.15132970981814964"/>
    <n v="475.3797428575275"/>
    <n v="1.1385399839262489"/>
    <n v="0.15132957603611361"/>
    <n v="475.3797428575275"/>
    <n v="1.1385399839262489"/>
    <n v="0.15132957603611361"/>
  </r>
  <r>
    <n v="3345"/>
    <x v="1"/>
    <x v="2"/>
    <x v="3"/>
    <s v="62-304.520 (7)(b),(19), F.A.C."/>
    <x v="3"/>
    <x v="3"/>
    <x v="21"/>
    <x v="66"/>
    <s v="Professional Services"/>
    <n v="1430"/>
    <x v="0"/>
    <s v="FDOT District 4                                             Indian River County"/>
    <x v="21"/>
    <x v="1"/>
    <m/>
    <m/>
    <n v="0"/>
    <n v="1"/>
    <n v="5"/>
    <n v="4.6214338072444572E-2"/>
    <n v="0.40855407818430745"/>
    <n v="5.2612956371377029E-2"/>
    <n v="176.04442086772963"/>
    <n v="0.40855407818430745"/>
    <n v="5.261290985923852E-2"/>
    <n v="176.04442086772963"/>
    <n v="0.40855407818430745"/>
    <n v="5.261290985923852E-2"/>
  </r>
  <r>
    <n v="3346"/>
    <x v="1"/>
    <x v="2"/>
    <x v="3"/>
    <s v="62-304.520 (7)(b),(19), F.A.C."/>
    <x v="3"/>
    <x v="3"/>
    <x v="21"/>
    <x v="67"/>
    <s v="Tourist Services"/>
    <n v="1450"/>
    <x v="0"/>
    <s v="FDOT District 4                                             Indian River County"/>
    <x v="21"/>
    <x v="1"/>
    <m/>
    <m/>
    <n v="0"/>
    <n v="1"/>
    <n v="5"/>
    <n v="9.1758545255278198E-3"/>
    <n v="7.6888881041930368E-2"/>
    <n v="9.8836678564535457E-3"/>
    <n v="34.316142755004094"/>
    <n v="7.6888881041930368E-2"/>
    <n v="9.8836591188618643E-3"/>
    <n v="34.316142755004094"/>
    <n v="7.6888881041930368E-2"/>
    <n v="9.8836591188618643E-3"/>
  </r>
  <r>
    <n v="3347"/>
    <x v="1"/>
    <x v="2"/>
    <x v="3"/>
    <s v="62-304.520 (7)(b),(19), F.A.C."/>
    <x v="3"/>
    <x v="3"/>
    <x v="21"/>
    <x v="90"/>
    <s v="Commercial and Services Under Construction"/>
    <n v="1490"/>
    <x v="0"/>
    <s v="FDOT District 4                                  City of Fellsmere           Indian River County"/>
    <x v="21"/>
    <x v="1"/>
    <m/>
    <m/>
    <n v="0"/>
    <n v="1"/>
    <n v="10"/>
    <n v="1.0983526868802351"/>
    <n v="12.23497961466901"/>
    <n v="1.605606672124688"/>
    <n v="4234.4353984230893"/>
    <n v="12.23497961466901"/>
    <n v="1.6056052526986546"/>
    <n v="4234.4353984230893"/>
    <n v="12.23497961466901"/>
    <n v="1.6056052526986546"/>
  </r>
  <r>
    <n v="3348"/>
    <x v="1"/>
    <x v="2"/>
    <x v="3"/>
    <s v="62-304.520 (7)(b),(19), F.A.C."/>
    <x v="3"/>
    <x v="3"/>
    <x v="21"/>
    <x v="14"/>
    <s v="Governmental"/>
    <n v="1750"/>
    <x v="0"/>
    <s v="FDOT District 4                                  City of Fellsmere           Indian River County"/>
    <x v="21"/>
    <x v="1"/>
    <m/>
    <m/>
    <n v="0"/>
    <n v="1"/>
    <n v="1"/>
    <n v="2.61574426601155E-2"/>
    <n v="0.1819165575914666"/>
    <n v="2.3462263132529977E-2"/>
    <n v="82.388512037998126"/>
    <n v="0.1819165575914666"/>
    <n v="2.34622423908704E-2"/>
    <n v="82.388512037998126"/>
    <n v="0.1819165575914666"/>
    <n v="2.34622423908704E-2"/>
  </r>
  <r>
    <n v="3349"/>
    <x v="1"/>
    <x v="2"/>
    <x v="3"/>
    <s v="62-304.520 (7)(b),(19), F.A.C."/>
    <x v="3"/>
    <x v="3"/>
    <x v="21"/>
    <x v="1"/>
    <s v="Woodland Pasture"/>
    <n v="2000"/>
    <x v="0"/>
    <s v="FDOT District 4                                             Indian River County"/>
    <x v="21"/>
    <x v="0"/>
    <m/>
    <m/>
    <n v="0"/>
    <n v="1"/>
    <n v="8"/>
    <n v="1.073585698610777"/>
    <n v="7.9834501450687467"/>
    <n v="1.1580996673700039"/>
    <n v="2798.7355765602347"/>
    <n v="7.9834501450687467"/>
    <n v="1.158098643559597"/>
    <n v="2798.7355765602347"/>
    <n v="7.9834501450687467"/>
    <n v="1.158098643559597"/>
  </r>
  <r>
    <n v="3350"/>
    <x v="1"/>
    <x v="2"/>
    <x v="3"/>
    <s v="62-304.520 (7)(b),(19), F.A.C."/>
    <x v="3"/>
    <x v="3"/>
    <x v="21"/>
    <x v="1"/>
    <s v="Woodland Pasture"/>
    <n v="2130"/>
    <x v="0"/>
    <s v="FDOT District 4                                             Indian River County"/>
    <x v="21"/>
    <x v="0"/>
    <m/>
    <m/>
    <n v="0"/>
    <n v="1"/>
    <n v="3"/>
    <n v="1.9595224431404284E-3"/>
    <n v="1.5493653364369966E-2"/>
    <n v="2.0735264044414868E-3"/>
    <n v="5.865851886177329"/>
    <n v="1.5493653364369966E-2"/>
    <n v="2.0735245713540797E-3"/>
    <n v="5.865851886177329"/>
    <n v="1.5493653364369966E-2"/>
    <n v="2.0735245713540797E-3"/>
  </r>
  <r>
    <n v="3351"/>
    <x v="1"/>
    <x v="2"/>
    <x v="3"/>
    <s v="62-304.520 (7)(b),(19), F.A.C."/>
    <x v="3"/>
    <x v="3"/>
    <x v="21"/>
    <x v="26"/>
    <s v="Herbaceous Dry Prairie"/>
    <n v="3100"/>
    <x v="1"/>
    <s v="FDOT District 4                                             Indian River County"/>
    <x v="21"/>
    <x v="1"/>
    <m/>
    <m/>
    <n v="0"/>
    <n v="1"/>
    <n v="6"/>
    <n v="0.24026104338773632"/>
    <n v="2.0233601827004941"/>
    <n v="0.25804221951543965"/>
    <n v="883.02908523552458"/>
    <n v="2.0233601827004941"/>
    <n v="0.25804199139491124"/>
    <n v="883.02908523552458"/>
    <n v="2.0233601827004941"/>
    <n v="0.25804199139491124"/>
  </r>
  <r>
    <n v="3352"/>
    <x v="1"/>
    <x v="2"/>
    <x v="3"/>
    <s v="62-304.520 (7)(b),(19), F.A.C."/>
    <x v="3"/>
    <x v="3"/>
    <x v="21"/>
    <x v="26"/>
    <s v="Herbaceous Dry Prairie"/>
    <n v="3100"/>
    <x v="1"/>
    <s v="FDOT District 4                                  City of Fellsmere           Indian River County"/>
    <x v="21"/>
    <x v="1"/>
    <m/>
    <m/>
    <n v="0"/>
    <n v="1"/>
    <n v="2"/>
    <n v="1.017612745386802E-2"/>
    <n v="7.3871462780916192E-2"/>
    <n v="8.1015210329630546E-3"/>
    <n v="32.05219189841457"/>
    <n v="7.3871462780916192E-2"/>
    <n v="8.1015138708665797E-3"/>
    <n v="32.05219189841457"/>
    <n v="7.3871462780916192E-2"/>
    <n v="8.1015138708665797E-3"/>
  </r>
  <r>
    <n v="3353"/>
    <x v="1"/>
    <x v="2"/>
    <x v="3"/>
    <s v="62-304.520 (7)(b),(19), F.A.C."/>
    <x v="3"/>
    <x v="3"/>
    <x v="21"/>
    <x v="27"/>
    <s v="Shrub and Brushland"/>
    <n v="1000"/>
    <x v="1"/>
    <s v="FDOT District 4                                             Indian River County"/>
    <x v="21"/>
    <x v="1"/>
    <m/>
    <m/>
    <n v="0"/>
    <n v="1"/>
    <n v="1"/>
    <n v="2.8440463280272599E-5"/>
    <n v="1.7348465773359202E-4"/>
    <n v="2.0380610570902402E-5"/>
    <n v="7.4666406264271262E-2"/>
    <n v="1.7348465773359202E-4"/>
    <n v="2.0380592553557499E-5"/>
    <n v="7.4666406264271262E-2"/>
    <n v="1.7348465773359202E-4"/>
    <n v="2.0380592553557499E-5"/>
  </r>
  <r>
    <n v="3354"/>
    <x v="1"/>
    <x v="2"/>
    <x v="3"/>
    <s v="62-304.520 (7)(b),(19), F.A.C."/>
    <x v="3"/>
    <x v="3"/>
    <x v="21"/>
    <x v="27"/>
    <s v="Shrub and Brushland"/>
    <n v="1000"/>
    <x v="1"/>
    <s v="FDOT District 4                                  City of Fellsmere           Indian River County"/>
    <x v="21"/>
    <x v="1"/>
    <m/>
    <m/>
    <n v="0"/>
    <n v="1"/>
    <n v="9"/>
    <n v="0.40872441593106046"/>
    <n v="3.1797805197799023"/>
    <n v="0.41530882692194532"/>
    <n v="1442.5038831171712"/>
    <n v="3.1797805197799023"/>
    <n v="0.41530845977090469"/>
    <n v="1442.5038831171712"/>
    <n v="3.1797805197799023"/>
    <n v="0.41530845977090469"/>
  </r>
  <r>
    <n v="3355"/>
    <x v="1"/>
    <x v="2"/>
    <x v="3"/>
    <s v="62-304.520 (7)(b),(19), F.A.C."/>
    <x v="3"/>
    <x v="3"/>
    <x v="21"/>
    <x v="27"/>
    <s v="Shrub and Brushland"/>
    <n v="3200"/>
    <x v="1"/>
    <s v="FDOT District 4                                             Indian River County"/>
    <x v="21"/>
    <x v="1"/>
    <m/>
    <m/>
    <n v="0"/>
    <n v="1"/>
    <n v="58"/>
    <n v="6.2457573220560416"/>
    <n v="36.964133202540125"/>
    <n v="4.5531362268012776"/>
    <n v="16506.424419091312"/>
    <n v="36.964133202540125"/>
    <n v="4.5531322016311071"/>
    <n v="16506.424419091312"/>
    <n v="36.964133202540125"/>
    <n v="4.5531322016311071"/>
  </r>
  <r>
    <n v="3356"/>
    <x v="1"/>
    <x v="2"/>
    <x v="3"/>
    <s v="62-304.520 (7)(b),(19), F.A.C."/>
    <x v="3"/>
    <x v="3"/>
    <x v="21"/>
    <x v="27"/>
    <s v="Shrub and Brushland"/>
    <n v="3200"/>
    <x v="1"/>
    <s v="FDOT District 4                                  City of Fellsmere           Indian River County"/>
    <x v="21"/>
    <x v="1"/>
    <m/>
    <m/>
    <n v="0"/>
    <n v="1"/>
    <n v="187"/>
    <n v="16.017858445067702"/>
    <n v="99.311277880592925"/>
    <n v="12.332637761818026"/>
    <n v="45149.586044094103"/>
    <n v="99.311277880592925"/>
    <n v="12.332626859230624"/>
    <n v="45149.586044094103"/>
    <n v="99.311277880592925"/>
    <n v="12.332626859230624"/>
  </r>
  <r>
    <n v="3357"/>
    <x v="1"/>
    <x v="2"/>
    <x v="3"/>
    <s v="62-304.520 (7)(b),(19), F.A.C."/>
    <x v="3"/>
    <x v="3"/>
    <x v="21"/>
    <x v="27"/>
    <s v="Shrub and Brushland"/>
    <n v="3200"/>
    <x v="1"/>
    <s v="FDOT District 4         VLWCD                                    Indian River County"/>
    <x v="21"/>
    <x v="1"/>
    <m/>
    <m/>
    <n v="0"/>
    <n v="1"/>
    <n v="4"/>
    <n v="0.15633661348696551"/>
    <n v="0.6954892712241354"/>
    <n v="8.4465812636554727E-2"/>
    <n v="382.55519948363514"/>
    <n v="0.6954892712241354"/>
    <n v="8.4465737965108312E-2"/>
    <n v="382.55519948363514"/>
    <n v="0.6954892712241354"/>
    <n v="8.4465737965108312E-2"/>
  </r>
  <r>
    <n v="3358"/>
    <x v="1"/>
    <x v="2"/>
    <x v="3"/>
    <s v="62-304.520 (7)(b),(19), F.A.C."/>
    <x v="3"/>
    <x v="3"/>
    <x v="21"/>
    <x v="27"/>
    <s v="Shrub and Brushland"/>
    <n v="3200"/>
    <x v="1"/>
    <s v="FDOT District 4         VLWCD                         City of Fellsmere           Indian River County"/>
    <x v="21"/>
    <x v="1"/>
    <m/>
    <m/>
    <n v="0"/>
    <n v="1"/>
    <n v="9"/>
    <n v="0.2823754836578849"/>
    <n v="2.0745431674205497"/>
    <n v="0.26102376185815157"/>
    <n v="922.80037684268484"/>
    <n v="2.0745431674205497"/>
    <n v="0.26102353110181031"/>
    <n v="922.80037684268484"/>
    <n v="2.0745431674205497"/>
    <n v="0.26102353110181031"/>
  </r>
  <r>
    <n v="3359"/>
    <x v="1"/>
    <x v="2"/>
    <x v="3"/>
    <s v="62-304.520 (7)(b),(19), F.A.C."/>
    <x v="3"/>
    <x v="3"/>
    <x v="21"/>
    <x v="4"/>
    <s v="Mixed Rangeland"/>
    <n v="2000"/>
    <x v="0"/>
    <s v="FDOT District 4                                  City of Fellsmere           Indian River County"/>
    <x v="21"/>
    <x v="0"/>
    <m/>
    <m/>
    <n v="0"/>
    <n v="1"/>
    <n v="1"/>
    <n v="1.2707806259928201E-3"/>
    <n v="9.6391427517134413E-3"/>
    <n v="1.2523563915347797E-3"/>
    <n v="4.4359804266917129"/>
    <n v="9.6391427517134413E-3"/>
    <n v="1.25235528439734E-3"/>
    <n v="4.4359804266917129"/>
    <n v="9.6391427517134413E-3"/>
    <n v="1.25235528439734E-3"/>
  </r>
  <r>
    <n v="3360"/>
    <x v="1"/>
    <x v="2"/>
    <x v="3"/>
    <s v="62-304.520 (7)(b),(19), F.A.C."/>
    <x v="3"/>
    <x v="3"/>
    <x v="21"/>
    <x v="4"/>
    <s v="Mixed Rangeland"/>
    <n v="3300"/>
    <x v="0"/>
    <s v="FDOT District 4                                             Indian River County"/>
    <x v="21"/>
    <x v="0"/>
    <m/>
    <m/>
    <n v="0"/>
    <n v="1"/>
    <n v="37"/>
    <n v="3.5839017605248857"/>
    <n v="24.060435432113916"/>
    <n v="2.8089540313097312"/>
    <n v="9724.2339859759068"/>
    <n v="24.060435432113916"/>
    <n v="2.8089515480723724"/>
    <n v="9724.2339859759068"/>
    <n v="24.060435432113916"/>
    <n v="2.8089515480723724"/>
  </r>
  <r>
    <n v="3361"/>
    <x v="1"/>
    <x v="2"/>
    <x v="3"/>
    <s v="62-304.520 (7)(b),(19), F.A.C."/>
    <x v="3"/>
    <x v="3"/>
    <x v="21"/>
    <x v="4"/>
    <s v="Mixed Rangeland"/>
    <n v="3300"/>
    <x v="0"/>
    <s v="FDOT District 4                                  City of Fellsmere           Indian River County"/>
    <x v="21"/>
    <x v="0"/>
    <m/>
    <m/>
    <n v="0"/>
    <n v="1"/>
    <n v="73"/>
    <n v="7.9402019760629319"/>
    <n v="54.671358692509564"/>
    <n v="6.336629672816624"/>
    <n v="22461.445885813071"/>
    <n v="54.671358692509564"/>
    <n v="6.3366240709607906"/>
    <n v="22461.445885813071"/>
    <n v="54.671358692509564"/>
    <n v="6.3366240709607906"/>
  </r>
  <r>
    <n v="3362"/>
    <x v="1"/>
    <x v="2"/>
    <x v="3"/>
    <s v="62-304.520 (7)(b),(19), F.A.C."/>
    <x v="3"/>
    <x v="3"/>
    <x v="21"/>
    <x v="4"/>
    <s v="Mixed Rangeland"/>
    <n v="3300"/>
    <x v="0"/>
    <s v="FDOT District 4         VLWCD                         City of Fellsmere           Indian River County"/>
    <x v="21"/>
    <x v="0"/>
    <m/>
    <m/>
    <n v="0"/>
    <n v="1"/>
    <n v="7"/>
    <n v="0.37559694429859924"/>
    <n v="2.8696630531027734"/>
    <n v="0.33895629616514389"/>
    <n v="1196.6230180737464"/>
    <n v="2.8696630531027734"/>
    <n v="0.33895599651305797"/>
    <n v="1196.6230180737464"/>
    <n v="2.8696630531027734"/>
    <n v="0.33895599651305797"/>
  </r>
  <r>
    <n v="3363"/>
    <x v="1"/>
    <x v="2"/>
    <x v="3"/>
    <s v="62-304.520 (7)(b),(19), F.A.C."/>
    <x v="3"/>
    <x v="3"/>
    <x v="21"/>
    <x v="28"/>
    <s v="Pine flatwoods"/>
    <n v="4110"/>
    <x v="1"/>
    <s v="FDOT District 4                                             Indian River County"/>
    <x v="21"/>
    <x v="1"/>
    <m/>
    <m/>
    <n v="0"/>
    <n v="1"/>
    <n v="338"/>
    <n v="48.908835282949561"/>
    <n v="237.06025800328086"/>
    <n v="19.894226905469466"/>
    <n v="104572.84406370438"/>
    <n v="237.06025800328086"/>
    <n v="19.894209318108889"/>
    <n v="104572.84406370438"/>
    <n v="237.06025800328086"/>
    <n v="19.894209318108889"/>
  </r>
  <r>
    <n v="3364"/>
    <x v="1"/>
    <x v="2"/>
    <x v="3"/>
    <s v="62-304.520 (7)(b),(19), F.A.C."/>
    <x v="3"/>
    <x v="3"/>
    <x v="21"/>
    <x v="28"/>
    <s v="Pine flatwoods"/>
    <n v="4110"/>
    <x v="1"/>
    <s v="FDOT District 4                                  City of Fellsmere           Indian River County"/>
    <x v="21"/>
    <x v="1"/>
    <m/>
    <m/>
    <n v="0"/>
    <n v="1"/>
    <n v="755"/>
    <n v="100.51353770836415"/>
    <n v="587.61845821828217"/>
    <n v="50.639316549401428"/>
    <n v="253012.55365520081"/>
    <n v="587.61845821828217"/>
    <n v="50.639271782046208"/>
    <n v="253012.55365520081"/>
    <n v="587.61845821828217"/>
    <n v="50.639271782046208"/>
  </r>
  <r>
    <n v="3365"/>
    <x v="1"/>
    <x v="2"/>
    <x v="3"/>
    <s v="62-304.520 (7)(b),(19), F.A.C."/>
    <x v="3"/>
    <x v="3"/>
    <x v="21"/>
    <x v="28"/>
    <s v="Pine flatwoods"/>
    <n v="4110"/>
    <x v="1"/>
    <s v="FDOT District 4                                  City of Fellsmere           Indian River County"/>
    <x v="21"/>
    <x v="1"/>
    <m/>
    <s v="Looks like FDOT ROW; keep with FDOT"/>
    <n v="0"/>
    <n v="1"/>
    <n v="1"/>
    <n v="2.2409719796462599E-5"/>
    <n v="1.7613469894814393E-4"/>
    <n v="2.0273731827177008E-5"/>
    <n v="7.6083342618085692E-2"/>
    <n v="1.7613469894814393E-4"/>
    <n v="2.0273713904317498E-5"/>
    <n v="7.6083342618085692E-2"/>
    <n v="1.7613469894814393E-4"/>
    <n v="2.0273713904317498E-5"/>
  </r>
  <r>
    <n v="3366"/>
    <x v="1"/>
    <x v="2"/>
    <x v="3"/>
    <s v="62-304.520 (7)(b),(19), F.A.C."/>
    <x v="3"/>
    <x v="3"/>
    <x v="21"/>
    <x v="28"/>
    <s v="Pine flatwoods"/>
    <n v="4110"/>
    <x v="1"/>
    <s v="FDOT District 4         VLWCD                                    Indian River County"/>
    <x v="21"/>
    <x v="1"/>
    <m/>
    <m/>
    <n v="0"/>
    <n v="1"/>
    <n v="3"/>
    <n v="0.21581144419503789"/>
    <n v="1.2653224460460131"/>
    <n v="0.1180589843959063"/>
    <n v="548.46978113630166"/>
    <n v="1.2653224460460131"/>
    <n v="0.11805888002663693"/>
    <n v="548.46978113630166"/>
    <n v="1.2653224460460131"/>
    <n v="0.11805888002663693"/>
  </r>
  <r>
    <n v="3367"/>
    <x v="1"/>
    <x v="2"/>
    <x v="3"/>
    <s v="62-304.520 (7)(b),(19), F.A.C."/>
    <x v="3"/>
    <x v="3"/>
    <x v="21"/>
    <x v="28"/>
    <s v="Pine flatwoods"/>
    <n v="4110"/>
    <x v="1"/>
    <s v="FDOT District 4         VLWCD                         City of Fellsmere           Indian River County"/>
    <x v="21"/>
    <x v="1"/>
    <m/>
    <m/>
    <n v="0"/>
    <n v="1"/>
    <n v="16"/>
    <n v="1.015467509811224"/>
    <n v="6.844730139559819"/>
    <n v="0.703136304569418"/>
    <n v="2958.9329310473122"/>
    <n v="6.844730139559819"/>
    <n v="0.70313568296638695"/>
    <n v="2958.9329310473122"/>
    <n v="6.844730139559819"/>
    <n v="0.70313568296638695"/>
  </r>
  <r>
    <n v="3368"/>
    <x v="1"/>
    <x v="2"/>
    <x v="3"/>
    <s v="62-304.520 (7)(b),(19), F.A.C."/>
    <x v="3"/>
    <x v="3"/>
    <x v="21"/>
    <x v="128"/>
    <s v="Sand pine"/>
    <n v="4130"/>
    <x v="1"/>
    <s v="FDOT District 4                   City of Sebastian                          Indian River County"/>
    <x v="21"/>
    <x v="1"/>
    <m/>
    <m/>
    <n v="0"/>
    <n v="1"/>
    <n v="2"/>
    <n v="5.3405051648924021E-2"/>
    <n v="0.32455241923422068"/>
    <n v="4.4530659294850991E-2"/>
    <n v="162.705683858768"/>
    <n v="0.32455241923422068"/>
    <n v="4.4530619927814201E-2"/>
    <n v="162.705683858768"/>
    <n v="0.32455241923422068"/>
    <n v="4.4530619927814201E-2"/>
  </r>
  <r>
    <n v="3369"/>
    <x v="1"/>
    <x v="2"/>
    <x v="3"/>
    <s v="62-304.520 (7)(b),(19), F.A.C."/>
    <x v="3"/>
    <x v="3"/>
    <x v="21"/>
    <x v="33"/>
    <s v="Hardwood Conifer Mixed"/>
    <n v="4340"/>
    <x v="1"/>
    <s v="FDOT District 4                                             Indian River County"/>
    <x v="21"/>
    <x v="1"/>
    <m/>
    <m/>
    <n v="0"/>
    <n v="1"/>
    <n v="5"/>
    <n v="0.24857007393904676"/>
    <n v="7.8014465767741487E-2"/>
    <n v="5.9235962522035416E-3"/>
    <n v="366.48672852160337"/>
    <n v="7.8014465767741487E-2"/>
    <n v="5.9235910154871703E-3"/>
    <n v="366.48672852160337"/>
    <n v="7.8014465767741487E-2"/>
    <n v="5.9235910154871703E-3"/>
  </r>
  <r>
    <n v="3370"/>
    <x v="1"/>
    <x v="2"/>
    <x v="3"/>
    <s v="62-304.520 (7)(b),(19), F.A.C."/>
    <x v="3"/>
    <x v="3"/>
    <x v="21"/>
    <x v="33"/>
    <s v="Hardwood Conifer Mixed"/>
    <n v="4340"/>
    <x v="1"/>
    <s v="FDOT District 4                                  City of Fellsmere           Indian River County"/>
    <x v="21"/>
    <x v="1"/>
    <m/>
    <m/>
    <n v="0"/>
    <n v="1"/>
    <n v="26"/>
    <n v="2.6727890493612203"/>
    <n v="18.170824706991926"/>
    <n v="2.1907282948158748"/>
    <n v="8285.845190834234"/>
    <n v="18.170824706991926"/>
    <n v="2.1907263581169167"/>
    <n v="8285.845190834234"/>
    <n v="18.170824706991926"/>
    <n v="2.1907263581169167"/>
  </r>
  <r>
    <n v="3371"/>
    <x v="1"/>
    <x v="2"/>
    <x v="3"/>
    <s v="62-304.520 (7)(b),(19), F.A.C."/>
    <x v="3"/>
    <x v="3"/>
    <x v="21"/>
    <x v="39"/>
    <s v="Reservoirs"/>
    <n v="1000"/>
    <x v="1"/>
    <s v="FDOT District 4                                  City of Fellsmere           Indian River County"/>
    <x v="21"/>
    <x v="1"/>
    <m/>
    <m/>
    <n v="0"/>
    <n v="1"/>
    <n v="1"/>
    <n v="6.5097062387564001E-6"/>
    <n v="3.2813651384349291E-5"/>
    <n v="2.8149973850440854E-6"/>
    <n v="1.3845535239036109E-2"/>
    <n v="3.2813651384349291E-5"/>
    <n v="2.81499489646414E-6"/>
    <n v="1.3845535239036109E-2"/>
    <n v="3.2813651384349291E-5"/>
    <n v="2.81499489646414E-6"/>
  </r>
  <r>
    <n v="3372"/>
    <x v="1"/>
    <x v="2"/>
    <x v="3"/>
    <s v="62-304.520 (7)(b),(19), F.A.C."/>
    <x v="3"/>
    <x v="3"/>
    <x v="21"/>
    <x v="39"/>
    <s v="Reservoirs"/>
    <n v="5300"/>
    <x v="1"/>
    <s v="FDOT District 4                                             Indian River County"/>
    <x v="21"/>
    <x v="1"/>
    <m/>
    <m/>
    <n v="0"/>
    <n v="1"/>
    <n v="136"/>
    <n v="50.310787264731552"/>
    <n v="5.1089510563152079"/>
    <n v="0.15039830396276799"/>
    <n v="44234.54996748839"/>
    <n v="5.1089510563152079"/>
    <n v="0.15039817100413519"/>
    <n v="44234.54996748839"/>
    <n v="5.1089510563152079"/>
    <n v="0.15039817100413519"/>
  </r>
  <r>
    <n v="3373"/>
    <x v="1"/>
    <x v="2"/>
    <x v="3"/>
    <s v="62-304.520 (7)(b),(19), F.A.C."/>
    <x v="3"/>
    <x v="3"/>
    <x v="21"/>
    <x v="39"/>
    <s v="Reservoirs"/>
    <n v="5300"/>
    <x v="1"/>
    <s v="FDOT District 4                                  City of Fellsmere           Indian River County"/>
    <x v="21"/>
    <x v="1"/>
    <m/>
    <m/>
    <n v="0"/>
    <n v="1"/>
    <n v="48"/>
    <n v="11.050278069582474"/>
    <n v="2.2323567253053049"/>
    <n v="0.22595785964160833"/>
    <n v="10075.713146943019"/>
    <n v="2.2323567253053049"/>
    <n v="0.22595765988504676"/>
    <n v="10075.713146943019"/>
    <n v="2.2323567253053049"/>
    <n v="0.22595765988504676"/>
  </r>
  <r>
    <n v="3374"/>
    <x v="1"/>
    <x v="2"/>
    <x v="3"/>
    <s v="62-304.520 (7)(b),(19), F.A.C."/>
    <x v="3"/>
    <x v="3"/>
    <x v="21"/>
    <x v="39"/>
    <s v="Reservoirs"/>
    <n v="5300"/>
    <x v="1"/>
    <s v="FDOT District 4         VLWCD                                    Indian River County"/>
    <x v="21"/>
    <x v="1"/>
    <m/>
    <m/>
    <n v="0"/>
    <n v="1"/>
    <n v="3"/>
    <n v="0.18124313278736665"/>
    <n v="0.32764897370480595"/>
    <n v="3.3939792272155614E-2"/>
    <n v="357.80359531661884"/>
    <n v="0.32764897370480595"/>
    <n v="3.3939762267905307E-2"/>
    <n v="357.80359531661884"/>
    <n v="0.32764897370480595"/>
    <n v="3.3939762267905307E-2"/>
  </r>
  <r>
    <n v="3375"/>
    <x v="1"/>
    <x v="2"/>
    <x v="3"/>
    <s v="62-304.520 (7)(b),(19), F.A.C."/>
    <x v="3"/>
    <x v="3"/>
    <x v="21"/>
    <x v="45"/>
    <s v="Mixed wetland hardwoods"/>
    <n v="6170"/>
    <x v="1"/>
    <s v="FDOT District 4                                             Indian River County"/>
    <x v="21"/>
    <x v="1"/>
    <m/>
    <m/>
    <n v="0"/>
    <n v="1"/>
    <n v="16"/>
    <n v="1.728306027177305"/>
    <n v="8.7320919838597497"/>
    <n v="0.86130749275114082"/>
    <n v="3953.0886990761728"/>
    <n v="8.7320919838597497"/>
    <n v="0.8613067313179098"/>
    <n v="3953.0886990761728"/>
    <n v="8.7320919838597497"/>
    <n v="0.8613067313179098"/>
  </r>
  <r>
    <n v="3376"/>
    <x v="1"/>
    <x v="2"/>
    <x v="3"/>
    <s v="62-304.520 (7)(b),(19), F.A.C."/>
    <x v="3"/>
    <x v="3"/>
    <x v="21"/>
    <x v="45"/>
    <s v="Mixed wetland hardwoods"/>
    <n v="6170"/>
    <x v="1"/>
    <s v="FDOT District 4                                  City of Fellsmere           Indian River County"/>
    <x v="21"/>
    <x v="1"/>
    <m/>
    <m/>
    <n v="0"/>
    <n v="1"/>
    <n v="83"/>
    <n v="7.5373363122763193"/>
    <n v="51.318445512584475"/>
    <n v="5.5913073934036062"/>
    <n v="20338.299753932086"/>
    <n v="51.318445512584475"/>
    <n v="5.5913024504450295"/>
    <n v="20338.299753932086"/>
    <n v="51.318445512584475"/>
    <n v="5.5913024504450295"/>
  </r>
  <r>
    <n v="3377"/>
    <x v="1"/>
    <x v="2"/>
    <x v="3"/>
    <s v="62-304.520 (7)(b),(19), F.A.C."/>
    <x v="3"/>
    <x v="3"/>
    <x v="21"/>
    <x v="45"/>
    <s v="Mixed wetland hardwoods"/>
    <n v="6170"/>
    <x v="1"/>
    <s v="FDOT District 4         VLWCD                         City of Fellsmere           Indian River County"/>
    <x v="21"/>
    <x v="1"/>
    <m/>
    <m/>
    <n v="0"/>
    <n v="1"/>
    <n v="7"/>
    <n v="0.38956119541743767"/>
    <n v="3.0112876794218559"/>
    <n v="0.34571960153309877"/>
    <n v="1241.3900480223133"/>
    <n v="3.0112876794218559"/>
    <n v="0.34571929590195632"/>
    <n v="1241.3900480223133"/>
    <n v="3.0112876794218559"/>
    <n v="0.34571929590195632"/>
  </r>
  <r>
    <n v="3378"/>
    <x v="1"/>
    <x v="2"/>
    <x v="3"/>
    <s v="62-304.520 (7)(b),(19), F.A.C."/>
    <x v="3"/>
    <x v="3"/>
    <x v="21"/>
    <x v="49"/>
    <s v="Hydric pine flatwoods"/>
    <n v="6250"/>
    <x v="1"/>
    <s v="FDOT District 4                                             Indian River County"/>
    <x v="21"/>
    <x v="1"/>
    <m/>
    <m/>
    <n v="0"/>
    <n v="1"/>
    <n v="41"/>
    <n v="7.2482409663331442"/>
    <n v="34.415335397326537"/>
    <n v="3.6553323461748946"/>
    <n v="15570.28490539441"/>
    <n v="34.415335397326537"/>
    <n v="3.6553291147023468"/>
    <n v="15570.28490539441"/>
    <n v="34.415335397326537"/>
    <n v="3.6553291147023468"/>
  </r>
  <r>
    <n v="3379"/>
    <x v="1"/>
    <x v="2"/>
    <x v="3"/>
    <s v="62-304.520 (7)(b),(19), F.A.C."/>
    <x v="3"/>
    <x v="3"/>
    <x v="21"/>
    <x v="49"/>
    <s v="Hydric pine flatwoods"/>
    <n v="6250"/>
    <x v="1"/>
    <s v="FDOT District 4                                  City of Fellsmere           Indian River County"/>
    <x v="21"/>
    <x v="1"/>
    <m/>
    <m/>
    <n v="0"/>
    <n v="1"/>
    <n v="1"/>
    <n v="4.0638865629444902E-2"/>
    <n v="0.28915314836166639"/>
    <n v="3.3618952862176629E-2"/>
    <n v="122.80093086407909"/>
    <n v="0.28915314836166639"/>
    <n v="3.3618923141562201E-2"/>
    <n v="122.80093086407909"/>
    <n v="0.28915314836166639"/>
    <n v="3.3618923141562201E-2"/>
  </r>
  <r>
    <n v="3380"/>
    <x v="1"/>
    <x v="2"/>
    <x v="3"/>
    <s v="62-304.520 (7)(b),(19), F.A.C."/>
    <x v="3"/>
    <x v="3"/>
    <x v="21"/>
    <x v="49"/>
    <s v="Hydric pine flatwoods"/>
    <n v="6250"/>
    <x v="1"/>
    <s v="FDOT District 4         VLWCD                                    Indian River County"/>
    <x v="21"/>
    <x v="1"/>
    <m/>
    <m/>
    <n v="0"/>
    <n v="1"/>
    <n v="1"/>
    <n v="6.4972397227217205E-2"/>
    <n v="0.40496864465238952"/>
    <n v="4.8607542288189497E-2"/>
    <n v="185.49138445109921"/>
    <n v="0.40496864465238952"/>
    <n v="4.8607499317010999E-2"/>
    <n v="185.49138445109921"/>
    <n v="0.40496864465238952"/>
    <n v="4.8607499317010999E-2"/>
  </r>
  <r>
    <n v="3381"/>
    <x v="1"/>
    <x v="2"/>
    <x v="3"/>
    <s v="62-304.520 (7)(b),(19), F.A.C."/>
    <x v="3"/>
    <x v="3"/>
    <x v="21"/>
    <x v="50"/>
    <s v="Wetland Forested Mixed"/>
    <n v="6300"/>
    <x v="1"/>
    <s v="FDOT District 4                                             Indian River County"/>
    <x v="21"/>
    <x v="1"/>
    <m/>
    <m/>
    <n v="0"/>
    <n v="1"/>
    <n v="28"/>
    <n v="2.6495150176525435"/>
    <n v="19.165795225592515"/>
    <n v="2.2124220494353599"/>
    <n v="7819.8185286490461"/>
    <n v="19.165795225592515"/>
    <n v="2.2124200935581837"/>
    <n v="7819.8185286490461"/>
    <n v="19.165795225592515"/>
    <n v="2.2124200935581837"/>
  </r>
  <r>
    <n v="3382"/>
    <x v="1"/>
    <x v="2"/>
    <x v="3"/>
    <s v="62-304.520 (7)(b),(19), F.A.C."/>
    <x v="3"/>
    <x v="3"/>
    <x v="21"/>
    <x v="50"/>
    <s v="Wetland Forested Mixed"/>
    <n v="6300"/>
    <x v="1"/>
    <s v="FDOT District 4                                  City of Fellsmere           Indian River County"/>
    <x v="21"/>
    <x v="1"/>
    <m/>
    <m/>
    <n v="0"/>
    <n v="1"/>
    <n v="47"/>
    <n v="5.0187562387321334"/>
    <n v="37.013055252531132"/>
    <n v="4.1045674169502524"/>
    <n v="14942.329809901788"/>
    <n v="37.013055252531132"/>
    <n v="4.1045637883343886"/>
    <n v="14942.329809901788"/>
    <n v="37.013055252531132"/>
    <n v="4.1045637883343886"/>
  </r>
  <r>
    <n v="3383"/>
    <x v="1"/>
    <x v="2"/>
    <x v="3"/>
    <s v="62-304.520 (7)(b),(19), F.A.C."/>
    <x v="3"/>
    <x v="3"/>
    <x v="21"/>
    <x v="51"/>
    <s v="Freshwater marshes"/>
    <n v="6410"/>
    <x v="1"/>
    <s v="FDOT District 4                                             Indian River County"/>
    <x v="21"/>
    <x v="1"/>
    <m/>
    <m/>
    <n v="0"/>
    <n v="1"/>
    <n v="14"/>
    <n v="0.91386356314447514"/>
    <n v="4.2549005581812143"/>
    <n v="0.37796030719746759"/>
    <n v="1761.2979097075561"/>
    <n v="4.2549005581812143"/>
    <n v="0.37795997306414186"/>
    <n v="1761.2979097075561"/>
    <n v="4.2549005581812143"/>
    <n v="0.37795997306414186"/>
  </r>
  <r>
    <n v="3384"/>
    <x v="1"/>
    <x v="2"/>
    <x v="3"/>
    <s v="62-304.520 (7)(b),(19), F.A.C."/>
    <x v="3"/>
    <x v="3"/>
    <x v="21"/>
    <x v="51"/>
    <s v="Freshwater marshes"/>
    <n v="6410"/>
    <x v="1"/>
    <s v="FDOT District 4                                  City of Fellsmere           Indian River County"/>
    <x v="21"/>
    <x v="1"/>
    <m/>
    <m/>
    <n v="0"/>
    <n v="1"/>
    <n v="113"/>
    <n v="23.802630788855442"/>
    <n v="148.6934159540466"/>
    <n v="14.344284275538101"/>
    <n v="58353.957745160704"/>
    <n v="148.6934159540466"/>
    <n v="14.344271594567809"/>
    <n v="58353.957745160704"/>
    <n v="148.6934159540466"/>
    <n v="14.344271594567809"/>
  </r>
  <r>
    <n v="3385"/>
    <x v="1"/>
    <x v="2"/>
    <x v="3"/>
    <s v="62-304.520 (7)(b),(19), F.A.C."/>
    <x v="3"/>
    <x v="3"/>
    <x v="21"/>
    <x v="51"/>
    <s v="Freshwater marshes"/>
    <n v="6410"/>
    <x v="1"/>
    <s v="FDOT District 4         VLWCD                         City of Fellsmere           Indian River County"/>
    <x v="21"/>
    <x v="1"/>
    <m/>
    <m/>
    <n v="0"/>
    <n v="1"/>
    <n v="16"/>
    <n v="1.5149496201350499"/>
    <n v="9.6319236762353633"/>
    <n v="0.92555582947122661"/>
    <n v="3789.7259027148425"/>
    <n v="9.6319236762353633"/>
    <n v="0.92555501123967687"/>
    <n v="3789.7259027148425"/>
    <n v="9.6319236762353633"/>
    <n v="0.92555501123967687"/>
  </r>
  <r>
    <n v="3386"/>
    <x v="1"/>
    <x v="2"/>
    <x v="3"/>
    <s v="62-304.520 (7)(b),(19), F.A.C."/>
    <x v="3"/>
    <x v="3"/>
    <x v="21"/>
    <x v="53"/>
    <s v="Wet prairies"/>
    <n v="6430"/>
    <x v="1"/>
    <s v="FDOT District 4                                             Indian River County"/>
    <x v="21"/>
    <x v="1"/>
    <m/>
    <m/>
    <n v="0"/>
    <n v="1"/>
    <n v="7"/>
    <n v="0.54239803243733586"/>
    <n v="3.0000158274240674"/>
    <n v="0.32336529980645501"/>
    <n v="1418.4802942647807"/>
    <n v="3.0000158274240674"/>
    <n v="0.32336501393748573"/>
    <n v="1418.4802942647807"/>
    <n v="3.0000158274240674"/>
    <n v="0.32336501393748573"/>
  </r>
  <r>
    <n v="3387"/>
    <x v="1"/>
    <x v="2"/>
    <x v="3"/>
    <s v="62-304.520 (7)(b),(19), F.A.C."/>
    <x v="3"/>
    <x v="3"/>
    <x v="21"/>
    <x v="55"/>
    <s v="Mixed scrub-shrub wetland"/>
    <n v="1000"/>
    <x v="1"/>
    <s v="FDOT District 4                                  City of Fellsmere           Indian River County"/>
    <x v="21"/>
    <x v="1"/>
    <m/>
    <m/>
    <n v="0"/>
    <n v="1"/>
    <n v="1"/>
    <n v="9.15998840398824E-4"/>
    <n v="4.6173000001697908E-3"/>
    <n v="3.9610609847099673E-4"/>
    <n v="1.9482437084720072"/>
    <n v="4.6173000001697908E-3"/>
    <n v="3.9610574829600199E-4"/>
    <n v="1.9482437084720072"/>
    <n v="4.6173000001697908E-3"/>
    <n v="3.9610574829600199E-4"/>
  </r>
  <r>
    <n v="3388"/>
    <x v="1"/>
    <x v="2"/>
    <x v="3"/>
    <s v="62-304.520 (7)(b),(19), F.A.C."/>
    <x v="3"/>
    <x v="3"/>
    <x v="21"/>
    <x v="55"/>
    <s v="Mixed scrub-shrub wetland"/>
    <n v="6460"/>
    <x v="1"/>
    <s v="FDOT District 4                                             Indian River County"/>
    <x v="21"/>
    <x v="1"/>
    <m/>
    <m/>
    <n v="0"/>
    <n v="1"/>
    <n v="24"/>
    <n v="2.1602038557347236"/>
    <n v="13.966500140838189"/>
    <n v="1.5265677711909553"/>
    <n v="5472.1813971103065"/>
    <n v="13.966500140838189"/>
    <n v="1.5265664216387453"/>
    <n v="5472.1813971103065"/>
    <n v="13.966500140838189"/>
    <n v="1.5265664216387453"/>
  </r>
  <r>
    <n v="3389"/>
    <x v="1"/>
    <x v="2"/>
    <x v="3"/>
    <s v="62-304.520 (7)(b),(19), F.A.C."/>
    <x v="3"/>
    <x v="3"/>
    <x v="21"/>
    <x v="55"/>
    <s v="Mixed scrub-shrub wetland"/>
    <n v="6460"/>
    <x v="1"/>
    <s v="FDOT District 4                                  City of Fellsmere           Indian River County"/>
    <x v="21"/>
    <x v="1"/>
    <m/>
    <m/>
    <n v="0"/>
    <n v="1"/>
    <n v="41"/>
    <n v="2.7323209573606282"/>
    <n v="19.934002819089454"/>
    <n v="2.2753237828019781"/>
    <n v="8370.2830081554293"/>
    <n v="19.934002819089454"/>
    <n v="2.2753217713169316"/>
    <n v="8370.2830081554293"/>
    <n v="19.934002819089454"/>
    <n v="2.2753217713169316"/>
  </r>
  <r>
    <n v="3390"/>
    <x v="1"/>
    <x v="2"/>
    <x v="3"/>
    <s v="62-304.520 (7)(b),(19), F.A.C."/>
    <x v="3"/>
    <x v="3"/>
    <x v="21"/>
    <x v="55"/>
    <s v="Mixed scrub-shrub wetland"/>
    <n v="6460"/>
    <x v="1"/>
    <s v="FDOT District 4         VLWCD                         City of Fellsmere           Indian River County"/>
    <x v="21"/>
    <x v="1"/>
    <m/>
    <m/>
    <n v="0"/>
    <n v="1"/>
    <n v="1"/>
    <n v="7.6510762739629604E-2"/>
    <n v="0.5447297931216275"/>
    <n v="5.5925633455942717E-2"/>
    <n v="216.34625213028818"/>
    <n v="0.5447297931216275"/>
    <n v="5.5925584015253799E-2"/>
    <n v="216.34625213028818"/>
    <n v="0.5447297931216275"/>
    <n v="5.5925584015253799E-2"/>
  </r>
  <r>
    <n v="3391"/>
    <x v="1"/>
    <x v="2"/>
    <x v="3"/>
    <s v="62-304.520 (7)(b),(19), F.A.C."/>
    <x v="3"/>
    <x v="3"/>
    <x v="21"/>
    <x v="20"/>
    <s v="Roads and Highways"/>
    <n v="1000"/>
    <x v="0"/>
    <s v="FDOT District 4                                             Indian River County"/>
    <x v="21"/>
    <x v="1"/>
    <m/>
    <m/>
    <n v="0"/>
    <n v="1"/>
    <n v="4"/>
    <n v="1.541696121021257E-3"/>
    <n v="1.2925515013725471E-2"/>
    <n v="1.7730388455495843E-3"/>
    <n v="4.9204236338017795"/>
    <n v="1.2925515013725471E-2"/>
    <n v="1.773037278106238E-3"/>
    <n v="4.9204236338017795"/>
    <n v="1.2925515013725471E-2"/>
    <n v="1.773037278106238E-3"/>
  </r>
  <r>
    <n v="3392"/>
    <x v="1"/>
    <x v="2"/>
    <x v="3"/>
    <s v="62-304.520 (7)(b),(19), F.A.C."/>
    <x v="3"/>
    <x v="3"/>
    <x v="21"/>
    <x v="20"/>
    <s v="Roads and Highways"/>
    <n v="1000"/>
    <x v="0"/>
    <s v="FDOT District 4                                  City of Fellsmere           Indian River County"/>
    <x v="21"/>
    <x v="1"/>
    <m/>
    <m/>
    <n v="0"/>
    <n v="1"/>
    <n v="6"/>
    <n v="1.1216369364970736E-2"/>
    <n v="9.6596191681232943E-2"/>
    <n v="1.2575147887109337E-2"/>
    <n v="42.021004036105694"/>
    <n v="9.6596191681232943E-2"/>
    <n v="1.2575136770132431E-2"/>
    <n v="42.021004036105694"/>
    <n v="9.6596191681232943E-2"/>
    <n v="1.2575136770132431E-2"/>
  </r>
  <r>
    <n v="3393"/>
    <x v="1"/>
    <x v="2"/>
    <x v="3"/>
    <s v="62-304.520 (7)(b),(19), F.A.C."/>
    <x v="3"/>
    <x v="3"/>
    <x v="21"/>
    <x v="20"/>
    <s v="Roads and Highways"/>
    <n v="8140"/>
    <x v="0"/>
    <s v="FDOT District 4                                             Indian River County"/>
    <x v="21"/>
    <x v="1"/>
    <m/>
    <m/>
    <n v="0"/>
    <n v="1"/>
    <n v="364"/>
    <n v="103.73879410560542"/>
    <n v="804.0578553235157"/>
    <n v="97.431400445367714"/>
    <n v="337121.68786238972"/>
    <n v="804.0578553235157"/>
    <n v="97.431314311778124"/>
    <n v="337121.68786238972"/>
    <n v="804.0578553235157"/>
    <n v="97.431314311778124"/>
  </r>
  <r>
    <n v="3394"/>
    <x v="1"/>
    <x v="2"/>
    <x v="3"/>
    <s v="62-304.520 (7)(b),(19), F.A.C."/>
    <x v="3"/>
    <x v="3"/>
    <x v="21"/>
    <x v="20"/>
    <s v="Roads and Highways"/>
    <n v="8140"/>
    <x v="0"/>
    <s v="FDOT District 4                                  City of Fellsmere           Indian River County"/>
    <x v="21"/>
    <x v="1"/>
    <m/>
    <m/>
    <n v="0"/>
    <n v="1"/>
    <n v="762"/>
    <n v="215.43102084484119"/>
    <n v="1737.5599125985102"/>
    <n v="211.37034507898329"/>
    <n v="741842.99123053357"/>
    <n v="1737.5599125985102"/>
    <n v="211.37015821841871"/>
    <n v="741842.99123053357"/>
    <n v="1737.5599125985102"/>
    <n v="211.37015821841871"/>
  </r>
  <r>
    <n v="3395"/>
    <x v="1"/>
    <x v="2"/>
    <x v="3"/>
    <s v="62-304.520 (7)(b),(19), F.A.C."/>
    <x v="3"/>
    <x v="3"/>
    <x v="21"/>
    <x v="20"/>
    <s v="Roads and Highways"/>
    <n v="8140"/>
    <x v="0"/>
    <s v="FDOT District 4                                  City of Fellsmere           Indian River County"/>
    <x v="21"/>
    <x v="1"/>
    <m/>
    <s v="Looks like FDOT ROW; keep with FDOT"/>
    <n v="0"/>
    <n v="1"/>
    <n v="167"/>
    <n v="8.7652792455629128E-3"/>
    <n v="6.0477635731122414E-2"/>
    <n v="6.2400025494320412E-3"/>
    <n v="25.975071859535682"/>
    <n v="6.0477635731122414E-2"/>
    <n v="6.2399970329987814E-3"/>
    <n v="25.975071859535682"/>
    <n v="6.0477635731122414E-2"/>
    <n v="6.2399970329987814E-3"/>
  </r>
  <r>
    <n v="3396"/>
    <x v="1"/>
    <x v="2"/>
    <x v="3"/>
    <s v="62-304.520 (7)(b),(19), F.A.C."/>
    <x v="3"/>
    <x v="3"/>
    <x v="21"/>
    <x v="20"/>
    <s v="Roads and Highways"/>
    <n v="8140"/>
    <x v="0"/>
    <s v="FDOT District 4         VLWCD                                    Indian River County"/>
    <x v="21"/>
    <x v="1"/>
    <m/>
    <m/>
    <n v="0"/>
    <n v="1"/>
    <n v="3"/>
    <n v="0.42770662041748725"/>
    <n v="3.5575057014939393"/>
    <n v="0.45519615581324013"/>
    <n v="1552.1771209686374"/>
    <n v="3.5575057014939393"/>
    <n v="0.45519575340006829"/>
    <n v="1552.1771209686374"/>
    <n v="3.5575057014939393"/>
    <n v="0.45519575340006829"/>
  </r>
  <r>
    <n v="3397"/>
    <x v="1"/>
    <x v="2"/>
    <x v="3"/>
    <s v="62-304.520 (7)(b),(19), F.A.C."/>
    <x v="3"/>
    <x v="3"/>
    <x v="21"/>
    <x v="20"/>
    <s v="Roads and Highways"/>
    <n v="8140"/>
    <x v="0"/>
    <s v="FDOT District 4         VLWCD                         City of Fellsmere           Indian River County"/>
    <x v="21"/>
    <x v="1"/>
    <m/>
    <m/>
    <n v="0"/>
    <n v="1"/>
    <n v="27"/>
    <n v="3.5995522956704309"/>
    <n v="29.843683567049386"/>
    <n v="3.6658863354942"/>
    <n v="12820.988035301387"/>
    <n v="29.843683567049386"/>
    <n v="3.6658830946914662"/>
    <n v="12820.988035301387"/>
    <n v="29.843683567049386"/>
    <n v="3.6658830946914662"/>
  </r>
  <r>
    <n v="3398"/>
    <x v="1"/>
    <x v="2"/>
    <x v="3"/>
    <s v="62-304.520 (7)(b),(19), F.A.C."/>
    <x v="3"/>
    <x v="3"/>
    <x v="21"/>
    <x v="22"/>
    <s v="Electrical power transmission lines"/>
    <n v="8320"/>
    <x v="0"/>
    <s v="FDOT District 4                                  City of Fellsmere           Indian River County"/>
    <x v="21"/>
    <x v="1"/>
    <m/>
    <m/>
    <n v="0"/>
    <n v="1"/>
    <n v="111"/>
    <n v="10.491554638523471"/>
    <n v="62.962185943605192"/>
    <n v="7.7012429017512547"/>
    <n v="28154.284968928798"/>
    <n v="62.962185943605192"/>
    <n v="7.7012360935180579"/>
    <n v="28154.284968928798"/>
    <n v="62.962185943605192"/>
    <n v="7.7012360935180579"/>
  </r>
  <r>
    <n v="3399"/>
    <x v="1"/>
    <x v="2"/>
    <x v="3"/>
    <s v="62-304.520 (7)(b),(19), F.A.C."/>
    <x v="3"/>
    <x v="3"/>
    <x v="28"/>
    <x v="33"/>
    <s v="Hardwood Conifer Mixed"/>
    <n v="1000"/>
    <x v="1"/>
    <s v="FWCD                                         Indian River County"/>
    <x v="27"/>
    <x v="1"/>
    <m/>
    <m/>
    <n v="0"/>
    <n v="1"/>
    <n v="1"/>
    <n v="1.1892153001555701E-4"/>
    <n v="5.4284919439221671E-4"/>
    <n v="5.6253232828530285E-5"/>
    <n v="0.2732358378848867"/>
    <n v="5.4284919439221671E-4"/>
    <n v="5.6253183098229E-5"/>
    <n v="0.2732358378848867"/>
    <n v="5.4284919439221671E-4"/>
    <n v="5.6253183098229E-5"/>
  </r>
  <r>
    <n v="3400"/>
    <x v="1"/>
    <x v="2"/>
    <x v="3"/>
    <s v="62-304.520 (7)(b),(19), F.A.C."/>
    <x v="3"/>
    <x v="3"/>
    <x v="28"/>
    <x v="33"/>
    <s v="Hardwood Conifer Mixed"/>
    <n v="4340"/>
    <x v="1"/>
    <s v="FWCD                                         Indian River County"/>
    <x v="27"/>
    <x v="1"/>
    <m/>
    <m/>
    <n v="0"/>
    <n v="1"/>
    <n v="3"/>
    <n v="0.17220167553940821"/>
    <n v="0.78437841454594104"/>
    <n v="7.6963238320899546E-2"/>
    <n v="380.62523102566331"/>
    <n v="0.78437841454594104"/>
    <n v="7.6963170282054197E-2"/>
    <n v="380.62523102566331"/>
    <n v="0.78437841454594104"/>
    <n v="7.6963170282054197E-2"/>
  </r>
  <r>
    <n v="3401"/>
    <x v="1"/>
    <x v="2"/>
    <x v="3"/>
    <s v="62-304.520 (7)(b),(19), F.A.C."/>
    <x v="3"/>
    <x v="3"/>
    <x v="28"/>
    <x v="53"/>
    <s v="Wet prairies"/>
    <n v="1000"/>
    <x v="1"/>
    <s v="FWCD                                         Indian River County"/>
    <x v="27"/>
    <x v="1"/>
    <m/>
    <m/>
    <n v="0"/>
    <n v="1"/>
    <n v="2"/>
    <n v="5.4373094904914099E-2"/>
    <n v="0.24404616998534062"/>
    <n v="2.4415938060276896E-2"/>
    <n v="124.37378212791387"/>
    <n v="0.24404616998534062"/>
    <n v="2.4415916475527238E-2"/>
    <n v="124.37378212791387"/>
    <n v="0.24404616998534062"/>
    <n v="2.4415916475527238E-2"/>
  </r>
  <r>
    <n v="3402"/>
    <x v="1"/>
    <x v="2"/>
    <x v="3"/>
    <s v="62-304.520 (7)(b),(19), F.A.C."/>
    <x v="3"/>
    <x v="3"/>
    <x v="28"/>
    <x v="53"/>
    <s v="Wet prairies"/>
    <n v="6430"/>
    <x v="1"/>
    <s v="FWCD                                         Indian River County"/>
    <x v="27"/>
    <x v="1"/>
    <m/>
    <m/>
    <n v="0"/>
    <n v="1"/>
    <n v="1"/>
    <n v="4.8729622851302404E-3"/>
    <n v="2.0042074369071579E-2"/>
    <n v="1.6138804758346404E-3"/>
    <n v="10.902228869897442"/>
    <n v="2.0042074369071579E-2"/>
    <n v="1.61387904909421E-3"/>
    <n v="10.902228869897442"/>
    <n v="2.0042074369071579E-2"/>
    <n v="1.61387904909421E-3"/>
  </r>
  <r>
    <n v="3403"/>
    <x v="1"/>
    <x v="2"/>
    <x v="3"/>
    <s v="62-304.520 (7)(b),(19), F.A.C."/>
    <x v="3"/>
    <x v="3"/>
    <x v="28"/>
    <x v="53"/>
    <s v="Wet prairies"/>
    <n v="6430"/>
    <x v="1"/>
    <s v="FWCD                              City of Fellsmere           Indian River County"/>
    <x v="27"/>
    <x v="1"/>
    <m/>
    <m/>
    <n v="0"/>
    <n v="1"/>
    <n v="1"/>
    <n v="6.1980333184841899E-3"/>
    <n v="2.5491977454884726E-2"/>
    <n v="2.0527318653374045E-3"/>
    <n v="13.866796791668287"/>
    <n v="2.5491977454884726E-2"/>
    <n v="2.0527300506332801E-3"/>
    <n v="13.866796791668287"/>
    <n v="2.5491977454884726E-2"/>
    <n v="2.0527300506332801E-3"/>
  </r>
  <r>
    <n v="3404"/>
    <x v="1"/>
    <x v="2"/>
    <x v="3"/>
    <s v="62-304.520 (7)(b),(19), F.A.C."/>
    <x v="3"/>
    <x v="3"/>
    <x v="23"/>
    <x v="5"/>
    <s v="Residential, Low Density-Less than two dwelling units/acre"/>
    <n v="1000"/>
    <x v="0"/>
    <s v="Indian River County"/>
    <x v="18"/>
    <x v="1"/>
    <m/>
    <m/>
    <n v="0"/>
    <n v="1"/>
    <n v="8"/>
    <n v="3.4618033123351002E-2"/>
    <n v="0.28131283248466188"/>
    <n v="3.947019958276328E-2"/>
    <n v="109.12990295169554"/>
    <n v="0.28131283248466188"/>
    <n v="3.9470164689392608E-2"/>
    <n v="109.12990295169554"/>
    <n v="0.28131283248466188"/>
    <n v="3.9470164689392608E-2"/>
  </r>
  <r>
    <n v="3405"/>
    <x v="1"/>
    <x v="2"/>
    <x v="3"/>
    <s v="62-304.520 (7)(b),(19), F.A.C."/>
    <x v="3"/>
    <x v="3"/>
    <x v="23"/>
    <x v="5"/>
    <s v="Residential, Low Density-Less than two dwelling units/acre"/>
    <n v="1100"/>
    <x v="0"/>
    <s v="City of Fellsmere        Indian River County   Indian River County"/>
    <x v="18"/>
    <x v="1"/>
    <m/>
    <m/>
    <n v="0"/>
    <n v="1"/>
    <n v="6"/>
    <n v="0.15317484496196718"/>
    <n v="0.97789384085693809"/>
    <n v="0.11895845959563332"/>
    <n v="486.34150836153424"/>
    <n v="0.97789384085693809"/>
    <n v="0.1189583544311885"/>
    <n v="486.34150836153424"/>
    <n v="0.97789384085693809"/>
    <n v="0.1189583544311885"/>
  </r>
  <r>
    <n v="3406"/>
    <x v="1"/>
    <x v="2"/>
    <x v="3"/>
    <s v="62-304.520 (7)(b),(19), F.A.C."/>
    <x v="3"/>
    <x v="3"/>
    <x v="23"/>
    <x v="5"/>
    <s v="Residential, Low Density-Less than two dwelling units/acre"/>
    <n v="1100"/>
    <x v="0"/>
    <s v="Indian River County"/>
    <x v="18"/>
    <x v="1"/>
    <m/>
    <m/>
    <n v="0"/>
    <n v="1"/>
    <n v="755"/>
    <n v="119.99555554099737"/>
    <n v="980.57563581251065"/>
    <n v="136.77958816599946"/>
    <n v="454667.55903236743"/>
    <n v="980.57563581251065"/>
    <n v="136.77946724690293"/>
    <n v="454667.55903236743"/>
    <n v="980.57563581251065"/>
    <n v="136.77946724690293"/>
  </r>
  <r>
    <n v="3407"/>
    <x v="1"/>
    <x v="2"/>
    <x v="3"/>
    <s v="62-304.520 (7)(b),(19), F.A.C."/>
    <x v="3"/>
    <x v="3"/>
    <x v="23"/>
    <x v="6"/>
    <s v="Residential, Rural &lt; or = 0.5 dwelling units/acre"/>
    <n v="1000"/>
    <x v="0"/>
    <s v="Indian River County"/>
    <x v="18"/>
    <x v="1"/>
    <m/>
    <m/>
    <n v="0"/>
    <n v="1"/>
    <n v="11"/>
    <n v="1.3573662418513177"/>
    <n v="8.3104963293447121"/>
    <n v="1.0557324781469237"/>
    <n v="4465.7145453348066"/>
    <n v="8.3104963293447121"/>
    <n v="1.0557315448335636"/>
    <n v="4465.7145453348066"/>
    <n v="8.3104963293447121"/>
    <n v="1.0557315448335636"/>
  </r>
  <r>
    <n v="3408"/>
    <x v="1"/>
    <x v="2"/>
    <x v="3"/>
    <s v="62-304.520 (7)(b),(19), F.A.C."/>
    <x v="3"/>
    <x v="3"/>
    <x v="23"/>
    <x v="6"/>
    <s v="Residential, Rural &lt; or = 0.5 dwelling units/acre"/>
    <n v="1180"/>
    <x v="0"/>
    <s v="Indian River County"/>
    <x v="18"/>
    <x v="1"/>
    <m/>
    <m/>
    <n v="0"/>
    <n v="1"/>
    <n v="182"/>
    <n v="29.644934190619313"/>
    <n v="238.65317578142904"/>
    <n v="32.750666775082422"/>
    <n v="111790.31318342085"/>
    <n v="238.65317578142904"/>
    <n v="32.750637822070615"/>
    <n v="111790.31318342085"/>
    <n v="238.65317578142904"/>
    <n v="32.750637822070615"/>
  </r>
  <r>
    <n v="3409"/>
    <x v="1"/>
    <x v="2"/>
    <x v="3"/>
    <s v="62-304.520 (7)(b),(19), F.A.C."/>
    <x v="3"/>
    <x v="3"/>
    <x v="23"/>
    <x v="7"/>
    <s v="Low Density Under Construction"/>
    <n v="1190"/>
    <x v="0"/>
    <s v="Indian River County"/>
    <x v="18"/>
    <x v="1"/>
    <m/>
    <m/>
    <n v="0"/>
    <n v="1"/>
    <n v="338"/>
    <n v="144.35379854670677"/>
    <n v="1113.8519477997932"/>
    <n v="148.67905118698667"/>
    <n v="549353.0803074789"/>
    <n v="1113.8519477997932"/>
    <n v="148.67891974824809"/>
    <n v="549353.0803074789"/>
    <n v="1113.8519477997932"/>
    <n v="148.67891974824809"/>
  </r>
  <r>
    <n v="3410"/>
    <x v="1"/>
    <x v="2"/>
    <x v="3"/>
    <s v="62-304.520 (7)(b),(19), F.A.C."/>
    <x v="3"/>
    <x v="3"/>
    <x v="23"/>
    <x v="8"/>
    <s v="Residential, Medium Density-Two-five dwellingunits per acre"/>
    <n v="1200"/>
    <x v="0"/>
    <s v="City of Fellsmere        Indian River County   Indian River County"/>
    <x v="18"/>
    <x v="1"/>
    <m/>
    <m/>
    <n v="0"/>
    <n v="1"/>
    <n v="10"/>
    <n v="0.1675905964687523"/>
    <n v="1.2545045427561154"/>
    <n v="0.17040418672299701"/>
    <n v="567.15734425591063"/>
    <n v="1.2545045427561154"/>
    <n v="0.17040403607829499"/>
    <n v="567.15734425591063"/>
    <n v="1.2545045427561154"/>
    <n v="0.17040403607829499"/>
  </r>
  <r>
    <n v="3411"/>
    <x v="1"/>
    <x v="2"/>
    <x v="3"/>
    <s v="62-304.520 (7)(b),(19), F.A.C."/>
    <x v="3"/>
    <x v="3"/>
    <x v="23"/>
    <x v="8"/>
    <s v="Residential, Medium Density-Two-five dwellingunits per acre"/>
    <n v="1200"/>
    <x v="0"/>
    <s v="Indian River County"/>
    <x v="18"/>
    <x v="1"/>
    <m/>
    <m/>
    <n v="0"/>
    <n v="1"/>
    <n v="6136"/>
    <n v="1656.4990156608853"/>
    <n v="15591.410024394727"/>
    <n v="2270.7665817737206"/>
    <n v="6538659.7392764324"/>
    <n v="15591.410024394727"/>
    <n v="2270.7645743174421"/>
    <n v="6538659.7392764324"/>
    <n v="15591.410024394727"/>
    <n v="2270.7645743174421"/>
  </r>
  <r>
    <n v="3412"/>
    <x v="1"/>
    <x v="2"/>
    <x v="3"/>
    <s v="62-304.520 (7)(b),(19), F.A.C."/>
    <x v="3"/>
    <x v="3"/>
    <x v="23"/>
    <x v="8"/>
    <s v="Residential, Medium Density-Two-five dwellingunits per acre"/>
    <n v="1200"/>
    <x v="0"/>
    <s v="Indian River County   Indian River County"/>
    <x v="18"/>
    <x v="1"/>
    <m/>
    <m/>
    <n v="0"/>
    <n v="1"/>
    <n v="1"/>
    <n v="4.9238545502764801E-7"/>
    <n v="3.8914245803666733E-6"/>
    <n v="5.3079663258396339E-7"/>
    <n v="1.7558439201374955E-3"/>
    <n v="3.8914245803666733E-6"/>
    <n v="5.3079616333668704E-7"/>
    <n v="1.7558439201374955E-3"/>
    <n v="3.8914245803666733E-6"/>
    <n v="5.3079616333668704E-7"/>
  </r>
  <r>
    <n v="3413"/>
    <x v="1"/>
    <x v="2"/>
    <x v="3"/>
    <s v="62-304.520 (7)(b),(19), F.A.C."/>
    <x v="3"/>
    <x v="3"/>
    <x v="23"/>
    <x v="9"/>
    <s v="Fixed Single Family Units"/>
    <n v="1210"/>
    <x v="0"/>
    <s v="Indian River County"/>
    <x v="18"/>
    <x v="1"/>
    <m/>
    <m/>
    <n v="0"/>
    <n v="1"/>
    <n v="7384"/>
    <n v="1158.2915471192039"/>
    <n v="10921.238848419405"/>
    <n v="1591.4523136774992"/>
    <n v="4518301.9315691274"/>
    <n v="10921.238848419405"/>
    <n v="1591.4509067645238"/>
    <n v="4518301.9315691274"/>
    <n v="10921.238848419405"/>
    <n v="1591.4509067645238"/>
  </r>
  <r>
    <n v="3414"/>
    <x v="1"/>
    <x v="2"/>
    <x v="3"/>
    <s v="62-304.520 (7)(b),(19), F.A.C."/>
    <x v="3"/>
    <x v="3"/>
    <x v="23"/>
    <x v="88"/>
    <s v="Medium Density Under Construction"/>
    <n v="1290"/>
    <x v="0"/>
    <s v="Indian River County"/>
    <x v="18"/>
    <x v="1"/>
    <m/>
    <m/>
    <n v="0"/>
    <n v="1"/>
    <n v="6"/>
    <n v="5.350656012256387E-2"/>
    <n v="0.37532011974577073"/>
    <n v="4.899550561657641E-2"/>
    <n v="183.73952006143156"/>
    <n v="0.37532011974577073"/>
    <n v="4.8995462302421494E-2"/>
    <n v="183.73952006143156"/>
    <n v="0.37532011974577073"/>
    <n v="4.8995462302421494E-2"/>
  </r>
  <r>
    <n v="3415"/>
    <x v="1"/>
    <x v="2"/>
    <x v="3"/>
    <s v="62-304.520 (7)(b),(19), F.A.C."/>
    <x v="3"/>
    <x v="3"/>
    <x v="23"/>
    <x v="63"/>
    <s v="Mobile Home Units"/>
    <n v="1320"/>
    <x v="0"/>
    <s v="Indian River County"/>
    <x v="18"/>
    <x v="1"/>
    <m/>
    <m/>
    <n v="0"/>
    <n v="1"/>
    <n v="554"/>
    <n v="62.028361401257015"/>
    <n v="614.04599163509977"/>
    <n v="105.92204642414137"/>
    <n v="238509.3022906293"/>
    <n v="614.04599163509977"/>
    <n v="105.92195278445202"/>
    <n v="238509.3022906293"/>
    <n v="614.04599163509977"/>
    <n v="105.92195278445202"/>
  </r>
  <r>
    <n v="3416"/>
    <x v="1"/>
    <x v="2"/>
    <x v="3"/>
    <s v="62-304.520 (7)(b),(19), F.A.C."/>
    <x v="3"/>
    <x v="3"/>
    <x v="23"/>
    <x v="10"/>
    <s v="Residential, High density; Multiple Dwelling Units, Low Rise &lt;Two stories or less&gt;"/>
    <n v="1330"/>
    <x v="0"/>
    <s v="Indian River County"/>
    <x v="18"/>
    <x v="1"/>
    <m/>
    <m/>
    <n v="0"/>
    <n v="1"/>
    <n v="66"/>
    <n v="8.7123518582827959"/>
    <n v="83.605589109227495"/>
    <n v="14.101782166882963"/>
    <n v="32683.314633452224"/>
    <n v="83.605589109227495"/>
    <n v="14.101769700295064"/>
    <n v="32683.314633452224"/>
    <n v="83.605589109227495"/>
    <n v="14.101769700295064"/>
  </r>
  <r>
    <n v="3417"/>
    <x v="1"/>
    <x v="2"/>
    <x v="3"/>
    <s v="62-304.520 (7)(b),(19), F.A.C."/>
    <x v="3"/>
    <x v="3"/>
    <x v="23"/>
    <x v="82"/>
    <s v="High Density Under Construction"/>
    <n v="1390"/>
    <x v="0"/>
    <s v="Indian River County"/>
    <x v="18"/>
    <x v="1"/>
    <m/>
    <m/>
    <n v="0"/>
    <n v="1"/>
    <n v="12"/>
    <n v="0.91254944078401989"/>
    <n v="7.463747076858219"/>
    <n v="1.1262442469775698"/>
    <n v="3312.420359050453"/>
    <n v="7.463747076858219"/>
    <n v="1.1262432513287404"/>
    <n v="3312.420359050453"/>
    <n v="7.463747076858219"/>
    <n v="1.1262432513287404"/>
  </r>
  <r>
    <n v="3418"/>
    <x v="1"/>
    <x v="2"/>
    <x v="3"/>
    <s v="62-304.520 (7)(b),(19), F.A.C."/>
    <x v="3"/>
    <x v="3"/>
    <x v="23"/>
    <x v="11"/>
    <s v="Commercial and Services"/>
    <n v="1400"/>
    <x v="0"/>
    <s v="Indian River County"/>
    <x v="18"/>
    <x v="1"/>
    <m/>
    <m/>
    <n v="0"/>
    <n v="1"/>
    <n v="104"/>
    <n v="14.907359145886105"/>
    <n v="137.36754283180736"/>
    <n v="18.212965469040238"/>
    <n v="55950.552433133671"/>
    <n v="137.36754283180736"/>
    <n v="18.212949367987761"/>
    <n v="55950.552433133671"/>
    <n v="137.36754283180736"/>
    <n v="18.212949367987761"/>
  </r>
  <r>
    <n v="3419"/>
    <x v="1"/>
    <x v="2"/>
    <x v="3"/>
    <s v="62-304.520 (7)(b),(19), F.A.C."/>
    <x v="3"/>
    <x v="3"/>
    <x v="23"/>
    <x v="64"/>
    <s v="Retail Sales and Services"/>
    <n v="1410"/>
    <x v="0"/>
    <s v="Indian River County"/>
    <x v="18"/>
    <x v="1"/>
    <m/>
    <m/>
    <n v="0"/>
    <n v="1"/>
    <n v="67"/>
    <n v="8.5613534090651591"/>
    <n v="82.613259490763127"/>
    <n v="11.491450183308361"/>
    <n v="35209.268592216562"/>
    <n v="82.613259490763127"/>
    <n v="11.491440024367312"/>
    <n v="35209.268592216562"/>
    <n v="82.613259490763127"/>
    <n v="11.491440024367312"/>
  </r>
  <r>
    <n v="3420"/>
    <x v="1"/>
    <x v="2"/>
    <x v="3"/>
    <s v="62-304.520 (7)(b),(19), F.A.C."/>
    <x v="3"/>
    <x v="3"/>
    <x v="23"/>
    <x v="65"/>
    <s v="Wholesale Sales and Services &lt;Excluding warehouses associated with industrial use&gt;"/>
    <n v="1420"/>
    <x v="0"/>
    <s v="Indian River County"/>
    <x v="18"/>
    <x v="1"/>
    <m/>
    <m/>
    <n v="0"/>
    <n v="1"/>
    <n v="58"/>
    <n v="9.7641766104040322"/>
    <n v="79.690610500653108"/>
    <n v="10.580412715297548"/>
    <n v="36160.380625973892"/>
    <n v="79.690610500653108"/>
    <n v="10.58040336175319"/>
    <n v="36160.380625973892"/>
    <n v="79.690610500653108"/>
    <n v="10.58040336175319"/>
  </r>
  <r>
    <n v="3421"/>
    <x v="1"/>
    <x v="2"/>
    <x v="3"/>
    <s v="62-304.520 (7)(b),(19), F.A.C."/>
    <x v="3"/>
    <x v="3"/>
    <x v="23"/>
    <x v="66"/>
    <s v="Professional Services"/>
    <n v="1430"/>
    <x v="0"/>
    <s v="Indian River County"/>
    <x v="18"/>
    <x v="1"/>
    <m/>
    <m/>
    <n v="0"/>
    <n v="1"/>
    <n v="13"/>
    <n v="2.8548262453511937"/>
    <n v="24.886631729102355"/>
    <n v="3.2712567663921015"/>
    <n v="11045.379381775118"/>
    <n v="24.886631729102355"/>
    <n v="3.2712538744590467"/>
    <n v="11045.379381775118"/>
    <n v="24.886631729102355"/>
    <n v="3.2712538744590467"/>
  </r>
  <r>
    <n v="3422"/>
    <x v="1"/>
    <x v="2"/>
    <x v="3"/>
    <s v="62-304.520 (7)(b),(19), F.A.C."/>
    <x v="3"/>
    <x v="3"/>
    <x v="23"/>
    <x v="67"/>
    <s v="Tourist Services"/>
    <n v="1450"/>
    <x v="0"/>
    <s v="Indian River County"/>
    <x v="18"/>
    <x v="1"/>
    <m/>
    <m/>
    <n v="0"/>
    <n v="1"/>
    <n v="75"/>
    <n v="29.882536575272479"/>
    <n v="262.79079415398917"/>
    <n v="35.018486088444739"/>
    <n v="117824.68203920545"/>
    <n v="262.79079415398917"/>
    <n v="35.01845513058214"/>
    <n v="117824.68203920545"/>
    <n v="262.79079415398917"/>
    <n v="35.01845513058214"/>
  </r>
  <r>
    <n v="3423"/>
    <x v="1"/>
    <x v="2"/>
    <x v="3"/>
    <s v="62-304.520 (7)(b),(19), F.A.C."/>
    <x v="3"/>
    <x v="3"/>
    <x v="23"/>
    <x v="141"/>
    <s v="Mixed Commercial and Services"/>
    <n v="1470"/>
    <x v="0"/>
    <s v="Indian River County"/>
    <x v="18"/>
    <x v="1"/>
    <m/>
    <m/>
    <n v="0"/>
    <n v="1"/>
    <n v="125"/>
    <n v="51.605411512110855"/>
    <n v="466.0021524881588"/>
    <n v="63.24126418653691"/>
    <n v="208667.60894351697"/>
    <n v="466.0021524881588"/>
    <n v="63.24120827851268"/>
    <n v="208667.60894351697"/>
    <n v="466.0021524881588"/>
    <n v="63.24120827851268"/>
  </r>
  <r>
    <n v="3424"/>
    <x v="1"/>
    <x v="2"/>
    <x v="3"/>
    <s v="62-304.520 (7)(b),(19), F.A.C."/>
    <x v="3"/>
    <x v="3"/>
    <x v="23"/>
    <x v="105"/>
    <s v="Cemeteries"/>
    <n v="1480"/>
    <x v="0"/>
    <s v="Indian River County"/>
    <x v="18"/>
    <x v="1"/>
    <m/>
    <m/>
    <n v="0"/>
    <n v="1"/>
    <n v="6"/>
    <n v="2.5746329091581852E-2"/>
    <n v="0.25602292354843642"/>
    <n v="3.4567797784362926E-2"/>
    <n v="101.75703672257571"/>
    <n v="0.25602292354843642"/>
    <n v="3.4567767224928353E-2"/>
    <n v="101.75703672257571"/>
    <n v="0.25602292354843642"/>
    <n v="3.4567767224928353E-2"/>
  </r>
  <r>
    <n v="3425"/>
    <x v="1"/>
    <x v="2"/>
    <x v="3"/>
    <s v="62-304.520 (7)(b),(19), F.A.C."/>
    <x v="3"/>
    <x v="3"/>
    <x v="23"/>
    <x v="90"/>
    <s v="Commercial and Services Under Construction"/>
    <n v="1490"/>
    <x v="0"/>
    <s v="Indian River County"/>
    <x v="18"/>
    <x v="1"/>
    <m/>
    <m/>
    <n v="0"/>
    <n v="1"/>
    <n v="1"/>
    <n v="9.0135365186653302E-3"/>
    <n v="5.5154692642779238E-2"/>
    <n v="6.1270605573407085E-3"/>
    <n v="21.713597973171559"/>
    <n v="5.5154692642779238E-2"/>
    <n v="6.12705514075307E-3"/>
    <n v="21.713597973171559"/>
    <n v="5.5154692642779238E-2"/>
    <n v="6.12705514075307E-3"/>
  </r>
  <r>
    <n v="3426"/>
    <x v="1"/>
    <x v="2"/>
    <x v="3"/>
    <s v="62-304.520 (7)(b),(19), F.A.C."/>
    <x v="3"/>
    <x v="3"/>
    <x v="23"/>
    <x v="95"/>
    <s v="Food Processing"/>
    <n v="1510"/>
    <x v="0"/>
    <s v="Indian River County"/>
    <x v="18"/>
    <x v="1"/>
    <m/>
    <m/>
    <n v="0"/>
    <n v="1"/>
    <n v="9"/>
    <n v="1.9723023596950311"/>
    <n v="15.662534548368413"/>
    <n v="2.1410307657684355"/>
    <n v="7028.3458929273838"/>
    <n v="15.662534548368413"/>
    <n v="2.1410288730042475"/>
    <n v="7028.3458929273838"/>
    <n v="15.662534548368413"/>
    <n v="2.1410288730042475"/>
  </r>
  <r>
    <n v="3427"/>
    <x v="1"/>
    <x v="2"/>
    <x v="3"/>
    <s v="62-304.520 (7)(b),(19), F.A.C."/>
    <x v="3"/>
    <x v="3"/>
    <x v="23"/>
    <x v="68"/>
    <s v="Other Light Industrial"/>
    <n v="1550"/>
    <x v="0"/>
    <s v="Indian River County"/>
    <x v="18"/>
    <x v="1"/>
    <m/>
    <m/>
    <n v="0"/>
    <n v="1"/>
    <n v="156"/>
    <n v="43.670296990650741"/>
    <n v="301.23670322584934"/>
    <n v="41.913517231745203"/>
    <n v="160994.64638112788"/>
    <n v="301.23670322584934"/>
    <n v="41.913480178375671"/>
    <n v="160994.64638112788"/>
    <n v="301.23670322584934"/>
    <n v="41.913480178375671"/>
  </r>
  <r>
    <n v="3428"/>
    <x v="1"/>
    <x v="2"/>
    <x v="3"/>
    <s v="62-304.520 (7)(b),(19), F.A.C."/>
    <x v="3"/>
    <x v="3"/>
    <x v="23"/>
    <x v="127"/>
    <s v="Sand and Gravel Pits"/>
    <n v="1620"/>
    <x v="0"/>
    <s v="Indian River County"/>
    <x v="18"/>
    <x v="1"/>
    <m/>
    <m/>
    <n v="0"/>
    <n v="1"/>
    <n v="196"/>
    <n v="89.20689667497868"/>
    <n v="545.62986299713941"/>
    <n v="72.480234614358665"/>
    <n v="256493.5757630748"/>
    <n v="545.62986299713941"/>
    <n v="72.480170538683396"/>
    <n v="256493.5757630748"/>
    <n v="545.62986299713941"/>
    <n v="72.480170538683396"/>
  </r>
  <r>
    <n v="3429"/>
    <x v="1"/>
    <x v="2"/>
    <x v="3"/>
    <s v="62-304.520 (7)(b),(19), F.A.C."/>
    <x v="3"/>
    <x v="3"/>
    <x v="23"/>
    <x v="69"/>
    <s v="Institutional (Educational,religious,health and military facilities)"/>
    <n v="1700"/>
    <x v="0"/>
    <s v="Indian River County"/>
    <x v="18"/>
    <x v="1"/>
    <m/>
    <m/>
    <n v="0"/>
    <n v="1"/>
    <n v="339"/>
    <n v="55.627533804861756"/>
    <n v="449.13606881010975"/>
    <n v="59.629509518658217"/>
    <n v="202950.69628567543"/>
    <n v="449.13606881010975"/>
    <n v="59.629456803582023"/>
    <n v="202950.69628567543"/>
    <n v="449.13606881010975"/>
    <n v="59.629456803582023"/>
  </r>
  <r>
    <n v="3430"/>
    <x v="1"/>
    <x v="2"/>
    <x v="3"/>
    <s v="62-304.520 (7)(b),(19), F.A.C."/>
    <x v="3"/>
    <x v="3"/>
    <x v="23"/>
    <x v="70"/>
    <s v="Educational Facilities"/>
    <n v="1710"/>
    <x v="0"/>
    <s v="Indian River County"/>
    <x v="18"/>
    <x v="1"/>
    <m/>
    <m/>
    <n v="0"/>
    <n v="1"/>
    <n v="41"/>
    <n v="7.5972027180788242"/>
    <n v="59.857316603537328"/>
    <n v="8.192009787034273"/>
    <n v="29804.986373583331"/>
    <n v="59.857316603537328"/>
    <n v="8.1920025449418326"/>
    <n v="29804.986373583331"/>
    <n v="59.857316603537328"/>
    <n v="8.1920025449418326"/>
  </r>
  <r>
    <n v="3431"/>
    <x v="1"/>
    <x v="2"/>
    <x v="3"/>
    <s v="62-304.520 (7)(b),(19), F.A.C."/>
    <x v="3"/>
    <x v="3"/>
    <x v="23"/>
    <x v="71"/>
    <s v="Religious"/>
    <n v="1720"/>
    <x v="0"/>
    <s v="Indian River County"/>
    <x v="18"/>
    <x v="1"/>
    <m/>
    <m/>
    <n v="0"/>
    <n v="1"/>
    <n v="331"/>
    <n v="94.46554296160302"/>
    <n v="747.79785028894048"/>
    <n v="101.29269146491735"/>
    <n v="374838.66575682111"/>
    <n v="747.79785028894048"/>
    <n v="101.29260191777878"/>
    <n v="374838.66575682111"/>
    <n v="747.79785028894048"/>
    <n v="101.29260191777878"/>
  </r>
  <r>
    <n v="3432"/>
    <x v="1"/>
    <x v="2"/>
    <x v="3"/>
    <s v="62-304.520 (7)(b),(19), F.A.C."/>
    <x v="3"/>
    <x v="3"/>
    <x v="23"/>
    <x v="72"/>
    <s v="Medical and Health Care"/>
    <n v="1740"/>
    <x v="0"/>
    <s v="Indian River County"/>
    <x v="18"/>
    <x v="1"/>
    <m/>
    <m/>
    <n v="0"/>
    <n v="1"/>
    <n v="11"/>
    <n v="3.1269827549831382"/>
    <n v="24.924831011210927"/>
    <n v="3.3873307671206376"/>
    <n v="12276.715056866726"/>
    <n v="24.924831011210927"/>
    <n v="3.3873277725731286"/>
    <n v="12276.715056866726"/>
    <n v="24.924831011210927"/>
    <n v="3.3873277725731286"/>
  </r>
  <r>
    <n v="3433"/>
    <x v="1"/>
    <x v="2"/>
    <x v="3"/>
    <s v="62-304.520 (7)(b),(19), F.A.C."/>
    <x v="3"/>
    <x v="3"/>
    <x v="23"/>
    <x v="14"/>
    <s v="Governmental"/>
    <n v="1750"/>
    <x v="0"/>
    <s v="City of Fellsmere        Indian River County   Indian River County"/>
    <x v="18"/>
    <x v="1"/>
    <m/>
    <m/>
    <n v="0"/>
    <n v="1"/>
    <n v="3"/>
    <n v="4.2198795223858089E-2"/>
    <n v="0.23815918871380357"/>
    <n v="2.1905332198315208E-2"/>
    <n v="111.88804989285329"/>
    <n v="0.23815918871380357"/>
    <n v="2.1905312833050181E-2"/>
    <n v="111.88804989285329"/>
    <n v="0.23815918871380357"/>
    <n v="2.1905312833050181E-2"/>
  </r>
  <r>
    <n v="3434"/>
    <x v="1"/>
    <x v="2"/>
    <x v="3"/>
    <s v="62-304.520 (7)(b),(19), F.A.C."/>
    <x v="3"/>
    <x v="3"/>
    <x v="23"/>
    <x v="14"/>
    <s v="Governmental"/>
    <n v="1750"/>
    <x v="0"/>
    <s v="Indian River County"/>
    <x v="18"/>
    <x v="1"/>
    <m/>
    <m/>
    <n v="0"/>
    <n v="1"/>
    <n v="804"/>
    <n v="258.61918777817652"/>
    <n v="2056.9883956725507"/>
    <n v="277.06856260111539"/>
    <n v="1017415.2459112278"/>
    <n v="2056.9883956725507"/>
    <n v="277.06831766047304"/>
    <n v="1017415.2459112278"/>
    <n v="2056.9883956725507"/>
    <n v="277.06831766047304"/>
  </r>
  <r>
    <n v="3435"/>
    <x v="1"/>
    <x v="2"/>
    <x v="3"/>
    <s v="62-304.520 (7)(b),(19), F.A.C."/>
    <x v="3"/>
    <x v="3"/>
    <x v="23"/>
    <x v="84"/>
    <s v="Other Institutional"/>
    <n v="1770"/>
    <x v="0"/>
    <s v="Indian River County"/>
    <x v="18"/>
    <x v="1"/>
    <m/>
    <m/>
    <n v="0"/>
    <n v="1"/>
    <n v="236"/>
    <n v="82.292561700342844"/>
    <n v="683.99688176063444"/>
    <n v="91.636429762398848"/>
    <n v="322985.50847434171"/>
    <n v="683.99688176063444"/>
    <n v="91.636348751815078"/>
    <n v="322985.50847434171"/>
    <n v="683.99688176063444"/>
    <n v="91.636348751815078"/>
  </r>
  <r>
    <n v="3436"/>
    <x v="1"/>
    <x v="2"/>
    <x v="3"/>
    <s v="62-304.520 (7)(b),(19), F.A.C."/>
    <x v="3"/>
    <x v="3"/>
    <x v="23"/>
    <x v="15"/>
    <s v="Golf Course"/>
    <n v="1820"/>
    <x v="0"/>
    <s v="Indian River County"/>
    <x v="18"/>
    <x v="1"/>
    <m/>
    <m/>
    <n v="0"/>
    <n v="1"/>
    <n v="488"/>
    <n v="227.05369761064642"/>
    <n v="1745.2279745943472"/>
    <n v="249.17913473172803"/>
    <n v="845226.39071660081"/>
    <n v="1745.2279745943472"/>
    <n v="249.17891444655064"/>
    <n v="845226.39071660081"/>
    <n v="1745.2279745943472"/>
    <n v="249.17891444655064"/>
  </r>
  <r>
    <n v="3437"/>
    <x v="1"/>
    <x v="2"/>
    <x v="3"/>
    <s v="62-304.520 (7)(b),(19), F.A.C."/>
    <x v="3"/>
    <x v="3"/>
    <x v="23"/>
    <x v="16"/>
    <s v="Parks and Zoos"/>
    <n v="1850"/>
    <x v="0"/>
    <s v="Indian River County"/>
    <x v="18"/>
    <x v="1"/>
    <m/>
    <m/>
    <n v="0"/>
    <n v="1"/>
    <n v="73"/>
    <n v="13.726578441655469"/>
    <n v="116.77264798571049"/>
    <n v="15.299106673718544"/>
    <n v="49434.930370914837"/>
    <n v="116.77264798571049"/>
    <n v="15.299093148643804"/>
    <n v="49434.930370914837"/>
    <n v="116.77264798571049"/>
    <n v="15.299093148643804"/>
  </r>
  <r>
    <n v="3438"/>
    <x v="1"/>
    <x v="2"/>
    <x v="3"/>
    <s v="62-304.520 (7)(b),(19), F.A.C."/>
    <x v="3"/>
    <x v="3"/>
    <x v="23"/>
    <x v="74"/>
    <s v="Community Recreational Facilities"/>
    <n v="1860"/>
    <x v="0"/>
    <s v="Indian River County"/>
    <x v="18"/>
    <x v="1"/>
    <m/>
    <m/>
    <n v="0"/>
    <n v="1"/>
    <n v="124"/>
    <n v="49.117721448809441"/>
    <n v="310.10298487949859"/>
    <n v="41.312299746101658"/>
    <n v="176832.91515939697"/>
    <n v="310.10298487949859"/>
    <n v="41.312263224234421"/>
    <n v="176832.91515939697"/>
    <n v="310.10298487949859"/>
    <n v="41.312263224234421"/>
  </r>
  <r>
    <n v="3439"/>
    <x v="1"/>
    <x v="2"/>
    <x v="3"/>
    <s v="62-304.520 (7)(b),(19), F.A.C."/>
    <x v="3"/>
    <x v="3"/>
    <x v="23"/>
    <x v="24"/>
    <s v="Other Recreational(Riding stables, go-carttracks, skeet ranges, etc)"/>
    <n v="1890"/>
    <x v="0"/>
    <s v="Indian River County"/>
    <x v="18"/>
    <x v="1"/>
    <m/>
    <m/>
    <n v="0"/>
    <n v="1"/>
    <n v="34"/>
    <n v="10.608503117366476"/>
    <n v="90.714765411995984"/>
    <n v="11.484500528720197"/>
    <n v="38836.268185504508"/>
    <n v="90.714765411995984"/>
    <n v="11.484490375922944"/>
    <n v="38836.268185504508"/>
    <n v="90.714765411995984"/>
    <n v="11.484490375922944"/>
  </r>
  <r>
    <n v="3440"/>
    <x v="1"/>
    <x v="2"/>
    <x v="3"/>
    <s v="62-304.520 (7)(b),(19), F.A.C."/>
    <x v="3"/>
    <x v="3"/>
    <x v="23"/>
    <x v="0"/>
    <s v="Improved Pasture"/>
    <n v="1000"/>
    <x v="0"/>
    <s v="Indian River County"/>
    <x v="18"/>
    <x v="1"/>
    <s v="Not Ag"/>
    <m/>
    <n v="0"/>
    <n v="1"/>
    <n v="20"/>
    <n v="8.2422347594784018"/>
    <n v="55.064508073093471"/>
    <n v="8.2657441569980712"/>
    <n v="25352.855096038842"/>
    <n v="55.064508073093471"/>
    <n v="8.2657368497212431"/>
    <n v="25352.855096038842"/>
    <n v="55.064508073093471"/>
    <n v="8.2657368497212431"/>
  </r>
  <r>
    <n v="3441"/>
    <x v="1"/>
    <x v="2"/>
    <x v="3"/>
    <s v="62-304.520 (7)(b),(19), F.A.C."/>
    <x v="3"/>
    <x v="3"/>
    <x v="23"/>
    <x v="2"/>
    <s v="Citrus groves"/>
    <n v="1000"/>
    <x v="0"/>
    <s v="Indian River County"/>
    <x v="18"/>
    <x v="1"/>
    <s v="Not Ag"/>
    <m/>
    <n v="0"/>
    <n v="1"/>
    <n v="136"/>
    <n v="74.467835177926304"/>
    <n v="524.27810922008769"/>
    <n v="59.21393904793149"/>
    <n v="209701.62156897419"/>
    <n v="524.27810922008769"/>
    <n v="59.213886700237666"/>
    <n v="209701.62156897419"/>
    <n v="524.27810922008769"/>
    <n v="59.213886700237666"/>
  </r>
  <r>
    <n v="3442"/>
    <x v="1"/>
    <x v="2"/>
    <x v="3"/>
    <s v="62-304.520 (7)(b),(19), F.A.C."/>
    <x v="3"/>
    <x v="3"/>
    <x v="23"/>
    <x v="45"/>
    <s v="Mixed wetland hardwoods"/>
    <n v="1000"/>
    <x v="1"/>
    <s v="Indian River County"/>
    <x v="18"/>
    <x v="1"/>
    <m/>
    <m/>
    <n v="0"/>
    <n v="1"/>
    <n v="1"/>
    <n v="1.39035758321477E-5"/>
    <n v="1.1427844972458669E-4"/>
    <n v="1.4567998205614127E-5"/>
    <n v="4.775245925402706E-2"/>
    <n v="1.1427844972458669E-4"/>
    <n v="1.4567985326870999E-5"/>
    <n v="4.775245925402706E-2"/>
    <n v="1.1427844972458669E-4"/>
    <n v="1.4567985326870999E-5"/>
  </r>
  <r>
    <n v="3443"/>
    <x v="1"/>
    <x v="2"/>
    <x v="3"/>
    <s v="62-304.520 (7)(b),(19), F.A.C."/>
    <x v="3"/>
    <x v="3"/>
    <x v="23"/>
    <x v="75"/>
    <s v="Disturbed land"/>
    <n v="7400"/>
    <x v="0"/>
    <s v="Indian River County"/>
    <x v="18"/>
    <x v="1"/>
    <m/>
    <m/>
    <n v="0"/>
    <n v="1"/>
    <n v="23"/>
    <n v="5.2470531940715066"/>
    <n v="27.975245477797284"/>
    <n v="3.2562486636832819"/>
    <n v="13864.551862066037"/>
    <n v="27.975245477797284"/>
    <n v="3.2562457850180442"/>
    <n v="13864.551862066037"/>
    <n v="27.975245477797284"/>
    <n v="3.2562457850180442"/>
  </r>
  <r>
    <n v="3444"/>
    <x v="1"/>
    <x v="2"/>
    <x v="3"/>
    <s v="62-304.520 (7)(b),(19), F.A.C."/>
    <x v="3"/>
    <x v="3"/>
    <x v="23"/>
    <x v="93"/>
    <s v="Rural land in transition without positive indicators of intended activity"/>
    <n v="7410"/>
    <x v="0"/>
    <s v="Indian River County"/>
    <x v="18"/>
    <x v="1"/>
    <m/>
    <m/>
    <n v="0"/>
    <n v="1"/>
    <n v="91"/>
    <n v="35.454990539543601"/>
    <n v="217.74658055537611"/>
    <n v="24.6883066855256"/>
    <n v="103726.37230809816"/>
    <n v="217.74658055537611"/>
    <n v="24.688284859990247"/>
    <n v="103726.37230809816"/>
    <n v="217.74658055537611"/>
    <n v="24.688284859990247"/>
  </r>
  <r>
    <n v="3445"/>
    <x v="1"/>
    <x v="2"/>
    <x v="3"/>
    <s v="62-304.520 (7)(b),(19), F.A.C."/>
    <x v="3"/>
    <x v="3"/>
    <x v="23"/>
    <x v="126"/>
    <s v="Borrow areas"/>
    <n v="7420"/>
    <x v="0"/>
    <s v="Indian River County"/>
    <x v="18"/>
    <x v="1"/>
    <m/>
    <m/>
    <n v="0"/>
    <n v="1"/>
    <n v="30"/>
    <n v="3.1287916147190784"/>
    <n v="5.4193204059905353"/>
    <n v="0.67158457264606053"/>
    <n v="5410.0287329102048"/>
    <n v="5.4193204059905353"/>
    <n v="0.67158397893613087"/>
    <n v="5410.0287329102048"/>
    <n v="5.4193204059905353"/>
    <n v="0.67158397893613087"/>
  </r>
  <r>
    <n v="3446"/>
    <x v="1"/>
    <x v="2"/>
    <x v="3"/>
    <s v="62-304.520 (7)(b),(19), F.A.C."/>
    <x v="3"/>
    <x v="3"/>
    <x v="23"/>
    <x v="20"/>
    <s v="Roads and Highways"/>
    <n v="8140"/>
    <x v="0"/>
    <s v="City of Fellsmere        Indian River County   Indian River County"/>
    <x v="18"/>
    <x v="1"/>
    <m/>
    <m/>
    <n v="0"/>
    <n v="1"/>
    <n v="11"/>
    <n v="0.97538536630539974"/>
    <n v="8.0515312620975337"/>
    <n v="0.9964392608207141"/>
    <n v="3480.8073757972734"/>
    <n v="8.0515312620975337"/>
    <n v="0.99643837992513196"/>
    <n v="3480.8073757972734"/>
    <n v="8.0515312620975337"/>
    <n v="0.99643837992513196"/>
  </r>
  <r>
    <n v="3447"/>
    <x v="1"/>
    <x v="2"/>
    <x v="3"/>
    <s v="62-304.520 (7)(b),(19), F.A.C."/>
    <x v="3"/>
    <x v="3"/>
    <x v="23"/>
    <x v="20"/>
    <s v="Roads and Highways"/>
    <n v="8140"/>
    <x v="0"/>
    <s v="Indian River County"/>
    <x v="18"/>
    <x v="1"/>
    <m/>
    <m/>
    <n v="0"/>
    <n v="1"/>
    <n v="256"/>
    <n v="61.326717897275479"/>
    <n v="507.37467534428225"/>
    <n v="64.651056789258391"/>
    <n v="218672.47873244659"/>
    <n v="507.37467534428225"/>
    <n v="64.650999634916317"/>
    <n v="218672.47873244659"/>
    <n v="507.37467534428225"/>
    <n v="64.650999634916317"/>
  </r>
  <r>
    <n v="3448"/>
    <x v="1"/>
    <x v="2"/>
    <x v="3"/>
    <s v="62-304.520 (7)(b),(19), F.A.C."/>
    <x v="3"/>
    <x v="3"/>
    <x v="23"/>
    <x v="58"/>
    <s v="Communications"/>
    <n v="8200"/>
    <x v="0"/>
    <s v="Indian River County"/>
    <x v="18"/>
    <x v="1"/>
    <m/>
    <m/>
    <n v="0"/>
    <n v="1"/>
    <n v="14"/>
    <n v="2.0296960543445604"/>
    <n v="16.087848633863338"/>
    <n v="2.1459125134082102"/>
    <n v="7499.0692100327287"/>
    <n v="16.087848633863338"/>
    <n v="2.1459106163283468"/>
    <n v="7499.0692100327287"/>
    <n v="16.087848633863338"/>
    <n v="2.1459106163283468"/>
  </r>
  <r>
    <n v="3449"/>
    <x v="1"/>
    <x v="2"/>
    <x v="3"/>
    <s v="62-304.520 (7)(b),(19), F.A.C."/>
    <x v="3"/>
    <x v="3"/>
    <x v="23"/>
    <x v="108"/>
    <s v="Utilities"/>
    <n v="8300"/>
    <x v="0"/>
    <s v="Indian River County"/>
    <x v="18"/>
    <x v="1"/>
    <m/>
    <m/>
    <n v="0"/>
    <n v="1"/>
    <n v="43"/>
    <n v="5.9209308421715443"/>
    <n v="46.146173417165919"/>
    <n v="6.296663432903153"/>
    <n v="21521.280860175983"/>
    <n v="46.146173417165919"/>
    <n v="6.2966578663792001"/>
    <n v="21521.280860175983"/>
    <n v="46.146173417165919"/>
    <n v="6.2966578663792001"/>
  </r>
  <r>
    <n v="3450"/>
    <x v="1"/>
    <x v="2"/>
    <x v="3"/>
    <s v="62-304.520 (7)(b),(19), F.A.C."/>
    <x v="3"/>
    <x v="3"/>
    <x v="23"/>
    <x v="59"/>
    <s v="Electrical power facilities"/>
    <n v="8310"/>
    <x v="0"/>
    <s v="Indian River County"/>
    <x v="18"/>
    <x v="1"/>
    <m/>
    <m/>
    <n v="0"/>
    <n v="1"/>
    <n v="8"/>
    <n v="0.20831817497357252"/>
    <n v="1.611482978564897"/>
    <n v="0.2062775277816177"/>
    <n v="722.6550953087019"/>
    <n v="1.611482978564897"/>
    <n v="0.20627734542332402"/>
    <n v="722.6550953087019"/>
    <n v="1.611482978564897"/>
    <n v="0.20627734542332402"/>
  </r>
  <r>
    <n v="3451"/>
    <x v="1"/>
    <x v="2"/>
    <x v="3"/>
    <s v="62-304.520 (7)(b),(19), F.A.C."/>
    <x v="3"/>
    <x v="3"/>
    <x v="23"/>
    <x v="22"/>
    <s v="Electrical power transmission lines"/>
    <n v="8320"/>
    <x v="0"/>
    <s v="Indian River County"/>
    <x v="18"/>
    <x v="1"/>
    <m/>
    <m/>
    <n v="0"/>
    <n v="1"/>
    <n v="284"/>
    <n v="58.850501982779221"/>
    <n v="226.54059905134071"/>
    <n v="23.796552801425413"/>
    <n v="104266.43105880795"/>
    <n v="226.54059905134071"/>
    <n v="23.796531764239248"/>
    <n v="104266.43105880795"/>
    <n v="226.54059905134071"/>
    <n v="23.796531764239248"/>
  </r>
  <r>
    <n v="3452"/>
    <x v="1"/>
    <x v="2"/>
    <x v="3"/>
    <s v="62-304.520 (7)(b),(19), F.A.C."/>
    <x v="3"/>
    <x v="3"/>
    <x v="23"/>
    <x v="94"/>
    <s v="Sewage Treatment"/>
    <n v="8340"/>
    <x v="0"/>
    <s v="Indian River County"/>
    <x v="18"/>
    <x v="1"/>
    <m/>
    <m/>
    <n v="0"/>
    <n v="1"/>
    <n v="19"/>
    <n v="3.3360623799046132"/>
    <n v="25.110858345461715"/>
    <n v="3.4776877298585891"/>
    <n v="12959.585089978784"/>
    <n v="25.110858345461715"/>
    <n v="3.4776846554315983"/>
    <n v="12959.585089978784"/>
    <n v="25.110858345461715"/>
    <n v="3.4776846554315983"/>
  </r>
  <r>
    <n v="3453"/>
    <x v="1"/>
    <x v="2"/>
    <x v="3"/>
    <s v="62-304.520 (7)(b),(19), F.A.C."/>
    <x v="3"/>
    <x v="3"/>
    <x v="23"/>
    <x v="25"/>
    <s v="Surface Water Collection Basin"/>
    <n v="8370"/>
    <x v="0"/>
    <s v="Indian River County"/>
    <x v="18"/>
    <x v="1"/>
    <m/>
    <m/>
    <n v="0"/>
    <n v="1"/>
    <n v="173"/>
    <n v="13.419783391661648"/>
    <n v="19.225385169828634"/>
    <n v="2.5133497570790273"/>
    <n v="23828.561064847156"/>
    <n v="19.225385169828634"/>
    <n v="2.5133475351686854"/>
    <n v="23828.561064847156"/>
    <n v="19.225385169828634"/>
    <n v="2.5133475351686854"/>
  </r>
  <r>
    <n v="3454"/>
    <x v="1"/>
    <x v="2"/>
    <x v="3"/>
    <s v="62-304.520 (7)(b),(19), F.A.C."/>
    <x v="3"/>
    <x v="3"/>
    <x v="4"/>
    <x v="5"/>
    <s v="Residential, Low Density-Less than two dwelling units/acre"/>
    <n v="3000"/>
    <x v="0"/>
    <s v="City of Sebastian                          Indian River County"/>
    <x v="25"/>
    <x v="1"/>
    <m/>
    <m/>
    <n v="0"/>
    <n v="1"/>
    <n v="2"/>
    <n v="5.8492133182879997E-4"/>
    <n v="4.4056498340995665E-3"/>
    <n v="5.8693818233038588E-4"/>
    <n v="2.1570921776469962"/>
    <n v="4.4056498340995665E-3"/>
    <n v="5.8693766345154397E-4"/>
    <n v="2.1570921776469962"/>
    <m/>
    <m/>
  </r>
  <r>
    <n v="3455"/>
    <x v="1"/>
    <x v="2"/>
    <x v="3"/>
    <s v="62-304.520 (7)(b),(19), F.A.C."/>
    <x v="3"/>
    <x v="3"/>
    <x v="4"/>
    <x v="8"/>
    <s v="Residential, Medium Density-Two-five dwellingunits per acre"/>
    <n v="3000"/>
    <x v="0"/>
    <s v="City of Sebastian                          Indian River County"/>
    <x v="25"/>
    <x v="1"/>
    <m/>
    <m/>
    <n v="0"/>
    <n v="1"/>
    <n v="11"/>
    <n v="0.10815934530106897"/>
    <n v="0.94512048980658914"/>
    <n v="0.13566510206032104"/>
    <n v="417.53911549123967"/>
    <n v="0.94512048980658914"/>
    <n v="0.13566498212647843"/>
    <n v="417.53911549123967"/>
    <m/>
    <m/>
  </r>
  <r>
    <n v="3456"/>
    <x v="1"/>
    <x v="2"/>
    <x v="3"/>
    <s v="62-304.520 (7)(b),(19), F.A.C."/>
    <x v="3"/>
    <x v="3"/>
    <x v="4"/>
    <x v="8"/>
    <s v="Residential, Medium Density-Two-five dwellingunits per acre"/>
    <n v="3000"/>
    <x v="0"/>
    <s v="Indian River County"/>
    <x v="18"/>
    <x v="1"/>
    <m/>
    <m/>
    <n v="0"/>
    <n v="1"/>
    <n v="7"/>
    <n v="2.8830615952357277E-2"/>
    <n v="0.25745490637116147"/>
    <n v="3.744399958880907E-2"/>
    <n v="109.75426263276118"/>
    <n v="0.25745490637116147"/>
    <n v="3.7443966486687172E-2"/>
    <n v="109.75426263276118"/>
    <m/>
    <m/>
  </r>
  <r>
    <n v="3457"/>
    <x v="1"/>
    <x v="2"/>
    <x v="3"/>
    <s v="62-304.520 (7)(b),(19), F.A.C."/>
    <x v="3"/>
    <x v="3"/>
    <x v="4"/>
    <x v="9"/>
    <s v="Fixed Single Family Units"/>
    <n v="3000"/>
    <x v="0"/>
    <s v="City of Sebastian                          Indian River County"/>
    <x v="25"/>
    <x v="1"/>
    <m/>
    <m/>
    <n v="0"/>
    <n v="1"/>
    <n v="105"/>
    <n v="31.781786078989008"/>
    <n v="245.37775633097434"/>
    <n v="34.86001410390201"/>
    <n v="127114.39907560231"/>
    <n v="245.37775633097434"/>
    <n v="34.859983286135538"/>
    <n v="127114.39907560231"/>
    <m/>
    <m/>
  </r>
  <r>
    <n v="3458"/>
    <x v="1"/>
    <x v="2"/>
    <x v="3"/>
    <s v="62-304.520 (7)(b),(19), F.A.C."/>
    <x v="3"/>
    <x v="3"/>
    <x v="4"/>
    <x v="9"/>
    <s v="Fixed Single Family Units"/>
    <n v="3000"/>
    <x v="0"/>
    <s v="Indian River County"/>
    <x v="18"/>
    <x v="1"/>
    <m/>
    <m/>
    <n v="0"/>
    <n v="1"/>
    <n v="4"/>
    <n v="3.4890730059338152E-3"/>
    <n v="2.7917118286593268E-2"/>
    <n v="3.8474952612396313E-3"/>
    <n v="13.261866456851511"/>
    <n v="2.7917118286593268E-2"/>
    <n v="3.847491859886702E-3"/>
    <n v="13.261866456851511"/>
    <m/>
    <m/>
  </r>
  <r>
    <n v="3459"/>
    <x v="1"/>
    <x v="2"/>
    <x v="3"/>
    <s v="62-304.520 (7)(b),(19), F.A.C."/>
    <x v="3"/>
    <x v="3"/>
    <x v="4"/>
    <x v="63"/>
    <s v="Mobile Home Units"/>
    <n v="3000"/>
    <x v="0"/>
    <s v="City of Sebastian                          Indian River County"/>
    <x v="25"/>
    <x v="1"/>
    <m/>
    <m/>
    <n v="0"/>
    <n v="1"/>
    <n v="30"/>
    <n v="0.1317669308548067"/>
    <n v="1.1218214875354753"/>
    <n v="0.16926608233505772"/>
    <n v="501.51198969079496"/>
    <n v="1.1218214875354753"/>
    <n v="0.1692659326964894"/>
    <n v="501.51198969079496"/>
    <m/>
    <m/>
  </r>
  <r>
    <n v="3460"/>
    <x v="1"/>
    <x v="2"/>
    <x v="3"/>
    <s v="62-304.520 (7)(b),(19), F.A.C."/>
    <x v="3"/>
    <x v="3"/>
    <x v="4"/>
    <x v="63"/>
    <s v="Mobile Home Units"/>
    <n v="3000"/>
    <x v="0"/>
    <s v="Indian River County"/>
    <x v="18"/>
    <x v="1"/>
    <m/>
    <m/>
    <n v="0"/>
    <n v="1"/>
    <n v="3"/>
    <n v="1.0707533374700717E-3"/>
    <n v="8.8013505069618157E-3"/>
    <n v="1.2576234565108155E-3"/>
    <n v="4.0718040054140712"/>
    <n v="8.8013505069618157E-3"/>
    <n v="1.2576223447170575E-3"/>
    <n v="4.0718040054140712"/>
    <m/>
    <m/>
  </r>
  <r>
    <n v="3461"/>
    <x v="1"/>
    <x v="2"/>
    <x v="3"/>
    <s v="62-304.520 (7)(b),(19), F.A.C."/>
    <x v="3"/>
    <x v="3"/>
    <x v="4"/>
    <x v="11"/>
    <s v="Commercial and Services"/>
    <n v="3000"/>
    <x v="0"/>
    <s v="City of Fellsmere           Indian River County"/>
    <x v="24"/>
    <x v="1"/>
    <m/>
    <m/>
    <n v="0"/>
    <n v="1"/>
    <n v="2"/>
    <n v="0.14225300572435789"/>
    <n v="1.0196802391432482"/>
    <n v="0.11116237219075212"/>
    <n v="421.07497014790567"/>
    <n v="1.0196802391432482"/>
    <n v="0.1111622739183869"/>
    <n v="421.07497014790567"/>
    <m/>
    <m/>
  </r>
  <r>
    <n v="3462"/>
    <x v="1"/>
    <x v="2"/>
    <x v="3"/>
    <s v="62-304.520 (7)(b),(19), F.A.C."/>
    <x v="3"/>
    <x v="3"/>
    <x v="4"/>
    <x v="65"/>
    <s v="Wholesale Sales and Services &lt;Excluding warehouses associated with industrial use&gt;"/>
    <n v="3000"/>
    <x v="0"/>
    <s v="City of Sebastian                          Indian River County"/>
    <x v="25"/>
    <x v="1"/>
    <m/>
    <m/>
    <n v="0"/>
    <n v="1"/>
    <n v="7"/>
    <n v="8.642394818845189E-3"/>
    <n v="7.3243693477189037E-2"/>
    <n v="9.9700929398938379E-3"/>
    <n v="34.380247633956202"/>
    <n v="7.3243693477189037E-2"/>
    <n v="9.9700841258986619E-3"/>
    <n v="34.380247633956202"/>
    <m/>
    <m/>
  </r>
  <r>
    <n v="3463"/>
    <x v="1"/>
    <x v="2"/>
    <x v="3"/>
    <s v="62-304.520 (7)(b),(19), F.A.C."/>
    <x v="3"/>
    <x v="3"/>
    <x v="4"/>
    <x v="65"/>
    <s v="Wholesale Sales and Services &lt;Excluding warehouses associated with industrial use&gt;"/>
    <n v="3000"/>
    <x v="0"/>
    <s v="Indian River County"/>
    <x v="18"/>
    <x v="1"/>
    <m/>
    <m/>
    <n v="0"/>
    <n v="1"/>
    <n v="1"/>
    <n v="4.89233356772863E-5"/>
    <n v="4.3414250480135435E-4"/>
    <n v="5.9343120646478028E-5"/>
    <n v="0.19709504568597469"/>
    <n v="4.3414250480135435E-4"/>
    <n v="5.9343068184582001E-5"/>
    <n v="0.19709504568597469"/>
    <m/>
    <m/>
  </r>
  <r>
    <n v="3464"/>
    <x v="1"/>
    <x v="2"/>
    <x v="3"/>
    <s v="62-304.520 (7)(b),(19), F.A.C."/>
    <x v="3"/>
    <x v="3"/>
    <x v="4"/>
    <x v="90"/>
    <s v="Commercial and Services Under Construction"/>
    <n v="3000"/>
    <x v="0"/>
    <s v="City of Fellsmere           Indian River County"/>
    <x v="24"/>
    <x v="1"/>
    <m/>
    <m/>
    <n v="0"/>
    <n v="1"/>
    <n v="5"/>
    <n v="1.4563018917888475"/>
    <n v="16.924215449591948"/>
    <n v="2.2359378901123703"/>
    <n v="5728.3473962125327"/>
    <n v="16.924215449591948"/>
    <n v="2.2359359134461649"/>
    <n v="5728.3473962125327"/>
    <m/>
    <m/>
  </r>
  <r>
    <n v="3465"/>
    <x v="1"/>
    <x v="2"/>
    <x v="3"/>
    <s v="62-304.520 (7)(b),(19), F.A.C."/>
    <x v="3"/>
    <x v="3"/>
    <x v="4"/>
    <x v="68"/>
    <s v="Other Light Industrial"/>
    <n v="3000"/>
    <x v="0"/>
    <s v="Indian River County"/>
    <x v="18"/>
    <x v="1"/>
    <m/>
    <m/>
    <n v="0"/>
    <n v="1"/>
    <n v="5"/>
    <n v="3.8968584330590021E-2"/>
    <n v="0.20801900804058468"/>
    <n v="1.8124181810116893E-2"/>
    <n v="83.954515616148882"/>
    <n v="0.20801900804058468"/>
    <n v="1.8124165787552993E-2"/>
    <n v="83.954515616148882"/>
    <m/>
    <m/>
  </r>
  <r>
    <n v="3466"/>
    <x v="1"/>
    <x v="2"/>
    <x v="3"/>
    <s v="62-304.520 (7)(b),(19), F.A.C."/>
    <x v="3"/>
    <x v="3"/>
    <x v="4"/>
    <x v="127"/>
    <s v="Sand and Gravel Pits"/>
    <n v="3000"/>
    <x v="0"/>
    <s v="Indian River County"/>
    <x v="18"/>
    <x v="1"/>
    <m/>
    <m/>
    <n v="0"/>
    <n v="1"/>
    <n v="48"/>
    <n v="22.548420739027694"/>
    <n v="134.20164374970184"/>
    <n v="17.997590790154444"/>
    <n v="63647.882889082917"/>
    <n v="134.20164374970184"/>
    <n v="17.997574879502537"/>
    <n v="63647.882889082917"/>
    <m/>
    <m/>
  </r>
  <r>
    <n v="3467"/>
    <x v="1"/>
    <x v="2"/>
    <x v="3"/>
    <s v="62-304.520 (7)(b),(19), F.A.C."/>
    <x v="3"/>
    <x v="3"/>
    <x v="4"/>
    <x v="14"/>
    <s v="Governmental"/>
    <n v="3000"/>
    <x v="0"/>
    <s v="Brevard County"/>
    <x v="0"/>
    <x v="1"/>
    <m/>
    <m/>
    <n v="0"/>
    <n v="1"/>
    <n v="255"/>
    <n v="118.59740093604277"/>
    <n v="927.05653871169284"/>
    <n v="122.41015988478149"/>
    <n v="425608.75286410103"/>
    <n v="927.05653871169284"/>
    <n v="122.41005166888391"/>
    <n v="425608.75286410103"/>
    <m/>
    <m/>
  </r>
  <r>
    <n v="3468"/>
    <x v="1"/>
    <x v="2"/>
    <x v="3"/>
    <s v="62-304.520 (7)(b),(19), F.A.C."/>
    <x v="3"/>
    <x v="3"/>
    <x v="4"/>
    <x v="14"/>
    <s v="Governmental"/>
    <n v="3000"/>
    <x v="0"/>
    <s v="City of Fellsmere           Indian River County"/>
    <x v="24"/>
    <x v="1"/>
    <m/>
    <m/>
    <n v="0"/>
    <n v="1"/>
    <n v="176"/>
    <n v="82.754193367029899"/>
    <n v="671.3576253218896"/>
    <n v="88.423127399403882"/>
    <n v="309075.46123137267"/>
    <n v="671.3576253218896"/>
    <n v="88.423049229518952"/>
    <n v="309075.46123137267"/>
    <m/>
    <m/>
  </r>
  <r>
    <n v="3469"/>
    <x v="1"/>
    <x v="2"/>
    <x v="3"/>
    <s v="62-304.520 (7)(b),(19), F.A.C."/>
    <x v="3"/>
    <x v="3"/>
    <x v="4"/>
    <x v="14"/>
    <s v="Governmental"/>
    <n v="3000"/>
    <x v="0"/>
    <s v="City of Sebastian                          Indian River County"/>
    <x v="25"/>
    <x v="1"/>
    <m/>
    <m/>
    <n v="0"/>
    <n v="1"/>
    <n v="1445"/>
    <n v="624.72256267691557"/>
    <n v="4998.0539077467138"/>
    <n v="674.42026549599893"/>
    <n v="2413026.3575292085"/>
    <n v="4998.0539077467138"/>
    <n v="674.41966927919259"/>
    <n v="2413026.3575292085"/>
    <m/>
    <m/>
  </r>
  <r>
    <n v="3470"/>
    <x v="1"/>
    <x v="2"/>
    <x v="3"/>
    <s v="62-304.520 (7)(b),(19), F.A.C."/>
    <x v="3"/>
    <x v="3"/>
    <x v="4"/>
    <x v="14"/>
    <s v="Governmental"/>
    <n v="3000"/>
    <x v="0"/>
    <s v="Indian River County"/>
    <x v="18"/>
    <x v="1"/>
    <m/>
    <m/>
    <n v="0"/>
    <n v="1"/>
    <n v="826"/>
    <n v="236.00408022807267"/>
    <n v="1886.9033459859179"/>
    <n v="253.32562553956811"/>
    <n v="900018.2179840235"/>
    <n v="1886.9033459859179"/>
    <n v="253.32540158871319"/>
    <n v="900018.2179840235"/>
    <m/>
    <m/>
  </r>
  <r>
    <n v="3471"/>
    <x v="1"/>
    <x v="2"/>
    <x v="3"/>
    <s v="62-304.520 (7)(b),(19), F.A.C."/>
    <x v="3"/>
    <x v="3"/>
    <x v="4"/>
    <x v="16"/>
    <s v="Parks and Zoos"/>
    <n v="3000"/>
    <x v="0"/>
    <s v="City of Fellsmere           Indian River County"/>
    <x v="24"/>
    <x v="1"/>
    <m/>
    <m/>
    <n v="0"/>
    <n v="1"/>
    <n v="4"/>
    <n v="0.2264661257651325"/>
    <n v="1.4352262835934653"/>
    <n v="0.15821167419945997"/>
    <n v="642.08539109015805"/>
    <n v="1.4352262835934653"/>
    <n v="0.1582115343334686"/>
    <n v="642.08539109015805"/>
    <m/>
    <m/>
  </r>
  <r>
    <n v="3472"/>
    <x v="1"/>
    <x v="2"/>
    <x v="3"/>
    <s v="62-304.520 (7)(b),(19), F.A.C."/>
    <x v="3"/>
    <x v="3"/>
    <x v="4"/>
    <x v="16"/>
    <s v="Parks and Zoos"/>
    <n v="3000"/>
    <x v="0"/>
    <s v="Indian River County"/>
    <x v="18"/>
    <x v="1"/>
    <m/>
    <m/>
    <n v="0"/>
    <n v="1"/>
    <n v="4"/>
    <n v="5.3571669232438217E-2"/>
    <n v="0.32439172277953521"/>
    <n v="4.3321819205136364E-2"/>
    <n v="156.1842737375209"/>
    <n v="0.32439172277953521"/>
    <n v="4.3321780906766715E-2"/>
    <n v="156.1842737375209"/>
    <m/>
    <m/>
  </r>
  <r>
    <n v="3473"/>
    <x v="1"/>
    <x v="2"/>
    <x v="3"/>
    <s v="62-304.520 (7)(b),(19), F.A.C."/>
    <x v="3"/>
    <x v="3"/>
    <x v="4"/>
    <x v="0"/>
    <s v="Improved Pasture"/>
    <n v="3000"/>
    <x v="0"/>
    <s v="Indian River County"/>
    <x v="18"/>
    <x v="1"/>
    <s v="Identified as Natural"/>
    <m/>
    <n v="0"/>
    <n v="1"/>
    <n v="1"/>
    <n v="2.3604435557376999E-2"/>
    <n v="0.20717091385101441"/>
    <n v="3.4070388898957298E-2"/>
    <n v="64.962822487531"/>
    <n v="0.20717091385101441"/>
    <n v="3.4070358779253899E-2"/>
    <n v="64.962822487531"/>
    <m/>
    <m/>
  </r>
  <r>
    <n v="3474"/>
    <x v="1"/>
    <x v="2"/>
    <x v="3"/>
    <s v="62-304.520 (7)(b),(19), F.A.C."/>
    <x v="3"/>
    <x v="3"/>
    <x v="4"/>
    <x v="2"/>
    <s v="Citrus groves"/>
    <n v="3000"/>
    <x v="0"/>
    <s v="Indian River County"/>
    <x v="18"/>
    <x v="1"/>
    <s v="Identified as Natural"/>
    <m/>
    <n v="0"/>
    <n v="1"/>
    <n v="6"/>
    <n v="1.5271410784706201"/>
    <n v="10.427776629881324"/>
    <n v="1.2117674566261469"/>
    <n v="4278.6999308021295"/>
    <n v="10.427776629881324"/>
    <n v="1.2117663853710869"/>
    <n v="4278.6999308021295"/>
    <m/>
    <m/>
  </r>
  <r>
    <n v="3475"/>
    <x v="1"/>
    <x v="2"/>
    <x v="3"/>
    <s v="62-304.520 (7)(b),(19), F.A.C."/>
    <x v="3"/>
    <x v="3"/>
    <x v="4"/>
    <x v="26"/>
    <s v="Herbaceous Dry Prairie"/>
    <n v="3100"/>
    <x v="1"/>
    <s v="City of Fellsmere           Indian River County"/>
    <x v="24"/>
    <x v="1"/>
    <m/>
    <m/>
    <n v="0"/>
    <n v="1"/>
    <n v="3"/>
    <n v="0.1235131162720635"/>
    <n v="0.74538414567864497"/>
    <n v="6.6280981848826137E-2"/>
    <n v="327.77333429946776"/>
    <n v="0.74538414567864497"/>
    <n v="6.6280923253559498E-2"/>
    <n v="327.77333429946776"/>
    <m/>
    <m/>
  </r>
  <r>
    <n v="3476"/>
    <x v="1"/>
    <x v="2"/>
    <x v="3"/>
    <s v="62-304.520 (7)(b),(19), F.A.C."/>
    <x v="3"/>
    <x v="3"/>
    <x v="4"/>
    <x v="26"/>
    <s v="Herbaceous Dry Prairie"/>
    <n v="3100"/>
    <x v="1"/>
    <s v="City of Sebastian                          Indian River County"/>
    <x v="25"/>
    <x v="1"/>
    <m/>
    <m/>
    <n v="0"/>
    <n v="1"/>
    <n v="97"/>
    <n v="12.500321662470922"/>
    <n v="81.157509053672314"/>
    <n v="10.537679000078128"/>
    <n v="39810.129565084077"/>
    <n v="81.157509053672314"/>
    <n v="10.53766968431222"/>
    <n v="39810.129565084077"/>
    <m/>
    <m/>
  </r>
  <r>
    <n v="3477"/>
    <x v="1"/>
    <x v="2"/>
    <x v="3"/>
    <s v="62-304.520 (7)(b),(19), F.A.C."/>
    <x v="3"/>
    <x v="3"/>
    <x v="4"/>
    <x v="26"/>
    <s v="Herbaceous Dry Prairie"/>
    <n v="3100"/>
    <x v="1"/>
    <s v="Indian River County"/>
    <x v="18"/>
    <x v="1"/>
    <m/>
    <m/>
    <n v="0"/>
    <n v="1"/>
    <n v="1156"/>
    <n v="474.51347614285004"/>
    <n v="2823.4447605604496"/>
    <n v="304.75885698444068"/>
    <n v="1178337.3742875459"/>
    <n v="2823.4447605604496"/>
    <n v="304.75858756437555"/>
    <n v="1178337.3742875459"/>
    <m/>
    <m/>
  </r>
  <r>
    <n v="3478"/>
    <x v="1"/>
    <x v="2"/>
    <x v="3"/>
    <s v="62-304.520 (7)(b),(19), F.A.C."/>
    <x v="3"/>
    <x v="3"/>
    <x v="4"/>
    <x v="27"/>
    <s v="Shrub and Brushland"/>
    <n v="3000"/>
    <x v="1"/>
    <s v="City of Sebastian                          Indian River County"/>
    <x v="25"/>
    <x v="1"/>
    <m/>
    <m/>
    <n v="0"/>
    <n v="1"/>
    <n v="3"/>
    <n v="3.1213996634891902E-3"/>
    <n v="2.3936863632167394E-2"/>
    <n v="3.1606241219177761E-3"/>
    <n v="11.313031117982906"/>
    <n v="2.3936863632167394E-2"/>
    <n v="3.1606213277887664E-3"/>
    <n v="11.313031117982906"/>
    <m/>
    <m/>
  </r>
  <r>
    <n v="3479"/>
    <x v="1"/>
    <x v="2"/>
    <x v="3"/>
    <s v="62-304.520 (7)(b),(19), F.A.C."/>
    <x v="3"/>
    <x v="3"/>
    <x v="4"/>
    <x v="27"/>
    <s v="Shrub and Brushland"/>
    <n v="3000"/>
    <x v="1"/>
    <s v="Indian River County"/>
    <x v="18"/>
    <x v="1"/>
    <m/>
    <m/>
    <n v="0"/>
    <n v="1"/>
    <n v="2"/>
    <n v="7.1086357531156301E-3"/>
    <n v="5.4326188559640436E-2"/>
    <n v="7.2426658549133516E-3"/>
    <n v="25.738273032548825"/>
    <n v="5.4326188559640436E-2"/>
    <n v="7.2426594520821593E-3"/>
    <n v="25.738273032548825"/>
    <m/>
    <m/>
  </r>
  <r>
    <n v="3480"/>
    <x v="1"/>
    <x v="2"/>
    <x v="3"/>
    <s v="62-304.520 (7)(b),(19), F.A.C."/>
    <x v="3"/>
    <x v="3"/>
    <x v="4"/>
    <x v="27"/>
    <s v="Shrub and Brushland"/>
    <n v="3200"/>
    <x v="1"/>
    <s v="Brevard County"/>
    <x v="0"/>
    <x v="1"/>
    <m/>
    <m/>
    <n v="0"/>
    <n v="1"/>
    <n v="81"/>
    <n v="24.417465291154176"/>
    <n v="101.97888407461157"/>
    <n v="12.591529094945159"/>
    <n v="48704.882384558936"/>
    <n v="101.97888407461157"/>
    <n v="12.591517963486577"/>
    <n v="48704.882384558936"/>
    <m/>
    <m/>
  </r>
  <r>
    <n v="3481"/>
    <x v="1"/>
    <x v="2"/>
    <x v="3"/>
    <s v="62-304.520 (7)(b),(19), F.A.C."/>
    <x v="3"/>
    <x v="3"/>
    <x v="4"/>
    <x v="27"/>
    <s v="Shrub and Brushland"/>
    <n v="3200"/>
    <x v="1"/>
    <s v="City of Fellsmere           Indian River County"/>
    <x v="24"/>
    <x v="1"/>
    <m/>
    <m/>
    <n v="0"/>
    <n v="1"/>
    <n v="7066"/>
    <n v="2692.339525067649"/>
    <n v="12295.204250330738"/>
    <n v="1455.0102953793817"/>
    <n v="5743838.1206037514"/>
    <n v="12295.204250330738"/>
    <n v="1455.0090090870806"/>
    <n v="5743838.1206037514"/>
    <m/>
    <m/>
  </r>
  <r>
    <n v="3482"/>
    <x v="1"/>
    <x v="2"/>
    <x v="3"/>
    <s v="62-304.520 (7)(b),(19), F.A.C."/>
    <x v="3"/>
    <x v="3"/>
    <x v="4"/>
    <x v="27"/>
    <s v="Shrub and Brushland"/>
    <n v="3200"/>
    <x v="1"/>
    <s v="City of Fellsmere           Indian River County"/>
    <x v="24"/>
    <x v="1"/>
    <m/>
    <s v="Utility ROW; keep with City"/>
    <n v="0"/>
    <n v="1"/>
    <n v="5"/>
    <n v="2.7085646917367337E-4"/>
    <n v="1.1486133098452755E-3"/>
    <n v="1.4494402335220758E-4"/>
    <n v="0.56371466857535324"/>
    <n v="1.1486133098452755E-3"/>
    <n v="1.4494389521539489E-4"/>
    <n v="0.56371466857535324"/>
    <m/>
    <m/>
  </r>
  <r>
    <n v="3483"/>
    <x v="1"/>
    <x v="2"/>
    <x v="3"/>
    <s v="62-304.520 (7)(b),(19), F.A.C."/>
    <x v="3"/>
    <x v="3"/>
    <x v="4"/>
    <x v="27"/>
    <s v="Shrub and Brushland"/>
    <n v="3200"/>
    <x v="1"/>
    <s v="City of Sebastian                          Indian River County"/>
    <x v="25"/>
    <x v="1"/>
    <m/>
    <m/>
    <n v="0"/>
    <n v="1"/>
    <n v="22"/>
    <n v="0.99813010181330897"/>
    <n v="6.8813838519542152"/>
    <n v="0.90190305374677726"/>
    <n v="3269.3037455589915"/>
    <n v="6.8813838519542152"/>
    <n v="0.90190225642530741"/>
    <n v="3269.3037455589915"/>
    <m/>
    <m/>
  </r>
  <r>
    <n v="3484"/>
    <x v="1"/>
    <x v="2"/>
    <x v="3"/>
    <s v="62-304.520 (7)(b),(19), F.A.C."/>
    <x v="3"/>
    <x v="3"/>
    <x v="4"/>
    <x v="27"/>
    <s v="Shrub and Brushland"/>
    <n v="3200"/>
    <x v="1"/>
    <s v="Indian River County"/>
    <x v="18"/>
    <x v="1"/>
    <m/>
    <m/>
    <n v="0"/>
    <n v="1"/>
    <n v="5150"/>
    <n v="1907.1092741957373"/>
    <n v="7681.2385297425299"/>
    <n v="904.59841100975609"/>
    <n v="3610585.1745187491"/>
    <n v="7681.2385297425299"/>
    <n v="904.59761130547201"/>
    <n v="3610585.1745187491"/>
    <m/>
    <m/>
  </r>
  <r>
    <n v="3485"/>
    <x v="1"/>
    <x v="2"/>
    <x v="3"/>
    <s v="62-304.520 (7)(b),(19), F.A.C."/>
    <x v="3"/>
    <x v="3"/>
    <x v="4"/>
    <x v="4"/>
    <s v="Mixed Rangeland"/>
    <n v="3000"/>
    <x v="0"/>
    <s v="City of Sebastian                          Indian River County"/>
    <x v="25"/>
    <x v="1"/>
    <s v="Identified as Natural"/>
    <m/>
    <n v="0"/>
    <n v="1"/>
    <n v="2"/>
    <n v="8.0135131783419002E-3"/>
    <n v="2.0556107475960407E-2"/>
    <n v="2.1877572202645959E-3"/>
    <n v="17.502150296840405"/>
    <n v="2.0556107475960407E-2"/>
    <n v="2.1877552861921902E-3"/>
    <n v="17.502150296840405"/>
    <m/>
    <m/>
  </r>
  <r>
    <n v="3486"/>
    <x v="1"/>
    <x v="2"/>
    <x v="3"/>
    <s v="62-304.520 (7)(b),(19), F.A.C."/>
    <x v="3"/>
    <x v="3"/>
    <x v="4"/>
    <x v="4"/>
    <s v="Mixed Rangeland"/>
    <n v="3000"/>
    <x v="0"/>
    <s v="Indian River County"/>
    <x v="18"/>
    <x v="1"/>
    <s v="Identified as Natural"/>
    <m/>
    <n v="0"/>
    <n v="1"/>
    <n v="3"/>
    <n v="3.0432522711267049E-2"/>
    <n v="9.6946153797719314E-2"/>
    <n v="1.0609204084305535E-2"/>
    <n v="63.590452442003354"/>
    <n v="9.6946153797719314E-2"/>
    <n v="1.060919470530837E-2"/>
    <n v="63.590452442003354"/>
    <m/>
    <m/>
  </r>
  <r>
    <n v="3487"/>
    <x v="1"/>
    <x v="2"/>
    <x v="3"/>
    <s v="62-304.520 (7)(b),(19), F.A.C."/>
    <x v="3"/>
    <x v="3"/>
    <x v="4"/>
    <x v="28"/>
    <s v="Pine flatwoods"/>
    <n v="3000"/>
    <x v="1"/>
    <s v="City of Sebastian                          Indian River County"/>
    <x v="25"/>
    <x v="1"/>
    <m/>
    <m/>
    <n v="0"/>
    <n v="1"/>
    <n v="8"/>
    <n v="3.599298994290509E-2"/>
    <n v="0.26847373680862358"/>
    <n v="3.5606779438896216E-2"/>
    <n v="124.28419424283226"/>
    <n v="0.26847373680862358"/>
    <n v="3.5606747960956774E-2"/>
    <n v="124.28419424283226"/>
    <m/>
    <m/>
  </r>
  <r>
    <n v="3488"/>
    <x v="1"/>
    <x v="2"/>
    <x v="3"/>
    <s v="62-304.520 (7)(b),(19), F.A.C."/>
    <x v="3"/>
    <x v="3"/>
    <x v="4"/>
    <x v="28"/>
    <s v="Pine flatwoods"/>
    <n v="3000"/>
    <x v="1"/>
    <s v="Indian River County"/>
    <x v="18"/>
    <x v="1"/>
    <m/>
    <m/>
    <n v="0"/>
    <n v="1"/>
    <n v="2"/>
    <n v="2.2558537292383305E-2"/>
    <n v="0.1221930504231705"/>
    <n v="9.8238816099428458E-3"/>
    <n v="55.864501512466866"/>
    <n v="0.1221930504231705"/>
    <n v="9.8238729252048181E-3"/>
    <n v="55.864501512466866"/>
    <m/>
    <m/>
  </r>
  <r>
    <n v="3489"/>
    <x v="1"/>
    <x v="2"/>
    <x v="3"/>
    <s v="62-304.520 (7)(b),(19), F.A.C."/>
    <x v="3"/>
    <x v="3"/>
    <x v="4"/>
    <x v="28"/>
    <s v="Pine flatwoods"/>
    <n v="4110"/>
    <x v="1"/>
    <s v="Brevard County"/>
    <x v="0"/>
    <x v="1"/>
    <m/>
    <m/>
    <n v="0"/>
    <n v="1"/>
    <n v="142"/>
    <n v="44.925031221530197"/>
    <n v="209.21610956407258"/>
    <n v="13.65214837640335"/>
    <n v="90382.605809704735"/>
    <n v="209.21610956407258"/>
    <n v="13.65213630731126"/>
    <n v="90382.605809704735"/>
    <m/>
    <m/>
  </r>
  <r>
    <n v="3490"/>
    <x v="1"/>
    <x v="2"/>
    <x v="3"/>
    <s v="62-304.520 (7)(b),(19), F.A.C."/>
    <x v="3"/>
    <x v="3"/>
    <x v="4"/>
    <x v="28"/>
    <s v="Pine flatwoods"/>
    <n v="4110"/>
    <x v="1"/>
    <s v="City of Fellsmere           Indian River County"/>
    <x v="24"/>
    <x v="1"/>
    <m/>
    <m/>
    <n v="0"/>
    <n v="1"/>
    <n v="5784"/>
    <n v="2203.5657312699454"/>
    <n v="10838.246354588886"/>
    <n v="721.35008502568837"/>
    <n v="4691220.7064223727"/>
    <n v="10838.246354588886"/>
    <n v="721.34944732088434"/>
    <n v="4691220.7064223727"/>
    <m/>
    <m/>
  </r>
  <r>
    <n v="3491"/>
    <x v="1"/>
    <x v="2"/>
    <x v="3"/>
    <s v="62-304.520 (7)(b),(19), F.A.C."/>
    <x v="3"/>
    <x v="3"/>
    <x v="4"/>
    <x v="28"/>
    <s v="Pine flatwoods"/>
    <n v="4110"/>
    <x v="1"/>
    <s v="City of Sebastian                          Indian River County"/>
    <x v="25"/>
    <x v="1"/>
    <m/>
    <m/>
    <n v="0"/>
    <n v="1"/>
    <n v="95"/>
    <n v="6.1440915158948117"/>
    <n v="40.932074302166193"/>
    <n v="4.2440733820025986"/>
    <n v="19032.763905424403"/>
    <n v="40.932074302166193"/>
    <n v="4.2440696300574059"/>
    <n v="19032.763905424403"/>
    <m/>
    <m/>
  </r>
  <r>
    <n v="3492"/>
    <x v="1"/>
    <x v="2"/>
    <x v="3"/>
    <s v="62-304.520 (7)(b),(19), F.A.C."/>
    <x v="3"/>
    <x v="3"/>
    <x v="4"/>
    <x v="28"/>
    <s v="Pine flatwoods"/>
    <n v="4110"/>
    <x v="1"/>
    <s v="Indian River County"/>
    <x v="18"/>
    <x v="1"/>
    <m/>
    <m/>
    <n v="0"/>
    <n v="1"/>
    <n v="3987"/>
    <n v="1357.1217269516183"/>
    <n v="6780.5696563986094"/>
    <n v="496.921869003106"/>
    <n v="2983987.0397483986"/>
    <n v="6780.5696563986094"/>
    <n v="496.92142970259073"/>
    <n v="2983987.0397483986"/>
    <m/>
    <m/>
  </r>
  <r>
    <n v="3493"/>
    <x v="1"/>
    <x v="2"/>
    <x v="3"/>
    <s v="62-304.520 (7)(b),(19), F.A.C."/>
    <x v="3"/>
    <x v="3"/>
    <x v="4"/>
    <x v="128"/>
    <s v="Sand pine"/>
    <n v="3000"/>
    <x v="1"/>
    <s v="City of Sebastian                          Indian River County"/>
    <x v="25"/>
    <x v="1"/>
    <m/>
    <m/>
    <n v="0"/>
    <n v="1"/>
    <n v="1"/>
    <n v="5.2435922002023903E-3"/>
    <n v="4.728541452689116E-2"/>
    <n v="6.9897603380345416E-3"/>
    <n v="19.950733517276166"/>
    <n v="4.728541452689116E-2"/>
    <n v="6.9897541587828401E-3"/>
    <n v="19.950733517276166"/>
    <m/>
    <m/>
  </r>
  <r>
    <n v="3494"/>
    <x v="1"/>
    <x v="2"/>
    <x v="3"/>
    <s v="62-304.520 (7)(b),(19), F.A.C."/>
    <x v="3"/>
    <x v="3"/>
    <x v="4"/>
    <x v="128"/>
    <s v="Sand pine"/>
    <n v="4130"/>
    <x v="1"/>
    <s v="City of Sebastian                          Indian River County"/>
    <x v="25"/>
    <x v="1"/>
    <m/>
    <m/>
    <n v="0"/>
    <n v="1"/>
    <n v="39"/>
    <n v="7.2817815826059986"/>
    <n v="47.459505270546387"/>
    <n v="6.431907944468171"/>
    <n v="22802.194352619412"/>
    <n v="47.459505270546387"/>
    <n v="6.4319022583822019"/>
    <n v="22802.194352619412"/>
    <m/>
    <m/>
  </r>
  <r>
    <n v="3495"/>
    <x v="1"/>
    <x v="2"/>
    <x v="3"/>
    <s v="62-304.520 (7)(b),(19), F.A.C."/>
    <x v="3"/>
    <x v="3"/>
    <x v="4"/>
    <x v="128"/>
    <s v="Sand pine"/>
    <n v="4130"/>
    <x v="1"/>
    <s v="Indian River County"/>
    <x v="18"/>
    <x v="1"/>
    <m/>
    <m/>
    <n v="0"/>
    <n v="1"/>
    <n v="54"/>
    <n v="10.460811853193576"/>
    <n v="71.127361307595521"/>
    <n v="9.5272251653345013"/>
    <n v="33092.085805167997"/>
    <n v="71.127361307595521"/>
    <n v="9.5272167428536676"/>
    <n v="33092.085805167997"/>
    <m/>
    <m/>
  </r>
  <r>
    <n v="3496"/>
    <x v="1"/>
    <x v="2"/>
    <x v="3"/>
    <s v="62-304.520 (7)(b),(19), F.A.C."/>
    <x v="3"/>
    <x v="3"/>
    <x v="4"/>
    <x v="29"/>
    <s v="Upland Hardwood Forest"/>
    <n v="4200"/>
    <x v="1"/>
    <s v="City of Fellsmere           Indian River County"/>
    <x v="24"/>
    <x v="1"/>
    <m/>
    <m/>
    <n v="0"/>
    <n v="1"/>
    <n v="132"/>
    <n v="30.863746055659668"/>
    <n v="187.95857850187394"/>
    <n v="24.502319135400793"/>
    <n v="75895.260678536099"/>
    <n v="187.95857850187394"/>
    <n v="24.502297474286529"/>
    <n v="75895.260678536099"/>
    <m/>
    <m/>
  </r>
  <r>
    <n v="3497"/>
    <x v="1"/>
    <x v="2"/>
    <x v="3"/>
    <s v="62-304.520 (7)(b),(19), F.A.C."/>
    <x v="3"/>
    <x v="3"/>
    <x v="4"/>
    <x v="29"/>
    <s v="Upland Hardwood Forest"/>
    <n v="4200"/>
    <x v="1"/>
    <s v="City of Sebastian                          Indian River County"/>
    <x v="25"/>
    <x v="1"/>
    <m/>
    <m/>
    <n v="0"/>
    <n v="1"/>
    <n v="90"/>
    <n v="20.736849285964137"/>
    <n v="136.04423944609999"/>
    <n v="16.04045369571595"/>
    <n v="64948.272893044938"/>
    <n v="136.04423944609999"/>
    <n v="16.040439515258232"/>
    <n v="64948.272893044938"/>
    <m/>
    <m/>
  </r>
  <r>
    <n v="3498"/>
    <x v="1"/>
    <x v="2"/>
    <x v="3"/>
    <s v="62-304.520 (7)(b),(19), F.A.C."/>
    <x v="3"/>
    <x v="3"/>
    <x v="4"/>
    <x v="29"/>
    <s v="Upland Hardwood Forest"/>
    <n v="4200"/>
    <x v="1"/>
    <s v="Indian River County"/>
    <x v="18"/>
    <x v="1"/>
    <m/>
    <m/>
    <n v="0"/>
    <n v="1"/>
    <n v="448"/>
    <n v="147.35687558334891"/>
    <n v="887.66674107972938"/>
    <n v="101.641755146066"/>
    <n v="429727.01809711388"/>
    <n v="887.66674107972938"/>
    <n v="101.6416652903401"/>
    <n v="429727.01809711388"/>
    <m/>
    <m/>
  </r>
  <r>
    <n v="3499"/>
    <x v="1"/>
    <x v="2"/>
    <x v="3"/>
    <s v="62-304.520 (7)(b),(19), F.A.C."/>
    <x v="3"/>
    <x v="3"/>
    <x v="4"/>
    <x v="33"/>
    <s v="Hardwood Conifer Mixed"/>
    <n v="4340"/>
    <x v="1"/>
    <s v="Brevard County"/>
    <x v="0"/>
    <x v="1"/>
    <m/>
    <m/>
    <n v="0"/>
    <n v="1"/>
    <n v="28"/>
    <n v="7.7879366251058082"/>
    <n v="26.003410310376925"/>
    <n v="3.2503230631732647"/>
    <n v="12887.227683286059"/>
    <n v="26.003410310376925"/>
    <n v="3.2503201897465117"/>
    <n v="12887.227683286059"/>
    <m/>
    <m/>
  </r>
  <r>
    <n v="3500"/>
    <x v="1"/>
    <x v="2"/>
    <x v="3"/>
    <s v="62-304.520 (7)(b),(19), F.A.C."/>
    <x v="3"/>
    <x v="3"/>
    <x v="4"/>
    <x v="33"/>
    <s v="Hardwood Conifer Mixed"/>
    <n v="4340"/>
    <x v="1"/>
    <s v="City of Fellsmere           Indian River County"/>
    <x v="24"/>
    <x v="1"/>
    <m/>
    <m/>
    <n v="0"/>
    <n v="1"/>
    <n v="1465"/>
    <n v="544.39364368570034"/>
    <n v="2689.7000435110408"/>
    <n v="293.24310424194363"/>
    <n v="1304980.4113304932"/>
    <n v="2689.7000435110408"/>
    <n v="293.24284500230425"/>
    <n v="1304980.4113304932"/>
    <m/>
    <m/>
  </r>
  <r>
    <n v="3501"/>
    <x v="1"/>
    <x v="2"/>
    <x v="3"/>
    <s v="62-304.520 (7)(b),(19), F.A.C."/>
    <x v="3"/>
    <x v="3"/>
    <x v="4"/>
    <x v="33"/>
    <s v="Hardwood Conifer Mixed"/>
    <n v="4340"/>
    <x v="1"/>
    <s v="City of Sebastian                          Indian River County"/>
    <x v="25"/>
    <x v="1"/>
    <m/>
    <m/>
    <n v="0"/>
    <n v="1"/>
    <n v="33"/>
    <n v="3.0708179139264065"/>
    <n v="24.333402400236302"/>
    <n v="3.1740148521715987"/>
    <n v="10706.926986315701"/>
    <n v="24.333402400236302"/>
    <n v="3.1740120462046222"/>
    <n v="10706.926986315701"/>
    <m/>
    <m/>
  </r>
  <r>
    <n v="3502"/>
    <x v="1"/>
    <x v="2"/>
    <x v="3"/>
    <s v="62-304.520 (7)(b),(19), F.A.C."/>
    <x v="3"/>
    <x v="3"/>
    <x v="4"/>
    <x v="33"/>
    <s v="Hardwood Conifer Mixed"/>
    <n v="4340"/>
    <x v="1"/>
    <s v="Indian River County"/>
    <x v="18"/>
    <x v="1"/>
    <m/>
    <m/>
    <n v="0"/>
    <n v="1"/>
    <n v="959"/>
    <n v="232.75378953959185"/>
    <n v="1272.8243586668416"/>
    <n v="148.40735482018582"/>
    <n v="611603.32561511907"/>
    <n v="1272.8243586668416"/>
    <n v="148.40722362163879"/>
    <n v="611603.32561511907"/>
    <m/>
    <m/>
  </r>
  <r>
    <n v="3503"/>
    <x v="1"/>
    <x v="2"/>
    <x v="3"/>
    <s v="62-304.520 (7)(b),(19), F.A.C."/>
    <x v="3"/>
    <x v="3"/>
    <x v="4"/>
    <x v="34"/>
    <s v="Australian pine"/>
    <n v="4370"/>
    <x v="1"/>
    <s v="Indian River County"/>
    <x v="18"/>
    <x v="1"/>
    <m/>
    <m/>
    <n v="0"/>
    <n v="1"/>
    <n v="10"/>
    <n v="1.014390316343309"/>
    <n v="7.3558726487575203"/>
    <n v="1.0630863246490228"/>
    <n v="3344.7582431575038"/>
    <n v="7.3558726487575203"/>
    <n v="1.0630853848345407"/>
    <n v="3344.7582431575038"/>
    <m/>
    <m/>
  </r>
  <r>
    <n v="3504"/>
    <x v="1"/>
    <x v="2"/>
    <x v="3"/>
    <s v="62-304.520 (7)(b),(19), F.A.C."/>
    <x v="3"/>
    <x v="3"/>
    <x v="4"/>
    <x v="130"/>
    <s v="Coniferous pine"/>
    <n v="4410"/>
    <x v="1"/>
    <s v="Indian River County"/>
    <x v="18"/>
    <x v="1"/>
    <m/>
    <m/>
    <n v="0"/>
    <n v="1"/>
    <n v="11"/>
    <n v="2.5589756998247379"/>
    <n v="9.5946199142445252"/>
    <n v="1.5382793956819369"/>
    <n v="4740.2277920992838"/>
    <n v="9.5946199142445252"/>
    <n v="1.5382780357761432"/>
    <n v="4740.2277920992838"/>
    <m/>
    <m/>
  </r>
  <r>
    <n v="3505"/>
    <x v="1"/>
    <x v="2"/>
    <x v="3"/>
    <s v="62-304.520 (7)(b),(19), F.A.C."/>
    <x v="3"/>
    <x v="3"/>
    <x v="4"/>
    <x v="35"/>
    <s v="Forest regeneration"/>
    <n v="4430"/>
    <x v="1"/>
    <s v="Indian River County"/>
    <x v="18"/>
    <x v="1"/>
    <m/>
    <m/>
    <n v="0"/>
    <n v="1"/>
    <n v="6"/>
    <n v="1.1625124910296751"/>
    <n v="5.2534605641167866"/>
    <n v="0.85598719662641831"/>
    <n v="2373.4690514825652"/>
    <n v="5.2534605641167866"/>
    <n v="0.85598643989655876"/>
    <n v="2373.4690514825652"/>
    <m/>
    <m/>
  </r>
  <r>
    <n v="3506"/>
    <x v="1"/>
    <x v="2"/>
    <x v="3"/>
    <s v="62-304.520 (7)(b),(19), F.A.C."/>
    <x v="3"/>
    <x v="3"/>
    <x v="4"/>
    <x v="36"/>
    <s v="Streams and waterways"/>
    <n v="3000"/>
    <x v="1"/>
    <s v="Indian River County"/>
    <x v="18"/>
    <x v="1"/>
    <m/>
    <m/>
    <n v="0"/>
    <n v="1"/>
    <n v="1"/>
    <n v="2.56469587286866E-4"/>
    <n v="1.3795604092435977E-3"/>
    <n v="1.8952935746256884E-4"/>
    <n v="0.62555675284666346"/>
    <n v="1.3795604092435977E-3"/>
    <n v="1.8952918991038499E-4"/>
    <n v="0.62555675284666346"/>
    <m/>
    <m/>
  </r>
  <r>
    <n v="3507"/>
    <x v="1"/>
    <x v="2"/>
    <x v="3"/>
    <s v="62-304.520 (7)(b),(19), F.A.C."/>
    <x v="3"/>
    <x v="3"/>
    <x v="4"/>
    <x v="36"/>
    <s v="Streams and waterways"/>
    <n v="5100"/>
    <x v="1"/>
    <s v="Brevard County"/>
    <x v="0"/>
    <x v="1"/>
    <m/>
    <m/>
    <n v="0"/>
    <n v="1"/>
    <n v="140"/>
    <n v="41.591267238705981"/>
    <n v="29.937803318207532"/>
    <n v="3.1057242649337429"/>
    <n v="12059.849471760364"/>
    <n v="29.937803318207532"/>
    <n v="3.1057215193386081"/>
    <n v="12059.849471760364"/>
    <m/>
    <m/>
  </r>
  <r>
    <n v="3508"/>
    <x v="1"/>
    <x v="2"/>
    <x v="3"/>
    <s v="62-304.520 (7)(b),(19), F.A.C."/>
    <x v="3"/>
    <x v="3"/>
    <x v="4"/>
    <x v="36"/>
    <s v="Streams and waterways"/>
    <n v="5100"/>
    <x v="1"/>
    <s v="City of Fellsmere           Indian River County"/>
    <x v="24"/>
    <x v="1"/>
    <m/>
    <m/>
    <n v="0"/>
    <n v="1"/>
    <n v="2"/>
    <n v="0.12162750041989591"/>
    <n v="0.44560890236634321"/>
    <n v="4.5412224598707085E-2"/>
    <n v="215.49412127720962"/>
    <n v="0.44560890236634321"/>
    <n v="4.5412184452328204E-2"/>
    <n v="215.49412127720962"/>
    <m/>
    <m/>
  </r>
  <r>
    <n v="3509"/>
    <x v="1"/>
    <x v="2"/>
    <x v="3"/>
    <s v="62-304.520 (7)(b),(19), F.A.C."/>
    <x v="3"/>
    <x v="3"/>
    <x v="4"/>
    <x v="36"/>
    <s v="Streams and waterways"/>
    <n v="5100"/>
    <x v="1"/>
    <s v="City of Sebastian                          Indian River County"/>
    <x v="25"/>
    <x v="1"/>
    <m/>
    <m/>
    <n v="0"/>
    <n v="1"/>
    <n v="75"/>
    <n v="8.305540300540283"/>
    <n v="40.197012243635996"/>
    <n v="5.0456302645174125"/>
    <n v="17695.663841598853"/>
    <n v="40.197012243635996"/>
    <n v="5.0456258039611166"/>
    <n v="17695.663841598853"/>
    <m/>
    <m/>
  </r>
  <r>
    <n v="3510"/>
    <x v="1"/>
    <x v="2"/>
    <x v="3"/>
    <s v="62-304.520 (7)(b),(19), F.A.C."/>
    <x v="3"/>
    <x v="3"/>
    <x v="4"/>
    <x v="36"/>
    <s v="Streams and waterways"/>
    <n v="5100"/>
    <x v="1"/>
    <s v="Indian River County"/>
    <x v="18"/>
    <x v="1"/>
    <m/>
    <m/>
    <n v="0"/>
    <n v="1"/>
    <n v="794"/>
    <n v="189.54575052625245"/>
    <n v="369.82658402188895"/>
    <n v="41.942772774306015"/>
    <n v="154161.84874824443"/>
    <n v="369.82658402188895"/>
    <n v="41.942735695073239"/>
    <n v="154161.84874824443"/>
    <m/>
    <m/>
  </r>
  <r>
    <n v="3511"/>
    <x v="1"/>
    <x v="2"/>
    <x v="3"/>
    <s v="62-304.520 (7)(b),(19), F.A.C."/>
    <x v="3"/>
    <x v="3"/>
    <x v="4"/>
    <x v="37"/>
    <s v="Lakes"/>
    <n v="5200"/>
    <x v="1"/>
    <s v="City of Fellsmere           Indian River County"/>
    <x v="24"/>
    <x v="1"/>
    <m/>
    <m/>
    <n v="0"/>
    <n v="1"/>
    <n v="69"/>
    <n v="21.191224465895573"/>
    <n v="6.6085342897551973"/>
    <n v="0.33383863964950339"/>
    <n v="21876.142931544829"/>
    <n v="6.6085342897551973"/>
    <n v="0.33383834452164718"/>
    <n v="21876.142931544829"/>
    <m/>
    <m/>
  </r>
  <r>
    <n v="3512"/>
    <x v="1"/>
    <x v="2"/>
    <x v="3"/>
    <s v="62-304.520 (7)(b),(19), F.A.C."/>
    <x v="3"/>
    <x v="3"/>
    <x v="4"/>
    <x v="39"/>
    <s v="Reservoirs"/>
    <n v="5300"/>
    <x v="1"/>
    <s v="City of Fellsmere           Indian River County"/>
    <x v="24"/>
    <x v="1"/>
    <m/>
    <m/>
    <n v="0"/>
    <n v="1"/>
    <n v="322"/>
    <n v="108.5349336816716"/>
    <n v="18.586686701788182"/>
    <n v="1.8531543317986698"/>
    <n v="97433.287948638928"/>
    <n v="18.586686701788182"/>
    <n v="1.853152693529756"/>
    <n v="97433.287948638928"/>
    <m/>
    <m/>
  </r>
  <r>
    <n v="3513"/>
    <x v="1"/>
    <x v="2"/>
    <x v="3"/>
    <s v="62-304.520 (7)(b),(19), F.A.C."/>
    <x v="3"/>
    <x v="3"/>
    <x v="4"/>
    <x v="39"/>
    <s v="Reservoirs"/>
    <n v="5300"/>
    <x v="1"/>
    <s v="City of Sebastian                          Indian River County"/>
    <x v="25"/>
    <x v="1"/>
    <m/>
    <m/>
    <n v="0"/>
    <n v="1"/>
    <n v="115"/>
    <n v="19.624156682687698"/>
    <n v="23.270340869494419"/>
    <n v="3.173211449231387"/>
    <n v="33496.786657221848"/>
    <n v="23.270340869494419"/>
    <n v="3.1732086439746503"/>
    <n v="33496.786657221848"/>
    <m/>
    <m/>
  </r>
  <r>
    <n v="3514"/>
    <x v="1"/>
    <x v="2"/>
    <x v="3"/>
    <s v="62-304.520 (7)(b),(19), F.A.C."/>
    <x v="3"/>
    <x v="3"/>
    <x v="4"/>
    <x v="39"/>
    <s v="Reservoirs"/>
    <n v="5300"/>
    <x v="1"/>
    <s v="Indian River County"/>
    <x v="18"/>
    <x v="1"/>
    <m/>
    <m/>
    <n v="0"/>
    <n v="1"/>
    <n v="759"/>
    <n v="175.65846324842872"/>
    <n v="104.24306960911242"/>
    <n v="13.828850222037058"/>
    <n v="230970.71018882593"/>
    <n v="104.24306960911242"/>
    <n v="13.828837996732876"/>
    <n v="230970.71018882593"/>
    <m/>
    <m/>
  </r>
  <r>
    <n v="3515"/>
    <x v="1"/>
    <x v="2"/>
    <x v="3"/>
    <s v="62-304.520 (7)(b),(19), F.A.C."/>
    <x v="3"/>
    <x v="3"/>
    <x v="4"/>
    <x v="44"/>
    <s v="Bay swamps"/>
    <n v="3000"/>
    <x v="1"/>
    <s v="City of Sebastian                          Indian River County"/>
    <x v="25"/>
    <x v="1"/>
    <m/>
    <m/>
    <n v="0"/>
    <n v="1"/>
    <n v="7"/>
    <n v="8.2201610967193479E-3"/>
    <n v="5.3519608565687257E-2"/>
    <n v="7.0619716451304614E-3"/>
    <n v="26.11158968108181"/>
    <n v="5.3519608565687257E-2"/>
    <n v="7.0619654020408467E-3"/>
    <n v="26.11158968108181"/>
    <m/>
    <m/>
  </r>
  <r>
    <n v="3516"/>
    <x v="1"/>
    <x v="2"/>
    <x v="3"/>
    <s v="62-304.520 (7)(b),(19), F.A.C."/>
    <x v="3"/>
    <x v="3"/>
    <x v="4"/>
    <x v="44"/>
    <s v="Bay swamps"/>
    <n v="6110"/>
    <x v="1"/>
    <s v="City of Sebastian                          Indian River County"/>
    <x v="25"/>
    <x v="1"/>
    <m/>
    <m/>
    <n v="0"/>
    <n v="1"/>
    <n v="9"/>
    <n v="5.2283227404214316E-2"/>
    <n v="0.33874171279041404"/>
    <n v="4.4654141665826069E-2"/>
    <n v="165.16695130236488"/>
    <n v="0.33874171279041404"/>
    <n v="4.4654102189625622E-2"/>
    <n v="165.16695130236488"/>
    <m/>
    <m/>
  </r>
  <r>
    <n v="3517"/>
    <x v="1"/>
    <x v="2"/>
    <x v="3"/>
    <s v="62-304.520 (7)(b),(19), F.A.C."/>
    <x v="3"/>
    <x v="3"/>
    <x v="4"/>
    <x v="44"/>
    <s v="Bay swamps"/>
    <n v="6110"/>
    <x v="1"/>
    <s v="Indian River County"/>
    <x v="18"/>
    <x v="1"/>
    <m/>
    <m/>
    <n v="0"/>
    <n v="1"/>
    <n v="15"/>
    <n v="4.7193319450380677"/>
    <n v="27.012076983480405"/>
    <n v="3.4494342592013831"/>
    <n v="12830.867236065911"/>
    <n v="27.012076983480405"/>
    <n v="3.4494312097516868"/>
    <n v="12830.867236065911"/>
    <m/>
    <m/>
  </r>
  <r>
    <n v="3518"/>
    <x v="1"/>
    <x v="2"/>
    <x v="3"/>
    <s v="62-304.520 (7)(b),(19), F.A.C."/>
    <x v="3"/>
    <x v="3"/>
    <x v="4"/>
    <x v="45"/>
    <s v="Mixed wetland hardwoods"/>
    <n v="3000"/>
    <x v="1"/>
    <s v="City of Sebastian                          Indian River County"/>
    <x v="25"/>
    <x v="1"/>
    <m/>
    <m/>
    <n v="0"/>
    <n v="1"/>
    <n v="27"/>
    <n v="5.0664336499753826E-2"/>
    <n v="0.36443769267407894"/>
    <n v="4.5675779035067351E-2"/>
    <n v="160.52645182964608"/>
    <n v="0.36443769267407894"/>
    <n v="4.5675738655694943E-2"/>
    <n v="160.52645182964608"/>
    <m/>
    <m/>
  </r>
  <r>
    <n v="3519"/>
    <x v="1"/>
    <x v="2"/>
    <x v="3"/>
    <s v="62-304.520 (7)(b),(19), F.A.C."/>
    <x v="3"/>
    <x v="3"/>
    <x v="4"/>
    <x v="45"/>
    <s v="Mixed wetland hardwoods"/>
    <n v="3000"/>
    <x v="1"/>
    <s v="Indian River County"/>
    <x v="18"/>
    <x v="1"/>
    <m/>
    <m/>
    <n v="0"/>
    <n v="1"/>
    <n v="15"/>
    <n v="2.31676846738606E-2"/>
    <n v="0.13496122860481016"/>
    <n v="1.6227282923008495E-2"/>
    <n v="56.850188560832763"/>
    <n v="0.13496122860481016"/>
    <n v="1.6227268577385628E-2"/>
    <n v="56.850188560832763"/>
    <m/>
    <m/>
  </r>
  <r>
    <n v="3520"/>
    <x v="1"/>
    <x v="2"/>
    <x v="3"/>
    <s v="62-304.520 (7)(b),(19), F.A.C."/>
    <x v="3"/>
    <x v="3"/>
    <x v="4"/>
    <x v="45"/>
    <s v="Mixed wetland hardwoods"/>
    <n v="6170"/>
    <x v="1"/>
    <s v="City of Fellsmere           Indian River County"/>
    <x v="24"/>
    <x v="1"/>
    <m/>
    <m/>
    <n v="0"/>
    <n v="1"/>
    <n v="1690"/>
    <n v="629.89422699472721"/>
    <n v="3312.2677323028233"/>
    <n v="291.58470192255015"/>
    <n v="1215039.2835300935"/>
    <n v="3312.2677323028233"/>
    <n v="291.58444414900936"/>
    <n v="1215039.2835300935"/>
    <m/>
    <m/>
  </r>
  <r>
    <n v="3521"/>
    <x v="1"/>
    <x v="2"/>
    <x v="3"/>
    <s v="62-304.520 (7)(b),(19), F.A.C."/>
    <x v="3"/>
    <x v="3"/>
    <x v="4"/>
    <x v="45"/>
    <s v="Mixed wetland hardwoods"/>
    <n v="6170"/>
    <x v="1"/>
    <s v="City of Sebastian                          Indian River County"/>
    <x v="25"/>
    <x v="1"/>
    <m/>
    <m/>
    <n v="0"/>
    <n v="1"/>
    <n v="271"/>
    <n v="28.068367561323029"/>
    <n v="193.47868847672913"/>
    <n v="21.437934070771629"/>
    <n v="81525.682242325449"/>
    <n v="193.47868847672913"/>
    <n v="21.437915118706847"/>
    <n v="81525.682242325449"/>
    <m/>
    <m/>
  </r>
  <r>
    <n v="3522"/>
    <x v="1"/>
    <x v="2"/>
    <x v="3"/>
    <s v="62-304.520 (7)(b),(19), F.A.C."/>
    <x v="3"/>
    <x v="3"/>
    <x v="4"/>
    <x v="45"/>
    <s v="Mixed wetland hardwoods"/>
    <n v="6170"/>
    <x v="1"/>
    <s v="Indian River County"/>
    <x v="18"/>
    <x v="1"/>
    <m/>
    <m/>
    <n v="0"/>
    <n v="1"/>
    <n v="1415"/>
    <n v="405.24189117461691"/>
    <n v="2244.1293465084304"/>
    <n v="214.59443152267812"/>
    <n v="868452.07059608365"/>
    <n v="2244.1293465084304"/>
    <n v="214.59424181188118"/>
    <n v="868452.07059608365"/>
    <m/>
    <m/>
  </r>
  <r>
    <n v="3523"/>
    <x v="1"/>
    <x v="2"/>
    <x v="3"/>
    <s v="62-304.520 (7)(b),(19), F.A.C."/>
    <x v="3"/>
    <x v="3"/>
    <x v="4"/>
    <x v="46"/>
    <s v="Cabbage palm hammock"/>
    <n v="6181"/>
    <x v="1"/>
    <s v="City of Fellsmere           Indian River County"/>
    <x v="24"/>
    <x v="1"/>
    <m/>
    <m/>
    <n v="0"/>
    <n v="1"/>
    <n v="26"/>
    <n v="4.7746146665209608"/>
    <n v="25.040671771556514"/>
    <n v="2.7801655921652659"/>
    <n v="9339.3471304948962"/>
    <n v="25.040671771556514"/>
    <n v="2.7801631343781361"/>
    <n v="9339.3471304948962"/>
    <m/>
    <m/>
  </r>
  <r>
    <n v="3524"/>
    <x v="1"/>
    <x v="2"/>
    <x v="3"/>
    <s v="62-304.520 (7)(b),(19), F.A.C."/>
    <x v="3"/>
    <x v="3"/>
    <x v="4"/>
    <x v="46"/>
    <s v="Cabbage palm hammock"/>
    <n v="6181"/>
    <x v="1"/>
    <s v="Indian River County"/>
    <x v="18"/>
    <x v="1"/>
    <m/>
    <m/>
    <n v="0"/>
    <n v="1"/>
    <n v="13"/>
    <n v="0.8227280134756737"/>
    <n v="5.4949476544545375"/>
    <n v="0.56152841519836105"/>
    <n v="2439.3679399294301"/>
    <n v="5.4949476544545375"/>
    <n v="0.56152791878285402"/>
    <n v="2439.3679399294301"/>
    <m/>
    <m/>
  </r>
  <r>
    <n v="3525"/>
    <x v="1"/>
    <x v="2"/>
    <x v="3"/>
    <s v="62-304.520 (7)(b),(19), F.A.C."/>
    <x v="3"/>
    <x v="3"/>
    <x v="4"/>
    <x v="47"/>
    <s v="Cabbage palm savannah"/>
    <n v="6182"/>
    <x v="1"/>
    <s v="Indian River County"/>
    <x v="18"/>
    <x v="1"/>
    <m/>
    <m/>
    <n v="0"/>
    <n v="1"/>
    <n v="52"/>
    <n v="20.297357654205559"/>
    <n v="108.95813674844305"/>
    <n v="8.9984818600716352"/>
    <n v="51031.513626296975"/>
    <n v="108.95813674844305"/>
    <n v="8.9984739050228519"/>
    <n v="51031.513626296975"/>
    <m/>
    <m/>
  </r>
  <r>
    <n v="3526"/>
    <x v="1"/>
    <x v="2"/>
    <x v="3"/>
    <s v="62-304.520 (7)(b),(19), F.A.C."/>
    <x v="3"/>
    <x v="3"/>
    <x v="4"/>
    <x v="48"/>
    <s v="Cypress"/>
    <n v="6210"/>
    <x v="1"/>
    <s v="City of Fellsmere           Indian River County"/>
    <x v="24"/>
    <x v="1"/>
    <m/>
    <m/>
    <n v="0"/>
    <n v="1"/>
    <n v="29"/>
    <n v="9.108393067623803"/>
    <n v="61.710409140581078"/>
    <n v="6.15491146020491"/>
    <n v="24558.071647416524"/>
    <n v="61.710409140581078"/>
    <n v="6.1549060189958693"/>
    <n v="24558.071647416524"/>
    <m/>
    <m/>
  </r>
  <r>
    <n v="3527"/>
    <x v="1"/>
    <x v="2"/>
    <x v="3"/>
    <s v="62-304.520 (7)(b),(19), F.A.C."/>
    <x v="3"/>
    <x v="3"/>
    <x v="4"/>
    <x v="48"/>
    <s v="Cypress"/>
    <n v="6210"/>
    <x v="1"/>
    <s v="Indian River County"/>
    <x v="18"/>
    <x v="1"/>
    <m/>
    <m/>
    <n v="0"/>
    <n v="1"/>
    <n v="205"/>
    <n v="66.29194025720507"/>
    <n v="317.34868436257227"/>
    <n v="27.215347878229906"/>
    <n v="117372.24526808759"/>
    <n v="317.34868436257227"/>
    <n v="27.215323818680368"/>
    <n v="117372.24526808759"/>
    <m/>
    <m/>
  </r>
  <r>
    <n v="3528"/>
    <x v="1"/>
    <x v="2"/>
    <x v="3"/>
    <s v="62-304.520 (7)(b),(19), F.A.C."/>
    <x v="3"/>
    <x v="3"/>
    <x v="4"/>
    <x v="49"/>
    <s v="Hydric pine flatwoods"/>
    <n v="6250"/>
    <x v="1"/>
    <s v="Brevard County"/>
    <x v="0"/>
    <x v="1"/>
    <m/>
    <m/>
    <n v="0"/>
    <n v="1"/>
    <n v="7"/>
    <n v="1.5144486058353495"/>
    <n v="6.5814430366902812"/>
    <n v="0.721778932284588"/>
    <n v="3139.5836843982761"/>
    <n v="6.5814430366902812"/>
    <n v="0.72177829420066453"/>
    <n v="3139.5836843982761"/>
    <m/>
    <m/>
  </r>
  <r>
    <n v="3529"/>
    <x v="1"/>
    <x v="2"/>
    <x v="3"/>
    <s v="62-304.520 (7)(b),(19), F.A.C."/>
    <x v="3"/>
    <x v="3"/>
    <x v="4"/>
    <x v="49"/>
    <s v="Hydric pine flatwoods"/>
    <n v="6250"/>
    <x v="1"/>
    <s v="City of Fellsmere           Indian River County"/>
    <x v="24"/>
    <x v="1"/>
    <m/>
    <m/>
    <n v="0"/>
    <n v="1"/>
    <n v="1001"/>
    <n v="282.40985345980704"/>
    <n v="1305.2652768941625"/>
    <n v="133.33408295969483"/>
    <n v="630445.2148869274"/>
    <n v="1305.2652768941625"/>
    <n v="133.33396508657464"/>
    <n v="630445.2148869274"/>
    <m/>
    <m/>
  </r>
  <r>
    <n v="3530"/>
    <x v="1"/>
    <x v="2"/>
    <x v="3"/>
    <s v="62-304.520 (7)(b),(19), F.A.C."/>
    <x v="3"/>
    <x v="3"/>
    <x v="4"/>
    <x v="49"/>
    <s v="Hydric pine flatwoods"/>
    <n v="6250"/>
    <x v="1"/>
    <s v="Indian River County"/>
    <x v="18"/>
    <x v="1"/>
    <m/>
    <m/>
    <n v="0"/>
    <n v="1"/>
    <n v="1297"/>
    <n v="476.3699514050769"/>
    <n v="1815.6143309799006"/>
    <n v="181.04886560109296"/>
    <n v="876893.55182720884"/>
    <n v="1815.6143309799006"/>
    <n v="181.04870554603261"/>
    <n v="876893.55182720884"/>
    <m/>
    <m/>
  </r>
  <r>
    <n v="3531"/>
    <x v="1"/>
    <x v="2"/>
    <x v="3"/>
    <s v="62-304.520 (7)(b),(19), F.A.C."/>
    <x v="3"/>
    <x v="3"/>
    <x v="4"/>
    <x v="50"/>
    <s v="Wetland Forested Mixed"/>
    <n v="6300"/>
    <x v="1"/>
    <s v="City of Fellsmere           Indian River County"/>
    <x v="24"/>
    <x v="1"/>
    <m/>
    <m/>
    <n v="0"/>
    <n v="1"/>
    <n v="439"/>
    <n v="134.41012252100398"/>
    <n v="792.07827987445978"/>
    <n v="75.150281459711138"/>
    <n v="309505.36130919086"/>
    <n v="792.07827987445978"/>
    <n v="75.150215023598449"/>
    <n v="309505.36130919086"/>
    <m/>
    <m/>
  </r>
  <r>
    <n v="3532"/>
    <x v="1"/>
    <x v="2"/>
    <x v="3"/>
    <s v="62-304.520 (7)(b),(19), F.A.C."/>
    <x v="3"/>
    <x v="3"/>
    <x v="4"/>
    <x v="50"/>
    <s v="Wetland Forested Mixed"/>
    <n v="6300"/>
    <x v="1"/>
    <s v="Indian River County"/>
    <x v="18"/>
    <x v="1"/>
    <m/>
    <m/>
    <n v="0"/>
    <n v="1"/>
    <n v="950"/>
    <n v="377.27807263610367"/>
    <n v="1675.8591608291717"/>
    <n v="135.8007442889795"/>
    <n v="583157.61372955539"/>
    <n v="1675.8591608291717"/>
    <n v="135.80062423522369"/>
    <n v="583157.61372955539"/>
    <m/>
    <m/>
  </r>
  <r>
    <n v="3533"/>
    <x v="1"/>
    <x v="2"/>
    <x v="3"/>
    <s v="62-304.520 (7)(b),(19), F.A.C."/>
    <x v="3"/>
    <x v="3"/>
    <x v="4"/>
    <x v="51"/>
    <s v="Freshwater marshes"/>
    <n v="6410"/>
    <x v="1"/>
    <s v="Brevard County"/>
    <x v="0"/>
    <x v="1"/>
    <m/>
    <m/>
    <n v="0"/>
    <n v="1"/>
    <n v="40"/>
    <n v="8.1375604208952481"/>
    <n v="40.881478548187218"/>
    <n v="4.0426388540766993"/>
    <n v="15922.23865858974"/>
    <n v="40.881478548187218"/>
    <n v="4.0426352802083771"/>
    <n v="15922.23865858974"/>
    <m/>
    <m/>
  </r>
  <r>
    <n v="3534"/>
    <x v="1"/>
    <x v="2"/>
    <x v="3"/>
    <s v="62-304.520 (7)(b),(19), F.A.C."/>
    <x v="3"/>
    <x v="3"/>
    <x v="4"/>
    <x v="51"/>
    <s v="Freshwater marshes"/>
    <n v="6410"/>
    <x v="1"/>
    <s v="City of Fellsmere           Indian River County"/>
    <x v="24"/>
    <x v="1"/>
    <m/>
    <m/>
    <n v="0"/>
    <n v="1"/>
    <n v="3416"/>
    <n v="933.18369190023327"/>
    <n v="5239.0991658475123"/>
    <n v="498.37018181911532"/>
    <n v="2022218.0404987528"/>
    <n v="5239.0991658475123"/>
    <n v="498.36974123823074"/>
    <n v="2022218.0404987528"/>
    <m/>
    <m/>
  </r>
  <r>
    <n v="3535"/>
    <x v="1"/>
    <x v="2"/>
    <x v="3"/>
    <s v="62-304.520 (7)(b),(19), F.A.C."/>
    <x v="3"/>
    <x v="3"/>
    <x v="4"/>
    <x v="51"/>
    <s v="Freshwater marshes"/>
    <n v="6410"/>
    <x v="1"/>
    <s v="City of Sebastian                          Indian River County"/>
    <x v="25"/>
    <x v="1"/>
    <m/>
    <m/>
    <n v="0"/>
    <n v="1"/>
    <n v="27"/>
    <n v="2.0157195291763479"/>
    <n v="15.957181636195441"/>
    <n v="1.8716430744892028"/>
    <n v="6765.7270509006048"/>
    <n v="15.957181636195441"/>
    <n v="1.8716414198754379"/>
    <n v="6765.7270509006048"/>
    <m/>
    <m/>
  </r>
  <r>
    <n v="3536"/>
    <x v="1"/>
    <x v="2"/>
    <x v="3"/>
    <s v="62-304.520 (7)(b),(19), F.A.C."/>
    <x v="3"/>
    <x v="3"/>
    <x v="4"/>
    <x v="51"/>
    <s v="Freshwater marshes"/>
    <n v="6410"/>
    <x v="1"/>
    <s v="Indian River County"/>
    <x v="18"/>
    <x v="1"/>
    <m/>
    <m/>
    <n v="0"/>
    <n v="1"/>
    <n v="1988"/>
    <n v="520.07204520255959"/>
    <n v="2882.7006870396253"/>
    <n v="270.55959693931698"/>
    <n v="1118803.6231340154"/>
    <n v="2882.7006870396253"/>
    <n v="270.55935775288208"/>
    <n v="1118803.6231340154"/>
    <m/>
    <m/>
  </r>
  <r>
    <n v="3537"/>
    <x v="1"/>
    <x v="2"/>
    <x v="3"/>
    <s v="62-304.520 (7)(b),(19), F.A.C."/>
    <x v="3"/>
    <x v="3"/>
    <x v="4"/>
    <x v="53"/>
    <s v="Wet prairies"/>
    <n v="6430"/>
    <x v="1"/>
    <s v="Brevard County"/>
    <x v="0"/>
    <x v="1"/>
    <m/>
    <m/>
    <n v="0"/>
    <n v="1"/>
    <n v="13"/>
    <n v="1.5308295444470372"/>
    <n v="6.3237255492435933"/>
    <n v="0.49801182579026176"/>
    <n v="3058.4989820397764"/>
    <n v="6.3237255492435933"/>
    <n v="0.49801138552617868"/>
    <n v="3058.4989820397764"/>
    <m/>
    <m/>
  </r>
  <r>
    <n v="3538"/>
    <x v="1"/>
    <x v="2"/>
    <x v="3"/>
    <s v="62-304.520 (7)(b),(19), F.A.C."/>
    <x v="3"/>
    <x v="3"/>
    <x v="4"/>
    <x v="53"/>
    <s v="Wet prairies"/>
    <n v="6430"/>
    <x v="1"/>
    <s v="City of Fellsmere           Indian River County"/>
    <x v="24"/>
    <x v="1"/>
    <m/>
    <m/>
    <n v="0"/>
    <n v="1"/>
    <n v="3718"/>
    <n v="1211.5330322564871"/>
    <n v="5205.0119847474762"/>
    <n v="450.28127828195545"/>
    <n v="2664503.5500074872"/>
    <n v="5205.0119847474762"/>
    <n v="450.28088021375027"/>
    <n v="2664503.5500074872"/>
    <m/>
    <m/>
  </r>
  <r>
    <n v="3539"/>
    <x v="1"/>
    <x v="2"/>
    <x v="3"/>
    <s v="62-304.520 (7)(b),(19), F.A.C."/>
    <x v="3"/>
    <x v="3"/>
    <x v="4"/>
    <x v="53"/>
    <s v="Wet prairies"/>
    <n v="6430"/>
    <x v="1"/>
    <s v="City of Sebastian                          Indian River County"/>
    <x v="25"/>
    <x v="1"/>
    <m/>
    <m/>
    <n v="0"/>
    <n v="1"/>
    <n v="3"/>
    <n v="5.8912802916582033E-2"/>
    <n v="0.24866162186509833"/>
    <n v="2.9529619869514939E-2"/>
    <n v="148.37652901832604"/>
    <n v="0.24866162186509833"/>
    <n v="2.952959376404847E-2"/>
    <n v="148.37652901832604"/>
    <m/>
    <m/>
  </r>
  <r>
    <n v="3540"/>
    <x v="1"/>
    <x v="2"/>
    <x v="3"/>
    <s v="62-304.520 (7)(b),(19), F.A.C."/>
    <x v="3"/>
    <x v="3"/>
    <x v="4"/>
    <x v="53"/>
    <s v="Wet prairies"/>
    <n v="6430"/>
    <x v="1"/>
    <s v="Indian River County"/>
    <x v="18"/>
    <x v="1"/>
    <m/>
    <m/>
    <n v="0"/>
    <n v="1"/>
    <n v="1782"/>
    <n v="563.61381968853641"/>
    <n v="2488.9875442962884"/>
    <n v="219.37627376034192"/>
    <n v="1282250.4076482835"/>
    <n v="2488.9875442962884"/>
    <n v="219.37607982218873"/>
    <n v="1282250.4076482835"/>
    <m/>
    <m/>
  </r>
  <r>
    <n v="3541"/>
    <x v="1"/>
    <x v="2"/>
    <x v="3"/>
    <s v="62-304.520 (7)(b),(19), F.A.C."/>
    <x v="3"/>
    <x v="3"/>
    <x v="4"/>
    <x v="54"/>
    <s v="Emergent aquatic vegetation"/>
    <n v="6440"/>
    <x v="1"/>
    <s v="Indian River County"/>
    <x v="18"/>
    <x v="1"/>
    <m/>
    <m/>
    <n v="0"/>
    <n v="1"/>
    <n v="36"/>
    <n v="5.3607381031132642"/>
    <n v="39.443961823875846"/>
    <n v="4.6744059326096279"/>
    <n v="16211.274830396611"/>
    <n v="39.443961823875846"/>
    <n v="4.6744018002317684"/>
    <n v="16211.274830396611"/>
    <m/>
    <m/>
  </r>
  <r>
    <n v="3542"/>
    <x v="1"/>
    <x v="2"/>
    <x v="3"/>
    <s v="62-304.520 (7)(b),(19), F.A.C."/>
    <x v="3"/>
    <x v="3"/>
    <x v="4"/>
    <x v="55"/>
    <s v="Mixed scrub-shrub wetland"/>
    <n v="6460"/>
    <x v="1"/>
    <s v="Brevard County"/>
    <x v="0"/>
    <x v="1"/>
    <m/>
    <m/>
    <n v="0"/>
    <n v="1"/>
    <n v="79"/>
    <n v="16.309584519939154"/>
    <n v="75.418568154244099"/>
    <n v="7.5875845543640095"/>
    <n v="27655.334932091264"/>
    <n v="75.418568154244099"/>
    <n v="7.5875778466097268"/>
    <n v="27655.334932091264"/>
    <m/>
    <m/>
  </r>
  <r>
    <n v="3543"/>
    <x v="1"/>
    <x v="2"/>
    <x v="3"/>
    <s v="62-304.520 (7)(b),(19), F.A.C."/>
    <x v="3"/>
    <x v="3"/>
    <x v="4"/>
    <x v="55"/>
    <s v="Mixed scrub-shrub wetland"/>
    <n v="6460"/>
    <x v="1"/>
    <s v="City of Fellsmere           Indian River County"/>
    <x v="24"/>
    <x v="1"/>
    <m/>
    <m/>
    <n v="0"/>
    <n v="1"/>
    <n v="2394"/>
    <n v="726.73161791887435"/>
    <n v="4064.2934740708392"/>
    <n v="383.69069980038455"/>
    <n v="1554798.9195429389"/>
    <n v="4064.2934740708392"/>
    <n v="383.69036060114183"/>
    <n v="1554798.9195429389"/>
    <m/>
    <m/>
  </r>
  <r>
    <n v="3544"/>
    <x v="1"/>
    <x v="2"/>
    <x v="3"/>
    <s v="62-304.520 (7)(b),(19), F.A.C."/>
    <x v="3"/>
    <x v="3"/>
    <x v="4"/>
    <x v="55"/>
    <s v="Mixed scrub-shrub wetland"/>
    <n v="6460"/>
    <x v="1"/>
    <s v="City of Sebastian                          Indian River County"/>
    <x v="25"/>
    <x v="1"/>
    <m/>
    <m/>
    <n v="0"/>
    <n v="1"/>
    <n v="38"/>
    <n v="4.5161463669558577"/>
    <n v="32.161009199832399"/>
    <n v="3.7420481234173484"/>
    <n v="14066.511089521631"/>
    <n v="32.161009199832399"/>
    <n v="3.7420448152842885"/>
    <n v="14066.511089521631"/>
    <m/>
    <m/>
  </r>
  <r>
    <n v="3545"/>
    <x v="1"/>
    <x v="2"/>
    <x v="3"/>
    <s v="62-304.520 (7)(b),(19), F.A.C."/>
    <x v="3"/>
    <x v="3"/>
    <x v="4"/>
    <x v="55"/>
    <s v="Mixed scrub-shrub wetland"/>
    <n v="6460"/>
    <x v="1"/>
    <s v="Indian River County"/>
    <x v="18"/>
    <x v="1"/>
    <m/>
    <m/>
    <n v="0"/>
    <n v="1"/>
    <n v="1058"/>
    <n v="270.21692474706674"/>
    <n v="1400.3460569427459"/>
    <n v="128.84356598967605"/>
    <n v="540437.38483199326"/>
    <n v="1400.3460569427459"/>
    <n v="128.84345208636776"/>
    <n v="540437.38483199326"/>
    <m/>
    <m/>
  </r>
  <r>
    <n v="3546"/>
    <x v="1"/>
    <x v="2"/>
    <x v="3"/>
    <s v="62-304.520 (7)(b),(19), F.A.C."/>
    <x v="3"/>
    <x v="3"/>
    <x v="4"/>
    <x v="93"/>
    <s v="Rural land in transition without positive indicators of intended activity"/>
    <n v="3000"/>
    <x v="0"/>
    <s v="City of Sebastian                          Indian River County"/>
    <x v="25"/>
    <x v="1"/>
    <m/>
    <m/>
    <n v="0"/>
    <n v="1"/>
    <n v="31"/>
    <n v="6.8364805246342572E-2"/>
    <n v="0.45718752174110788"/>
    <n v="5.9611332106599857E-2"/>
    <n v="235.59183155890872"/>
    <n v="0.45718752174110788"/>
    <n v="5.9611279407593316E-2"/>
    <n v="235.59183155890872"/>
    <m/>
    <m/>
  </r>
  <r>
    <n v="3547"/>
    <x v="1"/>
    <x v="2"/>
    <x v="3"/>
    <s v="62-304.520 (7)(b),(19), F.A.C."/>
    <x v="3"/>
    <x v="3"/>
    <x v="4"/>
    <x v="126"/>
    <s v="Borrow areas"/>
    <n v="3000"/>
    <x v="0"/>
    <s v="City of Fellsmere           Indian River County"/>
    <x v="24"/>
    <x v="1"/>
    <m/>
    <m/>
    <n v="0"/>
    <n v="1"/>
    <n v="3"/>
    <n v="4.4044581263144998E-2"/>
    <n v="0.24649836530595517"/>
    <n v="2.2574889967849818E-2"/>
    <n v="115.86056506950277"/>
    <n v="0.24649836530595517"/>
    <n v="2.257487001066668E-2"/>
    <n v="115.86056506950277"/>
    <m/>
    <m/>
  </r>
  <r>
    <n v="3548"/>
    <x v="1"/>
    <x v="2"/>
    <x v="3"/>
    <s v="62-304.520 (7)(b),(19), F.A.C."/>
    <x v="3"/>
    <x v="3"/>
    <x v="4"/>
    <x v="18"/>
    <s v="Spoil areas"/>
    <n v="3000"/>
    <x v="0"/>
    <s v="City of Fellsmere           Indian River County"/>
    <x v="24"/>
    <x v="1"/>
    <m/>
    <m/>
    <n v="0"/>
    <n v="1"/>
    <n v="13"/>
    <n v="4.1611210561133198"/>
    <n v="16.010585446159993"/>
    <n v="1.5193501058139562"/>
    <n v="7717.1982270162762"/>
    <n v="16.010585446159993"/>
    <n v="1.5193487626424764"/>
    <n v="7717.1982270162762"/>
    <m/>
    <m/>
  </r>
  <r>
    <n v="3549"/>
    <x v="1"/>
    <x v="2"/>
    <x v="3"/>
    <s v="62-304.520 (7)(b),(19), F.A.C."/>
    <x v="3"/>
    <x v="3"/>
    <x v="4"/>
    <x v="58"/>
    <s v="Communications"/>
    <n v="3000"/>
    <x v="0"/>
    <s v="City of Fellsmere           Indian River County"/>
    <x v="24"/>
    <x v="1"/>
    <m/>
    <m/>
    <n v="0"/>
    <n v="1"/>
    <n v="7"/>
    <n v="0.43449332402813007"/>
    <n v="3.2355865732601639"/>
    <n v="0.43729363726524217"/>
    <n v="1543.3935451362245"/>
    <n v="3.2355865732601639"/>
    <n v="0.43729325067867342"/>
    <n v="1543.3935451362245"/>
    <m/>
    <m/>
  </r>
  <r>
    <n v="3550"/>
    <x v="1"/>
    <x v="2"/>
    <x v="3"/>
    <s v="62-304.520 (7)(b),(19), F.A.C."/>
    <x v="3"/>
    <x v="3"/>
    <x v="4"/>
    <x v="108"/>
    <s v="Utilities"/>
    <n v="3000"/>
    <x v="0"/>
    <s v="City of Sebastian                          Indian River County"/>
    <x v="25"/>
    <x v="1"/>
    <m/>
    <m/>
    <n v="0"/>
    <n v="1"/>
    <n v="25"/>
    <n v="4.1914181240597523E-2"/>
    <n v="0.3305891535245653"/>
    <n v="4.5993651543467136E-2"/>
    <n v="162.11124319231754"/>
    <n v="0.3305891535245653"/>
    <n v="4.5993610883081681E-2"/>
    <n v="162.11124319231754"/>
    <m/>
    <m/>
  </r>
  <r>
    <n v="3551"/>
    <x v="1"/>
    <x v="2"/>
    <x v="3"/>
    <s v="62-304.520 (7)(b),(19), F.A.C."/>
    <x v="3"/>
    <x v="3"/>
    <x v="4"/>
    <x v="108"/>
    <s v="Utilities"/>
    <n v="3000"/>
    <x v="0"/>
    <s v="Indian River County"/>
    <x v="18"/>
    <x v="1"/>
    <m/>
    <m/>
    <n v="0"/>
    <n v="1"/>
    <n v="3"/>
    <n v="1.014268637342656E-2"/>
    <n v="8.2534915937067924E-2"/>
    <n v="1.1599839846914869E-2"/>
    <n v="40.201351038612536"/>
    <n v="8.2534915937067924E-2"/>
    <n v="1.1599829592152638E-2"/>
    <n v="40.201351038612536"/>
    <m/>
    <m/>
  </r>
  <r>
    <n v="3552"/>
    <x v="1"/>
    <x v="2"/>
    <x v="3"/>
    <s v="62-304.520 (7)(b),(19), F.A.C."/>
    <x v="3"/>
    <x v="3"/>
    <x v="4"/>
    <x v="59"/>
    <s v="Electrical power facilities"/>
    <n v="3000"/>
    <x v="0"/>
    <s v="City of Fellsmere           Indian River County"/>
    <x v="24"/>
    <x v="1"/>
    <m/>
    <m/>
    <n v="0"/>
    <n v="1"/>
    <n v="1"/>
    <n v="5.6801243260767097E-2"/>
    <n v="0.35618309499142559"/>
    <n v="4.7709490082082633E-2"/>
    <n v="175.86774187819998"/>
    <n v="0.35618309499142559"/>
    <n v="4.7709447904821303E-2"/>
    <n v="175.86774187819998"/>
    <m/>
    <m/>
  </r>
  <r>
    <n v="3553"/>
    <x v="1"/>
    <x v="2"/>
    <x v="3"/>
    <s v="62-304.520 (7)(b),(19), F.A.C."/>
    <x v="3"/>
    <x v="3"/>
    <x v="4"/>
    <x v="94"/>
    <s v="Sewage Treatment"/>
    <n v="3000"/>
    <x v="0"/>
    <s v="City of Fellsmere           Indian River County"/>
    <x v="24"/>
    <x v="1"/>
    <m/>
    <m/>
    <n v="0"/>
    <n v="1"/>
    <n v="51"/>
    <n v="18.457453691448798"/>
    <n v="142.26377597220042"/>
    <n v="20.1184780006853"/>
    <n v="66683.565822047778"/>
    <n v="142.26377597220042"/>
    <n v="20.118460215076976"/>
    <n v="66683.565822047778"/>
    <m/>
    <m/>
  </r>
  <r>
    <n v="3554"/>
    <x v="1"/>
    <x v="2"/>
    <x v="3"/>
    <s v="62-304.520 (7)(b),(19), F.A.C."/>
    <x v="3"/>
    <x v="3"/>
    <x v="4"/>
    <x v="94"/>
    <s v="Sewage Treatment"/>
    <n v="3000"/>
    <x v="0"/>
    <s v="Indian River County"/>
    <x v="18"/>
    <x v="1"/>
    <m/>
    <m/>
    <n v="0"/>
    <n v="1"/>
    <n v="56"/>
    <n v="15.206899233100394"/>
    <n v="97.846669392744616"/>
    <n v="13.513730586281797"/>
    <n v="51550.278434940228"/>
    <n v="97.846669392744616"/>
    <n v="13.513718639557041"/>
    <n v="51550.278434940228"/>
    <m/>
    <m/>
  </r>
  <r>
    <n v="3555"/>
    <x v="1"/>
    <x v="2"/>
    <x v="3"/>
    <s v="62-304.520 (7)(b),(19), F.A.C."/>
    <x v="3"/>
    <x v="3"/>
    <x v="29"/>
    <x v="5"/>
    <s v="Residential, Low Density-Less than two dwelling units/acre"/>
    <n v="1000"/>
    <x v="0"/>
    <s v="SRIDROW                                     Indian River County"/>
    <x v="28"/>
    <x v="1"/>
    <m/>
    <m/>
    <n v="0"/>
    <n v="1"/>
    <n v="5"/>
    <n v="1.3738046755447594E-3"/>
    <n v="1.2457016492993727E-2"/>
    <n v="1.8830423122593262E-3"/>
    <n v="4.7575115911647972"/>
    <n v="1.2457016492993727E-2"/>
    <n v="1.8830406475681353E-3"/>
    <n v="4.7575115911647972"/>
    <n v="1.2457016492993727E-2"/>
    <n v="1.8830406475681353E-3"/>
  </r>
  <r>
    <n v="3556"/>
    <x v="1"/>
    <x v="2"/>
    <x v="3"/>
    <s v="62-304.520 (7)(b),(19), F.A.C."/>
    <x v="3"/>
    <x v="3"/>
    <x v="29"/>
    <x v="5"/>
    <s v="Residential, Low Density-Less than two dwelling units/acre"/>
    <n v="1000"/>
    <x v="0"/>
    <s v="SRIDROW           City of Sebastian                          Indian River County"/>
    <x v="28"/>
    <x v="1"/>
    <m/>
    <m/>
    <n v="0"/>
    <n v="1"/>
    <n v="7"/>
    <n v="5.3719757052928983E-4"/>
    <n v="4.5062329189921981E-3"/>
    <n v="5.9524447628195494E-4"/>
    <n v="2.0280260053930759"/>
    <n v="4.5062329189921981E-3"/>
    <n v="5.9524395005998616E-4"/>
    <n v="2.0280260053930759"/>
    <n v="4.5062329189921981E-3"/>
    <n v="5.9524395005998616E-4"/>
  </r>
  <r>
    <n v="3557"/>
    <x v="1"/>
    <x v="2"/>
    <x v="3"/>
    <s v="62-304.520 (7)(b),(19), F.A.C."/>
    <x v="3"/>
    <x v="3"/>
    <x v="29"/>
    <x v="5"/>
    <s v="Residential, Low Density-Less than two dwelling units/acre"/>
    <n v="1100"/>
    <x v="0"/>
    <s v="SRIDROW                                     Indian River County"/>
    <x v="28"/>
    <x v="1"/>
    <m/>
    <m/>
    <n v="0"/>
    <n v="1"/>
    <n v="21"/>
    <n v="1.4133191215265324"/>
    <n v="11.434226559418976"/>
    <n v="1.6051482287939174"/>
    <n v="4988.5016855148579"/>
    <n v="11.434226559418976"/>
    <n v="1.6051468097731694"/>
    <n v="4988.5016855148579"/>
    <n v="11.434226559418976"/>
    <n v="1.6051468097731694"/>
  </r>
  <r>
    <n v="3558"/>
    <x v="1"/>
    <x v="2"/>
    <x v="3"/>
    <s v="62-304.520 (7)(b),(19), F.A.C."/>
    <x v="3"/>
    <x v="3"/>
    <x v="29"/>
    <x v="5"/>
    <s v="Residential, Low Density-Less than two dwelling units/acre"/>
    <n v="1100"/>
    <x v="0"/>
    <s v="SRIDROW                                    SRID Canals &amp; ROW Indian River County"/>
    <x v="28"/>
    <x v="1"/>
    <m/>
    <m/>
    <n v="0"/>
    <n v="1"/>
    <n v="8"/>
    <n v="0.25199471776270227"/>
    <n v="2.0561242024773478"/>
    <n v="0.27599078219745488"/>
    <n v="882.75376821254054"/>
    <n v="2.0561242024773478"/>
    <n v="0.27599053820961783"/>
    <n v="882.75376821254054"/>
    <n v="2.0561242024773478"/>
    <n v="0.27599053820961783"/>
  </r>
  <r>
    <n v="3559"/>
    <x v="1"/>
    <x v="2"/>
    <x v="3"/>
    <s v="62-304.520 (7)(b),(19), F.A.C."/>
    <x v="3"/>
    <x v="3"/>
    <x v="29"/>
    <x v="5"/>
    <s v="Residential, Low Density-Less than two dwelling units/acre"/>
    <n v="1100"/>
    <x v="0"/>
    <s v="SRIDROW           City of Sebastian                          Indian River County"/>
    <x v="28"/>
    <x v="1"/>
    <m/>
    <m/>
    <n v="0"/>
    <n v="1"/>
    <n v="11"/>
    <n v="6.906258401469223E-2"/>
    <n v="0.58444012372743359"/>
    <n v="7.8958673994380044E-2"/>
    <n v="270.83169395242538"/>
    <n v="0.58444012372743359"/>
    <n v="7.8958604191483067E-2"/>
    <n v="270.83169395242538"/>
    <n v="0.58444012372743359"/>
    <n v="7.8958604191483067E-2"/>
  </r>
  <r>
    <n v="3560"/>
    <x v="1"/>
    <x v="2"/>
    <x v="3"/>
    <s v="62-304.520 (7)(b),(19), F.A.C."/>
    <x v="3"/>
    <x v="3"/>
    <x v="29"/>
    <x v="6"/>
    <s v="Residential, Rural &lt; or = 0.5 dwelling units/acre"/>
    <n v="1000"/>
    <x v="0"/>
    <s v="SRIDROW                                     Indian River County"/>
    <x v="28"/>
    <x v="1"/>
    <m/>
    <m/>
    <n v="0"/>
    <n v="1"/>
    <n v="7"/>
    <n v="9.2105560533016376E-4"/>
    <n v="7.90455148420415E-3"/>
    <n v="1.1361668906190116E-3"/>
    <n v="3.4794119409818274"/>
    <n v="7.90455148420415E-3"/>
    <n v="1.1361658861981342E-3"/>
    <n v="3.4794119409818274"/>
    <n v="7.90455148420415E-3"/>
    <n v="1.1361658861981342E-3"/>
  </r>
  <r>
    <n v="3561"/>
    <x v="1"/>
    <x v="2"/>
    <x v="3"/>
    <s v="62-304.520 (7)(b),(19), F.A.C."/>
    <x v="3"/>
    <x v="3"/>
    <x v="29"/>
    <x v="6"/>
    <s v="Residential, Rural &lt; or = 0.5 dwelling units/acre"/>
    <n v="1180"/>
    <x v="0"/>
    <s v="SRIDROW                                     Indian River County"/>
    <x v="28"/>
    <x v="1"/>
    <m/>
    <m/>
    <n v="0"/>
    <n v="1"/>
    <n v="36"/>
    <n v="3.7013603993727662"/>
    <n v="29.376028844246125"/>
    <n v="4.0268350494397147"/>
    <n v="13072.365762384081"/>
    <n v="29.376028844246125"/>
    <n v="4.026831489542646"/>
    <n v="13072.365762384081"/>
    <n v="29.376028844246125"/>
    <n v="4.026831489542646"/>
  </r>
  <r>
    <n v="3562"/>
    <x v="1"/>
    <x v="2"/>
    <x v="3"/>
    <s v="62-304.520 (7)(b),(19), F.A.C."/>
    <x v="3"/>
    <x v="3"/>
    <x v="29"/>
    <x v="6"/>
    <s v="Residential, Rural &lt; or = 0.5 dwelling units/acre"/>
    <n v="1180"/>
    <x v="0"/>
    <s v="SRIDROW                                    SRID Canals &amp; ROW Indian River County"/>
    <x v="28"/>
    <x v="1"/>
    <m/>
    <m/>
    <n v="0"/>
    <n v="1"/>
    <n v="6"/>
    <n v="1.4799815653675063E-2"/>
    <n v="0.12913429728042222"/>
    <n v="1.7444514159187435E-2"/>
    <n v="59.186814582975877"/>
    <n v="0.12913429728042222"/>
    <n v="1.7444498737479292E-2"/>
    <n v="59.186814582975877"/>
    <n v="0.12913429728042222"/>
    <n v="1.7444498737479292E-2"/>
  </r>
  <r>
    <n v="3563"/>
    <x v="1"/>
    <x v="2"/>
    <x v="3"/>
    <s v="62-304.520 (7)(b),(19), F.A.C."/>
    <x v="3"/>
    <x v="3"/>
    <x v="29"/>
    <x v="8"/>
    <s v="Residential, Medium Density-Two-five dwellingunits per acre"/>
    <n v="1000"/>
    <x v="0"/>
    <s v="SRIDROW                                     Indian River County"/>
    <x v="28"/>
    <x v="1"/>
    <m/>
    <m/>
    <n v="0"/>
    <n v="1"/>
    <n v="2"/>
    <n v="2.7804122482377443E-4"/>
    <n v="2.3632574270141459E-3"/>
    <n v="3.0392928777179943E-4"/>
    <n v="0.94137363611306268"/>
    <n v="2.3632574270141459E-3"/>
    <n v="3.0392901908510831E-4"/>
    <n v="0.94137363611306268"/>
    <n v="2.3632574270141459E-3"/>
    <n v="3.0392901908510831E-4"/>
  </r>
  <r>
    <n v="3564"/>
    <x v="1"/>
    <x v="2"/>
    <x v="3"/>
    <s v="62-304.520 (7)(b),(19), F.A.C."/>
    <x v="3"/>
    <x v="3"/>
    <x v="29"/>
    <x v="8"/>
    <s v="Residential, Medium Density-Two-five dwellingunits per acre"/>
    <n v="1000"/>
    <x v="0"/>
    <s v="SRIDROW           City of Sebastian                          Indian River County"/>
    <x v="28"/>
    <x v="1"/>
    <m/>
    <m/>
    <n v="0"/>
    <n v="1"/>
    <n v="15"/>
    <n v="1.7231903266076035E-3"/>
    <n v="1.5251397898344067E-2"/>
    <n v="1.9957260868848493E-3"/>
    <n v="6.0227843321221517"/>
    <n v="1.5251397898344067E-2"/>
    <n v="1.9957243225763067E-3"/>
    <n v="6.0227843321221517"/>
    <n v="1.5251397898344067E-2"/>
    <n v="1.9957243225763067E-3"/>
  </r>
  <r>
    <n v="3565"/>
    <x v="1"/>
    <x v="2"/>
    <x v="3"/>
    <s v="62-304.520 (7)(b),(19), F.A.C."/>
    <x v="3"/>
    <x v="3"/>
    <x v="29"/>
    <x v="8"/>
    <s v="Residential, Medium Density-Two-five dwellingunits per acre"/>
    <n v="1200"/>
    <x v="0"/>
    <s v="SRIDROW                                     Indian River County"/>
    <x v="28"/>
    <x v="1"/>
    <m/>
    <m/>
    <n v="0"/>
    <n v="1"/>
    <n v="23"/>
    <n v="1.6728916786692187"/>
    <n v="14.906937229037119"/>
    <n v="2.1129510676527241"/>
    <n v="6364.8725211434758"/>
    <n v="14.906937229037119"/>
    <n v="2.1129491997122107"/>
    <n v="6364.8725211434758"/>
    <n v="14.906937229037119"/>
    <n v="2.1129491997122107"/>
  </r>
  <r>
    <n v="3566"/>
    <x v="1"/>
    <x v="2"/>
    <x v="3"/>
    <s v="62-304.520 (7)(b),(19), F.A.C."/>
    <x v="3"/>
    <x v="3"/>
    <x v="29"/>
    <x v="8"/>
    <s v="Residential, Medium Density-Two-five dwellingunits per acre"/>
    <n v="1200"/>
    <x v="0"/>
    <s v="SRIDROW           City of Sebastian                          Indian River County"/>
    <x v="28"/>
    <x v="1"/>
    <m/>
    <m/>
    <n v="0"/>
    <n v="1"/>
    <n v="33"/>
    <n v="0.79808531693706242"/>
    <n v="6.9784573645650152"/>
    <n v="0.92001589139949103"/>
    <n v="2898.2877607101004"/>
    <n v="6.9784573645650152"/>
    <n v="0.92001507806548355"/>
    <n v="2898.2877607101004"/>
    <n v="6.9784573645650152"/>
    <n v="0.92001507806548355"/>
  </r>
  <r>
    <n v="3567"/>
    <x v="1"/>
    <x v="2"/>
    <x v="3"/>
    <s v="62-304.520 (7)(b),(19), F.A.C."/>
    <x v="3"/>
    <x v="3"/>
    <x v="29"/>
    <x v="9"/>
    <s v="Fixed Single Family Units"/>
    <n v="1000"/>
    <x v="0"/>
    <s v="SRIDROW                                     Indian River County"/>
    <x v="28"/>
    <x v="1"/>
    <m/>
    <m/>
    <n v="0"/>
    <n v="1"/>
    <n v="40"/>
    <n v="1.7394127435756006"/>
    <n v="15.879147645616595"/>
    <n v="2.2661311039644518"/>
    <n v="6218.6084324995145"/>
    <n v="15.879147645616595"/>
    <n v="2.2661291006061348"/>
    <n v="6218.6084324995145"/>
    <n v="15.879147645616595"/>
    <n v="2.2661291006061348"/>
  </r>
  <r>
    <n v="3568"/>
    <x v="1"/>
    <x v="2"/>
    <x v="3"/>
    <s v="62-304.520 (7)(b),(19), F.A.C."/>
    <x v="3"/>
    <x v="3"/>
    <x v="29"/>
    <x v="9"/>
    <s v="Fixed Single Family Units"/>
    <n v="1000"/>
    <x v="0"/>
    <s v="SRIDROW           City of Sebastian                          Indian River County"/>
    <x v="28"/>
    <x v="1"/>
    <m/>
    <m/>
    <n v="0"/>
    <n v="1"/>
    <n v="7"/>
    <n v="5.2454554746617213E-2"/>
    <n v="0.51478068719121017"/>
    <n v="7.4361606023868793E-2"/>
    <n v="205.29427399822453"/>
    <n v="0.51478068719121017"/>
    <n v="7.4361540284979225E-2"/>
    <n v="205.29427399822453"/>
    <n v="0.51478068719121017"/>
    <n v="7.4361540284979225E-2"/>
  </r>
  <r>
    <n v="3569"/>
    <x v="1"/>
    <x v="2"/>
    <x v="3"/>
    <s v="62-304.520 (7)(b),(19), F.A.C."/>
    <x v="3"/>
    <x v="3"/>
    <x v="29"/>
    <x v="9"/>
    <s v="Fixed Single Family Units"/>
    <n v="1210"/>
    <x v="0"/>
    <s v="City of Sebastian                         SRID Indian River County"/>
    <x v="28"/>
    <x v="1"/>
    <m/>
    <m/>
    <n v="0"/>
    <n v="1"/>
    <n v="1"/>
    <n v="1.22639731103808E-3"/>
    <n v="1.1397175555429347E-2"/>
    <n v="1.619328214493681E-3"/>
    <n v="5.0489180490791439"/>
    <n v="1.1397175555429347E-2"/>
    <n v="1.6193267829372E-3"/>
    <n v="5.0489180490791439"/>
    <n v="1.1397175555429347E-2"/>
    <n v="1.6193267829372E-3"/>
  </r>
  <r>
    <n v="3570"/>
    <x v="1"/>
    <x v="2"/>
    <x v="3"/>
    <s v="62-304.520 (7)(b),(19), F.A.C."/>
    <x v="3"/>
    <x v="3"/>
    <x v="29"/>
    <x v="9"/>
    <s v="Fixed Single Family Units"/>
    <n v="1210"/>
    <x v="0"/>
    <s v="SRIDROW                                     Indian River County"/>
    <x v="28"/>
    <x v="1"/>
    <m/>
    <m/>
    <n v="0"/>
    <n v="1"/>
    <n v="114"/>
    <n v="5.5195723800723195"/>
    <n v="49.822831916473326"/>
    <n v="6.8639708920328921"/>
    <n v="20198.919397894431"/>
    <n v="49.822831916473326"/>
    <n v="6.8639648239845164"/>
    <n v="20198.919397894431"/>
    <n v="49.822831916473326"/>
    <n v="6.8639648239845164"/>
  </r>
  <r>
    <n v="3571"/>
    <x v="1"/>
    <x v="2"/>
    <x v="3"/>
    <s v="62-304.520 (7)(b),(19), F.A.C."/>
    <x v="3"/>
    <x v="3"/>
    <x v="29"/>
    <x v="9"/>
    <s v="Fixed Single Family Units"/>
    <n v="1210"/>
    <x v="0"/>
    <s v="SRIDROW                                    SRID Canals &amp; ROW Indian River County"/>
    <x v="28"/>
    <x v="1"/>
    <m/>
    <m/>
    <n v="0"/>
    <n v="1"/>
    <n v="10"/>
    <n v="1.378367373788952E-2"/>
    <n v="0.12837356752947962"/>
    <n v="1.6802286516105075E-2"/>
    <n v="48.965906850793026"/>
    <n v="0.12837356752947962"/>
    <n v="1.6802271662154047E-2"/>
    <n v="48.965906850793026"/>
    <n v="0.12837356752947962"/>
    <n v="1.6802271662154047E-2"/>
  </r>
  <r>
    <n v="3572"/>
    <x v="1"/>
    <x v="2"/>
    <x v="3"/>
    <s v="62-304.520 (7)(b),(19), F.A.C."/>
    <x v="3"/>
    <x v="3"/>
    <x v="29"/>
    <x v="9"/>
    <s v="Fixed Single Family Units"/>
    <n v="1210"/>
    <x v="0"/>
    <s v="SRIDROW           City of Sebastian                          Indian River County"/>
    <x v="28"/>
    <x v="1"/>
    <m/>
    <m/>
    <n v="0"/>
    <n v="1"/>
    <n v="87"/>
    <n v="5.9431771076070099"/>
    <n v="48.764805810117615"/>
    <n v="6.6414252796105115"/>
    <n v="22757.050661246074"/>
    <n v="48.764805810117615"/>
    <n v="6.6414194083021139"/>
    <n v="22757.050661246074"/>
    <n v="48.764805810117615"/>
    <n v="6.6414194083021139"/>
  </r>
  <r>
    <n v="3573"/>
    <x v="1"/>
    <x v="2"/>
    <x v="3"/>
    <s v="62-304.520 (7)(b),(19), F.A.C."/>
    <x v="3"/>
    <x v="3"/>
    <x v="29"/>
    <x v="9"/>
    <s v="Fixed Single Family Units"/>
    <n v="1210"/>
    <x v="0"/>
    <s v="SRIDROW           City of Sebastian                         SRID Indian River County"/>
    <x v="28"/>
    <x v="1"/>
    <m/>
    <m/>
    <n v="0"/>
    <n v="1"/>
    <n v="1"/>
    <n v="4.1746549336403602E-3"/>
    <n v="3.8795971528806691E-2"/>
    <n v="5.5121912442037116E-3"/>
    <n v="17.18651080969277"/>
    <n v="3.8795971528806691E-2"/>
    <n v="5.5121863711872403E-3"/>
    <n v="17.18651080969277"/>
    <n v="3.8795971528806691E-2"/>
    <n v="5.5121863711872403E-3"/>
  </r>
  <r>
    <n v="3574"/>
    <x v="1"/>
    <x v="2"/>
    <x v="3"/>
    <s v="62-304.520 (7)(b),(19), F.A.C."/>
    <x v="3"/>
    <x v="3"/>
    <x v="29"/>
    <x v="9"/>
    <s v="Fixed Single Family Units"/>
    <n v="3000"/>
    <x v="0"/>
    <s v="SRIDROW                                     Indian River County"/>
    <x v="28"/>
    <x v="1"/>
    <m/>
    <m/>
    <n v="0"/>
    <n v="1"/>
    <n v="2"/>
    <n v="1.5765331615439379E-3"/>
    <n v="1.4829336725649275E-2"/>
    <n v="2.0251121296746256E-3"/>
    <n v="5.7233508538623177"/>
    <n v="1.4829336725649275E-2"/>
    <n v="2.025110339387549E-3"/>
    <n v="5.7233508538623177"/>
    <n v="1.4829336725649275E-2"/>
    <n v="2.025110339387549E-3"/>
  </r>
  <r>
    <n v="3575"/>
    <x v="1"/>
    <x v="2"/>
    <x v="3"/>
    <s v="62-304.520 (7)(b),(19), F.A.C."/>
    <x v="3"/>
    <x v="3"/>
    <x v="29"/>
    <x v="9"/>
    <s v="Fixed Single Family Units"/>
    <n v="3000"/>
    <x v="0"/>
    <s v="SRIDROW           City of Sebastian                          Indian River County"/>
    <x v="28"/>
    <x v="1"/>
    <m/>
    <m/>
    <n v="0"/>
    <n v="1"/>
    <n v="7"/>
    <n v="0.10497238106023293"/>
    <n v="0.27333429022814604"/>
    <n v="3.5001925575268454E-2"/>
    <n v="273.57626776596658"/>
    <n v="0.27333429022814604"/>
    <n v="3.5001894632046116E-2"/>
    <n v="273.57626776596658"/>
    <n v="0.27333429022814604"/>
    <n v="3.5001894632046116E-2"/>
  </r>
  <r>
    <n v="3576"/>
    <x v="1"/>
    <x v="2"/>
    <x v="3"/>
    <s v="62-304.520 (7)(b),(19), F.A.C."/>
    <x v="3"/>
    <x v="3"/>
    <x v="29"/>
    <x v="9"/>
    <s v="Fixed Single Family Units"/>
    <n v="3000"/>
    <x v="0"/>
    <s v="SRIDROW           City of Sebastian                         SRID Canals &amp; ROW Indian River County"/>
    <x v="28"/>
    <x v="1"/>
    <m/>
    <m/>
    <n v="0"/>
    <n v="1"/>
    <n v="3"/>
    <n v="1.8267540016259642E-2"/>
    <n v="7.5891509123238313E-3"/>
    <n v="1.0650782222201107E-3"/>
    <n v="40.113761269830121"/>
    <n v="7.5891509123238313E-3"/>
    <n v="1.0650772806447043E-3"/>
    <n v="40.113761269830121"/>
    <n v="7.5891509123238313E-3"/>
    <n v="1.0650772806447043E-3"/>
  </r>
  <r>
    <n v="3577"/>
    <x v="1"/>
    <x v="2"/>
    <x v="3"/>
    <s v="62-304.520 (7)(b),(19), F.A.C."/>
    <x v="3"/>
    <x v="3"/>
    <x v="29"/>
    <x v="62"/>
    <s v="Residential, High Density"/>
    <n v="1300"/>
    <x v="0"/>
    <s v="SRIDROW                                     Indian River County"/>
    <x v="28"/>
    <x v="1"/>
    <m/>
    <m/>
    <n v="0"/>
    <n v="1"/>
    <n v="1"/>
    <n v="7.9379588708948803E-2"/>
    <n v="0.99126911067232926"/>
    <n v="0.18294560913193866"/>
    <n v="336.89269886429298"/>
    <n v="0.99126911067232926"/>
    <n v="0.18294544740007501"/>
    <n v="336.89269886429298"/>
    <n v="0.99126911067232926"/>
    <n v="0.18294544740007501"/>
  </r>
  <r>
    <n v="3578"/>
    <x v="1"/>
    <x v="2"/>
    <x v="3"/>
    <s v="62-304.520 (7)(b),(19), F.A.C."/>
    <x v="3"/>
    <x v="3"/>
    <x v="29"/>
    <x v="10"/>
    <s v="Residential, High density; Multiple Dwelling Units, Low Rise &lt;Two stories or less&gt;"/>
    <n v="1330"/>
    <x v="0"/>
    <s v="SRIDROW                                     Indian River County"/>
    <x v="28"/>
    <x v="1"/>
    <m/>
    <m/>
    <n v="0"/>
    <n v="1"/>
    <n v="2"/>
    <n v="9.5285003316434806E-3"/>
    <n v="7.7518186914848006E-2"/>
    <n v="1.2384549130878794E-2"/>
    <n v="34.189603026007816"/>
    <n v="7.7518186914848006E-2"/>
    <n v="1.238453818239945E-2"/>
    <n v="34.189603026007816"/>
    <n v="7.7518186914848006E-2"/>
    <n v="1.238453818239945E-2"/>
  </r>
  <r>
    <n v="3579"/>
    <x v="1"/>
    <x v="2"/>
    <x v="3"/>
    <s v="62-304.520 (7)(b),(19), F.A.C."/>
    <x v="3"/>
    <x v="3"/>
    <x v="29"/>
    <x v="127"/>
    <s v="Sand and Gravel Pits"/>
    <n v="1620"/>
    <x v="0"/>
    <s v="SRIDROW                                     Indian River County"/>
    <x v="28"/>
    <x v="1"/>
    <m/>
    <m/>
    <n v="0"/>
    <n v="1"/>
    <n v="46"/>
    <n v="4.7451373607042004"/>
    <n v="31.24958930577418"/>
    <n v="3.8805247657311503"/>
    <n v="13711.856953826877"/>
    <n v="31.24958930577418"/>
    <n v="3.880521335178722"/>
    <n v="13711.856953826877"/>
    <n v="31.24958930577418"/>
    <n v="3.880521335178722"/>
  </r>
  <r>
    <n v="3580"/>
    <x v="1"/>
    <x v="2"/>
    <x v="3"/>
    <s v="62-304.520 (7)(b),(19), F.A.C."/>
    <x v="3"/>
    <x v="3"/>
    <x v="29"/>
    <x v="69"/>
    <s v="Institutional (Educational,religious,health and military facilities)"/>
    <n v="1000"/>
    <x v="0"/>
    <s v="SRIDROW                                     Indian River County"/>
    <x v="28"/>
    <x v="1"/>
    <m/>
    <m/>
    <n v="0"/>
    <n v="1"/>
    <n v="1"/>
    <n v="9.5733486993052106E-7"/>
    <n v="3.8185145568511112E-6"/>
    <n v="4.4946390624175875E-7"/>
    <n v="1.7964856727817502E-3"/>
    <n v="3.8185145568511112E-6"/>
    <n v="4.49463508896145E-7"/>
    <n v="1.7964856727817502E-3"/>
    <n v="3.8185145568511112E-6"/>
    <n v="4.49463508896145E-7"/>
  </r>
  <r>
    <n v="3581"/>
    <x v="1"/>
    <x v="2"/>
    <x v="3"/>
    <s v="62-304.520 (7)(b),(19), F.A.C."/>
    <x v="3"/>
    <x v="3"/>
    <x v="29"/>
    <x v="69"/>
    <s v="Institutional (Educational,religious,health and military facilities)"/>
    <n v="1700"/>
    <x v="0"/>
    <s v="SRIDROW                                     Indian River County"/>
    <x v="28"/>
    <x v="1"/>
    <m/>
    <m/>
    <n v="0"/>
    <n v="1"/>
    <n v="29"/>
    <n v="2.8796098824644676"/>
    <n v="29.196003386256645"/>
    <n v="4.3703479652027761"/>
    <n v="11567.916110300253"/>
    <n v="29.196003386256645"/>
    <n v="4.3703441016253697"/>
    <n v="11567.916110300253"/>
    <n v="29.196003386256645"/>
    <n v="4.3703441016253697"/>
  </r>
  <r>
    <n v="3582"/>
    <x v="1"/>
    <x v="2"/>
    <x v="3"/>
    <s v="62-304.520 (7)(b),(19), F.A.C."/>
    <x v="3"/>
    <x v="3"/>
    <x v="29"/>
    <x v="71"/>
    <s v="Religious"/>
    <n v="1000"/>
    <x v="0"/>
    <s v="SRIDROW                                     Indian River County"/>
    <x v="28"/>
    <x v="1"/>
    <m/>
    <m/>
    <n v="0"/>
    <n v="1"/>
    <n v="2"/>
    <n v="2.84897891850379E-2"/>
    <n v="0.26276658334625247"/>
    <n v="4.0656027534584076E-2"/>
    <n v="97.872967652739462"/>
    <n v="0.26276658334625247"/>
    <n v="4.0655991592890101E-2"/>
    <n v="97.872967652739462"/>
    <n v="0.26276658334625247"/>
    <n v="4.0655991592890101E-2"/>
  </r>
  <r>
    <n v="3583"/>
    <x v="1"/>
    <x v="2"/>
    <x v="3"/>
    <s v="62-304.520 (7)(b),(19), F.A.C."/>
    <x v="3"/>
    <x v="3"/>
    <x v="29"/>
    <x v="71"/>
    <s v="Religious"/>
    <n v="1720"/>
    <x v="0"/>
    <s v="SRIDROW                                     Indian River County"/>
    <x v="28"/>
    <x v="1"/>
    <m/>
    <m/>
    <n v="0"/>
    <n v="1"/>
    <n v="8"/>
    <n v="1.1549749001939553"/>
    <n v="10.282365675866481"/>
    <n v="1.4850059527130615"/>
    <n v="4432.7721195772228"/>
    <n v="10.282365675866481"/>
    <n v="1.4850046399033059"/>
    <n v="4432.7721195772228"/>
    <n v="10.282365675866481"/>
    <n v="1.4850046399033059"/>
  </r>
  <r>
    <n v="3584"/>
    <x v="1"/>
    <x v="2"/>
    <x v="3"/>
    <s v="62-304.520 (7)(b),(19), F.A.C."/>
    <x v="3"/>
    <x v="3"/>
    <x v="29"/>
    <x v="14"/>
    <s v="Governmental"/>
    <n v="1000"/>
    <x v="0"/>
    <s v="SRIDROW                                     Indian River County"/>
    <x v="28"/>
    <x v="1"/>
    <m/>
    <m/>
    <n v="0"/>
    <n v="1"/>
    <n v="33"/>
    <n v="3.287617853220774"/>
    <n v="28.994930193566372"/>
    <n v="3.8750626956725043"/>
    <n v="12904.791460330132"/>
    <n v="28.994930193566372"/>
    <n v="3.8750592699487809"/>
    <n v="12904.791460330132"/>
    <n v="28.994930193566372"/>
    <n v="3.8750592699487809"/>
  </r>
  <r>
    <n v="3585"/>
    <x v="1"/>
    <x v="2"/>
    <x v="3"/>
    <s v="62-304.520 (7)(b),(19), F.A.C."/>
    <x v="3"/>
    <x v="3"/>
    <x v="29"/>
    <x v="14"/>
    <s v="Governmental"/>
    <n v="1750"/>
    <x v="0"/>
    <s v="SRIDROW                                     Indian River County"/>
    <x v="28"/>
    <x v="1"/>
    <m/>
    <m/>
    <n v="0"/>
    <n v="1"/>
    <n v="42"/>
    <n v="3.0178787919519072"/>
    <n v="24.104490204674097"/>
    <n v="3.0357177094269918"/>
    <n v="10989.808200131374"/>
    <n v="24.104490204674097"/>
    <n v="3.0357150257206937"/>
    <n v="10989.808200131374"/>
    <n v="24.104490204674097"/>
    <n v="3.0357150257206937"/>
  </r>
  <r>
    <n v="3586"/>
    <x v="1"/>
    <x v="2"/>
    <x v="3"/>
    <s v="62-304.520 (7)(b),(19), F.A.C."/>
    <x v="3"/>
    <x v="3"/>
    <x v="29"/>
    <x v="14"/>
    <s v="Governmental"/>
    <n v="1750"/>
    <x v="0"/>
    <s v="SRIDROW                                    SRID Canals &amp; ROW Indian River County"/>
    <x v="28"/>
    <x v="1"/>
    <m/>
    <m/>
    <n v="0"/>
    <n v="1"/>
    <n v="11"/>
    <n v="5.1379731986983868E-2"/>
    <n v="0.39462021606191211"/>
    <n v="4.8269919558953968E-2"/>
    <n v="172.64574970347027"/>
    <n v="0.39462021606191211"/>
    <n v="4.8269876886248661E-2"/>
    <n v="172.64574970347027"/>
    <n v="0.39462021606191211"/>
    <n v="4.8269876886248661E-2"/>
  </r>
  <r>
    <n v="3587"/>
    <x v="1"/>
    <x v="2"/>
    <x v="3"/>
    <s v="62-304.520 (7)(b),(19), F.A.C."/>
    <x v="3"/>
    <x v="3"/>
    <x v="29"/>
    <x v="14"/>
    <s v="Governmental"/>
    <n v="1750"/>
    <x v="0"/>
    <s v="SRIDROW           City of Sebastian                          Indian River County"/>
    <x v="28"/>
    <x v="1"/>
    <m/>
    <m/>
    <n v="0"/>
    <n v="1"/>
    <n v="75"/>
    <n v="10.939253108296894"/>
    <n v="85.181391391217915"/>
    <n v="11.19808894426345"/>
    <n v="41702.236512298507"/>
    <n v="85.181391391217915"/>
    <n v="11.19807904466648"/>
    <n v="41702.236512298507"/>
    <n v="85.181391391217915"/>
    <n v="11.19807904466648"/>
  </r>
  <r>
    <n v="3588"/>
    <x v="1"/>
    <x v="2"/>
    <x v="3"/>
    <s v="62-304.520 (7)(b),(19), F.A.C."/>
    <x v="3"/>
    <x v="3"/>
    <x v="29"/>
    <x v="14"/>
    <s v="Governmental"/>
    <n v="1750"/>
    <x v="0"/>
    <s v="SRIDROW           City of Sebastian                         SRID Canals &amp; ROW Indian River County"/>
    <x v="28"/>
    <x v="1"/>
    <m/>
    <m/>
    <n v="0"/>
    <n v="1"/>
    <n v="6"/>
    <n v="9.7035338451963386E-3"/>
    <n v="7.3990238300853495E-2"/>
    <n v="9.9197277724080678E-3"/>
    <n v="38.772055282100865"/>
    <n v="7.3990238300853495E-2"/>
    <n v="9.919719002937883E-3"/>
    <n v="38.772055282100865"/>
    <n v="7.3990238300853495E-2"/>
    <n v="9.919719002937883E-3"/>
  </r>
  <r>
    <n v="3589"/>
    <x v="1"/>
    <x v="2"/>
    <x v="3"/>
    <s v="62-304.520 (7)(b),(19), F.A.C."/>
    <x v="3"/>
    <x v="3"/>
    <x v="29"/>
    <x v="14"/>
    <s v="Governmental"/>
    <n v="3000"/>
    <x v="0"/>
    <s v="SRIDROW                                     Indian River County"/>
    <x v="28"/>
    <x v="1"/>
    <m/>
    <m/>
    <n v="0"/>
    <n v="1"/>
    <n v="47"/>
    <n v="11.271813285831296"/>
    <n v="100.50276599389305"/>
    <n v="13.022937284502426"/>
    <n v="44405.606114208436"/>
    <n v="100.50276599389305"/>
    <n v="13.022925771660256"/>
    <n v="44405.606114208436"/>
    <n v="100.50276599389305"/>
    <n v="13.022925771660256"/>
  </r>
  <r>
    <n v="3590"/>
    <x v="1"/>
    <x v="2"/>
    <x v="3"/>
    <s v="62-304.520 (7)(b),(19), F.A.C."/>
    <x v="3"/>
    <x v="3"/>
    <x v="29"/>
    <x v="14"/>
    <s v="Governmental"/>
    <n v="3000"/>
    <x v="0"/>
    <s v="SRIDROW           City of Sebastian                          Indian River County"/>
    <x v="28"/>
    <x v="1"/>
    <m/>
    <m/>
    <n v="0"/>
    <n v="1"/>
    <n v="48"/>
    <n v="5.2418732139103428"/>
    <n v="36.906878983031106"/>
    <n v="4.7753001919832245"/>
    <n v="17154.669803426139"/>
    <n v="36.906878983031106"/>
    <n v="4.7752959704104603"/>
    <n v="17154.669803426139"/>
    <n v="36.906878983031106"/>
    <n v="4.7752959704104603"/>
  </r>
  <r>
    <n v="3591"/>
    <x v="1"/>
    <x v="2"/>
    <x v="3"/>
    <s v="62-304.520 (7)(b),(19), F.A.C."/>
    <x v="3"/>
    <x v="3"/>
    <x v="29"/>
    <x v="84"/>
    <s v="Other Institutional"/>
    <n v="1000"/>
    <x v="0"/>
    <s v="SRIDROW                                     Indian River County"/>
    <x v="28"/>
    <x v="1"/>
    <m/>
    <m/>
    <n v="0"/>
    <n v="1"/>
    <n v="5"/>
    <n v="0.1335247299876319"/>
    <n v="0.99011524160213049"/>
    <n v="0.11884040392147728"/>
    <n v="452.1507671243491"/>
    <n v="0.99011524160213049"/>
    <n v="0.11884029886139878"/>
    <n v="452.1507671243491"/>
    <n v="0.99011524160213049"/>
    <n v="0.11884029886139878"/>
  </r>
  <r>
    <n v="3592"/>
    <x v="1"/>
    <x v="2"/>
    <x v="3"/>
    <s v="62-304.520 (7)(b),(19), F.A.C."/>
    <x v="3"/>
    <x v="3"/>
    <x v="29"/>
    <x v="84"/>
    <s v="Other Institutional"/>
    <n v="1770"/>
    <x v="0"/>
    <s v="SRIDROW                                     Indian River County"/>
    <x v="28"/>
    <x v="1"/>
    <m/>
    <m/>
    <n v="0"/>
    <n v="1"/>
    <n v="5"/>
    <n v="0.14747144427285291"/>
    <n v="1.0908826010380679"/>
    <n v="0.13041485442393214"/>
    <n v="496.45548910423452"/>
    <n v="1.0908826010380679"/>
    <n v="0.1304147391315367"/>
    <n v="496.45548910423452"/>
    <n v="1.0908826010380679"/>
    <n v="0.1304147391315367"/>
  </r>
  <r>
    <n v="3593"/>
    <x v="1"/>
    <x v="2"/>
    <x v="3"/>
    <s v="62-304.520 (7)(b),(19), F.A.C."/>
    <x v="3"/>
    <x v="3"/>
    <x v="29"/>
    <x v="15"/>
    <s v="Golf Course"/>
    <n v="1820"/>
    <x v="0"/>
    <s v="SRIDROW                                     Indian River County"/>
    <x v="28"/>
    <x v="1"/>
    <m/>
    <m/>
    <n v="0"/>
    <n v="1"/>
    <n v="57"/>
    <n v="14.519411944524864"/>
    <n v="116.15642514540137"/>
    <n v="16.311175949914375"/>
    <n v="54152.495267870865"/>
    <n v="116.15642514540137"/>
    <n v="16.311161530126423"/>
    <n v="54152.495267870865"/>
    <n v="116.15642514540137"/>
    <n v="16.311161530126423"/>
  </r>
  <r>
    <n v="3594"/>
    <x v="1"/>
    <x v="2"/>
    <x v="3"/>
    <s v="62-304.520 (7)(b),(19), F.A.C."/>
    <x v="3"/>
    <x v="3"/>
    <x v="29"/>
    <x v="0"/>
    <s v="Improved Pasture"/>
    <n v="1000"/>
    <x v="0"/>
    <s v="SRIDROW                                     Indian River County"/>
    <x v="28"/>
    <x v="1"/>
    <s v="Not Ag"/>
    <m/>
    <n v="0"/>
    <n v="1"/>
    <n v="10"/>
    <n v="0.66059133726477237"/>
    <n v="3.8535491143534388"/>
    <n v="0.5323289161068322"/>
    <n v="1694.3611766187273"/>
    <n v="3.8535491143534388"/>
    <n v="0.53232844550495062"/>
    <n v="1694.3611766187273"/>
    <n v="3.8535491143534388"/>
    <n v="0.53232844550495062"/>
  </r>
  <r>
    <n v="3595"/>
    <x v="1"/>
    <x v="2"/>
    <x v="3"/>
    <s v="62-304.520 (7)(b),(19), F.A.C."/>
    <x v="3"/>
    <x v="3"/>
    <x v="29"/>
    <x v="0"/>
    <s v="Improved Pasture"/>
    <n v="2000"/>
    <x v="0"/>
    <s v="SRIDROW                                     Indian River County"/>
    <x v="28"/>
    <x v="0"/>
    <m/>
    <m/>
    <n v="0"/>
    <n v="1"/>
    <n v="315"/>
    <n v="44.974362300950325"/>
    <n v="379.54365271791193"/>
    <n v="60.540311209477828"/>
    <n v="125310.28419904143"/>
    <n v="379.54365271791193"/>
    <n v="60.540257689213405"/>
    <n v="125310.28419904143"/>
    <n v="379.54365271791193"/>
    <n v="60.540257689213405"/>
  </r>
  <r>
    <n v="3596"/>
    <x v="1"/>
    <x v="2"/>
    <x v="3"/>
    <s v="62-304.520 (7)(b),(19), F.A.C."/>
    <x v="3"/>
    <x v="3"/>
    <x v="29"/>
    <x v="0"/>
    <s v="Improved Pasture"/>
    <n v="2110"/>
    <x v="0"/>
    <s v="SRIDROW                                     Indian River County"/>
    <x v="28"/>
    <x v="0"/>
    <m/>
    <m/>
    <n v="0"/>
    <n v="1"/>
    <n v="151"/>
    <n v="8.4156853157287053"/>
    <n v="65.997351852078523"/>
    <n v="10.677184486819868"/>
    <n v="21222.944557324205"/>
    <n v="65.997351852078523"/>
    <n v="10.677175047725083"/>
    <n v="21222.944557324205"/>
    <n v="65.997351852078523"/>
    <n v="10.677175047725083"/>
  </r>
  <r>
    <n v="3597"/>
    <x v="1"/>
    <x v="2"/>
    <x v="3"/>
    <s v="62-304.520 (7)(b),(19), F.A.C."/>
    <x v="3"/>
    <x v="3"/>
    <x v="29"/>
    <x v="1"/>
    <s v="Woodland Pasture"/>
    <n v="1000"/>
    <x v="0"/>
    <s v="SRIDROW                                     Indian River County"/>
    <x v="28"/>
    <x v="0"/>
    <m/>
    <m/>
    <n v="0"/>
    <n v="1"/>
    <n v="1"/>
    <n v="1.4748506485209799E-2"/>
    <n v="0.12122323618257547"/>
    <n v="1.5453306300904003E-2"/>
    <n v="50.654411749552366"/>
    <n v="0.12122323618257547"/>
    <n v="1.54532926395102E-2"/>
    <n v="50.654411749552366"/>
    <n v="0.12122323618257547"/>
    <n v="1.54532926395102E-2"/>
  </r>
  <r>
    <n v="3598"/>
    <x v="1"/>
    <x v="2"/>
    <x v="3"/>
    <s v="62-304.520 (7)(b),(19), F.A.C."/>
    <x v="3"/>
    <x v="3"/>
    <x v="29"/>
    <x v="1"/>
    <s v="Woodland Pasture"/>
    <n v="1000"/>
    <x v="0"/>
    <s v="SRIDROW           City of Sebastian                          Indian River County"/>
    <x v="28"/>
    <x v="0"/>
    <m/>
    <m/>
    <n v="0"/>
    <n v="1"/>
    <n v="1"/>
    <n v="9.1230863700204E-4"/>
    <n v="7.4985901444059744E-3"/>
    <n v="9.5590593004727688E-4"/>
    <n v="3.133365224995313"/>
    <n v="7.4985901444059744E-3"/>
    <n v="9.5590508498492096E-4"/>
    <n v="3.133365224995313"/>
    <n v="7.4985901444059744E-3"/>
    <n v="9.5590508498492096E-4"/>
  </r>
  <r>
    <n v="3599"/>
    <x v="1"/>
    <x v="2"/>
    <x v="3"/>
    <s v="62-304.520 (7)(b),(19), F.A.C."/>
    <x v="3"/>
    <x v="3"/>
    <x v="29"/>
    <x v="1"/>
    <s v="Woodland Pasture"/>
    <n v="2000"/>
    <x v="0"/>
    <s v="SRIDROW                                     Indian River County"/>
    <x v="28"/>
    <x v="0"/>
    <m/>
    <m/>
    <n v="0"/>
    <n v="1"/>
    <n v="101"/>
    <n v="12.208524803197266"/>
    <n v="103.94870209753253"/>
    <n v="16.021358169596063"/>
    <n v="37316.845084033783"/>
    <n v="103.94870209753253"/>
    <n v="16.021344006019628"/>
    <n v="37316.845084033783"/>
    <n v="103.94870209753253"/>
    <n v="16.021344006019628"/>
  </r>
  <r>
    <n v="3600"/>
    <x v="1"/>
    <x v="2"/>
    <x v="3"/>
    <s v="62-304.520 (7)(b),(19), F.A.C."/>
    <x v="3"/>
    <x v="3"/>
    <x v="29"/>
    <x v="1"/>
    <s v="Woodland Pasture"/>
    <n v="2130"/>
    <x v="0"/>
    <s v="SRIDROW                                     Indian River County"/>
    <x v="28"/>
    <x v="0"/>
    <m/>
    <m/>
    <n v="0"/>
    <n v="1"/>
    <n v="35"/>
    <n v="0.15755245513827143"/>
    <n v="1.2091404071368357"/>
    <n v="0.16595652380330295"/>
    <n v="485.9338165664754"/>
    <n v="1.2091404071368357"/>
    <n v="0.16595637709052843"/>
    <n v="485.9338165664754"/>
    <n v="1.2091404071368357"/>
    <n v="0.16595637709052843"/>
  </r>
  <r>
    <n v="3601"/>
    <x v="1"/>
    <x v="2"/>
    <x v="3"/>
    <s v="62-304.520 (7)(b),(19), F.A.C."/>
    <x v="3"/>
    <x v="3"/>
    <x v="29"/>
    <x v="104"/>
    <s v="Field Crops"/>
    <n v="2000"/>
    <x v="0"/>
    <s v="SRIDROW                                     Indian River County"/>
    <x v="28"/>
    <x v="0"/>
    <m/>
    <m/>
    <n v="0"/>
    <n v="1"/>
    <n v="12"/>
    <n v="1.0557300857661949"/>
    <n v="10.176059299047083"/>
    <n v="1.6749430982543738"/>
    <n v="3398.8488965933789"/>
    <n v="10.176059299047083"/>
    <n v="1.6749416175319296"/>
    <n v="3398.8488965933789"/>
    <n v="10.176059299047083"/>
    <n v="1.6749416175319296"/>
  </r>
  <r>
    <n v="3602"/>
    <x v="1"/>
    <x v="2"/>
    <x v="3"/>
    <s v="62-304.520 (7)(b),(19), F.A.C."/>
    <x v="3"/>
    <x v="3"/>
    <x v="29"/>
    <x v="104"/>
    <s v="Field Crops"/>
    <n v="2150"/>
    <x v="0"/>
    <s v="SRIDROW                                     Indian River County"/>
    <x v="28"/>
    <x v="0"/>
    <m/>
    <m/>
    <n v="0"/>
    <n v="1"/>
    <n v="4"/>
    <n v="1.2800468411065243E-4"/>
    <n v="1.2634827216863233E-3"/>
    <n v="1.9804792647798301E-4"/>
    <n v="0.45082527785715265"/>
    <n v="1.2634827216863233E-3"/>
    <n v="1.9804775139501489E-4"/>
    <n v="0.45082527785715265"/>
    <n v="1.2634827216863233E-3"/>
    <n v="1.9804775139501489E-4"/>
  </r>
  <r>
    <n v="3603"/>
    <x v="1"/>
    <x v="2"/>
    <x v="3"/>
    <s v="62-304.520 (7)(b),(19), F.A.C."/>
    <x v="3"/>
    <x v="3"/>
    <x v="29"/>
    <x v="2"/>
    <s v="Citrus groves"/>
    <n v="1000"/>
    <x v="0"/>
    <s v="SRIDROW                                     Indian River County"/>
    <x v="28"/>
    <x v="1"/>
    <s v="Not Ag"/>
    <m/>
    <n v="0"/>
    <n v="1"/>
    <n v="12"/>
    <n v="1.0044268214470649"/>
    <n v="7.2462936981650286"/>
    <n v="0.82945483482477966"/>
    <n v="2934.2471843602325"/>
    <n v="7.2462936981650286"/>
    <n v="0.829454101550679"/>
    <n v="2934.2471843602325"/>
    <n v="7.2462936981650286"/>
    <n v="0.829454101550679"/>
  </r>
  <r>
    <n v="3604"/>
    <x v="1"/>
    <x v="2"/>
    <x v="3"/>
    <s v="62-304.520 (7)(b),(19), F.A.C."/>
    <x v="3"/>
    <x v="3"/>
    <x v="29"/>
    <x v="2"/>
    <s v="Citrus groves"/>
    <n v="1000"/>
    <x v="0"/>
    <s v="SRIDROW                                     Indian River County"/>
    <x v="28"/>
    <x v="0"/>
    <m/>
    <m/>
    <n v="0"/>
    <n v="1"/>
    <n v="2"/>
    <n v="1.7136834732940141E-4"/>
    <n v="1.220244380727732E-3"/>
    <n v="1.4062799346229525E-4"/>
    <n v="0.48541136146831376"/>
    <n v="1.220244380727732E-3"/>
    <n v="1.4062786914104152E-4"/>
    <n v="0.48541136146831376"/>
    <n v="1.220244380727732E-3"/>
    <n v="1.4062786914104152E-4"/>
  </r>
  <r>
    <n v="3605"/>
    <x v="1"/>
    <x v="2"/>
    <x v="3"/>
    <s v="62-304.520 (7)(b),(19), F.A.C."/>
    <x v="3"/>
    <x v="3"/>
    <x v="29"/>
    <x v="2"/>
    <s v="Citrus groves"/>
    <n v="2000"/>
    <x v="0"/>
    <s v="SRIDROW                                     Indian River County"/>
    <x v="28"/>
    <x v="0"/>
    <m/>
    <m/>
    <n v="0"/>
    <n v="1"/>
    <n v="829"/>
    <n v="143.33086938533543"/>
    <n v="981.77059462359739"/>
    <n v="111.39180361786772"/>
    <n v="392678.28961955279"/>
    <n v="981.77059462359739"/>
    <n v="111.39170514267562"/>
    <n v="392678.28961955279"/>
    <n v="981.77059462359739"/>
    <n v="111.39170514267562"/>
  </r>
  <r>
    <n v="3606"/>
    <x v="1"/>
    <x v="2"/>
    <x v="3"/>
    <s v="62-304.520 (7)(b),(19), F.A.C."/>
    <x v="3"/>
    <x v="3"/>
    <x v="29"/>
    <x v="2"/>
    <s v="Citrus groves"/>
    <n v="2000"/>
    <x v="0"/>
    <s v="SRIDROW           City of Sebastian                          Indian River County"/>
    <x v="28"/>
    <x v="0"/>
    <m/>
    <m/>
    <n v="0"/>
    <n v="1"/>
    <n v="29"/>
    <n v="4.8402981313194893"/>
    <n v="29.820574942868557"/>
    <n v="3.3710921091109167"/>
    <n v="12050.427937094275"/>
    <n v="29.820574942868557"/>
    <n v="3.3710891289190781"/>
    <n v="12050.427937094275"/>
    <n v="29.820574942868557"/>
    <n v="3.3710891289190781"/>
  </r>
  <r>
    <n v="3607"/>
    <x v="1"/>
    <x v="2"/>
    <x v="3"/>
    <s v="62-304.520 (7)(b),(19), F.A.C."/>
    <x v="3"/>
    <x v="3"/>
    <x v="29"/>
    <x v="2"/>
    <s v="Citrus groves"/>
    <n v="2210"/>
    <x v="0"/>
    <s v="SRIDROW                                     Indian River County"/>
    <x v="28"/>
    <x v="0"/>
    <m/>
    <m/>
    <n v="0"/>
    <n v="1"/>
    <n v="564"/>
    <n v="82.145318488514818"/>
    <n v="592.89194555958704"/>
    <n v="69.008176800451764"/>
    <n v="239047.70825727051"/>
    <n v="592.89194555958704"/>
    <n v="69.008115794226399"/>
    <n v="239047.70825727051"/>
    <n v="592.89194555958704"/>
    <n v="69.008115794226399"/>
  </r>
  <r>
    <n v="3608"/>
    <x v="1"/>
    <x v="2"/>
    <x v="3"/>
    <s v="62-304.520 (7)(b),(19), F.A.C."/>
    <x v="3"/>
    <x v="3"/>
    <x v="29"/>
    <x v="2"/>
    <s v="Citrus groves"/>
    <n v="2210"/>
    <x v="0"/>
    <s v="SRIDROW           City of Sebastian                          Indian River County"/>
    <x v="28"/>
    <x v="0"/>
    <m/>
    <m/>
    <n v="0"/>
    <n v="1"/>
    <n v="4"/>
    <n v="2.2030955673415474E-3"/>
    <n v="1.731518389757674E-2"/>
    <n v="2.0567396012648935E-3"/>
    <n v="6.9785569120511735"/>
    <n v="1.731518389757674E-2"/>
    <n v="2.0567377830177556E-3"/>
    <n v="6.9785569120511735"/>
    <n v="1.731518389757674E-2"/>
    <n v="2.0567377830177556E-3"/>
  </r>
  <r>
    <n v="3609"/>
    <x v="1"/>
    <x v="2"/>
    <x v="3"/>
    <s v="62-304.520 (7)(b),(19), F.A.C."/>
    <x v="3"/>
    <x v="3"/>
    <x v="29"/>
    <x v="2"/>
    <s v="Citrus groves"/>
    <n v="3000"/>
    <x v="0"/>
    <s v="SRIDROW                                     Indian River County"/>
    <x v="28"/>
    <x v="1"/>
    <s v="Identified as Natural"/>
    <m/>
    <n v="0"/>
    <n v="1"/>
    <n v="41"/>
    <n v="2.7253493456748054E-3"/>
    <n v="1.2704549559286559E-2"/>
    <n v="1.4184023201756317E-3"/>
    <n v="5.0003420376767789"/>
    <n v="1.2704549559286559E-2"/>
    <n v="1.418401066246377E-3"/>
    <n v="5.0003420376767789"/>
    <n v="1.2704549559286559E-2"/>
    <n v="1.418401066246377E-3"/>
  </r>
  <r>
    <n v="3610"/>
    <x v="1"/>
    <x v="2"/>
    <x v="3"/>
    <s v="62-304.520 (7)(b),(19), F.A.C."/>
    <x v="3"/>
    <x v="3"/>
    <x v="29"/>
    <x v="2"/>
    <s v="Citrus groves"/>
    <n v="3000"/>
    <x v="0"/>
    <s v="SRIDROW                                     Indian River County"/>
    <x v="28"/>
    <x v="1"/>
    <s v="Identified as Natural"/>
    <s v="looks like WCD canal and ROW; keep with SRID"/>
    <n v="0"/>
    <n v="1"/>
    <n v="43"/>
    <n v="2.8711684635478935E-3"/>
    <n v="1.3354120652163832E-2"/>
    <n v="1.4910485786353927E-3"/>
    <n v="5.2564410522814615"/>
    <n v="1.3354120652163832E-2"/>
    <n v="1.4910472604836903E-3"/>
    <n v="5.2564410522814615"/>
    <n v="1.3354120652163832E-2"/>
    <n v="1.4910472604836903E-3"/>
  </r>
  <r>
    <n v="3611"/>
    <x v="1"/>
    <x v="2"/>
    <x v="3"/>
    <s v="62-304.520 (7)(b),(19), F.A.C."/>
    <x v="3"/>
    <x v="3"/>
    <x v="29"/>
    <x v="3"/>
    <s v="Abandoned tree crops"/>
    <n v="2000"/>
    <x v="0"/>
    <s v="SRIDROW                                     Indian River County"/>
    <x v="28"/>
    <x v="0"/>
    <m/>
    <m/>
    <n v="0"/>
    <n v="1"/>
    <n v="73"/>
    <n v="10.83261500679504"/>
    <n v="67.323527919150507"/>
    <n v="11.133824699014756"/>
    <n v="29520.440636477779"/>
    <n v="67.323527919150507"/>
    <n v="11.133814856230165"/>
    <n v="29520.440636477779"/>
    <n v="67.323527919150507"/>
    <n v="11.133814856230165"/>
  </r>
  <r>
    <n v="3612"/>
    <x v="1"/>
    <x v="2"/>
    <x v="3"/>
    <s v="62-304.520 (7)(b),(19), F.A.C."/>
    <x v="3"/>
    <x v="3"/>
    <x v="29"/>
    <x v="3"/>
    <s v="Abandoned tree crops"/>
    <n v="2240"/>
    <x v="0"/>
    <s v="SRIDROW                                     Indian River County"/>
    <x v="28"/>
    <x v="0"/>
    <m/>
    <m/>
    <n v="0"/>
    <n v="1"/>
    <n v="30"/>
    <n v="1.3320546176867096"/>
    <n v="9.1200784858945791"/>
    <n v="1.5404636290075611"/>
    <n v="4036.4833022570024"/>
    <n v="9.1200784858945791"/>
    <n v="1.5404622671708077"/>
    <n v="4036.4833022570024"/>
    <n v="9.1200784858945791"/>
    <n v="1.5404622671708077"/>
  </r>
  <r>
    <n v="3613"/>
    <x v="1"/>
    <x v="2"/>
    <x v="3"/>
    <s v="62-304.520 (7)(b),(19), F.A.C."/>
    <x v="3"/>
    <x v="3"/>
    <x v="29"/>
    <x v="119"/>
    <s v="Ornamentals"/>
    <n v="2000"/>
    <x v="0"/>
    <s v="SRIDROW                                     Indian River County"/>
    <x v="28"/>
    <x v="0"/>
    <m/>
    <m/>
    <n v="0"/>
    <n v="1"/>
    <n v="29"/>
    <n v="3.7822508144291662"/>
    <n v="31.78227150429781"/>
    <n v="4.8659586971082183"/>
    <n v="11763.124794744032"/>
    <n v="31.78227150429781"/>
    <n v="4.8659543953893918"/>
    <n v="11763.124794744032"/>
    <n v="31.78227150429781"/>
    <n v="4.8659543953893918"/>
  </r>
  <r>
    <n v="3614"/>
    <x v="1"/>
    <x v="2"/>
    <x v="3"/>
    <s v="62-304.520 (7)(b),(19), F.A.C."/>
    <x v="3"/>
    <x v="3"/>
    <x v="29"/>
    <x v="119"/>
    <s v="Ornamentals"/>
    <n v="2430"/>
    <x v="0"/>
    <s v="SRIDROW                                     Indian River County"/>
    <x v="28"/>
    <x v="0"/>
    <m/>
    <m/>
    <n v="0"/>
    <n v="1"/>
    <n v="11"/>
    <n v="5.136933764504617E-2"/>
    <n v="0.45319901108692728"/>
    <n v="6.1673572889474636E-2"/>
    <n v="202.05295082172032"/>
    <n v="0.45319901108692728"/>
    <n v="6.1673518367357814E-2"/>
    <n v="202.05295082172032"/>
    <n v="0.45319901108692728"/>
    <n v="6.1673518367357814E-2"/>
  </r>
  <r>
    <n v="3615"/>
    <x v="1"/>
    <x v="2"/>
    <x v="3"/>
    <s v="62-304.520 (7)(b),(19), F.A.C."/>
    <x v="3"/>
    <x v="3"/>
    <x v="29"/>
    <x v="121"/>
    <s v="Horse Farms"/>
    <n v="2000"/>
    <x v="0"/>
    <s v="SRIDROW                                     Indian River County"/>
    <x v="28"/>
    <x v="0"/>
    <m/>
    <m/>
    <n v="0"/>
    <n v="1"/>
    <n v="40"/>
    <n v="3.4036412371070548"/>
    <n v="30.288646089370239"/>
    <n v="4.885418943009924"/>
    <n v="10273.168511797676"/>
    <n v="30.288646089370239"/>
    <n v="4.8854146240873995"/>
    <n v="10273.168511797676"/>
    <n v="30.288646089370239"/>
    <n v="4.8854146240873995"/>
  </r>
  <r>
    <n v="3616"/>
    <x v="1"/>
    <x v="2"/>
    <x v="3"/>
    <s v="62-304.520 (7)(b),(19), F.A.C."/>
    <x v="3"/>
    <x v="3"/>
    <x v="29"/>
    <x v="121"/>
    <s v="Horse Farms"/>
    <n v="2510"/>
    <x v="0"/>
    <s v="SRIDROW                                     Indian River County"/>
    <x v="28"/>
    <x v="0"/>
    <m/>
    <m/>
    <n v="0"/>
    <n v="1"/>
    <n v="13"/>
    <n v="2.5259190694240128"/>
    <n v="23.144057504877441"/>
    <n v="3.7752667141201885"/>
    <n v="7787.8391825893204"/>
    <n v="23.144057504877441"/>
    <n v="3.7752633766204462"/>
    <n v="7787.8391825893204"/>
    <n v="23.144057504877441"/>
    <n v="3.7752633766204462"/>
  </r>
  <r>
    <n v="3617"/>
    <x v="1"/>
    <x v="2"/>
    <x v="3"/>
    <s v="62-304.520 (7)(b),(19), F.A.C."/>
    <x v="3"/>
    <x v="3"/>
    <x v="29"/>
    <x v="122"/>
    <s v="Aquaculture"/>
    <n v="2000"/>
    <x v="0"/>
    <s v="SRIDROW           City of Sebastian                          Indian River County"/>
    <x v="28"/>
    <x v="0"/>
    <m/>
    <m/>
    <n v="0"/>
    <n v="1"/>
    <n v="1"/>
    <n v="4.05145155247054E-3"/>
    <n v="3.0337948677813992E-2"/>
    <n v="3.9651196334827355E-3"/>
    <n v="13.964113016115592"/>
    <n v="3.0337948677813992E-2"/>
    <n v="3.9651161281447599E-3"/>
    <n v="13.964113016115592"/>
    <n v="3.0337948677813992E-2"/>
    <n v="3.9651161281447599E-3"/>
  </r>
  <r>
    <n v="3618"/>
    <x v="1"/>
    <x v="2"/>
    <x v="3"/>
    <s v="62-304.520 (7)(b),(19), F.A.C."/>
    <x v="3"/>
    <x v="3"/>
    <x v="29"/>
    <x v="26"/>
    <s v="Herbaceous Dry Prairie"/>
    <n v="1000"/>
    <x v="1"/>
    <s v="SRIDROW                                     Indian River County"/>
    <x v="28"/>
    <x v="1"/>
    <m/>
    <m/>
    <n v="0"/>
    <n v="1"/>
    <n v="31"/>
    <n v="2.5722484493160924"/>
    <n v="19.942756181189122"/>
    <n v="2.5077568567851425"/>
    <n v="7722.7356348777412"/>
    <n v="19.942756181189122"/>
    <n v="2.5077546398191677"/>
    <n v="7722.7356348777412"/>
    <n v="19.942756181189122"/>
    <n v="2.5077546398191677"/>
  </r>
  <r>
    <n v="3619"/>
    <x v="1"/>
    <x v="2"/>
    <x v="3"/>
    <s v="62-304.520 (7)(b),(19), F.A.C."/>
    <x v="3"/>
    <x v="3"/>
    <x v="29"/>
    <x v="26"/>
    <s v="Herbaceous Dry Prairie"/>
    <n v="3100"/>
    <x v="1"/>
    <s v="SRIDROW                                     Indian River County"/>
    <x v="28"/>
    <x v="1"/>
    <m/>
    <m/>
    <n v="0"/>
    <n v="1"/>
    <n v="69"/>
    <n v="8.6002341476507773"/>
    <n v="58.989053430863223"/>
    <n v="6.9436290984523596"/>
    <n v="24753.582496721167"/>
    <n v="58.989053430863223"/>
    <n v="6.9436229599826769"/>
    <n v="24753.582496721167"/>
    <n v="58.989053430863223"/>
    <n v="6.9436229599826769"/>
  </r>
  <r>
    <n v="3620"/>
    <x v="1"/>
    <x v="2"/>
    <x v="3"/>
    <s v="62-304.520 (7)(b),(19), F.A.C."/>
    <x v="3"/>
    <x v="3"/>
    <x v="29"/>
    <x v="27"/>
    <s v="Shrub and Brushland"/>
    <n v="1000"/>
    <x v="1"/>
    <s v="SRIDROW                                     Indian River County"/>
    <x v="28"/>
    <x v="1"/>
    <m/>
    <m/>
    <n v="0"/>
    <n v="1"/>
    <n v="3"/>
    <n v="9.3432217085560691E-5"/>
    <n v="4.8903083986102241E-4"/>
    <n v="6.6358825743038173E-5"/>
    <n v="0.21083643896026133"/>
    <n v="4.8903083986102241E-4"/>
    <n v="6.6358767078954206E-5"/>
    <n v="0.21083643896026133"/>
    <n v="4.8903083986102241E-4"/>
    <n v="6.6358767078954206E-5"/>
  </r>
  <r>
    <n v="3621"/>
    <x v="1"/>
    <x v="2"/>
    <x v="3"/>
    <s v="62-304.520 (7)(b),(19), F.A.C."/>
    <x v="3"/>
    <x v="3"/>
    <x v="29"/>
    <x v="27"/>
    <s v="Shrub and Brushland"/>
    <n v="3200"/>
    <x v="1"/>
    <s v="SRIDROW                                     Indian River County"/>
    <x v="28"/>
    <x v="1"/>
    <m/>
    <m/>
    <n v="0"/>
    <n v="1"/>
    <n v="317"/>
    <n v="45.599557397458106"/>
    <n v="274.73541355235182"/>
    <n v="33.905987042796767"/>
    <n v="124252.59161546058"/>
    <n v="274.73541355235182"/>
    <n v="33.905957068431675"/>
    <n v="124252.59161546058"/>
    <n v="274.73541355235182"/>
    <n v="33.905957068431675"/>
  </r>
  <r>
    <n v="3622"/>
    <x v="1"/>
    <x v="2"/>
    <x v="3"/>
    <s v="62-304.520 (7)(b),(19), F.A.C."/>
    <x v="3"/>
    <x v="3"/>
    <x v="29"/>
    <x v="27"/>
    <s v="Shrub and Brushland"/>
    <n v="3200"/>
    <x v="1"/>
    <s v="SRIDROW           City of Sebastian                          Indian River County"/>
    <x v="28"/>
    <x v="1"/>
    <m/>
    <m/>
    <n v="0"/>
    <n v="1"/>
    <n v="4"/>
    <n v="0.36394605599182872"/>
    <n v="2.6543662701325377"/>
    <n v="0.3485154061009697"/>
    <n v="1278.3501801129232"/>
    <n v="2.6543662701325377"/>
    <n v="0.34851509799821412"/>
    <n v="1278.3501801129232"/>
    <n v="2.6543662701325377"/>
    <n v="0.34851509799821412"/>
  </r>
  <r>
    <n v="3623"/>
    <x v="1"/>
    <x v="2"/>
    <x v="3"/>
    <s v="62-304.520 (7)(b),(19), F.A.C."/>
    <x v="3"/>
    <x v="3"/>
    <x v="29"/>
    <x v="4"/>
    <s v="Mixed Rangeland"/>
    <n v="2000"/>
    <x v="0"/>
    <s v="SRIDROW                                     Indian River County"/>
    <x v="28"/>
    <x v="0"/>
    <m/>
    <m/>
    <n v="0"/>
    <n v="1"/>
    <n v="320"/>
    <n v="43.560467275248563"/>
    <n v="297.33401178099859"/>
    <n v="33.911831122426747"/>
    <n v="124651.58040679994"/>
    <n v="297.33401178099859"/>
    <n v="33.911801142895207"/>
    <n v="124651.58040679994"/>
    <n v="297.33401178099859"/>
    <n v="33.911801142895207"/>
  </r>
  <r>
    <n v="3624"/>
    <x v="1"/>
    <x v="2"/>
    <x v="3"/>
    <s v="62-304.520 (7)(b),(19), F.A.C."/>
    <x v="3"/>
    <x v="3"/>
    <x v="29"/>
    <x v="4"/>
    <s v="Mixed Rangeland"/>
    <n v="2000"/>
    <x v="0"/>
    <s v="SRIDROW           City of Sebastian                          Indian River County"/>
    <x v="28"/>
    <x v="0"/>
    <m/>
    <m/>
    <n v="0"/>
    <n v="1"/>
    <n v="43"/>
    <n v="4.0851513973601019"/>
    <n v="30.38183406533069"/>
    <n v="3.4232052303279659"/>
    <n v="12625.986736033086"/>
    <n v="30.38183406533069"/>
    <n v="3.4232022040658676"/>
    <n v="12625.986736033086"/>
    <n v="30.38183406533069"/>
    <n v="3.4232022040658676"/>
  </r>
  <r>
    <n v="3625"/>
    <x v="1"/>
    <x v="2"/>
    <x v="3"/>
    <s v="62-304.520 (7)(b),(19), F.A.C."/>
    <x v="3"/>
    <x v="3"/>
    <x v="29"/>
    <x v="4"/>
    <s v="Mixed Rangeland"/>
    <n v="3300"/>
    <x v="0"/>
    <s v="SRIDROW                                     Indian River County"/>
    <x v="28"/>
    <x v="0"/>
    <m/>
    <m/>
    <n v="0"/>
    <n v="1"/>
    <n v="258"/>
    <n v="17.072481963044485"/>
    <n v="121.0342467227976"/>
    <n v="15.08650749215237"/>
    <n v="47609.281159230413"/>
    <n v="121.0342467227976"/>
    <n v="15.086494155024532"/>
    <n v="47609.281159230413"/>
    <n v="121.0342467227976"/>
    <n v="15.086494155024532"/>
  </r>
  <r>
    <n v="3626"/>
    <x v="1"/>
    <x v="2"/>
    <x v="3"/>
    <s v="62-304.520 (7)(b),(19), F.A.C."/>
    <x v="3"/>
    <x v="3"/>
    <x v="29"/>
    <x v="4"/>
    <s v="Mixed Rangeland"/>
    <n v="3300"/>
    <x v="0"/>
    <s v="SRIDROW           City of Sebastian                          Indian River County"/>
    <x v="28"/>
    <x v="0"/>
    <m/>
    <m/>
    <n v="0"/>
    <n v="1"/>
    <n v="21"/>
    <n v="0.4816239502990467"/>
    <n v="3.7136623011499865"/>
    <n v="0.42816980089536433"/>
    <n v="1512.169295201966"/>
    <n v="3.7136623011499865"/>
    <n v="0.42816942237466421"/>
    <n v="1512.169295201966"/>
    <n v="3.7136623011499865"/>
    <n v="0.42816942237466421"/>
  </r>
  <r>
    <n v="3627"/>
    <x v="1"/>
    <x v="2"/>
    <x v="3"/>
    <s v="62-304.520 (7)(b),(19), F.A.C."/>
    <x v="3"/>
    <x v="3"/>
    <x v="29"/>
    <x v="28"/>
    <s v="Pine flatwoods"/>
    <n v="1000"/>
    <x v="1"/>
    <s v="SRIDROW           City of Sebastian                          Indian River County"/>
    <x v="28"/>
    <x v="1"/>
    <m/>
    <m/>
    <n v="0"/>
    <n v="1"/>
    <n v="3"/>
    <n v="2.272292922336835E-4"/>
    <n v="1.5904907305667767E-3"/>
    <n v="1.6010822241828144E-4"/>
    <n v="0.67847457002395584"/>
    <n v="1.5904907305667767E-3"/>
    <n v="1.601080808756588E-4"/>
    <n v="0.67847457002395584"/>
    <n v="1.5904907305667767E-3"/>
    <n v="1.601080808756588E-4"/>
  </r>
  <r>
    <n v="3628"/>
    <x v="1"/>
    <x v="2"/>
    <x v="3"/>
    <s v="62-304.520 (7)(b),(19), F.A.C."/>
    <x v="3"/>
    <x v="3"/>
    <x v="29"/>
    <x v="28"/>
    <s v="Pine flatwoods"/>
    <n v="4110"/>
    <x v="1"/>
    <s v="SRIDROW                                     Indian River County"/>
    <x v="28"/>
    <x v="1"/>
    <m/>
    <m/>
    <n v="0"/>
    <n v="1"/>
    <n v="33"/>
    <n v="3.4095864617759575"/>
    <n v="26.444557728379948"/>
    <n v="2.8151850043027742"/>
    <n v="11390.908840873668"/>
    <n v="26.444557728379948"/>
    <n v="2.8151825155569621"/>
    <n v="11390.908840873668"/>
    <n v="26.444557728379948"/>
    <n v="2.8151825155569621"/>
  </r>
  <r>
    <n v="3629"/>
    <x v="1"/>
    <x v="2"/>
    <x v="3"/>
    <s v="62-304.520 (7)(b),(19), F.A.C."/>
    <x v="3"/>
    <x v="3"/>
    <x v="29"/>
    <x v="28"/>
    <s v="Pine flatwoods"/>
    <n v="4110"/>
    <x v="1"/>
    <s v="SRIDROW           City of Sebastian                          Indian River County"/>
    <x v="28"/>
    <x v="1"/>
    <m/>
    <m/>
    <n v="0"/>
    <n v="1"/>
    <n v="26"/>
    <n v="0.71100756965541267"/>
    <n v="5.0015149521696802"/>
    <n v="0.47641325215611185"/>
    <n v="2202.0903160898761"/>
    <n v="5.0015149521696802"/>
    <n v="0.47641283098610598"/>
    <n v="2202.0903160898761"/>
    <n v="5.0015149521696802"/>
    <n v="0.47641283098610598"/>
  </r>
  <r>
    <n v="3630"/>
    <x v="1"/>
    <x v="2"/>
    <x v="3"/>
    <s v="62-304.520 (7)(b),(19), F.A.C."/>
    <x v="3"/>
    <x v="3"/>
    <x v="29"/>
    <x v="29"/>
    <s v="Upland Hardwood Forest"/>
    <n v="1000"/>
    <x v="1"/>
    <s v="SRIDROW                                     Indian River County"/>
    <x v="28"/>
    <x v="1"/>
    <m/>
    <m/>
    <n v="0"/>
    <n v="1"/>
    <n v="5"/>
    <n v="2.7445172928079173E-4"/>
    <n v="1.9816496381383827E-3"/>
    <n v="2.5079815821517956E-4"/>
    <n v="0.83261091172405788"/>
    <n v="1.9816496381383827E-3"/>
    <n v="2.5079793649871541E-4"/>
    <n v="0.83261091172405788"/>
    <n v="1.9816496381383827E-3"/>
    <n v="2.5079793649871541E-4"/>
  </r>
  <r>
    <n v="3631"/>
    <x v="1"/>
    <x v="2"/>
    <x v="3"/>
    <s v="62-304.520 (7)(b),(19), F.A.C."/>
    <x v="3"/>
    <x v="3"/>
    <x v="29"/>
    <x v="29"/>
    <s v="Upland Hardwood Forest"/>
    <n v="1000"/>
    <x v="1"/>
    <s v="SRIDROW           City of Sebastian                          Indian River County"/>
    <x v="28"/>
    <x v="1"/>
    <m/>
    <m/>
    <n v="0"/>
    <n v="1"/>
    <n v="1"/>
    <n v="5.3477713443492797E-5"/>
    <n v="4.3955240442587778E-4"/>
    <n v="5.6033299842462671E-5"/>
    <n v="0.18367162254074987"/>
    <n v="4.3955240442587778E-4"/>
    <n v="5.6033250306592101E-5"/>
    <n v="0.18367162254074987"/>
    <n v="4.3955240442587778E-4"/>
    <n v="5.6033250306592101E-5"/>
  </r>
  <r>
    <n v="3632"/>
    <x v="1"/>
    <x v="2"/>
    <x v="3"/>
    <s v="62-304.520 (7)(b),(19), F.A.C."/>
    <x v="3"/>
    <x v="3"/>
    <x v="29"/>
    <x v="29"/>
    <s v="Upland Hardwood Forest"/>
    <n v="4200"/>
    <x v="1"/>
    <s v="SRIDROW                                     Indian River County"/>
    <x v="28"/>
    <x v="1"/>
    <m/>
    <m/>
    <n v="0"/>
    <n v="1"/>
    <n v="43"/>
    <n v="6.4733195071936214"/>
    <n v="43.231736551773892"/>
    <n v="5.3365552137184951"/>
    <n v="19554.284878150065"/>
    <n v="43.231736551773892"/>
    <n v="5.3365504959719141"/>
    <n v="19554.284878150065"/>
    <n v="43.231736551773892"/>
    <n v="5.3365504959719141"/>
  </r>
  <r>
    <n v="3633"/>
    <x v="1"/>
    <x v="2"/>
    <x v="3"/>
    <s v="62-304.520 (7)(b),(19), F.A.C."/>
    <x v="3"/>
    <x v="3"/>
    <x v="29"/>
    <x v="29"/>
    <s v="Upland Hardwood Forest"/>
    <n v="4200"/>
    <x v="1"/>
    <s v="SRIDROW           City of Sebastian                          Indian River County"/>
    <x v="28"/>
    <x v="1"/>
    <m/>
    <m/>
    <n v="0"/>
    <n v="1"/>
    <n v="7"/>
    <n v="0.97131965338383419"/>
    <n v="6.5806316939833494"/>
    <n v="0.77123005249357812"/>
    <n v="3052.2205399934787"/>
    <n v="6.5806316939833494"/>
    <n v="0.77122937069271635"/>
    <n v="3052.2205399934787"/>
    <n v="6.5806316939833494"/>
    <n v="0.77122937069271635"/>
  </r>
  <r>
    <n v="3634"/>
    <x v="1"/>
    <x v="2"/>
    <x v="3"/>
    <s v="62-304.520 (7)(b),(19), F.A.C."/>
    <x v="3"/>
    <x v="3"/>
    <x v="29"/>
    <x v="33"/>
    <s v="Hardwood Conifer Mixed"/>
    <n v="1000"/>
    <x v="1"/>
    <s v="SRIDROW                                     Indian River County"/>
    <x v="28"/>
    <x v="1"/>
    <m/>
    <m/>
    <n v="0"/>
    <n v="1"/>
    <n v="9"/>
    <n v="0.10367405137437997"/>
    <n v="0.5251687721502859"/>
    <n v="5.8985389339847309E-2"/>
    <n v="229.07105250699448"/>
    <n v="0.5251687721502859"/>
    <n v="5.8985337194201119E-2"/>
    <n v="229.07105250699448"/>
    <n v="0.5251687721502859"/>
    <n v="5.8985337194201119E-2"/>
  </r>
  <r>
    <n v="3635"/>
    <x v="1"/>
    <x v="2"/>
    <x v="3"/>
    <s v="62-304.520 (7)(b),(19), F.A.C."/>
    <x v="3"/>
    <x v="3"/>
    <x v="29"/>
    <x v="33"/>
    <s v="Hardwood Conifer Mixed"/>
    <n v="4340"/>
    <x v="1"/>
    <s v="SRIDROW                                     Indian River County"/>
    <x v="28"/>
    <x v="1"/>
    <m/>
    <m/>
    <n v="0"/>
    <n v="1"/>
    <n v="47"/>
    <n v="8.15884924429119"/>
    <n v="51.485871414660885"/>
    <n v="6.2020296958670746"/>
    <n v="22955.407371777557"/>
    <n v="51.485871414660885"/>
    <n v="6.2020242130034609"/>
    <n v="22955.407371777557"/>
    <n v="51.485871414660885"/>
    <n v="6.2020242130034609"/>
  </r>
  <r>
    <n v="3636"/>
    <x v="1"/>
    <x v="2"/>
    <x v="3"/>
    <s v="62-304.520 (7)(b),(19), F.A.C."/>
    <x v="3"/>
    <x v="3"/>
    <x v="29"/>
    <x v="34"/>
    <s v="Australian pine"/>
    <n v="4370"/>
    <x v="1"/>
    <s v="SRIDROW                                     Indian River County"/>
    <x v="28"/>
    <x v="1"/>
    <m/>
    <m/>
    <n v="0"/>
    <n v="1"/>
    <n v="8"/>
    <n v="0.47997878106283554"/>
    <n v="3.1601550605300863"/>
    <n v="0.48626778940029386"/>
    <n v="1541.4659377098178"/>
    <n v="3.1601550605300863"/>
    <n v="0.48626735951844885"/>
    <n v="1541.4659377098178"/>
    <n v="3.1601550605300863"/>
    <n v="0.48626735951844885"/>
  </r>
  <r>
    <n v="3637"/>
    <x v="1"/>
    <x v="2"/>
    <x v="3"/>
    <s v="62-304.520 (7)(b),(19), F.A.C."/>
    <x v="3"/>
    <x v="3"/>
    <x v="29"/>
    <x v="36"/>
    <s v="Streams and waterways"/>
    <n v="1000"/>
    <x v="1"/>
    <s v="SRIDROW                                     Indian River County"/>
    <x v="28"/>
    <x v="1"/>
    <m/>
    <m/>
    <n v="0"/>
    <n v="1"/>
    <n v="22"/>
    <n v="6.1225509883755126E-3"/>
    <n v="3.9638241200212643E-2"/>
    <n v="6.384467562131812E-3"/>
    <n v="12.749271837004837"/>
    <n v="3.9638241200212643E-2"/>
    <n v="6.3844619179852088E-3"/>
    <n v="12.749271837004837"/>
    <n v="3.9638241200212643E-2"/>
    <n v="6.3844619179852088E-3"/>
  </r>
  <r>
    <n v="3638"/>
    <x v="1"/>
    <x v="2"/>
    <x v="3"/>
    <s v="62-304.520 (7)(b),(19), F.A.C."/>
    <x v="3"/>
    <x v="3"/>
    <x v="29"/>
    <x v="36"/>
    <s v="Streams and waterways"/>
    <n v="3000"/>
    <x v="1"/>
    <s v="SRIDROW                                     Indian River County"/>
    <x v="28"/>
    <x v="1"/>
    <m/>
    <m/>
    <n v="0"/>
    <n v="1"/>
    <n v="94"/>
    <n v="14.55041538944649"/>
    <n v="68.262086946414684"/>
    <n v="7.8251945555940425"/>
    <n v="27229.503028466566"/>
    <n v="68.262086946414684"/>
    <n v="7.8251876377822027"/>
    <n v="27229.503028466566"/>
    <n v="68.262086946414684"/>
    <n v="7.8251876377822027"/>
  </r>
  <r>
    <n v="3639"/>
    <x v="1"/>
    <x v="2"/>
    <x v="3"/>
    <s v="62-304.520 (7)(b),(19), F.A.C."/>
    <x v="3"/>
    <x v="3"/>
    <x v="29"/>
    <x v="36"/>
    <s v="Streams and waterways"/>
    <n v="3000"/>
    <x v="1"/>
    <s v="SRIDROW                                     Indian River County"/>
    <x v="28"/>
    <x v="1"/>
    <m/>
    <s v="looks like WCD canal and ROW; keep with SRID"/>
    <n v="0"/>
    <n v="1"/>
    <n v="84"/>
    <n v="5.596517809222698E-3"/>
    <n v="2.6058670211450384E-2"/>
    <n v="2.9094508988110235E-3"/>
    <n v="10.256783089958239"/>
    <n v="2.6058670211450384E-2"/>
    <n v="2.9094483267300682E-3"/>
    <n v="10.256783089958239"/>
    <n v="2.6058670211450384E-2"/>
    <n v="2.9094483267300682E-3"/>
  </r>
  <r>
    <n v="3640"/>
    <x v="1"/>
    <x v="2"/>
    <x v="3"/>
    <s v="62-304.520 (7)(b),(19), F.A.C."/>
    <x v="3"/>
    <x v="3"/>
    <x v="29"/>
    <x v="36"/>
    <s v="Streams and waterways"/>
    <n v="5100"/>
    <x v="1"/>
    <s v="SRIDROW                                     Indian River County"/>
    <x v="28"/>
    <x v="1"/>
    <m/>
    <m/>
    <n v="0"/>
    <n v="1"/>
    <n v="148"/>
    <n v="15.924396074409557"/>
    <n v="96.242297279377723"/>
    <n v="13.459123328881088"/>
    <n v="35131.355608459839"/>
    <n v="96.242297279377723"/>
    <n v="13.459111430431516"/>
    <n v="35131.355608459839"/>
    <n v="96.242297279377723"/>
    <n v="13.459111430431516"/>
  </r>
  <r>
    <n v="3641"/>
    <x v="1"/>
    <x v="2"/>
    <x v="3"/>
    <s v="62-304.520 (7)(b),(19), F.A.C."/>
    <x v="3"/>
    <x v="3"/>
    <x v="29"/>
    <x v="36"/>
    <s v="Streams and waterways"/>
    <n v="5100"/>
    <x v="1"/>
    <s v="SRIDROW                                     Indian River County"/>
    <x v="28"/>
    <x v="1"/>
    <m/>
    <s v="looks like WCD canal and ROW; keep with SRID"/>
    <n v="0"/>
    <n v="1"/>
    <n v="12"/>
    <n v="7.528013994320715E-4"/>
    <n v="4.8670230365502323E-3"/>
    <n v="5.4611999463041044E-4"/>
    <n v="1.9279338500826162"/>
    <n v="4.8670230365502323E-3"/>
    <n v="5.4611951183661678E-4"/>
    <n v="1.9279338500826162"/>
    <n v="4.8670230365502323E-3"/>
    <n v="5.4611951183661678E-4"/>
  </r>
  <r>
    <n v="3642"/>
    <x v="1"/>
    <x v="2"/>
    <x v="3"/>
    <s v="62-304.520 (7)(b),(19), F.A.C."/>
    <x v="3"/>
    <x v="3"/>
    <x v="29"/>
    <x v="36"/>
    <s v="Streams and waterways"/>
    <n v="5100"/>
    <x v="1"/>
    <s v="SRIDROW           City of Sebastian                          Indian River County"/>
    <x v="28"/>
    <x v="1"/>
    <m/>
    <m/>
    <n v="0"/>
    <n v="1"/>
    <n v="29"/>
    <n v="2.2038220501267167"/>
    <n v="13.271806062017669"/>
    <n v="1.6716390263862211"/>
    <n v="5998.3704716112643"/>
    <n v="13.271806062017669"/>
    <n v="1.6716375485847228"/>
    <n v="5998.3704716112643"/>
    <n v="13.271806062017669"/>
    <n v="1.6716375485847228"/>
  </r>
  <r>
    <n v="3643"/>
    <x v="1"/>
    <x v="2"/>
    <x v="3"/>
    <s v="62-304.520 (7)(b),(19), F.A.C."/>
    <x v="3"/>
    <x v="3"/>
    <x v="29"/>
    <x v="39"/>
    <s v="Reservoirs"/>
    <n v="1000"/>
    <x v="1"/>
    <s v="SRIDROW                                     Indian River County"/>
    <x v="28"/>
    <x v="1"/>
    <m/>
    <m/>
    <n v="0"/>
    <n v="1"/>
    <n v="1"/>
    <n v="7.8324864218218694E-5"/>
    <n v="5.5571156091479537E-4"/>
    <n v="6.2520733881445893E-5"/>
    <n v="0.22303530503043748"/>
    <n v="5.5571156091479537E-4"/>
    <n v="6.2520678610401695E-5"/>
    <n v="0.22303530503043748"/>
    <n v="5.5571156091479537E-4"/>
    <n v="6.2520678610401695E-5"/>
  </r>
  <r>
    <n v="3644"/>
    <x v="1"/>
    <x v="2"/>
    <x v="3"/>
    <s v="62-304.520 (7)(b),(19), F.A.C."/>
    <x v="3"/>
    <x v="3"/>
    <x v="29"/>
    <x v="39"/>
    <s v="Reservoirs"/>
    <n v="3000"/>
    <x v="1"/>
    <s v="SRIDROW           City of Sebastian                          Indian River County"/>
    <x v="28"/>
    <x v="1"/>
    <m/>
    <m/>
    <n v="0"/>
    <n v="1"/>
    <n v="3"/>
    <n v="5.4168374539030305E-3"/>
    <n v="2.2310397363464246E-3"/>
    <n v="3.1331402799395056E-4"/>
    <n v="11.89310581995103"/>
    <n v="2.2310397363464246E-3"/>
    <n v="3.1331375101074222E-4"/>
    <n v="11.89310581995103"/>
    <n v="2.2310397363464246E-3"/>
    <n v="3.1331375101074222E-4"/>
  </r>
  <r>
    <n v="3645"/>
    <x v="1"/>
    <x v="2"/>
    <x v="3"/>
    <s v="62-304.520 (7)(b),(19), F.A.C."/>
    <x v="3"/>
    <x v="3"/>
    <x v="29"/>
    <x v="39"/>
    <s v="Reservoirs"/>
    <n v="5300"/>
    <x v="1"/>
    <s v="SRIDROW                                     Indian River County"/>
    <x v="28"/>
    <x v="1"/>
    <m/>
    <m/>
    <n v="0"/>
    <n v="1"/>
    <n v="3"/>
    <n v="5.3769604388516593E-2"/>
    <n v="0.30281225143000506"/>
    <n v="3.290992483814377E-2"/>
    <n v="138.94111678441479"/>
    <n v="0.30281225143000506"/>
    <n v="3.2909895744340958E-2"/>
    <n v="138.94111678441479"/>
    <n v="0.30281225143000506"/>
    <n v="3.2909895744340958E-2"/>
  </r>
  <r>
    <n v="3646"/>
    <x v="1"/>
    <x v="2"/>
    <x v="3"/>
    <s v="62-304.520 (7)(b),(19), F.A.C."/>
    <x v="3"/>
    <x v="3"/>
    <x v="29"/>
    <x v="39"/>
    <s v="Reservoirs"/>
    <n v="5300"/>
    <x v="1"/>
    <s v="SRIDROW           City of Sebastian                          Indian River County"/>
    <x v="28"/>
    <x v="1"/>
    <m/>
    <m/>
    <n v="0"/>
    <n v="1"/>
    <n v="6"/>
    <n v="0.35375842357026333"/>
    <n v="0.80571449674907247"/>
    <n v="0.11008326477005009"/>
    <n v="870.2690635481074"/>
    <n v="0.80571449674907247"/>
    <n v="0.11008316745166309"/>
    <n v="870.2690635481074"/>
    <n v="0.80571449674907247"/>
    <n v="0.11008316745166309"/>
  </r>
  <r>
    <n v="3647"/>
    <x v="1"/>
    <x v="2"/>
    <x v="3"/>
    <s v="62-304.520 (7)(b),(19), F.A.C."/>
    <x v="3"/>
    <x v="3"/>
    <x v="29"/>
    <x v="45"/>
    <s v="Mixed wetland hardwoods"/>
    <n v="1000"/>
    <x v="1"/>
    <s v="SRIDROW                                     Indian River County"/>
    <x v="28"/>
    <x v="1"/>
    <m/>
    <m/>
    <n v="0"/>
    <n v="1"/>
    <n v="21"/>
    <n v="0.2186598152296754"/>
    <n v="1.6177185804185024"/>
    <n v="0.17122826838243513"/>
    <n v="644.63076108528549"/>
    <n v="1.6177185804185024"/>
    <n v="0.1712281170092094"/>
    <n v="644.63076108528549"/>
    <n v="1.6177185804185024"/>
    <n v="0.1712281170092094"/>
  </r>
  <r>
    <n v="3648"/>
    <x v="1"/>
    <x v="2"/>
    <x v="3"/>
    <s v="62-304.520 (7)(b),(19), F.A.C."/>
    <x v="3"/>
    <x v="3"/>
    <x v="29"/>
    <x v="45"/>
    <s v="Mixed wetland hardwoods"/>
    <n v="1000"/>
    <x v="1"/>
    <s v="SRIDROW           City of Sebastian                          Indian River County"/>
    <x v="28"/>
    <x v="1"/>
    <m/>
    <m/>
    <n v="0"/>
    <n v="1"/>
    <n v="3"/>
    <n v="0.49335174011974031"/>
    <n v="3.7268211493795058"/>
    <n v="0.38449410777761811"/>
    <n v="1488.8065621596352"/>
    <n v="3.7268211493795058"/>
    <n v="0.38449376786812861"/>
    <n v="1488.8065621596352"/>
    <n v="3.7268211493795058"/>
    <n v="0.38449376786812861"/>
  </r>
  <r>
    <n v="3649"/>
    <x v="1"/>
    <x v="2"/>
    <x v="3"/>
    <s v="62-304.520 (7)(b),(19), F.A.C."/>
    <x v="3"/>
    <x v="3"/>
    <x v="29"/>
    <x v="45"/>
    <s v="Mixed wetland hardwoods"/>
    <n v="3000"/>
    <x v="1"/>
    <s v="SRIDROW                                     Indian River County"/>
    <x v="28"/>
    <x v="1"/>
    <m/>
    <m/>
    <n v="0"/>
    <n v="1"/>
    <n v="3"/>
    <n v="3.6512452945064531E-4"/>
    <n v="2.6986540524351387E-3"/>
    <n v="2.9618177814392903E-4"/>
    <n v="1.0993651431812101"/>
    <n v="2.6986540524351387E-3"/>
    <n v="2.96181516306373E-4"/>
    <n v="1.0993651431812101"/>
    <n v="2.6986540524351387E-3"/>
    <n v="2.96181516306373E-4"/>
  </r>
  <r>
    <n v="3650"/>
    <x v="1"/>
    <x v="2"/>
    <x v="3"/>
    <s v="62-304.520 (7)(b),(19), F.A.C."/>
    <x v="3"/>
    <x v="3"/>
    <x v="29"/>
    <x v="45"/>
    <s v="Mixed wetland hardwoods"/>
    <n v="6170"/>
    <x v="1"/>
    <s v="SRIDROW                                     Indian River County"/>
    <x v="28"/>
    <x v="1"/>
    <m/>
    <m/>
    <n v="0"/>
    <n v="1"/>
    <n v="105"/>
    <n v="16.983126708680974"/>
    <n v="125.4516683297762"/>
    <n v="13.41391750638733"/>
    <n v="51030.079152522696"/>
    <n v="125.4516683297762"/>
    <n v="13.413905647901672"/>
    <n v="51030.079152522696"/>
    <n v="125.4516683297762"/>
    <n v="13.413905647901672"/>
  </r>
  <r>
    <n v="3651"/>
    <x v="1"/>
    <x v="2"/>
    <x v="3"/>
    <s v="62-304.520 (7)(b),(19), F.A.C."/>
    <x v="3"/>
    <x v="3"/>
    <x v="29"/>
    <x v="45"/>
    <s v="Mixed wetland hardwoods"/>
    <n v="6170"/>
    <x v="1"/>
    <s v="SRIDROW           City of Sebastian                          Indian River County"/>
    <x v="28"/>
    <x v="1"/>
    <m/>
    <m/>
    <n v="0"/>
    <n v="1"/>
    <n v="95"/>
    <n v="7.2566636638760649"/>
    <n v="52.756852884157539"/>
    <n v="6.0703291080516184"/>
    <n v="22834.585899332051"/>
    <n v="52.756852884157539"/>
    <n v="6.070323741617047"/>
    <n v="22834.585899332051"/>
    <n v="52.756852884157539"/>
    <n v="6.070323741617047"/>
  </r>
  <r>
    <n v="3652"/>
    <x v="1"/>
    <x v="2"/>
    <x v="3"/>
    <s v="62-304.520 (7)(b),(19), F.A.C."/>
    <x v="3"/>
    <x v="3"/>
    <x v="29"/>
    <x v="51"/>
    <s v="Freshwater marshes"/>
    <n v="1000"/>
    <x v="1"/>
    <s v="SRIDROW                                     Indian River County"/>
    <x v="28"/>
    <x v="1"/>
    <m/>
    <m/>
    <n v="0"/>
    <n v="1"/>
    <n v="8"/>
    <n v="8.9340932245804486E-2"/>
    <n v="0.63987350015070044"/>
    <n v="7.1099967960558327E-2"/>
    <n v="253.35419857634491"/>
    <n v="0.63987350015070044"/>
    <n v="7.1099905105098574E-2"/>
    <n v="253.35419857634491"/>
    <n v="0.63987350015070044"/>
    <n v="7.1099905105098574E-2"/>
  </r>
  <r>
    <n v="3653"/>
    <x v="1"/>
    <x v="2"/>
    <x v="3"/>
    <s v="62-304.520 (7)(b),(19), F.A.C."/>
    <x v="3"/>
    <x v="3"/>
    <x v="29"/>
    <x v="51"/>
    <s v="Freshwater marshes"/>
    <n v="6410"/>
    <x v="1"/>
    <s v="SRIDROW                                     Indian River County"/>
    <x v="28"/>
    <x v="1"/>
    <m/>
    <m/>
    <n v="0"/>
    <n v="1"/>
    <n v="47"/>
    <n v="5.9062374445579922"/>
    <n v="41.021015929310572"/>
    <n v="5.1410624824199287"/>
    <n v="16916.924116442566"/>
    <n v="41.021015929310572"/>
    <n v="5.1410579374974077"/>
    <n v="16916.924116442566"/>
    <n v="41.021015929310572"/>
    <n v="5.1410579374974077"/>
  </r>
  <r>
    <n v="3654"/>
    <x v="1"/>
    <x v="2"/>
    <x v="3"/>
    <s v="62-304.520 (7)(b),(19), F.A.C."/>
    <x v="3"/>
    <x v="3"/>
    <x v="29"/>
    <x v="51"/>
    <s v="Freshwater marshes"/>
    <n v="6410"/>
    <x v="1"/>
    <s v="SRIDROW           City of Sebastian                          Indian River County"/>
    <x v="28"/>
    <x v="1"/>
    <m/>
    <m/>
    <n v="0"/>
    <n v="1"/>
    <n v="35"/>
    <n v="4.9072643284415003"/>
    <n v="37.101788936198957"/>
    <n v="4.2457434302029764"/>
    <n v="16261.403587743065"/>
    <n v="37.101788936198957"/>
    <n v="4.2457396767813824"/>
    <n v="16261.403587743065"/>
    <n v="37.101788936198957"/>
    <n v="4.2457396767813824"/>
  </r>
  <r>
    <n v="3655"/>
    <x v="1"/>
    <x v="2"/>
    <x v="3"/>
    <s v="62-304.520 (7)(b),(19), F.A.C."/>
    <x v="3"/>
    <x v="3"/>
    <x v="29"/>
    <x v="55"/>
    <s v="Mixed scrub-shrub wetland"/>
    <n v="6460"/>
    <x v="1"/>
    <s v="SRIDROW                                     Indian River County"/>
    <x v="28"/>
    <x v="1"/>
    <m/>
    <m/>
    <n v="0"/>
    <n v="1"/>
    <n v="6"/>
    <n v="0.75920025795826362"/>
    <n v="5.6867638118611783"/>
    <n v="0.60328680005175273"/>
    <n v="2409.1524119316236"/>
    <n v="5.6867638118611783"/>
    <n v="0.60328626672001973"/>
    <n v="2409.1524119316236"/>
    <n v="5.6867638118611783"/>
    <n v="0.60328626672001973"/>
  </r>
  <r>
    <n v="3656"/>
    <x v="1"/>
    <x v="2"/>
    <x v="3"/>
    <s v="62-304.520 (7)(b),(19), F.A.C."/>
    <x v="3"/>
    <x v="3"/>
    <x v="29"/>
    <x v="55"/>
    <s v="Mixed scrub-shrub wetland"/>
    <n v="6460"/>
    <x v="1"/>
    <s v="SRIDROW           City of Sebastian                          Indian River County"/>
    <x v="28"/>
    <x v="1"/>
    <m/>
    <m/>
    <n v="0"/>
    <n v="1"/>
    <n v="8"/>
    <n v="0.13713714341887592"/>
    <n v="0.98582701819067453"/>
    <n v="0.12611969442850254"/>
    <n v="480.63393006101558"/>
    <n v="0.98582701819067453"/>
    <n v="0.1261195829332154"/>
    <n v="480.63393006101558"/>
    <n v="0.98582701819067453"/>
    <n v="0.1261195829332154"/>
  </r>
  <r>
    <n v="3657"/>
    <x v="1"/>
    <x v="2"/>
    <x v="3"/>
    <s v="62-304.520 (7)(b),(19), F.A.C."/>
    <x v="3"/>
    <x v="3"/>
    <x v="29"/>
    <x v="93"/>
    <s v="Rural land in transition without positive indicators of intended activity"/>
    <n v="1000"/>
    <x v="0"/>
    <s v="SRIDROW                                     Indian River County"/>
    <x v="28"/>
    <x v="1"/>
    <m/>
    <m/>
    <n v="0"/>
    <n v="1"/>
    <n v="7"/>
    <n v="5.7623772170686284E-4"/>
    <n v="3.6361643873589807E-3"/>
    <n v="6.2866705504458626E-4"/>
    <n v="1.642173242632148"/>
    <n v="3.6361643873589807E-3"/>
    <n v="6.2866649927560518E-4"/>
    <n v="1.642173242632148"/>
    <n v="3.6361643873589807E-3"/>
    <n v="6.2866649927560518E-4"/>
  </r>
  <r>
    <n v="3658"/>
    <x v="1"/>
    <x v="2"/>
    <x v="3"/>
    <s v="62-304.520 (7)(b),(19), F.A.C."/>
    <x v="3"/>
    <x v="3"/>
    <x v="29"/>
    <x v="93"/>
    <s v="Rural land in transition without positive indicators of intended activity"/>
    <n v="1000"/>
    <x v="0"/>
    <s v="SRIDROW           City of Sebastian                          Indian River County"/>
    <x v="28"/>
    <x v="1"/>
    <m/>
    <m/>
    <n v="0"/>
    <n v="1"/>
    <n v="6"/>
    <n v="6.6770602572234288E-4"/>
    <n v="4.7183075972734656E-3"/>
    <n v="5.5969698104415492E-4"/>
    <n v="2.1573158254018749"/>
    <n v="4.7183075972734656E-3"/>
    <n v="5.5969648624771542E-4"/>
    <n v="2.1573158254018749"/>
    <n v="4.7183075972734656E-3"/>
    <n v="5.5969648624771542E-4"/>
  </r>
  <r>
    <n v="3659"/>
    <x v="1"/>
    <x v="2"/>
    <x v="3"/>
    <s v="62-304.520 (7)(b),(19), F.A.C."/>
    <x v="3"/>
    <x v="3"/>
    <x v="29"/>
    <x v="93"/>
    <s v="Rural land in transition without positive indicators of intended activity"/>
    <n v="3000"/>
    <x v="0"/>
    <s v="SRIDROW                                     Indian River County"/>
    <x v="28"/>
    <x v="1"/>
    <m/>
    <m/>
    <n v="0"/>
    <n v="1"/>
    <n v="14"/>
    <n v="0.81634722614154875"/>
    <n v="4.2296040744789449"/>
    <n v="0.47596501144745162"/>
    <n v="1801.1906050747771"/>
    <n v="4.2296040744789449"/>
    <n v="0.47596459067370978"/>
    <n v="1801.1906050747771"/>
    <n v="4.2296040744789449"/>
    <n v="0.47596459067370978"/>
  </r>
  <r>
    <n v="3660"/>
    <x v="1"/>
    <x v="2"/>
    <x v="3"/>
    <s v="62-304.520 (7)(b),(19), F.A.C."/>
    <x v="3"/>
    <x v="3"/>
    <x v="29"/>
    <x v="93"/>
    <s v="Rural land in transition without positive indicators of intended activity"/>
    <n v="3000"/>
    <x v="0"/>
    <s v="SRIDROW           City of Sebastian                          Indian River County"/>
    <x v="28"/>
    <x v="1"/>
    <m/>
    <m/>
    <n v="0"/>
    <n v="1"/>
    <n v="5"/>
    <n v="3.0592091415548141E-3"/>
    <n v="1.7708979415021482E-2"/>
    <n v="2.2101216181356458E-3"/>
    <n v="9.7359124814139157"/>
    <n v="1.7708979415021482E-2"/>
    <n v="2.2101196642921434E-3"/>
    <n v="9.7359124814139157"/>
    <n v="1.7708979415021482E-2"/>
    <n v="2.2101196642921434E-3"/>
  </r>
  <r>
    <n v="3661"/>
    <x v="1"/>
    <x v="2"/>
    <x v="3"/>
    <s v="62-304.520 (7)(b),(19), F.A.C."/>
    <x v="3"/>
    <x v="3"/>
    <x v="29"/>
    <x v="93"/>
    <s v="Rural land in transition without positive indicators of intended activity"/>
    <n v="7410"/>
    <x v="0"/>
    <s v="SRIDROW                                     Indian River County"/>
    <x v="28"/>
    <x v="1"/>
    <m/>
    <m/>
    <n v="0"/>
    <n v="1"/>
    <n v="42"/>
    <n v="6.6456788669599556"/>
    <n v="41.431348624925334"/>
    <n v="5.0132984023184024"/>
    <n v="19591.728662173537"/>
    <n v="41.431348624925334"/>
    <n v="5.01329397034488"/>
    <n v="19591.728662173537"/>
    <n v="41.431348624925334"/>
    <n v="5.01329397034488"/>
  </r>
  <r>
    <n v="3662"/>
    <x v="1"/>
    <x v="2"/>
    <x v="3"/>
    <s v="62-304.520 (7)(b),(19), F.A.C."/>
    <x v="3"/>
    <x v="3"/>
    <x v="29"/>
    <x v="93"/>
    <s v="Rural land in transition without positive indicators of intended activity"/>
    <n v="7410"/>
    <x v="0"/>
    <s v="SRIDROW           City of Sebastian                          Indian River County"/>
    <x v="28"/>
    <x v="1"/>
    <m/>
    <m/>
    <n v="0"/>
    <n v="1"/>
    <n v="25"/>
    <n v="1.1687248722107166"/>
    <n v="7.5363270011533974"/>
    <n v="0.95576349314834608"/>
    <n v="3733.1376551913349"/>
    <n v="7.5363270011533974"/>
    <n v="0.9557626482119097"/>
    <n v="3733.1376551913349"/>
    <n v="7.5363270011533974"/>
    <n v="0.9557626482119097"/>
  </r>
  <r>
    <n v="3663"/>
    <x v="1"/>
    <x v="2"/>
    <x v="3"/>
    <s v="62-304.520 (7)(b),(19), F.A.C."/>
    <x v="3"/>
    <x v="3"/>
    <x v="29"/>
    <x v="93"/>
    <s v="Rural land in transition without positive indicators of intended activity"/>
    <n v="7410"/>
    <x v="0"/>
    <s v="SRIDROW           City of Sebastian                         SRID Canals &amp; ROW Indian River County"/>
    <x v="28"/>
    <x v="1"/>
    <m/>
    <m/>
    <n v="0"/>
    <n v="1"/>
    <n v="5"/>
    <n v="2.870180632058552E-2"/>
    <n v="0.20928259674490471"/>
    <n v="2.717966602915136E-2"/>
    <n v="98.103951714349677"/>
    <n v="0.20928259674490471"/>
    <n v="2.7179642001146143E-2"/>
    <n v="98.103951714349677"/>
    <n v="0.20928259674490471"/>
    <n v="2.7179642001146143E-2"/>
  </r>
  <r>
    <n v="3664"/>
    <x v="1"/>
    <x v="2"/>
    <x v="3"/>
    <s v="62-304.520 (7)(b),(19), F.A.C."/>
    <x v="3"/>
    <x v="3"/>
    <x v="29"/>
    <x v="20"/>
    <s v="Roads and Highways"/>
    <n v="8140"/>
    <x v="0"/>
    <s v="SRIDROW                                     Indian River County"/>
    <x v="28"/>
    <x v="1"/>
    <m/>
    <m/>
    <n v="0"/>
    <n v="1"/>
    <n v="4"/>
    <n v="0.22575941134419492"/>
    <n v="1.9538121388614242"/>
    <n v="0.2442885860328968"/>
    <n v="829.26052781901899"/>
    <n v="1.9538121388614242"/>
    <n v="0.24428837007117718"/>
    <n v="829.26052781901899"/>
    <n v="1.9538121388614242"/>
    <n v="0.24428837007117718"/>
  </r>
  <r>
    <n v="3665"/>
    <x v="1"/>
    <x v="2"/>
    <x v="3"/>
    <s v="62-304.520 (7)(b),(19), F.A.C."/>
    <x v="3"/>
    <x v="3"/>
    <x v="30"/>
    <x v="5"/>
    <s v="Residential, Low Density-Less than two dwelling units/acre"/>
    <n v="1100"/>
    <x v="0"/>
    <s v="VLWCD                                    Indian River County"/>
    <x v="26"/>
    <x v="1"/>
    <m/>
    <m/>
    <n v="0"/>
    <n v="1"/>
    <n v="1"/>
    <n v="8.0544789133284601E-3"/>
    <n v="7.4837594714783073E-2"/>
    <n v="1.0827199522924959E-2"/>
    <n v="30.880616230207302"/>
    <n v="7.4837594714783073E-2"/>
    <n v="1.0827189951210301E-2"/>
    <n v="30.880616230207302"/>
    <n v="7.4837594714783073E-2"/>
    <n v="1.0827189951210301E-2"/>
  </r>
  <r>
    <n v="3666"/>
    <x v="1"/>
    <x v="2"/>
    <x v="3"/>
    <s v="62-304.520 (7)(b),(19), F.A.C."/>
    <x v="3"/>
    <x v="3"/>
    <x v="30"/>
    <x v="5"/>
    <s v="Residential, Low Density-Less than two dwelling units/acre"/>
    <n v="1100"/>
    <x v="0"/>
    <s v="VLWCD                         City of Fellsmere           Indian River County"/>
    <x v="26"/>
    <x v="1"/>
    <m/>
    <m/>
    <n v="0"/>
    <n v="1"/>
    <n v="9"/>
    <n v="0.10952869794989352"/>
    <n v="0.69849236831697703"/>
    <n v="8.4260962305153481E-2"/>
    <n v="345.51864711571852"/>
    <n v="0.69849236831697703"/>
    <n v="8.4260887814803162E-2"/>
    <n v="345.51864711571852"/>
    <n v="0.69849236831697703"/>
    <n v="8.4260887814803162E-2"/>
  </r>
  <r>
    <n v="3667"/>
    <x v="1"/>
    <x v="2"/>
    <x v="3"/>
    <s v="62-304.520 (7)(b),(19), F.A.C."/>
    <x v="3"/>
    <x v="3"/>
    <x v="30"/>
    <x v="8"/>
    <s v="Residential, Medium Density-Two-five dwellingunits per acre"/>
    <n v="1000"/>
    <x v="0"/>
    <s v="VLWCD                         City of Fellsmere           Indian River County"/>
    <x v="26"/>
    <x v="1"/>
    <m/>
    <m/>
    <n v="0"/>
    <n v="1"/>
    <n v="14"/>
    <n v="8.4660938728600037E-4"/>
    <n v="7.171484631378941E-3"/>
    <n v="9.440631310801015E-4"/>
    <n v="2.9434281084929914"/>
    <n v="7.171484631378941E-3"/>
    <n v="9.4406229648729236E-4"/>
    <n v="2.9434281084929914"/>
    <n v="7.171484631378941E-3"/>
    <n v="9.4406229648729236E-4"/>
  </r>
  <r>
    <n v="3668"/>
    <x v="1"/>
    <x v="2"/>
    <x v="3"/>
    <s v="62-304.520 (7)(b),(19), F.A.C."/>
    <x v="3"/>
    <x v="3"/>
    <x v="30"/>
    <x v="8"/>
    <s v="Residential, Medium Density-Two-five dwellingunits per acre"/>
    <n v="1200"/>
    <x v="0"/>
    <s v="VLWCD                                    Indian River County"/>
    <x v="26"/>
    <x v="1"/>
    <m/>
    <m/>
    <n v="0"/>
    <n v="1"/>
    <n v="79"/>
    <n v="2.0147021485443655"/>
    <n v="14.869872943736466"/>
    <n v="1.9748491544414462"/>
    <n v="6557.5251271471907"/>
    <n v="14.869872943736466"/>
    <n v="1.9748474085890211"/>
    <n v="6557.5251271471907"/>
    <n v="14.869872943736466"/>
    <n v="1.9748474085890211"/>
  </r>
  <r>
    <n v="3669"/>
    <x v="1"/>
    <x v="2"/>
    <x v="3"/>
    <s v="62-304.520 (7)(b),(19), F.A.C."/>
    <x v="3"/>
    <x v="3"/>
    <x v="30"/>
    <x v="8"/>
    <s v="Residential, Medium Density-Two-five dwellingunits per acre"/>
    <n v="1200"/>
    <x v="0"/>
    <s v="VLWCD                                   VLWCD Indian River County"/>
    <x v="26"/>
    <x v="1"/>
    <m/>
    <m/>
    <n v="0"/>
    <n v="1"/>
    <n v="10"/>
    <n v="5.642846946625011E-2"/>
    <n v="0.39943374964599021"/>
    <n v="5.2535465694898476E-2"/>
    <n v="178.55590029049421"/>
    <n v="0.39943374964599021"/>
    <n v="5.2535419251265113E-2"/>
    <n v="178.55590029049421"/>
    <n v="0.39943374964599021"/>
    <n v="5.2535419251265113E-2"/>
  </r>
  <r>
    <n v="3670"/>
    <x v="1"/>
    <x v="2"/>
    <x v="3"/>
    <s v="62-304.520 (7)(b),(19), F.A.C."/>
    <x v="3"/>
    <x v="3"/>
    <x v="30"/>
    <x v="8"/>
    <s v="Residential, Medium Density-Two-five dwellingunits per acre"/>
    <n v="1200"/>
    <x v="0"/>
    <s v="VLWCD                         City of Fellsmere           Indian River County"/>
    <x v="26"/>
    <x v="1"/>
    <m/>
    <m/>
    <n v="0"/>
    <n v="1"/>
    <n v="110"/>
    <n v="7.6737641423888299"/>
    <n v="64.441705903725762"/>
    <n v="8.629482725156441"/>
    <n v="26853.309641692718"/>
    <n v="64.441705903725762"/>
    <n v="8.6294750963189166"/>
    <n v="26853.309641692718"/>
    <n v="64.441705903725762"/>
    <n v="8.6294750963189166"/>
  </r>
  <r>
    <n v="3671"/>
    <x v="1"/>
    <x v="2"/>
    <x v="3"/>
    <s v="62-304.520 (7)(b),(19), F.A.C."/>
    <x v="3"/>
    <x v="3"/>
    <x v="30"/>
    <x v="8"/>
    <s v="Residential, Medium Density-Two-five dwellingunits per acre"/>
    <n v="1200"/>
    <x v="0"/>
    <s v="VLWCD                         City of Fellsmere          VLWCD Indian River County"/>
    <x v="26"/>
    <x v="1"/>
    <m/>
    <m/>
    <n v="0"/>
    <n v="1"/>
    <n v="12"/>
    <n v="0.26375181613778198"/>
    <n v="1.8716892615031795"/>
    <n v="0.2468476635133032"/>
    <n v="834.42981693517072"/>
    <n v="1.8716892615031795"/>
    <n v="0.24684744528924782"/>
    <n v="834.42981693517072"/>
    <n v="1.8716892615031795"/>
    <n v="0.24684744528924782"/>
  </r>
  <r>
    <n v="3672"/>
    <x v="1"/>
    <x v="2"/>
    <x v="3"/>
    <s v="62-304.520 (7)(b),(19), F.A.C."/>
    <x v="3"/>
    <x v="3"/>
    <x v="30"/>
    <x v="67"/>
    <s v="Tourist Services"/>
    <n v="1450"/>
    <x v="0"/>
    <s v="VLWCD                                    Indian River County"/>
    <x v="26"/>
    <x v="1"/>
    <m/>
    <m/>
    <n v="0"/>
    <n v="1"/>
    <n v="14"/>
    <n v="2.2735597551652797"/>
    <n v="20.329309660310422"/>
    <n v="2.7510418956397062"/>
    <n v="9035.2229432722343"/>
    <n v="20.329309660310422"/>
    <n v="2.7510394635991862"/>
    <n v="9035.2229432722343"/>
    <n v="20.329309660310422"/>
    <n v="2.7510394635991862"/>
  </r>
  <r>
    <n v="3673"/>
    <x v="1"/>
    <x v="2"/>
    <x v="3"/>
    <s v="62-304.520 (7)(b),(19), F.A.C."/>
    <x v="3"/>
    <x v="3"/>
    <x v="30"/>
    <x v="67"/>
    <s v="Tourist Services"/>
    <n v="1450"/>
    <x v="0"/>
    <s v="VLWCD                         City of Fellsmere           Indian River County"/>
    <x v="26"/>
    <x v="1"/>
    <m/>
    <m/>
    <n v="0"/>
    <n v="1"/>
    <n v="1"/>
    <n v="1.70517258362617E-5"/>
    <n v="1.2044078069705036E-4"/>
    <n v="1.6113615807849215E-5"/>
    <n v="5.3247267347466112E-2"/>
    <n v="1.2044078069705036E-4"/>
    <n v="1.6113601562713E-5"/>
    <n v="5.3247267347466112E-2"/>
    <n v="1.2044078069705036E-4"/>
    <n v="1.6113601562713E-5"/>
  </r>
  <r>
    <n v="3674"/>
    <x v="1"/>
    <x v="2"/>
    <x v="3"/>
    <s v="62-304.520 (7)(b),(19), F.A.C."/>
    <x v="3"/>
    <x v="3"/>
    <x v="30"/>
    <x v="14"/>
    <s v="Governmental"/>
    <n v="1750"/>
    <x v="0"/>
    <s v="VLWCD                                    Indian River County"/>
    <x v="26"/>
    <x v="1"/>
    <m/>
    <m/>
    <n v="0"/>
    <n v="1"/>
    <n v="2"/>
    <n v="0.34802383627088601"/>
    <n v="2.9501342665370784"/>
    <n v="0.40792576967457705"/>
    <n v="1326.9236020110188"/>
    <n v="2.9501342665370784"/>
    <n v="0.40792540905047903"/>
    <n v="1326.9236020110188"/>
    <n v="2.9501342665370784"/>
    <n v="0.40792540905047903"/>
  </r>
  <r>
    <n v="3675"/>
    <x v="1"/>
    <x v="2"/>
    <x v="3"/>
    <s v="62-304.520 (7)(b),(19), F.A.C."/>
    <x v="3"/>
    <x v="3"/>
    <x v="30"/>
    <x v="14"/>
    <s v="Governmental"/>
    <n v="1750"/>
    <x v="0"/>
    <s v="VLWCD                         City of Fellsmere           Indian River County"/>
    <x v="26"/>
    <x v="1"/>
    <m/>
    <m/>
    <n v="0"/>
    <n v="1"/>
    <n v="1"/>
    <n v="1.48082361848636E-4"/>
    <n v="1.2999200118917215E-3"/>
    <n v="1.8089637129657272E-4"/>
    <n v="0.58380708204417497"/>
    <n v="1.2999200118917215E-3"/>
    <n v="1.8089621137632399E-4"/>
    <n v="0.58380708204417497"/>
    <n v="1.2999200118917215E-3"/>
    <n v="1.8089621137632399E-4"/>
  </r>
  <r>
    <n v="3676"/>
    <x v="1"/>
    <x v="2"/>
    <x v="3"/>
    <s v="62-304.520 (7)(b),(19), F.A.C."/>
    <x v="3"/>
    <x v="3"/>
    <x v="30"/>
    <x v="16"/>
    <s v="Parks and Zoos"/>
    <n v="1850"/>
    <x v="0"/>
    <s v="VLWCD                                    Indian River County"/>
    <x v="26"/>
    <x v="1"/>
    <m/>
    <m/>
    <n v="0"/>
    <n v="1"/>
    <n v="6"/>
    <n v="4.6818542402324748E-2"/>
    <n v="0.42350182093830113"/>
    <n v="5.8197823851955516E-2"/>
    <n v="185.19516834363139"/>
    <n v="0.42350182093830113"/>
    <n v="5.8197772402551501E-2"/>
    <n v="185.19516834363139"/>
    <n v="0.42350182093830113"/>
    <n v="5.8197772402551501E-2"/>
  </r>
  <r>
    <n v="3677"/>
    <x v="1"/>
    <x v="2"/>
    <x v="3"/>
    <s v="62-304.520 (7)(b),(19), F.A.C."/>
    <x v="3"/>
    <x v="3"/>
    <x v="30"/>
    <x v="16"/>
    <s v="Parks and Zoos"/>
    <n v="1850"/>
    <x v="0"/>
    <s v="VLWCD                         City of Fellsmere           Indian River County"/>
    <x v="26"/>
    <x v="1"/>
    <m/>
    <m/>
    <n v="0"/>
    <n v="1"/>
    <n v="1"/>
    <n v="2.3798824576975702E-3"/>
    <n v="1.6809729638202424E-2"/>
    <n v="2.2489519219003507E-3"/>
    <n v="7.4316370493761656"/>
    <n v="1.6809729638202424E-2"/>
    <n v="2.24894993372917E-3"/>
    <n v="7.4316370493761656"/>
    <n v="1.6809729638202424E-2"/>
    <n v="2.24894993372917E-3"/>
  </r>
  <r>
    <n v="3678"/>
    <x v="1"/>
    <x v="2"/>
    <x v="3"/>
    <s v="62-304.520 (7)(b),(19), F.A.C."/>
    <x v="3"/>
    <x v="3"/>
    <x v="30"/>
    <x v="16"/>
    <s v="Parks and Zoos"/>
    <n v="1850"/>
    <x v="0"/>
    <s v="VLWCD                         City of Fellsmere          VLWCD Indian River County"/>
    <x v="26"/>
    <x v="1"/>
    <m/>
    <m/>
    <n v="0"/>
    <n v="1"/>
    <n v="1"/>
    <n v="2.7639379354592E-2"/>
    <n v="0.19522413504736497"/>
    <n v="2.6118783773791593E-2"/>
    <n v="86.30923555446077"/>
    <n v="0.19522413504736497"/>
    <n v="2.6118760683652299E-2"/>
    <n v="86.30923555446077"/>
    <n v="0.19522413504736497"/>
    <n v="2.6118760683652299E-2"/>
  </r>
  <r>
    <n v="3679"/>
    <x v="1"/>
    <x v="2"/>
    <x v="3"/>
    <s v="62-304.520 (7)(b),(19), F.A.C."/>
    <x v="3"/>
    <x v="3"/>
    <x v="30"/>
    <x v="0"/>
    <s v="Improved Pasture"/>
    <n v="2000"/>
    <x v="0"/>
    <s v="VLWCD                         City of Fellsmere           Indian River County"/>
    <x v="26"/>
    <x v="0"/>
    <m/>
    <m/>
    <n v="0"/>
    <n v="1"/>
    <n v="38"/>
    <n v="6.0894260982003541"/>
    <n v="40.088535834358943"/>
    <n v="6.0341279342678948"/>
    <n v="13797.011445685503"/>
    <n v="40.088535834358943"/>
    <n v="6.0341225998367252"/>
    <n v="13797.011445685503"/>
    <n v="40.088535834358943"/>
    <n v="6.0341225998367252"/>
  </r>
  <r>
    <n v="3680"/>
    <x v="1"/>
    <x v="2"/>
    <x v="3"/>
    <s v="62-304.520 (7)(b),(19), F.A.C."/>
    <x v="3"/>
    <x v="3"/>
    <x v="30"/>
    <x v="0"/>
    <s v="Improved Pasture"/>
    <n v="2110"/>
    <x v="0"/>
    <s v="VLWCD                         City of Fellsmere           Indian River County"/>
    <x v="26"/>
    <x v="0"/>
    <m/>
    <m/>
    <n v="0"/>
    <n v="1"/>
    <n v="13"/>
    <n v="5.7102937447410441E-2"/>
    <n v="0.29096037477898434"/>
    <n v="3.7128447737553985E-2"/>
    <n v="119.31477119664868"/>
    <n v="0.29096037477898434"/>
    <n v="3.712841491439365E-2"/>
    <n v="119.31477119664868"/>
    <n v="0.29096037477898434"/>
    <n v="3.712841491439365E-2"/>
  </r>
  <r>
    <n v="3681"/>
    <x v="1"/>
    <x v="2"/>
    <x v="3"/>
    <s v="62-304.520 (7)(b),(19), F.A.C."/>
    <x v="3"/>
    <x v="3"/>
    <x v="30"/>
    <x v="1"/>
    <s v="Woodland Pasture"/>
    <n v="2000"/>
    <x v="0"/>
    <s v="VLWCD                         City of Fellsmere           Indian River County"/>
    <x v="26"/>
    <x v="0"/>
    <m/>
    <m/>
    <n v="0"/>
    <n v="1"/>
    <n v="9"/>
    <n v="0.89910126149346925"/>
    <n v="5.1857187096835826"/>
    <n v="0.87823072397522117"/>
    <n v="1829.5155823986101"/>
    <n v="5.1857187096835826"/>
    <n v="0.87822994758111994"/>
    <n v="1829.5155823986101"/>
    <n v="5.1857187096835826"/>
    <n v="0.87822994758111994"/>
  </r>
  <r>
    <n v="3682"/>
    <x v="1"/>
    <x v="2"/>
    <x v="3"/>
    <s v="62-304.520 (7)(b),(19), F.A.C."/>
    <x v="3"/>
    <x v="3"/>
    <x v="30"/>
    <x v="1"/>
    <s v="Woodland Pasture"/>
    <n v="2130"/>
    <x v="0"/>
    <s v="VLWCD                         City of Fellsmere           Indian River County"/>
    <x v="26"/>
    <x v="0"/>
    <m/>
    <m/>
    <n v="0"/>
    <n v="1"/>
    <n v="2"/>
    <n v="1.2660254032213411E-4"/>
    <n v="7.6893848869071619E-4"/>
    <n v="1.109886412345817E-4"/>
    <n v="0.28289080323252846"/>
    <n v="7.6893848869071619E-4"/>
    <n v="1.1098854311580311E-4"/>
    <n v="0.28289080323252846"/>
    <n v="7.6893848869071619E-4"/>
    <n v="1.1098854311580311E-4"/>
  </r>
  <r>
    <n v="3683"/>
    <x v="1"/>
    <x v="2"/>
    <x v="3"/>
    <s v="62-304.520 (7)(b),(19), F.A.C."/>
    <x v="3"/>
    <x v="3"/>
    <x v="30"/>
    <x v="122"/>
    <s v="Aquaculture"/>
    <n v="2000"/>
    <x v="0"/>
    <s v="VLWCD                         City of Fellsmere           Indian River County"/>
    <x v="26"/>
    <x v="0"/>
    <m/>
    <m/>
    <n v="0"/>
    <n v="1"/>
    <n v="22"/>
    <n v="2.8273933016346469"/>
    <n v="21.721922684520589"/>
    <n v="3.0359220738300561"/>
    <n v="10483.623301820102"/>
    <n v="21.721922684520589"/>
    <n v="3.035919389943087"/>
    <n v="10483.623301820102"/>
    <n v="21.721922684520589"/>
    <n v="3.035919389943087"/>
  </r>
  <r>
    <n v="3684"/>
    <x v="1"/>
    <x v="2"/>
    <x v="3"/>
    <s v="62-304.520 (7)(b),(19), F.A.C."/>
    <x v="3"/>
    <x v="3"/>
    <x v="30"/>
    <x v="122"/>
    <s v="Aquaculture"/>
    <n v="2540"/>
    <x v="0"/>
    <s v="VLWCD                         City of Fellsmere           Indian River County"/>
    <x v="26"/>
    <x v="0"/>
    <m/>
    <m/>
    <n v="0"/>
    <n v="1"/>
    <n v="3"/>
    <n v="1.2369428594505579E-4"/>
    <n v="7.0032989723334434E-4"/>
    <n v="5.8909750186116984E-5"/>
    <n v="0.31290682176075185"/>
    <n v="7.0032989723334434E-4"/>
    <n v="5.8909698107339319E-5"/>
    <n v="0.31290682176075185"/>
    <n v="7.0032989723334434E-4"/>
    <n v="5.8909698107339319E-5"/>
  </r>
  <r>
    <n v="3685"/>
    <x v="1"/>
    <x v="2"/>
    <x v="3"/>
    <s v="62-304.520 (7)(b),(19), F.A.C."/>
    <x v="3"/>
    <x v="3"/>
    <x v="30"/>
    <x v="27"/>
    <s v="Shrub and Brushland"/>
    <n v="1000"/>
    <x v="1"/>
    <s v="VLWCD                         City of Fellsmere           Indian River County"/>
    <x v="26"/>
    <x v="1"/>
    <m/>
    <m/>
    <n v="0"/>
    <n v="1"/>
    <n v="4"/>
    <n v="7.0418028519776937E-2"/>
    <n v="0.3979415590208068"/>
    <n v="5.1718054160632417E-2"/>
    <n v="194.90547367445774"/>
    <n v="0.3979415590208068"/>
    <n v="5.1718008439626359E-2"/>
    <n v="194.90547367445774"/>
    <n v="0.3979415590208068"/>
    <n v="5.1718008439626359E-2"/>
  </r>
  <r>
    <n v="3686"/>
    <x v="1"/>
    <x v="2"/>
    <x v="3"/>
    <s v="62-304.520 (7)(b),(19), F.A.C."/>
    <x v="3"/>
    <x v="3"/>
    <x v="30"/>
    <x v="27"/>
    <s v="Shrub and Brushland"/>
    <n v="3200"/>
    <x v="1"/>
    <s v="VLWCD                                    Indian River County"/>
    <x v="26"/>
    <x v="1"/>
    <m/>
    <m/>
    <n v="0"/>
    <n v="1"/>
    <n v="7"/>
    <n v="4.6709646859325785E-2"/>
    <n v="0.21651721788760445"/>
    <n v="2.4855283148395232E-2"/>
    <n v="109.51166534366646"/>
    <n v="0.21651721788760445"/>
    <n v="2.4855261175245467E-2"/>
    <n v="109.51166534366646"/>
    <n v="0.21651721788760445"/>
    <n v="2.4855261175245467E-2"/>
  </r>
  <r>
    <n v="3687"/>
    <x v="1"/>
    <x v="2"/>
    <x v="3"/>
    <s v="62-304.520 (7)(b),(19), F.A.C."/>
    <x v="3"/>
    <x v="3"/>
    <x v="30"/>
    <x v="27"/>
    <s v="Shrub and Brushland"/>
    <n v="3200"/>
    <x v="1"/>
    <s v="VLWCD                         City of Fellsmere           Indian River County"/>
    <x v="26"/>
    <x v="1"/>
    <m/>
    <m/>
    <n v="0"/>
    <n v="1"/>
    <n v="634"/>
    <n v="98.302523113287364"/>
    <n v="459.62811957981273"/>
    <n v="54.18364068979146"/>
    <n v="215388.67562754458"/>
    <n v="459.62811957981273"/>
    <n v="54.183592789099819"/>
    <n v="215388.67562754458"/>
    <n v="459.62811957981273"/>
    <n v="54.183592789099819"/>
  </r>
  <r>
    <n v="3688"/>
    <x v="1"/>
    <x v="2"/>
    <x v="3"/>
    <s v="62-304.520 (7)(b),(19), F.A.C."/>
    <x v="3"/>
    <x v="3"/>
    <x v="30"/>
    <x v="4"/>
    <s v="Mixed Rangeland"/>
    <n v="2000"/>
    <x v="0"/>
    <s v="VLWCD                                    Indian River County"/>
    <x v="26"/>
    <x v="0"/>
    <m/>
    <m/>
    <n v="0"/>
    <n v="1"/>
    <n v="4"/>
    <n v="2.039133213461666E-2"/>
    <n v="0.1349867367275773"/>
    <n v="1.4913498531413735E-2"/>
    <n v="59.066954452379889"/>
    <n v="0.1349867367275773"/>
    <n v="1.491348534723333E-2"/>
    <n v="59.066954452379889"/>
    <n v="0.1349867367275773"/>
    <n v="1.491348534723333E-2"/>
  </r>
  <r>
    <n v="3689"/>
    <x v="1"/>
    <x v="2"/>
    <x v="3"/>
    <s v="62-304.520 (7)(b),(19), F.A.C."/>
    <x v="3"/>
    <x v="3"/>
    <x v="30"/>
    <x v="4"/>
    <s v="Mixed Rangeland"/>
    <n v="2000"/>
    <x v="0"/>
    <s v="VLWCD                         City of Fellsmere           Indian River County"/>
    <x v="26"/>
    <x v="0"/>
    <m/>
    <m/>
    <n v="0"/>
    <n v="1"/>
    <n v="309"/>
    <n v="69.920737984671547"/>
    <n v="485.15506532680769"/>
    <n v="53.102056874027397"/>
    <n v="202382.89574268015"/>
    <n v="485.15506532680769"/>
    <n v="53.102009929502834"/>
    <n v="202382.89574268015"/>
    <n v="485.15506532680769"/>
    <n v="53.102009929502834"/>
  </r>
  <r>
    <n v="3690"/>
    <x v="1"/>
    <x v="2"/>
    <x v="3"/>
    <s v="62-304.520 (7)(b),(19), F.A.C."/>
    <x v="3"/>
    <x v="3"/>
    <x v="30"/>
    <x v="4"/>
    <s v="Mixed Rangeland"/>
    <n v="3300"/>
    <x v="0"/>
    <s v="VLWCD                                    Indian River County"/>
    <x v="26"/>
    <x v="0"/>
    <m/>
    <m/>
    <n v="0"/>
    <n v="1"/>
    <n v="4"/>
    <n v="3.2156168053831972E-2"/>
    <n v="0.15905770220277313"/>
    <n v="1.7027954810658608E-2"/>
    <n v="66.077662725828219"/>
    <n v="0.15905770220277313"/>
    <n v="1.7027939757207042E-2"/>
    <n v="66.077662725828219"/>
    <n v="0.15905770220277313"/>
    <n v="1.7027939757207042E-2"/>
  </r>
  <r>
    <n v="3691"/>
    <x v="1"/>
    <x v="2"/>
    <x v="3"/>
    <s v="62-304.520 (7)(b),(19), F.A.C."/>
    <x v="3"/>
    <x v="3"/>
    <x v="30"/>
    <x v="4"/>
    <s v="Mixed Rangeland"/>
    <n v="3300"/>
    <x v="0"/>
    <s v="VLWCD                         City of Fellsmere           Indian River County"/>
    <x v="26"/>
    <x v="0"/>
    <m/>
    <m/>
    <n v="0"/>
    <n v="1"/>
    <n v="472"/>
    <n v="75.807940579222745"/>
    <n v="445.19390312785185"/>
    <n v="46.414326439803943"/>
    <n v="181393.20744499585"/>
    <n v="445.19390312785185"/>
    <n v="46.414285407523622"/>
    <n v="181393.20744499585"/>
    <n v="445.19390312785185"/>
    <n v="46.414285407523622"/>
  </r>
  <r>
    <n v="3692"/>
    <x v="1"/>
    <x v="2"/>
    <x v="3"/>
    <s v="62-304.520 (7)(b),(19), F.A.C."/>
    <x v="3"/>
    <x v="3"/>
    <x v="30"/>
    <x v="28"/>
    <s v="Pine flatwoods"/>
    <n v="1000"/>
    <x v="1"/>
    <s v="VLWCD                         City of Fellsmere           Indian River County"/>
    <x v="26"/>
    <x v="1"/>
    <m/>
    <m/>
    <n v="0"/>
    <n v="1"/>
    <n v="1"/>
    <n v="1.31569646159789E-5"/>
    <n v="9.6985962852314352E-5"/>
    <n v="1.2937288706567254E-5"/>
    <n v="4.6333781955836657E-2"/>
    <n v="9.6985962852314352E-5"/>
    <n v="1.29372772694422E-5"/>
    <n v="4.6333781955836657E-2"/>
    <n v="9.6985962852314352E-5"/>
    <n v="1.29372772694422E-5"/>
  </r>
  <r>
    <n v="3693"/>
    <x v="1"/>
    <x v="2"/>
    <x v="3"/>
    <s v="62-304.520 (7)(b),(19), F.A.C."/>
    <x v="3"/>
    <x v="3"/>
    <x v="30"/>
    <x v="28"/>
    <s v="Pine flatwoods"/>
    <n v="4110"/>
    <x v="1"/>
    <s v="VLWCD                                    Indian River County"/>
    <x v="26"/>
    <x v="1"/>
    <m/>
    <m/>
    <n v="0"/>
    <n v="1"/>
    <n v="15"/>
    <n v="1.1585735589891515"/>
    <n v="6.2826444830150354"/>
    <n v="0.49077257772877747"/>
    <n v="2777.6427483675939"/>
    <n v="6.2826444830150354"/>
    <n v="0.49077214386450529"/>
    <n v="2777.6427483675939"/>
    <n v="6.2826444830150354"/>
    <n v="0.49077214386450529"/>
  </r>
  <r>
    <n v="3694"/>
    <x v="1"/>
    <x v="2"/>
    <x v="3"/>
    <s v="62-304.520 (7)(b),(19), F.A.C."/>
    <x v="3"/>
    <x v="3"/>
    <x v="30"/>
    <x v="28"/>
    <s v="Pine flatwoods"/>
    <n v="4110"/>
    <x v="1"/>
    <s v="VLWCD                         City of Fellsmere           Indian River County"/>
    <x v="26"/>
    <x v="1"/>
    <m/>
    <m/>
    <n v="0"/>
    <n v="1"/>
    <n v="194"/>
    <n v="31.119818818178349"/>
    <n v="167.75292502683877"/>
    <n v="13.271434026127638"/>
    <n v="72884.572142670513"/>
    <n v="167.75292502683877"/>
    <n v="13.271422293603573"/>
    <n v="72884.572142670513"/>
    <n v="167.75292502683877"/>
    <n v="13.271422293603573"/>
  </r>
  <r>
    <n v="3695"/>
    <x v="1"/>
    <x v="2"/>
    <x v="3"/>
    <s v="62-304.520 (7)(b),(19), F.A.C."/>
    <x v="3"/>
    <x v="3"/>
    <x v="30"/>
    <x v="33"/>
    <s v="Hardwood Conifer Mixed"/>
    <n v="4340"/>
    <x v="1"/>
    <s v="VLWCD                                    Indian River County"/>
    <x v="26"/>
    <x v="1"/>
    <m/>
    <m/>
    <n v="0"/>
    <n v="1"/>
    <n v="7"/>
    <n v="0.20110941167529295"/>
    <n v="1.152393306833253"/>
    <n v="0.130235202555049"/>
    <n v="570.65104602440965"/>
    <n v="1.152393306833253"/>
    <n v="0.13023508742147369"/>
    <n v="570.65104602440965"/>
    <n v="1.152393306833253"/>
    <n v="0.13023508742147369"/>
  </r>
  <r>
    <n v="3696"/>
    <x v="1"/>
    <x v="2"/>
    <x v="3"/>
    <s v="62-304.520 (7)(b),(19), F.A.C."/>
    <x v="3"/>
    <x v="3"/>
    <x v="30"/>
    <x v="33"/>
    <s v="Hardwood Conifer Mixed"/>
    <n v="4340"/>
    <x v="1"/>
    <s v="VLWCD                         City of Fellsmere           Indian River County"/>
    <x v="26"/>
    <x v="1"/>
    <m/>
    <m/>
    <n v="0"/>
    <n v="1"/>
    <n v="233"/>
    <n v="26.168114367417424"/>
    <n v="156.85678164455055"/>
    <n v="18.5287234528233"/>
    <n v="73600.239321259753"/>
    <n v="156.85678164455055"/>
    <n v="18.528707072627025"/>
    <n v="73600.239321259753"/>
    <n v="156.85678164455055"/>
    <n v="18.528707072627025"/>
  </r>
  <r>
    <n v="3697"/>
    <x v="1"/>
    <x v="2"/>
    <x v="3"/>
    <s v="62-304.520 (7)(b),(19), F.A.C."/>
    <x v="3"/>
    <x v="3"/>
    <x v="30"/>
    <x v="39"/>
    <s v="Reservoirs"/>
    <n v="5300"/>
    <x v="1"/>
    <s v="VLWCD                                    Indian River County"/>
    <x v="26"/>
    <x v="1"/>
    <m/>
    <m/>
    <n v="0"/>
    <n v="1"/>
    <n v="1"/>
    <n v="9.3515051746912098E-4"/>
    <n v="1.8963881934135891E-3"/>
    <n v="2.0008231887951573E-4"/>
    <n v="1.8842553451207973"/>
    <n v="1.8963881934135891E-3"/>
    <n v="2.00082141998056E-4"/>
    <n v="1.8842553451207973"/>
    <n v="1.8963881934135891E-3"/>
    <n v="2.00082141998056E-4"/>
  </r>
  <r>
    <n v="3698"/>
    <x v="1"/>
    <x v="2"/>
    <x v="3"/>
    <s v="62-304.520 (7)(b),(19), F.A.C."/>
    <x v="3"/>
    <x v="3"/>
    <x v="30"/>
    <x v="39"/>
    <s v="Reservoirs"/>
    <n v="5300"/>
    <x v="1"/>
    <s v="VLWCD                         City of Fellsmere           Indian River County"/>
    <x v="26"/>
    <x v="1"/>
    <m/>
    <m/>
    <n v="0"/>
    <n v="1"/>
    <n v="1"/>
    <n v="1.2333609405744E-2"/>
    <n v="2.5011279812503593E-2"/>
    <n v="2.6388662829745489E-3"/>
    <n v="24.85126085402894"/>
    <n v="2.5011279812503593E-2"/>
    <n v="2.6388639501021402E-3"/>
    <n v="24.85126085402894"/>
    <n v="2.5011279812503593E-2"/>
    <n v="2.6388639501021402E-3"/>
  </r>
  <r>
    <n v="3699"/>
    <x v="1"/>
    <x v="2"/>
    <x v="3"/>
    <s v="62-304.520 (7)(b),(19), F.A.C."/>
    <x v="3"/>
    <x v="3"/>
    <x v="30"/>
    <x v="45"/>
    <s v="Mixed wetland hardwoods"/>
    <n v="6170"/>
    <x v="1"/>
    <s v="VLWCD                                    Indian River County"/>
    <x v="26"/>
    <x v="1"/>
    <m/>
    <m/>
    <n v="0"/>
    <n v="1"/>
    <n v="6"/>
    <n v="0.1893955639293029"/>
    <n v="1.1205568187830179"/>
    <n v="0.10139820074009954"/>
    <n v="459.41324589503063"/>
    <n v="1.1205568187830179"/>
    <n v="0.1013981110996862"/>
    <n v="459.41324589503063"/>
    <n v="1.1205568187830179"/>
    <n v="0.1013981110996862"/>
  </r>
  <r>
    <n v="3700"/>
    <x v="1"/>
    <x v="2"/>
    <x v="3"/>
    <s v="62-304.520 (7)(b),(19), F.A.C."/>
    <x v="3"/>
    <x v="3"/>
    <x v="30"/>
    <x v="45"/>
    <s v="Mixed wetland hardwoods"/>
    <n v="6170"/>
    <x v="1"/>
    <s v="VLWCD                         City of Fellsmere           Indian River County"/>
    <x v="26"/>
    <x v="1"/>
    <m/>
    <m/>
    <n v="0"/>
    <n v="1"/>
    <n v="65"/>
    <n v="12.198460819126069"/>
    <n v="72.461182344694762"/>
    <n v="6.9302053645707815"/>
    <n v="28141.884800578027"/>
    <n v="72.461182344694762"/>
    <n v="6.9301992379682504"/>
    <n v="28141.884800578027"/>
    <n v="72.461182344694762"/>
    <n v="6.9301992379682504"/>
  </r>
  <r>
    <n v="3701"/>
    <x v="1"/>
    <x v="2"/>
    <x v="3"/>
    <s v="62-304.520 (7)(b),(19), F.A.C."/>
    <x v="3"/>
    <x v="3"/>
    <x v="30"/>
    <x v="48"/>
    <s v="Cypress"/>
    <n v="6210"/>
    <x v="1"/>
    <s v="VLWCD                         City of Fellsmere           Indian River County"/>
    <x v="26"/>
    <x v="1"/>
    <m/>
    <m/>
    <n v="0"/>
    <n v="1"/>
    <n v="2"/>
    <n v="9.9733538771645702E-2"/>
    <n v="0.64938962287992741"/>
    <n v="6.8302459304434765E-2"/>
    <n v="274.28170796411018"/>
    <n v="0.64938962287992741"/>
    <n v="6.8302398922094193E-2"/>
    <n v="274.28170796411018"/>
    <n v="0.64938962287992741"/>
    <n v="6.8302398922094193E-2"/>
  </r>
  <r>
    <n v="3702"/>
    <x v="1"/>
    <x v="2"/>
    <x v="3"/>
    <s v="62-304.520 (7)(b),(19), F.A.C."/>
    <x v="3"/>
    <x v="3"/>
    <x v="30"/>
    <x v="49"/>
    <s v="Hydric pine flatwoods"/>
    <n v="6250"/>
    <x v="1"/>
    <s v="VLWCD                                    Indian River County"/>
    <x v="26"/>
    <x v="1"/>
    <m/>
    <m/>
    <n v="0"/>
    <n v="1"/>
    <n v="1"/>
    <n v="1.8397943866069098E-2"/>
    <n v="0.11467316444823532"/>
    <n v="1.3763980900354914E-2"/>
    <n v="52.524767815419132"/>
    <n v="0.11467316444823532"/>
    <n v="1.3763968732398E-2"/>
    <n v="52.524767815419132"/>
    <n v="0.11467316444823532"/>
    <n v="1.3763968732398E-2"/>
  </r>
  <r>
    <n v="3703"/>
    <x v="1"/>
    <x v="2"/>
    <x v="3"/>
    <s v="62-304.520 (7)(b),(19), F.A.C."/>
    <x v="3"/>
    <x v="3"/>
    <x v="30"/>
    <x v="49"/>
    <s v="Hydric pine flatwoods"/>
    <n v="6250"/>
    <x v="1"/>
    <s v="VLWCD                         City of Fellsmere           Indian River County"/>
    <x v="26"/>
    <x v="1"/>
    <m/>
    <m/>
    <n v="0"/>
    <n v="1"/>
    <n v="18"/>
    <n v="2.7592274145856077"/>
    <n v="12.744590695983632"/>
    <n v="1.3139914887260966"/>
    <n v="6081.9163329651155"/>
    <n v="12.744590695983632"/>
    <n v="1.3139903271005517"/>
    <n v="6081.9163329651155"/>
    <n v="12.744590695983632"/>
    <n v="1.3139903271005517"/>
  </r>
  <r>
    <n v="3704"/>
    <x v="1"/>
    <x v="2"/>
    <x v="3"/>
    <s v="62-304.520 (7)(b),(19), F.A.C."/>
    <x v="3"/>
    <x v="3"/>
    <x v="30"/>
    <x v="50"/>
    <s v="Wetland Forested Mixed"/>
    <n v="6300"/>
    <x v="1"/>
    <s v="VLWCD                         City of Fellsmere           Indian River County"/>
    <x v="26"/>
    <x v="1"/>
    <m/>
    <m/>
    <n v="0"/>
    <n v="1"/>
    <n v="35"/>
    <n v="4.3664113007868925"/>
    <n v="27.121492233799174"/>
    <n v="2.6417653907710354"/>
    <n v="10710.191278367794"/>
    <n v="27.121492233799174"/>
    <n v="2.6417630553356943"/>
    <n v="10710.191278367794"/>
    <n v="27.121492233799174"/>
    <n v="2.6417630553356943"/>
  </r>
  <r>
    <n v="3705"/>
    <x v="1"/>
    <x v="2"/>
    <x v="3"/>
    <s v="62-304.520 (7)(b),(19), F.A.C."/>
    <x v="3"/>
    <x v="3"/>
    <x v="30"/>
    <x v="51"/>
    <s v="Freshwater marshes"/>
    <n v="6410"/>
    <x v="1"/>
    <s v="VLWCD                         City of Fellsmere           Indian River County"/>
    <x v="26"/>
    <x v="1"/>
    <m/>
    <m/>
    <n v="0"/>
    <n v="1"/>
    <n v="183"/>
    <n v="24.659342453230128"/>
    <n v="131.04918937239466"/>
    <n v="12.3499653780994"/>
    <n v="52673.207375755213"/>
    <n v="131.04918937239466"/>
    <n v="12.349954460193628"/>
    <n v="52673.207375755213"/>
    <n v="131.04918937239466"/>
    <n v="12.349954460193628"/>
  </r>
  <r>
    <n v="3706"/>
    <x v="1"/>
    <x v="2"/>
    <x v="3"/>
    <s v="62-304.520 (7)(b),(19), F.A.C."/>
    <x v="3"/>
    <x v="3"/>
    <x v="30"/>
    <x v="53"/>
    <s v="Wet prairies"/>
    <n v="6430"/>
    <x v="1"/>
    <s v="FWCD     VLWCD                         City of Fellsmere           Indian River County"/>
    <x v="26"/>
    <x v="1"/>
    <m/>
    <m/>
    <n v="0"/>
    <n v="1"/>
    <n v="1"/>
    <n v="4.4426872842044399E-2"/>
    <n v="0.18272390332315946"/>
    <n v="1.4713773365526334E-2"/>
    <n v="99.395789943991673"/>
    <n v="0.18272390332315946"/>
    <n v="1.4713760357911601E-2"/>
    <n v="99.395789943991673"/>
    <n v="0.18272390332315946"/>
    <n v="1.4713760357911601E-2"/>
  </r>
  <r>
    <n v="3707"/>
    <x v="1"/>
    <x v="2"/>
    <x v="3"/>
    <s v="62-304.520 (7)(b),(19), F.A.C."/>
    <x v="3"/>
    <x v="3"/>
    <x v="30"/>
    <x v="53"/>
    <s v="Wet prairies"/>
    <n v="6430"/>
    <x v="1"/>
    <s v="VLWCD                         City of Fellsmere           Indian River County"/>
    <x v="26"/>
    <x v="1"/>
    <m/>
    <m/>
    <n v="0"/>
    <n v="1"/>
    <n v="179"/>
    <n v="24.582157640506345"/>
    <n v="110.4787575314926"/>
    <n v="9.9509899948678893"/>
    <n v="55698.980863324752"/>
    <n v="110.4787575314926"/>
    <n v="9.9509811977605516"/>
    <n v="55698.980863324752"/>
    <n v="110.4787575314926"/>
    <n v="9.9509811977605516"/>
  </r>
  <r>
    <n v="3708"/>
    <x v="1"/>
    <x v="2"/>
    <x v="3"/>
    <s v="62-304.520 (7)(b),(19), F.A.C."/>
    <x v="3"/>
    <x v="3"/>
    <x v="30"/>
    <x v="55"/>
    <s v="Mixed scrub-shrub wetland"/>
    <n v="1000"/>
    <x v="1"/>
    <s v="VLWCD                         City of Fellsmere           Indian River County"/>
    <x v="26"/>
    <x v="1"/>
    <m/>
    <m/>
    <n v="0"/>
    <n v="1"/>
    <n v="1"/>
    <n v="1.7340643293447699E-5"/>
    <n v="1.2782575885710276E-4"/>
    <n v="1.7051114386404452E-5"/>
    <n v="6.106709326836389E-2"/>
    <n v="1.2782575885710276E-4"/>
    <n v="1.70510993124788E-5"/>
    <n v="6.106709326836389E-2"/>
    <n v="1.2782575885710276E-4"/>
    <n v="1.70510993124788E-5"/>
  </r>
  <r>
    <n v="3709"/>
    <x v="1"/>
    <x v="2"/>
    <x v="3"/>
    <s v="62-304.520 (7)(b),(19), F.A.C."/>
    <x v="3"/>
    <x v="3"/>
    <x v="30"/>
    <x v="55"/>
    <s v="Mixed scrub-shrub wetland"/>
    <n v="6460"/>
    <x v="1"/>
    <s v="VLWCD                         City of Fellsmere           Indian River County"/>
    <x v="26"/>
    <x v="1"/>
    <m/>
    <m/>
    <n v="0"/>
    <n v="1"/>
    <n v="131"/>
    <n v="16.39623731783351"/>
    <n v="94.739623473742938"/>
    <n v="8.9294371382735189"/>
    <n v="36934.474478464479"/>
    <n v="94.739623473742938"/>
    <n v="8.9294292442632734"/>
    <n v="36934.474478464479"/>
    <n v="94.739623473742938"/>
    <n v="8.9294292442632734"/>
  </r>
  <r>
    <n v="3710"/>
    <x v="1"/>
    <x v="2"/>
    <x v="3"/>
    <s v="62-304.520 (7)(b),(19), F.A.C."/>
    <x v="3"/>
    <x v="3"/>
    <x v="30"/>
    <x v="93"/>
    <s v="Rural land in transition without positive indicators of intended activity"/>
    <n v="1000"/>
    <x v="0"/>
    <s v="VLWCD                         City of Fellsmere           Indian River County"/>
    <x v="26"/>
    <x v="1"/>
    <m/>
    <m/>
    <n v="0"/>
    <n v="1"/>
    <n v="9"/>
    <n v="0.10188267323117862"/>
    <n v="0.68314872011096417"/>
    <n v="8.275495773472813E-2"/>
    <n v="313.47919262979713"/>
    <n v="0.68314872011096417"/>
    <n v="8.2754884575751392E-2"/>
    <n v="313.47919262979713"/>
    <n v="0.68314872011096417"/>
    <n v="8.2754884575751392E-2"/>
  </r>
  <r>
    <n v="3711"/>
    <x v="1"/>
    <x v="2"/>
    <x v="3"/>
    <s v="62-304.520 (7)(b),(19), F.A.C."/>
    <x v="3"/>
    <x v="3"/>
    <x v="30"/>
    <x v="93"/>
    <s v="Rural land in transition without positive indicators of intended activity"/>
    <n v="7410"/>
    <x v="0"/>
    <s v="VLWCD                         City of Fellsmere           Indian River County"/>
    <x v="26"/>
    <x v="1"/>
    <m/>
    <m/>
    <n v="0"/>
    <n v="1"/>
    <n v="9"/>
    <n v="5.426918126139977E-2"/>
    <n v="0.36402814411763501"/>
    <n v="4.4107321376080401E-2"/>
    <n v="167.00966314133615"/>
    <n v="0.36402814411763501"/>
    <n v="4.4107282383292701E-2"/>
    <n v="167.00966314133615"/>
    <n v="0.36402814411763501"/>
    <n v="4.4107282383292701E-2"/>
  </r>
  <r>
    <n v="3712"/>
    <x v="1"/>
    <x v="2"/>
    <x v="3"/>
    <s v="62-304.520 (7)(b),(19), F.A.C."/>
    <x v="3"/>
    <x v="3"/>
    <x v="30"/>
    <x v="93"/>
    <s v="Rural land in transition without positive indicators of intended activity"/>
    <n v="7410"/>
    <x v="0"/>
    <s v="VLWCD                         City of Fellsmere          VLWCD Indian River County"/>
    <x v="26"/>
    <x v="1"/>
    <m/>
    <m/>
    <n v="0"/>
    <n v="1"/>
    <n v="2"/>
    <n v="2.5595198260224397E-2"/>
    <n v="0.18240544958216071"/>
    <n v="2.2815883673137652E-2"/>
    <n v="81.021601826628739"/>
    <n v="0.18240544958216071"/>
    <n v="2.2815863502905598E-2"/>
    <n v="81.021601826628739"/>
    <n v="0.18240544958216071"/>
    <n v="2.2815863502905598E-2"/>
  </r>
  <r>
    <n v="3713"/>
    <x v="1"/>
    <x v="2"/>
    <x v="3"/>
    <s v="62-304.520 (7)(b),(19), F.A.C."/>
    <x v="3"/>
    <x v="3"/>
    <x v="30"/>
    <x v="58"/>
    <s v="Communications"/>
    <n v="8200"/>
    <x v="0"/>
    <s v="VLWCD                         City of Fellsmere          VLWCD Indian River County"/>
    <x v="26"/>
    <x v="1"/>
    <m/>
    <m/>
    <n v="0"/>
    <n v="1"/>
    <n v="2"/>
    <n v="8.5311620208906203E-2"/>
    <n v="0.68395702932671798"/>
    <n v="9.4344604990504205E-2"/>
    <n v="307.98850750862584"/>
    <n v="0.68395702932671798"/>
    <n v="9.4344521585775692E-2"/>
    <n v="307.98850750862584"/>
    <n v="0.68395702932671798"/>
    <n v="9.4344521585775692E-2"/>
  </r>
  <r>
    <n v="3714"/>
    <x v="1"/>
    <x v="2"/>
    <x v="3"/>
    <s v="62-304.520 (7)(b),(19), F.A.C."/>
    <x v="3"/>
    <x v="3"/>
    <x v="30"/>
    <x v="108"/>
    <s v="Utilities"/>
    <n v="8300"/>
    <x v="0"/>
    <s v="VLWCD                         City of Fellsmere           Indian River County"/>
    <x v="26"/>
    <x v="1"/>
    <m/>
    <m/>
    <n v="0"/>
    <n v="1"/>
    <n v="4"/>
    <n v="0.75763323833964868"/>
    <n v="5.6387838398007153"/>
    <n v="0.7806382058594995"/>
    <n v="2843.8049615484115"/>
    <n v="5.6387838398007153"/>
    <n v="0.78063751574142159"/>
    <n v="2843.8049615484115"/>
    <n v="5.6387838398007153"/>
    <n v="0.78063751574142159"/>
  </r>
  <r>
    <n v="3715"/>
    <x v="1"/>
    <x v="2"/>
    <x v="3"/>
    <s v="62-304.520 (7)(b),(19), F.A.C."/>
    <x v="3"/>
    <x v="3"/>
    <x v="30"/>
    <x v="59"/>
    <s v="Electrical power facilities"/>
    <n v="1000"/>
    <x v="0"/>
    <s v="VLWCD                         City of Fellsmere           Indian River County"/>
    <x v="26"/>
    <x v="1"/>
    <m/>
    <m/>
    <n v="0"/>
    <n v="1"/>
    <n v="1"/>
    <n v="1.18463776443875E-4"/>
    <n v="6.6920566793434843E-4"/>
    <n v="8.6930760452711404E-5"/>
    <n v="0.3280086953031458"/>
    <n v="6.6920566793434843E-4"/>
    <n v="8.6930683602144004E-5"/>
    <n v="0.3280086953031458"/>
    <n v="6.6920566793434843E-4"/>
    <n v="8.6930683602144004E-5"/>
  </r>
  <r>
    <n v="3716"/>
    <x v="1"/>
    <x v="2"/>
    <x v="3"/>
    <s v="62-304.520 (7)(b),(19), F.A.C."/>
    <x v="3"/>
    <x v="3"/>
    <x v="30"/>
    <x v="59"/>
    <s v="Electrical power facilities"/>
    <n v="8310"/>
    <x v="0"/>
    <s v="VLWCD                         City of Fellsmere           Indian River County"/>
    <x v="26"/>
    <x v="1"/>
    <m/>
    <m/>
    <n v="0"/>
    <n v="1"/>
    <n v="1"/>
    <n v="1.86010555806345E-3"/>
    <n v="1.0507795883090011E-2"/>
    <n v="1.3649775107530883E-3"/>
    <n v="5.1503574809265515"/>
    <n v="1.0507795883090011E-2"/>
    <n v="1.3649763040536899E-3"/>
    <n v="5.1503574809265515"/>
    <n v="1.0507795883090011E-2"/>
    <n v="1.3649763040536899E-3"/>
  </r>
  <r>
    <n v="3717"/>
    <x v="1"/>
    <x v="2"/>
    <x v="3"/>
    <s v="62-304.520 (7)(b),(19), F.A.C."/>
    <x v="3"/>
    <x v="3"/>
    <x v="30"/>
    <x v="22"/>
    <s v="Electrical power transmission lines"/>
    <n v="8320"/>
    <x v="0"/>
    <s v="VLWCD                                    Indian River County"/>
    <x v="26"/>
    <x v="1"/>
    <m/>
    <m/>
    <n v="0"/>
    <n v="1"/>
    <n v="4"/>
    <n v="0.2478861536827941"/>
    <n v="1.4590040131128323"/>
    <n v="0.14624819880923051"/>
    <n v="652.47038035081925"/>
    <n v="1.4590040131128323"/>
    <n v="0.14624806951947084"/>
    <n v="652.47038035081925"/>
    <n v="1.4590040131128323"/>
    <n v="0.14624806951947084"/>
  </r>
  <r>
    <n v="3718"/>
    <x v="1"/>
    <x v="2"/>
    <x v="3"/>
    <s v="62-304.520 (7)(b),(19), F.A.C."/>
    <x v="3"/>
    <x v="3"/>
    <x v="30"/>
    <x v="22"/>
    <s v="Electrical power transmission lines"/>
    <n v="8320"/>
    <x v="0"/>
    <s v="VLWCD                         City of Fellsmere           Indian River County"/>
    <x v="26"/>
    <x v="1"/>
    <m/>
    <m/>
    <n v="0"/>
    <n v="1"/>
    <n v="53"/>
    <n v="4.6041755209662094"/>
    <n v="23.566168367864172"/>
    <n v="2.5470799748526551"/>
    <n v="10807.722970564013"/>
    <n v="23.566168367864172"/>
    <n v="2.5470777231233348"/>
    <n v="10807.722970564013"/>
    <n v="23.566168367864172"/>
    <n v="2.5470777231233348"/>
  </r>
  <r>
    <n v="3719"/>
    <x v="1"/>
    <x v="2"/>
    <x v="3"/>
    <s v="62-304.520 (7)(b),(20), F.A.C."/>
    <x v="3"/>
    <x v="3"/>
    <x v="0"/>
    <x v="0"/>
    <s v="Improved Pasture"/>
    <n v="2110"/>
    <x v="0"/>
    <s v="Brevard County"/>
    <x v="0"/>
    <x v="0"/>
    <m/>
    <m/>
    <n v="0"/>
    <n v="1"/>
    <n v="7"/>
    <n v="0.29013930131152649"/>
    <n v="1.9078759924609583"/>
    <n v="0.26971870276162641"/>
    <n v="813.82042268890723"/>
    <n v="1.9078759924609583"/>
    <n v="0.26971846431857899"/>
    <n v="813.82042268890723"/>
    <n v="1.9078759924609583"/>
    <n v="0.26971846431857899"/>
  </r>
  <r>
    <n v="3720"/>
    <x v="1"/>
    <x v="2"/>
    <x v="3"/>
    <s v="62-304.520 (7)(b),(20), F.A.C."/>
    <x v="3"/>
    <x v="3"/>
    <x v="0"/>
    <x v="1"/>
    <s v="Woodland Pasture"/>
    <n v="2130"/>
    <x v="0"/>
    <s v="Brevard County"/>
    <x v="0"/>
    <x v="0"/>
    <m/>
    <m/>
    <n v="0"/>
    <n v="1"/>
    <n v="2"/>
    <n v="1.8334928759423469E-2"/>
    <n v="0.16121350993499517"/>
    <n v="2.3480037797186777E-2"/>
    <n v="69.796098356448113"/>
    <n v="0.16121350993499517"/>
    <n v="2.3480017039813641E-2"/>
    <n v="69.796098356448113"/>
    <n v="0.16121350993499517"/>
    <n v="2.3480017039813641E-2"/>
  </r>
  <r>
    <n v="3721"/>
    <x v="1"/>
    <x v="2"/>
    <x v="3"/>
    <s v="62-304.520 (7)(b),(20), F.A.C."/>
    <x v="3"/>
    <x v="3"/>
    <x v="0"/>
    <x v="2"/>
    <s v="Citrus groves"/>
    <n v="2210"/>
    <x v="0"/>
    <s v="Brevard County"/>
    <x v="0"/>
    <x v="0"/>
    <m/>
    <m/>
    <n v="0"/>
    <n v="1"/>
    <n v="4"/>
    <n v="0.67752586776624579"/>
    <n v="4.8106676054934763"/>
    <n v="0.6819559413044175"/>
    <n v="2170.165795548035"/>
    <n v="4.8106676054934763"/>
    <n v="0.68195533842574785"/>
    <n v="2170.165795548035"/>
    <n v="4.8106676054934763"/>
    <n v="0.68195533842574785"/>
  </r>
  <r>
    <n v="3722"/>
    <x v="1"/>
    <x v="2"/>
    <x v="3"/>
    <s v="62-304.520 (7)(b),(20), F.A.C."/>
    <x v="3"/>
    <x v="3"/>
    <x v="0"/>
    <x v="122"/>
    <s v="Aquaculture"/>
    <n v="2540"/>
    <x v="0"/>
    <s v="Brevard County"/>
    <x v="0"/>
    <x v="0"/>
    <m/>
    <m/>
    <n v="0"/>
    <n v="1"/>
    <n v="10"/>
    <n v="2.0345855204393937"/>
    <n v="16.015644629579509"/>
    <n v="2.2978584307048271"/>
    <n v="7386.5381407446803"/>
    <n v="16.015644629579509"/>
    <n v="2.2978563992981758"/>
    <n v="7386.5381407446803"/>
    <n v="16.015644629579509"/>
    <n v="2.2978563992981758"/>
  </r>
  <r>
    <n v="3723"/>
    <x v="1"/>
    <x v="2"/>
    <x v="3"/>
    <s v="62-304.520 (7)(b),(20), F.A.C."/>
    <x v="3"/>
    <x v="3"/>
    <x v="0"/>
    <x v="4"/>
    <s v="Mixed Rangeland"/>
    <n v="3300"/>
    <x v="0"/>
    <s v="Brevard County"/>
    <x v="0"/>
    <x v="0"/>
    <m/>
    <m/>
    <n v="0"/>
    <n v="1"/>
    <n v="22"/>
    <n v="2.1257126889122464"/>
    <n v="15.352894743667491"/>
    <n v="2.1729535700329747"/>
    <n v="6685.7135254569948"/>
    <n v="15.352894743667491"/>
    <n v="2.1729516490476444"/>
    <n v="6685.7135254569948"/>
    <n v="15.352894743667491"/>
    <n v="2.1729516490476444"/>
  </r>
  <r>
    <n v="3724"/>
    <x v="1"/>
    <x v="2"/>
    <x v="3"/>
    <s v="62-304.520 (7)(b),(20), F.A.C."/>
    <x v="3"/>
    <x v="3"/>
    <x v="1"/>
    <x v="5"/>
    <s v="Residential, Low Density-Less than two dwelling units/acre"/>
    <n v="1100"/>
    <x v="0"/>
    <s v="Brevard County"/>
    <x v="0"/>
    <x v="1"/>
    <m/>
    <m/>
    <n v="0"/>
    <n v="1"/>
    <n v="285"/>
    <n v="38.600863749147884"/>
    <n v="315.02979269091202"/>
    <n v="45.064483567954213"/>
    <n v="141357.6219421202"/>
    <n v="315.02979269091202"/>
    <n v="45.06444372899356"/>
    <n v="141357.6219421202"/>
    <n v="315.02979269091202"/>
    <n v="45.06444372899356"/>
  </r>
  <r>
    <n v="3725"/>
    <x v="1"/>
    <x v="2"/>
    <x v="3"/>
    <s v="62-304.520 (7)(b),(20), F.A.C."/>
    <x v="3"/>
    <x v="3"/>
    <x v="1"/>
    <x v="8"/>
    <s v="Residential, Medium Density-Two-five dwellingunits per acre"/>
    <n v="1200"/>
    <x v="0"/>
    <s v="Brevard County"/>
    <x v="0"/>
    <x v="1"/>
    <m/>
    <m/>
    <n v="0"/>
    <n v="1"/>
    <n v="647"/>
    <n v="115.64249584065067"/>
    <n v="1058.1514247061466"/>
    <n v="155.65380014805868"/>
    <n v="428272.50541599991"/>
    <n v="1058.1514247061466"/>
    <n v="155.65366254333918"/>
    <n v="428272.50541599991"/>
    <n v="1058.1514247061466"/>
    <n v="155.65366254333918"/>
  </r>
  <r>
    <n v="3726"/>
    <x v="1"/>
    <x v="2"/>
    <x v="3"/>
    <s v="62-304.520 (7)(b),(20), F.A.C."/>
    <x v="3"/>
    <x v="3"/>
    <x v="1"/>
    <x v="9"/>
    <s v="Fixed Single Family Units"/>
    <n v="1210"/>
    <x v="0"/>
    <s v="Brevard County"/>
    <x v="0"/>
    <x v="1"/>
    <m/>
    <m/>
    <n v="0"/>
    <n v="1"/>
    <n v="2637"/>
    <n v="372.41128858466334"/>
    <n v="3380.5413011788842"/>
    <n v="496.33653158382668"/>
    <n v="1377674.4283998201"/>
    <n v="3380.5413011788842"/>
    <n v="496.33609280077644"/>
    <n v="1377674.4283998201"/>
    <n v="3380.5413011788842"/>
    <n v="496.33609280077644"/>
  </r>
  <r>
    <n v="3727"/>
    <x v="1"/>
    <x v="2"/>
    <x v="3"/>
    <s v="62-304.520 (7)(b),(20), F.A.C."/>
    <x v="3"/>
    <x v="3"/>
    <x v="1"/>
    <x v="62"/>
    <s v="Residential, High Density"/>
    <n v="1300"/>
    <x v="0"/>
    <s v="Brevard County"/>
    <x v="0"/>
    <x v="1"/>
    <m/>
    <m/>
    <n v="0"/>
    <n v="1"/>
    <n v="85"/>
    <n v="15.317082347701167"/>
    <n v="154.63900919193259"/>
    <n v="28.116892497380007"/>
    <n v="57370.245681887129"/>
    <n v="154.63900919193259"/>
    <n v="28.116867640825888"/>
    <n v="57370.245681887129"/>
    <n v="154.63900919193259"/>
    <n v="28.116867640825888"/>
  </r>
  <r>
    <n v="3728"/>
    <x v="1"/>
    <x v="2"/>
    <x v="3"/>
    <s v="62-304.520 (7)(b),(20), F.A.C."/>
    <x v="3"/>
    <x v="3"/>
    <x v="1"/>
    <x v="63"/>
    <s v="Mobile Home Units"/>
    <n v="1320"/>
    <x v="0"/>
    <s v="Brevard County"/>
    <x v="0"/>
    <x v="1"/>
    <m/>
    <m/>
    <n v="0"/>
    <n v="1"/>
    <n v="155"/>
    <n v="38.292465935118166"/>
    <n v="412.98880904628476"/>
    <n v="77.076665312139767"/>
    <n v="148439.60193091226"/>
    <n v="412.98880904628476"/>
    <n v="77.07659717302009"/>
    <n v="148439.60193091226"/>
    <n v="412.98880904628476"/>
    <n v="77.07659717302009"/>
  </r>
  <r>
    <n v="3729"/>
    <x v="1"/>
    <x v="2"/>
    <x v="3"/>
    <s v="62-304.520 (7)(b),(20), F.A.C."/>
    <x v="3"/>
    <x v="3"/>
    <x v="1"/>
    <x v="10"/>
    <s v="Residential, High density; Multiple Dwelling Units, Low Rise &lt;Two stories or less&gt;"/>
    <n v="1330"/>
    <x v="0"/>
    <s v="Brevard County"/>
    <x v="0"/>
    <x v="1"/>
    <m/>
    <m/>
    <n v="0"/>
    <n v="1"/>
    <n v="76"/>
    <n v="11.894394752454415"/>
    <n v="116.85111147203347"/>
    <n v="19.892927742467631"/>
    <n v="44246.231232140024"/>
    <n v="116.85111147203347"/>
    <n v="19.892910156255514"/>
    <n v="44246.231232140024"/>
    <n v="116.85111147203347"/>
    <n v="19.892910156255514"/>
  </r>
  <r>
    <n v="3730"/>
    <x v="1"/>
    <x v="2"/>
    <x v="3"/>
    <s v="62-304.520 (7)(b),(20), F.A.C."/>
    <x v="3"/>
    <x v="3"/>
    <x v="1"/>
    <x v="11"/>
    <s v="Commercial and Services"/>
    <n v="1400"/>
    <x v="0"/>
    <s v="Brevard County"/>
    <x v="0"/>
    <x v="1"/>
    <m/>
    <m/>
    <n v="0"/>
    <n v="1"/>
    <n v="27"/>
    <n v="4.4781611448283822"/>
    <n v="42.316897158786247"/>
    <n v="5.6979031745554058"/>
    <n v="17052.010708692225"/>
    <n v="42.316897158786247"/>
    <n v="5.6978981373615429"/>
    <n v="17052.010708692225"/>
    <n v="42.316897158786247"/>
    <n v="5.6978981373615429"/>
  </r>
  <r>
    <n v="3731"/>
    <x v="1"/>
    <x v="2"/>
    <x v="3"/>
    <s v="62-304.520 (7)(b),(20), F.A.C."/>
    <x v="3"/>
    <x v="3"/>
    <x v="1"/>
    <x v="64"/>
    <s v="Retail Sales and Services"/>
    <n v="1410"/>
    <x v="0"/>
    <s v="Brevard County"/>
    <x v="0"/>
    <x v="1"/>
    <m/>
    <m/>
    <n v="0"/>
    <n v="1"/>
    <n v="16"/>
    <n v="1.4665839761890391"/>
    <n v="14.876180568454734"/>
    <n v="2.0394776203136629"/>
    <n v="5497.6646442114888"/>
    <n v="14.876180568454734"/>
    <n v="2.0394758173268674"/>
    <n v="5497.6646442114888"/>
    <n v="14.876180568454734"/>
    <n v="2.0394758173268674"/>
  </r>
  <r>
    <n v="3732"/>
    <x v="1"/>
    <x v="2"/>
    <x v="3"/>
    <s v="62-304.520 (7)(b),(20), F.A.C."/>
    <x v="3"/>
    <x v="3"/>
    <x v="1"/>
    <x v="65"/>
    <s v="Wholesale Sales and Services &lt;Excluding warehouses associated with industrial use&gt;"/>
    <n v="1420"/>
    <x v="0"/>
    <s v="Brevard County"/>
    <x v="0"/>
    <x v="1"/>
    <m/>
    <m/>
    <n v="0"/>
    <n v="1"/>
    <n v="31"/>
    <n v="5.0510113083722432"/>
    <n v="45.444615816843289"/>
    <n v="6.2485651642598476"/>
    <n v="19398.363104645807"/>
    <n v="45.444615816843289"/>
    <n v="6.2485596402568566"/>
    <n v="19398.363104645807"/>
    <n v="45.444615816843289"/>
    <n v="6.2485596402568566"/>
  </r>
  <r>
    <n v="3733"/>
    <x v="1"/>
    <x v="2"/>
    <x v="3"/>
    <s v="62-304.520 (7)(b),(20), F.A.C."/>
    <x v="3"/>
    <x v="3"/>
    <x v="1"/>
    <x v="66"/>
    <s v="Professional Services"/>
    <n v="1430"/>
    <x v="0"/>
    <s v="Brevard County"/>
    <x v="0"/>
    <x v="1"/>
    <m/>
    <m/>
    <n v="0"/>
    <n v="1"/>
    <n v="9"/>
    <n v="0.80341520423656987"/>
    <n v="7.6465472295484087"/>
    <n v="1.0717768115223421"/>
    <n v="3010.0916434720166"/>
    <n v="7.6465472295484087"/>
    <n v="1.0717758640250936"/>
    <n v="3010.0916434720166"/>
    <n v="7.6465472295484087"/>
    <n v="1.0717758640250936"/>
  </r>
  <r>
    <n v="3734"/>
    <x v="1"/>
    <x v="2"/>
    <x v="3"/>
    <s v="62-304.520 (7)(b),(20), F.A.C."/>
    <x v="3"/>
    <x v="3"/>
    <x v="1"/>
    <x v="83"/>
    <s v="Cultural and Entertainment"/>
    <n v="1440"/>
    <x v="0"/>
    <s v="Brevard County"/>
    <x v="0"/>
    <x v="1"/>
    <m/>
    <m/>
    <n v="0"/>
    <n v="1"/>
    <n v="10"/>
    <n v="2.8623344638936676"/>
    <n v="26.049579932254279"/>
    <n v="3.4971523029394938"/>
    <n v="11306.643569073341"/>
    <n v="26.049579932254279"/>
    <n v="3.4971492113049778"/>
    <n v="11306.643569073341"/>
    <n v="26.049579932254279"/>
    <n v="3.4971492113049778"/>
  </r>
  <r>
    <n v="3735"/>
    <x v="1"/>
    <x v="2"/>
    <x v="3"/>
    <s v="62-304.520 (7)(b),(20), F.A.C."/>
    <x v="3"/>
    <x v="3"/>
    <x v="1"/>
    <x v="69"/>
    <s v="Institutional (Educational,religious,health and military facilities)"/>
    <n v="1700"/>
    <x v="0"/>
    <s v="Brevard County"/>
    <x v="0"/>
    <x v="1"/>
    <m/>
    <m/>
    <n v="0"/>
    <n v="1"/>
    <n v="8"/>
    <n v="0.65703079125946573"/>
    <n v="3.9388482328007788"/>
    <n v="0.5357126096288406"/>
    <n v="1952.3209892853579"/>
    <n v="3.9388482328007788"/>
    <n v="0.53571213603562662"/>
    <n v="1952.3209892853579"/>
    <n v="3.9388482328007788"/>
    <n v="0.53571213603562662"/>
  </r>
  <r>
    <n v="3736"/>
    <x v="1"/>
    <x v="2"/>
    <x v="3"/>
    <s v="62-304.520 (7)(b),(20), F.A.C."/>
    <x v="3"/>
    <x v="3"/>
    <x v="1"/>
    <x v="71"/>
    <s v="Religious"/>
    <n v="1720"/>
    <x v="0"/>
    <s v="Brevard County"/>
    <x v="0"/>
    <x v="1"/>
    <m/>
    <m/>
    <n v="0"/>
    <n v="1"/>
    <n v="6"/>
    <n v="0.93085644352000085"/>
    <n v="8.3378297796696668"/>
    <n v="1.1850849835005248"/>
    <n v="3580.2036981167403"/>
    <n v="8.3378297796696668"/>
    <n v="1.1850839358339298"/>
    <n v="3580.2036981167403"/>
    <n v="8.3378297796696668"/>
    <n v="1.1850839358339298"/>
  </r>
  <r>
    <n v="3737"/>
    <x v="1"/>
    <x v="2"/>
    <x v="3"/>
    <s v="62-304.520 (7)(b),(20), F.A.C."/>
    <x v="3"/>
    <x v="3"/>
    <x v="1"/>
    <x v="14"/>
    <s v="Governmental"/>
    <n v="1750"/>
    <x v="0"/>
    <s v="Brevard County"/>
    <x v="0"/>
    <x v="1"/>
    <m/>
    <m/>
    <n v="0"/>
    <n v="1"/>
    <n v="46"/>
    <n v="18.090440119141711"/>
    <n v="138.8918792199118"/>
    <n v="18.901496444927844"/>
    <n v="66415.984429636199"/>
    <n v="138.8918792199118"/>
    <n v="18.901479735184072"/>
    <n v="66415.984429636199"/>
    <n v="138.8918792199118"/>
    <n v="18.901479735184072"/>
  </r>
  <r>
    <n v="3738"/>
    <x v="1"/>
    <x v="2"/>
    <x v="3"/>
    <s v="62-304.520 (7)(b),(20), F.A.C."/>
    <x v="3"/>
    <x v="3"/>
    <x v="1"/>
    <x v="85"/>
    <s v="Marinas and Fish Camps"/>
    <n v="1840"/>
    <x v="0"/>
    <s v="Brevard County"/>
    <x v="0"/>
    <x v="1"/>
    <m/>
    <m/>
    <n v="0"/>
    <n v="1"/>
    <n v="14"/>
    <n v="2.580343440717487"/>
    <n v="18.59777656246597"/>
    <n v="2.6219358734196709"/>
    <n v="8532.2289494140769"/>
    <n v="18.59777656246597"/>
    <n v="2.6219335555144858"/>
    <n v="8532.2289494140769"/>
    <n v="18.59777656246597"/>
    <n v="2.6219335555144858"/>
  </r>
  <r>
    <n v="3739"/>
    <x v="1"/>
    <x v="2"/>
    <x v="3"/>
    <s v="62-304.520 (7)(b),(20), F.A.C."/>
    <x v="3"/>
    <x v="3"/>
    <x v="1"/>
    <x v="16"/>
    <s v="Parks and Zoos"/>
    <n v="1850"/>
    <x v="0"/>
    <s v="Brevard County"/>
    <x v="0"/>
    <x v="1"/>
    <m/>
    <m/>
    <n v="0"/>
    <n v="1"/>
    <n v="28"/>
    <n v="6.5620164549917739"/>
    <n v="54.1951991616179"/>
    <n v="7.2743083402836257"/>
    <n v="23644.749188858503"/>
    <n v="54.1951991616179"/>
    <n v="7.2743019094791306"/>
    <n v="23644.749188858503"/>
    <n v="54.1951991616179"/>
    <n v="7.2743019094791306"/>
  </r>
  <r>
    <n v="3740"/>
    <x v="1"/>
    <x v="2"/>
    <x v="3"/>
    <s v="62-304.520 (7)(b),(20), F.A.C."/>
    <x v="3"/>
    <x v="3"/>
    <x v="1"/>
    <x v="18"/>
    <s v="Spoil areas"/>
    <n v="7430"/>
    <x v="0"/>
    <s v="Brevard County"/>
    <x v="0"/>
    <x v="1"/>
    <m/>
    <m/>
    <n v="0"/>
    <n v="1"/>
    <n v="54"/>
    <n v="11.072720815656631"/>
    <n v="74.298233816405599"/>
    <n v="10.119002962200295"/>
    <n v="33121.784673589274"/>
    <n v="74.298233816405599"/>
    <n v="10.118994016562198"/>
    <n v="33121.784673589274"/>
    <n v="74.298233816405599"/>
    <n v="10.118994016562198"/>
  </r>
  <r>
    <n v="3741"/>
    <x v="1"/>
    <x v="2"/>
    <x v="3"/>
    <s v="62-304.520 (7)(b),(20), F.A.C."/>
    <x v="3"/>
    <x v="3"/>
    <x v="1"/>
    <x v="86"/>
    <s v="Communication Facilities"/>
    <n v="8220"/>
    <x v="0"/>
    <s v="Brevard County"/>
    <x v="0"/>
    <x v="1"/>
    <m/>
    <m/>
    <n v="0"/>
    <n v="1"/>
    <n v="2"/>
    <n v="5.6883912118524026E-2"/>
    <n v="0.28690259640522991"/>
    <n v="3.9259824429020401E-2"/>
    <n v="141.71803378454482"/>
    <n v="0.28690259640522991"/>
    <n v="3.9259789721630502E-2"/>
    <n v="141.71803378454482"/>
    <n v="0.28690259640522991"/>
    <n v="3.9259789721630502E-2"/>
  </r>
  <r>
    <n v="3742"/>
    <x v="1"/>
    <x v="2"/>
    <x v="3"/>
    <s v="62-304.520 (7)(b),(20), F.A.C."/>
    <x v="3"/>
    <x v="3"/>
    <x v="1"/>
    <x v="77"/>
    <s v="Water supply plants"/>
    <n v="8330"/>
    <x v="0"/>
    <s v="Brevard County"/>
    <x v="0"/>
    <x v="1"/>
    <m/>
    <m/>
    <n v="0"/>
    <n v="1"/>
    <n v="4"/>
    <n v="0.71126359103200631"/>
    <n v="6.3937700833816358"/>
    <n v="0.86562358469865108"/>
    <n v="2749.0849151471652"/>
    <n v="6.3937700833816358"/>
    <n v="0.86562281944980701"/>
    <n v="2749.0849151471652"/>
    <n v="6.3937700833816358"/>
    <n v="0.86562281944980701"/>
  </r>
  <r>
    <n v="3743"/>
    <x v="1"/>
    <x v="2"/>
    <x v="3"/>
    <s v="62-304.520 (7)(b),(20), F.A.C."/>
    <x v="3"/>
    <x v="3"/>
    <x v="27"/>
    <x v="67"/>
    <s v="Tourist Services"/>
    <n v="1450"/>
    <x v="0"/>
    <s v="City of Sebastian                          Indian River County"/>
    <x v="25"/>
    <x v="1"/>
    <m/>
    <m/>
    <n v="0"/>
    <n v="1"/>
    <n v="27"/>
    <n v="10.118524383677878"/>
    <n v="90.678357855228597"/>
    <n v="12.347691513914786"/>
    <n v="40665.033161732608"/>
    <n v="90.678357855228597"/>
    <n v="12.347680598019208"/>
    <n v="40665.033161732608"/>
    <n v="90.678357855228597"/>
    <n v="12.347680598019208"/>
  </r>
  <r>
    <n v="3744"/>
    <x v="1"/>
    <x v="2"/>
    <x v="3"/>
    <s v="62-304.520 (7)(b),(20), F.A.C."/>
    <x v="3"/>
    <x v="3"/>
    <x v="21"/>
    <x v="11"/>
    <s v="Commercial and Services"/>
    <n v="1400"/>
    <x v="0"/>
    <s v="FDOT District 4                                             Indian River County"/>
    <x v="21"/>
    <x v="1"/>
    <m/>
    <m/>
    <n v="0"/>
    <n v="1"/>
    <n v="4"/>
    <n v="7.3748665524113577E-2"/>
    <n v="0.77798027953086135"/>
    <n v="0.10276904404514513"/>
    <n v="277.06921553232593"/>
    <n v="0.77798027953086135"/>
    <n v="0.10276895319284651"/>
    <n v="277.06921553232593"/>
    <n v="0.77798027953086135"/>
    <n v="0.10276895319284651"/>
  </r>
  <r>
    <n v="3745"/>
    <x v="1"/>
    <x v="2"/>
    <x v="3"/>
    <s v="62-304.520 (7)(b),(20), F.A.C."/>
    <x v="3"/>
    <x v="3"/>
    <x v="21"/>
    <x v="27"/>
    <s v="Shrub and Brushland"/>
    <n v="3200"/>
    <x v="1"/>
    <s v="FDOT District 4                                             Indian River County"/>
    <x v="21"/>
    <x v="1"/>
    <m/>
    <m/>
    <n v="0"/>
    <n v="1"/>
    <n v="14"/>
    <n v="1.9888675198299535"/>
    <n v="9.2402651545105758"/>
    <n v="1.2313674155346284"/>
    <n v="4282.2298516642877"/>
    <n v="9.2402651545105758"/>
    <n v="1.2313663269523505"/>
    <n v="4282.2298516642877"/>
    <n v="9.2402651545105758"/>
    <n v="1.2313663269523505"/>
  </r>
  <r>
    <n v="3746"/>
    <x v="1"/>
    <x v="2"/>
    <x v="3"/>
    <s v="62-304.520 (7)(b),(20), F.A.C."/>
    <x v="3"/>
    <x v="3"/>
    <x v="21"/>
    <x v="128"/>
    <s v="Sand pine"/>
    <n v="4130"/>
    <x v="1"/>
    <s v="FDOT District 4                   City of Sebastian                          Indian River County"/>
    <x v="21"/>
    <x v="1"/>
    <m/>
    <m/>
    <n v="0"/>
    <n v="1"/>
    <n v="1"/>
    <n v="1.58101495832118E-3"/>
    <n v="1.2018798118833468E-2"/>
    <n v="1.6384103449586396E-3"/>
    <n v="5.6299778024748139"/>
    <n v="1.2018798118833468E-2"/>
    <n v="1.6384088965327301E-3"/>
    <n v="5.6299778024748139"/>
    <n v="1.2018798118833468E-2"/>
    <n v="1.6384088965327301E-3"/>
  </r>
  <r>
    <n v="3747"/>
    <x v="1"/>
    <x v="2"/>
    <x v="3"/>
    <s v="62-304.520 (7)(b),(20), F.A.C."/>
    <x v="3"/>
    <x v="3"/>
    <x v="21"/>
    <x v="36"/>
    <s v="Streams and waterways"/>
    <n v="5100"/>
    <x v="1"/>
    <s v="FDOT District 4                                             Indian River County"/>
    <x v="21"/>
    <x v="1"/>
    <m/>
    <m/>
    <n v="0"/>
    <n v="1"/>
    <n v="15"/>
    <n v="2.2613229741823346"/>
    <n v="2.3005536760202352"/>
    <n v="0.31096943324529402"/>
    <n v="1096.8470081279067"/>
    <n v="2.3005536760202352"/>
    <n v="0.31096915833480937"/>
    <n v="1096.8470081279067"/>
    <n v="2.3005536760202352"/>
    <n v="0.31096915833480937"/>
  </r>
  <r>
    <n v="3748"/>
    <x v="1"/>
    <x v="2"/>
    <x v="3"/>
    <s v="62-304.520 (7)(b),(20), F.A.C."/>
    <x v="3"/>
    <x v="3"/>
    <x v="21"/>
    <x v="40"/>
    <s v="Bays and estuaries"/>
    <n v="5400"/>
    <x v="1"/>
    <s v="FDOT District 4                                             Indian River County"/>
    <x v="21"/>
    <x v="1"/>
    <m/>
    <m/>
    <n v="0"/>
    <n v="1"/>
    <n v="7"/>
    <n v="0.67803367790671021"/>
    <n v="0.19123184500027951"/>
    <n v="2.4381667757616476E-2"/>
    <n v="75.655127003316807"/>
    <n v="0.19123184500027951"/>
    <n v="2.4381646203163205E-2"/>
    <n v="75.655127003316807"/>
    <n v="0.19123184500027951"/>
    <n v="2.4381646203163205E-2"/>
  </r>
  <r>
    <n v="3749"/>
    <x v="1"/>
    <x v="2"/>
    <x v="3"/>
    <s v="62-304.520 (7)(b),(20), F.A.C."/>
    <x v="3"/>
    <x v="3"/>
    <x v="21"/>
    <x v="20"/>
    <s v="Roads and Highways"/>
    <n v="8140"/>
    <x v="0"/>
    <s v="FDOT District 4                                             Indian River County"/>
    <x v="21"/>
    <x v="1"/>
    <m/>
    <m/>
    <n v="0"/>
    <n v="1"/>
    <n v="12"/>
    <n v="0.81986660040888915"/>
    <n v="5.4235935804167301"/>
    <n v="0.71697320909434881"/>
    <n v="2445.1774507693726"/>
    <n v="5.4235935804167301"/>
    <n v="0.7169725752588918"/>
    <n v="2445.1774507693726"/>
    <n v="5.4235935804167301"/>
    <n v="0.7169725752588918"/>
  </r>
  <r>
    <n v="3750"/>
    <x v="1"/>
    <x v="2"/>
    <x v="3"/>
    <s v="62-304.520 (7)(b),(20), F.A.C."/>
    <x v="3"/>
    <x v="3"/>
    <x v="2"/>
    <x v="11"/>
    <s v="Commercial and Services"/>
    <n v="1400"/>
    <x v="0"/>
    <s v="FDOT District 5                                            Brevard County"/>
    <x v="3"/>
    <x v="1"/>
    <m/>
    <m/>
    <n v="0"/>
    <n v="1"/>
    <n v="1"/>
    <n v="2.6271626867876899E-5"/>
    <n v="1.9663244546523945E-4"/>
    <n v="2.6189413230963156E-5"/>
    <n v="7.7546032507533502E-2"/>
    <n v="1.9663244546523945E-4"/>
    <n v="2.6189390078384401E-5"/>
    <n v="7.7546032507533502E-2"/>
    <n v="1.9663244546523945E-4"/>
    <n v="2.6189390078384401E-5"/>
  </r>
  <r>
    <n v="3751"/>
    <x v="1"/>
    <x v="2"/>
    <x v="3"/>
    <s v="62-304.520 (7)(b),(20), F.A.C."/>
    <x v="3"/>
    <x v="3"/>
    <x v="2"/>
    <x v="29"/>
    <s v="Upland Hardwood Forest"/>
    <n v="4200"/>
    <x v="1"/>
    <s v="FDOT District 5                                            Brevard County"/>
    <x v="3"/>
    <x v="1"/>
    <m/>
    <m/>
    <n v="0"/>
    <n v="1"/>
    <n v="4"/>
    <n v="0.13036712272568249"/>
    <n v="0.8369842527739122"/>
    <n v="0.11067359756478655"/>
    <n v="380.9601317262659"/>
    <n v="0.8369842527739122"/>
    <n v="0.11067349972451922"/>
    <n v="380.9601317262659"/>
    <n v="0.8369842527739122"/>
    <n v="0.11067349972451922"/>
  </r>
  <r>
    <n v="3752"/>
    <x v="1"/>
    <x v="2"/>
    <x v="3"/>
    <s v="62-304.520 (7)(b),(20), F.A.C."/>
    <x v="3"/>
    <x v="3"/>
    <x v="2"/>
    <x v="33"/>
    <s v="Hardwood Conifer Mixed"/>
    <n v="4340"/>
    <x v="1"/>
    <s v="FDOT District 5                                            Brevard County"/>
    <x v="3"/>
    <x v="1"/>
    <m/>
    <m/>
    <n v="0"/>
    <n v="1"/>
    <n v="4"/>
    <n v="5.2351535082530237E-2"/>
    <n v="0.38332942656743613"/>
    <n v="5.1013480963825381E-2"/>
    <n v="155.35307308137521"/>
    <n v="0.38332942656743613"/>
    <n v="5.1013435865692555E-2"/>
    <n v="155.35307308137521"/>
    <n v="0.38332942656743613"/>
    <n v="5.1013435865692555E-2"/>
  </r>
  <r>
    <n v="3753"/>
    <x v="1"/>
    <x v="2"/>
    <x v="3"/>
    <s v="62-304.520 (7)(b),(20), F.A.C."/>
    <x v="3"/>
    <x v="3"/>
    <x v="2"/>
    <x v="40"/>
    <s v="Bays and estuaries"/>
    <n v="5400"/>
    <x v="1"/>
    <s v="FDOT District 5                                            Brevard County"/>
    <x v="3"/>
    <x v="1"/>
    <m/>
    <m/>
    <n v="0"/>
    <n v="1"/>
    <n v="2"/>
    <n v="0.1221556330257003"/>
    <n v="0"/>
    <n v="0"/>
    <n v="0"/>
    <n v="0"/>
    <n v="0"/>
    <n v="0"/>
    <n v="0"/>
    <n v="0"/>
  </r>
  <r>
    <n v="3754"/>
    <x v="1"/>
    <x v="2"/>
    <x v="3"/>
    <s v="62-304.520 (7)(b),(20), F.A.C."/>
    <x v="3"/>
    <x v="3"/>
    <x v="2"/>
    <x v="40"/>
    <s v="Bays and estuaries"/>
    <n v="5400"/>
    <x v="1"/>
    <s v="FDOT District 5                                           Indian River County"/>
    <x v="3"/>
    <x v="1"/>
    <m/>
    <m/>
    <n v="0"/>
    <n v="1"/>
    <n v="1"/>
    <n v="1.0649386414119399E-3"/>
    <n v="0"/>
    <n v="0"/>
    <n v="0"/>
    <n v="0"/>
    <n v="0"/>
    <n v="0"/>
    <n v="0"/>
    <n v="0"/>
  </r>
  <r>
    <n v="3755"/>
    <x v="1"/>
    <x v="2"/>
    <x v="3"/>
    <s v="62-304.520 (7)(b),(20), F.A.C."/>
    <x v="3"/>
    <x v="3"/>
    <x v="2"/>
    <x v="20"/>
    <s v="Roads and Highways"/>
    <n v="8140"/>
    <x v="0"/>
    <s v="FDOT District 5                                            Brevard County"/>
    <x v="3"/>
    <x v="1"/>
    <m/>
    <m/>
    <n v="0"/>
    <n v="1"/>
    <n v="2"/>
    <n v="2.0030584604457881E-4"/>
    <n v="1.5250160488783256E-3"/>
    <n v="2.0233508457600361E-4"/>
    <n v="0.62259233015891358"/>
    <n v="1.5250160488783256E-3"/>
    <n v="2.0233490570300151E-4"/>
    <n v="0.62259233015891358"/>
    <n v="1.5250160488783256E-3"/>
    <n v="2.0233490570300151E-4"/>
  </r>
  <r>
    <n v="3756"/>
    <x v="1"/>
    <x v="2"/>
    <x v="3"/>
    <s v="62-304.520 (7)(b),(20), F.A.C."/>
    <x v="3"/>
    <x v="3"/>
    <x v="23"/>
    <x v="5"/>
    <s v="Residential, Low Density-Less than two dwelling units/acre"/>
    <n v="1100"/>
    <x v="0"/>
    <s v="Indian River County"/>
    <x v="18"/>
    <x v="1"/>
    <m/>
    <m/>
    <n v="0"/>
    <n v="1"/>
    <n v="31"/>
    <n v="1.9160122382960341"/>
    <n v="14.145192677923008"/>
    <n v="1.9927399553629872"/>
    <n v="6504.9968728238391"/>
    <n v="14.145192677923008"/>
    <n v="1.9927381936943158"/>
    <n v="6504.9968728238391"/>
    <n v="14.145192677923008"/>
    <n v="1.9927381936943158"/>
  </r>
  <r>
    <n v="3757"/>
    <x v="1"/>
    <x v="2"/>
    <x v="3"/>
    <s v="62-304.520 (7)(b),(20), F.A.C."/>
    <x v="3"/>
    <x v="3"/>
    <x v="23"/>
    <x v="8"/>
    <s v="Residential, Medium Density-Two-five dwellingunits per acre"/>
    <n v="1200"/>
    <x v="0"/>
    <s v="Indian River County"/>
    <x v="18"/>
    <x v="1"/>
    <m/>
    <m/>
    <n v="0"/>
    <n v="1"/>
    <n v="274"/>
    <n v="47.004300819546039"/>
    <n v="437.02257869514659"/>
    <n v="63.865087905389821"/>
    <n v="176565.71888009098"/>
    <n v="437.02257869514659"/>
    <n v="63.865031445878408"/>
    <n v="176565.71888009098"/>
    <n v="437.02257869514659"/>
    <n v="63.865031445878408"/>
  </r>
  <r>
    <n v="3758"/>
    <x v="1"/>
    <x v="2"/>
    <x v="3"/>
    <s v="62-304.520 (7)(b),(20), F.A.C."/>
    <x v="3"/>
    <x v="3"/>
    <x v="23"/>
    <x v="9"/>
    <s v="Fixed Single Family Units"/>
    <n v="1210"/>
    <x v="0"/>
    <s v="Indian River County"/>
    <x v="18"/>
    <x v="1"/>
    <m/>
    <m/>
    <n v="0"/>
    <n v="1"/>
    <n v="841"/>
    <n v="95.872765093766859"/>
    <n v="864.0256644558583"/>
    <n v="126.88079107774912"/>
    <n v="350268.85948691121"/>
    <n v="864.0256644558583"/>
    <n v="126.88067890961891"/>
    <n v="350268.85948691121"/>
    <n v="864.0256644558583"/>
    <n v="126.88067890961891"/>
  </r>
  <r>
    <n v="3759"/>
    <x v="1"/>
    <x v="2"/>
    <x v="3"/>
    <s v="62-304.520 (7)(b),(20), F.A.C."/>
    <x v="3"/>
    <x v="3"/>
    <x v="23"/>
    <x v="10"/>
    <s v="Residential, High density; Multiple Dwelling Units, Low Rise &lt;Two stories or less&gt;"/>
    <n v="1330"/>
    <x v="0"/>
    <s v="Indian River County"/>
    <x v="18"/>
    <x v="1"/>
    <m/>
    <m/>
    <n v="0"/>
    <n v="1"/>
    <n v="16"/>
    <n v="3.5049262311992804"/>
    <n v="35.8786755818534"/>
    <n v="6.2956780164939472"/>
    <n v="13025.340119143075"/>
    <n v="35.8786755818534"/>
    <n v="6.2956724508411614"/>
    <n v="13025.340119143075"/>
    <n v="35.8786755818534"/>
    <n v="6.2956724508411614"/>
  </r>
  <r>
    <n v="3760"/>
    <x v="1"/>
    <x v="2"/>
    <x v="3"/>
    <s v="62-304.520 (7)(b),(20), F.A.C."/>
    <x v="3"/>
    <x v="3"/>
    <x v="23"/>
    <x v="11"/>
    <s v="Commercial and Services"/>
    <n v="1400"/>
    <x v="0"/>
    <s v="Indian River County"/>
    <x v="18"/>
    <x v="1"/>
    <m/>
    <m/>
    <n v="0"/>
    <n v="1"/>
    <n v="67"/>
    <n v="9.5910061676018454"/>
    <n v="95.773208590410334"/>
    <n v="12.938871497838612"/>
    <n v="36359.455085530702"/>
    <n v="95.773208590410334"/>
    <n v="12.938860059314255"/>
    <n v="36359.455085530702"/>
    <n v="95.773208590410334"/>
    <n v="12.938860059314255"/>
  </r>
  <r>
    <n v="3761"/>
    <x v="1"/>
    <x v="2"/>
    <x v="3"/>
    <s v="62-304.520 (7)(b),(20), F.A.C."/>
    <x v="3"/>
    <x v="3"/>
    <x v="23"/>
    <x v="64"/>
    <s v="Retail Sales and Services"/>
    <n v="1410"/>
    <x v="0"/>
    <s v="Indian River County"/>
    <x v="18"/>
    <x v="1"/>
    <m/>
    <m/>
    <n v="0"/>
    <n v="1"/>
    <n v="77"/>
    <n v="24.837385869815009"/>
    <n v="224.81970250568099"/>
    <n v="30.461262747709149"/>
    <n v="99295.831255169964"/>
    <n v="224.81970250568099"/>
    <n v="30.461235818629902"/>
    <n v="99295.831255169964"/>
    <n v="224.81970250568099"/>
    <n v="30.461235818629902"/>
  </r>
  <r>
    <n v="3762"/>
    <x v="1"/>
    <x v="2"/>
    <x v="3"/>
    <s v="62-304.520 (7)(b),(20), F.A.C."/>
    <x v="3"/>
    <x v="3"/>
    <x v="23"/>
    <x v="66"/>
    <s v="Professional Services"/>
    <n v="1430"/>
    <x v="0"/>
    <s v="Indian River County"/>
    <x v="18"/>
    <x v="1"/>
    <m/>
    <m/>
    <n v="0"/>
    <n v="1"/>
    <n v="57"/>
    <n v="8.73570739361233"/>
    <n v="82.968242051635059"/>
    <n v="11.196831291234609"/>
    <n v="34495.643888328741"/>
    <n v="82.968242051635059"/>
    <n v="11.196821392749454"/>
    <n v="34495.643888328741"/>
    <n v="82.968242051635059"/>
    <n v="11.196821392749454"/>
  </r>
  <r>
    <n v="3763"/>
    <x v="1"/>
    <x v="2"/>
    <x v="3"/>
    <s v="62-304.520 (7)(b),(20), F.A.C."/>
    <x v="3"/>
    <x v="3"/>
    <x v="23"/>
    <x v="67"/>
    <s v="Tourist Services"/>
    <n v="1450"/>
    <x v="0"/>
    <s v="Indian River County"/>
    <x v="18"/>
    <x v="1"/>
    <m/>
    <m/>
    <n v="0"/>
    <n v="1"/>
    <n v="21"/>
    <n v="1.8735823870128994"/>
    <n v="21.358185288939769"/>
    <n v="2.8765946202160992"/>
    <n v="7338.7166135666548"/>
    <n v="21.358185288939769"/>
    <n v="2.8765920771815217"/>
    <n v="7338.7166135666548"/>
    <n v="21.358185288939769"/>
    <n v="2.8765920771815217"/>
  </r>
  <r>
    <n v="3764"/>
    <x v="1"/>
    <x v="2"/>
    <x v="3"/>
    <s v="62-304.520 (7)(b),(20), F.A.C."/>
    <x v="3"/>
    <x v="3"/>
    <x v="23"/>
    <x v="69"/>
    <s v="Institutional (Educational,religious,health and military facilities)"/>
    <n v="1700"/>
    <x v="0"/>
    <s v="Indian River County"/>
    <x v="18"/>
    <x v="1"/>
    <m/>
    <m/>
    <n v="0"/>
    <n v="1"/>
    <n v="13"/>
    <n v="0.67191198481212777"/>
    <n v="6.070251013876466"/>
    <n v="0.84917836066960117"/>
    <n v="2573.9412559566317"/>
    <n v="6.070251013876466"/>
    <n v="0.84917760995904867"/>
    <n v="2573.9412559566317"/>
    <n v="6.070251013876466"/>
    <n v="0.84917760995904867"/>
  </r>
  <r>
    <n v="3765"/>
    <x v="1"/>
    <x v="2"/>
    <x v="3"/>
    <s v="62-304.520 (7)(b),(20), F.A.C."/>
    <x v="3"/>
    <x v="3"/>
    <x v="23"/>
    <x v="71"/>
    <s v="Religious"/>
    <n v="1720"/>
    <x v="0"/>
    <s v="Indian River County"/>
    <x v="18"/>
    <x v="1"/>
    <m/>
    <m/>
    <n v="0"/>
    <n v="1"/>
    <n v="8"/>
    <n v="0.68931179437788381"/>
    <n v="6.1062386153684276"/>
    <n v="0.86229940614856493"/>
    <n v="2625.1470227000796"/>
    <n v="6.1062386153684276"/>
    <n v="0.86229864383843968"/>
    <n v="2625.1470227000796"/>
    <n v="6.1062386153684276"/>
    <n v="0.86229864383843968"/>
  </r>
  <r>
    <n v="3766"/>
    <x v="1"/>
    <x v="2"/>
    <x v="3"/>
    <s v="62-304.520 (7)(b),(20), F.A.C."/>
    <x v="3"/>
    <x v="3"/>
    <x v="23"/>
    <x v="72"/>
    <s v="Medical and Health Care"/>
    <n v="1740"/>
    <x v="0"/>
    <s v="Indian River County"/>
    <x v="18"/>
    <x v="1"/>
    <m/>
    <m/>
    <n v="0"/>
    <n v="1"/>
    <n v="56"/>
    <n v="18.979794414927987"/>
    <n v="158.66682948580251"/>
    <n v="21.349906307990096"/>
    <n v="72486.774149728677"/>
    <n v="158.66682948580251"/>
    <n v="21.349887433745653"/>
    <n v="72486.774149728677"/>
    <n v="158.66682948580251"/>
    <n v="21.349887433745653"/>
  </r>
  <r>
    <n v="3767"/>
    <x v="1"/>
    <x v="2"/>
    <x v="3"/>
    <s v="62-304.520 (7)(b),(20), F.A.C."/>
    <x v="3"/>
    <x v="3"/>
    <x v="23"/>
    <x v="14"/>
    <s v="Governmental"/>
    <n v="1750"/>
    <x v="0"/>
    <s v="Indian River County"/>
    <x v="18"/>
    <x v="1"/>
    <m/>
    <m/>
    <n v="0"/>
    <n v="1"/>
    <n v="71"/>
    <n v="14.449627679060972"/>
    <n v="116.5314695193494"/>
    <n v="15.897144196516303"/>
    <n v="54270.37698732171"/>
    <n v="116.5314695193494"/>
    <n v="15.897130142750406"/>
    <n v="54270.37698732171"/>
    <n v="116.5314695193494"/>
    <n v="15.897130142750406"/>
  </r>
  <r>
    <n v="3768"/>
    <x v="1"/>
    <x v="2"/>
    <x v="3"/>
    <s v="62-304.520 (7)(b),(20), F.A.C."/>
    <x v="3"/>
    <x v="3"/>
    <x v="23"/>
    <x v="108"/>
    <s v="Utilities"/>
    <n v="8300"/>
    <x v="0"/>
    <s v="Indian River County"/>
    <x v="18"/>
    <x v="1"/>
    <m/>
    <m/>
    <n v="0"/>
    <n v="1"/>
    <n v="25"/>
    <n v="4.1863443719389322"/>
    <n v="32.605100875131207"/>
    <n v="4.6336101474745979"/>
    <n v="15164.219300301949"/>
    <n v="32.605100875131207"/>
    <n v="4.6336060511619808"/>
    <n v="15164.219300301949"/>
    <n v="32.605100875131207"/>
    <n v="4.6336060511619808"/>
  </r>
  <r>
    <n v="3769"/>
    <x v="1"/>
    <x v="2"/>
    <x v="3"/>
    <s v="62-304.520 (7)(b),(20), F.A.C."/>
    <x v="3"/>
    <x v="3"/>
    <x v="23"/>
    <x v="77"/>
    <s v="Water supply plants"/>
    <n v="8330"/>
    <x v="0"/>
    <s v="Indian River County"/>
    <x v="18"/>
    <x v="1"/>
    <m/>
    <m/>
    <n v="0"/>
    <n v="1"/>
    <n v="1"/>
    <n v="9.7682834087467595E-3"/>
    <n v="8.5983866641723763E-2"/>
    <n v="1.1609329343964287E-2"/>
    <n v="37.524173183265461"/>
    <n v="8.5983866641723763E-2"/>
    <n v="1.16093190808129E-2"/>
    <n v="37.524173183265461"/>
    <n v="8.5983866641723763E-2"/>
    <n v="1.16093190808129E-2"/>
  </r>
  <r>
    <n v="3770"/>
    <x v="1"/>
    <x v="2"/>
    <x v="3"/>
    <s v="62-304.520 (7)(b),(20), F.A.C."/>
    <x v="3"/>
    <x v="3"/>
    <x v="4"/>
    <x v="14"/>
    <s v="Governmental"/>
    <n v="3000"/>
    <x v="0"/>
    <s v="Indian River County"/>
    <x v="18"/>
    <x v="1"/>
    <m/>
    <m/>
    <n v="0"/>
    <n v="1"/>
    <n v="4"/>
    <n v="0.23705751233656408"/>
    <n v="1.8794719780488525"/>
    <n v="0.26127755085453419"/>
    <n v="893.34625668176352"/>
    <n v="1.8794719780488525"/>
    <n v="0.2612773198738314"/>
    <n v="893.34625668176352"/>
    <m/>
    <m/>
  </r>
  <r>
    <n v="3771"/>
    <x v="1"/>
    <x v="2"/>
    <x v="3"/>
    <s v="62-304.520 (7)(b),(20), F.A.C."/>
    <x v="3"/>
    <x v="3"/>
    <x v="4"/>
    <x v="26"/>
    <s v="Herbaceous Dry Prairie"/>
    <n v="3100"/>
    <x v="1"/>
    <s v="Brevard County"/>
    <x v="0"/>
    <x v="1"/>
    <m/>
    <m/>
    <n v="0"/>
    <n v="1"/>
    <n v="49"/>
    <n v="7.7982248193368866"/>
    <n v="40.698870483544027"/>
    <n v="5.8618028574920169"/>
    <n v="19148.451788313061"/>
    <n v="40.698870483544027"/>
    <n v="5.8617976754037082"/>
    <n v="19148.451788313061"/>
    <m/>
    <m/>
  </r>
  <r>
    <n v="3772"/>
    <x v="1"/>
    <x v="2"/>
    <x v="3"/>
    <s v="62-304.520 (7)(b),(20), F.A.C."/>
    <x v="3"/>
    <x v="3"/>
    <x v="4"/>
    <x v="27"/>
    <s v="Shrub and Brushland"/>
    <n v="3200"/>
    <x v="1"/>
    <s v="Brevard County"/>
    <x v="0"/>
    <x v="1"/>
    <m/>
    <m/>
    <n v="0"/>
    <n v="1"/>
    <n v="212"/>
    <n v="54.227568102659156"/>
    <n v="279.81428522000073"/>
    <n v="36.755769830347006"/>
    <n v="128091.65101402617"/>
    <n v="279.81428522000073"/>
    <n v="36.755737336650135"/>
    <n v="128091.65101402617"/>
    <m/>
    <m/>
  </r>
  <r>
    <n v="3773"/>
    <x v="1"/>
    <x v="2"/>
    <x v="3"/>
    <s v="62-304.520 (7)(b),(20), F.A.C."/>
    <x v="3"/>
    <x v="3"/>
    <x v="4"/>
    <x v="27"/>
    <s v="Shrub and Brushland"/>
    <n v="3200"/>
    <x v="1"/>
    <s v="Indian River County"/>
    <x v="18"/>
    <x v="1"/>
    <m/>
    <m/>
    <n v="0"/>
    <n v="1"/>
    <n v="50"/>
    <n v="10.915877955183667"/>
    <n v="68.222399893618885"/>
    <n v="9.3713906450916706"/>
    <n v="33200.031695088401"/>
    <n v="68.222399893618885"/>
    <n v="9.3713823603753319"/>
    <n v="33200.031695088401"/>
    <m/>
    <m/>
  </r>
  <r>
    <n v="3774"/>
    <x v="1"/>
    <x v="2"/>
    <x v="3"/>
    <s v="62-304.520 (7)(b),(20), F.A.C."/>
    <x v="3"/>
    <x v="3"/>
    <x v="4"/>
    <x v="28"/>
    <s v="Pine flatwoods"/>
    <n v="4110"/>
    <x v="1"/>
    <s v="Brevard County"/>
    <x v="0"/>
    <x v="1"/>
    <m/>
    <m/>
    <n v="0"/>
    <n v="1"/>
    <n v="120"/>
    <n v="42.436670431227675"/>
    <n v="233.37975589296869"/>
    <n v="18.634836361918502"/>
    <n v="101139.57880160262"/>
    <n v="233.37975589296869"/>
    <n v="18.63481988791381"/>
    <n v="101139.57880160262"/>
    <m/>
    <m/>
  </r>
  <r>
    <n v="3775"/>
    <x v="1"/>
    <x v="2"/>
    <x v="3"/>
    <s v="62-304.520 (7)(b),(20), F.A.C."/>
    <x v="3"/>
    <x v="3"/>
    <x v="4"/>
    <x v="112"/>
    <s v="Scrubby Pine flatwoods"/>
    <n v="4112"/>
    <x v="1"/>
    <s v="Brevard County"/>
    <x v="0"/>
    <x v="1"/>
    <m/>
    <m/>
    <n v="0"/>
    <n v="1"/>
    <n v="6"/>
    <n v="0.56469871183200959"/>
    <n v="3.0693617899512602"/>
    <n v="0.30822864885375534"/>
    <n v="1378.9498190249774"/>
    <n v="3.0693617899512602"/>
    <n v="0.30822837636624428"/>
    <n v="1378.9498190249774"/>
    <m/>
    <m/>
  </r>
  <r>
    <n v="3776"/>
    <x v="1"/>
    <x v="2"/>
    <x v="3"/>
    <s v="62-304.520 (7)(b),(20), F.A.C."/>
    <x v="3"/>
    <x v="3"/>
    <x v="4"/>
    <x v="128"/>
    <s v="Sand pine"/>
    <n v="4130"/>
    <x v="1"/>
    <s v="Brevard County"/>
    <x v="0"/>
    <x v="1"/>
    <m/>
    <m/>
    <n v="0"/>
    <n v="1"/>
    <n v="125"/>
    <n v="20.597661195393663"/>
    <n v="121.06516822004116"/>
    <n v="16.928478826040443"/>
    <n v="55308.954729786936"/>
    <n v="121.06516822004116"/>
    <n v="16.928463860529927"/>
    <n v="55308.954729786936"/>
    <m/>
    <m/>
  </r>
  <r>
    <n v="3777"/>
    <x v="1"/>
    <x v="2"/>
    <x v="3"/>
    <s v="62-304.520 (7)(b),(20), F.A.C."/>
    <x v="3"/>
    <x v="3"/>
    <x v="4"/>
    <x v="128"/>
    <s v="Sand pine"/>
    <n v="4130"/>
    <x v="1"/>
    <s v="City of Sebastian                          Indian River County"/>
    <x v="25"/>
    <x v="1"/>
    <m/>
    <m/>
    <n v="0"/>
    <n v="1"/>
    <n v="1"/>
    <n v="2.4125695092709499E-2"/>
    <n v="0.18340235003450334"/>
    <n v="2.5001527158975266E-2"/>
    <n v="85.911348989044171"/>
    <n v="0.18340235003450334"/>
    <n v="2.5001505056539499E-2"/>
    <n v="85.911348989044171"/>
    <m/>
    <m/>
  </r>
  <r>
    <n v="3778"/>
    <x v="1"/>
    <x v="2"/>
    <x v="3"/>
    <s v="62-304.520 (7)(b),(20), F.A.C."/>
    <x v="3"/>
    <x v="3"/>
    <x v="4"/>
    <x v="128"/>
    <s v="Sand pine"/>
    <n v="4130"/>
    <x v="1"/>
    <s v="Indian River County"/>
    <x v="18"/>
    <x v="1"/>
    <m/>
    <m/>
    <n v="0"/>
    <n v="1"/>
    <n v="80"/>
    <n v="18.684975861439447"/>
    <n v="125.32996133902077"/>
    <n v="17.262350030735298"/>
    <n v="58597.761774579063"/>
    <n v="125.32996133902077"/>
    <n v="17.26233477006814"/>
    <n v="58597.761774579063"/>
    <m/>
    <m/>
  </r>
  <r>
    <n v="3779"/>
    <x v="1"/>
    <x v="2"/>
    <x v="3"/>
    <s v="62-304.520 (7)(b),(20), F.A.C."/>
    <x v="3"/>
    <x v="3"/>
    <x v="4"/>
    <x v="29"/>
    <s v="Upland Hardwood Forest"/>
    <n v="4200"/>
    <x v="1"/>
    <s v="Brevard County"/>
    <x v="0"/>
    <x v="1"/>
    <m/>
    <m/>
    <n v="0"/>
    <n v="1"/>
    <n v="6"/>
    <n v="1.3478823856933209"/>
    <n v="6.3524098056170324"/>
    <n v="0.79581000758907217"/>
    <n v="3002.482655511179"/>
    <n v="6.3524098056170324"/>
    <n v="0.79580930405846284"/>
    <n v="3002.482655511179"/>
    <m/>
    <m/>
  </r>
  <r>
    <n v="3780"/>
    <x v="1"/>
    <x v="2"/>
    <x v="3"/>
    <s v="62-304.520 (7)(b),(20), F.A.C."/>
    <x v="3"/>
    <x v="3"/>
    <x v="4"/>
    <x v="29"/>
    <s v="Upland Hardwood Forest"/>
    <n v="4200"/>
    <x v="1"/>
    <s v="Indian River County"/>
    <x v="18"/>
    <x v="1"/>
    <m/>
    <m/>
    <n v="0"/>
    <n v="1"/>
    <n v="27"/>
    <n v="4.2241296796777865"/>
    <n v="28.64776566289434"/>
    <n v="4.028175464207604"/>
    <n v="13479.224442050514"/>
    <n v="28.64776566289434"/>
    <n v="4.0281719031255427"/>
    <n v="13479.224442050514"/>
    <m/>
    <m/>
  </r>
  <r>
    <n v="3781"/>
    <x v="1"/>
    <x v="2"/>
    <x v="3"/>
    <s v="62-304.520 (7)(b),(20), F.A.C."/>
    <x v="3"/>
    <x v="3"/>
    <x v="4"/>
    <x v="100"/>
    <s v="Coastal Temperate Hammock"/>
    <n v="4271"/>
    <x v="1"/>
    <s v="Brevard County"/>
    <x v="0"/>
    <x v="1"/>
    <m/>
    <m/>
    <n v="0"/>
    <n v="1"/>
    <n v="1"/>
    <n v="1.5689297471000101E-2"/>
    <n v="0.12650447038685766"/>
    <n v="1.8355219716567287E-2"/>
    <n v="52.95102297789316"/>
    <n v="0.12650447038685766"/>
    <n v="1.83552034897559E-2"/>
    <n v="52.95102297789316"/>
    <m/>
    <m/>
  </r>
  <r>
    <n v="3782"/>
    <x v="1"/>
    <x v="2"/>
    <x v="3"/>
    <s v="62-304.520 (7)(b),(20), F.A.C."/>
    <x v="3"/>
    <x v="3"/>
    <x v="4"/>
    <x v="33"/>
    <s v="Hardwood Conifer Mixed"/>
    <n v="4340"/>
    <x v="1"/>
    <s v="Brevard County"/>
    <x v="0"/>
    <x v="1"/>
    <m/>
    <m/>
    <n v="0"/>
    <n v="1"/>
    <n v="150"/>
    <n v="25.120446473751301"/>
    <n v="141.6703941596223"/>
    <n v="19.633090802879767"/>
    <n v="65220.853073681348"/>
    <n v="141.6703941596223"/>
    <n v="19.633073446374809"/>
    <n v="65220.853073681348"/>
    <m/>
    <m/>
  </r>
  <r>
    <n v="3783"/>
    <x v="1"/>
    <x v="2"/>
    <x v="3"/>
    <s v="62-304.520 (7)(b),(20), F.A.C."/>
    <x v="3"/>
    <x v="3"/>
    <x v="4"/>
    <x v="33"/>
    <s v="Hardwood Conifer Mixed"/>
    <n v="4340"/>
    <x v="1"/>
    <s v="Indian River County"/>
    <x v="18"/>
    <x v="1"/>
    <m/>
    <m/>
    <n v="0"/>
    <n v="1"/>
    <n v="14"/>
    <n v="0.29910259203458461"/>
    <n v="2.5661955063121602"/>
    <n v="0.35865476784942918"/>
    <n v="1122.4855204744299"/>
    <n v="2.5661955063121602"/>
    <n v="0.35865445078303798"/>
    <n v="1122.4855204744299"/>
    <m/>
    <m/>
  </r>
  <r>
    <n v="3784"/>
    <x v="1"/>
    <x v="2"/>
    <x v="3"/>
    <s v="62-304.520 (7)(b),(20), F.A.C."/>
    <x v="3"/>
    <x v="3"/>
    <x v="4"/>
    <x v="36"/>
    <s v="Streams and waterways"/>
    <n v="5100"/>
    <x v="1"/>
    <s v="Brevard County"/>
    <x v="0"/>
    <x v="1"/>
    <m/>
    <m/>
    <n v="0"/>
    <n v="1"/>
    <n v="375"/>
    <n v="159.24412826007139"/>
    <n v="62.090832496435603"/>
    <n v="9.2255116040126133"/>
    <n v="24970.479225155072"/>
    <n v="62.090832496435603"/>
    <n v="9.2255034482596727"/>
    <n v="24970.479225155072"/>
    <m/>
    <m/>
  </r>
  <r>
    <n v="3785"/>
    <x v="1"/>
    <x v="2"/>
    <x v="3"/>
    <s v="62-304.520 (7)(b),(20), F.A.C."/>
    <x v="3"/>
    <x v="3"/>
    <x v="4"/>
    <x v="36"/>
    <s v="Streams and waterways"/>
    <n v="5100"/>
    <x v="1"/>
    <s v="Indian River County"/>
    <x v="18"/>
    <x v="1"/>
    <m/>
    <m/>
    <n v="0"/>
    <n v="1"/>
    <n v="293"/>
    <n v="132.56536153721351"/>
    <n v="44.158858275392511"/>
    <n v="6.5269986357913838"/>
    <n v="17715.871232695321"/>
    <n v="44.158858275392511"/>
    <n v="6.5269928656411142"/>
    <n v="17715.871232695321"/>
    <m/>
    <m/>
  </r>
  <r>
    <n v="3786"/>
    <x v="1"/>
    <x v="2"/>
    <x v="3"/>
    <s v="62-304.520 (7)(b),(20), F.A.C."/>
    <x v="3"/>
    <x v="3"/>
    <x v="4"/>
    <x v="39"/>
    <s v="Reservoirs"/>
    <n v="5300"/>
    <x v="1"/>
    <s v="Brevard County"/>
    <x v="0"/>
    <x v="1"/>
    <m/>
    <m/>
    <n v="0"/>
    <n v="1"/>
    <n v="12"/>
    <n v="3.6110229137033389"/>
    <n v="2.2340020741310909"/>
    <n v="0.33885652000577543"/>
    <n v="3323.4767753949477"/>
    <n v="2.2340020741310909"/>
    <n v="0.33885622044189512"/>
    <n v="3323.4767753949477"/>
    <m/>
    <m/>
  </r>
  <r>
    <n v="3787"/>
    <x v="1"/>
    <x v="2"/>
    <x v="3"/>
    <s v="62-304.520 (7)(b),(20), F.A.C."/>
    <x v="3"/>
    <x v="3"/>
    <x v="4"/>
    <x v="40"/>
    <s v="Bays and estuaries"/>
    <n v="5400"/>
    <x v="1"/>
    <s v="Brevard County"/>
    <x v="0"/>
    <x v="1"/>
    <m/>
    <m/>
    <n v="0"/>
    <n v="1"/>
    <n v="3"/>
    <n v="0.1385204144604098"/>
    <n v="0"/>
    <n v="0"/>
    <n v="0"/>
    <n v="0"/>
    <n v="0"/>
    <n v="0"/>
    <m/>
    <m/>
  </r>
  <r>
    <n v="3788"/>
    <x v="1"/>
    <x v="2"/>
    <x v="3"/>
    <s v="62-304.520 (7)(b),(20), F.A.C."/>
    <x v="3"/>
    <x v="3"/>
    <x v="4"/>
    <x v="40"/>
    <s v="Bays and estuaries"/>
    <n v="5400"/>
    <x v="1"/>
    <s v="Indian River County"/>
    <x v="18"/>
    <x v="1"/>
    <m/>
    <m/>
    <n v="0"/>
    <n v="1"/>
    <n v="1"/>
    <n v="1.9615187623873799E-2"/>
    <n v="0"/>
    <n v="0"/>
    <n v="0"/>
    <n v="0"/>
    <n v="0"/>
    <n v="0"/>
    <m/>
    <m/>
  </r>
  <r>
    <n v="3789"/>
    <x v="1"/>
    <x v="2"/>
    <x v="3"/>
    <s v="62-304.520 (7)(b),(20), F.A.C."/>
    <x v="3"/>
    <x v="3"/>
    <x v="4"/>
    <x v="51"/>
    <s v="Freshwater marshes"/>
    <n v="6410"/>
    <x v="1"/>
    <s v="Brevard County"/>
    <x v="0"/>
    <x v="1"/>
    <m/>
    <m/>
    <n v="0"/>
    <n v="1"/>
    <n v="82"/>
    <n v="16.561193732281019"/>
    <n v="96.69227228786491"/>
    <n v="9.7070670702092308"/>
    <n v="39186.948325691774"/>
    <n v="96.69227228786491"/>
    <n v="9.707058488740353"/>
    <n v="39186.948325691774"/>
    <m/>
    <m/>
  </r>
  <r>
    <n v="3790"/>
    <x v="1"/>
    <x v="2"/>
    <x v="3"/>
    <s v="62-304.520 (7)(b),(20), F.A.C."/>
    <x v="3"/>
    <x v="3"/>
    <x v="4"/>
    <x v="52"/>
    <s v="Saltwater marshes"/>
    <n v="6420"/>
    <x v="1"/>
    <s v="Brevard County"/>
    <x v="0"/>
    <x v="1"/>
    <m/>
    <m/>
    <n v="0"/>
    <n v="1"/>
    <n v="6"/>
    <n v="1.2035689538982854"/>
    <n v="5.9564105716040032"/>
    <n v="0.68168143246480251"/>
    <n v="2504.8544765791362"/>
    <n v="5.9564105716040032"/>
    <n v="0.68168082982881073"/>
    <n v="2504.8544765791362"/>
    <m/>
    <m/>
  </r>
  <r>
    <n v="3791"/>
    <x v="1"/>
    <x v="2"/>
    <x v="3"/>
    <s v="62-304.520 (7)(b),(20), F.A.C."/>
    <x v="3"/>
    <x v="3"/>
    <x v="4"/>
    <x v="53"/>
    <s v="Wet prairies"/>
    <n v="6430"/>
    <x v="1"/>
    <s v="Brevard County"/>
    <x v="0"/>
    <x v="1"/>
    <m/>
    <m/>
    <n v="0"/>
    <n v="1"/>
    <n v="9"/>
    <n v="0.90973517420622252"/>
    <n v="5.8167014286176721"/>
    <n v="0.89001349843650679"/>
    <n v="2535.8127750407325"/>
    <n v="5.8167014286176721"/>
    <n v="0.89001271162592022"/>
    <n v="2535.8127750407325"/>
    <m/>
    <m/>
  </r>
  <r>
    <n v="3792"/>
    <x v="1"/>
    <x v="2"/>
    <x v="3"/>
    <s v="62-304.520 (7)(b),(20), F.A.C."/>
    <x v="3"/>
    <x v="3"/>
    <x v="4"/>
    <x v="54"/>
    <s v="Emergent aquatic vegetation"/>
    <n v="6440"/>
    <x v="1"/>
    <s v="Brevard County"/>
    <x v="0"/>
    <x v="1"/>
    <m/>
    <m/>
    <n v="0"/>
    <n v="1"/>
    <n v="8"/>
    <n v="1.3560870639857885"/>
    <n v="9.0698836041162885"/>
    <n v="1.0093117093269763"/>
    <n v="3603.7347792280939"/>
    <n v="9.0698836041162885"/>
    <n v="1.0093108170515908"/>
    <n v="3603.7347792280939"/>
    <m/>
    <m/>
  </r>
  <r>
    <n v="3793"/>
    <x v="1"/>
    <x v="2"/>
    <x v="3"/>
    <s v="62-304.520 (7)(b),(20), F.A.C."/>
    <x v="3"/>
    <x v="3"/>
    <x v="4"/>
    <x v="55"/>
    <s v="Mixed scrub-shrub wetland"/>
    <n v="6460"/>
    <x v="1"/>
    <s v="Brevard County"/>
    <x v="0"/>
    <x v="1"/>
    <m/>
    <m/>
    <n v="0"/>
    <n v="1"/>
    <n v="16"/>
    <n v="1.5900605113916046"/>
    <n v="9.8952965998317524"/>
    <n v="1.0876402703719388"/>
    <n v="3945.6928309379437"/>
    <n v="9.8952965998317524"/>
    <n v="1.0876393088507015"/>
    <n v="3945.6928309379437"/>
    <m/>
    <m/>
  </r>
  <r>
    <n v="3794"/>
    <x v="1"/>
    <x v="2"/>
    <x v="3"/>
    <s v="62-304.520 (7)(b),(20), F.A.C."/>
    <x v="3"/>
    <x v="3"/>
    <x v="4"/>
    <x v="55"/>
    <s v="Mixed scrub-shrub wetland"/>
    <n v="6460"/>
    <x v="1"/>
    <s v="Indian River County"/>
    <x v="18"/>
    <x v="1"/>
    <m/>
    <m/>
    <n v="0"/>
    <n v="1"/>
    <n v="9"/>
    <n v="1.3554159129468621"/>
    <n v="9.9311793293305772"/>
    <n v="1.2903772382556864"/>
    <n v="4365.3305493595362"/>
    <n v="9.9311793293305772"/>
    <n v="1.2903760975061642"/>
    <n v="4365.3305493595362"/>
    <m/>
    <m/>
  </r>
  <r>
    <n v="3795"/>
    <x v="1"/>
    <x v="2"/>
    <x v="3"/>
    <s v="62-304.520 (7)(b),(20), F.A.C."/>
    <x v="3"/>
    <x v="3"/>
    <x v="4"/>
    <x v="102"/>
    <s v="Tidal creek"/>
    <n v="6510"/>
    <x v="1"/>
    <s v="Brevard County"/>
    <x v="0"/>
    <x v="1"/>
    <m/>
    <m/>
    <n v="0"/>
    <n v="1"/>
    <n v="1"/>
    <n v="5.3262310982532403E-2"/>
    <n v="0.22360333961042303"/>
    <n v="2.9454265407108347E-2"/>
    <n v="108.33698674893337"/>
    <n v="0.22360333961042303"/>
    <n v="2.94542393682585E-2"/>
    <n v="108.33698674893337"/>
    <m/>
    <m/>
  </r>
  <r>
    <n v="3796"/>
    <x v="1"/>
    <x v="2"/>
    <x v="3"/>
    <s v="62-304.520 (7), F.A.C."/>
    <x v="3"/>
    <x v="3"/>
    <x v="0"/>
    <x v="0"/>
    <s v="Improved Pasture"/>
    <n v="1000"/>
    <x v="0"/>
    <s v="Indian River County"/>
    <x v="18"/>
    <x v="0"/>
    <m/>
    <m/>
    <n v="0"/>
    <n v="1"/>
    <n v="4"/>
    <n v="6.6166341222555575E-2"/>
    <n v="0.66908469511086499"/>
    <n v="0.1030919401823813"/>
    <n v="256.42514875528633"/>
    <n v="0.66908469511086499"/>
    <n v="0.10309184904462898"/>
    <n v="256.42514875528633"/>
    <n v="0.66908469511086499"/>
    <n v="0.10309184904462898"/>
  </r>
  <r>
    <n v="3797"/>
    <x v="1"/>
    <x v="2"/>
    <x v="3"/>
    <s v="62-304.520 (7), F.A.C."/>
    <x v="3"/>
    <x v="3"/>
    <x v="0"/>
    <x v="0"/>
    <s v="Improved Pasture"/>
    <n v="2000"/>
    <x v="0"/>
    <s v="City of Fellsmere           Indian River County"/>
    <x v="24"/>
    <x v="0"/>
    <m/>
    <m/>
    <n v="0"/>
    <n v="1"/>
    <n v="246"/>
    <n v="80.355322413023586"/>
    <n v="630.81881795130619"/>
    <n v="102.48418642551624"/>
    <n v="200543.9743738375"/>
    <n v="630.81881795130619"/>
    <n v="102.48409582504451"/>
    <n v="200543.9743738375"/>
    <n v="630.81881795130619"/>
    <n v="102.48409582504451"/>
  </r>
  <r>
    <n v="3798"/>
    <x v="1"/>
    <x v="2"/>
    <x v="3"/>
    <s v="62-304.520 (7), F.A.C."/>
    <x v="3"/>
    <x v="3"/>
    <x v="0"/>
    <x v="0"/>
    <s v="Improved Pasture"/>
    <n v="2000"/>
    <x v="0"/>
    <s v="Indian River County"/>
    <x v="18"/>
    <x v="0"/>
    <m/>
    <m/>
    <n v="0"/>
    <n v="1"/>
    <n v="3297"/>
    <n v="1333.6484153092131"/>
    <n v="11177.834543591978"/>
    <n v="1810.180239729523"/>
    <n v="3613149.1866103257"/>
    <n v="11177.834543591978"/>
    <n v="1810.1786394515757"/>
    <n v="3613149.1866103257"/>
    <n v="11177.834543591978"/>
    <n v="1810.1786394515757"/>
  </r>
  <r>
    <n v="3799"/>
    <x v="1"/>
    <x v="2"/>
    <x v="3"/>
    <s v="62-304.520 (7), F.A.C."/>
    <x v="3"/>
    <x v="3"/>
    <x v="0"/>
    <x v="0"/>
    <s v="Improved Pasture"/>
    <n v="2110"/>
    <x v="0"/>
    <s v="Brevard County"/>
    <x v="0"/>
    <x v="0"/>
    <m/>
    <m/>
    <n v="0"/>
    <n v="1"/>
    <n v="5820"/>
    <n v="2608.9109084086704"/>
    <n v="19581.667036602146"/>
    <n v="3116.2257061013247"/>
    <n v="6831815.2034516688"/>
    <n v="19581.667036602146"/>
    <n v="3116.2229512224699"/>
    <n v="6831815.2034516688"/>
    <n v="19581.667036602146"/>
    <n v="3116.2229512224699"/>
  </r>
  <r>
    <n v="3800"/>
    <x v="1"/>
    <x v="2"/>
    <x v="3"/>
    <s v="62-304.520 (7), F.A.C."/>
    <x v="3"/>
    <x v="3"/>
    <x v="0"/>
    <x v="0"/>
    <s v="Improved Pasture"/>
    <n v="2110"/>
    <x v="0"/>
    <s v="City of Fellsmere           Indian River County"/>
    <x v="24"/>
    <x v="0"/>
    <m/>
    <m/>
    <n v="0"/>
    <n v="1"/>
    <n v="100"/>
    <n v="9.5604968973496494"/>
    <n v="74.353394089219876"/>
    <n v="11.517460250148369"/>
    <n v="26221.17998047475"/>
    <n v="74.353394089219876"/>
    <n v="11.517450068213279"/>
    <n v="26221.17998047475"/>
    <n v="74.353394089219876"/>
    <n v="11.517450068213279"/>
  </r>
  <r>
    <n v="3801"/>
    <x v="1"/>
    <x v="2"/>
    <x v="3"/>
    <s v="62-304.520 (7), F.A.C."/>
    <x v="3"/>
    <x v="3"/>
    <x v="0"/>
    <x v="0"/>
    <s v="Improved Pasture"/>
    <n v="2110"/>
    <x v="0"/>
    <s v="City of Palm Bay                       Brevard County"/>
    <x v="12"/>
    <x v="0"/>
    <m/>
    <m/>
    <n v="0"/>
    <n v="1"/>
    <n v="10831"/>
    <n v="4968.8988517492271"/>
    <n v="39420.172704857687"/>
    <n v="6337.3128680306563"/>
    <n v="13293539.206377078"/>
    <n v="39420.172704857687"/>
    <n v="6337.3072655708302"/>
    <n v="13293539.206377078"/>
    <n v="39420.172704857687"/>
    <n v="6337.3072655708302"/>
  </r>
  <r>
    <n v="3802"/>
    <x v="1"/>
    <x v="2"/>
    <x v="3"/>
    <s v="62-304.520 (7), F.A.C."/>
    <x v="3"/>
    <x v="3"/>
    <x v="0"/>
    <x v="0"/>
    <s v="Improved Pasture"/>
    <n v="2110"/>
    <x v="0"/>
    <s v="City of Palm Bay                       Brevard County   SJRWMD C-1 Diversion"/>
    <x v="12"/>
    <x v="0"/>
    <m/>
    <m/>
    <n v="0.38"/>
    <n v="0.62"/>
    <n v="35"/>
    <n v="3.717574385211625E-2"/>
    <n v="0.30685194360423201"/>
    <n v="2.9507822873958391E-2"/>
    <n v="111.23974906751525"/>
    <n v="0.19024820503462386"/>
    <n v="2.9507796787761359E-2"/>
    <n v="68.96864442185948"/>
    <n v="0.19024820503462386"/>
    <n v="2.9507796787761359E-2"/>
  </r>
  <r>
    <n v="3803"/>
    <x v="1"/>
    <x v="2"/>
    <x v="3"/>
    <s v="62-304.520 (7), F.A.C."/>
    <x v="3"/>
    <x v="3"/>
    <x v="0"/>
    <x v="0"/>
    <s v="Improved Pasture"/>
    <n v="2110"/>
    <x v="0"/>
    <s v="Indian River County"/>
    <x v="18"/>
    <x v="0"/>
    <m/>
    <m/>
    <n v="0"/>
    <n v="1"/>
    <n v="1192"/>
    <n v="161.48537146081759"/>
    <n v="1340.9138082268823"/>
    <n v="215.06019715284069"/>
    <n v="441115.84688481916"/>
    <n v="1340.9138082268823"/>
    <n v="215.06000703028579"/>
    <n v="441115.84688481916"/>
    <n v="1340.9138082268823"/>
    <n v="215.06000703028579"/>
  </r>
  <r>
    <n v="3804"/>
    <x v="1"/>
    <x v="2"/>
    <x v="3"/>
    <s v="62-304.520 (7), F.A.C."/>
    <x v="3"/>
    <x v="3"/>
    <x v="0"/>
    <x v="0"/>
    <s v="Improved Pasture"/>
    <n v="2110"/>
    <x v="0"/>
    <s v="Town of Grant-Valkaria             Brevard County"/>
    <x v="9"/>
    <x v="0"/>
    <m/>
    <m/>
    <n v="0"/>
    <n v="1"/>
    <n v="44"/>
    <n v="6.6647099290657952"/>
    <n v="49.915170679502246"/>
    <n v="7.9701182660956036"/>
    <n v="16212.233203802434"/>
    <n v="49.915170679502246"/>
    <n v="7.970111220164906"/>
    <n v="16212.233203802434"/>
    <n v="49.915170679502246"/>
    <n v="7.970111220164906"/>
  </r>
  <r>
    <n v="3805"/>
    <x v="1"/>
    <x v="2"/>
    <x v="3"/>
    <s v="62-304.520 (7), F.A.C."/>
    <x v="3"/>
    <x v="3"/>
    <x v="0"/>
    <x v="115"/>
    <s v="Unimproved Pastures"/>
    <n v="2120"/>
    <x v="0"/>
    <s v="Brevard County"/>
    <x v="0"/>
    <x v="0"/>
    <m/>
    <m/>
    <n v="0"/>
    <n v="1"/>
    <n v="516"/>
    <n v="208.13541408153566"/>
    <n v="1542.1582415836758"/>
    <n v="247.43303354640463"/>
    <n v="482663.45550022897"/>
    <n v="1542.1582415836758"/>
    <n v="247.43281480485641"/>
    <n v="482663.45550022897"/>
    <n v="1542.1582415836758"/>
    <n v="247.43281480485641"/>
  </r>
  <r>
    <n v="3806"/>
    <x v="1"/>
    <x v="2"/>
    <x v="3"/>
    <s v="62-304.520 (7), F.A.C."/>
    <x v="3"/>
    <x v="3"/>
    <x v="0"/>
    <x v="115"/>
    <s v="Unimproved Pastures"/>
    <n v="2120"/>
    <x v="0"/>
    <s v="City of Palm Bay                       Brevard County"/>
    <x v="12"/>
    <x v="0"/>
    <m/>
    <m/>
    <n v="0"/>
    <n v="1"/>
    <n v="883"/>
    <n v="432.11234637692615"/>
    <n v="3115.7666190938303"/>
    <n v="477.87936735517144"/>
    <n v="1286574.9891183944"/>
    <n v="3115.7666190938303"/>
    <n v="477.87894488905584"/>
    <n v="1286574.9891183944"/>
    <n v="3115.7666190938303"/>
    <n v="477.87894488905584"/>
  </r>
  <r>
    <n v="3807"/>
    <x v="1"/>
    <x v="2"/>
    <x v="3"/>
    <s v="62-304.520 (7), F.A.C."/>
    <x v="3"/>
    <x v="3"/>
    <x v="0"/>
    <x v="115"/>
    <s v="Unimproved Pastures"/>
    <n v="2120"/>
    <x v="0"/>
    <s v="City of Palm Bay                       Brevard County   SJRWMD C-1 Diversion"/>
    <x v="12"/>
    <x v="0"/>
    <m/>
    <m/>
    <n v="0.38"/>
    <n v="0.62"/>
    <n v="13"/>
    <n v="4.0619349090609668E-3"/>
    <n v="3.127223979288566E-2"/>
    <n v="2.7393447829165219E-3"/>
    <n v="14.783870949616816"/>
    <n v="1.9388788671589108E-2"/>
    <n v="2.739342361216764E-3"/>
    <n v="9.1659999887624259"/>
    <n v="1.9388788671589108E-2"/>
    <n v="2.739342361216764E-3"/>
  </r>
  <r>
    <n v="3808"/>
    <x v="1"/>
    <x v="2"/>
    <x v="3"/>
    <s v="62-304.520 (7), F.A.C."/>
    <x v="3"/>
    <x v="3"/>
    <x v="0"/>
    <x v="1"/>
    <s v="Woodland Pasture"/>
    <n v="1000"/>
    <x v="0"/>
    <s v="City of Sebastian                          Indian River County"/>
    <x v="25"/>
    <x v="0"/>
    <m/>
    <m/>
    <n v="0"/>
    <n v="1"/>
    <n v="5"/>
    <n v="8.4265121463428766E-2"/>
    <n v="0.54274823842456299"/>
    <n v="7.6249593426212056E-2"/>
    <n v="258.79578112441629"/>
    <n v="0.54274823842456299"/>
    <n v="7.6249526018259822E-2"/>
    <n v="258.79578112441629"/>
    <n v="0.54274823842456299"/>
    <n v="7.6249526018259822E-2"/>
  </r>
  <r>
    <n v="3809"/>
    <x v="1"/>
    <x v="2"/>
    <x v="3"/>
    <s v="62-304.520 (7), F.A.C."/>
    <x v="3"/>
    <x v="3"/>
    <x v="0"/>
    <x v="1"/>
    <s v="Woodland Pasture"/>
    <n v="1000"/>
    <x v="0"/>
    <s v="Indian River County"/>
    <x v="18"/>
    <x v="0"/>
    <m/>
    <m/>
    <n v="0"/>
    <n v="1"/>
    <n v="4"/>
    <n v="0.20219773230494151"/>
    <n v="1.4241362444801813"/>
    <n v="0.17541279493806108"/>
    <n v="545.61359222543024"/>
    <n v="1.4241362444801813"/>
    <n v="0.17541263986553191"/>
    <n v="545.61359222543024"/>
    <n v="1.4241362444801813"/>
    <n v="0.17541263986553191"/>
  </r>
  <r>
    <n v="3810"/>
    <x v="1"/>
    <x v="2"/>
    <x v="3"/>
    <s v="62-304.520 (7), F.A.C."/>
    <x v="3"/>
    <x v="3"/>
    <x v="0"/>
    <x v="1"/>
    <s v="Woodland Pasture"/>
    <n v="2000"/>
    <x v="0"/>
    <s v="City of Fellsmere           Indian River County"/>
    <x v="24"/>
    <x v="0"/>
    <m/>
    <m/>
    <n v="0"/>
    <n v="1"/>
    <n v="35"/>
    <n v="7.1627011612510847"/>
    <n v="60.588986413850108"/>
    <n v="9.5309458581271347"/>
    <n v="20403.381700677826"/>
    <n v="60.588986413850108"/>
    <n v="9.5309374323570601"/>
    <n v="20403.381700677826"/>
    <n v="60.588986413850108"/>
    <n v="9.5309374323570601"/>
  </r>
  <r>
    <n v="3811"/>
    <x v="1"/>
    <x v="2"/>
    <x v="3"/>
    <s v="62-304.520 (7), F.A.C."/>
    <x v="3"/>
    <x v="3"/>
    <x v="0"/>
    <x v="1"/>
    <s v="Woodland Pasture"/>
    <n v="2000"/>
    <x v="0"/>
    <s v="City of Sebastian                          Indian River County"/>
    <x v="25"/>
    <x v="0"/>
    <m/>
    <m/>
    <n v="0"/>
    <n v="1"/>
    <n v="1"/>
    <n v="2.5759552525629601E-3"/>
    <n v="2.4981471442089363E-2"/>
    <n v="3.357567238126974E-3"/>
    <n v="9.3006956996702499"/>
    <n v="2.4981471442089363E-2"/>
    <n v="3.3575642698917101E-3"/>
    <n v="9.3006956996702499"/>
    <n v="2.4981471442089363E-2"/>
    <n v="3.3575642698917101E-3"/>
  </r>
  <r>
    <n v="3812"/>
    <x v="1"/>
    <x v="2"/>
    <x v="3"/>
    <s v="62-304.520 (7), F.A.C."/>
    <x v="3"/>
    <x v="3"/>
    <x v="0"/>
    <x v="1"/>
    <s v="Woodland Pasture"/>
    <n v="2000"/>
    <x v="0"/>
    <s v="Indian River County"/>
    <x v="18"/>
    <x v="0"/>
    <m/>
    <m/>
    <n v="0"/>
    <n v="1"/>
    <n v="655"/>
    <n v="200.19680042724963"/>
    <n v="1637.8730980641362"/>
    <n v="261.31424097295331"/>
    <n v="548848.32203355513"/>
    <n v="1637.8730980641362"/>
    <n v="261.314009959815"/>
    <n v="548848.32203355513"/>
    <n v="1637.8730980641362"/>
    <n v="261.314009959815"/>
  </r>
  <r>
    <n v="3813"/>
    <x v="1"/>
    <x v="2"/>
    <x v="3"/>
    <s v="62-304.520 (7), F.A.C."/>
    <x v="3"/>
    <x v="3"/>
    <x v="0"/>
    <x v="1"/>
    <s v="Woodland Pasture"/>
    <n v="2130"/>
    <x v="0"/>
    <s v="Brevard County"/>
    <x v="0"/>
    <x v="0"/>
    <m/>
    <m/>
    <n v="0"/>
    <n v="1"/>
    <n v="140"/>
    <n v="36.484867542711143"/>
    <n v="262.62514415180658"/>
    <n v="40.384260780967502"/>
    <n v="89851.969785516325"/>
    <n v="262.62514415180658"/>
    <n v="40.384225079527049"/>
    <n v="89851.969785516325"/>
    <n v="262.62514415180658"/>
    <n v="40.384225079527049"/>
  </r>
  <r>
    <n v="3814"/>
    <x v="1"/>
    <x v="2"/>
    <x v="3"/>
    <s v="62-304.520 (7), F.A.C."/>
    <x v="3"/>
    <x v="3"/>
    <x v="0"/>
    <x v="1"/>
    <s v="Woodland Pasture"/>
    <n v="2130"/>
    <x v="0"/>
    <s v="City of Fellsmere           Indian River County"/>
    <x v="24"/>
    <x v="0"/>
    <m/>
    <m/>
    <n v="0"/>
    <n v="1"/>
    <n v="19"/>
    <n v="4.3247326200483702E-2"/>
    <n v="0.45809979886184443"/>
    <n v="7.7407722652976935E-2"/>
    <n v="161.63113754977476"/>
    <n v="0.45809979886184443"/>
    <n v="7.7407654221188255E-2"/>
    <n v="161.63113754977476"/>
    <n v="0.45809979886184443"/>
    <n v="7.7407654221188255E-2"/>
  </r>
  <r>
    <n v="3815"/>
    <x v="1"/>
    <x v="2"/>
    <x v="3"/>
    <s v="62-304.520 (7), F.A.C."/>
    <x v="3"/>
    <x v="3"/>
    <x v="0"/>
    <x v="1"/>
    <s v="Woodland Pasture"/>
    <n v="2130"/>
    <x v="0"/>
    <s v="City of Palm Bay                       Brevard County"/>
    <x v="12"/>
    <x v="0"/>
    <m/>
    <m/>
    <n v="0"/>
    <n v="1"/>
    <n v="154"/>
    <n v="26.650693869281593"/>
    <n v="188.98054381490132"/>
    <n v="28.183705935308168"/>
    <n v="64339.785827347434"/>
    <n v="188.98054381490132"/>
    <n v="28.183681019688063"/>
    <n v="64339.785827347434"/>
    <n v="188.98054381490132"/>
    <n v="28.183681019688063"/>
  </r>
  <r>
    <n v="3816"/>
    <x v="1"/>
    <x v="2"/>
    <x v="3"/>
    <s v="62-304.520 (7), F.A.C."/>
    <x v="3"/>
    <x v="3"/>
    <x v="0"/>
    <x v="1"/>
    <s v="Woodland Pasture"/>
    <n v="2130"/>
    <x v="0"/>
    <s v="City of Palm Bay                       Brevard County   SJRWMD C-1 Diversion"/>
    <x v="12"/>
    <x v="0"/>
    <m/>
    <m/>
    <n v="0.38"/>
    <n v="0.62"/>
    <n v="23"/>
    <n v="1.0067720712993996E-2"/>
    <n v="8.1943762627809308E-2"/>
    <n v="7.7753833911053203E-3"/>
    <n v="29.196141223420803"/>
    <n v="5.0805132829241761E-2"/>
    <n v="7.775376517328703E-3"/>
    <n v="18.101607558520897"/>
    <n v="5.0805132829241761E-2"/>
    <n v="7.775376517328703E-3"/>
  </r>
  <r>
    <n v="3817"/>
    <x v="1"/>
    <x v="2"/>
    <x v="3"/>
    <s v="62-304.520 (7), F.A.C."/>
    <x v="3"/>
    <x v="3"/>
    <x v="0"/>
    <x v="1"/>
    <s v="Woodland Pasture"/>
    <n v="2130"/>
    <x v="0"/>
    <s v="City of Sebastian                          Indian River County"/>
    <x v="25"/>
    <x v="0"/>
    <m/>
    <m/>
    <n v="0"/>
    <n v="1"/>
    <n v="20"/>
    <n v="4.0187680963014838"/>
    <n v="24.684605191208757"/>
    <n v="3.5629330923985902"/>
    <n v="11382.085191893957"/>
    <n v="24.684605191208757"/>
    <n v="3.5629299426109959"/>
    <n v="11382.085191893957"/>
    <n v="24.684605191208757"/>
    <n v="3.5629299426109959"/>
  </r>
  <r>
    <n v="3818"/>
    <x v="1"/>
    <x v="2"/>
    <x v="3"/>
    <s v="62-304.520 (7), F.A.C."/>
    <x v="3"/>
    <x v="3"/>
    <x v="0"/>
    <x v="1"/>
    <s v="Woodland Pasture"/>
    <n v="2130"/>
    <x v="0"/>
    <s v="Indian River County"/>
    <x v="18"/>
    <x v="0"/>
    <m/>
    <m/>
    <n v="0"/>
    <n v="1"/>
    <n v="511"/>
    <n v="99.59530271611824"/>
    <n v="653.68574728881595"/>
    <n v="101.4735185349129"/>
    <n v="236075.83715450554"/>
    <n v="653.68574728881595"/>
    <n v="101.4734288279155"/>
    <n v="236075.83715450554"/>
    <n v="653.68574728881595"/>
    <n v="101.4734288279155"/>
  </r>
  <r>
    <n v="3819"/>
    <x v="1"/>
    <x v="2"/>
    <x v="3"/>
    <s v="62-304.520 (7), F.A.C."/>
    <x v="3"/>
    <x v="3"/>
    <x v="0"/>
    <x v="1"/>
    <s v="Woodland Pasture"/>
    <n v="2130"/>
    <x v="0"/>
    <s v="Town of Grant-Valkaria             Brevard County"/>
    <x v="9"/>
    <x v="0"/>
    <m/>
    <m/>
    <n v="0"/>
    <n v="1"/>
    <n v="34"/>
    <n v="5.9208552367224963"/>
    <n v="46.961328917024275"/>
    <n v="7.6473035223203834"/>
    <n v="15632.808974131454"/>
    <n v="46.961328917024275"/>
    <n v="7.6472967617719423"/>
    <n v="15632.808974131454"/>
    <n v="46.961328917024275"/>
    <n v="7.6472967617719423"/>
  </r>
  <r>
    <n v="3820"/>
    <x v="1"/>
    <x v="2"/>
    <x v="3"/>
    <s v="62-304.520 (7), F.A.C."/>
    <x v="3"/>
    <x v="3"/>
    <x v="0"/>
    <x v="116"/>
    <s v="Row Crops"/>
    <n v="2140"/>
    <x v="0"/>
    <s v="Brevard County"/>
    <x v="0"/>
    <x v="0"/>
    <m/>
    <m/>
    <n v="0"/>
    <n v="1"/>
    <n v="5"/>
    <n v="2.4089524557933149E-2"/>
    <n v="0.19998984352350821"/>
    <n v="2.7548088582671309E-2"/>
    <n v="85.226235167233483"/>
    <n v="0.19998984352350821"/>
    <n v="2.7548064228964598E-2"/>
    <n v="85.226235167233483"/>
    <n v="0.19998984352350821"/>
    <n v="2.7548064228964598E-2"/>
  </r>
  <r>
    <n v="3821"/>
    <x v="1"/>
    <x v="2"/>
    <x v="3"/>
    <s v="62-304.520 (7), F.A.C."/>
    <x v="3"/>
    <x v="3"/>
    <x v="0"/>
    <x v="116"/>
    <s v="Row Crops"/>
    <n v="2140"/>
    <x v="0"/>
    <s v="City of Palm Bay                       Brevard County"/>
    <x v="12"/>
    <x v="0"/>
    <m/>
    <m/>
    <n v="0"/>
    <n v="1"/>
    <n v="5"/>
    <n v="9.06240036560505E-2"/>
    <n v="0.81800866908470904"/>
    <n v="0.12614026277853302"/>
    <n v="292.36349170877577"/>
    <n v="0.81800866908470904"/>
    <n v="0.12614015126506203"/>
    <n v="292.36349170877577"/>
    <n v="0.81800866908470904"/>
    <n v="0.12614015126506203"/>
  </r>
  <r>
    <n v="3822"/>
    <x v="1"/>
    <x v="2"/>
    <x v="3"/>
    <s v="62-304.520 (7), F.A.C."/>
    <x v="3"/>
    <x v="3"/>
    <x v="0"/>
    <x v="104"/>
    <s v="Field Crops"/>
    <n v="2000"/>
    <x v="0"/>
    <s v="Indian River County"/>
    <x v="18"/>
    <x v="0"/>
    <m/>
    <m/>
    <n v="0"/>
    <n v="1"/>
    <n v="157"/>
    <n v="49.995843151356709"/>
    <n v="429.56245339714098"/>
    <n v="75.863607598815562"/>
    <n v="126978.43884543632"/>
    <n v="429.56245339714098"/>
    <n v="75.863540532091605"/>
    <n v="126978.43884543632"/>
    <n v="429.56245339714098"/>
    <n v="75.863540532091605"/>
  </r>
  <r>
    <n v="3823"/>
    <x v="1"/>
    <x v="2"/>
    <x v="3"/>
    <s v="62-304.520 (7), F.A.C."/>
    <x v="3"/>
    <x v="3"/>
    <x v="0"/>
    <x v="104"/>
    <s v="Field Crops"/>
    <n v="2150"/>
    <x v="0"/>
    <s v="Brevard County"/>
    <x v="0"/>
    <x v="0"/>
    <m/>
    <m/>
    <n v="0"/>
    <n v="1"/>
    <n v="65"/>
    <n v="28.398385225416284"/>
    <n v="130.20378095408134"/>
    <n v="19.448353303261218"/>
    <n v="53106.501896526672"/>
    <n v="130.20378095408134"/>
    <n v="19.448336110072226"/>
    <n v="53106.501896526672"/>
    <n v="130.20378095408134"/>
    <n v="19.448336110072226"/>
  </r>
  <r>
    <n v="3824"/>
    <x v="1"/>
    <x v="2"/>
    <x v="3"/>
    <s v="62-304.520 (7), F.A.C."/>
    <x v="3"/>
    <x v="3"/>
    <x v="0"/>
    <x v="104"/>
    <s v="Field Crops"/>
    <n v="2150"/>
    <x v="0"/>
    <s v="Indian River County"/>
    <x v="18"/>
    <x v="0"/>
    <m/>
    <m/>
    <n v="0"/>
    <n v="1"/>
    <n v="59"/>
    <n v="10.406727239734069"/>
    <n v="96.032100154705319"/>
    <n v="16.932800693596192"/>
    <n v="28720.059534250642"/>
    <n v="96.032100154705319"/>
    <n v="16.932785724264967"/>
    <n v="28720.059534250642"/>
    <n v="96.032100154705319"/>
    <n v="16.932785724264967"/>
  </r>
  <r>
    <n v="3825"/>
    <x v="1"/>
    <x v="2"/>
    <x v="3"/>
    <s v="62-304.520 (7), F.A.C."/>
    <x v="3"/>
    <x v="3"/>
    <x v="0"/>
    <x v="2"/>
    <s v="Citrus groves"/>
    <n v="1000"/>
    <x v="0"/>
    <s v="City of Sebastian                          Indian River County"/>
    <x v="25"/>
    <x v="0"/>
    <m/>
    <m/>
    <n v="0"/>
    <n v="1"/>
    <n v="2"/>
    <n v="4.6830960701445103E-3"/>
    <n v="2.6424812607646585E-2"/>
    <n v="2.2760127287209139E-3"/>
    <n v="12.97420671144285"/>
    <n v="2.6424812607646585E-2"/>
    <n v="2.2760107166268149E-3"/>
    <n v="12.97420671144285"/>
    <n v="2.6424812607646585E-2"/>
    <n v="2.2760107166268149E-3"/>
  </r>
  <r>
    <n v="3826"/>
    <x v="1"/>
    <x v="2"/>
    <x v="3"/>
    <s v="62-304.520 (7), F.A.C."/>
    <x v="3"/>
    <x v="3"/>
    <x v="0"/>
    <x v="2"/>
    <s v="Citrus groves"/>
    <n v="2000"/>
    <x v="0"/>
    <s v="City of Fellsmere           Indian River County"/>
    <x v="24"/>
    <x v="0"/>
    <m/>
    <m/>
    <n v="0"/>
    <n v="1"/>
    <n v="219"/>
    <n v="101.97361328691015"/>
    <n v="712.67347444032248"/>
    <n v="81.543293503740699"/>
    <n v="283549.79521953786"/>
    <n v="712.67347444032248"/>
    <n v="81.543221415927775"/>
    <n v="283549.79521953786"/>
    <n v="712.67347444032248"/>
    <n v="81.543221415927775"/>
  </r>
  <r>
    <n v="3827"/>
    <x v="1"/>
    <x v="2"/>
    <x v="3"/>
    <s v="62-304.520 (7), F.A.C."/>
    <x v="3"/>
    <x v="3"/>
    <x v="0"/>
    <x v="2"/>
    <s v="Citrus groves"/>
    <n v="2000"/>
    <x v="0"/>
    <s v="City of Sebastian                          Indian River County"/>
    <x v="25"/>
    <x v="0"/>
    <m/>
    <m/>
    <n v="0"/>
    <n v="1"/>
    <n v="72"/>
    <n v="28.773786950932063"/>
    <n v="162.57950932408255"/>
    <n v="21.028377055516589"/>
    <n v="81945.825605410413"/>
    <n v="162.57950932408255"/>
    <n v="21.028358465517996"/>
    <n v="81945.825605410413"/>
    <n v="162.57950932408255"/>
    <n v="21.028358465517996"/>
  </r>
  <r>
    <n v="3828"/>
    <x v="1"/>
    <x v="2"/>
    <x v="3"/>
    <s v="62-304.520 (7), F.A.C."/>
    <x v="3"/>
    <x v="3"/>
    <x v="0"/>
    <x v="2"/>
    <s v="Citrus groves"/>
    <n v="2000"/>
    <x v="0"/>
    <s v="Indian River County"/>
    <x v="18"/>
    <x v="0"/>
    <m/>
    <m/>
    <n v="0"/>
    <n v="1"/>
    <n v="3695"/>
    <n v="1678.9268709818705"/>
    <n v="11204.214810486812"/>
    <n v="1262.2397603547267"/>
    <n v="4444468.6242666589"/>
    <n v="11204.214810486812"/>
    <n v="1262.238644479957"/>
    <n v="4444468.6242666589"/>
    <n v="11204.214810486812"/>
    <n v="1262.238644479957"/>
  </r>
  <r>
    <n v="3829"/>
    <x v="1"/>
    <x v="2"/>
    <x v="3"/>
    <s v="62-304.520 (7), F.A.C."/>
    <x v="3"/>
    <x v="3"/>
    <x v="0"/>
    <x v="2"/>
    <s v="Citrus groves"/>
    <n v="2210"/>
    <x v="0"/>
    <s v="Brevard County"/>
    <x v="0"/>
    <x v="0"/>
    <m/>
    <m/>
    <n v="0"/>
    <n v="1"/>
    <n v="655"/>
    <n v="143.44511432204357"/>
    <n v="854.67487477344491"/>
    <n v="103.81485289882878"/>
    <n v="344573.57308783149"/>
    <n v="854.67487477344491"/>
    <n v="103.8147611219899"/>
    <n v="344573.57308783149"/>
    <n v="854.67487477344491"/>
    <n v="103.8147611219899"/>
  </r>
  <r>
    <n v="3830"/>
    <x v="1"/>
    <x v="2"/>
    <x v="3"/>
    <s v="62-304.520 (7), F.A.C."/>
    <x v="3"/>
    <x v="3"/>
    <x v="0"/>
    <x v="2"/>
    <s v="Citrus groves"/>
    <n v="2210"/>
    <x v="0"/>
    <s v="City of Fellsmere           Indian River County"/>
    <x v="24"/>
    <x v="0"/>
    <m/>
    <m/>
    <n v="0"/>
    <n v="1"/>
    <n v="59"/>
    <n v="1.9906544662539285"/>
    <n v="14.788829581927775"/>
    <n v="1.8225045325472908"/>
    <n v="5920.839200679623"/>
    <n v="14.788829581927775"/>
    <n v="1.8225029213741311"/>
    <n v="5920.839200679623"/>
    <n v="14.788829581927775"/>
    <n v="1.8225029213741311"/>
  </r>
  <r>
    <n v="3831"/>
    <x v="1"/>
    <x v="2"/>
    <x v="3"/>
    <s v="62-304.520 (7), F.A.C."/>
    <x v="3"/>
    <x v="3"/>
    <x v="0"/>
    <x v="2"/>
    <s v="Citrus groves"/>
    <n v="2210"/>
    <x v="0"/>
    <s v="City of Palm Bay                       Brevard County"/>
    <x v="12"/>
    <x v="0"/>
    <m/>
    <m/>
    <n v="0"/>
    <n v="1"/>
    <n v="2356"/>
    <n v="774.73878376463279"/>
    <n v="4945.1991067002273"/>
    <n v="607.13586497197457"/>
    <n v="1846467.3344537483"/>
    <n v="4945.1991067002273"/>
    <n v="607.13532823750245"/>
    <n v="1846467.3344537483"/>
    <n v="4945.1991067002273"/>
    <n v="607.13532823750245"/>
  </r>
  <r>
    <n v="3832"/>
    <x v="1"/>
    <x v="2"/>
    <x v="3"/>
    <s v="62-304.520 (7), F.A.C."/>
    <x v="3"/>
    <x v="3"/>
    <x v="0"/>
    <x v="2"/>
    <s v="Citrus groves"/>
    <n v="2210"/>
    <x v="0"/>
    <s v="City of Palm Bay                       Brevard County   SJRWMD C-1 Diversion"/>
    <x v="12"/>
    <x v="0"/>
    <m/>
    <m/>
    <n v="0.38"/>
    <n v="0.62"/>
    <n v="9"/>
    <n v="2.1703745999179427E-3"/>
    <n v="1.7623161771486359E-2"/>
    <n v="1.5074434571892953E-3"/>
    <n v="8.5391651862208935"/>
    <n v="1.0926360298321546E-2"/>
    <n v="1.5074421245438059E-3"/>
    <n v="5.2942824154569532"/>
    <n v="1.0926360298321546E-2"/>
    <n v="1.5074421245438059E-3"/>
  </r>
  <r>
    <n v="3833"/>
    <x v="1"/>
    <x v="2"/>
    <x v="3"/>
    <s v="62-304.520 (7), F.A.C."/>
    <x v="3"/>
    <x v="3"/>
    <x v="0"/>
    <x v="2"/>
    <s v="Citrus groves"/>
    <n v="2210"/>
    <x v="0"/>
    <s v="City of Sebastian                          Indian River County"/>
    <x v="25"/>
    <x v="0"/>
    <m/>
    <m/>
    <n v="0"/>
    <n v="1"/>
    <n v="23"/>
    <n v="6.9063875530303402E-3"/>
    <n v="2.5625996992733501E-2"/>
    <n v="3.4073152107135822E-3"/>
    <n v="15.588418567426924"/>
    <n v="2.5625996992733501E-2"/>
    <n v="3.4073121984989508E-3"/>
    <n v="15.588418567426924"/>
    <n v="2.5625996992733501E-2"/>
    <n v="3.4073121984989508E-3"/>
  </r>
  <r>
    <n v="3834"/>
    <x v="1"/>
    <x v="2"/>
    <x v="3"/>
    <s v="62-304.520 (7), F.A.C."/>
    <x v="3"/>
    <x v="3"/>
    <x v="0"/>
    <x v="2"/>
    <s v="Citrus groves"/>
    <n v="2210"/>
    <x v="0"/>
    <s v="Indian River County"/>
    <x v="18"/>
    <x v="0"/>
    <m/>
    <m/>
    <n v="0"/>
    <n v="1"/>
    <n v="982"/>
    <n v="243.82193834454222"/>
    <n v="1656.4785235001359"/>
    <n v="188.11468301295486"/>
    <n v="661389.43478415394"/>
    <n v="1656.4785235001359"/>
    <n v="188.1145167114048"/>
    <n v="661389.43478415394"/>
    <n v="1656.4785235001359"/>
    <n v="188.1145167114048"/>
  </r>
  <r>
    <n v="3835"/>
    <x v="1"/>
    <x v="2"/>
    <x v="3"/>
    <s v="62-304.520 (7), F.A.C."/>
    <x v="3"/>
    <x v="3"/>
    <x v="0"/>
    <x v="2"/>
    <s v="Citrus groves"/>
    <n v="2210"/>
    <x v="0"/>
    <s v="Town of Grant-Valkaria             Brevard County"/>
    <x v="9"/>
    <x v="0"/>
    <m/>
    <m/>
    <n v="0"/>
    <n v="1"/>
    <n v="27"/>
    <n v="7.2687853450526942"/>
    <n v="41.528661161830065"/>
    <n v="4.6459028746066959"/>
    <n v="17758.352817872368"/>
    <n v="41.528661161830065"/>
    <n v="4.6458987674267789"/>
    <n v="17758.352817872368"/>
    <n v="41.528661161830065"/>
    <n v="4.6458987674267789"/>
  </r>
  <r>
    <n v="3836"/>
    <x v="1"/>
    <x v="2"/>
    <x v="3"/>
    <s v="62-304.520 (7), F.A.C."/>
    <x v="3"/>
    <x v="3"/>
    <x v="0"/>
    <x v="2"/>
    <s v="Citrus groves"/>
    <n v="2210"/>
    <x v="0"/>
    <s v="Town of Orchid                     Indian River County"/>
    <x v="29"/>
    <x v="0"/>
    <m/>
    <m/>
    <n v="0"/>
    <n v="1"/>
    <n v="13"/>
    <n v="2.1118425753771723"/>
    <n v="9.0951153159276643"/>
    <n v="1.1364888527335848"/>
    <n v="5191.5436708948027"/>
    <n v="9.0951153159276643"/>
    <n v="1.1364878480280791"/>
    <n v="5191.5436708948027"/>
    <n v="9.0951153159276643"/>
    <n v="1.1364878480280791"/>
  </r>
  <r>
    <n v="3837"/>
    <x v="1"/>
    <x v="2"/>
    <x v="3"/>
    <s v="62-304.520 (7), F.A.C."/>
    <x v="3"/>
    <x v="3"/>
    <x v="0"/>
    <x v="3"/>
    <s v="Abandoned tree crops"/>
    <n v="2000"/>
    <x v="0"/>
    <s v="Indian River County"/>
    <x v="18"/>
    <x v="0"/>
    <m/>
    <m/>
    <n v="0"/>
    <n v="1"/>
    <n v="100"/>
    <n v="32.630477144180496"/>
    <n v="220.12261505193044"/>
    <n v="38.543681568925926"/>
    <n v="96585.945896460646"/>
    <n v="220.12261505193044"/>
    <n v="38.543647494637412"/>
    <n v="96585.945896460646"/>
    <n v="220.12261505193044"/>
    <n v="38.543647494637412"/>
  </r>
  <r>
    <n v="3838"/>
    <x v="1"/>
    <x v="2"/>
    <x v="3"/>
    <s v="62-304.520 (7), F.A.C."/>
    <x v="3"/>
    <x v="3"/>
    <x v="0"/>
    <x v="3"/>
    <s v="Abandoned tree crops"/>
    <n v="2240"/>
    <x v="0"/>
    <s v="Indian River County"/>
    <x v="18"/>
    <x v="0"/>
    <m/>
    <m/>
    <n v="0"/>
    <n v="1"/>
    <n v="92"/>
    <n v="20.95921220549155"/>
    <n v="132.87297720250339"/>
    <n v="23.896855726866441"/>
    <n v="58737.983546817784"/>
    <n v="132.87297720250339"/>
    <n v="23.89683460100812"/>
    <n v="58737.983546817784"/>
    <n v="132.87297720250339"/>
    <n v="23.89683460100812"/>
  </r>
  <r>
    <n v="3839"/>
    <x v="1"/>
    <x v="2"/>
    <x v="3"/>
    <s v="62-304.520 (7), F.A.C."/>
    <x v="3"/>
    <x v="3"/>
    <x v="0"/>
    <x v="151"/>
    <s v="Cattle Feeding Operations"/>
    <n v="2310"/>
    <x v="0"/>
    <s v="City of Palm Bay                       Brevard County"/>
    <x v="12"/>
    <x v="0"/>
    <m/>
    <m/>
    <n v="0"/>
    <n v="1"/>
    <n v="7"/>
    <n v="2.074473354238731"/>
    <n v="12.907513863840913"/>
    <n v="2.0740347701741406"/>
    <n v="4089.9518725819516"/>
    <n v="12.907513863840913"/>
    <n v="2.0740329366373258"/>
    <n v="4089.9518725819516"/>
    <n v="12.907513863840913"/>
    <n v="2.0740329366373258"/>
  </r>
  <r>
    <n v="3840"/>
    <x v="1"/>
    <x v="2"/>
    <x v="3"/>
    <s v="62-304.520 (7), F.A.C."/>
    <x v="3"/>
    <x v="3"/>
    <x v="0"/>
    <x v="61"/>
    <s v="Tree nurseries"/>
    <n v="2000"/>
    <x v="0"/>
    <s v="City of Sebastian                          Indian River County"/>
    <x v="25"/>
    <x v="0"/>
    <m/>
    <m/>
    <n v="0"/>
    <n v="1"/>
    <n v="40"/>
    <n v="10.85628031930419"/>
    <n v="75.499882259905732"/>
    <n v="10.894911104875582"/>
    <n v="36156.288232650848"/>
    <n v="75.499882259905732"/>
    <n v="10.89490147330099"/>
    <n v="36156.288232650848"/>
    <n v="75.499882259905732"/>
    <n v="10.89490147330099"/>
  </r>
  <r>
    <n v="3841"/>
    <x v="1"/>
    <x v="2"/>
    <x v="3"/>
    <s v="62-304.520 (7), F.A.C."/>
    <x v="3"/>
    <x v="3"/>
    <x v="0"/>
    <x v="61"/>
    <s v="Tree nurseries"/>
    <n v="2000"/>
    <x v="0"/>
    <s v="Indian River County"/>
    <x v="18"/>
    <x v="0"/>
    <m/>
    <m/>
    <n v="0"/>
    <n v="1"/>
    <n v="93"/>
    <n v="31.234516160453499"/>
    <n v="237.46222830871397"/>
    <n v="37.507649448452902"/>
    <n v="83760.408310327985"/>
    <n v="237.46222830871397"/>
    <n v="37.50761629006179"/>
    <n v="83760.408310327985"/>
    <n v="237.46222830871397"/>
    <n v="37.50761629006179"/>
  </r>
  <r>
    <n v="3842"/>
    <x v="1"/>
    <x v="2"/>
    <x v="3"/>
    <s v="62-304.520 (7), F.A.C."/>
    <x v="3"/>
    <x v="3"/>
    <x v="0"/>
    <x v="61"/>
    <s v="Tree nurseries"/>
    <n v="2410"/>
    <x v="0"/>
    <s v="Brevard County"/>
    <x v="0"/>
    <x v="0"/>
    <m/>
    <m/>
    <n v="0"/>
    <n v="1"/>
    <n v="2"/>
    <n v="8.6192415387577492E-2"/>
    <n v="0.70428996957032375"/>
    <n v="0.1007779192411883"/>
    <n v="321.26861399533141"/>
    <n v="0.70428996957032375"/>
    <n v="0.1007778301491309"/>
    <n v="321.26861399533141"/>
    <n v="0.70428996957032375"/>
    <n v="0.1007778301491309"/>
  </r>
  <r>
    <n v="3843"/>
    <x v="1"/>
    <x v="2"/>
    <x v="3"/>
    <s v="62-304.520 (7), F.A.C."/>
    <x v="3"/>
    <x v="3"/>
    <x v="0"/>
    <x v="61"/>
    <s v="Tree nurseries"/>
    <n v="2410"/>
    <x v="0"/>
    <s v="City of Palm Bay                       Brevard County"/>
    <x v="12"/>
    <x v="0"/>
    <m/>
    <m/>
    <n v="0"/>
    <n v="1"/>
    <n v="29"/>
    <n v="2.7935973084098165"/>
    <n v="17.989326336672868"/>
    <n v="2.5440681006005486"/>
    <n v="6690.0080712940025"/>
    <n v="17.989326336672868"/>
    <n v="2.544065851533853"/>
    <n v="6690.0080712940025"/>
    <n v="17.989326336672868"/>
    <n v="2.544065851533853"/>
  </r>
  <r>
    <n v="3844"/>
    <x v="1"/>
    <x v="2"/>
    <x v="3"/>
    <s v="62-304.520 (7), F.A.C."/>
    <x v="3"/>
    <x v="3"/>
    <x v="0"/>
    <x v="61"/>
    <s v="Tree nurseries"/>
    <n v="2410"/>
    <x v="0"/>
    <s v="City of Sebastian                          Indian River County"/>
    <x v="25"/>
    <x v="0"/>
    <m/>
    <m/>
    <n v="0"/>
    <n v="1"/>
    <n v="25"/>
    <n v="1.4251292532298373E-2"/>
    <n v="9.3032969362096749E-2"/>
    <n v="1.3086890550806808E-2"/>
    <n v="46.477206885162474"/>
    <n v="9.3032969362096749E-2"/>
    <n v="1.3086878981427168E-2"/>
    <n v="46.477206885162474"/>
    <n v="9.3032969362096749E-2"/>
    <n v="1.3086878981427168E-2"/>
  </r>
  <r>
    <n v="3845"/>
    <x v="1"/>
    <x v="2"/>
    <x v="3"/>
    <s v="62-304.520 (7), F.A.C."/>
    <x v="3"/>
    <x v="3"/>
    <x v="0"/>
    <x v="61"/>
    <s v="Tree nurseries"/>
    <n v="2410"/>
    <x v="0"/>
    <s v="Indian River County"/>
    <x v="18"/>
    <x v="0"/>
    <m/>
    <m/>
    <n v="0"/>
    <n v="1"/>
    <n v="37"/>
    <n v="4.3973240622813723"/>
    <n v="28.037109578066552"/>
    <n v="4.5740910766177008"/>
    <n v="11301.501156038474"/>
    <n v="28.037109578066552"/>
    <n v="4.5740870329225345"/>
    <n v="11301.501156038474"/>
    <n v="28.037109578066552"/>
    <n v="4.5740870329225345"/>
  </r>
  <r>
    <n v="3846"/>
    <x v="1"/>
    <x v="2"/>
    <x v="3"/>
    <s v="62-304.520 (7), F.A.C."/>
    <x v="3"/>
    <x v="3"/>
    <x v="0"/>
    <x v="118"/>
    <s v="Sod farms"/>
    <n v="2000"/>
    <x v="0"/>
    <s v="Indian River County"/>
    <x v="18"/>
    <x v="0"/>
    <m/>
    <m/>
    <n v="0"/>
    <n v="1"/>
    <n v="26"/>
    <n v="6.0319205692466618"/>
    <n v="53.496891843778727"/>
    <n v="8.3384021703609328"/>
    <n v="19617.601466309436"/>
    <n v="53.496891843778727"/>
    <n v="8.3383947988512652"/>
    <n v="19617.601466309436"/>
    <n v="53.496891843778727"/>
    <n v="8.3383947988512652"/>
  </r>
  <r>
    <n v="3847"/>
    <x v="1"/>
    <x v="2"/>
    <x v="3"/>
    <s v="62-304.520 (7), F.A.C."/>
    <x v="3"/>
    <x v="3"/>
    <x v="0"/>
    <x v="118"/>
    <s v="Sod farms"/>
    <n v="2420"/>
    <x v="0"/>
    <s v="City of Palm Bay                       Brevard County"/>
    <x v="12"/>
    <x v="0"/>
    <m/>
    <m/>
    <n v="0"/>
    <n v="1"/>
    <n v="18"/>
    <n v="2.1732020036525466"/>
    <n v="18.240878711192558"/>
    <n v="2.8723863051073675"/>
    <n v="6434.8058539437379"/>
    <n v="18.240878711192558"/>
    <n v="2.8723837657931264"/>
    <n v="6434.8058539437379"/>
    <n v="18.240878711192558"/>
    <n v="2.8723837657931264"/>
  </r>
  <r>
    <n v="3848"/>
    <x v="1"/>
    <x v="2"/>
    <x v="3"/>
    <s v="62-304.520 (7), F.A.C."/>
    <x v="3"/>
    <x v="3"/>
    <x v="0"/>
    <x v="118"/>
    <s v="Sod farms"/>
    <n v="2420"/>
    <x v="0"/>
    <s v="City of Palm Bay                       Brevard County   SJRWMD C-1 Diversion"/>
    <x v="12"/>
    <x v="0"/>
    <m/>
    <m/>
    <n v="0.38"/>
    <n v="0.62"/>
    <n v="2"/>
    <n v="2.6206898492226616E-3"/>
    <n v="2.3153741028341106E-2"/>
    <n v="2.3083984864743028E-3"/>
    <n v="7.7681966251333785"/>
    <n v="1.4355319437571486E-2"/>
    <n v="2.3083964457497959E-3"/>
    <n v="4.8162819075826953"/>
    <n v="1.4355319437571486E-2"/>
    <n v="2.3083964457497959E-3"/>
  </r>
  <r>
    <n v="3849"/>
    <x v="1"/>
    <x v="2"/>
    <x v="3"/>
    <s v="62-304.520 (7), F.A.C."/>
    <x v="3"/>
    <x v="3"/>
    <x v="0"/>
    <x v="118"/>
    <s v="Sod farms"/>
    <n v="2420"/>
    <x v="0"/>
    <s v="Indian River County"/>
    <x v="18"/>
    <x v="0"/>
    <m/>
    <m/>
    <n v="0"/>
    <n v="1"/>
    <n v="26"/>
    <n v="3.6437277060908575"/>
    <n v="30.994722179465224"/>
    <n v="4.8741052821264246"/>
    <n v="11676.901637671626"/>
    <n v="30.994722179465224"/>
    <n v="4.874100973205671"/>
    <n v="11676.901637671626"/>
    <n v="30.994722179465224"/>
    <n v="4.874100973205671"/>
  </r>
  <r>
    <n v="3850"/>
    <x v="1"/>
    <x v="2"/>
    <x v="3"/>
    <s v="62-304.520 (7), F.A.C."/>
    <x v="3"/>
    <x v="3"/>
    <x v="0"/>
    <x v="119"/>
    <s v="Ornamentals"/>
    <n v="2000"/>
    <x v="0"/>
    <s v="Indian River County"/>
    <x v="18"/>
    <x v="0"/>
    <m/>
    <m/>
    <n v="0"/>
    <n v="1"/>
    <n v="74"/>
    <n v="22.478522461163035"/>
    <n v="186.90089941784697"/>
    <n v="29.205847810928425"/>
    <n v="67489.353147977527"/>
    <n v="186.90089941784697"/>
    <n v="29.205821991690524"/>
    <n v="67489.353147977527"/>
    <n v="186.90089941784697"/>
    <n v="29.205821991690524"/>
  </r>
  <r>
    <n v="3851"/>
    <x v="1"/>
    <x v="2"/>
    <x v="3"/>
    <s v="62-304.520 (7), F.A.C."/>
    <x v="3"/>
    <x v="3"/>
    <x v="0"/>
    <x v="119"/>
    <s v="Ornamentals"/>
    <n v="2430"/>
    <x v="0"/>
    <s v="Brevard County"/>
    <x v="0"/>
    <x v="0"/>
    <m/>
    <m/>
    <n v="0"/>
    <n v="1"/>
    <n v="18"/>
    <n v="0.28052216811483577"/>
    <n v="1.8893135476839993"/>
    <n v="0.244534541601342"/>
    <n v="819.06783288333361"/>
    <n v="1.8893135476839993"/>
    <n v="0.24453432542218687"/>
    <n v="819.06783288333361"/>
    <n v="1.8893135476839993"/>
    <n v="0.24453432542218687"/>
  </r>
  <r>
    <n v="3852"/>
    <x v="1"/>
    <x v="2"/>
    <x v="3"/>
    <s v="62-304.520 (7), F.A.C."/>
    <x v="3"/>
    <x v="3"/>
    <x v="0"/>
    <x v="119"/>
    <s v="Ornamentals"/>
    <n v="2430"/>
    <x v="0"/>
    <s v="Indian River County"/>
    <x v="18"/>
    <x v="0"/>
    <m/>
    <m/>
    <n v="0"/>
    <n v="1"/>
    <n v="43"/>
    <n v="3.962956675953996"/>
    <n v="34.66691198300947"/>
    <n v="5.3053137070138545"/>
    <n v="12811.369368877635"/>
    <n v="34.66691198300947"/>
    <n v="5.3053090168861239"/>
    <n v="12811.369368877635"/>
    <n v="34.66691198300947"/>
    <n v="5.3053090168861239"/>
  </r>
  <r>
    <n v="3853"/>
    <x v="1"/>
    <x v="2"/>
    <x v="3"/>
    <s v="62-304.520 (7), F.A.C."/>
    <x v="3"/>
    <x v="3"/>
    <x v="0"/>
    <x v="119"/>
    <s v="Ornamentals"/>
    <n v="2430"/>
    <x v="0"/>
    <s v="Town of Grant-Valkaria             Brevard County"/>
    <x v="9"/>
    <x v="0"/>
    <m/>
    <m/>
    <n v="0"/>
    <n v="1"/>
    <n v="58"/>
    <n v="22.879289564678537"/>
    <n v="129.46397614436216"/>
    <n v="19.252401548039337"/>
    <n v="58389.118769329019"/>
    <n v="129.46397614436216"/>
    <n v="19.25238452808021"/>
    <n v="58389.118769329019"/>
    <n v="129.46397614436216"/>
    <n v="19.25238452808021"/>
  </r>
  <r>
    <n v="3854"/>
    <x v="1"/>
    <x v="2"/>
    <x v="3"/>
    <s v="62-304.520 (7), F.A.C."/>
    <x v="3"/>
    <x v="3"/>
    <x v="0"/>
    <x v="121"/>
    <s v="Horse Farms"/>
    <n v="1000"/>
    <x v="0"/>
    <s v="Indian River County"/>
    <x v="18"/>
    <x v="0"/>
    <m/>
    <m/>
    <n v="0"/>
    <n v="1"/>
    <n v="3"/>
    <n v="0.11916468788817411"/>
    <n v="1.1191829439256711"/>
    <n v="0.17089526049224477"/>
    <n v="401.36123610592188"/>
    <n v="1.1191829439256711"/>
    <n v="0.17089510941341279"/>
    <n v="401.36123610592188"/>
    <n v="1.1191829439256711"/>
    <n v="0.17089510941341279"/>
  </r>
  <r>
    <n v="3855"/>
    <x v="1"/>
    <x v="2"/>
    <x v="3"/>
    <s v="62-304.520 (7), F.A.C."/>
    <x v="3"/>
    <x v="3"/>
    <x v="0"/>
    <x v="121"/>
    <s v="Horse Farms"/>
    <n v="2000"/>
    <x v="0"/>
    <s v="Indian River County"/>
    <x v="18"/>
    <x v="0"/>
    <m/>
    <m/>
    <n v="0"/>
    <n v="1"/>
    <n v="389"/>
    <n v="109.56084342861088"/>
    <n v="856.63483494990714"/>
    <n v="136.12707615547851"/>
    <n v="300184.12331723468"/>
    <n v="856.63483494990714"/>
    <n v="136.12695581323106"/>
    <n v="300184.12331723468"/>
    <n v="856.63483494990714"/>
    <n v="136.12695581323106"/>
  </r>
  <r>
    <n v="3856"/>
    <x v="1"/>
    <x v="2"/>
    <x v="3"/>
    <s v="62-304.520 (7), F.A.C."/>
    <x v="3"/>
    <x v="3"/>
    <x v="0"/>
    <x v="121"/>
    <s v="Horse Farms"/>
    <n v="2510"/>
    <x v="0"/>
    <s v="Brevard County"/>
    <x v="0"/>
    <x v="0"/>
    <m/>
    <m/>
    <n v="0"/>
    <n v="1"/>
    <n v="22"/>
    <n v="4.2108303578224966"/>
    <n v="23.042309972987727"/>
    <n v="3.3561096736106499"/>
    <n v="10183.696447457918"/>
    <n v="23.042309972987727"/>
    <n v="3.3561067066639381"/>
    <n v="10183.696447457918"/>
    <n v="23.042309972987727"/>
    <n v="3.3561067066639381"/>
  </r>
  <r>
    <n v="3857"/>
    <x v="1"/>
    <x v="2"/>
    <x v="3"/>
    <s v="62-304.520 (7), F.A.C."/>
    <x v="3"/>
    <x v="3"/>
    <x v="0"/>
    <x v="121"/>
    <s v="Horse Farms"/>
    <n v="2510"/>
    <x v="0"/>
    <s v="City of Fellsmere           Indian River County"/>
    <x v="24"/>
    <x v="0"/>
    <m/>
    <m/>
    <n v="0"/>
    <n v="1"/>
    <n v="33"/>
    <n v="3.4620562355391429"/>
    <n v="31.900326315543627"/>
    <n v="4.6649351159831394"/>
    <n v="11277.513567683933"/>
    <n v="31.900326315543627"/>
    <n v="4.6649309919778839"/>
    <n v="11277.513567683933"/>
    <n v="31.900326315543627"/>
    <n v="4.6649309919778839"/>
  </r>
  <r>
    <n v="3858"/>
    <x v="1"/>
    <x v="2"/>
    <x v="3"/>
    <s v="62-304.520 (7), F.A.C."/>
    <x v="3"/>
    <x v="3"/>
    <x v="0"/>
    <x v="121"/>
    <s v="Horse Farms"/>
    <n v="2510"/>
    <x v="0"/>
    <s v="Indian River County"/>
    <x v="18"/>
    <x v="0"/>
    <m/>
    <m/>
    <n v="0"/>
    <n v="1"/>
    <n v="163"/>
    <n v="19.599305708033615"/>
    <n v="150.1303731386671"/>
    <n v="23.4597436887463"/>
    <n v="54366.519706427796"/>
    <n v="150.1303731386671"/>
    <n v="23.459722949313992"/>
    <n v="54366.519706427796"/>
    <n v="150.1303731386671"/>
    <n v="23.459722949313992"/>
  </r>
  <r>
    <n v="3859"/>
    <x v="1"/>
    <x v="2"/>
    <x v="3"/>
    <s v="62-304.520 (7), F.A.C."/>
    <x v="3"/>
    <x v="3"/>
    <x v="0"/>
    <x v="121"/>
    <s v="Horse Farms"/>
    <n v="2510"/>
    <x v="0"/>
    <s v="Town of Grant-Valkaria             Brevard County"/>
    <x v="9"/>
    <x v="0"/>
    <m/>
    <m/>
    <n v="0"/>
    <n v="1"/>
    <n v="9"/>
    <n v="0.1407703210312625"/>
    <n v="0.87073685749243468"/>
    <n v="0.12413540358396755"/>
    <n v="411.57633378097029"/>
    <n v="0.87073685749243468"/>
    <n v="0.12413529384287947"/>
    <n v="411.57633378097029"/>
    <n v="0.87073685749243468"/>
    <n v="0.12413529384287947"/>
  </r>
  <r>
    <n v="3860"/>
    <x v="1"/>
    <x v="2"/>
    <x v="3"/>
    <s v="62-304.520 (7), F.A.C."/>
    <x v="3"/>
    <x v="3"/>
    <x v="0"/>
    <x v="122"/>
    <s v="Aquaculture"/>
    <n v="2000"/>
    <x v="0"/>
    <s v="City of Fellsmere           Indian River County"/>
    <x v="24"/>
    <x v="0"/>
    <m/>
    <m/>
    <n v="0"/>
    <n v="1"/>
    <n v="24"/>
    <n v="8.4802212921442841"/>
    <n v="65.223794693154034"/>
    <n v="9.2389717735303982"/>
    <n v="31446.150077890568"/>
    <n v="65.223794693154034"/>
    <n v="9.2389636058780837"/>
    <n v="31446.150077890568"/>
    <n v="65.223794693154034"/>
    <n v="9.2389636058780837"/>
  </r>
  <r>
    <n v="3861"/>
    <x v="1"/>
    <x v="2"/>
    <x v="3"/>
    <s v="62-304.520 (7), F.A.C."/>
    <x v="3"/>
    <x v="3"/>
    <x v="0"/>
    <x v="122"/>
    <s v="Aquaculture"/>
    <n v="2000"/>
    <x v="0"/>
    <s v="Indian River County"/>
    <x v="18"/>
    <x v="0"/>
    <m/>
    <m/>
    <n v="0"/>
    <n v="1"/>
    <n v="181"/>
    <n v="68.665738002934077"/>
    <n v="544.49776388272574"/>
    <n v="78.911651351500069"/>
    <n v="259112.16425071305"/>
    <n v="544.49776388272574"/>
    <n v="78.911581590173071"/>
    <n v="259112.16425071305"/>
    <n v="544.49776388272574"/>
    <n v="78.911581590173071"/>
  </r>
  <r>
    <n v="3862"/>
    <x v="1"/>
    <x v="2"/>
    <x v="3"/>
    <s v="62-304.520 (7), F.A.C."/>
    <x v="3"/>
    <x v="3"/>
    <x v="0"/>
    <x v="122"/>
    <s v="Aquaculture"/>
    <n v="2540"/>
    <x v="0"/>
    <s v="Brevard County"/>
    <x v="0"/>
    <x v="0"/>
    <m/>
    <m/>
    <n v="0"/>
    <n v="1"/>
    <n v="157"/>
    <n v="37.727358978075216"/>
    <n v="289.33823955858747"/>
    <n v="42.484610897889887"/>
    <n v="138643.66753157115"/>
    <n v="289.33823955858747"/>
    <n v="42.484573339648676"/>
    <n v="138643.66753157115"/>
    <n v="289.33823955858747"/>
    <n v="42.484573339648676"/>
  </r>
  <r>
    <n v="3863"/>
    <x v="1"/>
    <x v="2"/>
    <x v="3"/>
    <s v="62-304.520 (7), F.A.C."/>
    <x v="3"/>
    <x v="3"/>
    <x v="0"/>
    <x v="122"/>
    <s v="Aquaculture"/>
    <n v="2540"/>
    <x v="0"/>
    <s v="City of Fellsmere           Indian River County"/>
    <x v="24"/>
    <x v="0"/>
    <m/>
    <m/>
    <n v="0"/>
    <n v="1"/>
    <n v="9"/>
    <n v="6.5989507083728222E-2"/>
    <n v="0.57444253458086003"/>
    <n v="8.3340950726314922E-2"/>
    <n v="254.04721615510485"/>
    <n v="0.57444253458086003"/>
    <n v="8.3340877049294632E-2"/>
    <n v="254.04721615510485"/>
    <n v="0.57444253458086003"/>
    <n v="8.3340877049294632E-2"/>
  </r>
  <r>
    <n v="3864"/>
    <x v="1"/>
    <x v="2"/>
    <x v="3"/>
    <s v="62-304.520 (7), F.A.C."/>
    <x v="3"/>
    <x v="3"/>
    <x v="0"/>
    <x v="122"/>
    <s v="Aquaculture"/>
    <n v="2540"/>
    <x v="0"/>
    <s v="Indian River County"/>
    <x v="18"/>
    <x v="0"/>
    <m/>
    <m/>
    <n v="0"/>
    <n v="1"/>
    <n v="38"/>
    <n v="2.5381165059715771"/>
    <n v="19.325512855593701"/>
    <n v="2.7060068997693651"/>
    <n v="9046.0049070223358"/>
    <n v="19.325512855593701"/>
    <n v="2.7060045075417429"/>
    <n v="9046.0049070223358"/>
    <n v="19.325512855593701"/>
    <n v="2.7060045075417429"/>
  </r>
  <r>
    <n v="3865"/>
    <x v="1"/>
    <x v="2"/>
    <x v="3"/>
    <s v="62-304.520 (7), F.A.C."/>
    <x v="3"/>
    <x v="3"/>
    <x v="0"/>
    <x v="4"/>
    <s v="Mixed Rangeland"/>
    <n v="1000"/>
    <x v="0"/>
    <s v="Indian River County"/>
    <x v="18"/>
    <x v="0"/>
    <m/>
    <m/>
    <n v="0"/>
    <n v="1"/>
    <n v="5"/>
    <n v="0.21230682599059789"/>
    <n v="1.4558278818437058"/>
    <n v="0.19865189664173941"/>
    <n v="730.889095763451"/>
    <n v="1.4558278818437058"/>
    <n v="0.19865172102483492"/>
    <n v="730.889095763451"/>
    <n v="1.4558278818437058"/>
    <n v="0.19865172102483492"/>
  </r>
  <r>
    <n v="3866"/>
    <x v="1"/>
    <x v="2"/>
    <x v="3"/>
    <s v="62-304.520 (7), F.A.C."/>
    <x v="3"/>
    <x v="3"/>
    <x v="0"/>
    <x v="4"/>
    <s v="Mixed Rangeland"/>
    <n v="2000"/>
    <x v="0"/>
    <s v="City of Fellsmere           Indian River County"/>
    <x v="24"/>
    <x v="0"/>
    <m/>
    <m/>
    <n v="0"/>
    <n v="1"/>
    <n v="40"/>
    <n v="13.15396759037324"/>
    <n v="80.954724574793346"/>
    <n v="9.154149524448151"/>
    <n v="32322.786047381083"/>
    <n v="80.954724574793346"/>
    <n v="9.1541414317824028"/>
    <n v="32322.786047381083"/>
    <n v="80.954724574793346"/>
    <n v="9.1541414317824028"/>
  </r>
  <r>
    <n v="3867"/>
    <x v="1"/>
    <x v="2"/>
    <x v="3"/>
    <s v="62-304.520 (7), F.A.C."/>
    <x v="3"/>
    <x v="3"/>
    <x v="0"/>
    <x v="4"/>
    <s v="Mixed Rangeland"/>
    <n v="2000"/>
    <x v="0"/>
    <s v="City of Sebastian                          Indian River County"/>
    <x v="25"/>
    <x v="0"/>
    <m/>
    <m/>
    <n v="0"/>
    <n v="1"/>
    <n v="9"/>
    <n v="1.3229498443582413"/>
    <n v="8.3859075178948288"/>
    <n v="1.1426634470979335"/>
    <n v="4236.8513105991988"/>
    <n v="8.3859075178948288"/>
    <n v="1.1426624369338203"/>
    <n v="4236.8513105991988"/>
    <n v="8.3859075178948288"/>
    <n v="1.1426624369338203"/>
  </r>
  <r>
    <n v="3868"/>
    <x v="1"/>
    <x v="2"/>
    <x v="3"/>
    <s v="62-304.520 (7), F.A.C."/>
    <x v="3"/>
    <x v="3"/>
    <x v="0"/>
    <x v="4"/>
    <s v="Mixed Rangeland"/>
    <n v="2000"/>
    <x v="0"/>
    <s v="Indian River County"/>
    <x v="18"/>
    <x v="0"/>
    <m/>
    <m/>
    <n v="0"/>
    <n v="1"/>
    <n v="619"/>
    <n v="217.00589036321674"/>
    <n v="1297.5930288596419"/>
    <n v="145.07310474963754"/>
    <n v="528685.38172079995"/>
    <n v="1297.5930288596419"/>
    <n v="145.07297649871234"/>
    <n v="528685.38172079995"/>
    <n v="1297.5930288596419"/>
    <n v="145.07297649871234"/>
  </r>
  <r>
    <n v="3869"/>
    <x v="1"/>
    <x v="2"/>
    <x v="3"/>
    <s v="62-304.520 (7), F.A.C."/>
    <x v="3"/>
    <x v="3"/>
    <x v="0"/>
    <x v="4"/>
    <s v="Mixed Rangeland"/>
    <n v="3300"/>
    <x v="0"/>
    <s v="Brevard County"/>
    <x v="0"/>
    <x v="0"/>
    <m/>
    <m/>
    <n v="0"/>
    <n v="1"/>
    <n v="3741"/>
    <n v="1511.6477940126626"/>
    <n v="8310.9652812334552"/>
    <n v="883.85849325669187"/>
    <n v="3402052.0535551021"/>
    <n v="8310.9652812334552"/>
    <n v="883.85771188739716"/>
    <n v="3402052.0535551021"/>
    <n v="8310.9652812334552"/>
    <n v="883.85771188739716"/>
  </r>
  <r>
    <n v="3870"/>
    <x v="1"/>
    <x v="2"/>
    <x v="3"/>
    <s v="62-304.520 (7), F.A.C."/>
    <x v="3"/>
    <x v="3"/>
    <x v="0"/>
    <x v="4"/>
    <s v="Mixed Rangeland"/>
    <n v="3300"/>
    <x v="0"/>
    <s v="City of Fellsmere           Indian River County"/>
    <x v="24"/>
    <x v="0"/>
    <m/>
    <m/>
    <n v="0"/>
    <n v="1"/>
    <n v="91"/>
    <n v="19.120702237265679"/>
    <n v="111.594578149227"/>
    <n v="11.859335365584297"/>
    <n v="45693.972582954324"/>
    <n v="111.594578149227"/>
    <n v="11.859324881416773"/>
    <n v="45693.972582954324"/>
    <n v="111.594578149227"/>
    <n v="11.859324881416773"/>
  </r>
  <r>
    <n v="3871"/>
    <x v="1"/>
    <x v="2"/>
    <x v="3"/>
    <s v="62-304.520 (7), F.A.C."/>
    <x v="3"/>
    <x v="3"/>
    <x v="0"/>
    <x v="4"/>
    <s v="Mixed Rangeland"/>
    <n v="3300"/>
    <x v="0"/>
    <s v="City of Palm Bay                       Brevard County"/>
    <x v="12"/>
    <x v="0"/>
    <m/>
    <m/>
    <n v="0"/>
    <n v="1"/>
    <n v="834"/>
    <n v="238.96247119557336"/>
    <n v="1384.4791678254205"/>
    <n v="172.39827248917223"/>
    <n v="583106.14787342423"/>
    <n v="1384.4791678254205"/>
    <n v="172.39812008161158"/>
    <n v="583106.14787342423"/>
    <n v="1384.4791678254205"/>
    <n v="172.39812008161158"/>
  </r>
  <r>
    <n v="3872"/>
    <x v="1"/>
    <x v="2"/>
    <x v="3"/>
    <s v="62-304.520 (7), F.A.C."/>
    <x v="3"/>
    <x v="3"/>
    <x v="0"/>
    <x v="4"/>
    <s v="Mixed Rangeland"/>
    <n v="3300"/>
    <x v="0"/>
    <s v="City of Palm Bay                       Brevard County   SJRWMD C-1 Diversion"/>
    <x v="12"/>
    <x v="0"/>
    <m/>
    <m/>
    <n v="0.38"/>
    <n v="0.62"/>
    <n v="2"/>
    <n v="3.4013670611151288E-3"/>
    <n v="1.6873105803242017E-2"/>
    <n v="1.3884392722161481E-3"/>
    <n v="8.4108230916443478"/>
    <n v="1.0461325598010052E-2"/>
    <n v="1.3884380447755252E-3"/>
    <n v="5.2147103168194961"/>
    <n v="1.0461325598010052E-2"/>
    <n v="1.3884380447755252E-3"/>
  </r>
  <r>
    <n v="3873"/>
    <x v="1"/>
    <x v="2"/>
    <x v="3"/>
    <s v="62-304.520 (7), F.A.C."/>
    <x v="3"/>
    <x v="3"/>
    <x v="0"/>
    <x v="4"/>
    <s v="Mixed Rangeland"/>
    <n v="3300"/>
    <x v="0"/>
    <s v="City of Palm Bay          Town of Grant-Valkaria             Brevard County"/>
    <x v="9"/>
    <x v="0"/>
    <m/>
    <m/>
    <n v="0"/>
    <n v="1"/>
    <n v="9"/>
    <n v="0.22252509194641124"/>
    <n v="1.0961413154024315"/>
    <n v="0.14441720622365872"/>
    <n v="540.81200579812435"/>
    <n v="1.0961413154024315"/>
    <n v="0.14441707855257602"/>
    <n v="540.81200579812435"/>
    <n v="1.0961413154024315"/>
    <n v="0.14441707855257602"/>
  </r>
  <r>
    <n v="3874"/>
    <x v="1"/>
    <x v="2"/>
    <x v="3"/>
    <s v="62-304.520 (7), F.A.C."/>
    <x v="3"/>
    <x v="3"/>
    <x v="0"/>
    <x v="4"/>
    <s v="Mixed Rangeland"/>
    <n v="3300"/>
    <x v="0"/>
    <s v="City of Sebastian                          Indian River County"/>
    <x v="25"/>
    <x v="0"/>
    <m/>
    <m/>
    <n v="0"/>
    <n v="1"/>
    <n v="138"/>
    <n v="32.475700517245272"/>
    <n v="221.59398813979797"/>
    <n v="28.140917900352317"/>
    <n v="97935.088339216309"/>
    <n v="221.59398813979797"/>
    <n v="28.140893022558689"/>
    <n v="97935.088339216309"/>
    <n v="221.59398813979797"/>
    <n v="28.140893022558689"/>
  </r>
  <r>
    <n v="3875"/>
    <x v="1"/>
    <x v="2"/>
    <x v="3"/>
    <s v="62-304.520 (7), F.A.C."/>
    <x v="3"/>
    <x v="3"/>
    <x v="0"/>
    <x v="4"/>
    <s v="Mixed Rangeland"/>
    <n v="3300"/>
    <x v="0"/>
    <s v="Indian River County"/>
    <x v="18"/>
    <x v="0"/>
    <m/>
    <m/>
    <n v="0"/>
    <n v="1"/>
    <n v="839"/>
    <n v="237.90761021290049"/>
    <n v="1320.4079956380785"/>
    <n v="150.58067275941335"/>
    <n v="556192.88233025512"/>
    <n v="1320.4079956380785"/>
    <n v="150.58053963955879"/>
    <n v="556192.88233025512"/>
    <n v="1320.4079956380785"/>
    <n v="150.58053963955879"/>
  </r>
  <r>
    <n v="3876"/>
    <x v="1"/>
    <x v="2"/>
    <x v="3"/>
    <s v="62-304.520 (7), F.A.C."/>
    <x v="3"/>
    <x v="3"/>
    <x v="0"/>
    <x v="4"/>
    <s v="Mixed Rangeland"/>
    <n v="3300"/>
    <x v="0"/>
    <s v="Town of Grant-Valkaria             Brevard County"/>
    <x v="9"/>
    <x v="0"/>
    <m/>
    <m/>
    <n v="0"/>
    <n v="1"/>
    <n v="547"/>
    <n v="179.65880342628813"/>
    <n v="1027.7634876233876"/>
    <n v="125.76484685730104"/>
    <n v="470353.12719988613"/>
    <n v="1027.7634876233876"/>
    <n v="125.76473567571443"/>
    <n v="470353.12719988613"/>
    <n v="1027.7634876233876"/>
    <n v="125.76473567571443"/>
  </r>
  <r>
    <n v="3877"/>
    <x v="1"/>
    <x v="2"/>
    <x v="3"/>
    <s v="62-304.520 (7), F.A.C."/>
    <x v="3"/>
    <x v="3"/>
    <x v="0"/>
    <x v="4"/>
    <s v="Mixed Rangeland"/>
    <n v="3300"/>
    <x v="0"/>
    <s v="Town of Grant-Valkaria             Brevard County   SJRWMD C-1 Diversion"/>
    <x v="9"/>
    <x v="0"/>
    <m/>
    <m/>
    <n v="0.38"/>
    <n v="0.62"/>
    <n v="10"/>
    <n v="2.8122042026396291E-2"/>
    <n v="0.14258697359801242"/>
    <n v="1.1625625408950303E-2"/>
    <n v="70.014196231655575"/>
    <n v="8.8403923630767711E-2"/>
    <n v="1.1625615131392529E-2"/>
    <n v="43.408801663626463"/>
    <n v="8.8403923630767711E-2"/>
    <n v="1.1625615131392529E-2"/>
  </r>
  <r>
    <n v="3878"/>
    <x v="1"/>
    <x v="2"/>
    <x v="3"/>
    <s v="62-304.520 (7), F.A.C."/>
    <x v="3"/>
    <x v="3"/>
    <x v="1"/>
    <x v="5"/>
    <s v="Residential, Low Density-Less than two dwelling units/acre"/>
    <n v="1100"/>
    <x v="0"/>
    <s v="Brevard County"/>
    <x v="0"/>
    <x v="1"/>
    <m/>
    <m/>
    <n v="0"/>
    <n v="1"/>
    <n v="461"/>
    <n v="60.935495008663793"/>
    <n v="464.6243548892794"/>
    <n v="67.103230534694774"/>
    <n v="210413.36437208933"/>
    <n v="464.6243548892794"/>
    <n v="67.103171212524558"/>
    <n v="210413.36437208933"/>
    <n v="464.6243548892794"/>
    <n v="67.103171212524558"/>
  </r>
  <r>
    <n v="3879"/>
    <x v="1"/>
    <x v="2"/>
    <x v="3"/>
    <s v="62-304.520 (7), F.A.C."/>
    <x v="3"/>
    <x v="3"/>
    <x v="1"/>
    <x v="6"/>
    <s v="Residential, Rural &lt; or = 0.5 dwelling units/acre"/>
    <n v="1180"/>
    <x v="0"/>
    <s v="Brevard County"/>
    <x v="0"/>
    <x v="1"/>
    <m/>
    <m/>
    <n v="0"/>
    <n v="1"/>
    <n v="989"/>
    <n v="161.14902529098401"/>
    <n v="1252.0941861953647"/>
    <n v="173.25453385014339"/>
    <n v="584765.15022338473"/>
    <n v="1252.0941861953647"/>
    <n v="173.2543806856109"/>
    <n v="584765.15022338473"/>
    <n v="1252.0941861953647"/>
    <n v="173.2543806856109"/>
  </r>
  <r>
    <n v="3880"/>
    <x v="1"/>
    <x v="2"/>
    <x v="3"/>
    <s v="62-304.520 (7), F.A.C."/>
    <x v="3"/>
    <x v="3"/>
    <x v="1"/>
    <x v="7"/>
    <s v="Low Density Under Construction"/>
    <n v="1190"/>
    <x v="0"/>
    <s v="Brevard County"/>
    <x v="0"/>
    <x v="1"/>
    <m/>
    <m/>
    <n v="0"/>
    <n v="1"/>
    <n v="78"/>
    <n v="13.625067810635917"/>
    <n v="102.28541837868681"/>
    <n v="14.131761428539429"/>
    <n v="49992.763879284976"/>
    <n v="102.28541837868681"/>
    <n v="14.131748935448563"/>
    <n v="49992.763879284976"/>
    <n v="102.28541837868681"/>
    <n v="14.131748935448563"/>
  </r>
  <r>
    <n v="3881"/>
    <x v="1"/>
    <x v="2"/>
    <x v="3"/>
    <s v="62-304.520 (7), F.A.C."/>
    <x v="3"/>
    <x v="3"/>
    <x v="1"/>
    <x v="8"/>
    <s v="Residential, Medium Density-Two-five dwellingunits per acre"/>
    <n v="1200"/>
    <x v="0"/>
    <s v="Brevard County"/>
    <x v="0"/>
    <x v="1"/>
    <m/>
    <m/>
    <n v="0"/>
    <n v="1"/>
    <n v="759"/>
    <n v="153.9269848203266"/>
    <n v="1362.6962240395371"/>
    <n v="201.89784793318321"/>
    <n v="566215.79227221059"/>
    <n v="1362.6962240395371"/>
    <n v="201.8976694467174"/>
    <n v="566215.79227221059"/>
    <n v="1362.6962240395371"/>
    <n v="201.8976694467174"/>
  </r>
  <r>
    <n v="3882"/>
    <x v="1"/>
    <x v="2"/>
    <x v="3"/>
    <s v="62-304.520 (7), F.A.C."/>
    <x v="3"/>
    <x v="3"/>
    <x v="1"/>
    <x v="9"/>
    <s v="Fixed Single Family Units"/>
    <n v="1210"/>
    <x v="0"/>
    <s v="Brevard County"/>
    <x v="0"/>
    <x v="1"/>
    <m/>
    <m/>
    <n v="0"/>
    <n v="1"/>
    <n v="4254"/>
    <n v="993.39135415959504"/>
    <n v="8810.4168949324703"/>
    <n v="1284.3942632514763"/>
    <n v="3679361.7304945262"/>
    <n v="8810.4168949324703"/>
    <n v="1284.3931277911638"/>
    <n v="3679361.7304945262"/>
    <n v="8810.4168949324703"/>
    <n v="1284.3931277911638"/>
  </r>
  <r>
    <n v="3883"/>
    <x v="1"/>
    <x v="2"/>
    <x v="3"/>
    <s v="62-304.520 (7), F.A.C."/>
    <x v="3"/>
    <x v="3"/>
    <x v="1"/>
    <x v="62"/>
    <s v="Residential, High Density"/>
    <n v="1300"/>
    <x v="0"/>
    <s v="Brevard County"/>
    <x v="0"/>
    <x v="1"/>
    <m/>
    <m/>
    <n v="0"/>
    <n v="1"/>
    <n v="2214"/>
    <n v="457.72377998267984"/>
    <n v="4327.9082650244645"/>
    <n v="748.93093654465247"/>
    <n v="1799397.2914542211"/>
    <n v="4327.9082650244645"/>
    <n v="748.93027445717485"/>
    <n v="1799397.2914542211"/>
    <n v="4327.9082650244645"/>
    <n v="748.93027445717485"/>
  </r>
  <r>
    <n v="3884"/>
    <x v="1"/>
    <x v="2"/>
    <x v="3"/>
    <s v="62-304.520 (7), F.A.C."/>
    <x v="3"/>
    <x v="3"/>
    <x v="1"/>
    <x v="80"/>
    <s v="Fixed Single Family Units"/>
    <n v="1310"/>
    <x v="0"/>
    <s v="Brevard County"/>
    <x v="0"/>
    <x v="1"/>
    <m/>
    <m/>
    <n v="0"/>
    <n v="1"/>
    <n v="24"/>
    <n v="4.7119145278093031"/>
    <n v="39.17795708235667"/>
    <n v="6.3104077061367247"/>
    <n v="18984.634654597012"/>
    <n v="39.17795708235667"/>
    <n v="6.3104021274622442"/>
    <n v="18984.634654597012"/>
    <n v="39.17795708235667"/>
    <n v="6.3104021274622442"/>
  </r>
  <r>
    <n v="3885"/>
    <x v="1"/>
    <x v="2"/>
    <x v="3"/>
    <s v="62-304.520 (7), F.A.C."/>
    <x v="3"/>
    <x v="3"/>
    <x v="1"/>
    <x v="63"/>
    <s v="Mobile Home Units"/>
    <n v="1320"/>
    <x v="0"/>
    <s v="Brevard County"/>
    <x v="0"/>
    <x v="1"/>
    <m/>
    <m/>
    <n v="0"/>
    <n v="1"/>
    <n v="11690"/>
    <n v="707.71559709215535"/>
    <n v="6927.5978307275827"/>
    <n v="1224.423227865077"/>
    <n v="2785276.0604597167"/>
    <n v="6927.5978307275827"/>
    <n v="1224.4221454217688"/>
    <n v="2785276.0604597167"/>
    <n v="6927.5978307275827"/>
    <n v="1224.4221454217688"/>
  </r>
  <r>
    <n v="3886"/>
    <x v="1"/>
    <x v="2"/>
    <x v="3"/>
    <s v="62-304.520 (7), F.A.C."/>
    <x v="3"/>
    <x v="3"/>
    <x v="1"/>
    <x v="10"/>
    <s v="Residential, High density; Multiple Dwelling Units, Low Rise &lt;Two stories or less&gt;"/>
    <n v="1330"/>
    <x v="0"/>
    <s v="Brevard County"/>
    <x v="0"/>
    <x v="1"/>
    <m/>
    <m/>
    <n v="0"/>
    <n v="1"/>
    <n v="300"/>
    <n v="32.77345825167744"/>
    <n v="318.16959682570888"/>
    <n v="55.706358506913361"/>
    <n v="123949.30276539869"/>
    <n v="318.16959682570888"/>
    <n v="55.70630926007312"/>
    <n v="123949.30276539869"/>
    <n v="318.16959682570888"/>
    <n v="55.70630926007312"/>
  </r>
  <r>
    <n v="3887"/>
    <x v="1"/>
    <x v="2"/>
    <x v="3"/>
    <s v="62-304.520 (7), F.A.C."/>
    <x v="3"/>
    <x v="3"/>
    <x v="1"/>
    <x v="81"/>
    <s v="Residential, High density; Multiple Dwelling Units, High Rise &lt;Three stories or more&gt;"/>
    <n v="1340"/>
    <x v="0"/>
    <s v="Brevard County"/>
    <x v="0"/>
    <x v="1"/>
    <m/>
    <m/>
    <n v="0"/>
    <n v="1"/>
    <n v="16"/>
    <n v="1.27819325421395"/>
    <n v="13.949527378217098"/>
    <n v="2.5073922091235414"/>
    <n v="4956.0476880385595"/>
    <n v="13.949527378217098"/>
    <n v="2.5073899924799292"/>
    <n v="4956.0476880385595"/>
    <n v="13.949527378217098"/>
    <n v="2.5073899924799292"/>
  </r>
  <r>
    <n v="3888"/>
    <x v="1"/>
    <x v="2"/>
    <x v="3"/>
    <s v="62-304.520 (7), F.A.C."/>
    <x v="3"/>
    <x v="3"/>
    <x v="1"/>
    <x v="11"/>
    <s v="Commercial and Services"/>
    <n v="1400"/>
    <x v="0"/>
    <s v="Brevard County"/>
    <x v="0"/>
    <x v="1"/>
    <m/>
    <m/>
    <n v="0"/>
    <n v="1"/>
    <n v="169"/>
    <n v="21.711458854625633"/>
    <n v="213.83008930119715"/>
    <n v="29.856861541069907"/>
    <n v="85030.847443973107"/>
    <n v="213.83008930119715"/>
    <n v="29.856835146307585"/>
    <n v="85030.847443973107"/>
    <n v="213.83008930119715"/>
    <n v="29.856835146307585"/>
  </r>
  <r>
    <n v="3889"/>
    <x v="1"/>
    <x v="2"/>
    <x v="3"/>
    <s v="62-304.520 (7), F.A.C."/>
    <x v="3"/>
    <x v="3"/>
    <x v="1"/>
    <x v="64"/>
    <s v="Retail Sales and Services"/>
    <n v="1410"/>
    <x v="0"/>
    <s v="Brevard County"/>
    <x v="0"/>
    <x v="1"/>
    <m/>
    <m/>
    <n v="0"/>
    <n v="1"/>
    <n v="277"/>
    <n v="58.463304115043691"/>
    <n v="537.28561764639653"/>
    <n v="74.007068835338785"/>
    <n v="225344.68565752316"/>
    <n v="537.28561764639653"/>
    <n v="74.007003409875765"/>
    <n v="225344.68565752316"/>
    <n v="537.28561764639653"/>
    <n v="74.007003409875765"/>
  </r>
  <r>
    <n v="3890"/>
    <x v="1"/>
    <x v="2"/>
    <x v="3"/>
    <s v="62-304.520 (7), F.A.C."/>
    <x v="3"/>
    <x v="3"/>
    <x v="1"/>
    <x v="65"/>
    <s v="Wholesale Sales and Services &lt;Excluding warehouses associated with industrial use&gt;"/>
    <n v="1420"/>
    <x v="0"/>
    <s v="Brevard County"/>
    <x v="0"/>
    <x v="1"/>
    <m/>
    <m/>
    <n v="0"/>
    <n v="1"/>
    <n v="109"/>
    <n v="24.621235995618793"/>
    <n v="253.38859108301241"/>
    <n v="35.475254815944481"/>
    <n v="97711.679543349805"/>
    <n v="253.38859108301241"/>
    <n v="35.475223454278492"/>
    <n v="97711.679543349805"/>
    <n v="253.38859108301241"/>
    <n v="35.475223454278492"/>
  </r>
  <r>
    <n v="3891"/>
    <x v="1"/>
    <x v="2"/>
    <x v="3"/>
    <s v="62-304.520 (7), F.A.C."/>
    <x v="3"/>
    <x v="3"/>
    <x v="1"/>
    <x v="66"/>
    <s v="Professional Services"/>
    <n v="1430"/>
    <x v="0"/>
    <s v="Brevard County"/>
    <x v="0"/>
    <x v="1"/>
    <m/>
    <m/>
    <n v="0"/>
    <n v="1"/>
    <n v="49"/>
    <n v="9.9170858201748811"/>
    <n v="87.54676995645508"/>
    <n v="11.877022378489952"/>
    <n v="38816.469821800682"/>
    <n v="87.54676995645508"/>
    <n v="11.87701187868633"/>
    <n v="38816.469821800682"/>
    <n v="87.54676995645508"/>
    <n v="11.87701187868633"/>
  </r>
  <r>
    <n v="3892"/>
    <x v="1"/>
    <x v="2"/>
    <x v="3"/>
    <s v="62-304.520 (7), F.A.C."/>
    <x v="3"/>
    <x v="3"/>
    <x v="1"/>
    <x v="68"/>
    <s v="Other Light Industrial"/>
    <n v="1550"/>
    <x v="0"/>
    <s v="Brevard County"/>
    <x v="0"/>
    <x v="1"/>
    <m/>
    <m/>
    <n v="0"/>
    <n v="1"/>
    <n v="4"/>
    <n v="0.40372011464748314"/>
    <n v="3.5735276156585081"/>
    <n v="0.5183894110973013"/>
    <n v="1571.4922913540472"/>
    <n v="3.5735276156585081"/>
    <n v="0.51838895281854613"/>
    <n v="1571.4922913540472"/>
    <n v="3.5735276156585081"/>
    <n v="0.51838895281854613"/>
  </r>
  <r>
    <n v="3893"/>
    <x v="1"/>
    <x v="2"/>
    <x v="3"/>
    <s v="62-304.520 (7), F.A.C."/>
    <x v="3"/>
    <x v="3"/>
    <x v="1"/>
    <x v="148"/>
    <s v="Holding Ponds"/>
    <n v="1660"/>
    <x v="0"/>
    <s v="Brevard County"/>
    <x v="0"/>
    <x v="1"/>
    <m/>
    <m/>
    <n v="0"/>
    <n v="1"/>
    <n v="91"/>
    <n v="35.128585137352673"/>
    <n v="195.30321327919489"/>
    <n v="24.542624840500093"/>
    <n v="92040.322427446416"/>
    <n v="195.30321327919489"/>
    <n v="24.542603143753805"/>
    <n v="92040.322427446416"/>
    <n v="195.30321327919489"/>
    <n v="24.542603143753805"/>
  </r>
  <r>
    <n v="3894"/>
    <x v="1"/>
    <x v="2"/>
    <x v="3"/>
    <s v="62-304.520 (7), F.A.C."/>
    <x v="3"/>
    <x v="3"/>
    <x v="1"/>
    <x v="69"/>
    <s v="Institutional (Educational,religious,health and military facilities)"/>
    <n v="1700"/>
    <x v="0"/>
    <s v="Brevard County"/>
    <x v="0"/>
    <x v="1"/>
    <m/>
    <m/>
    <n v="0"/>
    <n v="1"/>
    <n v="378"/>
    <n v="176.27959877796485"/>
    <n v="1292.3230751722826"/>
    <n v="176.28127680601514"/>
    <n v="663681.27194630424"/>
    <n v="1292.3230751722826"/>
    <n v="176.2811209657105"/>
    <n v="663681.27194630424"/>
    <n v="1292.3230751722826"/>
    <n v="176.2811209657105"/>
  </r>
  <r>
    <n v="3895"/>
    <x v="1"/>
    <x v="2"/>
    <x v="3"/>
    <s v="62-304.520 (7), F.A.C."/>
    <x v="3"/>
    <x v="3"/>
    <x v="1"/>
    <x v="71"/>
    <s v="Religious"/>
    <n v="1720"/>
    <x v="0"/>
    <s v="Brevard County"/>
    <x v="0"/>
    <x v="1"/>
    <m/>
    <m/>
    <n v="0"/>
    <n v="1"/>
    <n v="85"/>
    <n v="28.887244353076436"/>
    <n v="237.66989958240526"/>
    <n v="33.273480619497711"/>
    <n v="112252.89720914279"/>
    <n v="237.66989958240526"/>
    <n v="33.273451204295739"/>
    <n v="112252.89720914279"/>
    <n v="237.66989958240526"/>
    <n v="33.273451204295739"/>
  </r>
  <r>
    <n v="3896"/>
    <x v="1"/>
    <x v="2"/>
    <x v="3"/>
    <s v="62-304.520 (7), F.A.C."/>
    <x v="3"/>
    <x v="3"/>
    <x v="1"/>
    <x v="14"/>
    <s v="Governmental"/>
    <n v="1750"/>
    <x v="0"/>
    <s v="Brevard County"/>
    <x v="0"/>
    <x v="1"/>
    <m/>
    <m/>
    <n v="0"/>
    <n v="1"/>
    <n v="1524"/>
    <n v="723.9118410321737"/>
    <n v="5731.407550287352"/>
    <n v="760.94942892618144"/>
    <n v="2677219.2939016544"/>
    <n v="5731.407550287352"/>
    <n v="760.9487562138379"/>
    <n v="2677219.2939016544"/>
    <n v="5731.407550287352"/>
    <n v="760.9487562138379"/>
  </r>
  <r>
    <n v="3897"/>
    <x v="1"/>
    <x v="2"/>
    <x v="3"/>
    <s v="62-304.520 (7), F.A.C."/>
    <x v="3"/>
    <x v="3"/>
    <x v="1"/>
    <x v="73"/>
    <s v="Commercial Child Care"/>
    <n v="1780"/>
    <x v="0"/>
    <s v="Brevard County"/>
    <x v="0"/>
    <x v="1"/>
    <m/>
    <m/>
    <n v="0"/>
    <n v="1"/>
    <n v="11"/>
    <n v="2.056691733313154"/>
    <n v="16.330364164119036"/>
    <n v="2.2237054023429592"/>
    <n v="7937.1005943611581"/>
    <n v="16.330364164119036"/>
    <n v="2.2237034364908066"/>
    <n v="7937.1005943611581"/>
    <n v="16.330364164119036"/>
    <n v="2.2237034364908066"/>
  </r>
  <r>
    <n v="3898"/>
    <x v="1"/>
    <x v="2"/>
    <x v="3"/>
    <s v="62-304.520 (7), F.A.C."/>
    <x v="3"/>
    <x v="3"/>
    <x v="1"/>
    <x v="124"/>
    <s v="Swimming Beach"/>
    <n v="1810"/>
    <x v="0"/>
    <s v="Brevard County"/>
    <x v="0"/>
    <x v="1"/>
    <m/>
    <m/>
    <n v="0"/>
    <n v="1"/>
    <n v="8"/>
    <n v="0.14677852966925931"/>
    <n v="0.84235416210672731"/>
    <n v="0.1104384225362077"/>
    <n v="406.50610652491298"/>
    <n v="0.84235416210672731"/>
    <n v="0.11043832490384545"/>
    <n v="406.50610652491298"/>
    <n v="0.84235416210672731"/>
    <n v="0.11043832490384545"/>
  </r>
  <r>
    <n v="3899"/>
    <x v="1"/>
    <x v="2"/>
    <x v="3"/>
    <s v="62-304.520 (7), F.A.C."/>
    <x v="3"/>
    <x v="3"/>
    <x v="1"/>
    <x v="15"/>
    <s v="Golf Course"/>
    <n v="1820"/>
    <x v="0"/>
    <s v="Brevard County"/>
    <x v="0"/>
    <x v="1"/>
    <m/>
    <m/>
    <n v="0"/>
    <n v="1"/>
    <n v="264"/>
    <n v="88.04437861317912"/>
    <n v="627.77638211587498"/>
    <n v="89.046222908212684"/>
    <n v="318341.5571154558"/>
    <n v="627.77638211587498"/>
    <n v="89.046144187484259"/>
    <n v="318341.5571154558"/>
    <n v="627.77638211587498"/>
    <n v="89.046144187484259"/>
  </r>
  <r>
    <n v="3900"/>
    <x v="1"/>
    <x v="2"/>
    <x v="3"/>
    <s v="62-304.520 (7), F.A.C."/>
    <x v="3"/>
    <x v="3"/>
    <x v="1"/>
    <x v="85"/>
    <s v="Marinas and Fish Camps"/>
    <n v="1840"/>
    <x v="0"/>
    <s v="Brevard County"/>
    <x v="0"/>
    <x v="1"/>
    <m/>
    <m/>
    <n v="0"/>
    <n v="1"/>
    <n v="39"/>
    <n v="7.3597640089338796"/>
    <n v="48.441735037264976"/>
    <n v="6.8841654613690961"/>
    <n v="22275.342098777939"/>
    <n v="48.441735037264976"/>
    <n v="6.8841593754678456"/>
    <n v="22275.342098777939"/>
    <n v="48.441735037264976"/>
    <n v="6.8841593754678456"/>
  </r>
  <r>
    <n v="3901"/>
    <x v="1"/>
    <x v="2"/>
    <x v="3"/>
    <s v="62-304.520 (7), F.A.C."/>
    <x v="3"/>
    <x v="3"/>
    <x v="1"/>
    <x v="16"/>
    <s v="Parks and Zoos"/>
    <n v="1850"/>
    <x v="0"/>
    <s v="Brevard County"/>
    <x v="0"/>
    <x v="1"/>
    <m/>
    <m/>
    <n v="0"/>
    <n v="1"/>
    <n v="84"/>
    <n v="20.772323667316485"/>
    <n v="152.05915200151651"/>
    <n v="20.036295781792145"/>
    <n v="70661.930508352336"/>
    <n v="152.05915200151651"/>
    <n v="20.036278068836488"/>
    <n v="70661.930508352336"/>
    <n v="152.05915200151651"/>
    <n v="20.036278068836488"/>
  </r>
  <r>
    <n v="3902"/>
    <x v="1"/>
    <x v="2"/>
    <x v="3"/>
    <s v="62-304.520 (7), F.A.C."/>
    <x v="3"/>
    <x v="3"/>
    <x v="1"/>
    <x v="74"/>
    <s v="Community Recreational Facilities"/>
    <n v="1860"/>
    <x v="0"/>
    <s v="Brevard County"/>
    <x v="0"/>
    <x v="1"/>
    <m/>
    <m/>
    <n v="0"/>
    <n v="1"/>
    <n v="44"/>
    <n v="4.1172986140684307"/>
    <n v="29.91278298990845"/>
    <n v="4.7595309996866284"/>
    <n v="14101.939051345473"/>
    <n v="29.91278298990845"/>
    <n v="4.7595267920545075"/>
    <n v="14101.939051345473"/>
    <n v="29.91278298990845"/>
    <n v="4.7595267920545075"/>
  </r>
  <r>
    <n v="3903"/>
    <x v="1"/>
    <x v="2"/>
    <x v="3"/>
    <s v="62-304.520 (7), F.A.C."/>
    <x v="3"/>
    <x v="3"/>
    <x v="1"/>
    <x v="0"/>
    <s v="Improved Pasture"/>
    <n v="1000"/>
    <x v="0"/>
    <s v="Brevard County"/>
    <x v="0"/>
    <x v="1"/>
    <s v="Not Ag"/>
    <m/>
    <n v="0"/>
    <n v="1"/>
    <n v="788"/>
    <n v="403.80825246125215"/>
    <n v="3467.4521395426905"/>
    <n v="554.81700961526144"/>
    <n v="1162865.5062079425"/>
    <n v="3467.4521395426905"/>
    <n v="554.81651913292853"/>
    <n v="1162865.5062079425"/>
    <n v="3467.4521395426905"/>
    <n v="554.81651913292853"/>
  </r>
  <r>
    <n v="3904"/>
    <x v="1"/>
    <x v="2"/>
    <x v="3"/>
    <s v="62-304.520 (7), F.A.C."/>
    <x v="3"/>
    <x v="3"/>
    <x v="1"/>
    <x v="2"/>
    <s v="Citrus groves"/>
    <n v="1000"/>
    <x v="0"/>
    <s v="Brevard County"/>
    <x v="0"/>
    <x v="1"/>
    <s v="Not Ag"/>
    <m/>
    <n v="0"/>
    <n v="1"/>
    <n v="242"/>
    <n v="62.49918734848891"/>
    <n v="450.20937190271172"/>
    <n v="62.127301402252193"/>
    <n v="179089.01053132565"/>
    <n v="450.20937190271172"/>
    <n v="62.127246479019583"/>
    <n v="179089.01053132565"/>
    <n v="450.20937190271172"/>
    <n v="62.127246479019583"/>
  </r>
  <r>
    <n v="3905"/>
    <x v="1"/>
    <x v="2"/>
    <x v="3"/>
    <s v="62-304.520 (7), F.A.C."/>
    <x v="3"/>
    <x v="3"/>
    <x v="1"/>
    <x v="119"/>
    <s v="Ornamentals"/>
    <n v="1000"/>
    <x v="0"/>
    <s v="Brevard County"/>
    <x v="0"/>
    <x v="1"/>
    <s v="Not Ag"/>
    <m/>
    <n v="0"/>
    <n v="1"/>
    <n v="4"/>
    <n v="9.1846223781859943E-2"/>
    <n v="0.91473000784236436"/>
    <n v="0.15930209706238174"/>
    <n v="327.57323789226001"/>
    <n v="0.91473000784236436"/>
    <n v="0.15930195623240945"/>
    <n v="327.57323789226001"/>
    <n v="0.91473000784236436"/>
    <n v="0.15930195623240945"/>
  </r>
  <r>
    <n v="3906"/>
    <x v="1"/>
    <x v="2"/>
    <x v="3"/>
    <s v="62-304.520 (7), F.A.C."/>
    <x v="3"/>
    <x v="3"/>
    <x v="1"/>
    <x v="4"/>
    <s v="Mixed Rangeland"/>
    <n v="1000"/>
    <x v="0"/>
    <s v="Brevard County"/>
    <x v="0"/>
    <x v="1"/>
    <s v="Not Ag"/>
    <m/>
    <n v="0"/>
    <n v="1"/>
    <n v="162"/>
    <n v="78.604089168051544"/>
    <n v="466.28101570361264"/>
    <n v="51.868896900637552"/>
    <n v="221076.84840502785"/>
    <n v="466.28101570361264"/>
    <n v="51.868851046279985"/>
    <n v="221076.84840502785"/>
    <n v="466.28101570361264"/>
    <n v="51.868851046279985"/>
  </r>
  <r>
    <n v="3907"/>
    <x v="1"/>
    <x v="2"/>
    <x v="3"/>
    <s v="62-304.520 (7), F.A.C."/>
    <x v="3"/>
    <x v="3"/>
    <x v="1"/>
    <x v="75"/>
    <s v="Disturbed land"/>
    <n v="7400"/>
    <x v="0"/>
    <s v="Brevard County"/>
    <x v="0"/>
    <x v="1"/>
    <m/>
    <m/>
    <n v="0"/>
    <n v="1"/>
    <n v="856"/>
    <n v="281.81001390374081"/>
    <n v="1644.6207007296805"/>
    <n v="196.50448030587779"/>
    <n v="777093.66815626516"/>
    <n v="1644.6207007296805"/>
    <n v="196.50430658738324"/>
    <n v="777093.66815626516"/>
    <n v="1644.6207007296805"/>
    <n v="196.50430658738324"/>
  </r>
  <r>
    <n v="3908"/>
    <x v="1"/>
    <x v="2"/>
    <x v="3"/>
    <s v="62-304.520 (7), F.A.C."/>
    <x v="3"/>
    <x v="3"/>
    <x v="1"/>
    <x v="75"/>
    <s v="Disturbed land"/>
    <n v="7400"/>
    <x v="0"/>
    <s v="Brevard County   SJRWMD C-1 Diversion"/>
    <x v="0"/>
    <x v="1"/>
    <m/>
    <m/>
    <n v="0.38"/>
    <n v="0.62"/>
    <n v="7"/>
    <n v="5.4405802535811313E-3"/>
    <n v="3.0815946581230678E-2"/>
    <n v="2.0667840398434444E-3"/>
    <n v="13.667395900996949"/>
    <n v="1.9105886880363018E-2"/>
    <n v="2.0667822127165866E-3"/>
    <n v="8.4737854586181083"/>
    <n v="1.9105886880363018E-2"/>
    <n v="2.0667822127165866E-3"/>
  </r>
  <r>
    <n v="3909"/>
    <x v="1"/>
    <x v="2"/>
    <x v="3"/>
    <s v="62-304.520 (7), F.A.C."/>
    <x v="3"/>
    <x v="3"/>
    <x v="1"/>
    <x v="93"/>
    <s v="Rural land in transition without positive indicators of intended activity"/>
    <n v="7410"/>
    <x v="0"/>
    <s v="Brevard County"/>
    <x v="0"/>
    <x v="1"/>
    <m/>
    <m/>
    <n v="0"/>
    <n v="1"/>
    <n v="10"/>
    <n v="2.8988390658045793"/>
    <n v="15.087947735719233"/>
    <n v="2.0659578580895039"/>
    <n v="7970.2390509296274"/>
    <n v="15.087947735719233"/>
    <n v="2.0659560316930325"/>
    <n v="7970.2390509296274"/>
    <n v="15.087947735719233"/>
    <n v="2.0659560316930325"/>
  </r>
  <r>
    <n v="3910"/>
    <x v="1"/>
    <x v="2"/>
    <x v="3"/>
    <s v="62-304.520 (7), F.A.C."/>
    <x v="3"/>
    <x v="3"/>
    <x v="1"/>
    <x v="18"/>
    <s v="Spoil areas"/>
    <n v="7430"/>
    <x v="0"/>
    <s v="Brevard County"/>
    <x v="0"/>
    <x v="1"/>
    <m/>
    <m/>
    <n v="0"/>
    <n v="1"/>
    <n v="1720"/>
    <n v="511.13322209597993"/>
    <n v="2166.8641791815608"/>
    <n v="278.16053263116953"/>
    <n v="1053599.89913116"/>
    <n v="2166.8641791815608"/>
    <n v="278.16028672517768"/>
    <n v="1053599.89913116"/>
    <n v="2166.8641791815608"/>
    <n v="278.16028672517768"/>
  </r>
  <r>
    <n v="3911"/>
    <x v="1"/>
    <x v="2"/>
    <x v="3"/>
    <s v="62-304.520 (7), F.A.C."/>
    <x v="3"/>
    <x v="3"/>
    <x v="1"/>
    <x v="20"/>
    <s v="Roads and Highways"/>
    <n v="8140"/>
    <x v="0"/>
    <s v="Brevard County"/>
    <x v="0"/>
    <x v="1"/>
    <m/>
    <m/>
    <n v="0"/>
    <n v="1"/>
    <n v="100"/>
    <n v="5.9669429731242856"/>
    <n v="45.121409483467502"/>
    <n v="5.5477017915872917"/>
    <n v="19186.341378165449"/>
    <n v="45.121409483467502"/>
    <n v="5.5476968871779651"/>
    <n v="19186.341378165449"/>
    <n v="45.121409483467502"/>
    <n v="5.5476968871779651"/>
  </r>
  <r>
    <n v="3912"/>
    <x v="1"/>
    <x v="2"/>
    <x v="3"/>
    <s v="62-304.520 (7), F.A.C."/>
    <x v="3"/>
    <x v="3"/>
    <x v="1"/>
    <x v="58"/>
    <s v="Communications"/>
    <n v="8200"/>
    <x v="0"/>
    <s v="Brevard County"/>
    <x v="0"/>
    <x v="1"/>
    <m/>
    <m/>
    <n v="0"/>
    <n v="1"/>
    <n v="3"/>
    <n v="7.2839675458885852E-2"/>
    <n v="0.53887756738727444"/>
    <n v="7.1191023523631769E-2"/>
    <n v="236.31167483555834"/>
    <n v="0.53887756738727444"/>
    <n v="7.119096058767517E-2"/>
    <n v="236.31167483555834"/>
    <n v="0.53887756738727444"/>
    <n v="7.119096058767517E-2"/>
  </r>
  <r>
    <n v="3913"/>
    <x v="1"/>
    <x v="2"/>
    <x v="3"/>
    <s v="62-304.520 (7), F.A.C."/>
    <x v="3"/>
    <x v="3"/>
    <x v="1"/>
    <x v="86"/>
    <s v="Communication Facilities"/>
    <n v="8220"/>
    <x v="0"/>
    <s v="Brevard County"/>
    <x v="0"/>
    <x v="1"/>
    <m/>
    <m/>
    <n v="0"/>
    <n v="1"/>
    <n v="9"/>
    <n v="2.4436100675916204"/>
    <n v="20.88051148130857"/>
    <n v="3.2321015067071235"/>
    <n v="9685.2257428022967"/>
    <n v="20.88051148130857"/>
    <n v="3.2320986493890143"/>
    <n v="9685.2257428022967"/>
    <n v="20.88051148130857"/>
    <n v="3.2320986493890143"/>
  </r>
  <r>
    <n v="3914"/>
    <x v="1"/>
    <x v="2"/>
    <x v="3"/>
    <s v="62-304.520 (7), F.A.C."/>
    <x v="3"/>
    <x v="3"/>
    <x v="1"/>
    <x v="108"/>
    <s v="Utilities"/>
    <n v="8300"/>
    <x v="0"/>
    <s v="Brevard County"/>
    <x v="0"/>
    <x v="1"/>
    <m/>
    <m/>
    <n v="0"/>
    <n v="1"/>
    <n v="3"/>
    <n v="0.91811727796389642"/>
    <n v="7.4953960018127166"/>
    <n v="1.0321740673153086"/>
    <n v="3513.5417170470964"/>
    <n v="7.4953960018127166"/>
    <n v="1.0321731548286059"/>
    <n v="3513.5417170470964"/>
    <n v="7.4953960018127166"/>
    <n v="1.0321731548286059"/>
  </r>
  <r>
    <n v="3915"/>
    <x v="1"/>
    <x v="2"/>
    <x v="3"/>
    <s v="62-304.520 (7), F.A.C."/>
    <x v="3"/>
    <x v="3"/>
    <x v="1"/>
    <x v="59"/>
    <s v="Electrical power facilities"/>
    <n v="8310"/>
    <x v="0"/>
    <s v="Brevard County"/>
    <x v="0"/>
    <x v="1"/>
    <m/>
    <m/>
    <n v="0"/>
    <n v="1"/>
    <n v="36"/>
    <n v="10.096035729261098"/>
    <n v="72.421570868876515"/>
    <n v="10.134171106743143"/>
    <n v="35925.342654412954"/>
    <n v="72.421570868876515"/>
    <n v="10.134162147695751"/>
    <n v="35925.342654412954"/>
    <n v="72.421570868876515"/>
    <n v="10.134162147695751"/>
  </r>
  <r>
    <n v="3916"/>
    <x v="1"/>
    <x v="2"/>
    <x v="3"/>
    <s v="62-304.520 (7), F.A.C."/>
    <x v="3"/>
    <x v="3"/>
    <x v="1"/>
    <x v="22"/>
    <s v="Electrical power transmission lines"/>
    <n v="8320"/>
    <x v="0"/>
    <s v="Brevard County"/>
    <x v="0"/>
    <x v="1"/>
    <m/>
    <m/>
    <n v="0"/>
    <n v="1"/>
    <n v="740"/>
    <n v="134.49006755653767"/>
    <n v="581.89154498869141"/>
    <n v="60.901589622383526"/>
    <n v="268029.82177815115"/>
    <n v="581.89154498869141"/>
    <n v="60.901535782733333"/>
    <n v="268029.82177815115"/>
    <n v="581.89154498869141"/>
    <n v="60.901535782733333"/>
  </r>
  <r>
    <n v="3917"/>
    <x v="1"/>
    <x v="2"/>
    <x v="3"/>
    <s v="62-304.520 (7), F.A.C."/>
    <x v="3"/>
    <x v="3"/>
    <x v="1"/>
    <x v="77"/>
    <s v="Water supply plants"/>
    <n v="8330"/>
    <x v="0"/>
    <s v="Brevard County"/>
    <x v="0"/>
    <x v="1"/>
    <m/>
    <m/>
    <n v="0"/>
    <n v="1"/>
    <n v="688"/>
    <n v="350.59323534381025"/>
    <n v="2782.5276611302288"/>
    <n v="399.84431246622023"/>
    <n v="1369298.0667880771"/>
    <n v="2782.5276611302288"/>
    <n v="399.84395898648228"/>
    <n v="1369298.0667880771"/>
    <n v="2782.5276611302288"/>
    <n v="399.84395898648228"/>
  </r>
  <r>
    <n v="3918"/>
    <x v="1"/>
    <x v="2"/>
    <x v="3"/>
    <s v="62-304.520 (7), F.A.C."/>
    <x v="3"/>
    <x v="3"/>
    <x v="1"/>
    <x v="94"/>
    <s v="Sewage Treatment"/>
    <n v="8340"/>
    <x v="0"/>
    <s v="Brevard County"/>
    <x v="0"/>
    <x v="1"/>
    <m/>
    <m/>
    <n v="0"/>
    <n v="1"/>
    <n v="21"/>
    <n v="2.0989125148271062"/>
    <n v="14.285350517527423"/>
    <n v="1.9869262515802577"/>
    <n v="7078.5413539633428"/>
    <n v="14.285350517527423"/>
    <n v="1.9869244950511584"/>
    <n v="7078.5413539633428"/>
    <n v="14.285350517527423"/>
    <n v="1.9869244950511584"/>
  </r>
  <r>
    <n v="3919"/>
    <x v="1"/>
    <x v="2"/>
    <x v="3"/>
    <s v="62-304.520 (7), F.A.C."/>
    <x v="3"/>
    <x v="3"/>
    <x v="1"/>
    <x v="109"/>
    <s v="Other treatment ponds"/>
    <n v="8360"/>
    <x v="0"/>
    <s v="Brevard County"/>
    <x v="0"/>
    <x v="1"/>
    <m/>
    <m/>
    <n v="0"/>
    <n v="1"/>
    <n v="14"/>
    <n v="3.3139344223186158"/>
    <n v="30.17799865319607"/>
    <n v="4.4862537826550266"/>
    <n v="13078.513932698932"/>
    <n v="30.17799865319607"/>
    <n v="4.4862498166118439"/>
    <n v="13078.513932698932"/>
    <n v="30.17799865319607"/>
    <n v="4.4862498166118439"/>
  </r>
  <r>
    <n v="3920"/>
    <x v="1"/>
    <x v="2"/>
    <x v="3"/>
    <s v="62-304.520 (7), F.A.C."/>
    <x v="3"/>
    <x v="3"/>
    <x v="1"/>
    <x v="25"/>
    <s v="Surface Water Collection Basin"/>
    <n v="8370"/>
    <x v="0"/>
    <s v="Brevard County"/>
    <x v="0"/>
    <x v="1"/>
    <m/>
    <m/>
    <n v="0"/>
    <n v="1"/>
    <n v="18"/>
    <n v="1.7579654033709373"/>
    <n v="1.5818637512306655"/>
    <n v="0.19050154508646872"/>
    <n v="2674.0671349068652"/>
    <n v="1.5818637512306655"/>
    <n v="0.19050137667482905"/>
    <n v="2674.0671349068652"/>
    <n v="1.5818637512306655"/>
    <n v="0.19050137667482905"/>
  </r>
  <r>
    <n v="3921"/>
    <x v="1"/>
    <x v="2"/>
    <x v="3"/>
    <s v="62-304.520 (7), F.A.C."/>
    <x v="3"/>
    <x v="3"/>
    <x v="26"/>
    <x v="5"/>
    <s v="Residential, Low Density-Less than two dwelling units/acre"/>
    <n v="1100"/>
    <x v="0"/>
    <s v="City of Fellsmere           Indian River County"/>
    <x v="24"/>
    <x v="1"/>
    <m/>
    <m/>
    <n v="0"/>
    <n v="1"/>
    <n v="144"/>
    <n v="21.696699881890567"/>
    <n v="185.91065865258025"/>
    <n v="25.591088912397918"/>
    <n v="81878.358331782583"/>
    <n v="185.91065865258025"/>
    <n v="25.591066288763852"/>
    <n v="81878.358331782583"/>
    <n v="185.91065865258025"/>
    <n v="25.591066288763852"/>
  </r>
  <r>
    <n v="3922"/>
    <x v="1"/>
    <x v="2"/>
    <x v="3"/>
    <s v="62-304.520 (7), F.A.C."/>
    <x v="3"/>
    <x v="3"/>
    <x v="26"/>
    <x v="6"/>
    <s v="Residential, Rural &lt; or = 0.5 dwelling units/acre"/>
    <n v="1000"/>
    <x v="0"/>
    <s v="City of Fellsmere           Indian River County"/>
    <x v="24"/>
    <x v="1"/>
    <m/>
    <m/>
    <n v="0"/>
    <n v="1"/>
    <n v="1"/>
    <n v="6.0621572053362903E-2"/>
    <n v="0.55674105249261019"/>
    <n v="7.894694995215859E-2"/>
    <n v="231.4347107546451"/>
    <n v="0.55674105249261019"/>
    <n v="7.8946880159625907E-2"/>
    <n v="231.4347107546451"/>
    <n v="0.55674105249261019"/>
    <n v="7.8946880159625907E-2"/>
  </r>
  <r>
    <n v="3923"/>
    <x v="1"/>
    <x v="2"/>
    <x v="3"/>
    <s v="62-304.520 (7), F.A.C."/>
    <x v="3"/>
    <x v="3"/>
    <x v="26"/>
    <x v="6"/>
    <s v="Residential, Rural &lt; or = 0.5 dwelling units/acre"/>
    <n v="1180"/>
    <x v="0"/>
    <s v="City of Fellsmere           Indian River County"/>
    <x v="24"/>
    <x v="1"/>
    <m/>
    <m/>
    <n v="0"/>
    <n v="1"/>
    <n v="10"/>
    <n v="0.61441142540265092"/>
    <n v="5.7769951196489897"/>
    <n v="0.83232960728630201"/>
    <n v="2301.1202945262594"/>
    <n v="5.7769951196489897"/>
    <n v="0.83232887147077739"/>
    <n v="2301.1202945262594"/>
    <n v="5.7769951196489897"/>
    <n v="0.83232887147077739"/>
  </r>
  <r>
    <n v="3924"/>
    <x v="1"/>
    <x v="2"/>
    <x v="3"/>
    <s v="62-304.520 (7), F.A.C."/>
    <x v="3"/>
    <x v="3"/>
    <x v="26"/>
    <x v="8"/>
    <s v="Residential, Medium Density-Two-five dwellingunits per acre"/>
    <n v="1200"/>
    <x v="0"/>
    <s v="City of Fellsmere           Indian River County"/>
    <x v="24"/>
    <x v="1"/>
    <m/>
    <m/>
    <n v="0"/>
    <n v="1"/>
    <n v="2225"/>
    <n v="466.08008429210366"/>
    <n v="4659.713147057988"/>
    <n v="698.81420402596268"/>
    <n v="1792272.7944236079"/>
    <n v="4659.713147057988"/>
    <n v="698.81358624385359"/>
    <n v="1792272.7944236079"/>
    <n v="4659.713147057988"/>
    <n v="698.81358624385359"/>
  </r>
  <r>
    <n v="3925"/>
    <x v="1"/>
    <x v="2"/>
    <x v="3"/>
    <s v="62-304.520 (7), F.A.C."/>
    <x v="3"/>
    <x v="3"/>
    <x v="26"/>
    <x v="9"/>
    <s v="Fixed Single Family Units"/>
    <n v="1210"/>
    <x v="0"/>
    <s v="City of Fellsmere           Indian River County"/>
    <x v="24"/>
    <x v="1"/>
    <m/>
    <m/>
    <n v="0"/>
    <n v="1"/>
    <n v="1268"/>
    <n v="154.92614526377912"/>
    <n v="1525.3491642499248"/>
    <n v="226.50345761412095"/>
    <n v="588403.08243120054"/>
    <n v="1525.3491642499248"/>
    <n v="226.50325737522707"/>
    <n v="588403.08243120054"/>
    <n v="1525.3491642499248"/>
    <n v="226.50325737522707"/>
  </r>
  <r>
    <n v="3926"/>
    <x v="1"/>
    <x v="2"/>
    <x v="3"/>
    <s v="62-304.520 (7), F.A.C."/>
    <x v="3"/>
    <x v="3"/>
    <x v="26"/>
    <x v="88"/>
    <s v="Medium Density Under Construction"/>
    <n v="1290"/>
    <x v="0"/>
    <s v="City of Fellsmere           Indian River County"/>
    <x v="24"/>
    <x v="1"/>
    <m/>
    <m/>
    <n v="0"/>
    <n v="1"/>
    <n v="22"/>
    <n v="3.4852094165699006"/>
    <n v="30.517817905052958"/>
    <n v="4.3759812011272761"/>
    <n v="13345.413910208275"/>
    <n v="30.517817905052958"/>
    <n v="4.3759773325698417"/>
    <n v="13345.413910208275"/>
    <n v="30.517817905052958"/>
    <n v="4.3759773325698417"/>
  </r>
  <r>
    <n v="3927"/>
    <x v="1"/>
    <x v="2"/>
    <x v="3"/>
    <s v="62-304.520 (7), F.A.C."/>
    <x v="3"/>
    <x v="3"/>
    <x v="26"/>
    <x v="62"/>
    <s v="Residential, High Density"/>
    <n v="1300"/>
    <x v="0"/>
    <s v="City of Fellsmere           Indian River County"/>
    <x v="24"/>
    <x v="1"/>
    <m/>
    <m/>
    <n v="0"/>
    <n v="1"/>
    <n v="28"/>
    <n v="2.0389520211826468"/>
    <n v="22.893777547157011"/>
    <n v="4.3761265650980397"/>
    <n v="7615.1748097139516"/>
    <n v="22.893777547157011"/>
    <n v="4.3761226964120983"/>
    <n v="7615.1748097139516"/>
    <n v="22.893777547157011"/>
    <n v="4.3761226964120983"/>
  </r>
  <r>
    <n v="3928"/>
    <x v="1"/>
    <x v="2"/>
    <x v="3"/>
    <s v="62-304.520 (7), F.A.C."/>
    <x v="3"/>
    <x v="3"/>
    <x v="26"/>
    <x v="63"/>
    <s v="Mobile Home Units"/>
    <n v="1320"/>
    <x v="0"/>
    <s v="City of Fellsmere           Indian River County"/>
    <x v="24"/>
    <x v="1"/>
    <m/>
    <m/>
    <n v="0"/>
    <n v="1"/>
    <n v="332"/>
    <n v="34.659983691907271"/>
    <n v="364.66618203694873"/>
    <n v="62.014127875515278"/>
    <n v="134034.85790451657"/>
    <n v="364.66618203694873"/>
    <n v="62.014073052332847"/>
    <n v="134034.85790451657"/>
    <n v="364.66618203694873"/>
    <n v="62.014073052332847"/>
  </r>
  <r>
    <n v="3929"/>
    <x v="1"/>
    <x v="2"/>
    <x v="3"/>
    <s v="62-304.520 (7), F.A.C."/>
    <x v="3"/>
    <x v="3"/>
    <x v="26"/>
    <x v="10"/>
    <s v="Residential, High density; Multiple Dwelling Units, Low Rise &lt;Two stories or less&gt;"/>
    <n v="1330"/>
    <x v="0"/>
    <s v="City of Fellsmere           Indian River County"/>
    <x v="24"/>
    <x v="1"/>
    <m/>
    <m/>
    <n v="0"/>
    <n v="1"/>
    <n v="129"/>
    <n v="38.74030464310875"/>
    <n v="452.41897201169945"/>
    <n v="87.829901085264027"/>
    <n v="149457.14862669338"/>
    <n v="452.41897201169945"/>
    <n v="87.82982343981692"/>
    <n v="149457.14862669338"/>
    <n v="452.41897201169945"/>
    <n v="87.82982343981692"/>
  </r>
  <r>
    <n v="3930"/>
    <x v="1"/>
    <x v="2"/>
    <x v="3"/>
    <s v="62-304.520 (7), F.A.C."/>
    <x v="3"/>
    <x v="3"/>
    <x v="26"/>
    <x v="82"/>
    <s v="High Density Under Construction"/>
    <n v="1390"/>
    <x v="0"/>
    <s v="City of Fellsmere           Indian River County"/>
    <x v="24"/>
    <x v="1"/>
    <m/>
    <m/>
    <n v="0"/>
    <n v="1"/>
    <n v="22"/>
    <n v="3.1257654969896209"/>
    <n v="29.91723731143761"/>
    <n v="5.2164402522526663"/>
    <n v="11981.163654738128"/>
    <n v="29.91723731143761"/>
    <n v="5.2164356406929233"/>
    <n v="11981.163654738128"/>
    <n v="29.91723731143761"/>
    <n v="5.2164356406929233"/>
  </r>
  <r>
    <n v="3931"/>
    <x v="1"/>
    <x v="2"/>
    <x v="3"/>
    <s v="62-304.520 (7), F.A.C."/>
    <x v="3"/>
    <x v="3"/>
    <x v="26"/>
    <x v="11"/>
    <s v="Commercial and Services"/>
    <n v="1400"/>
    <x v="0"/>
    <s v="City of Fellsmere           Indian River County"/>
    <x v="24"/>
    <x v="1"/>
    <m/>
    <m/>
    <n v="0"/>
    <n v="1"/>
    <n v="183"/>
    <n v="30.862287187298357"/>
    <n v="345.77852086135942"/>
    <n v="46.879120337619405"/>
    <n v="119557.01347966699"/>
    <n v="345.77852086135942"/>
    <n v="46.879078894440987"/>
    <n v="119557.01347966699"/>
    <n v="345.77852086135942"/>
    <n v="46.879078894440987"/>
  </r>
  <r>
    <n v="3932"/>
    <x v="1"/>
    <x v="2"/>
    <x v="3"/>
    <s v="62-304.520 (7), F.A.C."/>
    <x v="3"/>
    <x v="3"/>
    <x v="26"/>
    <x v="64"/>
    <s v="Retail Sales and Services"/>
    <n v="1410"/>
    <x v="0"/>
    <s v="City of Fellsmere           Indian River County"/>
    <x v="24"/>
    <x v="1"/>
    <m/>
    <m/>
    <n v="0"/>
    <n v="1"/>
    <n v="67"/>
    <n v="10.506173634057889"/>
    <n v="100.56212018603556"/>
    <n v="13.932686798014345"/>
    <n v="40403.296079009175"/>
    <n v="100.56212018603556"/>
    <n v="13.932674480914102"/>
    <n v="40403.296079009175"/>
    <n v="100.56212018603556"/>
    <n v="13.932674480914102"/>
  </r>
  <r>
    <n v="3933"/>
    <x v="1"/>
    <x v="2"/>
    <x v="3"/>
    <s v="62-304.520 (7), F.A.C."/>
    <x v="3"/>
    <x v="3"/>
    <x v="26"/>
    <x v="65"/>
    <s v="Wholesale Sales and Services &lt;Excluding warehouses associated with industrial use&gt;"/>
    <n v="1420"/>
    <x v="0"/>
    <s v="City of Fellsmere           Indian River County"/>
    <x v="24"/>
    <x v="1"/>
    <m/>
    <m/>
    <n v="0"/>
    <n v="1"/>
    <n v="35"/>
    <n v="8.8779843937203324"/>
    <n v="85.506313175350769"/>
    <n v="11.522537926187816"/>
    <n v="34654.169015179476"/>
    <n v="85.506313175350769"/>
    <n v="11.522527739763847"/>
    <n v="34654.169015179476"/>
    <n v="85.506313175350769"/>
    <n v="11.522527739763847"/>
  </r>
  <r>
    <n v="3934"/>
    <x v="1"/>
    <x v="2"/>
    <x v="3"/>
    <s v="62-304.520 (7), F.A.C."/>
    <x v="3"/>
    <x v="3"/>
    <x v="26"/>
    <x v="66"/>
    <s v="Professional Services"/>
    <n v="1430"/>
    <x v="0"/>
    <s v="City of Fellsmere           Indian River County"/>
    <x v="24"/>
    <x v="1"/>
    <m/>
    <m/>
    <n v="0"/>
    <n v="1"/>
    <n v="28"/>
    <n v="4.9494394922982483"/>
    <n v="46.37848996482731"/>
    <n v="6.2980199695684638"/>
    <n v="19168.276270801431"/>
    <n v="46.37848996482731"/>
    <n v="6.2980144018452799"/>
    <n v="19168.276270801431"/>
    <n v="46.37848996482731"/>
    <n v="6.2980144018452799"/>
  </r>
  <r>
    <n v="3935"/>
    <x v="1"/>
    <x v="2"/>
    <x v="3"/>
    <s v="62-304.520 (7), F.A.C."/>
    <x v="3"/>
    <x v="3"/>
    <x v="26"/>
    <x v="67"/>
    <s v="Tourist Services"/>
    <n v="1450"/>
    <x v="0"/>
    <s v="City of Fellsmere           Indian River County"/>
    <x v="24"/>
    <x v="1"/>
    <m/>
    <m/>
    <n v="0"/>
    <n v="1"/>
    <n v="55"/>
    <n v="19.365319240262458"/>
    <n v="217.71032451074134"/>
    <n v="28.693744770224363"/>
    <n v="73172.702427696757"/>
    <n v="217.71032451074134"/>
    <n v="28.693719403707767"/>
    <n v="73172.702427696757"/>
    <n v="217.71032451074134"/>
    <n v="28.693719403707767"/>
  </r>
  <r>
    <n v="3936"/>
    <x v="1"/>
    <x v="2"/>
    <x v="3"/>
    <s v="62-304.520 (7), F.A.C."/>
    <x v="3"/>
    <x v="3"/>
    <x v="26"/>
    <x v="141"/>
    <s v="Mixed Commercial and Services"/>
    <n v="1470"/>
    <x v="0"/>
    <s v="City of Fellsmere           Indian River County"/>
    <x v="24"/>
    <x v="1"/>
    <m/>
    <m/>
    <n v="0"/>
    <n v="1"/>
    <n v="57"/>
    <n v="22.813099182999657"/>
    <n v="272.29256075953123"/>
    <n v="36.155295232574858"/>
    <n v="87421.021479596791"/>
    <n v="272.29256075953123"/>
    <n v="36.155263269723619"/>
    <n v="87421.021479596791"/>
    <n v="272.29256075953123"/>
    <n v="36.155263269723619"/>
  </r>
  <r>
    <n v="3937"/>
    <x v="1"/>
    <x v="2"/>
    <x v="3"/>
    <s v="62-304.520 (7), F.A.C."/>
    <x v="3"/>
    <x v="3"/>
    <x v="26"/>
    <x v="95"/>
    <s v="Food Processing"/>
    <n v="1510"/>
    <x v="0"/>
    <s v="City of Fellsmere           Indian River County"/>
    <x v="24"/>
    <x v="1"/>
    <m/>
    <m/>
    <n v="0"/>
    <n v="1"/>
    <n v="4"/>
    <n v="0.58440235719143097"/>
    <n v="5.6440491241970534"/>
    <n v="0.77191702115687"/>
    <n v="2290.9768797728411"/>
    <n v="5.6440491241970534"/>
    <n v="0.77191633874869803"/>
    <n v="2290.9768797728411"/>
    <n v="5.6440491241970534"/>
    <n v="0.77191633874869803"/>
  </r>
  <r>
    <n v="3938"/>
    <x v="1"/>
    <x v="2"/>
    <x v="3"/>
    <s v="62-304.520 (7), F.A.C."/>
    <x v="3"/>
    <x v="3"/>
    <x v="26"/>
    <x v="68"/>
    <s v="Other Light Industrial"/>
    <n v="1000"/>
    <x v="0"/>
    <s v="City of Fellsmere           Indian River County"/>
    <x v="24"/>
    <x v="1"/>
    <m/>
    <m/>
    <n v="0"/>
    <n v="1"/>
    <n v="2"/>
    <n v="0.32161041673248819"/>
    <n v="2.7502845865178647"/>
    <n v="0.39297116182345943"/>
    <n v="1245.3053927529143"/>
    <n v="2.7502845865178647"/>
    <n v="0.39297081441988502"/>
    <n v="1245.3053927529143"/>
    <n v="2.7502845865178647"/>
    <n v="0.39297081441988502"/>
  </r>
  <r>
    <n v="3939"/>
    <x v="1"/>
    <x v="2"/>
    <x v="3"/>
    <s v="62-304.520 (7), F.A.C."/>
    <x v="3"/>
    <x v="3"/>
    <x v="26"/>
    <x v="68"/>
    <s v="Other Light Industrial"/>
    <n v="1550"/>
    <x v="0"/>
    <s v="City of Fellsmere           Indian River County"/>
    <x v="24"/>
    <x v="1"/>
    <m/>
    <m/>
    <n v="0"/>
    <n v="1"/>
    <n v="31"/>
    <n v="7.1054383697878531"/>
    <n v="58.258350537521622"/>
    <n v="8.333472694639541"/>
    <n v="27020.715678158915"/>
    <n v="58.258350537521622"/>
    <n v="8.3334653274877422"/>
    <n v="27020.715678158915"/>
    <n v="58.258350537521622"/>
    <n v="8.3334653274877422"/>
  </r>
  <r>
    <n v="3940"/>
    <x v="1"/>
    <x v="2"/>
    <x v="3"/>
    <s v="62-304.520 (7), F.A.C."/>
    <x v="3"/>
    <x v="3"/>
    <x v="26"/>
    <x v="69"/>
    <s v="Institutional (Educational,religious,health and military facilities)"/>
    <n v="1700"/>
    <x v="0"/>
    <s v="City of Fellsmere           Indian River County"/>
    <x v="24"/>
    <x v="1"/>
    <m/>
    <m/>
    <n v="0"/>
    <n v="1"/>
    <n v="92"/>
    <n v="8.3887885251804732"/>
    <n v="74.160220446677087"/>
    <n v="10.245932655296441"/>
    <n v="32130.650724152172"/>
    <n v="74.160220446677087"/>
    <n v="10.245923597446978"/>
    <n v="32130.650724152172"/>
    <n v="74.160220446677087"/>
    <n v="10.245923597446978"/>
  </r>
  <r>
    <n v="3941"/>
    <x v="1"/>
    <x v="2"/>
    <x v="3"/>
    <s v="62-304.520 (7), F.A.C."/>
    <x v="3"/>
    <x v="3"/>
    <x v="26"/>
    <x v="70"/>
    <s v="Educational Facilities"/>
    <n v="1710"/>
    <x v="0"/>
    <s v="City of Fellsmere           Indian River County"/>
    <x v="24"/>
    <x v="1"/>
    <m/>
    <m/>
    <n v="0"/>
    <n v="1"/>
    <n v="26"/>
    <n v="4.1904514315058847"/>
    <n v="35.728129265171347"/>
    <n v="4.932998660008133"/>
    <n v="15655.010077687843"/>
    <n v="35.728129265171347"/>
    <n v="4.9329942990230702"/>
    <n v="15655.010077687843"/>
    <n v="35.728129265171347"/>
    <n v="4.9329942990230702"/>
  </r>
  <r>
    <n v="3942"/>
    <x v="1"/>
    <x v="2"/>
    <x v="3"/>
    <s v="62-304.520 (7), F.A.C."/>
    <x v="3"/>
    <x v="3"/>
    <x v="26"/>
    <x v="71"/>
    <s v="Religious"/>
    <n v="1720"/>
    <x v="0"/>
    <s v="City of Fellsmere           Indian River County"/>
    <x v="24"/>
    <x v="1"/>
    <m/>
    <m/>
    <n v="0"/>
    <n v="1"/>
    <n v="89"/>
    <n v="15.828927292105782"/>
    <n v="127.18230036391149"/>
    <n v="17.317681203414658"/>
    <n v="60565.602908639223"/>
    <n v="127.18230036391149"/>
    <n v="17.317665893832338"/>
    <n v="60565.602908639223"/>
    <n v="127.18230036391149"/>
    <n v="17.317665893832338"/>
  </r>
  <r>
    <n v="3943"/>
    <x v="1"/>
    <x v="2"/>
    <x v="3"/>
    <s v="62-304.520 (7), F.A.C."/>
    <x v="3"/>
    <x v="3"/>
    <x v="26"/>
    <x v="14"/>
    <s v="Governmental"/>
    <n v="1750"/>
    <x v="0"/>
    <s v="City of Fellsmere           Indian River County"/>
    <x v="24"/>
    <x v="1"/>
    <m/>
    <m/>
    <n v="0"/>
    <n v="1"/>
    <n v="374"/>
    <n v="55.60117885717635"/>
    <n v="461.74633579284637"/>
    <n v="63.197417855542817"/>
    <n v="209156.51826073386"/>
    <n v="461.74633579284637"/>
    <n v="63.197361986280747"/>
    <n v="209156.51826073386"/>
    <n v="461.74633579284637"/>
    <n v="63.197361986280747"/>
  </r>
  <r>
    <n v="3944"/>
    <x v="1"/>
    <x v="2"/>
    <x v="3"/>
    <s v="62-304.520 (7), F.A.C."/>
    <x v="3"/>
    <x v="3"/>
    <x v="26"/>
    <x v="84"/>
    <s v="Other Institutional"/>
    <n v="1770"/>
    <x v="0"/>
    <s v="City of Fellsmere           Indian River County"/>
    <x v="24"/>
    <x v="1"/>
    <m/>
    <m/>
    <n v="0"/>
    <n v="1"/>
    <n v="46"/>
    <n v="9.355113020941431"/>
    <n v="69.863882760803136"/>
    <n v="9.4740583964376075"/>
    <n v="34922.966075314362"/>
    <n v="69.863882760803136"/>
    <n v="9.4740500209585132"/>
    <n v="34922.966075314362"/>
    <n v="69.863882760803136"/>
    <n v="9.4740500209585132"/>
  </r>
  <r>
    <n v="3945"/>
    <x v="1"/>
    <x v="2"/>
    <x v="3"/>
    <s v="62-304.520 (7), F.A.C."/>
    <x v="3"/>
    <x v="3"/>
    <x v="26"/>
    <x v="16"/>
    <s v="Parks and Zoos"/>
    <n v="1850"/>
    <x v="0"/>
    <s v="City of Fellsmere           Indian River County"/>
    <x v="24"/>
    <x v="1"/>
    <m/>
    <m/>
    <n v="0"/>
    <n v="1"/>
    <n v="38"/>
    <n v="4.2433847656956134"/>
    <n v="33.495997461101638"/>
    <n v="4.383379545783832"/>
    <n v="15791.592236868355"/>
    <n v="33.495997461101638"/>
    <n v="4.3833756706859388"/>
    <n v="15791.592236868355"/>
    <n v="33.495997461101638"/>
    <n v="4.3833756706859388"/>
  </r>
  <r>
    <n v="3946"/>
    <x v="1"/>
    <x v="2"/>
    <x v="3"/>
    <s v="62-304.520 (7), F.A.C."/>
    <x v="3"/>
    <x v="3"/>
    <x v="26"/>
    <x v="24"/>
    <s v="Other Recreational(Riding stables, go-carttracks, skeet ranges, etc)"/>
    <n v="1890"/>
    <x v="0"/>
    <s v="City of Fellsmere           Indian River County"/>
    <x v="24"/>
    <x v="1"/>
    <m/>
    <m/>
    <n v="0"/>
    <n v="1"/>
    <n v="90"/>
    <n v="32.87359759474603"/>
    <n v="218.7780591231228"/>
    <n v="28.975298658277492"/>
    <n v="115673.97702172483"/>
    <n v="218.7780591231228"/>
    <n v="28.975273042855033"/>
    <n v="115673.97702172483"/>
    <n v="218.7780591231228"/>
    <n v="28.975273042855033"/>
  </r>
  <r>
    <n v="3947"/>
    <x v="1"/>
    <x v="2"/>
    <x v="3"/>
    <s v="62-304.520 (7), F.A.C."/>
    <x v="3"/>
    <x v="3"/>
    <x v="26"/>
    <x v="18"/>
    <s v="Spoil areas"/>
    <n v="7430"/>
    <x v="0"/>
    <s v="City of Fellsmere           Indian River County"/>
    <x v="24"/>
    <x v="1"/>
    <m/>
    <m/>
    <n v="0"/>
    <n v="1"/>
    <n v="42"/>
    <n v="1.97225558136255"/>
    <n v="11.315036878564134"/>
    <n v="1.2751007331311501"/>
    <n v="5285.2950152471567"/>
    <n v="11.315036878564134"/>
    <n v="1.2750996058867228"/>
    <n v="5285.2950152471567"/>
    <n v="11.315036878564134"/>
    <n v="1.2750996058867228"/>
  </r>
  <r>
    <n v="3948"/>
    <x v="1"/>
    <x v="2"/>
    <x v="3"/>
    <s v="62-304.520 (7), F.A.C."/>
    <x v="3"/>
    <x v="3"/>
    <x v="26"/>
    <x v="20"/>
    <s v="Roads and Highways"/>
    <n v="8140"/>
    <x v="0"/>
    <s v="City of Fellsmere           Indian River County"/>
    <x v="24"/>
    <x v="1"/>
    <m/>
    <m/>
    <n v="0"/>
    <n v="1"/>
    <n v="3"/>
    <n v="0.10727088405232078"/>
    <n v="0.95714483192263811"/>
    <n v="0.1326244613756048"/>
    <n v="388.24741968930448"/>
    <n v="0.95714483192263811"/>
    <n v="0.13262434412982047"/>
    <n v="388.24741968930448"/>
    <n v="0.95714483192263811"/>
    <n v="0.13262434412982047"/>
  </r>
  <r>
    <n v="3949"/>
    <x v="1"/>
    <x v="2"/>
    <x v="3"/>
    <s v="62-304.520 (7), F.A.C."/>
    <x v="3"/>
    <x v="3"/>
    <x v="26"/>
    <x v="58"/>
    <s v="Communications"/>
    <n v="8200"/>
    <x v="0"/>
    <s v="City of Fellsmere           Indian River County"/>
    <x v="24"/>
    <x v="1"/>
    <m/>
    <m/>
    <n v="0"/>
    <n v="1"/>
    <n v="5"/>
    <n v="0.14046913462767716"/>
    <n v="0.92772737716104747"/>
    <n v="0.11437373196692974"/>
    <n v="417.32426965358644"/>
    <n v="0.92772737716104747"/>
    <n v="0.11437363085558329"/>
    <n v="417.32426965358644"/>
    <n v="0.92772737716104747"/>
    <n v="0.11437363085558329"/>
  </r>
  <r>
    <n v="3950"/>
    <x v="1"/>
    <x v="2"/>
    <x v="3"/>
    <s v="62-304.520 (7), F.A.C."/>
    <x v="3"/>
    <x v="3"/>
    <x v="26"/>
    <x v="108"/>
    <s v="Utilities"/>
    <n v="8300"/>
    <x v="0"/>
    <s v="City of Fellsmere           Indian River County"/>
    <x v="24"/>
    <x v="1"/>
    <m/>
    <m/>
    <n v="0"/>
    <n v="1"/>
    <n v="8"/>
    <n v="2.0088905344661954"/>
    <n v="17.647330640510908"/>
    <n v="2.5433167015269276"/>
    <n v="7781.0802820189583"/>
    <n v="17.647330640510908"/>
    <n v="2.5433144531245038"/>
    <n v="7781.0802820189583"/>
    <n v="17.647330640510908"/>
    <n v="2.5433144531245038"/>
  </r>
  <r>
    <n v="3951"/>
    <x v="1"/>
    <x v="2"/>
    <x v="3"/>
    <s v="62-304.520 (7), F.A.C."/>
    <x v="3"/>
    <x v="3"/>
    <x v="26"/>
    <x v="77"/>
    <s v="Water supply plants"/>
    <n v="8330"/>
    <x v="0"/>
    <s v="City of Fellsmere           Indian River County"/>
    <x v="24"/>
    <x v="1"/>
    <m/>
    <m/>
    <n v="0"/>
    <n v="1"/>
    <n v="8"/>
    <n v="0.81748462140284361"/>
    <n v="6.743093886034921"/>
    <n v="0.95070785103408373"/>
    <n v="3153.2365057427987"/>
    <n v="6.743093886034921"/>
    <n v="0.95070701056705231"/>
    <n v="3153.2365057427987"/>
    <n v="6.743093886034921"/>
    <n v="0.95070701056705231"/>
  </r>
  <r>
    <n v="3952"/>
    <x v="1"/>
    <x v="2"/>
    <x v="3"/>
    <s v="62-304.520 (7), F.A.C."/>
    <x v="3"/>
    <x v="3"/>
    <x v="26"/>
    <x v="94"/>
    <s v="Sewage Treatment"/>
    <n v="8340"/>
    <x v="0"/>
    <s v="City of Fellsmere           Indian River County"/>
    <x v="24"/>
    <x v="1"/>
    <m/>
    <m/>
    <n v="0"/>
    <n v="1"/>
    <n v="16"/>
    <n v="3.4399439248625217"/>
    <n v="22.65467859273576"/>
    <n v="3.0192848749912389"/>
    <n v="10801.865127969952"/>
    <n v="22.65467859273576"/>
    <n v="3.0192822058122828"/>
    <n v="10801.865127969952"/>
    <n v="22.65467859273576"/>
    <n v="3.0192822058122828"/>
  </r>
  <r>
    <n v="3953"/>
    <x v="1"/>
    <x v="2"/>
    <x v="3"/>
    <s v="62-304.520 (7), F.A.C."/>
    <x v="3"/>
    <x v="3"/>
    <x v="26"/>
    <x v="109"/>
    <s v="Other treatment ponds"/>
    <n v="8360"/>
    <x v="0"/>
    <s v="City of Fellsmere           Indian River County"/>
    <x v="24"/>
    <x v="1"/>
    <m/>
    <m/>
    <n v="0"/>
    <n v="1"/>
    <n v="15"/>
    <n v="3.3997465307194843"/>
    <n v="25.676934625995042"/>
    <n v="3.7002680952465119"/>
    <n v="12099.568996884458"/>
    <n v="25.676934625995042"/>
    <n v="3.7002648240488099"/>
    <n v="12099.568996884458"/>
    <n v="25.676934625995042"/>
    <n v="3.7002648240488099"/>
  </r>
  <r>
    <n v="3954"/>
    <x v="1"/>
    <x v="2"/>
    <x v="3"/>
    <s v="62-304.520 (7), F.A.C."/>
    <x v="3"/>
    <x v="3"/>
    <x v="26"/>
    <x v="25"/>
    <s v="Surface Water Collection Basin"/>
    <n v="8370"/>
    <x v="0"/>
    <s v="City of Fellsmere           Indian River County"/>
    <x v="24"/>
    <x v="1"/>
    <m/>
    <m/>
    <n v="0"/>
    <n v="1"/>
    <n v="14"/>
    <n v="0.42625406478039179"/>
    <n v="2.1740955946313902"/>
    <n v="0.32791233792238728"/>
    <n v="1203.8934356493537"/>
    <n v="2.1740955946313902"/>
    <n v="0.32791204803363955"/>
    <n v="1203.8934356493537"/>
    <n v="2.1740955946313902"/>
    <n v="0.32791204803363955"/>
  </r>
  <r>
    <n v="3955"/>
    <x v="1"/>
    <x v="2"/>
    <x v="3"/>
    <s v="62-304.520 (7), F.A.C."/>
    <x v="3"/>
    <x v="3"/>
    <x v="14"/>
    <x v="5"/>
    <s v="Residential, Low Density-Less than two dwelling units/acre"/>
    <n v="1100"/>
    <x v="0"/>
    <s v="City of Palm Bay                       Brevard County"/>
    <x v="12"/>
    <x v="1"/>
    <m/>
    <m/>
    <n v="0"/>
    <n v="1"/>
    <n v="12"/>
    <n v="0.95530521660328471"/>
    <n v="7.6665792390548564"/>
    <n v="1.1457887430012248"/>
    <n v="2949.3556456816755"/>
    <n v="7.6665792390548564"/>
    <n v="1.145787730074213"/>
    <n v="2949.3556456816755"/>
    <n v="7.6665792390548564"/>
    <n v="1.145787730074213"/>
  </r>
  <r>
    <n v="3956"/>
    <x v="1"/>
    <x v="2"/>
    <x v="3"/>
    <s v="62-304.520 (7), F.A.C."/>
    <x v="3"/>
    <x v="3"/>
    <x v="14"/>
    <x v="5"/>
    <s v="Residential, Low Density-Less than two dwelling units/acre"/>
    <n v="1100"/>
    <x v="0"/>
    <s v="City of Palm Bay                       Brevard County   SJRWMD C-1 Diversion"/>
    <x v="12"/>
    <x v="1"/>
    <m/>
    <m/>
    <n v="0.38"/>
    <n v="0.62"/>
    <n v="1"/>
    <n v="1.2736061438784599E-4"/>
    <n v="1.0906179545036854E-3"/>
    <n v="9.2790454788362471E-5"/>
    <n v="0.51021451530120654"/>
    <n v="6.7618313179228489E-4"/>
    <n v="9.2790372757570156E-5"/>
    <n v="0.31633299948674803"/>
    <n v="6.7618313179228489E-4"/>
    <n v="9.2790372757570156E-5"/>
  </r>
  <r>
    <n v="3957"/>
    <x v="1"/>
    <x v="2"/>
    <x v="3"/>
    <s v="62-304.520 (7), F.A.C."/>
    <x v="3"/>
    <x v="3"/>
    <x v="14"/>
    <x v="6"/>
    <s v="Residential, Rural &lt; or = 0.5 dwelling units/acre"/>
    <n v="1180"/>
    <x v="0"/>
    <s v="City of Palm Bay                       Brevard County"/>
    <x v="12"/>
    <x v="1"/>
    <m/>
    <m/>
    <n v="0"/>
    <n v="1"/>
    <n v="2"/>
    <n v="3.1123800527390558E-2"/>
    <n v="0.20343412398150473"/>
    <n v="2.7239690354619185E-2"/>
    <n v="103.68354557244086"/>
    <n v="0.20343412398150473"/>
    <n v="2.723966627354989E-2"/>
    <n v="103.68354557244086"/>
    <n v="0.20343412398150473"/>
    <n v="2.723966627354989E-2"/>
  </r>
  <r>
    <n v="3958"/>
    <x v="1"/>
    <x v="2"/>
    <x v="3"/>
    <s v="62-304.520 (7), F.A.C."/>
    <x v="3"/>
    <x v="3"/>
    <x v="14"/>
    <x v="8"/>
    <s v="Residential, Medium Density-Two-five dwellingunits per acre"/>
    <n v="1200"/>
    <x v="0"/>
    <s v="City of Palm Bay                       Brevard County"/>
    <x v="12"/>
    <x v="1"/>
    <m/>
    <m/>
    <n v="0"/>
    <n v="1"/>
    <n v="15"/>
    <n v="1.8277075888250689"/>
    <n v="14.871102926094713"/>
    <n v="2.1002691770145385"/>
    <n v="6240.560065800184"/>
    <n v="14.871102926094713"/>
    <n v="2.1002673202853694"/>
    <n v="6240.560065800184"/>
    <n v="14.871102926094713"/>
    <n v="2.1002673202853694"/>
  </r>
  <r>
    <n v="3959"/>
    <x v="1"/>
    <x v="2"/>
    <x v="3"/>
    <s v="62-304.520 (7), F.A.C."/>
    <x v="3"/>
    <x v="3"/>
    <x v="14"/>
    <x v="9"/>
    <s v="Fixed Single Family Units"/>
    <n v="1210"/>
    <x v="0"/>
    <s v="City of Palm Bay                       Brevard County"/>
    <x v="12"/>
    <x v="1"/>
    <m/>
    <m/>
    <n v="0"/>
    <n v="1"/>
    <n v="805"/>
    <n v="59.677542401776286"/>
    <n v="432.7581160455162"/>
    <n v="64.512302907546925"/>
    <n v="228746.72791812668"/>
    <n v="432.7581160455162"/>
    <n v="64.512245875869368"/>
    <n v="228746.72791812668"/>
    <n v="432.7581160455162"/>
    <n v="64.512245875869368"/>
  </r>
  <r>
    <n v="3960"/>
    <x v="1"/>
    <x v="2"/>
    <x v="3"/>
    <s v="62-304.520 (7), F.A.C."/>
    <x v="3"/>
    <x v="3"/>
    <x v="14"/>
    <x v="9"/>
    <s v="Fixed Single Family Units"/>
    <n v="1210"/>
    <x v="0"/>
    <s v="City of Palm Bay                       Brevard County   SJRWMD C-1 Diversion"/>
    <x v="12"/>
    <x v="1"/>
    <m/>
    <m/>
    <n v="0.38"/>
    <n v="0.62"/>
    <n v="26"/>
    <n v="3.6056501852953717E-3"/>
    <n v="2.9099340050592028E-2"/>
    <n v="2.5598680950124088E-3"/>
    <n v="14.951217505906893"/>
    <n v="1.8041590831367065E-2"/>
    <n v="2.5598658319778336E-3"/>
    <n v="9.2697548536622723"/>
    <n v="1.8041590831367065E-2"/>
    <n v="2.5598658319778336E-3"/>
  </r>
  <r>
    <n v="3961"/>
    <x v="1"/>
    <x v="2"/>
    <x v="3"/>
    <s v="62-304.520 (7), F.A.C."/>
    <x v="3"/>
    <x v="3"/>
    <x v="14"/>
    <x v="62"/>
    <s v="Residential, High Density"/>
    <n v="1300"/>
    <x v="0"/>
    <s v="City of Palm Bay                       Brevard County"/>
    <x v="12"/>
    <x v="1"/>
    <m/>
    <m/>
    <n v="0"/>
    <n v="1"/>
    <n v="261"/>
    <n v="58.213540644825137"/>
    <n v="404.99330208578778"/>
    <n v="66.547546502098001"/>
    <n v="215787.06765749119"/>
    <n v="404.99330208578778"/>
    <n v="66.547487671176711"/>
    <n v="215787.06765749119"/>
    <n v="404.99330208578778"/>
    <n v="66.547487671176711"/>
  </r>
  <r>
    <n v="3962"/>
    <x v="1"/>
    <x v="2"/>
    <x v="3"/>
    <s v="62-304.520 (7), F.A.C."/>
    <x v="3"/>
    <x v="3"/>
    <x v="14"/>
    <x v="62"/>
    <s v="Residential, High Density"/>
    <n v="1300"/>
    <x v="0"/>
    <s v="City of Palm Bay                       Brevard County   SJRWMD C-1 Diversion"/>
    <x v="12"/>
    <x v="1"/>
    <m/>
    <m/>
    <n v="0.38"/>
    <n v="0.62"/>
    <n v="1"/>
    <n v="1.4716237734483601E-4"/>
    <n v="1.2014666541072597E-3"/>
    <n v="1.093754380114925E-4"/>
    <n v="0.60749722021497021"/>
    <n v="7.4490932554650098E-4"/>
    <n v="1.0937534131885506E-4"/>
    <n v="0.37664827653328153"/>
    <n v="7.4490932554650098E-4"/>
    <n v="1.0937534131885506E-4"/>
  </r>
  <r>
    <n v="3963"/>
    <x v="1"/>
    <x v="2"/>
    <x v="3"/>
    <s v="62-304.520 (7), F.A.C."/>
    <x v="3"/>
    <x v="3"/>
    <x v="14"/>
    <x v="10"/>
    <s v="Residential, High density; Multiple Dwelling Units, Low Rise &lt;Two stories or less&gt;"/>
    <n v="1330"/>
    <x v="0"/>
    <s v="City of Palm Bay                       Brevard County"/>
    <x v="12"/>
    <x v="1"/>
    <m/>
    <m/>
    <n v="0"/>
    <n v="1"/>
    <n v="87"/>
    <n v="4.1930931959204196"/>
    <n v="27.692703271720795"/>
    <n v="4.7592466119531647"/>
    <n v="15551.955734116174"/>
    <n v="27.692703271720795"/>
    <n v="4.7592424045724648"/>
    <n v="15551.955734116174"/>
    <n v="27.692703271720795"/>
    <n v="4.7592424045724648"/>
  </r>
  <r>
    <n v="3964"/>
    <x v="1"/>
    <x v="2"/>
    <x v="3"/>
    <s v="62-304.520 (7), F.A.C."/>
    <x v="3"/>
    <x v="3"/>
    <x v="14"/>
    <x v="82"/>
    <s v="High Density Under Construction"/>
    <n v="1390"/>
    <x v="0"/>
    <s v="City of Palm Bay                       Brevard County"/>
    <x v="12"/>
    <x v="1"/>
    <m/>
    <m/>
    <n v="0"/>
    <n v="1"/>
    <n v="50"/>
    <n v="8.9280815124587871"/>
    <n v="70.369652501936713"/>
    <n v="11.107663172175677"/>
    <n v="36011.76907915208"/>
    <n v="70.369652501936713"/>
    <n v="11.107653352519023"/>
    <n v="36011.76907915208"/>
    <n v="70.369652501936713"/>
    <n v="11.107653352519023"/>
  </r>
  <r>
    <n v="3965"/>
    <x v="1"/>
    <x v="2"/>
    <x v="3"/>
    <s v="62-304.520 (7), F.A.C."/>
    <x v="3"/>
    <x v="3"/>
    <x v="14"/>
    <x v="82"/>
    <s v="High Density Under Construction"/>
    <n v="1390"/>
    <x v="0"/>
    <s v="City of Palm Bay                       Brevard County   SJRWMD C-1 Diversion"/>
    <x v="12"/>
    <x v="1"/>
    <m/>
    <m/>
    <n v="0.38"/>
    <n v="0.62"/>
    <n v="4"/>
    <n v="1.5347631722566922E-3"/>
    <n v="6.88848754494761E-3"/>
    <n v="6.6238459063988468E-4"/>
    <n v="4.9072559530412274"/>
    <n v="4.2708622778675183E-3"/>
    <n v="6.6238400506313906E-4"/>
    <n v="3.0424986908855614"/>
    <n v="4.2708622778675183E-3"/>
    <n v="6.6238400506313906E-4"/>
  </r>
  <r>
    <n v="3966"/>
    <x v="1"/>
    <x v="2"/>
    <x v="3"/>
    <s v="62-304.520 (7), F.A.C."/>
    <x v="3"/>
    <x v="3"/>
    <x v="14"/>
    <x v="69"/>
    <s v="Institutional (Educational,religious,health and military facilities)"/>
    <n v="1700"/>
    <x v="0"/>
    <s v="City of Palm Bay                       Brevard County"/>
    <x v="12"/>
    <x v="1"/>
    <m/>
    <m/>
    <n v="0"/>
    <n v="1"/>
    <n v="56"/>
    <n v="11.865808744720532"/>
    <n v="76.519432515510729"/>
    <n v="10.79810019768572"/>
    <n v="40376.528982463191"/>
    <n v="76.519432515510729"/>
    <n v="10.798090651696175"/>
    <n v="40376.528982463191"/>
    <n v="76.519432515510729"/>
    <n v="10.798090651696175"/>
  </r>
  <r>
    <n v="3967"/>
    <x v="1"/>
    <x v="2"/>
    <x v="3"/>
    <s v="62-304.520 (7), F.A.C."/>
    <x v="3"/>
    <x v="3"/>
    <x v="14"/>
    <x v="69"/>
    <s v="Institutional (Educational,religious,health and military facilities)"/>
    <n v="1700"/>
    <x v="0"/>
    <s v="City of Palm Bay                       Brevard County   SJRWMD C-1 Diversion"/>
    <x v="12"/>
    <x v="1"/>
    <m/>
    <m/>
    <n v="0.38"/>
    <n v="0.62"/>
    <n v="1"/>
    <n v="1.6185328152391399E-4"/>
    <n v="1.3352598767040081E-3"/>
    <n v="1.1307293988705391E-4"/>
    <n v="0.67333699753836784"/>
    <n v="8.2786112355648497E-4"/>
    <n v="1.13072839925664E-4"/>
    <n v="0.41746893847378808"/>
    <n v="8.2786112355648497E-4"/>
    <n v="1.13072839925664E-4"/>
  </r>
  <r>
    <n v="3968"/>
    <x v="1"/>
    <x v="2"/>
    <x v="3"/>
    <s v="62-304.520 (7), F.A.C."/>
    <x v="3"/>
    <x v="3"/>
    <x v="14"/>
    <x v="70"/>
    <s v="Educational Facilities"/>
    <n v="1710"/>
    <x v="0"/>
    <s v="City of Palm Bay                       Brevard County"/>
    <x v="12"/>
    <x v="1"/>
    <m/>
    <m/>
    <n v="0"/>
    <n v="1"/>
    <n v="58"/>
    <n v="23.782782890880803"/>
    <n v="186.45187394702401"/>
    <n v="25.339644612816222"/>
    <n v="97594.109780758285"/>
    <n v="186.45187394702401"/>
    <n v="25.339622211469852"/>
    <n v="97594.109780758285"/>
    <n v="186.45187394702401"/>
    <n v="25.339622211469852"/>
  </r>
  <r>
    <n v="3969"/>
    <x v="1"/>
    <x v="2"/>
    <x v="3"/>
    <s v="62-304.520 (7), F.A.C."/>
    <x v="3"/>
    <x v="3"/>
    <x v="14"/>
    <x v="70"/>
    <s v="Educational Facilities"/>
    <n v="1710"/>
    <x v="0"/>
    <s v="City of Palm Bay                       Brevard County   SJRWMD C-1 Diversion"/>
    <x v="12"/>
    <x v="1"/>
    <m/>
    <m/>
    <n v="0.38"/>
    <n v="0.62"/>
    <n v="14"/>
    <n v="1.1640489431003428E-2"/>
    <n v="9.3268797657055286E-2"/>
    <n v="7.8686317414904117E-3"/>
    <n v="48.494395732805742"/>
    <n v="5.7826654547374276E-2"/>
    <n v="7.8686247852781908E-3"/>
    <n v="30.066525354339564"/>
    <n v="5.7826654547374276E-2"/>
    <n v="7.8686247852781908E-3"/>
  </r>
  <r>
    <n v="3970"/>
    <x v="1"/>
    <x v="2"/>
    <x v="3"/>
    <s v="62-304.520 (7), F.A.C."/>
    <x v="3"/>
    <x v="3"/>
    <x v="14"/>
    <x v="75"/>
    <s v="Disturbed land"/>
    <n v="7400"/>
    <x v="0"/>
    <s v="City of Palm Bay                       Brevard County"/>
    <x v="12"/>
    <x v="1"/>
    <m/>
    <m/>
    <n v="0"/>
    <n v="1"/>
    <n v="643"/>
    <n v="237.58783844311006"/>
    <n v="1332.1815627278309"/>
    <n v="158.99649897724845"/>
    <n v="607270.06783146691"/>
    <n v="1332.1815627278309"/>
    <n v="158.99635841743779"/>
    <n v="607270.06783146691"/>
    <n v="1332.1815627278309"/>
    <n v="158.99635841743779"/>
  </r>
  <r>
    <n v="3971"/>
    <x v="1"/>
    <x v="2"/>
    <x v="3"/>
    <s v="62-304.520 (7), F.A.C."/>
    <x v="3"/>
    <x v="3"/>
    <x v="14"/>
    <x v="75"/>
    <s v="Disturbed land"/>
    <n v="7400"/>
    <x v="0"/>
    <s v="City of Palm Bay                       Brevard County   SJRWMD C-1 Diversion"/>
    <x v="12"/>
    <x v="1"/>
    <m/>
    <m/>
    <n v="0.38"/>
    <n v="0.62"/>
    <n v="1"/>
    <n v="2.04197210958677E-4"/>
    <n v="1.7188134294305055E-3"/>
    <n v="1.5075076807555886E-4"/>
    <n v="0.77929395686572878"/>
    <n v="1.0656643262469134E-3"/>
    <n v="1.5075063480533241E-4"/>
    <n v="0.48316225325675183"/>
    <n v="1.0656643262469134E-3"/>
    <n v="1.5075063480533241E-4"/>
  </r>
  <r>
    <n v="3972"/>
    <x v="1"/>
    <x v="2"/>
    <x v="3"/>
    <s v="62-304.520 (7), F.A.C."/>
    <x v="3"/>
    <x v="3"/>
    <x v="14"/>
    <x v="93"/>
    <s v="Rural land in transition without positive indicators of intended activity"/>
    <n v="7410"/>
    <x v="0"/>
    <s v="City of Palm Bay                       Brevard County"/>
    <x v="12"/>
    <x v="1"/>
    <m/>
    <m/>
    <n v="0"/>
    <n v="1"/>
    <n v="6"/>
    <n v="0.38124140786761362"/>
    <n v="2.1061021377819431"/>
    <n v="0.3237181031200822"/>
    <n v="1048.9602363333324"/>
    <n v="2.1061021377819431"/>
    <n v="0.32371781693922036"/>
    <n v="1048.9602363333324"/>
    <n v="2.1061021377819431"/>
    <n v="0.32371781693922036"/>
  </r>
  <r>
    <n v="3973"/>
    <x v="1"/>
    <x v="2"/>
    <x v="3"/>
    <s v="62-304.520 (7), F.A.C."/>
    <x v="3"/>
    <x v="3"/>
    <x v="14"/>
    <x v="126"/>
    <s v="Borrow areas"/>
    <n v="7420"/>
    <x v="0"/>
    <s v="City of Palm Bay                       Brevard County"/>
    <x v="12"/>
    <x v="1"/>
    <m/>
    <m/>
    <n v="0"/>
    <n v="1"/>
    <n v="354"/>
    <n v="122.47966949621276"/>
    <n v="18.990976730259124"/>
    <n v="3.1438291332938197"/>
    <n v="101084.97050502121"/>
    <n v="18.990976730259124"/>
    <n v="3.143826354012325"/>
    <n v="101084.97050502121"/>
    <n v="18.990976730259124"/>
    <n v="3.143826354012325"/>
  </r>
  <r>
    <n v="3974"/>
    <x v="1"/>
    <x v="2"/>
    <x v="3"/>
    <s v="62-304.520 (7), F.A.C."/>
    <x v="3"/>
    <x v="3"/>
    <x v="14"/>
    <x v="18"/>
    <s v="Spoil areas"/>
    <n v="7430"/>
    <x v="0"/>
    <s v="City of Palm Bay                       Brevard County"/>
    <x v="12"/>
    <x v="1"/>
    <m/>
    <m/>
    <n v="0"/>
    <n v="1"/>
    <n v="270"/>
    <n v="78.42976219270497"/>
    <n v="372.17023350433766"/>
    <n v="47.674697010716123"/>
    <n v="178302.86280000076"/>
    <n v="372.17023350433766"/>
    <n v="47.674654864213416"/>
    <n v="178302.86280000076"/>
    <n v="372.17023350433766"/>
    <n v="47.674654864213416"/>
  </r>
  <r>
    <n v="3975"/>
    <x v="1"/>
    <x v="2"/>
    <x v="3"/>
    <s v="62-304.520 (7), F.A.C."/>
    <x v="3"/>
    <x v="3"/>
    <x v="14"/>
    <x v="20"/>
    <s v="Roads and Highways"/>
    <n v="8140"/>
    <x v="0"/>
    <s v="City of Palm Bay                       Brevard County"/>
    <x v="12"/>
    <x v="1"/>
    <m/>
    <m/>
    <n v="0"/>
    <n v="1"/>
    <n v="3"/>
    <n v="1.7437644476953E-2"/>
    <n v="8.7803368508458893E-2"/>
    <n v="3.073876034587918E-2"/>
    <n v="42.463776948529926"/>
    <n v="8.7803368508458893E-2"/>
    <n v="3.0738733171479942E-2"/>
    <n v="42.463776948529926"/>
    <n v="8.7803368508458893E-2"/>
    <n v="3.0738733171479942E-2"/>
  </r>
  <r>
    <n v="3976"/>
    <x v="1"/>
    <x v="2"/>
    <x v="3"/>
    <s v="62-304.520 (7), F.A.C."/>
    <x v="3"/>
    <x v="3"/>
    <x v="14"/>
    <x v="22"/>
    <s v="Electrical power transmission lines"/>
    <n v="8320"/>
    <x v="0"/>
    <s v="City of Palm Bay                       Brevard County"/>
    <x v="12"/>
    <x v="1"/>
    <m/>
    <m/>
    <n v="0"/>
    <n v="1"/>
    <n v="141"/>
    <n v="25.223317561550687"/>
    <n v="139.37583213511289"/>
    <n v="16.576900593084421"/>
    <n v="66260.586776529453"/>
    <n v="139.37583213511289"/>
    <n v="16.576885938384326"/>
    <n v="66260.586776529453"/>
    <n v="139.37583213511289"/>
    <n v="16.576885938384326"/>
  </r>
  <r>
    <n v="3977"/>
    <x v="1"/>
    <x v="2"/>
    <x v="3"/>
    <s v="62-304.520 (7), F.A.C."/>
    <x v="3"/>
    <x v="3"/>
    <x v="14"/>
    <x v="22"/>
    <s v="Electrical power transmission lines"/>
    <n v="8320"/>
    <x v="0"/>
    <s v="City of Palm Bay                       Brevard County   SJRWMD C-1 Diversion"/>
    <x v="12"/>
    <x v="1"/>
    <m/>
    <m/>
    <n v="0.38"/>
    <n v="0.62"/>
    <n v="2"/>
    <n v="5.3575919884015009E-4"/>
    <n v="3.2257015592019591E-3"/>
    <n v="2.7215646748044353E-4"/>
    <n v="1.7097040849661147"/>
    <n v="1.9999349667052147E-3"/>
    <n v="2.7215622688230647E-4"/>
    <n v="1.0600165326789912"/>
    <n v="1.9999349667052147E-3"/>
    <n v="2.7215622688230647E-4"/>
  </r>
  <r>
    <n v="3978"/>
    <x v="1"/>
    <x v="2"/>
    <x v="3"/>
    <s v="62-304.520 (7), F.A.C."/>
    <x v="3"/>
    <x v="3"/>
    <x v="27"/>
    <x v="5"/>
    <s v="Residential, Low Density-Less than two dwelling units/acre"/>
    <n v="1000"/>
    <x v="0"/>
    <s v="City of Sebastian                          Indian River County"/>
    <x v="25"/>
    <x v="1"/>
    <m/>
    <m/>
    <n v="0"/>
    <n v="1"/>
    <n v="9"/>
    <n v="0.34890470469047508"/>
    <n v="2.5421034237172813"/>
    <n v="0.35293008716559715"/>
    <n v="1207.7595234216371"/>
    <n v="2.5421034237172813"/>
    <n v="0.35292977516007196"/>
    <n v="1207.7595234216371"/>
    <n v="2.5421034237172813"/>
    <n v="0.35292977516007196"/>
  </r>
  <r>
    <n v="3979"/>
    <x v="1"/>
    <x v="2"/>
    <x v="3"/>
    <s v="62-304.520 (7), F.A.C."/>
    <x v="3"/>
    <x v="3"/>
    <x v="27"/>
    <x v="5"/>
    <s v="Residential, Low Density-Less than two dwelling units/acre"/>
    <n v="1100"/>
    <x v="0"/>
    <s v="City of Sebastian                          Indian River County"/>
    <x v="25"/>
    <x v="1"/>
    <m/>
    <m/>
    <n v="0"/>
    <n v="1"/>
    <n v="970"/>
    <n v="182.60650607685739"/>
    <n v="1551.8496331305598"/>
    <n v="217.18690809166597"/>
    <n v="724852.65425450727"/>
    <n v="1551.8496331305598"/>
    <n v="217.18671608900675"/>
    <n v="724852.65425450727"/>
    <n v="1551.8496331305598"/>
    <n v="217.18671608900675"/>
  </r>
  <r>
    <n v="3980"/>
    <x v="1"/>
    <x v="2"/>
    <x v="3"/>
    <s v="62-304.520 (7), F.A.C."/>
    <x v="3"/>
    <x v="3"/>
    <x v="27"/>
    <x v="7"/>
    <s v="Low Density Under Construction"/>
    <n v="1190"/>
    <x v="0"/>
    <s v="City of Sebastian                          Indian River County"/>
    <x v="25"/>
    <x v="1"/>
    <m/>
    <m/>
    <n v="0"/>
    <n v="1"/>
    <n v="78"/>
    <n v="33.267285511529295"/>
    <n v="236.73065598968412"/>
    <n v="32.24154030403048"/>
    <n v="125799.89832656452"/>
    <n v="236.73065598968412"/>
    <n v="32.241511801108587"/>
    <n v="125799.89832656452"/>
    <n v="236.73065598968412"/>
    <n v="32.241511801108587"/>
  </r>
  <r>
    <n v="3981"/>
    <x v="1"/>
    <x v="2"/>
    <x v="3"/>
    <s v="62-304.520 (7), F.A.C."/>
    <x v="3"/>
    <x v="3"/>
    <x v="27"/>
    <x v="8"/>
    <s v="Residential, Medium Density-Two-five dwellingunits per acre"/>
    <n v="1200"/>
    <x v="0"/>
    <s v="City of Sebastian                          Indian River County"/>
    <x v="25"/>
    <x v="1"/>
    <m/>
    <m/>
    <n v="0"/>
    <n v="1"/>
    <n v="5731"/>
    <n v="1085.8766681876323"/>
    <n v="10615.196593365808"/>
    <n v="1560.3280072366342"/>
    <n v="4336879.170650742"/>
    <n v="10615.196593365808"/>
    <n v="1560.3266278389078"/>
    <n v="4336879.170650742"/>
    <n v="10615.196593365808"/>
    <n v="1560.3266278389078"/>
  </r>
  <r>
    <n v="3982"/>
    <x v="1"/>
    <x v="2"/>
    <x v="3"/>
    <s v="62-304.520 (7), F.A.C."/>
    <x v="3"/>
    <x v="3"/>
    <x v="27"/>
    <x v="9"/>
    <s v="Fixed Single Family Units"/>
    <n v="1210"/>
    <x v="0"/>
    <s v="City of Sebastian                          Indian River County"/>
    <x v="25"/>
    <x v="1"/>
    <m/>
    <m/>
    <n v="0"/>
    <n v="1"/>
    <n v="17163"/>
    <n v="1636.6678334229314"/>
    <n v="15414.494953163541"/>
    <n v="2248.9846173775995"/>
    <n v="6522272.9009115808"/>
    <n v="15414.494953163541"/>
    <n v="2248.9826291775116"/>
    <n v="6522272.9009115808"/>
    <n v="15414.494953163541"/>
    <n v="2248.9826291775116"/>
  </r>
  <r>
    <n v="3983"/>
    <x v="1"/>
    <x v="2"/>
    <x v="3"/>
    <s v="62-304.520 (7), F.A.C."/>
    <x v="3"/>
    <x v="3"/>
    <x v="27"/>
    <x v="62"/>
    <s v="Residential, High Density"/>
    <n v="1300"/>
    <x v="0"/>
    <s v="City of Sebastian                          Indian River County"/>
    <x v="25"/>
    <x v="1"/>
    <m/>
    <m/>
    <n v="0"/>
    <n v="1"/>
    <n v="440"/>
    <n v="56.949019672252092"/>
    <n v="612.61454350593226"/>
    <n v="110.86110335937776"/>
    <n v="229463.2160026138"/>
    <n v="612.61454350593226"/>
    <n v="110.86100535334755"/>
    <n v="229463.2160026138"/>
    <n v="612.61454350593226"/>
    <n v="110.86100535334755"/>
  </r>
  <r>
    <n v="3984"/>
    <x v="1"/>
    <x v="2"/>
    <x v="3"/>
    <s v="62-304.520 (7), F.A.C."/>
    <x v="3"/>
    <x v="3"/>
    <x v="27"/>
    <x v="63"/>
    <s v="Mobile Home Units"/>
    <n v="1320"/>
    <x v="0"/>
    <s v="City of Sebastian                          Indian River County"/>
    <x v="25"/>
    <x v="1"/>
    <m/>
    <m/>
    <n v="0"/>
    <n v="1"/>
    <n v="580"/>
    <n v="54.152095265369397"/>
    <n v="548.38538469044681"/>
    <n v="98.930248695050238"/>
    <n v="221473.88686213735"/>
    <n v="548.38538469044681"/>
    <n v="98.930161236413738"/>
    <n v="221473.88686213735"/>
    <n v="548.38538469044681"/>
    <n v="98.930161236413738"/>
  </r>
  <r>
    <n v="3985"/>
    <x v="1"/>
    <x v="2"/>
    <x v="3"/>
    <s v="62-304.520 (7), F.A.C."/>
    <x v="3"/>
    <x v="3"/>
    <x v="27"/>
    <x v="10"/>
    <s v="Residential, High density; Multiple Dwelling Units, Low Rise &lt;Two stories or less&gt;"/>
    <n v="1330"/>
    <x v="0"/>
    <s v="City of Sebastian                          Indian River County"/>
    <x v="25"/>
    <x v="1"/>
    <m/>
    <m/>
    <n v="0"/>
    <n v="1"/>
    <n v="671"/>
    <n v="87.265871452126717"/>
    <n v="951.28276567495095"/>
    <n v="172.10322962713857"/>
    <n v="347445.54224485229"/>
    <n v="951.28276567495095"/>
    <n v="172.10307748040873"/>
    <n v="347445.54224485229"/>
    <n v="951.28276567495095"/>
    <n v="172.10307748040873"/>
  </r>
  <r>
    <n v="3986"/>
    <x v="1"/>
    <x v="2"/>
    <x v="3"/>
    <s v="62-304.520 (7), F.A.C."/>
    <x v="3"/>
    <x v="3"/>
    <x v="27"/>
    <x v="11"/>
    <s v="Commercial and Services"/>
    <n v="1400"/>
    <x v="0"/>
    <s v="City of Sebastian                          Indian River County"/>
    <x v="25"/>
    <x v="1"/>
    <m/>
    <m/>
    <n v="0"/>
    <n v="1"/>
    <n v="711"/>
    <n v="83.730243486909785"/>
    <n v="888.05584303582054"/>
    <n v="120.55996003777507"/>
    <n v="331940.28856243996"/>
    <n v="888.05584303582054"/>
    <n v="120.55985345753425"/>
    <n v="331940.28856243996"/>
    <n v="888.05584303582054"/>
    <n v="120.55985345753425"/>
  </r>
  <r>
    <n v="3987"/>
    <x v="1"/>
    <x v="2"/>
    <x v="3"/>
    <s v="62-304.520 (7), F.A.C."/>
    <x v="3"/>
    <x v="3"/>
    <x v="27"/>
    <x v="64"/>
    <s v="Retail Sales and Services"/>
    <n v="1000"/>
    <x v="0"/>
    <s v="City of Sebastian                          Indian River County"/>
    <x v="25"/>
    <x v="1"/>
    <m/>
    <m/>
    <n v="0"/>
    <n v="1"/>
    <n v="3"/>
    <n v="5.4118294826327479E-3"/>
    <n v="4.1185443660305125E-2"/>
    <n v="5.5583068134116339E-3"/>
    <n v="18.528711713803407"/>
    <n v="4.1185443660305125E-2"/>
    <n v="5.5583018996269952E-3"/>
    <n v="18.528711713803407"/>
    <n v="4.1185443660305125E-2"/>
    <n v="5.5583018996269952E-3"/>
  </r>
  <r>
    <n v="3988"/>
    <x v="1"/>
    <x v="2"/>
    <x v="3"/>
    <s v="62-304.520 (7), F.A.C."/>
    <x v="3"/>
    <x v="3"/>
    <x v="27"/>
    <x v="64"/>
    <s v="Retail Sales and Services"/>
    <n v="1410"/>
    <x v="0"/>
    <s v="City of Sebastian                          Indian River County"/>
    <x v="25"/>
    <x v="1"/>
    <m/>
    <m/>
    <n v="0"/>
    <n v="1"/>
    <n v="376"/>
    <n v="62.135494648058497"/>
    <n v="552.64329946461726"/>
    <n v="74.655788551027698"/>
    <n v="250088.28823768182"/>
    <n v="552.64329946461726"/>
    <n v="74.655722552068227"/>
    <n v="250088.28823768182"/>
    <n v="552.64329946461726"/>
    <n v="74.655722552068227"/>
  </r>
  <r>
    <n v="3989"/>
    <x v="1"/>
    <x v="2"/>
    <x v="3"/>
    <s v="62-304.520 (7), F.A.C."/>
    <x v="3"/>
    <x v="3"/>
    <x v="27"/>
    <x v="65"/>
    <s v="Wholesale Sales and Services &lt;Excluding warehouses associated with industrial use&gt;"/>
    <n v="1420"/>
    <x v="0"/>
    <s v="City of Sebastian                          Indian River County"/>
    <x v="25"/>
    <x v="1"/>
    <m/>
    <m/>
    <n v="0"/>
    <n v="1"/>
    <n v="221"/>
    <n v="43.275428068294019"/>
    <n v="410.90986091171521"/>
    <n v="55.93403626617728"/>
    <n v="175616.21746257626"/>
    <n v="410.90986091171521"/>
    <n v="55.933986818059935"/>
    <n v="175616.21746257626"/>
    <n v="410.90986091171521"/>
    <n v="55.933986818059935"/>
  </r>
  <r>
    <n v="3990"/>
    <x v="1"/>
    <x v="2"/>
    <x v="3"/>
    <s v="62-304.520 (7), F.A.C."/>
    <x v="3"/>
    <x v="3"/>
    <x v="27"/>
    <x v="66"/>
    <s v="Professional Services"/>
    <n v="1430"/>
    <x v="0"/>
    <s v="City of Sebastian                          Indian River County"/>
    <x v="25"/>
    <x v="1"/>
    <m/>
    <m/>
    <n v="0"/>
    <n v="1"/>
    <n v="369"/>
    <n v="46.43580388066998"/>
    <n v="466.62467823930808"/>
    <n v="63.245048158559804"/>
    <n v="184610.44225885914"/>
    <n v="466.62467823930808"/>
    <n v="63.244992247190446"/>
    <n v="184610.44225885914"/>
    <n v="466.62467823930808"/>
    <n v="63.244992247190446"/>
  </r>
  <r>
    <n v="3991"/>
    <x v="1"/>
    <x v="2"/>
    <x v="3"/>
    <s v="62-304.520 (7), F.A.C."/>
    <x v="3"/>
    <x v="3"/>
    <x v="27"/>
    <x v="67"/>
    <s v="Tourist Services"/>
    <n v="1450"/>
    <x v="0"/>
    <s v="City of Sebastian                          Indian River County"/>
    <x v="25"/>
    <x v="1"/>
    <m/>
    <m/>
    <n v="0"/>
    <n v="1"/>
    <n v="360"/>
    <n v="81.377909773392105"/>
    <n v="662.92515589170534"/>
    <n v="91.627512695161187"/>
    <n v="328570.91625223571"/>
    <n v="662.92515589170534"/>
    <n v="91.627431692460746"/>
    <n v="328570.91625223571"/>
    <n v="662.92515589170534"/>
    <n v="91.627431692460746"/>
  </r>
  <r>
    <n v="3992"/>
    <x v="1"/>
    <x v="2"/>
    <x v="3"/>
    <s v="62-304.520 (7), F.A.C."/>
    <x v="3"/>
    <x v="3"/>
    <x v="27"/>
    <x v="141"/>
    <s v="Mixed Commercial and Services"/>
    <n v="1470"/>
    <x v="0"/>
    <s v="City of Sebastian                          Indian River County"/>
    <x v="25"/>
    <x v="1"/>
    <m/>
    <m/>
    <n v="0"/>
    <n v="1"/>
    <n v="65"/>
    <n v="11.986263191230574"/>
    <n v="117.09784292980606"/>
    <n v="15.916852223404025"/>
    <n v="48780.240284072832"/>
    <n v="117.09784292980606"/>
    <n v="15.916838152215389"/>
    <n v="48780.240284072832"/>
    <n v="117.09784292980606"/>
    <n v="15.916838152215389"/>
  </r>
  <r>
    <n v="3993"/>
    <x v="1"/>
    <x v="2"/>
    <x v="3"/>
    <s v="62-304.520 (7), F.A.C."/>
    <x v="3"/>
    <x v="3"/>
    <x v="27"/>
    <x v="105"/>
    <s v="Cemeteries"/>
    <n v="1480"/>
    <x v="0"/>
    <s v="City of Sebastian                          Indian River County"/>
    <x v="25"/>
    <x v="1"/>
    <m/>
    <m/>
    <n v="0"/>
    <n v="1"/>
    <n v="12"/>
    <n v="0.42077470109561921"/>
    <n v="3.571015998132796"/>
    <n v="0.50356826976831881"/>
    <n v="1639.339467926663"/>
    <n v="3.571015998132796"/>
    <n v="0.50356782459210025"/>
    <n v="1639.339467926663"/>
    <n v="3.571015998132796"/>
    <n v="0.50356782459210025"/>
  </r>
  <r>
    <n v="3994"/>
    <x v="1"/>
    <x v="2"/>
    <x v="3"/>
    <s v="62-304.520 (7), F.A.C."/>
    <x v="3"/>
    <x v="3"/>
    <x v="27"/>
    <x v="68"/>
    <s v="Other Light Industrial"/>
    <n v="1550"/>
    <x v="0"/>
    <s v="City of Sebastian                          Indian River County"/>
    <x v="25"/>
    <x v="1"/>
    <m/>
    <m/>
    <n v="0"/>
    <n v="1"/>
    <n v="13"/>
    <n v="0.67664454141852592"/>
    <n v="6.6590639279691031"/>
    <n v="0.90497699205001603"/>
    <n v="2765.8272177958379"/>
    <n v="6.6590639279691031"/>
    <n v="0.90497619201105262"/>
    <n v="2765.8272177958379"/>
    <n v="6.6590639279691031"/>
    <n v="0.90497619201105262"/>
  </r>
  <r>
    <n v="3995"/>
    <x v="1"/>
    <x v="2"/>
    <x v="3"/>
    <s v="62-304.520 (7), F.A.C."/>
    <x v="3"/>
    <x v="3"/>
    <x v="27"/>
    <x v="127"/>
    <s v="Sand and Gravel Pits"/>
    <n v="1620"/>
    <x v="0"/>
    <s v="City of Sebastian                          Indian River County"/>
    <x v="25"/>
    <x v="1"/>
    <m/>
    <m/>
    <n v="0"/>
    <n v="1"/>
    <n v="99"/>
    <n v="32.626389422033661"/>
    <n v="205.63269668522653"/>
    <n v="28.235163129882643"/>
    <n v="102130.68087326011"/>
    <n v="205.63269668522653"/>
    <n v="28.235138168772153"/>
    <n v="102130.68087326011"/>
    <n v="205.63269668522653"/>
    <n v="28.235138168772153"/>
  </r>
  <r>
    <n v="3996"/>
    <x v="1"/>
    <x v="2"/>
    <x v="3"/>
    <s v="62-304.520 (7), F.A.C."/>
    <x v="3"/>
    <x v="3"/>
    <x v="27"/>
    <x v="148"/>
    <s v="Holding Ponds"/>
    <n v="1660"/>
    <x v="0"/>
    <s v="City of Sebastian                          Indian River County"/>
    <x v="25"/>
    <x v="1"/>
    <m/>
    <m/>
    <n v="0"/>
    <n v="1"/>
    <n v="179"/>
    <n v="92.291037673965874"/>
    <n v="548.17421966043742"/>
    <n v="75.143138065125655"/>
    <n v="276696.09423197916"/>
    <n v="548.17421966043742"/>
    <n v="75.143071635328042"/>
    <n v="276696.09423197916"/>
    <n v="548.17421966043742"/>
    <n v="75.143071635328042"/>
  </r>
  <r>
    <n v="3997"/>
    <x v="1"/>
    <x v="2"/>
    <x v="3"/>
    <s v="62-304.520 (7), F.A.C."/>
    <x v="3"/>
    <x v="3"/>
    <x v="27"/>
    <x v="69"/>
    <s v="Institutional (Educational,religious,health and military facilities)"/>
    <n v="1700"/>
    <x v="0"/>
    <s v="City of Sebastian                          Indian River County"/>
    <x v="25"/>
    <x v="1"/>
    <m/>
    <m/>
    <n v="0"/>
    <n v="1"/>
    <n v="133"/>
    <n v="7.2278248291193847"/>
    <n v="62.472798939333195"/>
    <n v="8.5046931906871563"/>
    <n v="27873.782896773675"/>
    <n v="62.472798939333195"/>
    <n v="8.5046856721690087"/>
    <n v="27873.782896773675"/>
    <n v="62.472798939333195"/>
    <n v="8.5046856721690087"/>
  </r>
  <r>
    <n v="3998"/>
    <x v="1"/>
    <x v="2"/>
    <x v="3"/>
    <s v="62-304.520 (7), F.A.C."/>
    <x v="3"/>
    <x v="3"/>
    <x v="27"/>
    <x v="70"/>
    <s v="Educational Facilities"/>
    <n v="1710"/>
    <x v="0"/>
    <s v="City of Sebastian                          Indian River County"/>
    <x v="25"/>
    <x v="1"/>
    <m/>
    <m/>
    <n v="0"/>
    <n v="1"/>
    <n v="4"/>
    <n v="0.4673938530300164"/>
    <n v="3.5309191659025014"/>
    <n v="0.40701086305473966"/>
    <n v="1591.32938530611"/>
    <n v="3.5309191659025014"/>
    <n v="0.4070105032394597"/>
    <n v="1591.32938530611"/>
    <n v="3.5309191659025014"/>
    <n v="0.4070105032394597"/>
  </r>
  <r>
    <n v="3999"/>
    <x v="1"/>
    <x v="2"/>
    <x v="3"/>
    <s v="62-304.520 (7), F.A.C."/>
    <x v="3"/>
    <x v="3"/>
    <x v="27"/>
    <x v="71"/>
    <s v="Religious"/>
    <n v="1720"/>
    <x v="0"/>
    <s v="City of Sebastian                          Indian River County"/>
    <x v="25"/>
    <x v="1"/>
    <m/>
    <m/>
    <n v="0"/>
    <n v="1"/>
    <n v="201"/>
    <n v="44.166754283208334"/>
    <n v="368.63953548026183"/>
    <n v="50.304953059180129"/>
    <n v="176474.83091678371"/>
    <n v="368.63953548026183"/>
    <n v="50.304908587416861"/>
    <n v="176474.83091678371"/>
    <n v="368.63953548026183"/>
    <n v="50.304908587416861"/>
  </r>
  <r>
    <n v="4000"/>
    <x v="1"/>
    <x v="2"/>
    <x v="3"/>
    <s v="62-304.520 (7), F.A.C."/>
    <x v="3"/>
    <x v="3"/>
    <x v="27"/>
    <x v="13"/>
    <s v="Military"/>
    <n v="1730"/>
    <x v="0"/>
    <s v="City of Sebastian                          Indian River County"/>
    <x v="25"/>
    <x v="1"/>
    <m/>
    <m/>
    <n v="0"/>
    <n v="1"/>
    <n v="40"/>
    <n v="5.7734401513061782"/>
    <n v="51.50752218218485"/>
    <n v="7.1049034439383059"/>
    <n v="23596.279152313651"/>
    <n v="51.50752218218485"/>
    <n v="7.104897162895087"/>
    <n v="23596.279152313651"/>
    <n v="51.50752218218485"/>
    <n v="7.104897162895087"/>
  </r>
  <r>
    <n v="4001"/>
    <x v="1"/>
    <x v="2"/>
    <x v="3"/>
    <s v="62-304.520 (7), F.A.C."/>
    <x v="3"/>
    <x v="3"/>
    <x v="27"/>
    <x v="72"/>
    <s v="Medical and Health Care"/>
    <n v="1740"/>
    <x v="0"/>
    <s v="City of Sebastian                          Indian River County"/>
    <x v="25"/>
    <x v="1"/>
    <m/>
    <m/>
    <n v="0"/>
    <n v="1"/>
    <n v="14"/>
    <n v="2.2975120443597823"/>
    <n v="18.18045868042071"/>
    <n v="2.4355136909478285"/>
    <n v="8999.5367749663528"/>
    <n v="18.18045868042071"/>
    <n v="2.4355115378479488"/>
    <n v="8999.5367749663528"/>
    <n v="18.18045868042071"/>
    <n v="2.4355115378479488"/>
  </r>
  <r>
    <n v="4002"/>
    <x v="1"/>
    <x v="2"/>
    <x v="3"/>
    <s v="62-304.520 (7), F.A.C."/>
    <x v="3"/>
    <x v="3"/>
    <x v="27"/>
    <x v="14"/>
    <s v="Governmental"/>
    <n v="1000"/>
    <x v="0"/>
    <s v="City of Sebastian                          Indian River County"/>
    <x v="25"/>
    <x v="1"/>
    <m/>
    <m/>
    <n v="0"/>
    <n v="1"/>
    <n v="4"/>
    <n v="0.14484966687367823"/>
    <n v="0.98509931543831519"/>
    <n v="0.13973973590739247"/>
    <n v="495.19637108794211"/>
    <n v="0.98509931543831519"/>
    <n v="0.13973961237139707"/>
    <n v="495.19637108794211"/>
    <n v="0.98509931543831519"/>
    <n v="0.13973961237139707"/>
  </r>
  <r>
    <n v="4003"/>
    <x v="1"/>
    <x v="2"/>
    <x v="3"/>
    <s v="62-304.520 (7), F.A.C."/>
    <x v="3"/>
    <x v="3"/>
    <x v="27"/>
    <x v="14"/>
    <s v="Governmental"/>
    <n v="1750"/>
    <x v="0"/>
    <s v="City of Sebastian                          Indian River County"/>
    <x v="25"/>
    <x v="1"/>
    <m/>
    <m/>
    <n v="0"/>
    <n v="1"/>
    <n v="1685"/>
    <n v="448.48038203324336"/>
    <n v="3697.5839460673778"/>
    <n v="500.27407037607946"/>
    <n v="1763883.4932574201"/>
    <n v="3697.5839460673778"/>
    <n v="500.27362811207456"/>
    <n v="1763883.4932574201"/>
    <n v="3697.5839460673778"/>
    <n v="500.27362811207456"/>
  </r>
  <r>
    <n v="4004"/>
    <x v="1"/>
    <x v="2"/>
    <x v="3"/>
    <s v="62-304.520 (7), F.A.C."/>
    <x v="3"/>
    <x v="3"/>
    <x v="27"/>
    <x v="15"/>
    <s v="Golf Course"/>
    <n v="1820"/>
    <x v="0"/>
    <s v="City of Sebastian                          Indian River County"/>
    <x v="25"/>
    <x v="1"/>
    <m/>
    <m/>
    <n v="0"/>
    <n v="1"/>
    <n v="26"/>
    <n v="0.89940302848710374"/>
    <n v="5.4927155818094331"/>
    <n v="0.75854673292202446"/>
    <n v="3048.898508289325"/>
    <n v="5.4927155818094331"/>
    <n v="0.7585460623337682"/>
    <n v="3048.898508289325"/>
    <n v="5.4927155818094331"/>
    <n v="0.7585460623337682"/>
  </r>
  <r>
    <n v="4005"/>
    <x v="1"/>
    <x v="2"/>
    <x v="3"/>
    <s v="62-304.520 (7), F.A.C."/>
    <x v="3"/>
    <x v="3"/>
    <x v="27"/>
    <x v="85"/>
    <s v="Marinas and Fish Camps"/>
    <n v="1840"/>
    <x v="0"/>
    <s v="City of Sebastian                          Indian River County"/>
    <x v="25"/>
    <x v="1"/>
    <m/>
    <m/>
    <n v="0"/>
    <n v="1"/>
    <n v="88"/>
    <n v="10.358376139383205"/>
    <n v="90.835776369588103"/>
    <n v="13.045882204798714"/>
    <n v="36888.639813307411"/>
    <n v="90.835776369588103"/>
    <n v="13.045870671672242"/>
    <n v="36888.639813307411"/>
    <n v="90.835776369588103"/>
    <n v="13.045870671672242"/>
  </r>
  <r>
    <n v="4006"/>
    <x v="1"/>
    <x v="2"/>
    <x v="3"/>
    <s v="62-304.520 (7), F.A.C."/>
    <x v="3"/>
    <x v="3"/>
    <x v="27"/>
    <x v="16"/>
    <s v="Parks and Zoos"/>
    <n v="1850"/>
    <x v="0"/>
    <s v="City of Sebastian                          Indian River County"/>
    <x v="25"/>
    <x v="1"/>
    <m/>
    <m/>
    <n v="0"/>
    <n v="1"/>
    <n v="91"/>
    <n v="12.590916262784747"/>
    <n v="116.22796317393866"/>
    <n v="15.528588771458542"/>
    <n v="50864.672537467617"/>
    <n v="116.22796317393866"/>
    <n v="15.528575043511637"/>
    <n v="50864.672537467617"/>
    <n v="116.22796317393866"/>
    <n v="15.528575043511637"/>
  </r>
  <r>
    <n v="4007"/>
    <x v="1"/>
    <x v="2"/>
    <x v="3"/>
    <s v="62-304.520 (7), F.A.C."/>
    <x v="3"/>
    <x v="3"/>
    <x v="27"/>
    <x v="74"/>
    <s v="Community Recreational Facilities"/>
    <n v="1860"/>
    <x v="0"/>
    <s v="City of Sebastian                          Indian River County"/>
    <x v="25"/>
    <x v="1"/>
    <m/>
    <m/>
    <n v="0"/>
    <n v="1"/>
    <n v="5"/>
    <n v="0.19186765880132281"/>
    <n v="1.7263606213772711"/>
    <n v="0.24265148772478284"/>
    <n v="791.59573983400821"/>
    <n v="1.7263606213772711"/>
    <n v="0.24265127321032945"/>
    <n v="791.59573983400821"/>
    <n v="1.7263606213772711"/>
    <n v="0.24265127321032945"/>
  </r>
  <r>
    <n v="4008"/>
    <x v="1"/>
    <x v="2"/>
    <x v="3"/>
    <s v="62-304.520 (7), F.A.C."/>
    <x v="3"/>
    <x v="3"/>
    <x v="27"/>
    <x v="4"/>
    <s v="Mixed Rangeland"/>
    <n v="1000"/>
    <x v="0"/>
    <s v="City of Sebastian                          Indian River County"/>
    <x v="25"/>
    <x v="1"/>
    <s v="Not Ag"/>
    <m/>
    <n v="0"/>
    <n v="1"/>
    <n v="39"/>
    <n v="14.258934161464008"/>
    <n v="87.367922582292948"/>
    <n v="10.423640623100688"/>
    <n v="38177.919119380022"/>
    <n v="87.367922582292948"/>
    <n v="10.423631408149653"/>
    <n v="38177.919119380022"/>
    <n v="87.367922582292948"/>
    <n v="10.423631408149653"/>
  </r>
  <r>
    <n v="4009"/>
    <x v="1"/>
    <x v="2"/>
    <x v="3"/>
    <s v="62-304.520 (7), F.A.C."/>
    <x v="3"/>
    <x v="3"/>
    <x v="27"/>
    <x v="75"/>
    <s v="Disturbed land"/>
    <n v="7400"/>
    <x v="0"/>
    <s v="City of Sebastian                          Indian River County"/>
    <x v="25"/>
    <x v="1"/>
    <m/>
    <m/>
    <n v="0"/>
    <n v="1"/>
    <n v="21"/>
    <n v="4.7926860356820891"/>
    <n v="29.681063279804754"/>
    <n v="4.0201225089598394"/>
    <n v="14973.256676663572"/>
    <n v="29.681063279804754"/>
    <n v="4.0201189549969412"/>
    <n v="14973.256676663572"/>
    <n v="29.681063279804754"/>
    <n v="4.0201189549969412"/>
  </r>
  <r>
    <n v="4010"/>
    <x v="1"/>
    <x v="2"/>
    <x v="3"/>
    <s v="62-304.520 (7), F.A.C."/>
    <x v="3"/>
    <x v="3"/>
    <x v="27"/>
    <x v="93"/>
    <s v="Rural land in transition without positive indicators of intended activity"/>
    <n v="7410"/>
    <x v="0"/>
    <s v="City of Sebastian                          Indian River County"/>
    <x v="25"/>
    <x v="1"/>
    <m/>
    <m/>
    <n v="0"/>
    <n v="1"/>
    <n v="169"/>
    <n v="58.640101602559071"/>
    <n v="333.12894342935004"/>
    <n v="44.754619705157786"/>
    <n v="180529.16635542852"/>
    <n v="333.12894342935004"/>
    <n v="44.754580140130216"/>
    <n v="180529.16635542852"/>
    <n v="333.12894342935004"/>
    <n v="44.754580140130216"/>
  </r>
  <r>
    <n v="4011"/>
    <x v="1"/>
    <x v="2"/>
    <x v="3"/>
    <s v="62-304.520 (7), F.A.C."/>
    <x v="3"/>
    <x v="3"/>
    <x v="27"/>
    <x v="18"/>
    <s v="Spoil areas"/>
    <n v="7430"/>
    <x v="0"/>
    <s v="City of Sebastian                          Indian River County"/>
    <x v="25"/>
    <x v="1"/>
    <m/>
    <m/>
    <n v="0"/>
    <n v="1"/>
    <n v="9"/>
    <n v="1.9575643703216168"/>
    <n v="10.401230625360849"/>
    <n v="1.3151002457489662"/>
    <n v="5735.4647520056205"/>
    <n v="10.401230625360849"/>
    <n v="1.3150990831432352"/>
    <n v="5735.4647520056205"/>
    <n v="10.401230625360849"/>
    <n v="1.3150990831432352"/>
  </r>
  <r>
    <n v="4012"/>
    <x v="1"/>
    <x v="2"/>
    <x v="3"/>
    <s v="62-304.520 (7), F.A.C."/>
    <x v="3"/>
    <x v="3"/>
    <x v="27"/>
    <x v="143"/>
    <s v="Bus and truck terminals"/>
    <n v="8130"/>
    <x v="0"/>
    <s v="City of Sebastian                          Indian River County"/>
    <x v="25"/>
    <x v="1"/>
    <m/>
    <m/>
    <n v="0"/>
    <n v="1"/>
    <n v="9"/>
    <n v="1.4812333692827733"/>
    <n v="11.972601980374636"/>
    <n v="1.7007523176282149"/>
    <n v="5039.5883128007554"/>
    <n v="11.972601980374636"/>
    <n v="1.7007508140892988"/>
    <n v="5039.5883128007554"/>
    <n v="11.972601980374636"/>
    <n v="1.7007508140892988"/>
  </r>
  <r>
    <n v="4013"/>
    <x v="1"/>
    <x v="2"/>
    <x v="3"/>
    <s v="62-304.520 (7), F.A.C."/>
    <x v="3"/>
    <x v="3"/>
    <x v="27"/>
    <x v="20"/>
    <s v="Roads and Highways"/>
    <n v="8140"/>
    <x v="0"/>
    <s v="City of Sebastian                          Indian River County"/>
    <x v="25"/>
    <x v="1"/>
    <m/>
    <m/>
    <n v="0"/>
    <n v="1"/>
    <n v="226"/>
    <n v="39.244949666308365"/>
    <n v="368.8731802262169"/>
    <n v="49.523704884153155"/>
    <n v="157097.51594828328"/>
    <n v="368.8731802262169"/>
    <n v="49.523661103047161"/>
    <n v="157097.51594828328"/>
    <n v="368.8731802262169"/>
    <n v="49.523661103047161"/>
  </r>
  <r>
    <n v="4014"/>
    <x v="1"/>
    <x v="2"/>
    <x v="3"/>
    <s v="62-304.520 (7), F.A.C."/>
    <x v="3"/>
    <x v="3"/>
    <x v="27"/>
    <x v="96"/>
    <s v="Auto parking facilities - when not directly related to other land uses"/>
    <n v="8180"/>
    <x v="0"/>
    <s v="City of Sebastian                          Indian River County"/>
    <x v="25"/>
    <x v="1"/>
    <m/>
    <m/>
    <n v="0"/>
    <n v="1"/>
    <n v="12"/>
    <n v="1.0589805758536606"/>
    <n v="10.444602830957288"/>
    <n v="1.4082068583372698"/>
    <n v="4258.6292931278022"/>
    <n v="10.444602830957288"/>
    <n v="1.4082056134212468"/>
    <n v="4258.6292931278022"/>
    <n v="10.444602830957288"/>
    <n v="1.4082056134212468"/>
  </r>
  <r>
    <n v="4015"/>
    <x v="1"/>
    <x v="2"/>
    <x v="3"/>
    <s v="62-304.520 (7), F.A.C."/>
    <x v="3"/>
    <x v="3"/>
    <x v="27"/>
    <x v="108"/>
    <s v="Utilities"/>
    <n v="8300"/>
    <x v="0"/>
    <s v="City of Sebastian                          Indian River County"/>
    <x v="25"/>
    <x v="1"/>
    <m/>
    <m/>
    <n v="0"/>
    <n v="1"/>
    <n v="203"/>
    <n v="18.224440313573275"/>
    <n v="158.99511873740332"/>
    <n v="21.975558022438168"/>
    <n v="71000.829784225367"/>
    <n v="158.99511873740332"/>
    <n v="21.975538595090438"/>
    <n v="71000.829784225367"/>
    <n v="158.99511873740332"/>
    <n v="21.975538595090438"/>
  </r>
  <r>
    <n v="4016"/>
    <x v="1"/>
    <x v="2"/>
    <x v="3"/>
    <s v="62-304.520 (7), F.A.C."/>
    <x v="3"/>
    <x v="3"/>
    <x v="27"/>
    <x v="22"/>
    <s v="Electrical power transmission lines"/>
    <n v="8320"/>
    <x v="0"/>
    <s v="City of Sebastian                          Indian River County"/>
    <x v="25"/>
    <x v="1"/>
    <m/>
    <m/>
    <n v="0"/>
    <n v="1"/>
    <n v="7"/>
    <n v="0.32705409762673937"/>
    <n v="2.6180281245918207"/>
    <n v="0.35514568612144626"/>
    <n v="1241.5290308975761"/>
    <n v="2.6180281245918207"/>
    <n v="0.35514537215723574"/>
    <n v="1241.5290308975761"/>
    <n v="2.6180281245918207"/>
    <n v="0.35514537215723574"/>
  </r>
  <r>
    <n v="4017"/>
    <x v="1"/>
    <x v="2"/>
    <x v="3"/>
    <s v="62-304.520 (7), F.A.C."/>
    <x v="3"/>
    <x v="3"/>
    <x v="27"/>
    <x v="77"/>
    <s v="Water supply plants"/>
    <n v="8330"/>
    <x v="0"/>
    <s v="City of Sebastian                          Indian River County"/>
    <x v="25"/>
    <x v="1"/>
    <m/>
    <m/>
    <n v="0"/>
    <n v="1"/>
    <n v="5"/>
    <n v="0.69093629033975301"/>
    <n v="5.8863883083129052"/>
    <n v="0.83963775827944154"/>
    <n v="2764.5840364062519"/>
    <n v="5.8863883083129052"/>
    <n v="0.83963701600319685"/>
    <n v="2764.5840364062519"/>
    <n v="5.8863883083129052"/>
    <n v="0.83963701600319685"/>
  </r>
  <r>
    <n v="4018"/>
    <x v="1"/>
    <x v="2"/>
    <x v="3"/>
    <s v="62-304.520 (7), F.A.C."/>
    <x v="3"/>
    <x v="3"/>
    <x v="27"/>
    <x v="25"/>
    <s v="Surface Water Collection Basin"/>
    <n v="8370"/>
    <x v="0"/>
    <s v="City of Sebastian                          Indian River County"/>
    <x v="25"/>
    <x v="1"/>
    <m/>
    <m/>
    <n v="0"/>
    <n v="1"/>
    <n v="38"/>
    <n v="1.5565288226887577"/>
    <n v="7.8164502051703115"/>
    <n v="1.0385821925184058"/>
    <n v="4691.7503347561133"/>
    <n v="7.8164502051703115"/>
    <n v="1.0385812743666409"/>
    <n v="4691.7503347561133"/>
    <n v="7.8164502051703115"/>
    <n v="1.0385812743666409"/>
  </r>
  <r>
    <n v="4019"/>
    <x v="1"/>
    <x v="2"/>
    <x v="3"/>
    <s v="62-304.520 (7), F.A.C."/>
    <x v="3"/>
    <x v="3"/>
    <x v="21"/>
    <x v="5"/>
    <s v="Residential, Low Density-Less than two dwelling units/acre"/>
    <n v="1100"/>
    <x v="0"/>
    <s v="FDOT District 4                                             Indian River County"/>
    <x v="21"/>
    <x v="1"/>
    <m/>
    <m/>
    <n v="0"/>
    <n v="1"/>
    <n v="100"/>
    <n v="5.3868937608983991"/>
    <n v="44.887571788206422"/>
    <n v="6.1970669687881212"/>
    <n v="20123.014427911257"/>
    <n v="44.887571788206422"/>
    <n v="6.1970614903117713"/>
    <n v="20123.014427911257"/>
    <n v="44.887571788206422"/>
    <n v="6.1970614903117713"/>
  </r>
  <r>
    <n v="4020"/>
    <x v="1"/>
    <x v="2"/>
    <x v="3"/>
    <s v="62-304.520 (7), F.A.C."/>
    <x v="3"/>
    <x v="3"/>
    <x v="21"/>
    <x v="5"/>
    <s v="Residential, Low Density-Less than two dwelling units/acre"/>
    <n v="1100"/>
    <x v="0"/>
    <s v="FDOT District 4                   City of Sebastian                          Indian River County"/>
    <x v="21"/>
    <x v="1"/>
    <m/>
    <m/>
    <n v="0"/>
    <n v="1"/>
    <n v="3"/>
    <n v="8.6278236219128432E-2"/>
    <n v="0.72607149175938668"/>
    <n v="0.1014098060301224"/>
    <n v="297.1414149841159"/>
    <n v="0.72607149175938668"/>
    <n v="0.10140971637944965"/>
    <n v="297.1414149841159"/>
    <n v="0.72607149175938668"/>
    <n v="0.10140971637944965"/>
  </r>
  <r>
    <n v="4021"/>
    <x v="1"/>
    <x v="2"/>
    <x v="3"/>
    <s v="62-304.520 (7), F.A.C."/>
    <x v="3"/>
    <x v="3"/>
    <x v="21"/>
    <x v="5"/>
    <s v="Residential, Low Density-Less than two dwelling units/acre"/>
    <n v="3000"/>
    <x v="0"/>
    <s v="FDOT District 4                                             Indian River County"/>
    <x v="21"/>
    <x v="1"/>
    <m/>
    <m/>
    <n v="0"/>
    <n v="1"/>
    <n v="1"/>
    <n v="2.4051183509658201E-3"/>
    <n v="4.6499272405813545E-4"/>
    <n v="5.985041527373599E-5"/>
    <n v="0.19328221949617894"/>
    <n v="4.6499272405813545E-4"/>
    <n v="5.9850362363369397E-5"/>
    <n v="0.19328221949617894"/>
    <n v="4.6499272405813545E-4"/>
    <n v="5.9850362363369397E-5"/>
  </r>
  <r>
    <n v="4022"/>
    <x v="1"/>
    <x v="2"/>
    <x v="3"/>
    <s v="62-304.520 (7), F.A.C."/>
    <x v="3"/>
    <x v="3"/>
    <x v="21"/>
    <x v="6"/>
    <s v="Residential, Rural &lt; or = 0.5 dwelling units/acre"/>
    <n v="1180"/>
    <x v="0"/>
    <s v="FDOT District 4                                             Indian River County"/>
    <x v="21"/>
    <x v="1"/>
    <m/>
    <m/>
    <n v="0"/>
    <n v="1"/>
    <n v="5"/>
    <n v="0.32880978496058733"/>
    <n v="2.3515748696995926"/>
    <n v="0.3043691202085444"/>
    <n v="1107.9094268695198"/>
    <n v="2.3515748696995926"/>
    <n v="0.30436885113302309"/>
    <n v="1107.9094268695198"/>
    <n v="2.3515748696995926"/>
    <n v="0.30436885113302309"/>
  </r>
  <r>
    <n v="4023"/>
    <x v="1"/>
    <x v="2"/>
    <x v="3"/>
    <s v="62-304.520 (7), F.A.C."/>
    <x v="3"/>
    <x v="3"/>
    <x v="21"/>
    <x v="6"/>
    <s v="Residential, Rural &lt; or = 0.5 dwelling units/acre"/>
    <n v="1180"/>
    <x v="0"/>
    <s v="FDOT District 4                        Town of Orchid                     Indian River County"/>
    <x v="21"/>
    <x v="1"/>
    <m/>
    <m/>
    <n v="0"/>
    <n v="1"/>
    <n v="5"/>
    <n v="0.56835778128194825"/>
    <n v="4.032942618159912"/>
    <n v="0.5204565291636909"/>
    <n v="1896.1925638480966"/>
    <n v="4.032942618159912"/>
    <n v="0.52045606905751318"/>
    <n v="1896.1925638480966"/>
    <n v="4.032942618159912"/>
    <n v="0.52045606905751318"/>
  </r>
  <r>
    <n v="4024"/>
    <x v="1"/>
    <x v="2"/>
    <x v="3"/>
    <s v="62-304.520 (7), F.A.C."/>
    <x v="3"/>
    <x v="3"/>
    <x v="21"/>
    <x v="8"/>
    <s v="Residential, Medium Density-Two-five dwellingunits per acre"/>
    <n v="1000"/>
    <x v="0"/>
    <s v="FDOT District 4                                             Indian River County"/>
    <x v="21"/>
    <x v="1"/>
    <m/>
    <m/>
    <n v="0"/>
    <n v="1"/>
    <n v="1"/>
    <n v="1.2505844309689E-6"/>
    <n v="1.1545566520622793E-5"/>
    <n v="1.4999057900129362E-6"/>
    <n v="4.7985039012328912E-3"/>
    <n v="1.1545566520622793E-5"/>
    <n v="1.4999044640310801E-6"/>
    <n v="4.7985039012328912E-3"/>
    <n v="1.1545566520622793E-5"/>
    <n v="1.4999044640310801E-6"/>
  </r>
  <r>
    <n v="4025"/>
    <x v="1"/>
    <x v="2"/>
    <x v="3"/>
    <s v="62-304.520 (7), F.A.C."/>
    <x v="3"/>
    <x v="3"/>
    <x v="21"/>
    <x v="8"/>
    <s v="Residential, Medium Density-Two-five dwellingunits per acre"/>
    <n v="1200"/>
    <x v="0"/>
    <s v="FDOT District 4                                             Indian River County"/>
    <x v="21"/>
    <x v="1"/>
    <m/>
    <m/>
    <n v="0"/>
    <n v="1"/>
    <n v="139"/>
    <n v="13.759940554691863"/>
    <n v="127.92699621490227"/>
    <n v="18.896327899297194"/>
    <n v="51391.842273864931"/>
    <n v="127.92699621490227"/>
    <n v="18.896311194122653"/>
    <n v="51391.842273864931"/>
    <n v="127.92699621490227"/>
    <n v="18.896311194122653"/>
  </r>
  <r>
    <n v="4026"/>
    <x v="1"/>
    <x v="2"/>
    <x v="3"/>
    <s v="62-304.520 (7), F.A.C."/>
    <x v="3"/>
    <x v="3"/>
    <x v="21"/>
    <x v="8"/>
    <s v="Residential, Medium Density-Two-five dwellingunits per acre"/>
    <n v="1200"/>
    <x v="0"/>
    <s v="FDOT District 4                        Town of Orchid                     Indian River County"/>
    <x v="21"/>
    <x v="1"/>
    <m/>
    <m/>
    <n v="0"/>
    <n v="1"/>
    <n v="1"/>
    <n v="6.6288257712350496E-4"/>
    <n v="4.1686296306184638E-3"/>
    <n v="5.6129619690668592E-4"/>
    <n v="1.8538779660438862"/>
    <n v="4.1686296306184638E-3"/>
    <n v="5.6129570069646999E-4"/>
    <n v="1.8538779660438862"/>
    <n v="4.1686296306184638E-3"/>
    <n v="5.6129570069646999E-4"/>
  </r>
  <r>
    <n v="4027"/>
    <x v="1"/>
    <x v="2"/>
    <x v="3"/>
    <s v="62-304.520 (7), F.A.C."/>
    <x v="3"/>
    <x v="3"/>
    <x v="21"/>
    <x v="8"/>
    <s v="Residential, Medium Density-Two-five dwellingunits per acre"/>
    <n v="1200"/>
    <x v="0"/>
    <s v="FDOT District 4                   City of Sebastian                          Indian River County"/>
    <x v="21"/>
    <x v="1"/>
    <m/>
    <m/>
    <n v="0"/>
    <n v="1"/>
    <n v="3"/>
    <n v="2.198354702477064E-2"/>
    <n v="0.19720143579550722"/>
    <n v="2.6241483598245793E-2"/>
    <n v="86.603081574516509"/>
    <n v="0.19720143579550722"/>
    <n v="2.6241460399634597E-2"/>
    <n v="86.603081574516509"/>
    <n v="0.19720143579550722"/>
    <n v="2.6241460399634597E-2"/>
  </r>
  <r>
    <n v="4028"/>
    <x v="1"/>
    <x v="2"/>
    <x v="3"/>
    <s v="62-304.520 (7), F.A.C."/>
    <x v="3"/>
    <x v="3"/>
    <x v="21"/>
    <x v="9"/>
    <s v="Fixed Single Family Units"/>
    <n v="1210"/>
    <x v="0"/>
    <s v="FDOT District 4                                             Indian River County"/>
    <x v="21"/>
    <x v="1"/>
    <m/>
    <m/>
    <n v="0"/>
    <n v="1"/>
    <n v="122"/>
    <n v="0.76080551870508051"/>
    <n v="6.6042542785834799"/>
    <n v="0.90205975118153936"/>
    <n v="2745.250427247111"/>
    <n v="6.6042542785834799"/>
    <n v="0.9020589537215421"/>
    <n v="2745.250427247111"/>
    <n v="6.6042542785834799"/>
    <n v="0.9020589537215421"/>
  </r>
  <r>
    <n v="4029"/>
    <x v="1"/>
    <x v="2"/>
    <x v="3"/>
    <s v="62-304.520 (7), F.A.C."/>
    <x v="3"/>
    <x v="3"/>
    <x v="21"/>
    <x v="9"/>
    <s v="Fixed Single Family Units"/>
    <n v="1210"/>
    <x v="0"/>
    <s v="FDOT District 4                        Town of Orchid                     Indian River County"/>
    <x v="21"/>
    <x v="1"/>
    <m/>
    <m/>
    <n v="0"/>
    <n v="1"/>
    <n v="27"/>
    <n v="5.9415041506321563E-2"/>
    <n v="0.38605168311720467"/>
    <n v="5.4317073479436477E-2"/>
    <n v="181.79260715232761"/>
    <n v="0.38605168311720467"/>
    <n v="5.4317025460784443E-2"/>
    <n v="181.79260715232761"/>
    <n v="0.38605168311720467"/>
    <n v="5.4317025460784443E-2"/>
  </r>
  <r>
    <n v="4030"/>
    <x v="1"/>
    <x v="2"/>
    <x v="3"/>
    <s v="62-304.520 (7), F.A.C."/>
    <x v="3"/>
    <x v="3"/>
    <x v="21"/>
    <x v="9"/>
    <s v="Fixed Single Family Units"/>
    <n v="1210"/>
    <x v="0"/>
    <s v="FDOT District 4                   City of Sebastian                          Indian River County"/>
    <x v="21"/>
    <x v="1"/>
    <m/>
    <m/>
    <n v="0"/>
    <n v="1"/>
    <n v="8"/>
    <n v="2.7820409571461643E-2"/>
    <n v="0.23467784328313751"/>
    <n v="3.3070932529599639E-2"/>
    <n v="95.426689758608205"/>
    <n v="0.23467784328313751"/>
    <n v="3.3070903293458985E-2"/>
    <n v="95.426689758608205"/>
    <n v="0.23467784328313751"/>
    <n v="3.3070903293458985E-2"/>
  </r>
  <r>
    <n v="4031"/>
    <x v="1"/>
    <x v="2"/>
    <x v="3"/>
    <s v="62-304.520 (7), F.A.C."/>
    <x v="3"/>
    <x v="3"/>
    <x v="21"/>
    <x v="88"/>
    <s v="Medium Density Under Construction"/>
    <n v="1290"/>
    <x v="0"/>
    <s v="FDOT District 4                                             Indian River County"/>
    <x v="21"/>
    <x v="1"/>
    <m/>
    <m/>
    <n v="0"/>
    <n v="1"/>
    <n v="20"/>
    <n v="1.7142109623387531"/>
    <n v="14.649227260118689"/>
    <n v="2.0679836703525583"/>
    <n v="6269.3862396749346"/>
    <n v="14.649227260118689"/>
    <n v="2.0679818421651781"/>
    <n v="6269.3862396749346"/>
    <n v="14.649227260118689"/>
    <n v="2.0679818421651781"/>
  </r>
  <r>
    <n v="4032"/>
    <x v="1"/>
    <x v="2"/>
    <x v="3"/>
    <s v="62-304.520 (7), F.A.C."/>
    <x v="3"/>
    <x v="3"/>
    <x v="21"/>
    <x v="88"/>
    <s v="Medium Density Under Construction"/>
    <n v="1290"/>
    <x v="0"/>
    <s v="FDOT District 4                        Town of Orchid                     Indian River County"/>
    <x v="21"/>
    <x v="1"/>
    <m/>
    <m/>
    <n v="0"/>
    <n v="1"/>
    <n v="13"/>
    <n v="0.59844120279589197"/>
    <n v="5.2957196562447368"/>
    <n v="0.75408339519198986"/>
    <n v="2260.5302085453673"/>
    <n v="5.2957196562447368"/>
    <n v="0.75408272854951819"/>
    <n v="2260.5302085453673"/>
    <n v="5.2957196562447368"/>
    <n v="0.75408272854951819"/>
  </r>
  <r>
    <n v="4033"/>
    <x v="1"/>
    <x v="2"/>
    <x v="3"/>
    <s v="62-304.520 (7), F.A.C."/>
    <x v="3"/>
    <x v="3"/>
    <x v="21"/>
    <x v="62"/>
    <s v="Residential, High Density"/>
    <n v="1300"/>
    <x v="0"/>
    <s v="FDOT District 4                                             Indian River County"/>
    <x v="21"/>
    <x v="1"/>
    <m/>
    <m/>
    <n v="0"/>
    <n v="1"/>
    <n v="78"/>
    <n v="3.1270617232898443"/>
    <n v="33.507745974926657"/>
    <n v="5.1314632389038959"/>
    <n v="12611.455059797625"/>
    <n v="33.507745974926657"/>
    <n v="5.1314587024675298"/>
    <n v="12611.455059797625"/>
    <n v="33.507745974926657"/>
    <n v="5.1314587024675298"/>
  </r>
  <r>
    <n v="4034"/>
    <x v="1"/>
    <x v="2"/>
    <x v="3"/>
    <s v="62-304.520 (7), F.A.C."/>
    <x v="3"/>
    <x v="3"/>
    <x v="21"/>
    <x v="62"/>
    <s v="Residential, High Density"/>
    <n v="1300"/>
    <x v="0"/>
    <s v="FDOT District 4                        Town of Orchid                     Indian River County"/>
    <x v="21"/>
    <x v="1"/>
    <m/>
    <m/>
    <n v="0"/>
    <n v="1"/>
    <n v="1"/>
    <n v="9.6271219109370906E-5"/>
    <n v="6.0541500169842936E-4"/>
    <n v="8.1517709202956343E-5"/>
    <n v="0.26924088523417816"/>
    <n v="6.0541500169842936E-4"/>
    <n v="8.1517637137761006E-5"/>
    <n v="0.26924088523417816"/>
    <n v="6.0541500169842936E-4"/>
    <n v="8.1517637137761006E-5"/>
  </r>
  <r>
    <n v="4035"/>
    <x v="1"/>
    <x v="2"/>
    <x v="3"/>
    <s v="62-304.520 (7), F.A.C."/>
    <x v="3"/>
    <x v="3"/>
    <x v="21"/>
    <x v="62"/>
    <s v="Residential, High Density"/>
    <n v="1300"/>
    <x v="0"/>
    <s v="FDOT District 4                   City of Sebastian                          Indian River County"/>
    <x v="21"/>
    <x v="1"/>
    <m/>
    <m/>
    <n v="0"/>
    <n v="1"/>
    <n v="21"/>
    <n v="0.62021830910345255"/>
    <n v="7.1441913173722655"/>
    <n v="1.0455403414102711"/>
    <n v="2472.3192281048255"/>
    <n v="7.1441913173722655"/>
    <n v="1.0455394171071986"/>
    <n v="2472.3192281048255"/>
    <n v="7.1441913173722655"/>
    <n v="1.0455394171071986"/>
  </r>
  <r>
    <n v="4036"/>
    <x v="1"/>
    <x v="2"/>
    <x v="3"/>
    <s v="62-304.520 (7), F.A.C."/>
    <x v="3"/>
    <x v="3"/>
    <x v="21"/>
    <x v="10"/>
    <s v="Residential, High density; Multiple Dwelling Units, Low Rise &lt;Two stories or less&gt;"/>
    <n v="1330"/>
    <x v="0"/>
    <s v="FDOT District 4                                             Indian River County"/>
    <x v="21"/>
    <x v="1"/>
    <m/>
    <m/>
    <n v="0"/>
    <n v="1"/>
    <n v="26"/>
    <n v="0.45317930676174811"/>
    <n v="3.6234161808200587"/>
    <n v="0.52405741619545332"/>
    <n v="1543.776513122102"/>
    <n v="3.6234161808200587"/>
    <n v="0.52405695290593657"/>
    <n v="1543.776513122102"/>
    <n v="3.6234161808200587"/>
    <n v="0.52405695290593657"/>
  </r>
  <r>
    <n v="4037"/>
    <x v="1"/>
    <x v="2"/>
    <x v="3"/>
    <s v="62-304.520 (7), F.A.C."/>
    <x v="3"/>
    <x v="3"/>
    <x v="21"/>
    <x v="10"/>
    <s v="Residential, High density; Multiple Dwelling Units, Low Rise &lt;Two stories or less&gt;"/>
    <n v="1330"/>
    <x v="0"/>
    <s v="FDOT District 4                   City of Sebastian                          Indian River County"/>
    <x v="21"/>
    <x v="1"/>
    <m/>
    <m/>
    <n v="0"/>
    <n v="1"/>
    <n v="1"/>
    <n v="5.7620805244198905E-4"/>
    <n v="5.376237583509429E-3"/>
    <n v="9.7131183919909041E-4"/>
    <n v="1.9503659936581725"/>
    <n v="5.376237583509429E-3"/>
    <n v="9.7131098051723899E-4"/>
    <n v="1.9503659936581725"/>
    <n v="5.376237583509429E-3"/>
    <n v="9.7131098051723899E-4"/>
  </r>
  <r>
    <n v="4038"/>
    <x v="1"/>
    <x v="2"/>
    <x v="3"/>
    <s v="62-304.520 (7), F.A.C."/>
    <x v="3"/>
    <x v="3"/>
    <x v="21"/>
    <x v="81"/>
    <s v="Residential, High density; Multiple Dwelling Units, High Rise &lt;Three stories or more&gt;"/>
    <n v="1340"/>
    <x v="0"/>
    <s v="FDOT District 4                                             Indian River County"/>
    <x v="21"/>
    <x v="1"/>
    <m/>
    <m/>
    <n v="0"/>
    <n v="1"/>
    <n v="15"/>
    <n v="5.10661185404905E-2"/>
    <n v="0.5303125761564037"/>
    <n v="8.6022105130973969E-2"/>
    <n v="204.6926524923912"/>
    <n v="0.5303125761564037"/>
    <n v="8.602202908369691E-2"/>
    <n v="204.6926524923912"/>
    <n v="0.5303125761564037"/>
    <n v="8.602202908369691E-2"/>
  </r>
  <r>
    <n v="4039"/>
    <x v="1"/>
    <x v="2"/>
    <x v="3"/>
    <s v="62-304.520 (7), F.A.C."/>
    <x v="3"/>
    <x v="3"/>
    <x v="21"/>
    <x v="81"/>
    <s v="Residential, High density; Multiple Dwelling Units, High Rise &lt;Three stories or more&gt;"/>
    <n v="1340"/>
    <x v="0"/>
    <s v="FDOT District 4                        Town of Orchid                     Indian River County"/>
    <x v="21"/>
    <x v="1"/>
    <m/>
    <m/>
    <n v="0"/>
    <n v="1"/>
    <n v="11"/>
    <n v="3.0299982967157472E-2"/>
    <n v="0.22762293395887723"/>
    <n v="3.7073657073117536E-2"/>
    <n v="94.708724972715942"/>
    <n v="0.22762293395887723"/>
    <n v="3.7073624298394572E-2"/>
    <n v="94.708724972715942"/>
    <n v="0.22762293395887723"/>
    <n v="3.7073624298394572E-2"/>
  </r>
  <r>
    <n v="4040"/>
    <x v="1"/>
    <x v="2"/>
    <x v="3"/>
    <s v="62-304.520 (7), F.A.C."/>
    <x v="3"/>
    <x v="3"/>
    <x v="21"/>
    <x v="82"/>
    <s v="High Density Under Construction"/>
    <n v="1390"/>
    <x v="0"/>
    <s v="FDOT District 4                                             Indian River County"/>
    <x v="21"/>
    <x v="1"/>
    <m/>
    <m/>
    <n v="0"/>
    <n v="1"/>
    <n v="6"/>
    <n v="6.1983203380320415E-2"/>
    <n v="0.57428479148401257"/>
    <n v="8.8089047709636409E-2"/>
    <n v="236.56637925834912"/>
    <n v="0.57428479148401257"/>
    <n v="8.8088969835092554E-2"/>
    <n v="236.56637925834912"/>
    <n v="0.57428479148401257"/>
    <n v="8.8088969835092554E-2"/>
  </r>
  <r>
    <n v="4041"/>
    <x v="1"/>
    <x v="2"/>
    <x v="3"/>
    <s v="62-304.520 (7), F.A.C."/>
    <x v="3"/>
    <x v="3"/>
    <x v="21"/>
    <x v="11"/>
    <s v="Commercial and Services"/>
    <n v="1400"/>
    <x v="0"/>
    <s v="FDOT District 4                                             Indian River County"/>
    <x v="21"/>
    <x v="1"/>
    <m/>
    <m/>
    <n v="0"/>
    <n v="1"/>
    <n v="215"/>
    <n v="8.7253566180553381"/>
    <n v="89.233536031323268"/>
    <n v="11.93684343031387"/>
    <n v="34631.625262143112"/>
    <n v="89.233536031323268"/>
    <n v="11.936832877625847"/>
    <n v="34631.625262143112"/>
    <n v="89.233536031323268"/>
    <n v="11.936832877625847"/>
  </r>
  <r>
    <n v="4042"/>
    <x v="1"/>
    <x v="2"/>
    <x v="3"/>
    <s v="62-304.520 (7), F.A.C."/>
    <x v="3"/>
    <x v="3"/>
    <x v="21"/>
    <x v="11"/>
    <s v="Commercial and Services"/>
    <n v="1400"/>
    <x v="0"/>
    <s v="FDOT District 4                        Town of Orchid                     Indian River County"/>
    <x v="21"/>
    <x v="1"/>
    <m/>
    <m/>
    <n v="0"/>
    <n v="1"/>
    <n v="1"/>
    <n v="1.7400578549615801E-2"/>
    <n v="0.11914613278280134"/>
    <n v="1.6495186847683623E-2"/>
    <n v="54.86654452437444"/>
    <n v="0.11914613278280134"/>
    <n v="1.6495172265222E-2"/>
    <n v="54.86654452437444"/>
    <n v="0.11914613278280134"/>
    <n v="1.6495172265222E-2"/>
  </r>
  <r>
    <n v="4043"/>
    <x v="1"/>
    <x v="2"/>
    <x v="3"/>
    <s v="62-304.520 (7), F.A.C."/>
    <x v="3"/>
    <x v="3"/>
    <x v="21"/>
    <x v="11"/>
    <s v="Commercial and Services"/>
    <n v="1400"/>
    <x v="0"/>
    <s v="FDOT District 4                   City of Sebastian                          Indian River County"/>
    <x v="21"/>
    <x v="1"/>
    <m/>
    <m/>
    <n v="0"/>
    <n v="1"/>
    <n v="146"/>
    <n v="2.3933950861888293"/>
    <n v="24.026996772311833"/>
    <n v="3.1977772661619412"/>
    <n v="9564.0674797066022"/>
    <n v="24.026996772311833"/>
    <n v="3.1977744391879526"/>
    <n v="9564.0674797066022"/>
    <n v="24.026996772311833"/>
    <n v="3.1977744391879526"/>
  </r>
  <r>
    <n v="4044"/>
    <x v="1"/>
    <x v="2"/>
    <x v="3"/>
    <s v="62-304.520 (7), F.A.C."/>
    <x v="3"/>
    <x v="3"/>
    <x v="21"/>
    <x v="64"/>
    <s v="Retail Sales and Services"/>
    <n v="1410"/>
    <x v="0"/>
    <s v="FDOT District 4                                             Indian River County"/>
    <x v="21"/>
    <x v="1"/>
    <m/>
    <m/>
    <n v="0"/>
    <n v="1"/>
    <n v="51"/>
    <n v="0.38602201596321117"/>
    <n v="3.7251353719317537"/>
    <n v="0.50313273270157599"/>
    <n v="1591.9989661824604"/>
    <n v="3.7251353719317537"/>
    <n v="0.50313228791038944"/>
    <n v="1591.9989661824604"/>
    <n v="3.7251353719317537"/>
    <n v="0.50313228791038944"/>
  </r>
  <r>
    <n v="4045"/>
    <x v="1"/>
    <x v="2"/>
    <x v="3"/>
    <s v="62-304.520 (7), F.A.C."/>
    <x v="3"/>
    <x v="3"/>
    <x v="21"/>
    <x v="64"/>
    <s v="Retail Sales and Services"/>
    <n v="1410"/>
    <x v="0"/>
    <s v="FDOT District 4                   City of Sebastian                          Indian River County"/>
    <x v="21"/>
    <x v="1"/>
    <m/>
    <m/>
    <n v="0"/>
    <n v="1"/>
    <n v="44"/>
    <n v="0.1002748276982648"/>
    <n v="0.96665270643484091"/>
    <n v="0.12861906092385708"/>
    <n v="405.57302340595368"/>
    <n v="0.96665270643484091"/>
    <n v="0.12861894721902103"/>
    <n v="405.57302340595368"/>
    <n v="0.96665270643484091"/>
    <n v="0.12861894721902103"/>
  </r>
  <r>
    <n v="4046"/>
    <x v="1"/>
    <x v="2"/>
    <x v="3"/>
    <s v="62-304.520 (7), F.A.C."/>
    <x v="3"/>
    <x v="3"/>
    <x v="21"/>
    <x v="65"/>
    <s v="Wholesale Sales and Services &lt;Excluding warehouses associated with industrial use&gt;"/>
    <n v="1420"/>
    <x v="0"/>
    <s v="FDOT District 4                                             Indian River County"/>
    <x v="21"/>
    <x v="1"/>
    <m/>
    <m/>
    <n v="0"/>
    <n v="1"/>
    <n v="6"/>
    <n v="3.1065497066011177E-2"/>
    <n v="0.26108054985440132"/>
    <n v="3.5560440528542438E-2"/>
    <n v="103.80118601992822"/>
    <n v="0.26108054985440132"/>
    <n v="3.5560409091568553E-2"/>
    <n v="103.80118601992822"/>
    <n v="0.26108054985440132"/>
    <n v="3.5560409091568553E-2"/>
  </r>
  <r>
    <n v="4047"/>
    <x v="1"/>
    <x v="2"/>
    <x v="3"/>
    <s v="62-304.520 (7), F.A.C."/>
    <x v="3"/>
    <x v="3"/>
    <x v="21"/>
    <x v="65"/>
    <s v="Wholesale Sales and Services &lt;Excluding warehouses associated with industrial use&gt;"/>
    <n v="1420"/>
    <x v="0"/>
    <s v="FDOT District 4                   City of Sebastian                          Indian River County"/>
    <x v="21"/>
    <x v="1"/>
    <m/>
    <m/>
    <n v="0"/>
    <n v="1"/>
    <n v="3"/>
    <n v="6.7622455098228142E-3"/>
    <n v="6.6341116733586419E-2"/>
    <n v="8.8406050408646655E-3"/>
    <n v="27.698229894857661"/>
    <n v="6.6341116733586419E-2"/>
    <n v="8.840597225385851E-3"/>
    <n v="27.698229894857661"/>
    <n v="6.6341116733586419E-2"/>
    <n v="8.840597225385851E-3"/>
  </r>
  <r>
    <n v="4048"/>
    <x v="1"/>
    <x v="2"/>
    <x v="3"/>
    <s v="62-304.520 (7), F.A.C."/>
    <x v="3"/>
    <x v="3"/>
    <x v="21"/>
    <x v="66"/>
    <s v="Professional Services"/>
    <n v="1430"/>
    <x v="0"/>
    <s v="FDOT District 4                                             Indian River County"/>
    <x v="21"/>
    <x v="1"/>
    <m/>
    <m/>
    <n v="0"/>
    <n v="1"/>
    <n v="36"/>
    <n v="0.11661259932893006"/>
    <n v="1.1125886438150003"/>
    <n v="0.15143474947871077"/>
    <n v="468.88612249139794"/>
    <n v="1.1125886438150003"/>
    <n v="0.15143461560381508"/>
    <n v="468.88612249139794"/>
    <n v="1.1125886438150003"/>
    <n v="0.15143461560381508"/>
  </r>
  <r>
    <n v="4049"/>
    <x v="1"/>
    <x v="2"/>
    <x v="3"/>
    <s v="62-304.520 (7), F.A.C."/>
    <x v="3"/>
    <x v="3"/>
    <x v="21"/>
    <x v="66"/>
    <s v="Professional Services"/>
    <n v="1430"/>
    <x v="0"/>
    <s v="FDOT District 4                   City of Sebastian                          Indian River County"/>
    <x v="21"/>
    <x v="1"/>
    <m/>
    <m/>
    <n v="0"/>
    <n v="1"/>
    <n v="52"/>
    <n v="0.22577035219964439"/>
    <n v="2.233768692683916"/>
    <n v="0.29660306374213752"/>
    <n v="906.21613180850647"/>
    <n v="2.233768692683916"/>
    <n v="0.2966028015321473"/>
    <n v="906.21613180850647"/>
    <n v="2.233768692683916"/>
    <n v="0.2966028015321473"/>
  </r>
  <r>
    <n v="4050"/>
    <x v="1"/>
    <x v="2"/>
    <x v="3"/>
    <s v="62-304.520 (7), F.A.C."/>
    <x v="3"/>
    <x v="3"/>
    <x v="21"/>
    <x v="67"/>
    <s v="Tourist Services"/>
    <n v="1450"/>
    <x v="0"/>
    <s v="FDOT District 4                                             Indian River County"/>
    <x v="21"/>
    <x v="1"/>
    <m/>
    <m/>
    <n v="0"/>
    <n v="1"/>
    <n v="9"/>
    <n v="9.7581581463244069E-3"/>
    <n v="0.10011069617324043"/>
    <n v="1.3584508103971923E-2"/>
    <n v="38.146160114254457"/>
    <n v="0.10011069617324043"/>
    <n v="1.358449609467674E-2"/>
    <n v="38.146160114254457"/>
    <n v="0.10011069617324043"/>
    <n v="1.358449609467674E-2"/>
  </r>
  <r>
    <n v="4051"/>
    <x v="1"/>
    <x v="2"/>
    <x v="3"/>
    <s v="62-304.520 (7), F.A.C."/>
    <x v="3"/>
    <x v="3"/>
    <x v="21"/>
    <x v="67"/>
    <s v="Tourist Services"/>
    <n v="1450"/>
    <x v="0"/>
    <s v="FDOT District 4                   City of Sebastian                          Indian River County"/>
    <x v="21"/>
    <x v="1"/>
    <m/>
    <m/>
    <n v="0"/>
    <n v="1"/>
    <n v="14"/>
    <n v="2.9296380049657282E-2"/>
    <n v="0.30578995296466005"/>
    <n v="4.1591879228965831E-2"/>
    <n v="117.89632617250477"/>
    <n v="0.30578995296466005"/>
    <n v="4.1591842459938258E-2"/>
    <n v="117.89632617250477"/>
    <n v="0.30578995296466005"/>
    <n v="4.1591842459938258E-2"/>
  </r>
  <r>
    <n v="4052"/>
    <x v="1"/>
    <x v="2"/>
    <x v="3"/>
    <s v="62-304.520 (7), F.A.C."/>
    <x v="3"/>
    <x v="3"/>
    <x v="21"/>
    <x v="141"/>
    <s v="Mixed Commercial and Services"/>
    <n v="1470"/>
    <x v="0"/>
    <s v="FDOT District 4                   City of Sebastian                          Indian River County"/>
    <x v="21"/>
    <x v="1"/>
    <m/>
    <m/>
    <n v="0"/>
    <n v="1"/>
    <n v="2"/>
    <n v="2.9892660150304898E-3"/>
    <n v="2.8656168429702627E-2"/>
    <n v="3.800708158337514E-3"/>
    <n v="12.170148219758602"/>
    <n v="2.8656168429702627E-2"/>
    <n v="3.80070479834644E-3"/>
    <n v="12.170148219758602"/>
    <n v="2.8656168429702627E-2"/>
    <n v="3.80070479834644E-3"/>
  </r>
  <r>
    <n v="4053"/>
    <x v="1"/>
    <x v="2"/>
    <x v="3"/>
    <s v="62-304.520 (7), F.A.C."/>
    <x v="3"/>
    <x v="3"/>
    <x v="21"/>
    <x v="105"/>
    <s v="Cemeteries"/>
    <n v="1480"/>
    <x v="0"/>
    <s v="FDOT District 4                   City of Sebastian                          Indian River County"/>
    <x v="21"/>
    <x v="1"/>
    <m/>
    <m/>
    <n v="0"/>
    <n v="1"/>
    <n v="8"/>
    <n v="0.27363563381917017"/>
    <n v="2.3835553787646075"/>
    <n v="0.3194205193307425"/>
    <n v="1075.0423729437507"/>
    <n v="2.3835553787646075"/>
    <n v="0.31942023694913019"/>
    <n v="1075.0423729437507"/>
    <n v="2.3835553787646075"/>
    <n v="0.31942023694913019"/>
  </r>
  <r>
    <n v="4054"/>
    <x v="1"/>
    <x v="2"/>
    <x v="3"/>
    <s v="62-304.520 (7), F.A.C."/>
    <x v="3"/>
    <x v="3"/>
    <x v="21"/>
    <x v="95"/>
    <s v="Food Processing"/>
    <n v="1000"/>
    <x v="0"/>
    <s v="FDOT District 4                                             Indian River County"/>
    <x v="21"/>
    <x v="1"/>
    <m/>
    <m/>
    <n v="0"/>
    <n v="1"/>
    <n v="1"/>
    <n v="8.1430612704976305E-6"/>
    <n v="6.4082917136288966E-5"/>
    <n v="7.4671665367209851E-6"/>
    <n v="2.653498087497462E-2"/>
    <n v="6.4082917136288966E-5"/>
    <n v="7.46715993542145E-6"/>
    <n v="2.653498087497462E-2"/>
    <n v="6.4082917136288966E-5"/>
    <n v="7.46715993542145E-6"/>
  </r>
  <r>
    <n v="4055"/>
    <x v="1"/>
    <x v="2"/>
    <x v="3"/>
    <s v="62-304.520 (7), F.A.C."/>
    <x v="3"/>
    <x v="3"/>
    <x v="21"/>
    <x v="95"/>
    <s v="Food Processing"/>
    <n v="1510"/>
    <x v="0"/>
    <s v="FDOT District 4                                             Indian River County"/>
    <x v="21"/>
    <x v="1"/>
    <m/>
    <m/>
    <n v="0"/>
    <n v="1"/>
    <n v="26"/>
    <n v="0.64567913310710623"/>
    <n v="5.9264809631668456"/>
    <n v="0.80820448893308972"/>
    <n v="2646.0582661789626"/>
    <n v="5.9264809631668456"/>
    <n v="0.80820377444522029"/>
    <n v="2646.0582661789626"/>
    <n v="5.9264809631668456"/>
    <n v="0.80820377444522029"/>
  </r>
  <r>
    <n v="4056"/>
    <x v="1"/>
    <x v="2"/>
    <x v="3"/>
    <s v="62-304.520 (7), F.A.C."/>
    <x v="3"/>
    <x v="3"/>
    <x v="21"/>
    <x v="68"/>
    <s v="Other Light Industrial"/>
    <n v="1550"/>
    <x v="0"/>
    <s v="FDOT District 4                                             Indian River County"/>
    <x v="21"/>
    <x v="1"/>
    <m/>
    <m/>
    <n v="0"/>
    <n v="1"/>
    <n v="6"/>
    <n v="0.12732814324801051"/>
    <n v="1.4218283111944472"/>
    <n v="0.19341640372405955"/>
    <n v="527.9629596281203"/>
    <n v="1.4218283111944472"/>
    <n v="0.19341623273555864"/>
    <n v="527.9629596281203"/>
    <n v="1.4218283111944472"/>
    <n v="0.19341623273555864"/>
  </r>
  <r>
    <n v="4057"/>
    <x v="1"/>
    <x v="2"/>
    <x v="3"/>
    <s v="62-304.520 (7), F.A.C."/>
    <x v="3"/>
    <x v="3"/>
    <x v="21"/>
    <x v="68"/>
    <s v="Other Light Industrial"/>
    <n v="1550"/>
    <x v="0"/>
    <s v="FDOT District 4                   City of Sebastian                          Indian River County"/>
    <x v="21"/>
    <x v="1"/>
    <m/>
    <m/>
    <n v="0"/>
    <n v="1"/>
    <n v="1"/>
    <n v="1.81244472523198E-3"/>
    <n v="1.948928166374345E-2"/>
    <n v="2.5954951101982556E-3"/>
    <n v="7.5860346106539431"/>
    <n v="1.948928166374345E-2"/>
    <n v="2.5954928156678601E-3"/>
    <n v="7.5860346106539431"/>
    <n v="1.948928166374345E-2"/>
    <n v="2.5954928156678601E-3"/>
  </r>
  <r>
    <n v="4058"/>
    <x v="1"/>
    <x v="2"/>
    <x v="3"/>
    <s v="62-304.520 (7), F.A.C."/>
    <x v="3"/>
    <x v="3"/>
    <x v="21"/>
    <x v="69"/>
    <s v="Institutional (Educational,religious,health and military facilities)"/>
    <n v="1700"/>
    <x v="0"/>
    <s v="FDOT District 4                                             Indian River County"/>
    <x v="21"/>
    <x v="1"/>
    <m/>
    <m/>
    <n v="0"/>
    <n v="1"/>
    <n v="10"/>
    <n v="0.26519919220432564"/>
    <n v="2.3377764856032655"/>
    <n v="0.31082840187512456"/>
    <n v="1032.1961161264849"/>
    <n v="2.3377764856032655"/>
    <n v="0.3108281270893174"/>
    <n v="1032.1961161264849"/>
    <n v="2.3377764856032655"/>
    <n v="0.3108281270893174"/>
  </r>
  <r>
    <n v="4059"/>
    <x v="1"/>
    <x v="2"/>
    <x v="3"/>
    <s v="62-304.520 (7), F.A.C."/>
    <x v="3"/>
    <x v="3"/>
    <x v="21"/>
    <x v="69"/>
    <s v="Institutional (Educational,religious,health and military facilities)"/>
    <n v="1700"/>
    <x v="0"/>
    <s v="FDOT District 4                   City of Sebastian                          Indian River County"/>
    <x v="21"/>
    <x v="1"/>
    <m/>
    <m/>
    <n v="0"/>
    <n v="1"/>
    <n v="6"/>
    <n v="9.5373516290788454E-2"/>
    <n v="0.79054613927620754"/>
    <n v="0.10545003094411974"/>
    <n v="364.79857974684757"/>
    <n v="0.79054613927620754"/>
    <n v="0.10544993772171281"/>
    <n v="364.79857974684757"/>
    <n v="0.79054613927620754"/>
    <n v="0.10544993772171281"/>
  </r>
  <r>
    <n v="4060"/>
    <x v="1"/>
    <x v="2"/>
    <x v="3"/>
    <s v="62-304.520 (7), F.A.C."/>
    <x v="3"/>
    <x v="3"/>
    <x v="21"/>
    <x v="72"/>
    <s v="Medical and Health Care"/>
    <n v="1740"/>
    <x v="0"/>
    <s v="FDOT District 4                                             Indian River County"/>
    <x v="21"/>
    <x v="1"/>
    <m/>
    <m/>
    <n v="0"/>
    <n v="1"/>
    <n v="7"/>
    <n v="1.0045526230173376E-2"/>
    <n v="8.3281790450164095E-2"/>
    <n v="1.1057732272416377E-2"/>
    <n v="37.914172181870256"/>
    <n v="8.3281790450164095E-2"/>
    <n v="1.1057722496900785E-2"/>
    <n v="37.914172181870256"/>
    <n v="8.3281790450164095E-2"/>
    <n v="1.1057722496900785E-2"/>
  </r>
  <r>
    <n v="4061"/>
    <x v="1"/>
    <x v="2"/>
    <x v="3"/>
    <s v="62-304.520 (7), F.A.C."/>
    <x v="3"/>
    <x v="3"/>
    <x v="21"/>
    <x v="14"/>
    <s v="Governmental"/>
    <n v="1750"/>
    <x v="0"/>
    <s v="FDOT District 4                                             Indian River County"/>
    <x v="21"/>
    <x v="1"/>
    <m/>
    <m/>
    <n v="0"/>
    <n v="1"/>
    <n v="38"/>
    <n v="6.1752993768771445"/>
    <n v="41.938952965232758"/>
    <n v="5.7126771613697365"/>
    <n v="20821.944376530708"/>
    <n v="41.938952965232758"/>
    <n v="5.7126721111150145"/>
    <n v="20821.944376530708"/>
    <n v="41.938952965232758"/>
    <n v="5.7126721111150145"/>
  </r>
  <r>
    <n v="4062"/>
    <x v="1"/>
    <x v="2"/>
    <x v="3"/>
    <s v="62-304.520 (7), F.A.C."/>
    <x v="3"/>
    <x v="3"/>
    <x v="21"/>
    <x v="14"/>
    <s v="Governmental"/>
    <n v="1750"/>
    <x v="0"/>
    <s v="FDOT District 4                   City of Sebastian                          Indian River County"/>
    <x v="21"/>
    <x v="1"/>
    <m/>
    <m/>
    <n v="0"/>
    <n v="1"/>
    <n v="8"/>
    <n v="1.8123943926256762E-2"/>
    <n v="0.1661972601854485"/>
    <n v="2.2139636737746986E-2"/>
    <n v="71.572992239905318"/>
    <n v="0.1661972601854485"/>
    <n v="2.213961716534657E-2"/>
    <n v="71.572992239905318"/>
    <n v="0.1661972601854485"/>
    <n v="2.213961716534657E-2"/>
  </r>
  <r>
    <n v="4063"/>
    <x v="1"/>
    <x v="2"/>
    <x v="3"/>
    <s v="62-304.520 (7), F.A.C."/>
    <x v="3"/>
    <x v="3"/>
    <x v="21"/>
    <x v="14"/>
    <s v="Governmental"/>
    <n v="3000"/>
    <x v="0"/>
    <s v="FDOT District 4                                             Indian River County"/>
    <x v="21"/>
    <x v="1"/>
    <m/>
    <m/>
    <n v="0"/>
    <n v="1"/>
    <n v="84"/>
    <n v="1.2877149445894451"/>
    <n v="8.3868503872597309"/>
    <n v="1.1314441121601435"/>
    <n v="4048.4516667549569"/>
    <n v="8.3868503872597309"/>
    <n v="1.1314431119144106"/>
    <n v="4048.4516667549569"/>
    <n v="8.3868503872597309"/>
    <n v="1.1314431119144106"/>
  </r>
  <r>
    <n v="4064"/>
    <x v="1"/>
    <x v="2"/>
    <x v="3"/>
    <s v="62-304.520 (7), F.A.C."/>
    <x v="3"/>
    <x v="3"/>
    <x v="21"/>
    <x v="14"/>
    <s v="Governmental"/>
    <n v="3000"/>
    <x v="0"/>
    <s v="FDOT District 4                   City of Sebastian                          Indian River County"/>
    <x v="21"/>
    <x v="1"/>
    <m/>
    <m/>
    <n v="0"/>
    <n v="1"/>
    <n v="2"/>
    <n v="1.6975875813923772E-4"/>
    <n v="1.7014420076945118E-3"/>
    <n v="2.2766372262078278E-4"/>
    <n v="0.68899971628747947"/>
    <n v="1.7014420076945118E-3"/>
    <n v="2.2766352135616518E-4"/>
    <n v="0.68899971628747947"/>
    <n v="1.7014420076945118E-3"/>
    <n v="2.2766352135616518E-4"/>
  </r>
  <r>
    <n v="4065"/>
    <x v="1"/>
    <x v="2"/>
    <x v="3"/>
    <s v="62-304.520 (7), F.A.C."/>
    <x v="3"/>
    <x v="3"/>
    <x v="21"/>
    <x v="15"/>
    <s v="Golf Course"/>
    <n v="1820"/>
    <x v="0"/>
    <s v="FDOT District 4                        Town of Orchid                     Indian River County"/>
    <x v="21"/>
    <x v="1"/>
    <m/>
    <m/>
    <n v="0"/>
    <n v="1"/>
    <n v="10"/>
    <n v="0.95693904093499649"/>
    <n v="8.5467121679771463"/>
    <n v="1.2228239590667114"/>
    <n v="3787.8948490983175"/>
    <n v="8.5467121679771463"/>
    <n v="1.2228228780372206"/>
    <n v="3787.8948490983175"/>
    <n v="8.5467121679771463"/>
    <n v="1.2228228780372206"/>
  </r>
  <r>
    <n v="4066"/>
    <x v="1"/>
    <x v="2"/>
    <x v="3"/>
    <s v="62-304.520 (7), F.A.C."/>
    <x v="3"/>
    <x v="3"/>
    <x v="21"/>
    <x v="85"/>
    <s v="Marinas and Fish Camps"/>
    <n v="1840"/>
    <x v="0"/>
    <s v="FDOT District 4                                             Indian River County"/>
    <x v="21"/>
    <x v="1"/>
    <m/>
    <m/>
    <n v="0"/>
    <n v="1"/>
    <n v="11"/>
    <n v="0.84943513393303494"/>
    <n v="5.4375054650037384"/>
    <n v="0.76398131055177465"/>
    <n v="2418.3463068360657"/>
    <n v="5.4375054650037384"/>
    <n v="0.76398063515911419"/>
    <n v="2418.3463068360657"/>
    <n v="5.4375054650037384"/>
    <n v="0.76398063515911419"/>
  </r>
  <r>
    <n v="4067"/>
    <x v="1"/>
    <x v="2"/>
    <x v="3"/>
    <s v="62-304.520 (7), F.A.C."/>
    <x v="3"/>
    <x v="3"/>
    <x v="21"/>
    <x v="85"/>
    <s v="Marinas and Fish Camps"/>
    <n v="1840"/>
    <x v="0"/>
    <s v="FDOT District 4                   City of Sebastian                          Indian River County"/>
    <x v="21"/>
    <x v="1"/>
    <m/>
    <m/>
    <n v="0"/>
    <n v="1"/>
    <n v="4"/>
    <n v="0.12280530766914403"/>
    <n v="1.1159228326571178"/>
    <n v="0.18733926624723429"/>
    <n v="407.89820153182296"/>
    <n v="1.1159228326571178"/>
    <n v="0.18733910063118636"/>
    <n v="407.89820153182296"/>
    <n v="1.1159228326571178"/>
    <n v="0.18733910063118636"/>
  </r>
  <r>
    <n v="4068"/>
    <x v="1"/>
    <x v="2"/>
    <x v="3"/>
    <s v="62-304.520 (7), F.A.C."/>
    <x v="3"/>
    <x v="3"/>
    <x v="21"/>
    <x v="85"/>
    <s v="Marinas and Fish Camps"/>
    <n v="3000"/>
    <x v="0"/>
    <s v="FDOT District 4                                             Indian River County"/>
    <x v="21"/>
    <x v="1"/>
    <m/>
    <m/>
    <n v="0"/>
    <n v="1"/>
    <n v="2"/>
    <n v="8.1397488698020607E-3"/>
    <n v="2.2741778789418896E-2"/>
    <n v="3.2254456824005861E-3"/>
    <n v="9.6679876327460441"/>
    <n v="2.2741778789418896E-2"/>
    <n v="3.225442830966525E-3"/>
    <n v="9.6679876327460441"/>
    <n v="2.2741778789418896E-2"/>
    <n v="3.225442830966525E-3"/>
  </r>
  <r>
    <n v="4069"/>
    <x v="1"/>
    <x v="2"/>
    <x v="3"/>
    <s v="62-304.520 (7), F.A.C."/>
    <x v="3"/>
    <x v="3"/>
    <x v="21"/>
    <x v="16"/>
    <s v="Parks and Zoos"/>
    <n v="1850"/>
    <x v="0"/>
    <s v="FDOT District 4                                             Indian River County"/>
    <x v="21"/>
    <x v="1"/>
    <m/>
    <m/>
    <n v="0"/>
    <n v="1"/>
    <n v="47"/>
    <n v="7.2935797323515441"/>
    <n v="53.434005558947305"/>
    <n v="7.1170471830674478"/>
    <n v="24667.731513915038"/>
    <n v="53.434005558947305"/>
    <n v="7.1170408912886352"/>
    <n v="24667.731513915038"/>
    <n v="53.434005558947305"/>
    <n v="7.1170408912886352"/>
  </r>
  <r>
    <n v="4070"/>
    <x v="1"/>
    <x v="2"/>
    <x v="3"/>
    <s v="62-304.520 (7), F.A.C."/>
    <x v="3"/>
    <x v="3"/>
    <x v="21"/>
    <x v="16"/>
    <s v="Parks and Zoos"/>
    <n v="1850"/>
    <x v="0"/>
    <s v="FDOT District 4                        Town of Orchid                     Indian River County"/>
    <x v="21"/>
    <x v="1"/>
    <m/>
    <m/>
    <n v="0"/>
    <n v="1"/>
    <n v="5"/>
    <n v="0.52435316316149239"/>
    <n v="4.7862519192692217"/>
    <n v="0.64548432039944159"/>
    <n v="2108.1392254049933"/>
    <n v="4.7862519192692217"/>
    <n v="0.64548374976326728"/>
    <n v="2108.1392254049933"/>
    <n v="4.7862519192692217"/>
    <n v="0.64548374976326728"/>
  </r>
  <r>
    <n v="4071"/>
    <x v="1"/>
    <x v="2"/>
    <x v="3"/>
    <s v="62-304.520 (7), F.A.C."/>
    <x v="3"/>
    <x v="3"/>
    <x v="21"/>
    <x v="16"/>
    <s v="Parks and Zoos"/>
    <n v="1850"/>
    <x v="0"/>
    <s v="FDOT District 4                   City of Sebastian                          Indian River County"/>
    <x v="21"/>
    <x v="1"/>
    <m/>
    <m/>
    <n v="0"/>
    <n v="1"/>
    <n v="5"/>
    <n v="5.3533856235053112E-3"/>
    <n v="4.8777368418855514E-2"/>
    <n v="6.4814632355419018E-3"/>
    <n v="21.548876425280287"/>
    <n v="4.8777368418855514E-2"/>
    <n v="6.4814575056469023E-3"/>
    <n v="21.548876425280287"/>
    <n v="4.8777368418855514E-2"/>
    <n v="6.4814575056469023E-3"/>
  </r>
  <r>
    <n v="4072"/>
    <x v="1"/>
    <x v="2"/>
    <x v="3"/>
    <s v="62-304.520 (7), F.A.C."/>
    <x v="3"/>
    <x v="3"/>
    <x v="21"/>
    <x v="1"/>
    <s v="Woodland Pasture"/>
    <n v="2130"/>
    <x v="0"/>
    <s v="FDOT District 4                                             Indian River County"/>
    <x v="21"/>
    <x v="0"/>
    <m/>
    <m/>
    <n v="0"/>
    <n v="1"/>
    <n v="14"/>
    <n v="0.6544273482630345"/>
    <n v="6.1176975577070358"/>
    <n v="0.86065549467314051"/>
    <n v="2536.5142498190939"/>
    <n v="6.1176975577070358"/>
    <n v="0.8606547338163032"/>
    <n v="2536.5142498190939"/>
    <n v="6.1176975577070358"/>
    <n v="0.8606547338163032"/>
  </r>
  <r>
    <n v="4073"/>
    <x v="1"/>
    <x v="2"/>
    <x v="3"/>
    <s v="62-304.520 (7), F.A.C."/>
    <x v="3"/>
    <x v="3"/>
    <x v="21"/>
    <x v="2"/>
    <s v="Citrus groves"/>
    <n v="2000"/>
    <x v="0"/>
    <s v="FDOT District 4                                             Indian River County"/>
    <x v="21"/>
    <x v="0"/>
    <m/>
    <m/>
    <n v="0"/>
    <n v="1"/>
    <n v="10"/>
    <n v="1.4929757986691697E-2"/>
    <n v="0.11139466013998704"/>
    <n v="1.3533929596365454E-2"/>
    <n v="48.536894155583127"/>
    <n v="0.11139466013998704"/>
    <n v="1.3533917631783897E-2"/>
    <n v="48.536894155583127"/>
    <n v="0.11139466013998704"/>
    <n v="1.3533917631783897E-2"/>
  </r>
  <r>
    <n v="4074"/>
    <x v="1"/>
    <x v="2"/>
    <x v="3"/>
    <s v="62-304.520 (7), F.A.C."/>
    <x v="3"/>
    <x v="3"/>
    <x v="21"/>
    <x v="2"/>
    <s v="Citrus groves"/>
    <n v="2210"/>
    <x v="0"/>
    <s v="FDOT District 4                                             Indian River County"/>
    <x v="21"/>
    <x v="0"/>
    <m/>
    <m/>
    <n v="0"/>
    <n v="1"/>
    <n v="38"/>
    <n v="2.1992916376892384"/>
    <n v="17.415515637343063"/>
    <n v="2.1475510243852973"/>
    <n v="7233.91643388392"/>
    <n v="17.415515637343063"/>
    <n v="2.1475491258569233"/>
    <n v="7233.91643388392"/>
    <n v="17.415515637343063"/>
    <n v="2.1475491258569233"/>
  </r>
  <r>
    <n v="4075"/>
    <x v="1"/>
    <x v="2"/>
    <x v="3"/>
    <s v="62-304.520 (7), F.A.C."/>
    <x v="3"/>
    <x v="3"/>
    <x v="21"/>
    <x v="118"/>
    <s v="Sod farms"/>
    <n v="2000"/>
    <x v="0"/>
    <s v="FDOT District 4                                             Indian River County"/>
    <x v="21"/>
    <x v="0"/>
    <m/>
    <m/>
    <n v="0"/>
    <n v="1"/>
    <n v="5"/>
    <n v="3.320295218092726E-2"/>
    <n v="0.27257185712300563"/>
    <n v="3.6250193672999649E-2"/>
    <n v="104.90083658318852"/>
    <n v="0.27257185712300563"/>
    <n v="3.6250161626254204E-2"/>
    <n v="104.90083658318852"/>
    <n v="0.27257185712300563"/>
    <n v="3.6250161626254204E-2"/>
  </r>
  <r>
    <n v="4076"/>
    <x v="1"/>
    <x v="2"/>
    <x v="3"/>
    <s v="62-304.520 (7), F.A.C."/>
    <x v="3"/>
    <x v="3"/>
    <x v="21"/>
    <x v="118"/>
    <s v="Sod farms"/>
    <n v="2420"/>
    <x v="0"/>
    <s v="FDOT District 4                                             Indian River County"/>
    <x v="21"/>
    <x v="0"/>
    <m/>
    <m/>
    <n v="0"/>
    <n v="1"/>
    <n v="6"/>
    <n v="9.7659974206949607E-2"/>
    <n v="0.81657991382242889"/>
    <n v="0.11347189032085667"/>
    <n v="309.38870141599102"/>
    <n v="0.81657991382242889"/>
    <n v="0.11347179000677748"/>
    <n v="309.38870141599102"/>
    <n v="0.81657991382242889"/>
    <n v="0.11347179000677748"/>
  </r>
  <r>
    <n v="4077"/>
    <x v="1"/>
    <x v="2"/>
    <x v="3"/>
    <s v="62-304.520 (7), F.A.C."/>
    <x v="3"/>
    <x v="3"/>
    <x v="21"/>
    <x v="119"/>
    <s v="Ornamentals"/>
    <n v="2430"/>
    <x v="0"/>
    <s v="FDOT District 4                                             Indian River County"/>
    <x v="21"/>
    <x v="0"/>
    <m/>
    <m/>
    <n v="0"/>
    <n v="1"/>
    <n v="4"/>
    <n v="0.1615337282003399"/>
    <n v="1.5270296976949775"/>
    <n v="0.22055501878681105"/>
    <n v="588.59208550826952"/>
    <n v="1.5270296976949775"/>
    <n v="0.2205548238065955"/>
    <n v="588.59208550826952"/>
    <n v="1.5270296976949775"/>
    <n v="0.2205548238065955"/>
  </r>
  <r>
    <n v="4078"/>
    <x v="1"/>
    <x v="2"/>
    <x v="3"/>
    <s v="62-304.520 (7), F.A.C."/>
    <x v="3"/>
    <x v="3"/>
    <x v="21"/>
    <x v="26"/>
    <s v="Herbaceous Dry Prairie"/>
    <n v="3100"/>
    <x v="1"/>
    <s v="FDOT District 4                                             Indian River County"/>
    <x v="21"/>
    <x v="1"/>
    <m/>
    <m/>
    <n v="0"/>
    <n v="1"/>
    <n v="75"/>
    <n v="5.5120415763485155"/>
    <n v="43.145926938187152"/>
    <n v="5.5230664235380695"/>
    <n v="18183.226345639247"/>
    <n v="43.145926938187152"/>
    <n v="5.5230615409074693"/>
    <n v="18183.226345639247"/>
    <n v="43.145926938187152"/>
    <n v="5.5230615409074693"/>
  </r>
  <r>
    <n v="4079"/>
    <x v="1"/>
    <x v="2"/>
    <x v="3"/>
    <s v="62-304.520 (7), F.A.C."/>
    <x v="3"/>
    <x v="3"/>
    <x v="21"/>
    <x v="27"/>
    <s v="Shrub and Brushland"/>
    <n v="3200"/>
    <x v="1"/>
    <s v="FDOT District 4                                             Indian River County"/>
    <x v="21"/>
    <x v="1"/>
    <m/>
    <m/>
    <n v="0"/>
    <n v="1"/>
    <n v="141"/>
    <n v="12.219882209220961"/>
    <n v="75.286626105433214"/>
    <n v="9.7343241114759618"/>
    <n v="34875.398345558737"/>
    <n v="75.286626105433214"/>
    <n v="9.734315505910681"/>
    <n v="34875.398345558737"/>
    <n v="75.286626105433214"/>
    <n v="9.734315505910681"/>
  </r>
  <r>
    <n v="4080"/>
    <x v="1"/>
    <x v="2"/>
    <x v="3"/>
    <s v="62-304.520 (7), F.A.C."/>
    <x v="3"/>
    <x v="3"/>
    <x v="21"/>
    <x v="27"/>
    <s v="Shrub and Brushland"/>
    <n v="3200"/>
    <x v="1"/>
    <s v="FDOT District 4                   City of Sebastian                          Indian River County"/>
    <x v="21"/>
    <x v="1"/>
    <m/>
    <m/>
    <n v="0"/>
    <n v="1"/>
    <n v="9"/>
    <n v="0.10018643883136676"/>
    <n v="0.73003576085948652"/>
    <n v="9.6179999387495038E-2"/>
    <n v="342.52795959769924"/>
    <n v="0.73003576085948652"/>
    <n v="9.6179914360198432E-2"/>
    <n v="342.52795959769924"/>
    <n v="0.73003576085948652"/>
    <n v="9.6179914360198432E-2"/>
  </r>
  <r>
    <n v="4081"/>
    <x v="1"/>
    <x v="2"/>
    <x v="3"/>
    <s v="62-304.520 (7), F.A.C."/>
    <x v="3"/>
    <x v="3"/>
    <x v="21"/>
    <x v="4"/>
    <s v="Mixed Rangeland"/>
    <n v="2000"/>
    <x v="0"/>
    <s v="FDOT District 4                                             Indian River County"/>
    <x v="21"/>
    <x v="0"/>
    <m/>
    <m/>
    <n v="0"/>
    <n v="1"/>
    <n v="3"/>
    <n v="2.2508650003503234E-3"/>
    <n v="1.9731053397196243E-2"/>
    <n v="2.4974201203222489E-3"/>
    <n v="8.2427249290665188"/>
    <n v="1.9731053397196243E-2"/>
    <n v="2.4974179124943991E-3"/>
    <n v="8.2427249290665188"/>
    <n v="1.9731053397196243E-2"/>
    <n v="2.4974179124943991E-3"/>
  </r>
  <r>
    <n v="4082"/>
    <x v="1"/>
    <x v="2"/>
    <x v="3"/>
    <s v="62-304.520 (7), F.A.C."/>
    <x v="3"/>
    <x v="3"/>
    <x v="21"/>
    <x v="4"/>
    <s v="Mixed Rangeland"/>
    <n v="3300"/>
    <x v="0"/>
    <s v="FDOT District 4                                             Indian River County"/>
    <x v="21"/>
    <x v="0"/>
    <m/>
    <m/>
    <n v="0"/>
    <n v="1"/>
    <n v="24"/>
    <n v="0.37590541536234479"/>
    <n v="2.9993338281001631"/>
    <n v="0.37920052087720513"/>
    <n v="1267.7019750663405"/>
    <n v="2.9993338281001631"/>
    <n v="0.37920018564747549"/>
    <n v="1267.7019750663405"/>
    <n v="2.9993338281001631"/>
    <n v="0.37920018564747549"/>
  </r>
  <r>
    <n v="4083"/>
    <x v="1"/>
    <x v="2"/>
    <x v="3"/>
    <s v="62-304.520 (7), F.A.C."/>
    <x v="3"/>
    <x v="3"/>
    <x v="21"/>
    <x v="4"/>
    <s v="Mixed Rangeland"/>
    <n v="3300"/>
    <x v="0"/>
    <s v="FDOT District 4                   City of Sebastian                          Indian River County"/>
    <x v="21"/>
    <x v="0"/>
    <m/>
    <m/>
    <n v="0"/>
    <n v="1"/>
    <n v="5"/>
    <n v="1.6567617044564612E-2"/>
    <n v="0.12979552440245776"/>
    <n v="1.7338177850277674E-2"/>
    <n v="59.19569983827197"/>
    <n v="0.12979552440245776"/>
    <n v="1.7338162522575418E-2"/>
    <n v="59.19569983827197"/>
    <n v="0.12979552440245776"/>
    <n v="1.7338162522575418E-2"/>
  </r>
  <r>
    <n v="4084"/>
    <x v="1"/>
    <x v="2"/>
    <x v="3"/>
    <s v="62-304.520 (7), F.A.C."/>
    <x v="3"/>
    <x v="3"/>
    <x v="21"/>
    <x v="28"/>
    <s v="Pine flatwoods"/>
    <n v="4110"/>
    <x v="1"/>
    <s v="FDOT District 4                                             Indian River County"/>
    <x v="21"/>
    <x v="1"/>
    <m/>
    <m/>
    <n v="0"/>
    <n v="1"/>
    <n v="64"/>
    <n v="7.1526334543439312"/>
    <n v="41.272064281167978"/>
    <n v="3.8317874118383397"/>
    <n v="17295.077558568333"/>
    <n v="41.272064281167978"/>
    <n v="3.8317840243718493"/>
    <n v="17295.077558568333"/>
    <n v="41.272064281167978"/>
    <n v="3.8317840243718493"/>
  </r>
  <r>
    <n v="4085"/>
    <x v="1"/>
    <x v="2"/>
    <x v="3"/>
    <s v="62-304.520 (7), F.A.C."/>
    <x v="3"/>
    <x v="3"/>
    <x v="21"/>
    <x v="128"/>
    <s v="Sand pine"/>
    <n v="4130"/>
    <x v="1"/>
    <s v="FDOT District 4                                             Indian River County"/>
    <x v="21"/>
    <x v="1"/>
    <m/>
    <m/>
    <n v="0"/>
    <n v="1"/>
    <n v="18"/>
    <n v="0.38606391411561447"/>
    <n v="2.9394596632487979"/>
    <n v="0.39285613548327336"/>
    <n v="1325.4365771863825"/>
    <n v="2.9394596632487979"/>
    <n v="0.39285578818138711"/>
    <n v="1325.4365771863825"/>
    <n v="2.9394596632487979"/>
    <n v="0.39285578818138711"/>
  </r>
  <r>
    <n v="4086"/>
    <x v="1"/>
    <x v="2"/>
    <x v="3"/>
    <s v="62-304.520 (7), F.A.C."/>
    <x v="3"/>
    <x v="3"/>
    <x v="21"/>
    <x v="128"/>
    <s v="Sand pine"/>
    <n v="4130"/>
    <x v="1"/>
    <s v="FDOT District 4                   City of Sebastian                          Indian River County"/>
    <x v="21"/>
    <x v="1"/>
    <m/>
    <m/>
    <n v="0"/>
    <n v="1"/>
    <n v="13"/>
    <n v="0.53154380063868001"/>
    <n v="3.7984301831788327"/>
    <n v="0.51181585986339428"/>
    <n v="1783.0631906246858"/>
    <n v="3.7984301831788327"/>
    <n v="0.51181540739594589"/>
    <n v="1783.0631906246858"/>
    <n v="3.7984301831788327"/>
    <n v="0.51181540739594589"/>
  </r>
  <r>
    <n v="4087"/>
    <x v="1"/>
    <x v="2"/>
    <x v="3"/>
    <s v="62-304.520 (7), F.A.C."/>
    <x v="3"/>
    <x v="3"/>
    <x v="21"/>
    <x v="29"/>
    <s v="Upland Hardwood Forest"/>
    <n v="4200"/>
    <x v="1"/>
    <s v="FDOT District 4                                             Indian River County"/>
    <x v="21"/>
    <x v="1"/>
    <m/>
    <m/>
    <n v="0"/>
    <n v="1"/>
    <n v="287"/>
    <n v="36.478867673360227"/>
    <n v="211.99897148357977"/>
    <n v="28.520291939775923"/>
    <n v="103858.39549792667"/>
    <n v="211.99897148357977"/>
    <n v="28.520266726599189"/>
    <n v="103858.39549792667"/>
    <n v="211.99897148357977"/>
    <n v="28.520266726599189"/>
  </r>
  <r>
    <n v="4088"/>
    <x v="1"/>
    <x v="2"/>
    <x v="3"/>
    <s v="62-304.520 (7), F.A.C."/>
    <x v="3"/>
    <x v="3"/>
    <x v="21"/>
    <x v="29"/>
    <s v="Upland Hardwood Forest"/>
    <n v="4200"/>
    <x v="1"/>
    <s v="FDOT District 4                        Town of Orchid                     Indian River County"/>
    <x v="21"/>
    <x v="1"/>
    <m/>
    <m/>
    <n v="0"/>
    <n v="1"/>
    <n v="41"/>
    <n v="7.4659654121092558"/>
    <n v="42.722661590411263"/>
    <n v="6.1747512094570851"/>
    <n v="20222.9061552286"/>
    <n v="42.722661590411263"/>
    <n v="6.1747457507088432"/>
    <n v="20222.9061552286"/>
    <n v="42.722661590411263"/>
    <n v="6.1747457507088432"/>
  </r>
  <r>
    <n v="4089"/>
    <x v="1"/>
    <x v="2"/>
    <x v="3"/>
    <s v="62-304.520 (7), F.A.C."/>
    <x v="3"/>
    <x v="3"/>
    <x v="21"/>
    <x v="33"/>
    <s v="Hardwood Conifer Mixed"/>
    <n v="4340"/>
    <x v="1"/>
    <s v="FDOT District 4                                             Indian River County"/>
    <x v="21"/>
    <x v="1"/>
    <m/>
    <m/>
    <n v="0"/>
    <n v="1"/>
    <n v="46"/>
    <n v="1.6324568073988255"/>
    <n v="13.184799205403079"/>
    <n v="1.7455873754706657"/>
    <n v="5732.600537222238"/>
    <n v="13.184799205403079"/>
    <n v="1.745585832295611"/>
    <n v="5732.600537222238"/>
    <n v="13.184799205403079"/>
    <n v="1.745585832295611"/>
  </r>
  <r>
    <n v="4090"/>
    <x v="1"/>
    <x v="2"/>
    <x v="3"/>
    <s v="62-304.520 (7), F.A.C."/>
    <x v="3"/>
    <x v="3"/>
    <x v="21"/>
    <x v="34"/>
    <s v="Australian pine"/>
    <n v="4370"/>
    <x v="1"/>
    <s v="FDOT District 4                                             Indian River County"/>
    <x v="21"/>
    <x v="1"/>
    <m/>
    <m/>
    <n v="0"/>
    <n v="1"/>
    <n v="39"/>
    <n v="2.4885631710635012"/>
    <n v="15.097844273821602"/>
    <n v="2.2552994297924553"/>
    <n v="7281.9110190130659"/>
    <n v="15.097844273821602"/>
    <n v="2.2552974360098084"/>
    <n v="7281.9110190130659"/>
    <n v="15.097844273821602"/>
    <n v="2.2552974360098084"/>
  </r>
  <r>
    <n v="4091"/>
    <x v="1"/>
    <x v="2"/>
    <x v="3"/>
    <s v="62-304.520 (7), F.A.C."/>
    <x v="3"/>
    <x v="3"/>
    <x v="21"/>
    <x v="40"/>
    <s v="Bays and estuaries"/>
    <n v="5400"/>
    <x v="1"/>
    <s v="FDOT District 4                                             Indian River County"/>
    <x v="21"/>
    <x v="1"/>
    <m/>
    <m/>
    <n v="0"/>
    <n v="1"/>
    <n v="184"/>
    <n v="26.724018282438863"/>
    <n v="43.139557444581008"/>
    <n v="5.7998340479885249"/>
    <n v="18759.38461691721"/>
    <n v="43.139557444581008"/>
    <n v="5.7998289206833338"/>
    <n v="18759.38461691721"/>
    <n v="43.139557444581008"/>
    <n v="5.7998289206833338"/>
  </r>
  <r>
    <n v="4092"/>
    <x v="1"/>
    <x v="2"/>
    <x v="3"/>
    <s v="62-304.520 (7), F.A.C."/>
    <x v="3"/>
    <x v="3"/>
    <x v="21"/>
    <x v="40"/>
    <s v="Bays and estuaries"/>
    <n v="5400"/>
    <x v="1"/>
    <s v="FDOT District 4                        Town of Orchid                     Indian River County"/>
    <x v="21"/>
    <x v="1"/>
    <m/>
    <m/>
    <n v="0"/>
    <n v="1"/>
    <n v="11"/>
    <n v="1.8863322980048625"/>
    <n v="0.66945607385308392"/>
    <n v="8.8961274722197101E-2"/>
    <n v="269.40222440618493"/>
    <n v="0.66945607385308392"/>
    <n v="8.8961196076566634E-2"/>
    <n v="269.40222440618493"/>
    <n v="0.66945607385308392"/>
    <n v="8.8961196076566634E-2"/>
  </r>
  <r>
    <n v="4093"/>
    <x v="1"/>
    <x v="2"/>
    <x v="3"/>
    <s v="62-304.520 (7), F.A.C."/>
    <x v="3"/>
    <x v="3"/>
    <x v="21"/>
    <x v="40"/>
    <s v="Bays and estuaries"/>
    <n v="5400"/>
    <x v="1"/>
    <s v="FDOT District 4                   City of Sebastian                          Indian River County"/>
    <x v="21"/>
    <x v="1"/>
    <m/>
    <m/>
    <n v="0"/>
    <n v="1"/>
    <n v="3"/>
    <n v="0.166479241210785"/>
    <n v="1.1037079236232226"/>
    <n v="0.15629872994780111"/>
    <n v="451.3211264881499"/>
    <n v="1.1037079236232226"/>
    <n v="0.15629859177293609"/>
    <n v="451.3211264881499"/>
    <n v="1.1037079236232226"/>
    <n v="0.15629859177293609"/>
  </r>
  <r>
    <n v="4094"/>
    <x v="1"/>
    <x v="2"/>
    <x v="3"/>
    <s v="62-304.520 (7), F.A.C."/>
    <x v="3"/>
    <x v="3"/>
    <x v="21"/>
    <x v="23"/>
    <s v="Mangrove swamp"/>
    <n v="6120"/>
    <x v="1"/>
    <s v="FDOT District 4                                             Indian River County"/>
    <x v="21"/>
    <x v="1"/>
    <m/>
    <m/>
    <n v="0"/>
    <n v="1"/>
    <n v="80"/>
    <n v="4.6033726687250791"/>
    <n v="33.109982505235926"/>
    <n v="4.1335161268941052"/>
    <n v="14189.189695028714"/>
    <n v="33.109982505235926"/>
    <n v="4.1335124726863244"/>
    <n v="14189.189695028714"/>
    <n v="33.109982505235926"/>
    <n v="4.1335124726863244"/>
  </r>
  <r>
    <n v="4095"/>
    <x v="1"/>
    <x v="2"/>
    <x v="3"/>
    <s v="62-304.520 (7), F.A.C."/>
    <x v="3"/>
    <x v="3"/>
    <x v="21"/>
    <x v="23"/>
    <s v="Mangrove swamp"/>
    <n v="6120"/>
    <x v="1"/>
    <s v="FDOT District 4                        Town of Orchid                     Indian River County"/>
    <x v="21"/>
    <x v="1"/>
    <m/>
    <m/>
    <n v="0"/>
    <n v="1"/>
    <n v="4"/>
    <n v="0.50855708764749608"/>
    <n v="3.9328427763366642"/>
    <n v="0.52709077046448605"/>
    <n v="1602.1590942869029"/>
    <n v="3.9328427763366642"/>
    <n v="0.52709030449335181"/>
    <n v="1602.1590942869029"/>
    <n v="3.9328427763366642"/>
    <n v="0.52709030449335181"/>
  </r>
  <r>
    <n v="4096"/>
    <x v="1"/>
    <x v="2"/>
    <x v="3"/>
    <s v="62-304.520 (7), F.A.C."/>
    <x v="3"/>
    <x v="3"/>
    <x v="21"/>
    <x v="45"/>
    <s v="Mixed wetland hardwoods"/>
    <n v="6170"/>
    <x v="1"/>
    <s v="FDOT District 4                                             Indian River County"/>
    <x v="21"/>
    <x v="1"/>
    <m/>
    <m/>
    <n v="0"/>
    <n v="1"/>
    <n v="8"/>
    <n v="0.6229997724192371"/>
    <n v="4.7509094894227131"/>
    <n v="0.49832577246644849"/>
    <n v="1973.4686314004432"/>
    <n v="4.7509094894227131"/>
    <n v="0.49832533192482387"/>
    <n v="1973.4686314004432"/>
    <n v="4.7509094894227131"/>
    <n v="0.49832533192482387"/>
  </r>
  <r>
    <n v="4097"/>
    <x v="1"/>
    <x v="2"/>
    <x v="3"/>
    <s v="62-304.520 (7), F.A.C."/>
    <x v="3"/>
    <x v="3"/>
    <x v="21"/>
    <x v="51"/>
    <s v="Freshwater marshes"/>
    <n v="6410"/>
    <x v="1"/>
    <s v="FDOT District 4                                             Indian River County"/>
    <x v="21"/>
    <x v="1"/>
    <m/>
    <m/>
    <n v="0"/>
    <n v="1"/>
    <n v="3"/>
    <n v="0.14577855891612621"/>
    <n v="1.1056021567326668"/>
    <n v="0.11468717097931483"/>
    <n v="443.24549894690642"/>
    <n v="1.1056021567326668"/>
    <n v="0.1146870695908748"/>
    <n v="443.24549894690642"/>
    <n v="1.1056021567326668"/>
    <n v="0.1146870695908748"/>
  </r>
  <r>
    <n v="4098"/>
    <x v="1"/>
    <x v="2"/>
    <x v="3"/>
    <s v="62-304.520 (7), F.A.C."/>
    <x v="3"/>
    <x v="3"/>
    <x v="21"/>
    <x v="55"/>
    <s v="Mixed scrub-shrub wetland"/>
    <n v="6460"/>
    <x v="1"/>
    <s v="FDOT District 4                                             Indian River County"/>
    <x v="21"/>
    <x v="1"/>
    <m/>
    <m/>
    <n v="0"/>
    <n v="1"/>
    <n v="33"/>
    <n v="2.1227264366708356"/>
    <n v="13.315672160000013"/>
    <n v="1.4221105638150033"/>
    <n v="5581.1252891770109"/>
    <n v="13.315672160000013"/>
    <n v="1.422109306607501"/>
    <n v="5581.1252891770109"/>
    <n v="13.315672160000013"/>
    <n v="1.422109306607501"/>
  </r>
  <r>
    <n v="4099"/>
    <x v="1"/>
    <x v="2"/>
    <x v="3"/>
    <s v="62-304.520 (7), F.A.C."/>
    <x v="3"/>
    <x v="3"/>
    <x v="21"/>
    <x v="18"/>
    <s v="Spoil areas"/>
    <n v="7430"/>
    <x v="0"/>
    <s v="FDOT District 4                                             Indian River County"/>
    <x v="21"/>
    <x v="1"/>
    <m/>
    <m/>
    <n v="0"/>
    <n v="1"/>
    <n v="6"/>
    <n v="0.5134974579745728"/>
    <n v="2.2148836128732459"/>
    <n v="0.25453966680169871"/>
    <n v="1048.5026033987933"/>
    <n v="2.2148836128732459"/>
    <n v="0.2545394417775787"/>
    <n v="1048.5026033987933"/>
    <n v="2.2148836128732459"/>
    <n v="0.2545394417775787"/>
  </r>
  <r>
    <n v="4100"/>
    <x v="1"/>
    <x v="2"/>
    <x v="3"/>
    <s v="62-304.520 (7), F.A.C."/>
    <x v="3"/>
    <x v="3"/>
    <x v="21"/>
    <x v="143"/>
    <s v="Bus and truck terminals"/>
    <n v="8130"/>
    <x v="0"/>
    <s v="FDOT District 4                   City of Sebastian                          Indian River County"/>
    <x v="21"/>
    <x v="1"/>
    <m/>
    <m/>
    <n v="0"/>
    <n v="1"/>
    <n v="1"/>
    <n v="4.5831978764567897E-3"/>
    <n v="4.1040705806081448E-2"/>
    <n v="5.423249727025123E-3"/>
    <n v="18.515038106426044"/>
    <n v="4.1040705806081448E-2"/>
    <n v="5.4232449326368096E-3"/>
    <n v="18.515038106426044"/>
    <n v="4.1040705806081448E-2"/>
    <n v="5.4232449326368096E-3"/>
  </r>
  <r>
    <n v="4101"/>
    <x v="1"/>
    <x v="2"/>
    <x v="3"/>
    <s v="62-304.520 (7), F.A.C."/>
    <x v="3"/>
    <x v="3"/>
    <x v="21"/>
    <x v="20"/>
    <s v="Roads and Highways"/>
    <n v="8140"/>
    <x v="0"/>
    <s v="FDOT District 4                                             Indian River County"/>
    <x v="21"/>
    <x v="1"/>
    <m/>
    <m/>
    <n v="0"/>
    <n v="1"/>
    <n v="419"/>
    <n v="80.432042072182597"/>
    <n v="728.94228773301893"/>
    <n v="96.724783227753562"/>
    <n v="303972.0532101015"/>
    <n v="728.94228773301893"/>
    <n v="96.724697718844325"/>
    <n v="303972.0532101015"/>
    <n v="728.94228773301893"/>
    <n v="96.724697718844325"/>
  </r>
  <r>
    <n v="4102"/>
    <x v="1"/>
    <x v="2"/>
    <x v="3"/>
    <s v="62-304.520 (7), F.A.C."/>
    <x v="3"/>
    <x v="3"/>
    <x v="21"/>
    <x v="20"/>
    <s v="Roads and Highways"/>
    <n v="8140"/>
    <x v="0"/>
    <s v="FDOT District 4                   City of Sebastian                          Indian River County"/>
    <x v="21"/>
    <x v="1"/>
    <m/>
    <m/>
    <n v="0"/>
    <n v="1"/>
    <n v="149"/>
    <n v="25.174912618966236"/>
    <n v="242.50145799209244"/>
    <n v="32.218376311208161"/>
    <n v="100177.4406300445"/>
    <n v="242.50145799209244"/>
    <n v="32.218347828764216"/>
    <n v="100177.4406300445"/>
    <n v="242.50145799209244"/>
    <n v="32.218347828764216"/>
  </r>
  <r>
    <n v="4103"/>
    <x v="1"/>
    <x v="2"/>
    <x v="3"/>
    <s v="62-304.520 (7), F.A.C."/>
    <x v="3"/>
    <x v="3"/>
    <x v="21"/>
    <x v="94"/>
    <s v="Sewage Treatment"/>
    <n v="3000"/>
    <x v="0"/>
    <s v="FDOT District 4                                             Indian River County"/>
    <x v="21"/>
    <x v="1"/>
    <m/>
    <m/>
    <n v="0"/>
    <n v="1"/>
    <n v="6"/>
    <n v="7.4458699236897227E-3"/>
    <n v="6.6131723605244747E-2"/>
    <n v="9.6168971859652789E-3"/>
    <n v="28.458835668210149"/>
    <n v="6.6131723605244747E-2"/>
    <n v="9.6168886842104857E-3"/>
    <n v="28.458835668210149"/>
    <n v="6.6131723605244747E-2"/>
    <n v="9.6168886842104857E-3"/>
  </r>
  <r>
    <n v="4104"/>
    <x v="1"/>
    <x v="2"/>
    <x v="3"/>
    <s v="62-304.520 (7), F.A.C."/>
    <x v="3"/>
    <x v="3"/>
    <x v="21"/>
    <x v="94"/>
    <s v="Sewage Treatment"/>
    <n v="8340"/>
    <x v="0"/>
    <s v="FDOT District 4                                             Indian River County"/>
    <x v="21"/>
    <x v="1"/>
    <m/>
    <m/>
    <n v="0"/>
    <n v="1"/>
    <n v="10"/>
    <n v="0.48499080595286187"/>
    <n v="3.5947616657420922"/>
    <n v="0.53143727990187684"/>
    <n v="1524.1939984817445"/>
    <n v="3.5947616657420922"/>
    <n v="0.5314368100882404"/>
    <n v="1524.1939984817445"/>
    <n v="3.5947616657420922"/>
    <n v="0.5314368100882404"/>
  </r>
  <r>
    <n v="4105"/>
    <x v="1"/>
    <x v="2"/>
    <x v="3"/>
    <s v="62-304.520 (7), F.A.C."/>
    <x v="3"/>
    <x v="3"/>
    <x v="2"/>
    <x v="5"/>
    <s v="Residential, Low Density-Less than two dwelling units/acre"/>
    <n v="1100"/>
    <x v="0"/>
    <s v="FDOT District 5                                            Brevard County"/>
    <x v="3"/>
    <x v="1"/>
    <m/>
    <m/>
    <n v="0"/>
    <n v="1"/>
    <n v="83"/>
    <n v="5.5948201587220696"/>
    <n v="41.628805184499754"/>
    <n v="5.7861681053264729"/>
    <n v="19376.574097608885"/>
    <n v="41.628805184499754"/>
    <n v="5.786162990102568"/>
    <n v="19376.574097608885"/>
    <n v="41.628805184499754"/>
    <n v="5.786162990102568"/>
  </r>
  <r>
    <n v="4106"/>
    <x v="1"/>
    <x v="2"/>
    <x v="3"/>
    <s v="62-304.520 (7), F.A.C."/>
    <x v="3"/>
    <x v="3"/>
    <x v="2"/>
    <x v="5"/>
    <s v="Residential, Low Density-Less than two dwelling units/acre"/>
    <n v="1100"/>
    <x v="0"/>
    <s v="FDOT District 5                               Town of Grant-Valkaria             Brevard County"/>
    <x v="3"/>
    <x v="1"/>
    <m/>
    <m/>
    <n v="0"/>
    <n v="1"/>
    <n v="93"/>
    <n v="3.8904852909378098"/>
    <n v="35.298572226129906"/>
    <n v="4.8894837658039121"/>
    <n v="15190.670795563168"/>
    <n v="35.298572226129906"/>
    <n v="4.8894794432879056"/>
    <n v="15190.670795563168"/>
    <n v="35.298572226129906"/>
    <n v="4.8894794432879056"/>
  </r>
  <r>
    <n v="4107"/>
    <x v="1"/>
    <x v="2"/>
    <x v="3"/>
    <s v="62-304.520 (7), F.A.C."/>
    <x v="3"/>
    <x v="3"/>
    <x v="2"/>
    <x v="8"/>
    <s v="Residential, Medium Density-Two-five dwellingunits per acre"/>
    <n v="1200"/>
    <x v="0"/>
    <s v="FDOT District 5                                            Brevard County"/>
    <x v="3"/>
    <x v="1"/>
    <m/>
    <m/>
    <n v="0"/>
    <n v="1"/>
    <n v="145"/>
    <n v="7.2793865829120223"/>
    <n v="62.792254364415463"/>
    <n v="9.1523790916706105"/>
    <n v="26468.438133267344"/>
    <n v="62.792254364415463"/>
    <n v="9.1523710005699872"/>
    <n v="26468.438133267344"/>
    <n v="62.792254364415463"/>
    <n v="9.1523710005699872"/>
  </r>
  <r>
    <n v="4108"/>
    <x v="1"/>
    <x v="2"/>
    <x v="3"/>
    <s v="62-304.520 (7), F.A.C."/>
    <x v="3"/>
    <x v="3"/>
    <x v="2"/>
    <x v="8"/>
    <s v="Residential, Medium Density-Two-five dwellingunits per acre"/>
    <n v="1200"/>
    <x v="0"/>
    <s v="FDOT District 5                               Town of Grant-Valkaria             Brevard County"/>
    <x v="3"/>
    <x v="1"/>
    <m/>
    <m/>
    <n v="0"/>
    <n v="1"/>
    <n v="1"/>
    <n v="3.4128796021800099E-4"/>
    <n v="3.1165670452997568E-3"/>
    <n v="4.0809740143710004E-4"/>
    <n v="1.3337743612229918"/>
    <n v="3.1165670452997568E-3"/>
    <n v="4.0809704066127199E-4"/>
    <n v="1.3337743612229918"/>
    <n v="3.1165670452997568E-3"/>
    <n v="4.0809704066127199E-4"/>
  </r>
  <r>
    <n v="4109"/>
    <x v="1"/>
    <x v="2"/>
    <x v="3"/>
    <s v="62-304.520 (7), F.A.C."/>
    <x v="3"/>
    <x v="3"/>
    <x v="2"/>
    <x v="9"/>
    <s v="Fixed Single Family Units"/>
    <n v="1210"/>
    <x v="0"/>
    <s v="FDOT District 5                                            Brevard County"/>
    <x v="3"/>
    <x v="1"/>
    <m/>
    <m/>
    <n v="0"/>
    <n v="1"/>
    <n v="107"/>
    <n v="0.87955646767469486"/>
    <n v="5.8763266869809776"/>
    <n v="0.82546979177079594"/>
    <n v="2465.1605340311321"/>
    <n v="5.8763266869809776"/>
    <n v="0.8254690620196482"/>
    <n v="2465.1605340311321"/>
    <n v="5.8763266869809776"/>
    <n v="0.8254690620196482"/>
  </r>
  <r>
    <n v="4110"/>
    <x v="1"/>
    <x v="2"/>
    <x v="3"/>
    <s v="62-304.520 (7), F.A.C."/>
    <x v="3"/>
    <x v="3"/>
    <x v="2"/>
    <x v="9"/>
    <s v="Fixed Single Family Units"/>
    <n v="1210"/>
    <x v="0"/>
    <s v="FDOT District 5                               Town of Grant-Valkaria             Brevard County"/>
    <x v="3"/>
    <x v="1"/>
    <m/>
    <m/>
    <n v="0"/>
    <n v="1"/>
    <n v="58"/>
    <n v="6.5598803708907472E-2"/>
    <n v="0.6002435124799832"/>
    <n v="8.4487103738841898E-2"/>
    <n v="257.40118467502231"/>
    <n v="0.6002435124799832"/>
    <n v="8.4487029048572734E-2"/>
    <n v="257.40118467502231"/>
    <n v="0.6002435124799832"/>
    <n v="8.4487029048572734E-2"/>
  </r>
  <r>
    <n v="4111"/>
    <x v="1"/>
    <x v="2"/>
    <x v="3"/>
    <s v="62-304.520 (7), F.A.C."/>
    <x v="3"/>
    <x v="3"/>
    <x v="2"/>
    <x v="62"/>
    <s v="Residential, High Density"/>
    <n v="1300"/>
    <x v="0"/>
    <s v="FDOT District 5                                            Brevard County"/>
    <x v="3"/>
    <x v="1"/>
    <m/>
    <m/>
    <n v="0"/>
    <n v="1"/>
    <n v="48"/>
    <n v="2.2454305727290356"/>
    <n v="20.955909222299812"/>
    <n v="3.519479514806914"/>
    <n v="8489.8332322218102"/>
    <n v="20.955909222299812"/>
    <n v="3.5194764034341706"/>
    <n v="8489.8332322218102"/>
    <n v="20.955909222299812"/>
    <n v="3.5194764034341706"/>
  </r>
  <r>
    <n v="4112"/>
    <x v="1"/>
    <x v="2"/>
    <x v="3"/>
    <s v="62-304.520 (7), F.A.C."/>
    <x v="3"/>
    <x v="3"/>
    <x v="2"/>
    <x v="62"/>
    <s v="Residential, High Density"/>
    <n v="1300"/>
    <x v="0"/>
    <s v="FDOT District 5                               Town of Grant-Valkaria             Brevard County"/>
    <x v="3"/>
    <x v="1"/>
    <m/>
    <m/>
    <n v="0"/>
    <n v="1"/>
    <n v="2"/>
    <n v="3.3634587714205699E-3"/>
    <n v="3.2018246596285757E-2"/>
    <n v="4.7005646763797013E-3"/>
    <n v="13.276681164906162"/>
    <n v="3.2018246596285757E-2"/>
    <n v="4.7005605208763701E-3"/>
    <n v="13.276681164906162"/>
    <n v="3.2018246596285757E-2"/>
    <n v="4.7005605208763701E-3"/>
  </r>
  <r>
    <n v="4113"/>
    <x v="1"/>
    <x v="2"/>
    <x v="3"/>
    <s v="62-304.520 (7), F.A.C."/>
    <x v="3"/>
    <x v="3"/>
    <x v="2"/>
    <x v="80"/>
    <s v="Fixed Single Family Units"/>
    <n v="1310"/>
    <x v="0"/>
    <s v="FDOT District 5                                            Brevard County"/>
    <x v="3"/>
    <x v="1"/>
    <m/>
    <m/>
    <n v="0"/>
    <n v="1"/>
    <n v="2"/>
    <n v="1.2304144407028369E-2"/>
    <n v="0.11395176658263945"/>
    <n v="1.8057113641156905E-2"/>
    <n v="44.547945741631359"/>
    <n v="0.11395176658263945"/>
    <n v="1.805709767788418E-2"/>
    <n v="44.547945741631359"/>
    <n v="0.11395176658263945"/>
    <n v="1.805709767788418E-2"/>
  </r>
  <r>
    <n v="4114"/>
    <x v="1"/>
    <x v="2"/>
    <x v="3"/>
    <s v="62-304.520 (7), F.A.C."/>
    <x v="3"/>
    <x v="3"/>
    <x v="2"/>
    <x v="63"/>
    <s v="Mobile Home Units"/>
    <n v="1320"/>
    <x v="0"/>
    <s v="FDOT District 5                                            Brevard County"/>
    <x v="3"/>
    <x v="1"/>
    <m/>
    <m/>
    <n v="0"/>
    <n v="1"/>
    <n v="32"/>
    <n v="0.16048067084049381"/>
    <n v="1.1953666375754384"/>
    <n v="0.19264633910272849"/>
    <n v="472.18465350694038"/>
    <n v="1.1953666375754384"/>
    <n v="0.19264616879499807"/>
    <n v="472.18465350694038"/>
    <n v="1.1953666375754384"/>
    <n v="0.19264616879499807"/>
  </r>
  <r>
    <n v="4115"/>
    <x v="1"/>
    <x v="2"/>
    <x v="3"/>
    <s v="62-304.520 (7), F.A.C."/>
    <x v="3"/>
    <x v="3"/>
    <x v="2"/>
    <x v="10"/>
    <s v="Residential, High density; Multiple Dwelling Units, Low Rise &lt;Two stories or less&gt;"/>
    <n v="1330"/>
    <x v="0"/>
    <s v="FDOT District 5                                            Brevard County"/>
    <x v="3"/>
    <x v="1"/>
    <m/>
    <m/>
    <n v="0"/>
    <n v="1"/>
    <n v="10"/>
    <n v="0.18334992685788742"/>
    <n v="1.1149470078215573"/>
    <n v="0.18165077116592926"/>
    <n v="440.27987194667043"/>
    <n v="1.1149470078215573"/>
    <n v="0.18165061057875798"/>
    <n v="440.27987194667043"/>
    <n v="1.1149470078215573"/>
    <n v="0.18165061057875798"/>
  </r>
  <r>
    <n v="4116"/>
    <x v="1"/>
    <x v="2"/>
    <x v="3"/>
    <s v="62-304.520 (7), F.A.C."/>
    <x v="3"/>
    <x v="3"/>
    <x v="2"/>
    <x v="10"/>
    <s v="Residential, High density; Multiple Dwelling Units, Low Rise &lt;Two stories or less&gt;"/>
    <n v="1330"/>
    <x v="0"/>
    <s v="FDOT District 5                               Town of Grant-Valkaria             Brevard County"/>
    <x v="3"/>
    <x v="1"/>
    <m/>
    <m/>
    <n v="0"/>
    <n v="1"/>
    <n v="5"/>
    <n v="6.3985827167493264E-3"/>
    <n v="6.0215862822611405E-2"/>
    <n v="8.8366244265265861E-3"/>
    <n v="25.384336398483434"/>
    <n v="6.0215862822611405E-2"/>
    <n v="8.8366166145668265E-3"/>
    <n v="25.384336398483434"/>
    <n v="6.0215862822611405E-2"/>
    <n v="8.8366166145668265E-3"/>
  </r>
  <r>
    <n v="4117"/>
    <x v="1"/>
    <x v="2"/>
    <x v="3"/>
    <s v="62-304.520 (7), F.A.C."/>
    <x v="3"/>
    <x v="3"/>
    <x v="2"/>
    <x v="11"/>
    <s v="Commercial and Services"/>
    <n v="1400"/>
    <x v="0"/>
    <s v="FDOT District 5                                            Brevard County"/>
    <x v="3"/>
    <x v="1"/>
    <m/>
    <m/>
    <n v="0"/>
    <n v="1"/>
    <n v="46"/>
    <n v="1.3948049350139045"/>
    <n v="13.279483400542928"/>
    <n v="1.7992963313996051"/>
    <n v="5257.8123709579504"/>
    <n v="13.279483400542928"/>
    <n v="1.7992947407435014"/>
    <n v="5257.8123709579504"/>
    <n v="13.279483400542928"/>
    <n v="1.7992947407435014"/>
  </r>
  <r>
    <n v="4118"/>
    <x v="1"/>
    <x v="2"/>
    <x v="3"/>
    <s v="62-304.520 (7), F.A.C."/>
    <x v="3"/>
    <x v="3"/>
    <x v="2"/>
    <x v="11"/>
    <s v="Commercial and Services"/>
    <n v="1400"/>
    <x v="0"/>
    <s v="FDOT District 5                               Town of Grant-Valkaria             Brevard County"/>
    <x v="3"/>
    <x v="1"/>
    <m/>
    <m/>
    <n v="0"/>
    <n v="1"/>
    <n v="18"/>
    <n v="0.65240368140280058"/>
    <n v="6.2897725238431885"/>
    <n v="0.83581856357871365"/>
    <n v="2607.3307632529868"/>
    <n v="6.2897725238431885"/>
    <n v="0.83581782467880361"/>
    <n v="2607.3307632529868"/>
    <n v="6.2897725238431885"/>
    <n v="0.83581782467880361"/>
  </r>
  <r>
    <n v="4119"/>
    <x v="1"/>
    <x v="2"/>
    <x v="3"/>
    <s v="62-304.520 (7), F.A.C."/>
    <x v="3"/>
    <x v="3"/>
    <x v="2"/>
    <x v="64"/>
    <s v="Retail Sales and Services"/>
    <n v="1410"/>
    <x v="0"/>
    <s v="FDOT District 5                                            Brevard County"/>
    <x v="3"/>
    <x v="1"/>
    <m/>
    <m/>
    <n v="0"/>
    <n v="1"/>
    <n v="35"/>
    <n v="0.24228479930022256"/>
    <n v="2.158129603827688"/>
    <n v="0.2902635384496019"/>
    <n v="844.44378433231611"/>
    <n v="2.158129603827688"/>
    <n v="0.290263281844027"/>
    <n v="844.44378433231611"/>
    <n v="2.158129603827688"/>
    <n v="0.290263281844027"/>
  </r>
  <r>
    <n v="4120"/>
    <x v="1"/>
    <x v="2"/>
    <x v="3"/>
    <s v="62-304.520 (7), F.A.C."/>
    <x v="3"/>
    <x v="3"/>
    <x v="2"/>
    <x v="64"/>
    <s v="Retail Sales and Services"/>
    <n v="1410"/>
    <x v="0"/>
    <s v="FDOT District 5                               Town of Grant-Valkaria             Brevard County"/>
    <x v="3"/>
    <x v="1"/>
    <m/>
    <m/>
    <n v="0"/>
    <n v="1"/>
    <n v="12"/>
    <n v="2.4248320320872478E-2"/>
    <n v="0.2458191569338106"/>
    <n v="3.2540587759119499E-2"/>
    <n v="95.207675836752841"/>
    <n v="0.2458191569338106"/>
    <n v="3.254055899182668E-2"/>
    <n v="95.207675836752841"/>
    <n v="0.2458191569338106"/>
    <n v="3.254055899182668E-2"/>
  </r>
  <r>
    <n v="4121"/>
    <x v="1"/>
    <x v="2"/>
    <x v="3"/>
    <s v="62-304.520 (7), F.A.C."/>
    <x v="3"/>
    <x v="3"/>
    <x v="2"/>
    <x v="65"/>
    <s v="Wholesale Sales and Services &lt;Excluding warehouses associated with industrial use&gt;"/>
    <n v="1420"/>
    <x v="0"/>
    <s v="FDOT District 5                                            Brevard County"/>
    <x v="3"/>
    <x v="1"/>
    <m/>
    <m/>
    <n v="0"/>
    <n v="1"/>
    <n v="3"/>
    <n v="5.0986700802451435E-3"/>
    <n v="5.597451838055989E-2"/>
    <n v="7.3891216880309736E-3"/>
    <n v="20.103638979133006"/>
    <n v="5.597451838055989E-2"/>
    <n v="7.389115155726495E-3"/>
    <n v="20.103638979133006"/>
    <n v="5.597451838055989E-2"/>
    <n v="7.389115155726495E-3"/>
  </r>
  <r>
    <n v="4122"/>
    <x v="1"/>
    <x v="2"/>
    <x v="3"/>
    <s v="62-304.520 (7), F.A.C."/>
    <x v="3"/>
    <x v="3"/>
    <x v="2"/>
    <x v="65"/>
    <s v="Wholesale Sales and Services &lt;Excluding warehouses associated with industrial use&gt;"/>
    <n v="1420"/>
    <x v="0"/>
    <s v="FDOT District 5                               Town of Grant-Valkaria             Brevard County"/>
    <x v="3"/>
    <x v="1"/>
    <m/>
    <m/>
    <n v="0"/>
    <n v="1"/>
    <n v="7"/>
    <n v="1.8063286301576265E-2"/>
    <n v="0.17213288400236063"/>
    <n v="2.291387124383136E-2"/>
    <n v="73.190539422790351"/>
    <n v="0.17213288400236063"/>
    <n v="2.2913850986974023E-2"/>
    <n v="73.190539422790351"/>
    <n v="0.17213288400236063"/>
    <n v="2.2913850986974023E-2"/>
  </r>
  <r>
    <n v="4123"/>
    <x v="1"/>
    <x v="2"/>
    <x v="3"/>
    <s v="62-304.520 (7), F.A.C."/>
    <x v="3"/>
    <x v="3"/>
    <x v="2"/>
    <x v="66"/>
    <s v="Professional Services"/>
    <n v="1430"/>
    <x v="0"/>
    <s v="FDOT District 5                                            Brevard County"/>
    <x v="3"/>
    <x v="1"/>
    <m/>
    <m/>
    <n v="0"/>
    <n v="1"/>
    <n v="3"/>
    <n v="7.0605893405650726E-3"/>
    <n v="7.6026568841699477E-2"/>
    <n v="1.009282273644696E-2"/>
    <n v="27.809638323433123"/>
    <n v="7.6026568841699477E-2"/>
    <n v="1.0092813813953321E-2"/>
    <n v="27.809638323433123"/>
    <n v="7.6026568841699477E-2"/>
    <n v="1.0092813813953321E-2"/>
  </r>
  <r>
    <n v="4124"/>
    <x v="1"/>
    <x v="2"/>
    <x v="3"/>
    <s v="62-304.520 (7), F.A.C."/>
    <x v="3"/>
    <x v="3"/>
    <x v="2"/>
    <x v="68"/>
    <s v="Other Light Industrial"/>
    <n v="1550"/>
    <x v="0"/>
    <s v="FDOT District 5                                            Brevard County"/>
    <x v="3"/>
    <x v="1"/>
    <m/>
    <m/>
    <n v="0"/>
    <n v="1"/>
    <n v="1"/>
    <n v="7.1761723648302898E-7"/>
    <n v="6.2649138479025033E-6"/>
    <n v="9.1150409715685665E-7"/>
    <n v="2.7933859402947767E-3"/>
    <n v="6.2649138479025033E-6"/>
    <n v="9.1150329134764398E-7"/>
    <n v="2.7933859402947767E-3"/>
    <n v="6.2649138479025033E-6"/>
    <n v="9.1150329134764398E-7"/>
  </r>
  <r>
    <n v="4125"/>
    <x v="1"/>
    <x v="2"/>
    <x v="3"/>
    <s v="62-304.520 (7), F.A.C."/>
    <x v="3"/>
    <x v="3"/>
    <x v="2"/>
    <x v="69"/>
    <s v="Institutional (Educational,religious,health and military facilities)"/>
    <n v="1700"/>
    <x v="0"/>
    <s v="FDOT District 5                                            Brevard County"/>
    <x v="3"/>
    <x v="1"/>
    <m/>
    <m/>
    <n v="0"/>
    <n v="1"/>
    <n v="5"/>
    <n v="0.12292808522825963"/>
    <n v="1.0193322051104108"/>
    <n v="0.14123388086275765"/>
    <n v="466.41284571052876"/>
    <n v="1.0193322051104108"/>
    <n v="0.14123375600587312"/>
    <n v="466.41284571052876"/>
    <n v="1.0193322051104108"/>
    <n v="0.14123375600587312"/>
  </r>
  <r>
    <n v="4126"/>
    <x v="1"/>
    <x v="2"/>
    <x v="3"/>
    <s v="62-304.520 (7), F.A.C."/>
    <x v="3"/>
    <x v="3"/>
    <x v="2"/>
    <x v="71"/>
    <s v="Religious"/>
    <n v="1720"/>
    <x v="0"/>
    <s v="FDOT District 5                                            Brevard County"/>
    <x v="3"/>
    <x v="1"/>
    <m/>
    <m/>
    <n v="0"/>
    <n v="1"/>
    <n v="5"/>
    <n v="5.4922071198788046E-3"/>
    <n v="4.5601330702616134E-2"/>
    <n v="6.2716018392441272E-3"/>
    <n v="21.101609644854058"/>
    <n v="4.5601330702616134E-2"/>
    <n v="6.2715962948757184E-3"/>
    <n v="21.101609644854058"/>
    <n v="4.5601330702616134E-2"/>
    <n v="6.2715962948757184E-3"/>
  </r>
  <r>
    <n v="4127"/>
    <x v="1"/>
    <x v="2"/>
    <x v="3"/>
    <s v="62-304.520 (7), F.A.C."/>
    <x v="3"/>
    <x v="3"/>
    <x v="2"/>
    <x v="14"/>
    <s v="Governmental"/>
    <n v="1750"/>
    <x v="0"/>
    <s v="FDOT District 5                                            Brevard County"/>
    <x v="3"/>
    <x v="1"/>
    <m/>
    <m/>
    <n v="0"/>
    <n v="1"/>
    <n v="27"/>
    <n v="1.1879072601219476"/>
    <n v="8.4648422661478051"/>
    <n v="1.0978787691521965"/>
    <n v="4178.4507505314741"/>
    <n v="8.4648422661478051"/>
    <n v="1.0978777985796806"/>
    <n v="4178.4507505314741"/>
    <n v="8.4648422661478051"/>
    <n v="1.0978777985796806"/>
  </r>
  <r>
    <n v="4128"/>
    <x v="1"/>
    <x v="2"/>
    <x v="3"/>
    <s v="62-304.520 (7), F.A.C."/>
    <x v="3"/>
    <x v="3"/>
    <x v="2"/>
    <x v="124"/>
    <s v="Swimming Beach"/>
    <n v="1810"/>
    <x v="0"/>
    <s v="FDOT District 4                                              Brevard County"/>
    <x v="3"/>
    <x v="1"/>
    <m/>
    <m/>
    <n v="0"/>
    <n v="1"/>
    <n v="1"/>
    <n v="8.71231802836582E-5"/>
    <n v="1.1570703414353898E-4"/>
    <n v="1.4216571183563444E-5"/>
    <n v="5.5219978332373014E-2"/>
    <n v="1.1570703414353898E-4"/>
    <n v="1.42165586154971E-5"/>
    <n v="5.5219978332373014E-2"/>
    <n v="1.1570703414353898E-4"/>
    <n v="1.42165586154971E-5"/>
  </r>
  <r>
    <n v="4129"/>
    <x v="1"/>
    <x v="2"/>
    <x v="3"/>
    <s v="62-304.520 (7), F.A.C."/>
    <x v="3"/>
    <x v="3"/>
    <x v="2"/>
    <x v="124"/>
    <s v="Swimming Beach"/>
    <n v="1810"/>
    <x v="0"/>
    <s v="FDOT District 4  FDOT District 5                                            Brevard County"/>
    <x v="3"/>
    <x v="1"/>
    <m/>
    <m/>
    <n v="0"/>
    <n v="1"/>
    <n v="1"/>
    <n v="1.4111184420872501E-2"/>
    <n v="1.8740859691710878E-2"/>
    <n v="2.3026324010506139E-3"/>
    <n v="8.9438803247045637"/>
    <n v="1.8740859691710878E-2"/>
    <n v="2.3026303654235698E-3"/>
    <n v="8.9438803247045637"/>
    <n v="1.8740859691710878E-2"/>
    <n v="2.3026303654235698E-3"/>
  </r>
  <r>
    <n v="4130"/>
    <x v="1"/>
    <x v="2"/>
    <x v="3"/>
    <s v="62-304.520 (7), F.A.C."/>
    <x v="3"/>
    <x v="3"/>
    <x v="2"/>
    <x v="124"/>
    <s v="Swimming Beach"/>
    <n v="1810"/>
    <x v="0"/>
    <s v="FDOT District 5                                            Brevard County"/>
    <x v="3"/>
    <x v="1"/>
    <m/>
    <m/>
    <n v="0"/>
    <n v="1"/>
    <n v="5"/>
    <n v="0.52311894695188843"/>
    <n v="3.4782664155499479"/>
    <n v="0.45650506477202102"/>
    <n v="1679.5555669129767"/>
    <n v="3.4782664155499479"/>
    <n v="0.4565046612017174"/>
    <n v="1679.5555669129767"/>
    <n v="3.4782664155499479"/>
    <n v="0.4565046612017174"/>
  </r>
  <r>
    <n v="4131"/>
    <x v="1"/>
    <x v="2"/>
    <x v="3"/>
    <s v="62-304.520 (7), F.A.C."/>
    <x v="3"/>
    <x v="3"/>
    <x v="2"/>
    <x v="15"/>
    <s v="Golf Course"/>
    <n v="1820"/>
    <x v="0"/>
    <s v="FDOT District 5                                            Brevard County"/>
    <x v="3"/>
    <x v="1"/>
    <m/>
    <m/>
    <n v="0"/>
    <n v="1"/>
    <n v="3"/>
    <n v="1.9891285005734453E-3"/>
    <n v="1.5487238351971241E-2"/>
    <n v="2.1523690589232663E-3"/>
    <n v="7.5693274025837045"/>
    <n v="1.5487238351971241E-2"/>
    <n v="2.1523671561355451E-3"/>
    <n v="7.5693274025837045"/>
    <n v="1.5487238351971241E-2"/>
    <n v="2.1523671561355451E-3"/>
  </r>
  <r>
    <n v="4132"/>
    <x v="1"/>
    <x v="2"/>
    <x v="3"/>
    <s v="62-304.520 (7), F.A.C."/>
    <x v="3"/>
    <x v="3"/>
    <x v="2"/>
    <x v="85"/>
    <s v="Marinas and Fish Camps"/>
    <n v="1840"/>
    <x v="0"/>
    <s v="FDOT District 5                                            Brevard County"/>
    <x v="3"/>
    <x v="1"/>
    <m/>
    <m/>
    <n v="0"/>
    <n v="1"/>
    <n v="12"/>
    <n v="0.34100972099504112"/>
    <n v="3.0146335109676756"/>
    <n v="0.41865680733448613"/>
    <n v="1321.3548341645037"/>
    <n v="3.0146335109676756"/>
    <n v="0.41865643722368573"/>
    <n v="1321.3548341645037"/>
    <n v="3.0146335109676756"/>
    <n v="0.41865643722368573"/>
  </r>
  <r>
    <n v="4133"/>
    <x v="1"/>
    <x v="2"/>
    <x v="3"/>
    <s v="62-304.520 (7), F.A.C."/>
    <x v="3"/>
    <x v="3"/>
    <x v="2"/>
    <x v="16"/>
    <s v="Parks and Zoos"/>
    <n v="1850"/>
    <x v="0"/>
    <s v="FDOT District 5                                            Brevard County"/>
    <x v="3"/>
    <x v="1"/>
    <m/>
    <m/>
    <n v="0"/>
    <n v="1"/>
    <n v="10"/>
    <n v="0.43906252162895992"/>
    <n v="3.2169629020564052"/>
    <n v="0.45312124899072487"/>
    <n v="1558.2536384036232"/>
    <n v="3.2169629020564052"/>
    <n v="0.45312084841186195"/>
    <n v="1558.2536384036232"/>
    <n v="3.2169629020564052"/>
    <n v="0.45312084841186195"/>
  </r>
  <r>
    <n v="4134"/>
    <x v="1"/>
    <x v="2"/>
    <x v="3"/>
    <s v="62-304.520 (7), F.A.C."/>
    <x v="3"/>
    <x v="3"/>
    <x v="2"/>
    <x v="16"/>
    <s v="Parks and Zoos"/>
    <n v="1850"/>
    <x v="0"/>
    <s v="FDOT District 5                               Town of Grant-Valkaria             Brevard County"/>
    <x v="3"/>
    <x v="1"/>
    <m/>
    <m/>
    <n v="0"/>
    <n v="1"/>
    <n v="4"/>
    <n v="8.5921330096480134E-2"/>
    <n v="0.72802278965599232"/>
    <n v="9.6696844405561144E-2"/>
    <n v="341.25767423804706"/>
    <n v="0.72802278965599232"/>
    <n v="9.6696758921351433E-2"/>
    <n v="341.25767423804706"/>
    <n v="0.72802278965599232"/>
    <n v="9.6696758921351433E-2"/>
  </r>
  <r>
    <n v="4135"/>
    <x v="1"/>
    <x v="2"/>
    <x v="3"/>
    <s v="62-304.520 (7), F.A.C."/>
    <x v="3"/>
    <x v="3"/>
    <x v="2"/>
    <x v="0"/>
    <s v="Improved Pasture"/>
    <n v="2110"/>
    <x v="0"/>
    <s v="FDOT District 5                                            Brevard County"/>
    <x v="3"/>
    <x v="0"/>
    <m/>
    <m/>
    <n v="0"/>
    <n v="1"/>
    <n v="10"/>
    <n v="0.20268960129268773"/>
    <n v="1.6487569078714808"/>
    <n v="0.22049330798454253"/>
    <n v="726.75585136537745"/>
    <n v="1.6487569078714808"/>
    <n v="0.22049311305888195"/>
    <n v="726.75585136537745"/>
    <n v="1.6487569078714808"/>
    <n v="0.22049311305888195"/>
  </r>
  <r>
    <n v="4136"/>
    <x v="1"/>
    <x v="2"/>
    <x v="3"/>
    <s v="62-304.520 (7), F.A.C."/>
    <x v="3"/>
    <x v="3"/>
    <x v="2"/>
    <x v="122"/>
    <s v="Aquaculture"/>
    <n v="2540"/>
    <x v="0"/>
    <s v="FDOT District 5                                            Brevard County"/>
    <x v="3"/>
    <x v="0"/>
    <m/>
    <m/>
    <n v="0"/>
    <n v="1"/>
    <n v="4"/>
    <n v="0.15836508912601374"/>
    <n v="1.2078972691254495"/>
    <n v="0.16736294433574692"/>
    <n v="541.59882865194618"/>
    <n v="1.2078972691254495"/>
    <n v="0.16736279637963475"/>
    <n v="541.59882865194618"/>
    <n v="1.2078972691254495"/>
    <n v="0.16736279637963475"/>
  </r>
  <r>
    <n v="4137"/>
    <x v="1"/>
    <x v="2"/>
    <x v="3"/>
    <s v="62-304.520 (7), F.A.C."/>
    <x v="3"/>
    <x v="3"/>
    <x v="2"/>
    <x v="26"/>
    <s v="Herbaceous Dry Prairie"/>
    <n v="3100"/>
    <x v="1"/>
    <s v="FDOT District 5                                            Brevard County"/>
    <x v="3"/>
    <x v="1"/>
    <m/>
    <m/>
    <n v="0"/>
    <n v="1"/>
    <n v="19"/>
    <n v="2.0969127253902884"/>
    <n v="13.266395490407593"/>
    <n v="1.7185715021766166"/>
    <n v="5873.2810615740882"/>
    <n v="13.266395490407593"/>
    <n v="1.7185699828847678"/>
    <n v="5873.2810615740882"/>
    <n v="13.266395490407593"/>
    <n v="1.7185699828847678"/>
  </r>
  <r>
    <n v="4138"/>
    <x v="1"/>
    <x v="2"/>
    <x v="3"/>
    <s v="62-304.520 (7), F.A.C."/>
    <x v="3"/>
    <x v="3"/>
    <x v="2"/>
    <x v="26"/>
    <s v="Herbaceous Dry Prairie"/>
    <n v="3100"/>
    <x v="1"/>
    <s v="FDOT District 5                               Town of Grant-Valkaria             Brevard County"/>
    <x v="3"/>
    <x v="1"/>
    <m/>
    <m/>
    <n v="0"/>
    <n v="1"/>
    <n v="3"/>
    <n v="8.4583342527919506E-2"/>
    <n v="0.72828255664320152"/>
    <n v="9.1167536164240309E-2"/>
    <n v="298.9240153720217"/>
    <n v="0.72828255664320152"/>
    <n v="9.1167455568178901E-2"/>
    <n v="298.9240153720217"/>
    <n v="0.72828255664320152"/>
    <n v="9.1167455568178901E-2"/>
  </r>
  <r>
    <n v="4139"/>
    <x v="1"/>
    <x v="2"/>
    <x v="3"/>
    <s v="62-304.520 (7), F.A.C."/>
    <x v="3"/>
    <x v="3"/>
    <x v="2"/>
    <x v="27"/>
    <s v="Shrub and Brushland"/>
    <n v="3200"/>
    <x v="1"/>
    <s v="FDOT District 5                                            Brevard County"/>
    <x v="3"/>
    <x v="1"/>
    <m/>
    <m/>
    <n v="0"/>
    <n v="1"/>
    <n v="480"/>
    <n v="74.529154959660346"/>
    <n v="424.81188674018421"/>
    <n v="53.752982502894"/>
    <n v="196265.33990051597"/>
    <n v="424.81188674018421"/>
    <n v="53.752934982922902"/>
    <n v="196265.33990051597"/>
    <n v="424.81188674018421"/>
    <n v="53.752934982922902"/>
  </r>
  <r>
    <n v="4140"/>
    <x v="1"/>
    <x v="2"/>
    <x v="3"/>
    <s v="62-304.520 (7), F.A.C."/>
    <x v="3"/>
    <x v="3"/>
    <x v="2"/>
    <x v="27"/>
    <s v="Shrub and Brushland"/>
    <n v="3200"/>
    <x v="1"/>
    <s v="FDOT District 5                               Town of Grant-Valkaria             Brevard County"/>
    <x v="3"/>
    <x v="1"/>
    <m/>
    <m/>
    <n v="0"/>
    <n v="1"/>
    <n v="45"/>
    <n v="2.5988161591980199"/>
    <n v="16.76872974340256"/>
    <n v="2.1296731738837247"/>
    <n v="7657.5224816878444"/>
    <n v="16.76872974340256"/>
    <n v="2.1296712911601454"/>
    <n v="7657.5224816878444"/>
    <n v="16.76872974340256"/>
    <n v="2.1296712911601454"/>
  </r>
  <r>
    <n v="4141"/>
    <x v="1"/>
    <x v="2"/>
    <x v="3"/>
    <s v="62-304.520 (7), F.A.C."/>
    <x v="3"/>
    <x v="3"/>
    <x v="2"/>
    <x v="27"/>
    <s v="Shrub and Brushland"/>
    <n v="3200"/>
    <x v="1"/>
    <s v="FDOT District 5                     City of Palm Bay                       Brevard County"/>
    <x v="3"/>
    <x v="1"/>
    <m/>
    <m/>
    <n v="0"/>
    <n v="1"/>
    <n v="57"/>
    <n v="8.3201000197963353"/>
    <n v="46.766177691258356"/>
    <n v="5.6905786015440771"/>
    <n v="21343.691559902061"/>
    <n v="46.766177691258356"/>
    <n v="5.6905735708254452"/>
    <n v="21343.691559902061"/>
    <n v="46.766177691258356"/>
    <n v="5.6905735708254452"/>
  </r>
  <r>
    <n v="4142"/>
    <x v="1"/>
    <x v="2"/>
    <x v="3"/>
    <s v="62-304.520 (7), F.A.C."/>
    <x v="3"/>
    <x v="3"/>
    <x v="2"/>
    <x v="4"/>
    <s v="Mixed Rangeland"/>
    <n v="3300"/>
    <x v="0"/>
    <s v="FDOT District 5                                            Brevard County"/>
    <x v="3"/>
    <x v="0"/>
    <m/>
    <m/>
    <n v="0"/>
    <n v="1"/>
    <n v="106"/>
    <n v="14.643039750021313"/>
    <n v="95.894339524897688"/>
    <n v="10.829165449417671"/>
    <n v="40152.765719303206"/>
    <n v="95.894339524897688"/>
    <n v="10.829155875965098"/>
    <n v="40152.765719303206"/>
    <n v="95.894339524897688"/>
    <n v="10.829155875965098"/>
  </r>
  <r>
    <n v="4143"/>
    <x v="1"/>
    <x v="2"/>
    <x v="3"/>
    <s v="62-304.520 (7), F.A.C."/>
    <x v="3"/>
    <x v="3"/>
    <x v="2"/>
    <x v="4"/>
    <s v="Mixed Rangeland"/>
    <n v="3300"/>
    <x v="0"/>
    <s v="FDOT District 5                     City of Palm Bay                       Brevard County"/>
    <x v="3"/>
    <x v="0"/>
    <m/>
    <m/>
    <n v="0"/>
    <n v="1"/>
    <n v="37"/>
    <n v="1.1698925105847098"/>
    <n v="7.9354053066249506"/>
    <n v="1.1371257989722674"/>
    <n v="2999.2049142581918"/>
    <n v="7.9354053066249506"/>
    <n v="1.1371247937036741"/>
    <n v="2999.2049142581918"/>
    <n v="7.9354053066249506"/>
    <n v="1.1371247937036741"/>
  </r>
  <r>
    <n v="4144"/>
    <x v="1"/>
    <x v="2"/>
    <x v="3"/>
    <s v="62-304.520 (7), F.A.C."/>
    <x v="3"/>
    <x v="3"/>
    <x v="2"/>
    <x v="28"/>
    <s v="Pine flatwoods"/>
    <n v="4110"/>
    <x v="1"/>
    <s v="FDOT District 4                                              Brevard County"/>
    <x v="3"/>
    <x v="1"/>
    <m/>
    <m/>
    <n v="0"/>
    <n v="1"/>
    <n v="10"/>
    <n v="6.1797885395847157E-2"/>
    <n v="0.39201468251235594"/>
    <n v="4.0769957072751897E-2"/>
    <n v="168.07690602932294"/>
    <n v="0.39201468251235594"/>
    <n v="4.0769921030339114E-2"/>
    <n v="168.07690602932294"/>
    <n v="0.39201468251235594"/>
    <n v="4.0769921030339114E-2"/>
  </r>
  <r>
    <n v="4145"/>
    <x v="1"/>
    <x v="2"/>
    <x v="3"/>
    <s v="62-304.520 (7), F.A.C."/>
    <x v="3"/>
    <x v="3"/>
    <x v="2"/>
    <x v="28"/>
    <s v="Pine flatwoods"/>
    <n v="4110"/>
    <x v="1"/>
    <s v="FDOT District 4  FDOT District 5                                            Brevard County"/>
    <x v="3"/>
    <x v="1"/>
    <m/>
    <m/>
    <n v="0"/>
    <n v="1"/>
    <n v="3"/>
    <n v="7.4019014217947925E-3"/>
    <n v="4.1012297509048105E-2"/>
    <n v="3.6735387461302349E-3"/>
    <n v="17.566614914854039"/>
    <n v="4.1012297509048105E-2"/>
    <n v="3.6735354985624326E-3"/>
    <n v="17.566614914854039"/>
    <n v="4.1012297509048105E-2"/>
    <n v="3.6735354985624326E-3"/>
  </r>
  <r>
    <n v="4146"/>
    <x v="1"/>
    <x v="2"/>
    <x v="3"/>
    <s v="62-304.520 (7), F.A.C."/>
    <x v="3"/>
    <x v="3"/>
    <x v="2"/>
    <x v="28"/>
    <s v="Pine flatwoods"/>
    <n v="4110"/>
    <x v="1"/>
    <s v="FDOT District 5                                            Brevard County"/>
    <x v="3"/>
    <x v="1"/>
    <m/>
    <m/>
    <n v="0"/>
    <n v="1"/>
    <n v="105"/>
    <n v="13.650083312949411"/>
    <n v="73.98629132102424"/>
    <n v="6.6848618625784777"/>
    <n v="31441.876511579492"/>
    <n v="73.98629132102424"/>
    <n v="6.6848559528702607"/>
    <n v="31441.876511579492"/>
    <n v="73.98629132102424"/>
    <n v="6.6848559528702607"/>
  </r>
  <r>
    <n v="4147"/>
    <x v="1"/>
    <x v="2"/>
    <x v="3"/>
    <s v="62-304.520 (7), F.A.C."/>
    <x v="3"/>
    <x v="3"/>
    <x v="2"/>
    <x v="28"/>
    <s v="Pine flatwoods"/>
    <n v="4110"/>
    <x v="1"/>
    <s v="FDOT District 5                     City of Palm Bay                       Brevard County"/>
    <x v="3"/>
    <x v="1"/>
    <m/>
    <m/>
    <n v="0"/>
    <n v="1"/>
    <n v="24"/>
    <n v="4.7772880523553614"/>
    <n v="25.456747530342501"/>
    <n v="2.037469818929206"/>
    <n v="10590.553180450623"/>
    <n v="25.456747530342501"/>
    <n v="2.0374680177173956"/>
    <n v="10590.553180450623"/>
    <n v="25.456747530342501"/>
    <n v="2.0374680177173956"/>
  </r>
  <r>
    <n v="4148"/>
    <x v="1"/>
    <x v="2"/>
    <x v="3"/>
    <s v="62-304.520 (7), F.A.C."/>
    <x v="3"/>
    <x v="3"/>
    <x v="2"/>
    <x v="112"/>
    <s v="Scrubby Pine flatwoods"/>
    <n v="4112"/>
    <x v="1"/>
    <s v="FDOT District 5                                            Brevard County"/>
    <x v="3"/>
    <x v="1"/>
    <m/>
    <m/>
    <n v="0"/>
    <n v="1"/>
    <n v="5"/>
    <n v="0.2310558187550161"/>
    <n v="0.88231491067342771"/>
    <n v="8.9095579168850747E-2"/>
    <n v="447.06644995891736"/>
    <n v="0.88231491067342771"/>
    <n v="8.9095500404489436E-2"/>
    <n v="447.06644995891736"/>
    <n v="0.88231491067342771"/>
    <n v="8.9095500404489436E-2"/>
  </r>
  <r>
    <n v="4149"/>
    <x v="1"/>
    <x v="2"/>
    <x v="3"/>
    <s v="62-304.520 (7), F.A.C."/>
    <x v="3"/>
    <x v="3"/>
    <x v="2"/>
    <x v="112"/>
    <s v="Scrubby Pine flatwoods"/>
    <n v="4112"/>
    <x v="1"/>
    <s v="FDOT District 5                     City of Palm Bay                       Brevard County"/>
    <x v="3"/>
    <x v="1"/>
    <m/>
    <m/>
    <n v="0"/>
    <n v="1"/>
    <n v="16"/>
    <n v="0.86472103179098891"/>
    <n v="3.3789055943418931"/>
    <n v="0.34632986401489479"/>
    <n v="1691.3678723663554"/>
    <n v="3.3789055943418931"/>
    <n v="0.34632955784425351"/>
    <n v="1691.3678723663554"/>
    <n v="3.3789055943418931"/>
    <n v="0.34632955784425351"/>
  </r>
  <r>
    <n v="4150"/>
    <x v="1"/>
    <x v="2"/>
    <x v="3"/>
    <s v="62-304.520 (7), F.A.C."/>
    <x v="3"/>
    <x v="3"/>
    <x v="2"/>
    <x v="29"/>
    <s v="Upland Hardwood Forest"/>
    <n v="4200"/>
    <x v="1"/>
    <s v="FDOT District 5                                            Brevard County"/>
    <x v="3"/>
    <x v="1"/>
    <m/>
    <m/>
    <n v="0"/>
    <n v="1"/>
    <n v="77"/>
    <n v="11.355668474424405"/>
    <n v="63.747007631989426"/>
    <n v="7.7860213053435885"/>
    <n v="31506.902650300144"/>
    <n v="63.747007631989426"/>
    <n v="7.7860144221625998"/>
    <n v="31506.902650300144"/>
    <n v="63.747007631989426"/>
    <n v="7.7860144221625998"/>
  </r>
  <r>
    <n v="4151"/>
    <x v="1"/>
    <x v="2"/>
    <x v="3"/>
    <s v="62-304.520 (7), F.A.C."/>
    <x v="3"/>
    <x v="3"/>
    <x v="2"/>
    <x v="30"/>
    <s v="Xeric oak"/>
    <n v="4210"/>
    <x v="1"/>
    <s v="FDOT District 5                                            Brevard County"/>
    <x v="3"/>
    <x v="1"/>
    <m/>
    <m/>
    <n v="0"/>
    <n v="1"/>
    <n v="5"/>
    <n v="0.16336889151469108"/>
    <n v="1.1179531603314756"/>
    <n v="0.17296649031667732"/>
    <n v="535.17119556592957"/>
    <n v="1.1179531603314756"/>
    <n v="0.17296633740678771"/>
    <n v="535.17119556592957"/>
    <n v="1.1179531603314756"/>
    <n v="0.17296633740678771"/>
  </r>
  <r>
    <n v="4152"/>
    <x v="1"/>
    <x v="2"/>
    <x v="3"/>
    <s v="62-304.520 (7), F.A.C."/>
    <x v="3"/>
    <x v="3"/>
    <x v="2"/>
    <x v="30"/>
    <s v="Xeric oak"/>
    <n v="4210"/>
    <x v="1"/>
    <s v="FDOT District 5                               Town of Grant-Valkaria             Brevard County"/>
    <x v="3"/>
    <x v="1"/>
    <m/>
    <m/>
    <n v="0"/>
    <n v="1"/>
    <n v="15"/>
    <n v="0.43038611957215783"/>
    <n v="3.1069808213253998"/>
    <n v="0.45479067652150124"/>
    <n v="1422.68823144916"/>
    <n v="3.1069808213253998"/>
    <n v="0.45479027446679088"/>
    <n v="1422.68823144916"/>
    <n v="3.1069808213253998"/>
    <n v="0.45479027446679088"/>
  </r>
  <r>
    <n v="4153"/>
    <x v="1"/>
    <x v="2"/>
    <x v="3"/>
    <s v="62-304.520 (7), F.A.C."/>
    <x v="3"/>
    <x v="3"/>
    <x v="2"/>
    <x v="98"/>
    <s v="Tropical Hardwood Hammock"/>
    <n v="4260"/>
    <x v="1"/>
    <s v="FDOT District 5                                            Brevard County"/>
    <x v="3"/>
    <x v="1"/>
    <m/>
    <m/>
    <n v="0"/>
    <n v="1"/>
    <n v="3"/>
    <n v="3.5629174464375216E-3"/>
    <n v="2.2741120870435332E-2"/>
    <n v="2.6925866132024908E-3"/>
    <n v="10.710325155599191"/>
    <n v="2.2741120870435332E-2"/>
    <n v="2.6925842328389881E-3"/>
    <n v="10.710325155599191"/>
    <n v="2.2741120870435332E-2"/>
    <n v="2.6925842328389881E-3"/>
  </r>
  <r>
    <n v="4154"/>
    <x v="1"/>
    <x v="2"/>
    <x v="3"/>
    <s v="62-304.520 (7), F.A.C."/>
    <x v="3"/>
    <x v="3"/>
    <x v="2"/>
    <x v="33"/>
    <s v="Hardwood Conifer Mixed"/>
    <n v="4340"/>
    <x v="1"/>
    <s v="FDOT District 5                                            Brevard County"/>
    <x v="3"/>
    <x v="1"/>
    <m/>
    <m/>
    <n v="0"/>
    <n v="1"/>
    <n v="63"/>
    <n v="4.6857343900759512"/>
    <n v="21.555595606020873"/>
    <n v="2.6185428277624876"/>
    <n v="10154.823963406938"/>
    <n v="21.555595606020873"/>
    <n v="2.6185405128569039"/>
    <n v="10154.823963406938"/>
    <n v="21.555595606020873"/>
    <n v="2.6185405128569039"/>
  </r>
  <r>
    <n v="4155"/>
    <x v="1"/>
    <x v="2"/>
    <x v="3"/>
    <s v="62-304.520 (7), F.A.C."/>
    <x v="3"/>
    <x v="3"/>
    <x v="2"/>
    <x v="33"/>
    <s v="Hardwood Conifer Mixed"/>
    <n v="4340"/>
    <x v="1"/>
    <s v="FDOT District 5                               Town of Grant-Valkaria             Brevard County"/>
    <x v="3"/>
    <x v="1"/>
    <m/>
    <m/>
    <n v="0"/>
    <n v="1"/>
    <n v="1"/>
    <n v="1.03449911089404E-2"/>
    <n v="8.3884506157041155E-2"/>
    <n v="1.1110527810330614E-2"/>
    <n v="37.7476264451753"/>
    <n v="8.3884506157041155E-2"/>
    <n v="1.1110517988141499E-2"/>
    <n v="37.7476264451753"/>
    <n v="8.3884506157041155E-2"/>
    <n v="1.1110517988141499E-2"/>
  </r>
  <r>
    <n v="4156"/>
    <x v="1"/>
    <x v="2"/>
    <x v="3"/>
    <s v="62-304.520 (7), F.A.C."/>
    <x v="3"/>
    <x v="3"/>
    <x v="2"/>
    <x v="33"/>
    <s v="Hardwood Conifer Mixed"/>
    <n v="4340"/>
    <x v="1"/>
    <s v="FDOT District 5                     City of Palm Bay                       Brevard County"/>
    <x v="3"/>
    <x v="1"/>
    <m/>
    <m/>
    <n v="0"/>
    <n v="1"/>
    <n v="12"/>
    <n v="0.76116869566870782"/>
    <n v="4.3373451115320947"/>
    <n v="0.81175662555536054"/>
    <n v="2044.032223613422"/>
    <n v="4.3373451115320947"/>
    <n v="0.81175590792724739"/>
    <n v="2044.032223613422"/>
    <n v="4.3373451115320947"/>
    <n v="0.81175590792724739"/>
  </r>
  <r>
    <n v="4157"/>
    <x v="1"/>
    <x v="2"/>
    <x v="3"/>
    <s v="62-304.520 (7), F.A.C."/>
    <x v="3"/>
    <x v="3"/>
    <x v="2"/>
    <x v="36"/>
    <s v="Streams and waterways"/>
    <n v="5100"/>
    <x v="1"/>
    <s v="FDOT District 5                                            Brevard County"/>
    <x v="3"/>
    <x v="1"/>
    <m/>
    <m/>
    <n v="0"/>
    <n v="1"/>
    <n v="21"/>
    <n v="2.9498546563765902"/>
    <n v="4.7547088819721717"/>
    <n v="0.57950380158814907"/>
    <n v="2200.7586361687372"/>
    <n v="4.7547088819721717"/>
    <n v="0.57950328928162076"/>
    <n v="2200.7586361687372"/>
    <n v="4.7547088819721717"/>
    <n v="0.57950328928162076"/>
  </r>
  <r>
    <n v="4158"/>
    <x v="1"/>
    <x v="2"/>
    <x v="3"/>
    <s v="62-304.520 (7), F.A.C."/>
    <x v="3"/>
    <x v="3"/>
    <x v="2"/>
    <x v="36"/>
    <s v="Streams and waterways"/>
    <n v="5100"/>
    <x v="1"/>
    <s v="FDOT District 5                     City of Palm Bay                       Brevard County"/>
    <x v="3"/>
    <x v="1"/>
    <m/>
    <m/>
    <n v="0"/>
    <n v="1"/>
    <n v="1"/>
    <n v="8.6239030976663703E-3"/>
    <n v="2.479919047168061E-2"/>
    <n v="2.9186693685211763E-3"/>
    <n v="10.543834580469166"/>
    <n v="2.479919047168061E-2"/>
    <n v="2.91866678829069E-3"/>
    <n v="10.543834580469166"/>
    <n v="2.479919047168061E-2"/>
    <n v="2.91866678829069E-3"/>
  </r>
  <r>
    <n v="4159"/>
    <x v="1"/>
    <x v="2"/>
    <x v="3"/>
    <s v="62-304.520 (7), F.A.C."/>
    <x v="3"/>
    <x v="3"/>
    <x v="2"/>
    <x v="39"/>
    <s v="Reservoirs"/>
    <n v="5300"/>
    <x v="1"/>
    <s v="FDOT District 5                                            Brevard County"/>
    <x v="3"/>
    <x v="1"/>
    <m/>
    <m/>
    <n v="0"/>
    <n v="1"/>
    <n v="15"/>
    <n v="4.9242401685291712"/>
    <n v="1.2710973746084089"/>
    <n v="5.8225964712959384E-2"/>
    <n v="4982.5088378836326"/>
    <n v="1.2710973746084089"/>
    <n v="5.8225913238677818E-2"/>
    <n v="4982.5088378836326"/>
    <n v="1.2710973746084089"/>
    <n v="5.8225913238677818E-2"/>
  </r>
  <r>
    <n v="4160"/>
    <x v="1"/>
    <x v="2"/>
    <x v="3"/>
    <s v="62-304.520 (7), F.A.C."/>
    <x v="3"/>
    <x v="3"/>
    <x v="2"/>
    <x v="39"/>
    <s v="Reservoirs"/>
    <n v="5300"/>
    <x v="1"/>
    <s v="FDOT District 5                     City of Palm Bay                       Brevard County"/>
    <x v="3"/>
    <x v="1"/>
    <m/>
    <m/>
    <n v="0"/>
    <n v="1"/>
    <n v="6"/>
    <n v="0.19235819727785164"/>
    <n v="8.4450570647565643E-2"/>
    <n v="2.4078398864511123E-3"/>
    <n v="220.0522524352719"/>
    <n v="8.4450570647565643E-2"/>
    <n v="2.4078377578160802E-3"/>
    <n v="220.0522524352719"/>
    <n v="8.4450570647565643E-2"/>
    <n v="2.4078377578160802E-3"/>
  </r>
  <r>
    <n v="4161"/>
    <x v="1"/>
    <x v="2"/>
    <x v="3"/>
    <s v="62-304.520 (7), F.A.C."/>
    <x v="3"/>
    <x v="3"/>
    <x v="2"/>
    <x v="40"/>
    <s v="Bays and estuaries"/>
    <n v="5400"/>
    <x v="1"/>
    <s v="FDOT District 4                                              Brevard County"/>
    <x v="3"/>
    <x v="1"/>
    <m/>
    <m/>
    <n v="0"/>
    <n v="1"/>
    <n v="3"/>
    <n v="6.1093499958406593E-2"/>
    <n v="1.5182106104163259E-3"/>
    <n v="1.8653791771941489E-4"/>
    <n v="0.72455021971410238"/>
    <n v="1.5182106104163259E-3"/>
    <n v="1.8653775281179407E-4"/>
    <n v="0.72455021971410238"/>
    <n v="1.5182106104163259E-3"/>
    <n v="1.8653775281179407E-4"/>
  </r>
  <r>
    <n v="4162"/>
    <x v="1"/>
    <x v="2"/>
    <x v="3"/>
    <s v="62-304.520 (7), F.A.C."/>
    <x v="3"/>
    <x v="3"/>
    <x v="2"/>
    <x v="40"/>
    <s v="Bays and estuaries"/>
    <n v="5400"/>
    <x v="1"/>
    <s v="FDOT District 4  FDOT District 5                                            Brevard County"/>
    <x v="3"/>
    <x v="1"/>
    <m/>
    <m/>
    <n v="0"/>
    <n v="1"/>
    <n v="3"/>
    <n v="0.1195664505542203"/>
    <n v="0.11233594541339495"/>
    <n v="1.3802375769663644E-2"/>
    <n v="53.611161305707782"/>
    <n v="0.11233594541339495"/>
    <n v="1.3802363567764028E-2"/>
    <n v="53.611161305707782"/>
    <n v="0.11233594541339495"/>
    <n v="1.3802363567764028E-2"/>
  </r>
  <r>
    <n v="4163"/>
    <x v="1"/>
    <x v="2"/>
    <x v="3"/>
    <s v="62-304.520 (7), F.A.C."/>
    <x v="3"/>
    <x v="3"/>
    <x v="2"/>
    <x v="40"/>
    <s v="Bays and estuaries"/>
    <n v="5400"/>
    <x v="1"/>
    <s v="FDOT District 5                                            Brevard County"/>
    <x v="3"/>
    <x v="1"/>
    <m/>
    <m/>
    <n v="0"/>
    <n v="1"/>
    <n v="11"/>
    <n v="0.76227505144595742"/>
    <n v="0.31723101673949444"/>
    <n v="4.1785619723134125E-2"/>
    <n v="141.21672896865908"/>
    <n v="0.31723101673949444"/>
    <n v="4.1785582782831482E-2"/>
    <n v="141.21672896865908"/>
    <n v="0.31723101673949444"/>
    <n v="4.1785582782831482E-2"/>
  </r>
  <r>
    <n v="4164"/>
    <x v="1"/>
    <x v="2"/>
    <x v="3"/>
    <s v="62-304.520 (7), F.A.C."/>
    <x v="3"/>
    <x v="3"/>
    <x v="2"/>
    <x v="40"/>
    <s v="Bays and estuaries"/>
    <n v="5400"/>
    <x v="1"/>
    <s v="FDOT District 5                                           Indian River County"/>
    <x v="3"/>
    <x v="1"/>
    <m/>
    <m/>
    <n v="0"/>
    <n v="1"/>
    <n v="2"/>
    <n v="7.8456510720522005E-4"/>
    <n v="0"/>
    <n v="0"/>
    <n v="0"/>
    <n v="0"/>
    <n v="0"/>
    <n v="0"/>
    <n v="0"/>
    <n v="0"/>
  </r>
  <r>
    <n v="4165"/>
    <x v="1"/>
    <x v="2"/>
    <x v="3"/>
    <s v="62-304.520 (7), F.A.C."/>
    <x v="3"/>
    <x v="3"/>
    <x v="2"/>
    <x v="23"/>
    <s v="Mangrove swamp"/>
    <n v="6120"/>
    <x v="1"/>
    <s v="FDOT District 5                                            Brevard County"/>
    <x v="3"/>
    <x v="1"/>
    <m/>
    <m/>
    <n v="0"/>
    <n v="1"/>
    <n v="8"/>
    <n v="0.16452056465255727"/>
    <n v="1.0104580194392445"/>
    <n v="0.11973439313950281"/>
    <n v="465.50045279331619"/>
    <n v="1.0104580194392445"/>
    <n v="0.11973428728909902"/>
    <n v="465.50045279331619"/>
    <n v="1.0104580194392445"/>
    <n v="0.11973428728909902"/>
  </r>
  <r>
    <n v="4166"/>
    <x v="1"/>
    <x v="2"/>
    <x v="3"/>
    <s v="62-304.520 (7), F.A.C."/>
    <x v="3"/>
    <x v="3"/>
    <x v="2"/>
    <x v="45"/>
    <s v="Mixed wetland hardwoods"/>
    <n v="6170"/>
    <x v="1"/>
    <s v="FDOT District 5                                            Brevard County"/>
    <x v="3"/>
    <x v="1"/>
    <m/>
    <m/>
    <n v="0"/>
    <n v="1"/>
    <n v="10"/>
    <n v="1.2006156735725126"/>
    <n v="7.148966075086391"/>
    <n v="0.75627135484628993"/>
    <n v="2719.7958549639006"/>
    <n v="7.148966075086391"/>
    <n v="0.75627068626956584"/>
    <n v="2719.7958549639006"/>
    <n v="7.148966075086391"/>
    <n v="0.75627068626956584"/>
  </r>
  <r>
    <n v="4167"/>
    <x v="1"/>
    <x v="2"/>
    <x v="3"/>
    <s v="62-304.520 (7), F.A.C."/>
    <x v="3"/>
    <x v="3"/>
    <x v="2"/>
    <x v="45"/>
    <s v="Mixed wetland hardwoods"/>
    <n v="6170"/>
    <x v="1"/>
    <s v="FDOT District 5                     City of Palm Bay                       Brevard County"/>
    <x v="3"/>
    <x v="1"/>
    <m/>
    <m/>
    <n v="0"/>
    <n v="1"/>
    <n v="12"/>
    <n v="2.1421379148637798"/>
    <n v="14.506971715144285"/>
    <n v="1.4953614255180498"/>
    <n v="5751.3254002536451"/>
    <n v="14.506971715144285"/>
    <n v="1.4953601035536066"/>
    <n v="5751.3254002536451"/>
    <n v="14.506971715144285"/>
    <n v="1.4953601035536066"/>
  </r>
  <r>
    <n v="4168"/>
    <x v="1"/>
    <x v="2"/>
    <x v="3"/>
    <s v="62-304.520 (7), F.A.C."/>
    <x v="3"/>
    <x v="3"/>
    <x v="2"/>
    <x v="46"/>
    <s v="Cabbage palm hammock"/>
    <n v="6181"/>
    <x v="1"/>
    <s v="FDOT District 5                                            Brevard County"/>
    <x v="3"/>
    <x v="1"/>
    <m/>
    <m/>
    <n v="0"/>
    <n v="1"/>
    <n v="20"/>
    <n v="1.5582276429846937"/>
    <n v="10.043605131784616"/>
    <n v="1.0364458549718376"/>
    <n v="4770.3634256039277"/>
    <n v="10.043605131784616"/>
    <n v="1.0364449387086885"/>
    <n v="4770.3634256039277"/>
    <n v="10.043605131784616"/>
    <n v="1.0364449387086885"/>
  </r>
  <r>
    <n v="4169"/>
    <x v="1"/>
    <x v="2"/>
    <x v="3"/>
    <s v="62-304.520 (7), F.A.C."/>
    <x v="3"/>
    <x v="3"/>
    <x v="2"/>
    <x v="48"/>
    <s v="Cypress"/>
    <n v="6210"/>
    <x v="1"/>
    <s v="FDOT District 5                                            Brevard County"/>
    <x v="3"/>
    <x v="1"/>
    <m/>
    <m/>
    <n v="0"/>
    <n v="1"/>
    <n v="4"/>
    <n v="0.39907149853957169"/>
    <n v="2.3995076982626973"/>
    <n v="0.25106940627863999"/>
    <n v="935.76762352506012"/>
    <n v="2.3995076982626973"/>
    <n v="0.25106918432238123"/>
    <n v="935.76762352506012"/>
    <n v="2.3995076982626973"/>
    <n v="0.25106918432238123"/>
  </r>
  <r>
    <n v="4170"/>
    <x v="1"/>
    <x v="2"/>
    <x v="3"/>
    <s v="62-304.520 (7), F.A.C."/>
    <x v="3"/>
    <x v="3"/>
    <x v="2"/>
    <x v="48"/>
    <s v="Cypress"/>
    <n v="6210"/>
    <x v="1"/>
    <s v="FDOT District 5                     City of Palm Bay                       Brevard County"/>
    <x v="3"/>
    <x v="1"/>
    <m/>
    <m/>
    <n v="0"/>
    <n v="1"/>
    <n v="11"/>
    <n v="0.25778015087903633"/>
    <n v="1.5477458735667118"/>
    <n v="0.16129171919760282"/>
    <n v="609.51302583271888"/>
    <n v="1.5477458735667118"/>
    <n v="0.16129157660871818"/>
    <n v="609.51302583271888"/>
    <n v="1.5477458735667118"/>
    <n v="0.16129157660871818"/>
  </r>
  <r>
    <n v="4171"/>
    <x v="1"/>
    <x v="2"/>
    <x v="3"/>
    <s v="62-304.520 (7), F.A.C."/>
    <x v="3"/>
    <x v="3"/>
    <x v="2"/>
    <x v="49"/>
    <s v="Hydric pine flatwoods"/>
    <n v="6250"/>
    <x v="1"/>
    <s v="FDOT District 5                                            Brevard County"/>
    <x v="3"/>
    <x v="1"/>
    <m/>
    <m/>
    <n v="0"/>
    <n v="1"/>
    <n v="30"/>
    <n v="1.1312999912036064"/>
    <n v="7.2526345196223696"/>
    <n v="0.86949583377133399"/>
    <n v="3253.1769285951091"/>
    <n v="7.2526345196223696"/>
    <n v="0.86949506509925389"/>
    <n v="3253.1769285951091"/>
    <n v="7.2526345196223696"/>
    <n v="0.86949506509925389"/>
  </r>
  <r>
    <n v="4172"/>
    <x v="1"/>
    <x v="2"/>
    <x v="3"/>
    <s v="62-304.520 (7), F.A.C."/>
    <x v="3"/>
    <x v="3"/>
    <x v="2"/>
    <x v="50"/>
    <s v="Wetland Forested Mixed"/>
    <n v="6300"/>
    <x v="1"/>
    <s v="FDOT District 5                                            Brevard County"/>
    <x v="3"/>
    <x v="1"/>
    <m/>
    <m/>
    <n v="0"/>
    <n v="1"/>
    <n v="21"/>
    <n v="3.7006447906070989"/>
    <n v="24.176787260707965"/>
    <n v="2.3826855503533544"/>
    <n v="9846.2796593988805"/>
    <n v="24.176787260707965"/>
    <n v="2.3826834439558464"/>
    <n v="9846.2796593988805"/>
    <n v="24.176787260707965"/>
    <n v="2.3826834439558464"/>
  </r>
  <r>
    <n v="4173"/>
    <x v="1"/>
    <x v="2"/>
    <x v="3"/>
    <s v="62-304.520 (7), F.A.C."/>
    <x v="3"/>
    <x v="3"/>
    <x v="2"/>
    <x v="50"/>
    <s v="Wetland Forested Mixed"/>
    <n v="6300"/>
    <x v="1"/>
    <s v="FDOT District 5                     City of Palm Bay                       Brevard County"/>
    <x v="3"/>
    <x v="1"/>
    <m/>
    <m/>
    <n v="0"/>
    <n v="1"/>
    <n v="4"/>
    <n v="0.38508431091181838"/>
    <n v="2.7651023481817263"/>
    <n v="0.32204311183664019"/>
    <n v="1174.5800613739698"/>
    <n v="2.7651023481817263"/>
    <n v="0.32204282713654253"/>
    <n v="1174.5800613739698"/>
    <n v="2.7651023481817263"/>
    <n v="0.32204282713654253"/>
  </r>
  <r>
    <n v="4174"/>
    <x v="1"/>
    <x v="2"/>
    <x v="3"/>
    <s v="62-304.520 (7), F.A.C."/>
    <x v="3"/>
    <x v="3"/>
    <x v="2"/>
    <x v="51"/>
    <s v="Freshwater marshes"/>
    <n v="6410"/>
    <x v="1"/>
    <s v="FDOT District 5                                            Brevard County"/>
    <x v="3"/>
    <x v="1"/>
    <m/>
    <m/>
    <n v="0"/>
    <n v="1"/>
    <n v="32"/>
    <n v="2.8330410397877714"/>
    <n v="12.5516669123759"/>
    <n v="1.2424365023898802"/>
    <n v="5765.4332093492258"/>
    <n v="12.5516669123759"/>
    <n v="1.2424354040220522"/>
    <n v="5765.4332093492258"/>
    <n v="12.5516669123759"/>
    <n v="1.2424354040220522"/>
  </r>
  <r>
    <n v="4175"/>
    <x v="1"/>
    <x v="2"/>
    <x v="3"/>
    <s v="62-304.520 (7), F.A.C."/>
    <x v="3"/>
    <x v="3"/>
    <x v="2"/>
    <x v="51"/>
    <s v="Freshwater marshes"/>
    <n v="6410"/>
    <x v="1"/>
    <s v="FDOT District 5                               Town of Grant-Valkaria             Brevard County"/>
    <x v="3"/>
    <x v="1"/>
    <m/>
    <m/>
    <n v="0"/>
    <n v="1"/>
    <n v="3"/>
    <n v="0.11845969918901875"/>
    <n v="0.89377101815024063"/>
    <n v="0.10733421044777136"/>
    <n v="386.90481457103101"/>
    <n v="0.89377101815024063"/>
    <n v="0.10733411555966778"/>
    <n v="386.90481457103101"/>
    <n v="0.89377101815024063"/>
    <n v="0.10733411555966778"/>
  </r>
  <r>
    <n v="4176"/>
    <x v="1"/>
    <x v="2"/>
    <x v="3"/>
    <s v="62-304.520 (7), F.A.C."/>
    <x v="3"/>
    <x v="3"/>
    <x v="2"/>
    <x v="51"/>
    <s v="Freshwater marshes"/>
    <n v="6410"/>
    <x v="1"/>
    <s v="FDOT District 5                     City of Palm Bay                       Brevard County"/>
    <x v="3"/>
    <x v="1"/>
    <m/>
    <m/>
    <n v="0"/>
    <n v="1"/>
    <n v="15"/>
    <n v="1.0176885924252368"/>
    <n v="2.6648055142687923"/>
    <n v="0.2581956767244033"/>
    <n v="1808.6280343880981"/>
    <n v="2.6648055142687923"/>
    <n v="0.25819544846821102"/>
    <n v="1808.6280343880981"/>
    <n v="2.6648055142687923"/>
    <n v="0.25819544846821102"/>
  </r>
  <r>
    <n v="4177"/>
    <x v="1"/>
    <x v="2"/>
    <x v="3"/>
    <s v="62-304.520 (7), F.A.C."/>
    <x v="3"/>
    <x v="3"/>
    <x v="2"/>
    <x v="53"/>
    <s v="Wet prairies"/>
    <n v="6430"/>
    <x v="1"/>
    <s v="FDOT District 5                                            Brevard County"/>
    <x v="3"/>
    <x v="1"/>
    <m/>
    <m/>
    <n v="0"/>
    <n v="1"/>
    <n v="86"/>
    <n v="15.373774037130227"/>
    <n v="83.852442221224308"/>
    <n v="8.581723325668758"/>
    <n v="40557.23003589992"/>
    <n v="83.852442221224308"/>
    <n v="8.581715739052628"/>
    <n v="40557.23003589992"/>
    <n v="83.852442221224308"/>
    <n v="8.581715739052628"/>
  </r>
  <r>
    <n v="4178"/>
    <x v="1"/>
    <x v="2"/>
    <x v="3"/>
    <s v="62-304.520 (7), F.A.C."/>
    <x v="3"/>
    <x v="3"/>
    <x v="2"/>
    <x v="53"/>
    <s v="Wet prairies"/>
    <n v="6430"/>
    <x v="1"/>
    <s v="FDOT District 5                               Town of Grant-Valkaria             Brevard County"/>
    <x v="3"/>
    <x v="1"/>
    <m/>
    <m/>
    <n v="0"/>
    <n v="1"/>
    <n v="5"/>
    <n v="6.6082366486477473E-2"/>
    <n v="0.51837936906185866"/>
    <n v="6.5349070944140997E-2"/>
    <n v="232.80215632469023"/>
    <n v="0.51837936906185866"/>
    <n v="6.5349013172724096E-2"/>
    <n v="232.80215632469023"/>
    <n v="0.51837936906185866"/>
    <n v="6.5349013172724096E-2"/>
  </r>
  <r>
    <n v="4179"/>
    <x v="1"/>
    <x v="2"/>
    <x v="3"/>
    <s v="62-304.520 (7), F.A.C."/>
    <x v="3"/>
    <x v="3"/>
    <x v="2"/>
    <x v="53"/>
    <s v="Wet prairies"/>
    <n v="6430"/>
    <x v="1"/>
    <s v="FDOT District 5                     City of Palm Bay                       Brevard County"/>
    <x v="3"/>
    <x v="1"/>
    <m/>
    <m/>
    <n v="0"/>
    <n v="1"/>
    <n v="16"/>
    <n v="1.0040982179620024"/>
    <n v="5.3791256842732134"/>
    <n v="0.74113539689656305"/>
    <n v="2529.9675148547467"/>
    <n v="5.3791256842732134"/>
    <n v="0.74113474170068427"/>
    <n v="2529.9675148547467"/>
    <n v="5.3791256842732134"/>
    <n v="0.74113474170068427"/>
  </r>
  <r>
    <n v="4180"/>
    <x v="1"/>
    <x v="2"/>
    <x v="3"/>
    <s v="62-304.520 (7), F.A.C."/>
    <x v="3"/>
    <x v="3"/>
    <x v="2"/>
    <x v="55"/>
    <s v="Mixed scrub-shrub wetland"/>
    <n v="6460"/>
    <x v="1"/>
    <s v="FDOT District 5                                            Brevard County"/>
    <x v="3"/>
    <x v="1"/>
    <m/>
    <m/>
    <n v="0"/>
    <n v="1"/>
    <n v="26"/>
    <n v="3.9464271950213883"/>
    <n v="22.218179430091226"/>
    <n v="2.1083314115718084"/>
    <n v="8919.8820508368881"/>
    <n v="22.218179430091226"/>
    <n v="2.1083295477152721"/>
    <n v="8919.8820508368881"/>
    <n v="22.218179430091226"/>
    <n v="2.1083295477152721"/>
  </r>
  <r>
    <n v="4181"/>
    <x v="1"/>
    <x v="2"/>
    <x v="3"/>
    <s v="62-304.520 (7), F.A.C."/>
    <x v="3"/>
    <x v="3"/>
    <x v="2"/>
    <x v="75"/>
    <s v="Disturbed land"/>
    <n v="7400"/>
    <x v="0"/>
    <s v="FDOT District 5                                            Brevard County"/>
    <x v="3"/>
    <x v="1"/>
    <m/>
    <m/>
    <n v="0"/>
    <n v="1"/>
    <n v="15"/>
    <n v="6.189658325666521"/>
    <n v="20.413901717545784"/>
    <n v="1.9673764939133283"/>
    <n v="11712.535669839766"/>
    <n v="20.413901717545784"/>
    <n v="1.967374754667063"/>
    <n v="11712.535669839766"/>
    <n v="20.413901717545784"/>
    <n v="1.967374754667063"/>
  </r>
  <r>
    <n v="4182"/>
    <x v="1"/>
    <x v="2"/>
    <x v="3"/>
    <s v="62-304.520 (7), F.A.C."/>
    <x v="3"/>
    <x v="3"/>
    <x v="2"/>
    <x v="75"/>
    <s v="Disturbed land"/>
    <n v="7400"/>
    <x v="0"/>
    <s v="FDOT District 5                     City of Palm Bay                       Brevard County"/>
    <x v="3"/>
    <x v="1"/>
    <m/>
    <m/>
    <n v="0"/>
    <n v="1"/>
    <n v="6"/>
    <n v="0.3232111195940775"/>
    <n v="1.1357969369449741"/>
    <n v="0.11192833164668076"/>
    <n v="628.74610687051779"/>
    <n v="1.1357969369449741"/>
    <n v="0.11192823269717439"/>
    <n v="628.74610687051779"/>
    <n v="1.1357969369449741"/>
    <n v="0.11192823269717439"/>
  </r>
  <r>
    <n v="4183"/>
    <x v="1"/>
    <x v="2"/>
    <x v="3"/>
    <s v="62-304.520 (7), F.A.C."/>
    <x v="3"/>
    <x v="3"/>
    <x v="2"/>
    <x v="18"/>
    <s v="Spoil areas"/>
    <n v="7430"/>
    <x v="0"/>
    <s v="Brevard County"/>
    <x v="0"/>
    <x v="1"/>
    <m/>
    <s v="This looks like ROW for FDOT 5"/>
    <n v="0"/>
    <n v="1"/>
    <n v="49"/>
    <n v="3.8300010769960141E-3"/>
    <n v="2.1630554068456129E-2"/>
    <n v="1.9057043744268613E-3"/>
    <n v="9.9308050735546232"/>
    <n v="2.1630554068456129E-2"/>
    <n v="1.9057026897014275E-3"/>
    <n v="9.9308050735546232"/>
    <n v="2.1630554068456129E-2"/>
    <n v="1.9057026897014275E-3"/>
  </r>
  <r>
    <n v="4184"/>
    <x v="1"/>
    <x v="2"/>
    <x v="3"/>
    <s v="62-304.520 (7), F.A.C."/>
    <x v="3"/>
    <x v="3"/>
    <x v="2"/>
    <x v="18"/>
    <s v="Spoil areas"/>
    <n v="7430"/>
    <x v="0"/>
    <s v="FDOT District 5                                            Brevard County"/>
    <x v="3"/>
    <x v="1"/>
    <m/>
    <m/>
    <n v="0"/>
    <n v="1"/>
    <n v="15"/>
    <n v="1.5803419379801003"/>
    <n v="7.7115327745738673"/>
    <n v="1.0065280146826119"/>
    <n v="3586.3163525700629"/>
    <n v="7.7115327745738673"/>
    <n v="1.0065271248681311"/>
    <n v="3586.3163525700629"/>
    <n v="7.7115327745738673"/>
    <n v="1.0065271248681311"/>
  </r>
  <r>
    <n v="4185"/>
    <x v="1"/>
    <x v="2"/>
    <x v="3"/>
    <s v="62-304.520 (7), F.A.C."/>
    <x v="3"/>
    <x v="3"/>
    <x v="2"/>
    <x v="20"/>
    <s v="Roads and Highways"/>
    <n v="8140"/>
    <x v="0"/>
    <s v="FDOT District 4                                              Brevard County"/>
    <x v="3"/>
    <x v="1"/>
    <m/>
    <m/>
    <n v="0"/>
    <n v="1"/>
    <n v="5"/>
    <n v="9.2423699111180035E-2"/>
    <n v="0.65591865315697973"/>
    <n v="7.5210840595415551E-2"/>
    <n v="281.43324413173781"/>
    <n v="0.65591865315697973"/>
    <n v="7.5210774105765807E-2"/>
    <n v="281.43324413173781"/>
    <n v="0.65591865315697973"/>
    <n v="7.5210774105765807E-2"/>
  </r>
  <r>
    <n v="4186"/>
    <x v="1"/>
    <x v="2"/>
    <x v="3"/>
    <s v="62-304.520 (7), F.A.C."/>
    <x v="3"/>
    <x v="3"/>
    <x v="2"/>
    <x v="20"/>
    <s v="Roads and Highways"/>
    <n v="8140"/>
    <x v="0"/>
    <s v="FDOT District 4  FDOT District 5                                            Brevard County"/>
    <x v="3"/>
    <x v="1"/>
    <m/>
    <m/>
    <n v="0"/>
    <n v="1"/>
    <n v="3"/>
    <n v="1.2396272671193241E-2"/>
    <n v="7.8639759970472345E-2"/>
    <n v="8.1853169396390157E-3"/>
    <n v="33.716064219713651"/>
    <n v="7.8639759970472345E-2"/>
    <n v="8.1853097034633102E-3"/>
    <n v="33.716064219713651"/>
    <n v="7.8639759970472345E-2"/>
    <n v="8.1853097034633102E-3"/>
  </r>
  <r>
    <n v="4187"/>
    <x v="1"/>
    <x v="2"/>
    <x v="3"/>
    <s v="62-304.520 (7), F.A.C."/>
    <x v="3"/>
    <x v="3"/>
    <x v="2"/>
    <x v="20"/>
    <s v="Roads and Highways"/>
    <n v="8140"/>
    <x v="0"/>
    <s v="FDOT District 5                                            Brevard County"/>
    <x v="3"/>
    <x v="1"/>
    <m/>
    <m/>
    <n v="0"/>
    <n v="1"/>
    <n v="628"/>
    <n v="171.21276695175592"/>
    <n v="1381.5331109645176"/>
    <n v="178.99716016668233"/>
    <n v="589937.18843932042"/>
    <n v="1381.5331109645176"/>
    <n v="178.99700192541866"/>
    <n v="589937.18843932042"/>
    <n v="1381.5331109645176"/>
    <n v="178.99700192541866"/>
  </r>
  <r>
    <n v="4188"/>
    <x v="1"/>
    <x v="2"/>
    <x v="3"/>
    <s v="62-304.520 (7), F.A.C."/>
    <x v="3"/>
    <x v="3"/>
    <x v="2"/>
    <x v="20"/>
    <s v="Roads and Highways"/>
    <n v="8140"/>
    <x v="0"/>
    <s v="FDOT District 5                               Town of Grant-Valkaria             Brevard County"/>
    <x v="3"/>
    <x v="1"/>
    <m/>
    <m/>
    <n v="0"/>
    <n v="1"/>
    <n v="147"/>
    <n v="29.286303914603945"/>
    <n v="249.45854361237969"/>
    <n v="33.839845334548173"/>
    <n v="108038.38388993792"/>
    <n v="249.45854361237969"/>
    <n v="33.839815418655171"/>
    <n v="108038.38388993792"/>
    <n v="249.45854361237969"/>
    <n v="33.839815418655171"/>
  </r>
  <r>
    <n v="4189"/>
    <x v="1"/>
    <x v="2"/>
    <x v="3"/>
    <s v="62-304.520 (7), F.A.C."/>
    <x v="3"/>
    <x v="3"/>
    <x v="2"/>
    <x v="20"/>
    <s v="Roads and Highways"/>
    <n v="8140"/>
    <x v="0"/>
    <s v="FDOT District 5                     City of Palm Bay                       Brevard County"/>
    <x v="3"/>
    <x v="1"/>
    <m/>
    <m/>
    <n v="0"/>
    <n v="1"/>
    <n v="115"/>
    <n v="32.110220759322743"/>
    <n v="257.57247994516831"/>
    <n v="33.166205382596743"/>
    <n v="111059.71396048341"/>
    <n v="257.57247994516831"/>
    <n v="33.166176062230733"/>
    <n v="111059.71396048341"/>
    <n v="257.57247994516831"/>
    <n v="33.166176062230733"/>
  </r>
  <r>
    <n v="4190"/>
    <x v="1"/>
    <x v="2"/>
    <x v="3"/>
    <s v="62-304.520 (7), F.A.C."/>
    <x v="3"/>
    <x v="3"/>
    <x v="2"/>
    <x v="58"/>
    <s v="Communications"/>
    <n v="8200"/>
    <x v="0"/>
    <s v="FDOT District 5                                            Brevard County"/>
    <x v="3"/>
    <x v="1"/>
    <m/>
    <m/>
    <n v="0"/>
    <n v="1"/>
    <n v="2"/>
    <n v="2.7955427044598979E-2"/>
    <n v="0.20725250036825618"/>
    <n v="2.7391070089198534E-2"/>
    <n v="90.861400024921451"/>
    <n v="0.20725250036825618"/>
    <n v="2.7391045874302987E-2"/>
    <n v="90.861400024921451"/>
    <n v="0.20725250036825618"/>
    <n v="2.7391045874302987E-2"/>
  </r>
  <r>
    <n v="4191"/>
    <x v="1"/>
    <x v="2"/>
    <x v="3"/>
    <s v="62-304.520 (7), F.A.C."/>
    <x v="3"/>
    <x v="3"/>
    <x v="2"/>
    <x v="22"/>
    <s v="Electrical power transmission lines"/>
    <n v="8320"/>
    <x v="0"/>
    <s v="FDOT District 5                                            Brevard County"/>
    <x v="3"/>
    <x v="1"/>
    <m/>
    <m/>
    <n v="0"/>
    <n v="1"/>
    <n v="155"/>
    <n v="23.042496507091474"/>
    <n v="129.52601953432736"/>
    <n v="15.353772345972654"/>
    <n v="59079.644733922309"/>
    <n v="129.52601953432736"/>
    <n v="15.35375877257106"/>
    <n v="59079.644733922309"/>
    <n v="129.52601953432736"/>
    <n v="15.35375877257106"/>
  </r>
  <r>
    <n v="4192"/>
    <x v="1"/>
    <x v="2"/>
    <x v="3"/>
    <s v="62-304.520 (7), F.A.C."/>
    <x v="3"/>
    <x v="3"/>
    <x v="2"/>
    <x v="22"/>
    <s v="Electrical power transmission lines"/>
    <n v="8320"/>
    <x v="0"/>
    <s v="FDOT District 5                               Town of Grant-Valkaria             Brevard County"/>
    <x v="3"/>
    <x v="1"/>
    <m/>
    <m/>
    <n v="0"/>
    <n v="1"/>
    <n v="7"/>
    <n v="0.60302813388701049"/>
    <n v="4.2482197242645716"/>
    <n v="0.51730612569188317"/>
    <n v="1898.600665185053"/>
    <n v="4.2482197242645716"/>
    <n v="0.51730566837080061"/>
    <n v="1898.600665185053"/>
    <n v="4.2482197242645716"/>
    <n v="0.51730566837080061"/>
  </r>
  <r>
    <n v="4193"/>
    <x v="1"/>
    <x v="2"/>
    <x v="3"/>
    <s v="62-304.520 (7), F.A.C."/>
    <x v="3"/>
    <x v="3"/>
    <x v="2"/>
    <x v="22"/>
    <s v="Electrical power transmission lines"/>
    <n v="8320"/>
    <x v="0"/>
    <s v="FDOT District 5                     City of Palm Bay                       Brevard County"/>
    <x v="3"/>
    <x v="1"/>
    <m/>
    <m/>
    <n v="0"/>
    <n v="1"/>
    <n v="62"/>
    <n v="5.8244301939346128"/>
    <n v="35.773751193551057"/>
    <n v="4.1883357105431207"/>
    <n v="16273.074988831633"/>
    <n v="35.773751193551057"/>
    <n v="4.1883320078724449"/>
    <n v="16273.074988831633"/>
    <n v="35.773751193551057"/>
    <n v="4.1883320078724449"/>
  </r>
  <r>
    <n v="4194"/>
    <x v="1"/>
    <x v="2"/>
    <x v="3"/>
    <s v="62-304.520 (7), F.A.C."/>
    <x v="3"/>
    <x v="3"/>
    <x v="28"/>
    <x v="5"/>
    <s v="Residential, Low Density-Less than two dwelling units/acre"/>
    <n v="1000"/>
    <x v="0"/>
    <s v="FWCD                                         Indian River County"/>
    <x v="27"/>
    <x v="1"/>
    <m/>
    <m/>
    <n v="0"/>
    <n v="1"/>
    <n v="40"/>
    <n v="0.87935267003883255"/>
    <n v="6.1061908352432557"/>
    <n v="0.76328116121236267"/>
    <n v="2764.2017011827738"/>
    <n v="6.1061908352432557"/>
    <n v="0.76328048643866753"/>
    <n v="2764.2017011827738"/>
    <n v="6.1061908352432557"/>
    <n v="0.76328048643866753"/>
  </r>
  <r>
    <n v="4195"/>
    <x v="1"/>
    <x v="2"/>
    <x v="3"/>
    <s v="62-304.520 (7), F.A.C."/>
    <x v="3"/>
    <x v="3"/>
    <x v="28"/>
    <x v="5"/>
    <s v="Residential, Low Density-Less than two dwelling units/acre"/>
    <n v="1100"/>
    <x v="0"/>
    <s v="FWCD                                         Indian River County"/>
    <x v="27"/>
    <x v="1"/>
    <m/>
    <m/>
    <n v="0"/>
    <n v="1"/>
    <n v="202"/>
    <n v="14.257018560380551"/>
    <n v="123.60751573220627"/>
    <n v="17.332033993719943"/>
    <n v="50983.501707048817"/>
    <n v="123.60751573220627"/>
    <n v="17.332018671449156"/>
    <n v="50983.501707048817"/>
    <n v="123.60751573220627"/>
    <n v="17.332018671449156"/>
  </r>
  <r>
    <n v="4196"/>
    <x v="1"/>
    <x v="2"/>
    <x v="3"/>
    <s v="62-304.520 (7), F.A.C."/>
    <x v="3"/>
    <x v="3"/>
    <x v="28"/>
    <x v="5"/>
    <s v="Residential, Low Density-Less than two dwelling units/acre"/>
    <n v="1100"/>
    <x v="0"/>
    <s v="FWCD                              City of Fellsmere           Indian River County"/>
    <x v="27"/>
    <x v="1"/>
    <m/>
    <m/>
    <n v="0"/>
    <n v="1"/>
    <n v="38"/>
    <n v="2.3613173124979916"/>
    <n v="22.146177191823814"/>
    <n v="3.139602930902019"/>
    <n v="8940.2955766093255"/>
    <n v="22.146177191823814"/>
    <n v="3.1396001553566739"/>
    <n v="8940.2955766093255"/>
    <n v="22.146177191823814"/>
    <n v="3.1396001553566739"/>
  </r>
  <r>
    <n v="4197"/>
    <x v="1"/>
    <x v="2"/>
    <x v="3"/>
    <s v="62-304.520 (7), F.A.C."/>
    <x v="3"/>
    <x v="3"/>
    <x v="28"/>
    <x v="6"/>
    <s v="Residential, Rural &lt; or = 0.5 dwelling units/acre"/>
    <n v="1000"/>
    <x v="0"/>
    <s v="FWCD                                         Indian River County"/>
    <x v="27"/>
    <x v="1"/>
    <m/>
    <m/>
    <n v="0"/>
    <n v="1"/>
    <n v="72"/>
    <n v="7.4669542200398717E-2"/>
    <n v="0.56613511035685338"/>
    <n v="7.9287181877666368E-2"/>
    <n v="225.36992375974563"/>
    <n v="0.56613511035685338"/>
    <n v="7.9287111784354047E-2"/>
    <n v="225.36992375974563"/>
    <n v="0.56613511035685338"/>
    <n v="7.9287111784354047E-2"/>
  </r>
  <r>
    <n v="4198"/>
    <x v="1"/>
    <x v="2"/>
    <x v="3"/>
    <s v="62-304.520 (7), F.A.C."/>
    <x v="3"/>
    <x v="3"/>
    <x v="28"/>
    <x v="6"/>
    <s v="Residential, Rural &lt; or = 0.5 dwelling units/acre"/>
    <n v="1180"/>
    <x v="0"/>
    <s v="FWCD                                         Indian River County"/>
    <x v="27"/>
    <x v="1"/>
    <m/>
    <m/>
    <n v="0"/>
    <n v="1"/>
    <n v="380"/>
    <n v="31.460009273809526"/>
    <n v="262.70504441924459"/>
    <n v="36.916867464794286"/>
    <n v="109234.66380942447"/>
    <n v="262.70504441924459"/>
    <n v="36.916834828680109"/>
    <n v="109234.66380942447"/>
    <n v="262.70504441924459"/>
    <n v="36.916834828680109"/>
  </r>
  <r>
    <n v="4199"/>
    <x v="1"/>
    <x v="2"/>
    <x v="3"/>
    <s v="62-304.520 (7), F.A.C."/>
    <x v="3"/>
    <x v="3"/>
    <x v="28"/>
    <x v="6"/>
    <s v="Residential, Rural &lt; or = 0.5 dwelling units/acre"/>
    <n v="1180"/>
    <x v="0"/>
    <s v="FWCD                                        FWCD Indian River County"/>
    <x v="27"/>
    <x v="1"/>
    <m/>
    <m/>
    <n v="0"/>
    <n v="1"/>
    <n v="3"/>
    <n v="2.3593335690335324E-2"/>
    <n v="0.20605656002736777"/>
    <n v="2.9225975117711821E-2"/>
    <n v="89.120803041022256"/>
    <n v="0.20605656002736777"/>
    <n v="2.9225949280680567E-2"/>
    <n v="89.120803041022256"/>
    <n v="0.20605656002736777"/>
    <n v="2.9225949280680567E-2"/>
  </r>
  <r>
    <n v="4200"/>
    <x v="1"/>
    <x v="2"/>
    <x v="3"/>
    <s v="62-304.520 (7), F.A.C."/>
    <x v="3"/>
    <x v="3"/>
    <x v="28"/>
    <x v="6"/>
    <s v="Residential, Rural &lt; or = 0.5 dwelling units/acre"/>
    <n v="1180"/>
    <x v="0"/>
    <s v="FWCD                              City of Fellsmere           Indian River County"/>
    <x v="27"/>
    <x v="1"/>
    <m/>
    <m/>
    <n v="0"/>
    <n v="1"/>
    <n v="2"/>
    <n v="2.2017179210889672E-2"/>
    <n v="0.19611061475136551"/>
    <n v="2.7938104976620307E-2"/>
    <n v="84.32161089168936"/>
    <n v="0.19611061475136551"/>
    <n v="2.7938080278122255E-2"/>
    <n v="84.32161089168936"/>
    <n v="0.19611061475136551"/>
    <n v="2.7938080278122255E-2"/>
  </r>
  <r>
    <n v="4201"/>
    <x v="1"/>
    <x v="2"/>
    <x v="3"/>
    <s v="62-304.520 (7), F.A.C."/>
    <x v="3"/>
    <x v="3"/>
    <x v="28"/>
    <x v="6"/>
    <s v="Residential, Rural &lt; or = 0.5 dwelling units/acre"/>
    <n v="1180"/>
    <x v="0"/>
    <s v="FWCD                              City of Fellsmere          FWCD Indian River County"/>
    <x v="27"/>
    <x v="1"/>
    <m/>
    <m/>
    <n v="0"/>
    <n v="1"/>
    <n v="1"/>
    <n v="1.6575966927935001E-2"/>
    <n v="0.14642211062949315"/>
    <n v="2.0334220600189662E-2"/>
    <n v="62.446287571240269"/>
    <n v="0.14642211062949315"/>
    <n v="2.0334202623855602E-2"/>
    <n v="62.446287571240269"/>
    <n v="0.14642211062949315"/>
    <n v="2.0334202623855602E-2"/>
  </r>
  <r>
    <n v="4202"/>
    <x v="1"/>
    <x v="2"/>
    <x v="3"/>
    <s v="62-304.520 (7), F.A.C."/>
    <x v="3"/>
    <x v="3"/>
    <x v="28"/>
    <x v="8"/>
    <s v="Residential, Medium Density-Two-five dwellingunits per acre"/>
    <n v="1000"/>
    <x v="0"/>
    <s v="FWCD                                         Indian River County"/>
    <x v="27"/>
    <x v="1"/>
    <m/>
    <m/>
    <n v="0"/>
    <n v="1"/>
    <n v="15"/>
    <n v="1.6593917105915449E-3"/>
    <n v="1.4922564844289542E-2"/>
    <n v="2.2458880456550181E-3"/>
    <n v="5.8301224011969239"/>
    <n v="1.4922564844289542E-2"/>
    <n v="2.2458860601924395E-3"/>
    <n v="5.8301224011969239"/>
    <n v="1.4922564844289542E-2"/>
    <n v="2.2458860601924395E-3"/>
  </r>
  <r>
    <n v="4203"/>
    <x v="1"/>
    <x v="2"/>
    <x v="3"/>
    <s v="62-304.520 (7), F.A.C."/>
    <x v="3"/>
    <x v="3"/>
    <x v="28"/>
    <x v="8"/>
    <s v="Residential, Medium Density-Two-five dwellingunits per acre"/>
    <n v="1200"/>
    <x v="0"/>
    <s v="FWCD                                         Indian River County"/>
    <x v="27"/>
    <x v="1"/>
    <m/>
    <m/>
    <n v="0"/>
    <n v="1"/>
    <n v="53"/>
    <n v="3.3352122010318856"/>
    <n v="31.550001539546134"/>
    <n v="4.6259921872026517"/>
    <n v="12173.641832744615"/>
    <n v="31.550001539546134"/>
    <n v="4.6259880976246421"/>
    <n v="12173.641832744615"/>
    <n v="31.550001539546134"/>
    <n v="4.6259880976246421"/>
  </r>
  <r>
    <n v="4204"/>
    <x v="1"/>
    <x v="2"/>
    <x v="3"/>
    <s v="62-304.520 (7), F.A.C."/>
    <x v="3"/>
    <x v="3"/>
    <x v="28"/>
    <x v="8"/>
    <s v="Residential, Medium Density-Two-five dwellingunits per acre"/>
    <n v="1200"/>
    <x v="0"/>
    <s v="FWCD                              City of Fellsmere           Indian River County"/>
    <x v="27"/>
    <x v="1"/>
    <m/>
    <m/>
    <n v="0"/>
    <n v="1"/>
    <n v="296"/>
    <n v="26.120123281689821"/>
    <n v="258.60874695606628"/>
    <n v="38.301453819374444"/>
    <n v="99708.996032383904"/>
    <n v="258.60874695606628"/>
    <n v="38.301419959225797"/>
    <n v="99708.996032383904"/>
    <n v="258.60874695606628"/>
    <n v="38.301419959225797"/>
  </r>
  <r>
    <n v="4205"/>
    <x v="1"/>
    <x v="2"/>
    <x v="3"/>
    <s v="62-304.520 (7), F.A.C."/>
    <x v="3"/>
    <x v="3"/>
    <x v="28"/>
    <x v="9"/>
    <s v="Fixed Single Family Units"/>
    <n v="1000"/>
    <x v="0"/>
    <s v="FWCD                                         Indian River County"/>
    <x v="27"/>
    <x v="1"/>
    <m/>
    <m/>
    <n v="0"/>
    <n v="1"/>
    <n v="234"/>
    <n v="7.8898140137265385"/>
    <n v="68.053494234769644"/>
    <n v="9.8930522666889082"/>
    <n v="26462.492429159644"/>
    <n v="68.053494234769644"/>
    <n v="9.8930435208010348"/>
    <n v="26462.492429159644"/>
    <n v="68.053494234769644"/>
    <n v="9.8930435208010348"/>
  </r>
  <r>
    <n v="4206"/>
    <x v="1"/>
    <x v="2"/>
    <x v="3"/>
    <s v="62-304.520 (7), F.A.C."/>
    <x v="3"/>
    <x v="3"/>
    <x v="28"/>
    <x v="9"/>
    <s v="Fixed Single Family Units"/>
    <n v="1000"/>
    <x v="0"/>
    <s v="FWCD                              City of Fellsmere           Indian River County"/>
    <x v="27"/>
    <x v="1"/>
    <m/>
    <m/>
    <n v="0"/>
    <n v="1"/>
    <n v="7"/>
    <n v="8.1514740012191569E-2"/>
    <n v="0.72442265609809198"/>
    <n v="0.10236987266725699"/>
    <n v="283.67914818209618"/>
    <n v="0.72442265609809198"/>
    <n v="0.10236978216784337"/>
    <n v="283.67914818209618"/>
    <n v="0.72442265609809198"/>
    <n v="0.10236978216784337"/>
  </r>
  <r>
    <n v="4207"/>
    <x v="1"/>
    <x v="2"/>
    <x v="3"/>
    <s v="62-304.520 (7), F.A.C."/>
    <x v="3"/>
    <x v="3"/>
    <x v="28"/>
    <x v="9"/>
    <s v="Fixed Single Family Units"/>
    <n v="1210"/>
    <x v="0"/>
    <s v="FWCD                                         Indian River County"/>
    <x v="27"/>
    <x v="1"/>
    <m/>
    <m/>
    <n v="0"/>
    <n v="1"/>
    <n v="998"/>
    <n v="34.988856712054734"/>
    <n v="303.1080059652835"/>
    <n v="42.518193703126279"/>
    <n v="121387.56572043507"/>
    <n v="303.1080059652835"/>
    <n v="42.518156115196447"/>
    <n v="121387.56572043507"/>
    <n v="303.1080059652835"/>
    <n v="42.518156115196447"/>
  </r>
  <r>
    <n v="4208"/>
    <x v="1"/>
    <x v="2"/>
    <x v="3"/>
    <s v="62-304.520 (7), F.A.C."/>
    <x v="3"/>
    <x v="3"/>
    <x v="28"/>
    <x v="9"/>
    <s v="Fixed Single Family Units"/>
    <n v="1210"/>
    <x v="0"/>
    <s v="FWCD                                        FWCD Indian River County"/>
    <x v="27"/>
    <x v="1"/>
    <m/>
    <m/>
    <n v="0"/>
    <n v="1"/>
    <n v="1"/>
    <n v="4.0892597591196302E-5"/>
    <n v="2.2219602440493871E-4"/>
    <n v="2.6548234382682988E-5"/>
    <n v="0.10291131642088888"/>
    <n v="2.2219602440493871E-4"/>
    <n v="2.6548210912890801E-5"/>
    <n v="0.10291131642088888"/>
    <n v="2.2219602440493871E-4"/>
    <n v="2.6548210912890801E-5"/>
  </r>
  <r>
    <n v="4209"/>
    <x v="1"/>
    <x v="2"/>
    <x v="3"/>
    <s v="62-304.520 (7), F.A.C."/>
    <x v="3"/>
    <x v="3"/>
    <x v="28"/>
    <x v="9"/>
    <s v="Fixed Single Family Units"/>
    <n v="1210"/>
    <x v="0"/>
    <s v="FWCD                              City of Fellsmere           Indian River County"/>
    <x v="27"/>
    <x v="1"/>
    <m/>
    <m/>
    <n v="0"/>
    <n v="1"/>
    <n v="109"/>
    <n v="1.7582803604433401"/>
    <n v="16.888443331607309"/>
    <n v="2.5352959493351772"/>
    <n v="6486.5022646259222"/>
    <n v="16.888443331607309"/>
    <n v="2.5352937080234468"/>
    <n v="6486.5022646259222"/>
    <n v="16.888443331607309"/>
    <n v="2.5352937080234468"/>
  </r>
  <r>
    <n v="4210"/>
    <x v="1"/>
    <x v="2"/>
    <x v="3"/>
    <s v="62-304.520 (7), F.A.C."/>
    <x v="3"/>
    <x v="3"/>
    <x v="28"/>
    <x v="62"/>
    <s v="Residential, High Density"/>
    <n v="1000"/>
    <x v="0"/>
    <s v="FWCD                              City of Fellsmere           Indian River County"/>
    <x v="27"/>
    <x v="1"/>
    <m/>
    <m/>
    <n v="0"/>
    <n v="1"/>
    <n v="2"/>
    <n v="2.1935450044041269E-4"/>
    <n v="2.2516652928477481E-3"/>
    <n v="4.0131770194814652E-4"/>
    <n v="0.77169317501038093"/>
    <n v="2.2516652928477481E-3"/>
    <n v="4.0131734716586902E-4"/>
    <n v="0.77169317501038093"/>
    <n v="2.2516652928477481E-3"/>
    <n v="4.0131734716586902E-4"/>
  </r>
  <r>
    <n v="4211"/>
    <x v="1"/>
    <x v="2"/>
    <x v="3"/>
    <s v="62-304.520 (7), F.A.C."/>
    <x v="3"/>
    <x v="3"/>
    <x v="28"/>
    <x v="62"/>
    <s v="Residential, High Density"/>
    <n v="1300"/>
    <x v="0"/>
    <s v="FWCD                                         Indian River County"/>
    <x v="27"/>
    <x v="1"/>
    <m/>
    <m/>
    <n v="0"/>
    <n v="1"/>
    <n v="2"/>
    <n v="4.8916925579186699E-2"/>
    <n v="0.40876055921564725"/>
    <n v="6.0587439288167969E-2"/>
    <n v="189.637618121412"/>
    <n v="0.40876055921564725"/>
    <n v="6.0587385726240103E-2"/>
    <n v="189.637618121412"/>
    <n v="0.40876055921564725"/>
    <n v="6.0587385726240103E-2"/>
  </r>
  <r>
    <n v="4212"/>
    <x v="1"/>
    <x v="2"/>
    <x v="3"/>
    <s v="62-304.520 (7), F.A.C."/>
    <x v="3"/>
    <x v="3"/>
    <x v="28"/>
    <x v="62"/>
    <s v="Residential, High Density"/>
    <n v="1300"/>
    <x v="0"/>
    <s v="FWCD                              City of Fellsmere           Indian River County"/>
    <x v="27"/>
    <x v="1"/>
    <m/>
    <m/>
    <n v="0"/>
    <n v="1"/>
    <n v="26"/>
    <n v="1.3362222276813518"/>
    <n v="14.052694883351812"/>
    <n v="2.5740411690956284"/>
    <n v="5071.3510401019867"/>
    <n v="14.052694883351812"/>
    <n v="2.5740388935314424"/>
    <n v="5071.3510401019867"/>
    <n v="14.052694883351812"/>
    <n v="2.5740388935314424"/>
  </r>
  <r>
    <n v="4213"/>
    <x v="1"/>
    <x v="2"/>
    <x v="3"/>
    <s v="62-304.520 (7), F.A.C."/>
    <x v="3"/>
    <x v="3"/>
    <x v="28"/>
    <x v="63"/>
    <s v="Mobile Home Units"/>
    <n v="1000"/>
    <x v="0"/>
    <s v="FWCD                                         Indian River County"/>
    <x v="27"/>
    <x v="1"/>
    <m/>
    <m/>
    <n v="0"/>
    <n v="1"/>
    <n v="1"/>
    <n v="2.82171311422137E-4"/>
    <n v="2.2844301000966897E-3"/>
    <n v="3.5402677739653599E-4"/>
    <n v="0.89164233881045607"/>
    <n v="2.2844301000966897E-3"/>
    <n v="3.5402646442148701E-4"/>
    <n v="0.89164233881045607"/>
    <n v="2.2844301000966897E-3"/>
    <n v="3.5402646442148701E-4"/>
  </r>
  <r>
    <n v="4214"/>
    <x v="1"/>
    <x v="2"/>
    <x v="3"/>
    <s v="62-304.520 (7), F.A.C."/>
    <x v="3"/>
    <x v="3"/>
    <x v="28"/>
    <x v="63"/>
    <s v="Mobile Home Units"/>
    <n v="1320"/>
    <x v="0"/>
    <s v="FWCD                                         Indian River County"/>
    <x v="27"/>
    <x v="1"/>
    <m/>
    <m/>
    <n v="0"/>
    <n v="1"/>
    <n v="23"/>
    <n v="1.6422943313806866"/>
    <n v="14.670084401128836"/>
    <n v="2.3956690333158455"/>
    <n v="5665.917195600342"/>
    <n v="14.670084401128836"/>
    <n v="2.3956669154403771"/>
    <n v="5665.917195600342"/>
    <n v="14.670084401128836"/>
    <n v="2.3956669154403771"/>
  </r>
  <r>
    <n v="4215"/>
    <x v="1"/>
    <x v="2"/>
    <x v="3"/>
    <s v="62-304.520 (7), F.A.C."/>
    <x v="3"/>
    <x v="3"/>
    <x v="28"/>
    <x v="63"/>
    <s v="Mobile Home Units"/>
    <n v="1320"/>
    <x v="0"/>
    <s v="FWCD                              City of Fellsmere           Indian River County"/>
    <x v="27"/>
    <x v="1"/>
    <m/>
    <m/>
    <n v="0"/>
    <n v="1"/>
    <n v="43"/>
    <n v="1.5154003966910723"/>
    <n v="15.624378272111418"/>
    <n v="2.5926453575744057"/>
    <n v="5777.5895348260774"/>
    <n v="15.624378272111418"/>
    <n v="2.5926430655633057"/>
    <n v="5777.5895348260774"/>
    <n v="15.624378272111418"/>
    <n v="2.5926430655633057"/>
  </r>
  <r>
    <n v="4216"/>
    <x v="1"/>
    <x v="2"/>
    <x v="3"/>
    <s v="62-304.520 (7), F.A.C."/>
    <x v="3"/>
    <x v="3"/>
    <x v="28"/>
    <x v="10"/>
    <s v="Residential, High density; Multiple Dwelling Units, Low Rise &lt;Two stories or less&gt;"/>
    <n v="1330"/>
    <x v="0"/>
    <s v="FWCD                              City of Fellsmere           Indian River County"/>
    <x v="27"/>
    <x v="1"/>
    <m/>
    <m/>
    <n v="0"/>
    <n v="1"/>
    <n v="15"/>
    <n v="0.6488957305466313"/>
    <n v="7.4851511981449246"/>
    <n v="1.481230435275076"/>
    <n v="2451.3151904766546"/>
    <n v="7.4851511981449246"/>
    <n v="1.4812291258030394"/>
    <n v="2451.3151904766546"/>
    <n v="7.4851511981449246"/>
    <n v="1.4812291258030394"/>
  </r>
  <r>
    <n v="4217"/>
    <x v="1"/>
    <x v="2"/>
    <x v="3"/>
    <s v="62-304.520 (7), F.A.C."/>
    <x v="3"/>
    <x v="3"/>
    <x v="28"/>
    <x v="82"/>
    <s v="High Density Under Construction"/>
    <n v="1390"/>
    <x v="0"/>
    <s v="FWCD                              City of Fellsmere           Indian River County"/>
    <x v="27"/>
    <x v="1"/>
    <m/>
    <m/>
    <n v="0"/>
    <n v="1"/>
    <n v="4"/>
    <n v="0.54735163489053851"/>
    <n v="6.0005887479839686"/>
    <n v="1.1482836092648461"/>
    <n v="2042.1887080811136"/>
    <n v="6.0005887479839686"/>
    <n v="1.148282594132265"/>
    <n v="2042.1887080811136"/>
    <n v="6.0005887479839686"/>
    <n v="1.148282594132265"/>
  </r>
  <r>
    <n v="4218"/>
    <x v="1"/>
    <x v="2"/>
    <x v="3"/>
    <s v="62-304.520 (7), F.A.C."/>
    <x v="3"/>
    <x v="3"/>
    <x v="28"/>
    <x v="11"/>
    <s v="Commercial and Services"/>
    <n v="1000"/>
    <x v="0"/>
    <s v="FWCD                                         Indian River County"/>
    <x v="27"/>
    <x v="1"/>
    <m/>
    <m/>
    <n v="0"/>
    <n v="1"/>
    <n v="1"/>
    <n v="5.0678430388111201E-6"/>
    <n v="4.7424646657226998E-5"/>
    <n v="6.5743671738857808E-6"/>
    <n v="1.9627090480892204E-2"/>
    <n v="4.7424646657226998E-5"/>
    <n v="6.57436136185968E-6"/>
    <n v="1.9627090480892204E-2"/>
    <n v="4.7424646657226998E-5"/>
    <n v="6.57436136185968E-6"/>
  </r>
  <r>
    <n v="4219"/>
    <x v="1"/>
    <x v="2"/>
    <x v="3"/>
    <s v="62-304.520 (7), F.A.C."/>
    <x v="3"/>
    <x v="3"/>
    <x v="28"/>
    <x v="11"/>
    <s v="Commercial and Services"/>
    <n v="1000"/>
    <x v="0"/>
    <s v="FWCD                              City of Fellsmere           Indian River County"/>
    <x v="27"/>
    <x v="1"/>
    <m/>
    <m/>
    <n v="0"/>
    <n v="1"/>
    <n v="2"/>
    <n v="7.7450025654090694E-5"/>
    <n v="5.7460731051351582E-4"/>
    <n v="8.9229458431209371E-5"/>
    <n v="0.22584357167542532"/>
    <n v="5.7460731051351582E-4"/>
    <n v="8.9229379548492809E-5"/>
    <n v="0.22584357167542532"/>
    <n v="5.7460731051351582E-4"/>
    <n v="8.9229379548492809E-5"/>
  </r>
  <r>
    <n v="4220"/>
    <x v="1"/>
    <x v="2"/>
    <x v="3"/>
    <s v="62-304.520 (7), F.A.C."/>
    <x v="3"/>
    <x v="3"/>
    <x v="28"/>
    <x v="11"/>
    <s v="Commercial and Services"/>
    <n v="1400"/>
    <x v="0"/>
    <s v="FWCD                                         Indian River County"/>
    <x v="27"/>
    <x v="1"/>
    <m/>
    <m/>
    <n v="0"/>
    <n v="1"/>
    <n v="9"/>
    <n v="1.5169692826969861"/>
    <n v="15.37078508190144"/>
    <n v="2.0292409683625392"/>
    <n v="5428.5954614208304"/>
    <n v="15.37078508190144"/>
    <n v="2.029239174425387"/>
    <n v="5428.5954614208304"/>
    <n v="15.37078508190144"/>
    <n v="2.029239174425387"/>
  </r>
  <r>
    <n v="4221"/>
    <x v="1"/>
    <x v="2"/>
    <x v="3"/>
    <s v="62-304.520 (7), F.A.C."/>
    <x v="3"/>
    <x v="3"/>
    <x v="28"/>
    <x v="11"/>
    <s v="Commercial and Services"/>
    <n v="1400"/>
    <x v="0"/>
    <s v="FWCD                              City of Fellsmere           Indian River County"/>
    <x v="27"/>
    <x v="1"/>
    <m/>
    <m/>
    <n v="0"/>
    <n v="1"/>
    <n v="34"/>
    <n v="1.8725621930191829"/>
    <n v="17.974229832426495"/>
    <n v="2.4474334779885023"/>
    <n v="7241.3062179252156"/>
    <n v="17.974229832426495"/>
    <n v="2.4474313143510109"/>
    <n v="7241.3062179252156"/>
    <n v="17.974229832426495"/>
    <n v="2.4474313143510109"/>
  </r>
  <r>
    <n v="4222"/>
    <x v="1"/>
    <x v="2"/>
    <x v="3"/>
    <s v="62-304.520 (7), F.A.C."/>
    <x v="3"/>
    <x v="3"/>
    <x v="28"/>
    <x v="64"/>
    <s v="Retail Sales and Services"/>
    <n v="1000"/>
    <x v="0"/>
    <s v="FWCD                              City of Fellsmere           Indian River County"/>
    <x v="27"/>
    <x v="1"/>
    <m/>
    <m/>
    <n v="0"/>
    <n v="1"/>
    <n v="3"/>
    <n v="3.0844145305314115E-3"/>
    <n v="2.3138764040312919E-2"/>
    <n v="3.2724697726700795E-3"/>
    <n v="10.82480439297184"/>
    <n v="2.3138764040312919E-2"/>
    <n v="3.2724668796646631E-3"/>
    <n v="10.82480439297184"/>
    <n v="2.3138764040312919E-2"/>
    <n v="3.2724668796646631E-3"/>
  </r>
  <r>
    <n v="4223"/>
    <x v="1"/>
    <x v="2"/>
    <x v="3"/>
    <s v="62-304.520 (7), F.A.C."/>
    <x v="3"/>
    <x v="3"/>
    <x v="28"/>
    <x v="64"/>
    <s v="Retail Sales and Services"/>
    <n v="1410"/>
    <x v="0"/>
    <s v="FWCD                              City of Fellsmere           Indian River County"/>
    <x v="27"/>
    <x v="1"/>
    <m/>
    <m/>
    <n v="0"/>
    <n v="1"/>
    <n v="9"/>
    <n v="0.2922595578566497"/>
    <n v="2.5180358637930373"/>
    <n v="0.3472335724265585"/>
    <n v="1088.7956505675752"/>
    <n v="2.5180358637930373"/>
    <n v="0.34723326545699917"/>
    <n v="1088.7956505675752"/>
    <n v="2.5180358637930373"/>
    <n v="0.34723326545699917"/>
  </r>
  <r>
    <n v="4224"/>
    <x v="1"/>
    <x v="2"/>
    <x v="3"/>
    <s v="62-304.520 (7), F.A.C."/>
    <x v="3"/>
    <x v="3"/>
    <x v="28"/>
    <x v="65"/>
    <s v="Wholesale Sales and Services &lt;Excluding warehouses associated with industrial use&gt;"/>
    <n v="1420"/>
    <x v="0"/>
    <s v="FWCD                              City of Fellsmere           Indian River County"/>
    <x v="27"/>
    <x v="1"/>
    <m/>
    <m/>
    <n v="0"/>
    <n v="1"/>
    <n v="7"/>
    <n v="0.2804113649906772"/>
    <n v="2.5706131346946268"/>
    <n v="0.34700855811788545"/>
    <n v="1087.321220607028"/>
    <n v="2.5706131346946268"/>
    <n v="0.34700825134724894"/>
    <n v="1087.321220607028"/>
    <n v="2.5706131346946268"/>
    <n v="0.34700825134724894"/>
  </r>
  <r>
    <n v="4225"/>
    <x v="1"/>
    <x v="2"/>
    <x v="3"/>
    <s v="62-304.520 (7), F.A.C."/>
    <x v="3"/>
    <x v="3"/>
    <x v="28"/>
    <x v="66"/>
    <s v="Professional Services"/>
    <n v="1000"/>
    <x v="0"/>
    <s v="FWCD                              City of Fellsmere           Indian River County"/>
    <x v="27"/>
    <x v="1"/>
    <m/>
    <m/>
    <n v="0"/>
    <n v="1"/>
    <n v="1"/>
    <n v="1.2459220901970199E-4"/>
    <n v="8.8535419830273131E-4"/>
    <n v="1.331171894829959E-4"/>
    <n v="0.35791420746867564"/>
    <n v="8.8535419830273131E-4"/>
    <n v="1.3311707180161899E-4"/>
    <n v="0.35791420746867564"/>
    <n v="8.8535419830273131E-4"/>
    <n v="1.3311707180161899E-4"/>
  </r>
  <r>
    <n v="4226"/>
    <x v="1"/>
    <x v="2"/>
    <x v="3"/>
    <s v="62-304.520 (7), F.A.C."/>
    <x v="3"/>
    <x v="3"/>
    <x v="28"/>
    <x v="66"/>
    <s v="Professional Services"/>
    <n v="1430"/>
    <x v="0"/>
    <s v="FWCD                              City of Fellsmere           Indian River County"/>
    <x v="27"/>
    <x v="1"/>
    <m/>
    <m/>
    <n v="0"/>
    <n v="1"/>
    <n v="5"/>
    <n v="0.1445569213093916"/>
    <n v="1.2993851392099962"/>
    <n v="0.17736721102429609"/>
    <n v="560.64671964274419"/>
    <n v="1.2993851392099962"/>
    <n v="0.17736705422397822"/>
    <n v="560.64671964274419"/>
    <n v="1.2993851392099962"/>
    <n v="0.17736705422397822"/>
  </r>
  <r>
    <n v="4227"/>
    <x v="1"/>
    <x v="2"/>
    <x v="3"/>
    <s v="62-304.520 (7), F.A.C."/>
    <x v="3"/>
    <x v="3"/>
    <x v="28"/>
    <x v="67"/>
    <s v="Tourist Services"/>
    <n v="1000"/>
    <x v="0"/>
    <s v="FWCD                              City of Fellsmere           Indian River County"/>
    <x v="27"/>
    <x v="1"/>
    <m/>
    <m/>
    <n v="0"/>
    <n v="1"/>
    <n v="2"/>
    <n v="3.610036834553914E-2"/>
    <n v="0.30741969050747764"/>
    <n v="4.0347362943546218E-2"/>
    <n v="106.36382108741132"/>
    <n v="0.30741969050747764"/>
    <n v="4.0347327274724995E-2"/>
    <n v="106.36382108741132"/>
    <n v="0.30741969050747764"/>
    <n v="4.0347327274724995E-2"/>
  </r>
  <r>
    <n v="4228"/>
    <x v="1"/>
    <x v="2"/>
    <x v="3"/>
    <s v="62-304.520 (7), F.A.C."/>
    <x v="3"/>
    <x v="3"/>
    <x v="28"/>
    <x v="67"/>
    <s v="Tourist Services"/>
    <n v="1450"/>
    <x v="0"/>
    <s v="FWCD                                         Indian River County"/>
    <x v="27"/>
    <x v="1"/>
    <m/>
    <m/>
    <n v="0"/>
    <n v="1"/>
    <n v="1"/>
    <n v="4.1367200985984001E-4"/>
    <n v="1.8187121937588103E-3"/>
    <n v="1.7051789802899551E-4"/>
    <n v="0.84191025496429239"/>
    <n v="1.8187121937588103E-3"/>
    <n v="1.7051774728376801E-4"/>
    <n v="0.84191025496429239"/>
    <n v="1.8187121937588103E-3"/>
    <n v="1.7051774728376801E-4"/>
  </r>
  <r>
    <n v="4229"/>
    <x v="1"/>
    <x v="2"/>
    <x v="3"/>
    <s v="62-304.520 (7), F.A.C."/>
    <x v="3"/>
    <x v="3"/>
    <x v="28"/>
    <x v="67"/>
    <s v="Tourist Services"/>
    <n v="1450"/>
    <x v="0"/>
    <s v="FWCD                              City of Fellsmere           Indian River County"/>
    <x v="27"/>
    <x v="1"/>
    <m/>
    <m/>
    <n v="0"/>
    <n v="1"/>
    <n v="10"/>
    <n v="0.72299580411260411"/>
    <n v="5.5804467096503494"/>
    <n v="0.66751358846392328"/>
    <n v="2077.5118185772499"/>
    <n v="5.5804467096503494"/>
    <n v="0.66751299835292011"/>
    <n v="2077.5118185772499"/>
    <n v="5.5804467096503494"/>
    <n v="0.66751299835292011"/>
  </r>
  <r>
    <n v="4230"/>
    <x v="1"/>
    <x v="2"/>
    <x v="3"/>
    <s v="62-304.520 (7), F.A.C."/>
    <x v="3"/>
    <x v="3"/>
    <x v="28"/>
    <x v="68"/>
    <s v="Other Light Industrial"/>
    <n v="1000"/>
    <x v="0"/>
    <s v="FWCD                              City of Fellsmere           Indian River County"/>
    <x v="27"/>
    <x v="1"/>
    <m/>
    <m/>
    <n v="0"/>
    <n v="1"/>
    <n v="1"/>
    <n v="1.4856274439188201E-3"/>
    <n v="1.2216272533349481E-2"/>
    <n v="1.7370367479677697E-3"/>
    <n v="5.33033806803786"/>
    <n v="1.2216272533349481E-2"/>
    <n v="1.7370352123518399E-3"/>
    <n v="5.33033806803786"/>
    <n v="1.2216272533349481E-2"/>
    <n v="1.7370352123518399E-3"/>
  </r>
  <r>
    <n v="4231"/>
    <x v="1"/>
    <x v="2"/>
    <x v="3"/>
    <s v="62-304.520 (7), F.A.C."/>
    <x v="3"/>
    <x v="3"/>
    <x v="28"/>
    <x v="68"/>
    <s v="Other Light Industrial"/>
    <n v="1550"/>
    <x v="0"/>
    <s v="FWCD                                         Indian River County"/>
    <x v="27"/>
    <x v="1"/>
    <m/>
    <m/>
    <n v="0"/>
    <n v="1"/>
    <n v="2"/>
    <n v="3.5258537170408659E-2"/>
    <n v="0.29153580571038273"/>
    <n v="4.150848960697516E-2"/>
    <n v="126.99465003896316"/>
    <n v="0.29153580571038273"/>
    <n v="4.1508452911667784E-2"/>
    <n v="126.99465003896316"/>
    <n v="0.29153580571038273"/>
    <n v="4.1508452911667784E-2"/>
  </r>
  <r>
    <n v="4232"/>
    <x v="1"/>
    <x v="2"/>
    <x v="3"/>
    <s v="62-304.520 (7), F.A.C."/>
    <x v="3"/>
    <x v="3"/>
    <x v="28"/>
    <x v="68"/>
    <s v="Other Light Industrial"/>
    <n v="1550"/>
    <x v="0"/>
    <s v="FWCD                              City of Fellsmere           Indian River County"/>
    <x v="27"/>
    <x v="1"/>
    <m/>
    <m/>
    <n v="0"/>
    <n v="1"/>
    <n v="7"/>
    <n v="0.96634974422471054"/>
    <n v="8.4191113036324285"/>
    <n v="1.196101324864594"/>
    <n v="3698.5057931965762"/>
    <n v="8.4191113036324285"/>
    <n v="1.1961002674590739"/>
    <n v="3698.5057931965762"/>
    <n v="8.4191113036324285"/>
    <n v="1.1961002674590739"/>
  </r>
  <r>
    <n v="4233"/>
    <x v="1"/>
    <x v="2"/>
    <x v="3"/>
    <s v="62-304.520 (7), F.A.C."/>
    <x v="3"/>
    <x v="3"/>
    <x v="28"/>
    <x v="69"/>
    <s v="Institutional (Educational,religious,health and military facilities)"/>
    <n v="1700"/>
    <x v="0"/>
    <s v="FWCD                                         Indian River County"/>
    <x v="27"/>
    <x v="1"/>
    <m/>
    <m/>
    <n v="0"/>
    <n v="1"/>
    <n v="4"/>
    <n v="0.11237083709676284"/>
    <n v="0.91465280609056088"/>
    <n v="0.1223509757787129"/>
    <n v="428.79079341329219"/>
    <n v="0.91465280609056088"/>
    <n v="0.12235086761513662"/>
    <n v="428.79079341329219"/>
    <n v="0.91465280609056088"/>
    <n v="0.12235086761513662"/>
  </r>
  <r>
    <n v="4234"/>
    <x v="1"/>
    <x v="2"/>
    <x v="3"/>
    <s v="62-304.520 (7), F.A.C."/>
    <x v="3"/>
    <x v="3"/>
    <x v="28"/>
    <x v="69"/>
    <s v="Institutional (Educational,religious,health and military facilities)"/>
    <n v="1700"/>
    <x v="0"/>
    <s v="FWCD                              City of Fellsmere           Indian River County"/>
    <x v="27"/>
    <x v="1"/>
    <m/>
    <m/>
    <n v="0"/>
    <n v="1"/>
    <n v="25"/>
    <n v="1.50827510610796"/>
    <n v="12.801818944570121"/>
    <n v="1.8330797095992222"/>
    <n v="5535.2852866963904"/>
    <n v="12.801818944570121"/>
    <n v="1.8330780890771454"/>
    <n v="5535.2852866963904"/>
    <n v="12.801818944570121"/>
    <n v="1.8330780890771454"/>
  </r>
  <r>
    <n v="4235"/>
    <x v="1"/>
    <x v="2"/>
    <x v="3"/>
    <s v="62-304.520 (7), F.A.C."/>
    <x v="3"/>
    <x v="3"/>
    <x v="28"/>
    <x v="70"/>
    <s v="Educational Facilities"/>
    <n v="1710"/>
    <x v="0"/>
    <s v="FWCD                              City of Fellsmere           Indian River County"/>
    <x v="27"/>
    <x v="1"/>
    <m/>
    <m/>
    <n v="0"/>
    <n v="1"/>
    <n v="2"/>
    <n v="4.4590745094342119E-2"/>
    <n v="0.33000980100082594"/>
    <n v="4.4934436243500554E-2"/>
    <n v="171.75193443540493"/>
    <n v="0.33000980100082594"/>
    <n v="4.493439651950723E-2"/>
    <n v="171.75193443540493"/>
    <n v="0.33000980100082594"/>
    <n v="4.493439651950723E-2"/>
  </r>
  <r>
    <n v="4236"/>
    <x v="1"/>
    <x v="2"/>
    <x v="3"/>
    <s v="62-304.520 (7), F.A.C."/>
    <x v="3"/>
    <x v="3"/>
    <x v="28"/>
    <x v="71"/>
    <s v="Religious"/>
    <n v="1000"/>
    <x v="0"/>
    <s v="FWCD                                         Indian River County"/>
    <x v="27"/>
    <x v="1"/>
    <m/>
    <m/>
    <n v="0"/>
    <n v="1"/>
    <n v="8"/>
    <n v="0.4752654093058018"/>
    <n v="2.381422733361374"/>
    <n v="0.33419272429029373"/>
    <n v="1083.506786202754"/>
    <n v="2.381422733361374"/>
    <n v="0.33419242884941036"/>
    <n v="1083.506786202754"/>
    <n v="2.381422733361374"/>
    <n v="0.33419242884941036"/>
  </r>
  <r>
    <n v="4237"/>
    <x v="1"/>
    <x v="2"/>
    <x v="3"/>
    <s v="62-304.520 (7), F.A.C."/>
    <x v="3"/>
    <x v="3"/>
    <x v="28"/>
    <x v="71"/>
    <s v="Religious"/>
    <n v="1720"/>
    <x v="0"/>
    <s v="FWCD                                         Indian River County"/>
    <x v="27"/>
    <x v="1"/>
    <m/>
    <m/>
    <n v="0"/>
    <n v="1"/>
    <n v="3"/>
    <n v="0.28850763159398873"/>
    <n v="1.2958662595580159"/>
    <n v="0.1754678832082481"/>
    <n v="631.79350224108396"/>
    <n v="1.2958662595580159"/>
    <n v="0.1754677280870186"/>
    <n v="631.79350224108396"/>
    <n v="1.2958662595580159"/>
    <n v="0.1754677280870186"/>
  </r>
  <r>
    <n v="4238"/>
    <x v="1"/>
    <x v="2"/>
    <x v="3"/>
    <s v="62-304.520 (7), F.A.C."/>
    <x v="3"/>
    <x v="3"/>
    <x v="28"/>
    <x v="71"/>
    <s v="Religious"/>
    <n v="1720"/>
    <x v="0"/>
    <s v="FWCD                              City of Fellsmere           Indian River County"/>
    <x v="27"/>
    <x v="1"/>
    <m/>
    <m/>
    <n v="0"/>
    <n v="1"/>
    <n v="20"/>
    <n v="1.6874417220385778"/>
    <n v="13.401681606564827"/>
    <n v="1.8493649781051853"/>
    <n v="6480.0237698030978"/>
    <n v="13.401681606564827"/>
    <n v="1.8493633431862238"/>
    <n v="6480.0237698030978"/>
    <n v="13.401681606564827"/>
    <n v="1.8493633431862238"/>
  </r>
  <r>
    <n v="4239"/>
    <x v="1"/>
    <x v="2"/>
    <x v="3"/>
    <s v="62-304.520 (7), F.A.C."/>
    <x v="3"/>
    <x v="3"/>
    <x v="28"/>
    <x v="14"/>
    <s v="Governmental"/>
    <n v="1000"/>
    <x v="0"/>
    <s v="FWCD                                         Indian River County"/>
    <x v="27"/>
    <x v="1"/>
    <m/>
    <m/>
    <n v="0"/>
    <n v="1"/>
    <n v="3"/>
    <n v="1.6258131259852853E-5"/>
    <n v="1.3342775529247733E-4"/>
    <n v="1.8885481582579394E-5"/>
    <n v="6.1621539066890607E-2"/>
    <n v="1.3342775529247733E-4"/>
    <n v="1.8885464886993338E-5"/>
    <n v="6.1621539066890607E-2"/>
    <n v="1.3342775529247733E-4"/>
    <n v="1.8885464886993338E-5"/>
  </r>
  <r>
    <n v="4240"/>
    <x v="1"/>
    <x v="2"/>
    <x v="3"/>
    <s v="62-304.520 (7), F.A.C."/>
    <x v="3"/>
    <x v="3"/>
    <x v="28"/>
    <x v="14"/>
    <s v="Governmental"/>
    <n v="1000"/>
    <x v="0"/>
    <s v="FWCD                              City of Fellsmere           Indian River County"/>
    <x v="27"/>
    <x v="1"/>
    <m/>
    <m/>
    <n v="0"/>
    <n v="1"/>
    <n v="16"/>
    <n v="2.5401627479647373"/>
    <n v="21.36565253564396"/>
    <n v="3.0182583534220533"/>
    <n v="8657.8353365069052"/>
    <n v="21.36565253564396"/>
    <n v="3.0182556851505833"/>
    <n v="8657.8353365069052"/>
    <n v="21.36565253564396"/>
    <n v="3.0182556851505833"/>
  </r>
  <r>
    <n v="4241"/>
    <x v="1"/>
    <x v="2"/>
    <x v="3"/>
    <s v="62-304.520 (7), F.A.C."/>
    <x v="3"/>
    <x v="3"/>
    <x v="28"/>
    <x v="14"/>
    <s v="Governmental"/>
    <n v="1750"/>
    <x v="0"/>
    <s v="FWCD                                          Brevard County"/>
    <x v="27"/>
    <x v="1"/>
    <m/>
    <m/>
    <n v="0"/>
    <n v="1"/>
    <n v="66"/>
    <n v="15.020953634296802"/>
    <n v="107.77561977469777"/>
    <n v="14.406250023125192"/>
    <n v="51162.787662037859"/>
    <n v="107.77561977469777"/>
    <n v="14.406237287374505"/>
    <n v="51162.787662037859"/>
    <n v="107.77561977469777"/>
    <n v="14.406237287374505"/>
  </r>
  <r>
    <n v="4242"/>
    <x v="1"/>
    <x v="2"/>
    <x v="3"/>
    <s v="62-304.520 (7), F.A.C."/>
    <x v="3"/>
    <x v="3"/>
    <x v="28"/>
    <x v="14"/>
    <s v="Governmental"/>
    <n v="1750"/>
    <x v="0"/>
    <s v="FWCD                                         Indian River County"/>
    <x v="27"/>
    <x v="1"/>
    <m/>
    <m/>
    <n v="0"/>
    <n v="1"/>
    <n v="26"/>
    <n v="3.4730820284764641"/>
    <n v="29.830363194181732"/>
    <n v="4.1604864005751132"/>
    <n v="13029.71707192107"/>
    <n v="29.830363194181732"/>
    <n v="4.1604827225244403"/>
    <n v="13029.71707192107"/>
    <n v="29.830363194181732"/>
    <n v="4.1604827225244403"/>
  </r>
  <r>
    <n v="4243"/>
    <x v="1"/>
    <x v="2"/>
    <x v="3"/>
    <s v="62-304.520 (7), F.A.C."/>
    <x v="3"/>
    <x v="3"/>
    <x v="28"/>
    <x v="14"/>
    <s v="Governmental"/>
    <n v="1750"/>
    <x v="0"/>
    <s v="FWCD                              City of Fellsmere           Indian River County"/>
    <x v="27"/>
    <x v="1"/>
    <m/>
    <m/>
    <n v="0"/>
    <n v="1"/>
    <n v="64"/>
    <n v="1.7188714282116373"/>
    <n v="14.45159972726675"/>
    <n v="2.0074621933387831"/>
    <n v="6283.5569477779227"/>
    <n v="14.45159972726675"/>
    <n v="2.0074604186550178"/>
    <n v="6283.5569477779227"/>
    <n v="14.45159972726675"/>
    <n v="2.0074604186550178"/>
  </r>
  <r>
    <n v="4244"/>
    <x v="1"/>
    <x v="2"/>
    <x v="3"/>
    <s v="62-304.520 (7), F.A.C."/>
    <x v="3"/>
    <x v="3"/>
    <x v="28"/>
    <x v="14"/>
    <s v="Governmental"/>
    <n v="3000"/>
    <x v="0"/>
    <s v="FWCD                                         Indian River County"/>
    <x v="27"/>
    <x v="1"/>
    <m/>
    <m/>
    <n v="0"/>
    <n v="1"/>
    <n v="62"/>
    <n v="6.9562627096574348"/>
    <n v="55.322698638573378"/>
    <n v="7.4860437274299976"/>
    <n v="23091.338641530641"/>
    <n v="55.322698638573378"/>
    <n v="7.4860371094422185"/>
    <n v="23091.338641530641"/>
    <n v="55.322698638573378"/>
    <n v="7.4860371094422185"/>
  </r>
  <r>
    <n v="4245"/>
    <x v="1"/>
    <x v="2"/>
    <x v="3"/>
    <s v="62-304.520 (7), F.A.C."/>
    <x v="3"/>
    <x v="3"/>
    <x v="28"/>
    <x v="14"/>
    <s v="Governmental"/>
    <n v="3000"/>
    <x v="0"/>
    <s v="FWCD                                        FWCD Indian River County"/>
    <x v="27"/>
    <x v="1"/>
    <m/>
    <m/>
    <n v="0"/>
    <n v="1"/>
    <n v="13"/>
    <n v="3.2990562595600244E-2"/>
    <n v="0.21093784507115393"/>
    <n v="2.6080345410023433E-2"/>
    <n v="102.20872568808389"/>
    <n v="0.21093784507115393"/>
    <n v="2.6080322353865398E-2"/>
    <n v="102.20872568808389"/>
    <n v="0.21093784507115393"/>
    <n v="2.6080322353865398E-2"/>
  </r>
  <r>
    <n v="4246"/>
    <x v="1"/>
    <x v="2"/>
    <x v="3"/>
    <s v="62-304.520 (7), F.A.C."/>
    <x v="3"/>
    <x v="3"/>
    <x v="28"/>
    <x v="14"/>
    <s v="Governmental"/>
    <n v="3000"/>
    <x v="0"/>
    <s v="FWCD                              City of Fellsmere           Indian River County"/>
    <x v="27"/>
    <x v="1"/>
    <m/>
    <m/>
    <n v="0"/>
    <n v="1"/>
    <n v="103"/>
    <n v="10.750179943377667"/>
    <n v="94.421689554087763"/>
    <n v="13.013722203597313"/>
    <n v="38866.71127387249"/>
    <n v="94.421689554087763"/>
    <n v="13.013710698901695"/>
    <n v="38866.71127387249"/>
    <n v="94.421689554087763"/>
    <n v="13.013710698901695"/>
  </r>
  <r>
    <n v="4247"/>
    <x v="1"/>
    <x v="2"/>
    <x v="3"/>
    <s v="62-304.520 (7), F.A.C."/>
    <x v="3"/>
    <x v="3"/>
    <x v="28"/>
    <x v="14"/>
    <s v="Governmental"/>
    <n v="3000"/>
    <x v="0"/>
    <s v="FWCD                              City of Fellsmere          FWCD Indian River County"/>
    <x v="27"/>
    <x v="1"/>
    <m/>
    <m/>
    <n v="0"/>
    <n v="1"/>
    <n v="8"/>
    <n v="4.7189756492850177E-2"/>
    <n v="0.38681754840875132"/>
    <n v="5.527188459535419E-2"/>
    <n v="182.20250605022537"/>
    <n v="0.38681754840875132"/>
    <n v="5.5271835732607646E-2"/>
    <n v="182.20250605022537"/>
    <n v="0.38681754840875132"/>
    <n v="5.5271835732607646E-2"/>
  </r>
  <r>
    <n v="4248"/>
    <x v="1"/>
    <x v="2"/>
    <x v="3"/>
    <s v="62-304.520 (7), F.A.C."/>
    <x v="3"/>
    <x v="3"/>
    <x v="28"/>
    <x v="16"/>
    <s v="Parks and Zoos"/>
    <n v="1000"/>
    <x v="0"/>
    <s v="FWCD                              City of Fellsmere           Indian River County"/>
    <x v="27"/>
    <x v="1"/>
    <m/>
    <m/>
    <n v="0"/>
    <n v="1"/>
    <n v="1"/>
    <n v="6.7576648217665706E-5"/>
    <n v="6.426486173632933E-4"/>
    <n v="1.0996622099978779E-4"/>
    <n v="0.22862532939800054"/>
    <n v="6.426486173632933E-4"/>
    <n v="1.09966123784872E-4"/>
    <n v="0.22862532939800054"/>
    <n v="6.426486173632933E-4"/>
    <n v="1.09966123784872E-4"/>
  </r>
  <r>
    <n v="4249"/>
    <x v="1"/>
    <x v="2"/>
    <x v="3"/>
    <s v="62-304.520 (7), F.A.C."/>
    <x v="3"/>
    <x v="3"/>
    <x v="28"/>
    <x v="16"/>
    <s v="Parks and Zoos"/>
    <n v="1850"/>
    <x v="0"/>
    <s v="FWCD                              City of Fellsmere           Indian River County"/>
    <x v="27"/>
    <x v="1"/>
    <m/>
    <m/>
    <n v="0"/>
    <n v="1"/>
    <n v="1"/>
    <n v="2.90373577588969E-2"/>
    <n v="0.27614299181473945"/>
    <n v="4.7251951447482711E-2"/>
    <n v="98.23919441952917"/>
    <n v="0.27614299181473945"/>
    <n v="4.7251909674705397E-2"/>
    <n v="98.23919441952917"/>
    <n v="0.27614299181473945"/>
    <n v="4.7251909674705397E-2"/>
  </r>
  <r>
    <n v="4250"/>
    <x v="1"/>
    <x v="2"/>
    <x v="3"/>
    <s v="62-304.520 (7), F.A.C."/>
    <x v="3"/>
    <x v="3"/>
    <x v="28"/>
    <x v="24"/>
    <s v="Other Recreational(Riding stables, go-carttracks, skeet ranges, etc)"/>
    <n v="1000"/>
    <x v="0"/>
    <s v="FWCD                                         Indian River County"/>
    <x v="27"/>
    <x v="1"/>
    <m/>
    <m/>
    <n v="0"/>
    <n v="1"/>
    <n v="1"/>
    <n v="7.0756656741531097E-5"/>
    <n v="4.6763679710270362E-4"/>
    <n v="4.4072600921411604E-5"/>
    <n v="0.20591306009155233"/>
    <n v="4.6763679710270362E-4"/>
    <n v="4.4072561959318198E-5"/>
    <n v="0.20591306009155233"/>
    <n v="4.6763679710270362E-4"/>
    <n v="4.4072561959318198E-5"/>
  </r>
  <r>
    <n v="4251"/>
    <x v="1"/>
    <x v="2"/>
    <x v="3"/>
    <s v="62-304.520 (7), F.A.C."/>
    <x v="3"/>
    <x v="3"/>
    <x v="28"/>
    <x v="24"/>
    <s v="Other Recreational(Riding stables, go-carttracks, skeet ranges, etc)"/>
    <n v="1890"/>
    <x v="0"/>
    <s v="FWCD                                         Indian River County"/>
    <x v="27"/>
    <x v="1"/>
    <m/>
    <m/>
    <n v="0"/>
    <n v="1"/>
    <n v="2"/>
    <n v="0.20822549483759151"/>
    <n v="1.3629302574895585"/>
    <n v="0.12617085085488214"/>
    <n v="602.00474397585049"/>
    <n v="1.3629302574895585"/>
    <n v="0.12617073931437031"/>
    <n v="602.00474397585049"/>
    <n v="1.3629302574895585"/>
    <n v="0.12617073931437031"/>
  </r>
  <r>
    <n v="4252"/>
    <x v="1"/>
    <x v="2"/>
    <x v="3"/>
    <s v="62-304.520 (7), F.A.C."/>
    <x v="3"/>
    <x v="3"/>
    <x v="28"/>
    <x v="24"/>
    <s v="Other Recreational(Riding stables, go-carttracks, skeet ranges, etc)"/>
    <n v="1890"/>
    <x v="0"/>
    <s v="FWCD                              City of Fellsmere           Indian River County"/>
    <x v="27"/>
    <x v="1"/>
    <m/>
    <m/>
    <n v="0"/>
    <n v="1"/>
    <n v="26"/>
    <n v="2.2382833538044946"/>
    <n v="15.234012922806565"/>
    <n v="2.0564129204316712"/>
    <n v="7305.1318987454988"/>
    <n v="15.234012922806565"/>
    <n v="2.0564111024733362"/>
    <n v="7305.1318987454988"/>
    <n v="15.234012922806565"/>
    <n v="2.0564111024733362"/>
  </r>
  <r>
    <n v="4253"/>
    <x v="1"/>
    <x v="2"/>
    <x v="3"/>
    <s v="62-304.520 (7), F.A.C."/>
    <x v="3"/>
    <x v="3"/>
    <x v="28"/>
    <x v="0"/>
    <s v="Improved Pasture"/>
    <n v="2000"/>
    <x v="0"/>
    <s v="FWCD                                         Indian River County"/>
    <x v="27"/>
    <x v="0"/>
    <m/>
    <m/>
    <n v="0"/>
    <n v="1"/>
    <n v="765"/>
    <n v="91.858141420688511"/>
    <n v="748.29937060114344"/>
    <n v="117.25999337299903"/>
    <n v="252040.6768725258"/>
    <n v="748.29937060114344"/>
    <n v="117.25988971007212"/>
    <n v="252040.6768725258"/>
    <n v="748.29937060114344"/>
    <n v="117.25988971007212"/>
  </r>
  <r>
    <n v="4254"/>
    <x v="1"/>
    <x v="2"/>
    <x v="3"/>
    <s v="62-304.520 (7), F.A.C."/>
    <x v="3"/>
    <x v="3"/>
    <x v="28"/>
    <x v="0"/>
    <s v="Improved Pasture"/>
    <n v="2000"/>
    <x v="0"/>
    <s v="FWCD                              City of Fellsmere           Indian River County"/>
    <x v="27"/>
    <x v="0"/>
    <m/>
    <m/>
    <n v="0"/>
    <n v="1"/>
    <n v="97"/>
    <n v="4.8939588670825973"/>
    <n v="37.912556921478284"/>
    <n v="5.7738656165731843"/>
    <n v="13646.740631574039"/>
    <n v="37.912556921478284"/>
    <n v="5.7738605122252133"/>
    <n v="13646.740631574039"/>
    <n v="37.912556921478284"/>
    <n v="5.7738605122252133"/>
  </r>
  <r>
    <n v="4255"/>
    <x v="1"/>
    <x v="2"/>
    <x v="3"/>
    <s v="62-304.520 (7), F.A.C."/>
    <x v="3"/>
    <x v="3"/>
    <x v="28"/>
    <x v="0"/>
    <s v="Improved Pasture"/>
    <n v="2110"/>
    <x v="0"/>
    <s v="FWCD                                         Indian River County"/>
    <x v="27"/>
    <x v="0"/>
    <m/>
    <m/>
    <n v="0"/>
    <n v="1"/>
    <n v="278"/>
    <n v="10.152863997597761"/>
    <n v="79.367024751065742"/>
    <n v="11.912254680180579"/>
    <n v="29410.935132566348"/>
    <n v="79.367024751065742"/>
    <n v="11.912244149230077"/>
    <n v="29410.935132566348"/>
    <n v="79.367024751065742"/>
    <n v="11.912244149230077"/>
  </r>
  <r>
    <n v="4256"/>
    <x v="1"/>
    <x v="2"/>
    <x v="3"/>
    <s v="62-304.520 (7), F.A.C."/>
    <x v="3"/>
    <x v="3"/>
    <x v="28"/>
    <x v="0"/>
    <s v="Improved Pasture"/>
    <n v="2110"/>
    <x v="0"/>
    <s v="FWCD                              City of Fellsmere           Indian River County"/>
    <x v="27"/>
    <x v="0"/>
    <m/>
    <m/>
    <n v="0"/>
    <n v="1"/>
    <n v="43"/>
    <n v="0.32857478121316147"/>
    <n v="2.5004834021408189"/>
    <n v="0.37353253937779679"/>
    <n v="925.17947315959657"/>
    <n v="2.5004834021408189"/>
    <n v="0.37353220915880914"/>
    <n v="925.17947315959657"/>
    <n v="2.5004834021408189"/>
    <n v="0.37353220915880914"/>
  </r>
  <r>
    <n v="4257"/>
    <x v="1"/>
    <x v="2"/>
    <x v="3"/>
    <s v="62-304.520 (7), F.A.C."/>
    <x v="3"/>
    <x v="3"/>
    <x v="28"/>
    <x v="1"/>
    <s v="Woodland Pasture"/>
    <n v="2000"/>
    <x v="0"/>
    <s v="FWCD                                         Indian River County"/>
    <x v="27"/>
    <x v="0"/>
    <m/>
    <m/>
    <n v="0"/>
    <n v="1"/>
    <n v="188"/>
    <n v="16.412373991599107"/>
    <n v="129.8255128617873"/>
    <n v="20.221075971770258"/>
    <n v="45106.132630653156"/>
    <n v="129.8255128617873"/>
    <n v="20.221058095460858"/>
    <n v="45106.132630653156"/>
    <n v="129.8255128617873"/>
    <n v="20.221058095460858"/>
  </r>
  <r>
    <n v="4258"/>
    <x v="1"/>
    <x v="2"/>
    <x v="3"/>
    <s v="62-304.520 (7), F.A.C."/>
    <x v="3"/>
    <x v="3"/>
    <x v="28"/>
    <x v="1"/>
    <s v="Woodland Pasture"/>
    <n v="2000"/>
    <x v="0"/>
    <s v="FWCD                              City of Fellsmere           Indian River County"/>
    <x v="27"/>
    <x v="0"/>
    <m/>
    <m/>
    <n v="0"/>
    <n v="1"/>
    <n v="6"/>
    <n v="0.1362547652310791"/>
    <n v="1.0914750092346288"/>
    <n v="0.16155182399040507"/>
    <n v="382.90762302185232"/>
    <n v="1.0914750092346288"/>
    <n v="0.16155168117157631"/>
    <n v="382.90762302185232"/>
    <n v="1.0914750092346288"/>
    <n v="0.16155168117157631"/>
  </r>
  <r>
    <n v="4259"/>
    <x v="1"/>
    <x v="2"/>
    <x v="3"/>
    <s v="62-304.520 (7), F.A.C."/>
    <x v="3"/>
    <x v="3"/>
    <x v="28"/>
    <x v="1"/>
    <s v="Woodland Pasture"/>
    <n v="2130"/>
    <x v="0"/>
    <s v="FWCD                                         Indian River County"/>
    <x v="27"/>
    <x v="0"/>
    <m/>
    <m/>
    <n v="0"/>
    <n v="1"/>
    <n v="138"/>
    <n v="5.284605771581921"/>
    <n v="37.879047774012285"/>
    <n v="5.7308271624915008"/>
    <n v="12937.79065994347"/>
    <n v="37.879047774012285"/>
    <n v="5.7308220961913845"/>
    <n v="12937.79065994347"/>
    <n v="37.879047774012285"/>
    <n v="5.7308220961913845"/>
  </r>
  <r>
    <n v="4260"/>
    <x v="1"/>
    <x v="2"/>
    <x v="3"/>
    <s v="62-304.520 (7), F.A.C."/>
    <x v="3"/>
    <x v="3"/>
    <x v="28"/>
    <x v="1"/>
    <s v="Woodland Pasture"/>
    <n v="2130"/>
    <x v="0"/>
    <s v="FWCD                              City of Fellsmere           Indian River County"/>
    <x v="27"/>
    <x v="0"/>
    <m/>
    <m/>
    <n v="0"/>
    <n v="1"/>
    <n v="3"/>
    <n v="1.2705481223455301E-4"/>
    <n v="8.0852303672411367E-4"/>
    <n v="1.0893511641349459E-4"/>
    <n v="0.33747005110079009"/>
    <n v="8.0852303672411367E-4"/>
    <n v="1.089350201101206E-4"/>
    <n v="0.33747005110079009"/>
    <n v="8.0852303672411367E-4"/>
    <n v="1.089350201101206E-4"/>
  </r>
  <r>
    <n v="4261"/>
    <x v="1"/>
    <x v="2"/>
    <x v="3"/>
    <s v="62-304.520 (7), F.A.C."/>
    <x v="3"/>
    <x v="3"/>
    <x v="28"/>
    <x v="104"/>
    <s v="Field Crops"/>
    <n v="1000"/>
    <x v="0"/>
    <s v="FWCD                                         Indian River County"/>
    <x v="27"/>
    <x v="0"/>
    <m/>
    <m/>
    <n v="0"/>
    <n v="1"/>
    <n v="6"/>
    <n v="0.45048879886772886"/>
    <n v="4.1670321885459654"/>
    <n v="0.73184201958237738"/>
    <n v="1231.071288808535"/>
    <n v="4.1670321885459654"/>
    <n v="0.73184137260225191"/>
    <n v="1231.071288808535"/>
    <n v="4.1670321885459654"/>
    <n v="0.73184137260225191"/>
  </r>
  <r>
    <n v="4262"/>
    <x v="1"/>
    <x v="2"/>
    <x v="3"/>
    <s v="62-304.520 (7), F.A.C."/>
    <x v="3"/>
    <x v="3"/>
    <x v="28"/>
    <x v="104"/>
    <s v="Field Crops"/>
    <n v="2000"/>
    <x v="0"/>
    <s v="FWCD                                         Indian River County"/>
    <x v="27"/>
    <x v="0"/>
    <m/>
    <m/>
    <n v="0"/>
    <n v="1"/>
    <n v="36"/>
    <n v="2.8695594632044248"/>
    <n v="25.280536218431802"/>
    <n v="4.2341222021751594"/>
    <n v="8040.2462906723158"/>
    <n v="25.280536218431802"/>
    <n v="4.234118459027246"/>
    <n v="8040.2462906723158"/>
    <n v="25.280536218431802"/>
    <n v="4.234118459027246"/>
  </r>
  <r>
    <n v="4263"/>
    <x v="1"/>
    <x v="2"/>
    <x v="3"/>
    <s v="62-304.520 (7), F.A.C."/>
    <x v="3"/>
    <x v="3"/>
    <x v="28"/>
    <x v="104"/>
    <s v="Field Crops"/>
    <n v="2150"/>
    <x v="0"/>
    <s v="FWCD                                         Indian River County"/>
    <x v="27"/>
    <x v="0"/>
    <m/>
    <m/>
    <n v="0"/>
    <n v="1"/>
    <n v="20"/>
    <n v="0.19769804336397792"/>
    <n v="1.8382555457764567"/>
    <n v="0.32380483774424468"/>
    <n v="546.80715347485682"/>
    <n v="1.8382555457764567"/>
    <n v="0.32380455148670539"/>
    <n v="546.80715347485682"/>
    <n v="1.8382555457764567"/>
    <n v="0.32380455148670539"/>
  </r>
  <r>
    <n v="4264"/>
    <x v="1"/>
    <x v="2"/>
    <x v="3"/>
    <s v="62-304.520 (7), F.A.C."/>
    <x v="3"/>
    <x v="3"/>
    <x v="28"/>
    <x v="2"/>
    <s v="Citrus groves"/>
    <n v="1000"/>
    <x v="0"/>
    <s v="FWCD                                         Indian River County"/>
    <x v="27"/>
    <x v="1"/>
    <s v="Not Ag"/>
    <m/>
    <n v="0"/>
    <n v="1"/>
    <n v="12"/>
    <n v="0.62375838259554206"/>
    <n v="4.715451605807556"/>
    <n v="0.58047947269945988"/>
    <n v="1839.8355798371006"/>
    <n v="4.715451605807556"/>
    <n v="0.58047895953039452"/>
    <n v="1839.8355798371006"/>
    <n v="4.715451605807556"/>
    <n v="0.58047895953039452"/>
  </r>
  <r>
    <n v="4265"/>
    <x v="1"/>
    <x v="2"/>
    <x v="3"/>
    <s v="62-304.520 (7), F.A.C."/>
    <x v="3"/>
    <x v="3"/>
    <x v="28"/>
    <x v="2"/>
    <s v="Citrus groves"/>
    <n v="2000"/>
    <x v="0"/>
    <s v="FWCD                                         Indian River County"/>
    <x v="27"/>
    <x v="0"/>
    <m/>
    <m/>
    <n v="0"/>
    <n v="1"/>
    <n v="844"/>
    <n v="96.963397272566269"/>
    <n v="635.88523503089505"/>
    <n v="72.587775218309886"/>
    <n v="256843.71086974855"/>
    <n v="635.88523503089505"/>
    <n v="72.587711047563985"/>
    <n v="256843.71086974855"/>
    <n v="635.88523503089505"/>
    <n v="72.587711047563985"/>
  </r>
  <r>
    <n v="4266"/>
    <x v="1"/>
    <x v="2"/>
    <x v="3"/>
    <s v="62-304.520 (7), F.A.C."/>
    <x v="3"/>
    <x v="3"/>
    <x v="28"/>
    <x v="2"/>
    <s v="Citrus groves"/>
    <n v="2000"/>
    <x v="0"/>
    <s v="FWCD                              City of Fellsmere           Indian River County"/>
    <x v="27"/>
    <x v="0"/>
    <m/>
    <m/>
    <n v="0"/>
    <n v="1"/>
    <n v="41"/>
    <n v="1.3628029860344519"/>
    <n v="9.5654062929477526"/>
    <n v="1.1018614082898772"/>
    <n v="3813.168436826888"/>
    <n v="9.5654062929477526"/>
    <n v="1.1018604341965381"/>
    <n v="3813.168436826888"/>
    <n v="9.5654062929477526"/>
    <n v="1.1018604341965381"/>
  </r>
  <r>
    <n v="4267"/>
    <x v="1"/>
    <x v="2"/>
    <x v="3"/>
    <s v="62-304.520 (7), F.A.C."/>
    <x v="3"/>
    <x v="3"/>
    <x v="28"/>
    <x v="2"/>
    <s v="Citrus groves"/>
    <n v="2210"/>
    <x v="0"/>
    <s v="FWCD                                         Indian River County"/>
    <x v="27"/>
    <x v="0"/>
    <m/>
    <m/>
    <n v="0"/>
    <n v="1"/>
    <n v="302"/>
    <n v="14.635086466534959"/>
    <n v="101.86899131956059"/>
    <n v="12.511086995466671"/>
    <n v="41337.660194331962"/>
    <n v="101.86899131956059"/>
    <n v="12.511075935122395"/>
    <n v="41337.660194331962"/>
    <n v="101.86899131956059"/>
    <n v="12.511075935122395"/>
  </r>
  <r>
    <n v="4268"/>
    <x v="1"/>
    <x v="2"/>
    <x v="3"/>
    <s v="62-304.520 (7), F.A.C."/>
    <x v="3"/>
    <x v="3"/>
    <x v="28"/>
    <x v="2"/>
    <s v="Citrus groves"/>
    <n v="2210"/>
    <x v="0"/>
    <s v="FWCD                              City of Fellsmere           Indian River County"/>
    <x v="27"/>
    <x v="0"/>
    <m/>
    <m/>
    <n v="0"/>
    <n v="1"/>
    <n v="61"/>
    <n v="3.4537273972293838"/>
    <n v="25.391375330162784"/>
    <n v="3.1955978843701782"/>
    <n v="10038.083378116009"/>
    <n v="25.391375330162784"/>
    <n v="3.1955950593228595"/>
    <n v="10038.083378116009"/>
    <n v="25.391375330162784"/>
    <n v="3.1955950593228595"/>
  </r>
  <r>
    <n v="4269"/>
    <x v="1"/>
    <x v="2"/>
    <x v="3"/>
    <s v="62-304.520 (7), F.A.C."/>
    <x v="3"/>
    <x v="3"/>
    <x v="28"/>
    <x v="3"/>
    <s v="Abandoned tree crops"/>
    <n v="2000"/>
    <x v="0"/>
    <s v="FWCD                                         Indian River County"/>
    <x v="27"/>
    <x v="0"/>
    <m/>
    <m/>
    <n v="0"/>
    <n v="1"/>
    <n v="7"/>
    <n v="0.4676019964138588"/>
    <n v="2.9439280928813591"/>
    <n v="0.50319151732565781"/>
    <n v="1317.3896459007931"/>
    <n v="2.9439280928813591"/>
    <n v="0.50319107248250106"/>
    <n v="1317.3896459007931"/>
    <n v="2.9439280928813591"/>
    <n v="0.50319107248250106"/>
  </r>
  <r>
    <n v="4270"/>
    <x v="1"/>
    <x v="2"/>
    <x v="3"/>
    <s v="62-304.520 (7), F.A.C."/>
    <x v="3"/>
    <x v="3"/>
    <x v="28"/>
    <x v="3"/>
    <s v="Abandoned tree crops"/>
    <n v="2240"/>
    <x v="0"/>
    <s v="FWCD                                         Indian River County"/>
    <x v="27"/>
    <x v="0"/>
    <m/>
    <m/>
    <n v="0"/>
    <n v="1"/>
    <n v="13"/>
    <n v="1.4307887985443848"/>
    <n v="10.295835684769925"/>
    <n v="1.6851925987561729"/>
    <n v="4274.3105447112093"/>
    <n v="10.295835684769925"/>
    <n v="1.6851911089727265"/>
    <n v="4274.3105447112093"/>
    <n v="10.295835684769925"/>
    <n v="1.6851911089727265"/>
  </r>
  <r>
    <n v="4271"/>
    <x v="1"/>
    <x v="2"/>
    <x v="3"/>
    <s v="62-304.520 (7), F.A.C."/>
    <x v="3"/>
    <x v="3"/>
    <x v="28"/>
    <x v="61"/>
    <s v="Tree nurseries"/>
    <n v="2000"/>
    <x v="0"/>
    <s v="FWCD                                         Indian River County"/>
    <x v="27"/>
    <x v="0"/>
    <m/>
    <m/>
    <n v="0"/>
    <n v="1"/>
    <n v="22"/>
    <n v="1.4842814815415903"/>
    <n v="11.877355083542156"/>
    <n v="1.7658663303656639"/>
    <n v="4329.6466261525484"/>
    <n v="11.877355083542156"/>
    <n v="1.7658647692631364"/>
    <n v="4329.6466261525484"/>
    <n v="11.877355083542156"/>
    <n v="1.7658647692631364"/>
  </r>
  <r>
    <n v="4272"/>
    <x v="1"/>
    <x v="2"/>
    <x v="3"/>
    <s v="62-304.520 (7), F.A.C."/>
    <x v="3"/>
    <x v="3"/>
    <x v="28"/>
    <x v="61"/>
    <s v="Tree nurseries"/>
    <n v="2410"/>
    <x v="0"/>
    <s v="FWCD                                         Indian River County"/>
    <x v="27"/>
    <x v="0"/>
    <m/>
    <m/>
    <n v="0"/>
    <n v="1"/>
    <n v="14"/>
    <n v="0.14250364434517249"/>
    <n v="0.95258572403035469"/>
    <n v="0.12369806819245902"/>
    <n v="349.08910126675084"/>
    <n v="0.95258572403035469"/>
    <n v="0.12369795883799435"/>
    <n v="349.08910126675084"/>
    <n v="0.95258572403035469"/>
    <n v="0.12369795883799435"/>
  </r>
  <r>
    <n v="4273"/>
    <x v="1"/>
    <x v="2"/>
    <x v="3"/>
    <s v="62-304.520 (7), F.A.C."/>
    <x v="3"/>
    <x v="3"/>
    <x v="28"/>
    <x v="119"/>
    <s v="Ornamentals"/>
    <n v="2000"/>
    <x v="0"/>
    <s v="FWCD                                         Indian River County"/>
    <x v="27"/>
    <x v="0"/>
    <m/>
    <m/>
    <n v="0"/>
    <n v="1"/>
    <n v="5"/>
    <n v="1.241294776796015"/>
    <n v="9.7597987843070726"/>
    <n v="1.5212763240409157"/>
    <n v="3533.9856556640211"/>
    <n v="9.7597987843070726"/>
    <n v="1.5212749791665734"/>
    <n v="3533.9856556640211"/>
    <n v="9.7597987843070726"/>
    <n v="1.5212749791665734"/>
  </r>
  <r>
    <n v="4274"/>
    <x v="1"/>
    <x v="2"/>
    <x v="3"/>
    <s v="62-304.520 (7), F.A.C."/>
    <x v="3"/>
    <x v="3"/>
    <x v="28"/>
    <x v="119"/>
    <s v="Ornamentals"/>
    <n v="2430"/>
    <x v="0"/>
    <s v="FWCD                                         Indian River County"/>
    <x v="27"/>
    <x v="0"/>
    <m/>
    <m/>
    <n v="0"/>
    <n v="1"/>
    <n v="1"/>
    <n v="5.4449399165462999E-5"/>
    <n v="4.4956685290823653E-4"/>
    <n v="6.8413831707943751E-5"/>
    <n v="0.15931585524417019"/>
    <n v="4.4956685290823653E-4"/>
    <n v="6.84137712271452E-5"/>
    <n v="0.15931585524417019"/>
    <n v="4.4956685290823653E-4"/>
    <n v="6.84137712271452E-5"/>
  </r>
  <r>
    <n v="4275"/>
    <x v="1"/>
    <x v="2"/>
    <x v="3"/>
    <s v="62-304.520 (7), F.A.C."/>
    <x v="3"/>
    <x v="3"/>
    <x v="28"/>
    <x v="121"/>
    <s v="Horse Farms"/>
    <n v="1000"/>
    <x v="0"/>
    <s v="FWCD                                         Indian River County"/>
    <x v="27"/>
    <x v="0"/>
    <m/>
    <m/>
    <n v="0"/>
    <n v="1"/>
    <n v="3"/>
    <n v="0.23646165396258279"/>
    <n v="2.0429949057191337"/>
    <n v="0.31396224633729469"/>
    <n v="730.75651946197195"/>
    <n v="2.0429949057191337"/>
    <n v="0.31396196878103122"/>
    <n v="730.75651946197195"/>
    <n v="2.0429949057191337"/>
    <n v="0.31396196878103122"/>
  </r>
  <r>
    <n v="4276"/>
    <x v="1"/>
    <x v="2"/>
    <x v="3"/>
    <s v="62-304.520 (7), F.A.C."/>
    <x v="3"/>
    <x v="3"/>
    <x v="28"/>
    <x v="121"/>
    <s v="Horse Farms"/>
    <n v="2000"/>
    <x v="0"/>
    <s v="FWCD                                         Indian River County"/>
    <x v="27"/>
    <x v="0"/>
    <m/>
    <m/>
    <n v="0"/>
    <n v="1"/>
    <n v="131"/>
    <n v="9.9867276111996066"/>
    <n v="78.200762195904161"/>
    <n v="11.700896171095225"/>
    <n v="29025.855899150964"/>
    <n v="78.200762195904161"/>
    <n v="11.700885826994837"/>
    <n v="29025.855899150964"/>
    <n v="78.200762195904161"/>
    <n v="11.700885826994837"/>
  </r>
  <r>
    <n v="4277"/>
    <x v="1"/>
    <x v="2"/>
    <x v="3"/>
    <s v="62-304.520 (7), F.A.C."/>
    <x v="3"/>
    <x v="3"/>
    <x v="28"/>
    <x v="121"/>
    <s v="Horse Farms"/>
    <n v="2000"/>
    <x v="0"/>
    <s v="FWCD                              City of Fellsmere           Indian River County"/>
    <x v="27"/>
    <x v="0"/>
    <m/>
    <m/>
    <n v="0"/>
    <n v="1"/>
    <n v="3"/>
    <n v="0.21566969142968639"/>
    <n v="1.7346032179032718"/>
    <n v="0.24845969655208083"/>
    <n v="632.90889659238644"/>
    <n v="1.7346032179032718"/>
    <n v="0.24845947690291761"/>
    <n v="632.90889659238644"/>
    <n v="1.7346032179032718"/>
    <n v="0.24845947690291761"/>
  </r>
  <r>
    <n v="4278"/>
    <x v="1"/>
    <x v="2"/>
    <x v="3"/>
    <s v="62-304.520 (7), F.A.C."/>
    <x v="3"/>
    <x v="3"/>
    <x v="28"/>
    <x v="121"/>
    <s v="Horse Farms"/>
    <n v="2510"/>
    <x v="0"/>
    <s v="FWCD                                         Indian River County"/>
    <x v="27"/>
    <x v="0"/>
    <m/>
    <m/>
    <n v="0"/>
    <n v="1"/>
    <n v="74"/>
    <n v="2.0631070880117237"/>
    <n v="16.383712296377997"/>
    <n v="2.3732777524652322"/>
    <n v="6072.3764434762743"/>
    <n v="16.383712296377997"/>
    <n v="2.3732756543846261"/>
    <n v="6072.3764434762743"/>
    <n v="16.383712296377997"/>
    <n v="2.3732756543846261"/>
  </r>
  <r>
    <n v="4279"/>
    <x v="1"/>
    <x v="2"/>
    <x v="3"/>
    <s v="62-304.520 (7), F.A.C."/>
    <x v="3"/>
    <x v="3"/>
    <x v="28"/>
    <x v="121"/>
    <s v="Horse Farms"/>
    <n v="2510"/>
    <x v="0"/>
    <s v="FWCD                              City of Fellsmere           Indian River County"/>
    <x v="27"/>
    <x v="0"/>
    <m/>
    <m/>
    <n v="0"/>
    <n v="1"/>
    <n v="23"/>
    <n v="1.0016842728943478"/>
    <n v="8.2758704564815222"/>
    <n v="1.1665933197722798"/>
    <n v="2973.6492492777779"/>
    <n v="8.2758704564815222"/>
    <n v="1.1665922884531186"/>
    <n v="2973.6492492777779"/>
    <n v="8.2758704564815222"/>
    <n v="1.1665922884531186"/>
  </r>
  <r>
    <n v="4280"/>
    <x v="1"/>
    <x v="2"/>
    <x v="3"/>
    <s v="62-304.520 (7), F.A.C."/>
    <x v="3"/>
    <x v="3"/>
    <x v="28"/>
    <x v="121"/>
    <s v="Horse Farms"/>
    <n v="3000"/>
    <x v="0"/>
    <s v="FWCD                                         Indian River County"/>
    <x v="27"/>
    <x v="1"/>
    <s v="Not Ag"/>
    <m/>
    <n v="0"/>
    <n v="1"/>
    <n v="1"/>
    <n v="5.26613031444898E-4"/>
    <n v="3.9490741217894886E-3"/>
    <n v="5.8906342741554699E-4"/>
    <n v="1.5078873449763803"/>
    <n v="3.9490741217894886E-3"/>
    <n v="5.8906290665789102E-4"/>
    <n v="1.5078873449763803"/>
    <n v="3.9490741217894886E-3"/>
    <n v="5.8906290665789102E-4"/>
  </r>
  <r>
    <n v="4281"/>
    <x v="1"/>
    <x v="2"/>
    <x v="3"/>
    <s v="62-304.520 (7), F.A.C."/>
    <x v="3"/>
    <x v="3"/>
    <x v="28"/>
    <x v="122"/>
    <s v="Aquaculture"/>
    <n v="2000"/>
    <x v="0"/>
    <s v="FWCD                                         Indian River County"/>
    <x v="27"/>
    <x v="0"/>
    <m/>
    <m/>
    <n v="0"/>
    <n v="1"/>
    <n v="50"/>
    <n v="2.3826269094899968"/>
    <n v="18.345112005146788"/>
    <n v="2.5028708463468003"/>
    <n v="8282.7986430943583"/>
    <n v="18.345112005146788"/>
    <n v="2.5028686337002677"/>
    <n v="8282.7986430943583"/>
    <n v="18.345112005146788"/>
    <n v="2.5028686337002677"/>
  </r>
  <r>
    <n v="4282"/>
    <x v="1"/>
    <x v="2"/>
    <x v="3"/>
    <s v="62-304.520 (7), F.A.C."/>
    <x v="3"/>
    <x v="3"/>
    <x v="28"/>
    <x v="122"/>
    <s v="Aquaculture"/>
    <n v="2540"/>
    <x v="0"/>
    <s v="FWCD                                         Indian River County"/>
    <x v="27"/>
    <x v="0"/>
    <m/>
    <m/>
    <n v="0"/>
    <n v="1"/>
    <n v="32"/>
    <n v="0.25787022443907887"/>
    <n v="1.9554781429327999"/>
    <n v="0.27373854314390067"/>
    <n v="936.54805087082138"/>
    <n v="1.9554781429327999"/>
    <n v="0.27373830114713921"/>
    <n v="936.54805087082138"/>
    <n v="1.9554781429327999"/>
    <n v="0.27373830114713921"/>
  </r>
  <r>
    <n v="4283"/>
    <x v="1"/>
    <x v="2"/>
    <x v="3"/>
    <s v="62-304.520 (7), F.A.C."/>
    <x v="3"/>
    <x v="3"/>
    <x v="28"/>
    <x v="122"/>
    <s v="Aquaculture"/>
    <n v="2540"/>
    <x v="0"/>
    <s v="FWCD                              City of Fellsmere           Indian River County"/>
    <x v="27"/>
    <x v="0"/>
    <m/>
    <m/>
    <n v="0"/>
    <n v="1"/>
    <n v="2"/>
    <n v="9.5059369785776907E-3"/>
    <n v="5.2143570743325554E-2"/>
    <n v="6.0834996796613697E-3"/>
    <n v="23.836271222155858"/>
    <n v="5.2143570743325554E-2"/>
    <n v="6.0834943015834492E-3"/>
    <n v="23.836271222155858"/>
    <n v="5.2143570743325554E-2"/>
    <n v="6.0834943015834492E-3"/>
  </r>
  <r>
    <n v="4284"/>
    <x v="1"/>
    <x v="2"/>
    <x v="3"/>
    <s v="62-304.520 (7), F.A.C."/>
    <x v="3"/>
    <x v="3"/>
    <x v="28"/>
    <x v="26"/>
    <s v="Herbaceous Dry Prairie"/>
    <n v="1000"/>
    <x v="1"/>
    <s v="FWCD                                         Indian River County"/>
    <x v="27"/>
    <x v="1"/>
    <m/>
    <m/>
    <n v="0"/>
    <n v="1"/>
    <n v="12"/>
    <n v="0.26721171572827451"/>
    <n v="1.4397317450445701"/>
    <n v="0.14838924691398672"/>
    <n v="562.2991718822085"/>
    <n v="1.4397317450445701"/>
    <n v="0.14838911573144767"/>
    <n v="562.2991718822085"/>
    <n v="1.4397317450445701"/>
    <n v="0.14838911573144767"/>
  </r>
  <r>
    <n v="4285"/>
    <x v="1"/>
    <x v="2"/>
    <x v="3"/>
    <s v="62-304.520 (7), F.A.C."/>
    <x v="3"/>
    <x v="3"/>
    <x v="28"/>
    <x v="26"/>
    <s v="Herbaceous Dry Prairie"/>
    <n v="3100"/>
    <x v="1"/>
    <s v="FWCD                                         Indian River County"/>
    <x v="27"/>
    <x v="1"/>
    <m/>
    <m/>
    <n v="0"/>
    <n v="1"/>
    <n v="46"/>
    <n v="2.5701110060356238"/>
    <n v="16.183018159076695"/>
    <n v="1.9240026825669192"/>
    <n v="6901.3473260936635"/>
    <n v="16.183018159076695"/>
    <n v="1.924000981664985"/>
    <n v="6901.3473260936635"/>
    <n v="16.183018159076695"/>
    <n v="1.924000981664985"/>
  </r>
  <r>
    <n v="4286"/>
    <x v="1"/>
    <x v="2"/>
    <x v="3"/>
    <s v="62-304.520 (7), F.A.C."/>
    <x v="3"/>
    <x v="3"/>
    <x v="28"/>
    <x v="26"/>
    <s v="Herbaceous Dry Prairie"/>
    <n v="3100"/>
    <x v="1"/>
    <s v="FWCD                              City of Fellsmere           Indian River County"/>
    <x v="27"/>
    <x v="1"/>
    <m/>
    <m/>
    <n v="0"/>
    <n v="1"/>
    <n v="9"/>
    <n v="0.5801226337563159"/>
    <n v="4.4897799554907492"/>
    <n v="0.56567993551756635"/>
    <n v="1935.879241539202"/>
    <n v="4.4897799554907492"/>
    <n v="0.56567943543193533"/>
    <n v="1935.879241539202"/>
    <n v="4.4897799554907492"/>
    <n v="0.56567943543193533"/>
  </r>
  <r>
    <n v="4287"/>
    <x v="1"/>
    <x v="2"/>
    <x v="3"/>
    <s v="62-304.520 (7), F.A.C."/>
    <x v="3"/>
    <x v="3"/>
    <x v="28"/>
    <x v="27"/>
    <s v="Shrub and Brushland"/>
    <n v="1000"/>
    <x v="1"/>
    <s v="FWCD                                         Indian River County"/>
    <x v="27"/>
    <x v="1"/>
    <m/>
    <m/>
    <n v="0"/>
    <n v="1"/>
    <n v="50"/>
    <n v="0.25070039553293311"/>
    <n v="2.125870325192182"/>
    <n v="0.30999926332359889"/>
    <n v="811.44717416972264"/>
    <n v="2.125870325192182"/>
    <n v="0.30999898927078789"/>
    <n v="811.44717416972264"/>
    <n v="2.125870325192182"/>
    <n v="0.30999898927078789"/>
  </r>
  <r>
    <n v="4288"/>
    <x v="1"/>
    <x v="2"/>
    <x v="3"/>
    <s v="62-304.520 (7), F.A.C."/>
    <x v="3"/>
    <x v="3"/>
    <x v="28"/>
    <x v="27"/>
    <s v="Shrub and Brushland"/>
    <n v="3200"/>
    <x v="1"/>
    <s v="FWCD                                         Indian River County"/>
    <x v="27"/>
    <x v="1"/>
    <m/>
    <m/>
    <n v="0"/>
    <n v="1"/>
    <n v="150"/>
    <n v="19.780258011135675"/>
    <n v="104.93806235854142"/>
    <n v="13.982328663989376"/>
    <n v="45200.277264964592"/>
    <n v="104.93806235854142"/>
    <n v="13.982316303003575"/>
    <n v="45200.277264964592"/>
    <n v="104.93806235854142"/>
    <n v="13.982316303003575"/>
  </r>
  <r>
    <n v="4289"/>
    <x v="1"/>
    <x v="2"/>
    <x v="3"/>
    <s v="62-304.520 (7), F.A.C."/>
    <x v="3"/>
    <x v="3"/>
    <x v="28"/>
    <x v="27"/>
    <s v="Shrub and Brushland"/>
    <n v="3200"/>
    <x v="1"/>
    <s v="FWCD                              City of Fellsmere           Indian River County"/>
    <x v="27"/>
    <x v="1"/>
    <m/>
    <m/>
    <n v="0"/>
    <n v="1"/>
    <n v="19"/>
    <n v="1.4516171412162777"/>
    <n v="9.079957238254309"/>
    <n v="1.169625869142636"/>
    <n v="4131.0217056908759"/>
    <n v="9.079957238254309"/>
    <n v="1.1696248351425684"/>
    <n v="4131.0217056908759"/>
    <n v="9.079957238254309"/>
    <n v="1.1696248351425684"/>
  </r>
  <r>
    <n v="4290"/>
    <x v="1"/>
    <x v="2"/>
    <x v="3"/>
    <s v="62-304.520 (7), F.A.C."/>
    <x v="3"/>
    <x v="3"/>
    <x v="28"/>
    <x v="4"/>
    <s v="Mixed Rangeland"/>
    <n v="2000"/>
    <x v="0"/>
    <s v="FWCD                                         Indian River County"/>
    <x v="27"/>
    <x v="0"/>
    <m/>
    <m/>
    <n v="0"/>
    <n v="1"/>
    <n v="159"/>
    <n v="14.857182972986063"/>
    <n v="94.535338520140897"/>
    <n v="10.904614180590368"/>
    <n v="38442.919687583832"/>
    <n v="94.535338520140897"/>
    <n v="10.904604540437832"/>
    <n v="38442.919687583832"/>
    <n v="94.535338520140897"/>
    <n v="10.904604540437832"/>
  </r>
  <r>
    <n v="4291"/>
    <x v="1"/>
    <x v="2"/>
    <x v="3"/>
    <s v="62-304.520 (7), F.A.C."/>
    <x v="3"/>
    <x v="3"/>
    <x v="28"/>
    <x v="4"/>
    <s v="Mixed Rangeland"/>
    <n v="2000"/>
    <x v="0"/>
    <s v="FWCD                              City of Fellsmere           Indian River County"/>
    <x v="27"/>
    <x v="0"/>
    <m/>
    <m/>
    <n v="0"/>
    <n v="1"/>
    <n v="15"/>
    <n v="0.8748504897432765"/>
    <n v="6.0372516512754126"/>
    <n v="0.77397328096685181"/>
    <n v="2299.4573521209277"/>
    <n v="6.0372516512754126"/>
    <n v="0.77397259674085728"/>
    <n v="2299.4573521209277"/>
    <n v="6.0372516512754126"/>
    <n v="0.77397259674085728"/>
  </r>
  <r>
    <n v="4292"/>
    <x v="1"/>
    <x v="2"/>
    <x v="3"/>
    <s v="62-304.520 (7), F.A.C."/>
    <x v="3"/>
    <x v="3"/>
    <x v="28"/>
    <x v="4"/>
    <s v="Mixed Rangeland"/>
    <n v="3300"/>
    <x v="0"/>
    <s v="FWCD                                         Indian River County"/>
    <x v="27"/>
    <x v="0"/>
    <m/>
    <m/>
    <n v="0"/>
    <n v="1"/>
    <n v="122"/>
    <n v="8.4638277526294559"/>
    <n v="50.488796028622986"/>
    <n v="5.7714173208597845"/>
    <n v="20644.499800263653"/>
    <n v="50.488796028622986"/>
    <n v="5.7714122186762182"/>
    <n v="20644.499800263653"/>
    <n v="50.488796028622986"/>
    <n v="5.7714122186762182"/>
  </r>
  <r>
    <n v="4293"/>
    <x v="1"/>
    <x v="2"/>
    <x v="3"/>
    <s v="62-304.520 (7), F.A.C."/>
    <x v="3"/>
    <x v="3"/>
    <x v="28"/>
    <x v="4"/>
    <s v="Mixed Rangeland"/>
    <n v="3300"/>
    <x v="0"/>
    <s v="FWCD                              City of Fellsmere           Indian River County"/>
    <x v="27"/>
    <x v="0"/>
    <m/>
    <m/>
    <n v="0"/>
    <n v="1"/>
    <n v="20"/>
    <n v="1.4235845159679563"/>
    <n v="9.5295712131852532"/>
    <n v="1.1691879386245052"/>
    <n v="4476.4545473879389"/>
    <n v="9.5295712131852532"/>
    <n v="1.169186905011588"/>
    <n v="4476.4545473879389"/>
    <n v="9.5295712131852532"/>
    <n v="1.169186905011588"/>
  </r>
  <r>
    <n v="4294"/>
    <x v="1"/>
    <x v="2"/>
    <x v="3"/>
    <s v="62-304.520 (7), F.A.C."/>
    <x v="3"/>
    <x v="3"/>
    <x v="28"/>
    <x v="28"/>
    <s v="Pine flatwoods"/>
    <n v="1000"/>
    <x v="1"/>
    <s v="FWCD                                         Indian River County"/>
    <x v="27"/>
    <x v="1"/>
    <m/>
    <m/>
    <n v="0"/>
    <n v="1"/>
    <n v="104"/>
    <n v="4.2345519964438729"/>
    <n v="25.627846153225072"/>
    <n v="2.8117699011834691"/>
    <n v="10525.030176231323"/>
    <n v="25.627846153225072"/>
    <n v="2.8117674154567562"/>
    <n v="10525.030176231323"/>
    <n v="25.627846153225072"/>
    <n v="2.8117674154567562"/>
  </r>
  <r>
    <n v="4295"/>
    <x v="1"/>
    <x v="2"/>
    <x v="3"/>
    <s v="62-304.520 (7), F.A.C."/>
    <x v="3"/>
    <x v="3"/>
    <x v="28"/>
    <x v="28"/>
    <s v="Pine flatwoods"/>
    <n v="1000"/>
    <x v="1"/>
    <s v="FWCD                              City of Fellsmere           Indian River County"/>
    <x v="27"/>
    <x v="1"/>
    <m/>
    <m/>
    <n v="0"/>
    <n v="1"/>
    <n v="1"/>
    <n v="1.1516253123737099E-2"/>
    <n v="7.9128940753778951E-2"/>
    <n v="8.8745176703268428E-3"/>
    <n v="32.875866560281942"/>
    <n v="7.9128940753778951E-2"/>
    <n v="8.8745098248678208E-3"/>
    <n v="32.875866560281942"/>
    <n v="7.9128940753778951E-2"/>
    <n v="8.8745098248678208E-3"/>
  </r>
  <r>
    <n v="4296"/>
    <x v="1"/>
    <x v="2"/>
    <x v="3"/>
    <s v="62-304.520 (7), F.A.C."/>
    <x v="3"/>
    <x v="3"/>
    <x v="28"/>
    <x v="28"/>
    <s v="Pine flatwoods"/>
    <n v="4110"/>
    <x v="1"/>
    <s v="FWCD                                         Indian River County"/>
    <x v="27"/>
    <x v="1"/>
    <m/>
    <m/>
    <n v="0"/>
    <n v="1"/>
    <n v="1188"/>
    <n v="113.96335714384099"/>
    <n v="777.87048259794528"/>
    <n v="84.434518760016999"/>
    <n v="327165.73173016845"/>
    <n v="777.87048259794528"/>
    <n v="84.434444116235341"/>
    <n v="327165.73173016845"/>
    <n v="777.87048259794528"/>
    <n v="84.434444116235341"/>
  </r>
  <r>
    <n v="4297"/>
    <x v="1"/>
    <x v="2"/>
    <x v="3"/>
    <s v="62-304.520 (7), F.A.C."/>
    <x v="3"/>
    <x v="3"/>
    <x v="28"/>
    <x v="28"/>
    <s v="Pine flatwoods"/>
    <n v="4110"/>
    <x v="1"/>
    <s v="FWCD                              City of Fellsmere           Indian River County"/>
    <x v="27"/>
    <x v="1"/>
    <m/>
    <m/>
    <n v="0"/>
    <n v="1"/>
    <n v="64"/>
    <n v="3.3561148776249801"/>
    <n v="22.603765762354971"/>
    <n v="2.4527703113890018"/>
    <n v="9410.4094867238728"/>
    <n v="22.603765762354971"/>
    <n v="2.45276814303352"/>
    <n v="9410.4094867238728"/>
    <n v="22.603765762354971"/>
    <n v="2.45276814303352"/>
  </r>
  <r>
    <n v="4298"/>
    <x v="1"/>
    <x v="2"/>
    <x v="3"/>
    <s v="62-304.520 (7), F.A.C."/>
    <x v="3"/>
    <x v="3"/>
    <x v="28"/>
    <x v="29"/>
    <s v="Upland Hardwood Forest"/>
    <n v="4200"/>
    <x v="1"/>
    <s v="FWCD                                         Indian River County"/>
    <x v="27"/>
    <x v="1"/>
    <m/>
    <m/>
    <n v="0"/>
    <n v="1"/>
    <n v="3"/>
    <n v="0.10649695494569723"/>
    <n v="0.57242653361621809"/>
    <n v="5.4332014280270485E-2"/>
    <n v="260.83904147152646"/>
    <n v="0.57242653361621809"/>
    <n v="5.4331966248410121E-2"/>
    <n v="260.83904147152646"/>
    <n v="0.57242653361621809"/>
    <n v="5.4331966248410121E-2"/>
  </r>
  <r>
    <n v="4299"/>
    <x v="1"/>
    <x v="2"/>
    <x v="3"/>
    <s v="62-304.520 (7), F.A.C."/>
    <x v="3"/>
    <x v="3"/>
    <x v="28"/>
    <x v="29"/>
    <s v="Upland Hardwood Forest"/>
    <n v="4200"/>
    <x v="1"/>
    <s v="FWCD                              City of Fellsmere           Indian River County"/>
    <x v="27"/>
    <x v="1"/>
    <m/>
    <m/>
    <n v="0"/>
    <n v="1"/>
    <n v="12"/>
    <n v="0.6315601433653576"/>
    <n v="3.9374191513123513"/>
    <n v="0.52748651712632022"/>
    <n v="1640.4145302342106"/>
    <n v="3.9374191513123513"/>
    <n v="0.52748605080533006"/>
    <n v="1640.4145302342106"/>
    <n v="3.9374191513123513"/>
    <n v="0.52748605080533006"/>
  </r>
  <r>
    <n v="4300"/>
    <x v="1"/>
    <x v="2"/>
    <x v="3"/>
    <s v="62-304.520 (7), F.A.C."/>
    <x v="3"/>
    <x v="3"/>
    <x v="28"/>
    <x v="31"/>
    <s v="Cabbage palm"/>
    <n v="1000"/>
    <x v="1"/>
    <s v="FWCD                                         Indian River County"/>
    <x v="27"/>
    <x v="1"/>
    <m/>
    <m/>
    <n v="0"/>
    <n v="1"/>
    <n v="1"/>
    <n v="2.5595768790931099E-9"/>
    <n v="2.1887321810901181E-8"/>
    <n v="3.1242919417529613E-9"/>
    <n v="8.1414632827845044E-6"/>
    <n v="2.1887321810901181E-8"/>
    <n v="3.12428917974319E-9"/>
    <n v="8.1414632827845044E-6"/>
    <n v="2.1887321810901181E-8"/>
    <n v="3.12428917974319E-9"/>
  </r>
  <r>
    <n v="4301"/>
    <x v="1"/>
    <x v="2"/>
    <x v="3"/>
    <s v="62-304.520 (7), F.A.C."/>
    <x v="3"/>
    <x v="3"/>
    <x v="28"/>
    <x v="31"/>
    <s v="Cabbage palm"/>
    <n v="4280"/>
    <x v="1"/>
    <s v="FWCD                                         Indian River County"/>
    <x v="27"/>
    <x v="1"/>
    <m/>
    <m/>
    <n v="0"/>
    <n v="1"/>
    <n v="1"/>
    <n v="6.7310226230221596E-3"/>
    <n v="5.7557973534571441E-2"/>
    <n v="8.2160766150990126E-3"/>
    <n v="21.409934582759323"/>
    <n v="5.7557973534571441E-2"/>
    <n v="8.2160693517304706E-3"/>
    <n v="21.409934582759323"/>
    <n v="5.7557973534571441E-2"/>
    <n v="8.2160693517304706E-3"/>
  </r>
  <r>
    <n v="4302"/>
    <x v="1"/>
    <x v="2"/>
    <x v="3"/>
    <s v="62-304.520 (7), F.A.C."/>
    <x v="3"/>
    <x v="3"/>
    <x v="28"/>
    <x v="33"/>
    <s v="Hardwood Conifer Mixed"/>
    <n v="1000"/>
    <x v="1"/>
    <s v="FWCD                                         Indian River County"/>
    <x v="27"/>
    <x v="1"/>
    <m/>
    <m/>
    <n v="0"/>
    <n v="1"/>
    <n v="149"/>
    <n v="21.295671034502899"/>
    <n v="79.660064234201926"/>
    <n v="8.486589010329709"/>
    <n v="38022.258876332759"/>
    <n v="79.660064234201926"/>
    <n v="8.4865815078164371"/>
    <n v="38022.258876332759"/>
    <n v="79.660064234201926"/>
    <n v="8.4865815078164371"/>
  </r>
  <r>
    <n v="4303"/>
    <x v="1"/>
    <x v="2"/>
    <x v="3"/>
    <s v="62-304.520 (7), F.A.C."/>
    <x v="3"/>
    <x v="3"/>
    <x v="28"/>
    <x v="33"/>
    <s v="Hardwood Conifer Mixed"/>
    <n v="4340"/>
    <x v="1"/>
    <s v="FWCD                                          Brevard County"/>
    <x v="27"/>
    <x v="1"/>
    <m/>
    <m/>
    <n v="0"/>
    <n v="1"/>
    <n v="88"/>
    <n v="4.8587238765607452"/>
    <n v="16.36194333555104"/>
    <n v="2.2002887303980425"/>
    <n v="8320.3766576914131"/>
    <n v="16.36194333555104"/>
    <n v="2.2002867852472434"/>
    <n v="8320.3766576914131"/>
    <n v="16.36194333555104"/>
    <n v="2.2002867852472434"/>
  </r>
  <r>
    <n v="4304"/>
    <x v="1"/>
    <x v="2"/>
    <x v="3"/>
    <s v="62-304.520 (7), F.A.C."/>
    <x v="3"/>
    <x v="3"/>
    <x v="28"/>
    <x v="33"/>
    <s v="Hardwood Conifer Mixed"/>
    <n v="4340"/>
    <x v="1"/>
    <s v="FWCD                                         Indian River County"/>
    <x v="27"/>
    <x v="1"/>
    <m/>
    <m/>
    <n v="0"/>
    <n v="1"/>
    <n v="570"/>
    <n v="77.258715278008822"/>
    <n v="370.01241986284447"/>
    <n v="45.14538749090309"/>
    <n v="170869.84147482878"/>
    <n v="370.01241986284447"/>
    <n v="45.145347580419845"/>
    <n v="170869.84147482878"/>
    <n v="370.01241986284447"/>
    <n v="45.145347580419845"/>
  </r>
  <r>
    <n v="4305"/>
    <x v="1"/>
    <x v="2"/>
    <x v="3"/>
    <s v="62-304.520 (7), F.A.C."/>
    <x v="3"/>
    <x v="3"/>
    <x v="28"/>
    <x v="33"/>
    <s v="Hardwood Conifer Mixed"/>
    <n v="4340"/>
    <x v="1"/>
    <s v="FWCD                              City of Fellsmere           Indian River County"/>
    <x v="27"/>
    <x v="1"/>
    <m/>
    <m/>
    <n v="0"/>
    <n v="1"/>
    <n v="67"/>
    <n v="4.6445907448314028"/>
    <n v="29.530831919274956"/>
    <n v="3.7707067284864735"/>
    <n v="12820.986704173085"/>
    <n v="29.530831919274956"/>
    <n v="3.7707033950179634"/>
    <n v="12820.986704173085"/>
    <n v="29.530831919274956"/>
    <n v="3.7707033950179634"/>
  </r>
  <r>
    <n v="4306"/>
    <x v="1"/>
    <x v="2"/>
    <x v="3"/>
    <s v="62-304.520 (7), F.A.C."/>
    <x v="3"/>
    <x v="3"/>
    <x v="28"/>
    <x v="34"/>
    <s v="Australian pine"/>
    <n v="4370"/>
    <x v="1"/>
    <s v="FWCD                                         Indian River County"/>
    <x v="27"/>
    <x v="1"/>
    <m/>
    <m/>
    <n v="0"/>
    <n v="1"/>
    <n v="7"/>
    <n v="0.46036118707748819"/>
    <n v="2.7092487553931517"/>
    <n v="0.31549737743693135"/>
    <n v="1219.9051516541654"/>
    <n v="2.7092487553931517"/>
    <n v="0.31549709852354679"/>
    <n v="1219.9051516541654"/>
    <n v="2.7092487553931517"/>
    <n v="0.31549709852354679"/>
  </r>
  <r>
    <n v="4307"/>
    <x v="1"/>
    <x v="2"/>
    <x v="3"/>
    <s v="62-304.520 (7), F.A.C."/>
    <x v="3"/>
    <x v="3"/>
    <x v="28"/>
    <x v="36"/>
    <s v="Streams and waterways"/>
    <n v="1000"/>
    <x v="1"/>
    <s v="FWCD                                         Indian River County"/>
    <x v="27"/>
    <x v="1"/>
    <m/>
    <m/>
    <n v="0"/>
    <n v="1"/>
    <n v="33"/>
    <n v="2.9507902693172192E-2"/>
    <n v="0.12763416280552192"/>
    <n v="1.2902155855432857E-2"/>
    <n v="52.712279549445178"/>
    <n v="0.12763416280552192"/>
    <n v="1.2902144449366729E-2"/>
    <n v="52.712279549445178"/>
    <n v="0.12763416280552192"/>
    <n v="1.2902144449366729E-2"/>
  </r>
  <r>
    <n v="4308"/>
    <x v="1"/>
    <x v="2"/>
    <x v="3"/>
    <s v="62-304.520 (7), F.A.C."/>
    <x v="3"/>
    <x v="3"/>
    <x v="28"/>
    <x v="36"/>
    <s v="Streams and waterways"/>
    <n v="1000"/>
    <x v="1"/>
    <s v="FWCD                              City of Fellsmere           Indian River County"/>
    <x v="27"/>
    <x v="1"/>
    <m/>
    <m/>
    <n v="0"/>
    <n v="1"/>
    <n v="2"/>
    <n v="1.5817869872842019E-2"/>
    <n v="0.1099583153894227"/>
    <n v="1.4381883891766077E-2"/>
    <n v="41.958184095617924"/>
    <n v="0.1099583153894227"/>
    <n v="1.4381871177556071E-2"/>
    <n v="41.958184095617924"/>
    <n v="0.1099583153894227"/>
    <n v="1.4381871177556071E-2"/>
  </r>
  <r>
    <n v="4309"/>
    <x v="1"/>
    <x v="2"/>
    <x v="3"/>
    <s v="62-304.520 (7), F.A.C."/>
    <x v="3"/>
    <x v="3"/>
    <x v="28"/>
    <x v="36"/>
    <s v="Streams and waterways"/>
    <n v="5100"/>
    <x v="1"/>
    <s v="FWCD                                          Brevard County"/>
    <x v="27"/>
    <x v="1"/>
    <m/>
    <m/>
    <n v="0"/>
    <n v="1"/>
    <n v="2"/>
    <n v="0.11859309642081689"/>
    <n v="0.42412769962830055"/>
    <n v="5.7074415219466816E-2"/>
    <n v="215.37553847931179"/>
    <n v="0.42412769962830055"/>
    <n v="5.7074364763205002E-2"/>
    <n v="215.37553847931179"/>
    <n v="0.42412769962830055"/>
    <n v="5.7074364763205002E-2"/>
  </r>
  <r>
    <n v="4310"/>
    <x v="1"/>
    <x v="2"/>
    <x v="3"/>
    <s v="62-304.520 (7), F.A.C."/>
    <x v="3"/>
    <x v="3"/>
    <x v="28"/>
    <x v="36"/>
    <s v="Streams and waterways"/>
    <n v="5100"/>
    <x v="1"/>
    <s v="FWCD                                         Indian River County"/>
    <x v="27"/>
    <x v="1"/>
    <m/>
    <m/>
    <n v="0"/>
    <n v="1"/>
    <n v="301"/>
    <n v="49.582342787585311"/>
    <n v="166.27938411355137"/>
    <n v="20.337059129702148"/>
    <n v="76740.333239586485"/>
    <n v="166.27938411355137"/>
    <n v="20.337041150858635"/>
    <n v="76740.333239586485"/>
    <n v="166.27938411355137"/>
    <n v="20.337041150858635"/>
  </r>
  <r>
    <n v="4311"/>
    <x v="1"/>
    <x v="2"/>
    <x v="3"/>
    <s v="62-304.520 (7), F.A.C."/>
    <x v="3"/>
    <x v="3"/>
    <x v="28"/>
    <x v="36"/>
    <s v="Streams and waterways"/>
    <n v="5100"/>
    <x v="1"/>
    <s v="FWCD                              City of Fellsmere           Indian River County"/>
    <x v="27"/>
    <x v="1"/>
    <m/>
    <m/>
    <n v="0"/>
    <n v="1"/>
    <n v="7"/>
    <n v="0.11645333891603891"/>
    <n v="0.56907039045568697"/>
    <n v="6.7906572497935955E-2"/>
    <n v="260.53477842005901"/>
    <n v="0.56907039045568697"/>
    <n v="6.7906512465576496E-2"/>
    <n v="260.53477842005901"/>
    <n v="0.56907039045568697"/>
    <n v="6.7906512465576496E-2"/>
  </r>
  <r>
    <n v="4312"/>
    <x v="1"/>
    <x v="2"/>
    <x v="3"/>
    <s v="62-304.520 (7), F.A.C."/>
    <x v="3"/>
    <x v="3"/>
    <x v="28"/>
    <x v="46"/>
    <s v="Cabbage palm hammock"/>
    <n v="1000"/>
    <x v="1"/>
    <s v="FWCD                                         Indian River County"/>
    <x v="27"/>
    <x v="1"/>
    <m/>
    <m/>
    <n v="0"/>
    <n v="1"/>
    <n v="1"/>
    <n v="4.9839089333991297E-5"/>
    <n v="3.0294481280983867E-4"/>
    <n v="3.0501008619111953E-5"/>
    <n v="0.13383202019564044"/>
    <n v="3.0294481280983867E-4"/>
    <n v="3.05009816548957E-5"/>
    <n v="0.13383202019564044"/>
    <n v="3.0294481280983867E-4"/>
    <n v="3.05009816548957E-5"/>
  </r>
  <r>
    <n v="4313"/>
    <x v="1"/>
    <x v="2"/>
    <x v="3"/>
    <s v="62-304.520 (7), F.A.C."/>
    <x v="3"/>
    <x v="3"/>
    <x v="28"/>
    <x v="46"/>
    <s v="Cabbage palm hammock"/>
    <n v="6181"/>
    <x v="1"/>
    <s v="FWCD                                         Indian River County"/>
    <x v="27"/>
    <x v="1"/>
    <m/>
    <m/>
    <n v="0"/>
    <n v="1"/>
    <n v="4"/>
    <n v="0.70987008534789275"/>
    <n v="4.3930119272632231"/>
    <n v="0.4396468137846945"/>
    <n v="1901.8887722158636"/>
    <n v="4.3930119272632231"/>
    <n v="0.43964642511781771"/>
    <n v="1901.8887722158636"/>
    <n v="4.3930119272632231"/>
    <n v="0.43964642511781771"/>
  </r>
  <r>
    <n v="4314"/>
    <x v="1"/>
    <x v="2"/>
    <x v="3"/>
    <s v="62-304.520 (7), F.A.C."/>
    <x v="3"/>
    <x v="3"/>
    <x v="28"/>
    <x v="49"/>
    <s v="Hydric pine flatwoods"/>
    <n v="1000"/>
    <x v="1"/>
    <s v="FWCD                                         Indian River County"/>
    <x v="27"/>
    <x v="1"/>
    <m/>
    <m/>
    <n v="0"/>
    <n v="1"/>
    <n v="4"/>
    <n v="3.2560321116862044E-2"/>
    <n v="0.17293900398608386"/>
    <n v="1.8501023232863314E-2"/>
    <n v="76.585494785098177"/>
    <n v="0.17293900398608386"/>
    <n v="1.8501006877155324E-2"/>
    <n v="76.585494785098177"/>
    <n v="0.17293900398608386"/>
    <n v="1.8501006877155324E-2"/>
  </r>
  <r>
    <n v="4315"/>
    <x v="1"/>
    <x v="2"/>
    <x v="3"/>
    <s v="62-304.520 (7), F.A.C."/>
    <x v="3"/>
    <x v="3"/>
    <x v="28"/>
    <x v="49"/>
    <s v="Hydric pine flatwoods"/>
    <n v="6250"/>
    <x v="1"/>
    <s v="FWCD                                         Indian River County"/>
    <x v="27"/>
    <x v="1"/>
    <m/>
    <m/>
    <n v="0"/>
    <n v="1"/>
    <n v="8"/>
    <n v="0.70137068779520939"/>
    <n v="4.5649915534669763"/>
    <n v="0.59248477907840713"/>
    <n v="1977.6684212163227"/>
    <n v="4.5649915534669763"/>
    <n v="0.5924842552961318"/>
    <n v="1977.6684212163227"/>
    <n v="4.5649915534669763"/>
    <n v="0.5924842552961318"/>
  </r>
  <r>
    <n v="4316"/>
    <x v="1"/>
    <x v="2"/>
    <x v="3"/>
    <s v="62-304.520 (7), F.A.C."/>
    <x v="3"/>
    <x v="3"/>
    <x v="28"/>
    <x v="49"/>
    <s v="Hydric pine flatwoods"/>
    <n v="6250"/>
    <x v="1"/>
    <s v="FWCD                              City of Fellsmere           Indian River County"/>
    <x v="27"/>
    <x v="1"/>
    <m/>
    <m/>
    <n v="0"/>
    <n v="1"/>
    <n v="3"/>
    <n v="0.15720583821073875"/>
    <n v="0.66283189457655534"/>
    <n v="6.2118510518512388E-2"/>
    <n v="315.1396765277243"/>
    <n v="0.66283189457655534"/>
    <n v="6.2118455603050945E-2"/>
    <n v="315.1396765277243"/>
    <n v="0.66283189457655534"/>
    <n v="6.2118455603050945E-2"/>
  </r>
  <r>
    <n v="4317"/>
    <x v="1"/>
    <x v="2"/>
    <x v="3"/>
    <s v="62-304.520 (7), F.A.C."/>
    <x v="3"/>
    <x v="3"/>
    <x v="28"/>
    <x v="50"/>
    <s v="Wetland Forested Mixed"/>
    <n v="1000"/>
    <x v="1"/>
    <s v="FWCD                                         Indian River County"/>
    <x v="27"/>
    <x v="1"/>
    <m/>
    <m/>
    <n v="0"/>
    <n v="1"/>
    <n v="4"/>
    <n v="0.21479737730836479"/>
    <n v="1.319133274233498"/>
    <n v="0.15116135858009111"/>
    <n v="593.22399587017082"/>
    <n v="1.319133274233498"/>
    <n v="0.15116122494688491"/>
    <n v="593.22399587017082"/>
    <n v="1.319133274233498"/>
    <n v="0.15116122494688491"/>
  </r>
  <r>
    <n v="4318"/>
    <x v="1"/>
    <x v="2"/>
    <x v="3"/>
    <s v="62-304.520 (7), F.A.C."/>
    <x v="3"/>
    <x v="3"/>
    <x v="28"/>
    <x v="50"/>
    <s v="Wetland Forested Mixed"/>
    <n v="6300"/>
    <x v="1"/>
    <s v="FWCD                                         Indian River County"/>
    <x v="27"/>
    <x v="1"/>
    <m/>
    <m/>
    <n v="0"/>
    <n v="1"/>
    <n v="3"/>
    <n v="1.714124018399947E-2"/>
    <n v="0.10627470797831925"/>
    <n v="1.2477248143486159E-2"/>
    <n v="41.912801172954161"/>
    <n v="0.10627470797831925"/>
    <n v="1.2477237113056873E-2"/>
    <n v="41.912801172954161"/>
    <n v="0.10627470797831925"/>
    <n v="1.2477237113056873E-2"/>
  </r>
  <r>
    <n v="4319"/>
    <x v="1"/>
    <x v="2"/>
    <x v="3"/>
    <s v="62-304.520 (7), F.A.C."/>
    <x v="3"/>
    <x v="3"/>
    <x v="28"/>
    <x v="51"/>
    <s v="Freshwater marshes"/>
    <n v="1000"/>
    <x v="1"/>
    <s v="FWCD                                         Indian River County"/>
    <x v="27"/>
    <x v="1"/>
    <m/>
    <m/>
    <n v="0"/>
    <n v="1"/>
    <n v="16"/>
    <n v="0.8595328548366753"/>
    <n v="5.7936148158289047"/>
    <n v="0.62079027615652549"/>
    <n v="2310.3854716401156"/>
    <n v="5.7936148158289047"/>
    <n v="0.62078972735095961"/>
    <n v="2310.3854716401156"/>
    <n v="5.7936148158289047"/>
    <n v="0.62078972735095961"/>
  </r>
  <r>
    <n v="4320"/>
    <x v="1"/>
    <x v="2"/>
    <x v="3"/>
    <s v="62-304.520 (7), F.A.C."/>
    <x v="3"/>
    <x v="3"/>
    <x v="28"/>
    <x v="51"/>
    <s v="Freshwater marshes"/>
    <n v="6410"/>
    <x v="1"/>
    <s v="FWCD                                         Indian River County"/>
    <x v="27"/>
    <x v="1"/>
    <m/>
    <m/>
    <n v="0"/>
    <n v="1"/>
    <n v="17"/>
    <n v="0.38862200040833977"/>
    <n v="2.5595215157906779"/>
    <n v="0.24976944267766546"/>
    <n v="1045.3187664912653"/>
    <n v="2.5595215157906779"/>
    <n v="0.24976922187063053"/>
    <n v="1045.3187664912653"/>
    <n v="2.5595215157906779"/>
    <n v="0.24976922187063053"/>
  </r>
  <r>
    <n v="4321"/>
    <x v="1"/>
    <x v="2"/>
    <x v="3"/>
    <s v="62-304.520 (7), F.A.C."/>
    <x v="3"/>
    <x v="3"/>
    <x v="28"/>
    <x v="53"/>
    <s v="Wet prairies"/>
    <n v="1000"/>
    <x v="1"/>
    <s v="FWCD                                         Indian River County"/>
    <x v="27"/>
    <x v="1"/>
    <m/>
    <m/>
    <n v="0"/>
    <n v="1"/>
    <n v="9"/>
    <n v="1.2968130590772531"/>
    <n v="6.5041846436558899"/>
    <n v="0.64103452431351582"/>
    <n v="3322.0761535574493"/>
    <n v="6.5041846436558899"/>
    <n v="0.64103395761115423"/>
    <n v="3322.0761535574493"/>
    <n v="6.5041846436558899"/>
    <n v="0.64103395761115423"/>
  </r>
  <r>
    <n v="4322"/>
    <x v="1"/>
    <x v="2"/>
    <x v="3"/>
    <s v="62-304.520 (7), F.A.C."/>
    <x v="3"/>
    <x v="3"/>
    <x v="28"/>
    <x v="53"/>
    <s v="Wet prairies"/>
    <n v="6430"/>
    <x v="1"/>
    <s v="FWCD                                         Indian River County"/>
    <x v="27"/>
    <x v="1"/>
    <m/>
    <m/>
    <n v="0"/>
    <n v="1"/>
    <n v="20"/>
    <n v="0.94098729398497849"/>
    <n v="5.5154474345946891"/>
    <n v="0.67757596422369459"/>
    <n v="2403.2867821587301"/>
    <n v="5.5154474345946891"/>
    <n v="0.67757536521711403"/>
    <n v="2403.2867821587301"/>
    <n v="5.5154474345946891"/>
    <n v="0.67757536521711403"/>
  </r>
  <r>
    <n v="4323"/>
    <x v="1"/>
    <x v="2"/>
    <x v="3"/>
    <s v="62-304.520 (7), F.A.C."/>
    <x v="3"/>
    <x v="3"/>
    <x v="28"/>
    <x v="55"/>
    <s v="Mixed scrub-shrub wetland"/>
    <n v="1000"/>
    <x v="1"/>
    <s v="FWCD                                         Indian River County"/>
    <x v="27"/>
    <x v="1"/>
    <m/>
    <m/>
    <n v="0"/>
    <n v="1"/>
    <n v="13"/>
    <n v="0.23309882221012207"/>
    <n v="1.9710753283291447"/>
    <n v="0.26814263039566044"/>
    <n v="761.58514181184773"/>
    <n v="1.9710753283291447"/>
    <n v="0.2681423933459291"/>
    <n v="761.58514181184773"/>
    <n v="1.9710753283291447"/>
    <n v="0.2681423933459291"/>
  </r>
  <r>
    <n v="4324"/>
    <x v="1"/>
    <x v="2"/>
    <x v="3"/>
    <s v="62-304.520 (7), F.A.C."/>
    <x v="3"/>
    <x v="3"/>
    <x v="28"/>
    <x v="55"/>
    <s v="Mixed scrub-shrub wetland"/>
    <n v="6460"/>
    <x v="1"/>
    <s v="FWCD                                         Indian River County"/>
    <x v="27"/>
    <x v="1"/>
    <m/>
    <m/>
    <n v="0"/>
    <n v="1"/>
    <n v="18"/>
    <n v="0.78791691373687989"/>
    <n v="5.58267364363748"/>
    <n v="0.63221183641316936"/>
    <n v="2155.2279703134964"/>
    <n v="5.58267364363748"/>
    <n v="0.63221127751044937"/>
    <n v="2155.2279703134964"/>
    <n v="5.58267364363748"/>
    <n v="0.63221127751044937"/>
  </r>
  <r>
    <n v="4325"/>
    <x v="1"/>
    <x v="2"/>
    <x v="3"/>
    <s v="62-304.520 (7), F.A.C."/>
    <x v="3"/>
    <x v="3"/>
    <x v="28"/>
    <x v="55"/>
    <s v="Mixed scrub-shrub wetland"/>
    <n v="6460"/>
    <x v="1"/>
    <s v="FWCD                              City of Fellsmere           Indian River County"/>
    <x v="27"/>
    <x v="1"/>
    <m/>
    <m/>
    <n v="0"/>
    <n v="1"/>
    <n v="2"/>
    <n v="2.1337366486323089E-2"/>
    <n v="0.14277786330072828"/>
    <n v="1.3444846777804876E-2"/>
    <n v="60.378573082962824"/>
    <n v="0.14277786330072828"/>
    <n v="1.34448348919764E-2"/>
    <n v="60.378573082962824"/>
    <n v="0.14277786330072828"/>
    <n v="1.34448348919764E-2"/>
  </r>
  <r>
    <n v="4326"/>
    <x v="1"/>
    <x v="2"/>
    <x v="3"/>
    <s v="62-304.520 (7), F.A.C."/>
    <x v="3"/>
    <x v="3"/>
    <x v="28"/>
    <x v="75"/>
    <s v="Disturbed land"/>
    <n v="1000"/>
    <x v="0"/>
    <s v="FWCD                                         Indian River County"/>
    <x v="27"/>
    <x v="1"/>
    <m/>
    <m/>
    <n v="0"/>
    <n v="1"/>
    <n v="1"/>
    <n v="4.2245056784226999E-5"/>
    <n v="2.6462033515305399E-4"/>
    <n v="4.1352965083910634E-5"/>
    <n v="7.6917780992167173E-2"/>
    <n v="2.6462033515305399E-4"/>
    <n v="4.1352928526093402E-5"/>
    <n v="7.6917780992167173E-2"/>
    <n v="2.6462033515305399E-4"/>
    <n v="4.1352928526093402E-5"/>
  </r>
  <r>
    <n v="4327"/>
    <x v="1"/>
    <x v="2"/>
    <x v="3"/>
    <s v="62-304.520 (7), F.A.C."/>
    <x v="3"/>
    <x v="3"/>
    <x v="28"/>
    <x v="75"/>
    <s v="Disturbed land"/>
    <n v="7400"/>
    <x v="0"/>
    <s v="FWCD                                         Indian River County"/>
    <x v="27"/>
    <x v="1"/>
    <m/>
    <m/>
    <n v="0"/>
    <n v="1"/>
    <n v="36"/>
    <n v="3.2871232739337684"/>
    <n v="14.115060790132777"/>
    <n v="1.5136722065195045"/>
    <n v="6484.6647164072128"/>
    <n v="14.115060790132777"/>
    <n v="1.5136708683675328"/>
    <n v="6484.6647164072128"/>
    <n v="14.115060790132777"/>
    <n v="1.5136708683675328"/>
  </r>
  <r>
    <n v="4328"/>
    <x v="1"/>
    <x v="2"/>
    <x v="3"/>
    <s v="62-304.520 (7), F.A.C."/>
    <x v="3"/>
    <x v="3"/>
    <x v="28"/>
    <x v="93"/>
    <s v="Rural land in transition without positive indicators of intended activity"/>
    <n v="1000"/>
    <x v="0"/>
    <s v="FWCD                                         Indian River County"/>
    <x v="27"/>
    <x v="1"/>
    <m/>
    <m/>
    <n v="0"/>
    <n v="1"/>
    <n v="16"/>
    <n v="0.96170383619007693"/>
    <n v="6.4295834716934328"/>
    <n v="0.77631254717787412"/>
    <n v="2761.7006672845573"/>
    <n v="6.4295834716934328"/>
    <n v="0.77631186088386617"/>
    <n v="2761.7006672845573"/>
    <n v="6.4295834716934328"/>
    <n v="0.77631186088386617"/>
  </r>
  <r>
    <n v="4329"/>
    <x v="1"/>
    <x v="2"/>
    <x v="3"/>
    <s v="62-304.520 (7), F.A.C."/>
    <x v="3"/>
    <x v="3"/>
    <x v="28"/>
    <x v="93"/>
    <s v="Rural land in transition without positive indicators of intended activity"/>
    <n v="7410"/>
    <x v="0"/>
    <s v="FWCD                                         Indian River County"/>
    <x v="27"/>
    <x v="1"/>
    <m/>
    <m/>
    <n v="0"/>
    <n v="1"/>
    <n v="22"/>
    <n v="1.2337595937782577"/>
    <n v="6.1312531829010783"/>
    <n v="0.57288873477679192"/>
    <n v="2691.7277678878058"/>
    <n v="6.1312531829010783"/>
    <n v="0.57288822831826924"/>
    <n v="2691.7277678878058"/>
    <n v="6.1312531829010783"/>
    <n v="0.57288822831826924"/>
  </r>
  <r>
    <n v="4330"/>
    <x v="1"/>
    <x v="2"/>
    <x v="3"/>
    <s v="62-304.520 (7), F.A.C."/>
    <x v="3"/>
    <x v="3"/>
    <x v="28"/>
    <x v="18"/>
    <s v="Spoil areas"/>
    <n v="1000"/>
    <x v="0"/>
    <s v="FWCD                                         Indian River County"/>
    <x v="27"/>
    <x v="1"/>
    <m/>
    <m/>
    <n v="0"/>
    <n v="1"/>
    <n v="126"/>
    <n v="0.13431279899123647"/>
    <n v="0.85274969828408498"/>
    <n v="0.10427055673698088"/>
    <n v="371.75118555946619"/>
    <n v="0.85274969828408498"/>
    <n v="0.10427046455727999"/>
    <n v="371.75118555946619"/>
    <n v="0.85274969828408498"/>
    <n v="0.10427046455727999"/>
  </r>
  <r>
    <n v="4331"/>
    <x v="1"/>
    <x v="2"/>
    <x v="3"/>
    <s v="62-304.520 (7), F.A.C."/>
    <x v="3"/>
    <x v="3"/>
    <x v="28"/>
    <x v="18"/>
    <s v="Spoil areas"/>
    <n v="7430"/>
    <x v="0"/>
    <s v="FWCD                                          Brevard County"/>
    <x v="27"/>
    <x v="1"/>
    <m/>
    <m/>
    <n v="0"/>
    <n v="1"/>
    <n v="276"/>
    <n v="52.604413673738065"/>
    <n v="237.21199133649191"/>
    <n v="31.815549581514265"/>
    <n v="119403.30890889016"/>
    <n v="237.21199133649191"/>
    <n v="31.815521455186676"/>
    <n v="119403.30890889016"/>
    <n v="237.21199133649191"/>
    <n v="31.815521455186676"/>
  </r>
  <r>
    <n v="4332"/>
    <x v="1"/>
    <x v="2"/>
    <x v="3"/>
    <s v="62-304.520 (7), F.A.C."/>
    <x v="3"/>
    <x v="3"/>
    <x v="28"/>
    <x v="18"/>
    <s v="Spoil areas"/>
    <n v="7430"/>
    <x v="0"/>
    <s v="FWCD                                         Indian River County"/>
    <x v="27"/>
    <x v="1"/>
    <m/>
    <m/>
    <n v="0"/>
    <n v="1"/>
    <n v="450"/>
    <n v="71.849438973139314"/>
    <n v="390.75793485668521"/>
    <n v="48.483200629000414"/>
    <n v="176252.29047259208"/>
    <n v="390.75793485668521"/>
    <n v="48.483157767745318"/>
    <n v="176252.29047259208"/>
    <n v="390.75793485668521"/>
    <n v="48.483157767745318"/>
  </r>
  <r>
    <n v="4333"/>
    <x v="1"/>
    <x v="2"/>
    <x v="3"/>
    <s v="62-304.520 (7), F.A.C."/>
    <x v="3"/>
    <x v="3"/>
    <x v="28"/>
    <x v="18"/>
    <s v="Spoil areas"/>
    <n v="7430"/>
    <x v="0"/>
    <s v="FWCD                                         Indian River County"/>
    <x v="27"/>
    <x v="1"/>
    <m/>
    <s v="Looks like WCD canal &amp; ROW; keep with WCD"/>
    <n v="0"/>
    <n v="1"/>
    <n v="1"/>
    <n v="1.6767150638680299E-5"/>
    <n v="9.3010834322678035E-5"/>
    <n v="1.0366337768889971E-5"/>
    <n v="4.4567703617768906E-2"/>
    <n v="9.3010834322678035E-5"/>
    <n v="1.0366328604597201E-5"/>
    <n v="4.4567703617768906E-2"/>
    <n v="9.3010834322678035E-5"/>
    <n v="1.0366328604597201E-5"/>
  </r>
  <r>
    <n v="4334"/>
    <x v="1"/>
    <x v="2"/>
    <x v="3"/>
    <s v="62-304.520 (7), F.A.C."/>
    <x v="3"/>
    <x v="3"/>
    <x v="28"/>
    <x v="18"/>
    <s v="Spoil areas"/>
    <n v="7430"/>
    <x v="0"/>
    <s v="FWCD                              City of Fellsmere           Indian River County"/>
    <x v="27"/>
    <x v="1"/>
    <m/>
    <m/>
    <n v="0"/>
    <n v="1"/>
    <n v="43"/>
    <n v="0.88142173877738617"/>
    <n v="4.872673290973923"/>
    <n v="0.54833290387431932"/>
    <n v="2355.19546347607"/>
    <n v="4.872673290973923"/>
    <n v="0.5483324191242176"/>
    <n v="2355.19546347607"/>
    <n v="4.872673290973923"/>
    <n v="0.5483324191242176"/>
  </r>
  <r>
    <n v="4335"/>
    <x v="1"/>
    <x v="2"/>
    <x v="3"/>
    <s v="62-304.520 (7), F.A.C."/>
    <x v="3"/>
    <x v="3"/>
    <x v="28"/>
    <x v="18"/>
    <s v="Spoil areas"/>
    <n v="7430"/>
    <x v="0"/>
    <s v="FWCD                              City of Fellsmere           Indian River County"/>
    <x v="27"/>
    <x v="1"/>
    <m/>
    <s v="Looks like WCD canal &amp; ROW; keep with WCD"/>
    <n v="0"/>
    <n v="1"/>
    <n v="2"/>
    <n v="2.7061410670494902E-5"/>
    <n v="1.418559548444994E-4"/>
    <n v="1.5984580890411071E-5"/>
    <n v="6.8110971170680781E-2"/>
    <n v="1.418559548444994E-4"/>
    <n v="1.59845667593473E-5"/>
    <n v="6.8110971170680781E-2"/>
    <n v="1.418559548444994E-4"/>
    <n v="1.59845667593473E-5"/>
  </r>
  <r>
    <n v="4336"/>
    <x v="1"/>
    <x v="2"/>
    <x v="3"/>
    <s v="62-304.520 (7), F.A.C."/>
    <x v="3"/>
    <x v="3"/>
    <x v="28"/>
    <x v="18"/>
    <s v="Spoil areas"/>
    <n v="7430"/>
    <x v="0"/>
    <s v="FWCD                              City of Fellsmere          FWCD Indian River County"/>
    <x v="27"/>
    <x v="1"/>
    <m/>
    <m/>
    <n v="0"/>
    <n v="1"/>
    <n v="43"/>
    <n v="1.620136303576631"/>
    <n v="9.2316838030089308"/>
    <n v="1.0426567464456102"/>
    <n v="4357.6221621349714"/>
    <n v="9.2316838030089308"/>
    <n v="1.0426558246917628"/>
    <n v="4357.6221621349714"/>
    <n v="9.2316838030089308"/>
    <n v="1.0426558246917628"/>
  </r>
  <r>
    <n v="4337"/>
    <x v="1"/>
    <x v="2"/>
    <x v="3"/>
    <s v="62-304.520 (7), F.A.C."/>
    <x v="3"/>
    <x v="3"/>
    <x v="28"/>
    <x v="20"/>
    <s v="Roads and Highways"/>
    <n v="1000"/>
    <x v="0"/>
    <s v="FWCD                                         Indian River County"/>
    <x v="27"/>
    <x v="1"/>
    <m/>
    <m/>
    <n v="0"/>
    <n v="1"/>
    <n v="7"/>
    <n v="5.2013309541766731E-3"/>
    <n v="4.2217027378530864E-2"/>
    <n v="5.9205528432514287E-3"/>
    <n v="15.70396808905382"/>
    <n v="4.2217027378530864E-2"/>
    <n v="5.9205476092255701E-3"/>
    <n v="15.70396808905382"/>
    <n v="4.2217027378530864E-2"/>
    <n v="5.9205476092255701E-3"/>
  </r>
  <r>
    <n v="4338"/>
    <x v="1"/>
    <x v="2"/>
    <x v="3"/>
    <s v="62-304.520 (7), F.A.C."/>
    <x v="3"/>
    <x v="3"/>
    <x v="28"/>
    <x v="20"/>
    <s v="Roads and Highways"/>
    <n v="8140"/>
    <x v="0"/>
    <s v="FWCD                                         Indian River County"/>
    <x v="27"/>
    <x v="1"/>
    <m/>
    <m/>
    <n v="0"/>
    <n v="1"/>
    <n v="21"/>
    <n v="1.0294756524669739"/>
    <n v="8.5490986984770068"/>
    <n v="1.1418550893067143"/>
    <n v="3451.441289902139"/>
    <n v="8.5490986984770068"/>
    <n v="1.1418540798572243"/>
    <n v="3451.441289902139"/>
    <n v="8.5490986984770068"/>
    <n v="1.1418540798572243"/>
  </r>
  <r>
    <n v="4339"/>
    <x v="1"/>
    <x v="2"/>
    <x v="3"/>
    <s v="62-304.520 (7), F.A.C."/>
    <x v="3"/>
    <x v="3"/>
    <x v="28"/>
    <x v="20"/>
    <s v="Roads and Highways"/>
    <n v="8140"/>
    <x v="0"/>
    <s v="FWCD                              City of Fellsmere           Indian River County"/>
    <x v="27"/>
    <x v="1"/>
    <m/>
    <m/>
    <n v="0"/>
    <n v="1"/>
    <n v="4"/>
    <n v="0.14614673338310061"/>
    <n v="1.208835163213831"/>
    <n v="0.16577565946090947"/>
    <n v="495.83908177225175"/>
    <n v="1.208835163213831"/>
    <n v="0.16577551290802631"/>
    <n v="495.83908177225175"/>
    <n v="1.208835163213831"/>
    <n v="0.16577551290802631"/>
  </r>
  <r>
    <n v="4340"/>
    <x v="1"/>
    <x v="2"/>
    <x v="3"/>
    <s v="62-304.520 (7), F.A.C."/>
    <x v="3"/>
    <x v="3"/>
    <x v="28"/>
    <x v="58"/>
    <s v="Communications"/>
    <n v="1000"/>
    <x v="0"/>
    <s v="FWCD                                         Indian River County"/>
    <x v="27"/>
    <x v="1"/>
    <m/>
    <m/>
    <n v="0"/>
    <n v="1"/>
    <n v="2"/>
    <n v="3.63422350360324E-2"/>
    <n v="0.29348347061441055"/>
    <n v="4.2860335620631587E-2"/>
    <n v="114.35021444314748"/>
    <n v="0.29348347061441055"/>
    <n v="4.2860297730233296E-2"/>
    <n v="114.35021444314748"/>
    <n v="0.29348347061441055"/>
    <n v="4.2860297730233296E-2"/>
  </r>
  <r>
    <n v="4341"/>
    <x v="1"/>
    <x v="2"/>
    <x v="3"/>
    <s v="62-304.520 (7), F.A.C."/>
    <x v="3"/>
    <x v="3"/>
    <x v="28"/>
    <x v="58"/>
    <s v="Communications"/>
    <n v="8200"/>
    <x v="0"/>
    <s v="City of Fellsmere          FWCD Indian River County"/>
    <x v="27"/>
    <x v="1"/>
    <m/>
    <m/>
    <n v="0"/>
    <n v="1"/>
    <n v="2"/>
    <n v="1.325268223229646E-2"/>
    <n v="0.10879128140888955"/>
    <n v="1.6230339407538014E-2"/>
    <n v="42.669184624960309"/>
    <n v="0.10879128140888955"/>
    <n v="1.6230325059212999E-2"/>
    <n v="42.669184624960309"/>
    <n v="0.10879128140888955"/>
    <n v="1.6230325059212999E-2"/>
  </r>
  <r>
    <n v="4342"/>
    <x v="1"/>
    <x v="2"/>
    <x v="3"/>
    <s v="62-304.520 (7), F.A.C."/>
    <x v="3"/>
    <x v="3"/>
    <x v="28"/>
    <x v="58"/>
    <s v="Communications"/>
    <n v="8200"/>
    <x v="0"/>
    <s v="FWCD                                         Indian River County"/>
    <x v="27"/>
    <x v="1"/>
    <m/>
    <m/>
    <n v="0"/>
    <n v="1"/>
    <n v="3"/>
    <n v="0.1755087156034339"/>
    <n v="1.4582591450310716"/>
    <n v="0.2208723745273686"/>
    <n v="574.64875395731769"/>
    <n v="1.4582591450310716"/>
    <n v="0.220872179266597"/>
    <n v="574.64875395731769"/>
    <n v="1.4582591450310716"/>
    <n v="0.220872179266597"/>
  </r>
  <r>
    <n v="4343"/>
    <x v="1"/>
    <x v="2"/>
    <x v="3"/>
    <s v="62-304.520 (7), F.A.C."/>
    <x v="3"/>
    <x v="3"/>
    <x v="28"/>
    <x v="58"/>
    <s v="Communications"/>
    <n v="8200"/>
    <x v="0"/>
    <s v="FWCD                                        FWCD Indian River County"/>
    <x v="27"/>
    <x v="1"/>
    <m/>
    <m/>
    <n v="0"/>
    <n v="1"/>
    <n v="2"/>
    <n v="4.4798192447768701E-3"/>
    <n v="3.6781530651776667E-2"/>
    <n v="5.4886325148575804E-3"/>
    <n v="14.427181634471873"/>
    <n v="3.6781530651776667E-2"/>
    <n v="5.4886276626680596E-3"/>
    <n v="14.427181634471873"/>
    <n v="3.6781530651776667E-2"/>
    <n v="5.4886276626680596E-3"/>
  </r>
  <r>
    <n v="4344"/>
    <x v="1"/>
    <x v="2"/>
    <x v="3"/>
    <s v="62-304.520 (7), F.A.C."/>
    <x v="3"/>
    <x v="3"/>
    <x v="28"/>
    <x v="58"/>
    <s v="Communications"/>
    <n v="8200"/>
    <x v="0"/>
    <s v="FWCD                              City of Fellsmere           Indian River County"/>
    <x v="27"/>
    <x v="1"/>
    <m/>
    <m/>
    <n v="0"/>
    <n v="1"/>
    <n v="3"/>
    <n v="4.7740282185649498E-2"/>
    <n v="0.34531292640545552"/>
    <n v="4.508085073282854E-2"/>
    <n v="161.74101438305365"/>
    <n v="0.34531292640545552"/>
    <n v="4.5080810879398643E-2"/>
    <n v="161.74101438305365"/>
    <n v="0.34531292640545552"/>
    <n v="4.5080810879398643E-2"/>
  </r>
  <r>
    <n v="4345"/>
    <x v="1"/>
    <x v="2"/>
    <x v="3"/>
    <s v="62-304.520 (7), F.A.C."/>
    <x v="3"/>
    <x v="3"/>
    <x v="28"/>
    <x v="58"/>
    <s v="Communications"/>
    <n v="8200"/>
    <x v="0"/>
    <s v="FWCD                              City of Fellsmere          FWCD Indian River County"/>
    <x v="27"/>
    <x v="1"/>
    <m/>
    <m/>
    <n v="0"/>
    <n v="1"/>
    <n v="2"/>
    <n v="7.2792848572129304E-3"/>
    <n v="5.9714384532053487E-2"/>
    <n v="8.9008001438376713E-3"/>
    <n v="23.414219539940209"/>
    <n v="5.9714384532053487E-2"/>
    <n v="8.90079227514377E-3"/>
    <n v="23.414219539940209"/>
    <n v="5.9714384532053487E-2"/>
    <n v="8.90079227514377E-3"/>
  </r>
  <r>
    <n v="4346"/>
    <x v="1"/>
    <x v="2"/>
    <x v="3"/>
    <s v="62-304.520 (7), F.A.C."/>
    <x v="3"/>
    <x v="3"/>
    <x v="28"/>
    <x v="108"/>
    <s v="Utilities"/>
    <n v="8300"/>
    <x v="0"/>
    <s v="FWCD                                         Indian River County"/>
    <x v="27"/>
    <x v="1"/>
    <m/>
    <m/>
    <n v="0"/>
    <n v="1"/>
    <n v="1"/>
    <n v="1.0417906062427399E-3"/>
    <n v="8.6091570107843865E-3"/>
    <n v="1.1344114066300481E-3"/>
    <n v="3.2809199115866314"/>
    <n v="8.6091570107843865E-3"/>
    <n v="1.1344104037611001E-3"/>
    <n v="3.2809199115866314"/>
    <n v="8.6091570107843865E-3"/>
    <n v="1.1344104037611001E-3"/>
  </r>
  <r>
    <n v="4347"/>
    <x v="1"/>
    <x v="2"/>
    <x v="3"/>
    <s v="62-304.520 (7), F.A.C."/>
    <x v="3"/>
    <x v="3"/>
    <x v="28"/>
    <x v="22"/>
    <s v="Electrical power transmission lines"/>
    <n v="1000"/>
    <x v="0"/>
    <s v="FWCD                                         Indian River County"/>
    <x v="27"/>
    <x v="1"/>
    <m/>
    <m/>
    <n v="0"/>
    <n v="1"/>
    <n v="3"/>
    <n v="2.6044105348363493E-4"/>
    <n v="7.3733035497290222E-4"/>
    <n v="6.6834507428406237E-5"/>
    <n v="0.36407766359689991"/>
    <n v="7.3733035497290222E-4"/>
    <n v="6.6834448343798601E-5"/>
    <n v="0.36407766359689991"/>
    <n v="7.3733035497290222E-4"/>
    <n v="6.6834448343798601E-5"/>
  </r>
  <r>
    <n v="4348"/>
    <x v="1"/>
    <x v="2"/>
    <x v="3"/>
    <s v="62-304.520 (7), F.A.C."/>
    <x v="3"/>
    <x v="3"/>
    <x v="28"/>
    <x v="22"/>
    <s v="Electrical power transmission lines"/>
    <n v="8320"/>
    <x v="0"/>
    <s v="FWCD                                          Brevard County"/>
    <x v="27"/>
    <x v="1"/>
    <m/>
    <m/>
    <n v="0"/>
    <n v="1"/>
    <n v="6"/>
    <n v="0.60097296944104028"/>
    <n v="2.1626128264982425"/>
    <n v="0.28778100556236103"/>
    <n v="1094.2546203849404"/>
    <n v="2.1626128264982425"/>
    <n v="0.28778075115145374"/>
    <n v="1094.2546203849404"/>
    <n v="2.1626128264982425"/>
    <n v="0.28778075115145374"/>
  </r>
  <r>
    <n v="4349"/>
    <x v="1"/>
    <x v="2"/>
    <x v="3"/>
    <s v="62-304.520 (7), F.A.C."/>
    <x v="3"/>
    <x v="3"/>
    <x v="28"/>
    <x v="22"/>
    <s v="Electrical power transmission lines"/>
    <n v="8320"/>
    <x v="0"/>
    <s v="FWCD                                         Indian River County"/>
    <x v="27"/>
    <x v="1"/>
    <m/>
    <m/>
    <n v="0"/>
    <n v="1"/>
    <n v="11"/>
    <n v="1.2686701902410666"/>
    <n v="3.9790297715160174"/>
    <n v="0.42414291571166424"/>
    <n v="1941.0173231558497"/>
    <n v="3.9790297715160174"/>
    <n v="0.42414254075090557"/>
    <n v="1941.0173231558497"/>
    <n v="3.9790297715160174"/>
    <n v="0.42414254075090557"/>
  </r>
  <r>
    <n v="4350"/>
    <x v="1"/>
    <x v="2"/>
    <x v="3"/>
    <s v="62-304.520 (7), F.A.C."/>
    <x v="3"/>
    <x v="3"/>
    <x v="28"/>
    <x v="22"/>
    <s v="Electrical power transmission lines"/>
    <n v="8320"/>
    <x v="0"/>
    <s v="FWCD                                        FWCD Indian River County"/>
    <x v="27"/>
    <x v="1"/>
    <m/>
    <m/>
    <n v="0"/>
    <n v="1"/>
    <n v="2"/>
    <n v="1.8306040536374461E-2"/>
    <n v="3.0804180811350612E-2"/>
    <n v="3.1855094575932033E-3"/>
    <n v="14.739887906814772"/>
    <n v="3.0804180811350612E-2"/>
    <n v="3.1855066414645042E-3"/>
    <n v="14.739887906814772"/>
    <n v="3.0804180811350612E-2"/>
    <n v="3.1855066414645042E-3"/>
  </r>
  <r>
    <n v="4351"/>
    <x v="1"/>
    <x v="2"/>
    <x v="3"/>
    <s v="62-304.520 (7), F.A.C."/>
    <x v="3"/>
    <x v="3"/>
    <x v="28"/>
    <x v="94"/>
    <s v="Sewage Treatment"/>
    <n v="1000"/>
    <x v="0"/>
    <s v="FWCD                                         Indian River County"/>
    <x v="27"/>
    <x v="1"/>
    <m/>
    <m/>
    <n v="0"/>
    <n v="1"/>
    <n v="12"/>
    <n v="1.2073063537170896"/>
    <n v="9.848313798199003"/>
    <n v="1.5098317749609327"/>
    <n v="4041.8651867662788"/>
    <n v="9.848313798199003"/>
    <n v="1.5098304402040699"/>
    <n v="4041.8651867662788"/>
    <n v="9.848313798199003"/>
    <n v="1.5098304402040699"/>
  </r>
  <r>
    <n v="4352"/>
    <x v="1"/>
    <x v="2"/>
    <x v="3"/>
    <s v="62-304.520 (7), F.A.C."/>
    <x v="3"/>
    <x v="3"/>
    <x v="28"/>
    <x v="94"/>
    <s v="Sewage Treatment"/>
    <n v="8340"/>
    <x v="0"/>
    <s v="FWCD                                         Indian River County"/>
    <x v="27"/>
    <x v="1"/>
    <m/>
    <m/>
    <n v="0"/>
    <n v="1"/>
    <n v="7"/>
    <n v="6.9902214774728355E-2"/>
    <n v="0.53701960472296728"/>
    <n v="7.9572713840065895E-2"/>
    <n v="233.16694056889671"/>
    <n v="0.53701960472296728"/>
    <n v="7.9572643494330811E-2"/>
    <n v="233.16694056889671"/>
    <n v="0.53701960472296728"/>
    <n v="7.9572643494330811E-2"/>
  </r>
  <r>
    <n v="4353"/>
    <x v="1"/>
    <x v="2"/>
    <x v="3"/>
    <s v="62-304.520 (7), F.A.C."/>
    <x v="3"/>
    <x v="3"/>
    <x v="28"/>
    <x v="25"/>
    <s v="Surface Water Collection Basin"/>
    <n v="8370"/>
    <x v="0"/>
    <s v="FWCD                              City of Fellsmere           Indian River County"/>
    <x v="27"/>
    <x v="1"/>
    <m/>
    <m/>
    <n v="0"/>
    <n v="1"/>
    <n v="5"/>
    <n v="3.4057729300332899E-2"/>
    <n v="0.24391308500278824"/>
    <n v="3.226047385612156E-2"/>
    <n v="117.70984032018383"/>
    <n v="0.24391308500278824"/>
    <n v="3.2260445336461642E-2"/>
    <n v="117.70984032018383"/>
    <n v="0.24391308500278824"/>
    <n v="3.2260445336461642E-2"/>
  </r>
  <r>
    <n v="4354"/>
    <x v="1"/>
    <x v="2"/>
    <x v="3"/>
    <s v="62-304.520 (7), F.A.C."/>
    <x v="3"/>
    <x v="3"/>
    <x v="23"/>
    <x v="5"/>
    <s v="Residential, Low Density-Less than two dwelling units/acre"/>
    <n v="1000"/>
    <x v="0"/>
    <s v="Indian River County"/>
    <x v="18"/>
    <x v="1"/>
    <m/>
    <m/>
    <n v="0"/>
    <n v="1"/>
    <n v="18"/>
    <n v="1.2599651234296998"/>
    <n v="10.309270958331343"/>
    <n v="1.3349824508422696"/>
    <n v="4276.2143381895221"/>
    <n v="10.309270958331343"/>
    <n v="1.3349812706598061"/>
    <n v="4276.2143381895221"/>
    <n v="10.309270958331343"/>
    <n v="1.3349812706598061"/>
  </r>
  <r>
    <n v="4355"/>
    <x v="1"/>
    <x v="2"/>
    <x v="3"/>
    <s v="62-304.520 (7), F.A.C."/>
    <x v="3"/>
    <x v="3"/>
    <x v="23"/>
    <x v="5"/>
    <s v="Residential, Low Density-Less than two dwelling units/acre"/>
    <n v="1100"/>
    <x v="0"/>
    <s v="Indian River County"/>
    <x v="18"/>
    <x v="1"/>
    <m/>
    <m/>
    <n v="0"/>
    <n v="1"/>
    <n v="1134"/>
    <n v="142.09123535875119"/>
    <n v="1134.0334383380316"/>
    <n v="156.1240170420804"/>
    <n v="513079.30325048312"/>
    <n v="1134.0334383380316"/>
    <n v="156.12387902166839"/>
    <n v="513079.30325048312"/>
    <n v="1134.0334383380316"/>
    <n v="156.12387902166839"/>
  </r>
  <r>
    <n v="4356"/>
    <x v="1"/>
    <x v="2"/>
    <x v="3"/>
    <s v="62-304.520 (7), F.A.C."/>
    <x v="3"/>
    <x v="3"/>
    <x v="23"/>
    <x v="6"/>
    <s v="Residential, Rural &lt; or = 0.5 dwelling units/acre"/>
    <n v="1180"/>
    <x v="0"/>
    <s v="Indian River County"/>
    <x v="18"/>
    <x v="1"/>
    <m/>
    <m/>
    <n v="0"/>
    <n v="1"/>
    <n v="966"/>
    <n v="143.24628533511898"/>
    <n v="1117.8198442057053"/>
    <n v="151.63211383885474"/>
    <n v="511425.70660093467"/>
    <n v="1117.8198442057053"/>
    <n v="151.63197978948074"/>
    <n v="511425.70660093467"/>
    <n v="1117.8198442057053"/>
    <n v="151.63197978948074"/>
  </r>
  <r>
    <n v="4357"/>
    <x v="1"/>
    <x v="2"/>
    <x v="3"/>
    <s v="62-304.520 (7), F.A.C."/>
    <x v="3"/>
    <x v="3"/>
    <x v="23"/>
    <x v="7"/>
    <s v="Low Density Under Construction"/>
    <n v="1190"/>
    <x v="0"/>
    <s v="Indian River County"/>
    <x v="18"/>
    <x v="1"/>
    <m/>
    <m/>
    <n v="0"/>
    <n v="1"/>
    <n v="37"/>
    <n v="7.6978348517749531"/>
    <n v="51.071064731443897"/>
    <n v="6.8297790499993987"/>
    <n v="26558.015179446767"/>
    <n v="51.071064731443897"/>
    <n v="6.8297730121780962"/>
    <n v="26558.015179446767"/>
    <n v="51.071064731443897"/>
    <n v="6.8297730121780962"/>
  </r>
  <r>
    <n v="4358"/>
    <x v="1"/>
    <x v="2"/>
    <x v="3"/>
    <s v="62-304.520 (7), F.A.C."/>
    <x v="3"/>
    <x v="3"/>
    <x v="23"/>
    <x v="8"/>
    <s v="Residential, Medium Density-Two-five dwellingunits per acre"/>
    <n v="1000"/>
    <x v="0"/>
    <s v="Indian River County"/>
    <x v="18"/>
    <x v="1"/>
    <m/>
    <m/>
    <n v="0"/>
    <n v="1"/>
    <n v="4"/>
    <n v="1.8783589549413258E-2"/>
    <n v="0.14741430352650781"/>
    <n v="1.8422641252007682E-2"/>
    <n v="61.021436962233551"/>
    <n v="0.14741430352650781"/>
    <n v="1.8422624965592577E-2"/>
    <n v="61.021436962233551"/>
    <n v="0.14741430352650781"/>
    <n v="1.8422624965592577E-2"/>
  </r>
  <r>
    <n v="4359"/>
    <x v="1"/>
    <x v="2"/>
    <x v="3"/>
    <s v="62-304.520 (7), F.A.C."/>
    <x v="3"/>
    <x v="3"/>
    <x v="23"/>
    <x v="8"/>
    <s v="Residential, Medium Density-Two-five dwellingunits per acre"/>
    <n v="1200"/>
    <x v="0"/>
    <s v="Indian River County"/>
    <x v="18"/>
    <x v="1"/>
    <m/>
    <m/>
    <n v="0"/>
    <n v="1"/>
    <n v="1585"/>
    <n v="269.00480208471004"/>
    <n v="2529.095726753636"/>
    <n v="373.08574212201745"/>
    <n v="1038255.4569179616"/>
    <n v="2529.095726753636"/>
    <n v="373.08541229801784"/>
    <n v="1038255.4569179616"/>
    <n v="2529.095726753636"/>
    <n v="373.08541229801784"/>
  </r>
  <r>
    <n v="4360"/>
    <x v="1"/>
    <x v="2"/>
    <x v="3"/>
    <s v="62-304.520 (7), F.A.C."/>
    <x v="3"/>
    <x v="3"/>
    <x v="23"/>
    <x v="9"/>
    <s v="Fixed Single Family Units"/>
    <n v="1000"/>
    <x v="0"/>
    <s v="Indian River County"/>
    <x v="18"/>
    <x v="1"/>
    <m/>
    <m/>
    <n v="0"/>
    <n v="1"/>
    <n v="2"/>
    <n v="0.13010672717191418"/>
    <n v="1.1372448810406539"/>
    <n v="0.15763653683519865"/>
    <n v="506.80544681186279"/>
    <n v="1.1372448810406539"/>
    <n v="0.15763639747765379"/>
    <n v="506.80544681186279"/>
    <n v="1.1372448810406539"/>
    <n v="0.15763639747765379"/>
  </r>
  <r>
    <n v="4361"/>
    <x v="1"/>
    <x v="2"/>
    <x v="3"/>
    <s v="62-304.520 (7), F.A.C."/>
    <x v="3"/>
    <x v="3"/>
    <x v="23"/>
    <x v="9"/>
    <s v="Fixed Single Family Units"/>
    <n v="1210"/>
    <x v="0"/>
    <s v="City of Fellsmere        Indian RIver County   Indian River County"/>
    <x v="18"/>
    <x v="1"/>
    <m/>
    <m/>
    <n v="0"/>
    <n v="1"/>
    <n v="2"/>
    <n v="1.9728737592836811E-2"/>
    <n v="0.20391151284695083"/>
    <n v="3.0326543181004664E-2"/>
    <n v="76.066642465463673"/>
    <n v="0.20391151284695083"/>
    <n v="3.03265163710232E-2"/>
    <n v="76.066642465463673"/>
    <n v="0.20391151284695083"/>
    <n v="3.03265163710232E-2"/>
  </r>
  <r>
    <n v="4362"/>
    <x v="1"/>
    <x v="2"/>
    <x v="3"/>
    <s v="62-304.520 (7), F.A.C."/>
    <x v="3"/>
    <x v="3"/>
    <x v="23"/>
    <x v="9"/>
    <s v="Fixed Single Family Units"/>
    <n v="1210"/>
    <x v="0"/>
    <s v="Indian River County"/>
    <x v="18"/>
    <x v="1"/>
    <m/>
    <m/>
    <n v="0"/>
    <n v="1"/>
    <n v="13361"/>
    <n v="3061.1941746578809"/>
    <n v="29287.386352382731"/>
    <n v="4287.4514385558596"/>
    <n v="11430876.512478365"/>
    <n v="29287.386352382731"/>
    <n v="4287.4476482625842"/>
    <n v="11430876.512478365"/>
    <n v="29287.386352382731"/>
    <n v="4287.4476482625842"/>
  </r>
  <r>
    <n v="4363"/>
    <x v="1"/>
    <x v="2"/>
    <x v="3"/>
    <s v="62-304.520 (7), F.A.C."/>
    <x v="3"/>
    <x v="3"/>
    <x v="23"/>
    <x v="88"/>
    <s v="Medium Density Under Construction"/>
    <n v="1290"/>
    <x v="0"/>
    <s v="Indian River County"/>
    <x v="18"/>
    <x v="1"/>
    <m/>
    <m/>
    <n v="0"/>
    <n v="1"/>
    <n v="37"/>
    <n v="6.5404502235441404"/>
    <n v="55.6851843492787"/>
    <n v="7.8794701673411778"/>
    <n v="25308.503791759718"/>
    <n v="55.6851843492787"/>
    <n v="7.8794632015473285"/>
    <n v="25308.503791759718"/>
    <n v="55.6851843492787"/>
    <n v="7.8794632015473285"/>
  </r>
  <r>
    <n v="4364"/>
    <x v="1"/>
    <x v="2"/>
    <x v="3"/>
    <s v="62-304.520 (7), F.A.C."/>
    <x v="3"/>
    <x v="3"/>
    <x v="23"/>
    <x v="62"/>
    <s v="Residential, High Density"/>
    <n v="1300"/>
    <x v="0"/>
    <s v="Indian River County"/>
    <x v="18"/>
    <x v="1"/>
    <m/>
    <m/>
    <n v="0"/>
    <n v="1"/>
    <n v="238"/>
    <n v="28.931716707597797"/>
    <n v="311.12996663302931"/>
    <n v="58.027916699981851"/>
    <n v="112498.50643335798"/>
    <n v="311.12996663302931"/>
    <n v="58.027865400783305"/>
    <n v="112498.50643335798"/>
    <n v="311.12996663302931"/>
    <n v="58.027865400783305"/>
  </r>
  <r>
    <n v="4365"/>
    <x v="1"/>
    <x v="2"/>
    <x v="3"/>
    <s v="62-304.520 (7), F.A.C."/>
    <x v="3"/>
    <x v="3"/>
    <x v="23"/>
    <x v="63"/>
    <s v="Mobile Home Units"/>
    <n v="1000"/>
    <x v="0"/>
    <s v="Indian River County"/>
    <x v="18"/>
    <x v="1"/>
    <m/>
    <m/>
    <n v="0"/>
    <n v="1"/>
    <n v="4"/>
    <n v="0.23648093135522158"/>
    <n v="2.4012401414533078"/>
    <n v="0.44003690033117993"/>
    <n v="882.35665120491922"/>
    <n v="2.4012401414533078"/>
    <n v="0.44003651131944749"/>
    <n v="882.35665120491922"/>
    <n v="2.4012401414533078"/>
    <n v="0.44003651131944749"/>
  </r>
  <r>
    <n v="4366"/>
    <x v="1"/>
    <x v="2"/>
    <x v="3"/>
    <s v="62-304.520 (7), F.A.C."/>
    <x v="3"/>
    <x v="3"/>
    <x v="23"/>
    <x v="63"/>
    <s v="Mobile Home Units"/>
    <n v="1320"/>
    <x v="0"/>
    <s v="Indian River County"/>
    <x v="18"/>
    <x v="1"/>
    <m/>
    <m/>
    <n v="0"/>
    <n v="1"/>
    <n v="774"/>
    <n v="96.21220180917301"/>
    <n v="1032.564578925585"/>
    <n v="185.87174060119875"/>
    <n v="374588.74743606983"/>
    <n v="1032.564578925585"/>
    <n v="185.87157628250765"/>
    <n v="374588.74743606983"/>
    <n v="1032.564578925585"/>
    <n v="185.87157628250765"/>
  </r>
  <r>
    <n v="4367"/>
    <x v="1"/>
    <x v="2"/>
    <x v="3"/>
    <s v="62-304.520 (7), F.A.C."/>
    <x v="3"/>
    <x v="3"/>
    <x v="23"/>
    <x v="10"/>
    <s v="Residential, High density; Multiple Dwelling Units, Low Rise &lt;Two stories or less&gt;"/>
    <n v="1330"/>
    <x v="0"/>
    <s v="Indian River County"/>
    <x v="18"/>
    <x v="1"/>
    <m/>
    <m/>
    <n v="0"/>
    <n v="1"/>
    <n v="429"/>
    <n v="66.745351068380842"/>
    <n v="739.19680368908632"/>
    <n v="136.75941142530968"/>
    <n v="262702.77483365638"/>
    <n v="739.19680368908632"/>
    <n v="136.75929052405041"/>
    <n v="262702.77483365638"/>
    <n v="739.19680368908632"/>
    <n v="136.75929052405041"/>
  </r>
  <r>
    <n v="4368"/>
    <x v="1"/>
    <x v="2"/>
    <x v="3"/>
    <s v="62-304.520 (7), F.A.C."/>
    <x v="3"/>
    <x v="3"/>
    <x v="23"/>
    <x v="81"/>
    <s v="Residential, High density; Multiple Dwelling Units, High Rise &lt;Three stories or more&gt;"/>
    <n v="1340"/>
    <x v="0"/>
    <s v="Indian River County"/>
    <x v="18"/>
    <x v="1"/>
    <m/>
    <m/>
    <n v="0"/>
    <n v="1"/>
    <n v="204"/>
    <n v="53.704520023733281"/>
    <n v="653.00836270923844"/>
    <n v="127.66835727040356"/>
    <n v="219822.69492844894"/>
    <n v="653.00836270923844"/>
    <n v="127.66824440603098"/>
    <n v="219822.69492844894"/>
    <n v="653.00836270923844"/>
    <n v="127.66824440603098"/>
  </r>
  <r>
    <n v="4369"/>
    <x v="1"/>
    <x v="2"/>
    <x v="3"/>
    <s v="62-304.520 (7), F.A.C."/>
    <x v="3"/>
    <x v="3"/>
    <x v="23"/>
    <x v="82"/>
    <s v="High Density Under Construction"/>
    <n v="1390"/>
    <x v="0"/>
    <s v="Indian River County"/>
    <x v="18"/>
    <x v="1"/>
    <m/>
    <m/>
    <n v="0"/>
    <n v="1"/>
    <n v="47"/>
    <n v="9.841630972561827"/>
    <n v="90.375113948065263"/>
    <n v="17.108684384153552"/>
    <n v="34186.598656121641"/>
    <n v="90.375113948065263"/>
    <n v="17.10866925933351"/>
    <n v="34186.598656121641"/>
    <n v="90.375113948065263"/>
    <n v="17.10866925933351"/>
  </r>
  <r>
    <n v="4370"/>
    <x v="1"/>
    <x v="2"/>
    <x v="3"/>
    <s v="62-304.520 (7), F.A.C."/>
    <x v="3"/>
    <x v="3"/>
    <x v="23"/>
    <x v="11"/>
    <s v="Commercial and Services"/>
    <n v="1400"/>
    <x v="0"/>
    <s v="Indian River County"/>
    <x v="18"/>
    <x v="1"/>
    <m/>
    <m/>
    <n v="0"/>
    <n v="1"/>
    <n v="554"/>
    <n v="66.582743767392657"/>
    <n v="664.74770438878431"/>
    <n v="90.141234066793444"/>
    <n v="259824.49009990226"/>
    <n v="664.74770438878431"/>
    <n v="90.141154378027665"/>
    <n v="259824.49009990226"/>
    <n v="664.74770438878431"/>
    <n v="90.141154378027665"/>
  </r>
  <r>
    <n v="4371"/>
    <x v="1"/>
    <x v="2"/>
    <x v="3"/>
    <s v="62-304.520 (7), F.A.C."/>
    <x v="3"/>
    <x v="3"/>
    <x v="23"/>
    <x v="64"/>
    <s v="Retail Sales and Services"/>
    <n v="1000"/>
    <x v="0"/>
    <s v="Indian River County"/>
    <x v="18"/>
    <x v="1"/>
    <m/>
    <m/>
    <n v="0"/>
    <n v="1"/>
    <n v="1"/>
    <n v="1.0216342158907401E-6"/>
    <n v="7.8216105543787056E-6"/>
    <n v="1.0552305507661332E-6"/>
    <n v="3.4983358040894274E-3"/>
    <n v="7.8216105543787056E-6"/>
    <n v="1.05522961789649E-6"/>
    <n v="3.4983358040894274E-3"/>
    <n v="7.8216105543787056E-6"/>
    <n v="1.05522961789649E-6"/>
  </r>
  <r>
    <n v="4372"/>
    <x v="1"/>
    <x v="2"/>
    <x v="3"/>
    <s v="62-304.520 (7), F.A.C."/>
    <x v="3"/>
    <x v="3"/>
    <x v="23"/>
    <x v="64"/>
    <s v="Retail Sales and Services"/>
    <n v="1410"/>
    <x v="0"/>
    <s v="Indian River County"/>
    <x v="18"/>
    <x v="1"/>
    <m/>
    <m/>
    <n v="0"/>
    <n v="1"/>
    <n v="296"/>
    <n v="63.747881641844991"/>
    <n v="651.7703008353003"/>
    <n v="87.842713758165615"/>
    <n v="256492.15699892089"/>
    <n v="651.7703008353003"/>
    <n v="87.842636101391534"/>
    <n v="256492.15699892089"/>
    <n v="651.7703008353003"/>
    <n v="87.842636101391534"/>
  </r>
  <r>
    <n v="4373"/>
    <x v="1"/>
    <x v="2"/>
    <x v="3"/>
    <s v="62-304.520 (7), F.A.C."/>
    <x v="3"/>
    <x v="3"/>
    <x v="23"/>
    <x v="65"/>
    <s v="Wholesale Sales and Services &lt;Excluding warehouses associated with industrial use&gt;"/>
    <n v="1420"/>
    <x v="0"/>
    <s v="Indian River County"/>
    <x v="18"/>
    <x v="1"/>
    <m/>
    <m/>
    <n v="0"/>
    <n v="1"/>
    <n v="136"/>
    <n v="23.573024547874173"/>
    <n v="241.95528330693364"/>
    <n v="32.429360384276585"/>
    <n v="95794.436938274041"/>
    <n v="241.95528330693364"/>
    <n v="32.42933171531358"/>
    <n v="95794.436938274041"/>
    <n v="241.95528330693364"/>
    <n v="32.42933171531358"/>
  </r>
  <r>
    <n v="4374"/>
    <x v="1"/>
    <x v="2"/>
    <x v="3"/>
    <s v="62-304.520 (7), F.A.C."/>
    <x v="3"/>
    <x v="3"/>
    <x v="23"/>
    <x v="66"/>
    <s v="Professional Services"/>
    <n v="1430"/>
    <x v="0"/>
    <s v="Indian River County"/>
    <x v="18"/>
    <x v="1"/>
    <m/>
    <m/>
    <n v="0"/>
    <n v="1"/>
    <n v="370"/>
    <n v="87.5276648016509"/>
    <n v="814.90310921255775"/>
    <n v="110.59484387249198"/>
    <n v="357452.88335858012"/>
    <n v="814.90310921255775"/>
    <n v="110.59474610184672"/>
    <n v="357452.88335858012"/>
    <n v="814.90310921255775"/>
    <n v="110.59474610184672"/>
  </r>
  <r>
    <n v="4375"/>
    <x v="1"/>
    <x v="2"/>
    <x v="3"/>
    <s v="62-304.520 (7), F.A.C."/>
    <x v="3"/>
    <x v="3"/>
    <x v="23"/>
    <x v="67"/>
    <s v="Tourist Services"/>
    <n v="1000"/>
    <x v="0"/>
    <s v="Indian River County"/>
    <x v="18"/>
    <x v="1"/>
    <m/>
    <m/>
    <n v="0"/>
    <n v="1"/>
    <n v="4"/>
    <n v="0.22773915606173331"/>
    <n v="2.3018867637026816"/>
    <n v="0.30949594543399972"/>
    <n v="836.83510168418888"/>
    <n v="2.3018867637026816"/>
    <n v="0.30949567182614246"/>
    <n v="836.83510168418888"/>
    <n v="2.3018867637026816"/>
    <n v="0.30949567182614246"/>
  </r>
  <r>
    <n v="4376"/>
    <x v="1"/>
    <x v="2"/>
    <x v="3"/>
    <s v="62-304.520 (7), F.A.C."/>
    <x v="3"/>
    <x v="3"/>
    <x v="23"/>
    <x v="67"/>
    <s v="Tourist Services"/>
    <n v="1450"/>
    <x v="0"/>
    <s v="Indian River County"/>
    <x v="18"/>
    <x v="1"/>
    <m/>
    <m/>
    <n v="0"/>
    <n v="1"/>
    <n v="361"/>
    <n v="134.15664574392932"/>
    <n v="1545.0657576881404"/>
    <n v="207.04213497475766"/>
    <n v="550508.4718048363"/>
    <n v="1545.0657576881404"/>
    <n v="207.041951940518"/>
    <n v="550508.4718048363"/>
    <n v="1545.0657576881404"/>
    <n v="207.041951940518"/>
  </r>
  <r>
    <n v="4377"/>
    <x v="1"/>
    <x v="2"/>
    <x v="3"/>
    <s v="62-304.520 (7), F.A.C."/>
    <x v="3"/>
    <x v="3"/>
    <x v="23"/>
    <x v="141"/>
    <s v="Mixed Commercial and Services"/>
    <n v="1470"/>
    <x v="0"/>
    <s v="Indian River County"/>
    <x v="18"/>
    <x v="1"/>
    <m/>
    <m/>
    <n v="0"/>
    <n v="1"/>
    <n v="35"/>
    <n v="7.2697492996758983"/>
    <n v="62.059193342470365"/>
    <n v="8.5164553958270659"/>
    <n v="29747.597135182536"/>
    <n v="62.059193342470365"/>
    <n v="8.5164478669106156"/>
    <n v="29747.597135182536"/>
    <n v="62.059193342470365"/>
    <n v="8.5164478669106156"/>
  </r>
  <r>
    <n v="4378"/>
    <x v="1"/>
    <x v="2"/>
    <x v="3"/>
    <s v="62-304.520 (7), F.A.C."/>
    <x v="3"/>
    <x v="3"/>
    <x v="23"/>
    <x v="105"/>
    <s v="Cemeteries"/>
    <n v="1480"/>
    <x v="0"/>
    <s v="Indian River County"/>
    <x v="18"/>
    <x v="1"/>
    <m/>
    <m/>
    <n v="0"/>
    <n v="1"/>
    <n v="4"/>
    <n v="0.14279588429586276"/>
    <n v="1.2695567300571318"/>
    <n v="0.18804138259770095"/>
    <n v="557.66180660279088"/>
    <n v="1.2695567300571318"/>
    <n v="0.18804121636095211"/>
    <n v="557.66180660279088"/>
    <n v="1.2695567300571318"/>
    <n v="0.18804121636095211"/>
  </r>
  <r>
    <n v="4379"/>
    <x v="1"/>
    <x v="2"/>
    <x v="3"/>
    <s v="62-304.520 (7), F.A.C."/>
    <x v="3"/>
    <x v="3"/>
    <x v="23"/>
    <x v="95"/>
    <s v="Food Processing"/>
    <n v="1510"/>
    <x v="0"/>
    <s v="Indian River County"/>
    <x v="18"/>
    <x v="1"/>
    <m/>
    <m/>
    <n v="0"/>
    <n v="1"/>
    <n v="68"/>
    <n v="13.439900710821636"/>
    <n v="120.43557085984058"/>
    <n v="16.9861678517927"/>
    <n v="54666.092095875014"/>
    <n v="120.43557085984058"/>
    <n v="16.986152835282599"/>
    <n v="54666.092095875014"/>
    <n v="120.43557085984058"/>
    <n v="16.986152835282599"/>
  </r>
  <r>
    <n v="4380"/>
    <x v="1"/>
    <x v="2"/>
    <x v="3"/>
    <s v="62-304.520 (7), F.A.C."/>
    <x v="3"/>
    <x v="3"/>
    <x v="23"/>
    <x v="68"/>
    <s v="Other Light Industrial"/>
    <n v="1550"/>
    <x v="0"/>
    <s v="Indian River County"/>
    <x v="18"/>
    <x v="1"/>
    <m/>
    <m/>
    <n v="0"/>
    <n v="1"/>
    <n v="31"/>
    <n v="4.3199443838617109"/>
    <n v="38.097850444439928"/>
    <n v="5.3416135682889703"/>
    <n v="17218.612352716635"/>
    <n v="38.097850444439928"/>
    <n v="5.3416088460705859"/>
    <n v="17218.612352716635"/>
    <n v="38.097850444439928"/>
    <n v="5.3416088460705859"/>
  </r>
  <r>
    <n v="4381"/>
    <x v="1"/>
    <x v="2"/>
    <x v="3"/>
    <s v="62-304.520 (7), F.A.C."/>
    <x v="3"/>
    <x v="3"/>
    <x v="23"/>
    <x v="127"/>
    <s v="Sand and Gravel Pits"/>
    <n v="1620"/>
    <x v="0"/>
    <s v="Indian River County"/>
    <x v="18"/>
    <x v="1"/>
    <m/>
    <m/>
    <n v="0"/>
    <n v="1"/>
    <n v="12"/>
    <n v="1.6213100955827486"/>
    <n v="11.726669847718027"/>
    <n v="1.6283260925337733"/>
    <n v="5599.0238475944525"/>
    <n v="11.726669847718027"/>
    <n v="1.6283246530227875"/>
    <n v="5599.0238475944525"/>
    <n v="11.726669847718027"/>
    <n v="1.6283246530227875"/>
  </r>
  <r>
    <n v="4382"/>
    <x v="1"/>
    <x v="2"/>
    <x v="3"/>
    <s v="62-304.520 (7), F.A.C."/>
    <x v="3"/>
    <x v="3"/>
    <x v="23"/>
    <x v="69"/>
    <s v="Institutional (Educational,religious,health and military facilities)"/>
    <n v="1700"/>
    <x v="0"/>
    <s v="City of Fellsmere        Indian River County   Indian River County"/>
    <x v="18"/>
    <x v="1"/>
    <m/>
    <m/>
    <n v="0"/>
    <n v="1"/>
    <n v="3"/>
    <n v="5.9567619062040604E-2"/>
    <n v="0.40510389269078872"/>
    <n v="5.1861492200516147E-2"/>
    <n v="181.9166292670472"/>
    <n v="0.40510389269078872"/>
    <n v="5.1861446352704565E-2"/>
    <n v="181.9166292670472"/>
    <n v="0.40510389269078872"/>
    <n v="5.1861446352704565E-2"/>
  </r>
  <r>
    <n v="4383"/>
    <x v="1"/>
    <x v="2"/>
    <x v="3"/>
    <s v="62-304.520 (7), F.A.C."/>
    <x v="3"/>
    <x v="3"/>
    <x v="23"/>
    <x v="69"/>
    <s v="Institutional (Educational,religious,health and military facilities)"/>
    <n v="1700"/>
    <x v="0"/>
    <s v="Indian River County"/>
    <x v="18"/>
    <x v="1"/>
    <m/>
    <m/>
    <n v="0"/>
    <n v="1"/>
    <n v="60"/>
    <n v="4.067777334349433"/>
    <n v="35.354836191741803"/>
    <n v="4.8775534571151491"/>
    <n v="15813.622464868064"/>
    <n v="35.354836191741803"/>
    <n v="4.8775491451460562"/>
    <n v="15813.622464868064"/>
    <n v="35.354836191741803"/>
    <n v="4.8775491451460562"/>
  </r>
  <r>
    <n v="4384"/>
    <x v="1"/>
    <x v="2"/>
    <x v="3"/>
    <s v="62-304.520 (7), F.A.C."/>
    <x v="3"/>
    <x v="3"/>
    <x v="23"/>
    <x v="71"/>
    <s v="Religious"/>
    <n v="1720"/>
    <x v="0"/>
    <s v="Indian River County"/>
    <x v="18"/>
    <x v="1"/>
    <m/>
    <m/>
    <n v="0"/>
    <n v="1"/>
    <n v="112"/>
    <n v="22.359427436984483"/>
    <n v="190.44471227919217"/>
    <n v="26.268544270385217"/>
    <n v="86285.074517127461"/>
    <n v="190.44471227919217"/>
    <n v="26.268521047851209"/>
    <n v="86285.074517127461"/>
    <n v="190.44471227919217"/>
    <n v="26.268521047851209"/>
  </r>
  <r>
    <n v="4385"/>
    <x v="1"/>
    <x v="2"/>
    <x v="3"/>
    <s v="62-304.520 (7), F.A.C."/>
    <x v="3"/>
    <x v="3"/>
    <x v="23"/>
    <x v="72"/>
    <s v="Medical and Health Care"/>
    <n v="1740"/>
    <x v="0"/>
    <s v="Indian River County"/>
    <x v="18"/>
    <x v="1"/>
    <m/>
    <m/>
    <n v="0"/>
    <n v="1"/>
    <n v="11"/>
    <n v="1.1398357378238158"/>
    <n v="9.5589357436070568"/>
    <n v="1.2704194791029741"/>
    <n v="4364.4224896917904"/>
    <n v="9.5589357436070568"/>
    <n v="1.2704183559969782"/>
    <n v="4364.4224896917904"/>
    <n v="9.5589357436070568"/>
    <n v="1.2704183559969782"/>
  </r>
  <r>
    <n v="4386"/>
    <x v="1"/>
    <x v="2"/>
    <x v="3"/>
    <s v="62-304.520 (7), F.A.C."/>
    <x v="3"/>
    <x v="3"/>
    <x v="23"/>
    <x v="14"/>
    <s v="Governmental"/>
    <n v="1000"/>
    <x v="0"/>
    <s v="Indian River County"/>
    <x v="18"/>
    <x v="1"/>
    <m/>
    <m/>
    <n v="0"/>
    <n v="1"/>
    <n v="1"/>
    <n v="4.6330830598962501E-2"/>
    <n v="0.4541847684150388"/>
    <n v="6.5116478724320956E-2"/>
    <n v="191.47955614296833"/>
    <n v="0.4541847684150388"/>
    <n v="6.51164211585257E-2"/>
    <n v="191.47955614296833"/>
    <n v="0.4541847684150388"/>
    <n v="6.51164211585257E-2"/>
  </r>
  <r>
    <n v="4387"/>
    <x v="1"/>
    <x v="2"/>
    <x v="3"/>
    <s v="62-304.520 (7), F.A.C."/>
    <x v="3"/>
    <x v="3"/>
    <x v="23"/>
    <x v="14"/>
    <s v="Governmental"/>
    <n v="1750"/>
    <x v="0"/>
    <s v="Indian River County"/>
    <x v="18"/>
    <x v="1"/>
    <m/>
    <m/>
    <n v="0"/>
    <n v="1"/>
    <n v="443"/>
    <n v="86.067639678310158"/>
    <n v="736.18142712126564"/>
    <n v="98.970193081020994"/>
    <n v="344039.23827736295"/>
    <n v="736.18142712126564"/>
    <n v="98.970105587071828"/>
    <n v="344039.23827736295"/>
    <n v="736.18142712126564"/>
    <n v="98.970105587071828"/>
  </r>
  <r>
    <n v="4388"/>
    <x v="1"/>
    <x v="2"/>
    <x v="3"/>
    <s v="62-304.520 (7), F.A.C."/>
    <x v="3"/>
    <x v="3"/>
    <x v="23"/>
    <x v="84"/>
    <s v="Other Institutional"/>
    <n v="1770"/>
    <x v="0"/>
    <s v="Indian River County"/>
    <x v="18"/>
    <x v="1"/>
    <m/>
    <m/>
    <n v="0"/>
    <n v="1"/>
    <n v="6"/>
    <n v="3.8493654481458764E-2"/>
    <n v="0.29677451288571577"/>
    <n v="4.7057401548741926E-2"/>
    <n v="103.44688081886592"/>
    <n v="0.29677451288571577"/>
    <n v="4.7057359947955388E-2"/>
    <n v="103.44688081886592"/>
    <n v="0.29677451288571577"/>
    <n v="4.7057359947955388E-2"/>
  </r>
  <r>
    <n v="4389"/>
    <x v="1"/>
    <x v="2"/>
    <x v="3"/>
    <s v="62-304.520 (7), F.A.C."/>
    <x v="3"/>
    <x v="3"/>
    <x v="23"/>
    <x v="15"/>
    <s v="Golf Course"/>
    <n v="1820"/>
    <x v="0"/>
    <s v="Indian River County"/>
    <x v="18"/>
    <x v="1"/>
    <m/>
    <m/>
    <n v="0"/>
    <n v="1"/>
    <n v="697"/>
    <n v="308.89304886210249"/>
    <n v="2259.3022916158275"/>
    <n v="314.23236465994489"/>
    <n v="1185132.5875814743"/>
    <n v="2259.3022916158275"/>
    <n v="314.23208686488687"/>
    <n v="1185132.5875814743"/>
    <n v="2259.3022916158275"/>
    <n v="314.23208686488687"/>
  </r>
  <r>
    <n v="4390"/>
    <x v="1"/>
    <x v="2"/>
    <x v="3"/>
    <s v="62-304.520 (7), F.A.C."/>
    <x v="3"/>
    <x v="3"/>
    <x v="23"/>
    <x v="85"/>
    <s v="Marinas and Fish Camps"/>
    <n v="1840"/>
    <x v="0"/>
    <s v="Indian River County"/>
    <x v="18"/>
    <x v="1"/>
    <m/>
    <m/>
    <n v="0"/>
    <n v="1"/>
    <n v="24"/>
    <n v="2.1062668721544808"/>
    <n v="15.583556762400129"/>
    <n v="2.1960065259573192"/>
    <n v="7450.0979305458677"/>
    <n v="15.583556762400129"/>
    <n v="2.1960045845921723"/>
    <n v="7450.0979305458677"/>
    <n v="15.583556762400129"/>
    <n v="2.1960045845921723"/>
  </r>
  <r>
    <n v="4391"/>
    <x v="1"/>
    <x v="2"/>
    <x v="3"/>
    <s v="62-304.520 (7), F.A.C."/>
    <x v="3"/>
    <x v="3"/>
    <x v="23"/>
    <x v="16"/>
    <s v="Parks and Zoos"/>
    <n v="1850"/>
    <x v="0"/>
    <s v="Indian River County"/>
    <x v="18"/>
    <x v="1"/>
    <m/>
    <m/>
    <n v="0"/>
    <n v="1"/>
    <n v="82"/>
    <n v="16.836785119157028"/>
    <n v="134.98052052850542"/>
    <n v="17.637239403798411"/>
    <n v="61232.770295656213"/>
    <n v="134.98052052850542"/>
    <n v="17.637223811712779"/>
    <n v="61232.770295656213"/>
    <n v="134.98052052850542"/>
    <n v="17.637223811712779"/>
  </r>
  <r>
    <n v="4392"/>
    <x v="1"/>
    <x v="2"/>
    <x v="3"/>
    <s v="62-304.520 (7), F.A.C."/>
    <x v="3"/>
    <x v="3"/>
    <x v="23"/>
    <x v="24"/>
    <s v="Other Recreational(Riding stables, go-carttracks, skeet ranges, etc)"/>
    <n v="1890"/>
    <x v="0"/>
    <s v="Indian River County"/>
    <x v="18"/>
    <x v="1"/>
    <m/>
    <m/>
    <n v="0"/>
    <n v="1"/>
    <n v="111"/>
    <n v="33.349031675807218"/>
    <n v="253.20656752990385"/>
    <n v="34.26748253831925"/>
    <n v="125676.2804657543"/>
    <n v="253.20656752990385"/>
    <n v="34.267452244376415"/>
    <n v="125676.2804657543"/>
    <n v="253.20656752990385"/>
    <n v="34.267452244376415"/>
  </r>
  <r>
    <n v="4393"/>
    <x v="1"/>
    <x v="2"/>
    <x v="3"/>
    <s v="62-304.520 (7), F.A.C."/>
    <x v="3"/>
    <x v="3"/>
    <x v="23"/>
    <x v="0"/>
    <s v="Improved Pasture"/>
    <n v="1000"/>
    <x v="0"/>
    <s v="Indian River County"/>
    <x v="18"/>
    <x v="1"/>
    <s v="Not Ag"/>
    <m/>
    <n v="0"/>
    <n v="1"/>
    <n v="28"/>
    <n v="8.5496009473408137"/>
    <n v="64.361779748363404"/>
    <n v="10.360037198214298"/>
    <n v="20968.119687003189"/>
    <n v="64.361779748363404"/>
    <n v="10.360028039491466"/>
    <n v="20968.119687003189"/>
    <n v="64.361779748363404"/>
    <n v="10.360028039491466"/>
  </r>
  <r>
    <n v="4394"/>
    <x v="1"/>
    <x v="2"/>
    <x v="3"/>
    <s v="62-304.520 (7), F.A.C."/>
    <x v="3"/>
    <x v="3"/>
    <x v="23"/>
    <x v="104"/>
    <s v="Field Crops"/>
    <n v="1000"/>
    <x v="0"/>
    <s v="Indian River County"/>
    <x v="18"/>
    <x v="1"/>
    <s v="Not Ag"/>
    <m/>
    <n v="0"/>
    <n v="1"/>
    <n v="10"/>
    <n v="1.5565216150253534"/>
    <n v="11.578408199786416"/>
    <n v="1.722179588832899"/>
    <n v="5027.8366425296881"/>
    <n v="11.578408199786416"/>
    <n v="1.7221780663513477"/>
    <n v="5027.8366425296881"/>
    <n v="11.578408199786416"/>
    <n v="1.7221780663513477"/>
  </r>
  <r>
    <n v="4395"/>
    <x v="1"/>
    <x v="2"/>
    <x v="3"/>
    <s v="62-304.520 (7), F.A.C."/>
    <x v="3"/>
    <x v="3"/>
    <x v="23"/>
    <x v="104"/>
    <s v="Field Crops"/>
    <n v="2150"/>
    <x v="0"/>
    <s v="Indian River County"/>
    <x v="18"/>
    <x v="1"/>
    <s v="Not Ag"/>
    <m/>
    <n v="0"/>
    <n v="1"/>
    <n v="1"/>
    <n v="1.82921256312177E-4"/>
    <n v="1.3727321353410292E-3"/>
    <n v="2.0126609772522791E-4"/>
    <n v="0.60859589287213423"/>
    <n v="1.3727321353410292E-3"/>
    <n v="2.01265919797257E-4"/>
    <n v="0.60859589287213423"/>
    <n v="1.3727321353410292E-3"/>
    <n v="2.01265919797257E-4"/>
  </r>
  <r>
    <n v="4396"/>
    <x v="1"/>
    <x v="2"/>
    <x v="3"/>
    <s v="62-304.520 (7), F.A.C."/>
    <x v="3"/>
    <x v="3"/>
    <x v="23"/>
    <x v="2"/>
    <s v="Citrus groves"/>
    <n v="1000"/>
    <x v="0"/>
    <s v="Indian River County"/>
    <x v="18"/>
    <x v="1"/>
    <s v="Not Ag"/>
    <m/>
    <n v="0"/>
    <n v="1"/>
    <n v="23"/>
    <n v="10.147556119749819"/>
    <n v="71.285968404418753"/>
    <n v="8.2590496637543662"/>
    <n v="28085.559147778054"/>
    <n v="71.285968404418753"/>
    <n v="8.2590423623957676"/>
    <n v="28085.559147778054"/>
    <n v="71.285968404418753"/>
    <n v="8.2590423623957676"/>
  </r>
  <r>
    <n v="4397"/>
    <x v="1"/>
    <x v="2"/>
    <x v="3"/>
    <s v="62-304.520 (7), F.A.C."/>
    <x v="3"/>
    <x v="3"/>
    <x v="23"/>
    <x v="121"/>
    <s v="Horse Farms"/>
    <n v="1000"/>
    <x v="0"/>
    <s v="Indian River County"/>
    <x v="18"/>
    <x v="1"/>
    <s v="Not Ag"/>
    <m/>
    <n v="0"/>
    <n v="1"/>
    <n v="17"/>
    <n v="5.012039508178141"/>
    <n v="41.161186132111318"/>
    <n v="6.5625163896678318"/>
    <n v="14469.178997971014"/>
    <n v="41.161186132111318"/>
    <n v="6.5625105881183234"/>
    <n v="14469.178997971014"/>
    <n v="41.161186132111318"/>
    <n v="6.5625105881183234"/>
  </r>
  <r>
    <n v="4398"/>
    <x v="1"/>
    <x v="2"/>
    <x v="3"/>
    <s v="62-304.520 (7), F.A.C."/>
    <x v="3"/>
    <x v="3"/>
    <x v="23"/>
    <x v="26"/>
    <s v="Herbaceous Dry Prairie"/>
    <n v="1000"/>
    <x v="1"/>
    <s v="Indian River County"/>
    <x v="18"/>
    <x v="1"/>
    <m/>
    <m/>
    <n v="0"/>
    <n v="1"/>
    <n v="1"/>
    <n v="6.9280109958817599E-3"/>
    <n v="4.332153711761625E-2"/>
    <n v="5.8961570767589906E-3"/>
    <n v="21.896562879490837"/>
    <n v="4.332153711761625E-2"/>
    <n v="5.8961518643000496E-3"/>
    <n v="21.896562879490837"/>
    <n v="4.332153711761625E-2"/>
    <n v="5.8961518643000496E-3"/>
  </r>
  <r>
    <n v="4399"/>
    <x v="1"/>
    <x v="2"/>
    <x v="3"/>
    <s v="62-304.520 (7), F.A.C."/>
    <x v="3"/>
    <x v="3"/>
    <x v="23"/>
    <x v="27"/>
    <s v="Shrub and Brushland"/>
    <n v="1000"/>
    <x v="1"/>
    <s v="Indian River County"/>
    <x v="18"/>
    <x v="1"/>
    <m/>
    <m/>
    <n v="0"/>
    <n v="1"/>
    <n v="2"/>
    <n v="7.6660650306674197E-3"/>
    <n v="5.7014534945645477E-2"/>
    <n v="7.8542283100895005E-3"/>
    <n v="27.851773927523631"/>
    <n v="5.7014534945645477E-2"/>
    <n v="7.8542213666105698E-3"/>
    <n v="27.851773927523631"/>
    <n v="5.7014534945645477E-2"/>
    <n v="7.8542213666105698E-3"/>
  </r>
  <r>
    <n v="4400"/>
    <x v="1"/>
    <x v="2"/>
    <x v="3"/>
    <s v="62-304.520 (7), F.A.C."/>
    <x v="3"/>
    <x v="3"/>
    <x v="23"/>
    <x v="4"/>
    <s v="Mixed Rangeland"/>
    <n v="1000"/>
    <x v="0"/>
    <s v="Indian River County"/>
    <x v="18"/>
    <x v="1"/>
    <s v="Not Ag"/>
    <m/>
    <n v="0"/>
    <n v="1"/>
    <n v="13"/>
    <n v="3.9584097950237007"/>
    <n v="28.887744636801774"/>
    <n v="3.3231510490065075"/>
    <n v="12574.572337754085"/>
    <n v="28.887744636801774"/>
    <n v="3.3231481111966517"/>
    <n v="12574.572337754085"/>
    <n v="28.887744636801774"/>
    <n v="3.3231481111966517"/>
  </r>
  <r>
    <n v="4401"/>
    <x v="1"/>
    <x v="2"/>
    <x v="3"/>
    <s v="62-304.520 (7), F.A.C."/>
    <x v="3"/>
    <x v="3"/>
    <x v="23"/>
    <x v="28"/>
    <s v="Pine flatwoods"/>
    <n v="1000"/>
    <x v="1"/>
    <s v="Indian River County"/>
    <x v="18"/>
    <x v="1"/>
    <m/>
    <m/>
    <n v="0"/>
    <n v="1"/>
    <n v="1"/>
    <n v="7.9460505697793904E-7"/>
    <n v="7.1148580753342993E-6"/>
    <n v="1.0633475587662156E-6"/>
    <n v="2.7005959337561103E-3"/>
    <n v="7.1148580753342993E-6"/>
    <n v="1.0633466187207901E-6"/>
    <n v="2.7005959337561103E-3"/>
    <n v="7.1148580753342993E-6"/>
    <n v="1.0633466187207901E-6"/>
  </r>
  <r>
    <n v="4402"/>
    <x v="1"/>
    <x v="2"/>
    <x v="3"/>
    <s v="62-304.520 (7), F.A.C."/>
    <x v="3"/>
    <x v="3"/>
    <x v="23"/>
    <x v="33"/>
    <s v="Hardwood Conifer Mixed"/>
    <n v="1000"/>
    <x v="1"/>
    <s v="Indian River County"/>
    <x v="18"/>
    <x v="1"/>
    <m/>
    <m/>
    <n v="0"/>
    <n v="1"/>
    <n v="6"/>
    <n v="0.19000544324781413"/>
    <n v="1.4315006054380244"/>
    <n v="0.19590627298264091"/>
    <n v="688.87154225406812"/>
    <n v="1.4315006054380244"/>
    <n v="0.19590609979298723"/>
    <n v="688.87154225406812"/>
    <n v="1.4315006054380244"/>
    <n v="0.19590609979298723"/>
  </r>
  <r>
    <n v="4403"/>
    <x v="1"/>
    <x v="2"/>
    <x v="3"/>
    <s v="62-304.520 (7), F.A.C."/>
    <x v="3"/>
    <x v="3"/>
    <x v="23"/>
    <x v="39"/>
    <s v="Reservoirs"/>
    <n v="1000"/>
    <x v="1"/>
    <s v="Indian River County"/>
    <x v="18"/>
    <x v="1"/>
    <m/>
    <m/>
    <n v="0"/>
    <n v="1"/>
    <n v="3"/>
    <n v="6.598639936435109E-4"/>
    <n v="2.1873011208191455E-3"/>
    <n v="4.7161607559525673E-4"/>
    <n v="1.3730153302247385"/>
    <n v="2.1873011208191455E-3"/>
    <n v="4.7161565866616012E-4"/>
    <n v="1.3730153302247385"/>
    <n v="2.1873011208191455E-3"/>
    <n v="4.7161565866616012E-4"/>
  </r>
  <r>
    <n v="4404"/>
    <x v="1"/>
    <x v="2"/>
    <x v="3"/>
    <s v="62-304.520 (7), F.A.C."/>
    <x v="3"/>
    <x v="3"/>
    <x v="23"/>
    <x v="75"/>
    <s v="Disturbed land"/>
    <n v="7400"/>
    <x v="0"/>
    <s v="Indian River County"/>
    <x v="18"/>
    <x v="1"/>
    <m/>
    <m/>
    <n v="0"/>
    <n v="1"/>
    <n v="91"/>
    <n v="21.112745608554128"/>
    <n v="102.96011297602249"/>
    <n v="12.117580768596358"/>
    <n v="46691.440784099796"/>
    <n v="102.96011297602249"/>
    <n v="12.117570056128679"/>
    <n v="46691.440784099796"/>
    <n v="102.96011297602249"/>
    <n v="12.117570056128679"/>
  </r>
  <r>
    <n v="4405"/>
    <x v="1"/>
    <x v="2"/>
    <x v="3"/>
    <s v="62-304.520 (7), F.A.C."/>
    <x v="3"/>
    <x v="3"/>
    <x v="23"/>
    <x v="93"/>
    <s v="Rural land in transition without positive indicators of intended activity"/>
    <n v="7410"/>
    <x v="0"/>
    <s v="Indian River County"/>
    <x v="18"/>
    <x v="1"/>
    <m/>
    <m/>
    <n v="0"/>
    <n v="1"/>
    <n v="129"/>
    <n v="25.338776408261733"/>
    <n v="149.23384230491263"/>
    <n v="17.598686947284772"/>
    <n v="69242.691229888296"/>
    <n v="149.23384230491263"/>
    <n v="17.598671389281179"/>
    <n v="69242.691229888296"/>
    <n v="149.23384230491263"/>
    <n v="17.598671389281179"/>
  </r>
  <r>
    <n v="4406"/>
    <x v="1"/>
    <x v="2"/>
    <x v="3"/>
    <s v="62-304.520 (7), F.A.C."/>
    <x v="3"/>
    <x v="3"/>
    <x v="23"/>
    <x v="18"/>
    <s v="Spoil areas"/>
    <n v="7430"/>
    <x v="0"/>
    <s v="Indian River County"/>
    <x v="18"/>
    <x v="1"/>
    <m/>
    <m/>
    <n v="0"/>
    <n v="1"/>
    <n v="298"/>
    <n v="31.468967815392439"/>
    <n v="170.82370649119906"/>
    <n v="20.736284993335623"/>
    <n v="75352.727909996363"/>
    <n v="170.82370649119906"/>
    <n v="20.7362666615591"/>
    <n v="75352.727909996363"/>
    <n v="170.82370649119906"/>
    <n v="20.7362666615591"/>
  </r>
  <r>
    <n v="4407"/>
    <x v="1"/>
    <x v="2"/>
    <x v="3"/>
    <s v="62-304.520 (7), F.A.C."/>
    <x v="3"/>
    <x v="3"/>
    <x v="23"/>
    <x v="20"/>
    <s v="Roads and Highways"/>
    <n v="8140"/>
    <x v="0"/>
    <s v="Indian River County"/>
    <x v="18"/>
    <x v="1"/>
    <m/>
    <m/>
    <n v="0"/>
    <n v="1"/>
    <n v="172"/>
    <n v="18.131521938375538"/>
    <n v="150.13189606646802"/>
    <n v="19.240155974934893"/>
    <n v="62255.314015610609"/>
    <n v="150.13189606646802"/>
    <n v="19.240138965801389"/>
    <n v="62255.314015610609"/>
    <n v="150.13189606646802"/>
    <n v="19.240138965801389"/>
  </r>
  <r>
    <n v="4408"/>
    <x v="1"/>
    <x v="2"/>
    <x v="3"/>
    <s v="62-304.520 (7), F.A.C."/>
    <x v="3"/>
    <x v="3"/>
    <x v="23"/>
    <x v="58"/>
    <s v="Communications"/>
    <n v="8200"/>
    <x v="0"/>
    <s v="Indian River County"/>
    <x v="18"/>
    <x v="1"/>
    <m/>
    <m/>
    <n v="0"/>
    <n v="1"/>
    <n v="20"/>
    <n v="3.5164865651109394"/>
    <n v="25.93382899324223"/>
    <n v="3.4910569417148531"/>
    <n v="11943.389974225116"/>
    <n v="25.93382899324223"/>
    <n v="3.4910538554688935"/>
    <n v="11943.389974225116"/>
    <n v="25.93382899324223"/>
    <n v="3.4910538554688935"/>
  </r>
  <r>
    <n v="4409"/>
    <x v="1"/>
    <x v="2"/>
    <x v="3"/>
    <s v="62-304.520 (7), F.A.C."/>
    <x v="3"/>
    <x v="3"/>
    <x v="23"/>
    <x v="108"/>
    <s v="Utilities"/>
    <n v="8300"/>
    <x v="0"/>
    <s v="Indian River County"/>
    <x v="18"/>
    <x v="1"/>
    <m/>
    <m/>
    <n v="0"/>
    <n v="1"/>
    <n v="328"/>
    <n v="56.613387267921773"/>
    <n v="461.74595440544368"/>
    <n v="63.808910252547264"/>
    <n v="216561.43534975199"/>
    <n v="461.74595440544368"/>
    <n v="63.808853842699335"/>
    <n v="216561.43534975199"/>
    <n v="461.74595440544368"/>
    <n v="63.808853842699335"/>
  </r>
  <r>
    <n v="4410"/>
    <x v="1"/>
    <x v="2"/>
    <x v="3"/>
    <s v="62-304.520 (7), F.A.C."/>
    <x v="3"/>
    <x v="3"/>
    <x v="23"/>
    <x v="22"/>
    <s v="Electrical power transmission lines"/>
    <n v="8320"/>
    <x v="0"/>
    <s v="Indian River County"/>
    <x v="18"/>
    <x v="1"/>
    <m/>
    <m/>
    <n v="0"/>
    <n v="1"/>
    <n v="265"/>
    <n v="63.307677855515799"/>
    <n v="237.50495809942205"/>
    <n v="25.523605425502524"/>
    <n v="111939.32198592057"/>
    <n v="237.50495809942205"/>
    <n v="25.523582861526819"/>
    <n v="111939.32198592057"/>
    <n v="237.50495809942205"/>
    <n v="25.523582861526819"/>
  </r>
  <r>
    <n v="4411"/>
    <x v="1"/>
    <x v="2"/>
    <x v="3"/>
    <s v="62-304.520 (7), F.A.C."/>
    <x v="3"/>
    <x v="3"/>
    <x v="23"/>
    <x v="94"/>
    <s v="Sewage Treatment"/>
    <n v="8340"/>
    <x v="0"/>
    <s v="Indian River County"/>
    <x v="18"/>
    <x v="1"/>
    <m/>
    <m/>
    <n v="0"/>
    <n v="1"/>
    <n v="35"/>
    <n v="9.4599538892315902"/>
    <n v="76.603452567315927"/>
    <n v="11.47841143805031"/>
    <n v="35157.979982760997"/>
    <n v="76.603452567315927"/>
    <n v="11.478401290636086"/>
    <n v="35157.979982760997"/>
    <n v="76.603452567315927"/>
    <n v="11.478401290636086"/>
  </r>
  <r>
    <n v="4412"/>
    <x v="1"/>
    <x v="2"/>
    <x v="3"/>
    <s v="62-304.520 (7), F.A.C."/>
    <x v="3"/>
    <x v="3"/>
    <x v="23"/>
    <x v="25"/>
    <s v="Surface Water Collection Basin"/>
    <n v="8370"/>
    <x v="0"/>
    <s v="Indian River County"/>
    <x v="18"/>
    <x v="1"/>
    <m/>
    <m/>
    <n v="0"/>
    <n v="1"/>
    <n v="13"/>
    <n v="0.78912822297132579"/>
    <n v="1.5473538093989094"/>
    <n v="0.16059663320682382"/>
    <n v="1706.5562516657421"/>
    <n v="1.5473538093989094"/>
    <n v="0.16059649123242528"/>
    <n v="1706.5562516657421"/>
    <n v="1.5473538093989094"/>
    <n v="0.16059649123242528"/>
  </r>
  <r>
    <n v="4413"/>
    <x v="1"/>
    <x v="2"/>
    <x v="3"/>
    <s v="62-304.520 (7), F.A.C."/>
    <x v="3"/>
    <x v="3"/>
    <x v="4"/>
    <x v="5"/>
    <s v="Residential, Low Density-Less than two dwelling units/acre"/>
    <n v="3000"/>
    <x v="0"/>
    <s v="City of Fellsmere           Indian River County"/>
    <x v="24"/>
    <x v="1"/>
    <m/>
    <m/>
    <n v="0"/>
    <n v="1"/>
    <n v="12"/>
    <n v="1.1291221904146014"/>
    <n v="10.745319890577273"/>
    <n v="1.558368907509589"/>
    <n v="4341.2333598751393"/>
    <n v="10.745319890577273"/>
    <n v="1.5583675298437969"/>
    <n v="4341.2333598751393"/>
    <m/>
    <m/>
  </r>
  <r>
    <n v="4414"/>
    <x v="1"/>
    <x v="2"/>
    <x v="3"/>
    <s v="62-304.520 (7), F.A.C."/>
    <x v="3"/>
    <x v="3"/>
    <x v="4"/>
    <x v="5"/>
    <s v="Residential, Low Density-Less than two dwelling units/acre"/>
    <n v="3000"/>
    <x v="0"/>
    <s v="City of Sebastian                          Indian River County"/>
    <x v="25"/>
    <x v="1"/>
    <m/>
    <m/>
    <n v="0"/>
    <n v="1"/>
    <n v="57"/>
    <n v="15.558032503576291"/>
    <n v="132.31084438995697"/>
    <n v="18.011465496705025"/>
    <n v="63081.01066386063"/>
    <n v="132.31084438995697"/>
    <n v="18.011449573787253"/>
    <n v="63081.01066386063"/>
    <m/>
    <m/>
  </r>
  <r>
    <n v="4415"/>
    <x v="1"/>
    <x v="2"/>
    <x v="3"/>
    <s v="62-304.520 (7), F.A.C."/>
    <x v="3"/>
    <x v="3"/>
    <x v="4"/>
    <x v="5"/>
    <s v="Residential, Low Density-Less than two dwelling units/acre"/>
    <n v="3000"/>
    <x v="0"/>
    <s v="Indian River County"/>
    <x v="18"/>
    <x v="1"/>
    <m/>
    <m/>
    <n v="0"/>
    <n v="1"/>
    <n v="19"/>
    <n v="0.15928408913852904"/>
    <n v="0.78075782208033639"/>
    <n v="0.11098670427296659"/>
    <n v="349.49841278824431"/>
    <n v="0.78075782208033639"/>
    <n v="0.11098660615589984"/>
    <n v="349.49841278824431"/>
    <m/>
    <m/>
  </r>
  <r>
    <n v="4416"/>
    <x v="1"/>
    <x v="2"/>
    <x v="3"/>
    <s v="62-304.520 (7), F.A.C."/>
    <x v="3"/>
    <x v="3"/>
    <x v="4"/>
    <x v="5"/>
    <s v="Residential, Low Density-Less than two dwelling units/acre"/>
    <n v="3000"/>
    <x v="0"/>
    <s v="Town of Orchid                     Indian River County"/>
    <x v="29"/>
    <x v="1"/>
    <m/>
    <m/>
    <n v="0"/>
    <n v="1"/>
    <n v="1"/>
    <n v="2.0153774117987701E-5"/>
    <n v="1.8395112896223468E-4"/>
    <n v="2.6039703694866659E-5"/>
    <n v="8.1056223366157101E-2"/>
    <n v="1.8395112896223468E-4"/>
    <n v="2.60396806746377E-5"/>
    <n v="8.1056223366157101E-2"/>
    <m/>
    <m/>
  </r>
  <r>
    <n v="4417"/>
    <x v="1"/>
    <x v="2"/>
    <x v="3"/>
    <s v="62-304.520 (7), F.A.C."/>
    <x v="3"/>
    <x v="3"/>
    <x v="4"/>
    <x v="7"/>
    <s v="Low Density Under Construction"/>
    <n v="3000"/>
    <x v="0"/>
    <s v="City of Sebastian                          Indian River County"/>
    <x v="25"/>
    <x v="1"/>
    <m/>
    <m/>
    <n v="0"/>
    <n v="1"/>
    <n v="9"/>
    <n v="4.0577468863972448E-2"/>
    <n v="0.28237096037507309"/>
    <n v="3.8058343958848849E-2"/>
    <n v="150.96870988656158"/>
    <n v="0.28237096037507309"/>
    <n v="3.8058310313619809E-2"/>
    <n v="150.96870988656158"/>
    <m/>
    <m/>
  </r>
  <r>
    <n v="4418"/>
    <x v="1"/>
    <x v="2"/>
    <x v="3"/>
    <s v="62-304.520 (7), F.A.C."/>
    <x v="3"/>
    <x v="3"/>
    <x v="4"/>
    <x v="8"/>
    <s v="Residential, Medium Density-Two-five dwellingunits per acre"/>
    <n v="3000"/>
    <x v="0"/>
    <s v="City of Fellsmere           Indian River County"/>
    <x v="24"/>
    <x v="1"/>
    <m/>
    <m/>
    <n v="0"/>
    <n v="1"/>
    <n v="1"/>
    <n v="0.11133314533144199"/>
    <n v="0.74811201577807585"/>
    <n v="0.10851658656339061"/>
    <n v="277.80692446125227"/>
    <n v="0.74811201577807585"/>
    <n v="0.10851649063001501"/>
    <n v="277.80692446125227"/>
    <m/>
    <m/>
  </r>
  <r>
    <n v="4419"/>
    <x v="1"/>
    <x v="2"/>
    <x v="3"/>
    <s v="62-304.520 (7), F.A.C."/>
    <x v="3"/>
    <x v="3"/>
    <x v="4"/>
    <x v="8"/>
    <s v="Residential, Medium Density-Two-five dwellingunits per acre"/>
    <n v="3000"/>
    <x v="0"/>
    <s v="City of Sebastian                          Indian River County"/>
    <x v="25"/>
    <x v="1"/>
    <m/>
    <m/>
    <n v="0"/>
    <n v="1"/>
    <n v="55"/>
    <n v="2.0632042089546041"/>
    <n v="18.230351129393643"/>
    <n v="2.5481684427602631"/>
    <n v="7556.8968616665697"/>
    <n v="18.230351129393643"/>
    <n v="2.5481661900686876"/>
    <n v="7556.8968616665697"/>
    <m/>
    <m/>
  </r>
  <r>
    <n v="4420"/>
    <x v="1"/>
    <x v="2"/>
    <x v="3"/>
    <s v="62-304.520 (7), F.A.C."/>
    <x v="3"/>
    <x v="3"/>
    <x v="4"/>
    <x v="8"/>
    <s v="Residential, Medium Density-Two-five dwellingunits per acre"/>
    <n v="3000"/>
    <x v="0"/>
    <s v="Town of Orchid                     Indian River County"/>
    <x v="29"/>
    <x v="1"/>
    <m/>
    <m/>
    <n v="0"/>
    <n v="1"/>
    <n v="5"/>
    <n v="1.077566246361082E-2"/>
    <n v="9.2482806785691235E-2"/>
    <n v="1.2691622668198484E-2"/>
    <n v="43.585500399175025"/>
    <n v="9.2482806785691235E-2"/>
    <n v="1.2691611448252847E-2"/>
    <n v="43.585500399175025"/>
    <m/>
    <m/>
  </r>
  <r>
    <n v="4421"/>
    <x v="1"/>
    <x v="2"/>
    <x v="3"/>
    <s v="62-304.520 (7), F.A.C."/>
    <x v="3"/>
    <x v="3"/>
    <x v="4"/>
    <x v="9"/>
    <s v="Fixed Single Family Units"/>
    <n v="3000"/>
    <x v="0"/>
    <s v="City of Fellsmere           Indian River County"/>
    <x v="24"/>
    <x v="1"/>
    <m/>
    <m/>
    <n v="0"/>
    <n v="1"/>
    <n v="28"/>
    <n v="6.4356661334024023"/>
    <n v="56.793383822806391"/>
    <n v="8.4945469382832108"/>
    <n v="24727.044014914936"/>
    <n v="56.793383822806391"/>
    <n v="8.494539428734786"/>
    <n v="24727.044014914936"/>
    <m/>
    <m/>
  </r>
  <r>
    <n v="4422"/>
    <x v="1"/>
    <x v="2"/>
    <x v="3"/>
    <s v="62-304.520 (7), F.A.C."/>
    <x v="3"/>
    <x v="3"/>
    <x v="4"/>
    <x v="9"/>
    <s v="Fixed Single Family Units"/>
    <n v="3000"/>
    <x v="0"/>
    <s v="City of Sebastian                          Indian River County"/>
    <x v="25"/>
    <x v="1"/>
    <m/>
    <m/>
    <n v="0"/>
    <n v="1"/>
    <n v="72"/>
    <n v="6.725482177365838"/>
    <n v="52.619527969115403"/>
    <n v="7.4249365836065566"/>
    <n v="26516.986276642776"/>
    <n v="52.619527969115403"/>
    <n v="7.4249300196401391"/>
    <n v="26516.986276642776"/>
    <m/>
    <m/>
  </r>
  <r>
    <n v="4423"/>
    <x v="1"/>
    <x v="2"/>
    <x v="3"/>
    <s v="62-304.520 (7), F.A.C."/>
    <x v="3"/>
    <x v="3"/>
    <x v="4"/>
    <x v="9"/>
    <s v="Fixed Single Family Units"/>
    <n v="3000"/>
    <x v="0"/>
    <s v="Indian River County"/>
    <x v="18"/>
    <x v="1"/>
    <m/>
    <m/>
    <n v="0"/>
    <n v="1"/>
    <n v="89"/>
    <n v="19.388139741342446"/>
    <n v="199.51708021899159"/>
    <n v="29.792132418362897"/>
    <n v="72551.336121106651"/>
    <n v="199.51708021899159"/>
    <n v="29.792106080823871"/>
    <n v="72551.336121106651"/>
    <m/>
    <m/>
  </r>
  <r>
    <n v="4424"/>
    <x v="1"/>
    <x v="2"/>
    <x v="3"/>
    <s v="62-304.520 (7), F.A.C."/>
    <x v="3"/>
    <x v="3"/>
    <x v="4"/>
    <x v="9"/>
    <s v="Fixed Single Family Units"/>
    <n v="3000"/>
    <x v="0"/>
    <s v="Town of Orchid                     Indian River County"/>
    <x v="29"/>
    <x v="1"/>
    <m/>
    <m/>
    <n v="0"/>
    <n v="1"/>
    <n v="86"/>
    <n v="0.14633626638165095"/>
    <n v="1.2483414121445473"/>
    <n v="0.1700388231240032"/>
    <n v="589.72490681866282"/>
    <n v="1.2483414121445473"/>
    <n v="0.17003867280229878"/>
    <n v="589.72490681866282"/>
    <m/>
    <m/>
  </r>
  <r>
    <n v="4425"/>
    <x v="1"/>
    <x v="2"/>
    <x v="3"/>
    <s v="62-304.520 (7), F.A.C."/>
    <x v="3"/>
    <x v="3"/>
    <x v="4"/>
    <x v="62"/>
    <s v="Residential, High Density"/>
    <n v="3000"/>
    <x v="0"/>
    <s v="City of Fellsmere           Indian River County"/>
    <x v="24"/>
    <x v="1"/>
    <m/>
    <m/>
    <n v="0"/>
    <n v="1"/>
    <n v="2"/>
    <n v="6.3999341363589202E-2"/>
    <n v="0.72195305048599745"/>
    <n v="0.124654341715042"/>
    <n v="249.84694573110548"/>
    <n v="0.72195305048599745"/>
    <n v="0.12465423151518989"/>
    <n v="249.84694573110548"/>
    <m/>
    <m/>
  </r>
  <r>
    <n v="4426"/>
    <x v="1"/>
    <x v="2"/>
    <x v="3"/>
    <s v="62-304.520 (7), F.A.C."/>
    <x v="3"/>
    <x v="3"/>
    <x v="4"/>
    <x v="62"/>
    <s v="Residential, High Density"/>
    <n v="3000"/>
    <x v="0"/>
    <s v="City of Sebastian                          Indian River County"/>
    <x v="25"/>
    <x v="1"/>
    <m/>
    <m/>
    <n v="0"/>
    <n v="1"/>
    <n v="5"/>
    <n v="1.9108009846850904E-2"/>
    <n v="0.17130879410230931"/>
    <n v="2.3788574231022971E-2"/>
    <n v="78.844184556901666"/>
    <n v="0.17130879410230931"/>
    <n v="2.3788553200890235E-2"/>
    <n v="78.844184556901666"/>
    <m/>
    <m/>
  </r>
  <r>
    <n v="4427"/>
    <x v="1"/>
    <x v="2"/>
    <x v="3"/>
    <s v="62-304.520 (7), F.A.C."/>
    <x v="3"/>
    <x v="3"/>
    <x v="4"/>
    <x v="63"/>
    <s v="Mobile Home Units"/>
    <n v="3000"/>
    <x v="0"/>
    <s v="City of Sebastian                          Indian River County"/>
    <x v="25"/>
    <x v="1"/>
    <m/>
    <m/>
    <n v="0"/>
    <n v="1"/>
    <n v="21"/>
    <n v="2.5593435654332218E-2"/>
    <n v="0.22901350829745162"/>
    <n v="3.4910525670387257E-2"/>
    <n v="106.05456511908334"/>
    <n v="0.22901350829745162"/>
    <n v="3.4910494807966388E-2"/>
    <n v="106.05456511908334"/>
    <m/>
    <m/>
  </r>
  <r>
    <n v="4428"/>
    <x v="1"/>
    <x v="2"/>
    <x v="3"/>
    <s v="62-304.520 (7), F.A.C."/>
    <x v="3"/>
    <x v="3"/>
    <x v="4"/>
    <x v="63"/>
    <s v="Mobile Home Units"/>
    <n v="3000"/>
    <x v="0"/>
    <s v="Indian River County"/>
    <x v="18"/>
    <x v="1"/>
    <m/>
    <m/>
    <n v="0"/>
    <n v="1"/>
    <n v="2"/>
    <n v="9.1309840311581004E-4"/>
    <n v="9.3384030964249326E-3"/>
    <n v="1.4145287387239398E-3"/>
    <n v="3.4190416800271404"/>
    <n v="9.3384030964249326E-3"/>
    <n v="1.4145274882191E-3"/>
    <n v="3.4190416800271404"/>
    <m/>
    <m/>
  </r>
  <r>
    <n v="4429"/>
    <x v="1"/>
    <x v="2"/>
    <x v="3"/>
    <s v="62-304.520 (7), F.A.C."/>
    <x v="3"/>
    <x v="3"/>
    <x v="4"/>
    <x v="10"/>
    <s v="Residential, High density; Multiple Dwelling Units, Low Rise &lt;Two stories or less&gt;"/>
    <n v="3000"/>
    <x v="0"/>
    <s v="City of Fellsmere           Indian River County"/>
    <x v="24"/>
    <x v="1"/>
    <m/>
    <m/>
    <n v="0"/>
    <n v="1"/>
    <n v="16"/>
    <n v="6.2993666777224862"/>
    <n v="74.176848703485632"/>
    <n v="14.660484113618766"/>
    <n v="23927.381864391187"/>
    <n v="74.176848703485632"/>
    <n v="14.66047115311409"/>
    <n v="23927.381864391187"/>
    <m/>
    <m/>
  </r>
  <r>
    <n v="4430"/>
    <x v="1"/>
    <x v="2"/>
    <x v="3"/>
    <s v="62-304.520 (7), F.A.C."/>
    <x v="3"/>
    <x v="3"/>
    <x v="4"/>
    <x v="82"/>
    <s v="High Density Under Construction"/>
    <n v="3000"/>
    <x v="0"/>
    <s v="Indian River County"/>
    <x v="18"/>
    <x v="1"/>
    <m/>
    <m/>
    <n v="0"/>
    <n v="1"/>
    <n v="6"/>
    <n v="0.19589819027654193"/>
    <n v="1.152007790971793"/>
    <n v="0.2324710830529165"/>
    <n v="363.77322364243491"/>
    <n v="1.152007790971793"/>
    <n v="0.23247087753838216"/>
    <n v="363.77322364243491"/>
    <m/>
    <m/>
  </r>
  <r>
    <n v="4431"/>
    <x v="1"/>
    <x v="2"/>
    <x v="3"/>
    <s v="62-304.520 (7), F.A.C."/>
    <x v="3"/>
    <x v="3"/>
    <x v="4"/>
    <x v="11"/>
    <s v="Commercial and Services"/>
    <n v="3000"/>
    <x v="0"/>
    <s v="Indian River County"/>
    <x v="18"/>
    <x v="1"/>
    <m/>
    <m/>
    <n v="0"/>
    <n v="1"/>
    <n v="104"/>
    <n v="31.96072145666545"/>
    <n v="260.29776926082741"/>
    <n v="35.285676148024685"/>
    <n v="115194.5395221271"/>
    <n v="260.29776926082741"/>
    <n v="35.285644953954453"/>
    <n v="115194.5395221271"/>
    <m/>
    <m/>
  </r>
  <r>
    <n v="4432"/>
    <x v="1"/>
    <x v="2"/>
    <x v="3"/>
    <s v="62-304.520 (7), F.A.C."/>
    <x v="3"/>
    <x v="3"/>
    <x v="4"/>
    <x v="64"/>
    <s v="Retail Sales and Services"/>
    <n v="3000"/>
    <x v="0"/>
    <s v="City of Sebastian                          Indian River County"/>
    <x v="25"/>
    <x v="1"/>
    <m/>
    <m/>
    <n v="0"/>
    <n v="1"/>
    <n v="1"/>
    <n v="6.0946167149711601E-3"/>
    <n v="7.5891642810448062E-3"/>
    <n v="9.937352999176204E-4"/>
    <n v="2.6819716684415105"/>
    <n v="7.5891642810448062E-3"/>
    <n v="9.9373442141245899E-4"/>
    <n v="2.6819716684415105"/>
    <m/>
    <m/>
  </r>
  <r>
    <n v="4433"/>
    <x v="1"/>
    <x v="2"/>
    <x v="3"/>
    <s v="62-304.520 (7), F.A.C."/>
    <x v="3"/>
    <x v="3"/>
    <x v="4"/>
    <x v="66"/>
    <s v="Professional Services"/>
    <n v="3000"/>
    <x v="0"/>
    <s v="City of Sebastian                          Indian River County"/>
    <x v="25"/>
    <x v="1"/>
    <m/>
    <m/>
    <n v="0"/>
    <n v="1"/>
    <n v="9"/>
    <n v="0.29258374922313518"/>
    <n v="1.8412341271931509"/>
    <n v="0.24667562583550559"/>
    <n v="802.06519426953253"/>
    <n v="1.8412341271931509"/>
    <n v="0.24667540776353933"/>
    <n v="802.06519426953253"/>
    <m/>
    <m/>
  </r>
  <r>
    <n v="4434"/>
    <x v="1"/>
    <x v="2"/>
    <x v="3"/>
    <s v="62-304.520 (7), F.A.C."/>
    <x v="3"/>
    <x v="3"/>
    <x v="4"/>
    <x v="66"/>
    <s v="Professional Services"/>
    <n v="3000"/>
    <x v="0"/>
    <s v="Indian River County"/>
    <x v="18"/>
    <x v="1"/>
    <m/>
    <m/>
    <n v="0"/>
    <n v="1"/>
    <n v="4"/>
    <n v="9.9874060387221096E-3"/>
    <n v="7.5184341383950706E-2"/>
    <n v="1.0072710235547781E-2"/>
    <n v="35.241868366830289"/>
    <n v="7.5184341383950706E-2"/>
    <n v="1.0072701330834459E-2"/>
    <n v="35.241868366830289"/>
    <m/>
    <m/>
  </r>
  <r>
    <n v="4435"/>
    <x v="1"/>
    <x v="2"/>
    <x v="3"/>
    <s v="62-304.520 (7), F.A.C."/>
    <x v="3"/>
    <x v="3"/>
    <x v="4"/>
    <x v="67"/>
    <s v="Tourist Services"/>
    <n v="3000"/>
    <x v="0"/>
    <s v="City of Sebastian                          Indian River County"/>
    <x v="25"/>
    <x v="1"/>
    <m/>
    <m/>
    <n v="0"/>
    <n v="1"/>
    <n v="3"/>
    <n v="4.1373667170398597E-3"/>
    <n v="3.2630643826456564E-2"/>
    <n v="4.393418312768441E-3"/>
    <n v="10.920641438473186"/>
    <n v="3.2630643826456564E-2"/>
    <n v="4.3934144287958304E-3"/>
    <n v="10.920641438473186"/>
    <m/>
    <m/>
  </r>
  <r>
    <n v="4436"/>
    <x v="1"/>
    <x v="2"/>
    <x v="3"/>
    <s v="62-304.520 (7), F.A.C."/>
    <x v="3"/>
    <x v="3"/>
    <x v="4"/>
    <x v="67"/>
    <s v="Tourist Services"/>
    <n v="3000"/>
    <x v="0"/>
    <s v="Indian River County"/>
    <x v="18"/>
    <x v="1"/>
    <m/>
    <m/>
    <n v="0"/>
    <n v="1"/>
    <n v="6"/>
    <n v="4.2122421074517441E-2"/>
    <n v="0.27789127649622852"/>
    <n v="3.8424036566429752E-2"/>
    <n v="93.833217176234143"/>
    <n v="0.27789127649622852"/>
    <n v="3.8424002597912683E-2"/>
    <n v="93.833217176234143"/>
    <m/>
    <m/>
  </r>
  <r>
    <n v="4437"/>
    <x v="1"/>
    <x v="2"/>
    <x v="3"/>
    <s v="62-304.520 (7), F.A.C."/>
    <x v="3"/>
    <x v="3"/>
    <x v="4"/>
    <x v="69"/>
    <s v="Institutional (Educational,religious,health and military facilities)"/>
    <n v="3000"/>
    <x v="0"/>
    <s v="City of Sebastian                          Indian River County"/>
    <x v="25"/>
    <x v="1"/>
    <m/>
    <m/>
    <n v="0"/>
    <n v="1"/>
    <n v="4"/>
    <n v="0.2245139033404886"/>
    <n v="1.9245459056782539"/>
    <n v="0.26125797601733408"/>
    <n v="933.84430284345513"/>
    <n v="1.9245459056782539"/>
    <n v="0.26125774505393701"/>
    <n v="933.84430284345513"/>
    <m/>
    <m/>
  </r>
  <r>
    <n v="4438"/>
    <x v="1"/>
    <x v="2"/>
    <x v="3"/>
    <s v="62-304.520 (7), F.A.C."/>
    <x v="3"/>
    <x v="3"/>
    <x v="4"/>
    <x v="71"/>
    <s v="Religious"/>
    <n v="3000"/>
    <x v="0"/>
    <s v="City of Fellsmere           Indian River County"/>
    <x v="24"/>
    <x v="1"/>
    <m/>
    <m/>
    <n v="0"/>
    <n v="1"/>
    <n v="8"/>
    <n v="1.1953324539139178"/>
    <n v="9.0214272156488686"/>
    <n v="1.2508118048427384"/>
    <n v="4565.0891852202167"/>
    <n v="9.0214272156488686"/>
    <n v="1.2508106990707795"/>
    <n v="4565.0891852202167"/>
    <m/>
    <m/>
  </r>
  <r>
    <n v="4439"/>
    <x v="1"/>
    <x v="2"/>
    <x v="3"/>
    <s v="62-304.520 (7), F.A.C."/>
    <x v="3"/>
    <x v="3"/>
    <x v="4"/>
    <x v="14"/>
    <s v="Governmental"/>
    <n v="3000"/>
    <x v="0"/>
    <s v="City of Fellsmere           Indian River County"/>
    <x v="24"/>
    <x v="1"/>
    <m/>
    <m/>
    <n v="0"/>
    <n v="1"/>
    <n v="262"/>
    <n v="80.435128456994221"/>
    <n v="667.31168032819301"/>
    <n v="88.004195870530197"/>
    <n v="298368.04532762495"/>
    <n v="667.31168032819301"/>
    <n v="88.004118070998928"/>
    <n v="298368.04532762495"/>
    <m/>
    <m/>
  </r>
  <r>
    <n v="4440"/>
    <x v="1"/>
    <x v="2"/>
    <x v="3"/>
    <s v="62-304.520 (7), F.A.C."/>
    <x v="3"/>
    <x v="3"/>
    <x v="4"/>
    <x v="14"/>
    <s v="Governmental"/>
    <n v="3000"/>
    <x v="0"/>
    <s v="City of Sebastian                          Indian River County"/>
    <x v="25"/>
    <x v="1"/>
    <m/>
    <m/>
    <n v="0"/>
    <n v="1"/>
    <n v="714"/>
    <n v="288.44354073975603"/>
    <n v="2468.886211835118"/>
    <n v="331.07507350431484"/>
    <n v="1163373.5018957441"/>
    <n v="2468.886211835118"/>
    <n v="331.07478081957095"/>
    <n v="1163373.5018957441"/>
    <m/>
    <m/>
  </r>
  <r>
    <n v="4441"/>
    <x v="1"/>
    <x v="2"/>
    <x v="3"/>
    <s v="62-304.520 (7), F.A.C."/>
    <x v="3"/>
    <x v="3"/>
    <x v="4"/>
    <x v="14"/>
    <s v="Governmental"/>
    <n v="3000"/>
    <x v="0"/>
    <s v="Indian River County"/>
    <x v="18"/>
    <x v="1"/>
    <m/>
    <m/>
    <n v="0"/>
    <n v="1"/>
    <n v="3518"/>
    <n v="1362.8963951266917"/>
    <n v="11560.006342954406"/>
    <n v="1526.4350662177662"/>
    <n v="5246534.5591054736"/>
    <n v="11560.006342954406"/>
    <n v="1526.4337167828737"/>
    <n v="5246534.5591054736"/>
    <m/>
    <m/>
  </r>
  <r>
    <n v="4442"/>
    <x v="1"/>
    <x v="2"/>
    <x v="3"/>
    <s v="62-304.520 (7), F.A.C."/>
    <x v="3"/>
    <x v="3"/>
    <x v="4"/>
    <x v="14"/>
    <s v="Governmental"/>
    <n v="3000"/>
    <x v="0"/>
    <s v="Town of Orchid                     Indian River County"/>
    <x v="29"/>
    <x v="1"/>
    <m/>
    <m/>
    <n v="0"/>
    <n v="1"/>
    <n v="697"/>
    <n v="272.67974900076166"/>
    <n v="2314.1281804995315"/>
    <n v="301.24771423889376"/>
    <n v="1029393.6332359264"/>
    <n v="2314.1281804995315"/>
    <n v="301.24744792283053"/>
    <n v="1029393.6332359264"/>
    <m/>
    <m/>
  </r>
  <r>
    <n v="4443"/>
    <x v="1"/>
    <x v="2"/>
    <x v="3"/>
    <s v="62-304.520 (7), F.A.C."/>
    <x v="3"/>
    <x v="3"/>
    <x v="4"/>
    <x v="85"/>
    <s v="Marinas and Fish Camps"/>
    <n v="3000"/>
    <x v="0"/>
    <s v="City of Sebastian                          Indian River County"/>
    <x v="25"/>
    <x v="1"/>
    <m/>
    <m/>
    <n v="0"/>
    <n v="1"/>
    <n v="28"/>
    <n v="0.50041468674327805"/>
    <n v="3.1998564205754505"/>
    <n v="0.44414661294530855"/>
    <n v="1304.9418952051035"/>
    <n v="3.1998564205754505"/>
    <n v="0.4441462203004129"/>
    <n v="1304.9418952051035"/>
    <m/>
    <m/>
  </r>
  <r>
    <n v="4444"/>
    <x v="1"/>
    <x v="2"/>
    <x v="3"/>
    <s v="62-304.520 (7), F.A.C."/>
    <x v="3"/>
    <x v="3"/>
    <x v="4"/>
    <x v="85"/>
    <s v="Marinas and Fish Camps"/>
    <n v="3000"/>
    <x v="0"/>
    <s v="Indian River County"/>
    <x v="18"/>
    <x v="1"/>
    <m/>
    <m/>
    <n v="0"/>
    <n v="1"/>
    <n v="18"/>
    <n v="1.9468932672834698"/>
    <n v="15.324171239888541"/>
    <n v="2.153730637041563"/>
    <n v="7001.6666470919126"/>
    <n v="15.324171239888541"/>
    <n v="2.153728733050138"/>
    <n v="7001.6666470919126"/>
    <m/>
    <m/>
  </r>
  <r>
    <n v="4445"/>
    <x v="1"/>
    <x v="2"/>
    <x v="3"/>
    <s v="62-304.520 (7), F.A.C."/>
    <x v="3"/>
    <x v="3"/>
    <x v="4"/>
    <x v="16"/>
    <s v="Parks and Zoos"/>
    <n v="3000"/>
    <x v="0"/>
    <s v="City of Fellsmere           Indian River County"/>
    <x v="24"/>
    <x v="1"/>
    <m/>
    <m/>
    <n v="0"/>
    <n v="1"/>
    <n v="3"/>
    <n v="0.2236712922963778"/>
    <n v="1.9340595643732255"/>
    <n v="0.24724007407020812"/>
    <n v="732.04174709212907"/>
    <n v="1.9340595643732255"/>
    <n v="0.24723985549924479"/>
    <n v="732.04174709212907"/>
    <m/>
    <m/>
  </r>
  <r>
    <n v="4446"/>
    <x v="1"/>
    <x v="2"/>
    <x v="3"/>
    <s v="62-304.520 (7), F.A.C."/>
    <x v="3"/>
    <x v="3"/>
    <x v="4"/>
    <x v="16"/>
    <s v="Parks and Zoos"/>
    <n v="3000"/>
    <x v="0"/>
    <s v="City of Sebastian                          Indian River County"/>
    <x v="25"/>
    <x v="1"/>
    <m/>
    <m/>
    <n v="0"/>
    <n v="1"/>
    <n v="21"/>
    <n v="1.5990253291106888"/>
    <n v="14.692464185224869"/>
    <n v="1.974723739118567"/>
    <n v="6304.1863452857788"/>
    <n v="14.692464185224869"/>
    <n v="1.9747219933770186"/>
    <n v="6304.1863452857788"/>
    <m/>
    <m/>
  </r>
  <r>
    <n v="4447"/>
    <x v="1"/>
    <x v="2"/>
    <x v="3"/>
    <s v="62-304.520 (7), F.A.C."/>
    <x v="3"/>
    <x v="3"/>
    <x v="4"/>
    <x v="16"/>
    <s v="Parks and Zoos"/>
    <n v="3000"/>
    <x v="0"/>
    <s v="Indian River County"/>
    <x v="18"/>
    <x v="1"/>
    <m/>
    <m/>
    <n v="0"/>
    <n v="1"/>
    <n v="8"/>
    <n v="0.43970574348936098"/>
    <n v="2.7199769692775071"/>
    <n v="0.35520981110117217"/>
    <n v="1186.6636677701397"/>
    <n v="2.7199769692775071"/>
    <n v="0.35520949708027239"/>
    <n v="1186.6636677701397"/>
    <m/>
    <m/>
  </r>
  <r>
    <n v="4448"/>
    <x v="1"/>
    <x v="2"/>
    <x v="3"/>
    <s v="62-304.520 (7), F.A.C."/>
    <x v="3"/>
    <x v="3"/>
    <x v="4"/>
    <x v="0"/>
    <s v="Improved Pasture"/>
    <n v="3000"/>
    <x v="0"/>
    <s v="City of Fellsmere           Indian River County"/>
    <x v="24"/>
    <x v="1"/>
    <s v="Identified as Natural"/>
    <m/>
    <n v="0"/>
    <n v="1"/>
    <n v="4"/>
    <n v="0.41140809633536507"/>
    <n v="3.1164976523412924"/>
    <n v="0.52037342456868274"/>
    <n v="910.73643015191828"/>
    <n v="3.1164976523412924"/>
    <n v="0.52037296453597326"/>
    <n v="910.73643015191828"/>
    <m/>
    <m/>
  </r>
  <r>
    <n v="4449"/>
    <x v="1"/>
    <x v="2"/>
    <x v="3"/>
    <s v="62-304.520 (7), F.A.C."/>
    <x v="3"/>
    <x v="3"/>
    <x v="4"/>
    <x v="0"/>
    <s v="Improved Pasture"/>
    <n v="3000"/>
    <x v="0"/>
    <s v="City of Palm Bay                       Brevard County"/>
    <x v="12"/>
    <x v="1"/>
    <s v="Not Ag"/>
    <m/>
    <n v="0"/>
    <n v="1"/>
    <n v="170"/>
    <n v="72.03331237697904"/>
    <n v="590.84939661931003"/>
    <n v="96.476944708243963"/>
    <n v="203364.68394264072"/>
    <n v="590.84939661931003"/>
    <n v="96.476859418434685"/>
    <n v="203364.68394264072"/>
    <m/>
    <m/>
  </r>
  <r>
    <n v="4450"/>
    <x v="1"/>
    <x v="2"/>
    <x v="3"/>
    <s v="62-304.520 (7), F.A.C."/>
    <x v="3"/>
    <x v="3"/>
    <x v="4"/>
    <x v="0"/>
    <s v="Improved Pasture"/>
    <n v="3000"/>
    <x v="0"/>
    <s v="City of Palm Bay                       Brevard County"/>
    <x v="12"/>
    <x v="1"/>
    <s v="Not Ag"/>
    <s v="Delete"/>
    <n v="0"/>
    <n v="1"/>
    <n v="6"/>
    <n v="1.0917787468103755"/>
    <n v="8.685907167105217"/>
    <n v="1.4240532421185625"/>
    <n v="3222.8037944587149"/>
    <n v="8.685907167105217"/>
    <n v="1.4240519831936487"/>
    <n v="3222.8037944587149"/>
    <m/>
    <m/>
  </r>
  <r>
    <n v="4451"/>
    <x v="1"/>
    <x v="2"/>
    <x v="3"/>
    <s v="62-304.520 (7), F.A.C."/>
    <x v="3"/>
    <x v="3"/>
    <x v="4"/>
    <x v="0"/>
    <s v="Improved Pasture"/>
    <n v="3000"/>
    <x v="0"/>
    <s v="Indian River County"/>
    <x v="18"/>
    <x v="1"/>
    <s v="Identified as Natural"/>
    <m/>
    <n v="0"/>
    <n v="1"/>
    <n v="10"/>
    <n v="1.314271655074851"/>
    <n v="10.509481148763422"/>
    <n v="1.7390235586750558"/>
    <n v="3176.852732091309"/>
    <n v="10.509481148763422"/>
    <n v="1.7390220213027028"/>
    <n v="3176.852732091309"/>
    <m/>
    <m/>
  </r>
  <r>
    <n v="4452"/>
    <x v="1"/>
    <x v="2"/>
    <x v="3"/>
    <s v="62-304.520 (7), F.A.C."/>
    <x v="3"/>
    <x v="3"/>
    <x v="4"/>
    <x v="115"/>
    <s v="Unimproved Pastures"/>
    <n v="3000"/>
    <x v="0"/>
    <s v="City of Palm Bay                       Brevard County"/>
    <x v="12"/>
    <x v="1"/>
    <s v="Not Ag"/>
    <m/>
    <n v="0"/>
    <n v="1"/>
    <n v="22"/>
    <n v="7.4468632398145802"/>
    <n v="50.016422385690831"/>
    <n v="8.3040605417801441"/>
    <n v="20706.079826665402"/>
    <n v="50.016422385690831"/>
    <n v="8.3040532006299657"/>
    <n v="20706.079826665402"/>
    <m/>
    <m/>
  </r>
  <r>
    <n v="4453"/>
    <x v="1"/>
    <x v="2"/>
    <x v="3"/>
    <s v="62-304.520 (7), F.A.C."/>
    <x v="3"/>
    <x v="3"/>
    <x v="4"/>
    <x v="1"/>
    <s v="Woodland Pasture"/>
    <n v="3000"/>
    <x v="0"/>
    <s v="Indian River County"/>
    <x v="18"/>
    <x v="1"/>
    <s v="Identified as Natural"/>
    <m/>
    <n v="0"/>
    <n v="1"/>
    <n v="3"/>
    <n v="5.8222710792150668E-2"/>
    <n v="0.41253618439033257"/>
    <n v="5.8238586570603712E-2"/>
    <n v="137.05370946757773"/>
    <n v="0.41253618439033257"/>
    <n v="5.8238535085163856E-2"/>
    <n v="137.05370946757773"/>
    <m/>
    <m/>
  </r>
  <r>
    <n v="4454"/>
    <x v="1"/>
    <x v="2"/>
    <x v="3"/>
    <s v="62-304.520 (7), F.A.C."/>
    <x v="3"/>
    <x v="3"/>
    <x v="4"/>
    <x v="2"/>
    <s v="Citrus groves"/>
    <n v="3000"/>
    <x v="0"/>
    <s v="Indian River County"/>
    <x v="18"/>
    <x v="1"/>
    <s v="Identified as Natural"/>
    <m/>
    <n v="0"/>
    <n v="1"/>
    <n v="2"/>
    <n v="0.16634550349326158"/>
    <n v="1.1526046751382202"/>
    <n v="0.13000175970094061"/>
    <n v="459.41608227736293"/>
    <n v="1.1526046751382202"/>
    <n v="0.1300016447737383"/>
    <n v="459.41608227736293"/>
    <m/>
    <m/>
  </r>
  <r>
    <n v="4455"/>
    <x v="1"/>
    <x v="2"/>
    <x v="3"/>
    <s v="62-304.520 (7), F.A.C."/>
    <x v="3"/>
    <x v="3"/>
    <x v="4"/>
    <x v="2"/>
    <s v="Citrus groves"/>
    <n v="3000"/>
    <x v="0"/>
    <s v="Indian River County"/>
    <x v="18"/>
    <x v="1"/>
    <s v="Not Ag"/>
    <m/>
    <n v="0"/>
    <n v="1"/>
    <n v="2"/>
    <n v="3.7231546398960189E-2"/>
    <n v="0.32053920768272431"/>
    <n v="4.5859245004757097E-2"/>
    <n v="143.88571832642114"/>
    <n v="0.32053920768272431"/>
    <n v="4.5859204463192721E-2"/>
    <n v="143.88571832642114"/>
    <m/>
    <m/>
  </r>
  <r>
    <n v="4456"/>
    <x v="1"/>
    <x v="2"/>
    <x v="3"/>
    <s v="62-304.520 (7), F.A.C."/>
    <x v="3"/>
    <x v="3"/>
    <x v="4"/>
    <x v="121"/>
    <s v="Horse Farms"/>
    <n v="3000"/>
    <x v="0"/>
    <s v="Indian River County"/>
    <x v="18"/>
    <x v="1"/>
    <s v="Identified as Natural"/>
    <m/>
    <n v="0"/>
    <n v="1"/>
    <n v="7"/>
    <n v="6.1292171789126999E-3"/>
    <n v="1.3434098019789805E-2"/>
    <n v="2.213005033639292E-3"/>
    <n v="11.880231327141725"/>
    <n v="1.3434098019789805E-2"/>
    <n v="2.2130030772467158E-3"/>
    <n v="11.880231327141725"/>
    <m/>
    <m/>
  </r>
  <r>
    <n v="4457"/>
    <x v="1"/>
    <x v="2"/>
    <x v="3"/>
    <s v="62-304.520 (7), F.A.C."/>
    <x v="3"/>
    <x v="3"/>
    <x v="4"/>
    <x v="26"/>
    <s v="Herbaceous Dry Prairie"/>
    <n v="3000"/>
    <x v="1"/>
    <s v="City of Sebastian                          Indian River County"/>
    <x v="25"/>
    <x v="1"/>
    <m/>
    <m/>
    <n v="0"/>
    <n v="1"/>
    <n v="62"/>
    <n v="11.500139665307932"/>
    <n v="59.801694654598833"/>
    <n v="6.3492173767569815"/>
    <n v="26537.962148109331"/>
    <n v="59.801694654598833"/>
    <n v="6.3492117637730665"/>
    <n v="26537.962148109331"/>
    <m/>
    <m/>
  </r>
  <r>
    <n v="4458"/>
    <x v="1"/>
    <x v="2"/>
    <x v="3"/>
    <s v="62-304.520 (7), F.A.C."/>
    <x v="3"/>
    <x v="3"/>
    <x v="4"/>
    <x v="26"/>
    <s v="Herbaceous Dry Prairie"/>
    <n v="3100"/>
    <x v="1"/>
    <s v="Brevard County"/>
    <x v="0"/>
    <x v="1"/>
    <m/>
    <m/>
    <n v="0"/>
    <n v="1"/>
    <n v="620"/>
    <n v="170.94754435899713"/>
    <n v="881.02596819465259"/>
    <n v="95.456710071512163"/>
    <n v="362384.45514179475"/>
    <n v="881.02596819465259"/>
    <n v="95.45662568363457"/>
    <n v="362384.45514179475"/>
    <m/>
    <m/>
  </r>
  <r>
    <n v="4459"/>
    <x v="1"/>
    <x v="2"/>
    <x v="3"/>
    <s v="62-304.520 (7), F.A.C."/>
    <x v="3"/>
    <x v="3"/>
    <x v="4"/>
    <x v="26"/>
    <s v="Herbaceous Dry Prairie"/>
    <n v="3100"/>
    <x v="1"/>
    <s v="Brevard County   SJRWMD C-1 Diversion"/>
    <x v="0"/>
    <x v="1"/>
    <m/>
    <m/>
    <n v="0.38"/>
    <n v="0.62"/>
    <n v="14"/>
    <n v="6.2823675099298745E-2"/>
    <n v="0.36123238173727062"/>
    <n v="2.4012638965482794E-2"/>
    <n v="156.60129630022485"/>
    <n v="0.22396407667710785"/>
    <n v="2.4012617737266997E-2"/>
    <n v="97.092803706139449"/>
    <m/>
    <m/>
  </r>
  <r>
    <n v="4460"/>
    <x v="1"/>
    <x v="2"/>
    <x v="3"/>
    <s v="62-304.520 (7), F.A.C."/>
    <x v="3"/>
    <x v="3"/>
    <x v="4"/>
    <x v="26"/>
    <s v="Herbaceous Dry Prairie"/>
    <n v="3100"/>
    <x v="1"/>
    <s v="City of Fellsmere           Indian River County"/>
    <x v="24"/>
    <x v="1"/>
    <m/>
    <m/>
    <n v="0"/>
    <n v="1"/>
    <n v="26"/>
    <n v="5.360715351025032"/>
    <n v="35.786640562685875"/>
    <n v="3.9579181493178668"/>
    <n v="14887.33751035107"/>
    <n v="35.786640562685875"/>
    <n v="3.9579146503463272"/>
    <n v="14887.33751035107"/>
    <m/>
    <m/>
  </r>
  <r>
    <n v="4461"/>
    <x v="1"/>
    <x v="2"/>
    <x v="3"/>
    <s v="62-304.520 (7), F.A.C."/>
    <x v="3"/>
    <x v="3"/>
    <x v="4"/>
    <x v="26"/>
    <s v="Herbaceous Dry Prairie"/>
    <n v="3100"/>
    <x v="1"/>
    <s v="City of Palm Bay                       Brevard County"/>
    <x v="12"/>
    <x v="1"/>
    <m/>
    <m/>
    <n v="0"/>
    <n v="1"/>
    <n v="208"/>
    <n v="50.15728165126913"/>
    <n v="239.18742100442046"/>
    <n v="26.967882589340523"/>
    <n v="111089.18389771739"/>
    <n v="239.18742100442046"/>
    <n v="26.967858748561074"/>
    <n v="111089.18389771739"/>
    <m/>
    <m/>
  </r>
  <r>
    <n v="4462"/>
    <x v="1"/>
    <x v="2"/>
    <x v="3"/>
    <s v="62-304.520 (7), F.A.C."/>
    <x v="3"/>
    <x v="3"/>
    <x v="4"/>
    <x v="26"/>
    <s v="Herbaceous Dry Prairie"/>
    <n v="3100"/>
    <x v="1"/>
    <s v="City of Palm Bay                       Brevard County   SJRWMD C-1 Diversion"/>
    <x v="12"/>
    <x v="1"/>
    <m/>
    <m/>
    <n v="0.38"/>
    <n v="0.62"/>
    <n v="1"/>
    <n v="2.5999384975687501E-3"/>
    <n v="1.3625231472142537E-2"/>
    <n v="1.011969142470799E-3"/>
    <n v="6.3945408129462562"/>
    <n v="8.4476435127283731E-3"/>
    <n v="1.0119682478461265E-3"/>
    <n v="3.9646153040266787"/>
    <m/>
    <m/>
  </r>
  <r>
    <n v="4463"/>
    <x v="1"/>
    <x v="2"/>
    <x v="3"/>
    <s v="62-304.520 (7), F.A.C."/>
    <x v="3"/>
    <x v="3"/>
    <x v="4"/>
    <x v="26"/>
    <s v="Herbaceous Dry Prairie"/>
    <n v="3100"/>
    <x v="1"/>
    <s v="City of Sebastian                          Indian River County"/>
    <x v="25"/>
    <x v="1"/>
    <m/>
    <m/>
    <n v="0"/>
    <n v="1"/>
    <n v="517"/>
    <n v="157.94883541813829"/>
    <n v="953.10846935473137"/>
    <n v="125.77735075650145"/>
    <n v="478519.88593091187"/>
    <n v="953.10846935473137"/>
    <n v="125.77723956386056"/>
    <n v="478519.88593091187"/>
    <m/>
    <m/>
  </r>
  <r>
    <n v="4464"/>
    <x v="1"/>
    <x v="2"/>
    <x v="3"/>
    <s v="62-304.520 (7), F.A.C."/>
    <x v="3"/>
    <x v="3"/>
    <x v="4"/>
    <x v="26"/>
    <s v="Herbaceous Dry Prairie"/>
    <n v="3100"/>
    <x v="1"/>
    <s v="Indian River County"/>
    <x v="18"/>
    <x v="1"/>
    <m/>
    <m/>
    <n v="0"/>
    <n v="1"/>
    <n v="796"/>
    <n v="181.30641359146006"/>
    <n v="1148.1742839964163"/>
    <n v="134.05633151432448"/>
    <n v="503174.11174597044"/>
    <n v="1148.1742839964163"/>
    <n v="134.05621300270514"/>
    <n v="503174.11174597044"/>
    <m/>
    <m/>
  </r>
  <r>
    <n v="4465"/>
    <x v="1"/>
    <x v="2"/>
    <x v="3"/>
    <s v="62-304.520 (7), F.A.C."/>
    <x v="3"/>
    <x v="3"/>
    <x v="4"/>
    <x v="26"/>
    <s v="Herbaceous Dry Prairie"/>
    <n v="3100"/>
    <x v="1"/>
    <s v="Town of Grant-Valkaria             Brevard County"/>
    <x v="9"/>
    <x v="1"/>
    <m/>
    <m/>
    <n v="0"/>
    <n v="1"/>
    <n v="105"/>
    <n v="26.475710005621995"/>
    <n v="159.28015982140761"/>
    <n v="18.896967025326145"/>
    <n v="68834.881409520822"/>
    <n v="159.28015982140761"/>
    <n v="18.896950319586587"/>
    <n v="68834.881409520822"/>
    <m/>
    <m/>
  </r>
  <r>
    <n v="4466"/>
    <x v="1"/>
    <x v="2"/>
    <x v="3"/>
    <s v="62-304.520 (7), F.A.C."/>
    <x v="3"/>
    <x v="3"/>
    <x v="4"/>
    <x v="27"/>
    <s v="Shrub and Brushland"/>
    <n v="3000"/>
    <x v="1"/>
    <s v="City of Sebastian                          Indian River County"/>
    <x v="25"/>
    <x v="1"/>
    <m/>
    <m/>
    <n v="0"/>
    <n v="1"/>
    <n v="100"/>
    <n v="25.561921306777108"/>
    <n v="123.3688773115781"/>
    <n v="14.919677610624765"/>
    <n v="64448.383028631964"/>
    <n v="123.3688773115781"/>
    <n v="14.919664420981771"/>
    <n v="64448.383028631964"/>
    <m/>
    <m/>
  </r>
  <r>
    <n v="4467"/>
    <x v="1"/>
    <x v="2"/>
    <x v="3"/>
    <s v="62-304.520 (7), F.A.C."/>
    <x v="3"/>
    <x v="3"/>
    <x v="4"/>
    <x v="27"/>
    <s v="Shrub and Brushland"/>
    <n v="3200"/>
    <x v="1"/>
    <s v="Brevard County"/>
    <x v="0"/>
    <x v="1"/>
    <m/>
    <m/>
    <n v="0"/>
    <n v="1"/>
    <n v="10092"/>
    <n v="3948.3440218027717"/>
    <n v="18166.858580799082"/>
    <n v="2216.1075882078781"/>
    <n v="8641150.2606400792"/>
    <n v="18166.858580799082"/>
    <n v="2216.1056290725287"/>
    <n v="8641150.2606400792"/>
    <m/>
    <m/>
  </r>
  <r>
    <n v="4468"/>
    <x v="1"/>
    <x v="2"/>
    <x v="3"/>
    <s v="62-304.520 (7), F.A.C."/>
    <x v="3"/>
    <x v="3"/>
    <x v="4"/>
    <x v="27"/>
    <s v="Shrub and Brushland"/>
    <n v="3200"/>
    <x v="1"/>
    <s v="City of Fellsmere           Indian River County"/>
    <x v="24"/>
    <x v="1"/>
    <m/>
    <m/>
    <n v="0"/>
    <n v="1"/>
    <n v="210"/>
    <n v="56.341982087324801"/>
    <n v="305.52849170291154"/>
    <n v="38.451745344104289"/>
    <n v="139263.90196780965"/>
    <n v="305.52849170291154"/>
    <n v="38.451711351091376"/>
    <n v="139263.90196780965"/>
    <m/>
    <m/>
  </r>
  <r>
    <n v="4469"/>
    <x v="1"/>
    <x v="2"/>
    <x v="3"/>
    <s v="62-304.520 (7), F.A.C."/>
    <x v="3"/>
    <x v="3"/>
    <x v="4"/>
    <x v="27"/>
    <s v="Shrub and Brushland"/>
    <n v="3200"/>
    <x v="1"/>
    <s v="City of Palm Bay                       Brevard County"/>
    <x v="12"/>
    <x v="1"/>
    <m/>
    <m/>
    <n v="0"/>
    <n v="1"/>
    <n v="1320"/>
    <n v="450.86330061820257"/>
    <n v="2174.7945503449591"/>
    <n v="264.30793619438958"/>
    <n v="1015116.3327136617"/>
    <n v="2174.7945503449591"/>
    <n v="264.30770253469478"/>
    <n v="1015116.3327136617"/>
    <m/>
    <m/>
  </r>
  <r>
    <n v="4470"/>
    <x v="1"/>
    <x v="2"/>
    <x v="3"/>
    <s v="62-304.520 (7), F.A.C."/>
    <x v="3"/>
    <x v="3"/>
    <x v="4"/>
    <x v="27"/>
    <s v="Shrub and Brushland"/>
    <n v="3200"/>
    <x v="1"/>
    <s v="City of Palm Bay                       Brevard County   SJRWMD C-1 Diversion"/>
    <x v="12"/>
    <x v="1"/>
    <m/>
    <m/>
    <n v="0.38"/>
    <n v="0.62"/>
    <n v="3"/>
    <n v="6.3702487087320903E-2"/>
    <n v="0.32982396881768949"/>
    <n v="2.4819731078237546E-2"/>
    <n v="156.45326832850293"/>
    <n v="0.20449086066696753"/>
    <n v="2.4819709136517255E-2"/>
    <n v="97.001026363671826"/>
    <m/>
    <m/>
  </r>
  <r>
    <n v="4471"/>
    <x v="1"/>
    <x v="2"/>
    <x v="3"/>
    <s v="62-304.520 (7), F.A.C."/>
    <x v="3"/>
    <x v="3"/>
    <x v="4"/>
    <x v="27"/>
    <s v="Shrub and Brushland"/>
    <n v="3200"/>
    <x v="1"/>
    <s v="City of Palm Bay          Town of Grant-Valkaria             Brevard County"/>
    <x v="9"/>
    <x v="1"/>
    <m/>
    <m/>
    <n v="0"/>
    <n v="1"/>
    <n v="14"/>
    <n v="9.5756418780096594E-2"/>
    <n v="0.49279748226196829"/>
    <n v="5.2573123235880863E-2"/>
    <n v="241.26912686376536"/>
    <n v="0.49279748226196829"/>
    <n v="5.2573076758956526E-2"/>
    <n v="241.26912686376536"/>
    <m/>
    <m/>
  </r>
  <r>
    <n v="4472"/>
    <x v="1"/>
    <x v="2"/>
    <x v="3"/>
    <s v="62-304.520 (7), F.A.C."/>
    <x v="3"/>
    <x v="3"/>
    <x v="4"/>
    <x v="27"/>
    <s v="Shrub and Brushland"/>
    <n v="3200"/>
    <x v="1"/>
    <s v="City of Sebastian                          Indian River County"/>
    <x v="25"/>
    <x v="1"/>
    <m/>
    <m/>
    <n v="0"/>
    <n v="1"/>
    <n v="377"/>
    <n v="83.273234197375473"/>
    <n v="534.27528464364559"/>
    <n v="70.959457197786378"/>
    <n v="261146.36877378085"/>
    <n v="534.27528464364559"/>
    <n v="70.959394466544396"/>
    <n v="261146.36877378085"/>
    <m/>
    <m/>
  </r>
  <r>
    <n v="4473"/>
    <x v="1"/>
    <x v="2"/>
    <x v="3"/>
    <s v="62-304.520 (7), F.A.C."/>
    <x v="3"/>
    <x v="3"/>
    <x v="4"/>
    <x v="27"/>
    <s v="Shrub and Brushland"/>
    <n v="3200"/>
    <x v="1"/>
    <s v="Indian River County"/>
    <x v="18"/>
    <x v="1"/>
    <m/>
    <m/>
    <n v="0"/>
    <n v="1"/>
    <n v="5983"/>
    <n v="2482.8381435787733"/>
    <n v="10351.325520953356"/>
    <n v="1223.89304628934"/>
    <n v="4843938.4251619065"/>
    <n v="10351.325520953356"/>
    <n v="1223.8919643147353"/>
    <n v="4843938.4251619065"/>
    <m/>
    <m/>
  </r>
  <r>
    <n v="4474"/>
    <x v="1"/>
    <x v="2"/>
    <x v="3"/>
    <s v="62-304.520 (7), F.A.C."/>
    <x v="3"/>
    <x v="3"/>
    <x v="4"/>
    <x v="27"/>
    <s v="Shrub and Brushland"/>
    <n v="3200"/>
    <x v="1"/>
    <s v="Town of Grant-Valkaria             Brevard County"/>
    <x v="9"/>
    <x v="1"/>
    <m/>
    <m/>
    <n v="0"/>
    <n v="1"/>
    <n v="1433"/>
    <n v="456.73971141004301"/>
    <n v="2249.4415940033491"/>
    <n v="275.54828344770419"/>
    <n v="1068347.9567481591"/>
    <n v="2249.4415940033491"/>
    <n v="275.54803985105434"/>
    <n v="1068347.9567481591"/>
    <m/>
    <m/>
  </r>
  <r>
    <n v="4475"/>
    <x v="1"/>
    <x v="2"/>
    <x v="3"/>
    <s v="62-304.520 (7), F.A.C."/>
    <x v="3"/>
    <x v="3"/>
    <x v="4"/>
    <x v="110"/>
    <s v="Palmetto Prairies"/>
    <n v="3210"/>
    <x v="1"/>
    <s v="Brevard County"/>
    <x v="0"/>
    <x v="1"/>
    <m/>
    <m/>
    <n v="0"/>
    <n v="1"/>
    <n v="451"/>
    <n v="185.62966395381909"/>
    <n v="840.9055422062122"/>
    <n v="92.050647263908573"/>
    <n v="329475.13992506574"/>
    <n v="840.9055422062122"/>
    <n v="92.050565887138518"/>
    <n v="329475.13992506574"/>
    <m/>
    <m/>
  </r>
  <r>
    <n v="4476"/>
    <x v="1"/>
    <x v="2"/>
    <x v="3"/>
    <s v="62-304.520 (7), F.A.C."/>
    <x v="3"/>
    <x v="3"/>
    <x v="4"/>
    <x v="110"/>
    <s v="Palmetto Prairies"/>
    <n v="3210"/>
    <x v="1"/>
    <s v="City of Palm Bay                       Brevard County"/>
    <x v="12"/>
    <x v="1"/>
    <m/>
    <m/>
    <n v="0"/>
    <n v="1"/>
    <n v="117"/>
    <n v="50.980243621881037"/>
    <n v="381.18066606009688"/>
    <n v="44.981099272900352"/>
    <n v="157006.54691491215"/>
    <n v="381.18066606009688"/>
    <n v="44.98105950765504"/>
    <n v="157006.54691491215"/>
    <m/>
    <m/>
  </r>
  <r>
    <n v="4477"/>
    <x v="1"/>
    <x v="2"/>
    <x v="3"/>
    <s v="62-304.520 (7), F.A.C."/>
    <x v="3"/>
    <x v="3"/>
    <x v="4"/>
    <x v="97"/>
    <s v="Palmetto-Oak Shrubland"/>
    <n v="3211"/>
    <x v="1"/>
    <s v="Brevard County"/>
    <x v="0"/>
    <x v="1"/>
    <m/>
    <m/>
    <n v="0"/>
    <n v="1"/>
    <n v="377"/>
    <n v="170.79220957430942"/>
    <n v="880.40058178860863"/>
    <n v="91.29807935859489"/>
    <n v="342485.71257702599"/>
    <n v="880.40058178860863"/>
    <n v="91.297998647127699"/>
    <n v="342485.71257702599"/>
    <m/>
    <m/>
  </r>
  <r>
    <n v="4478"/>
    <x v="1"/>
    <x v="2"/>
    <x v="3"/>
    <s v="62-304.520 (7), F.A.C."/>
    <x v="3"/>
    <x v="3"/>
    <x v="4"/>
    <x v="97"/>
    <s v="Palmetto-Oak Shrubland"/>
    <n v="3211"/>
    <x v="1"/>
    <s v="City of Palm Bay                       Brevard County"/>
    <x v="12"/>
    <x v="1"/>
    <m/>
    <m/>
    <n v="0"/>
    <n v="1"/>
    <n v="5"/>
    <n v="0.12363966995320221"/>
    <n v="0.6359326684331984"/>
    <n v="8.0531924068171515E-2"/>
    <n v="266.57599725226544"/>
    <n v="0.6359326684331984"/>
    <n v="8.0531852874453011E-2"/>
    <n v="266.57599725226544"/>
    <m/>
    <m/>
  </r>
  <r>
    <n v="4479"/>
    <x v="1"/>
    <x v="2"/>
    <x v="3"/>
    <s v="62-304.520 (7), F.A.C."/>
    <x v="3"/>
    <x v="3"/>
    <x v="4"/>
    <x v="111"/>
    <s v="Dry Prairie"/>
    <n v="3212"/>
    <x v="1"/>
    <s v="Brevard County"/>
    <x v="0"/>
    <x v="1"/>
    <m/>
    <m/>
    <n v="0"/>
    <n v="1"/>
    <n v="126"/>
    <n v="32.005681703759322"/>
    <n v="163.13624834942527"/>
    <n v="19.153578543824182"/>
    <n v="73984.886377964576"/>
    <n v="163.13624834942527"/>
    <n v="19.153561611228884"/>
    <n v="73984.886377964576"/>
    <m/>
    <m/>
  </r>
  <r>
    <n v="4480"/>
    <x v="1"/>
    <x v="2"/>
    <x v="3"/>
    <s v="62-304.520 (7), F.A.C."/>
    <x v="3"/>
    <x v="3"/>
    <x v="4"/>
    <x v="111"/>
    <s v="Dry Prairie"/>
    <n v="3212"/>
    <x v="1"/>
    <s v="City of Palm Bay                       Brevard County"/>
    <x v="12"/>
    <x v="1"/>
    <m/>
    <m/>
    <n v="0"/>
    <n v="1"/>
    <n v="259"/>
    <n v="110.69231776567491"/>
    <n v="762.36061431664075"/>
    <n v="84.86537866774627"/>
    <n v="333102.6828449227"/>
    <n v="762.36061431664075"/>
    <n v="84.865303643065573"/>
    <n v="333102.6828449227"/>
    <m/>
    <m/>
  </r>
  <r>
    <n v="4481"/>
    <x v="1"/>
    <x v="2"/>
    <x v="3"/>
    <s v="62-304.520 (7), F.A.C."/>
    <x v="3"/>
    <x v="3"/>
    <x v="4"/>
    <x v="111"/>
    <s v="Dry Prairie"/>
    <n v="3212"/>
    <x v="1"/>
    <s v="Town of Grant-Valkaria             Brevard County"/>
    <x v="9"/>
    <x v="1"/>
    <m/>
    <m/>
    <n v="0"/>
    <n v="1"/>
    <n v="2"/>
    <n v="5.61968768593816E-2"/>
    <n v="0.4007274022392836"/>
    <n v="5.3253696276533369E-2"/>
    <n v="203.72519706754179"/>
    <n v="0.4007274022392836"/>
    <n v="5.3253649197953001E-2"/>
    <n v="203.72519706754179"/>
    <m/>
    <m/>
  </r>
  <r>
    <n v="4482"/>
    <x v="1"/>
    <x v="2"/>
    <x v="3"/>
    <s v="62-304.520 (7), F.A.C."/>
    <x v="3"/>
    <x v="3"/>
    <x v="4"/>
    <x v="4"/>
    <s v="Mixed Rangeland"/>
    <n v="3000"/>
    <x v="0"/>
    <s v="City of Sebastian                          Indian River County"/>
    <x v="25"/>
    <x v="1"/>
    <s v="Identified as Natural"/>
    <m/>
    <n v="0"/>
    <n v="1"/>
    <n v="30"/>
    <n v="5.5095777698616608"/>
    <n v="30.948230194320026"/>
    <n v="3.9415410217792375"/>
    <n v="14720.20948244702"/>
    <n v="30.948230194320026"/>
    <n v="3.9415375372857904"/>
    <n v="14720.20948244702"/>
    <m/>
    <m/>
  </r>
  <r>
    <n v="4483"/>
    <x v="1"/>
    <x v="2"/>
    <x v="3"/>
    <s v="62-304.520 (7), F.A.C."/>
    <x v="3"/>
    <x v="3"/>
    <x v="4"/>
    <x v="4"/>
    <s v="Mixed Rangeland"/>
    <n v="3000"/>
    <x v="0"/>
    <s v="Indian River County"/>
    <x v="18"/>
    <x v="1"/>
    <s v="Identified as Natural"/>
    <m/>
    <n v="0"/>
    <n v="1"/>
    <n v="1"/>
    <n v="0.126741245175994"/>
    <n v="0.8285067601493683"/>
    <n v="9.0360289503674404E-2"/>
    <n v="344.24093992870013"/>
    <n v="0.8285067601493683"/>
    <n v="9.0360209621254295E-2"/>
    <n v="344.24093992870013"/>
    <m/>
    <m/>
  </r>
  <r>
    <n v="4484"/>
    <x v="1"/>
    <x v="2"/>
    <x v="3"/>
    <s v="62-304.520 (7), F.A.C."/>
    <x v="3"/>
    <x v="3"/>
    <x v="4"/>
    <x v="28"/>
    <s v="Pine flatwoods"/>
    <n v="3000"/>
    <x v="1"/>
    <s v="City of Sebastian                          Indian River County"/>
    <x v="25"/>
    <x v="1"/>
    <m/>
    <m/>
    <n v="0"/>
    <n v="1"/>
    <n v="21"/>
    <n v="5.0159516077790771"/>
    <n v="31.483886402092942"/>
    <n v="2.8387347981584083"/>
    <n v="13971.079209543021"/>
    <n v="31.483886402092942"/>
    <n v="2.8387322885935564"/>
    <n v="13971.079209543021"/>
    <m/>
    <m/>
  </r>
  <r>
    <n v="4485"/>
    <x v="1"/>
    <x v="2"/>
    <x v="3"/>
    <s v="62-304.520 (7), F.A.C."/>
    <x v="3"/>
    <x v="3"/>
    <x v="4"/>
    <x v="28"/>
    <s v="Pine flatwoods"/>
    <n v="4110"/>
    <x v="1"/>
    <s v="Brevard County"/>
    <x v="0"/>
    <x v="1"/>
    <m/>
    <m/>
    <n v="0"/>
    <n v="1"/>
    <n v="13141"/>
    <n v="5574.8840891385753"/>
    <n v="25645.303824689468"/>
    <n v="1840.5530296958996"/>
    <n v="11318780.675132371"/>
    <n v="25645.303824689468"/>
    <n v="1840.5514025670777"/>
    <n v="11318780.675132371"/>
    <m/>
    <m/>
  </r>
  <r>
    <n v="4486"/>
    <x v="1"/>
    <x v="2"/>
    <x v="3"/>
    <s v="62-304.520 (7), F.A.C."/>
    <x v="3"/>
    <x v="3"/>
    <x v="4"/>
    <x v="28"/>
    <s v="Pine flatwoods"/>
    <n v="4110"/>
    <x v="1"/>
    <s v="Brevard County   SJRWMD C-1 Diversion"/>
    <x v="0"/>
    <x v="1"/>
    <m/>
    <m/>
    <n v="0.38"/>
    <n v="0.62"/>
    <n v="3"/>
    <n v="5.6960830763236206E-4"/>
    <n v="3.1072498376793082E-3"/>
    <n v="1.9024979969912349E-4"/>
    <n v="1.4456147622651008"/>
    <n v="1.926494899361171E-3"/>
    <n v="1.9024963151003743E-4"/>
    <n v="0.89628115260436236"/>
    <m/>
    <m/>
  </r>
  <r>
    <n v="4487"/>
    <x v="1"/>
    <x v="2"/>
    <x v="3"/>
    <s v="62-304.520 (7), F.A.C."/>
    <x v="3"/>
    <x v="3"/>
    <x v="4"/>
    <x v="28"/>
    <s v="Pine flatwoods"/>
    <n v="4110"/>
    <x v="1"/>
    <s v="City of Fellsmere           Indian River County"/>
    <x v="24"/>
    <x v="1"/>
    <m/>
    <m/>
    <n v="0"/>
    <n v="1"/>
    <n v="283"/>
    <n v="72.60262519203215"/>
    <n v="409.63911453408099"/>
    <n v="33.657821408122288"/>
    <n v="179865.06437620783"/>
    <n v="409.63911453408099"/>
    <n v="33.657791653146369"/>
    <n v="179865.06437620783"/>
    <m/>
    <m/>
  </r>
  <r>
    <n v="4488"/>
    <x v="1"/>
    <x v="2"/>
    <x v="3"/>
    <s v="62-304.520 (7), F.A.C."/>
    <x v="3"/>
    <x v="3"/>
    <x v="4"/>
    <x v="28"/>
    <s v="Pine flatwoods"/>
    <n v="4110"/>
    <x v="1"/>
    <s v="City of Palm Bay                       Brevard County"/>
    <x v="12"/>
    <x v="1"/>
    <m/>
    <m/>
    <n v="0"/>
    <n v="1"/>
    <n v="1602"/>
    <n v="633.2322726310108"/>
    <n v="3498.0056311121866"/>
    <n v="264.62404228696539"/>
    <n v="1518807.6831099298"/>
    <n v="3498.0056311121866"/>
    <n v="264.6238083478197"/>
    <n v="1518807.6831099298"/>
    <m/>
    <m/>
  </r>
  <r>
    <n v="4489"/>
    <x v="1"/>
    <x v="2"/>
    <x v="3"/>
    <s v="62-304.520 (7), F.A.C."/>
    <x v="3"/>
    <x v="3"/>
    <x v="4"/>
    <x v="28"/>
    <s v="Pine flatwoods"/>
    <n v="4110"/>
    <x v="1"/>
    <s v="City of Palm Bay                       Brevard County   SJRWMD C-1 Diversion"/>
    <x v="12"/>
    <x v="1"/>
    <m/>
    <m/>
    <n v="0.38"/>
    <n v="0.62"/>
    <n v="4"/>
    <n v="6.3741380236918095E-4"/>
    <n v="4.1858773861764677E-3"/>
    <n v="2.8075037273781562E-4"/>
    <n v="1.7270836307987163"/>
    <n v="2.5952439794294101E-3"/>
    <n v="2.8075012454229246E-4"/>
    <n v="1.0707918510952039"/>
    <m/>
    <m/>
  </r>
  <r>
    <n v="4490"/>
    <x v="1"/>
    <x v="2"/>
    <x v="3"/>
    <s v="62-304.520 (7), F.A.C."/>
    <x v="3"/>
    <x v="3"/>
    <x v="4"/>
    <x v="28"/>
    <s v="Pine flatwoods"/>
    <n v="4110"/>
    <x v="1"/>
    <s v="City of Sebastian                          Indian River County"/>
    <x v="25"/>
    <x v="1"/>
    <m/>
    <m/>
    <n v="0"/>
    <n v="1"/>
    <n v="297"/>
    <n v="59.761140541591359"/>
    <n v="409.10582503030918"/>
    <n v="41.933251391715793"/>
    <n v="185961.56540780235"/>
    <n v="409.10582503030918"/>
    <n v="41.933214320900355"/>
    <n v="185961.56540780235"/>
    <m/>
    <m/>
  </r>
  <r>
    <n v="4491"/>
    <x v="1"/>
    <x v="2"/>
    <x v="3"/>
    <s v="62-304.520 (7), F.A.C."/>
    <x v="3"/>
    <x v="3"/>
    <x v="4"/>
    <x v="28"/>
    <s v="Pine flatwoods"/>
    <n v="4110"/>
    <x v="1"/>
    <s v="Indian River County"/>
    <x v="18"/>
    <x v="1"/>
    <m/>
    <m/>
    <n v="0"/>
    <n v="1"/>
    <n v="4932"/>
    <n v="1793.2413655639093"/>
    <n v="10010.934304714125"/>
    <n v="801.35686726008737"/>
    <n v="4377588.7422382832"/>
    <n v="10010.934304714125"/>
    <n v="801.35615882581351"/>
    <n v="4377588.7422382832"/>
    <m/>
    <m/>
  </r>
  <r>
    <n v="4492"/>
    <x v="1"/>
    <x v="2"/>
    <x v="3"/>
    <s v="62-304.520 (7), F.A.C."/>
    <x v="3"/>
    <x v="3"/>
    <x v="4"/>
    <x v="28"/>
    <s v="Pine flatwoods"/>
    <n v="4110"/>
    <x v="1"/>
    <s v="Town of Grant-Valkaria             Brevard County"/>
    <x v="9"/>
    <x v="1"/>
    <m/>
    <m/>
    <n v="0"/>
    <n v="1"/>
    <n v="1462"/>
    <n v="514.22718103963655"/>
    <n v="2552.3497934761772"/>
    <n v="173.83147690277292"/>
    <n v="1108445.0784784616"/>
    <n v="2552.3497934761772"/>
    <n v="173.83132322819804"/>
    <n v="1108445.0784784616"/>
    <m/>
    <m/>
  </r>
  <r>
    <n v="4493"/>
    <x v="1"/>
    <x v="2"/>
    <x v="3"/>
    <s v="62-304.520 (7), F.A.C."/>
    <x v="3"/>
    <x v="3"/>
    <x v="4"/>
    <x v="132"/>
    <s v="Mesic longleaf pine flatwoods"/>
    <n v="4111"/>
    <x v="1"/>
    <s v="Brevard County"/>
    <x v="0"/>
    <x v="1"/>
    <m/>
    <m/>
    <n v="0"/>
    <n v="1"/>
    <n v="135"/>
    <n v="42.826753073060324"/>
    <n v="198.2771646113614"/>
    <n v="22.975836283285179"/>
    <n v="94453.624849611078"/>
    <n v="198.2771646113614"/>
    <n v="22.975815971648025"/>
    <n v="94453.624849611078"/>
    <m/>
    <m/>
  </r>
  <r>
    <n v="4494"/>
    <x v="1"/>
    <x v="2"/>
    <x v="3"/>
    <s v="62-304.520 (7), F.A.C."/>
    <x v="3"/>
    <x v="3"/>
    <x v="4"/>
    <x v="112"/>
    <s v="Scrubby Pine flatwoods"/>
    <n v="4112"/>
    <x v="1"/>
    <s v="Brevard County"/>
    <x v="0"/>
    <x v="1"/>
    <m/>
    <m/>
    <n v="0"/>
    <n v="1"/>
    <n v="277"/>
    <n v="95.101339111672402"/>
    <n v="412.72137703064675"/>
    <n v="47.085176364832151"/>
    <n v="203163.46516852171"/>
    <n v="412.72137703064675"/>
    <n v="47.085134739491316"/>
    <n v="203163.46516852171"/>
    <m/>
    <m/>
  </r>
  <r>
    <n v="4495"/>
    <x v="1"/>
    <x v="2"/>
    <x v="3"/>
    <s v="62-304.520 (7), F.A.C."/>
    <x v="3"/>
    <x v="3"/>
    <x v="4"/>
    <x v="112"/>
    <s v="Scrubby Pine flatwoods"/>
    <n v="4112"/>
    <x v="1"/>
    <s v="City of Palm Bay                       Brevard County"/>
    <x v="12"/>
    <x v="1"/>
    <m/>
    <m/>
    <n v="0"/>
    <n v="1"/>
    <n v="564"/>
    <n v="258.54629869688534"/>
    <n v="1069.4452230784066"/>
    <n v="115.78579964219641"/>
    <n v="520155.8073497928"/>
    <n v="1069.4452230784066"/>
    <n v="115.78569728252093"/>
    <n v="520155.8073497928"/>
    <m/>
    <m/>
  </r>
  <r>
    <n v="4496"/>
    <x v="1"/>
    <x v="2"/>
    <x v="3"/>
    <s v="62-304.520 (7), F.A.C."/>
    <x v="3"/>
    <x v="3"/>
    <x v="4"/>
    <x v="112"/>
    <s v="Scrubby Pine flatwoods"/>
    <n v="4112"/>
    <x v="1"/>
    <s v="Town of Grant-Valkaria             Brevard County"/>
    <x v="9"/>
    <x v="1"/>
    <m/>
    <m/>
    <n v="0"/>
    <n v="1"/>
    <n v="2"/>
    <n v="3.8702214304209531E-2"/>
    <n v="0.13701899712718504"/>
    <n v="1.3969506441648934E-2"/>
    <n v="84.976271955250283"/>
    <n v="0.13701899712718504"/>
    <n v="1.3969494091998534E-2"/>
    <n v="84.976271955250283"/>
    <m/>
    <m/>
  </r>
  <r>
    <n v="4497"/>
    <x v="1"/>
    <x v="2"/>
    <x v="3"/>
    <s v="62-304.520 (7), F.A.C."/>
    <x v="3"/>
    <x v="3"/>
    <x v="4"/>
    <x v="133"/>
    <s v="Hydric pine flatwoods"/>
    <n v="4113"/>
    <x v="1"/>
    <s v="Brevard County"/>
    <x v="0"/>
    <x v="1"/>
    <m/>
    <m/>
    <n v="0"/>
    <n v="1"/>
    <n v="107"/>
    <n v="41.080090206390828"/>
    <n v="190.05181066357284"/>
    <n v="21.279870706586266"/>
    <n v="92039.554349723097"/>
    <n v="190.05181066357284"/>
    <n v="21.279851894256332"/>
    <n v="92039.554349723097"/>
    <m/>
    <m/>
  </r>
  <r>
    <n v="4498"/>
    <x v="1"/>
    <x v="2"/>
    <x v="3"/>
    <s v="62-304.520 (7), F.A.C."/>
    <x v="3"/>
    <x v="3"/>
    <x v="4"/>
    <x v="113"/>
    <s v="Longleaf pine - xeric oak"/>
    <n v="4120"/>
    <x v="1"/>
    <s v="City of Sebastian                          Indian River County"/>
    <x v="25"/>
    <x v="1"/>
    <m/>
    <m/>
    <n v="0"/>
    <n v="1"/>
    <n v="12"/>
    <n v="0.32720076710060503"/>
    <n v="2.2830033465287585"/>
    <n v="0.52712984576178423"/>
    <n v="1174.4453521760797"/>
    <n v="2.2830033465287585"/>
    <n v="0.52712937975610763"/>
    <n v="1174.4453521760797"/>
    <m/>
    <m/>
  </r>
  <r>
    <n v="4499"/>
    <x v="1"/>
    <x v="2"/>
    <x v="3"/>
    <s v="62-304.520 (7), F.A.C."/>
    <x v="3"/>
    <x v="3"/>
    <x v="4"/>
    <x v="113"/>
    <s v="Longleaf pine - xeric oak"/>
    <n v="4120"/>
    <x v="1"/>
    <s v="Indian River County"/>
    <x v="18"/>
    <x v="1"/>
    <m/>
    <m/>
    <n v="0"/>
    <n v="1"/>
    <n v="5"/>
    <n v="0.71870097900402297"/>
    <n v="4.6514488565120589"/>
    <n v="1.3907386022996768"/>
    <n v="2413.7960179782131"/>
    <n v="4.6514488565120589"/>
    <n v="1.3907373728263563"/>
    <n v="2413.7960179782131"/>
    <m/>
    <m/>
  </r>
  <r>
    <n v="4500"/>
    <x v="1"/>
    <x v="2"/>
    <x v="3"/>
    <s v="62-304.520 (7), F.A.C."/>
    <x v="3"/>
    <x v="3"/>
    <x v="4"/>
    <x v="128"/>
    <s v="Sand pine"/>
    <n v="4130"/>
    <x v="1"/>
    <s v="Brevard County"/>
    <x v="0"/>
    <x v="1"/>
    <m/>
    <m/>
    <n v="0"/>
    <n v="1"/>
    <n v="160"/>
    <n v="53.413059089675386"/>
    <n v="326.4559817318185"/>
    <n v="44.448303395642903"/>
    <n v="150745.05972590228"/>
    <n v="326.4559817318185"/>
    <n v="44.448264101412221"/>
    <n v="150745.05972590228"/>
    <m/>
    <m/>
  </r>
  <r>
    <n v="4501"/>
    <x v="1"/>
    <x v="2"/>
    <x v="3"/>
    <s v="62-304.520 (7), F.A.C."/>
    <x v="3"/>
    <x v="3"/>
    <x v="4"/>
    <x v="128"/>
    <s v="Sand pine"/>
    <n v="4130"/>
    <x v="1"/>
    <s v="City of Sebastian                          Indian River County"/>
    <x v="25"/>
    <x v="1"/>
    <m/>
    <m/>
    <n v="0"/>
    <n v="1"/>
    <n v="27"/>
    <n v="2.5878449548758793"/>
    <n v="18.938006135495154"/>
    <n v="2.5174147557095288"/>
    <n v="8695.2739374540743"/>
    <n v="18.938006135495154"/>
    <n v="2.5174125302055512"/>
    <n v="8695.2739374540743"/>
    <m/>
    <m/>
  </r>
  <r>
    <n v="4502"/>
    <x v="1"/>
    <x v="2"/>
    <x v="3"/>
    <s v="62-304.520 (7), F.A.C."/>
    <x v="3"/>
    <x v="3"/>
    <x v="4"/>
    <x v="128"/>
    <s v="Sand pine"/>
    <n v="4130"/>
    <x v="1"/>
    <s v="Indian River County"/>
    <x v="18"/>
    <x v="1"/>
    <m/>
    <m/>
    <n v="0"/>
    <n v="1"/>
    <n v="98"/>
    <n v="28.60103075819919"/>
    <n v="178.31656269423081"/>
    <n v="24.939523629213138"/>
    <n v="86177.960761939103"/>
    <n v="178.31656269423081"/>
    <n v="24.939501581591109"/>
    <n v="86177.960761939103"/>
    <m/>
    <m/>
  </r>
  <r>
    <n v="4503"/>
    <x v="1"/>
    <x v="2"/>
    <x v="3"/>
    <s v="62-304.520 (7), F.A.C."/>
    <x v="3"/>
    <x v="3"/>
    <x v="4"/>
    <x v="128"/>
    <s v="Sand pine"/>
    <n v="4130"/>
    <x v="1"/>
    <s v="Town of Grant-Valkaria             Brevard County"/>
    <x v="9"/>
    <x v="1"/>
    <m/>
    <m/>
    <n v="0"/>
    <n v="1"/>
    <n v="55"/>
    <n v="8.1563809365883895"/>
    <n v="43.788965052231852"/>
    <n v="5.8831906812136001"/>
    <n v="21932.569464126511"/>
    <n v="43.788965052231852"/>
    <n v="5.8831854802175245"/>
    <n v="21932.569464126511"/>
    <m/>
    <m/>
  </r>
  <r>
    <n v="4504"/>
    <x v="1"/>
    <x v="2"/>
    <x v="3"/>
    <s v="62-304.520 (7), F.A.C."/>
    <x v="3"/>
    <x v="3"/>
    <x v="4"/>
    <x v="78"/>
    <s v="Upland Mixed Forest"/>
    <n v="4140"/>
    <x v="1"/>
    <s v="City of Palm Bay                       Brevard County"/>
    <x v="12"/>
    <x v="1"/>
    <m/>
    <m/>
    <n v="0"/>
    <n v="1"/>
    <n v="66"/>
    <n v="24.600002359644066"/>
    <n v="105.87021899763113"/>
    <n v="72.192576428499663"/>
    <n v="55046.97071835438"/>
    <n v="105.87021899763113"/>
    <n v="72.192512607126716"/>
    <n v="55046.97071835438"/>
    <m/>
    <m/>
  </r>
  <r>
    <n v="4505"/>
    <x v="1"/>
    <x v="2"/>
    <x v="3"/>
    <s v="62-304.520 (7), F.A.C."/>
    <x v="3"/>
    <x v="3"/>
    <x v="4"/>
    <x v="29"/>
    <s v="Upland Hardwood Forest"/>
    <n v="3000"/>
    <x v="1"/>
    <s v="City of Sebastian                          Indian River County"/>
    <x v="25"/>
    <x v="1"/>
    <m/>
    <m/>
    <n v="0"/>
    <n v="1"/>
    <n v="70"/>
    <n v="20.079140279758814"/>
    <n v="98.669916408141475"/>
    <n v="10.643141041267649"/>
    <n v="48825.572052362906"/>
    <n v="98.669916408141475"/>
    <n v="10.643131632268718"/>
    <n v="48825.572052362906"/>
    <m/>
    <m/>
  </r>
  <r>
    <n v="4506"/>
    <x v="1"/>
    <x v="2"/>
    <x v="3"/>
    <s v="62-304.520 (7), F.A.C."/>
    <x v="3"/>
    <x v="3"/>
    <x v="4"/>
    <x v="29"/>
    <s v="Upland Hardwood Forest"/>
    <n v="4200"/>
    <x v="1"/>
    <s v="Brevard County"/>
    <x v="0"/>
    <x v="1"/>
    <m/>
    <m/>
    <n v="0"/>
    <n v="1"/>
    <n v="669"/>
    <n v="210.85153362946312"/>
    <n v="1071.8058535456416"/>
    <n v="124.83126809994897"/>
    <n v="506177.59165334899"/>
    <n v="1071.8058535456416"/>
    <n v="124.83115774368653"/>
    <n v="506177.59165334899"/>
    <m/>
    <m/>
  </r>
  <r>
    <n v="4507"/>
    <x v="1"/>
    <x v="2"/>
    <x v="3"/>
    <s v="62-304.520 (7), F.A.C."/>
    <x v="3"/>
    <x v="3"/>
    <x v="4"/>
    <x v="29"/>
    <s v="Upland Hardwood Forest"/>
    <n v="4200"/>
    <x v="1"/>
    <s v="City of Fellsmere           Indian River County"/>
    <x v="24"/>
    <x v="1"/>
    <m/>
    <m/>
    <n v="0"/>
    <n v="1"/>
    <n v="22"/>
    <n v="6.0431019715437682"/>
    <n v="34.252782617040097"/>
    <n v="4.1906204639620457"/>
    <n v="15755.348737930461"/>
    <n v="34.252782617040097"/>
    <n v="4.1906167592715509"/>
    <n v="15755.348737930461"/>
    <m/>
    <m/>
  </r>
  <r>
    <n v="4508"/>
    <x v="1"/>
    <x v="2"/>
    <x v="3"/>
    <s v="62-304.520 (7), F.A.C."/>
    <x v="3"/>
    <x v="3"/>
    <x v="4"/>
    <x v="29"/>
    <s v="Upland Hardwood Forest"/>
    <n v="4200"/>
    <x v="1"/>
    <s v="City of Palm Bay                       Brevard County"/>
    <x v="12"/>
    <x v="1"/>
    <m/>
    <m/>
    <n v="0"/>
    <n v="1"/>
    <n v="10"/>
    <n v="0.59793369747360359"/>
    <n v="3.3905306438282681"/>
    <n v="0.45295864961255061"/>
    <n v="1668.1687512100636"/>
    <n v="3.3905306438282681"/>
    <n v="0.45295824917743249"/>
    <n v="1668.1687512100636"/>
    <m/>
    <m/>
  </r>
  <r>
    <n v="4509"/>
    <x v="1"/>
    <x v="2"/>
    <x v="3"/>
    <s v="62-304.520 (7), F.A.C."/>
    <x v="3"/>
    <x v="3"/>
    <x v="4"/>
    <x v="29"/>
    <s v="Upland Hardwood Forest"/>
    <n v="4200"/>
    <x v="1"/>
    <s v="City of Sebastian                          Indian River County"/>
    <x v="25"/>
    <x v="1"/>
    <m/>
    <m/>
    <n v="0"/>
    <n v="1"/>
    <n v="96"/>
    <n v="22.553142180080151"/>
    <n v="120.48047176836776"/>
    <n v="15.571789953508096"/>
    <n v="67574.702461513109"/>
    <n v="120.48047176836776"/>
    <n v="15.571776187369473"/>
    <n v="67574.702461513109"/>
    <m/>
    <m/>
  </r>
  <r>
    <n v="4510"/>
    <x v="1"/>
    <x v="2"/>
    <x v="3"/>
    <s v="62-304.520 (7), F.A.C."/>
    <x v="3"/>
    <x v="3"/>
    <x v="4"/>
    <x v="29"/>
    <s v="Upland Hardwood Forest"/>
    <n v="4200"/>
    <x v="1"/>
    <s v="Indian River County"/>
    <x v="18"/>
    <x v="1"/>
    <m/>
    <m/>
    <n v="0"/>
    <n v="1"/>
    <n v="601"/>
    <n v="140.66513211168663"/>
    <n v="881.7806962800704"/>
    <n v="116.53275174807881"/>
    <n v="428725.80560082733"/>
    <n v="881.7806962800704"/>
    <n v="116.53264872806513"/>
    <n v="428725.80560082733"/>
    <m/>
    <m/>
  </r>
  <r>
    <n v="4511"/>
    <x v="1"/>
    <x v="2"/>
    <x v="3"/>
    <s v="62-304.520 (7), F.A.C."/>
    <x v="3"/>
    <x v="3"/>
    <x v="4"/>
    <x v="29"/>
    <s v="Upland Hardwood Forest"/>
    <n v="4200"/>
    <x v="1"/>
    <s v="Town of Grant-Valkaria             Brevard County"/>
    <x v="9"/>
    <x v="1"/>
    <m/>
    <m/>
    <n v="0"/>
    <n v="1"/>
    <n v="37"/>
    <n v="9.5770004614943112"/>
    <n v="51.796422730152756"/>
    <n v="5.2857383518335856"/>
    <n v="24000.859811353817"/>
    <n v="51.796422730152756"/>
    <n v="5.2857336790113161"/>
    <n v="24000.859811353817"/>
    <m/>
    <m/>
  </r>
  <r>
    <n v="4512"/>
    <x v="1"/>
    <x v="2"/>
    <x v="3"/>
    <s v="62-304.520 (7), F.A.C."/>
    <x v="3"/>
    <x v="3"/>
    <x v="4"/>
    <x v="29"/>
    <s v="Upland Hardwood Forest"/>
    <n v="4200"/>
    <x v="1"/>
    <s v="Town of Orchid                     Indian River County"/>
    <x v="29"/>
    <x v="1"/>
    <m/>
    <m/>
    <n v="0"/>
    <n v="1"/>
    <n v="168"/>
    <n v="38.30677814439823"/>
    <n v="190.06185021434302"/>
    <n v="26.077204129320357"/>
    <n v="99337.635263731412"/>
    <n v="190.06185021434302"/>
    <n v="26.077181075939322"/>
    <n v="99337.635263731412"/>
    <m/>
    <m/>
  </r>
  <r>
    <n v="4513"/>
    <x v="1"/>
    <x v="2"/>
    <x v="3"/>
    <s v="62-304.520 (7), F.A.C."/>
    <x v="3"/>
    <x v="3"/>
    <x v="4"/>
    <x v="30"/>
    <s v="Xeric oak"/>
    <n v="4210"/>
    <x v="1"/>
    <s v="Brevard County"/>
    <x v="0"/>
    <x v="1"/>
    <m/>
    <m/>
    <n v="0"/>
    <n v="1"/>
    <n v="248"/>
    <n v="104.0963384545225"/>
    <n v="348.57731146095517"/>
    <n v="65.343477979511761"/>
    <n v="174956.72054629272"/>
    <n v="348.57731146095517"/>
    <n v="65.343420213039266"/>
    <n v="174956.72054629272"/>
    <m/>
    <m/>
  </r>
  <r>
    <n v="4514"/>
    <x v="1"/>
    <x v="2"/>
    <x v="3"/>
    <s v="62-304.520 (7), F.A.C."/>
    <x v="3"/>
    <x v="3"/>
    <x v="4"/>
    <x v="30"/>
    <s v="Xeric oak"/>
    <n v="4210"/>
    <x v="1"/>
    <s v="Indian River County"/>
    <x v="18"/>
    <x v="1"/>
    <m/>
    <m/>
    <n v="0"/>
    <n v="1"/>
    <n v="4"/>
    <n v="0.73801176254956402"/>
    <n v="2.902971956534655"/>
    <n v="0.35160250309512264"/>
    <n v="1355.244875707373"/>
    <n v="2.902971956534655"/>
    <n v="0.35160219226323991"/>
    <n v="1355.244875707373"/>
    <m/>
    <m/>
  </r>
  <r>
    <n v="4515"/>
    <x v="1"/>
    <x v="2"/>
    <x v="3"/>
    <s v="62-304.520 (7), F.A.C."/>
    <x v="3"/>
    <x v="3"/>
    <x v="4"/>
    <x v="30"/>
    <s v="Xeric oak"/>
    <n v="4210"/>
    <x v="1"/>
    <s v="Town of Grant-Valkaria             Brevard County"/>
    <x v="9"/>
    <x v="1"/>
    <m/>
    <m/>
    <n v="0"/>
    <n v="1"/>
    <n v="80"/>
    <n v="21.818641033217872"/>
    <n v="123.97489149715538"/>
    <n v="20.691647238021947"/>
    <n v="60796.529801364799"/>
    <n v="123.97489149715538"/>
    <n v="20.691628945707119"/>
    <n v="60796.529801364799"/>
    <m/>
    <m/>
  </r>
  <r>
    <n v="4516"/>
    <x v="1"/>
    <x v="2"/>
    <x v="3"/>
    <s v="62-304.520 (7), F.A.C."/>
    <x v="3"/>
    <x v="3"/>
    <x v="4"/>
    <x v="98"/>
    <s v="Tropical Hardwood Hammock"/>
    <n v="4260"/>
    <x v="1"/>
    <s v="Brevard County"/>
    <x v="0"/>
    <x v="1"/>
    <m/>
    <m/>
    <n v="0"/>
    <n v="1"/>
    <n v="6"/>
    <n v="0.40234156591686659"/>
    <n v="2.4138395289492998"/>
    <n v="0.52667934907704161"/>
    <n v="1151.3876384328321"/>
    <n v="2.4138395289492998"/>
    <n v="0.52667888346962433"/>
    <n v="1151.3876384328321"/>
    <m/>
    <m/>
  </r>
  <r>
    <n v="4517"/>
    <x v="1"/>
    <x v="2"/>
    <x v="3"/>
    <s v="62-304.520 (7), F.A.C."/>
    <x v="3"/>
    <x v="3"/>
    <x v="4"/>
    <x v="99"/>
    <s v="Maritime Hammock"/>
    <n v="4270"/>
    <x v="1"/>
    <s v="Brevard County"/>
    <x v="0"/>
    <x v="1"/>
    <m/>
    <m/>
    <n v="0"/>
    <n v="1"/>
    <n v="12"/>
    <n v="1.3849175866752461"/>
    <n v="7.448599524196605"/>
    <n v="3.129303028688371"/>
    <n v="3784.8667697944634"/>
    <n v="7.448599524196605"/>
    <n v="3.1293002622485777"/>
    <n v="3784.8667697944634"/>
    <m/>
    <m/>
  </r>
  <r>
    <n v="4518"/>
    <x v="1"/>
    <x v="2"/>
    <x v="3"/>
    <s v="62-304.520 (7), F.A.C."/>
    <x v="3"/>
    <x v="3"/>
    <x v="4"/>
    <x v="100"/>
    <s v="Coastal Temperate Hammock"/>
    <n v="4271"/>
    <x v="1"/>
    <s v="Brevard County"/>
    <x v="0"/>
    <x v="1"/>
    <m/>
    <m/>
    <n v="0"/>
    <n v="1"/>
    <n v="117"/>
    <n v="39.727195676173437"/>
    <n v="137.48805115322554"/>
    <n v="78.631863860641914"/>
    <n v="77192.942522634636"/>
    <n v="137.48805115322554"/>
    <n v="78.631794346659191"/>
    <n v="77192.942522634636"/>
    <m/>
    <m/>
  </r>
  <r>
    <n v="4519"/>
    <x v="1"/>
    <x v="2"/>
    <x v="3"/>
    <s v="62-304.520 (7), F.A.C."/>
    <x v="3"/>
    <x v="3"/>
    <x v="4"/>
    <x v="134"/>
    <s v="Prairie Hammock"/>
    <n v="4272"/>
    <x v="1"/>
    <s v="Brevard County"/>
    <x v="0"/>
    <x v="1"/>
    <m/>
    <m/>
    <n v="0"/>
    <n v="1"/>
    <n v="260"/>
    <n v="70.407739389591001"/>
    <n v="356.78655138097065"/>
    <n v="156.32841939480306"/>
    <n v="186541.61664048856"/>
    <n v="356.78655138097065"/>
    <n v="156.32828119369074"/>
    <n v="186541.61664048856"/>
    <m/>
    <m/>
  </r>
  <r>
    <n v="4520"/>
    <x v="1"/>
    <x v="2"/>
    <x v="3"/>
    <s v="62-304.520 (7), F.A.C."/>
    <x v="3"/>
    <x v="3"/>
    <x v="4"/>
    <x v="134"/>
    <s v="Prairie Hammock"/>
    <n v="4272"/>
    <x v="1"/>
    <s v="City of Palm Bay                       Brevard County"/>
    <x v="12"/>
    <x v="1"/>
    <m/>
    <m/>
    <n v="0"/>
    <n v="1"/>
    <n v="145"/>
    <n v="36.211850264845708"/>
    <n v="192.35037915185663"/>
    <n v="95.686273627084532"/>
    <n v="89120.528896588585"/>
    <n v="192.35037915185663"/>
    <n v="95.68618903626286"/>
    <n v="89120.528896588585"/>
    <m/>
    <m/>
  </r>
  <r>
    <n v="4521"/>
    <x v="1"/>
    <x v="2"/>
    <x v="3"/>
    <s v="62-304.520 (7), F.A.C."/>
    <x v="3"/>
    <x v="3"/>
    <x v="4"/>
    <x v="134"/>
    <s v="Prairie Hammock"/>
    <n v="4272"/>
    <x v="1"/>
    <s v="Town of Grant-Valkaria             Brevard County"/>
    <x v="9"/>
    <x v="1"/>
    <m/>
    <m/>
    <n v="0"/>
    <n v="1"/>
    <n v="4"/>
    <n v="0.49470363944531753"/>
    <n v="2.5062823647617436"/>
    <n v="0.7135331441658318"/>
    <n v="1265.3870176359883"/>
    <n v="2.5062823647617436"/>
    <n v="0.71353251337154289"/>
    <n v="1265.3870176359883"/>
    <m/>
    <m/>
  </r>
  <r>
    <n v="4522"/>
    <x v="1"/>
    <x v="2"/>
    <x v="3"/>
    <s v="62-304.520 (7), F.A.C."/>
    <x v="3"/>
    <x v="3"/>
    <x v="4"/>
    <x v="31"/>
    <s v="Cabbage palm"/>
    <n v="4280"/>
    <x v="1"/>
    <s v="Brevard County"/>
    <x v="0"/>
    <x v="1"/>
    <m/>
    <m/>
    <n v="0"/>
    <n v="1"/>
    <n v="159"/>
    <n v="69.823537268934231"/>
    <n v="226.22355425099639"/>
    <n v="7.9077196526803393"/>
    <n v="94558.772570888177"/>
    <n v="226.22355425099639"/>
    <n v="7.9077126619127229"/>
    <n v="94558.772570888177"/>
    <m/>
    <m/>
  </r>
  <r>
    <n v="4523"/>
    <x v="1"/>
    <x v="2"/>
    <x v="3"/>
    <s v="62-304.520 (7), F.A.C."/>
    <x v="3"/>
    <x v="3"/>
    <x v="4"/>
    <x v="31"/>
    <s v="Cabbage palm"/>
    <n v="4280"/>
    <x v="1"/>
    <s v="Indian River County"/>
    <x v="18"/>
    <x v="1"/>
    <m/>
    <m/>
    <n v="0"/>
    <n v="1"/>
    <n v="102"/>
    <n v="16.166349082184418"/>
    <n v="116.64867502854287"/>
    <n v="13.972249414033156"/>
    <n v="46839.789645280311"/>
    <n v="116.64867502854287"/>
    <n v="13.972237061957857"/>
    <n v="46839.789645280311"/>
    <m/>
    <m/>
  </r>
  <r>
    <n v="4524"/>
    <x v="1"/>
    <x v="2"/>
    <x v="3"/>
    <s v="62-304.520 (7), F.A.C."/>
    <x v="3"/>
    <x v="3"/>
    <x v="4"/>
    <x v="31"/>
    <s v="Cabbage palm"/>
    <n v="4280"/>
    <x v="1"/>
    <s v="Town of Grant-Valkaria             Brevard County"/>
    <x v="9"/>
    <x v="1"/>
    <m/>
    <m/>
    <n v="0"/>
    <n v="1"/>
    <n v="2"/>
    <n v="1.5467849059592413E-2"/>
    <n v="8.3988891070383001E-2"/>
    <n v="9.6754394958937385E-3"/>
    <n v="38.412341431587741"/>
    <n v="8.3988891070383001E-2"/>
    <n v="9.6754309423850281E-3"/>
    <n v="38.412341431587741"/>
    <m/>
    <m/>
  </r>
  <r>
    <n v="4525"/>
    <x v="1"/>
    <x v="2"/>
    <x v="3"/>
    <s v="62-304.520 (7), F.A.C."/>
    <x v="3"/>
    <x v="3"/>
    <x v="4"/>
    <x v="101"/>
    <s v="Xeric Oak Scrub"/>
    <n v="4321"/>
    <x v="1"/>
    <s v="Brevard County"/>
    <x v="0"/>
    <x v="1"/>
    <m/>
    <m/>
    <n v="0"/>
    <n v="1"/>
    <n v="32"/>
    <n v="8.6465682527052365"/>
    <n v="44.579087044778447"/>
    <n v="6.8263864902646114"/>
    <n v="21989.446976126506"/>
    <n v="44.579087044778447"/>
    <n v="6.8263804554424752"/>
    <n v="21989.446976126506"/>
    <m/>
    <m/>
  </r>
  <r>
    <n v="4526"/>
    <x v="1"/>
    <x v="2"/>
    <x v="3"/>
    <s v="62-304.520 (7), F.A.C."/>
    <x v="3"/>
    <x v="3"/>
    <x v="4"/>
    <x v="101"/>
    <s v="Xeric Oak Scrub"/>
    <n v="4321"/>
    <x v="1"/>
    <s v="City of Palm Bay                       Brevard County"/>
    <x v="12"/>
    <x v="1"/>
    <m/>
    <m/>
    <n v="0"/>
    <n v="1"/>
    <n v="36"/>
    <n v="9.8363534674883422"/>
    <n v="42.272658972895407"/>
    <n v="6.9036087086072566"/>
    <n v="20836.833015094868"/>
    <n v="42.272658972895407"/>
    <n v="6.9036026055173236"/>
    <n v="20836.833015094868"/>
    <m/>
    <m/>
  </r>
  <r>
    <n v="4527"/>
    <x v="1"/>
    <x v="2"/>
    <x v="3"/>
    <s v="62-304.520 (7), F.A.C."/>
    <x v="3"/>
    <x v="3"/>
    <x v="4"/>
    <x v="152"/>
    <s v="Xeric Hammock"/>
    <n v="4322"/>
    <x v="1"/>
    <s v="City of Palm Bay                       Brevard County"/>
    <x v="12"/>
    <x v="1"/>
    <m/>
    <m/>
    <n v="0"/>
    <n v="1"/>
    <n v="21"/>
    <n v="5.8599432035976058"/>
    <n v="34.589763300038079"/>
    <n v="5.6224587887924615"/>
    <n v="16475.08070367081"/>
    <n v="34.589763300038079"/>
    <n v="5.6224538182946988"/>
    <n v="16475.08070367081"/>
    <m/>
    <m/>
  </r>
  <r>
    <n v="4528"/>
    <x v="1"/>
    <x v="2"/>
    <x v="3"/>
    <s v="62-304.520 (7), F.A.C."/>
    <x v="3"/>
    <x v="3"/>
    <x v="4"/>
    <x v="33"/>
    <s v="Hardwood Conifer Mixed"/>
    <n v="3000"/>
    <x v="1"/>
    <s v="City of Sebastian                          Indian River County"/>
    <x v="25"/>
    <x v="1"/>
    <m/>
    <m/>
    <n v="0"/>
    <n v="1"/>
    <n v="80"/>
    <n v="20.734494410483055"/>
    <n v="91.400693496061677"/>
    <n v="9.7064071586165284"/>
    <n v="49270.214801611444"/>
    <n v="91.400693496061677"/>
    <n v="9.70639857773104"/>
    <n v="49270.214801611444"/>
    <m/>
    <m/>
  </r>
  <r>
    <n v="4529"/>
    <x v="1"/>
    <x v="2"/>
    <x v="3"/>
    <s v="62-304.520 (7), F.A.C."/>
    <x v="3"/>
    <x v="3"/>
    <x v="4"/>
    <x v="33"/>
    <s v="Hardwood Conifer Mixed"/>
    <n v="3000"/>
    <x v="1"/>
    <s v="Indian River County"/>
    <x v="18"/>
    <x v="1"/>
    <m/>
    <m/>
    <n v="0"/>
    <n v="1"/>
    <n v="2"/>
    <n v="6.8724591785264294E-5"/>
    <n v="4.9842708190409241E-4"/>
    <n v="6.7576624023539078E-5"/>
    <n v="0.22868563964299463"/>
    <n v="4.9842708190409241E-4"/>
    <n v="6.7576564282868199E-5"/>
    <n v="0.22868563964299463"/>
    <m/>
    <m/>
  </r>
  <r>
    <n v="4530"/>
    <x v="1"/>
    <x v="2"/>
    <x v="3"/>
    <s v="62-304.520 (7), F.A.C."/>
    <x v="3"/>
    <x v="3"/>
    <x v="4"/>
    <x v="33"/>
    <s v="Hardwood Conifer Mixed"/>
    <n v="4340"/>
    <x v="1"/>
    <s v="Brevard County"/>
    <x v="0"/>
    <x v="1"/>
    <m/>
    <m/>
    <n v="0"/>
    <n v="1"/>
    <n v="1384"/>
    <n v="415.51167001220199"/>
    <n v="2059.6851698078676"/>
    <n v="261.11726175378101"/>
    <n v="1003553.420803461"/>
    <n v="2059.6851698078676"/>
    <n v="261.11703091478125"/>
    <n v="1003553.420803461"/>
    <m/>
    <m/>
  </r>
  <r>
    <n v="4531"/>
    <x v="1"/>
    <x v="2"/>
    <x v="3"/>
    <s v="62-304.520 (7), F.A.C."/>
    <x v="3"/>
    <x v="3"/>
    <x v="4"/>
    <x v="33"/>
    <s v="Hardwood Conifer Mixed"/>
    <n v="4340"/>
    <x v="1"/>
    <s v="City of Fellsmere           Indian River County"/>
    <x v="24"/>
    <x v="1"/>
    <m/>
    <m/>
    <n v="0"/>
    <n v="1"/>
    <n v="270"/>
    <n v="69.658778406541089"/>
    <n v="385.45311271751109"/>
    <n v="44.028969191131786"/>
    <n v="186559.19030709355"/>
    <n v="385.45311271751109"/>
    <n v="44.028930267610761"/>
    <n v="186559.19030709355"/>
    <m/>
    <m/>
  </r>
  <r>
    <n v="4532"/>
    <x v="1"/>
    <x v="2"/>
    <x v="3"/>
    <s v="62-304.520 (7), F.A.C."/>
    <x v="3"/>
    <x v="3"/>
    <x v="4"/>
    <x v="33"/>
    <s v="Hardwood Conifer Mixed"/>
    <n v="4340"/>
    <x v="1"/>
    <s v="City of Palm Bay                       Brevard County"/>
    <x v="12"/>
    <x v="1"/>
    <m/>
    <m/>
    <n v="0"/>
    <n v="1"/>
    <n v="102"/>
    <n v="17.748994072064946"/>
    <n v="75.818633322225693"/>
    <n v="9.3820400711649086"/>
    <n v="36788.45164523046"/>
    <n v="75.818633322225693"/>
    <n v="9.3820317770340171"/>
    <n v="36788.45164523046"/>
    <m/>
    <m/>
  </r>
  <r>
    <n v="4533"/>
    <x v="1"/>
    <x v="2"/>
    <x v="3"/>
    <s v="62-304.520 (7), F.A.C."/>
    <x v="3"/>
    <x v="3"/>
    <x v="4"/>
    <x v="33"/>
    <s v="Hardwood Conifer Mixed"/>
    <n v="4340"/>
    <x v="1"/>
    <s v="City of Sebastian                          Indian River County"/>
    <x v="25"/>
    <x v="1"/>
    <m/>
    <m/>
    <n v="0"/>
    <n v="1"/>
    <n v="191"/>
    <n v="40.97528585082118"/>
    <n v="256.5179293181223"/>
    <n v="35.52337916270853"/>
    <n v="120103.87460794856"/>
    <n v="256.5179293181223"/>
    <n v="35.523347758498495"/>
    <n v="120103.87460794856"/>
    <m/>
    <m/>
  </r>
  <r>
    <n v="4534"/>
    <x v="1"/>
    <x v="2"/>
    <x v="3"/>
    <s v="62-304.520 (7), F.A.C."/>
    <x v="3"/>
    <x v="3"/>
    <x v="4"/>
    <x v="33"/>
    <s v="Hardwood Conifer Mixed"/>
    <n v="4340"/>
    <x v="1"/>
    <s v="Indian River County"/>
    <x v="18"/>
    <x v="1"/>
    <m/>
    <m/>
    <n v="0"/>
    <n v="1"/>
    <n v="1855"/>
    <n v="482.14392602649957"/>
    <n v="2502.6779424789488"/>
    <n v="291.40361842652078"/>
    <n v="1186971.9806250434"/>
    <n v="2502.6779424789488"/>
    <n v="291.40336081306714"/>
    <n v="1186971.9806250434"/>
    <m/>
    <m/>
  </r>
  <r>
    <n v="4535"/>
    <x v="1"/>
    <x v="2"/>
    <x v="3"/>
    <s v="62-304.520 (7), F.A.C."/>
    <x v="3"/>
    <x v="3"/>
    <x v="4"/>
    <x v="33"/>
    <s v="Hardwood Conifer Mixed"/>
    <n v="4340"/>
    <x v="1"/>
    <s v="Town of Grant-Valkaria             Brevard County"/>
    <x v="9"/>
    <x v="1"/>
    <m/>
    <m/>
    <n v="0"/>
    <n v="1"/>
    <n v="327"/>
    <n v="110.52959650060106"/>
    <n v="565.27899088273819"/>
    <n v="65.620079636749395"/>
    <n v="275550.09603811242"/>
    <n v="565.27899088273819"/>
    <n v="65.620021625749089"/>
    <n v="275550.09603811242"/>
    <m/>
    <m/>
  </r>
  <r>
    <n v="4536"/>
    <x v="1"/>
    <x v="2"/>
    <x v="3"/>
    <s v="62-304.520 (7), F.A.C."/>
    <x v="3"/>
    <x v="3"/>
    <x v="4"/>
    <x v="33"/>
    <s v="Hardwood Conifer Mixed"/>
    <n v="4340"/>
    <x v="1"/>
    <s v="Town of Orchid                     Indian River County"/>
    <x v="29"/>
    <x v="1"/>
    <m/>
    <m/>
    <n v="0"/>
    <n v="1"/>
    <n v="31"/>
    <n v="4.0844129296904104"/>
    <n v="19.581882207057696"/>
    <n v="2.5739690258224259"/>
    <n v="9390.8660640333801"/>
    <n v="19.581882207057696"/>
    <n v="2.5739667503220156"/>
    <n v="9390.8660640333801"/>
    <m/>
    <m/>
  </r>
  <r>
    <n v="4537"/>
    <x v="1"/>
    <x v="2"/>
    <x v="3"/>
    <s v="62-304.520 (7), F.A.C."/>
    <x v="3"/>
    <x v="3"/>
    <x v="4"/>
    <x v="34"/>
    <s v="Australian pine"/>
    <n v="4370"/>
    <x v="1"/>
    <s v="Brevard County"/>
    <x v="0"/>
    <x v="1"/>
    <m/>
    <m/>
    <n v="0"/>
    <n v="1"/>
    <n v="246"/>
    <n v="60.267443154187568"/>
    <n v="273.00547303913601"/>
    <n v="45.488420625571202"/>
    <n v="137919.09273019389"/>
    <n v="273.00547303913601"/>
    <n v="45.488380411831763"/>
    <n v="137919.09273019389"/>
    <m/>
    <m/>
  </r>
  <r>
    <n v="4538"/>
    <x v="1"/>
    <x v="2"/>
    <x v="3"/>
    <s v="62-304.520 (7), F.A.C."/>
    <x v="3"/>
    <x v="3"/>
    <x v="4"/>
    <x v="34"/>
    <s v="Australian pine"/>
    <n v="4370"/>
    <x v="1"/>
    <s v="City of Fellsmere           Indian River County"/>
    <x v="24"/>
    <x v="1"/>
    <m/>
    <m/>
    <n v="0"/>
    <n v="1"/>
    <n v="9"/>
    <n v="1.2852786237149574"/>
    <n v="6.4119061553514509"/>
    <n v="0.99685546669739211"/>
    <n v="3505.2428586155343"/>
    <n v="6.4119061553514509"/>
    <n v="0.99685458543386285"/>
    <n v="3505.2428586155343"/>
    <m/>
    <m/>
  </r>
  <r>
    <n v="4539"/>
    <x v="1"/>
    <x v="2"/>
    <x v="3"/>
    <s v="62-304.520 (7), F.A.C."/>
    <x v="3"/>
    <x v="3"/>
    <x v="4"/>
    <x v="34"/>
    <s v="Australian pine"/>
    <n v="4370"/>
    <x v="1"/>
    <s v="Indian River County"/>
    <x v="18"/>
    <x v="1"/>
    <m/>
    <m/>
    <n v="0"/>
    <n v="1"/>
    <n v="254"/>
    <n v="37.871094256085726"/>
    <n v="234.3927794186138"/>
    <n v="35.637080710411368"/>
    <n v="109984.99146917768"/>
    <n v="234.3927794186138"/>
    <n v="35.637049205684242"/>
    <n v="109984.99146917768"/>
    <m/>
    <m/>
  </r>
  <r>
    <n v="4540"/>
    <x v="1"/>
    <x v="2"/>
    <x v="3"/>
    <s v="62-304.520 (7), F.A.C."/>
    <x v="3"/>
    <x v="3"/>
    <x v="4"/>
    <x v="130"/>
    <s v="Coniferous pine"/>
    <n v="4410"/>
    <x v="1"/>
    <s v="Brevard County"/>
    <x v="0"/>
    <x v="1"/>
    <m/>
    <m/>
    <n v="0"/>
    <n v="1"/>
    <n v="507"/>
    <n v="212.27988226857599"/>
    <n v="1003.365694262062"/>
    <n v="167.44824224734708"/>
    <n v="501211.56732314907"/>
    <n v="1003.365694262062"/>
    <n v="167.44809421582809"/>
    <n v="501211.56732314907"/>
    <m/>
    <m/>
  </r>
  <r>
    <n v="4541"/>
    <x v="1"/>
    <x v="2"/>
    <x v="3"/>
    <s v="62-304.520 (7), F.A.C."/>
    <x v="3"/>
    <x v="3"/>
    <x v="4"/>
    <x v="130"/>
    <s v="Coniferous pine"/>
    <n v="4410"/>
    <x v="1"/>
    <s v="City of Palm Bay                       Brevard County"/>
    <x v="12"/>
    <x v="1"/>
    <m/>
    <m/>
    <n v="0"/>
    <n v="1"/>
    <n v="17"/>
    <n v="0.56637267620500542"/>
    <n v="2.9477281611493038"/>
    <n v="0.40129850606441808"/>
    <n v="1441.77574811461"/>
    <n v="2.9477281611493038"/>
    <n v="0.40129815129910967"/>
    <n v="1441.77574811461"/>
    <m/>
    <m/>
  </r>
  <r>
    <n v="4542"/>
    <x v="1"/>
    <x v="2"/>
    <x v="3"/>
    <s v="62-304.520 (7), F.A.C."/>
    <x v="3"/>
    <x v="3"/>
    <x v="4"/>
    <x v="36"/>
    <s v="Streams and waterways"/>
    <n v="5100"/>
    <x v="1"/>
    <s v="Brevard County"/>
    <x v="0"/>
    <x v="1"/>
    <m/>
    <m/>
    <n v="0"/>
    <n v="1"/>
    <n v="1216"/>
    <n v="263.98089804606241"/>
    <n v="477.10934854309869"/>
    <n v="60.969294554134393"/>
    <n v="230380.2761885151"/>
    <n v="477.10934854309869"/>
    <n v="60.969240654630099"/>
    <n v="230380.2761885151"/>
    <m/>
    <m/>
  </r>
  <r>
    <n v="4543"/>
    <x v="1"/>
    <x v="2"/>
    <x v="3"/>
    <s v="62-304.520 (7), F.A.C."/>
    <x v="3"/>
    <x v="3"/>
    <x v="4"/>
    <x v="36"/>
    <s v="Streams and waterways"/>
    <n v="5100"/>
    <x v="1"/>
    <s v="City of Palm Bay                       Brevard County"/>
    <x v="12"/>
    <x v="1"/>
    <m/>
    <m/>
    <n v="0"/>
    <n v="1"/>
    <n v="165"/>
    <n v="24.371153731636181"/>
    <n v="49.576085688619997"/>
    <n v="6.4068449772122866"/>
    <n v="24442.229569301602"/>
    <n v="49.576085688619997"/>
    <n v="6.4068393132830685"/>
    <n v="24442.229569301602"/>
    <m/>
    <m/>
  </r>
  <r>
    <n v="4544"/>
    <x v="1"/>
    <x v="2"/>
    <x v="3"/>
    <s v="62-304.520 (7), F.A.C."/>
    <x v="3"/>
    <x v="3"/>
    <x v="4"/>
    <x v="36"/>
    <s v="Streams and waterways"/>
    <n v="5100"/>
    <x v="1"/>
    <s v="City of Sebastian                          Indian River County"/>
    <x v="25"/>
    <x v="1"/>
    <m/>
    <m/>
    <n v="0"/>
    <n v="1"/>
    <n v="386"/>
    <n v="67.020085150469043"/>
    <n v="348.97124530920831"/>
    <n v="50.447496619332931"/>
    <n v="143875.69198342256"/>
    <n v="348.97124530920831"/>
    <n v="50.447452021554966"/>
    <n v="143875.69198342256"/>
    <m/>
    <m/>
  </r>
  <r>
    <n v="4545"/>
    <x v="1"/>
    <x v="2"/>
    <x v="3"/>
    <s v="62-304.520 (7), F.A.C."/>
    <x v="3"/>
    <x v="3"/>
    <x v="4"/>
    <x v="36"/>
    <s v="Streams and waterways"/>
    <n v="5100"/>
    <x v="1"/>
    <s v="Indian River County"/>
    <x v="18"/>
    <x v="1"/>
    <m/>
    <m/>
    <n v="0"/>
    <n v="1"/>
    <n v="64"/>
    <n v="9.8979528513210369"/>
    <n v="30.249297739481484"/>
    <n v="3.3758133050365311"/>
    <n v="14693.76350774433"/>
    <n v="30.249297739481484"/>
    <n v="3.3758103206709542"/>
    <n v="14693.76350774433"/>
    <m/>
    <m/>
  </r>
  <r>
    <n v="4546"/>
    <x v="1"/>
    <x v="2"/>
    <x v="3"/>
    <s v="62-304.520 (7), F.A.C."/>
    <x v="3"/>
    <x v="3"/>
    <x v="4"/>
    <x v="37"/>
    <s v="Lakes"/>
    <n v="5200"/>
    <x v="1"/>
    <s v="Brevard County"/>
    <x v="0"/>
    <x v="1"/>
    <m/>
    <m/>
    <n v="0"/>
    <n v="1"/>
    <n v="160"/>
    <n v="74.122124210589632"/>
    <n v="9.2369437989975651"/>
    <n v="0.58977404706860825"/>
    <n v="61842.52700577466"/>
    <n v="9.2369437989975651"/>
    <n v="0.58977352568273667"/>
    <n v="61842.52700577466"/>
    <m/>
    <m/>
  </r>
  <r>
    <n v="4547"/>
    <x v="1"/>
    <x v="2"/>
    <x v="3"/>
    <s v="62-304.520 (7), F.A.C."/>
    <x v="3"/>
    <x v="3"/>
    <x v="4"/>
    <x v="37"/>
    <s v="Lakes"/>
    <n v="5200"/>
    <x v="1"/>
    <s v="City of Palm Bay                       Brevard County"/>
    <x v="12"/>
    <x v="1"/>
    <m/>
    <m/>
    <n v="0"/>
    <n v="1"/>
    <n v="7"/>
    <n v="0.795580178653297"/>
    <n v="3.0408935056373349E-4"/>
    <n v="1.2058893774933401E-5"/>
    <n v="701.03416389699964"/>
    <n v="3.0408935056373349E-4"/>
    <n v="1.2058883114347601E-5"/>
    <n v="701.03416389699964"/>
    <m/>
    <m/>
  </r>
  <r>
    <n v="4548"/>
    <x v="1"/>
    <x v="2"/>
    <x v="3"/>
    <s v="62-304.520 (7), F.A.C."/>
    <x v="3"/>
    <x v="3"/>
    <x v="4"/>
    <x v="37"/>
    <s v="Lakes"/>
    <n v="5200"/>
    <x v="1"/>
    <s v="City of Sebastian                          Indian River County"/>
    <x v="25"/>
    <x v="1"/>
    <m/>
    <m/>
    <n v="0"/>
    <n v="1"/>
    <n v="6"/>
    <n v="1.2261369021440518"/>
    <n v="0.43743584750852171"/>
    <n v="4.820814463735295E-2"/>
    <n v="1752.6635079914136"/>
    <n v="0.43743584750852171"/>
    <n v="4.820810201925925E-2"/>
    <n v="1752.6635079914136"/>
    <m/>
    <m/>
  </r>
  <r>
    <n v="4549"/>
    <x v="1"/>
    <x v="2"/>
    <x v="3"/>
    <s v="62-304.520 (7), F.A.C."/>
    <x v="3"/>
    <x v="3"/>
    <x v="4"/>
    <x v="37"/>
    <s v="Lakes"/>
    <n v="5200"/>
    <x v="1"/>
    <s v="Town of Grant-Valkaria             Brevard County"/>
    <x v="9"/>
    <x v="1"/>
    <m/>
    <m/>
    <n v="0"/>
    <n v="1"/>
    <n v="5"/>
    <n v="0.51356173228388347"/>
    <n v="0.61181473931917829"/>
    <n v="4.2909390098359798E-2"/>
    <n v="1001.4140250408805"/>
    <n v="0.61181473931917829"/>
    <n v="4.2909352164595398E-2"/>
    <n v="1001.4140250408805"/>
    <m/>
    <m/>
  </r>
  <r>
    <n v="4550"/>
    <x v="1"/>
    <x v="2"/>
    <x v="3"/>
    <s v="62-304.520 (7), F.A.C."/>
    <x v="3"/>
    <x v="3"/>
    <x v="4"/>
    <x v="135"/>
    <s v="Pond"/>
    <n v="5201"/>
    <x v="1"/>
    <s v="Brevard County"/>
    <x v="0"/>
    <x v="1"/>
    <m/>
    <m/>
    <n v="0"/>
    <n v="1"/>
    <n v="11"/>
    <n v="2.6990902186309791"/>
    <n v="1.1696668979748437"/>
    <n v="0.11604021014640811"/>
    <n v="4024.0953565893778"/>
    <n v="1.1696668979748437"/>
    <n v="0.11604010756182306"/>
    <n v="4024.0953565893778"/>
    <m/>
    <m/>
  </r>
  <r>
    <n v="4551"/>
    <x v="1"/>
    <x v="2"/>
    <x v="3"/>
    <s v="62-304.520 (7), F.A.C."/>
    <x v="3"/>
    <x v="3"/>
    <x v="4"/>
    <x v="135"/>
    <s v="Pond"/>
    <n v="5201"/>
    <x v="1"/>
    <s v="City of Palm Bay                       Brevard County"/>
    <x v="12"/>
    <x v="1"/>
    <m/>
    <m/>
    <n v="0"/>
    <n v="1"/>
    <n v="5"/>
    <n v="0.47305314575381746"/>
    <n v="0.45436790376205105"/>
    <n v="3.9880806828335877E-2"/>
    <n v="666.99302859604859"/>
    <n v="0.45436790376205105"/>
    <n v="3.9880771571970564E-2"/>
    <n v="666.99302859604859"/>
    <m/>
    <m/>
  </r>
  <r>
    <n v="4552"/>
    <x v="1"/>
    <x v="2"/>
    <x v="3"/>
    <s v="62-304.520 (7), F.A.C."/>
    <x v="3"/>
    <x v="3"/>
    <x v="4"/>
    <x v="135"/>
    <s v="Pond"/>
    <n v="5201"/>
    <x v="1"/>
    <s v="Town of Grant-Valkaria             Brevard County"/>
    <x v="9"/>
    <x v="1"/>
    <m/>
    <m/>
    <n v="0"/>
    <n v="1"/>
    <n v="15"/>
    <n v="2.6167121250157281"/>
    <n v="2.2894754861704047"/>
    <n v="0.17483256537800218"/>
    <n v="4257.4467193431728"/>
    <n v="2.2894754861704047"/>
    <n v="0.17483241081842155"/>
    <n v="4257.4467193431728"/>
    <m/>
    <m/>
  </r>
  <r>
    <n v="4553"/>
    <x v="1"/>
    <x v="2"/>
    <x v="3"/>
    <s v="62-304.520 (7), F.A.C."/>
    <x v="3"/>
    <x v="3"/>
    <x v="4"/>
    <x v="39"/>
    <s v="Reservoirs"/>
    <n v="3000"/>
    <x v="1"/>
    <s v="City of Sebastian                          Indian River County"/>
    <x v="25"/>
    <x v="1"/>
    <m/>
    <m/>
    <n v="0"/>
    <n v="1"/>
    <n v="83"/>
    <n v="25.070311588918536"/>
    <n v="0.83547435342512733"/>
    <n v="3.72079095771937E-2"/>
    <n v="23004.560907131319"/>
    <n v="0.83547435342512733"/>
    <n v="3.7207876683785675E-2"/>
    <n v="23004.560907131319"/>
    <m/>
    <m/>
  </r>
  <r>
    <n v="4554"/>
    <x v="1"/>
    <x v="2"/>
    <x v="3"/>
    <s v="62-304.520 (7), F.A.C."/>
    <x v="3"/>
    <x v="3"/>
    <x v="4"/>
    <x v="39"/>
    <s v="Reservoirs"/>
    <n v="5300"/>
    <x v="1"/>
    <s v="Brevard County"/>
    <x v="0"/>
    <x v="1"/>
    <m/>
    <m/>
    <n v="0"/>
    <n v="1"/>
    <n v="500"/>
    <n v="98.587247588126857"/>
    <n v="132.71401061829388"/>
    <n v="19.837786839581035"/>
    <n v="151729.09957959203"/>
    <n v="132.71401061829388"/>
    <n v="19.837769302115898"/>
    <n v="151729.09957959203"/>
    <m/>
    <m/>
  </r>
  <r>
    <n v="4555"/>
    <x v="1"/>
    <x v="2"/>
    <x v="3"/>
    <s v="62-304.520 (7), F.A.C."/>
    <x v="3"/>
    <x v="3"/>
    <x v="4"/>
    <x v="39"/>
    <s v="Reservoirs"/>
    <n v="5300"/>
    <x v="1"/>
    <s v="City of Fellsmere           Indian River County"/>
    <x v="24"/>
    <x v="1"/>
    <m/>
    <m/>
    <n v="0"/>
    <n v="1"/>
    <n v="21"/>
    <n v="3.0758592270235514"/>
    <n v="5.7059787617545616"/>
    <n v="0.8025561471267878"/>
    <n v="5908.0650386906937"/>
    <n v="5.7059787617545616"/>
    <n v="0.80255543763229731"/>
    <n v="5908.0650386906937"/>
    <m/>
    <m/>
  </r>
  <r>
    <n v="4556"/>
    <x v="1"/>
    <x v="2"/>
    <x v="3"/>
    <s v="62-304.520 (7), F.A.C."/>
    <x v="3"/>
    <x v="3"/>
    <x v="4"/>
    <x v="39"/>
    <s v="Reservoirs"/>
    <n v="5300"/>
    <x v="1"/>
    <s v="City of Palm Bay                       Brevard County"/>
    <x v="12"/>
    <x v="1"/>
    <m/>
    <m/>
    <n v="0"/>
    <n v="1"/>
    <n v="717"/>
    <n v="270.40777010332954"/>
    <n v="63.918954344136871"/>
    <n v="10.540318745374067"/>
    <n v="256503.2558363124"/>
    <n v="63.918954344136871"/>
    <n v="10.54030942727451"/>
    <n v="256503.2558363124"/>
    <m/>
    <m/>
  </r>
  <r>
    <n v="4557"/>
    <x v="1"/>
    <x v="2"/>
    <x v="3"/>
    <s v="62-304.520 (7), F.A.C."/>
    <x v="3"/>
    <x v="3"/>
    <x v="4"/>
    <x v="39"/>
    <s v="Reservoirs"/>
    <n v="5300"/>
    <x v="1"/>
    <s v="City of Sebastian                          Indian River County"/>
    <x v="25"/>
    <x v="1"/>
    <m/>
    <m/>
    <n v="0"/>
    <n v="1"/>
    <n v="317"/>
    <n v="59.676972906082952"/>
    <n v="49.447426337160202"/>
    <n v="6.8486219445284355"/>
    <n v="90077.176913651696"/>
    <n v="49.447426337160202"/>
    <n v="6.8486158900491931"/>
    <n v="90077.176913651696"/>
    <m/>
    <m/>
  </r>
  <r>
    <n v="4558"/>
    <x v="1"/>
    <x v="2"/>
    <x v="3"/>
    <s v="62-304.520 (7), F.A.C."/>
    <x v="3"/>
    <x v="3"/>
    <x v="4"/>
    <x v="39"/>
    <s v="Reservoirs"/>
    <n v="5300"/>
    <x v="1"/>
    <s v="Indian River County"/>
    <x v="18"/>
    <x v="1"/>
    <m/>
    <m/>
    <n v="0"/>
    <n v="1"/>
    <n v="539"/>
    <n v="107.49119427519338"/>
    <n v="101.1928379342049"/>
    <n v="15.088377529465051"/>
    <n v="166939.08896186698"/>
    <n v="101.1928379342049"/>
    <n v="15.08836419068402"/>
    <n v="166939.08896186698"/>
    <m/>
    <m/>
  </r>
  <r>
    <n v="4559"/>
    <x v="1"/>
    <x v="2"/>
    <x v="3"/>
    <s v="62-304.520 (7), F.A.C."/>
    <x v="3"/>
    <x v="3"/>
    <x v="4"/>
    <x v="39"/>
    <s v="Reservoirs"/>
    <n v="5300"/>
    <x v="1"/>
    <s v="Town of Grant-Valkaria             Brevard County"/>
    <x v="9"/>
    <x v="1"/>
    <m/>
    <m/>
    <n v="0"/>
    <n v="1"/>
    <n v="167"/>
    <n v="29.200376282831108"/>
    <n v="14.302797783265675"/>
    <n v="1.7411753808317052"/>
    <n v="43183.405885554326"/>
    <n v="14.302797783265675"/>
    <n v="1.7411738415570472"/>
    <n v="43183.405885554326"/>
    <m/>
    <m/>
  </r>
  <r>
    <n v="4560"/>
    <x v="1"/>
    <x v="2"/>
    <x v="3"/>
    <s v="62-304.520 (7), F.A.C."/>
    <x v="3"/>
    <x v="3"/>
    <x v="4"/>
    <x v="39"/>
    <s v="Reservoirs"/>
    <n v="5300"/>
    <x v="1"/>
    <s v="Town of Orchid                     Indian River County"/>
    <x v="29"/>
    <x v="1"/>
    <m/>
    <m/>
    <n v="0"/>
    <n v="1"/>
    <n v="291"/>
    <n v="61.259809553494762"/>
    <n v="60.505624021371432"/>
    <n v="8.5352138636519967"/>
    <n v="102706.27582849927"/>
    <n v="60.505624021371432"/>
    <n v="8.5352063181522464"/>
    <n v="102706.27582849927"/>
    <m/>
    <m/>
  </r>
  <r>
    <n v="4561"/>
    <x v="1"/>
    <x v="2"/>
    <x v="3"/>
    <s v="62-304.520 (7), F.A.C."/>
    <x v="3"/>
    <x v="3"/>
    <x v="4"/>
    <x v="40"/>
    <s v="Bays and estuaries"/>
    <n v="3000"/>
    <x v="1"/>
    <s v="City of Sebastian                          Indian River County"/>
    <x v="25"/>
    <x v="1"/>
    <m/>
    <m/>
    <n v="0"/>
    <n v="1"/>
    <n v="10"/>
    <n v="0.12629049263727779"/>
    <n v="0.67304372540911594"/>
    <n v="8.9197205758685894E-2"/>
    <n v="287.91178230048922"/>
    <n v="0.67304372540911594"/>
    <n v="8.9197126904481977E-2"/>
    <n v="287.91178230048922"/>
    <m/>
    <m/>
  </r>
  <r>
    <n v="4562"/>
    <x v="1"/>
    <x v="2"/>
    <x v="3"/>
    <s v="62-304.520 (7), F.A.C."/>
    <x v="3"/>
    <x v="3"/>
    <x v="4"/>
    <x v="40"/>
    <s v="Bays and estuaries"/>
    <n v="3000"/>
    <x v="1"/>
    <s v="Town of Orchid                     Indian River County"/>
    <x v="29"/>
    <x v="1"/>
    <m/>
    <m/>
    <n v="0"/>
    <n v="1"/>
    <n v="1"/>
    <n v="3.9929827656112099E-5"/>
    <n v="5.2652438239593278E-6"/>
    <n v="4.3429516214407209E-7"/>
    <n v="1.6742627551672906E-3"/>
    <n v="5.2652438239593278E-6"/>
    <n v="4.3429477820828898E-7"/>
    <n v="1.6742627551672906E-3"/>
    <m/>
    <m/>
  </r>
  <r>
    <n v="4563"/>
    <x v="1"/>
    <x v="2"/>
    <x v="3"/>
    <s v="62-304.520 (7), F.A.C."/>
    <x v="3"/>
    <x v="3"/>
    <x v="4"/>
    <x v="40"/>
    <s v="Bays and estuaries"/>
    <n v="5400"/>
    <x v="1"/>
    <s v="Brevard County"/>
    <x v="0"/>
    <x v="1"/>
    <m/>
    <m/>
    <n v="0"/>
    <n v="1"/>
    <n v="9821"/>
    <n v="5512.8800507495898"/>
    <n v="605.83309791197598"/>
    <n v="78.99487147508178"/>
    <n v="252670.45878222448"/>
    <n v="605.83309791197598"/>
    <n v="78.994801640184633"/>
    <n v="252670.45878222448"/>
    <m/>
    <m/>
  </r>
  <r>
    <n v="4564"/>
    <x v="1"/>
    <x v="2"/>
    <x v="3"/>
    <s v="62-304.520 (7), F.A.C."/>
    <x v="3"/>
    <x v="3"/>
    <x v="4"/>
    <x v="40"/>
    <s v="Bays and estuaries"/>
    <n v="5400"/>
    <x v="1"/>
    <s v="City of Sebastian                          Indian River County"/>
    <x v="25"/>
    <x v="1"/>
    <m/>
    <m/>
    <n v="0"/>
    <n v="1"/>
    <n v="808"/>
    <n v="433.67191502747289"/>
    <n v="67.575822160999692"/>
    <n v="9.4488858481724165"/>
    <n v="27637.629389470316"/>
    <n v="67.575822160999692"/>
    <n v="9.4488774949469594"/>
    <n v="27637.629389470316"/>
    <m/>
    <m/>
  </r>
  <r>
    <n v="4565"/>
    <x v="1"/>
    <x v="2"/>
    <x v="3"/>
    <s v="62-304.520 (7), F.A.C."/>
    <x v="3"/>
    <x v="3"/>
    <x v="4"/>
    <x v="40"/>
    <s v="Bays and estuaries"/>
    <n v="5400"/>
    <x v="1"/>
    <s v="Indian River County"/>
    <x v="18"/>
    <x v="1"/>
    <m/>
    <m/>
    <n v="0"/>
    <n v="1"/>
    <n v="11831"/>
    <n v="6626.7388065239975"/>
    <n v="925.6550600781344"/>
    <n v="120.50115113605568"/>
    <n v="379275.26941609383"/>
    <n v="925.6550600781344"/>
    <n v="120.50104460780456"/>
    <n v="379275.26941609383"/>
    <m/>
    <m/>
  </r>
  <r>
    <n v="4566"/>
    <x v="1"/>
    <x v="2"/>
    <x v="3"/>
    <s v="62-304.520 (7), F.A.C."/>
    <x v="3"/>
    <x v="3"/>
    <x v="4"/>
    <x v="40"/>
    <s v="Bays and estuaries"/>
    <n v="5400"/>
    <x v="1"/>
    <s v="Town of Grant-Valkaria             Brevard County"/>
    <x v="9"/>
    <x v="1"/>
    <m/>
    <m/>
    <n v="0"/>
    <n v="1"/>
    <n v="1293"/>
    <n v="697.69195446626259"/>
    <n v="89.666914463367249"/>
    <n v="12.072708480222058"/>
    <n v="39979.097417643585"/>
    <n v="89.666914463367249"/>
    <n v="12.072697807423426"/>
    <n v="39979.097417643585"/>
    <m/>
    <m/>
  </r>
  <r>
    <n v="4567"/>
    <x v="1"/>
    <x v="2"/>
    <x v="3"/>
    <s v="62-304.520 (7), F.A.C."/>
    <x v="3"/>
    <x v="3"/>
    <x v="4"/>
    <x v="40"/>
    <s v="Bays and estuaries"/>
    <n v="5400"/>
    <x v="1"/>
    <s v="Town of Orchid                     Indian River County"/>
    <x v="29"/>
    <x v="1"/>
    <m/>
    <m/>
    <n v="0"/>
    <n v="1"/>
    <n v="860"/>
    <n v="392.74656768011073"/>
    <n v="189.0735253271443"/>
    <n v="21.695209952262843"/>
    <n v="78441.965103081297"/>
    <n v="189.0735253271443"/>
    <n v="21.695190772755005"/>
    <n v="78441.965103081297"/>
    <m/>
    <m/>
  </r>
  <r>
    <n v="4568"/>
    <x v="1"/>
    <x v="2"/>
    <x v="3"/>
    <s v="62-304.520 (7), F.A.C."/>
    <x v="3"/>
    <x v="3"/>
    <x v="4"/>
    <x v="43"/>
    <s v="Enclosed saltwater ponds within a salt marsh"/>
    <n v="5430"/>
    <x v="1"/>
    <s v="Brevard County"/>
    <x v="0"/>
    <x v="1"/>
    <m/>
    <m/>
    <n v="0"/>
    <n v="1"/>
    <n v="71"/>
    <n v="10.966199033025891"/>
    <n v="33.882836082802484"/>
    <n v="3.2093582074930125"/>
    <n v="13169.542042735464"/>
    <n v="33.882836082802484"/>
    <n v="3.2093553702809721"/>
    <n v="13169.542042735464"/>
    <m/>
    <m/>
  </r>
  <r>
    <n v="4569"/>
    <x v="1"/>
    <x v="2"/>
    <x v="3"/>
    <s v="62-304.520 (7), F.A.C."/>
    <x v="3"/>
    <x v="3"/>
    <x v="4"/>
    <x v="43"/>
    <s v="Enclosed saltwater ponds within a salt marsh"/>
    <n v="5430"/>
    <x v="1"/>
    <s v="Indian River County"/>
    <x v="18"/>
    <x v="1"/>
    <m/>
    <m/>
    <n v="0"/>
    <n v="1"/>
    <n v="119"/>
    <n v="26.521626693349443"/>
    <n v="61.978660045951301"/>
    <n v="6.1083952303831159"/>
    <n v="24309.405372223926"/>
    <n v="61.978660045951301"/>
    <n v="6.1083898302964368"/>
    <n v="24309.405372223926"/>
    <m/>
    <m/>
  </r>
  <r>
    <n v="4570"/>
    <x v="1"/>
    <x v="2"/>
    <x v="3"/>
    <s v="62-304.520 (7), F.A.C."/>
    <x v="3"/>
    <x v="3"/>
    <x v="4"/>
    <x v="23"/>
    <s v="Mangrove swamp"/>
    <n v="3000"/>
    <x v="1"/>
    <s v="Town of Orchid                     Indian River County"/>
    <x v="29"/>
    <x v="1"/>
    <m/>
    <m/>
    <n v="0"/>
    <n v="1"/>
    <n v="50"/>
    <n v="8.6125774828078358E-2"/>
    <n v="0.46020272681532093"/>
    <n v="5.7930615197162444E-2"/>
    <n v="243.73120303474158"/>
    <n v="0.46020272681532093"/>
    <n v="5.7930563983982677E-2"/>
    <n v="243.73120303474158"/>
    <m/>
    <m/>
  </r>
  <r>
    <n v="4571"/>
    <x v="1"/>
    <x v="2"/>
    <x v="3"/>
    <s v="62-304.520 (7), F.A.C."/>
    <x v="3"/>
    <x v="3"/>
    <x v="4"/>
    <x v="23"/>
    <s v="Mangrove swamp"/>
    <n v="6120"/>
    <x v="1"/>
    <s v="Brevard County"/>
    <x v="0"/>
    <x v="1"/>
    <m/>
    <m/>
    <n v="0"/>
    <n v="1"/>
    <n v="1052"/>
    <n v="334.57816400321178"/>
    <n v="1939.8505814142598"/>
    <n v="193.53516794926622"/>
    <n v="775779.28178236529"/>
    <n v="1939.8505814142598"/>
    <n v="193.53499685577231"/>
    <n v="775779.28178236529"/>
    <m/>
    <m/>
  </r>
  <r>
    <n v="4572"/>
    <x v="1"/>
    <x v="2"/>
    <x v="3"/>
    <s v="62-304.520 (7), F.A.C."/>
    <x v="3"/>
    <x v="3"/>
    <x v="4"/>
    <x v="23"/>
    <s v="Mangrove swamp"/>
    <n v="6120"/>
    <x v="1"/>
    <s v="City of Sebastian                          Indian River County"/>
    <x v="25"/>
    <x v="1"/>
    <m/>
    <m/>
    <n v="0"/>
    <n v="1"/>
    <n v="7"/>
    <n v="0.41481289639562902"/>
    <n v="2.6185416537357011"/>
    <n v="0.33742049429684245"/>
    <n v="984.39729305301682"/>
    <n v="2.6185416537357011"/>
    <n v="0.33742019600247003"/>
    <n v="984.39729305301682"/>
    <m/>
    <m/>
  </r>
  <r>
    <n v="4573"/>
    <x v="1"/>
    <x v="2"/>
    <x v="3"/>
    <s v="62-304.520 (7), F.A.C."/>
    <x v="3"/>
    <x v="3"/>
    <x v="4"/>
    <x v="23"/>
    <s v="Mangrove swamp"/>
    <n v="6120"/>
    <x v="1"/>
    <s v="Indian River County"/>
    <x v="18"/>
    <x v="1"/>
    <m/>
    <m/>
    <n v="0"/>
    <n v="1"/>
    <n v="1271"/>
    <n v="226.72002915125933"/>
    <n v="1397.3306026639536"/>
    <n v="149.65807030833261"/>
    <n v="576048.45557837083"/>
    <n v="1397.3306026639536"/>
    <n v="149.65793800409841"/>
    <n v="576048.45557837083"/>
    <m/>
    <m/>
  </r>
  <r>
    <n v="4574"/>
    <x v="1"/>
    <x v="2"/>
    <x v="3"/>
    <s v="62-304.520 (7), F.A.C."/>
    <x v="3"/>
    <x v="3"/>
    <x v="4"/>
    <x v="23"/>
    <s v="Mangrove swamp"/>
    <n v="6120"/>
    <x v="1"/>
    <s v="Town of Grant-Valkaria             Brevard County"/>
    <x v="9"/>
    <x v="1"/>
    <m/>
    <m/>
    <n v="0"/>
    <n v="1"/>
    <n v="40"/>
    <n v="5.9637149778572649"/>
    <n v="24.785982553903995"/>
    <n v="2.9872896692186033"/>
    <n v="12454.355854348727"/>
    <n v="24.785982553903995"/>
    <n v="2.9872870283247908"/>
    <n v="12454.355854348727"/>
    <m/>
    <m/>
  </r>
  <r>
    <n v="4575"/>
    <x v="1"/>
    <x v="2"/>
    <x v="3"/>
    <s v="62-304.520 (7), F.A.C."/>
    <x v="3"/>
    <x v="3"/>
    <x v="4"/>
    <x v="23"/>
    <s v="Mangrove swamp"/>
    <n v="6120"/>
    <x v="1"/>
    <s v="Town of Orchid                     Indian River County"/>
    <x v="29"/>
    <x v="1"/>
    <m/>
    <m/>
    <n v="0"/>
    <n v="1"/>
    <n v="398"/>
    <n v="36.663815262846974"/>
    <n v="183.66402578374823"/>
    <n v="21.933904498771398"/>
    <n v="79184.552667848882"/>
    <n v="183.66402578374823"/>
    <n v="21.9338851082472"/>
    <n v="79184.552667848882"/>
    <m/>
    <m/>
  </r>
  <r>
    <n v="4576"/>
    <x v="1"/>
    <x v="2"/>
    <x v="3"/>
    <s v="62-304.520 (7), F.A.C."/>
    <x v="3"/>
    <x v="3"/>
    <x v="4"/>
    <x v="153"/>
    <s v="Willow Swamp"/>
    <n v="6151"/>
    <x v="1"/>
    <s v="Brevard County"/>
    <x v="0"/>
    <x v="1"/>
    <m/>
    <m/>
    <n v="0"/>
    <n v="1"/>
    <n v="29"/>
    <n v="7.7588196885641603"/>
    <n v="34.767696305424458"/>
    <n v="3.2010728590742881"/>
    <n v="16278.099477222189"/>
    <n v="34.767696305424458"/>
    <n v="3.2010700291868535"/>
    <n v="16278.099477222189"/>
    <m/>
    <m/>
  </r>
  <r>
    <n v="4577"/>
    <x v="1"/>
    <x v="2"/>
    <x v="3"/>
    <s v="62-304.520 (7), F.A.C."/>
    <x v="3"/>
    <x v="3"/>
    <x v="4"/>
    <x v="153"/>
    <s v="Willow Swamp"/>
    <n v="6151"/>
    <x v="1"/>
    <s v="City of Palm Bay                       Brevard County"/>
    <x v="12"/>
    <x v="1"/>
    <m/>
    <m/>
    <n v="0"/>
    <n v="1"/>
    <n v="17"/>
    <n v="5.6751863944108685"/>
    <n v="33.661252604608904"/>
    <n v="3.1898650090515503"/>
    <n v="12981.06572117888"/>
    <n v="33.661252604608904"/>
    <n v="3.1898621890723415"/>
    <n v="12981.06572117888"/>
    <m/>
    <m/>
  </r>
  <r>
    <n v="4578"/>
    <x v="1"/>
    <x v="2"/>
    <x v="3"/>
    <s v="62-304.520 (7), F.A.C."/>
    <x v="3"/>
    <x v="3"/>
    <x v="4"/>
    <x v="136"/>
    <s v="Red Maple Swamp"/>
    <n v="6152"/>
    <x v="1"/>
    <s v="Brevard County"/>
    <x v="0"/>
    <x v="1"/>
    <m/>
    <m/>
    <n v="0"/>
    <n v="1"/>
    <n v="74"/>
    <n v="19.425039847690837"/>
    <n v="122.46611423149083"/>
    <n v="13.465796378248534"/>
    <n v="47741.542467726431"/>
    <n v="122.46611423149083"/>
    <n v="13.465784473899703"/>
    <n v="47741.542467726431"/>
    <m/>
    <m/>
  </r>
  <r>
    <n v="4579"/>
    <x v="1"/>
    <x v="2"/>
    <x v="3"/>
    <s v="62-304.520 (7), F.A.C."/>
    <x v="3"/>
    <x v="3"/>
    <x v="4"/>
    <x v="136"/>
    <s v="Red Maple Swamp"/>
    <n v="6152"/>
    <x v="1"/>
    <s v="City of Palm Bay                       Brevard County"/>
    <x v="12"/>
    <x v="1"/>
    <m/>
    <m/>
    <n v="0"/>
    <n v="1"/>
    <n v="160"/>
    <n v="55.146953938912411"/>
    <n v="276.63896651060713"/>
    <n v="22.806681783525832"/>
    <n v="102358.15334888978"/>
    <n v="276.63896651060713"/>
    <n v="22.806661621428614"/>
    <n v="102358.15334888978"/>
    <m/>
    <m/>
  </r>
  <r>
    <n v="4580"/>
    <x v="1"/>
    <x v="2"/>
    <x v="3"/>
    <s v="62-304.520 (7), F.A.C."/>
    <x v="3"/>
    <x v="3"/>
    <x v="4"/>
    <x v="136"/>
    <s v="Red Maple Swamp"/>
    <n v="6152"/>
    <x v="1"/>
    <s v="Town of Grant-Valkaria             Brevard County"/>
    <x v="9"/>
    <x v="1"/>
    <m/>
    <m/>
    <n v="0"/>
    <n v="1"/>
    <n v="2"/>
    <n v="9.97748220264109E-2"/>
    <n v="0.64051803371094584"/>
    <n v="6.0853887717468136E-2"/>
    <n v="247.46696827829709"/>
    <n v="0.64051803371094584"/>
    <n v="6.085383391998838E-2"/>
    <n v="247.46696827829709"/>
    <m/>
    <m/>
  </r>
  <r>
    <n v="4581"/>
    <x v="1"/>
    <x v="2"/>
    <x v="3"/>
    <s v="62-304.520 (7), F.A.C."/>
    <x v="3"/>
    <x v="3"/>
    <x v="4"/>
    <x v="79"/>
    <s v="Shrub Swamp"/>
    <n v="6153"/>
    <x v="1"/>
    <s v="Brevard County"/>
    <x v="0"/>
    <x v="1"/>
    <m/>
    <m/>
    <n v="0"/>
    <n v="1"/>
    <n v="112"/>
    <n v="28.22643584244382"/>
    <n v="154.52527063108002"/>
    <n v="16.247910422347804"/>
    <n v="73191.20617326221"/>
    <n v="154.52527063108002"/>
    <n v="16.247896058489321"/>
    <n v="73191.20617326221"/>
    <m/>
    <m/>
  </r>
  <r>
    <n v="4582"/>
    <x v="1"/>
    <x v="2"/>
    <x v="3"/>
    <s v="62-304.520 (7), F.A.C."/>
    <x v="3"/>
    <x v="3"/>
    <x v="4"/>
    <x v="79"/>
    <s v="Shrub Swamp"/>
    <n v="6153"/>
    <x v="1"/>
    <s v="City of Palm Bay                       Brevard County"/>
    <x v="12"/>
    <x v="1"/>
    <m/>
    <m/>
    <n v="0"/>
    <n v="1"/>
    <n v="229"/>
    <n v="82.449391490319996"/>
    <n v="476.1256069445962"/>
    <n v="45.728121936344706"/>
    <n v="180305.27650730737"/>
    <n v="476.1256069445962"/>
    <n v="45.728081510698921"/>
    <n v="180305.27650730737"/>
    <m/>
    <m/>
  </r>
  <r>
    <n v="4583"/>
    <x v="1"/>
    <x v="2"/>
    <x v="3"/>
    <s v="62-304.520 (7), F.A.C."/>
    <x v="3"/>
    <x v="3"/>
    <x v="4"/>
    <x v="79"/>
    <s v="Shrub Swamp"/>
    <n v="6153"/>
    <x v="1"/>
    <s v="Town of Grant-Valkaria             Brevard County"/>
    <x v="9"/>
    <x v="1"/>
    <m/>
    <m/>
    <n v="0"/>
    <n v="1"/>
    <n v="28"/>
    <n v="6.4038190399277219"/>
    <n v="35.612884363128096"/>
    <n v="3.0973257381544377"/>
    <n v="13749.08396020524"/>
    <n v="35.612884363128096"/>
    <n v="3.0973229999839664"/>
    <n v="13749.08396020524"/>
    <m/>
    <m/>
  </r>
  <r>
    <n v="4584"/>
    <x v="1"/>
    <x v="2"/>
    <x v="3"/>
    <s v="62-304.520 (7), F.A.C."/>
    <x v="3"/>
    <x v="3"/>
    <x v="4"/>
    <x v="45"/>
    <s v="Mixed wetland hardwoods"/>
    <n v="3000"/>
    <x v="1"/>
    <s v="City of Sebastian                          Indian River County"/>
    <x v="25"/>
    <x v="1"/>
    <m/>
    <m/>
    <n v="0"/>
    <n v="1"/>
    <n v="51"/>
    <n v="13.605381326067825"/>
    <n v="87.754834502385137"/>
    <n v="8.6060922893737466"/>
    <n v="35097.750865227332"/>
    <n v="87.754834502385137"/>
    <n v="8.6060846812143819"/>
    <n v="35097.750865227332"/>
    <m/>
    <m/>
  </r>
  <r>
    <n v="4585"/>
    <x v="1"/>
    <x v="2"/>
    <x v="3"/>
    <s v="62-304.520 (7), F.A.C."/>
    <x v="3"/>
    <x v="3"/>
    <x v="4"/>
    <x v="45"/>
    <s v="Mixed wetland hardwoods"/>
    <n v="6170"/>
    <x v="1"/>
    <s v="Brevard County"/>
    <x v="0"/>
    <x v="1"/>
    <m/>
    <m/>
    <n v="0"/>
    <n v="1"/>
    <n v="1266"/>
    <n v="441.05877395829395"/>
    <n v="2182.8583199853942"/>
    <n v="190.93511046716301"/>
    <n v="801582.906854962"/>
    <n v="2182.8583199853942"/>
    <n v="190.93494167223281"/>
    <n v="801582.906854962"/>
    <m/>
    <m/>
  </r>
  <r>
    <n v="4586"/>
    <x v="1"/>
    <x v="2"/>
    <x v="3"/>
    <s v="62-304.520 (7), F.A.C."/>
    <x v="3"/>
    <x v="3"/>
    <x v="4"/>
    <x v="45"/>
    <s v="Mixed wetland hardwoods"/>
    <n v="6170"/>
    <x v="1"/>
    <s v="City of Palm Bay                       Brevard County"/>
    <x v="12"/>
    <x v="1"/>
    <m/>
    <m/>
    <n v="0"/>
    <n v="1"/>
    <n v="208"/>
    <n v="84.116992565469261"/>
    <n v="476.44701328140081"/>
    <n v="43.502523219713296"/>
    <n v="177407.43233784879"/>
    <n v="476.44701328140081"/>
    <n v="43.502484761593372"/>
    <n v="177407.43233784879"/>
    <m/>
    <m/>
  </r>
  <r>
    <n v="4587"/>
    <x v="1"/>
    <x v="2"/>
    <x v="3"/>
    <s v="62-304.520 (7), F.A.C."/>
    <x v="3"/>
    <x v="3"/>
    <x v="4"/>
    <x v="45"/>
    <s v="Mixed wetland hardwoods"/>
    <n v="6170"/>
    <x v="1"/>
    <s v="City of Sebastian                          Indian River County"/>
    <x v="25"/>
    <x v="1"/>
    <m/>
    <m/>
    <n v="0"/>
    <n v="1"/>
    <n v="88"/>
    <n v="15.260899900368939"/>
    <n v="101.79196825198916"/>
    <n v="11.865410410980733"/>
    <n v="46664.45508715992"/>
    <n v="101.79196825198916"/>
    <n v="11.865399921442616"/>
    <n v="46664.45508715992"/>
    <m/>
    <m/>
  </r>
  <r>
    <n v="4588"/>
    <x v="1"/>
    <x v="2"/>
    <x v="3"/>
    <s v="62-304.520 (7), F.A.C."/>
    <x v="3"/>
    <x v="3"/>
    <x v="4"/>
    <x v="45"/>
    <s v="Mixed wetland hardwoods"/>
    <n v="6170"/>
    <x v="1"/>
    <s v="Indian River County"/>
    <x v="18"/>
    <x v="1"/>
    <m/>
    <m/>
    <n v="0"/>
    <n v="1"/>
    <n v="75"/>
    <n v="15.595487734678279"/>
    <n v="115.13966347155386"/>
    <n v="12.202590041307181"/>
    <n v="46632.339540160305"/>
    <n v="115.13966347155386"/>
    <n v="12.202579253687606"/>
    <n v="46632.339540160305"/>
    <m/>
    <m/>
  </r>
  <r>
    <n v="4589"/>
    <x v="1"/>
    <x v="2"/>
    <x v="3"/>
    <s v="62-304.520 (7), F.A.C."/>
    <x v="3"/>
    <x v="3"/>
    <x v="4"/>
    <x v="45"/>
    <s v="Mixed wetland hardwoods"/>
    <n v="6170"/>
    <x v="1"/>
    <s v="Town of Grant-Valkaria             Brevard County"/>
    <x v="9"/>
    <x v="1"/>
    <m/>
    <m/>
    <n v="0"/>
    <n v="1"/>
    <n v="64"/>
    <n v="22.417289447108335"/>
    <n v="135.33642697994071"/>
    <n v="12.497188390470894"/>
    <n v="51342.925887040139"/>
    <n v="135.33642697994071"/>
    <n v="12.4971773424136"/>
    <n v="51342.925887040139"/>
    <m/>
    <m/>
  </r>
  <r>
    <n v="4590"/>
    <x v="1"/>
    <x v="2"/>
    <x v="3"/>
    <s v="62-304.520 (7), F.A.C."/>
    <x v="3"/>
    <x v="3"/>
    <x v="4"/>
    <x v="46"/>
    <s v="Cabbage palm hammock"/>
    <n v="6181"/>
    <x v="1"/>
    <s v="Brevard County"/>
    <x v="0"/>
    <x v="1"/>
    <m/>
    <m/>
    <n v="0"/>
    <n v="1"/>
    <n v="413"/>
    <n v="136.43553153391034"/>
    <n v="594.23858178927105"/>
    <n v="44.406981101494104"/>
    <n v="271404.38157711248"/>
    <n v="594.23858178927105"/>
    <n v="44.406941843794201"/>
    <n v="271404.38157711248"/>
    <m/>
    <m/>
  </r>
  <r>
    <n v="4591"/>
    <x v="1"/>
    <x v="2"/>
    <x v="3"/>
    <s v="62-304.520 (7), F.A.C."/>
    <x v="3"/>
    <x v="3"/>
    <x v="4"/>
    <x v="46"/>
    <s v="Cabbage palm hammock"/>
    <n v="6181"/>
    <x v="1"/>
    <s v="Indian River County"/>
    <x v="18"/>
    <x v="1"/>
    <m/>
    <m/>
    <n v="0"/>
    <n v="1"/>
    <n v="79"/>
    <n v="10.348827899841746"/>
    <n v="50.794295710708923"/>
    <n v="5.6670545901890321"/>
    <n v="23138.645424001032"/>
    <n v="50.794295710708923"/>
    <n v="5.667049580266645"/>
    <n v="23138.645424001032"/>
    <m/>
    <m/>
  </r>
  <r>
    <n v="4592"/>
    <x v="1"/>
    <x v="2"/>
    <x v="3"/>
    <s v="62-304.520 (7), F.A.C."/>
    <x v="3"/>
    <x v="3"/>
    <x v="4"/>
    <x v="46"/>
    <s v="Cabbage palm hammock"/>
    <n v="6181"/>
    <x v="1"/>
    <s v="Town of Grant-Valkaria             Brevard County"/>
    <x v="9"/>
    <x v="1"/>
    <m/>
    <m/>
    <n v="0"/>
    <n v="1"/>
    <n v="21"/>
    <n v="5.6412408962616993"/>
    <n v="31.22192310547905"/>
    <n v="3.0013484579297929"/>
    <n v="14975.091281821724"/>
    <n v="31.22192310547905"/>
    <n v="3.0013458046074031"/>
    <n v="14975.091281821724"/>
    <m/>
    <m/>
  </r>
  <r>
    <n v="4593"/>
    <x v="1"/>
    <x v="2"/>
    <x v="3"/>
    <s v="62-304.520 (7), F.A.C."/>
    <x v="3"/>
    <x v="3"/>
    <x v="4"/>
    <x v="48"/>
    <s v="Cypress"/>
    <n v="6210"/>
    <x v="1"/>
    <s v="Brevard County"/>
    <x v="0"/>
    <x v="1"/>
    <m/>
    <m/>
    <n v="0"/>
    <n v="1"/>
    <n v="2670"/>
    <n v="976.60134372897687"/>
    <n v="4904.3689621701751"/>
    <n v="424.54277674234748"/>
    <n v="1806061.4764029379"/>
    <n v="4904.3689621701751"/>
    <n v="424.54240142809323"/>
    <n v="1806061.4764029379"/>
    <m/>
    <m/>
  </r>
  <r>
    <n v="4594"/>
    <x v="1"/>
    <x v="2"/>
    <x v="3"/>
    <s v="62-304.520 (7), F.A.C."/>
    <x v="3"/>
    <x v="3"/>
    <x v="4"/>
    <x v="48"/>
    <s v="Cypress"/>
    <n v="6210"/>
    <x v="1"/>
    <s v="City of Palm Bay                       Brevard County"/>
    <x v="12"/>
    <x v="1"/>
    <m/>
    <m/>
    <n v="0"/>
    <n v="1"/>
    <n v="521"/>
    <n v="175.92727408602988"/>
    <n v="995.71357415463046"/>
    <n v="87.710131535016359"/>
    <n v="378481.75252619409"/>
    <n v="995.71357415463046"/>
    <n v="87.710053995450707"/>
    <n v="378481.75252619409"/>
    <m/>
    <m/>
  </r>
  <r>
    <n v="4595"/>
    <x v="1"/>
    <x v="2"/>
    <x v="3"/>
    <s v="62-304.520 (7), F.A.C."/>
    <x v="3"/>
    <x v="3"/>
    <x v="4"/>
    <x v="48"/>
    <s v="Cypress"/>
    <n v="6210"/>
    <x v="1"/>
    <s v="Indian River County"/>
    <x v="18"/>
    <x v="1"/>
    <m/>
    <m/>
    <n v="0"/>
    <n v="1"/>
    <n v="30"/>
    <n v="6.8828499429804975"/>
    <n v="30.009999382541402"/>
    <n v="2.4435160179129731"/>
    <n v="10495.899186388957"/>
    <n v="30.009999382541402"/>
    <n v="2.4435138577386897"/>
    <n v="10495.899186388957"/>
    <m/>
    <m/>
  </r>
  <r>
    <n v="4596"/>
    <x v="1"/>
    <x v="2"/>
    <x v="3"/>
    <s v="62-304.520 (7), F.A.C."/>
    <x v="3"/>
    <x v="3"/>
    <x v="4"/>
    <x v="48"/>
    <s v="Cypress"/>
    <n v="6210"/>
    <x v="1"/>
    <s v="Town of Grant-Valkaria             Brevard County"/>
    <x v="9"/>
    <x v="1"/>
    <m/>
    <m/>
    <n v="0"/>
    <n v="1"/>
    <n v="1288"/>
    <n v="548.90763815777007"/>
    <n v="3090.1721089213411"/>
    <n v="276.27816278587829"/>
    <n v="1158249.9212650456"/>
    <n v="3090.1721089213411"/>
    <n v="276.27791854398362"/>
    <n v="1158249.9212650456"/>
    <m/>
    <m/>
  </r>
  <r>
    <n v="4597"/>
    <x v="1"/>
    <x v="2"/>
    <x v="3"/>
    <s v="62-304.520 (7), F.A.C."/>
    <x v="3"/>
    <x v="3"/>
    <x v="4"/>
    <x v="154"/>
    <s v="Pond pine"/>
    <n v="6220"/>
    <x v="1"/>
    <s v="Indian River County"/>
    <x v="18"/>
    <x v="1"/>
    <m/>
    <m/>
    <n v="0"/>
    <n v="1"/>
    <n v="28"/>
    <n v="8.7329408696506814"/>
    <n v="56.78528568984904"/>
    <n v="5.3582324900797644"/>
    <n v="22911.260822573764"/>
    <n v="56.78528568984904"/>
    <n v="5.3582277531695288"/>
    <n v="22911.260822573764"/>
    <m/>
    <m/>
  </r>
  <r>
    <n v="4598"/>
    <x v="1"/>
    <x v="2"/>
    <x v="3"/>
    <s v="62-304.520 (7), F.A.C."/>
    <x v="3"/>
    <x v="3"/>
    <x v="4"/>
    <x v="49"/>
    <s v="Hydric pine flatwoods"/>
    <n v="6250"/>
    <x v="1"/>
    <s v="Brevard County"/>
    <x v="0"/>
    <x v="1"/>
    <m/>
    <m/>
    <n v="0"/>
    <n v="1"/>
    <n v="2843"/>
    <n v="934.02810145551734"/>
    <n v="3791.0583258505167"/>
    <n v="377.49845076447372"/>
    <n v="1817184.6534107195"/>
    <n v="3791.0583258505167"/>
    <n v="377.4981170394492"/>
    <n v="1817184.6534107195"/>
    <m/>
    <m/>
  </r>
  <r>
    <n v="4599"/>
    <x v="1"/>
    <x v="2"/>
    <x v="3"/>
    <s v="62-304.520 (7), F.A.C."/>
    <x v="3"/>
    <x v="3"/>
    <x v="4"/>
    <x v="49"/>
    <s v="Hydric pine flatwoods"/>
    <n v="6250"/>
    <x v="1"/>
    <s v="City of Fellsmere           Indian River County"/>
    <x v="24"/>
    <x v="1"/>
    <m/>
    <m/>
    <n v="0"/>
    <n v="1"/>
    <n v="27"/>
    <n v="7.6302006221392427"/>
    <n v="37.166117261277094"/>
    <n v="4.1387164127005942"/>
    <n v="17262.612083741991"/>
    <n v="37.166117261277094"/>
    <n v="4.1387127538955388"/>
    <n v="17262.612083741991"/>
    <m/>
    <m/>
  </r>
  <r>
    <n v="4600"/>
    <x v="1"/>
    <x v="2"/>
    <x v="3"/>
    <s v="62-304.520 (7), F.A.C."/>
    <x v="3"/>
    <x v="3"/>
    <x v="4"/>
    <x v="49"/>
    <s v="Hydric pine flatwoods"/>
    <n v="6250"/>
    <x v="1"/>
    <s v="City of Palm Bay                       Brevard County"/>
    <x v="12"/>
    <x v="1"/>
    <m/>
    <m/>
    <n v="0"/>
    <n v="1"/>
    <n v="29"/>
    <n v="4.0563095054333278"/>
    <n v="19.444035993735561"/>
    <n v="2.2125822054343427"/>
    <n v="8408.4879944176773"/>
    <n v="19.444035993735561"/>
    <n v="2.2125802494155797"/>
    <n v="8408.4879944176773"/>
    <m/>
    <m/>
  </r>
  <r>
    <n v="4601"/>
    <x v="1"/>
    <x v="2"/>
    <x v="3"/>
    <s v="62-304.520 (7), F.A.C."/>
    <x v="3"/>
    <x v="3"/>
    <x v="4"/>
    <x v="49"/>
    <s v="Hydric pine flatwoods"/>
    <n v="6250"/>
    <x v="1"/>
    <s v="City of Sebastian                          Indian River County"/>
    <x v="25"/>
    <x v="1"/>
    <m/>
    <m/>
    <n v="0"/>
    <n v="1"/>
    <n v="2"/>
    <n v="1.4728914174750689E-2"/>
    <n v="0.11064678953786816"/>
    <n v="1.5486872512335116E-2"/>
    <n v="56.490145183630503"/>
    <n v="0.11064678953786816"/>
    <n v="1.5486858821267241E-2"/>
    <n v="56.490145183630503"/>
    <m/>
    <m/>
  </r>
  <r>
    <n v="4602"/>
    <x v="1"/>
    <x v="2"/>
    <x v="3"/>
    <s v="62-304.520 (7), F.A.C."/>
    <x v="3"/>
    <x v="3"/>
    <x v="4"/>
    <x v="49"/>
    <s v="Hydric pine flatwoods"/>
    <n v="6250"/>
    <x v="1"/>
    <s v="Indian River County"/>
    <x v="18"/>
    <x v="1"/>
    <m/>
    <m/>
    <n v="0"/>
    <n v="1"/>
    <n v="1532"/>
    <n v="505.50729034805045"/>
    <n v="2126.1819541364985"/>
    <n v="223.87438062440023"/>
    <n v="1022642.4367610211"/>
    <n v="2126.1819541364985"/>
    <n v="223.87418270972486"/>
    <n v="1022642.4367610211"/>
    <m/>
    <m/>
  </r>
  <r>
    <n v="4603"/>
    <x v="1"/>
    <x v="2"/>
    <x v="3"/>
    <s v="62-304.520 (7), F.A.C."/>
    <x v="3"/>
    <x v="3"/>
    <x v="4"/>
    <x v="49"/>
    <s v="Hydric pine flatwoods"/>
    <n v="6250"/>
    <x v="1"/>
    <s v="Town of Grant-Valkaria             Brevard County"/>
    <x v="9"/>
    <x v="1"/>
    <m/>
    <m/>
    <n v="0"/>
    <n v="1"/>
    <n v="254"/>
    <n v="69.189054204107933"/>
    <n v="291.89518685272128"/>
    <n v="28.84876907752486"/>
    <n v="137157.75388117754"/>
    <n v="291.89518685272128"/>
    <n v="28.848743573960061"/>
    <n v="137157.75388117754"/>
    <m/>
    <m/>
  </r>
  <r>
    <n v="4604"/>
    <x v="1"/>
    <x v="2"/>
    <x v="3"/>
    <s v="62-304.520 (7), F.A.C."/>
    <x v="3"/>
    <x v="3"/>
    <x v="4"/>
    <x v="50"/>
    <s v="Wetland Forested Mixed"/>
    <n v="6300"/>
    <x v="1"/>
    <s v="Brevard County"/>
    <x v="0"/>
    <x v="1"/>
    <m/>
    <m/>
    <n v="0"/>
    <n v="1"/>
    <n v="883"/>
    <n v="291.1056033161841"/>
    <n v="1525.0687131361447"/>
    <n v="137.26564703253695"/>
    <n v="578462.90535996761"/>
    <n v="1525.0687131361447"/>
    <n v="137.26552568374353"/>
    <n v="578462.90535996761"/>
    <m/>
    <m/>
  </r>
  <r>
    <n v="4605"/>
    <x v="1"/>
    <x v="2"/>
    <x v="3"/>
    <s v="62-304.520 (7), F.A.C."/>
    <x v="3"/>
    <x v="3"/>
    <x v="4"/>
    <x v="50"/>
    <s v="Wetland Forested Mixed"/>
    <n v="6300"/>
    <x v="1"/>
    <s v="City of Palm Bay                       Brevard County"/>
    <x v="12"/>
    <x v="1"/>
    <m/>
    <m/>
    <n v="0"/>
    <n v="1"/>
    <n v="52"/>
    <n v="12.114007342624365"/>
    <n v="70.942386153447018"/>
    <n v="6.7691671369515332"/>
    <n v="27278.166680360937"/>
    <n v="70.942386153447018"/>
    <n v="6.7691611527137887"/>
    <n v="27278.166680360937"/>
    <m/>
    <m/>
  </r>
  <r>
    <n v="4606"/>
    <x v="1"/>
    <x v="2"/>
    <x v="3"/>
    <s v="62-304.520 (7), F.A.C."/>
    <x v="3"/>
    <x v="3"/>
    <x v="4"/>
    <x v="50"/>
    <s v="Wetland Forested Mixed"/>
    <n v="6300"/>
    <x v="1"/>
    <s v="City of Sebastian                          Indian River County"/>
    <x v="25"/>
    <x v="1"/>
    <m/>
    <m/>
    <n v="0"/>
    <n v="1"/>
    <n v="4"/>
    <n v="6.5957676540463972E-2"/>
    <n v="0.51239667918795961"/>
    <n v="6.7880346724721596E-2"/>
    <n v="251.90892357627459"/>
    <n v="0.51239667918795961"/>
    <n v="6.7880286715547022E-2"/>
    <n v="251.90892357627459"/>
    <m/>
    <m/>
  </r>
  <r>
    <n v="4607"/>
    <x v="1"/>
    <x v="2"/>
    <x v="3"/>
    <s v="62-304.520 (7), F.A.C."/>
    <x v="3"/>
    <x v="3"/>
    <x v="4"/>
    <x v="50"/>
    <s v="Wetland Forested Mixed"/>
    <n v="6300"/>
    <x v="1"/>
    <s v="Indian River County"/>
    <x v="18"/>
    <x v="1"/>
    <m/>
    <m/>
    <n v="0"/>
    <n v="1"/>
    <n v="691"/>
    <n v="235.52437707571642"/>
    <n v="1149.1649948213415"/>
    <n v="103.7346262223941"/>
    <n v="427615.27448950522"/>
    <n v="1149.1649948213415"/>
    <n v="103.7345345164794"/>
    <n v="427615.27448950522"/>
    <m/>
    <m/>
  </r>
  <r>
    <n v="4608"/>
    <x v="1"/>
    <x v="2"/>
    <x v="3"/>
    <s v="62-304.520 (7), F.A.C."/>
    <x v="3"/>
    <x v="3"/>
    <x v="4"/>
    <x v="50"/>
    <s v="Wetland Forested Mixed"/>
    <n v="6300"/>
    <x v="1"/>
    <s v="Town of Grant-Valkaria             Brevard County"/>
    <x v="9"/>
    <x v="1"/>
    <m/>
    <m/>
    <n v="0"/>
    <n v="1"/>
    <n v="138"/>
    <n v="42.643913955083441"/>
    <n v="246.89315008687234"/>
    <n v="22.485088020461909"/>
    <n v="97195.009918583775"/>
    <n v="246.89315008687234"/>
    <n v="22.485068142667547"/>
    <n v="97195.009918583775"/>
    <m/>
    <m/>
  </r>
  <r>
    <n v="4609"/>
    <x v="1"/>
    <x v="2"/>
    <x v="3"/>
    <s v="62-304.520 (7), F.A.C."/>
    <x v="3"/>
    <x v="3"/>
    <x v="4"/>
    <x v="51"/>
    <s v="Freshwater marshes"/>
    <n v="3000"/>
    <x v="1"/>
    <s v="City of Sebastian                          Indian River County"/>
    <x v="25"/>
    <x v="1"/>
    <m/>
    <m/>
    <n v="0"/>
    <n v="1"/>
    <n v="13"/>
    <n v="2.0919670377016879"/>
    <n v="8.4530263994616384"/>
    <n v="0.70821361910830816"/>
    <n v="4602.5454756613253"/>
    <n v="8.4530263994616384"/>
    <n v="0.70821299301671159"/>
    <n v="4602.5454756613253"/>
    <m/>
    <m/>
  </r>
  <r>
    <n v="4610"/>
    <x v="1"/>
    <x v="2"/>
    <x v="3"/>
    <s v="62-304.520 (7), F.A.C."/>
    <x v="3"/>
    <x v="3"/>
    <x v="4"/>
    <x v="51"/>
    <s v="Freshwater marshes"/>
    <n v="6410"/>
    <x v="1"/>
    <s v="Brevard County"/>
    <x v="0"/>
    <x v="1"/>
    <m/>
    <m/>
    <n v="0"/>
    <n v="1"/>
    <n v="5209"/>
    <n v="2385.8338314244065"/>
    <n v="13195.572916055127"/>
    <n v="1239.4090749274128"/>
    <n v="5106387.8340895902"/>
    <n v="13195.572916055127"/>
    <n v="1239.4079792359578"/>
    <n v="5106387.8340895902"/>
    <m/>
    <m/>
  </r>
  <r>
    <n v="4611"/>
    <x v="1"/>
    <x v="2"/>
    <x v="3"/>
    <s v="62-304.520 (7), F.A.C."/>
    <x v="3"/>
    <x v="3"/>
    <x v="4"/>
    <x v="51"/>
    <s v="Freshwater marshes"/>
    <n v="6410"/>
    <x v="1"/>
    <s v="City of Fellsmere           Indian River County"/>
    <x v="24"/>
    <x v="1"/>
    <m/>
    <m/>
    <n v="0"/>
    <n v="1"/>
    <n v="31"/>
    <n v="4.3818068601848035"/>
    <n v="20.334751809226756"/>
    <n v="2.5062741963595352"/>
    <n v="11029.3178933988"/>
    <n v="20.334751809226756"/>
    <n v="2.5062719807042959"/>
    <n v="11029.3178933988"/>
    <m/>
    <m/>
  </r>
  <r>
    <n v="4612"/>
    <x v="1"/>
    <x v="2"/>
    <x v="3"/>
    <s v="62-304.520 (7), F.A.C."/>
    <x v="3"/>
    <x v="3"/>
    <x v="4"/>
    <x v="51"/>
    <s v="Freshwater marshes"/>
    <n v="6410"/>
    <x v="1"/>
    <s v="City of Palm Bay                       Brevard County"/>
    <x v="12"/>
    <x v="1"/>
    <m/>
    <m/>
    <n v="0"/>
    <n v="1"/>
    <n v="402"/>
    <n v="97.260539338365746"/>
    <n v="555.42144615827397"/>
    <n v="53.387313275895337"/>
    <n v="215507.07822900399"/>
    <n v="555.42144615827397"/>
    <n v="53.387266079191726"/>
    <n v="215507.07822900399"/>
    <m/>
    <m/>
  </r>
  <r>
    <n v="4613"/>
    <x v="1"/>
    <x v="2"/>
    <x v="3"/>
    <s v="62-304.520 (7), F.A.C."/>
    <x v="3"/>
    <x v="3"/>
    <x v="4"/>
    <x v="51"/>
    <s v="Freshwater marshes"/>
    <n v="6410"/>
    <x v="1"/>
    <s v="City of Palm Bay          Town of Grant-Valkaria             Brevard County"/>
    <x v="9"/>
    <x v="1"/>
    <m/>
    <m/>
    <n v="0"/>
    <n v="1"/>
    <n v="3"/>
    <n v="7.1528660917523246E-2"/>
    <n v="0.3875029628061557"/>
    <n v="4.4227832851110288E-2"/>
    <n v="171.15777052060707"/>
    <n v="0.3875029628061557"/>
    <n v="4.4227793751785136E-2"/>
    <n v="171.15777052060707"/>
    <m/>
    <m/>
  </r>
  <r>
    <n v="4614"/>
    <x v="1"/>
    <x v="2"/>
    <x v="3"/>
    <s v="62-304.520 (7), F.A.C."/>
    <x v="3"/>
    <x v="3"/>
    <x v="4"/>
    <x v="51"/>
    <s v="Freshwater marshes"/>
    <n v="6410"/>
    <x v="1"/>
    <s v="City of Sebastian                          Indian River County"/>
    <x v="25"/>
    <x v="1"/>
    <m/>
    <m/>
    <n v="0"/>
    <n v="1"/>
    <n v="60"/>
    <n v="7.2709607314247409"/>
    <n v="50.902844694023663"/>
    <n v="6.613219113715112"/>
    <n v="25487.267005504083"/>
    <n v="50.902844694023663"/>
    <n v="6.6132132673421964"/>
    <n v="25487.267005504083"/>
    <m/>
    <m/>
  </r>
  <r>
    <n v="4615"/>
    <x v="1"/>
    <x v="2"/>
    <x v="3"/>
    <s v="62-304.520 (7), F.A.C."/>
    <x v="3"/>
    <x v="3"/>
    <x v="4"/>
    <x v="51"/>
    <s v="Freshwater marshes"/>
    <n v="6410"/>
    <x v="1"/>
    <s v="Indian River County"/>
    <x v="18"/>
    <x v="1"/>
    <m/>
    <m/>
    <n v="0"/>
    <n v="1"/>
    <n v="900"/>
    <n v="200.26681180359512"/>
    <n v="1141.6407906916165"/>
    <n v="113.86877030055024"/>
    <n v="443400.21520798106"/>
    <n v="1141.6407906916165"/>
    <n v="113.86866963561191"/>
    <n v="443400.21520798106"/>
    <m/>
    <m/>
  </r>
  <r>
    <n v="4616"/>
    <x v="1"/>
    <x v="2"/>
    <x v="3"/>
    <s v="62-304.520 (7), F.A.C."/>
    <x v="3"/>
    <x v="3"/>
    <x v="4"/>
    <x v="51"/>
    <s v="Freshwater marshes"/>
    <n v="6410"/>
    <x v="1"/>
    <s v="Town of Grant-Valkaria             Brevard County"/>
    <x v="9"/>
    <x v="1"/>
    <m/>
    <m/>
    <n v="0"/>
    <n v="1"/>
    <n v="469"/>
    <n v="112.96257111916114"/>
    <n v="644.78080478615936"/>
    <n v="60.931518288597914"/>
    <n v="254858.76693858381"/>
    <n v="644.78080478615936"/>
    <n v="60.931464422489377"/>
    <n v="254858.76693858381"/>
    <m/>
    <m/>
  </r>
  <r>
    <n v="4617"/>
    <x v="1"/>
    <x v="2"/>
    <x v="3"/>
    <s v="62-304.520 (7), F.A.C."/>
    <x v="3"/>
    <x v="3"/>
    <x v="4"/>
    <x v="51"/>
    <s v="Freshwater marshes"/>
    <n v="6410"/>
    <x v="1"/>
    <s v="Town of Orchid                     Indian River County"/>
    <x v="29"/>
    <x v="1"/>
    <m/>
    <m/>
    <n v="0"/>
    <n v="1"/>
    <n v="8"/>
    <n v="0.52263112782665377"/>
    <n v="2.4983194471915535"/>
    <n v="0.34839809291410262"/>
    <n v="1574.9766257293807"/>
    <n v="2.4983194471915535"/>
    <n v="0.34839778491505652"/>
    <n v="1574.9766257293807"/>
    <m/>
    <m/>
  </r>
  <r>
    <n v="4618"/>
    <x v="1"/>
    <x v="2"/>
    <x v="3"/>
    <s v="62-304.520 (7), F.A.C."/>
    <x v="3"/>
    <x v="3"/>
    <x v="4"/>
    <x v="137"/>
    <s v="Sawgrass marsh"/>
    <n v="6411"/>
    <x v="1"/>
    <s v="Brevard County"/>
    <x v="0"/>
    <x v="1"/>
    <m/>
    <m/>
    <n v="0"/>
    <n v="1"/>
    <n v="590"/>
    <n v="144.2940782461462"/>
    <n v="795.69860658554671"/>
    <n v="87.895556960266546"/>
    <n v="341451.88745386741"/>
    <n v="795.69860658554671"/>
    <n v="87.895479256776824"/>
    <n v="341451.88745386741"/>
    <m/>
    <m/>
  </r>
  <r>
    <n v="4619"/>
    <x v="1"/>
    <x v="2"/>
    <x v="3"/>
    <s v="62-304.520 (7), F.A.C."/>
    <x v="3"/>
    <x v="3"/>
    <x v="4"/>
    <x v="137"/>
    <s v="Sawgrass marsh"/>
    <n v="6411"/>
    <x v="1"/>
    <s v="City of Palm Bay                       Brevard County"/>
    <x v="12"/>
    <x v="1"/>
    <m/>
    <m/>
    <n v="0"/>
    <n v="1"/>
    <n v="102"/>
    <n v="20.691462237644973"/>
    <n v="136.24836572137372"/>
    <n v="15.375246164841197"/>
    <n v="52231.934792832581"/>
    <n v="136.24836572137372"/>
    <n v="15.37523257245582"/>
    <n v="52231.934792832581"/>
    <m/>
    <m/>
  </r>
  <r>
    <n v="4620"/>
    <x v="1"/>
    <x v="2"/>
    <x v="3"/>
    <s v="62-304.520 (7), F.A.C."/>
    <x v="3"/>
    <x v="3"/>
    <x v="4"/>
    <x v="138"/>
    <s v="Cattail marsh"/>
    <n v="6412"/>
    <x v="1"/>
    <s v="Brevard County"/>
    <x v="0"/>
    <x v="1"/>
    <m/>
    <m/>
    <n v="0"/>
    <n v="1"/>
    <n v="219"/>
    <n v="85.812458579344039"/>
    <n v="466.23939500424081"/>
    <n v="45.972617058416972"/>
    <n v="196535.0000912406"/>
    <n v="466.23939500424081"/>
    <n v="45.972576416626843"/>
    <n v="196535.0000912406"/>
    <m/>
    <m/>
  </r>
  <r>
    <n v="4621"/>
    <x v="1"/>
    <x v="2"/>
    <x v="3"/>
    <s v="62-304.520 (7), F.A.C."/>
    <x v="3"/>
    <x v="3"/>
    <x v="4"/>
    <x v="138"/>
    <s v="Cattail marsh"/>
    <n v="6412"/>
    <x v="1"/>
    <s v="City of Palm Bay                       Brevard County"/>
    <x v="12"/>
    <x v="1"/>
    <m/>
    <m/>
    <n v="0"/>
    <n v="1"/>
    <n v="470"/>
    <n v="204.80099727671328"/>
    <n v="1175.1124482836119"/>
    <n v="110.00863827662015"/>
    <n v="452148.81568372209"/>
    <n v="1175.1124482836119"/>
    <n v="110.00854102420614"/>
    <n v="452148.81568372209"/>
    <m/>
    <m/>
  </r>
  <r>
    <n v="4622"/>
    <x v="1"/>
    <x v="2"/>
    <x v="3"/>
    <s v="62-304.520 (7), F.A.C."/>
    <x v="3"/>
    <x v="3"/>
    <x v="4"/>
    <x v="114"/>
    <s v="Graminoid marsh"/>
    <n v="6414"/>
    <x v="1"/>
    <s v="Brevard County"/>
    <x v="0"/>
    <x v="1"/>
    <m/>
    <m/>
    <n v="0"/>
    <n v="1"/>
    <n v="211"/>
    <n v="50.244404307076707"/>
    <n v="291.70594900047377"/>
    <n v="32.888178572733707"/>
    <n v="125415.77686941861"/>
    <n v="291.70594900047377"/>
    <n v="32.888149498155471"/>
    <n v="125415.77686941861"/>
    <m/>
    <m/>
  </r>
  <r>
    <n v="4623"/>
    <x v="1"/>
    <x v="2"/>
    <x v="3"/>
    <s v="62-304.520 (7), F.A.C."/>
    <x v="3"/>
    <x v="3"/>
    <x v="4"/>
    <x v="114"/>
    <s v="Graminoid marsh"/>
    <n v="6414"/>
    <x v="1"/>
    <s v="City of Palm Bay                       Brevard County"/>
    <x v="12"/>
    <x v="1"/>
    <m/>
    <m/>
    <n v="0"/>
    <n v="1"/>
    <n v="17"/>
    <n v="1.6611752982900003"/>
    <n v="11.96990775457706"/>
    <n v="1.5456337693946163"/>
    <n v="4340.2957211489838"/>
    <n v="11.96990775457706"/>
    <n v="1.5456324029872341"/>
    <n v="4340.2957211489838"/>
    <m/>
    <m/>
  </r>
  <r>
    <n v="4624"/>
    <x v="1"/>
    <x v="2"/>
    <x v="3"/>
    <s v="62-304.520 (7), F.A.C."/>
    <x v="3"/>
    <x v="3"/>
    <x v="4"/>
    <x v="131"/>
    <s v="Flag marsh"/>
    <n v="6416"/>
    <x v="1"/>
    <s v="Brevard County"/>
    <x v="0"/>
    <x v="1"/>
    <m/>
    <m/>
    <n v="0"/>
    <n v="1"/>
    <n v="36"/>
    <n v="6.2223781506280993"/>
    <n v="41.663562482897831"/>
    <n v="4.9277452176521344"/>
    <n v="16843.798780289617"/>
    <n v="41.663562482897831"/>
    <n v="4.9277408613113449"/>
    <n v="16843.798780289617"/>
    <m/>
    <m/>
  </r>
  <r>
    <n v="4625"/>
    <x v="1"/>
    <x v="2"/>
    <x v="3"/>
    <s v="62-304.520 (7), F.A.C."/>
    <x v="3"/>
    <x v="3"/>
    <x v="4"/>
    <x v="131"/>
    <s v="Flag marsh"/>
    <n v="6416"/>
    <x v="1"/>
    <s v="City of Palm Bay                       Brevard County"/>
    <x v="12"/>
    <x v="1"/>
    <m/>
    <m/>
    <n v="0"/>
    <n v="1"/>
    <n v="24"/>
    <n v="7.5792730790744507"/>
    <n v="53.81698527671287"/>
    <n v="6.2370262478356109"/>
    <n v="20503.239587758984"/>
    <n v="53.81698527671287"/>
    <n v="6.2370207340335231"/>
    <n v="20503.239587758984"/>
    <m/>
    <m/>
  </r>
  <r>
    <n v="4626"/>
    <x v="1"/>
    <x v="2"/>
    <x v="3"/>
    <s v="62-304.520 (7), F.A.C."/>
    <x v="3"/>
    <x v="3"/>
    <x v="4"/>
    <x v="52"/>
    <s v="Saltwater marshes"/>
    <n v="6420"/>
    <x v="1"/>
    <s v="Brevard County"/>
    <x v="0"/>
    <x v="1"/>
    <m/>
    <m/>
    <n v="0"/>
    <n v="1"/>
    <n v="19"/>
    <n v="6.4829942404724834"/>
    <n v="45.867481983005533"/>
    <n v="4.6358057061914542"/>
    <n v="18572.182728927677"/>
    <n v="45.867481983005533"/>
    <n v="4.6358016079378741"/>
    <n v="18572.182728927677"/>
    <m/>
    <m/>
  </r>
  <r>
    <n v="4627"/>
    <x v="1"/>
    <x v="2"/>
    <x v="3"/>
    <s v="62-304.520 (7), F.A.C."/>
    <x v="3"/>
    <x v="3"/>
    <x v="4"/>
    <x v="52"/>
    <s v="Saltwater marshes"/>
    <n v="6420"/>
    <x v="1"/>
    <s v="Indian River County"/>
    <x v="18"/>
    <x v="1"/>
    <m/>
    <m/>
    <n v="0"/>
    <n v="1"/>
    <n v="46"/>
    <n v="10.447885219531264"/>
    <n v="79.801583108084827"/>
    <n v="9.480656801090019"/>
    <n v="31857.559453847105"/>
    <n v="79.801583108084827"/>
    <n v="9.4806484197776513"/>
    <n v="31857.559453847105"/>
    <m/>
    <m/>
  </r>
  <r>
    <n v="4628"/>
    <x v="1"/>
    <x v="2"/>
    <x v="3"/>
    <s v="62-304.520 (7), F.A.C."/>
    <x v="3"/>
    <x v="3"/>
    <x v="4"/>
    <x v="53"/>
    <s v="Wet prairies"/>
    <n v="3000"/>
    <x v="1"/>
    <s v="City of Sebastian                          Indian River County"/>
    <x v="25"/>
    <x v="1"/>
    <m/>
    <m/>
    <n v="0"/>
    <n v="1"/>
    <n v="45"/>
    <n v="9.8160912886169438"/>
    <n v="35.652427866726121"/>
    <n v="3.3893297149788948"/>
    <n v="22794.141971416506"/>
    <n v="35.652427866726121"/>
    <n v="3.3893267186642269"/>
    <n v="22794.141971416506"/>
    <m/>
    <m/>
  </r>
  <r>
    <n v="4629"/>
    <x v="1"/>
    <x v="2"/>
    <x v="3"/>
    <s v="62-304.520 (7), F.A.C."/>
    <x v="3"/>
    <x v="3"/>
    <x v="4"/>
    <x v="53"/>
    <s v="Wet prairies"/>
    <n v="6430"/>
    <x v="1"/>
    <s v="Brevard County"/>
    <x v="0"/>
    <x v="1"/>
    <m/>
    <m/>
    <n v="0"/>
    <n v="1"/>
    <n v="4901"/>
    <n v="1432.5385102871603"/>
    <n v="6376.0411339840875"/>
    <n v="606.42417380101188"/>
    <n v="3251516.291610206"/>
    <n v="6376.0411339840875"/>
    <n v="606.42363769570477"/>
    <n v="3251516.291610206"/>
    <m/>
    <m/>
  </r>
  <r>
    <n v="4630"/>
    <x v="1"/>
    <x v="2"/>
    <x v="3"/>
    <s v="62-304.520 (7), F.A.C."/>
    <x v="3"/>
    <x v="3"/>
    <x v="4"/>
    <x v="53"/>
    <s v="Wet prairies"/>
    <n v="6430"/>
    <x v="1"/>
    <s v="City of Palm Bay                       Brevard County"/>
    <x v="12"/>
    <x v="1"/>
    <m/>
    <m/>
    <n v="0"/>
    <n v="1"/>
    <n v="381"/>
    <n v="93.379092460552627"/>
    <n v="476.47460640151598"/>
    <n v="52.121264603489983"/>
    <n v="227612.51118786176"/>
    <n v="476.47460640151598"/>
    <n v="52.121218526028301"/>
    <n v="227612.51118786176"/>
    <m/>
    <m/>
  </r>
  <r>
    <n v="4631"/>
    <x v="1"/>
    <x v="2"/>
    <x v="3"/>
    <s v="62-304.520 (7), F.A.C."/>
    <x v="3"/>
    <x v="3"/>
    <x v="4"/>
    <x v="53"/>
    <s v="Wet prairies"/>
    <n v="6430"/>
    <x v="1"/>
    <s v="City of Palm Bay          Town of Grant-Valkaria             Brevard County"/>
    <x v="9"/>
    <x v="1"/>
    <m/>
    <m/>
    <n v="0"/>
    <n v="1"/>
    <n v="5"/>
    <n v="1.3280386108147114E-2"/>
    <n v="6.1237513970039209E-2"/>
    <n v="5.3076967251186775E-3"/>
    <n v="32.223015759407808"/>
    <n v="6.1237513970039209E-2"/>
    <n v="5.3076920328842554E-3"/>
    <n v="32.223015759407808"/>
    <m/>
    <m/>
  </r>
  <r>
    <n v="4632"/>
    <x v="1"/>
    <x v="2"/>
    <x v="3"/>
    <s v="62-304.520 (7), F.A.C."/>
    <x v="3"/>
    <x v="3"/>
    <x v="4"/>
    <x v="53"/>
    <s v="Wet prairies"/>
    <n v="6430"/>
    <x v="1"/>
    <s v="City of Sebastian                          Indian River County"/>
    <x v="25"/>
    <x v="1"/>
    <m/>
    <m/>
    <n v="0"/>
    <n v="1"/>
    <n v="64"/>
    <n v="11.107743217141152"/>
    <n v="69.826577338623196"/>
    <n v="7.3671793313865592"/>
    <n v="34850.821883751341"/>
    <n v="69.826577338623196"/>
    <n v="7.3671728184800633"/>
    <n v="34850.821883751341"/>
    <m/>
    <m/>
  </r>
  <r>
    <n v="4633"/>
    <x v="1"/>
    <x v="2"/>
    <x v="3"/>
    <s v="62-304.520 (7), F.A.C."/>
    <x v="3"/>
    <x v="3"/>
    <x v="4"/>
    <x v="53"/>
    <s v="Wet prairies"/>
    <n v="6430"/>
    <x v="1"/>
    <s v="Indian River County"/>
    <x v="18"/>
    <x v="1"/>
    <m/>
    <m/>
    <n v="0"/>
    <n v="1"/>
    <n v="856"/>
    <n v="173.83371282001534"/>
    <n v="803.52121926716939"/>
    <n v="79.567366124289293"/>
    <n v="391521.47924357391"/>
    <n v="803.52121926716939"/>
    <n v="79.567295783281807"/>
    <n v="391521.47924357391"/>
    <m/>
    <m/>
  </r>
  <r>
    <n v="4634"/>
    <x v="1"/>
    <x v="2"/>
    <x v="3"/>
    <s v="62-304.520 (7), F.A.C."/>
    <x v="3"/>
    <x v="3"/>
    <x v="4"/>
    <x v="53"/>
    <s v="Wet prairies"/>
    <n v="6430"/>
    <x v="1"/>
    <s v="Town of Grant-Valkaria             Brevard County"/>
    <x v="9"/>
    <x v="1"/>
    <m/>
    <m/>
    <n v="0"/>
    <n v="1"/>
    <n v="426"/>
    <n v="112.90961683477666"/>
    <n v="495.91619169431129"/>
    <n v="42.960535915992885"/>
    <n v="253767.3145325949"/>
    <n v="495.91619169431129"/>
    <n v="42.960497937013372"/>
    <n v="253767.3145325949"/>
    <m/>
    <m/>
  </r>
  <r>
    <n v="4635"/>
    <x v="1"/>
    <x v="2"/>
    <x v="3"/>
    <s v="62-304.520 (7), F.A.C."/>
    <x v="3"/>
    <x v="3"/>
    <x v="4"/>
    <x v="54"/>
    <s v="Emergent aquatic vegetation"/>
    <n v="6440"/>
    <x v="1"/>
    <s v="Brevard County"/>
    <x v="0"/>
    <x v="1"/>
    <m/>
    <m/>
    <n v="0"/>
    <n v="1"/>
    <n v="15"/>
    <n v="2.505410980696626"/>
    <n v="12.909410299014606"/>
    <n v="1.283325214564885"/>
    <n v="5842.6648296133317"/>
    <n v="12.909410299014606"/>
    <n v="1.283324080049657"/>
    <n v="5842.6648296133317"/>
    <m/>
    <m/>
  </r>
  <r>
    <n v="4636"/>
    <x v="1"/>
    <x v="2"/>
    <x v="3"/>
    <s v="62-304.520 (7), F.A.C."/>
    <x v="3"/>
    <x v="3"/>
    <x v="4"/>
    <x v="54"/>
    <s v="Emergent aquatic vegetation"/>
    <n v="6440"/>
    <x v="1"/>
    <s v="City of Palm Bay                       Brevard County"/>
    <x v="12"/>
    <x v="1"/>
    <m/>
    <m/>
    <n v="0"/>
    <n v="1"/>
    <n v="156"/>
    <n v="55.550328536058608"/>
    <n v="315.20206293573847"/>
    <n v="29.270271656816647"/>
    <n v="119792.28957584446"/>
    <n v="315.20206293573847"/>
    <n v="29.270245780625274"/>
    <n v="119792.28957584446"/>
    <m/>
    <m/>
  </r>
  <r>
    <n v="4637"/>
    <x v="1"/>
    <x v="2"/>
    <x v="3"/>
    <s v="62-304.520 (7), F.A.C."/>
    <x v="3"/>
    <x v="3"/>
    <x v="4"/>
    <x v="54"/>
    <s v="Emergent aquatic vegetation"/>
    <n v="6440"/>
    <x v="1"/>
    <s v="City of Sebastian                          Indian River County"/>
    <x v="25"/>
    <x v="1"/>
    <m/>
    <m/>
    <n v="0"/>
    <n v="1"/>
    <n v="45"/>
    <n v="4.3827017094835927"/>
    <n v="38.354520278086866"/>
    <n v="4.9816479370046158"/>
    <n v="16001.502577246885"/>
    <n v="38.354520278086866"/>
    <n v="4.9816435330114786"/>
    <n v="16001.502577246885"/>
    <m/>
    <m/>
  </r>
  <r>
    <n v="4638"/>
    <x v="1"/>
    <x v="2"/>
    <x v="3"/>
    <s v="62-304.520 (7), F.A.C."/>
    <x v="3"/>
    <x v="3"/>
    <x v="4"/>
    <x v="55"/>
    <s v="Mixed scrub-shrub wetland"/>
    <n v="3000"/>
    <x v="1"/>
    <s v="City of Sebastian                          Indian River County"/>
    <x v="25"/>
    <x v="1"/>
    <m/>
    <m/>
    <n v="0"/>
    <n v="1"/>
    <n v="46"/>
    <n v="10.642361210232712"/>
    <n v="64.228300227895517"/>
    <n v="6.1641304789096578"/>
    <n v="25996.08763060077"/>
    <n v="64.228300227895517"/>
    <n v="6.1641250295505987"/>
    <n v="25996.08763060077"/>
    <m/>
    <m/>
  </r>
  <r>
    <n v="4639"/>
    <x v="1"/>
    <x v="2"/>
    <x v="3"/>
    <s v="62-304.520 (7), F.A.C."/>
    <x v="3"/>
    <x v="3"/>
    <x v="4"/>
    <x v="55"/>
    <s v="Mixed scrub-shrub wetland"/>
    <n v="6460"/>
    <x v="1"/>
    <s v="Brevard County"/>
    <x v="0"/>
    <x v="1"/>
    <m/>
    <m/>
    <n v="0"/>
    <n v="1"/>
    <n v="1887"/>
    <n v="573.46519573368732"/>
    <n v="3141.2780632108252"/>
    <n v="292.79854581799412"/>
    <n v="1213586.5926858101"/>
    <n v="3141.2780632108252"/>
    <n v="292.79828697136287"/>
    <n v="1213586.5926858101"/>
    <m/>
    <m/>
  </r>
  <r>
    <n v="4640"/>
    <x v="1"/>
    <x v="2"/>
    <x v="3"/>
    <s v="62-304.520 (7), F.A.C."/>
    <x v="3"/>
    <x v="3"/>
    <x v="4"/>
    <x v="55"/>
    <s v="Mixed scrub-shrub wetland"/>
    <n v="6460"/>
    <x v="1"/>
    <s v="City of Fellsmere           Indian River County"/>
    <x v="24"/>
    <x v="1"/>
    <m/>
    <m/>
    <n v="0"/>
    <n v="1"/>
    <n v="35"/>
    <n v="7.2575553879324231"/>
    <n v="40.127804241199691"/>
    <n v="4.3780668677854671"/>
    <n v="16413.562919007592"/>
    <n v="40.127804241199691"/>
    <n v="4.3780629973842107"/>
    <n v="16413.562919007592"/>
    <m/>
    <m/>
  </r>
  <r>
    <n v="4641"/>
    <x v="1"/>
    <x v="2"/>
    <x v="3"/>
    <s v="62-304.520 (7), F.A.C."/>
    <x v="3"/>
    <x v="3"/>
    <x v="4"/>
    <x v="55"/>
    <s v="Mixed scrub-shrub wetland"/>
    <n v="6460"/>
    <x v="1"/>
    <s v="City of Palm Bay                       Brevard County"/>
    <x v="12"/>
    <x v="1"/>
    <m/>
    <m/>
    <n v="0"/>
    <n v="1"/>
    <n v="234"/>
    <n v="51.381337188971905"/>
    <n v="290.88427551015445"/>
    <n v="28.128824438218093"/>
    <n v="113180.96376353744"/>
    <n v="290.88427551015445"/>
    <n v="28.128799571115625"/>
    <n v="113180.96376353744"/>
    <m/>
    <m/>
  </r>
  <r>
    <n v="4642"/>
    <x v="1"/>
    <x v="2"/>
    <x v="3"/>
    <s v="62-304.520 (7), F.A.C."/>
    <x v="3"/>
    <x v="3"/>
    <x v="4"/>
    <x v="55"/>
    <s v="Mixed scrub-shrub wetland"/>
    <n v="6460"/>
    <x v="1"/>
    <s v="City of Sebastian                          Indian River County"/>
    <x v="25"/>
    <x v="1"/>
    <m/>
    <m/>
    <n v="0"/>
    <n v="1"/>
    <n v="52"/>
    <n v="6.7767032924553776"/>
    <n v="51.714826260220732"/>
    <n v="6.0514584912039178"/>
    <n v="22870.021164771671"/>
    <n v="51.714826260220732"/>
    <n v="6.0514531414517894"/>
    <n v="22870.021164771671"/>
    <m/>
    <m/>
  </r>
  <r>
    <n v="4643"/>
    <x v="1"/>
    <x v="2"/>
    <x v="3"/>
    <s v="62-304.520 (7), F.A.C."/>
    <x v="3"/>
    <x v="3"/>
    <x v="4"/>
    <x v="55"/>
    <s v="Mixed scrub-shrub wetland"/>
    <n v="6460"/>
    <x v="1"/>
    <s v="Indian River County"/>
    <x v="18"/>
    <x v="1"/>
    <m/>
    <m/>
    <n v="0"/>
    <n v="1"/>
    <n v="1093"/>
    <n v="276.46366743880913"/>
    <n v="1507.1771959819609"/>
    <n v="144.90910059431985"/>
    <n v="584632.14047989214"/>
    <n v="1507.1771959819609"/>
    <n v="144.90897248838141"/>
    <n v="584632.14047989214"/>
    <m/>
    <m/>
  </r>
  <r>
    <n v="4644"/>
    <x v="1"/>
    <x v="2"/>
    <x v="3"/>
    <s v="62-304.520 (7), F.A.C."/>
    <x v="3"/>
    <x v="3"/>
    <x v="4"/>
    <x v="55"/>
    <s v="Mixed scrub-shrub wetland"/>
    <n v="6460"/>
    <x v="1"/>
    <s v="Town of Grant-Valkaria             Brevard County"/>
    <x v="9"/>
    <x v="1"/>
    <m/>
    <m/>
    <n v="0"/>
    <n v="1"/>
    <n v="160"/>
    <n v="45.66270690750256"/>
    <n v="270.7931506605712"/>
    <n v="25.409114727329651"/>
    <n v="104666.14635040057"/>
    <n v="270.7931506605712"/>
    <n v="25.409092264568688"/>
    <n v="104666.14635040057"/>
    <m/>
    <m/>
  </r>
  <r>
    <n v="4645"/>
    <x v="1"/>
    <x v="2"/>
    <x v="3"/>
    <s v="62-304.520 (7), F.A.C."/>
    <x v="3"/>
    <x v="3"/>
    <x v="4"/>
    <x v="56"/>
    <s v="Non-vegetated Wetland"/>
    <n v="6500"/>
    <x v="1"/>
    <s v="Indian River County"/>
    <x v="18"/>
    <x v="1"/>
    <m/>
    <m/>
    <n v="0"/>
    <n v="1"/>
    <n v="26"/>
    <n v="2.4624638019727887"/>
    <n v="5.8314236354674485"/>
    <n v="0.61603660158835238"/>
    <n v="2465.1899243533398"/>
    <n v="5.8314236354674485"/>
    <n v="0.61603605698524122"/>
    <n v="2465.1899243533398"/>
    <m/>
    <m/>
  </r>
  <r>
    <n v="4646"/>
    <x v="1"/>
    <x v="2"/>
    <x v="3"/>
    <s v="62-304.520 (7), F.A.C."/>
    <x v="3"/>
    <x v="3"/>
    <x v="4"/>
    <x v="102"/>
    <s v="Tidal creek"/>
    <n v="6510"/>
    <x v="1"/>
    <s v="Brevard County"/>
    <x v="0"/>
    <x v="1"/>
    <m/>
    <m/>
    <n v="0"/>
    <n v="1"/>
    <n v="51"/>
    <n v="3.3822790917800649"/>
    <n v="20.125608296494001"/>
    <n v="2.6280025677694949"/>
    <n v="9410.879288111817"/>
    <n v="20.125608296494001"/>
    <n v="2.6280002445010888"/>
    <n v="9410.879288111817"/>
    <m/>
    <m/>
  </r>
  <r>
    <n v="4647"/>
    <x v="1"/>
    <x v="2"/>
    <x v="3"/>
    <s v="62-304.520 (7), F.A.C."/>
    <x v="3"/>
    <x v="3"/>
    <x v="4"/>
    <x v="102"/>
    <s v="Tidal creek"/>
    <n v="6510"/>
    <x v="1"/>
    <s v="City of Palm Bay                       Brevard County"/>
    <x v="12"/>
    <x v="1"/>
    <m/>
    <m/>
    <n v="0"/>
    <n v="1"/>
    <n v="6"/>
    <n v="0.43142834004233177"/>
    <n v="2.2699150239346424"/>
    <n v="0.29008842130593843"/>
    <n v="1055.6889087639433"/>
    <n v="2.2699150239346424"/>
    <n v="0.29008816485517552"/>
    <n v="1055.6889087639433"/>
    <m/>
    <m/>
  </r>
  <r>
    <n v="4648"/>
    <x v="1"/>
    <x v="2"/>
    <x v="3"/>
    <s v="62-304.520 (7), F.A.C."/>
    <x v="3"/>
    <x v="3"/>
    <x v="4"/>
    <x v="125"/>
    <s v="Sand other than beaches"/>
    <n v="3000"/>
    <x v="0"/>
    <s v="Indian River County"/>
    <x v="18"/>
    <x v="1"/>
    <m/>
    <m/>
    <n v="0"/>
    <n v="1"/>
    <n v="6"/>
    <n v="5.8761192481260896E-2"/>
    <n v="0.19240754328847745"/>
    <n v="2.4843588669900309E-2"/>
    <n v="86.673541766903909"/>
    <n v="0.19240754328847745"/>
    <n v="2.4843566707088864E-2"/>
    <n v="86.673541766903909"/>
    <m/>
    <m/>
  </r>
  <r>
    <n v="4649"/>
    <x v="1"/>
    <x v="2"/>
    <x v="3"/>
    <s v="62-304.520 (7), F.A.C."/>
    <x v="3"/>
    <x v="3"/>
    <x v="4"/>
    <x v="93"/>
    <s v="Rural land in transition without positive indicators of intended activity"/>
    <n v="3000"/>
    <x v="0"/>
    <s v="City of Sebastian                          Indian River County"/>
    <x v="25"/>
    <x v="1"/>
    <m/>
    <m/>
    <n v="0"/>
    <n v="1"/>
    <n v="18"/>
    <n v="0.50200577896455556"/>
    <n v="3.2420978927296678"/>
    <n v="0.42067374240345551"/>
    <n v="1638.4839520771473"/>
    <n v="3.2420978927296678"/>
    <n v="0.42067337050959619"/>
    <n v="1638.4839520771473"/>
    <m/>
    <m/>
  </r>
  <r>
    <n v="4650"/>
    <x v="1"/>
    <x v="2"/>
    <x v="3"/>
    <s v="62-304.520 (7), F.A.C."/>
    <x v="3"/>
    <x v="3"/>
    <x v="4"/>
    <x v="93"/>
    <s v="Rural land in transition without positive indicators of intended activity"/>
    <n v="3000"/>
    <x v="0"/>
    <s v="Indian River County"/>
    <x v="18"/>
    <x v="1"/>
    <m/>
    <m/>
    <n v="0"/>
    <n v="1"/>
    <n v="2"/>
    <n v="2.378813283105503E-4"/>
    <n v="1.4023252934703958E-3"/>
    <n v="1.5307281506754316E-4"/>
    <n v="0.64096384383992766"/>
    <n v="1.4023252934703958E-3"/>
    <n v="1.5307267974452729E-4"/>
    <n v="0.64096384383992766"/>
    <m/>
    <m/>
  </r>
  <r>
    <n v="4651"/>
    <x v="1"/>
    <x v="2"/>
    <x v="3"/>
    <s v="62-304.520 (7), F.A.C."/>
    <x v="3"/>
    <x v="3"/>
    <x v="4"/>
    <x v="18"/>
    <s v="Spoil areas"/>
    <n v="3000"/>
    <x v="0"/>
    <s v="City of Sebastian                          Indian River County"/>
    <x v="25"/>
    <x v="1"/>
    <m/>
    <m/>
    <n v="0"/>
    <n v="1"/>
    <n v="2"/>
    <n v="1.3689316582164849E-2"/>
    <n v="0.1171602879370946"/>
    <n v="1.5798910493632384E-2"/>
    <n v="56.598187957639624"/>
    <n v="0.1171602879370946"/>
    <n v="1.579889652670937E-2"/>
    <n v="56.598187957639624"/>
    <m/>
    <m/>
  </r>
  <r>
    <n v="4652"/>
    <x v="1"/>
    <x v="2"/>
    <x v="3"/>
    <s v="62-304.520 (7), F.A.C."/>
    <x v="3"/>
    <x v="3"/>
    <x v="4"/>
    <x v="108"/>
    <s v="Utilities"/>
    <n v="3000"/>
    <x v="0"/>
    <s v="City of Sebastian                          Indian River County"/>
    <x v="25"/>
    <x v="1"/>
    <m/>
    <m/>
    <n v="0"/>
    <n v="1"/>
    <n v="6"/>
    <n v="1.4442488392862406E-2"/>
    <n v="0.11521386234434536"/>
    <n v="1.6128245612348387E-2"/>
    <n v="56.394683085111296"/>
    <n v="0.11521386234434536"/>
    <n v="1.6128231354278797E-2"/>
    <n v="56.394683085111296"/>
    <m/>
    <m/>
  </r>
  <r>
    <n v="4653"/>
    <x v="1"/>
    <x v="2"/>
    <x v="3"/>
    <s v="62-304.520 (7), F.A.C."/>
    <x v="3"/>
    <x v="3"/>
    <x v="4"/>
    <x v="94"/>
    <s v="Sewage Treatment"/>
    <n v="3000"/>
    <x v="0"/>
    <s v="Indian River County"/>
    <x v="18"/>
    <x v="1"/>
    <m/>
    <m/>
    <n v="0"/>
    <n v="1"/>
    <n v="81"/>
    <n v="13.374783504329578"/>
    <n v="118.77640643831668"/>
    <n v="18.480597771472567"/>
    <n v="53103.461869853505"/>
    <n v="118.77640643831668"/>
    <n v="18.480581433821513"/>
    <n v="53103.461869853505"/>
    <m/>
    <m/>
  </r>
  <r>
    <n v="4654"/>
    <x v="1"/>
    <x v="2"/>
    <x v="3"/>
    <s v="62-304.520 (7), F.A.C."/>
    <x v="3"/>
    <x v="3"/>
    <x v="4"/>
    <x v="25"/>
    <s v="Surface Water Collection Basin"/>
    <n v="3000"/>
    <x v="0"/>
    <s v="City of Sebastian                          Indian River County"/>
    <x v="25"/>
    <x v="1"/>
    <m/>
    <m/>
    <n v="0"/>
    <n v="1"/>
    <n v="98"/>
    <n v="11.944295116639335"/>
    <n v="5.2840841362918898"/>
    <n v="0.43247192917969135"/>
    <n v="14798.322609641251"/>
    <n v="5.2840841362918898"/>
    <n v="0.43247154685572303"/>
    <n v="14798.322609641251"/>
    <m/>
    <m/>
  </r>
  <r>
    <n v="4655"/>
    <x v="1"/>
    <x v="2"/>
    <x v="3"/>
    <s v="62-304.520 (7), F.A.C."/>
    <x v="3"/>
    <x v="3"/>
    <x v="11"/>
    <x v="5"/>
    <s v="Residential, Low Density-Less than two dwelling units/acre"/>
    <n v="1100"/>
    <x v="0"/>
    <s v="Town of Grant-Valkaria             Brevard County"/>
    <x v="9"/>
    <x v="1"/>
    <m/>
    <m/>
    <n v="0"/>
    <n v="1"/>
    <n v="969"/>
    <n v="130.57168829800656"/>
    <n v="1037.205818763133"/>
    <n v="143.45869151791311"/>
    <n v="482045.57931131305"/>
    <n v="1037.205818763133"/>
    <n v="143.45856469419897"/>
    <n v="482045.57931131305"/>
    <n v="1037.205818763133"/>
    <n v="143.45856469419897"/>
  </r>
  <r>
    <n v="4656"/>
    <x v="1"/>
    <x v="2"/>
    <x v="3"/>
    <s v="62-304.520 (7), F.A.C."/>
    <x v="3"/>
    <x v="3"/>
    <x v="11"/>
    <x v="6"/>
    <s v="Residential, Rural &lt; or = 0.5 dwelling units/acre"/>
    <n v="1180"/>
    <x v="0"/>
    <s v="Town of Grant-Valkaria             Brevard County"/>
    <x v="9"/>
    <x v="1"/>
    <m/>
    <m/>
    <n v="0"/>
    <n v="1"/>
    <n v="18"/>
    <n v="3.3125996076168112"/>
    <n v="23.123873114346228"/>
    <n v="3.1685274552841505"/>
    <n v="11915.720018716485"/>
    <n v="23.123873114346228"/>
    <n v="3.1685246541682717"/>
    <n v="11915.720018716485"/>
    <n v="23.123873114346228"/>
    <n v="3.1685246541682717"/>
  </r>
  <r>
    <n v="4657"/>
    <x v="1"/>
    <x v="2"/>
    <x v="3"/>
    <s v="62-304.520 (7), F.A.C."/>
    <x v="3"/>
    <x v="3"/>
    <x v="11"/>
    <x v="7"/>
    <s v="Low Density Under Construction"/>
    <n v="1190"/>
    <x v="0"/>
    <s v="Town of Grant-Valkaria             Brevard County"/>
    <x v="9"/>
    <x v="1"/>
    <m/>
    <m/>
    <n v="0"/>
    <n v="1"/>
    <n v="365"/>
    <n v="160.60526002164161"/>
    <n v="1067.9703645682716"/>
    <n v="144.85426184953789"/>
    <n v="577997.10406644584"/>
    <n v="1067.9703645682716"/>
    <n v="144.85413379207924"/>
    <n v="577997.10406644584"/>
    <n v="1067.9703645682716"/>
    <n v="144.85413379207924"/>
  </r>
  <r>
    <n v="4658"/>
    <x v="1"/>
    <x v="2"/>
    <x v="3"/>
    <s v="62-304.520 (7), F.A.C."/>
    <x v="3"/>
    <x v="3"/>
    <x v="11"/>
    <x v="8"/>
    <s v="Residential, Medium Density-Two-five dwellingunits per acre"/>
    <n v="1200"/>
    <x v="0"/>
    <s v="Town of Grant-Valkaria             Brevard County"/>
    <x v="9"/>
    <x v="1"/>
    <m/>
    <m/>
    <n v="0"/>
    <n v="1"/>
    <n v="61"/>
    <n v="10.192450332949527"/>
    <n v="83.089369352027575"/>
    <n v="12.134512892277064"/>
    <n v="35997.2327895282"/>
    <n v="83.089369352027575"/>
    <n v="12.134502164840649"/>
    <n v="35997.2327895282"/>
    <n v="83.089369352027575"/>
    <n v="12.134502164840649"/>
  </r>
  <r>
    <n v="4659"/>
    <x v="1"/>
    <x v="2"/>
    <x v="3"/>
    <s v="62-304.520 (7), F.A.C."/>
    <x v="3"/>
    <x v="3"/>
    <x v="11"/>
    <x v="9"/>
    <s v="Fixed Single Family Units"/>
    <n v="1210"/>
    <x v="0"/>
    <s v="Town of Grant-Valkaria             Brevard County"/>
    <x v="9"/>
    <x v="1"/>
    <m/>
    <m/>
    <n v="0"/>
    <n v="1"/>
    <n v="2980"/>
    <n v="701.22096141861289"/>
    <n v="6361.6409117093117"/>
    <n v="919.25452492057627"/>
    <n v="2679754.9638771066"/>
    <n v="6361.6409117093117"/>
    <n v="919.25371225965387"/>
    <n v="2679754.9638771066"/>
    <n v="6361.6409117093117"/>
    <n v="919.25371225965387"/>
  </r>
  <r>
    <n v="4660"/>
    <x v="1"/>
    <x v="2"/>
    <x v="3"/>
    <s v="62-304.520 (7), F.A.C."/>
    <x v="3"/>
    <x v="3"/>
    <x v="11"/>
    <x v="62"/>
    <s v="Residential, High Density"/>
    <n v="1300"/>
    <x v="0"/>
    <s v="Town of Grant-Valkaria             Brevard County"/>
    <x v="9"/>
    <x v="1"/>
    <m/>
    <m/>
    <n v="0"/>
    <n v="1"/>
    <n v="51"/>
    <n v="11.590131661038633"/>
    <n v="94.213011705726302"/>
    <n v="15.344778526519862"/>
    <n v="44853.011534190147"/>
    <n v="94.213011705726302"/>
    <n v="15.344764961069211"/>
    <n v="44853.011534190147"/>
    <n v="94.213011705726302"/>
    <n v="15.344764961069211"/>
  </r>
  <r>
    <n v="4661"/>
    <x v="1"/>
    <x v="2"/>
    <x v="3"/>
    <s v="62-304.520 (7), F.A.C."/>
    <x v="3"/>
    <x v="3"/>
    <x v="11"/>
    <x v="80"/>
    <s v="Fixed Single Family Units"/>
    <n v="1310"/>
    <x v="0"/>
    <s v="Town of Grant-Valkaria             Brevard County"/>
    <x v="9"/>
    <x v="1"/>
    <m/>
    <m/>
    <n v="0"/>
    <n v="1"/>
    <n v="16"/>
    <n v="3.4938651979291349"/>
    <n v="38.118460339924397"/>
    <n v="6.9309172749148988"/>
    <n v="13388.941404231065"/>
    <n v="38.118460339924397"/>
    <n v="6.9309111476830125"/>
    <n v="13388.941404231065"/>
    <n v="38.118460339924397"/>
    <n v="6.9309111476830125"/>
  </r>
  <r>
    <n v="4662"/>
    <x v="1"/>
    <x v="2"/>
    <x v="3"/>
    <s v="62-304.520 (7), F.A.C."/>
    <x v="3"/>
    <x v="3"/>
    <x v="11"/>
    <x v="63"/>
    <s v="Mobile Home Units"/>
    <n v="1320"/>
    <x v="0"/>
    <s v="Town of Grant-Valkaria             Brevard County"/>
    <x v="9"/>
    <x v="1"/>
    <m/>
    <m/>
    <n v="0"/>
    <n v="1"/>
    <n v="31"/>
    <n v="0.92291620297222932"/>
    <n v="5.5963844305584418"/>
    <n v="0.89753826672558323"/>
    <n v="3099.8970466329733"/>
    <n v="5.5963844305584418"/>
    <n v="0.89753747326277533"/>
    <n v="3099.8970466329733"/>
    <n v="5.5963844305584418"/>
    <n v="0.89753747326277533"/>
  </r>
  <r>
    <n v="4663"/>
    <x v="1"/>
    <x v="2"/>
    <x v="3"/>
    <s v="62-304.520 (7), F.A.C."/>
    <x v="3"/>
    <x v="3"/>
    <x v="11"/>
    <x v="10"/>
    <s v="Residential, High density; Multiple Dwelling Units, Low Rise &lt;Two stories or less&gt;"/>
    <n v="1330"/>
    <x v="0"/>
    <s v="Town of Grant-Valkaria             Brevard County"/>
    <x v="9"/>
    <x v="1"/>
    <m/>
    <m/>
    <n v="0"/>
    <n v="1"/>
    <n v="43"/>
    <n v="6.2246413096834257"/>
    <n v="58.790919826469292"/>
    <n v="9.9214728986711727"/>
    <n v="22646.366433389816"/>
    <n v="58.790919826469292"/>
    <n v="9.9214641276582434"/>
    <n v="22646.366433389816"/>
    <n v="58.790919826469292"/>
    <n v="9.9214641276582434"/>
  </r>
  <r>
    <n v="4664"/>
    <x v="1"/>
    <x v="2"/>
    <x v="3"/>
    <s v="62-304.520 (7), F.A.C."/>
    <x v="3"/>
    <x v="3"/>
    <x v="11"/>
    <x v="11"/>
    <s v="Commercial and Services"/>
    <n v="1400"/>
    <x v="0"/>
    <s v="Town of Grant-Valkaria             Brevard County"/>
    <x v="9"/>
    <x v="1"/>
    <m/>
    <m/>
    <n v="0"/>
    <n v="1"/>
    <n v="38"/>
    <n v="1.7531747697277622"/>
    <n v="15.865870518643407"/>
    <n v="2.2484829241963431"/>
    <n v="6329.899386472086"/>
    <n v="15.865870518643407"/>
    <n v="2.2484809364397824"/>
    <n v="6329.899386472086"/>
    <n v="15.865870518643407"/>
    <n v="2.2484809364397824"/>
  </r>
  <r>
    <n v="4665"/>
    <x v="1"/>
    <x v="2"/>
    <x v="3"/>
    <s v="62-304.520 (7), F.A.C."/>
    <x v="3"/>
    <x v="3"/>
    <x v="11"/>
    <x v="64"/>
    <s v="Retail Sales and Services"/>
    <n v="1410"/>
    <x v="0"/>
    <s v="Town of Grant-Valkaria             Brevard County"/>
    <x v="9"/>
    <x v="1"/>
    <m/>
    <m/>
    <n v="0"/>
    <n v="1"/>
    <n v="71"/>
    <n v="21.878433715399609"/>
    <n v="212.00622330196285"/>
    <n v="28.664086643711638"/>
    <n v="85747.334839588526"/>
    <n v="212.00622330196285"/>
    <n v="28.664061303414137"/>
    <n v="85747.334839588526"/>
    <n v="212.00622330196285"/>
    <n v="28.664061303414137"/>
  </r>
  <r>
    <n v="4666"/>
    <x v="1"/>
    <x v="2"/>
    <x v="3"/>
    <s v="62-304.520 (7), F.A.C."/>
    <x v="3"/>
    <x v="3"/>
    <x v="11"/>
    <x v="65"/>
    <s v="Wholesale Sales and Services &lt;Excluding warehouses associated with industrial use&gt;"/>
    <n v="1420"/>
    <x v="0"/>
    <s v="Town of Grant-Valkaria             Brevard County"/>
    <x v="9"/>
    <x v="1"/>
    <m/>
    <m/>
    <n v="0"/>
    <n v="1"/>
    <n v="43"/>
    <n v="12.598032353573135"/>
    <n v="118.6052292566179"/>
    <n v="16.036721718270019"/>
    <n v="49871.061032292557"/>
    <n v="118.6052292566179"/>
    <n v="16.036707541111536"/>
    <n v="49871.061032292557"/>
    <n v="118.6052292566179"/>
    <n v="16.036707541111536"/>
  </r>
  <r>
    <n v="4667"/>
    <x v="1"/>
    <x v="2"/>
    <x v="3"/>
    <s v="62-304.520 (7), F.A.C."/>
    <x v="3"/>
    <x v="3"/>
    <x v="11"/>
    <x v="67"/>
    <s v="Tourist Services"/>
    <n v="1450"/>
    <x v="0"/>
    <s v="Town of Grant-Valkaria             Brevard County"/>
    <x v="9"/>
    <x v="1"/>
    <m/>
    <m/>
    <n v="0"/>
    <n v="1"/>
    <n v="4"/>
    <n v="0.39857371450882817"/>
    <n v="3.8519429929797582"/>
    <n v="0.51309372712581336"/>
    <n v="1395.743592160559"/>
    <n v="3.8519429929797582"/>
    <n v="0.51309327352867262"/>
    <n v="1395.743592160559"/>
    <n v="3.8519429929797582"/>
    <n v="0.51309327352867262"/>
  </r>
  <r>
    <n v="4668"/>
    <x v="1"/>
    <x v="2"/>
    <x v="3"/>
    <s v="62-304.520 (7), F.A.C."/>
    <x v="3"/>
    <x v="3"/>
    <x v="11"/>
    <x v="68"/>
    <s v="Other Light Industrial"/>
    <n v="1550"/>
    <x v="0"/>
    <s v="Town of Grant-Valkaria             Brevard County"/>
    <x v="9"/>
    <x v="1"/>
    <m/>
    <m/>
    <n v="0"/>
    <n v="1"/>
    <n v="9"/>
    <n v="1.851235821153141"/>
    <n v="16.378221045298496"/>
    <n v="2.3525346009724766"/>
    <n v="7224.4360012426332"/>
    <n v="16.378221045298496"/>
    <n v="2.3525325212297177"/>
    <n v="7224.4360012426332"/>
    <n v="16.378221045298496"/>
    <n v="2.3525325212297177"/>
  </r>
  <r>
    <n v="4669"/>
    <x v="1"/>
    <x v="2"/>
    <x v="3"/>
    <s v="62-304.520 (7), F.A.C."/>
    <x v="3"/>
    <x v="3"/>
    <x v="11"/>
    <x v="14"/>
    <s v="Governmental"/>
    <n v="1750"/>
    <x v="0"/>
    <s v="Town of Grant-Valkaria             Brevard County"/>
    <x v="9"/>
    <x v="1"/>
    <m/>
    <m/>
    <n v="0"/>
    <n v="1"/>
    <n v="10"/>
    <n v="2.8906453021199443"/>
    <n v="20.166668952827234"/>
    <n v="2.7281316510713309"/>
    <n v="10220.897602416897"/>
    <n v="20.166668952827234"/>
    <n v="2.7281292392844665"/>
    <n v="10220.897602416897"/>
    <n v="20.166668952827234"/>
    <n v="2.7281292392844665"/>
  </r>
  <r>
    <n v="4670"/>
    <x v="1"/>
    <x v="2"/>
    <x v="3"/>
    <s v="62-304.520 (7), F.A.C."/>
    <x v="3"/>
    <x v="3"/>
    <x v="11"/>
    <x v="16"/>
    <s v="Parks and Zoos"/>
    <n v="1850"/>
    <x v="0"/>
    <s v="Town of Grant-Valkaria             Brevard County"/>
    <x v="9"/>
    <x v="1"/>
    <m/>
    <m/>
    <n v="0"/>
    <n v="1"/>
    <n v="7"/>
    <n v="0.1023590251992068"/>
    <n v="0.45720065629202455"/>
    <n v="6.1570817442306365E-2"/>
    <n v="227.56231483682575"/>
    <n v="0.45720065629202455"/>
    <n v="6.1570763011029594E-2"/>
    <n v="227.56231483682575"/>
    <n v="0.45720065629202455"/>
    <n v="6.1570763011029594E-2"/>
  </r>
  <r>
    <n v="4671"/>
    <x v="1"/>
    <x v="2"/>
    <x v="3"/>
    <s v="62-304.520 (7), F.A.C."/>
    <x v="3"/>
    <x v="3"/>
    <x v="11"/>
    <x v="0"/>
    <s v="Improved Pasture"/>
    <n v="1000"/>
    <x v="0"/>
    <s v="Town of Grant-Valkaria             Brevard County"/>
    <x v="9"/>
    <x v="1"/>
    <s v="Not Ag"/>
    <m/>
    <n v="0"/>
    <n v="1"/>
    <n v="19"/>
    <n v="5.5835674825100838"/>
    <n v="31.340085146733625"/>
    <n v="4.4506087022841871"/>
    <n v="14152.834604477197"/>
    <n v="31.340085146733625"/>
    <n v="4.450604767752802"/>
    <n v="14152.834604477197"/>
    <n v="31.340085146733625"/>
    <n v="4.450604767752802"/>
  </r>
  <r>
    <n v="4672"/>
    <x v="1"/>
    <x v="2"/>
    <x v="3"/>
    <s v="62-304.520 (7), F.A.C."/>
    <x v="3"/>
    <x v="3"/>
    <x v="11"/>
    <x v="125"/>
    <s v="Sand other than beaches"/>
    <n v="7200"/>
    <x v="0"/>
    <s v="Town of Grant-Valkaria             Brevard County"/>
    <x v="9"/>
    <x v="1"/>
    <m/>
    <m/>
    <n v="0"/>
    <n v="1"/>
    <n v="13"/>
    <n v="3.1913722984120163"/>
    <n v="13.52504463617691"/>
    <n v="1.7786993305412861"/>
    <n v="6823.0635035858086"/>
    <n v="13.52504463617691"/>
    <n v="1.7786977580938268"/>
    <n v="6823.0635035858086"/>
    <n v="13.52504463617691"/>
    <n v="1.7786977580938268"/>
  </r>
  <r>
    <n v="4673"/>
    <x v="1"/>
    <x v="2"/>
    <x v="3"/>
    <s v="62-304.520 (7), F.A.C."/>
    <x v="3"/>
    <x v="3"/>
    <x v="11"/>
    <x v="75"/>
    <s v="Disturbed land"/>
    <n v="7400"/>
    <x v="0"/>
    <s v="Town of Grant-Valkaria             Brevard County"/>
    <x v="9"/>
    <x v="1"/>
    <m/>
    <m/>
    <n v="0"/>
    <n v="1"/>
    <n v="94"/>
    <n v="18.571270478620907"/>
    <n v="95.232765501444121"/>
    <n v="11.285257288597617"/>
    <n v="49108.86050064992"/>
    <n v="95.232765501444121"/>
    <n v="11.285247311940042"/>
    <n v="49108.86050064992"/>
    <n v="95.232765501444121"/>
    <n v="11.285247311940042"/>
  </r>
  <r>
    <n v="4674"/>
    <x v="1"/>
    <x v="2"/>
    <x v="3"/>
    <s v="62-304.520 (7), F.A.C."/>
    <x v="3"/>
    <x v="3"/>
    <x v="11"/>
    <x v="18"/>
    <s v="Spoil areas"/>
    <n v="7430"/>
    <x v="0"/>
    <s v="Town of Grant-Valkaria             Brevard County"/>
    <x v="9"/>
    <x v="1"/>
    <m/>
    <m/>
    <n v="0"/>
    <n v="1"/>
    <n v="8"/>
    <n v="1.6469557927373717"/>
    <n v="7.5333225701453124"/>
    <n v="1.0157829733215489"/>
    <n v="3828.6127160525434"/>
    <n v="7.5333225701453124"/>
    <n v="1.0157820753252838"/>
    <n v="3828.6127160525434"/>
    <n v="7.5333225701453124"/>
    <n v="1.0157820753252838"/>
  </r>
  <r>
    <n v="4675"/>
    <x v="1"/>
    <x v="2"/>
    <x v="3"/>
    <s v="62-304.520 (7), F.A.C."/>
    <x v="3"/>
    <x v="3"/>
    <x v="11"/>
    <x v="20"/>
    <s v="Roads and Highways"/>
    <n v="8140"/>
    <x v="0"/>
    <s v="Town of Grant-Valkaria             Brevard County"/>
    <x v="9"/>
    <x v="1"/>
    <m/>
    <m/>
    <n v="0"/>
    <n v="1"/>
    <n v="24"/>
    <n v="6.2101922135336364E-2"/>
    <n v="0.46290034596488189"/>
    <n v="6.2987857856525428E-2"/>
    <n v="199.01411044724802"/>
    <n v="0.46290034596488189"/>
    <n v="6.2987802172523477E-2"/>
    <n v="199.01411044724802"/>
    <n v="0.46290034596488189"/>
    <n v="6.2987802172523477E-2"/>
  </r>
  <r>
    <n v="4676"/>
    <x v="1"/>
    <x v="2"/>
    <x v="3"/>
    <s v="62-304.520 (7), F.A.C."/>
    <x v="3"/>
    <x v="3"/>
    <x v="11"/>
    <x v="22"/>
    <s v="Electrical power transmission lines"/>
    <n v="8320"/>
    <x v="0"/>
    <s v="Town of Grant-Valkaria             Brevard County"/>
    <x v="9"/>
    <x v="1"/>
    <m/>
    <m/>
    <n v="0"/>
    <n v="1"/>
    <n v="132"/>
    <n v="13.123057209893656"/>
    <n v="68.485806672410817"/>
    <n v="7.6897739014064932"/>
    <n v="31954.750880373398"/>
    <n v="68.485806672410817"/>
    <n v="7.6897671033123851"/>
    <n v="31954.750880373398"/>
    <n v="68.485806672410817"/>
    <n v="7.6897671033123851"/>
  </r>
  <r>
    <n v="4677"/>
    <x v="1"/>
    <x v="2"/>
    <x v="3"/>
    <s v="62-304.520 (7), F.A.C."/>
    <x v="3"/>
    <x v="3"/>
    <x v="11"/>
    <x v="77"/>
    <s v="Water supply plants"/>
    <n v="8330"/>
    <x v="0"/>
    <s v="Town of Grant-Valkaria             Brevard County"/>
    <x v="9"/>
    <x v="1"/>
    <m/>
    <m/>
    <n v="0"/>
    <n v="1"/>
    <n v="94"/>
    <n v="10.319307645516004"/>
    <n v="71.303730670096598"/>
    <n v="9.2044204872910509"/>
    <n v="34735.222762964455"/>
    <n v="71.303730670096598"/>
    <n v="9.2044123501835813"/>
    <n v="34735.222762964455"/>
    <n v="71.303730670096598"/>
    <n v="9.2044123501835813"/>
  </r>
  <r>
    <n v="4678"/>
    <x v="1"/>
    <x v="2"/>
    <x v="3"/>
    <s v="62-304.520 (7), F.A.C."/>
    <x v="3"/>
    <x v="3"/>
    <x v="11"/>
    <x v="25"/>
    <s v="Surface Water Collection Basin"/>
    <n v="8370"/>
    <x v="0"/>
    <s v="Town of Grant-Valkaria             Brevard County"/>
    <x v="9"/>
    <x v="1"/>
    <m/>
    <m/>
    <n v="0"/>
    <n v="1"/>
    <n v="145"/>
    <n v="15.701522803123924"/>
    <n v="17.172193141812404"/>
    <n v="2.3638907282801989"/>
    <n v="30147.605750455557"/>
    <n v="17.172193141812404"/>
    <n v="2.3638886384981284"/>
    <n v="30147.605750455557"/>
    <n v="17.172193141812404"/>
    <n v="2.3638886384981284"/>
  </r>
  <r>
    <n v="4679"/>
    <x v="1"/>
    <x v="2"/>
    <x v="3"/>
    <s v="62-304.520 (7), F.A.C."/>
    <x v="3"/>
    <x v="3"/>
    <x v="31"/>
    <x v="5"/>
    <s v="Residential, Low Density-Less than two dwelling units/acre"/>
    <n v="1100"/>
    <x v="0"/>
    <s v="Town of Orchid                     Indian River County"/>
    <x v="29"/>
    <x v="1"/>
    <m/>
    <m/>
    <n v="0"/>
    <n v="1"/>
    <n v="166"/>
    <n v="15.676852560416554"/>
    <n v="118.60530228444767"/>
    <n v="16.554650604763754"/>
    <n v="60707.45989082216"/>
    <n v="118.60530228444767"/>
    <n v="16.554635969733631"/>
    <n v="60707.45989082216"/>
    <n v="118.60530228444767"/>
    <n v="16.554635969733631"/>
  </r>
  <r>
    <n v="4680"/>
    <x v="1"/>
    <x v="2"/>
    <x v="3"/>
    <s v="62-304.520 (7), F.A.C."/>
    <x v="3"/>
    <x v="3"/>
    <x v="31"/>
    <x v="6"/>
    <s v="Residential, Rural &lt; or = 0.5 dwelling units/acre"/>
    <n v="1180"/>
    <x v="0"/>
    <s v="Town of Orchid                     Indian River County"/>
    <x v="29"/>
    <x v="1"/>
    <m/>
    <m/>
    <n v="0"/>
    <n v="1"/>
    <n v="12"/>
    <n v="1.8567120607121701"/>
    <n v="11.874429417342766"/>
    <n v="1.5814499174169789"/>
    <n v="6083.7225354512457"/>
    <n v="11.874429417342766"/>
    <n v="1.5814485193465686"/>
    <n v="6083.7225354512457"/>
    <n v="11.874429417342766"/>
    <n v="1.5814485193465686"/>
  </r>
  <r>
    <n v="4681"/>
    <x v="1"/>
    <x v="2"/>
    <x v="3"/>
    <s v="62-304.520 (7), F.A.C."/>
    <x v="3"/>
    <x v="3"/>
    <x v="31"/>
    <x v="8"/>
    <s v="Residential, Medium Density-Two-five dwellingunits per acre"/>
    <n v="1200"/>
    <x v="0"/>
    <s v="Town of Orchid                     Indian River County"/>
    <x v="29"/>
    <x v="1"/>
    <m/>
    <m/>
    <n v="0"/>
    <n v="1"/>
    <n v="300"/>
    <n v="26.228342536057529"/>
    <n v="205.0889526530818"/>
    <n v="29.656544599752337"/>
    <n v="100667.59341065778"/>
    <n v="205.0889526530818"/>
    <n v="29.65651838207889"/>
    <n v="100667.59341065778"/>
    <n v="205.0889526530818"/>
    <n v="29.65651838207889"/>
  </r>
  <r>
    <n v="4682"/>
    <x v="1"/>
    <x v="2"/>
    <x v="3"/>
    <s v="62-304.520 (7), F.A.C."/>
    <x v="3"/>
    <x v="3"/>
    <x v="31"/>
    <x v="9"/>
    <s v="Fixed Single Family Units"/>
    <n v="1210"/>
    <x v="0"/>
    <s v="Town of Orchid                     Indian River County"/>
    <x v="29"/>
    <x v="1"/>
    <m/>
    <m/>
    <n v="0"/>
    <n v="1"/>
    <n v="1245"/>
    <n v="144.76938563612089"/>
    <n v="1092.0525059003464"/>
    <n v="154.80178797228422"/>
    <n v="557669.12920794357"/>
    <n v="1092.0525059003464"/>
    <n v="154.80165112078058"/>
    <n v="557669.12920794357"/>
    <n v="1092.0525059003464"/>
    <n v="154.80165112078058"/>
  </r>
  <r>
    <n v="4683"/>
    <x v="1"/>
    <x v="2"/>
    <x v="3"/>
    <s v="62-304.520 (7), F.A.C."/>
    <x v="3"/>
    <x v="3"/>
    <x v="31"/>
    <x v="81"/>
    <s v="Residential, High density; Multiple Dwelling Units, High Rise &lt;Three stories or more&gt;"/>
    <n v="1340"/>
    <x v="0"/>
    <s v="Town of Orchid                     Indian River County"/>
    <x v="29"/>
    <x v="1"/>
    <m/>
    <m/>
    <n v="0"/>
    <n v="1"/>
    <n v="88"/>
    <n v="14.667547563998125"/>
    <n v="162.26412775301699"/>
    <n v="30.315220436535295"/>
    <n v="58399.646278930668"/>
    <n v="162.26412775301699"/>
    <n v="30.315193636563805"/>
    <n v="58399.646278930668"/>
    <n v="162.26412775301699"/>
    <n v="30.315193636563805"/>
  </r>
  <r>
    <n v="4684"/>
    <x v="1"/>
    <x v="2"/>
    <x v="3"/>
    <s v="62-304.520 (7), F.A.C."/>
    <x v="3"/>
    <x v="3"/>
    <x v="31"/>
    <x v="11"/>
    <s v="Commercial and Services"/>
    <n v="1400"/>
    <x v="0"/>
    <s v="Town of Orchid                     Indian River County"/>
    <x v="29"/>
    <x v="1"/>
    <m/>
    <m/>
    <n v="0"/>
    <n v="1"/>
    <n v="6"/>
    <n v="1.0909278553228205"/>
    <n v="7.9765480088912035"/>
    <n v="1.073840150003605"/>
    <n v="4074.7009709533122"/>
    <n v="7.9765480088912035"/>
    <n v="1.0738392006822735"/>
    <n v="4074.7009709533122"/>
    <n v="7.9765480088912035"/>
    <n v="1.0738392006822735"/>
  </r>
  <r>
    <n v="4685"/>
    <x v="1"/>
    <x v="2"/>
    <x v="3"/>
    <s v="62-304.520 (7), F.A.C."/>
    <x v="3"/>
    <x v="3"/>
    <x v="31"/>
    <x v="66"/>
    <s v="Professional Services"/>
    <n v="1430"/>
    <x v="0"/>
    <s v="Town of Orchid                     Indian River County"/>
    <x v="29"/>
    <x v="1"/>
    <m/>
    <m/>
    <n v="0"/>
    <n v="1"/>
    <n v="10"/>
    <n v="1.7049368617355136"/>
    <n v="13.055599663555448"/>
    <n v="1.7834154485034557"/>
    <n v="6106.4282408072777"/>
    <n v="13.055599663555448"/>
    <n v="1.7834138718867436"/>
    <n v="6106.4282408072777"/>
    <n v="13.055599663555448"/>
    <n v="1.7834138718867436"/>
  </r>
  <r>
    <n v="4686"/>
    <x v="1"/>
    <x v="2"/>
    <x v="3"/>
    <s v="62-304.520 (7), F.A.C."/>
    <x v="3"/>
    <x v="3"/>
    <x v="31"/>
    <x v="14"/>
    <s v="Governmental"/>
    <n v="1750"/>
    <x v="0"/>
    <s v="Town of Orchid                     Indian River County"/>
    <x v="29"/>
    <x v="1"/>
    <m/>
    <m/>
    <n v="0"/>
    <n v="1"/>
    <n v="7"/>
    <n v="0.28449714953020006"/>
    <n v="2.210671534434085"/>
    <n v="0.29343830990361203"/>
    <n v="1021.6008416256807"/>
    <n v="2.210671534434085"/>
    <n v="0.29343805049140165"/>
    <n v="1021.6008416256807"/>
    <n v="2.210671534434085"/>
    <n v="0.29343805049140165"/>
  </r>
  <r>
    <n v="4687"/>
    <x v="1"/>
    <x v="2"/>
    <x v="3"/>
    <s v="62-304.520 (7), F.A.C."/>
    <x v="3"/>
    <x v="3"/>
    <x v="31"/>
    <x v="124"/>
    <s v="Swimming Beach"/>
    <n v="1810"/>
    <x v="0"/>
    <s v="Town of Orchid                     Indian River County"/>
    <x v="29"/>
    <x v="1"/>
    <m/>
    <m/>
    <n v="0"/>
    <n v="1"/>
    <n v="2"/>
    <n v="5.6532828918283803E-2"/>
    <n v="0.28214116826526059"/>
    <n v="3.8885718197550087E-2"/>
    <n v="142.42258794934241"/>
    <n v="0.28214116826526059"/>
    <n v="3.8885683820886405E-2"/>
    <n v="142.42258794934241"/>
    <n v="0.28214116826526059"/>
    <n v="3.8885683820886405E-2"/>
  </r>
  <r>
    <n v="4688"/>
    <x v="1"/>
    <x v="2"/>
    <x v="3"/>
    <s v="62-304.520 (7), F.A.C."/>
    <x v="3"/>
    <x v="3"/>
    <x v="31"/>
    <x v="15"/>
    <s v="Golf Course"/>
    <n v="1820"/>
    <x v="0"/>
    <s v="Town of Orchid                     Indian River County"/>
    <x v="29"/>
    <x v="1"/>
    <m/>
    <m/>
    <n v="0"/>
    <n v="1"/>
    <n v="439"/>
    <n v="141.92143740995888"/>
    <n v="898.28480805148456"/>
    <n v="126.3053290844834"/>
    <n v="504814.05111565598"/>
    <n v="898.28480805148456"/>
    <n v="126.30521742508681"/>
    <n v="504814.05111565598"/>
    <n v="898.28480805148456"/>
    <n v="126.30521742508681"/>
  </r>
  <r>
    <n v="4689"/>
    <x v="1"/>
    <x v="2"/>
    <x v="3"/>
    <s v="62-304.520 (7), F.A.C."/>
    <x v="3"/>
    <x v="3"/>
    <x v="31"/>
    <x v="16"/>
    <s v="Parks and Zoos"/>
    <n v="1850"/>
    <x v="0"/>
    <s v="Town of Orchid                     Indian River County"/>
    <x v="29"/>
    <x v="1"/>
    <m/>
    <m/>
    <n v="0"/>
    <n v="1"/>
    <n v="20"/>
    <n v="4.6055952404058216"/>
    <n v="35.217362507342941"/>
    <n v="4.7254945596328"/>
    <n v="17842.348845315351"/>
    <n v="35.217362507342941"/>
    <n v="4.7254903820903742"/>
    <n v="17842.348845315351"/>
    <n v="35.217362507342941"/>
    <n v="4.7254903820903742"/>
  </r>
  <r>
    <n v="4690"/>
    <x v="1"/>
    <x v="2"/>
    <x v="3"/>
    <s v="62-304.520 (7), F.A.C."/>
    <x v="3"/>
    <x v="3"/>
    <x v="30"/>
    <x v="122"/>
    <s v="Aquaculture"/>
    <n v="2000"/>
    <x v="0"/>
    <s v="VLWCD                         City of Fellsmere           Indian River County"/>
    <x v="26"/>
    <x v="0"/>
    <m/>
    <m/>
    <n v="0"/>
    <n v="1"/>
    <n v="6"/>
    <n v="0.57139862252520213"/>
    <n v="4.2259155899783112"/>
    <n v="0.56729884979357015"/>
    <n v="2007.7659983626227"/>
    <n v="4.2259155899783112"/>
    <n v="0.56729834827674808"/>
    <n v="2007.7659983626227"/>
    <n v="4.2259155899783112"/>
    <n v="0.56729834827674808"/>
  </r>
  <r>
    <n v="4691"/>
    <x v="1"/>
    <x v="2"/>
    <x v="3"/>
    <s v="62-304.520 (7), F.A.C."/>
    <x v="3"/>
    <x v="3"/>
    <x v="30"/>
    <x v="122"/>
    <s v="Aquaculture"/>
    <n v="2540"/>
    <x v="0"/>
    <s v="VLWCD                         City of Fellsmere           Indian River County"/>
    <x v="26"/>
    <x v="0"/>
    <m/>
    <m/>
    <n v="0"/>
    <n v="1"/>
    <n v="1"/>
    <n v="9.5722437353616995E-6"/>
    <n v="6.4764741536620226E-5"/>
    <n v="7.8019559811229903E-6"/>
    <n v="2.9723573481720666E-2"/>
    <n v="6.4764741536620226E-5"/>
    <n v="7.8019490838548994E-6"/>
    <n v="2.9723573481720666E-2"/>
    <n v="6.4764741536620226E-5"/>
    <n v="7.8019490838548994E-6"/>
  </r>
  <r>
    <n v="4692"/>
    <x v="1"/>
    <x v="2"/>
    <x v="3"/>
    <s v="62-304.520 (7), F.A.C."/>
    <x v="3"/>
    <x v="3"/>
    <x v="30"/>
    <x v="28"/>
    <s v="Pine flatwoods"/>
    <n v="1000"/>
    <x v="1"/>
    <s v="VLWCD                         City of Fellsmere           Indian River County"/>
    <x v="26"/>
    <x v="1"/>
    <m/>
    <m/>
    <n v="0"/>
    <n v="1"/>
    <n v="1"/>
    <n v="1.18527238187032E-4"/>
    <n v="8.7371811472638952E-4"/>
    <n v="1.1654824230167674E-4"/>
    <n v="0.41740746215245916"/>
    <n v="8.7371811472638952E-4"/>
    <n v="1.1654813926796901E-4"/>
    <n v="0.41740746215245916"/>
    <n v="8.7371811472638952E-4"/>
    <n v="1.1654813926796901E-4"/>
  </r>
  <r>
    <n v="4693"/>
    <x v="1"/>
    <x v="2"/>
    <x v="3"/>
    <s v="62-304.520 (7), F.A.C."/>
    <x v="3"/>
    <x v="3"/>
    <x v="30"/>
    <x v="28"/>
    <s v="Pine flatwoods"/>
    <n v="4110"/>
    <x v="1"/>
    <s v="VLWCD                                    Indian River County"/>
    <x v="26"/>
    <x v="1"/>
    <m/>
    <m/>
    <n v="0"/>
    <n v="1"/>
    <n v="1"/>
    <n v="4.1532732102632502E-2"/>
    <n v="0.24634370173026651"/>
    <n v="2.1025916727015703E-2"/>
    <n v="100.50832780873141"/>
    <n v="0.24634370173026651"/>
    <n v="2.10258981391921E-2"/>
    <n v="100.50832780873141"/>
    <n v="0.24634370173026651"/>
    <n v="2.10258981391921E-2"/>
  </r>
  <r>
    <n v="4694"/>
    <x v="1"/>
    <x v="2"/>
    <x v="3"/>
    <s v="62-304.520 (7), F.A.C."/>
    <x v="3"/>
    <x v="3"/>
    <x v="30"/>
    <x v="28"/>
    <s v="Pine flatwoods"/>
    <n v="4110"/>
    <x v="1"/>
    <s v="VLWCD                         City of Fellsmere           Indian River County"/>
    <x v="26"/>
    <x v="1"/>
    <m/>
    <m/>
    <n v="0"/>
    <n v="1"/>
    <n v="22"/>
    <n v="1.7113787906321813"/>
    <n v="10.413353398251473"/>
    <n v="1.0643619208107595"/>
    <n v="4517.8771202178032"/>
    <n v="10.413353398251473"/>
    <n v="1.0643609798685947"/>
    <n v="4517.8771202178032"/>
    <n v="10.413353398251473"/>
    <n v="1.0643609798685947"/>
  </r>
  <r>
    <n v="4695"/>
    <x v="1"/>
    <x v="2"/>
    <x v="3"/>
    <s v="62-304.520 (7), F.A.C."/>
    <x v="3"/>
    <x v="3"/>
    <x v="30"/>
    <x v="33"/>
    <s v="Hardwood Conifer Mixed"/>
    <n v="4340"/>
    <x v="1"/>
    <s v="VLWCD                         City of Fellsmere           Indian River County"/>
    <x v="26"/>
    <x v="1"/>
    <m/>
    <m/>
    <n v="0"/>
    <n v="1"/>
    <n v="6"/>
    <n v="9.7440367644102882E-2"/>
    <n v="0.46454802563395126"/>
    <n v="3.7026742099992162E-2"/>
    <n v="213.57637100313258"/>
    <n v="0.46454802563395126"/>
    <n v="3.7026709366744001E-2"/>
    <n v="213.57637100313258"/>
    <n v="0.46454802563395126"/>
    <n v="3.7026709366744001E-2"/>
  </r>
  <r>
    <n v="4696"/>
    <x v="1"/>
    <x v="2"/>
    <x v="3"/>
    <s v="62-304.520 (7), F.A.C."/>
    <x v="3"/>
    <x v="3"/>
    <x v="30"/>
    <x v="51"/>
    <s v="Freshwater marshes"/>
    <n v="6410"/>
    <x v="1"/>
    <s v="VLWCD                         City of Fellsmere           Indian River County"/>
    <x v="26"/>
    <x v="1"/>
    <m/>
    <m/>
    <n v="0"/>
    <n v="1"/>
    <n v="8"/>
    <n v="1.0731305832273654"/>
    <n v="6.0380703492346939"/>
    <n v="0.55437851957971351"/>
    <n v="2357.7043416748347"/>
    <n v="6.0380703492346939"/>
    <n v="0.55437802948502379"/>
    <n v="2357.7043416748347"/>
    <n v="6.0380703492346939"/>
    <n v="0.55437802948502379"/>
  </r>
  <r>
    <n v="4697"/>
    <x v="1"/>
    <x v="3"/>
    <x v="4"/>
    <s v="C-25 and South Indian River Lagoon"/>
    <x v="4"/>
    <x v="4"/>
    <x v="0"/>
    <x v="0"/>
    <s v="Improved Pasture"/>
    <n v="2110"/>
    <x v="0"/>
    <s v="St. Lucie County"/>
    <x v="30"/>
    <x v="0"/>
    <m/>
    <m/>
    <n v="0"/>
    <n v="1"/>
    <n v="791"/>
    <n v="345.60782050915441"/>
    <n v="2918.3947851108514"/>
    <n v="470.36048606604317"/>
    <n v="958084.62406766228"/>
    <n v="2918.3947851108514"/>
    <n v="470.36007024694487"/>
    <n v="958084.62406766228"/>
    <n v="2918.3947851108514"/>
    <n v="470.36007024694487"/>
  </r>
  <r>
    <n v="4698"/>
    <x v="1"/>
    <x v="3"/>
    <x v="4"/>
    <s v="C-25 and South Indian River Lagoon"/>
    <x v="4"/>
    <x v="4"/>
    <x v="0"/>
    <x v="115"/>
    <s v="Unimproved Pastures"/>
    <n v="2000"/>
    <x v="0"/>
    <s v="St. Lucie County"/>
    <x v="30"/>
    <x v="0"/>
    <m/>
    <m/>
    <n v="0"/>
    <n v="1"/>
    <n v="6"/>
    <n v="0.13547956568058531"/>
    <n v="1.2371820450149569"/>
    <n v="0.18120834252151455"/>
    <n v="451.11112359510139"/>
    <n v="1.2371820450149569"/>
    <n v="0.18120818232546937"/>
    <n v="451.11112359510139"/>
    <n v="1.2371820450149569"/>
    <n v="0.18120818232546937"/>
  </r>
  <r>
    <n v="4699"/>
    <x v="1"/>
    <x v="3"/>
    <x v="4"/>
    <s v="C-25 and South Indian River Lagoon"/>
    <x v="4"/>
    <x v="4"/>
    <x v="0"/>
    <x v="115"/>
    <s v="Unimproved Pastures"/>
    <n v="2120"/>
    <x v="0"/>
    <s v="St. Lucie County"/>
    <x v="30"/>
    <x v="0"/>
    <m/>
    <m/>
    <n v="0"/>
    <n v="1"/>
    <n v="768"/>
    <n v="379.77373700140379"/>
    <n v="3266.3502005527112"/>
    <n v="528.29684172638599"/>
    <n v="1055807.6401836816"/>
    <n v="3266.3502005527112"/>
    <n v="528.29637468903354"/>
    <n v="1055807.6401836816"/>
    <n v="3266.3502005527112"/>
    <n v="528.29637468903354"/>
  </r>
  <r>
    <n v="4700"/>
    <x v="1"/>
    <x v="3"/>
    <x v="4"/>
    <s v="C-25 and South Indian River Lagoon"/>
    <x v="4"/>
    <x v="4"/>
    <x v="0"/>
    <x v="116"/>
    <s v="Row Crops"/>
    <n v="2140"/>
    <x v="0"/>
    <s v="St. Lucie County"/>
    <x v="30"/>
    <x v="0"/>
    <m/>
    <m/>
    <n v="0"/>
    <n v="1"/>
    <n v="3319"/>
    <n v="1774.2301716277298"/>
    <n v="16897.812693446893"/>
    <n v="3018.7568799883534"/>
    <n v="4902201.1369946413"/>
    <n v="16897.812693446893"/>
    <n v="3018.7542112761689"/>
    <n v="4902201.1369946413"/>
    <n v="16897.812693446893"/>
    <n v="3018.7542112761689"/>
  </r>
  <r>
    <n v="4701"/>
    <x v="1"/>
    <x v="3"/>
    <x v="4"/>
    <s v="C-25 and South Indian River Lagoon"/>
    <x v="4"/>
    <x v="4"/>
    <x v="0"/>
    <x v="2"/>
    <s v="Citrus groves"/>
    <n v="2000"/>
    <x v="0"/>
    <s v="St. Lucie County"/>
    <x v="30"/>
    <x v="0"/>
    <m/>
    <m/>
    <n v="0"/>
    <n v="1"/>
    <n v="70"/>
    <n v="7.4841868521917023"/>
    <n v="55.032503777778153"/>
    <n v="6.3463457180376484"/>
    <n v="21922.647553962441"/>
    <n v="55.032503777778153"/>
    <n v="6.3463401075924093"/>
    <n v="21922.647553962441"/>
    <n v="55.032503777778153"/>
    <n v="6.3463401075924093"/>
  </r>
  <r>
    <n v="4702"/>
    <x v="1"/>
    <x v="3"/>
    <x v="4"/>
    <s v="C-25 and South Indian River Lagoon"/>
    <x v="4"/>
    <x v="4"/>
    <x v="0"/>
    <x v="2"/>
    <s v="Citrus groves"/>
    <n v="2210"/>
    <x v="0"/>
    <s v="St. Lucie County"/>
    <x v="30"/>
    <x v="0"/>
    <m/>
    <m/>
    <n v="0"/>
    <n v="1"/>
    <n v="6156"/>
    <n v="3212.7907117017962"/>
    <n v="22376.773270516514"/>
    <n v="2543.6261947892531"/>
    <n v="8873079.7710418142"/>
    <n v="22376.773270516514"/>
    <n v="2543.6239461132095"/>
    <n v="8873079.7710418142"/>
    <n v="22376.773270516514"/>
    <n v="2543.6239461132095"/>
  </r>
  <r>
    <n v="4703"/>
    <x v="1"/>
    <x v="3"/>
    <x v="4"/>
    <s v="C-25 and South Indian River Lagoon"/>
    <x v="4"/>
    <x v="4"/>
    <x v="0"/>
    <x v="3"/>
    <s v="Abandoned tree crops"/>
    <n v="2000"/>
    <x v="0"/>
    <s v="St. Lucie County"/>
    <x v="30"/>
    <x v="0"/>
    <m/>
    <m/>
    <n v="0"/>
    <n v="1"/>
    <n v="55"/>
    <n v="1.0983613164114314"/>
    <n v="6.5783223487596851"/>
    <n v="1.0069021962158049"/>
    <n v="3094.3650538048137"/>
    <n v="6.5783223487596851"/>
    <n v="1.0069013060705325"/>
    <n v="3094.3650538048137"/>
    <n v="6.5783223487596851"/>
    <n v="1.0069013060705325"/>
  </r>
  <r>
    <n v="4704"/>
    <x v="1"/>
    <x v="3"/>
    <x v="4"/>
    <s v="C-25 and South Indian River Lagoon"/>
    <x v="4"/>
    <x v="4"/>
    <x v="0"/>
    <x v="3"/>
    <s v="Abandoned tree crops"/>
    <n v="2240"/>
    <x v="0"/>
    <s v="St. Lucie County"/>
    <x v="30"/>
    <x v="0"/>
    <m/>
    <m/>
    <n v="0"/>
    <n v="1"/>
    <n v="5456"/>
    <n v="2769.2111766453777"/>
    <n v="16761.87639828067"/>
    <n v="3046.6563856605853"/>
    <n v="7524341.5263542654"/>
    <n v="16761.87639828067"/>
    <n v="3046.6536922840232"/>
    <n v="7524341.5263542654"/>
    <n v="16761.87639828067"/>
    <n v="3046.6536922840232"/>
  </r>
  <r>
    <n v="4705"/>
    <x v="1"/>
    <x v="3"/>
    <x v="4"/>
    <s v="C-25 and South Indian River Lagoon"/>
    <x v="4"/>
    <x v="4"/>
    <x v="0"/>
    <x v="119"/>
    <s v="Ornamentals"/>
    <n v="2000"/>
    <x v="0"/>
    <s v="St. Lucie County"/>
    <x v="30"/>
    <x v="0"/>
    <m/>
    <m/>
    <n v="0"/>
    <n v="1"/>
    <n v="20"/>
    <n v="0.8023047285975653"/>
    <n v="7.1108745618190667"/>
    <n v="1.0342363947329649"/>
    <n v="2698.1706331230544"/>
    <n v="7.1108745618190667"/>
    <n v="1.0342354804230725"/>
    <n v="2698.1706331230544"/>
    <n v="7.1108745618190667"/>
    <n v="1.0342354804230725"/>
  </r>
  <r>
    <n v="4706"/>
    <x v="1"/>
    <x v="3"/>
    <x v="4"/>
    <s v="C-25 and South Indian River Lagoon"/>
    <x v="4"/>
    <x v="4"/>
    <x v="0"/>
    <x v="119"/>
    <s v="Ornamentals"/>
    <n v="2430"/>
    <x v="0"/>
    <s v="St. Lucie County"/>
    <x v="30"/>
    <x v="0"/>
    <m/>
    <m/>
    <n v="0"/>
    <n v="1"/>
    <n v="342"/>
    <n v="159.34869884315012"/>
    <n v="1275.5423956290078"/>
    <n v="203.84985250008808"/>
    <n v="449059.11770771613"/>
    <n v="1275.5423956290078"/>
    <n v="203.84967228796518"/>
    <n v="449059.11770771613"/>
    <n v="1275.5423956290078"/>
    <n v="203.84967228796518"/>
  </r>
  <r>
    <n v="4707"/>
    <x v="1"/>
    <x v="3"/>
    <x v="4"/>
    <s v="C-25 and South Indian River Lagoon"/>
    <x v="4"/>
    <x v="4"/>
    <x v="0"/>
    <x v="121"/>
    <s v="Horse Farms"/>
    <n v="2000"/>
    <x v="0"/>
    <s v="St. Lucie County"/>
    <x v="30"/>
    <x v="0"/>
    <m/>
    <m/>
    <n v="0"/>
    <n v="1"/>
    <n v="14"/>
    <n v="0.41994309775841565"/>
    <n v="3.6705718590529961"/>
    <n v="0.52807514776470554"/>
    <n v="1395.1281547969911"/>
    <n v="3.6705718590529961"/>
    <n v="0.52807468092333931"/>
    <n v="1395.1281547969911"/>
    <n v="3.6705718590529961"/>
    <n v="0.52807468092333931"/>
  </r>
  <r>
    <n v="4708"/>
    <x v="1"/>
    <x v="3"/>
    <x v="4"/>
    <s v="C-25 and South Indian River Lagoon"/>
    <x v="4"/>
    <x v="4"/>
    <x v="0"/>
    <x v="121"/>
    <s v="Horse Farms"/>
    <n v="2510"/>
    <x v="0"/>
    <s v="St. Lucie County"/>
    <x v="30"/>
    <x v="0"/>
    <m/>
    <m/>
    <n v="0"/>
    <n v="1"/>
    <n v="127"/>
    <n v="60.749795036868953"/>
    <n v="468.41916840654773"/>
    <n v="74.707087347701858"/>
    <n v="167524.45137484712"/>
    <n v="468.41916840654773"/>
    <n v="74.707021303391997"/>
    <n v="167524.45137484712"/>
    <n v="468.41916840654773"/>
    <n v="74.707021303391997"/>
  </r>
  <r>
    <n v="4709"/>
    <x v="1"/>
    <x v="3"/>
    <x v="4"/>
    <s v="C-25 and South Indian River Lagoon"/>
    <x v="4"/>
    <x v="4"/>
    <x v="0"/>
    <x v="122"/>
    <s v="Aquaculture"/>
    <n v="2540"/>
    <x v="0"/>
    <s v="St. Lucie County"/>
    <x v="30"/>
    <x v="0"/>
    <m/>
    <m/>
    <n v="0"/>
    <n v="1"/>
    <n v="4"/>
    <n v="0.3347491936698806"/>
    <n v="2.352117870513271"/>
    <n v="0.30497335854002883"/>
    <n v="1126.8447187572351"/>
    <n v="2.352117870513271"/>
    <n v="0.3049730889303342"/>
    <n v="1126.8447187572351"/>
    <n v="2.352117870513271"/>
    <n v="0.3049730889303342"/>
  </r>
  <r>
    <n v="4710"/>
    <x v="1"/>
    <x v="3"/>
    <x v="4"/>
    <s v="C-25 and South Indian River Lagoon"/>
    <x v="4"/>
    <x v="4"/>
    <x v="0"/>
    <x v="4"/>
    <s v="Mixed Rangeland"/>
    <n v="3300"/>
    <x v="0"/>
    <s v="City of Fort Pierce            St. Lucie County"/>
    <x v="31"/>
    <x v="0"/>
    <m/>
    <m/>
    <n v="0"/>
    <n v="1"/>
    <n v="5"/>
    <n v="0.35126561135048806"/>
    <n v="3.3583194404921226"/>
    <n v="0.59533358615119347"/>
    <n v="1278.9033343286869"/>
    <n v="3.3583194404921226"/>
    <n v="0.59533305985044804"/>
    <n v="1278.9033343286869"/>
    <n v="3.3583194404921226"/>
    <n v="0.59533305985044804"/>
  </r>
  <r>
    <n v="4711"/>
    <x v="1"/>
    <x v="3"/>
    <x v="4"/>
    <s v="C-25 and South Indian River Lagoon"/>
    <x v="4"/>
    <x v="4"/>
    <x v="0"/>
    <x v="4"/>
    <s v="Mixed Rangeland"/>
    <n v="3300"/>
    <x v="0"/>
    <s v="St. Lucie County"/>
    <x v="30"/>
    <x v="0"/>
    <m/>
    <m/>
    <n v="0"/>
    <n v="1"/>
    <n v="558"/>
    <n v="208.70181700220061"/>
    <n v="1333.481540895616"/>
    <n v="160.50891908038679"/>
    <n v="564442.07105748123"/>
    <n v="1333.481540895616"/>
    <n v="160.50877718353115"/>
    <n v="564442.07105748123"/>
    <n v="1333.481540895616"/>
    <n v="160.50877718353115"/>
  </r>
  <r>
    <n v="4712"/>
    <x v="1"/>
    <x v="3"/>
    <x v="4"/>
    <s v="C-25 and South Indian River Lagoon"/>
    <x v="4"/>
    <x v="4"/>
    <x v="32"/>
    <x v="145"/>
    <s v="Fixed Single Family Units"/>
    <n v="1110"/>
    <x v="0"/>
    <s v="City of Fort Pierce            St. Lucie County"/>
    <x v="31"/>
    <x v="1"/>
    <m/>
    <m/>
    <n v="0"/>
    <n v="1"/>
    <n v="3"/>
    <n v="5.3210638984661926E-2"/>
    <n v="0.57307487404172952"/>
    <n v="0.1026183745127322"/>
    <n v="210.00954675264927"/>
    <n v="0.57307487404172952"/>
    <n v="0.1026182837936325"/>
    <n v="210.00954675264927"/>
    <n v="0.57307487404172952"/>
    <n v="0.1026182837936325"/>
  </r>
  <r>
    <n v="4713"/>
    <x v="1"/>
    <x v="3"/>
    <x v="4"/>
    <s v="C-25 and South Indian River Lagoon"/>
    <x v="4"/>
    <x v="4"/>
    <x v="32"/>
    <x v="9"/>
    <s v="Fixed Single Family Units"/>
    <n v="1210"/>
    <x v="0"/>
    <s v="City of Fort Pierce            St. Lucie County"/>
    <x v="31"/>
    <x v="1"/>
    <m/>
    <m/>
    <n v="0"/>
    <n v="1"/>
    <n v="3"/>
    <n v="1.4694536319513851E-2"/>
    <n v="0.17857227340809376"/>
    <n v="2.5139522642175432E-2"/>
    <n v="59.918488561642675"/>
    <n v="0.17857227340809376"/>
    <n v="2.5139500417745635E-2"/>
    <n v="59.918488561642675"/>
    <n v="0.17857227340809376"/>
    <n v="2.5139500417745635E-2"/>
  </r>
  <r>
    <n v="4714"/>
    <x v="1"/>
    <x v="3"/>
    <x v="4"/>
    <s v="C-25 and South Indian River Lagoon"/>
    <x v="4"/>
    <x v="4"/>
    <x v="32"/>
    <x v="9"/>
    <s v="Fixed Single Family Units"/>
    <n v="1210"/>
    <x v="0"/>
    <s v="St. Lucie County Ft. Pierce--Paradise Park"/>
    <x v="31"/>
    <x v="1"/>
    <m/>
    <m/>
    <n v="0"/>
    <n v="1"/>
    <n v="293"/>
    <n v="33.005484588505844"/>
    <n v="342.39246928988354"/>
    <n v="57.194055362646722"/>
    <n v="129716.89343579001"/>
    <n v="342.39246928988354"/>
    <n v="57.19400480061779"/>
    <n v="129716.89343579001"/>
    <n v="342.39246928988354"/>
    <n v="57.19400480061779"/>
  </r>
  <r>
    <n v="4715"/>
    <x v="1"/>
    <x v="3"/>
    <x v="4"/>
    <s v="C-25 and South Indian River Lagoon"/>
    <x v="4"/>
    <x v="4"/>
    <x v="32"/>
    <x v="80"/>
    <s v="Fixed Single Family Units"/>
    <n v="1310"/>
    <x v="0"/>
    <s v="City of Fort Pierce            St. Lucie County"/>
    <x v="31"/>
    <x v="1"/>
    <m/>
    <m/>
    <n v="0"/>
    <n v="1"/>
    <n v="49"/>
    <n v="9.0552517618614914"/>
    <n v="94.709839217372036"/>
    <n v="17.64785180842561"/>
    <n v="33877.775531031701"/>
    <n v="94.709839217372036"/>
    <n v="17.647836206958164"/>
    <n v="33877.775531031701"/>
    <n v="94.709839217372036"/>
    <n v="17.647836206958164"/>
  </r>
  <r>
    <n v="4716"/>
    <x v="1"/>
    <x v="3"/>
    <x v="4"/>
    <s v="C-25 and South Indian River Lagoon"/>
    <x v="4"/>
    <x v="4"/>
    <x v="32"/>
    <x v="80"/>
    <s v="Fixed Single Family Units"/>
    <n v="1310"/>
    <x v="0"/>
    <s v="St. Lucie County Ft. Pierce--Paradise Park"/>
    <x v="31"/>
    <x v="1"/>
    <m/>
    <m/>
    <n v="0"/>
    <n v="1"/>
    <n v="773"/>
    <n v="72.382897705052756"/>
    <n v="778.29058833721956"/>
    <n v="137.04787657110228"/>
    <n v="286663.94509404112"/>
    <n v="778.29058833721956"/>
    <n v="137.04775541482715"/>
    <n v="286663.94509404112"/>
    <n v="778.29058833721956"/>
    <n v="137.04775541482715"/>
  </r>
  <r>
    <n v="4717"/>
    <x v="1"/>
    <x v="3"/>
    <x v="4"/>
    <s v="C-25 and South Indian River Lagoon"/>
    <x v="4"/>
    <x v="4"/>
    <x v="32"/>
    <x v="63"/>
    <s v="Mobile Home Units"/>
    <n v="1320"/>
    <x v="0"/>
    <s v="City of Fort Pierce            St. Lucie County"/>
    <x v="31"/>
    <x v="1"/>
    <m/>
    <m/>
    <n v="0"/>
    <n v="1"/>
    <n v="31"/>
    <n v="6.30804781189486"/>
    <n v="71.396712800358443"/>
    <n v="13.240524112598251"/>
    <n v="25130.572573052923"/>
    <n v="71.396712800358443"/>
    <n v="13.240512407399894"/>
    <n v="25130.572573052923"/>
    <n v="71.396712800358443"/>
    <n v="13.240512407399894"/>
  </r>
  <r>
    <n v="4718"/>
    <x v="1"/>
    <x v="3"/>
    <x v="4"/>
    <s v="C-25 and South Indian River Lagoon"/>
    <x v="4"/>
    <x v="4"/>
    <x v="32"/>
    <x v="10"/>
    <s v="Residential, High density; Multiple Dwelling Units, Low Rise &lt;Two stories or less&gt;"/>
    <n v="1330"/>
    <x v="0"/>
    <s v="St. Lucie County Ft. Pierce--Paradise Park"/>
    <x v="31"/>
    <x v="1"/>
    <m/>
    <m/>
    <n v="0"/>
    <n v="1"/>
    <n v="23"/>
    <n v="3.3172695384563045"/>
    <n v="37.189272362295839"/>
    <n v="6.8708246058221061"/>
    <n v="13148.620160268991"/>
    <n v="37.189272362295839"/>
    <n v="6.8708185317147414"/>
    <n v="13148.620160268991"/>
    <n v="37.189272362295839"/>
    <n v="6.8708185317147414"/>
  </r>
  <r>
    <n v="4719"/>
    <x v="1"/>
    <x v="3"/>
    <x v="4"/>
    <s v="C-25 and South Indian River Lagoon"/>
    <x v="4"/>
    <x v="4"/>
    <x v="32"/>
    <x v="89"/>
    <s v="Residential, High density; Mixed Units &lt;Fixed and mobile Homes&gt;"/>
    <n v="1350"/>
    <x v="0"/>
    <s v="City of Fort Pierce            St. Lucie County"/>
    <x v="31"/>
    <x v="1"/>
    <m/>
    <m/>
    <n v="0"/>
    <n v="1"/>
    <n v="3"/>
    <n v="1.8576491743275636E-2"/>
    <n v="0.12377429517229724"/>
    <n v="1.9366939696179374E-2"/>
    <n v="56.066842940830576"/>
    <n v="0.12377429517229724"/>
    <n v="1.9366922574963648E-2"/>
    <n v="56.066842940830576"/>
    <n v="0.12377429517229724"/>
    <n v="1.9366922574963648E-2"/>
  </r>
  <r>
    <n v="4720"/>
    <x v="1"/>
    <x v="3"/>
    <x v="4"/>
    <s v="C-25 and South Indian River Lagoon"/>
    <x v="4"/>
    <x v="4"/>
    <x v="32"/>
    <x v="11"/>
    <s v="Commercial and Services"/>
    <n v="1400"/>
    <x v="0"/>
    <s v="City of Fort Pierce            St. Lucie County"/>
    <x v="31"/>
    <x v="1"/>
    <m/>
    <m/>
    <n v="0"/>
    <n v="1"/>
    <n v="95"/>
    <n v="13.471331301470279"/>
    <n v="147.20307179550878"/>
    <n v="19.961913332778963"/>
    <n v="54084.635526923383"/>
    <n v="147.20307179550878"/>
    <n v="19.961895685580604"/>
    <n v="54084.635526923383"/>
    <n v="147.20307179550878"/>
    <n v="19.961895685580604"/>
  </r>
  <r>
    <n v="4721"/>
    <x v="1"/>
    <x v="3"/>
    <x v="4"/>
    <s v="C-25 and South Indian River Lagoon"/>
    <x v="4"/>
    <x v="4"/>
    <x v="32"/>
    <x v="64"/>
    <s v="Retail Sales and Services"/>
    <n v="1410"/>
    <x v="0"/>
    <s v="City of Fort Pierce            St. Lucie County"/>
    <x v="31"/>
    <x v="1"/>
    <m/>
    <m/>
    <n v="0"/>
    <n v="1"/>
    <n v="65"/>
    <n v="16.258760435340928"/>
    <n v="161.16236179499253"/>
    <n v="21.801699924126272"/>
    <n v="66104.05657896593"/>
    <n v="161.16236179499253"/>
    <n v="21.801680650476655"/>
    <n v="66104.05657896593"/>
    <n v="161.16236179499253"/>
    <n v="21.801680650476655"/>
  </r>
  <r>
    <n v="4722"/>
    <x v="1"/>
    <x v="3"/>
    <x v="4"/>
    <s v="C-25 and South Indian River Lagoon"/>
    <x v="4"/>
    <x v="4"/>
    <x v="32"/>
    <x v="65"/>
    <s v="Wholesale Sales and Services &lt;Excluding warehouses associated with industrial use&gt;"/>
    <n v="1420"/>
    <x v="0"/>
    <s v="City of Fort Pierce            St. Lucie County"/>
    <x v="31"/>
    <x v="1"/>
    <m/>
    <m/>
    <n v="0"/>
    <n v="1"/>
    <n v="10"/>
    <n v="1.6996730069882167"/>
    <n v="17.504429390479867"/>
    <n v="2.3421730166624188"/>
    <n v="6392.0954828149324"/>
    <n v="17.504429390479867"/>
    <n v="2.3421709460797473"/>
    <n v="6392.0954828149324"/>
    <n v="17.504429390479867"/>
    <n v="2.3421709460797473"/>
  </r>
  <r>
    <n v="4723"/>
    <x v="1"/>
    <x v="3"/>
    <x v="4"/>
    <s v="C-25 and South Indian River Lagoon"/>
    <x v="4"/>
    <x v="4"/>
    <x v="32"/>
    <x v="67"/>
    <s v="Tourist Services"/>
    <n v="1450"/>
    <x v="0"/>
    <s v="City of Fort Pierce            St. Lucie County"/>
    <x v="31"/>
    <x v="1"/>
    <m/>
    <m/>
    <n v="0"/>
    <n v="1"/>
    <n v="9"/>
    <n v="1.3582044824801742"/>
    <n v="16.004800696650896"/>
    <n v="2.1272916198559439"/>
    <n v="5437.6175937349517"/>
    <n v="16.004800696650896"/>
    <n v="2.1272897392377641"/>
    <n v="5437.6175937349517"/>
    <n v="16.004800696650896"/>
    <n v="2.1272897392377641"/>
  </r>
  <r>
    <n v="4724"/>
    <x v="1"/>
    <x v="3"/>
    <x v="4"/>
    <s v="C-25 and South Indian River Lagoon"/>
    <x v="4"/>
    <x v="4"/>
    <x v="32"/>
    <x v="155"/>
    <s v="Industrial Under Construction"/>
    <n v="1500"/>
    <x v="0"/>
    <s v="City of Fort Pierce            St. Lucie County"/>
    <x v="31"/>
    <x v="1"/>
    <m/>
    <m/>
    <n v="0"/>
    <n v="1"/>
    <n v="10"/>
    <n v="1.398286244457126"/>
    <n v="11.611275160765633"/>
    <n v="1.6806416767752541"/>
    <n v="5435.2342033894865"/>
    <n v="11.611275160765633"/>
    <n v="1.6806401910150199"/>
    <n v="5435.2342033894865"/>
    <n v="11.611275160765633"/>
    <n v="1.6806401910150199"/>
  </r>
  <r>
    <n v="4725"/>
    <x v="1"/>
    <x v="3"/>
    <x v="4"/>
    <s v="C-25 and South Indian River Lagoon"/>
    <x v="4"/>
    <x v="4"/>
    <x v="32"/>
    <x v="68"/>
    <s v="Other Light Industrial"/>
    <n v="1550"/>
    <x v="0"/>
    <s v="City of Fort Pierce            St. Lucie County"/>
    <x v="31"/>
    <x v="1"/>
    <m/>
    <m/>
    <n v="0"/>
    <n v="1"/>
    <n v="30"/>
    <n v="2.7217575985815499"/>
    <n v="22.446136373114584"/>
    <n v="3.2027407975589406"/>
    <n v="10268.528165186686"/>
    <n v="22.446136373114584"/>
    <n v="3.2027379661969748"/>
    <n v="10268.528165186686"/>
    <n v="22.446136373114584"/>
    <n v="3.2027379661969748"/>
  </r>
  <r>
    <n v="4726"/>
    <x v="1"/>
    <x v="3"/>
    <x v="4"/>
    <s v="C-25 and South Indian River Lagoon"/>
    <x v="4"/>
    <x v="4"/>
    <x v="32"/>
    <x v="69"/>
    <s v="Institutional (Educational,religious,health and military facilities)"/>
    <n v="1700"/>
    <x v="0"/>
    <s v="St. Lucie County Ft. Pierce--Paradise Park"/>
    <x v="31"/>
    <x v="1"/>
    <m/>
    <m/>
    <n v="0"/>
    <n v="1"/>
    <n v="12"/>
    <n v="0.62319586891243983"/>
    <n v="5.6156623486420578"/>
    <n v="0.81274278832861779"/>
    <n v="2462.5195262294378"/>
    <n v="5.6156623486420578"/>
    <n v="0.81274206982869579"/>
    <n v="2462.5195262294378"/>
    <n v="5.6156623486420578"/>
    <n v="0.81274206982869579"/>
  </r>
  <r>
    <n v="4727"/>
    <x v="1"/>
    <x v="3"/>
    <x v="4"/>
    <s v="C-25 and South Indian River Lagoon"/>
    <x v="4"/>
    <x v="4"/>
    <x v="32"/>
    <x v="71"/>
    <s v="Religious"/>
    <n v="1720"/>
    <x v="0"/>
    <s v="St. Lucie County Ft. Pierce--Paradise Park"/>
    <x v="31"/>
    <x v="1"/>
    <m/>
    <m/>
    <n v="0"/>
    <n v="1"/>
    <n v="8"/>
    <n v="0.99114631389350594"/>
    <n v="9.1490975986505969"/>
    <n v="1.3841437091623756"/>
    <n v="3917.5154272012378"/>
    <n v="9.1490975986505969"/>
    <n v="1.3841424855192206"/>
    <n v="3917.5154272012378"/>
    <n v="9.1490975986505969"/>
    <n v="1.3841424855192206"/>
  </r>
  <r>
    <n v="4728"/>
    <x v="1"/>
    <x v="3"/>
    <x v="4"/>
    <s v="C-25 and South Indian River Lagoon"/>
    <x v="4"/>
    <x v="4"/>
    <x v="32"/>
    <x v="14"/>
    <s v="Governmental"/>
    <n v="1750"/>
    <x v="0"/>
    <s v="City of Fort Pierce            St. Lucie County"/>
    <x v="31"/>
    <x v="1"/>
    <m/>
    <m/>
    <n v="0"/>
    <n v="1"/>
    <n v="13"/>
    <n v="1.2592416271281557"/>
    <n v="10.804698267024952"/>
    <n v="1.4454140919453085"/>
    <n v="5051.750639975915"/>
    <n v="10.804698267024952"/>
    <n v="1.445412814136473"/>
    <n v="5051.750639975915"/>
    <n v="10.804698267024952"/>
    <n v="1.445412814136473"/>
  </r>
  <r>
    <n v="4729"/>
    <x v="1"/>
    <x v="3"/>
    <x v="4"/>
    <s v="C-25 and South Indian River Lagoon"/>
    <x v="4"/>
    <x v="4"/>
    <x v="32"/>
    <x v="14"/>
    <s v="Governmental"/>
    <n v="1750"/>
    <x v="0"/>
    <s v="St. Lucie County Ft. Pierce--Paradise Park"/>
    <x v="31"/>
    <x v="1"/>
    <m/>
    <m/>
    <n v="0"/>
    <n v="1"/>
    <n v="41"/>
    <n v="2.5646433987322701"/>
    <n v="23.432123619736732"/>
    <n v="3.390673813811905"/>
    <n v="10137.224613388084"/>
    <n v="23.432123619736732"/>
    <n v="3.390670816308992"/>
    <n v="10137.224613388084"/>
    <n v="23.432123619736732"/>
    <n v="3.390670816308992"/>
  </r>
  <r>
    <n v="4730"/>
    <x v="1"/>
    <x v="3"/>
    <x v="4"/>
    <s v="C-25 and South Indian River Lagoon"/>
    <x v="4"/>
    <x v="4"/>
    <x v="32"/>
    <x v="85"/>
    <s v="Marinas and Fish Camps"/>
    <n v="1840"/>
    <x v="0"/>
    <s v="City of Fort Pierce            St. Lucie County"/>
    <x v="31"/>
    <x v="1"/>
    <m/>
    <m/>
    <n v="0"/>
    <n v="1"/>
    <n v="75"/>
    <n v="14.541835830286644"/>
    <n v="103.4293873256828"/>
    <n v="14.257302991298628"/>
    <n v="50643.400960939151"/>
    <n v="103.4293873256828"/>
    <n v="14.257290387223575"/>
    <n v="50643.400960939151"/>
    <n v="103.4293873256828"/>
    <n v="14.257290387223575"/>
  </r>
  <r>
    <n v="4731"/>
    <x v="1"/>
    <x v="3"/>
    <x v="4"/>
    <s v="C-25 and South Indian River Lagoon"/>
    <x v="4"/>
    <x v="4"/>
    <x v="32"/>
    <x v="20"/>
    <s v="Roads and Highways"/>
    <n v="8140"/>
    <x v="0"/>
    <s v="St. Lucie County Ft. Pierce--Paradise Park"/>
    <x v="31"/>
    <x v="1"/>
    <m/>
    <m/>
    <n v="0"/>
    <n v="1"/>
    <n v="3"/>
    <n v="0.14720205813864312"/>
    <n v="1.0731808644013314"/>
    <n v="0.11611910762059593"/>
    <n v="453.15035681330403"/>
    <n v="1.0731808644013314"/>
    <n v="0.11611900496626179"/>
    <n v="453.15035681330403"/>
    <n v="1.0731808644013314"/>
    <n v="0.11611900496626179"/>
  </r>
  <r>
    <n v="4732"/>
    <x v="1"/>
    <x v="3"/>
    <x v="4"/>
    <s v="C-25 and South Indian River Lagoon"/>
    <x v="4"/>
    <x v="4"/>
    <x v="21"/>
    <x v="145"/>
    <s v="Fixed Single Family Units"/>
    <n v="1110"/>
    <x v="0"/>
    <s v="FDOT District 4                                                St. Lucie County"/>
    <x v="21"/>
    <x v="1"/>
    <m/>
    <m/>
    <n v="0"/>
    <n v="1"/>
    <n v="60"/>
    <n v="5.5724645245070663"/>
    <n v="47.402056747808672"/>
    <n v="7.0481934749208053"/>
    <n v="21496.603215244642"/>
    <n v="47.402056747808672"/>
    <n v="7.048187244011662"/>
    <n v="21496.603215244642"/>
    <n v="47.402056747808672"/>
    <n v="7.048187244011662"/>
  </r>
  <r>
    <n v="4733"/>
    <x v="1"/>
    <x v="3"/>
    <x v="4"/>
    <s v="C-25 and South Indian River Lagoon"/>
    <x v="4"/>
    <x v="4"/>
    <x v="21"/>
    <x v="145"/>
    <s v="Fixed Single Family Units"/>
    <n v="1110"/>
    <x v="0"/>
    <s v="FDOT District 4                  Town of St. Lucie Village                              St. Lucie County"/>
    <x v="21"/>
    <x v="1"/>
    <m/>
    <m/>
    <n v="0"/>
    <n v="1"/>
    <n v="11"/>
    <n v="0.19959426811284064"/>
    <n v="1.7687977774013559"/>
    <n v="0.25585455657028855"/>
    <n v="769.95750074136186"/>
    <n v="1.7687977774013559"/>
    <n v="0.25585433038374844"/>
    <n v="769.95750074136186"/>
    <n v="1.7687977774013559"/>
    <n v="0.25585433038374844"/>
  </r>
  <r>
    <n v="4734"/>
    <x v="1"/>
    <x v="3"/>
    <x v="4"/>
    <s v="C-25 and South Indian River Lagoon"/>
    <x v="4"/>
    <x v="4"/>
    <x v="21"/>
    <x v="145"/>
    <s v="Fixed Single Family Units"/>
    <n v="1110"/>
    <x v="0"/>
    <s v="FDOT District 4     FPFWCD                                           St. Lucie County"/>
    <x v="21"/>
    <x v="1"/>
    <m/>
    <m/>
    <n v="0"/>
    <n v="1"/>
    <n v="9"/>
    <n v="1.302761120155294"/>
    <n v="10.151022559204838"/>
    <n v="1.4207606130709745"/>
    <n v="4818.2379192689605"/>
    <n v="10.151022559204838"/>
    <n v="1.4207593570568848"/>
    <n v="4818.2379192689605"/>
    <n v="10.151022559204838"/>
    <n v="1.4207593570568848"/>
  </r>
  <r>
    <n v="4735"/>
    <x v="1"/>
    <x v="3"/>
    <x v="4"/>
    <s v="C-25 and South Indian River Lagoon"/>
    <x v="4"/>
    <x v="4"/>
    <x v="21"/>
    <x v="7"/>
    <s v="Low Density Under Construction"/>
    <n v="1190"/>
    <x v="0"/>
    <s v="FDOT District 4                                                St. Lucie County"/>
    <x v="21"/>
    <x v="1"/>
    <m/>
    <m/>
    <n v="0"/>
    <n v="1"/>
    <n v="10"/>
    <n v="1.2922690868108231"/>
    <n v="10.433265247710686"/>
    <n v="1.4838670676763304"/>
    <n v="5045.5832917712696"/>
    <n v="10.433265247710686"/>
    <n v="1.4838657558733999"/>
    <n v="5045.5832917712696"/>
    <n v="10.433265247710686"/>
    <n v="1.4838657558733999"/>
  </r>
  <r>
    <n v="4736"/>
    <x v="1"/>
    <x v="3"/>
    <x v="4"/>
    <s v="C-25 and South Indian River Lagoon"/>
    <x v="4"/>
    <x v="4"/>
    <x v="21"/>
    <x v="8"/>
    <s v="Residential, Medium Density-Two-five dwellingunits per acre"/>
    <n v="1200"/>
    <x v="0"/>
    <s v="FDOT District 4                                                St. Lucie County"/>
    <x v="21"/>
    <x v="1"/>
    <m/>
    <m/>
    <n v="0"/>
    <n v="1"/>
    <n v="4"/>
    <n v="0.10485202541413581"/>
    <n v="0.94569146230339818"/>
    <n v="0.14296867298945298"/>
    <n v="386.35855717746085"/>
    <n v="0.94569146230339818"/>
    <n v="0.1429685465989369"/>
    <n v="386.35855717746085"/>
    <n v="0.94569146230339818"/>
    <n v="0.1429685465989369"/>
  </r>
  <r>
    <n v="4737"/>
    <x v="1"/>
    <x v="3"/>
    <x v="4"/>
    <s v="C-25 and South Indian River Lagoon"/>
    <x v="4"/>
    <x v="4"/>
    <x v="21"/>
    <x v="9"/>
    <s v="Fixed Single Family Units"/>
    <n v="1210"/>
    <x v="0"/>
    <s v="FDOT District 4                                                St. Lucie County"/>
    <x v="21"/>
    <x v="1"/>
    <m/>
    <m/>
    <n v="0"/>
    <n v="1"/>
    <n v="189"/>
    <n v="20.467213525648543"/>
    <n v="195.81103167317636"/>
    <n v="29.574657737720337"/>
    <n v="76329.874988065116"/>
    <n v="195.81103167317636"/>
    <n v="29.574631592438454"/>
    <n v="76329.874988065116"/>
    <n v="195.81103167317636"/>
    <n v="29.574631592438454"/>
  </r>
  <r>
    <n v="4738"/>
    <x v="1"/>
    <x v="3"/>
    <x v="4"/>
    <s v="C-25 and South Indian River Lagoon"/>
    <x v="4"/>
    <x v="4"/>
    <x v="21"/>
    <x v="9"/>
    <s v="Fixed Single Family Units"/>
    <n v="1210"/>
    <x v="0"/>
    <s v="FDOT District 4                  Town of St. Lucie Village                              St. Lucie County"/>
    <x v="21"/>
    <x v="1"/>
    <m/>
    <m/>
    <n v="0"/>
    <n v="1"/>
    <n v="6"/>
    <n v="0.14641964664312568"/>
    <n v="1.3311886987461838"/>
    <n v="0.18617100778934209"/>
    <n v="556.05815794505816"/>
    <n v="1.3311886987461838"/>
    <n v="0.18617084320608518"/>
    <n v="556.05815794505816"/>
    <n v="1.3311886987461838"/>
    <n v="0.18617084320608518"/>
  </r>
  <r>
    <n v="4739"/>
    <x v="1"/>
    <x v="3"/>
    <x v="4"/>
    <s v="C-25 and South Indian River Lagoon"/>
    <x v="4"/>
    <x v="4"/>
    <x v="21"/>
    <x v="9"/>
    <s v="Fixed Single Family Units"/>
    <n v="1210"/>
    <x v="0"/>
    <s v="FDOT District 4     FPFWCD                                           St. Lucie County"/>
    <x v="21"/>
    <x v="1"/>
    <m/>
    <m/>
    <n v="0"/>
    <n v="1"/>
    <n v="43"/>
    <n v="7.9371115365411962"/>
    <n v="82.308793854288425"/>
    <n v="12.999872779265766"/>
    <n v="30343.971146306751"/>
    <n v="82.308793854288425"/>
    <n v="12.999861286813628"/>
    <n v="30343.971146306751"/>
    <n v="82.308793854288425"/>
    <n v="12.999861286813628"/>
  </r>
  <r>
    <n v="4740"/>
    <x v="1"/>
    <x v="3"/>
    <x v="4"/>
    <s v="C-25 and South Indian River Lagoon"/>
    <x v="4"/>
    <x v="4"/>
    <x v="21"/>
    <x v="88"/>
    <s v="Medium Density Under Construction"/>
    <n v="1290"/>
    <x v="0"/>
    <s v="FDOT District 4                                                St. Lucie County"/>
    <x v="21"/>
    <x v="1"/>
    <m/>
    <m/>
    <n v="0"/>
    <n v="1"/>
    <n v="5"/>
    <n v="0.70851130355842851"/>
    <n v="5.6340198607878706"/>
    <n v="0.81265659165835158"/>
    <n v="2568.7817111384429"/>
    <n v="5.6340198607878706"/>
    <n v="0.81265587323462984"/>
    <n v="2568.7817111384429"/>
    <n v="5.6340198607878706"/>
    <n v="0.81265587323462984"/>
  </r>
  <r>
    <n v="4741"/>
    <x v="1"/>
    <x v="3"/>
    <x v="4"/>
    <s v="C-25 and South Indian River Lagoon"/>
    <x v="4"/>
    <x v="4"/>
    <x v="21"/>
    <x v="88"/>
    <s v="Medium Density Under Construction"/>
    <n v="1290"/>
    <x v="0"/>
    <s v="FDOT District 4     FPFWCD                                           St. Lucie County"/>
    <x v="21"/>
    <x v="1"/>
    <m/>
    <m/>
    <n v="0"/>
    <n v="1"/>
    <n v="49"/>
    <n v="5.9005187335348737"/>
    <n v="57.107189757814325"/>
    <n v="8.2814906442676186"/>
    <n v="22369.995582923944"/>
    <n v="57.107189757814325"/>
    <n v="8.2814833230702121"/>
    <n v="22369.995582923944"/>
    <n v="57.107189757814325"/>
    <n v="8.2814833230702121"/>
  </r>
  <r>
    <n v="4742"/>
    <x v="1"/>
    <x v="3"/>
    <x v="4"/>
    <s v="C-25 and South Indian River Lagoon"/>
    <x v="4"/>
    <x v="4"/>
    <x v="21"/>
    <x v="80"/>
    <s v="Fixed Single Family Units"/>
    <n v="1310"/>
    <x v="0"/>
    <s v="FDOT District 4                                                St. Lucie County"/>
    <x v="21"/>
    <x v="1"/>
    <m/>
    <m/>
    <n v="0"/>
    <n v="1"/>
    <n v="318"/>
    <n v="2.6740865929920168"/>
    <n v="26.901664766460719"/>
    <n v="4.7065548360725744"/>
    <n v="10242.817615202501"/>
    <n v="26.901664766460719"/>
    <n v="4.7065506752736876"/>
    <n v="10242.817615202501"/>
    <n v="26.901664766460719"/>
    <n v="4.7065506752736876"/>
  </r>
  <r>
    <n v="4743"/>
    <x v="1"/>
    <x v="3"/>
    <x v="4"/>
    <s v="C-25 and South Indian River Lagoon"/>
    <x v="4"/>
    <x v="4"/>
    <x v="21"/>
    <x v="80"/>
    <s v="Fixed Single Family Units"/>
    <n v="1310"/>
    <x v="0"/>
    <s v="FDOT District 4                                    City of Fort Pierce            St. Lucie County"/>
    <x v="21"/>
    <x v="1"/>
    <m/>
    <m/>
    <n v="0"/>
    <n v="1"/>
    <n v="2"/>
    <n v="1.1870762742969625E-2"/>
    <n v="0.13675232002870844"/>
    <n v="2.3706852605255554E-2"/>
    <n v="48.366389298027521"/>
    <n v="0.13675232002870844"/>
    <n v="2.3706831647368101E-2"/>
    <n v="48.366389298027521"/>
    <n v="0.13675232002870844"/>
    <n v="2.3706831647368101E-2"/>
  </r>
  <r>
    <n v="4744"/>
    <x v="1"/>
    <x v="3"/>
    <x v="4"/>
    <s v="C-25 and South Indian River Lagoon"/>
    <x v="4"/>
    <x v="4"/>
    <x v="21"/>
    <x v="80"/>
    <s v="Fixed Single Family Units"/>
    <n v="1310"/>
    <x v="0"/>
    <s v="FDOT District 4                  Town of St. Lucie Village                              St. Lucie County"/>
    <x v="21"/>
    <x v="1"/>
    <m/>
    <m/>
    <n v="0"/>
    <n v="1"/>
    <n v="8"/>
    <n v="7.4152886777255456E-2"/>
    <n v="0.68020127129009378"/>
    <n v="0.10166713935220031"/>
    <n v="287.23878705192641"/>
    <n v="0.68020127129009378"/>
    <n v="0.10166704947403371"/>
    <n v="287.23878705192641"/>
    <n v="0.68020127129009378"/>
    <n v="0.10166704947403371"/>
  </r>
  <r>
    <n v="4745"/>
    <x v="1"/>
    <x v="3"/>
    <x v="4"/>
    <s v="C-25 and South Indian River Lagoon"/>
    <x v="4"/>
    <x v="4"/>
    <x v="21"/>
    <x v="80"/>
    <s v="Fixed Single Family Units"/>
    <n v="1310"/>
    <x v="0"/>
    <s v="FDOT District 4     FPFWCD                                           St. Lucie County"/>
    <x v="21"/>
    <x v="1"/>
    <m/>
    <m/>
    <n v="0"/>
    <n v="1"/>
    <n v="30"/>
    <n v="0.10068073092891745"/>
    <n v="1.1343216841682027"/>
    <n v="0.19738023887637182"/>
    <n v="404.45832359034853"/>
    <n v="1.1343216841682027"/>
    <n v="0.19738006438366806"/>
    <n v="404.45832359034853"/>
    <n v="1.1343216841682027"/>
    <n v="0.19738006438366806"/>
  </r>
  <r>
    <n v="4746"/>
    <x v="1"/>
    <x v="3"/>
    <x v="4"/>
    <s v="C-25 and South Indian River Lagoon"/>
    <x v="4"/>
    <x v="4"/>
    <x v="21"/>
    <x v="63"/>
    <s v="Mobile Home Units"/>
    <n v="1320"/>
    <x v="0"/>
    <s v="FDOT District 4                                                St. Lucie County"/>
    <x v="21"/>
    <x v="1"/>
    <m/>
    <m/>
    <n v="0"/>
    <n v="1"/>
    <n v="177"/>
    <n v="8.0466445827686641"/>
    <n v="81.747953964950554"/>
    <n v="14.038796839275642"/>
    <n v="32175.992454192357"/>
    <n v="81.747953964950554"/>
    <n v="14.038784428369519"/>
    <n v="32175.992454192357"/>
    <n v="81.747953964950554"/>
    <n v="14.038784428369519"/>
  </r>
  <r>
    <n v="4747"/>
    <x v="1"/>
    <x v="3"/>
    <x v="4"/>
    <s v="C-25 and South Indian River Lagoon"/>
    <x v="4"/>
    <x v="4"/>
    <x v="21"/>
    <x v="63"/>
    <s v="Mobile Home Units"/>
    <n v="1320"/>
    <x v="0"/>
    <s v="FDOT District 4                  Town of St. Lucie Village                              St. Lucie County"/>
    <x v="21"/>
    <x v="1"/>
    <m/>
    <m/>
    <n v="0"/>
    <n v="1"/>
    <n v="6"/>
    <n v="7.2845198170191361E-2"/>
    <n v="0.67939984671405051"/>
    <n v="0.10371553396241814"/>
    <n v="282.6312918251673"/>
    <n v="0.67939984671405051"/>
    <n v="0.10371544227338185"/>
    <n v="282.6312918251673"/>
    <n v="0.67939984671405051"/>
    <n v="0.10371544227338185"/>
  </r>
  <r>
    <n v="4748"/>
    <x v="1"/>
    <x v="3"/>
    <x v="4"/>
    <s v="C-25 and South Indian River Lagoon"/>
    <x v="4"/>
    <x v="4"/>
    <x v="21"/>
    <x v="63"/>
    <s v="Mobile Home Units"/>
    <n v="1320"/>
    <x v="0"/>
    <s v="FDOT District 4     FPFWCD                                           St. Lucie County"/>
    <x v="21"/>
    <x v="1"/>
    <m/>
    <m/>
    <n v="0"/>
    <n v="1"/>
    <n v="2"/>
    <n v="0.29518206258638757"/>
    <n v="2.7148033890355063"/>
    <n v="0.46201751242753875"/>
    <n v="962.83688518310896"/>
    <n v="2.7148033890355063"/>
    <n v="0.46201710398399204"/>
    <n v="962.83688518310896"/>
    <n v="2.7148033890355063"/>
    <n v="0.46201710398399204"/>
  </r>
  <r>
    <n v="4749"/>
    <x v="1"/>
    <x v="3"/>
    <x v="4"/>
    <s v="C-25 and South Indian River Lagoon"/>
    <x v="4"/>
    <x v="4"/>
    <x v="21"/>
    <x v="10"/>
    <s v="Residential, High density; Multiple Dwelling Units, Low Rise &lt;Two stories or less&gt;"/>
    <n v="1330"/>
    <x v="0"/>
    <s v="FDOT District 4                                                St. Lucie County"/>
    <x v="21"/>
    <x v="1"/>
    <m/>
    <m/>
    <n v="0"/>
    <n v="1"/>
    <n v="122"/>
    <n v="7.942925205666179"/>
    <n v="81.427738255346725"/>
    <n v="14.706730813848385"/>
    <n v="30167.299450708353"/>
    <n v="81.427738255346725"/>
    <n v="14.706717812459619"/>
    <n v="30167.299450708353"/>
    <n v="81.427738255346725"/>
    <n v="14.706717812459619"/>
  </r>
  <r>
    <n v="4750"/>
    <x v="1"/>
    <x v="3"/>
    <x v="4"/>
    <s v="C-25 and South Indian River Lagoon"/>
    <x v="4"/>
    <x v="4"/>
    <x v="21"/>
    <x v="10"/>
    <s v="Residential, High density; Multiple Dwelling Units, Low Rise &lt;Two stories or less&gt;"/>
    <n v="1330"/>
    <x v="0"/>
    <s v="FDOT District 4                  Town of St. Lucie Village                              St. Lucie County"/>
    <x v="21"/>
    <x v="1"/>
    <m/>
    <m/>
    <n v="0"/>
    <n v="1"/>
    <n v="5"/>
    <n v="5.5168771516961326E-2"/>
    <n v="0.5553660694391277"/>
    <n v="9.1966028029636424E-2"/>
    <n v="214.56387777925141"/>
    <n v="0.5553660694391277"/>
    <n v="9.1965946727673137E-2"/>
    <n v="214.56387777925141"/>
    <n v="0.5553660694391277"/>
    <n v="9.1965946727673137E-2"/>
  </r>
  <r>
    <n v="4751"/>
    <x v="1"/>
    <x v="3"/>
    <x v="4"/>
    <s v="C-25 and South Indian River Lagoon"/>
    <x v="4"/>
    <x v="4"/>
    <x v="21"/>
    <x v="81"/>
    <s v="Residential, High density; Multiple Dwelling Units, High Rise &lt;Three stories or more&gt;"/>
    <n v="1340"/>
    <x v="0"/>
    <s v="FDOT District 4                                                St. Lucie County"/>
    <x v="21"/>
    <x v="1"/>
    <m/>
    <m/>
    <n v="0"/>
    <n v="1"/>
    <n v="96"/>
    <n v="12.114076641577235"/>
    <n v="121.82800105390065"/>
    <n v="21.541283592280564"/>
    <n v="47200.099316966342"/>
    <n v="121.82800105390065"/>
    <n v="21.541264548850286"/>
    <n v="47200.099316966342"/>
    <n v="121.82800105390065"/>
    <n v="21.541264548850286"/>
  </r>
  <r>
    <n v="4752"/>
    <x v="1"/>
    <x v="3"/>
    <x v="4"/>
    <s v="C-25 and South Indian River Lagoon"/>
    <x v="4"/>
    <x v="4"/>
    <x v="21"/>
    <x v="89"/>
    <s v="Residential, High density; Mixed Units &lt;Fixed and mobile Homes&gt;"/>
    <n v="1350"/>
    <x v="0"/>
    <s v="FDOT District 4                                                St. Lucie County"/>
    <x v="21"/>
    <x v="1"/>
    <m/>
    <m/>
    <n v="0"/>
    <n v="1"/>
    <n v="74"/>
    <n v="5.1383052860780118"/>
    <n v="52.075705265926501"/>
    <n v="8.6768022822801978"/>
    <n v="21288.850985866589"/>
    <n v="52.075705265926501"/>
    <n v="8.6767946116101413"/>
    <n v="21288.850985866589"/>
    <n v="52.075705265926501"/>
    <n v="8.6767946116101413"/>
  </r>
  <r>
    <n v="4753"/>
    <x v="1"/>
    <x v="3"/>
    <x v="4"/>
    <s v="C-25 and South Indian River Lagoon"/>
    <x v="4"/>
    <x v="4"/>
    <x v="21"/>
    <x v="11"/>
    <s v="Commercial and Services"/>
    <n v="1400"/>
    <x v="0"/>
    <s v="FDOT District 4                                                St. Lucie County"/>
    <x v="21"/>
    <x v="1"/>
    <m/>
    <m/>
    <n v="0"/>
    <n v="1"/>
    <n v="358"/>
    <n v="28.044527880198824"/>
    <n v="300.94548908009955"/>
    <n v="40.583994390179164"/>
    <n v="109171.21096624315"/>
    <n v="300.94548908009955"/>
    <n v="40.58395851216558"/>
    <n v="109171.21096624315"/>
    <n v="300.94548908009955"/>
    <n v="40.58395851216558"/>
  </r>
  <r>
    <n v="4754"/>
    <x v="1"/>
    <x v="3"/>
    <x v="4"/>
    <s v="C-25 and South Indian River Lagoon"/>
    <x v="4"/>
    <x v="4"/>
    <x v="21"/>
    <x v="11"/>
    <s v="Commercial and Services"/>
    <n v="1400"/>
    <x v="0"/>
    <s v="FDOT District 4                                    City of Fort Pierce            St. Lucie County"/>
    <x v="21"/>
    <x v="1"/>
    <m/>
    <m/>
    <n v="0"/>
    <n v="1"/>
    <n v="45"/>
    <n v="3.5595309331595564"/>
    <n v="40.651528605370842"/>
    <n v="5.4340932649059397"/>
    <n v="14428.888113801368"/>
    <n v="40.651528605370842"/>
    <n v="5.4340884609314815"/>
    <n v="14428.888113801368"/>
    <n v="40.651528605370842"/>
    <n v="5.4340884609314815"/>
  </r>
  <r>
    <n v="4755"/>
    <x v="1"/>
    <x v="3"/>
    <x v="4"/>
    <s v="C-25 and South Indian River Lagoon"/>
    <x v="4"/>
    <x v="4"/>
    <x v="21"/>
    <x v="11"/>
    <s v="Commercial and Services"/>
    <n v="1400"/>
    <x v="0"/>
    <s v="FDOT District 4                  Town of St. Lucie Village                              St. Lucie County"/>
    <x v="21"/>
    <x v="1"/>
    <m/>
    <m/>
    <n v="0"/>
    <n v="1"/>
    <n v="14"/>
    <n v="0.19328694673598915"/>
    <n v="1.8271571160151079"/>
    <n v="0.24253739341912853"/>
    <n v="727.48011958703125"/>
    <n v="1.8271571160151079"/>
    <n v="0.24253717900553928"/>
    <n v="727.48011958703125"/>
    <n v="1.8271571160151079"/>
    <n v="0.24253717900553928"/>
  </r>
  <r>
    <n v="4756"/>
    <x v="1"/>
    <x v="3"/>
    <x v="4"/>
    <s v="C-25 and South Indian River Lagoon"/>
    <x v="4"/>
    <x v="4"/>
    <x v="21"/>
    <x v="11"/>
    <s v="Commercial and Services"/>
    <n v="1400"/>
    <x v="0"/>
    <s v="FDOT District 4     FPFWCD                                           St. Lucie County"/>
    <x v="21"/>
    <x v="1"/>
    <m/>
    <m/>
    <n v="0"/>
    <n v="1"/>
    <n v="50"/>
    <n v="5.4422995094295041"/>
    <n v="56.35443063980258"/>
    <n v="7.5848325890676209"/>
    <n v="20609.863584139297"/>
    <n v="56.35443063980258"/>
    <n v="7.5848258837461957"/>
    <n v="20609.863584139297"/>
    <n v="56.35443063980258"/>
    <n v="7.5848258837461957"/>
  </r>
  <r>
    <n v="4757"/>
    <x v="1"/>
    <x v="3"/>
    <x v="4"/>
    <s v="C-25 and South Indian River Lagoon"/>
    <x v="4"/>
    <x v="4"/>
    <x v="21"/>
    <x v="11"/>
    <s v="Commercial and Services"/>
    <n v="3000"/>
    <x v="0"/>
    <s v="FDOT District 4                                                St. Lucie County"/>
    <x v="21"/>
    <x v="1"/>
    <m/>
    <m/>
    <n v="0"/>
    <n v="1"/>
    <n v="7"/>
    <n v="4.8351514341023909E-2"/>
    <n v="0.53286223549802558"/>
    <n v="7.0216221454205086E-2"/>
    <n v="190.07295999413299"/>
    <n v="0.53286223549802558"/>
    <n v="7.021615938001606E-2"/>
    <n v="190.07295999413299"/>
    <n v="0.53286223549802558"/>
    <n v="7.021615938001606E-2"/>
  </r>
  <r>
    <n v="4758"/>
    <x v="1"/>
    <x v="3"/>
    <x v="4"/>
    <s v="C-25 and South Indian River Lagoon"/>
    <x v="4"/>
    <x v="4"/>
    <x v="21"/>
    <x v="64"/>
    <s v="Retail Sales and Services"/>
    <n v="1410"/>
    <x v="0"/>
    <s v="FDOT District 4                                                St. Lucie County"/>
    <x v="21"/>
    <x v="1"/>
    <m/>
    <m/>
    <n v="0"/>
    <n v="1"/>
    <n v="76"/>
    <n v="1.9541785729162215"/>
    <n v="18.618844491596175"/>
    <n v="2.4905827966569238"/>
    <n v="7478.8732936571723"/>
    <n v="18.618844491596175"/>
    <n v="2.4905805948735646"/>
    <n v="7478.8732936571723"/>
    <n v="18.618844491596175"/>
    <n v="2.4905805948735646"/>
  </r>
  <r>
    <n v="4759"/>
    <x v="1"/>
    <x v="3"/>
    <x v="4"/>
    <s v="C-25 and South Indian River Lagoon"/>
    <x v="4"/>
    <x v="4"/>
    <x v="21"/>
    <x v="64"/>
    <s v="Retail Sales and Services"/>
    <n v="1410"/>
    <x v="0"/>
    <s v="FDOT District 4                                    City of Fort Pierce            St. Lucie County"/>
    <x v="21"/>
    <x v="1"/>
    <m/>
    <m/>
    <n v="0"/>
    <n v="1"/>
    <n v="13"/>
    <n v="8.204642570286412E-2"/>
    <n v="0.95022205513086977"/>
    <n v="0.12576482299348643"/>
    <n v="334.79116662169918"/>
    <n v="0.95022205513086977"/>
    <n v="0.12576471181192084"/>
    <n v="334.79116662169918"/>
    <n v="0.95022205513086977"/>
    <n v="0.12576471181192084"/>
  </r>
  <r>
    <n v="4760"/>
    <x v="1"/>
    <x v="3"/>
    <x v="4"/>
    <s v="C-25 and South Indian River Lagoon"/>
    <x v="4"/>
    <x v="4"/>
    <x v="21"/>
    <x v="64"/>
    <s v="Retail Sales and Services"/>
    <n v="1410"/>
    <x v="0"/>
    <s v="FDOT District 4                  Town of St. Lucie Village                              St. Lucie County"/>
    <x v="21"/>
    <x v="1"/>
    <m/>
    <m/>
    <n v="0"/>
    <n v="1"/>
    <n v="14"/>
    <n v="0.1643379708379788"/>
    <n v="1.6266477880151475"/>
    <n v="0.22703145459235125"/>
    <n v="649.68455815590869"/>
    <n v="1.6266477880151475"/>
    <n v="0.22703125388668474"/>
    <n v="649.68455815590869"/>
    <n v="1.6266477880151475"/>
    <n v="0.22703125388668474"/>
  </r>
  <r>
    <n v="4761"/>
    <x v="1"/>
    <x v="3"/>
    <x v="4"/>
    <s v="C-25 and South Indian River Lagoon"/>
    <x v="4"/>
    <x v="4"/>
    <x v="21"/>
    <x v="64"/>
    <s v="Retail Sales and Services"/>
    <n v="1410"/>
    <x v="0"/>
    <s v="FDOT District 4     FPFWCD                                           St. Lucie County"/>
    <x v="21"/>
    <x v="1"/>
    <m/>
    <m/>
    <n v="0"/>
    <n v="1"/>
    <n v="11"/>
    <n v="0.3256371403717927"/>
    <n v="3.1512282482970342"/>
    <n v="0.42481141705137465"/>
    <n v="1277.4067959878989"/>
    <n v="3.1512282482970342"/>
    <n v="0.42481104149963173"/>
    <n v="1277.4067959878989"/>
    <n v="3.1512282482970342"/>
    <n v="0.42481104149963173"/>
  </r>
  <r>
    <n v="4762"/>
    <x v="1"/>
    <x v="3"/>
    <x v="4"/>
    <s v="C-25 and South Indian River Lagoon"/>
    <x v="4"/>
    <x v="4"/>
    <x v="21"/>
    <x v="65"/>
    <s v="Wholesale Sales and Services &lt;Excluding warehouses associated with industrial use&gt;"/>
    <n v="1420"/>
    <x v="0"/>
    <s v="FDOT District 4                                                St. Lucie County"/>
    <x v="21"/>
    <x v="1"/>
    <m/>
    <m/>
    <n v="0"/>
    <n v="1"/>
    <n v="24"/>
    <n v="0.91278724114412735"/>
    <n v="9.3994510958772786"/>
    <n v="1.2439572124636085"/>
    <n v="3569.9927182427086"/>
    <n v="9.3994510958772786"/>
    <n v="1.2439561127514056"/>
    <n v="3569.9927182427086"/>
    <n v="9.3994510958772786"/>
    <n v="1.2439561127514056"/>
  </r>
  <r>
    <n v="4763"/>
    <x v="1"/>
    <x v="3"/>
    <x v="4"/>
    <s v="C-25 and South Indian River Lagoon"/>
    <x v="4"/>
    <x v="4"/>
    <x v="21"/>
    <x v="65"/>
    <s v="Wholesale Sales and Services &lt;Excluding warehouses associated with industrial use&gt;"/>
    <n v="1420"/>
    <x v="0"/>
    <s v="FDOT District 4                  Town of St. Lucie Village                              St. Lucie County"/>
    <x v="21"/>
    <x v="1"/>
    <m/>
    <m/>
    <n v="0"/>
    <n v="1"/>
    <n v="3"/>
    <n v="3.633546625205545E-2"/>
    <n v="0.340451055114326"/>
    <n v="4.6035912570975307E-2"/>
    <n v="145.03552518264246"/>
    <n v="0.340451055114326"/>
    <n v="4.6035871873229169E-2"/>
    <n v="145.03552518264246"/>
    <n v="0.340451055114326"/>
    <n v="4.6035871873229169E-2"/>
  </r>
  <r>
    <n v="4764"/>
    <x v="1"/>
    <x v="3"/>
    <x v="4"/>
    <s v="C-25 and South Indian River Lagoon"/>
    <x v="4"/>
    <x v="4"/>
    <x v="21"/>
    <x v="67"/>
    <s v="Tourist Services"/>
    <n v="1450"/>
    <x v="0"/>
    <s v="FDOT District 4                                    City of Fort Pierce            St. Lucie County"/>
    <x v="21"/>
    <x v="1"/>
    <m/>
    <m/>
    <n v="0"/>
    <n v="1"/>
    <n v="4"/>
    <n v="3.1497829902448369E-3"/>
    <n v="3.5047998643414909E-2"/>
    <n v="4.6726344660964073E-3"/>
    <n v="12.826517568519865"/>
    <n v="3.5047998643414909E-2"/>
    <n v="4.6726303352845958E-3"/>
    <n v="12.826517568519865"/>
    <n v="3.5047998643414909E-2"/>
    <n v="4.6726303352845958E-3"/>
  </r>
  <r>
    <n v="4765"/>
    <x v="1"/>
    <x v="3"/>
    <x v="4"/>
    <s v="C-25 and South Indian River Lagoon"/>
    <x v="4"/>
    <x v="4"/>
    <x v="21"/>
    <x v="105"/>
    <s v="Cemeteries"/>
    <n v="1480"/>
    <x v="0"/>
    <s v="FDOT District 4                                                St. Lucie County"/>
    <x v="21"/>
    <x v="1"/>
    <m/>
    <m/>
    <n v="0"/>
    <n v="1"/>
    <n v="16"/>
    <n v="0.77066759216708725"/>
    <n v="6.6434235210008357"/>
    <n v="0.89283534951586552"/>
    <n v="3028.5865231423486"/>
    <n v="6.6434235210008357"/>
    <n v="0.89283456021063945"/>
    <n v="3028.5865231423486"/>
    <n v="6.6434235210008357"/>
    <n v="0.89283456021063945"/>
  </r>
  <r>
    <n v="4766"/>
    <x v="1"/>
    <x v="3"/>
    <x v="4"/>
    <s v="C-25 and South Indian River Lagoon"/>
    <x v="4"/>
    <x v="4"/>
    <x v="21"/>
    <x v="90"/>
    <s v="Commercial and Services Under Construction"/>
    <n v="1490"/>
    <x v="0"/>
    <s v="FDOT District 4                                                St. Lucie County"/>
    <x v="21"/>
    <x v="1"/>
    <m/>
    <m/>
    <n v="0"/>
    <n v="1"/>
    <n v="3"/>
    <n v="0.10327861399565581"/>
    <n v="1.0036193078503033"/>
    <n v="0.13289293778487285"/>
    <n v="393.16777905639901"/>
    <n v="1.0036193078503033"/>
    <n v="0.1328928203017446"/>
    <n v="393.16777905639901"/>
    <n v="1.0036193078503033"/>
    <n v="0.1328928203017446"/>
  </r>
  <r>
    <n v="4767"/>
    <x v="1"/>
    <x v="3"/>
    <x v="4"/>
    <s v="C-25 and South Indian River Lagoon"/>
    <x v="4"/>
    <x v="4"/>
    <x v="21"/>
    <x v="155"/>
    <s v="Industrial Under Construction"/>
    <n v="1500"/>
    <x v="0"/>
    <s v="FDOT District 4                                                St. Lucie County"/>
    <x v="21"/>
    <x v="1"/>
    <m/>
    <m/>
    <n v="0"/>
    <n v="1"/>
    <n v="6"/>
    <n v="1.3945731252604811E-2"/>
    <n v="0.11536264142753963"/>
    <n v="1.6318914201689308E-2"/>
    <n v="53.780923112705473"/>
    <n v="0.11536264142753963"/>
    <n v="1.6318899775060396E-2"/>
    <n v="53.780923112705473"/>
    <n v="0.11536264142753963"/>
    <n v="1.6318899775060396E-2"/>
  </r>
  <r>
    <n v="4768"/>
    <x v="1"/>
    <x v="3"/>
    <x v="4"/>
    <s v="C-25 and South Indian River Lagoon"/>
    <x v="4"/>
    <x v="4"/>
    <x v="21"/>
    <x v="68"/>
    <s v="Other Light Industrial"/>
    <n v="1550"/>
    <x v="0"/>
    <s v="FDOT District 4                                                St. Lucie County"/>
    <x v="21"/>
    <x v="1"/>
    <m/>
    <m/>
    <n v="0"/>
    <n v="1"/>
    <n v="46"/>
    <n v="3.0578551572326216"/>
    <n v="26.618640278816628"/>
    <n v="4.0215412902735679"/>
    <n v="11610.260625511353"/>
    <n v="26.618640278816628"/>
    <n v="4.0215377350564081"/>
    <n v="11610.260625511353"/>
    <n v="26.618640278816628"/>
    <n v="4.0215377350564081"/>
  </r>
  <r>
    <n v="4769"/>
    <x v="1"/>
    <x v="3"/>
    <x v="4"/>
    <s v="C-25 and South Indian River Lagoon"/>
    <x v="4"/>
    <x v="4"/>
    <x v="21"/>
    <x v="68"/>
    <s v="Other Light Industrial"/>
    <n v="1550"/>
    <x v="0"/>
    <s v="FDOT District 4                  Town of St. Lucie Village                              St. Lucie County"/>
    <x v="21"/>
    <x v="1"/>
    <m/>
    <m/>
    <n v="0"/>
    <n v="1"/>
    <n v="6"/>
    <n v="8.3096147763258493E-2"/>
    <n v="0.69596416765501157"/>
    <n v="9.3511764264286701E-2"/>
    <n v="316.2122454750305"/>
    <n v="0.69596416765501157"/>
    <n v="9.3511681595825888E-2"/>
    <n v="316.2122454750305"/>
    <n v="0.69596416765501157"/>
    <n v="9.3511681595825888E-2"/>
  </r>
  <r>
    <n v="4770"/>
    <x v="1"/>
    <x v="3"/>
    <x v="4"/>
    <s v="C-25 and South Indian River Lagoon"/>
    <x v="4"/>
    <x v="4"/>
    <x v="21"/>
    <x v="68"/>
    <s v="Other Light Industrial"/>
    <n v="1550"/>
    <x v="0"/>
    <s v="FDOT District 4     FPFWCD                                           St. Lucie County"/>
    <x v="21"/>
    <x v="1"/>
    <m/>
    <m/>
    <n v="0"/>
    <n v="1"/>
    <n v="7"/>
    <n v="0.81752712020136564"/>
    <n v="5.5445635682818164"/>
    <n v="0.92313919706466951"/>
    <n v="2465.2674828009567"/>
    <n v="5.5445635682818164"/>
    <n v="0.92313838096952971"/>
    <n v="2465.2674828009567"/>
    <n v="5.5445635682818164"/>
    <n v="0.92313838096952971"/>
  </r>
  <r>
    <n v="4771"/>
    <x v="1"/>
    <x v="3"/>
    <x v="4"/>
    <s v="C-25 and South Indian River Lagoon"/>
    <x v="4"/>
    <x v="4"/>
    <x v="21"/>
    <x v="69"/>
    <s v="Institutional (Educational,religious,health and military facilities)"/>
    <n v="1700"/>
    <x v="0"/>
    <s v="FDOT District 4                                                St. Lucie County"/>
    <x v="21"/>
    <x v="1"/>
    <m/>
    <m/>
    <n v="0"/>
    <n v="1"/>
    <n v="13"/>
    <n v="0.74282777792717491"/>
    <n v="7.0830395712478706"/>
    <n v="1.0092318733347987"/>
    <n v="2891.5711122010657"/>
    <n v="7.0830395712478706"/>
    <n v="1.0092309811299918"/>
    <n v="2891.5711122010657"/>
    <n v="7.0830395712478706"/>
    <n v="1.0092309811299918"/>
  </r>
  <r>
    <n v="4772"/>
    <x v="1"/>
    <x v="3"/>
    <x v="4"/>
    <s v="C-25 and South Indian River Lagoon"/>
    <x v="4"/>
    <x v="4"/>
    <x v="21"/>
    <x v="70"/>
    <s v="Educational Facilities"/>
    <n v="1710"/>
    <x v="0"/>
    <s v="FDOT District 4                                                St. Lucie County"/>
    <x v="21"/>
    <x v="1"/>
    <m/>
    <m/>
    <n v="0"/>
    <n v="1"/>
    <n v="28"/>
    <n v="1.2939869578340488"/>
    <n v="11.100453572536246"/>
    <n v="1.4787875315197023"/>
    <n v="4982.1089263814056"/>
    <n v="11.100453572536246"/>
    <n v="1.4787862242072982"/>
    <n v="4982.1089263814056"/>
    <n v="11.100453572536246"/>
    <n v="1.4787862242072982"/>
  </r>
  <r>
    <n v="4773"/>
    <x v="1"/>
    <x v="3"/>
    <x v="4"/>
    <s v="C-25 and South Indian River Lagoon"/>
    <x v="4"/>
    <x v="4"/>
    <x v="21"/>
    <x v="71"/>
    <s v="Religious"/>
    <n v="1720"/>
    <x v="0"/>
    <s v="FDOT District 4                                                St. Lucie County"/>
    <x v="21"/>
    <x v="1"/>
    <m/>
    <m/>
    <n v="0"/>
    <n v="1"/>
    <n v="6"/>
    <n v="4.4402259782270595E-2"/>
    <n v="0.38204828098262145"/>
    <n v="4.8318463587560104E-2"/>
    <n v="162.31166673066264"/>
    <n v="0.38204828098262145"/>
    <n v="4.8318420871939702E-2"/>
    <n v="162.31166673066264"/>
    <n v="0.38204828098262145"/>
    <n v="4.8318420871939702E-2"/>
  </r>
  <r>
    <n v="4774"/>
    <x v="1"/>
    <x v="3"/>
    <x v="4"/>
    <s v="C-25 and South Indian River Lagoon"/>
    <x v="4"/>
    <x v="4"/>
    <x v="21"/>
    <x v="72"/>
    <s v="Medical and Health Care"/>
    <n v="1740"/>
    <x v="0"/>
    <s v="FDOT District 4                                                St. Lucie County"/>
    <x v="21"/>
    <x v="1"/>
    <m/>
    <m/>
    <n v="0"/>
    <n v="1"/>
    <n v="2"/>
    <n v="0.1010509245484303"/>
    <n v="0.9251846798764376"/>
    <n v="0.12398943136348711"/>
    <n v="402.26358761141432"/>
    <n v="0.9251846798764376"/>
    <n v="0.12398932175144479"/>
    <n v="402.26358761141432"/>
    <n v="0.9251846798764376"/>
    <n v="0.12398932175144479"/>
  </r>
  <r>
    <n v="4775"/>
    <x v="1"/>
    <x v="3"/>
    <x v="4"/>
    <s v="C-25 and South Indian River Lagoon"/>
    <x v="4"/>
    <x v="4"/>
    <x v="21"/>
    <x v="14"/>
    <s v="Governmental"/>
    <n v="1750"/>
    <x v="0"/>
    <s v="FDOT District 4                                                St. Lucie County"/>
    <x v="21"/>
    <x v="1"/>
    <m/>
    <m/>
    <n v="0"/>
    <n v="1"/>
    <n v="141"/>
    <n v="5.4364183950799649"/>
    <n v="49.071795594692901"/>
    <n v="6.8517630393232025"/>
    <n v="20752.837170516155"/>
    <n v="49.071795594692901"/>
    <n v="6.851756982067104"/>
    <n v="20752.837170516155"/>
    <n v="49.071795594692901"/>
    <n v="6.851756982067104"/>
  </r>
  <r>
    <n v="4776"/>
    <x v="1"/>
    <x v="3"/>
    <x v="4"/>
    <s v="C-25 and South Indian River Lagoon"/>
    <x v="4"/>
    <x v="4"/>
    <x v="21"/>
    <x v="14"/>
    <s v="Governmental"/>
    <n v="1750"/>
    <x v="0"/>
    <s v="FDOT District 4                                    City of Fort Pierce            St. Lucie County"/>
    <x v="21"/>
    <x v="1"/>
    <m/>
    <m/>
    <n v="0"/>
    <n v="1"/>
    <n v="1"/>
    <n v="1.24001659757162E-2"/>
    <n v="0.10660338588656618"/>
    <n v="1.4619721594290119E-2"/>
    <n v="49.79342371050042"/>
    <n v="0.10660338588656618"/>
    <n v="1.46197086698214E-2"/>
    <n v="49.79342371050042"/>
    <n v="0.10660338588656618"/>
    <n v="1.46197086698214E-2"/>
  </r>
  <r>
    <n v="4777"/>
    <x v="1"/>
    <x v="3"/>
    <x v="4"/>
    <s v="C-25 and South Indian River Lagoon"/>
    <x v="4"/>
    <x v="4"/>
    <x v="21"/>
    <x v="14"/>
    <s v="Governmental"/>
    <n v="1750"/>
    <x v="0"/>
    <s v="FDOT District 4     FPFWCD                                           St. Lucie County"/>
    <x v="21"/>
    <x v="1"/>
    <m/>
    <m/>
    <n v="0"/>
    <n v="1"/>
    <n v="20"/>
    <n v="0.20693088020454289"/>
    <n v="1.4224169546173184"/>
    <n v="0.17410458300695525"/>
    <n v="620.48133383550498"/>
    <n v="1.4224169546173184"/>
    <n v="0.17410442909094229"/>
    <n v="620.48133383550498"/>
    <n v="1.4224169546173184"/>
    <n v="0.17410442909094229"/>
  </r>
  <r>
    <n v="4778"/>
    <x v="1"/>
    <x v="3"/>
    <x v="4"/>
    <s v="C-25 and South Indian River Lagoon"/>
    <x v="4"/>
    <x v="4"/>
    <x v="21"/>
    <x v="14"/>
    <s v="Governmental"/>
    <n v="3000"/>
    <x v="0"/>
    <s v="FDOT District 4                                                St. Lucie County"/>
    <x v="21"/>
    <x v="1"/>
    <m/>
    <m/>
    <n v="0"/>
    <n v="1"/>
    <n v="47"/>
    <n v="2.5891152562794608"/>
    <n v="22.193982825330053"/>
    <n v="2.9504323099999583"/>
    <n v="10345.048945279332"/>
    <n v="22.193982825330053"/>
    <n v="2.9504297016896568"/>
    <n v="10345.048945279332"/>
    <n v="22.193982825330053"/>
    <n v="2.9504297016896568"/>
  </r>
  <r>
    <n v="4779"/>
    <x v="1"/>
    <x v="3"/>
    <x v="4"/>
    <s v="C-25 and South Indian River Lagoon"/>
    <x v="4"/>
    <x v="4"/>
    <x v="21"/>
    <x v="84"/>
    <s v="Other Institutional"/>
    <n v="1770"/>
    <x v="0"/>
    <s v="FDOT District 4                                                St. Lucie County"/>
    <x v="21"/>
    <x v="1"/>
    <m/>
    <m/>
    <n v="0"/>
    <n v="1"/>
    <n v="4"/>
    <n v="3.2348732738585483E-2"/>
    <n v="0.25475962471178032"/>
    <n v="2.8758810300336744E-2"/>
    <n v="107.91177851101179"/>
    <n v="0.25475962471178032"/>
    <n v="2.8758784876299501E-2"/>
    <n v="107.91177851101179"/>
    <n v="0.25475962471178032"/>
    <n v="2.8758784876299501E-2"/>
  </r>
  <r>
    <n v="4780"/>
    <x v="1"/>
    <x v="3"/>
    <x v="4"/>
    <s v="C-25 and South Indian River Lagoon"/>
    <x v="4"/>
    <x v="4"/>
    <x v="21"/>
    <x v="124"/>
    <s v="Swimming Beach"/>
    <n v="1810"/>
    <x v="0"/>
    <s v="FDOT District 4                                                St. Lucie County"/>
    <x v="21"/>
    <x v="1"/>
    <m/>
    <m/>
    <n v="0"/>
    <n v="1"/>
    <n v="2"/>
    <n v="5.8712037845912411E-3"/>
    <n v="1.3346794047135017E-3"/>
    <n v="1.5009803146720835E-4"/>
    <n v="0.5298688257308618"/>
    <n v="1.3346794047135017E-3"/>
    <n v="1.500978987740297E-4"/>
    <n v="0.5298688257308618"/>
    <n v="1.3346794047135017E-3"/>
    <n v="1.500978987740297E-4"/>
  </r>
  <r>
    <n v="4781"/>
    <x v="1"/>
    <x v="3"/>
    <x v="4"/>
    <s v="C-25 and South Indian River Lagoon"/>
    <x v="4"/>
    <x v="4"/>
    <x v="21"/>
    <x v="15"/>
    <s v="Golf Course"/>
    <n v="1820"/>
    <x v="0"/>
    <s v="FDOT District 4                                                St. Lucie County"/>
    <x v="21"/>
    <x v="1"/>
    <m/>
    <m/>
    <n v="0"/>
    <n v="1"/>
    <n v="19"/>
    <n v="0.94406949755181035"/>
    <n v="8.9866837711764642"/>
    <n v="1.3637885494065416"/>
    <n v="3769.0371993071531"/>
    <n v="8.9866837711764642"/>
    <n v="1.3637873437582306"/>
    <n v="3769.0371993071531"/>
    <n v="8.9866837711764642"/>
    <n v="1.3637873437582306"/>
  </r>
  <r>
    <n v="4782"/>
    <x v="1"/>
    <x v="3"/>
    <x v="4"/>
    <s v="C-25 and South Indian River Lagoon"/>
    <x v="4"/>
    <x v="4"/>
    <x v="21"/>
    <x v="85"/>
    <s v="Marinas and Fish Camps"/>
    <n v="1840"/>
    <x v="0"/>
    <s v="FDOT District 4                                                St. Lucie County"/>
    <x v="21"/>
    <x v="1"/>
    <m/>
    <m/>
    <n v="0"/>
    <n v="1"/>
    <n v="67"/>
    <n v="12.330246275176709"/>
    <n v="95.798784343402119"/>
    <n v="12.843772070237099"/>
    <n v="46094.563650660457"/>
    <n v="95.798784343402119"/>
    <n v="12.843760715784756"/>
    <n v="46094.563650660457"/>
    <n v="95.798784343402119"/>
    <n v="12.843760715784756"/>
  </r>
  <r>
    <n v="4783"/>
    <x v="1"/>
    <x v="3"/>
    <x v="4"/>
    <s v="C-25 and South Indian River Lagoon"/>
    <x v="4"/>
    <x v="4"/>
    <x v="21"/>
    <x v="85"/>
    <s v="Marinas and Fish Camps"/>
    <n v="1840"/>
    <x v="0"/>
    <s v="FDOT District 4                                    City of Fort Pierce            St. Lucie County"/>
    <x v="21"/>
    <x v="1"/>
    <m/>
    <m/>
    <n v="0"/>
    <n v="1"/>
    <n v="29"/>
    <n v="4.001740047602369"/>
    <n v="32.285233015960877"/>
    <n v="4.3918759556116695"/>
    <n v="15728.662082423973"/>
    <n v="32.285233015960877"/>
    <n v="4.3918720730025766"/>
    <n v="15728.662082423973"/>
    <n v="32.285233015960877"/>
    <n v="4.3918720730025766"/>
  </r>
  <r>
    <n v="4784"/>
    <x v="1"/>
    <x v="3"/>
    <x v="4"/>
    <s v="C-25 and South Indian River Lagoon"/>
    <x v="4"/>
    <x v="4"/>
    <x v="21"/>
    <x v="16"/>
    <s v="Parks and Zoos"/>
    <n v="1850"/>
    <x v="0"/>
    <s v="FDOT District 4                                                St. Lucie County"/>
    <x v="21"/>
    <x v="1"/>
    <m/>
    <m/>
    <n v="0"/>
    <n v="1"/>
    <n v="60"/>
    <n v="10.259027362265135"/>
    <n v="81.269788270963602"/>
    <n v="11.038647810881546"/>
    <n v="37761.115855218093"/>
    <n v="81.269788270963602"/>
    <n v="11.038638052237463"/>
    <n v="37761.115855218093"/>
    <n v="81.269788270963602"/>
    <n v="11.038638052237463"/>
  </r>
  <r>
    <n v="4785"/>
    <x v="1"/>
    <x v="3"/>
    <x v="4"/>
    <s v="C-25 and South Indian River Lagoon"/>
    <x v="4"/>
    <x v="4"/>
    <x v="21"/>
    <x v="16"/>
    <s v="Parks and Zoos"/>
    <n v="1850"/>
    <x v="0"/>
    <s v="FDOT District 4     FPFWCD                                           St. Lucie County"/>
    <x v="21"/>
    <x v="1"/>
    <m/>
    <m/>
    <n v="0"/>
    <n v="1"/>
    <n v="10"/>
    <n v="1.0473474604315789"/>
    <n v="8.2572909619010169"/>
    <n v="1.1043075042992987"/>
    <n v="3627.3631285126125"/>
    <n v="8.2572909619010169"/>
    <n v="1.1043065280435009"/>
    <n v="3627.3631285126125"/>
    <n v="8.2572909619010169"/>
    <n v="1.1043065280435009"/>
  </r>
  <r>
    <n v="4786"/>
    <x v="1"/>
    <x v="3"/>
    <x v="4"/>
    <s v="C-25 and South Indian River Lagoon"/>
    <x v="4"/>
    <x v="4"/>
    <x v="21"/>
    <x v="103"/>
    <s v="Inactive Land with street patterns but withoutstructures"/>
    <n v="1920"/>
    <x v="0"/>
    <s v="FDOT District 4                                                St. Lucie County"/>
    <x v="21"/>
    <x v="1"/>
    <m/>
    <m/>
    <n v="0"/>
    <n v="1"/>
    <n v="8"/>
    <n v="0.53878005946885921"/>
    <n v="4.0994517513174458"/>
    <n v="0.68685961782925675"/>
    <n v="1726.1174130474669"/>
    <n v="4.0994517513174458"/>
    <n v="0.68685901061552546"/>
    <n v="1726.1174130474669"/>
    <n v="4.0994517513174458"/>
    <n v="0.68685901061552546"/>
  </r>
  <r>
    <n v="4787"/>
    <x v="1"/>
    <x v="3"/>
    <x v="4"/>
    <s v="C-25 and South Indian River Lagoon"/>
    <x v="4"/>
    <x v="4"/>
    <x v="21"/>
    <x v="0"/>
    <s v="Improved Pasture"/>
    <n v="2110"/>
    <x v="0"/>
    <s v="FDOT District 4                                                St. Lucie County"/>
    <x v="21"/>
    <x v="0"/>
    <m/>
    <m/>
    <n v="0"/>
    <n v="1"/>
    <n v="37"/>
    <n v="5.5518100941961865"/>
    <n v="44.3678095165792"/>
    <n v="7.2622276296809849"/>
    <n v="15653.20227320439"/>
    <n v="44.3678095165792"/>
    <n v="7.2622212095563512"/>
    <n v="15653.20227320439"/>
    <n v="44.3678095165792"/>
    <n v="7.2622212095563512"/>
  </r>
  <r>
    <n v="4788"/>
    <x v="1"/>
    <x v="3"/>
    <x v="4"/>
    <s v="C-25 and South Indian River Lagoon"/>
    <x v="4"/>
    <x v="4"/>
    <x v="21"/>
    <x v="0"/>
    <s v="Improved Pasture"/>
    <n v="2110"/>
    <x v="0"/>
    <s v="FDOT District 4     FPFWCD                                           St. Lucie County"/>
    <x v="21"/>
    <x v="0"/>
    <m/>
    <m/>
    <n v="0"/>
    <n v="1"/>
    <n v="21"/>
    <n v="3.1239612830996903"/>
    <n v="25.658137850580104"/>
    <n v="4.1153460378523103"/>
    <n v="8905.3695844429258"/>
    <n v="25.658137850580104"/>
    <n v="4.1153423997076777"/>
    <n v="8905.3695844429258"/>
    <n v="25.658137850580104"/>
    <n v="4.1153423997076777"/>
  </r>
  <r>
    <n v="4789"/>
    <x v="1"/>
    <x v="3"/>
    <x v="4"/>
    <s v="C-25 and South Indian River Lagoon"/>
    <x v="4"/>
    <x v="4"/>
    <x v="21"/>
    <x v="115"/>
    <s v="Unimproved Pastures"/>
    <n v="2120"/>
    <x v="0"/>
    <s v="FDOT District 4                                                St. Lucie County"/>
    <x v="21"/>
    <x v="0"/>
    <m/>
    <m/>
    <n v="0"/>
    <n v="1"/>
    <n v="17"/>
    <n v="0.88060682603223184"/>
    <n v="7.5097725807724354"/>
    <n v="1.1034881784680957"/>
    <n v="2643.5641921186707"/>
    <n v="7.5097725807724354"/>
    <n v="1.1034872029366214"/>
    <n v="2643.5641921186707"/>
    <n v="7.5097725807724354"/>
    <n v="1.1034872029366214"/>
  </r>
  <r>
    <n v="4790"/>
    <x v="1"/>
    <x v="3"/>
    <x v="4"/>
    <s v="C-25 and South Indian River Lagoon"/>
    <x v="4"/>
    <x v="4"/>
    <x v="21"/>
    <x v="116"/>
    <s v="Row Crops"/>
    <n v="2140"/>
    <x v="0"/>
    <s v="FDOT District 4     FPFWCD                                           St. Lucie County"/>
    <x v="21"/>
    <x v="0"/>
    <m/>
    <m/>
    <n v="0"/>
    <n v="1"/>
    <n v="9"/>
    <n v="0.65909275685055402"/>
    <n v="4.8049897852738548"/>
    <n v="0.89058718500967138"/>
    <n v="1410.9119806354981"/>
    <n v="4.8049897852738548"/>
    <n v="0.89058639769192061"/>
    <n v="1410.9119806354981"/>
    <n v="4.8049897852738548"/>
    <n v="0.89058639769192061"/>
  </r>
  <r>
    <n v="4791"/>
    <x v="1"/>
    <x v="3"/>
    <x v="4"/>
    <s v="C-25 and South Indian River Lagoon"/>
    <x v="4"/>
    <x v="4"/>
    <x v="21"/>
    <x v="2"/>
    <s v="Citrus groves"/>
    <n v="2210"/>
    <x v="0"/>
    <s v="FDOT District 4                                                St. Lucie County"/>
    <x v="21"/>
    <x v="0"/>
    <m/>
    <m/>
    <n v="0"/>
    <n v="1"/>
    <n v="77"/>
    <n v="6.5697945129253323"/>
    <n v="54.157471852940326"/>
    <n v="6.5743782630703258"/>
    <n v="22179.942155035515"/>
    <n v="54.157471852940326"/>
    <n v="6.5743724510344128"/>
    <n v="22179.942155035515"/>
    <n v="54.157471852940326"/>
    <n v="6.5743724510344128"/>
  </r>
  <r>
    <n v="4792"/>
    <x v="1"/>
    <x v="3"/>
    <x v="4"/>
    <s v="C-25 and South Indian River Lagoon"/>
    <x v="4"/>
    <x v="4"/>
    <x v="21"/>
    <x v="2"/>
    <s v="Citrus groves"/>
    <n v="2210"/>
    <x v="0"/>
    <s v="FDOT District 4     FPFWCD                                           St. Lucie County"/>
    <x v="21"/>
    <x v="0"/>
    <m/>
    <m/>
    <n v="0"/>
    <n v="1"/>
    <n v="55"/>
    <n v="4.2858483611879592"/>
    <n v="28.783957520245973"/>
    <n v="3.6452718777418127"/>
    <n v="11542.79612033641"/>
    <n v="28.783957520245973"/>
    <n v="3.6452686551631532"/>
    <n v="11542.79612033641"/>
    <n v="28.783957520245973"/>
    <n v="3.6452686551631532"/>
  </r>
  <r>
    <n v="4793"/>
    <x v="1"/>
    <x v="3"/>
    <x v="4"/>
    <s v="C-25 and South Indian River Lagoon"/>
    <x v="4"/>
    <x v="4"/>
    <x v="21"/>
    <x v="3"/>
    <s v="Abandoned tree crops"/>
    <n v="1000"/>
    <x v="0"/>
    <s v="FDOT District 4     FPFWCD                                           St. Lucie County"/>
    <x v="21"/>
    <x v="1"/>
    <s v="Not Ag"/>
    <m/>
    <n v="0"/>
    <n v="1"/>
    <n v="17"/>
    <n v="2.2674013559042834"/>
    <n v="13.823014404501642"/>
    <n v="2.1642000241417345"/>
    <n v="5965.3487144440496"/>
    <n v="13.823014404501642"/>
    <n v="2.1641981108949175"/>
    <n v="5965.3487144440496"/>
    <n v="13.823014404501642"/>
    <n v="2.1641981108949175"/>
  </r>
  <r>
    <n v="4794"/>
    <x v="1"/>
    <x v="3"/>
    <x v="4"/>
    <s v="C-25 and South Indian River Lagoon"/>
    <x v="4"/>
    <x v="4"/>
    <x v="21"/>
    <x v="3"/>
    <s v="Abandoned tree crops"/>
    <n v="2240"/>
    <x v="0"/>
    <s v="FDOT District 4                                                St. Lucie County"/>
    <x v="21"/>
    <x v="0"/>
    <m/>
    <m/>
    <n v="0"/>
    <n v="1"/>
    <n v="136"/>
    <n v="24.512748593725046"/>
    <n v="159.35512294832236"/>
    <n v="27.683643867755613"/>
    <n v="69750.263031886498"/>
    <n v="159.35512294832236"/>
    <n v="27.683619394212119"/>
    <n v="69750.263031886498"/>
    <n v="159.35512294832236"/>
    <n v="27.683619394212119"/>
  </r>
  <r>
    <n v="4795"/>
    <x v="1"/>
    <x v="3"/>
    <x v="4"/>
    <s v="C-25 and South Indian River Lagoon"/>
    <x v="4"/>
    <x v="4"/>
    <x v="21"/>
    <x v="3"/>
    <s v="Abandoned tree crops"/>
    <n v="2240"/>
    <x v="0"/>
    <s v="FDOT District 4     FPFWCD                                           St. Lucie County"/>
    <x v="21"/>
    <x v="0"/>
    <m/>
    <m/>
    <n v="0"/>
    <n v="1"/>
    <n v="105"/>
    <n v="12.548333804790737"/>
    <n v="79.691429095046018"/>
    <n v="13.24887224120156"/>
    <n v="33893.157390330984"/>
    <n v="79.691429095046018"/>
    <n v="13.248860528623082"/>
    <n v="33893.157390330984"/>
    <n v="79.691429095046018"/>
    <n v="13.248860528623082"/>
  </r>
  <r>
    <n v="4796"/>
    <x v="1"/>
    <x v="3"/>
    <x v="4"/>
    <s v="C-25 and South Indian River Lagoon"/>
    <x v="4"/>
    <x v="4"/>
    <x v="21"/>
    <x v="26"/>
    <s v="Herbaceous Dry Prairie"/>
    <n v="3100"/>
    <x v="1"/>
    <s v="FDOT District 4                                                St. Lucie County"/>
    <x v="21"/>
    <x v="1"/>
    <m/>
    <m/>
    <n v="0"/>
    <n v="1"/>
    <n v="191"/>
    <n v="27.812503233093434"/>
    <n v="190.97255624760604"/>
    <n v="22.242735113349443"/>
    <n v="79660.637179652113"/>
    <n v="190.97255624760604"/>
    <n v="22.24271544980558"/>
    <n v="79660.637179652113"/>
    <n v="190.97255624760604"/>
    <n v="22.24271544980558"/>
  </r>
  <r>
    <n v="4797"/>
    <x v="1"/>
    <x v="3"/>
    <x v="4"/>
    <s v="C-25 and South Indian River Lagoon"/>
    <x v="4"/>
    <x v="4"/>
    <x v="21"/>
    <x v="26"/>
    <s v="Herbaceous Dry Prairie"/>
    <n v="3100"/>
    <x v="1"/>
    <s v="FDOT District 4                                    City of Fort Pierce            St. Lucie County"/>
    <x v="21"/>
    <x v="1"/>
    <m/>
    <m/>
    <n v="0"/>
    <n v="1"/>
    <n v="17"/>
    <n v="0.94532280712547168"/>
    <n v="6.8172327493396239"/>
    <n v="0.90609024493189683"/>
    <n v="3141.1665076452432"/>
    <n v="6.8172327493396239"/>
    <n v="0.90608944390876878"/>
    <n v="3141.1665076452432"/>
    <n v="6.8172327493396239"/>
    <n v="0.90608944390876878"/>
  </r>
  <r>
    <n v="4798"/>
    <x v="1"/>
    <x v="3"/>
    <x v="4"/>
    <s v="C-25 and South Indian River Lagoon"/>
    <x v="4"/>
    <x v="4"/>
    <x v="21"/>
    <x v="26"/>
    <s v="Herbaceous Dry Prairie"/>
    <n v="3100"/>
    <x v="1"/>
    <s v="FDOT District 4     FPFWCD                                           St. Lucie County"/>
    <x v="21"/>
    <x v="1"/>
    <m/>
    <m/>
    <n v="0"/>
    <n v="1"/>
    <n v="171"/>
    <n v="31.011964328159419"/>
    <n v="200.37777641598848"/>
    <n v="23.109391141208139"/>
    <n v="83022.597440017547"/>
    <n v="200.37777641598848"/>
    <n v="23.109370711502699"/>
    <n v="83022.597440017547"/>
    <n v="200.37777641598848"/>
    <n v="23.109370711502699"/>
  </r>
  <r>
    <n v="4799"/>
    <x v="1"/>
    <x v="3"/>
    <x v="4"/>
    <s v="C-25 and South Indian River Lagoon"/>
    <x v="4"/>
    <x v="4"/>
    <x v="21"/>
    <x v="27"/>
    <s v="Shrub and Brushland"/>
    <n v="3200"/>
    <x v="1"/>
    <s v="FDOT District 4                                                St. Lucie County"/>
    <x v="21"/>
    <x v="1"/>
    <m/>
    <m/>
    <n v="0"/>
    <n v="1"/>
    <n v="62"/>
    <n v="4.8537353216997419"/>
    <n v="32.643255872950711"/>
    <n v="4.1392096041415281"/>
    <n v="14702.931493868893"/>
    <n v="32.643255872950711"/>
    <n v="4.1392059449004641"/>
    <n v="14702.931493868893"/>
    <n v="32.643255872950711"/>
    <n v="4.1392059449004641"/>
  </r>
  <r>
    <n v="4800"/>
    <x v="1"/>
    <x v="3"/>
    <x v="4"/>
    <s v="C-25 and South Indian River Lagoon"/>
    <x v="4"/>
    <x v="4"/>
    <x v="21"/>
    <x v="27"/>
    <s v="Shrub and Brushland"/>
    <n v="3200"/>
    <x v="1"/>
    <s v="FDOT District 4                                    City of Fort Pierce            St. Lucie County"/>
    <x v="21"/>
    <x v="1"/>
    <m/>
    <m/>
    <n v="0"/>
    <n v="1"/>
    <n v="7"/>
    <n v="0.33302521247736383"/>
    <n v="2.4604311103247092"/>
    <n v="0.32754232511979819"/>
    <n v="1124.8708243620256"/>
    <n v="2.4604311103247092"/>
    <n v="0.3275420355581572"/>
    <n v="1124.8708243620256"/>
    <n v="2.4604311103247092"/>
    <n v="0.3275420355581572"/>
  </r>
  <r>
    <n v="4801"/>
    <x v="1"/>
    <x v="3"/>
    <x v="4"/>
    <s v="C-25 and South Indian River Lagoon"/>
    <x v="4"/>
    <x v="4"/>
    <x v="21"/>
    <x v="27"/>
    <s v="Shrub and Brushland"/>
    <n v="3200"/>
    <x v="1"/>
    <s v="FDOT District 4     FPFWCD                                           St. Lucie County"/>
    <x v="21"/>
    <x v="1"/>
    <m/>
    <m/>
    <n v="0"/>
    <n v="1"/>
    <n v="6"/>
    <n v="0.74959603433189448"/>
    <n v="4.3246211311985938"/>
    <n v="0.53406704954975237"/>
    <n v="2055.5682904696646"/>
    <n v="4.3246211311985938"/>
    <n v="0.53406657741128571"/>
    <n v="2055.5682904696646"/>
    <n v="4.3246211311985938"/>
    <n v="0.53406657741128571"/>
  </r>
  <r>
    <n v="4802"/>
    <x v="1"/>
    <x v="3"/>
    <x v="4"/>
    <s v="C-25 and South Indian River Lagoon"/>
    <x v="4"/>
    <x v="4"/>
    <x v="21"/>
    <x v="156"/>
    <s v="Coastal Strand"/>
    <n v="3220"/>
    <x v="1"/>
    <s v="FDOT District 4                                                St. Lucie County"/>
    <x v="21"/>
    <x v="1"/>
    <m/>
    <m/>
    <n v="0"/>
    <n v="1"/>
    <n v="136"/>
    <n v="15.470844030601624"/>
    <n v="94.509787012087941"/>
    <n v="14.465428844329191"/>
    <n v="42526.58955462357"/>
    <n v="94.509787012087941"/>
    <n v="14.465416056261835"/>
    <n v="42526.58955462357"/>
    <n v="94.509787012087941"/>
    <n v="14.465416056261835"/>
  </r>
  <r>
    <n v="4803"/>
    <x v="1"/>
    <x v="3"/>
    <x v="4"/>
    <s v="C-25 and South Indian River Lagoon"/>
    <x v="4"/>
    <x v="4"/>
    <x v="21"/>
    <x v="4"/>
    <s v="Mixed Rangeland"/>
    <n v="3300"/>
    <x v="0"/>
    <s v="FDOT District 4                                                St. Lucie County"/>
    <x v="21"/>
    <x v="0"/>
    <m/>
    <m/>
    <n v="0"/>
    <n v="1"/>
    <n v="36"/>
    <n v="7.3555422375695336"/>
    <n v="45.015175678610966"/>
    <n v="6.9390796220249467"/>
    <n v="20307.117151584913"/>
    <n v="45.015175678610966"/>
    <n v="6.9390734875771862"/>
    <n v="20307.117151584913"/>
    <n v="45.015175678610966"/>
    <n v="6.9390734875771862"/>
  </r>
  <r>
    <n v="4804"/>
    <x v="1"/>
    <x v="3"/>
    <x v="4"/>
    <s v="C-25 and South Indian River Lagoon"/>
    <x v="4"/>
    <x v="4"/>
    <x v="21"/>
    <x v="28"/>
    <s v="Pine flatwoods"/>
    <n v="4110"/>
    <x v="1"/>
    <s v="FDOT District 4                                                St. Lucie County"/>
    <x v="21"/>
    <x v="1"/>
    <m/>
    <m/>
    <n v="0"/>
    <n v="1"/>
    <n v="206"/>
    <n v="27.302891389822921"/>
    <n v="187.48535491655778"/>
    <n v="19.909667940285406"/>
    <n v="80094.834433547847"/>
    <n v="187.48535491655778"/>
    <n v="19.90965033927424"/>
    <n v="80094.834433547847"/>
    <n v="187.48535491655778"/>
    <n v="19.90965033927424"/>
  </r>
  <r>
    <n v="4805"/>
    <x v="1"/>
    <x v="3"/>
    <x v="4"/>
    <s v="C-25 and South Indian River Lagoon"/>
    <x v="4"/>
    <x v="4"/>
    <x v="21"/>
    <x v="28"/>
    <s v="Pine flatwoods"/>
    <n v="4110"/>
    <x v="1"/>
    <s v="FDOT District 4     FPFWCD                                           St. Lucie County"/>
    <x v="21"/>
    <x v="1"/>
    <m/>
    <m/>
    <n v="0"/>
    <n v="1"/>
    <n v="15"/>
    <n v="1.6931710068073378"/>
    <n v="12.59293970976189"/>
    <n v="1.4151659059355939"/>
    <n v="5527.5068266332937"/>
    <n v="12.59293970976189"/>
    <n v="1.4151646548674697"/>
    <n v="5527.5068266332937"/>
    <n v="12.59293970976189"/>
    <n v="1.4151646548674697"/>
  </r>
  <r>
    <n v="4806"/>
    <x v="1"/>
    <x v="3"/>
    <x v="4"/>
    <s v="C-25 and South Indian River Lagoon"/>
    <x v="4"/>
    <x v="4"/>
    <x v="21"/>
    <x v="128"/>
    <s v="Sand pine"/>
    <n v="4130"/>
    <x v="1"/>
    <s v="FDOT District 4                                                St. Lucie County"/>
    <x v="21"/>
    <x v="1"/>
    <m/>
    <m/>
    <n v="0"/>
    <n v="1"/>
    <n v="37"/>
    <n v="2.4616453594077967"/>
    <n v="18.229587211955181"/>
    <n v="2.4334234036154623"/>
    <n v="8281.8215056844692"/>
    <n v="18.229587211955181"/>
    <n v="2.4334212523634888"/>
    <n v="8281.8215056844692"/>
    <n v="18.229587211955181"/>
    <n v="2.4334212523634888"/>
  </r>
  <r>
    <n v="4807"/>
    <x v="1"/>
    <x v="3"/>
    <x v="4"/>
    <s v="C-25 and South Indian River Lagoon"/>
    <x v="4"/>
    <x v="4"/>
    <x v="21"/>
    <x v="29"/>
    <s v="Upland Hardwood Forest"/>
    <n v="4200"/>
    <x v="1"/>
    <s v="FDOT District 4                                                St. Lucie County"/>
    <x v="21"/>
    <x v="1"/>
    <m/>
    <m/>
    <n v="0"/>
    <n v="1"/>
    <n v="272"/>
    <n v="27.59537918458313"/>
    <n v="154.19382028821698"/>
    <n v="20.613225868361077"/>
    <n v="74543.587544718655"/>
    <n v="154.19382028821698"/>
    <n v="20.613207645374175"/>
    <n v="74543.587544718655"/>
    <n v="154.19382028821698"/>
    <n v="20.613207645374175"/>
  </r>
  <r>
    <n v="4808"/>
    <x v="1"/>
    <x v="3"/>
    <x v="4"/>
    <s v="C-25 and South Indian River Lagoon"/>
    <x v="4"/>
    <x v="4"/>
    <x v="21"/>
    <x v="29"/>
    <s v="Upland Hardwood Forest"/>
    <n v="4200"/>
    <x v="1"/>
    <s v="FDOT District 4                  Town of St. Lucie Village                              St. Lucie County"/>
    <x v="21"/>
    <x v="1"/>
    <m/>
    <m/>
    <n v="0"/>
    <n v="1"/>
    <n v="21"/>
    <n v="0.60514766309522627"/>
    <n v="4.3871592950403491"/>
    <n v="0.58397228015992297"/>
    <n v="1991.6879826833976"/>
    <n v="4.3871592950403491"/>
    <n v="0.58397176390306504"/>
    <n v="1991.6879826833976"/>
    <n v="4.3871592950403491"/>
    <n v="0.58397176390306504"/>
  </r>
  <r>
    <n v="4809"/>
    <x v="1"/>
    <x v="3"/>
    <x v="4"/>
    <s v="C-25 and South Indian River Lagoon"/>
    <x v="4"/>
    <x v="4"/>
    <x v="21"/>
    <x v="29"/>
    <s v="Upland Hardwood Forest"/>
    <n v="4200"/>
    <x v="1"/>
    <s v="FDOT District 4     FPFWCD                                           St. Lucie County"/>
    <x v="21"/>
    <x v="1"/>
    <m/>
    <m/>
    <n v="0"/>
    <n v="1"/>
    <n v="5"/>
    <n v="0.2579902406116622"/>
    <n v="1.4611380824971607"/>
    <n v="0.17869476421023728"/>
    <n v="679.70927104394684"/>
    <n v="1.4611380824971607"/>
    <n v="0.17869460623630479"/>
    <n v="679.70927104394684"/>
    <n v="1.4611380824971607"/>
    <n v="0.17869460623630479"/>
  </r>
  <r>
    <n v="4810"/>
    <x v="1"/>
    <x v="3"/>
    <x v="4"/>
    <s v="C-25 and South Indian River Lagoon"/>
    <x v="4"/>
    <x v="4"/>
    <x v="21"/>
    <x v="157"/>
    <s v="Brazilian Pepper"/>
    <n v="4220"/>
    <x v="1"/>
    <s v="FDOT District 4                                                St. Lucie County"/>
    <x v="21"/>
    <x v="1"/>
    <m/>
    <m/>
    <n v="0"/>
    <n v="1"/>
    <n v="42"/>
    <n v="8.8886089368571977"/>
    <n v="50.589302934085737"/>
    <n v="8.2903590284049535"/>
    <n v="22567.166007919386"/>
    <n v="50.589302934085737"/>
    <n v="8.2903516993675073"/>
    <n v="22567.166007919386"/>
    <n v="50.589302934085737"/>
    <n v="8.2903516993675073"/>
  </r>
  <r>
    <n v="4811"/>
    <x v="1"/>
    <x v="3"/>
    <x v="4"/>
    <s v="C-25 and South Indian River Lagoon"/>
    <x v="4"/>
    <x v="4"/>
    <x v="21"/>
    <x v="157"/>
    <s v="Brazilian Pepper"/>
    <n v="4220"/>
    <x v="1"/>
    <s v="FDOT District 4     FPFWCD                                           St. Lucie County"/>
    <x v="21"/>
    <x v="1"/>
    <m/>
    <m/>
    <n v="0"/>
    <n v="1"/>
    <n v="33"/>
    <n v="6.694201298899344"/>
    <n v="38.81208072746621"/>
    <n v="6.8647846854147154"/>
    <n v="17089.791894666487"/>
    <n v="38.81208072746621"/>
    <n v="6.8647786166469089"/>
    <n v="17089.791894666487"/>
    <n v="38.81208072746621"/>
    <n v="6.8647786166469089"/>
  </r>
  <r>
    <n v="4812"/>
    <x v="1"/>
    <x v="3"/>
    <x v="4"/>
    <s v="C-25 and South Indian River Lagoon"/>
    <x v="4"/>
    <x v="4"/>
    <x v="21"/>
    <x v="31"/>
    <s v="Cabbage palm"/>
    <n v="4280"/>
    <x v="1"/>
    <s v="FDOT District 4     FPFWCD                                           St. Lucie County"/>
    <x v="21"/>
    <x v="1"/>
    <m/>
    <m/>
    <n v="0"/>
    <n v="1"/>
    <n v="9"/>
    <n v="1.2470778532761277"/>
    <n v="8.9457824806489228"/>
    <n v="0.9306201590449884"/>
    <n v="3970.9805681407261"/>
    <n v="8.9457824806489228"/>
    <n v="0.93061933633635119"/>
    <n v="3970.9805681407261"/>
    <n v="8.9457824806489228"/>
    <n v="0.93061933633635119"/>
  </r>
  <r>
    <n v="4813"/>
    <x v="1"/>
    <x v="3"/>
    <x v="4"/>
    <s v="C-25 and South Indian River Lagoon"/>
    <x v="4"/>
    <x v="4"/>
    <x v="21"/>
    <x v="33"/>
    <s v="Hardwood Conifer Mixed"/>
    <n v="4340"/>
    <x v="1"/>
    <s v="FDOT District 4                                                St. Lucie County"/>
    <x v="21"/>
    <x v="1"/>
    <m/>
    <m/>
    <n v="0"/>
    <n v="1"/>
    <n v="72"/>
    <n v="3.9940100204355899"/>
    <n v="26.33687175282418"/>
    <n v="3.39463040237416"/>
    <n v="11784.281701518206"/>
    <n v="26.33687175282418"/>
    <n v="3.3946274013734512"/>
    <n v="11784.281701518206"/>
    <n v="26.33687175282418"/>
    <n v="3.3946274013734512"/>
  </r>
  <r>
    <n v="4814"/>
    <x v="1"/>
    <x v="3"/>
    <x v="4"/>
    <s v="C-25 and South Indian River Lagoon"/>
    <x v="4"/>
    <x v="4"/>
    <x v="21"/>
    <x v="33"/>
    <s v="Hardwood Conifer Mixed"/>
    <n v="4340"/>
    <x v="1"/>
    <s v="FDOT District 4     FPFWCD                                           St. Lucie County"/>
    <x v="21"/>
    <x v="1"/>
    <m/>
    <m/>
    <n v="0"/>
    <n v="1"/>
    <n v="41"/>
    <n v="3.9712840160218139"/>
    <n v="27.7407188085567"/>
    <n v="3.7901153925948736"/>
    <n v="12129.197275126247"/>
    <n v="27.7407188085567"/>
    <n v="3.790112041968261"/>
    <n v="12129.197275126247"/>
    <n v="27.7407188085567"/>
    <n v="3.790112041968261"/>
  </r>
  <r>
    <n v="4815"/>
    <x v="1"/>
    <x v="3"/>
    <x v="4"/>
    <s v="C-25 and South Indian River Lagoon"/>
    <x v="4"/>
    <x v="4"/>
    <x v="21"/>
    <x v="34"/>
    <s v="Australian pine"/>
    <n v="4370"/>
    <x v="1"/>
    <s v="FDOT District 4                                                St. Lucie County"/>
    <x v="21"/>
    <x v="1"/>
    <m/>
    <m/>
    <n v="0"/>
    <n v="1"/>
    <n v="10"/>
    <n v="0.96417202368063182"/>
    <n v="7.6002836961378506"/>
    <n v="1.3277648159415434"/>
    <n v="3066.9715828681828"/>
    <n v="7.6002836961378506"/>
    <n v="1.3277636421397772"/>
    <n v="3066.9715828681828"/>
    <n v="7.6002836961378506"/>
    <n v="1.3277636421397772"/>
  </r>
  <r>
    <n v="4816"/>
    <x v="1"/>
    <x v="3"/>
    <x v="4"/>
    <s v="C-25 and South Indian River Lagoon"/>
    <x v="4"/>
    <x v="4"/>
    <x v="21"/>
    <x v="158"/>
    <s v="Channelized waterways, canals"/>
    <n v="5120"/>
    <x v="1"/>
    <s v="FDOT District 4                                                St. Lucie County"/>
    <x v="21"/>
    <x v="1"/>
    <m/>
    <m/>
    <n v="0"/>
    <n v="1"/>
    <n v="8"/>
    <n v="1.3665687732660512"/>
    <n v="2.2800362323603403"/>
    <n v="0.30507108334829358"/>
    <n v="778.73163587215515"/>
    <n v="2.2800362323603403"/>
    <n v="0.3050708136522059"/>
    <n v="778.73163587215515"/>
    <n v="2.2800362323603403"/>
    <n v="0.3050708136522059"/>
  </r>
  <r>
    <n v="4817"/>
    <x v="1"/>
    <x v="3"/>
    <x v="4"/>
    <s v="C-25 and South Indian River Lagoon"/>
    <x v="4"/>
    <x v="4"/>
    <x v="21"/>
    <x v="158"/>
    <s v="Channelized waterways, canals"/>
    <n v="5120"/>
    <x v="1"/>
    <s v="FDOT District 4     FPFWCD                                           St. Lucie County"/>
    <x v="21"/>
    <x v="1"/>
    <m/>
    <m/>
    <n v="0"/>
    <n v="1"/>
    <n v="14"/>
    <n v="0.78816075511213968"/>
    <n v="3.2617492490525262"/>
    <n v="0.43294698915645702"/>
    <n v="1402.8262400373001"/>
    <n v="3.2617492490525262"/>
    <n v="0.43294660641251487"/>
    <n v="1402.8262400373001"/>
    <n v="3.2617492490525262"/>
    <n v="0.43294660641251487"/>
  </r>
  <r>
    <n v="4818"/>
    <x v="1"/>
    <x v="3"/>
    <x v="4"/>
    <s v="C-25 and South Indian River Lagoon"/>
    <x v="4"/>
    <x v="4"/>
    <x v="21"/>
    <x v="41"/>
    <s v="Embayments opening directly to the Gulf or Ocean"/>
    <n v="5410"/>
    <x v="1"/>
    <s v="FDOT District 4                                                St. Lucie County"/>
    <x v="21"/>
    <x v="1"/>
    <m/>
    <m/>
    <n v="0"/>
    <n v="1"/>
    <n v="114"/>
    <n v="22.310411732224431"/>
    <n v="14.949597839426358"/>
    <n v="1.9910218073203221"/>
    <n v="7031.3099272521704"/>
    <n v="14.949597839426358"/>
    <n v="1.9910200471705701"/>
    <n v="7031.3099272521704"/>
    <n v="14.949597839426358"/>
    <n v="1.9910200471705701"/>
  </r>
  <r>
    <n v="4819"/>
    <x v="1"/>
    <x v="3"/>
    <x v="4"/>
    <s v="C-25 and South Indian River Lagoon"/>
    <x v="4"/>
    <x v="4"/>
    <x v="21"/>
    <x v="41"/>
    <s v="Embayments opening directly to the Gulf or Ocean"/>
    <n v="5410"/>
    <x v="1"/>
    <s v="FDOT District 4                                    City of Fort Pierce            St. Lucie County"/>
    <x v="21"/>
    <x v="1"/>
    <m/>
    <m/>
    <n v="0"/>
    <n v="1"/>
    <n v="5"/>
    <n v="1.7956863231167363E-2"/>
    <n v="5.3444927199431974E-2"/>
    <n v="7.1379217996998734E-3"/>
    <n v="25.545797203790755"/>
    <n v="5.3444927199431974E-2"/>
    <n v="7.1379154894669877E-3"/>
    <n v="25.545797203790755"/>
    <n v="5.3444927199431974E-2"/>
    <n v="7.1379154894669877E-3"/>
  </r>
  <r>
    <n v="4820"/>
    <x v="1"/>
    <x v="3"/>
    <x v="4"/>
    <s v="C-25 and South Indian River Lagoon"/>
    <x v="4"/>
    <x v="4"/>
    <x v="21"/>
    <x v="23"/>
    <s v="Mangrove swamp"/>
    <n v="6120"/>
    <x v="1"/>
    <s v="FDOT District 4                                                St. Lucie County"/>
    <x v="21"/>
    <x v="1"/>
    <m/>
    <m/>
    <n v="0"/>
    <n v="1"/>
    <n v="54"/>
    <n v="2.7885209300627807"/>
    <n v="22.381192500464604"/>
    <n v="2.8570719162088589"/>
    <n v="10316.993948913461"/>
    <n v="22.381192500464604"/>
    <n v="2.8570693904331992"/>
    <n v="10316.993948913461"/>
    <n v="22.381192500464604"/>
    <n v="2.8570693904331992"/>
  </r>
  <r>
    <n v="4821"/>
    <x v="1"/>
    <x v="3"/>
    <x v="4"/>
    <s v="C-25 and South Indian River Lagoon"/>
    <x v="4"/>
    <x v="4"/>
    <x v="21"/>
    <x v="45"/>
    <s v="Mixed wetland hardwoods"/>
    <n v="6170"/>
    <x v="1"/>
    <s v="FDOT District 4                                                St. Lucie County"/>
    <x v="21"/>
    <x v="1"/>
    <m/>
    <m/>
    <n v="0"/>
    <n v="1"/>
    <n v="8"/>
    <n v="0.16569998178214346"/>
    <n v="1.3565734576206143"/>
    <n v="0.17693613356232979"/>
    <n v="535.67491790491522"/>
    <n v="1.3565734576206143"/>
    <n v="0.17693597714310361"/>
    <n v="535.67491790491522"/>
    <n v="1.3565734576206143"/>
    <n v="0.17693597714310361"/>
  </r>
  <r>
    <n v="4822"/>
    <x v="1"/>
    <x v="3"/>
    <x v="4"/>
    <s v="C-25 and South Indian River Lagoon"/>
    <x v="4"/>
    <x v="4"/>
    <x v="21"/>
    <x v="45"/>
    <s v="Mixed wetland hardwoods"/>
    <n v="6170"/>
    <x v="1"/>
    <s v="FDOT District 4     FPFWCD                                           St. Lucie County"/>
    <x v="21"/>
    <x v="1"/>
    <m/>
    <m/>
    <n v="0"/>
    <n v="1"/>
    <n v="2"/>
    <n v="4.6109044832718799E-2"/>
    <n v="0.28394031384591167"/>
    <n v="3.1230210433842689E-2"/>
    <n v="120.029205632958"/>
    <n v="0.28394031384591167"/>
    <n v="3.1230182824980229E-2"/>
    <n v="120.029205632958"/>
    <n v="0.28394031384591167"/>
    <n v="3.1230182824980229E-2"/>
  </r>
  <r>
    <n v="4823"/>
    <x v="1"/>
    <x v="3"/>
    <x v="4"/>
    <s v="C-25 and South Indian River Lagoon"/>
    <x v="4"/>
    <x v="4"/>
    <x v="21"/>
    <x v="150"/>
    <s v="Mixed Shrubs"/>
    <n v="6172"/>
    <x v="1"/>
    <s v="FDOT District 4                                                St. Lucie County"/>
    <x v="21"/>
    <x v="1"/>
    <m/>
    <m/>
    <n v="0"/>
    <n v="1"/>
    <n v="30"/>
    <n v="1.9497861234942584"/>
    <n v="14.859866932983197"/>
    <n v="1.8509227738801937"/>
    <n v="6734.1309005121466"/>
    <n v="14.859866932983197"/>
    <n v="1.8509211375840715"/>
    <n v="6734.1309005121466"/>
    <n v="14.859866932983197"/>
    <n v="1.8509211375840715"/>
  </r>
  <r>
    <n v="4824"/>
    <x v="1"/>
    <x v="3"/>
    <x v="4"/>
    <s v="C-25 and South Indian River Lagoon"/>
    <x v="4"/>
    <x v="4"/>
    <x v="21"/>
    <x v="50"/>
    <s v="Wetland Forested Mixed"/>
    <n v="6300"/>
    <x v="1"/>
    <s v="FDOT District 4                                                St. Lucie County"/>
    <x v="21"/>
    <x v="1"/>
    <m/>
    <m/>
    <n v="0"/>
    <n v="1"/>
    <n v="15"/>
    <n v="3.9181866160353729"/>
    <n v="29.198042037558679"/>
    <n v="3.141974837151372"/>
    <n v="11871.063697688718"/>
    <n v="29.198042037558679"/>
    <n v="3.1419720595091558"/>
    <n v="11871.063697688718"/>
    <n v="29.198042037558679"/>
    <n v="3.1419720595091558"/>
  </r>
  <r>
    <n v="4825"/>
    <x v="1"/>
    <x v="3"/>
    <x v="4"/>
    <s v="C-25 and South Indian River Lagoon"/>
    <x v="4"/>
    <x v="4"/>
    <x v="21"/>
    <x v="51"/>
    <s v="Freshwater marshes"/>
    <n v="6410"/>
    <x v="1"/>
    <s v="FDOT District 4                                                St. Lucie County"/>
    <x v="21"/>
    <x v="1"/>
    <m/>
    <m/>
    <n v="0"/>
    <n v="1"/>
    <n v="15"/>
    <n v="0.55677783975011663"/>
    <n v="3.7607522792797177"/>
    <n v="0.58603600091796115"/>
    <n v="1570.9776302313303"/>
    <n v="3.7607522792797177"/>
    <n v="0.5860354828366835"/>
    <n v="1570.9776302313303"/>
    <n v="3.7607522792797177"/>
    <n v="0.5860354828366835"/>
  </r>
  <r>
    <n v="4826"/>
    <x v="1"/>
    <x v="3"/>
    <x v="4"/>
    <s v="C-25 and South Indian River Lagoon"/>
    <x v="4"/>
    <x v="4"/>
    <x v="21"/>
    <x v="52"/>
    <s v="Saltwater marshes"/>
    <n v="6420"/>
    <x v="1"/>
    <s v="FDOT District 4                                                St. Lucie County"/>
    <x v="21"/>
    <x v="1"/>
    <m/>
    <m/>
    <n v="0"/>
    <n v="1"/>
    <n v="9"/>
    <n v="0.64254195645406864"/>
    <n v="4.3509005905484237"/>
    <n v="0.46621559871907536"/>
    <n v="1812.5527408763339"/>
    <n v="4.3509005905484237"/>
    <n v="0.46621518656423833"/>
    <n v="1812.5527408763339"/>
    <n v="4.3509005905484237"/>
    <n v="0.46621518656423833"/>
  </r>
  <r>
    <n v="4827"/>
    <x v="1"/>
    <x v="3"/>
    <x v="4"/>
    <s v="C-25 and South Indian River Lagoon"/>
    <x v="4"/>
    <x v="4"/>
    <x v="21"/>
    <x v="52"/>
    <s v="Saltwater marshes"/>
    <n v="6420"/>
    <x v="1"/>
    <s v="FDOT District 4                                    City of Fort Pierce            St. Lucie County"/>
    <x v="21"/>
    <x v="1"/>
    <m/>
    <m/>
    <n v="0"/>
    <n v="1"/>
    <n v="1"/>
    <n v="3.6567149187840902E-3"/>
    <n v="2.7878410380438607E-2"/>
    <n v="3.7073408882190733E-3"/>
    <n v="13.312474769123817"/>
    <n v="2.7878410380438607E-2"/>
    <n v="3.7073376107687002E-3"/>
    <n v="13.312474769123817"/>
    <n v="2.7878410380438607E-2"/>
    <n v="3.7073376107687002E-3"/>
  </r>
  <r>
    <n v="4828"/>
    <x v="1"/>
    <x v="3"/>
    <x v="4"/>
    <s v="C-25 and South Indian River Lagoon"/>
    <x v="4"/>
    <x v="4"/>
    <x v="21"/>
    <x v="54"/>
    <s v="Emergent aquatic vegetation"/>
    <n v="6440"/>
    <x v="1"/>
    <s v="FDOT District 4                                                St. Lucie County"/>
    <x v="21"/>
    <x v="1"/>
    <m/>
    <m/>
    <n v="0"/>
    <n v="1"/>
    <n v="3"/>
    <n v="0.4253688137525205"/>
    <n v="3.1646038015513289"/>
    <n v="0.34582359909854843"/>
    <n v="1332.67456301639"/>
    <n v="3.1646038015513289"/>
    <n v="0.34582329337546691"/>
    <n v="1332.67456301639"/>
    <n v="3.1646038015513289"/>
    <n v="0.34582329337546691"/>
  </r>
  <r>
    <n v="4829"/>
    <x v="1"/>
    <x v="3"/>
    <x v="4"/>
    <s v="C-25 and South Indian River Lagoon"/>
    <x v="4"/>
    <x v="4"/>
    <x v="21"/>
    <x v="54"/>
    <s v="Emergent aquatic vegetation"/>
    <n v="6440"/>
    <x v="1"/>
    <s v="FDOT District 4     FPFWCD                                           St. Lucie County"/>
    <x v="21"/>
    <x v="1"/>
    <m/>
    <m/>
    <n v="0"/>
    <n v="1"/>
    <n v="2"/>
    <n v="0.37220687261238899"/>
    <n v="2.6858098155522883"/>
    <n v="0.32002866281062531"/>
    <n v="1134.8563376636157"/>
    <n v="2.6858098155522883"/>
    <n v="0.32002837989138833"/>
    <n v="1134.8563376636157"/>
    <n v="2.6858098155522883"/>
    <n v="0.32002837989138833"/>
  </r>
  <r>
    <n v="4830"/>
    <x v="1"/>
    <x v="3"/>
    <x v="4"/>
    <s v="C-25 and South Indian River Lagoon"/>
    <x v="4"/>
    <x v="4"/>
    <x v="21"/>
    <x v="75"/>
    <s v="Disturbed land"/>
    <n v="7400"/>
    <x v="0"/>
    <s v="FDOT District 4                                                St. Lucie County"/>
    <x v="21"/>
    <x v="1"/>
    <m/>
    <m/>
    <n v="0"/>
    <n v="1"/>
    <n v="26"/>
    <n v="0.90212278231953913"/>
    <n v="6.979691751823534"/>
    <n v="0.92224550324721832"/>
    <n v="3145.366733110418"/>
    <n v="6.979691751823534"/>
    <n v="0.92224468794213887"/>
    <n v="3145.366733110418"/>
    <n v="6.979691751823534"/>
    <n v="0.92224468794213887"/>
  </r>
  <r>
    <n v="4831"/>
    <x v="1"/>
    <x v="3"/>
    <x v="4"/>
    <s v="C-25 and South Indian River Lagoon"/>
    <x v="4"/>
    <x v="4"/>
    <x v="21"/>
    <x v="20"/>
    <s v="Roads and Highways"/>
    <n v="8140"/>
    <x v="0"/>
    <s v="FDOT-4     St. Lucie County"/>
    <x v="21"/>
    <x v="1"/>
    <m/>
    <m/>
    <n v="0"/>
    <n v="1"/>
    <n v="32"/>
    <n v="9.9253947828898056E-2"/>
    <n v="0.92848466402313135"/>
    <n v="0.12154343731442475"/>
    <n v="377.54042008097713"/>
    <n v="0.92848466402313135"/>
    <n v="0.12154332986474732"/>
    <n v="377.54042008097713"/>
    <n v="0.92848466402313135"/>
    <n v="0.12154332986474732"/>
  </r>
  <r>
    <n v="4832"/>
    <x v="1"/>
    <x v="3"/>
    <x v="4"/>
    <s v="C-25 and South Indian River Lagoon"/>
    <x v="4"/>
    <x v="4"/>
    <x v="21"/>
    <x v="20"/>
    <s v="Roads and Highways"/>
    <n v="8140"/>
    <x v="0"/>
    <s v="FDOT District 4                                                St. Lucie County"/>
    <x v="21"/>
    <x v="1"/>
    <m/>
    <m/>
    <n v="0"/>
    <n v="1"/>
    <n v="1294"/>
    <n v="384.57821084340515"/>
    <n v="3522.8696903396135"/>
    <n v="462.66279142876044"/>
    <n v="1467116.0811390879"/>
    <n v="3522.8696903396135"/>
    <n v="462.66238241475884"/>
    <n v="1467116.0811390879"/>
    <n v="3522.8696903396135"/>
    <n v="462.66238241475884"/>
  </r>
  <r>
    <n v="4833"/>
    <x v="1"/>
    <x v="3"/>
    <x v="4"/>
    <s v="C-25 and South Indian River Lagoon"/>
    <x v="4"/>
    <x v="4"/>
    <x v="21"/>
    <x v="20"/>
    <s v="Roads and Highways"/>
    <n v="8140"/>
    <x v="0"/>
    <s v="FDOT District 4                                           FDOT-4     St. Lucie County"/>
    <x v="21"/>
    <x v="1"/>
    <m/>
    <m/>
    <n v="0"/>
    <n v="1"/>
    <n v="69"/>
    <n v="3.850005048935468"/>
    <n v="36.459218372031998"/>
    <n v="4.7484039864049432"/>
    <n v="14879.742748201948"/>
    <n v="36.459218372031998"/>
    <n v="4.7483997886095848"/>
    <n v="14879.742748201948"/>
    <n v="36.459218372031998"/>
    <n v="4.7483997886095848"/>
  </r>
  <r>
    <n v="4834"/>
    <x v="1"/>
    <x v="3"/>
    <x v="4"/>
    <s v="C-25 and South Indian River Lagoon"/>
    <x v="4"/>
    <x v="4"/>
    <x v="21"/>
    <x v="20"/>
    <s v="Roads and Highways"/>
    <n v="8140"/>
    <x v="0"/>
    <s v="FDOT District 4                                           FPFWCD     St. Lucie County"/>
    <x v="21"/>
    <x v="1"/>
    <m/>
    <m/>
    <n v="0"/>
    <n v="1"/>
    <n v="7"/>
    <n v="5.0965769230221551E-2"/>
    <n v="0.46640608919534243"/>
    <n v="5.8998219152268973E-2"/>
    <n v="193.35675914052536"/>
    <n v="0.46640608919534243"/>
    <n v="5.8998166995280966E-2"/>
    <n v="193.35675914052536"/>
    <n v="0.46640608919534243"/>
    <n v="5.8998166995280966E-2"/>
  </r>
  <r>
    <n v="4835"/>
    <x v="1"/>
    <x v="3"/>
    <x v="4"/>
    <s v="C-25 and South Indian River Lagoon"/>
    <x v="4"/>
    <x v="4"/>
    <x v="21"/>
    <x v="20"/>
    <s v="Roads and Highways"/>
    <n v="8140"/>
    <x v="0"/>
    <s v="FDOT District 4                                    City of Fort Pierce            St. Lucie County"/>
    <x v="21"/>
    <x v="1"/>
    <m/>
    <m/>
    <n v="0"/>
    <n v="1"/>
    <n v="29"/>
    <n v="6.6850175505329528"/>
    <n v="60.042290209120303"/>
    <n v="7.9228591502075814"/>
    <n v="25202.091676312302"/>
    <n v="60.042290209120303"/>
    <n v="7.9228521460559929"/>
    <n v="25202.091676312302"/>
    <n v="60.042290209120303"/>
    <n v="7.9228521460559929"/>
  </r>
  <r>
    <n v="4836"/>
    <x v="1"/>
    <x v="3"/>
    <x v="4"/>
    <s v="C-25 and South Indian River Lagoon"/>
    <x v="4"/>
    <x v="4"/>
    <x v="21"/>
    <x v="20"/>
    <s v="Roads and Highways"/>
    <n v="8140"/>
    <x v="0"/>
    <s v="FDOT District 4                  Town of St. Lucie Village                              St. Lucie County"/>
    <x v="21"/>
    <x v="1"/>
    <m/>
    <m/>
    <n v="0"/>
    <n v="1"/>
    <n v="14"/>
    <n v="5.5124056654683805E-2"/>
    <n v="0.42507321466329667"/>
    <n v="5.7281854402306431E-2"/>
    <n v="188.99994389367075"/>
    <n v="0.42507321466329667"/>
    <n v="5.7281803762659386E-2"/>
    <n v="188.99994389367075"/>
    <n v="0.42507321466329667"/>
    <n v="5.7281803762659386E-2"/>
  </r>
  <r>
    <n v="4837"/>
    <x v="1"/>
    <x v="3"/>
    <x v="4"/>
    <s v="C-25 and South Indian River Lagoon"/>
    <x v="4"/>
    <x v="4"/>
    <x v="21"/>
    <x v="20"/>
    <s v="Roads and Highways"/>
    <n v="8140"/>
    <x v="0"/>
    <s v="FDOT District 4     FPFWCD                                           St. Lucie County"/>
    <x v="21"/>
    <x v="1"/>
    <m/>
    <m/>
    <n v="0"/>
    <n v="1"/>
    <n v="89"/>
    <n v="21.288667633755004"/>
    <n v="193.68043032775128"/>
    <n v="25.341642677618935"/>
    <n v="80890.56065975198"/>
    <n v="193.68043032775128"/>
    <n v="25.34162027450618"/>
    <n v="80890.56065975198"/>
    <n v="193.68043032775128"/>
    <n v="25.34162027450618"/>
  </r>
  <r>
    <n v="4838"/>
    <x v="1"/>
    <x v="3"/>
    <x v="4"/>
    <s v="C-25 and South Indian River Lagoon"/>
    <x v="4"/>
    <x v="4"/>
    <x v="21"/>
    <x v="21"/>
    <s v="Port facilities"/>
    <n v="8150"/>
    <x v="0"/>
    <s v="FDOT District 4                                                St. Lucie County"/>
    <x v="21"/>
    <x v="1"/>
    <m/>
    <m/>
    <n v="0"/>
    <n v="1"/>
    <n v="1"/>
    <n v="8.6266055520379202E-4"/>
    <n v="2.1127360246091728E-4"/>
    <n v="2.7621153683980037E-5"/>
    <n v="5.9814803418737766E-2"/>
    <n v="2.1127360246091728E-4"/>
    <n v="2.76211292656806E-5"/>
    <n v="5.9814803418737766E-2"/>
    <n v="2.1127360246091728E-4"/>
    <n v="2.76211292656806E-5"/>
  </r>
  <r>
    <n v="4839"/>
    <x v="1"/>
    <x v="3"/>
    <x v="4"/>
    <s v="C-25 and South Indian River Lagoon"/>
    <x v="4"/>
    <x v="4"/>
    <x v="21"/>
    <x v="108"/>
    <s v="Utilities"/>
    <n v="8300"/>
    <x v="0"/>
    <s v="FDOT District 4                                                St. Lucie County"/>
    <x v="21"/>
    <x v="1"/>
    <m/>
    <m/>
    <n v="0"/>
    <n v="1"/>
    <n v="7"/>
    <n v="1.2519528374223675E-2"/>
    <n v="0.11238423344745349"/>
    <n v="1.5201276488912507E-2"/>
    <n v="47.879091755804914"/>
    <n v="0.11238423344745349"/>
    <n v="1.5201263050323873E-2"/>
    <n v="47.879091755804914"/>
    <n v="0.11238423344745349"/>
    <n v="1.5201263050323873E-2"/>
  </r>
  <r>
    <n v="4840"/>
    <x v="1"/>
    <x v="3"/>
    <x v="4"/>
    <s v="C-25 and South Indian River Lagoon"/>
    <x v="4"/>
    <x v="4"/>
    <x v="21"/>
    <x v="59"/>
    <s v="Electrical power facilities"/>
    <n v="8310"/>
    <x v="0"/>
    <s v="FDOT District 4                                                St. Lucie County"/>
    <x v="21"/>
    <x v="1"/>
    <m/>
    <m/>
    <n v="0"/>
    <n v="1"/>
    <n v="4"/>
    <n v="0.4974290177546235"/>
    <n v="3.9833667356726146"/>
    <n v="0.57118281467925347"/>
    <n v="1911.7048389596698"/>
    <n v="3.9833667356726146"/>
    <n v="0.5711823097288371"/>
    <n v="1911.7048389596698"/>
    <n v="3.9833667356726146"/>
    <n v="0.5711823097288371"/>
  </r>
  <r>
    <n v="4841"/>
    <x v="1"/>
    <x v="3"/>
    <x v="4"/>
    <s v="C-25 and South Indian River Lagoon"/>
    <x v="4"/>
    <x v="4"/>
    <x v="21"/>
    <x v="59"/>
    <s v="Electrical power facilities"/>
    <n v="8310"/>
    <x v="0"/>
    <s v="FDOT District 4     FPFWCD                                           St. Lucie County"/>
    <x v="21"/>
    <x v="1"/>
    <m/>
    <m/>
    <n v="0"/>
    <n v="1"/>
    <n v="3"/>
    <n v="0.29968214307147001"/>
    <n v="2.739775302271056"/>
    <n v="0.38670050705963116"/>
    <n v="1177.3495078075016"/>
    <n v="2.739775302271056"/>
    <n v="0.386700165199587"/>
    <n v="1177.3495078075016"/>
    <n v="2.739775302271056"/>
    <n v="0.386700165199587"/>
  </r>
  <r>
    <n v="4842"/>
    <x v="1"/>
    <x v="3"/>
    <x v="4"/>
    <s v="C-25 and South Indian River Lagoon"/>
    <x v="4"/>
    <x v="4"/>
    <x v="21"/>
    <x v="94"/>
    <s v="Sewage Treatment"/>
    <n v="8340"/>
    <x v="0"/>
    <s v="FDOT District 4                                                St. Lucie County"/>
    <x v="21"/>
    <x v="1"/>
    <m/>
    <m/>
    <n v="0"/>
    <n v="1"/>
    <n v="13"/>
    <n v="0.89223278802308581"/>
    <n v="6.4693279460950528"/>
    <n v="0.80003166507000933"/>
    <n v="3059.0195712341852"/>
    <n v="6.4693279460950528"/>
    <n v="0.80003095780726985"/>
    <n v="3059.0195712341852"/>
    <n v="6.4693279460950528"/>
    <n v="0.80003095780726985"/>
  </r>
  <r>
    <n v="4843"/>
    <x v="1"/>
    <x v="3"/>
    <x v="4"/>
    <s v="C-25 and South Indian River Lagoon"/>
    <x v="4"/>
    <x v="4"/>
    <x v="33"/>
    <x v="14"/>
    <s v="Governmental"/>
    <n v="1750"/>
    <x v="0"/>
    <s v="FL Turnpike                                               St. Lucie County"/>
    <x v="32"/>
    <x v="1"/>
    <m/>
    <m/>
    <n v="0"/>
    <n v="1"/>
    <n v="2"/>
    <n v="3.7568983731661769E-4"/>
    <n v="2.663074272420231E-3"/>
    <n v="2.9893889681931315E-4"/>
    <n v="1.1160853198444534"/>
    <n v="2.663074272420231E-3"/>
    <n v="2.9893863254434579E-4"/>
    <n v="1.1160853198444534"/>
    <n v="2.663074272420231E-3"/>
    <n v="2.9893863254434579E-4"/>
  </r>
  <r>
    <n v="4844"/>
    <x v="1"/>
    <x v="3"/>
    <x v="4"/>
    <s v="C-25 and South Indian River Lagoon"/>
    <x v="4"/>
    <x v="4"/>
    <x v="33"/>
    <x v="4"/>
    <s v="Mixed Rangeland"/>
    <n v="3300"/>
    <x v="0"/>
    <s v="FL Turnpike                                               St. Lucie County"/>
    <x v="32"/>
    <x v="0"/>
    <m/>
    <m/>
    <n v="0"/>
    <n v="1"/>
    <n v="12"/>
    <n v="0.6481235086110797"/>
    <n v="4.5500581391598631"/>
    <n v="0.50921232318188148"/>
    <n v="1936.0714562334981"/>
    <n v="4.5500581391598631"/>
    <n v="0.50921187301607207"/>
    <n v="1936.0714562334981"/>
    <n v="4.5500581391598631"/>
    <n v="0.50921187301607207"/>
  </r>
  <r>
    <n v="4845"/>
    <x v="1"/>
    <x v="3"/>
    <x v="4"/>
    <s v="C-25 and South Indian River Lagoon"/>
    <x v="4"/>
    <x v="4"/>
    <x v="33"/>
    <x v="28"/>
    <s v="Pine flatwoods"/>
    <n v="4110"/>
    <x v="1"/>
    <s v="FL Turnpike                                               St. Lucie County"/>
    <x v="32"/>
    <x v="1"/>
    <m/>
    <m/>
    <n v="0"/>
    <n v="1"/>
    <n v="19"/>
    <n v="0.78399858336808825"/>
    <n v="5.3538997104212305"/>
    <n v="0.50364210345600047"/>
    <n v="2285.7208729431327"/>
    <n v="5.3538997104212305"/>
    <n v="0.50364165821450768"/>
    <n v="2285.7208729431327"/>
    <n v="5.3538997104212305"/>
    <n v="0.50364165821450768"/>
  </r>
  <r>
    <n v="4846"/>
    <x v="1"/>
    <x v="3"/>
    <x v="4"/>
    <s v="C-25 and South Indian River Lagoon"/>
    <x v="4"/>
    <x v="4"/>
    <x v="33"/>
    <x v="158"/>
    <s v="Channelized waterways, canals"/>
    <n v="5120"/>
    <x v="1"/>
    <s v="FL Turnpike                                               St. Lucie County"/>
    <x v="32"/>
    <x v="1"/>
    <m/>
    <m/>
    <n v="0"/>
    <n v="1"/>
    <n v="5"/>
    <n v="0.83487433780348619"/>
    <n v="3.8727357393828297"/>
    <n v="0.4636230244009702"/>
    <n v="1627.450867851466"/>
    <n v="3.8727357393828297"/>
    <n v="0.46362261453808079"/>
    <n v="1627.450867851466"/>
    <n v="3.8727357393828297"/>
    <n v="0.46362261453808079"/>
  </r>
  <r>
    <n v="4847"/>
    <x v="1"/>
    <x v="3"/>
    <x v="4"/>
    <s v="C-25 and South Indian River Lagoon"/>
    <x v="4"/>
    <x v="4"/>
    <x v="33"/>
    <x v="150"/>
    <s v="Mixed Shrubs"/>
    <n v="6172"/>
    <x v="1"/>
    <s v="FL Turnpike                                               St. Lucie County"/>
    <x v="32"/>
    <x v="1"/>
    <m/>
    <m/>
    <n v="0"/>
    <n v="1"/>
    <n v="223"/>
    <n v="38.228264342296498"/>
    <n v="274.36855853059103"/>
    <n v="34.140112216861134"/>
    <n v="120079.98773255802"/>
    <n v="274.36855853059103"/>
    <n v="34.140082035519221"/>
    <n v="120079.98773255802"/>
    <n v="274.36855853059103"/>
    <n v="34.140082035519221"/>
  </r>
  <r>
    <n v="4848"/>
    <x v="1"/>
    <x v="3"/>
    <x v="4"/>
    <s v="C-25 and South Indian River Lagoon"/>
    <x v="4"/>
    <x v="4"/>
    <x v="33"/>
    <x v="54"/>
    <s v="Emergent aquatic vegetation"/>
    <n v="6440"/>
    <x v="1"/>
    <s v="FL Turnpike                                               St. Lucie County"/>
    <x v="32"/>
    <x v="1"/>
    <m/>
    <m/>
    <n v="0"/>
    <n v="1"/>
    <n v="43"/>
    <n v="6.9600646172240168"/>
    <n v="51.779496301965523"/>
    <n v="5.5713818119537786"/>
    <n v="21399.454839846876"/>
    <n v="51.779496301965523"/>
    <n v="5.5713768866102882"/>
    <n v="21399.454839846876"/>
    <n v="51.779496301965523"/>
    <n v="5.5713768866102882"/>
  </r>
  <r>
    <n v="4849"/>
    <x v="1"/>
    <x v="3"/>
    <x v="4"/>
    <s v="C-25 and South Indian River Lagoon"/>
    <x v="4"/>
    <x v="4"/>
    <x v="33"/>
    <x v="20"/>
    <s v="Roads and Highways"/>
    <n v="8140"/>
    <x v="0"/>
    <s v="FL Turnpike                                               St. Lucie County"/>
    <x v="32"/>
    <x v="1"/>
    <m/>
    <m/>
    <n v="0"/>
    <n v="1"/>
    <n v="179"/>
    <n v="56.340157775445"/>
    <n v="477.77320520953566"/>
    <n v="59.155483288665678"/>
    <n v="206301.3150586753"/>
    <n v="477.77320520953566"/>
    <n v="59.155430992649265"/>
    <n v="206301.3150586753"/>
    <n v="477.77320520953566"/>
    <n v="59.155430992649265"/>
  </r>
  <r>
    <n v="4850"/>
    <x v="1"/>
    <x v="3"/>
    <x v="4"/>
    <s v="C-25 and South Indian River Lagoon"/>
    <x v="4"/>
    <x v="4"/>
    <x v="22"/>
    <x v="145"/>
    <s v="Fixed Single Family Units"/>
    <n v="1110"/>
    <x v="0"/>
    <s v="FPFWCD                                           St. Lucie County"/>
    <x v="22"/>
    <x v="1"/>
    <m/>
    <m/>
    <n v="0"/>
    <n v="1"/>
    <n v="81"/>
    <n v="13.84882478075202"/>
    <n v="105.60850095356743"/>
    <n v="14.946976227286086"/>
    <n v="47461.638142929616"/>
    <n v="105.60850095356743"/>
    <n v="14.946963013509922"/>
    <n v="47461.638142929616"/>
    <n v="105.60850095356743"/>
    <n v="14.946963013509922"/>
  </r>
  <r>
    <n v="4851"/>
    <x v="1"/>
    <x v="3"/>
    <x v="4"/>
    <s v="C-25 and South Indian River Lagoon"/>
    <x v="4"/>
    <x v="4"/>
    <x v="22"/>
    <x v="8"/>
    <s v="Residential, Medium Density-Two-five dwellingunits per acre"/>
    <n v="1200"/>
    <x v="0"/>
    <s v="FPFWCD                                           St. Lucie County"/>
    <x v="22"/>
    <x v="1"/>
    <m/>
    <m/>
    <n v="0"/>
    <n v="1"/>
    <n v="3"/>
    <n v="3.2935473038183073E-3"/>
    <n v="3.8469433561179045E-2"/>
    <n v="7.0270302078017785E-3"/>
    <n v="12.399221083824479"/>
    <n v="3.8469433561179045E-2"/>
    <n v="7.0270239956018773E-3"/>
    <n v="12.399221083824479"/>
    <n v="3.8469433561179045E-2"/>
    <n v="7.0270239956018773E-3"/>
  </r>
  <r>
    <n v="4852"/>
    <x v="1"/>
    <x v="3"/>
    <x v="4"/>
    <s v="C-25 and South Indian River Lagoon"/>
    <x v="4"/>
    <x v="4"/>
    <x v="22"/>
    <x v="9"/>
    <s v="Fixed Single Family Units"/>
    <n v="1210"/>
    <x v="0"/>
    <s v="FPFWCD                                           St. Lucie County"/>
    <x v="22"/>
    <x v="1"/>
    <m/>
    <m/>
    <n v="0"/>
    <n v="1"/>
    <n v="166"/>
    <n v="19.138223547311842"/>
    <n v="189.16171976334516"/>
    <n v="30.986501782479749"/>
    <n v="71269.433711033576"/>
    <n v="189.16171976334516"/>
    <n v="30.986474389066412"/>
    <n v="71269.433711033576"/>
    <n v="189.16171976334516"/>
    <n v="30.986474389066412"/>
  </r>
  <r>
    <n v="4853"/>
    <x v="1"/>
    <x v="3"/>
    <x v="4"/>
    <s v="C-25 and South Indian River Lagoon"/>
    <x v="4"/>
    <x v="4"/>
    <x v="22"/>
    <x v="88"/>
    <s v="Medium Density Under Construction"/>
    <n v="1290"/>
    <x v="0"/>
    <s v="FPFWCD                                           St. Lucie County"/>
    <x v="22"/>
    <x v="1"/>
    <m/>
    <m/>
    <n v="0"/>
    <n v="1"/>
    <n v="53"/>
    <n v="15.32832899802286"/>
    <n v="158.92958343912804"/>
    <n v="23.648380436554728"/>
    <n v="59926.917043119989"/>
    <n v="158.92958343912804"/>
    <n v="23.648359530359347"/>
    <n v="59926.917043119989"/>
    <n v="158.92958343912804"/>
    <n v="23.648359530359347"/>
  </r>
  <r>
    <n v="4854"/>
    <x v="1"/>
    <x v="3"/>
    <x v="4"/>
    <s v="C-25 and South Indian River Lagoon"/>
    <x v="4"/>
    <x v="4"/>
    <x v="22"/>
    <x v="80"/>
    <s v="Fixed Single Family Units"/>
    <n v="1000"/>
    <x v="0"/>
    <s v="FPFWCD                                           St. Lucie County"/>
    <x v="22"/>
    <x v="1"/>
    <m/>
    <m/>
    <n v="0"/>
    <n v="1"/>
    <n v="2"/>
    <n v="5.7668587497145506E-4"/>
    <n v="5.8621294438667704E-3"/>
    <n v="1.0542999507465955E-3"/>
    <n v="2.1740365170494584"/>
    <n v="5.8621294438667704E-3"/>
    <n v="1.054299018699648E-3"/>
    <n v="2.1740365170494584"/>
    <n v="5.8621294438667704E-3"/>
    <n v="1.054299018699648E-3"/>
  </r>
  <r>
    <n v="4855"/>
    <x v="1"/>
    <x v="3"/>
    <x v="4"/>
    <s v="C-25 and South Indian River Lagoon"/>
    <x v="4"/>
    <x v="4"/>
    <x v="22"/>
    <x v="80"/>
    <s v="Fixed Single Family Units"/>
    <n v="1310"/>
    <x v="0"/>
    <s v="FPFWCD                                           St. Lucie County"/>
    <x v="22"/>
    <x v="1"/>
    <m/>
    <m/>
    <n v="0"/>
    <n v="1"/>
    <n v="760"/>
    <n v="129.11967168841574"/>
    <n v="1384.7203300700742"/>
    <n v="260.51314366714564"/>
    <n v="473997.84006174019"/>
    <n v="1384.7203300700742"/>
    <n v="260.51291336221209"/>
    <n v="473997.84006174019"/>
    <n v="1384.7203300700742"/>
    <n v="260.51291336221209"/>
  </r>
  <r>
    <n v="4856"/>
    <x v="1"/>
    <x v="3"/>
    <x v="4"/>
    <s v="C-25 and South Indian River Lagoon"/>
    <x v="4"/>
    <x v="4"/>
    <x v="22"/>
    <x v="63"/>
    <s v="Mobile Home Units"/>
    <n v="1320"/>
    <x v="0"/>
    <s v="FPFWCD                                           St. Lucie County"/>
    <x v="22"/>
    <x v="1"/>
    <m/>
    <m/>
    <n v="0"/>
    <n v="1"/>
    <n v="164"/>
    <n v="32.825388919149233"/>
    <n v="363.42085513764863"/>
    <n v="71.174653638831515"/>
    <n v="120053.92645969953"/>
    <n v="363.42085513764863"/>
    <n v="71.174590717346504"/>
    <n v="120053.92645969953"/>
    <n v="363.42085513764863"/>
    <n v="71.174590717346504"/>
  </r>
  <r>
    <n v="4857"/>
    <x v="1"/>
    <x v="3"/>
    <x v="4"/>
    <s v="C-25 and South Indian River Lagoon"/>
    <x v="4"/>
    <x v="4"/>
    <x v="22"/>
    <x v="10"/>
    <s v="Residential, High density; Multiple Dwelling Units, Low Rise &lt;Two stories or less&gt;"/>
    <n v="1330"/>
    <x v="0"/>
    <s v="FPFWCD                                           St. Lucie County"/>
    <x v="22"/>
    <x v="1"/>
    <m/>
    <m/>
    <n v="0"/>
    <n v="1"/>
    <n v="9"/>
    <n v="0.98223344430565696"/>
    <n v="9.9346494165553754"/>
    <n v="1.8589432703784017"/>
    <n v="3389.464304886299"/>
    <n v="9.9346494165553754"/>
    <n v="1.8589416269918135"/>
    <n v="3389.464304886299"/>
    <n v="9.9346494165553754"/>
    <n v="1.8589416269918135"/>
  </r>
  <r>
    <n v="4858"/>
    <x v="1"/>
    <x v="3"/>
    <x v="4"/>
    <s v="C-25 and South Indian River Lagoon"/>
    <x v="4"/>
    <x v="4"/>
    <x v="22"/>
    <x v="11"/>
    <s v="Commercial and Services"/>
    <n v="1400"/>
    <x v="0"/>
    <s v="FPFWCD                                           St. Lucie County"/>
    <x v="22"/>
    <x v="1"/>
    <m/>
    <m/>
    <n v="0"/>
    <n v="1"/>
    <n v="62"/>
    <n v="4.1004946334798937"/>
    <n v="43.435182089426633"/>
    <n v="6.0442986654873661"/>
    <n v="15122.332776839819"/>
    <n v="43.435182089426633"/>
    <n v="6.0442933220648252"/>
    <n v="15122.332776839819"/>
    <n v="43.435182089426633"/>
    <n v="6.0442933220648252"/>
  </r>
  <r>
    <n v="4859"/>
    <x v="1"/>
    <x v="3"/>
    <x v="4"/>
    <s v="C-25 and South Indian River Lagoon"/>
    <x v="4"/>
    <x v="4"/>
    <x v="22"/>
    <x v="64"/>
    <s v="Retail Sales and Services"/>
    <n v="1410"/>
    <x v="0"/>
    <s v="FPFWCD                                           St. Lucie County"/>
    <x v="22"/>
    <x v="1"/>
    <m/>
    <m/>
    <n v="0"/>
    <n v="1"/>
    <n v="16"/>
    <n v="2.8217598481546258"/>
    <n v="27.038397781063765"/>
    <n v="3.6481179004024304"/>
    <n v="10924.181539616156"/>
    <n v="27.038397781063765"/>
    <n v="3.648114675307764"/>
    <n v="10924.181539616156"/>
    <n v="27.038397781063765"/>
    <n v="3.648114675307764"/>
  </r>
  <r>
    <n v="4860"/>
    <x v="1"/>
    <x v="3"/>
    <x v="4"/>
    <s v="C-25 and South Indian River Lagoon"/>
    <x v="4"/>
    <x v="4"/>
    <x v="22"/>
    <x v="65"/>
    <s v="Wholesale Sales and Services &lt;Excluding warehouses associated with industrial use&gt;"/>
    <n v="1420"/>
    <x v="0"/>
    <s v="FPFWCD                                           St. Lucie County"/>
    <x v="22"/>
    <x v="1"/>
    <m/>
    <m/>
    <n v="0"/>
    <n v="1"/>
    <n v="111"/>
    <n v="35.775572049165071"/>
    <n v="315.82301648694346"/>
    <n v="42.885084093006412"/>
    <n v="139529.45377499235"/>
    <n v="315.82301648694346"/>
    <n v="42.885046180729525"/>
    <n v="139529.45377499235"/>
    <n v="315.82301648694346"/>
    <n v="42.885046180729525"/>
  </r>
  <r>
    <n v="4861"/>
    <x v="1"/>
    <x v="3"/>
    <x v="4"/>
    <s v="C-25 and South Indian River Lagoon"/>
    <x v="4"/>
    <x v="4"/>
    <x v="22"/>
    <x v="155"/>
    <s v="Industrial Under Construction"/>
    <n v="1500"/>
    <x v="0"/>
    <s v="FPFWCD                                           St. Lucie County"/>
    <x v="22"/>
    <x v="1"/>
    <m/>
    <m/>
    <n v="0"/>
    <n v="1"/>
    <n v="25"/>
    <n v="4.1186093423846311"/>
    <n v="33.102356096452731"/>
    <n v="4.7336490046714124"/>
    <n v="15127.165519227754"/>
    <n v="33.102356096452731"/>
    <n v="4.7336448199201051"/>
    <n v="15127.165519227754"/>
    <n v="33.102356096452731"/>
    <n v="4.7336448199201051"/>
  </r>
  <r>
    <n v="4862"/>
    <x v="1"/>
    <x v="3"/>
    <x v="4"/>
    <s v="C-25 and South Indian River Lagoon"/>
    <x v="4"/>
    <x v="4"/>
    <x v="22"/>
    <x v="68"/>
    <s v="Other Light Industrial"/>
    <n v="1550"/>
    <x v="0"/>
    <s v="FPFWCD                                           St. Lucie County"/>
    <x v="22"/>
    <x v="1"/>
    <m/>
    <m/>
    <n v="0"/>
    <n v="1"/>
    <n v="52"/>
    <n v="7.3376155150539093"/>
    <n v="53.195774187588249"/>
    <n v="7.7738318887331292"/>
    <n v="24925.258296688469"/>
    <n v="53.195774187588249"/>
    <n v="7.7738250163281188"/>
    <n v="24925.258296688469"/>
    <n v="53.195774187588249"/>
    <n v="7.7738250163281188"/>
  </r>
  <r>
    <n v="4863"/>
    <x v="1"/>
    <x v="3"/>
    <x v="4"/>
    <s v="C-25 and South Indian River Lagoon"/>
    <x v="4"/>
    <x v="4"/>
    <x v="22"/>
    <x v="91"/>
    <s v="Other Heavy Industrial"/>
    <n v="1560"/>
    <x v="0"/>
    <s v="FPFWCD                                           St. Lucie County"/>
    <x v="22"/>
    <x v="1"/>
    <m/>
    <m/>
    <n v="0"/>
    <n v="1"/>
    <n v="16"/>
    <n v="1.3983220162560506"/>
    <n v="10.031503572370591"/>
    <n v="1.600010868987884"/>
    <n v="4582.3362654616049"/>
    <n v="10.031503572370591"/>
    <n v="1.6000094545087855"/>
    <n v="4582.3362654616049"/>
    <n v="10.031503572370591"/>
    <n v="1.6000094545087855"/>
  </r>
  <r>
    <n v="4864"/>
    <x v="1"/>
    <x v="3"/>
    <x v="4"/>
    <s v="C-25 and South Indian River Lagoon"/>
    <x v="4"/>
    <x v="4"/>
    <x v="22"/>
    <x v="127"/>
    <s v="Sand and Gravel Pits"/>
    <n v="1620"/>
    <x v="0"/>
    <s v="FPFWCD                                           St. Lucie County"/>
    <x v="22"/>
    <x v="1"/>
    <m/>
    <m/>
    <n v="0"/>
    <n v="1"/>
    <n v="8"/>
    <n v="0.79411473766706664"/>
    <n v="5.3704385230783522"/>
    <n v="0.70906762165940651"/>
    <n v="2499.4781888620719"/>
    <n v="5.3704385230783522"/>
    <n v="0.70906699481283253"/>
    <n v="2499.4781888620719"/>
    <n v="5.3704385230783522"/>
    <n v="0.70906699481283253"/>
  </r>
  <r>
    <n v="4865"/>
    <x v="1"/>
    <x v="3"/>
    <x v="4"/>
    <s v="C-25 and South Indian River Lagoon"/>
    <x v="4"/>
    <x v="4"/>
    <x v="22"/>
    <x v="127"/>
    <s v="Sand and Gravel Pits"/>
    <n v="3000"/>
    <x v="0"/>
    <s v="FPFWCD                                           St. Lucie County"/>
    <x v="22"/>
    <x v="1"/>
    <m/>
    <m/>
    <n v="0"/>
    <n v="1"/>
    <n v="4"/>
    <n v="6.0658064402786677E-3"/>
    <n v="4.1463428830173607E-2"/>
    <n v="5.4030563429800166E-3"/>
    <n v="19.120951181018963"/>
    <n v="4.1463428830173607E-2"/>
    <n v="5.4030515664435525E-3"/>
    <n v="19.120951181018963"/>
    <n v="4.1463428830173607E-2"/>
    <n v="5.4030515664435525E-3"/>
  </r>
  <r>
    <n v="4866"/>
    <x v="1"/>
    <x v="3"/>
    <x v="4"/>
    <s v="C-25 and South Indian River Lagoon"/>
    <x v="4"/>
    <x v="4"/>
    <x v="22"/>
    <x v="71"/>
    <s v="Religious"/>
    <n v="1720"/>
    <x v="0"/>
    <s v="FPFWCD                                           St. Lucie County"/>
    <x v="22"/>
    <x v="1"/>
    <m/>
    <m/>
    <n v="0"/>
    <n v="1"/>
    <n v="10"/>
    <n v="2.3573318188407044"/>
    <n v="19.479421944646106"/>
    <n v="2.6882604187633561"/>
    <n v="8997.7323488105831"/>
    <n v="19.479421944646106"/>
    <n v="2.6882580422243971"/>
    <n v="8997.7323488105831"/>
    <n v="19.479421944646106"/>
    <n v="2.6882580422243971"/>
  </r>
  <r>
    <n v="4867"/>
    <x v="1"/>
    <x v="3"/>
    <x v="4"/>
    <s v="C-25 and South Indian River Lagoon"/>
    <x v="4"/>
    <x v="4"/>
    <x v="22"/>
    <x v="14"/>
    <s v="Governmental"/>
    <n v="1750"/>
    <x v="0"/>
    <s v="FPFWCD                                           St. Lucie County"/>
    <x v="22"/>
    <x v="1"/>
    <m/>
    <m/>
    <n v="0"/>
    <n v="1"/>
    <n v="1152"/>
    <n v="261.28581406146128"/>
    <n v="2044.9551106277449"/>
    <n v="273.95718983381528"/>
    <n v="912692.74182353273"/>
    <n v="2044.9551106277449"/>
    <n v="273.95694764376088"/>
    <n v="912692.74182353273"/>
    <n v="2044.9551106277449"/>
    <n v="273.95694764376088"/>
  </r>
  <r>
    <n v="4868"/>
    <x v="1"/>
    <x v="3"/>
    <x v="4"/>
    <s v="C-25 and South Indian River Lagoon"/>
    <x v="4"/>
    <x v="4"/>
    <x v="22"/>
    <x v="14"/>
    <s v="Governmental"/>
    <n v="3000"/>
    <x v="0"/>
    <s v="FPFWCD                                           St. Lucie County"/>
    <x v="22"/>
    <x v="1"/>
    <m/>
    <m/>
    <n v="0"/>
    <n v="1"/>
    <n v="157"/>
    <n v="26.818890307397837"/>
    <n v="209.6299800574829"/>
    <n v="27.023723889489187"/>
    <n v="89511.980201344661"/>
    <n v="209.6299800574829"/>
    <n v="27.023699999343599"/>
    <n v="89511.980201344661"/>
    <n v="209.6299800574829"/>
    <n v="27.023699999343599"/>
  </r>
  <r>
    <n v="4869"/>
    <x v="1"/>
    <x v="3"/>
    <x v="4"/>
    <s v="C-25 and South Indian River Lagoon"/>
    <x v="4"/>
    <x v="4"/>
    <x v="22"/>
    <x v="15"/>
    <s v="Golf Course"/>
    <n v="1820"/>
    <x v="0"/>
    <s v="FPFWCD                                           St. Lucie County"/>
    <x v="22"/>
    <x v="1"/>
    <m/>
    <m/>
    <n v="0"/>
    <n v="1"/>
    <n v="37"/>
    <n v="5.750376784072313"/>
    <n v="49.393942906770818"/>
    <n v="7.2760586154994256"/>
    <n v="21554.866608407632"/>
    <n v="49.393942906770818"/>
    <n v="7.2760521831476082"/>
    <n v="21554.866608407632"/>
    <n v="49.393942906770818"/>
    <n v="7.2760521831476082"/>
  </r>
  <r>
    <n v="4870"/>
    <x v="1"/>
    <x v="3"/>
    <x v="4"/>
    <s v="C-25 and South Indian River Lagoon"/>
    <x v="4"/>
    <x v="4"/>
    <x v="22"/>
    <x v="16"/>
    <s v="Parks and Zoos"/>
    <n v="1850"/>
    <x v="0"/>
    <s v="FPFWCD                                           St. Lucie County"/>
    <x v="22"/>
    <x v="1"/>
    <m/>
    <m/>
    <n v="0"/>
    <n v="1"/>
    <n v="18"/>
    <n v="4.3804941013586118"/>
    <n v="38.88509954600076"/>
    <n v="5.0731971740270962"/>
    <n v="16805.69271785568"/>
    <n v="38.88509954600076"/>
    <n v="5.07319268910046"/>
    <n v="16805.69271785568"/>
    <n v="38.88509954600076"/>
    <n v="5.07319268910046"/>
  </r>
  <r>
    <n v="4871"/>
    <x v="1"/>
    <x v="3"/>
    <x v="4"/>
    <s v="C-25 and South Indian River Lagoon"/>
    <x v="4"/>
    <x v="4"/>
    <x v="22"/>
    <x v="0"/>
    <s v="Improved Pasture"/>
    <n v="2110"/>
    <x v="0"/>
    <s v="FPFWCD                                           St. Lucie County"/>
    <x v="22"/>
    <x v="0"/>
    <m/>
    <m/>
    <n v="0"/>
    <n v="1"/>
    <n v="56"/>
    <n v="11.291055274875314"/>
    <n v="87.785662126302924"/>
    <n v="14.106263301051708"/>
    <n v="28551.276275125296"/>
    <n v="87.785662126302924"/>
    <n v="14.106250830502297"/>
    <n v="28551.276275125296"/>
    <n v="87.785662126302924"/>
    <n v="14.106250830502297"/>
  </r>
  <r>
    <n v="4872"/>
    <x v="1"/>
    <x v="3"/>
    <x v="4"/>
    <s v="C-25 and South Indian River Lagoon"/>
    <x v="4"/>
    <x v="4"/>
    <x v="22"/>
    <x v="115"/>
    <s v="Unimproved Pastures"/>
    <n v="2120"/>
    <x v="0"/>
    <s v="FPFWCD                                           St. Lucie County"/>
    <x v="22"/>
    <x v="0"/>
    <m/>
    <m/>
    <n v="0"/>
    <n v="1"/>
    <n v="13"/>
    <n v="4.3792016244743435"/>
    <n v="32.786988673342371"/>
    <n v="5.3975139988590799"/>
    <n v="10221.706461711319"/>
    <n v="32.786988673342371"/>
    <n v="5.3975092272222795"/>
    <n v="10221.706461711319"/>
    <n v="32.786988673342371"/>
    <n v="5.3975092272222795"/>
  </r>
  <r>
    <n v="4873"/>
    <x v="1"/>
    <x v="3"/>
    <x v="4"/>
    <s v="C-25 and South Indian River Lagoon"/>
    <x v="4"/>
    <x v="4"/>
    <x v="22"/>
    <x v="116"/>
    <s v="Row Crops"/>
    <n v="2140"/>
    <x v="0"/>
    <s v="FPFWCD                                           St. Lucie County"/>
    <x v="22"/>
    <x v="0"/>
    <m/>
    <m/>
    <n v="0"/>
    <n v="1"/>
    <n v="395"/>
    <n v="146.10316838372685"/>
    <n v="1243.2740940065662"/>
    <n v="225.16395775670236"/>
    <n v="352436.52510058641"/>
    <n v="1243.2740940065662"/>
    <n v="225.16375870198453"/>
    <n v="352436.52510058641"/>
    <n v="1243.2740940065662"/>
    <n v="225.16375870198453"/>
  </r>
  <r>
    <n v="4874"/>
    <x v="1"/>
    <x v="3"/>
    <x v="4"/>
    <s v="C-25 and South Indian River Lagoon"/>
    <x v="4"/>
    <x v="4"/>
    <x v="22"/>
    <x v="2"/>
    <s v="Citrus groves"/>
    <n v="2210"/>
    <x v="0"/>
    <s v="FPFWCD                                           St. Lucie County"/>
    <x v="22"/>
    <x v="0"/>
    <m/>
    <m/>
    <n v="0"/>
    <n v="1"/>
    <n v="1248"/>
    <n v="442.36064829767025"/>
    <n v="2965.9360096920318"/>
    <n v="345.25690887095408"/>
    <n v="1183553.6082420717"/>
    <n v="2965.9360096920318"/>
    <n v="345.25660364885238"/>
    <n v="1183553.6082420717"/>
    <n v="2965.9360096920318"/>
    <n v="345.25660364885238"/>
  </r>
  <r>
    <n v="4875"/>
    <x v="1"/>
    <x v="3"/>
    <x v="4"/>
    <s v="C-25 and South Indian River Lagoon"/>
    <x v="4"/>
    <x v="4"/>
    <x v="22"/>
    <x v="2"/>
    <s v="Citrus groves"/>
    <n v="2210"/>
    <x v="0"/>
    <s v="FPFWCD     St. Lucie County"/>
    <x v="22"/>
    <x v="0"/>
    <m/>
    <m/>
    <n v="0"/>
    <n v="1"/>
    <n v="1"/>
    <n v="2.0616801919747102E-3"/>
    <n v="1.9034391960391132E-2"/>
    <n v="2.4038298382028102E-3"/>
    <n v="7.807077113416919"/>
    <n v="1.9034391960391132E-2"/>
    <n v="2.4038277131128399E-3"/>
    <n v="7.807077113416919"/>
    <n v="1.9034391960391132E-2"/>
    <n v="2.4038277131128399E-3"/>
  </r>
  <r>
    <n v="4876"/>
    <x v="1"/>
    <x v="3"/>
    <x v="4"/>
    <s v="C-25 and South Indian River Lagoon"/>
    <x v="4"/>
    <x v="4"/>
    <x v="22"/>
    <x v="2"/>
    <s v="Citrus groves"/>
    <n v="3000"/>
    <x v="0"/>
    <s v="FPFWCD                                           St. Lucie County"/>
    <x v="22"/>
    <x v="1"/>
    <s v="Identified as Natural"/>
    <m/>
    <n v="0"/>
    <n v="1"/>
    <n v="1"/>
    <n v="1.9838593798085101E-4"/>
    <n v="1.4830771258443345E-3"/>
    <n v="1.6961326811077508E-4"/>
    <n v="0.60068230096763042"/>
    <n v="1.4830771258443345E-3"/>
    <n v="1.6961311816527999E-4"/>
    <n v="0.60068230096763042"/>
    <n v="1.4830771258443345E-3"/>
    <n v="1.6961311816527999E-4"/>
  </r>
  <r>
    <n v="4877"/>
    <x v="1"/>
    <x v="3"/>
    <x v="4"/>
    <s v="C-25 and South Indian River Lagoon"/>
    <x v="4"/>
    <x v="4"/>
    <x v="22"/>
    <x v="3"/>
    <s v="Abandoned tree crops"/>
    <n v="1000"/>
    <x v="0"/>
    <s v="FPFWCD                                           St. Lucie County"/>
    <x v="22"/>
    <x v="1"/>
    <s v="Not Ag"/>
    <m/>
    <n v="0"/>
    <n v="1"/>
    <n v="34"/>
    <n v="4.5761207844499312"/>
    <n v="24.207220259707572"/>
    <n v="4.051641801133897"/>
    <n v="10911.841703283522"/>
    <n v="24.207220259707572"/>
    <n v="4.0516382193065761"/>
    <n v="10911.841703283522"/>
    <n v="24.207220259707572"/>
    <n v="4.0516382193065761"/>
  </r>
  <r>
    <n v="4878"/>
    <x v="1"/>
    <x v="3"/>
    <x v="4"/>
    <s v="C-25 and South Indian River Lagoon"/>
    <x v="4"/>
    <x v="4"/>
    <x v="22"/>
    <x v="3"/>
    <s v="Abandoned tree crops"/>
    <n v="2000"/>
    <x v="0"/>
    <s v="FPFWCD                                           St. Lucie County"/>
    <x v="22"/>
    <x v="0"/>
    <m/>
    <m/>
    <n v="0"/>
    <n v="1"/>
    <n v="1"/>
    <n v="1.8255946944964201E-3"/>
    <n v="1.1618562041463169E-2"/>
    <n v="1.7190085718157659E-3"/>
    <n v="5.4162191213018014"/>
    <n v="1.1618562041463169E-2"/>
    <n v="1.71900705213753E-3"/>
    <n v="5.4162191213018014"/>
    <n v="1.1618562041463169E-2"/>
    <n v="1.71900705213753E-3"/>
  </r>
  <r>
    <n v="4879"/>
    <x v="1"/>
    <x v="3"/>
    <x v="4"/>
    <s v="C-25 and South Indian River Lagoon"/>
    <x v="4"/>
    <x v="4"/>
    <x v="22"/>
    <x v="3"/>
    <s v="Abandoned tree crops"/>
    <n v="2240"/>
    <x v="0"/>
    <s v="FPFWCD                                           St. Lucie County"/>
    <x v="22"/>
    <x v="0"/>
    <m/>
    <m/>
    <n v="0"/>
    <n v="1"/>
    <n v="1577"/>
    <n v="506.68978781890172"/>
    <n v="3053.6567983328673"/>
    <n v="538.43134779064917"/>
    <n v="1365344.1080444979"/>
    <n v="3053.6567983328673"/>
    <n v="538.43087179395241"/>
    <n v="1365344.1080444979"/>
    <n v="3053.6567983328673"/>
    <n v="538.43087179395241"/>
  </r>
  <r>
    <n v="4880"/>
    <x v="1"/>
    <x v="3"/>
    <x v="4"/>
    <s v="C-25 and South Indian River Lagoon"/>
    <x v="4"/>
    <x v="4"/>
    <x v="22"/>
    <x v="119"/>
    <s v="Ornamentals"/>
    <n v="2430"/>
    <x v="0"/>
    <s v="FPFWCD                                           St. Lucie County"/>
    <x v="22"/>
    <x v="0"/>
    <m/>
    <m/>
    <n v="0"/>
    <n v="1"/>
    <n v="31"/>
    <n v="9.5488011459816668"/>
    <n v="66.037191460094519"/>
    <n v="10.555400617686029"/>
    <n v="22818.923268330316"/>
    <n v="66.037191460094519"/>
    <n v="10.555391286253451"/>
    <n v="22818.923268330316"/>
    <n v="66.037191460094519"/>
    <n v="10.555391286253451"/>
  </r>
  <r>
    <n v="4881"/>
    <x v="1"/>
    <x v="3"/>
    <x v="4"/>
    <s v="C-25 and South Indian River Lagoon"/>
    <x v="4"/>
    <x v="4"/>
    <x v="22"/>
    <x v="26"/>
    <s v="Herbaceous Dry Prairie"/>
    <n v="3100"/>
    <x v="1"/>
    <s v="FPFWCD                                           St. Lucie County"/>
    <x v="22"/>
    <x v="1"/>
    <m/>
    <m/>
    <n v="0"/>
    <n v="1"/>
    <n v="1429"/>
    <n v="421.92194942447958"/>
    <n v="2738.5827833235089"/>
    <n v="310.99074985303184"/>
    <n v="1145155.6479699078"/>
    <n v="2738.5827833235089"/>
    <n v="310.99047492370283"/>
    <n v="1145155.6479699078"/>
    <n v="2738.5827833235089"/>
    <n v="310.99047492370283"/>
  </r>
  <r>
    <n v="4882"/>
    <x v="1"/>
    <x v="3"/>
    <x v="4"/>
    <s v="C-25 and South Indian River Lagoon"/>
    <x v="4"/>
    <x v="4"/>
    <x v="22"/>
    <x v="26"/>
    <s v="Herbaceous Dry Prairie"/>
    <n v="3100"/>
    <x v="1"/>
    <s v="FPFWCD     St. Lucie County"/>
    <x v="22"/>
    <x v="1"/>
    <m/>
    <m/>
    <n v="0"/>
    <n v="1"/>
    <n v="3"/>
    <n v="3.5058770848982367E-2"/>
    <n v="0.31128850325894147"/>
    <n v="3.9164679780247465E-2"/>
    <n v="131.10403395679919"/>
    <n v="0.31128850325894147"/>
    <n v="3.9164645156969581E-2"/>
    <n v="131.10403395679919"/>
    <n v="0.31128850325894147"/>
    <n v="3.9164645156969581E-2"/>
  </r>
  <r>
    <n v="4883"/>
    <x v="1"/>
    <x v="3"/>
    <x v="4"/>
    <s v="C-25 and South Indian River Lagoon"/>
    <x v="4"/>
    <x v="4"/>
    <x v="22"/>
    <x v="27"/>
    <s v="Shrub and Brushland"/>
    <n v="3200"/>
    <x v="1"/>
    <s v="FPFWCD                                           St. Lucie County"/>
    <x v="22"/>
    <x v="1"/>
    <m/>
    <m/>
    <n v="0"/>
    <n v="1"/>
    <n v="98"/>
    <n v="26.279019843266259"/>
    <n v="134.40209305783063"/>
    <n v="16.506481735841589"/>
    <n v="63690.555517098765"/>
    <n v="134.40209305783063"/>
    <n v="16.506467143394833"/>
    <n v="63690.555517098765"/>
    <n v="134.40209305783063"/>
    <n v="16.506467143394833"/>
  </r>
  <r>
    <n v="4884"/>
    <x v="1"/>
    <x v="3"/>
    <x v="4"/>
    <s v="C-25 and South Indian River Lagoon"/>
    <x v="4"/>
    <x v="4"/>
    <x v="22"/>
    <x v="110"/>
    <s v="Palmetto Prairies"/>
    <n v="3210"/>
    <x v="1"/>
    <s v="FPFWCD                                           St. Lucie County"/>
    <x v="22"/>
    <x v="1"/>
    <m/>
    <m/>
    <n v="0"/>
    <n v="1"/>
    <n v="33"/>
    <n v="11.364534527405425"/>
    <n v="68.667260504722293"/>
    <n v="7.6897319072658341"/>
    <n v="29129.23616428992"/>
    <n v="68.667260504722293"/>
    <n v="7.6897251092088545"/>
    <n v="29129.23616428992"/>
    <n v="68.667260504722293"/>
    <n v="7.6897251092088545"/>
  </r>
  <r>
    <n v="4885"/>
    <x v="1"/>
    <x v="3"/>
    <x v="4"/>
    <s v="C-25 and South Indian River Lagoon"/>
    <x v="4"/>
    <x v="4"/>
    <x v="22"/>
    <x v="4"/>
    <s v="Mixed Rangeland"/>
    <n v="3300"/>
    <x v="0"/>
    <s v="FPFWCD                                           St. Lucie County"/>
    <x v="22"/>
    <x v="0"/>
    <m/>
    <m/>
    <n v="0"/>
    <n v="1"/>
    <n v="133"/>
    <n v="35.963414815445589"/>
    <n v="228.2583024317976"/>
    <n v="28.030312629432821"/>
    <n v="91720.16354865121"/>
    <n v="228.2583024317976"/>
    <n v="28.030287849419061"/>
    <n v="91720.16354865121"/>
    <n v="228.2583024317976"/>
    <n v="28.030287849419061"/>
  </r>
  <r>
    <n v="4886"/>
    <x v="1"/>
    <x v="3"/>
    <x v="4"/>
    <s v="C-25 and South Indian River Lagoon"/>
    <x v="4"/>
    <x v="4"/>
    <x v="22"/>
    <x v="28"/>
    <s v="Pine flatwoods"/>
    <n v="4110"/>
    <x v="1"/>
    <s v="FPFWCD                                           St. Lucie County"/>
    <x v="22"/>
    <x v="1"/>
    <m/>
    <m/>
    <n v="0"/>
    <n v="1"/>
    <n v="107"/>
    <n v="20.140778513747414"/>
    <n v="129.48680061549922"/>
    <n v="13.855823353679957"/>
    <n v="55279.674776325177"/>
    <n v="129.48680061549922"/>
    <n v="13.855811104530341"/>
    <n v="55279.674776325177"/>
    <n v="129.48680061549922"/>
    <n v="13.855811104530341"/>
  </r>
  <r>
    <n v="4887"/>
    <x v="1"/>
    <x v="3"/>
    <x v="4"/>
    <s v="C-25 and South Indian River Lagoon"/>
    <x v="4"/>
    <x v="4"/>
    <x v="22"/>
    <x v="29"/>
    <s v="Upland Hardwood Forest"/>
    <n v="4200"/>
    <x v="1"/>
    <s v="FPFWCD                                           St. Lucie County"/>
    <x v="22"/>
    <x v="1"/>
    <m/>
    <m/>
    <n v="0"/>
    <n v="1"/>
    <n v="84"/>
    <n v="18.605905761032734"/>
    <n v="108.86580588031315"/>
    <n v="13.352946490290195"/>
    <n v="50630.143188396374"/>
    <n v="108.86580588031315"/>
    <n v="13.35293468570557"/>
    <n v="50630.143188396374"/>
    <n v="108.86580588031315"/>
    <n v="13.35293468570557"/>
  </r>
  <r>
    <n v="4888"/>
    <x v="1"/>
    <x v="3"/>
    <x v="4"/>
    <s v="C-25 and South Indian River Lagoon"/>
    <x v="4"/>
    <x v="4"/>
    <x v="22"/>
    <x v="157"/>
    <s v="Brazilian Pepper"/>
    <n v="4220"/>
    <x v="1"/>
    <s v="FPFWCD                                           St. Lucie County"/>
    <x v="22"/>
    <x v="1"/>
    <m/>
    <m/>
    <n v="0"/>
    <n v="1"/>
    <n v="141"/>
    <n v="38.106044173186305"/>
    <n v="192.87025505414795"/>
    <n v="31.771813947534184"/>
    <n v="87638.923223877078"/>
    <n v="192.87025505414795"/>
    <n v="31.771785859870761"/>
    <n v="87638.923223877078"/>
    <n v="192.87025505414795"/>
    <n v="31.771785859870761"/>
  </r>
  <r>
    <n v="4889"/>
    <x v="1"/>
    <x v="3"/>
    <x v="4"/>
    <s v="C-25 and South Indian River Lagoon"/>
    <x v="4"/>
    <x v="4"/>
    <x v="22"/>
    <x v="31"/>
    <s v="Cabbage palm"/>
    <n v="4280"/>
    <x v="1"/>
    <s v="FPFWCD                                           St. Lucie County"/>
    <x v="22"/>
    <x v="1"/>
    <m/>
    <m/>
    <n v="0"/>
    <n v="1"/>
    <n v="16"/>
    <n v="1.5369079201115166"/>
    <n v="10.764185654092543"/>
    <n v="1.3989623547110905"/>
    <n v="4447.0816661814533"/>
    <n v="10.764185654092543"/>
    <n v="1.3989611179676096"/>
    <n v="4447.0816661814533"/>
    <n v="10.764185654092543"/>
    <n v="1.3989611179676096"/>
  </r>
  <r>
    <n v="4890"/>
    <x v="1"/>
    <x v="3"/>
    <x v="4"/>
    <s v="C-25 and South Indian River Lagoon"/>
    <x v="4"/>
    <x v="4"/>
    <x v="22"/>
    <x v="33"/>
    <s v="Hardwood Conifer Mixed"/>
    <n v="4340"/>
    <x v="1"/>
    <s v="FPFWCD                                           St. Lucie County"/>
    <x v="22"/>
    <x v="1"/>
    <m/>
    <m/>
    <n v="0"/>
    <n v="1"/>
    <n v="329"/>
    <n v="74.65295788823461"/>
    <n v="435.06969086006899"/>
    <n v="56.858583110514999"/>
    <n v="200002.66143377745"/>
    <n v="435.06969086006899"/>
    <n v="56.85853284505805"/>
    <n v="200002.66143377745"/>
    <n v="435.06969086006899"/>
    <n v="56.85853284505805"/>
  </r>
  <r>
    <n v="4891"/>
    <x v="1"/>
    <x v="3"/>
    <x v="4"/>
    <s v="C-25 and South Indian River Lagoon"/>
    <x v="4"/>
    <x v="4"/>
    <x v="22"/>
    <x v="158"/>
    <s v="Channelized waterways, canals"/>
    <n v="5120"/>
    <x v="1"/>
    <s v="FPFWCD                                           St. Lucie County"/>
    <x v="22"/>
    <x v="1"/>
    <m/>
    <m/>
    <n v="0"/>
    <n v="1"/>
    <n v="512"/>
    <n v="94.993591911777088"/>
    <n v="353.72267391067805"/>
    <n v="51.483865562775122"/>
    <n v="138955.69790415268"/>
    <n v="353.72267391067805"/>
    <n v="51.483820048801974"/>
    <n v="138955.69790415268"/>
    <n v="353.72267391067805"/>
    <n v="51.483820048801974"/>
  </r>
  <r>
    <n v="4892"/>
    <x v="1"/>
    <x v="3"/>
    <x v="4"/>
    <s v="C-25 and South Indian River Lagoon"/>
    <x v="4"/>
    <x v="4"/>
    <x v="22"/>
    <x v="39"/>
    <s v="Reservoirs"/>
    <n v="5300"/>
    <x v="1"/>
    <s v="FPFWCD                                           St. Lucie County"/>
    <x v="22"/>
    <x v="1"/>
    <m/>
    <m/>
    <n v="0"/>
    <n v="1"/>
    <n v="50"/>
    <n v="10.627255456468287"/>
    <n v="4.031838832864997"/>
    <n v="0.49242688118529598"/>
    <n v="12390.189336916141"/>
    <n v="4.031838832864997"/>
    <n v="0.49242644585854617"/>
    <n v="12390.189336916141"/>
    <n v="4.031838832864997"/>
    <n v="0.49242644585854617"/>
  </r>
  <r>
    <n v="4893"/>
    <x v="1"/>
    <x v="3"/>
    <x v="4"/>
    <s v="C-25 and South Indian River Lagoon"/>
    <x v="4"/>
    <x v="4"/>
    <x v="22"/>
    <x v="45"/>
    <s v="Mixed wetland hardwoods"/>
    <n v="6170"/>
    <x v="1"/>
    <s v="FPFWCD                                           St. Lucie County"/>
    <x v="22"/>
    <x v="1"/>
    <m/>
    <m/>
    <n v="0"/>
    <n v="1"/>
    <n v="33"/>
    <n v="7.5094393686629175"/>
    <n v="49.254744792749442"/>
    <n v="5.0843010379125513"/>
    <n v="19601.293601041103"/>
    <n v="49.254744792749442"/>
    <n v="5.0842965431696152"/>
    <n v="19601.293601041103"/>
    <n v="49.254744792749442"/>
    <n v="5.0842965431696152"/>
  </r>
  <r>
    <n v="4894"/>
    <x v="1"/>
    <x v="3"/>
    <x v="4"/>
    <s v="C-25 and South Indian River Lagoon"/>
    <x v="4"/>
    <x v="4"/>
    <x v="22"/>
    <x v="50"/>
    <s v="Wetland Forested Mixed"/>
    <n v="6300"/>
    <x v="1"/>
    <s v="FPFWCD                                           St. Lucie County"/>
    <x v="22"/>
    <x v="1"/>
    <m/>
    <m/>
    <n v="0"/>
    <n v="1"/>
    <n v="16"/>
    <n v="1.981312980604655"/>
    <n v="14.72469326477905"/>
    <n v="1.8790449617784568"/>
    <n v="6248.8299685773545"/>
    <n v="14.72469326477905"/>
    <n v="1.8790433006211011"/>
    <n v="6248.8299685773545"/>
    <n v="14.72469326477905"/>
    <n v="1.8790433006211011"/>
  </r>
  <r>
    <n v="4895"/>
    <x v="1"/>
    <x v="3"/>
    <x v="4"/>
    <s v="C-25 and South Indian River Lagoon"/>
    <x v="4"/>
    <x v="4"/>
    <x v="22"/>
    <x v="51"/>
    <s v="Freshwater marshes"/>
    <n v="6410"/>
    <x v="1"/>
    <s v="FPFWCD                                           St. Lucie County"/>
    <x v="22"/>
    <x v="1"/>
    <m/>
    <m/>
    <n v="0"/>
    <n v="1"/>
    <n v="8"/>
    <n v="0.90540965130413265"/>
    <n v="5.9726290151593533"/>
    <n v="0.69369670411942197"/>
    <n v="2582.7582914180948"/>
    <n v="5.9726290151593533"/>
    <n v="0.69369609086140793"/>
    <n v="2582.7582914180948"/>
    <n v="5.9726290151593533"/>
    <n v="0.69369609086140793"/>
  </r>
  <r>
    <n v="4896"/>
    <x v="1"/>
    <x v="3"/>
    <x v="4"/>
    <s v="C-25 and South Indian River Lagoon"/>
    <x v="4"/>
    <x v="4"/>
    <x v="22"/>
    <x v="54"/>
    <s v="Emergent aquatic vegetation"/>
    <n v="6440"/>
    <x v="1"/>
    <s v="FPFWCD                                           St. Lucie County"/>
    <x v="22"/>
    <x v="1"/>
    <m/>
    <m/>
    <n v="0"/>
    <n v="1"/>
    <n v="1"/>
    <n v="5.0458045177557004E-3"/>
    <n v="2.769406519415497E-2"/>
    <n v="3.3618893529715217E-3"/>
    <n v="12.160790042532771"/>
    <n v="2.769406519415497E-2"/>
    <n v="3.3618863809153198E-3"/>
    <n v="12.160790042532771"/>
    <n v="2.769406519415497E-2"/>
    <n v="3.3618863809153198E-3"/>
  </r>
  <r>
    <n v="4897"/>
    <x v="1"/>
    <x v="3"/>
    <x v="4"/>
    <s v="C-25 and South Indian River Lagoon"/>
    <x v="4"/>
    <x v="4"/>
    <x v="22"/>
    <x v="18"/>
    <s v="Spoil areas"/>
    <n v="1000"/>
    <x v="0"/>
    <s v="FPFWCD                                           St. Lucie County"/>
    <x v="22"/>
    <x v="1"/>
    <m/>
    <m/>
    <n v="0"/>
    <n v="1"/>
    <n v="11"/>
    <n v="0.210909015075881"/>
    <n v="1.3427162056326898"/>
    <n v="0.17688041886577521"/>
    <n v="633.79625650461082"/>
    <n v="1.3427162056326898"/>
    <n v="0.17688026249580235"/>
    <n v="633.79625650461082"/>
    <n v="1.3427162056326898"/>
    <n v="0.17688026249580235"/>
  </r>
  <r>
    <n v="4898"/>
    <x v="1"/>
    <x v="3"/>
    <x v="4"/>
    <s v="C-25 and South Indian River Lagoon"/>
    <x v="4"/>
    <x v="4"/>
    <x v="22"/>
    <x v="18"/>
    <s v="Spoil areas"/>
    <n v="7430"/>
    <x v="0"/>
    <s v="FPFWCD                                           St. Lucie County"/>
    <x v="22"/>
    <x v="1"/>
    <m/>
    <m/>
    <n v="0"/>
    <n v="1"/>
    <n v="20"/>
    <n v="5.7651353500954237"/>
    <n v="39.36286306445394"/>
    <n v="4.8599527293213614"/>
    <n v="18439.946078924062"/>
    <n v="39.36286306445394"/>
    <n v="4.8599484329120761"/>
    <n v="18439.946078924062"/>
    <n v="39.36286306445394"/>
    <n v="4.8599484329120761"/>
  </r>
  <r>
    <n v="4899"/>
    <x v="1"/>
    <x v="3"/>
    <x v="4"/>
    <s v="C-25 and South Indian River Lagoon"/>
    <x v="4"/>
    <x v="4"/>
    <x v="22"/>
    <x v="76"/>
    <s v="Airports"/>
    <n v="8110"/>
    <x v="0"/>
    <s v="FPFWCD                                           St. Lucie County"/>
    <x v="22"/>
    <x v="1"/>
    <m/>
    <m/>
    <n v="0"/>
    <n v="1"/>
    <n v="76"/>
    <n v="8.5193973449269986"/>
    <n v="65.203550233988608"/>
    <n v="8.5599491630539433"/>
    <n v="29152.842332549932"/>
    <n v="65.203550233988608"/>
    <n v="8.559941595687107"/>
    <n v="29152.842332549932"/>
    <n v="65.203550233988608"/>
    <n v="8.559941595687107"/>
  </r>
  <r>
    <n v="4900"/>
    <x v="1"/>
    <x v="3"/>
    <x v="4"/>
    <s v="C-25 and South Indian River Lagoon"/>
    <x v="4"/>
    <x v="4"/>
    <x v="22"/>
    <x v="20"/>
    <s v="Roads and Highways"/>
    <n v="8140"/>
    <x v="0"/>
    <s v="FPFWCD                                           St. Lucie County"/>
    <x v="22"/>
    <x v="1"/>
    <m/>
    <m/>
    <n v="0"/>
    <n v="1"/>
    <n v="18"/>
    <n v="0.40229126425994338"/>
    <n v="2.9468148765031716"/>
    <n v="0.41543501917419179"/>
    <n v="1257.6599047466805"/>
    <n v="2.9468148765031716"/>
    <n v="0.41543465191159173"/>
    <n v="1257.6599047466805"/>
    <n v="2.9468148765031716"/>
    <n v="0.41543465191159173"/>
  </r>
  <r>
    <n v="4901"/>
    <x v="1"/>
    <x v="3"/>
    <x v="4"/>
    <s v="C-25 and South Indian River Lagoon"/>
    <x v="4"/>
    <x v="4"/>
    <x v="22"/>
    <x v="20"/>
    <s v="Roads and Highways"/>
    <n v="8140"/>
    <x v="0"/>
    <s v="FPFWCD     St. Lucie County"/>
    <x v="22"/>
    <x v="1"/>
    <m/>
    <m/>
    <n v="0"/>
    <n v="1"/>
    <n v="8"/>
    <n v="0.63666121341183934"/>
    <n v="5.6876508780997836"/>
    <n v="0.71592524963386028"/>
    <n v="2382.6740563490525"/>
    <n v="5.6876508780997836"/>
    <n v="0.71592461672484731"/>
    <n v="2382.6740563490525"/>
    <n v="5.6876508780997836"/>
    <n v="0.71592461672484731"/>
  </r>
  <r>
    <n v="4902"/>
    <x v="1"/>
    <x v="3"/>
    <x v="4"/>
    <s v="C-25 and South Indian River Lagoon"/>
    <x v="4"/>
    <x v="4"/>
    <x v="22"/>
    <x v="108"/>
    <s v="Utilities"/>
    <n v="8300"/>
    <x v="0"/>
    <s v="FPFWCD                                           St. Lucie County"/>
    <x v="22"/>
    <x v="1"/>
    <m/>
    <m/>
    <n v="0"/>
    <n v="1"/>
    <n v="10"/>
    <n v="1.9213497117925162"/>
    <n v="16.685207227905103"/>
    <n v="2.5771145670614861"/>
    <n v="7631.4008687095966"/>
    <n v="16.685207227905103"/>
    <n v="2.5771122887802846"/>
    <n v="7631.4008687095966"/>
    <n v="16.685207227905103"/>
    <n v="2.5771122887802846"/>
  </r>
  <r>
    <n v="4903"/>
    <x v="1"/>
    <x v="3"/>
    <x v="4"/>
    <s v="C-25 and South Indian River Lagoon"/>
    <x v="4"/>
    <x v="4"/>
    <x v="22"/>
    <x v="59"/>
    <s v="Electrical power facilities"/>
    <n v="8310"/>
    <x v="0"/>
    <s v="FPFWCD                                           St. Lucie County"/>
    <x v="22"/>
    <x v="1"/>
    <m/>
    <m/>
    <n v="0"/>
    <n v="1"/>
    <n v="3"/>
    <n v="0.1683644887465108"/>
    <n v="1.5391653902871902"/>
    <n v="0.21724829175376023"/>
    <n v="661.48862824041498"/>
    <n v="1.5391653902871902"/>
    <n v="0.21724809969683467"/>
    <n v="661.48862824041498"/>
    <n v="1.5391653902871902"/>
    <n v="0.21724809969683467"/>
  </r>
  <r>
    <n v="4904"/>
    <x v="1"/>
    <x v="3"/>
    <x v="4"/>
    <s v="C-25 and South Indian River Lagoon"/>
    <x v="4"/>
    <x v="4"/>
    <x v="22"/>
    <x v="22"/>
    <s v="Electrical power transmission lines"/>
    <n v="8320"/>
    <x v="0"/>
    <s v="FPFWCD                                           St. Lucie County"/>
    <x v="22"/>
    <x v="1"/>
    <m/>
    <m/>
    <n v="0"/>
    <n v="1"/>
    <n v="2"/>
    <n v="0.1498556158612506"/>
    <n v="1.1073972614752929"/>
    <n v="0.14061860002832088"/>
    <n v="500.60376966529157"/>
    <n v="1.1073972614752929"/>
    <n v="0.14061847571537112"/>
    <n v="500.60376966529157"/>
    <n v="1.1073972614752929"/>
    <n v="0.14061847571537112"/>
  </r>
  <r>
    <n v="4905"/>
    <x v="1"/>
    <x v="3"/>
    <x v="4"/>
    <s v="C-25 and South Indian River Lagoon"/>
    <x v="4"/>
    <x v="4"/>
    <x v="4"/>
    <x v="145"/>
    <s v="Fixed Single Family Units"/>
    <n v="3000"/>
    <x v="0"/>
    <s v="Town of St. Lucie Village                              St. Lucie County"/>
    <x v="33"/>
    <x v="1"/>
    <m/>
    <m/>
    <n v="0"/>
    <n v="1"/>
    <n v="4"/>
    <n v="6.5473723068962498E-3"/>
    <n v="5.8451558961069128E-2"/>
    <n v="9.3769748160360995E-3"/>
    <n v="24.996298934961992"/>
    <n v="5.8451558961069128E-2"/>
    <n v="9.3769665263831493E-3"/>
    <n v="24.996298934961992"/>
    <m/>
    <m/>
  </r>
  <r>
    <n v="4906"/>
    <x v="1"/>
    <x v="3"/>
    <x v="4"/>
    <s v="C-25 and South Indian River Lagoon"/>
    <x v="4"/>
    <x v="4"/>
    <x v="4"/>
    <x v="9"/>
    <s v="Fixed Single Family Units"/>
    <n v="3000"/>
    <x v="0"/>
    <s v="Town of St. Lucie Village                              St. Lucie County"/>
    <x v="33"/>
    <x v="1"/>
    <m/>
    <m/>
    <n v="0"/>
    <n v="1"/>
    <n v="3"/>
    <n v="8.0496050944232796E-3"/>
    <n v="7.5935228124522886E-2"/>
    <n v="1.1366871921827452E-2"/>
    <n v="31.314459759814333"/>
    <n v="7.5935228124522886E-2"/>
    <n v="1.1366861873018979E-2"/>
    <n v="31.314459759814333"/>
    <m/>
    <m/>
  </r>
  <r>
    <n v="4907"/>
    <x v="1"/>
    <x v="3"/>
    <x v="4"/>
    <s v="C-25 and South Indian River Lagoon"/>
    <x v="4"/>
    <x v="4"/>
    <x v="4"/>
    <x v="88"/>
    <s v="Medium Density Under Construction"/>
    <n v="3000"/>
    <x v="0"/>
    <s v="St. Lucie County"/>
    <x v="30"/>
    <x v="1"/>
    <m/>
    <m/>
    <n v="0"/>
    <n v="1"/>
    <n v="1"/>
    <n v="5.6081370193147395E-4"/>
    <n v="3.6139358314419795E-3"/>
    <n v="5.2580728328989197E-4"/>
    <n v="1.7415545371526411"/>
    <n v="3.6139358314419795E-3"/>
    <n v="5.2580681845341699E-4"/>
    <n v="1.7415545371526411"/>
    <m/>
    <m/>
  </r>
  <r>
    <n v="4908"/>
    <x v="1"/>
    <x v="3"/>
    <x v="4"/>
    <s v="C-25 and South Indian River Lagoon"/>
    <x v="4"/>
    <x v="4"/>
    <x v="4"/>
    <x v="80"/>
    <s v="Fixed Single Family Units"/>
    <n v="3000"/>
    <x v="0"/>
    <s v="St. Lucie County"/>
    <x v="30"/>
    <x v="1"/>
    <m/>
    <m/>
    <n v="0"/>
    <n v="1"/>
    <n v="1"/>
    <n v="3.0830062614128498E-3"/>
    <n v="2.5950452120490217E-2"/>
    <n v="4.5482417742280712E-3"/>
    <n v="10.249142869803228"/>
    <n v="2.5950452120490217E-2"/>
    <n v="4.5482377533848104E-3"/>
    <n v="10.249142869803228"/>
    <m/>
    <m/>
  </r>
  <r>
    <n v="4909"/>
    <x v="1"/>
    <x v="3"/>
    <x v="4"/>
    <s v="C-25 and South Indian River Lagoon"/>
    <x v="4"/>
    <x v="4"/>
    <x v="4"/>
    <x v="80"/>
    <s v="Fixed Single Family Units"/>
    <n v="3000"/>
    <x v="0"/>
    <s v="Town of St. Lucie Village                              St. Lucie County"/>
    <x v="33"/>
    <x v="1"/>
    <m/>
    <m/>
    <n v="0"/>
    <n v="1"/>
    <n v="15"/>
    <n v="2.5761533294866294E-2"/>
    <n v="0.25406988082982501"/>
    <n v="4.2183515819599685E-2"/>
    <n v="97.69898574375145"/>
    <n v="0.25406988082982501"/>
    <n v="4.2183478527539689E-2"/>
    <n v="97.69898574375145"/>
    <m/>
    <m/>
  </r>
  <r>
    <n v="4910"/>
    <x v="1"/>
    <x v="3"/>
    <x v="4"/>
    <s v="C-25 and South Indian River Lagoon"/>
    <x v="4"/>
    <x v="4"/>
    <x v="4"/>
    <x v="11"/>
    <s v="Commercial and Services"/>
    <n v="3000"/>
    <x v="0"/>
    <s v="St. Lucie County"/>
    <x v="30"/>
    <x v="1"/>
    <m/>
    <m/>
    <n v="0"/>
    <n v="1"/>
    <n v="12"/>
    <n v="1.9134314781201884"/>
    <n v="20.046847591526394"/>
    <n v="2.6642655247122238"/>
    <n v="6948.365157254746"/>
    <n v="20.046847591526394"/>
    <n v="2.6642631693857926"/>
    <n v="6948.365157254746"/>
    <m/>
    <m/>
  </r>
  <r>
    <n v="4911"/>
    <x v="1"/>
    <x v="3"/>
    <x v="4"/>
    <s v="C-25 and South Indian River Lagoon"/>
    <x v="4"/>
    <x v="4"/>
    <x v="4"/>
    <x v="127"/>
    <s v="Sand and Gravel Pits"/>
    <n v="3000"/>
    <x v="0"/>
    <s v="St. Lucie County"/>
    <x v="30"/>
    <x v="1"/>
    <m/>
    <m/>
    <n v="0"/>
    <n v="1"/>
    <n v="41"/>
    <n v="6.2733250609365836"/>
    <n v="42.621355862704739"/>
    <n v="5.4075197586132324"/>
    <n v="19134.861826800294"/>
    <n v="42.621355862704739"/>
    <n v="5.4075149781309104"/>
    <n v="19134.861826800294"/>
    <m/>
    <m/>
  </r>
  <r>
    <n v="4912"/>
    <x v="1"/>
    <x v="3"/>
    <x v="4"/>
    <s v="C-25 and South Indian River Lagoon"/>
    <x v="4"/>
    <x v="4"/>
    <x v="4"/>
    <x v="70"/>
    <s v="Educational Facilities"/>
    <n v="3000"/>
    <x v="0"/>
    <s v="St. Lucie County"/>
    <x v="30"/>
    <x v="1"/>
    <m/>
    <m/>
    <n v="0"/>
    <n v="1"/>
    <n v="107"/>
    <n v="23.651983188372348"/>
    <n v="190.44698875981456"/>
    <n v="25.347281924617604"/>
    <n v="89941.855473658012"/>
    <n v="190.44698875981456"/>
    <n v="25.347259516519511"/>
    <n v="89941.855473658012"/>
    <m/>
    <m/>
  </r>
  <r>
    <n v="4913"/>
    <x v="1"/>
    <x v="3"/>
    <x v="4"/>
    <s v="C-25 and South Indian River Lagoon"/>
    <x v="4"/>
    <x v="4"/>
    <x v="4"/>
    <x v="14"/>
    <s v="Governmental"/>
    <n v="3000"/>
    <x v="0"/>
    <s v="St. Lucie County"/>
    <x v="30"/>
    <x v="1"/>
    <m/>
    <m/>
    <n v="0"/>
    <n v="1"/>
    <n v="4367"/>
    <n v="1885.0632054373516"/>
    <n v="16464.610188766888"/>
    <n v="2148.9400849223384"/>
    <n v="7270079.9791337764"/>
    <n v="16464.610188766888"/>
    <n v="2148.9381851659841"/>
    <n v="7270079.9791337764"/>
    <m/>
    <m/>
  </r>
  <r>
    <n v="4914"/>
    <x v="1"/>
    <x v="3"/>
    <x v="4"/>
    <s v="C-25 and South Indian River Lagoon"/>
    <x v="4"/>
    <x v="4"/>
    <x v="4"/>
    <x v="14"/>
    <s v="Governmental"/>
    <n v="3000"/>
    <x v="0"/>
    <s v="Town of St. Lucie Village                              St. Lucie County"/>
    <x v="33"/>
    <x v="1"/>
    <m/>
    <m/>
    <n v="0"/>
    <n v="1"/>
    <n v="166"/>
    <n v="75.326954557855956"/>
    <n v="637.57919976667927"/>
    <n v="85.203983852585708"/>
    <n v="282898.52063159668"/>
    <n v="637.57919976667927"/>
    <n v="85.203908528563531"/>
    <n v="282898.52063159668"/>
    <m/>
    <m/>
  </r>
  <r>
    <n v="4915"/>
    <x v="1"/>
    <x v="3"/>
    <x v="4"/>
    <s v="C-25 and South Indian River Lagoon"/>
    <x v="4"/>
    <x v="4"/>
    <x v="4"/>
    <x v="84"/>
    <s v="Other Institutional"/>
    <n v="3000"/>
    <x v="0"/>
    <s v="St. Lucie County"/>
    <x v="30"/>
    <x v="1"/>
    <m/>
    <m/>
    <n v="0"/>
    <n v="1"/>
    <n v="2"/>
    <n v="8.0678175728803568E-4"/>
    <n v="6.5650271391801849E-3"/>
    <n v="8.7946360838865665E-4"/>
    <n v="3.1373665337573695"/>
    <n v="6.5650271391801849E-3"/>
    <n v="8.7946283090462811E-4"/>
    <n v="3.1373665337573695"/>
    <m/>
    <m/>
  </r>
  <r>
    <n v="4916"/>
    <x v="1"/>
    <x v="3"/>
    <x v="4"/>
    <s v="C-25 and South Indian River Lagoon"/>
    <x v="4"/>
    <x v="4"/>
    <x v="4"/>
    <x v="124"/>
    <s v="Swimming Beach"/>
    <n v="3000"/>
    <x v="0"/>
    <s v="St. Lucie County"/>
    <x v="30"/>
    <x v="1"/>
    <m/>
    <m/>
    <n v="0"/>
    <n v="1"/>
    <n v="91"/>
    <n v="18.553823211721703"/>
    <n v="91.57201028767939"/>
    <n v="12.378398497582376"/>
    <n v="46198.361023520483"/>
    <n v="91.57201028767939"/>
    <n v="12.378387554540494"/>
    <n v="46198.361023520483"/>
    <m/>
    <m/>
  </r>
  <r>
    <n v="4917"/>
    <x v="1"/>
    <x v="3"/>
    <x v="4"/>
    <s v="C-25 and South Indian River Lagoon"/>
    <x v="4"/>
    <x v="4"/>
    <x v="4"/>
    <x v="0"/>
    <s v="Improved Pasture"/>
    <n v="3000"/>
    <x v="0"/>
    <s v="St. Lucie County"/>
    <x v="30"/>
    <x v="1"/>
    <s v="Identified as Natural"/>
    <m/>
    <n v="0"/>
    <n v="1"/>
    <n v="2"/>
    <n v="6.4289796973281935E-4"/>
    <n v="4.810485454946725E-3"/>
    <n v="6.0118091957469979E-4"/>
    <n v="1.9920563353683267"/>
    <n v="4.810485454946725E-3"/>
    <n v="6.0118038810465712E-4"/>
    <n v="1.9920563353683267"/>
    <m/>
    <m/>
  </r>
  <r>
    <n v="4918"/>
    <x v="1"/>
    <x v="3"/>
    <x v="4"/>
    <s v="C-25 and South Indian River Lagoon"/>
    <x v="4"/>
    <x v="4"/>
    <x v="4"/>
    <x v="2"/>
    <s v="Citrus groves"/>
    <n v="3000"/>
    <x v="0"/>
    <s v="St. Lucie County"/>
    <x v="30"/>
    <x v="1"/>
    <s v="Identified as Natural"/>
    <m/>
    <n v="0"/>
    <n v="1"/>
    <n v="21"/>
    <n v="0.48706790211153456"/>
    <n v="3.4626766258259614"/>
    <n v="0.41746467190804065"/>
    <n v="1479.7408048845571"/>
    <n v="3.4626766258259614"/>
    <n v="0.41746430285113995"/>
    <n v="1479.7408048845571"/>
    <m/>
    <m/>
  </r>
  <r>
    <n v="4919"/>
    <x v="1"/>
    <x v="3"/>
    <x v="4"/>
    <s v="C-25 and South Indian River Lagoon"/>
    <x v="4"/>
    <x v="4"/>
    <x v="4"/>
    <x v="3"/>
    <s v="Abandoned tree crops"/>
    <n v="3000"/>
    <x v="0"/>
    <s v="St. Lucie County"/>
    <x v="30"/>
    <x v="1"/>
    <s v="Identified as Natural"/>
    <m/>
    <n v="0"/>
    <n v="1"/>
    <n v="2"/>
    <n v="2.0640863273386598E-3"/>
    <n v="1.4305088410114686E-2"/>
    <n v="2.1530169913374884E-3"/>
    <n v="6.351367436920035"/>
    <n v="1.4305088410114686E-2"/>
    <n v="2.1530150879769689E-3"/>
    <n v="6.351367436920035"/>
    <m/>
    <m/>
  </r>
  <r>
    <n v="4920"/>
    <x v="1"/>
    <x v="3"/>
    <x v="4"/>
    <s v="C-25 and South Indian River Lagoon"/>
    <x v="4"/>
    <x v="4"/>
    <x v="4"/>
    <x v="122"/>
    <s v="Aquaculture"/>
    <n v="3000"/>
    <x v="0"/>
    <s v="St. Lucie County"/>
    <x v="30"/>
    <x v="1"/>
    <s v="Identified as Natural"/>
    <m/>
    <n v="0"/>
    <n v="1"/>
    <n v="8"/>
    <n v="1.7583215900128135"/>
    <n v="12.659257826722047"/>
    <n v="1.766081998949256"/>
    <n v="6275.3929306466944"/>
    <n v="12.659257826722047"/>
    <n v="1.7660804376560679"/>
    <n v="6275.3929306466944"/>
    <m/>
    <m/>
  </r>
  <r>
    <n v="4921"/>
    <x v="1"/>
    <x v="3"/>
    <x v="4"/>
    <s v="C-25 and South Indian River Lagoon"/>
    <x v="4"/>
    <x v="4"/>
    <x v="4"/>
    <x v="26"/>
    <s v="Herbaceous Dry Prairie"/>
    <n v="3000"/>
    <x v="1"/>
    <s v="St. Lucie County"/>
    <x v="30"/>
    <x v="1"/>
    <m/>
    <m/>
    <n v="0"/>
    <n v="1"/>
    <n v="33"/>
    <n v="4.0400213786575172"/>
    <n v="23.288131004624947"/>
    <n v="2.9242032993712992"/>
    <n v="11085.670581990127"/>
    <n v="23.288131004624947"/>
    <n v="2.9242007142485806"/>
    <n v="11085.670581990127"/>
    <m/>
    <m/>
  </r>
  <r>
    <n v="4922"/>
    <x v="1"/>
    <x v="3"/>
    <x v="4"/>
    <s v="C-25 and South Indian River Lagoon"/>
    <x v="4"/>
    <x v="4"/>
    <x v="4"/>
    <x v="26"/>
    <s v="Herbaceous Dry Prairie"/>
    <n v="3100"/>
    <x v="1"/>
    <s v="City of Fort Pierce            St. Lucie County"/>
    <x v="31"/>
    <x v="1"/>
    <m/>
    <m/>
    <n v="0"/>
    <n v="1"/>
    <n v="22"/>
    <n v="4.0113078332970291"/>
    <n v="25.453824037580969"/>
    <n v="3.4206543669984772"/>
    <n v="12092.404617561006"/>
    <n v="25.453824037580969"/>
    <n v="3.4206513429914516"/>
    <n v="12092.404617561006"/>
    <m/>
    <m/>
  </r>
  <r>
    <n v="4923"/>
    <x v="1"/>
    <x v="3"/>
    <x v="4"/>
    <s v="C-25 and South Indian River Lagoon"/>
    <x v="4"/>
    <x v="4"/>
    <x v="4"/>
    <x v="26"/>
    <s v="Herbaceous Dry Prairie"/>
    <n v="3100"/>
    <x v="1"/>
    <s v="St. Lucie County"/>
    <x v="30"/>
    <x v="1"/>
    <m/>
    <m/>
    <n v="0"/>
    <n v="1"/>
    <n v="4976"/>
    <n v="2196.0974550721226"/>
    <n v="14571.738746771265"/>
    <n v="1639.8268069372621"/>
    <n v="6063976.8242754405"/>
    <n v="14571.738746771265"/>
    <n v="1639.82535725915"/>
    <n v="6063976.8242754405"/>
    <m/>
    <m/>
  </r>
  <r>
    <n v="4924"/>
    <x v="1"/>
    <x v="3"/>
    <x v="4"/>
    <s v="C-25 and South Indian River Lagoon"/>
    <x v="4"/>
    <x v="4"/>
    <x v="4"/>
    <x v="26"/>
    <s v="Herbaceous Dry Prairie"/>
    <n v="3100"/>
    <x v="1"/>
    <s v="Town of St. Lucie Village                              St. Lucie County"/>
    <x v="33"/>
    <x v="1"/>
    <m/>
    <m/>
    <n v="0"/>
    <n v="1"/>
    <n v="74"/>
    <n v="22.274865255852482"/>
    <n v="146.41977157284515"/>
    <n v="17.683518206567662"/>
    <n v="59893.320855901969"/>
    <n v="146.41977157284515"/>
    <n v="17.683502573569552"/>
    <n v="59893.320855901969"/>
    <m/>
    <m/>
  </r>
  <r>
    <n v="4925"/>
    <x v="1"/>
    <x v="3"/>
    <x v="4"/>
    <s v="C-25 and South Indian River Lagoon"/>
    <x v="4"/>
    <x v="4"/>
    <x v="4"/>
    <x v="27"/>
    <s v="Shrub and Brushland"/>
    <n v="3000"/>
    <x v="1"/>
    <s v="St. Lucie County"/>
    <x v="30"/>
    <x v="1"/>
    <m/>
    <m/>
    <n v="0"/>
    <n v="1"/>
    <n v="1"/>
    <n v="2.0813635254967999E-2"/>
    <n v="0.13242398729448462"/>
    <n v="1.6769813157563832E-2"/>
    <n v="60.7724962361415"/>
    <n v="0.13242398729448462"/>
    <n v="1.6769798332320701E-2"/>
    <n v="60.7724962361415"/>
    <m/>
    <m/>
  </r>
  <r>
    <n v="4926"/>
    <x v="1"/>
    <x v="3"/>
    <x v="4"/>
    <s v="C-25 and South Indian River Lagoon"/>
    <x v="4"/>
    <x v="4"/>
    <x v="4"/>
    <x v="27"/>
    <s v="Shrub and Brushland"/>
    <n v="3200"/>
    <x v="1"/>
    <s v="City of Fort Pierce            St. Lucie County"/>
    <x v="31"/>
    <x v="1"/>
    <m/>
    <m/>
    <n v="0"/>
    <n v="1"/>
    <n v="33"/>
    <n v="10.543172937458268"/>
    <n v="59.593844535137883"/>
    <n v="8.1445309719044996"/>
    <n v="29204.344947943198"/>
    <n v="59.593844535137883"/>
    <n v="8.1445237717853889"/>
    <n v="29204.344947943198"/>
    <m/>
    <m/>
  </r>
  <r>
    <n v="4927"/>
    <x v="1"/>
    <x v="3"/>
    <x v="4"/>
    <s v="C-25 and South Indian River Lagoon"/>
    <x v="4"/>
    <x v="4"/>
    <x v="4"/>
    <x v="27"/>
    <s v="Shrub and Brushland"/>
    <n v="3200"/>
    <x v="1"/>
    <s v="St. Lucie County"/>
    <x v="30"/>
    <x v="1"/>
    <m/>
    <m/>
    <n v="0"/>
    <n v="1"/>
    <n v="979"/>
    <n v="357.06093344247103"/>
    <n v="1888.3287029567082"/>
    <n v="241.24290308110912"/>
    <n v="905087.29023605783"/>
    <n v="1888.3287029567082"/>
    <n v="241.24268981190536"/>
    <n v="905087.29023605783"/>
    <m/>
    <m/>
  </r>
  <r>
    <n v="4928"/>
    <x v="1"/>
    <x v="3"/>
    <x v="4"/>
    <s v="C-25 and South Indian River Lagoon"/>
    <x v="4"/>
    <x v="4"/>
    <x v="4"/>
    <x v="110"/>
    <s v="Palmetto Prairies"/>
    <n v="3210"/>
    <x v="1"/>
    <s v="St. Lucie County"/>
    <x v="30"/>
    <x v="1"/>
    <m/>
    <m/>
    <n v="0"/>
    <n v="1"/>
    <n v="498"/>
    <n v="192.93406724782247"/>
    <n v="1144.0434104376839"/>
    <n v="123.96475120228162"/>
    <n v="471877.29426546837"/>
    <n v="1144.0434104376839"/>
    <n v="123.96464161205782"/>
    <n v="471877.29426546837"/>
    <m/>
    <m/>
  </r>
  <r>
    <n v="4929"/>
    <x v="1"/>
    <x v="3"/>
    <x v="4"/>
    <s v="C-25 and South Indian River Lagoon"/>
    <x v="4"/>
    <x v="4"/>
    <x v="4"/>
    <x v="156"/>
    <s v="Coastal Strand"/>
    <n v="3000"/>
    <x v="1"/>
    <s v="St. Lucie County"/>
    <x v="30"/>
    <x v="1"/>
    <m/>
    <m/>
    <n v="0"/>
    <n v="1"/>
    <n v="38"/>
    <n v="1.1915280204957981"/>
    <n v="6.1849179309430431"/>
    <n v="0.8494471751105922"/>
    <n v="3086.1579557613659"/>
    <n v="6.1849179309430431"/>
    <n v="0.8494464241623968"/>
    <n v="3086.1579557613659"/>
    <m/>
    <m/>
  </r>
  <r>
    <n v="4930"/>
    <x v="1"/>
    <x v="3"/>
    <x v="4"/>
    <s v="C-25 and South Indian River Lagoon"/>
    <x v="4"/>
    <x v="4"/>
    <x v="4"/>
    <x v="156"/>
    <s v="Coastal Strand"/>
    <n v="3220"/>
    <x v="1"/>
    <s v="St. Lucie County"/>
    <x v="30"/>
    <x v="1"/>
    <m/>
    <m/>
    <n v="0"/>
    <n v="1"/>
    <n v="407"/>
    <n v="109.66753164894354"/>
    <n v="592.18619733284766"/>
    <n v="83.441705500551564"/>
    <n v="285453.29690449662"/>
    <n v="592.18619733284766"/>
    <n v="83.441631734459918"/>
    <n v="285453.29690449662"/>
    <m/>
    <m/>
  </r>
  <r>
    <n v="4931"/>
    <x v="1"/>
    <x v="3"/>
    <x v="4"/>
    <s v="C-25 and South Indian River Lagoon"/>
    <x v="4"/>
    <x v="4"/>
    <x v="4"/>
    <x v="4"/>
    <s v="Mixed Rangeland"/>
    <n v="3000"/>
    <x v="0"/>
    <s v="St. Lucie County"/>
    <x v="30"/>
    <x v="1"/>
    <s v="Identified as Natural"/>
    <m/>
    <n v="0"/>
    <n v="1"/>
    <n v="7"/>
    <n v="0.31408665481352582"/>
    <n v="2.1439866690381786"/>
    <n v="0.25751268194399723"/>
    <n v="951.64529611278954"/>
    <n v="2.1439866690381786"/>
    <n v="0.25751245429160224"/>
    <n v="951.64529611278954"/>
    <m/>
    <m/>
  </r>
  <r>
    <n v="4932"/>
    <x v="1"/>
    <x v="3"/>
    <x v="4"/>
    <s v="C-25 and South Indian River Lagoon"/>
    <x v="4"/>
    <x v="4"/>
    <x v="4"/>
    <x v="28"/>
    <s v="Pine flatwoods"/>
    <n v="3000"/>
    <x v="1"/>
    <s v="St. Lucie County"/>
    <x v="30"/>
    <x v="1"/>
    <m/>
    <m/>
    <n v="0"/>
    <n v="1"/>
    <n v="224"/>
    <n v="30.434467963548304"/>
    <n v="216.01509662387707"/>
    <n v="24.932422959819533"/>
    <n v="96110.670866115135"/>
    <n v="216.01509662387707"/>
    <n v="24.932400918474784"/>
    <n v="96110.670866115135"/>
    <m/>
    <m/>
  </r>
  <r>
    <n v="4933"/>
    <x v="1"/>
    <x v="3"/>
    <x v="4"/>
    <s v="C-25 and South Indian River Lagoon"/>
    <x v="4"/>
    <x v="4"/>
    <x v="4"/>
    <x v="28"/>
    <s v="Pine flatwoods"/>
    <n v="4110"/>
    <x v="1"/>
    <s v="St. Lucie County"/>
    <x v="30"/>
    <x v="1"/>
    <m/>
    <m/>
    <n v="0"/>
    <n v="1"/>
    <n v="3289"/>
    <n v="1243.8589016169221"/>
    <n v="7205.701441226518"/>
    <n v="631.27390701193769"/>
    <n v="3105814.0701498021"/>
    <n v="7205.701441226518"/>
    <n v="631.27334893838736"/>
    <n v="3105814.0701498021"/>
    <m/>
    <m/>
  </r>
  <r>
    <n v="4934"/>
    <x v="1"/>
    <x v="3"/>
    <x v="4"/>
    <s v="C-25 and South Indian River Lagoon"/>
    <x v="4"/>
    <x v="4"/>
    <x v="4"/>
    <x v="128"/>
    <s v="Sand pine"/>
    <n v="4130"/>
    <x v="1"/>
    <s v="St. Lucie County"/>
    <x v="30"/>
    <x v="1"/>
    <m/>
    <m/>
    <n v="0"/>
    <n v="1"/>
    <n v="167"/>
    <n v="70.892434109253102"/>
    <n v="377.96882185366849"/>
    <n v="49.208260025544099"/>
    <n v="183295.10704052195"/>
    <n v="377.96882185366849"/>
    <n v="49.208216523305026"/>
    <n v="183295.10704052195"/>
    <m/>
    <m/>
  </r>
  <r>
    <n v="4935"/>
    <x v="1"/>
    <x v="3"/>
    <x v="4"/>
    <s v="C-25 and South Indian River Lagoon"/>
    <x v="4"/>
    <x v="4"/>
    <x v="4"/>
    <x v="29"/>
    <s v="Upland Hardwood Forest"/>
    <n v="3000"/>
    <x v="1"/>
    <s v="St. Lucie County"/>
    <x v="30"/>
    <x v="1"/>
    <m/>
    <m/>
    <n v="0"/>
    <n v="1"/>
    <n v="27"/>
    <n v="5.3869627682002079"/>
    <n v="27.022118341445417"/>
    <n v="3.6530502034307064"/>
    <n v="12575.309085279678"/>
    <n v="27.022118341445417"/>
    <n v="3.6530469739756692"/>
    <n v="12575.309085279678"/>
    <m/>
    <m/>
  </r>
  <r>
    <n v="4936"/>
    <x v="1"/>
    <x v="3"/>
    <x v="4"/>
    <s v="C-25 and South Indian River Lagoon"/>
    <x v="4"/>
    <x v="4"/>
    <x v="4"/>
    <x v="29"/>
    <s v="Upland Hardwood Forest"/>
    <n v="3000"/>
    <x v="1"/>
    <s v="Town of St. Lucie Village                              St. Lucie County"/>
    <x v="33"/>
    <x v="1"/>
    <m/>
    <m/>
    <n v="0"/>
    <n v="1"/>
    <n v="10"/>
    <n v="2.4522746805280663E-2"/>
    <n v="0.18501982740563436"/>
    <n v="2.5600108424429474E-2"/>
    <n v="84.856198724396165"/>
    <n v="0.18501982740563436"/>
    <n v="2.5600085792821768E-2"/>
    <n v="84.856198724396165"/>
    <m/>
    <m/>
  </r>
  <r>
    <n v="4937"/>
    <x v="1"/>
    <x v="3"/>
    <x v="4"/>
    <s v="C-25 and South Indian River Lagoon"/>
    <x v="4"/>
    <x v="4"/>
    <x v="4"/>
    <x v="29"/>
    <s v="Upland Hardwood Forest"/>
    <n v="4200"/>
    <x v="1"/>
    <s v="City of Fort Pierce            St. Lucie County"/>
    <x v="31"/>
    <x v="1"/>
    <m/>
    <m/>
    <n v="0"/>
    <n v="1"/>
    <n v="55"/>
    <n v="13.03200342506778"/>
    <n v="76.687625182242115"/>
    <n v="10.498073458770454"/>
    <n v="37397.36980437336"/>
    <n v="76.687625182242115"/>
    <n v="10.498064178017572"/>
    <n v="37397.36980437336"/>
    <m/>
    <m/>
  </r>
  <r>
    <n v="4938"/>
    <x v="1"/>
    <x v="3"/>
    <x v="4"/>
    <s v="C-25 and South Indian River Lagoon"/>
    <x v="4"/>
    <x v="4"/>
    <x v="4"/>
    <x v="29"/>
    <s v="Upland Hardwood Forest"/>
    <n v="4200"/>
    <x v="1"/>
    <s v="St. Lucie County"/>
    <x v="30"/>
    <x v="1"/>
    <m/>
    <m/>
    <n v="0"/>
    <n v="1"/>
    <n v="1610"/>
    <n v="573.82744528365731"/>
    <n v="2917.9903810679148"/>
    <n v="379.24303725545286"/>
    <n v="1422403.922761868"/>
    <n v="2917.9903810679148"/>
    <n v="379.24270198813701"/>
    <n v="1422403.922761868"/>
    <m/>
    <m/>
  </r>
  <r>
    <n v="4939"/>
    <x v="1"/>
    <x v="3"/>
    <x v="4"/>
    <s v="C-25 and South Indian River Lagoon"/>
    <x v="4"/>
    <x v="4"/>
    <x v="4"/>
    <x v="29"/>
    <s v="Upland Hardwood Forest"/>
    <n v="4200"/>
    <x v="1"/>
    <s v="Town of St. Lucie Village                              St. Lucie County"/>
    <x v="33"/>
    <x v="1"/>
    <m/>
    <m/>
    <n v="0"/>
    <n v="1"/>
    <n v="188"/>
    <n v="47.37170245414525"/>
    <n v="274.30830293946104"/>
    <n v="37.681812932819575"/>
    <n v="132354.74971122766"/>
    <n v="274.30830293946104"/>
    <n v="37.681779620460382"/>
    <n v="132354.74971122766"/>
    <m/>
    <m/>
  </r>
  <r>
    <n v="4940"/>
    <x v="1"/>
    <x v="3"/>
    <x v="4"/>
    <s v="C-25 and South Indian River Lagoon"/>
    <x v="4"/>
    <x v="4"/>
    <x v="4"/>
    <x v="157"/>
    <s v="Brazilian Pepper"/>
    <n v="4220"/>
    <x v="1"/>
    <s v="City of Fort Pierce            St. Lucie County"/>
    <x v="31"/>
    <x v="1"/>
    <m/>
    <m/>
    <n v="0"/>
    <n v="1"/>
    <n v="24"/>
    <n v="5.5904946411024605"/>
    <n v="33.209269891359902"/>
    <n v="4.9190455110378268"/>
    <n v="15811.82478861575"/>
    <n v="33.209269891359902"/>
    <n v="4.9190411623879555"/>
    <n v="15811.82478861575"/>
    <m/>
    <m/>
  </r>
  <r>
    <n v="4941"/>
    <x v="1"/>
    <x v="3"/>
    <x v="4"/>
    <s v="C-25 and South Indian River Lagoon"/>
    <x v="4"/>
    <x v="4"/>
    <x v="4"/>
    <x v="157"/>
    <s v="Brazilian Pepper"/>
    <n v="4220"/>
    <x v="1"/>
    <s v="St. Lucie County"/>
    <x v="30"/>
    <x v="1"/>
    <m/>
    <m/>
    <n v="0"/>
    <n v="1"/>
    <n v="523"/>
    <n v="166.73485283520884"/>
    <n v="872.91950537403591"/>
    <n v="150.81590831104927"/>
    <n v="393117.11071740725"/>
    <n v="872.91950537403591"/>
    <n v="150.81577498323625"/>
    <n v="393117.11071740725"/>
    <m/>
    <m/>
  </r>
  <r>
    <n v="4942"/>
    <x v="1"/>
    <x v="3"/>
    <x v="4"/>
    <s v="C-25 and South Indian River Lagoon"/>
    <x v="4"/>
    <x v="4"/>
    <x v="4"/>
    <x v="157"/>
    <s v="Brazilian Pepper"/>
    <n v="4220"/>
    <x v="1"/>
    <s v="Town of St. Lucie Village                              St. Lucie County"/>
    <x v="33"/>
    <x v="1"/>
    <m/>
    <m/>
    <n v="0"/>
    <n v="1"/>
    <n v="31"/>
    <n v="1.9247973176506694"/>
    <n v="16.187860315009836"/>
    <n v="2.7369562334882294"/>
    <n v="6353.2787412318803"/>
    <n v="16.187860315009836"/>
    <n v="2.7369538139000511"/>
    <n v="6353.2787412318803"/>
    <m/>
    <m/>
  </r>
  <r>
    <n v="4943"/>
    <x v="1"/>
    <x v="3"/>
    <x v="4"/>
    <s v="C-25 and South Indian River Lagoon"/>
    <x v="4"/>
    <x v="4"/>
    <x v="4"/>
    <x v="31"/>
    <s v="Cabbage palm"/>
    <n v="4280"/>
    <x v="1"/>
    <s v="St. Lucie County"/>
    <x v="30"/>
    <x v="1"/>
    <m/>
    <m/>
    <n v="0"/>
    <n v="1"/>
    <n v="110"/>
    <n v="22.569374716286717"/>
    <n v="123.98019500204886"/>
    <n v="11.88420551278349"/>
    <n v="56127.465925050303"/>
    <n v="123.98019500204886"/>
    <n v="11.884195006629676"/>
    <n v="56127.465925050303"/>
    <m/>
    <m/>
  </r>
  <r>
    <n v="4944"/>
    <x v="1"/>
    <x v="3"/>
    <x v="4"/>
    <s v="C-25 and South Indian River Lagoon"/>
    <x v="4"/>
    <x v="4"/>
    <x v="4"/>
    <x v="33"/>
    <s v="Hardwood Conifer Mixed"/>
    <n v="3000"/>
    <x v="1"/>
    <s v="St. Lucie County"/>
    <x v="30"/>
    <x v="1"/>
    <m/>
    <m/>
    <n v="0"/>
    <n v="1"/>
    <n v="13"/>
    <n v="2.0111796014721168"/>
    <n v="9.8295060622878339"/>
    <n v="1.2732879153409005"/>
    <n v="4839.3314805017453"/>
    <n v="9.8295060622878339"/>
    <n v="1.2732867896990834"/>
    <n v="4839.3314805017453"/>
    <m/>
    <m/>
  </r>
  <r>
    <n v="4945"/>
    <x v="1"/>
    <x v="3"/>
    <x v="4"/>
    <s v="C-25 and South Indian River Lagoon"/>
    <x v="4"/>
    <x v="4"/>
    <x v="4"/>
    <x v="33"/>
    <s v="Hardwood Conifer Mixed"/>
    <n v="4340"/>
    <x v="1"/>
    <s v="St. Lucie County"/>
    <x v="30"/>
    <x v="1"/>
    <m/>
    <m/>
    <n v="0"/>
    <n v="1"/>
    <n v="1386"/>
    <n v="406.36677379990232"/>
    <n v="2157.7583820951577"/>
    <n v="275.42435650522589"/>
    <n v="1024010.9010919898"/>
    <n v="2157.7583820951577"/>
    <n v="275.42411301813257"/>
    <n v="1024010.9010919898"/>
    <m/>
    <m/>
  </r>
  <r>
    <n v="4946"/>
    <x v="1"/>
    <x v="3"/>
    <x v="4"/>
    <s v="C-25 and South Indian River Lagoon"/>
    <x v="4"/>
    <x v="4"/>
    <x v="4"/>
    <x v="33"/>
    <s v="Hardwood Conifer Mixed"/>
    <n v="4340"/>
    <x v="1"/>
    <s v="Town of St. Lucie Village                              St. Lucie County"/>
    <x v="33"/>
    <x v="1"/>
    <m/>
    <m/>
    <n v="0"/>
    <n v="1"/>
    <n v="39"/>
    <n v="2.5507285928202732"/>
    <n v="22.33797547436491"/>
    <n v="3.8848831945022746"/>
    <n v="8384.8974868578862"/>
    <n v="22.33797547436491"/>
    <n v="3.8848797600968092"/>
    <n v="8384.8974868578862"/>
    <m/>
    <m/>
  </r>
  <r>
    <n v="4947"/>
    <x v="1"/>
    <x v="3"/>
    <x v="4"/>
    <s v="C-25 and South Indian River Lagoon"/>
    <x v="4"/>
    <x v="4"/>
    <x v="4"/>
    <x v="34"/>
    <s v="Australian pine"/>
    <n v="4370"/>
    <x v="1"/>
    <s v="St. Lucie County"/>
    <x v="30"/>
    <x v="1"/>
    <m/>
    <m/>
    <n v="0"/>
    <n v="1"/>
    <n v="273"/>
    <n v="77.730472395466435"/>
    <n v="336.22923112082429"/>
    <n v="58.816519065932006"/>
    <n v="165177.77071918873"/>
    <n v="336.22923112082429"/>
    <n v="58.816467069574642"/>
    <n v="165177.77071918873"/>
    <m/>
    <m/>
  </r>
  <r>
    <n v="4948"/>
    <x v="1"/>
    <x v="3"/>
    <x v="4"/>
    <s v="C-25 and South Indian River Lagoon"/>
    <x v="4"/>
    <x v="4"/>
    <x v="4"/>
    <x v="36"/>
    <s v="Streams and waterways"/>
    <n v="3000"/>
    <x v="1"/>
    <s v="St. Lucie County"/>
    <x v="30"/>
    <x v="1"/>
    <m/>
    <m/>
    <n v="0"/>
    <n v="1"/>
    <n v="8"/>
    <n v="6.2480977705492357E-5"/>
    <n v="1.2398861625300344E-4"/>
    <n v="1.457391856090503E-5"/>
    <n v="4.8932946316467302E-2"/>
    <n v="1.2398861625300344E-4"/>
    <n v="1.4573905676928074E-5"/>
    <n v="4.8932946316467302E-2"/>
    <m/>
    <m/>
  </r>
  <r>
    <n v="4949"/>
    <x v="1"/>
    <x v="3"/>
    <x v="4"/>
    <s v="C-25 and South Indian River Lagoon"/>
    <x v="4"/>
    <x v="4"/>
    <x v="4"/>
    <x v="36"/>
    <s v="Streams and waterways"/>
    <n v="5100"/>
    <x v="1"/>
    <s v="St. Lucie County"/>
    <x v="30"/>
    <x v="1"/>
    <m/>
    <m/>
    <n v="0"/>
    <n v="1"/>
    <n v="293"/>
    <n v="66.398843961953077"/>
    <n v="169.77724425039784"/>
    <n v="23.115965469570398"/>
    <n v="63940.427324587094"/>
    <n v="169.77724425039784"/>
    <n v="23.115945034052952"/>
    <n v="63940.427324587094"/>
    <m/>
    <m/>
  </r>
  <r>
    <n v="4950"/>
    <x v="1"/>
    <x v="3"/>
    <x v="4"/>
    <s v="C-25 and South Indian River Lagoon"/>
    <x v="4"/>
    <x v="4"/>
    <x v="4"/>
    <x v="158"/>
    <s v="Channelized waterways, canals"/>
    <n v="3000"/>
    <x v="1"/>
    <s v="St. Lucie County"/>
    <x v="30"/>
    <x v="1"/>
    <m/>
    <m/>
    <n v="0"/>
    <n v="1"/>
    <n v="12"/>
    <n v="1.0068380725517847"/>
    <n v="5.6151500766331077"/>
    <n v="0.7533384094388661"/>
    <n v="2796.9940730088165"/>
    <n v="5.6151500766331077"/>
    <n v="0.75333774345499227"/>
    <n v="2796.9940730088165"/>
    <m/>
    <m/>
  </r>
  <r>
    <n v="4951"/>
    <x v="1"/>
    <x v="3"/>
    <x v="4"/>
    <s v="C-25 and South Indian River Lagoon"/>
    <x v="4"/>
    <x v="4"/>
    <x v="4"/>
    <x v="158"/>
    <s v="Channelized waterways, canals"/>
    <n v="5120"/>
    <x v="1"/>
    <s v="City of Fort Pierce            St. Lucie County"/>
    <x v="31"/>
    <x v="1"/>
    <m/>
    <m/>
    <n v="0"/>
    <n v="1"/>
    <n v="9"/>
    <n v="0.25880015243520332"/>
    <n v="0.8810456732960199"/>
    <n v="0.12206528761087011"/>
    <n v="411.83276533982206"/>
    <n v="0.8810456732960199"/>
    <n v="0.12206517969985456"/>
    <n v="411.83276533982206"/>
    <m/>
    <m/>
  </r>
  <r>
    <n v="4952"/>
    <x v="1"/>
    <x v="3"/>
    <x v="4"/>
    <s v="C-25 and South Indian River Lagoon"/>
    <x v="4"/>
    <x v="4"/>
    <x v="4"/>
    <x v="158"/>
    <s v="Channelized waterways, canals"/>
    <n v="5120"/>
    <x v="1"/>
    <s v="St. Lucie County"/>
    <x v="30"/>
    <x v="1"/>
    <m/>
    <m/>
    <n v="0"/>
    <n v="1"/>
    <n v="589"/>
    <n v="100.91860864497947"/>
    <n v="441.96177083787433"/>
    <n v="73.448646572424295"/>
    <n v="162539.22603234171"/>
    <n v="441.96177083787433"/>
    <n v="73.448581640630849"/>
    <n v="162539.22603234171"/>
    <m/>
    <m/>
  </r>
  <r>
    <n v="4953"/>
    <x v="1"/>
    <x v="3"/>
    <x v="4"/>
    <s v="C-25 and South Indian River Lagoon"/>
    <x v="4"/>
    <x v="4"/>
    <x v="4"/>
    <x v="158"/>
    <s v="Channelized waterways, canals"/>
    <n v="5120"/>
    <x v="1"/>
    <s v="Town of St. Lucie Village                              St. Lucie County"/>
    <x v="33"/>
    <x v="1"/>
    <m/>
    <m/>
    <n v="0"/>
    <n v="1"/>
    <n v="24"/>
    <n v="4.6159603219111229"/>
    <n v="28.06992343007213"/>
    <n v="5.378520749925646"/>
    <n v="9535.0126998056257"/>
    <n v="28.06992343007213"/>
    <n v="5.378515995079705"/>
    <n v="9535.0126998056257"/>
    <m/>
    <m/>
  </r>
  <r>
    <n v="4954"/>
    <x v="1"/>
    <x v="3"/>
    <x v="4"/>
    <s v="C-25 and South Indian River Lagoon"/>
    <x v="4"/>
    <x v="4"/>
    <x v="4"/>
    <x v="37"/>
    <s v="Lakes"/>
    <n v="5200"/>
    <x v="1"/>
    <s v="St. Lucie County"/>
    <x v="30"/>
    <x v="1"/>
    <m/>
    <m/>
    <n v="0"/>
    <n v="1"/>
    <n v="4"/>
    <n v="7.4086550876697535E-2"/>
    <n v="0.17607742765543102"/>
    <n v="1.5401032669869547E-2"/>
    <n v="146.88405949550162"/>
    <n v="0.17607742765543102"/>
    <n v="1.5401019054687803E-2"/>
    <n v="146.88405949550162"/>
    <m/>
    <m/>
  </r>
  <r>
    <n v="4955"/>
    <x v="1"/>
    <x v="3"/>
    <x v="4"/>
    <s v="C-25 and South Indian River Lagoon"/>
    <x v="4"/>
    <x v="4"/>
    <x v="4"/>
    <x v="39"/>
    <s v="Reservoirs"/>
    <n v="3000"/>
    <x v="1"/>
    <s v="St. Lucie County"/>
    <x v="30"/>
    <x v="1"/>
    <m/>
    <m/>
    <n v="0"/>
    <n v="1"/>
    <n v="43"/>
    <n v="13.102735125476638"/>
    <n v="4.4103973987378771"/>
    <n v="0.39320370721332359"/>
    <n v="15145.089896669309"/>
    <n v="4.4103973987378771"/>
    <n v="0.39320335960416897"/>
    <n v="15145.089896669309"/>
    <m/>
    <m/>
  </r>
  <r>
    <n v="4956"/>
    <x v="1"/>
    <x v="3"/>
    <x v="4"/>
    <s v="C-25 and South Indian River Lagoon"/>
    <x v="4"/>
    <x v="4"/>
    <x v="4"/>
    <x v="39"/>
    <s v="Reservoirs"/>
    <n v="5300"/>
    <x v="1"/>
    <s v="St. Lucie County"/>
    <x v="30"/>
    <x v="1"/>
    <m/>
    <m/>
    <n v="0"/>
    <n v="1"/>
    <n v="998"/>
    <n v="251.50960659360405"/>
    <n v="196.66013283865271"/>
    <n v="32.022628524950939"/>
    <n v="341562.8625614015"/>
    <n v="196.66013283865271"/>
    <n v="32.02260021555653"/>
    <n v="341562.8625614015"/>
    <m/>
    <m/>
  </r>
  <r>
    <n v="4957"/>
    <x v="1"/>
    <x v="3"/>
    <x v="4"/>
    <s v="C-25 and South Indian River Lagoon"/>
    <x v="4"/>
    <x v="4"/>
    <x v="4"/>
    <x v="40"/>
    <s v="Bays and estuaries"/>
    <n v="5400"/>
    <x v="1"/>
    <s v="St. Lucie County"/>
    <x v="30"/>
    <x v="1"/>
    <m/>
    <m/>
    <n v="0"/>
    <n v="1"/>
    <n v="629"/>
    <n v="331.45704104288666"/>
    <n v="16.513670549314952"/>
    <n v="2.0234948169196509"/>
    <n v="6944.166405352692"/>
    <n v="16.513670549314952"/>
    <n v="2.02349302806235"/>
    <n v="6944.166405352692"/>
    <m/>
    <m/>
  </r>
  <r>
    <n v="4958"/>
    <x v="1"/>
    <x v="3"/>
    <x v="4"/>
    <s v="C-25 and South Indian River Lagoon"/>
    <x v="4"/>
    <x v="4"/>
    <x v="4"/>
    <x v="41"/>
    <s v="Embayments opening directly to the Gulf or Ocean"/>
    <n v="3000"/>
    <x v="1"/>
    <s v="St. Lucie County"/>
    <x v="30"/>
    <x v="1"/>
    <m/>
    <m/>
    <n v="0"/>
    <n v="1"/>
    <n v="17"/>
    <n v="0.18773305147022676"/>
    <n v="0.65773343735974765"/>
    <n v="7.9391747541655497E-2"/>
    <n v="304.49842918455613"/>
    <n v="0.65773343735974765"/>
    <n v="7.9391677355902635E-2"/>
    <n v="304.49842918455613"/>
    <m/>
    <m/>
  </r>
  <r>
    <n v="4959"/>
    <x v="1"/>
    <x v="3"/>
    <x v="4"/>
    <s v="C-25 and South Indian River Lagoon"/>
    <x v="4"/>
    <x v="4"/>
    <x v="4"/>
    <x v="41"/>
    <s v="Embayments opening directly to the Gulf or Ocean"/>
    <n v="5410"/>
    <x v="1"/>
    <s v="City of Fort Pierce            St. Lucie County"/>
    <x v="31"/>
    <x v="1"/>
    <m/>
    <m/>
    <n v="0"/>
    <n v="1"/>
    <n v="28"/>
    <n v="0.29893931079450042"/>
    <n v="0.96704428383764907"/>
    <n v="0.13377881217927973"/>
    <n v="475.45868865544651"/>
    <n v="0.96704428383764907"/>
    <n v="0.13377869391299957"/>
    <n v="475.45868865544651"/>
    <m/>
    <m/>
  </r>
  <r>
    <n v="4960"/>
    <x v="1"/>
    <x v="3"/>
    <x v="4"/>
    <s v="C-25 and South Indian River Lagoon"/>
    <x v="4"/>
    <x v="4"/>
    <x v="4"/>
    <x v="41"/>
    <s v="Embayments opening directly to the Gulf or Ocean"/>
    <n v="5410"/>
    <x v="1"/>
    <s v="St. Lucie County"/>
    <x v="30"/>
    <x v="1"/>
    <m/>
    <m/>
    <n v="0"/>
    <n v="1"/>
    <n v="9144"/>
    <n v="4655.3653692727466"/>
    <n v="1117.2213474041123"/>
    <n v="137.5257213928389"/>
    <n v="434229.83342801518"/>
    <n v="1117.2213474041123"/>
    <n v="137.52559981412858"/>
    <n v="434229.83342801518"/>
    <m/>
    <m/>
  </r>
  <r>
    <n v="4961"/>
    <x v="1"/>
    <x v="3"/>
    <x v="4"/>
    <s v="C-25 and South Indian River Lagoon"/>
    <x v="4"/>
    <x v="4"/>
    <x v="4"/>
    <x v="41"/>
    <s v="Embayments opening directly to the Gulf or Ocean"/>
    <n v="5410"/>
    <x v="1"/>
    <s v="Town of St. Lucie Village                              St. Lucie County"/>
    <x v="33"/>
    <x v="1"/>
    <m/>
    <m/>
    <n v="0"/>
    <n v="1"/>
    <n v="46"/>
    <n v="0.91503902120831293"/>
    <n v="3.4944263823518442"/>
    <n v="0.66472945386940152"/>
    <n v="1193.300499757428"/>
    <n v="3.4944263823518442"/>
    <n v="0.66472886621969407"/>
    <n v="1193.300499757428"/>
    <m/>
    <m/>
  </r>
  <r>
    <n v="4962"/>
    <x v="1"/>
    <x v="3"/>
    <x v="4"/>
    <s v="C-25 and South Indian River Lagoon"/>
    <x v="4"/>
    <x v="4"/>
    <x v="4"/>
    <x v="42"/>
    <s v="Embayments Not Opening Directly to Gulf or Ocean"/>
    <n v="5420"/>
    <x v="1"/>
    <s v="St. Lucie County"/>
    <x v="30"/>
    <x v="1"/>
    <m/>
    <m/>
    <n v="0"/>
    <n v="1"/>
    <n v="46"/>
    <n v="8.9082526703633356"/>
    <n v="21.253749504339684"/>
    <n v="1.8117706315854534"/>
    <n v="7601.4378663306215"/>
    <n v="21.253749504339684"/>
    <n v="1.8117690299015272"/>
    <n v="7601.4378663306215"/>
    <m/>
    <m/>
  </r>
  <r>
    <n v="4963"/>
    <x v="1"/>
    <x v="3"/>
    <x v="4"/>
    <s v="C-25 and South Indian River Lagoon"/>
    <x v="4"/>
    <x v="4"/>
    <x v="4"/>
    <x v="43"/>
    <s v="Enclosed saltwater ponds within a salt marsh"/>
    <n v="5430"/>
    <x v="1"/>
    <s v="St. Lucie County"/>
    <x v="30"/>
    <x v="1"/>
    <m/>
    <m/>
    <n v="0"/>
    <n v="1"/>
    <n v="72"/>
    <n v="15.148957957089605"/>
    <n v="31.587662510691494"/>
    <n v="2.8258050069641256"/>
    <n v="11792.555668732157"/>
    <n v="31.587662510691494"/>
    <n v="2.8258025088297707"/>
    <n v="11792.555668732157"/>
    <m/>
    <m/>
  </r>
  <r>
    <n v="4964"/>
    <x v="1"/>
    <x v="3"/>
    <x v="4"/>
    <s v="C-25 and South Indian River Lagoon"/>
    <x v="4"/>
    <x v="4"/>
    <x v="4"/>
    <x v="159"/>
    <s v="Atlantic Ocean"/>
    <n v="3000"/>
    <x v="1"/>
    <s v="St. Lucie County"/>
    <x v="30"/>
    <x v="1"/>
    <m/>
    <m/>
    <n v="0"/>
    <n v="1"/>
    <n v="2"/>
    <n v="2.0004900019468842E-2"/>
    <n v="7.7236553267759689E-2"/>
    <n v="1.0281111531153093E-2"/>
    <n v="45.697101594555924"/>
    <n v="7.7236553267759689E-2"/>
    <n v="1.028110244220397E-2"/>
    <n v="45.697101594555924"/>
    <m/>
    <m/>
  </r>
  <r>
    <n v="4965"/>
    <x v="1"/>
    <x v="3"/>
    <x v="4"/>
    <s v="C-25 and South Indian River Lagoon"/>
    <x v="4"/>
    <x v="4"/>
    <x v="4"/>
    <x v="159"/>
    <s v="Atlantic Ocean"/>
    <n v="5710"/>
    <x v="1"/>
    <s v="St. Lucie County"/>
    <x v="30"/>
    <x v="1"/>
    <m/>
    <m/>
    <n v="0"/>
    <n v="1"/>
    <n v="11"/>
    <n v="2.9710949403889217"/>
    <n v="4.8692565599017204E-2"/>
    <n v="6.4605319580662238E-3"/>
    <n v="1687.6710733355555"/>
    <n v="4.8692565599017204E-2"/>
    <n v="6.46052624667542E-3"/>
    <n v="1687.6710733355555"/>
    <m/>
    <m/>
  </r>
  <r>
    <n v="4966"/>
    <x v="1"/>
    <x v="3"/>
    <x v="4"/>
    <s v="C-25 and South Indian River Lagoon"/>
    <x v="4"/>
    <x v="4"/>
    <x v="4"/>
    <x v="23"/>
    <s v="Mangrove swamp"/>
    <n v="3000"/>
    <x v="1"/>
    <s v="St. Lucie County"/>
    <x v="30"/>
    <x v="1"/>
    <m/>
    <m/>
    <n v="0"/>
    <n v="1"/>
    <n v="59"/>
    <n v="9.3011588543908648"/>
    <n v="58.541258435596305"/>
    <n v="6.003994328158317"/>
    <n v="23847.471263976648"/>
    <n v="58.541258435596305"/>
    <n v="6.0039890203665696"/>
    <n v="23847.471263976648"/>
    <m/>
    <m/>
  </r>
  <r>
    <n v="4967"/>
    <x v="1"/>
    <x v="3"/>
    <x v="4"/>
    <s v="C-25 and South Indian River Lagoon"/>
    <x v="4"/>
    <x v="4"/>
    <x v="4"/>
    <x v="23"/>
    <s v="Mangrove swamp"/>
    <n v="3000"/>
    <x v="1"/>
    <s v="Town of St. Lucie Village                              St. Lucie County"/>
    <x v="33"/>
    <x v="1"/>
    <m/>
    <m/>
    <n v="0"/>
    <n v="1"/>
    <n v="2"/>
    <n v="3.4249944388255758E-5"/>
    <n v="1.5663252541739706E-4"/>
    <n v="1.9915760337832695E-5"/>
    <n v="7.0851575043496998E-2"/>
    <n v="1.5663252541739706E-4"/>
    <n v="1.991574273143557E-5"/>
    <n v="7.0851575043496998E-2"/>
    <m/>
    <m/>
  </r>
  <r>
    <n v="4968"/>
    <x v="1"/>
    <x v="3"/>
    <x v="4"/>
    <s v="C-25 and South Indian River Lagoon"/>
    <x v="4"/>
    <x v="4"/>
    <x v="4"/>
    <x v="23"/>
    <s v="Mangrove swamp"/>
    <n v="6120"/>
    <x v="1"/>
    <s v="City of Fort Pierce            St. Lucie County"/>
    <x v="31"/>
    <x v="1"/>
    <m/>
    <m/>
    <n v="0"/>
    <n v="1"/>
    <n v="9"/>
    <n v="0.3083491682629721"/>
    <n v="2.4340260560024936"/>
    <n v="0.31844823119969379"/>
    <n v="1123.6631060560123"/>
    <n v="2.4340260560024936"/>
    <n v="0.31844794967762718"/>
    <n v="1123.6631060560123"/>
    <m/>
    <m/>
  </r>
  <r>
    <n v="4969"/>
    <x v="1"/>
    <x v="3"/>
    <x v="4"/>
    <s v="C-25 and South Indian River Lagoon"/>
    <x v="4"/>
    <x v="4"/>
    <x v="4"/>
    <x v="23"/>
    <s v="Mangrove swamp"/>
    <n v="6120"/>
    <x v="1"/>
    <s v="St. Lucie County"/>
    <x v="30"/>
    <x v="1"/>
    <m/>
    <m/>
    <n v="0"/>
    <n v="1"/>
    <n v="3731"/>
    <n v="1300.0094958420011"/>
    <n v="7079.3153173837154"/>
    <n v="657.62208091647881"/>
    <n v="2656833.6231375095"/>
    <n v="7079.3153173837154"/>
    <n v="657.6214995499987"/>
    <n v="2656833.6231375095"/>
    <m/>
    <m/>
  </r>
  <r>
    <n v="4970"/>
    <x v="1"/>
    <x v="3"/>
    <x v="4"/>
    <s v="C-25 and South Indian River Lagoon"/>
    <x v="4"/>
    <x v="4"/>
    <x v="4"/>
    <x v="23"/>
    <s v="Mangrove swamp"/>
    <n v="6120"/>
    <x v="1"/>
    <s v="Town of St. Lucie Village                              St. Lucie County"/>
    <x v="33"/>
    <x v="1"/>
    <m/>
    <m/>
    <n v="0"/>
    <n v="1"/>
    <n v="8"/>
    <n v="1.843242243715745E-2"/>
    <n v="8.0489791082347731E-2"/>
    <n v="1.1894138083427132E-2"/>
    <n v="33.394202973502956"/>
    <n v="8.0489791082347731E-2"/>
    <n v="1.1894127568492511E-2"/>
    <n v="33.394202973502956"/>
    <m/>
    <m/>
  </r>
  <r>
    <n v="4971"/>
    <x v="1"/>
    <x v="3"/>
    <x v="4"/>
    <s v="C-25 and South Indian River Lagoon"/>
    <x v="4"/>
    <x v="4"/>
    <x v="4"/>
    <x v="45"/>
    <s v="Mixed wetland hardwoods"/>
    <n v="3000"/>
    <x v="1"/>
    <s v="Town of St. Lucie Village                              St. Lucie County"/>
    <x v="33"/>
    <x v="1"/>
    <m/>
    <m/>
    <n v="0"/>
    <n v="1"/>
    <n v="5"/>
    <n v="5.1158391694197756E-3"/>
    <n v="4.2447162688789307E-2"/>
    <n v="5.6373252366932834E-3"/>
    <n v="17.527681929374491"/>
    <n v="4.2447162688789307E-2"/>
    <n v="5.6373202530529444E-3"/>
    <n v="17.527681929374491"/>
    <m/>
    <m/>
  </r>
  <r>
    <n v="4972"/>
    <x v="1"/>
    <x v="3"/>
    <x v="4"/>
    <s v="C-25 and South Indian River Lagoon"/>
    <x v="4"/>
    <x v="4"/>
    <x v="4"/>
    <x v="45"/>
    <s v="Mixed wetland hardwoods"/>
    <n v="6170"/>
    <x v="1"/>
    <s v="St. Lucie County"/>
    <x v="30"/>
    <x v="1"/>
    <m/>
    <m/>
    <n v="0"/>
    <n v="1"/>
    <n v="380"/>
    <n v="102.42037506518444"/>
    <n v="654.65231881767636"/>
    <n v="66.945236772159561"/>
    <n v="260648.98164391628"/>
    <n v="654.65231881767636"/>
    <n v="66.945177589662762"/>
    <n v="260648.98164391628"/>
    <m/>
    <m/>
  </r>
  <r>
    <n v="4973"/>
    <x v="1"/>
    <x v="3"/>
    <x v="4"/>
    <s v="C-25 and South Indian River Lagoon"/>
    <x v="4"/>
    <x v="4"/>
    <x v="4"/>
    <x v="45"/>
    <s v="Mixed wetland hardwoods"/>
    <n v="6170"/>
    <x v="1"/>
    <s v="Town of St. Lucie Village                              St. Lucie County"/>
    <x v="33"/>
    <x v="1"/>
    <m/>
    <m/>
    <n v="0"/>
    <n v="1"/>
    <n v="129"/>
    <n v="21.500256767410534"/>
    <n v="159.49879929413413"/>
    <n v="20.174050621829732"/>
    <n v="62554.463338626389"/>
    <n v="159.49879929413413"/>
    <n v="20.174032787092788"/>
    <n v="62554.463338626389"/>
    <m/>
    <m/>
  </r>
  <r>
    <n v="4974"/>
    <x v="1"/>
    <x v="3"/>
    <x v="4"/>
    <s v="C-25 and South Indian River Lagoon"/>
    <x v="4"/>
    <x v="4"/>
    <x v="4"/>
    <x v="150"/>
    <s v="Mixed Shrubs"/>
    <n v="3000"/>
    <x v="1"/>
    <s v="St. Lucie County"/>
    <x v="30"/>
    <x v="1"/>
    <m/>
    <m/>
    <n v="0"/>
    <n v="1"/>
    <n v="45"/>
    <n v="4.8103587183780512"/>
    <n v="26.461398914519307"/>
    <n v="2.8221633183337755"/>
    <n v="12979.765976852734"/>
    <n v="26.461398914519307"/>
    <n v="2.8221608234188333"/>
    <n v="12979.765976852734"/>
    <m/>
    <m/>
  </r>
  <r>
    <n v="4975"/>
    <x v="1"/>
    <x v="3"/>
    <x v="4"/>
    <s v="C-25 and South Indian River Lagoon"/>
    <x v="4"/>
    <x v="4"/>
    <x v="4"/>
    <x v="150"/>
    <s v="Mixed Shrubs"/>
    <n v="6172"/>
    <x v="1"/>
    <s v="St. Lucie County"/>
    <x v="30"/>
    <x v="1"/>
    <m/>
    <m/>
    <n v="0"/>
    <n v="1"/>
    <n v="1129"/>
    <n v="293.06186818420161"/>
    <n v="1387.7504902909716"/>
    <n v="132.25795056135195"/>
    <n v="704974.42821532942"/>
    <n v="1387.7504902909716"/>
    <n v="132.25783363957939"/>
    <n v="704974.42821532942"/>
    <m/>
    <m/>
  </r>
  <r>
    <n v="4976"/>
    <x v="1"/>
    <x v="3"/>
    <x v="4"/>
    <s v="C-25 and South Indian River Lagoon"/>
    <x v="4"/>
    <x v="4"/>
    <x v="4"/>
    <x v="150"/>
    <s v="Mixed Shrubs"/>
    <n v="6172"/>
    <x v="1"/>
    <s v="Town of St. Lucie Village                              St. Lucie County"/>
    <x v="33"/>
    <x v="1"/>
    <m/>
    <m/>
    <n v="0"/>
    <n v="1"/>
    <n v="36"/>
    <n v="3.8685514884015588"/>
    <n v="26.331376499825335"/>
    <n v="3.4276593730649041"/>
    <n v="11542.561153817922"/>
    <n v="26.331376499825335"/>
    <n v="3.427656342865153"/>
    <n v="11542.561153817922"/>
    <m/>
    <m/>
  </r>
  <r>
    <n v="4977"/>
    <x v="1"/>
    <x v="3"/>
    <x v="4"/>
    <s v="C-25 and South Indian River Lagoon"/>
    <x v="4"/>
    <x v="4"/>
    <x v="4"/>
    <x v="49"/>
    <s v="Hydric pine flatwoods"/>
    <n v="6250"/>
    <x v="1"/>
    <s v="St. Lucie County"/>
    <x v="30"/>
    <x v="1"/>
    <m/>
    <m/>
    <n v="0"/>
    <n v="1"/>
    <n v="150"/>
    <n v="35.838938337005153"/>
    <n v="190.11765776918133"/>
    <n v="22.117747507091465"/>
    <n v="89571.240060258919"/>
    <n v="190.11765776918133"/>
    <n v="22.117727954042071"/>
    <n v="89571.240060258919"/>
    <m/>
    <m/>
  </r>
  <r>
    <n v="4978"/>
    <x v="1"/>
    <x v="3"/>
    <x v="4"/>
    <s v="C-25 and South Indian River Lagoon"/>
    <x v="4"/>
    <x v="4"/>
    <x v="4"/>
    <x v="50"/>
    <s v="Wetland Forested Mixed"/>
    <n v="6300"/>
    <x v="1"/>
    <s v="St. Lucie County"/>
    <x v="30"/>
    <x v="1"/>
    <m/>
    <m/>
    <n v="0"/>
    <n v="1"/>
    <n v="11"/>
    <n v="0.86642336876858494"/>
    <n v="7.0324341973671451"/>
    <n v="0.96338538161009779"/>
    <n v="2924.6342856297174"/>
    <n v="7.0324341973671451"/>
    <n v="0.96338452993557855"/>
    <n v="2924.6342856297174"/>
    <m/>
    <m/>
  </r>
  <r>
    <n v="4979"/>
    <x v="1"/>
    <x v="3"/>
    <x v="4"/>
    <s v="C-25 and South Indian River Lagoon"/>
    <x v="4"/>
    <x v="4"/>
    <x v="4"/>
    <x v="51"/>
    <s v="Freshwater marshes"/>
    <n v="3000"/>
    <x v="1"/>
    <s v="St. Lucie County"/>
    <x v="30"/>
    <x v="1"/>
    <m/>
    <m/>
    <n v="0"/>
    <n v="1"/>
    <n v="31"/>
    <n v="4.6829926112630602"/>
    <n v="34.418190549961714"/>
    <n v="4.0265221452469877"/>
    <n v="14282.334529583488"/>
    <n v="34.418190549961714"/>
    <n v="4.0265185856265315"/>
    <n v="14282.334529583488"/>
    <m/>
    <m/>
  </r>
  <r>
    <n v="4980"/>
    <x v="1"/>
    <x v="3"/>
    <x v="4"/>
    <s v="C-25 and South Indian River Lagoon"/>
    <x v="4"/>
    <x v="4"/>
    <x v="4"/>
    <x v="51"/>
    <s v="Freshwater marshes"/>
    <n v="6410"/>
    <x v="1"/>
    <s v="St. Lucie County"/>
    <x v="30"/>
    <x v="1"/>
    <m/>
    <m/>
    <n v="0"/>
    <n v="1"/>
    <n v="978"/>
    <n v="317.75798485478953"/>
    <n v="1989.9213068680017"/>
    <n v="204.56203741284958"/>
    <n v="767277.35126201797"/>
    <n v="1989.9213068680017"/>
    <n v="204.56185657112434"/>
    <n v="767277.35126201797"/>
    <m/>
    <m/>
  </r>
  <r>
    <n v="4981"/>
    <x v="1"/>
    <x v="3"/>
    <x v="4"/>
    <s v="C-25 and South Indian River Lagoon"/>
    <x v="4"/>
    <x v="4"/>
    <x v="4"/>
    <x v="52"/>
    <s v="Saltwater marshes"/>
    <n v="3000"/>
    <x v="1"/>
    <s v="St. Lucie County"/>
    <x v="30"/>
    <x v="1"/>
    <m/>
    <m/>
    <n v="0"/>
    <n v="1"/>
    <n v="20"/>
    <n v="4.3463191624244812"/>
    <n v="29.668821309351422"/>
    <n v="3.3527581863412306"/>
    <n v="12959.758507259756"/>
    <n v="29.668821309351422"/>
    <n v="3.3527552223573802"/>
    <n v="12959.758507259756"/>
    <m/>
    <m/>
  </r>
  <r>
    <n v="4982"/>
    <x v="1"/>
    <x v="3"/>
    <x v="4"/>
    <s v="C-25 and South Indian River Lagoon"/>
    <x v="4"/>
    <x v="4"/>
    <x v="4"/>
    <x v="52"/>
    <s v="Saltwater marshes"/>
    <n v="6420"/>
    <x v="1"/>
    <s v="St. Lucie County"/>
    <x v="30"/>
    <x v="1"/>
    <m/>
    <m/>
    <n v="0"/>
    <n v="1"/>
    <n v="487"/>
    <n v="187.65911394275963"/>
    <n v="1197.591355201758"/>
    <n v="117.44546876495932"/>
    <n v="469471.80732272804"/>
    <n v="1197.591355201758"/>
    <n v="117.44536493806413"/>
    <n v="469471.80732272804"/>
    <m/>
    <m/>
  </r>
  <r>
    <n v="4983"/>
    <x v="1"/>
    <x v="3"/>
    <x v="4"/>
    <s v="C-25 and South Indian River Lagoon"/>
    <x v="4"/>
    <x v="4"/>
    <x v="4"/>
    <x v="53"/>
    <s v="Wet prairies"/>
    <n v="6430"/>
    <x v="1"/>
    <s v="St. Lucie County"/>
    <x v="30"/>
    <x v="1"/>
    <m/>
    <m/>
    <n v="0"/>
    <n v="1"/>
    <n v="34"/>
    <n v="5.6756455670607764"/>
    <n v="30.495663204408928"/>
    <n v="3.2514131119914347"/>
    <n v="13919.182485884328"/>
    <n v="30.495663204408928"/>
    <n v="3.2514102376010308"/>
    <n v="13919.182485884328"/>
    <m/>
    <m/>
  </r>
  <r>
    <n v="4984"/>
    <x v="1"/>
    <x v="3"/>
    <x v="4"/>
    <s v="C-25 and South Indian River Lagoon"/>
    <x v="4"/>
    <x v="4"/>
    <x v="4"/>
    <x v="54"/>
    <s v="Emergent aquatic vegetation"/>
    <n v="6440"/>
    <x v="1"/>
    <s v="St. Lucie County"/>
    <x v="30"/>
    <x v="1"/>
    <m/>
    <m/>
    <n v="0"/>
    <n v="1"/>
    <n v="104"/>
    <n v="20.454193413891666"/>
    <n v="135.0443176624922"/>
    <n v="14.736768196604254"/>
    <n v="55467.040362088708"/>
    <n v="135.0443176624922"/>
    <n v="14.736755168661135"/>
    <n v="55467.040362088708"/>
    <m/>
    <m/>
  </r>
  <r>
    <n v="4985"/>
    <x v="1"/>
    <x v="3"/>
    <x v="4"/>
    <s v="C-25 and South Indian River Lagoon"/>
    <x v="4"/>
    <x v="4"/>
    <x v="4"/>
    <x v="55"/>
    <s v="Mixed scrub-shrub wetland"/>
    <n v="6460"/>
    <x v="1"/>
    <s v="St. Lucie County"/>
    <x v="30"/>
    <x v="1"/>
    <m/>
    <m/>
    <n v="0"/>
    <n v="1"/>
    <n v="51"/>
    <n v="14.186985304068324"/>
    <n v="85.779280043033509"/>
    <n v="8.0539327136866152"/>
    <n v="33821.664070146115"/>
    <n v="85.779280043033509"/>
    <n v="8.053925593660308"/>
    <n v="33821.664070146115"/>
    <m/>
    <m/>
  </r>
  <r>
    <n v="4986"/>
    <x v="1"/>
    <x v="3"/>
    <x v="4"/>
    <s v="C-25 and South Indian River Lagoon"/>
    <x v="4"/>
    <x v="4"/>
    <x v="4"/>
    <x v="102"/>
    <s v="Tidal creek"/>
    <n v="6510"/>
    <x v="1"/>
    <s v="St. Lucie County"/>
    <x v="30"/>
    <x v="1"/>
    <m/>
    <m/>
    <n v="0"/>
    <n v="1"/>
    <n v="394"/>
    <n v="106.79379433017716"/>
    <n v="578.3200387181721"/>
    <n v="54.606856835538863"/>
    <n v="221397.98018141335"/>
    <n v="578.3200387181721"/>
    <n v="54.606808560705772"/>
    <n v="221397.98018141335"/>
    <m/>
    <m/>
  </r>
  <r>
    <n v="4987"/>
    <x v="1"/>
    <x v="3"/>
    <x v="4"/>
    <s v="C-25 and South Indian River Lagoon"/>
    <x v="4"/>
    <x v="4"/>
    <x v="4"/>
    <x v="75"/>
    <s v="Disturbed land"/>
    <n v="3000"/>
    <x v="0"/>
    <s v="St. Lucie County"/>
    <x v="30"/>
    <x v="1"/>
    <m/>
    <m/>
    <n v="0"/>
    <n v="1"/>
    <n v="5"/>
    <n v="2.2086743859037937E-2"/>
    <n v="0.14304271471203336"/>
    <n v="1.7627950775440538E-2"/>
    <n v="65.591427313666799"/>
    <n v="0.14304271471203336"/>
    <n v="1.7627935191566454E-2"/>
    <n v="65.591427313666799"/>
    <m/>
    <m/>
  </r>
  <r>
    <n v="4988"/>
    <x v="1"/>
    <x v="3"/>
    <x v="4"/>
    <s v="C-25 and South Indian River Lagoon"/>
    <x v="4"/>
    <x v="4"/>
    <x v="34"/>
    <x v="116"/>
    <s v="Row Crops"/>
    <n v="2140"/>
    <x v="0"/>
    <s v="SFWMD CP                                                 St. Lucie County"/>
    <x v="34"/>
    <x v="0"/>
    <m/>
    <m/>
    <n v="0"/>
    <n v="1"/>
    <n v="257"/>
    <n v="142.43587732423242"/>
    <n v="1380.5842495763757"/>
    <n v="245.69638998075024"/>
    <n v="405750.87288316974"/>
    <n v="1380.5842495763757"/>
    <n v="245.69617277447085"/>
    <n v="405750.87288316974"/>
    <n v="1380.5842495763757"/>
    <n v="245.69617277447085"/>
  </r>
  <r>
    <n v="4989"/>
    <x v="1"/>
    <x v="3"/>
    <x v="4"/>
    <s v="C-25 and South Indian River Lagoon"/>
    <x v="4"/>
    <x v="4"/>
    <x v="34"/>
    <x v="26"/>
    <s v="Herbaceous Dry Prairie"/>
    <n v="3100"/>
    <x v="1"/>
    <s v="SFWMD CP                                                 St. Lucie County"/>
    <x v="34"/>
    <x v="1"/>
    <m/>
    <m/>
    <n v="0"/>
    <n v="1"/>
    <n v="31"/>
    <n v="6.6910952744049537"/>
    <n v="50.806188446276536"/>
    <n v="7.2892768322847523"/>
    <n v="19497.412089143756"/>
    <n v="50.806188446276536"/>
    <n v="7.2892703882474459"/>
    <n v="19497.412089143756"/>
    <n v="50.806188446276536"/>
    <n v="7.2892703882474459"/>
  </r>
  <r>
    <n v="4990"/>
    <x v="1"/>
    <x v="3"/>
    <x v="4"/>
    <s v="C-25 and South Indian River Lagoon"/>
    <x v="4"/>
    <x v="4"/>
    <x v="34"/>
    <x v="158"/>
    <s v="Channelized waterways, canals"/>
    <n v="5120"/>
    <x v="1"/>
    <s v="SFWMD CP                                                 St. Lucie County"/>
    <x v="34"/>
    <x v="1"/>
    <m/>
    <m/>
    <n v="0"/>
    <n v="1"/>
    <n v="47"/>
    <n v="4.9009835882771915"/>
    <n v="24.144292697607572"/>
    <n v="4.2854238350233453"/>
    <n v="7166.4147596072053"/>
    <n v="24.144292697607572"/>
    <n v="4.285420046522562"/>
    <n v="7166.4147596072053"/>
    <n v="24.144292697607572"/>
    <n v="4.285420046522562"/>
  </r>
  <r>
    <n v="4991"/>
    <x v="1"/>
    <x v="3"/>
    <x v="4"/>
    <s v="C-25 and South Indian River Lagoon"/>
    <x v="4"/>
    <x v="4"/>
    <x v="35"/>
    <x v="5"/>
    <s v="Residential, Low Density-Less than two dwelling units/acre"/>
    <n v="1100"/>
    <x v="0"/>
    <s v="St. Lucie County"/>
    <x v="30"/>
    <x v="1"/>
    <m/>
    <m/>
    <n v="0"/>
    <n v="1"/>
    <n v="3"/>
    <n v="0.18937398548226569"/>
    <n v="1.7163502868008127"/>
    <n v="0.27913641933161321"/>
    <n v="724.43418893571311"/>
    <n v="1.7163502868008127"/>
    <n v="0.27913617256289552"/>
    <n v="724.43418893571311"/>
    <n v="1.7163502868008127"/>
    <n v="0.27913617256289552"/>
  </r>
  <r>
    <n v="4992"/>
    <x v="1"/>
    <x v="3"/>
    <x v="4"/>
    <s v="C-25 and South Indian River Lagoon"/>
    <x v="4"/>
    <x v="4"/>
    <x v="35"/>
    <x v="145"/>
    <s v="Fixed Single Family Units"/>
    <n v="1110"/>
    <x v="0"/>
    <s v="St. Lucie County"/>
    <x v="30"/>
    <x v="1"/>
    <m/>
    <m/>
    <n v="0"/>
    <n v="1"/>
    <n v="539"/>
    <n v="78.401005363037186"/>
    <n v="684.67154149527323"/>
    <n v="106.52261658890633"/>
    <n v="286875.95313591731"/>
    <n v="684.67154149527323"/>
    <n v="106.52252241828698"/>
    <n v="286875.95313591731"/>
    <n v="684.67154149527323"/>
    <n v="106.52252241828698"/>
  </r>
  <r>
    <n v="4993"/>
    <x v="1"/>
    <x v="3"/>
    <x v="4"/>
    <s v="C-25 and South Indian River Lagoon"/>
    <x v="4"/>
    <x v="4"/>
    <x v="35"/>
    <x v="7"/>
    <s v="Low Density Under Construction"/>
    <n v="1190"/>
    <x v="0"/>
    <s v="St. Lucie County"/>
    <x v="30"/>
    <x v="1"/>
    <m/>
    <m/>
    <n v="0"/>
    <n v="1"/>
    <n v="30"/>
    <n v="9.4291290495129765"/>
    <n v="73.582488059096448"/>
    <n v="10.13690633366766"/>
    <n v="36122.813471046466"/>
    <n v="73.582488059096448"/>
    <n v="10.13689737220221"/>
    <n v="36122.813471046466"/>
    <n v="73.582488059096448"/>
    <n v="10.13689737220221"/>
  </r>
  <r>
    <n v="4994"/>
    <x v="1"/>
    <x v="3"/>
    <x v="4"/>
    <s v="C-25 and South Indian River Lagoon"/>
    <x v="4"/>
    <x v="4"/>
    <x v="35"/>
    <x v="8"/>
    <s v="Residential, Medium Density-Two-five dwellingunits per acre"/>
    <n v="1200"/>
    <x v="0"/>
    <s v="St. Lucie County"/>
    <x v="30"/>
    <x v="1"/>
    <m/>
    <m/>
    <n v="0"/>
    <n v="1"/>
    <n v="157"/>
    <n v="24.800385585078669"/>
    <n v="252.50224959979883"/>
    <n v="44.292051105653258"/>
    <n v="90480.554142447974"/>
    <n v="252.50224959979883"/>
    <n v="44.292011949556425"/>
    <n v="90480.554142447974"/>
    <n v="252.50224959979883"/>
    <n v="44.292011949556425"/>
  </r>
  <r>
    <n v="4995"/>
    <x v="1"/>
    <x v="3"/>
    <x v="4"/>
    <s v="C-25 and South Indian River Lagoon"/>
    <x v="4"/>
    <x v="4"/>
    <x v="35"/>
    <x v="9"/>
    <s v="Fixed Single Family Units"/>
    <n v="1210"/>
    <x v="0"/>
    <s v="St. Lucie County"/>
    <x v="30"/>
    <x v="1"/>
    <m/>
    <m/>
    <n v="0"/>
    <n v="1"/>
    <n v="5421"/>
    <n v="1152.6750492830242"/>
    <n v="12056.765571639375"/>
    <n v="2037.0197793484474"/>
    <n v="4478575.430411648"/>
    <n v="12056.765571639375"/>
    <n v="2037.0179785345003"/>
    <n v="4478575.430411648"/>
    <n v="12056.765571639375"/>
    <n v="2037.0179785345003"/>
  </r>
  <r>
    <n v="4996"/>
    <x v="1"/>
    <x v="3"/>
    <x v="4"/>
    <s v="C-25 and South Indian River Lagoon"/>
    <x v="4"/>
    <x v="4"/>
    <x v="35"/>
    <x v="88"/>
    <s v="Medium Density Under Construction"/>
    <n v="1290"/>
    <x v="0"/>
    <s v="St. Lucie County"/>
    <x v="30"/>
    <x v="1"/>
    <m/>
    <m/>
    <n v="0"/>
    <n v="1"/>
    <n v="521"/>
    <n v="209.67623726334483"/>
    <n v="1863.0356716950846"/>
    <n v="278.46687889772102"/>
    <n v="772645.63965324976"/>
    <n v="1863.0356716950846"/>
    <n v="278.46663272090569"/>
    <n v="772645.63965324976"/>
    <n v="1863.0356716950846"/>
    <n v="278.46663272090569"/>
  </r>
  <r>
    <n v="4997"/>
    <x v="1"/>
    <x v="3"/>
    <x v="4"/>
    <s v="C-25 and South Indian River Lagoon"/>
    <x v="4"/>
    <x v="4"/>
    <x v="35"/>
    <x v="62"/>
    <s v="Residential, High Density"/>
    <n v="1300"/>
    <x v="0"/>
    <s v="St. Lucie County"/>
    <x v="30"/>
    <x v="1"/>
    <m/>
    <m/>
    <n v="0"/>
    <n v="1"/>
    <n v="91"/>
    <n v="8.7910363495818551"/>
    <n v="73.602543859638985"/>
    <n v="12.215778634732882"/>
    <n v="36464.027026778487"/>
    <n v="73.602543859638985"/>
    <n v="12.215767835454024"/>
    <n v="36464.027026778487"/>
    <n v="73.602543859638985"/>
    <n v="12.215767835454024"/>
  </r>
  <r>
    <n v="4998"/>
    <x v="1"/>
    <x v="3"/>
    <x v="4"/>
    <s v="C-25 and South Indian River Lagoon"/>
    <x v="4"/>
    <x v="4"/>
    <x v="35"/>
    <x v="80"/>
    <s v="Fixed Single Family Units"/>
    <n v="1000"/>
    <x v="0"/>
    <s v="St. Lucie County"/>
    <x v="30"/>
    <x v="1"/>
    <m/>
    <m/>
    <n v="0"/>
    <n v="1"/>
    <n v="12"/>
    <n v="1.2200821222389866"/>
    <n v="12.936892345271534"/>
    <n v="2.2846663170909207"/>
    <n v="4770.9030196983085"/>
    <n v="12.936892345271534"/>
    <n v="2.284664297346668"/>
    <n v="4770.9030196983085"/>
    <n v="12.936892345271534"/>
    <n v="2.284664297346668"/>
  </r>
  <r>
    <n v="4999"/>
    <x v="1"/>
    <x v="3"/>
    <x v="4"/>
    <s v="C-25 and South Indian River Lagoon"/>
    <x v="4"/>
    <x v="4"/>
    <x v="35"/>
    <x v="80"/>
    <s v="Fixed Single Family Units"/>
    <n v="1310"/>
    <x v="0"/>
    <s v="St. Lucie County"/>
    <x v="30"/>
    <x v="1"/>
    <m/>
    <m/>
    <n v="0"/>
    <n v="1"/>
    <n v="22751"/>
    <n v="2778.5525842216998"/>
    <n v="30053.34392274337"/>
    <n v="5561.9777568278141"/>
    <n v="10711481.39467689"/>
    <n v="30053.34392274337"/>
    <n v="5561.9728397979543"/>
    <n v="10711481.39467689"/>
    <n v="30053.34392274337"/>
    <n v="5561.9728397979543"/>
  </r>
  <r>
    <n v="5000"/>
    <x v="1"/>
    <x v="3"/>
    <x v="4"/>
    <s v="C-25 and South Indian River Lagoon"/>
    <x v="4"/>
    <x v="4"/>
    <x v="35"/>
    <x v="80"/>
    <s v="Fixed Single Family Units"/>
    <n v="1310"/>
    <x v="0"/>
    <s v="St. Lucie County"/>
    <x v="30"/>
    <x v="1"/>
    <m/>
    <s v="looks like part of subdivsion; keep with the County"/>
    <n v="0"/>
    <n v="1"/>
    <n v="1"/>
    <n v="1.4714554882590499E-6"/>
    <n v="1.0332225105255246E-5"/>
    <n v="1.5796981417799647E-6"/>
    <n v="5.1475204264734E-3"/>
    <n v="1.0332225105255246E-5"/>
    <n v="1.5796967452582E-6"/>
    <n v="5.1475204264734E-3"/>
    <n v="1.0332225105255246E-5"/>
    <n v="1.5796967452582E-6"/>
  </r>
  <r>
    <n v="5001"/>
    <x v="1"/>
    <x v="3"/>
    <x v="4"/>
    <s v="C-25 and South Indian River Lagoon"/>
    <x v="4"/>
    <x v="4"/>
    <x v="35"/>
    <x v="80"/>
    <s v="Fixed Single Family Units"/>
    <n v="1310"/>
    <x v="0"/>
    <s v="Town of St. Lucie Village                      County road ROW, St. Lucie County        St. Lucie County"/>
    <x v="30"/>
    <x v="1"/>
    <m/>
    <m/>
    <n v="0"/>
    <n v="1"/>
    <n v="1"/>
    <n v="8.9550113247996201E-3"/>
    <n v="9.1723755190490919E-2"/>
    <n v="1.5885345835150277E-2"/>
    <n v="35.077131305857549"/>
    <n v="9.1723755190490919E-2"/>
    <n v="1.5885331791814599E-2"/>
    <n v="35.077131305857549"/>
    <n v="9.1723755190490919E-2"/>
    <n v="1.5885331791814599E-2"/>
  </r>
  <r>
    <n v="5002"/>
    <x v="1"/>
    <x v="3"/>
    <x v="4"/>
    <s v="C-25 and South Indian River Lagoon"/>
    <x v="4"/>
    <x v="4"/>
    <x v="35"/>
    <x v="63"/>
    <s v="Mobile Home Units"/>
    <n v="1320"/>
    <x v="0"/>
    <s v="St. Lucie County"/>
    <x v="30"/>
    <x v="1"/>
    <m/>
    <m/>
    <n v="0"/>
    <n v="1"/>
    <n v="4010"/>
    <n v="1042.3423742279476"/>
    <n v="11103.059114023996"/>
    <n v="2118.2147353756345"/>
    <n v="4105900.6509592468"/>
    <n v="11103.059114023996"/>
    <n v="2118.2128627818138"/>
    <n v="4105900.6509592468"/>
    <n v="11103.059114023996"/>
    <n v="2118.2128627818138"/>
  </r>
  <r>
    <n v="5003"/>
    <x v="1"/>
    <x v="3"/>
    <x v="4"/>
    <s v="C-25 and South Indian River Lagoon"/>
    <x v="4"/>
    <x v="4"/>
    <x v="35"/>
    <x v="10"/>
    <s v="Residential, High density; Multiple Dwelling Units, Low Rise &lt;Two stories or less&gt;"/>
    <n v="1330"/>
    <x v="0"/>
    <s v="St. Lucie County"/>
    <x v="30"/>
    <x v="1"/>
    <m/>
    <m/>
    <n v="0"/>
    <n v="1"/>
    <n v="1396"/>
    <n v="176.48139735565769"/>
    <n v="1966.3538747522107"/>
    <n v="377.34268105619225"/>
    <n v="668485.23927899834"/>
    <n v="1966.3538747522107"/>
    <n v="377.34234746887421"/>
    <n v="668485.23927899834"/>
    <n v="1966.3538747522107"/>
    <n v="377.34234746887421"/>
  </r>
  <r>
    <n v="5004"/>
    <x v="1"/>
    <x v="3"/>
    <x v="4"/>
    <s v="C-25 and South Indian River Lagoon"/>
    <x v="4"/>
    <x v="4"/>
    <x v="35"/>
    <x v="81"/>
    <s v="Residential, High density; Multiple Dwelling Units, High Rise &lt;Three stories or more&gt;"/>
    <n v="1340"/>
    <x v="0"/>
    <s v="St. Lucie County"/>
    <x v="30"/>
    <x v="1"/>
    <m/>
    <m/>
    <n v="0"/>
    <n v="1"/>
    <n v="91"/>
    <n v="6.8717344864772754"/>
    <n v="70.581153758211926"/>
    <n v="12.539716827699912"/>
    <n v="27467.226778442135"/>
    <n v="70.581153758211926"/>
    <n v="12.539705742045632"/>
    <n v="27467.226778442135"/>
    <n v="70.581153758211926"/>
    <n v="12.539705742045632"/>
  </r>
  <r>
    <n v="5005"/>
    <x v="1"/>
    <x v="3"/>
    <x v="4"/>
    <s v="C-25 and South Indian River Lagoon"/>
    <x v="4"/>
    <x v="4"/>
    <x v="35"/>
    <x v="89"/>
    <s v="Residential, High density; Mixed Units &lt;Fixed and mobile Homes&gt;"/>
    <n v="1350"/>
    <x v="0"/>
    <s v="St. Lucie County"/>
    <x v="30"/>
    <x v="1"/>
    <m/>
    <m/>
    <n v="0"/>
    <n v="1"/>
    <n v="89"/>
    <n v="5.8251126333132257"/>
    <n v="54.403852380805546"/>
    <n v="10.084621960340009"/>
    <n v="21086.905709587041"/>
    <n v="54.403852380805546"/>
    <n v="10.084613045096212"/>
    <n v="21086.905709587041"/>
    <n v="54.403852380805546"/>
    <n v="10.084613045096212"/>
  </r>
  <r>
    <n v="5006"/>
    <x v="1"/>
    <x v="3"/>
    <x v="4"/>
    <s v="C-25 and South Indian River Lagoon"/>
    <x v="4"/>
    <x v="4"/>
    <x v="35"/>
    <x v="11"/>
    <s v="Commercial and Services"/>
    <n v="1400"/>
    <x v="0"/>
    <s v="St. Lucie County"/>
    <x v="30"/>
    <x v="1"/>
    <m/>
    <m/>
    <n v="0"/>
    <n v="1"/>
    <n v="1117"/>
    <n v="184.38067356364212"/>
    <n v="1965.4196988914964"/>
    <n v="267.02054896604602"/>
    <n v="707017.06819746783"/>
    <n v="1965.4196988914964"/>
    <n v="267.02031290828359"/>
    <n v="707017.06819746783"/>
    <n v="1965.4196988914964"/>
    <n v="267.02031290828359"/>
  </r>
  <r>
    <n v="5007"/>
    <x v="1"/>
    <x v="3"/>
    <x v="4"/>
    <s v="C-25 and South Indian River Lagoon"/>
    <x v="4"/>
    <x v="4"/>
    <x v="35"/>
    <x v="11"/>
    <s v="Commercial and Services"/>
    <n v="1400"/>
    <x v="0"/>
    <s v="Town of St. Lucie Village                      County road ROW, St. Lucie County        St. Lucie County"/>
    <x v="30"/>
    <x v="1"/>
    <m/>
    <m/>
    <n v="0"/>
    <n v="1"/>
    <n v="3"/>
    <n v="0.18584265560025731"/>
    <n v="1.8587433295041953"/>
    <n v="0.31213023592110128"/>
    <n v="721.93197454228516"/>
    <n v="1.8587433295041953"/>
    <n v="0.31212995998441712"/>
    <n v="721.93197454228516"/>
    <n v="1.8587433295041953"/>
    <n v="0.31212995998441712"/>
  </r>
  <r>
    <n v="5008"/>
    <x v="1"/>
    <x v="3"/>
    <x v="4"/>
    <s v="C-25 and South Indian River Lagoon"/>
    <x v="4"/>
    <x v="4"/>
    <x v="35"/>
    <x v="64"/>
    <s v="Retail Sales and Services"/>
    <n v="1410"/>
    <x v="0"/>
    <s v="St. Lucie County"/>
    <x v="30"/>
    <x v="1"/>
    <m/>
    <m/>
    <n v="0"/>
    <n v="1"/>
    <n v="300"/>
    <n v="55.08137118154567"/>
    <n v="545.14900881113647"/>
    <n v="73.69274997502059"/>
    <n v="212312.80238277579"/>
    <n v="545.14900881113647"/>
    <n v="73.692684827428963"/>
    <n v="212312.80238277579"/>
    <n v="545.14900881113647"/>
    <n v="73.692684827428963"/>
  </r>
  <r>
    <n v="5009"/>
    <x v="1"/>
    <x v="3"/>
    <x v="4"/>
    <s v="C-25 and South Indian River Lagoon"/>
    <x v="4"/>
    <x v="4"/>
    <x v="35"/>
    <x v="65"/>
    <s v="Wholesale Sales and Services &lt;Excluding warehouses associated with industrial use&gt;"/>
    <n v="1420"/>
    <x v="0"/>
    <s v="St. Lucie County"/>
    <x v="30"/>
    <x v="1"/>
    <m/>
    <m/>
    <n v="0"/>
    <n v="1"/>
    <n v="814"/>
    <n v="251.37967438542941"/>
    <n v="2364.6689800114609"/>
    <n v="318.84990717289588"/>
    <n v="967370.88404298853"/>
    <n v="2364.6689800114609"/>
    <n v="318.84962529573022"/>
    <n v="967370.88404298853"/>
    <n v="2364.6689800114609"/>
    <n v="318.84962529573022"/>
  </r>
  <r>
    <n v="5010"/>
    <x v="1"/>
    <x v="3"/>
    <x v="4"/>
    <s v="C-25 and South Indian River Lagoon"/>
    <x v="4"/>
    <x v="4"/>
    <x v="35"/>
    <x v="67"/>
    <s v="Tourist Services"/>
    <n v="1450"/>
    <x v="0"/>
    <s v="St. Lucie County"/>
    <x v="30"/>
    <x v="1"/>
    <m/>
    <m/>
    <n v="0"/>
    <n v="1"/>
    <n v="46"/>
    <n v="6.5775459090279158"/>
    <n v="70.018458013566459"/>
    <n v="9.5049094813636739"/>
    <n v="25173.442239333883"/>
    <n v="70.018458013566459"/>
    <n v="9.5049010786108781"/>
    <n v="25173.442239333883"/>
    <n v="70.018458013566459"/>
    <n v="9.5049010786108781"/>
  </r>
  <r>
    <n v="5011"/>
    <x v="1"/>
    <x v="3"/>
    <x v="4"/>
    <s v="C-25 and South Indian River Lagoon"/>
    <x v="4"/>
    <x v="4"/>
    <x v="35"/>
    <x v="105"/>
    <s v="Cemeteries"/>
    <n v="1480"/>
    <x v="0"/>
    <s v="St. Lucie County"/>
    <x v="30"/>
    <x v="1"/>
    <m/>
    <m/>
    <n v="0"/>
    <n v="1"/>
    <n v="44"/>
    <n v="4.5948759022054739"/>
    <n v="35.702371579027115"/>
    <n v="5.0278995383503737"/>
    <n v="16875.841926313853"/>
    <n v="35.702371579027115"/>
    <n v="5.0278950934688149"/>
    <n v="16875.841926313853"/>
    <n v="35.702371579027115"/>
    <n v="5.0278950934688149"/>
  </r>
  <r>
    <n v="5012"/>
    <x v="1"/>
    <x v="3"/>
    <x v="4"/>
    <s v="C-25 and South Indian River Lagoon"/>
    <x v="4"/>
    <x v="4"/>
    <x v="35"/>
    <x v="90"/>
    <s v="Commercial and Services Under Construction"/>
    <n v="1490"/>
    <x v="0"/>
    <s v="St. Lucie County"/>
    <x v="30"/>
    <x v="1"/>
    <m/>
    <m/>
    <n v="0"/>
    <n v="1"/>
    <n v="7"/>
    <n v="1.3318771545112664"/>
    <n v="14.179530762420059"/>
    <n v="2.0312298508934483"/>
    <n v="4983.3827785762769"/>
    <n v="14.179530762420059"/>
    <n v="2.03122805519804"/>
    <n v="4983.3827785762769"/>
    <n v="14.179530762420059"/>
    <n v="2.03122805519804"/>
  </r>
  <r>
    <n v="5013"/>
    <x v="1"/>
    <x v="3"/>
    <x v="4"/>
    <s v="C-25 and South Indian River Lagoon"/>
    <x v="4"/>
    <x v="4"/>
    <x v="35"/>
    <x v="155"/>
    <s v="Industrial Under Construction"/>
    <n v="1500"/>
    <x v="0"/>
    <s v="St. Lucie County"/>
    <x v="30"/>
    <x v="1"/>
    <m/>
    <m/>
    <n v="0"/>
    <n v="1"/>
    <n v="175"/>
    <n v="61.579786373529956"/>
    <n v="472.87462849394024"/>
    <n v="68.763803367776205"/>
    <n v="228580.49584132599"/>
    <n v="472.87462849394024"/>
    <n v="68.763742577587564"/>
    <n v="228580.49584132599"/>
    <n v="472.87462849394024"/>
    <n v="68.763742577587564"/>
  </r>
  <r>
    <n v="5014"/>
    <x v="1"/>
    <x v="3"/>
    <x v="4"/>
    <s v="C-25 and South Indian River Lagoon"/>
    <x v="4"/>
    <x v="4"/>
    <x v="35"/>
    <x v="68"/>
    <s v="Other Light Industrial"/>
    <n v="1550"/>
    <x v="0"/>
    <s v="St. Lucie County"/>
    <x v="30"/>
    <x v="1"/>
    <m/>
    <m/>
    <n v="0"/>
    <n v="1"/>
    <n v="704"/>
    <n v="158.98043504017318"/>
    <n v="1288.2096983048978"/>
    <n v="186.06705597203896"/>
    <n v="596313.95538440859"/>
    <n v="1288.2096983048978"/>
    <n v="186.06689148068051"/>
    <n v="596313.95538440859"/>
    <n v="1288.2096983048978"/>
    <n v="186.06689148068051"/>
  </r>
  <r>
    <n v="5015"/>
    <x v="1"/>
    <x v="3"/>
    <x v="4"/>
    <s v="C-25 and South Indian River Lagoon"/>
    <x v="4"/>
    <x v="4"/>
    <x v="35"/>
    <x v="91"/>
    <s v="Other Heavy Industrial"/>
    <n v="1560"/>
    <x v="0"/>
    <s v="St. Lucie County"/>
    <x v="30"/>
    <x v="1"/>
    <m/>
    <m/>
    <n v="0"/>
    <n v="1"/>
    <n v="49"/>
    <n v="11.33401037394863"/>
    <n v="79.409390653198571"/>
    <n v="11.548960686003532"/>
    <n v="40771.596615503098"/>
    <n v="79.409390653198571"/>
    <n v="11.548950476220709"/>
    <n v="40771.596615503098"/>
    <n v="79.409390653198571"/>
    <n v="11.548950476220709"/>
  </r>
  <r>
    <n v="5016"/>
    <x v="1"/>
    <x v="3"/>
    <x v="4"/>
    <s v="C-25 and South Indian River Lagoon"/>
    <x v="4"/>
    <x v="4"/>
    <x v="35"/>
    <x v="127"/>
    <s v="Sand and Gravel Pits"/>
    <n v="1620"/>
    <x v="0"/>
    <s v="St. Lucie County"/>
    <x v="30"/>
    <x v="1"/>
    <m/>
    <m/>
    <n v="0"/>
    <n v="1"/>
    <n v="637"/>
    <n v="264.48077926466846"/>
    <n v="1675.9442336264601"/>
    <n v="230.92433176315632"/>
    <n v="777854.94531277753"/>
    <n v="1675.9442336264601"/>
    <n v="230.92412761601801"/>
    <n v="777854.94531277753"/>
    <n v="1675.9442336264601"/>
    <n v="230.92412761601801"/>
  </r>
  <r>
    <n v="5017"/>
    <x v="1"/>
    <x v="3"/>
    <x v="4"/>
    <s v="C-25 and South Indian River Lagoon"/>
    <x v="4"/>
    <x v="4"/>
    <x v="35"/>
    <x v="148"/>
    <s v="Holding Ponds"/>
    <n v="1660"/>
    <x v="0"/>
    <s v="St. Lucie County"/>
    <x v="30"/>
    <x v="1"/>
    <m/>
    <m/>
    <n v="0"/>
    <n v="1"/>
    <n v="379"/>
    <n v="176.92278199347345"/>
    <n v="1084.4381802768223"/>
    <n v="147.52445809613155"/>
    <n v="533265.66654375813"/>
    <n v="1084.4381802768223"/>
    <n v="147.5243276781037"/>
    <n v="533265.66654375813"/>
    <n v="1084.4381802768223"/>
    <n v="147.5243276781037"/>
  </r>
  <r>
    <n v="5018"/>
    <x v="1"/>
    <x v="3"/>
    <x v="4"/>
    <s v="C-25 and South Indian River Lagoon"/>
    <x v="4"/>
    <x v="4"/>
    <x v="35"/>
    <x v="69"/>
    <s v="Institutional (Educational,religious,health and military facilities)"/>
    <n v="1700"/>
    <x v="0"/>
    <s v="St. Lucie County"/>
    <x v="30"/>
    <x v="1"/>
    <m/>
    <m/>
    <n v="0"/>
    <n v="1"/>
    <n v="65"/>
    <n v="4.5726875662921227"/>
    <n v="32.753519278172782"/>
    <n v="4.543828536043609"/>
    <n v="14213.499687152154"/>
    <n v="32.753519278172782"/>
    <n v="4.5438245191018352"/>
    <n v="14213.499687152154"/>
    <n v="32.753519278172782"/>
    <n v="4.5438245191018352"/>
  </r>
  <r>
    <n v="5019"/>
    <x v="1"/>
    <x v="3"/>
    <x v="4"/>
    <s v="C-25 and South Indian River Lagoon"/>
    <x v="4"/>
    <x v="4"/>
    <x v="35"/>
    <x v="70"/>
    <s v="Educational Facilities"/>
    <n v="1710"/>
    <x v="0"/>
    <s v="St. Lucie County"/>
    <x v="30"/>
    <x v="1"/>
    <m/>
    <m/>
    <n v="0"/>
    <n v="1"/>
    <n v="521"/>
    <n v="173.11737322014008"/>
    <n v="1318.1952049626018"/>
    <n v="177.21597825907315"/>
    <n v="650694.96147317451"/>
    <n v="1318.1952049626018"/>
    <n v="177.21582159245159"/>
    <n v="650694.96147317451"/>
    <n v="1318.1952049626018"/>
    <n v="177.21582159245159"/>
  </r>
  <r>
    <n v="5020"/>
    <x v="1"/>
    <x v="3"/>
    <x v="4"/>
    <s v="C-25 and South Indian River Lagoon"/>
    <x v="4"/>
    <x v="4"/>
    <x v="35"/>
    <x v="71"/>
    <s v="Religious"/>
    <n v="1720"/>
    <x v="0"/>
    <s v="St. Lucie County"/>
    <x v="30"/>
    <x v="1"/>
    <m/>
    <m/>
    <n v="0"/>
    <n v="1"/>
    <n v="149"/>
    <n v="42.124015652262528"/>
    <n v="342.77420393301429"/>
    <n v="46.434797538438424"/>
    <n v="159213.86497457622"/>
    <n v="342.77420393301429"/>
    <n v="46.434756488060714"/>
    <n v="159213.86497457622"/>
    <n v="342.77420393301429"/>
    <n v="46.434756488060714"/>
  </r>
  <r>
    <n v="5021"/>
    <x v="1"/>
    <x v="3"/>
    <x v="4"/>
    <s v="C-25 and South Indian River Lagoon"/>
    <x v="4"/>
    <x v="4"/>
    <x v="35"/>
    <x v="13"/>
    <s v="Military"/>
    <n v="1730"/>
    <x v="0"/>
    <s v="St. Lucie County"/>
    <x v="30"/>
    <x v="1"/>
    <m/>
    <m/>
    <n v="0"/>
    <n v="1"/>
    <n v="18"/>
    <n v="0.13229731403507497"/>
    <n v="3.8948704956385263E-2"/>
    <n v="5.0550132440577815E-3"/>
    <n v="16.632016730797098"/>
    <n v="3.8948704956385263E-2"/>
    <n v="5.0550087752065341E-3"/>
    <n v="16.632016730797098"/>
    <n v="3.8948704956385263E-2"/>
    <n v="5.0550087752065341E-3"/>
  </r>
  <r>
    <n v="5022"/>
    <x v="1"/>
    <x v="3"/>
    <x v="4"/>
    <s v="C-25 and South Indian River Lagoon"/>
    <x v="4"/>
    <x v="4"/>
    <x v="35"/>
    <x v="72"/>
    <s v="Medical and Health Care"/>
    <n v="1740"/>
    <x v="0"/>
    <s v="St. Lucie County"/>
    <x v="30"/>
    <x v="1"/>
    <m/>
    <m/>
    <n v="0"/>
    <n v="1"/>
    <n v="13"/>
    <n v="1.5629967279455741"/>
    <n v="14.50613090800338"/>
    <n v="2.2916405068096335"/>
    <n v="5922.8036044978708"/>
    <n v="14.50613090800338"/>
    <n v="2.2916384808998949"/>
    <n v="5922.8036044978708"/>
    <n v="14.50613090800338"/>
    <n v="2.2916384808998949"/>
  </r>
  <r>
    <n v="5023"/>
    <x v="1"/>
    <x v="3"/>
    <x v="4"/>
    <s v="C-25 and South Indian River Lagoon"/>
    <x v="4"/>
    <x v="4"/>
    <x v="35"/>
    <x v="14"/>
    <s v="Governmental"/>
    <n v="1750"/>
    <x v="0"/>
    <s v="St. Lucie County"/>
    <x v="30"/>
    <x v="1"/>
    <m/>
    <m/>
    <n v="0"/>
    <n v="1"/>
    <n v="8003"/>
    <n v="3270.4987116610801"/>
    <n v="26703.68261970186"/>
    <n v="3540.500284946359"/>
    <n v="12133450.541264905"/>
    <n v="26703.68261970186"/>
    <n v="3540.4971549903426"/>
    <n v="12133450.541264905"/>
    <n v="26703.68261970186"/>
    <n v="3540.4971549903426"/>
  </r>
  <r>
    <n v="5024"/>
    <x v="1"/>
    <x v="3"/>
    <x v="4"/>
    <s v="C-25 and South Indian River Lagoon"/>
    <x v="4"/>
    <x v="4"/>
    <x v="35"/>
    <x v="84"/>
    <s v="Other Institutional"/>
    <n v="1770"/>
    <x v="0"/>
    <s v="St. Lucie County"/>
    <x v="30"/>
    <x v="1"/>
    <m/>
    <m/>
    <n v="0"/>
    <n v="1"/>
    <n v="312"/>
    <n v="84.380962677913729"/>
    <n v="707.4996603039931"/>
    <n v="96.691195533334295"/>
    <n v="328611.98442077293"/>
    <n v="707.4996603039931"/>
    <n v="96.691110054118028"/>
    <n v="328611.98442077293"/>
    <n v="707.4996603039931"/>
    <n v="96.691110054118028"/>
  </r>
  <r>
    <n v="5025"/>
    <x v="1"/>
    <x v="3"/>
    <x v="4"/>
    <s v="C-25 and South Indian River Lagoon"/>
    <x v="4"/>
    <x v="4"/>
    <x v="35"/>
    <x v="124"/>
    <s v="Swimming Beach"/>
    <n v="1810"/>
    <x v="0"/>
    <s v="St. Lucie County"/>
    <x v="30"/>
    <x v="1"/>
    <m/>
    <m/>
    <n v="0"/>
    <n v="1"/>
    <n v="170"/>
    <n v="11.688067627116528"/>
    <n v="60.425620754062898"/>
    <n v="7.949451776666435"/>
    <n v="28509.784569163137"/>
    <n v="60.425620754062898"/>
    <n v="7.9494447490058047"/>
    <n v="28509.784569163137"/>
    <n v="60.425620754062898"/>
    <n v="7.9494447490058047"/>
  </r>
  <r>
    <n v="5026"/>
    <x v="1"/>
    <x v="3"/>
    <x v="4"/>
    <s v="C-25 and South Indian River Lagoon"/>
    <x v="4"/>
    <x v="4"/>
    <x v="35"/>
    <x v="15"/>
    <s v="Golf Course"/>
    <n v="1820"/>
    <x v="0"/>
    <s v="St. Lucie County"/>
    <x v="30"/>
    <x v="1"/>
    <m/>
    <m/>
    <n v="0"/>
    <n v="1"/>
    <n v="1086"/>
    <n v="427.68843667471486"/>
    <n v="3217.1998980109029"/>
    <n v="470.11026517368072"/>
    <n v="1524984.5554183659"/>
    <n v="3217.1998980109029"/>
    <n v="470.10984957578876"/>
    <n v="1524984.5554183659"/>
    <n v="3217.1998980109029"/>
    <n v="470.10984957578876"/>
  </r>
  <r>
    <n v="5027"/>
    <x v="1"/>
    <x v="3"/>
    <x v="4"/>
    <s v="C-25 and South Indian River Lagoon"/>
    <x v="4"/>
    <x v="4"/>
    <x v="35"/>
    <x v="85"/>
    <s v="Marinas and Fish Camps"/>
    <n v="1840"/>
    <x v="0"/>
    <s v="St. Lucie County"/>
    <x v="30"/>
    <x v="1"/>
    <m/>
    <m/>
    <n v="0"/>
    <n v="1"/>
    <n v="107"/>
    <n v="21.296313817263197"/>
    <n v="158.51600481695297"/>
    <n v="22.571856120290509"/>
    <n v="75978.377070793853"/>
    <n v="158.51600481695297"/>
    <n v="22.571836165789389"/>
    <n v="75978.377070793853"/>
    <n v="158.51600481695297"/>
    <n v="22.571836165789389"/>
  </r>
  <r>
    <n v="5028"/>
    <x v="1"/>
    <x v="3"/>
    <x v="4"/>
    <s v="C-25 and South Indian River Lagoon"/>
    <x v="4"/>
    <x v="4"/>
    <x v="35"/>
    <x v="16"/>
    <s v="Parks and Zoos"/>
    <n v="1850"/>
    <x v="0"/>
    <s v="St. Lucie County"/>
    <x v="30"/>
    <x v="1"/>
    <m/>
    <m/>
    <n v="0"/>
    <n v="1"/>
    <n v="282"/>
    <n v="92.370193730845671"/>
    <n v="801.99160358075073"/>
    <n v="105.95167202315592"/>
    <n v="361256.118828198"/>
    <n v="801.99160358075073"/>
    <n v="105.9515783572763"/>
    <n v="361256.118828198"/>
    <n v="801.99160358075073"/>
    <n v="105.9515783572763"/>
  </r>
  <r>
    <n v="5029"/>
    <x v="1"/>
    <x v="3"/>
    <x v="4"/>
    <s v="C-25 and South Indian River Lagoon"/>
    <x v="4"/>
    <x v="4"/>
    <x v="35"/>
    <x v="103"/>
    <s v="Inactive Land with street patterns but withoutstructures"/>
    <n v="1920"/>
    <x v="0"/>
    <s v="St. Lucie County"/>
    <x v="30"/>
    <x v="1"/>
    <m/>
    <m/>
    <n v="0"/>
    <n v="1"/>
    <n v="33"/>
    <n v="11.018657057553135"/>
    <n v="51.451494039271452"/>
    <n v="7.5574260219331251"/>
    <n v="25706.001081942981"/>
    <n v="51.451494039271452"/>
    <n v="7.5574193408402923"/>
    <n v="25706.001081942981"/>
    <n v="51.451494039271452"/>
    <n v="7.5574193408402923"/>
  </r>
  <r>
    <n v="5030"/>
    <x v="1"/>
    <x v="3"/>
    <x v="4"/>
    <s v="C-25 and South Indian River Lagoon"/>
    <x v="4"/>
    <x v="4"/>
    <x v="35"/>
    <x v="116"/>
    <s v="Row Crops"/>
    <n v="1000"/>
    <x v="0"/>
    <s v="St. Lucie County"/>
    <x v="30"/>
    <x v="1"/>
    <s v="Not Ag"/>
    <m/>
    <n v="0"/>
    <n v="1"/>
    <n v="182"/>
    <n v="86.435819276362082"/>
    <n v="837.1973486467059"/>
    <n v="149.91243602394115"/>
    <n v="242571.24517716432"/>
    <n v="837.1973486467059"/>
    <n v="149.91230349483689"/>
    <n v="242571.24517716432"/>
    <n v="837.1973486467059"/>
    <n v="149.91230349483689"/>
  </r>
  <r>
    <n v="5031"/>
    <x v="1"/>
    <x v="3"/>
    <x v="4"/>
    <s v="C-25 and South Indian River Lagoon"/>
    <x v="4"/>
    <x v="4"/>
    <x v="35"/>
    <x v="3"/>
    <s v="Abandoned tree crops"/>
    <n v="1000"/>
    <x v="0"/>
    <s v="St. Lucie County"/>
    <x v="30"/>
    <x v="1"/>
    <s v="Not Ag"/>
    <m/>
    <n v="0"/>
    <n v="1"/>
    <n v="13"/>
    <n v="1.7936344846183936"/>
    <n v="10.111526268886763"/>
    <n v="1.8310203361502813"/>
    <n v="4478.9471319013301"/>
    <n v="10.111526268886763"/>
    <n v="1.8310187174487804"/>
    <n v="4478.9471319013301"/>
    <n v="10.111526268886763"/>
    <n v="1.8310187174487804"/>
  </r>
  <r>
    <n v="5032"/>
    <x v="1"/>
    <x v="3"/>
    <x v="4"/>
    <s v="C-25 and South Indian River Lagoon"/>
    <x v="4"/>
    <x v="4"/>
    <x v="35"/>
    <x v="75"/>
    <s v="Disturbed land"/>
    <n v="7400"/>
    <x v="0"/>
    <s v="St. Lucie County"/>
    <x v="30"/>
    <x v="1"/>
    <m/>
    <m/>
    <n v="0"/>
    <n v="1"/>
    <n v="166"/>
    <n v="44.626885691651331"/>
    <n v="233.71290943438788"/>
    <n v="29.409670276675524"/>
    <n v="112641.76869763935"/>
    <n v="233.71290943438788"/>
    <n v="29.409644277249715"/>
    <n v="112641.76869763935"/>
    <n v="233.71290943438788"/>
    <n v="29.409644277249715"/>
  </r>
  <r>
    <n v="5033"/>
    <x v="1"/>
    <x v="3"/>
    <x v="4"/>
    <s v="C-25 and South Indian River Lagoon"/>
    <x v="4"/>
    <x v="4"/>
    <x v="35"/>
    <x v="18"/>
    <s v="Spoil areas"/>
    <n v="7430"/>
    <x v="0"/>
    <s v="St. Lucie County"/>
    <x v="30"/>
    <x v="1"/>
    <m/>
    <m/>
    <n v="0"/>
    <n v="1"/>
    <n v="198"/>
    <n v="58.11161046955548"/>
    <n v="324.40191962100738"/>
    <n v="38.617983177934235"/>
    <n v="166504.74095340655"/>
    <n v="324.40191962100738"/>
    <n v="38.617949037959896"/>
    <n v="166504.74095340655"/>
    <n v="324.40191962100738"/>
    <n v="38.617949037959896"/>
  </r>
  <r>
    <n v="5034"/>
    <x v="1"/>
    <x v="3"/>
    <x v="4"/>
    <s v="C-25 and South Indian River Lagoon"/>
    <x v="4"/>
    <x v="4"/>
    <x v="35"/>
    <x v="160"/>
    <s v="Transportation"/>
    <n v="8100"/>
    <x v="0"/>
    <s v="St. Lucie County"/>
    <x v="30"/>
    <x v="1"/>
    <m/>
    <m/>
    <n v="0"/>
    <n v="1"/>
    <n v="1"/>
    <n v="5.9414529850019E-2"/>
    <n v="0.20078479879995711"/>
    <n v="2.65643329492628E-2"/>
    <n v="87.891833710255966"/>
    <n v="0.20078479879995711"/>
    <n v="2.65643094652388E-2"/>
    <n v="87.891833710255966"/>
    <n v="0.20078479879995711"/>
    <n v="2.65643094652388E-2"/>
  </r>
  <r>
    <n v="5035"/>
    <x v="1"/>
    <x v="3"/>
    <x v="4"/>
    <s v="C-25 and South Indian River Lagoon"/>
    <x v="4"/>
    <x v="4"/>
    <x v="35"/>
    <x v="76"/>
    <s v="Airports"/>
    <n v="8110"/>
    <x v="0"/>
    <s v="St. Lucie County"/>
    <x v="30"/>
    <x v="1"/>
    <m/>
    <m/>
    <n v="0"/>
    <n v="1"/>
    <n v="332"/>
    <n v="109.41088791527112"/>
    <n v="887.9458955346214"/>
    <n v="116.16410460906704"/>
    <n v="395769.73762140289"/>
    <n v="887.9458955346214"/>
    <n v="116.16400191495362"/>
    <n v="395769.73762140289"/>
    <n v="887.9458955346214"/>
    <n v="116.16400191495362"/>
  </r>
  <r>
    <n v="5036"/>
    <x v="1"/>
    <x v="3"/>
    <x v="4"/>
    <s v="C-25 and South Indian River Lagoon"/>
    <x v="4"/>
    <x v="4"/>
    <x v="35"/>
    <x v="20"/>
    <s v="Roads and Highways"/>
    <n v="8140"/>
    <x v="0"/>
    <s v="St. Lucie County"/>
    <x v="30"/>
    <x v="1"/>
    <m/>
    <m/>
    <n v="0"/>
    <n v="1"/>
    <n v="452"/>
    <n v="25.20572255156457"/>
    <n v="223.53876727954889"/>
    <n v="29.033332240030347"/>
    <n v="89921.350014426309"/>
    <n v="223.53876727954889"/>
    <n v="29.03330657330368"/>
    <n v="89921.350014426309"/>
    <n v="223.53876727954889"/>
    <n v="29.03330657330368"/>
  </r>
  <r>
    <n v="5037"/>
    <x v="1"/>
    <x v="3"/>
    <x v="4"/>
    <s v="C-25 and South Indian River Lagoon"/>
    <x v="4"/>
    <x v="4"/>
    <x v="35"/>
    <x v="21"/>
    <s v="Port facilities"/>
    <n v="8150"/>
    <x v="0"/>
    <s v="St. Lucie County"/>
    <x v="30"/>
    <x v="1"/>
    <m/>
    <m/>
    <n v="0"/>
    <n v="1"/>
    <n v="21"/>
    <n v="0.16601958704177366"/>
    <n v="7.9038675861587235E-2"/>
    <n v="1.0339789506330596E-2"/>
    <n v="22.592512320773981"/>
    <n v="7.9038675861587235E-2"/>
    <n v="1.033978036550761E-2"/>
    <n v="22.592512320773981"/>
    <n v="7.9038675861587235E-2"/>
    <n v="1.033978036550761E-2"/>
  </r>
  <r>
    <n v="5038"/>
    <x v="1"/>
    <x v="3"/>
    <x v="4"/>
    <s v="C-25 and South Indian River Lagoon"/>
    <x v="4"/>
    <x v="4"/>
    <x v="35"/>
    <x v="108"/>
    <s v="Utilities"/>
    <n v="8300"/>
    <x v="0"/>
    <s v="St. Lucie County"/>
    <x v="30"/>
    <x v="1"/>
    <m/>
    <m/>
    <n v="0"/>
    <n v="1"/>
    <n v="92"/>
    <n v="24.924989622950825"/>
    <n v="205.94998686282813"/>
    <n v="30.079662488820109"/>
    <n v="95149.926397120958"/>
    <n v="205.94998686282813"/>
    <n v="30.079635897092071"/>
    <n v="95149.926397120958"/>
    <n v="205.94998686282813"/>
    <n v="30.079635897092071"/>
  </r>
  <r>
    <n v="5039"/>
    <x v="1"/>
    <x v="3"/>
    <x v="4"/>
    <s v="C-25 and South Indian River Lagoon"/>
    <x v="4"/>
    <x v="4"/>
    <x v="35"/>
    <x v="59"/>
    <s v="Electrical power facilities"/>
    <n v="8310"/>
    <x v="0"/>
    <s v="St. Lucie County"/>
    <x v="30"/>
    <x v="1"/>
    <m/>
    <m/>
    <n v="0"/>
    <n v="1"/>
    <n v="8"/>
    <n v="0.68581850391610633"/>
    <n v="5.25460394493137"/>
    <n v="0.74094110805230851"/>
    <n v="2543.6456097295422"/>
    <n v="5.25460394493137"/>
    <n v="0.74094045302818734"/>
    <n v="2543.6456097295422"/>
    <n v="5.25460394493137"/>
    <n v="0.74094045302818734"/>
  </r>
  <r>
    <n v="5040"/>
    <x v="1"/>
    <x v="3"/>
    <x v="4"/>
    <s v="C-25 and South Indian River Lagoon"/>
    <x v="4"/>
    <x v="4"/>
    <x v="35"/>
    <x v="94"/>
    <s v="Sewage Treatment"/>
    <n v="8340"/>
    <x v="0"/>
    <s v="St. Lucie County"/>
    <x v="30"/>
    <x v="1"/>
    <m/>
    <m/>
    <n v="0"/>
    <n v="1"/>
    <n v="29"/>
    <n v="2.2427503206366199"/>
    <n v="18.432881142466677"/>
    <n v="2.8819707609624303"/>
    <n v="8577.5806358694699"/>
    <n v="18.432881142466677"/>
    <n v="2.8819682131751128"/>
    <n v="8577.5806358694699"/>
    <n v="18.432881142466677"/>
    <n v="2.8819682131751128"/>
  </r>
  <r>
    <n v="5041"/>
    <x v="1"/>
    <x v="3"/>
    <x v="4"/>
    <s v="C-25 and South Indian River Lagoon"/>
    <x v="4"/>
    <x v="4"/>
    <x v="35"/>
    <x v="144"/>
    <s v="Other Open Lands- Unclassified"/>
    <n v="9999"/>
    <x v="0"/>
    <s v="St. Lucie County"/>
    <x v="30"/>
    <x v="1"/>
    <m/>
    <m/>
    <n v="0"/>
    <n v="1"/>
    <n v="4"/>
    <n v="9.0265382741855194E-2"/>
    <n v="0.72666412220199006"/>
    <n v="0.12368096017587868"/>
    <n v="295.87315917376986"/>
    <n v="0.72666412220199006"/>
    <n v="0.1236808508365384"/>
    <n v="295.87315917376986"/>
    <n v="0.72666412220199006"/>
    <n v="0.1236808508365384"/>
  </r>
  <r>
    <n v="5042"/>
    <x v="1"/>
    <x v="3"/>
    <x v="4"/>
    <s v="C-25 and South Indian River Lagoon"/>
    <x v="4"/>
    <x v="4"/>
    <x v="36"/>
    <x v="145"/>
    <s v="Fixed Single Family Units"/>
    <n v="1110"/>
    <x v="0"/>
    <s v="Town of St. Lucie Village                              St. Lucie County"/>
    <x v="33"/>
    <x v="1"/>
    <m/>
    <m/>
    <n v="0"/>
    <n v="1"/>
    <n v="255"/>
    <n v="33.798289618649299"/>
    <n v="302.5111462876186"/>
    <n v="49.003912007681819"/>
    <n v="125801.7223657406"/>
    <n v="302.5111462876186"/>
    <n v="49.003868686095302"/>
    <n v="125801.7223657406"/>
    <n v="302.5111462876186"/>
    <n v="49.003868686095302"/>
  </r>
  <r>
    <n v="5043"/>
    <x v="1"/>
    <x v="3"/>
    <x v="4"/>
    <s v="C-25 and South Indian River Lagoon"/>
    <x v="4"/>
    <x v="4"/>
    <x v="36"/>
    <x v="9"/>
    <s v="Fixed Single Family Units"/>
    <n v="1210"/>
    <x v="0"/>
    <s v="Town of St. Lucie Village                              St. Lucie County"/>
    <x v="33"/>
    <x v="1"/>
    <m/>
    <m/>
    <n v="0"/>
    <n v="1"/>
    <n v="126"/>
    <n v="15.950684321975123"/>
    <n v="158.56441098999599"/>
    <n v="26.24970825132311"/>
    <n v="60153.428858229287"/>
    <n v="158.56441098999599"/>
    <n v="26.249685045440959"/>
    <n v="60153.428858229287"/>
    <n v="158.56441098999599"/>
    <n v="26.249685045440959"/>
  </r>
  <r>
    <n v="5044"/>
    <x v="1"/>
    <x v="3"/>
    <x v="4"/>
    <s v="C-25 and South Indian River Lagoon"/>
    <x v="4"/>
    <x v="4"/>
    <x v="36"/>
    <x v="80"/>
    <s v="Fixed Single Family Units"/>
    <n v="1310"/>
    <x v="0"/>
    <s v="Town of St. Lucie Village                              St. Lucie County"/>
    <x v="33"/>
    <x v="1"/>
    <m/>
    <m/>
    <n v="0"/>
    <n v="1"/>
    <n v="1359"/>
    <n v="206.84433845165316"/>
    <n v="2230.8753387543538"/>
    <n v="421.25556120760035"/>
    <n v="782258.26419961208"/>
    <n v="2230.8753387543538"/>
    <n v="421.2551887993875"/>
    <n v="782258.26419961208"/>
    <n v="2230.8753387543538"/>
    <n v="421.2551887993875"/>
  </r>
  <r>
    <n v="5045"/>
    <x v="1"/>
    <x v="3"/>
    <x v="4"/>
    <s v="C-25 and South Indian River Lagoon"/>
    <x v="4"/>
    <x v="4"/>
    <x v="36"/>
    <x v="63"/>
    <s v="Mobile Home Units"/>
    <n v="1320"/>
    <x v="0"/>
    <s v="Town of St. Lucie Village                              St. Lucie County"/>
    <x v="33"/>
    <x v="1"/>
    <m/>
    <m/>
    <n v="0"/>
    <n v="1"/>
    <n v="43"/>
    <n v="5.6281594895416784"/>
    <n v="57.03823169712831"/>
    <n v="10.116609384108862"/>
    <n v="21680.613413481908"/>
    <n v="57.03823169712831"/>
    <n v="10.116600440586778"/>
    <n v="21680.613413481908"/>
    <n v="57.03823169712831"/>
    <n v="10.116600440586778"/>
  </r>
  <r>
    <n v="5046"/>
    <x v="1"/>
    <x v="3"/>
    <x v="4"/>
    <s v="C-25 and South Indian River Lagoon"/>
    <x v="4"/>
    <x v="4"/>
    <x v="36"/>
    <x v="10"/>
    <s v="Residential, High density; Multiple Dwelling Units, Low Rise &lt;Two stories or less&gt;"/>
    <n v="1330"/>
    <x v="0"/>
    <s v="Town of St. Lucie Village                              St. Lucie County"/>
    <x v="33"/>
    <x v="1"/>
    <m/>
    <m/>
    <n v="0"/>
    <n v="1"/>
    <n v="105"/>
    <n v="20.841443298030157"/>
    <n v="230.29723585514657"/>
    <n v="43.968005093936007"/>
    <n v="79951.246369812347"/>
    <n v="230.29723585514657"/>
    <n v="43.967966224309947"/>
    <n v="79951.246369812347"/>
    <n v="230.29723585514657"/>
    <n v="43.967966224309947"/>
  </r>
  <r>
    <n v="5047"/>
    <x v="1"/>
    <x v="3"/>
    <x v="4"/>
    <s v="C-25 and South Indian River Lagoon"/>
    <x v="4"/>
    <x v="4"/>
    <x v="36"/>
    <x v="11"/>
    <s v="Commercial and Services"/>
    <n v="1400"/>
    <x v="0"/>
    <s v="Town of St. Lucie Village                              St. Lucie County"/>
    <x v="33"/>
    <x v="1"/>
    <m/>
    <m/>
    <n v="0"/>
    <n v="1"/>
    <n v="105"/>
    <n v="18.76086115326509"/>
    <n v="205.18106981123162"/>
    <n v="28.171432073839913"/>
    <n v="73555.778518438048"/>
    <n v="205.18106981123162"/>
    <n v="28.171407169070434"/>
    <n v="73555.778518438048"/>
    <n v="205.18106981123162"/>
    <n v="28.171407169070434"/>
  </r>
  <r>
    <n v="5048"/>
    <x v="1"/>
    <x v="3"/>
    <x v="4"/>
    <s v="C-25 and South Indian River Lagoon"/>
    <x v="4"/>
    <x v="4"/>
    <x v="36"/>
    <x v="64"/>
    <s v="Retail Sales and Services"/>
    <n v="1410"/>
    <x v="0"/>
    <s v="Town of St. Lucie Village                              St. Lucie County"/>
    <x v="33"/>
    <x v="1"/>
    <m/>
    <m/>
    <n v="0"/>
    <n v="1"/>
    <n v="59"/>
    <n v="11.293723560988123"/>
    <n v="122.1240506702009"/>
    <n v="16.721840488510473"/>
    <n v="44745.903601898375"/>
    <n v="122.1240506702009"/>
    <n v="16.721825705677219"/>
    <n v="44745.903601898375"/>
    <n v="122.1240506702009"/>
    <n v="16.721825705677219"/>
  </r>
  <r>
    <n v="5049"/>
    <x v="1"/>
    <x v="3"/>
    <x v="4"/>
    <s v="C-25 and South Indian River Lagoon"/>
    <x v="4"/>
    <x v="4"/>
    <x v="36"/>
    <x v="65"/>
    <s v="Wholesale Sales and Services &lt;Excluding warehouses associated with industrial use&gt;"/>
    <n v="1420"/>
    <x v="0"/>
    <s v="Town of St. Lucie Village                              St. Lucie County"/>
    <x v="33"/>
    <x v="1"/>
    <m/>
    <m/>
    <n v="0"/>
    <n v="1"/>
    <n v="43"/>
    <n v="8.9106549502494108"/>
    <n v="85.9893532338819"/>
    <n v="12.012154161862007"/>
    <n v="35927.322412089859"/>
    <n v="85.9893532338819"/>
    <n v="12.012143542596037"/>
    <n v="35927.322412089859"/>
    <n v="85.9893532338819"/>
    <n v="12.012143542596037"/>
  </r>
  <r>
    <n v="5050"/>
    <x v="1"/>
    <x v="3"/>
    <x v="4"/>
    <s v="C-25 and South Indian River Lagoon"/>
    <x v="4"/>
    <x v="4"/>
    <x v="36"/>
    <x v="68"/>
    <s v="Other Light Industrial"/>
    <n v="1550"/>
    <x v="0"/>
    <s v="Town of St. Lucie Village                              St. Lucie County"/>
    <x v="33"/>
    <x v="1"/>
    <m/>
    <m/>
    <n v="0"/>
    <n v="1"/>
    <n v="71"/>
    <n v="16.739757806956693"/>
    <n v="138.27077545085604"/>
    <n v="19.751304432982952"/>
    <n v="64761.942781416335"/>
    <n v="138.27077545085604"/>
    <n v="19.751286971972004"/>
    <n v="64761.942781416335"/>
    <n v="138.27077545085604"/>
    <n v="19.751286971972004"/>
  </r>
  <r>
    <n v="5051"/>
    <x v="1"/>
    <x v="3"/>
    <x v="4"/>
    <s v="C-25 and South Indian River Lagoon"/>
    <x v="4"/>
    <x v="4"/>
    <x v="36"/>
    <x v="14"/>
    <s v="Governmental"/>
    <n v="1750"/>
    <x v="0"/>
    <s v="Town of St. Lucie Village                              St. Lucie County"/>
    <x v="33"/>
    <x v="1"/>
    <m/>
    <m/>
    <n v="0"/>
    <n v="1"/>
    <n v="84"/>
    <n v="5.0038944572754307"/>
    <n v="45.828742989169633"/>
    <n v="6.5392055042013837"/>
    <n v="19553.991628352105"/>
    <n v="45.828742989169633"/>
    <n v="6.5391997232597001"/>
    <n v="19553.991628352105"/>
    <n v="45.828742989169633"/>
    <n v="6.5391997232597001"/>
  </r>
  <r>
    <n v="5052"/>
    <x v="1"/>
    <x v="3"/>
    <x v="4"/>
    <s v="C-25 and South Indian River Lagoon"/>
    <x v="4"/>
    <x v="4"/>
    <x v="36"/>
    <x v="85"/>
    <s v="Marinas and Fish Camps"/>
    <n v="1840"/>
    <x v="0"/>
    <s v="Town of St. Lucie Village                              St. Lucie County"/>
    <x v="33"/>
    <x v="1"/>
    <m/>
    <m/>
    <n v="0"/>
    <n v="1"/>
    <n v="29"/>
    <n v="3.9254706956245946"/>
    <n v="31.372303241584493"/>
    <n v="4.6180103558283303"/>
    <n v="13299.896293571717"/>
    <n v="31.372303241584493"/>
    <n v="4.6180062733066167"/>
    <n v="13299.896293571717"/>
    <n v="31.372303241584493"/>
    <n v="4.6180062733066167"/>
  </r>
  <r>
    <n v="5053"/>
    <x v="2"/>
    <x v="0"/>
    <x v="5"/>
    <s v="62-304.520 (3), F.A.C."/>
    <x v="5"/>
    <x v="5"/>
    <x v="0"/>
    <x v="70"/>
    <s v="Educational Facilities"/>
    <n v="2000"/>
    <x v="0"/>
    <s v="City of Edgewater        Volusia County"/>
    <x v="35"/>
    <x v="2"/>
    <m/>
    <m/>
    <n v="0"/>
    <n v="1"/>
    <n v="29"/>
    <n v="10.41272312129505"/>
    <n v="72.419773062047696"/>
    <n v="9.5330154675712802"/>
    <n v="33925.781391599077"/>
    <n v="72.419773062047696"/>
    <n v="9.5330070399715741"/>
    <n v="33925.781391599077"/>
    <n v="72.419773062047696"/>
    <n v="9.5330070399715741"/>
  </r>
  <r>
    <n v="5054"/>
    <x v="2"/>
    <x v="0"/>
    <x v="5"/>
    <s v="62-304.520 (3), F.A.C."/>
    <x v="5"/>
    <x v="5"/>
    <x v="0"/>
    <x v="0"/>
    <s v="Improved Pasture"/>
    <n v="2000"/>
    <x v="0"/>
    <s v="City of Edgewater        Volusia County"/>
    <x v="35"/>
    <x v="0"/>
    <m/>
    <m/>
    <n v="0"/>
    <n v="1"/>
    <n v="387"/>
    <n v="141.38490680032703"/>
    <n v="624.75983759858366"/>
    <n v="102.61916011138446"/>
    <n v="162367.11103373519"/>
    <n v="624.75983759858366"/>
    <n v="102.61906939159006"/>
    <n v="162367.11103373519"/>
    <n v="624.75983759858366"/>
    <n v="102.61906939159006"/>
  </r>
  <r>
    <n v="5055"/>
    <x v="2"/>
    <x v="0"/>
    <x v="5"/>
    <s v="62-304.520 (3), F.A.C."/>
    <x v="5"/>
    <x v="5"/>
    <x v="0"/>
    <x v="0"/>
    <s v="Improved Pasture"/>
    <n v="2110"/>
    <x v="0"/>
    <s v="Brevard County"/>
    <x v="0"/>
    <x v="0"/>
    <m/>
    <m/>
    <n v="0"/>
    <n v="1"/>
    <n v="5279"/>
    <n v="2018.1012129006838"/>
    <n v="13055.94411872901"/>
    <n v="2187.2785521344799"/>
    <n v="3774285.7792206444"/>
    <n v="13055.94411872901"/>
    <n v="2187.2766184852353"/>
    <n v="3774285.7792206444"/>
    <n v="13055.94411872901"/>
    <n v="2187.2766184852353"/>
  </r>
  <r>
    <n v="5056"/>
    <x v="2"/>
    <x v="0"/>
    <x v="5"/>
    <s v="62-304.520 (3), F.A.C."/>
    <x v="5"/>
    <x v="5"/>
    <x v="0"/>
    <x v="0"/>
    <s v="Improved Pasture"/>
    <n v="2110"/>
    <x v="0"/>
    <s v="City of Edgewater        Volusia County"/>
    <x v="35"/>
    <x v="0"/>
    <m/>
    <m/>
    <n v="0"/>
    <n v="1"/>
    <n v="40"/>
    <n v="2.6082848177666027"/>
    <n v="8.5011725996068996"/>
    <n v="1.2177185104957564"/>
    <n v="3713.9151269357922"/>
    <n v="8.5011725996068996"/>
    <n v="1.2177174339797059"/>
    <n v="3713.9151269357922"/>
    <n v="8.5011725996068996"/>
    <n v="1.2177174339797059"/>
  </r>
  <r>
    <n v="5057"/>
    <x v="2"/>
    <x v="0"/>
    <x v="5"/>
    <s v="62-304.520 (3), F.A.C."/>
    <x v="5"/>
    <x v="5"/>
    <x v="0"/>
    <x v="0"/>
    <s v="Improved Pasture"/>
    <n v="2110"/>
    <x v="0"/>
    <s v="City of Oak Hill                      Volusia County"/>
    <x v="36"/>
    <x v="0"/>
    <m/>
    <m/>
    <n v="0"/>
    <n v="1"/>
    <n v="1"/>
    <n v="7.2906049232089803E-6"/>
    <n v="7.0514322176455486E-5"/>
    <n v="1.3576745616151083E-5"/>
    <n v="2.4524475509017107E-2"/>
    <n v="7.0514322176455486E-5"/>
    <n v="1.35767336137183E-5"/>
    <n v="2.4524475509017107E-2"/>
    <n v="7.0514322176455486E-5"/>
    <n v="1.35767336137183E-5"/>
  </r>
  <r>
    <n v="5058"/>
    <x v="2"/>
    <x v="0"/>
    <x v="5"/>
    <s v="62-304.520 (3), F.A.C."/>
    <x v="5"/>
    <x v="5"/>
    <x v="0"/>
    <x v="0"/>
    <s v="Improved Pasture"/>
    <n v="2110"/>
    <x v="0"/>
    <s v="Volusia County"/>
    <x v="37"/>
    <x v="0"/>
    <m/>
    <m/>
    <n v="0"/>
    <n v="1"/>
    <n v="724"/>
    <n v="214.49910984837504"/>
    <n v="980.99401354412214"/>
    <n v="158.20909207304459"/>
    <n v="269426.7321587308"/>
    <n v="980.99401354412214"/>
    <n v="158.20895220933599"/>
    <n v="269426.7321587308"/>
    <n v="980.99401354412214"/>
    <n v="158.20895220933599"/>
  </r>
  <r>
    <n v="5059"/>
    <x v="2"/>
    <x v="0"/>
    <x v="5"/>
    <s v="62-304.520 (3), F.A.C."/>
    <x v="5"/>
    <x v="5"/>
    <x v="0"/>
    <x v="115"/>
    <s v="Unimproved Pastures"/>
    <n v="2120"/>
    <x v="0"/>
    <s v="Brevard County"/>
    <x v="0"/>
    <x v="0"/>
    <m/>
    <m/>
    <n v="0"/>
    <n v="1"/>
    <n v="149"/>
    <n v="68.190542747167015"/>
    <n v="263.93374946781404"/>
    <n v="41.943101086970046"/>
    <n v="109999.00947633585"/>
    <n v="263.93374946781404"/>
    <n v="41.943064007447084"/>
    <n v="109999.00947633585"/>
    <n v="263.93374946781404"/>
    <n v="41.943064007447084"/>
  </r>
  <r>
    <n v="5060"/>
    <x v="2"/>
    <x v="0"/>
    <x v="5"/>
    <s v="62-304.520 (3), F.A.C."/>
    <x v="5"/>
    <x v="5"/>
    <x v="0"/>
    <x v="1"/>
    <s v="Woodland Pasture"/>
    <n v="2130"/>
    <x v="0"/>
    <s v="Brevard County"/>
    <x v="0"/>
    <x v="0"/>
    <m/>
    <m/>
    <n v="0"/>
    <n v="1"/>
    <n v="349"/>
    <n v="92.418034279224116"/>
    <n v="675.71223489068257"/>
    <n v="110.90797645756582"/>
    <n v="210368.77649403637"/>
    <n v="675.71223489068257"/>
    <n v="110.90787841009778"/>
    <n v="210368.77649403637"/>
    <n v="675.71223489068257"/>
    <n v="110.90787841009778"/>
  </r>
  <r>
    <n v="5061"/>
    <x v="2"/>
    <x v="0"/>
    <x v="5"/>
    <s v="62-304.520 (3), F.A.C."/>
    <x v="5"/>
    <x v="5"/>
    <x v="0"/>
    <x v="1"/>
    <s v="Woodland Pasture"/>
    <n v="2130"/>
    <x v="0"/>
    <s v="Volusia County"/>
    <x v="37"/>
    <x v="0"/>
    <m/>
    <m/>
    <n v="0"/>
    <n v="1"/>
    <n v="211"/>
    <n v="78.178500595767261"/>
    <n v="351.15506417491684"/>
    <n v="60.535884477796287"/>
    <n v="71611.985455872913"/>
    <n v="351.15506417491684"/>
    <n v="60.535830961445313"/>
    <n v="71611.985455872913"/>
    <n v="351.15506417491684"/>
    <n v="60.535830961445313"/>
  </r>
  <r>
    <n v="5062"/>
    <x v="2"/>
    <x v="0"/>
    <x v="5"/>
    <s v="62-304.520 (3), F.A.C."/>
    <x v="5"/>
    <x v="5"/>
    <x v="0"/>
    <x v="116"/>
    <s v="Row Crops"/>
    <n v="2140"/>
    <x v="0"/>
    <s v="Brevard County"/>
    <x v="0"/>
    <x v="0"/>
    <m/>
    <m/>
    <n v="0"/>
    <n v="1"/>
    <n v="21"/>
    <n v="1.5795167520921878"/>
    <n v="10.878176933049234"/>
    <n v="1.8450796055853167"/>
    <n v="3607.1748814099346"/>
    <n v="10.878176933049234"/>
    <n v="1.8450779744548129"/>
    <n v="3607.1748814099346"/>
    <n v="10.878176933049234"/>
    <n v="1.8450779744548129"/>
  </r>
  <r>
    <n v="5063"/>
    <x v="2"/>
    <x v="0"/>
    <x v="5"/>
    <s v="62-304.520 (3), F.A.C."/>
    <x v="5"/>
    <x v="5"/>
    <x v="0"/>
    <x v="104"/>
    <s v="Field Crops"/>
    <n v="2150"/>
    <x v="0"/>
    <s v="Brevard County"/>
    <x v="0"/>
    <x v="0"/>
    <m/>
    <m/>
    <n v="0"/>
    <n v="1"/>
    <n v="227"/>
    <n v="93.137011882601286"/>
    <n v="618.73955082735961"/>
    <n v="118.4587690002723"/>
    <n v="134044.70692190639"/>
    <n v="618.73955082735961"/>
    <n v="118.45866427757568"/>
    <n v="134044.70692190639"/>
    <n v="618.73955082735961"/>
    <n v="118.45866427757568"/>
  </r>
  <r>
    <n v="5064"/>
    <x v="2"/>
    <x v="0"/>
    <x v="5"/>
    <s v="62-304.520 (3), F.A.C."/>
    <x v="5"/>
    <x v="5"/>
    <x v="0"/>
    <x v="104"/>
    <s v="Field Crops"/>
    <n v="2150"/>
    <x v="0"/>
    <s v="Volusia County"/>
    <x v="37"/>
    <x v="0"/>
    <m/>
    <m/>
    <n v="0"/>
    <n v="1"/>
    <n v="92"/>
    <n v="26.514635693154965"/>
    <n v="146.84575964325543"/>
    <n v="26.547883263544648"/>
    <n v="32268.066603435422"/>
    <n v="146.84575964325543"/>
    <n v="26.547859794062834"/>
    <n v="32268.066603435422"/>
    <n v="146.84575964325543"/>
    <n v="26.547859794062834"/>
  </r>
  <r>
    <n v="5065"/>
    <x v="2"/>
    <x v="0"/>
    <x v="5"/>
    <s v="62-304.520 (3), F.A.C."/>
    <x v="5"/>
    <x v="5"/>
    <x v="0"/>
    <x v="87"/>
    <s v="Tree Crops"/>
    <n v="2200"/>
    <x v="0"/>
    <s v="Brevard County"/>
    <x v="0"/>
    <x v="0"/>
    <m/>
    <m/>
    <n v="0"/>
    <n v="1"/>
    <n v="9"/>
    <n v="0.91722335773143959"/>
    <n v="4.7270211123543007"/>
    <n v="0.6990325378584662"/>
    <n v="1675.1292617213619"/>
    <n v="4.7270211123543007"/>
    <n v="0.69903191988334445"/>
    <n v="1675.1292617213619"/>
    <n v="4.7270211123543007"/>
    <n v="0.69903191988334445"/>
  </r>
  <r>
    <n v="5066"/>
    <x v="2"/>
    <x v="0"/>
    <x v="5"/>
    <s v="62-304.520 (3), F.A.C."/>
    <x v="5"/>
    <x v="5"/>
    <x v="0"/>
    <x v="87"/>
    <s v="Tree Crops"/>
    <n v="2200"/>
    <x v="0"/>
    <s v="Volusia County"/>
    <x v="37"/>
    <x v="0"/>
    <m/>
    <m/>
    <n v="0"/>
    <n v="1"/>
    <n v="35"/>
    <n v="7.6340216859396275"/>
    <n v="26.653220738579456"/>
    <n v="2.3488330662285479"/>
    <n v="7774.1163515650678"/>
    <n v="26.653220738579456"/>
    <n v="2.3488309897581074"/>
    <n v="7774.1163515650678"/>
    <n v="26.653220738579456"/>
    <n v="2.3488309897581074"/>
  </r>
  <r>
    <n v="5067"/>
    <x v="2"/>
    <x v="0"/>
    <x v="5"/>
    <s v="62-304.520 (3), F.A.C."/>
    <x v="5"/>
    <x v="5"/>
    <x v="0"/>
    <x v="2"/>
    <s v="Citrus groves"/>
    <n v="2210"/>
    <x v="0"/>
    <s v="Brevard County"/>
    <x v="0"/>
    <x v="0"/>
    <m/>
    <m/>
    <n v="0"/>
    <n v="1"/>
    <n v="2329"/>
    <n v="594.15318444307673"/>
    <n v="3145.0006988981672"/>
    <n v="384.61162947898583"/>
    <n v="1209436.8598351185"/>
    <n v="3145.0006988981672"/>
    <n v="384.61128946560098"/>
    <n v="1209436.8598351185"/>
    <n v="3145.0006988981672"/>
    <n v="384.61128946560098"/>
  </r>
  <r>
    <n v="5068"/>
    <x v="2"/>
    <x v="0"/>
    <x v="5"/>
    <s v="62-304.520 (3), F.A.C."/>
    <x v="5"/>
    <x v="5"/>
    <x v="0"/>
    <x v="2"/>
    <s v="Citrus groves"/>
    <n v="2210"/>
    <x v="0"/>
    <s v="City of Oak Hill                      Volusia County"/>
    <x v="36"/>
    <x v="0"/>
    <m/>
    <m/>
    <n v="0"/>
    <n v="1"/>
    <n v="12"/>
    <n v="1.1614275014307966"/>
    <n v="4.5089324145411984"/>
    <n v="0.45716071281813736"/>
    <n v="1494.6045597930874"/>
    <n v="4.5089324145411984"/>
    <n v="0.45716030866821195"/>
    <n v="1494.6045597930874"/>
    <n v="4.5089324145411984"/>
    <n v="0.45716030866821195"/>
  </r>
  <r>
    <n v="5069"/>
    <x v="2"/>
    <x v="0"/>
    <x v="5"/>
    <s v="62-304.520 (3), F.A.C."/>
    <x v="5"/>
    <x v="5"/>
    <x v="0"/>
    <x v="2"/>
    <s v="Citrus groves"/>
    <n v="2210"/>
    <x v="0"/>
    <s v="City of Titusville                              Brevard County"/>
    <x v="38"/>
    <x v="0"/>
    <m/>
    <m/>
    <n v="0"/>
    <n v="1"/>
    <n v="148"/>
    <n v="62.710468132560031"/>
    <n v="316.22433338661489"/>
    <n v="37.864282885353433"/>
    <n v="130134.36495773967"/>
    <n v="316.22433338661489"/>
    <n v="37.864249411682863"/>
    <n v="130134.36495773967"/>
    <n v="316.22433338661489"/>
    <n v="37.864249411682863"/>
  </r>
  <r>
    <n v="5070"/>
    <x v="2"/>
    <x v="0"/>
    <x v="5"/>
    <s v="62-304.520 (3), F.A.C."/>
    <x v="5"/>
    <x v="5"/>
    <x v="0"/>
    <x v="2"/>
    <s v="Citrus groves"/>
    <n v="2210"/>
    <x v="0"/>
    <s v="Kennedy Space Center                                   Brevard County"/>
    <x v="1"/>
    <x v="0"/>
    <m/>
    <m/>
    <n v="0"/>
    <n v="1"/>
    <n v="224"/>
    <n v="85.660712516878206"/>
    <n v="222.12969197975426"/>
    <n v="30.312749603271232"/>
    <n v="113198.64735616432"/>
    <n v="222.12969197975426"/>
    <n v="30.312722805484068"/>
    <n v="113198.64735616432"/>
    <n v="222.12969197975426"/>
    <n v="30.312722805484068"/>
  </r>
  <r>
    <n v="5071"/>
    <x v="2"/>
    <x v="0"/>
    <x v="5"/>
    <s v="62-304.520 (3), F.A.C."/>
    <x v="5"/>
    <x v="5"/>
    <x v="0"/>
    <x v="2"/>
    <s v="Citrus groves"/>
    <n v="2210"/>
    <x v="0"/>
    <s v="Volusia County"/>
    <x v="37"/>
    <x v="0"/>
    <m/>
    <m/>
    <n v="0"/>
    <n v="1"/>
    <n v="1817"/>
    <n v="749.79469220035094"/>
    <n v="2410.3347069738593"/>
    <n v="230.06236109287778"/>
    <n v="748706.24028008734"/>
    <n v="2410.3347069738593"/>
    <n v="230.0621577077585"/>
    <n v="748706.24028008734"/>
    <n v="2410.3347069738593"/>
    <n v="230.0621577077585"/>
  </r>
  <r>
    <n v="5072"/>
    <x v="2"/>
    <x v="0"/>
    <x v="5"/>
    <s v="62-304.520 (3), F.A.C."/>
    <x v="5"/>
    <x v="5"/>
    <x v="0"/>
    <x v="3"/>
    <s v="Abandoned tree crops"/>
    <n v="2240"/>
    <x v="0"/>
    <s v="Brevard County"/>
    <x v="0"/>
    <x v="0"/>
    <m/>
    <m/>
    <n v="0"/>
    <n v="1"/>
    <n v="608"/>
    <n v="243.31158405402405"/>
    <n v="920.58341361315127"/>
    <n v="178.93598031829578"/>
    <n v="391610.53266015521"/>
    <n v="920.58341361315127"/>
    <n v="178.93582213111765"/>
    <n v="391610.53266015521"/>
    <n v="920.58341361315127"/>
    <n v="178.93582213111765"/>
  </r>
  <r>
    <n v="5073"/>
    <x v="2"/>
    <x v="0"/>
    <x v="5"/>
    <s v="62-304.520 (3), F.A.C."/>
    <x v="5"/>
    <x v="5"/>
    <x v="0"/>
    <x v="3"/>
    <s v="Abandoned tree crops"/>
    <n v="2240"/>
    <x v="0"/>
    <s v="City of Oak Hill                      Volusia County"/>
    <x v="36"/>
    <x v="0"/>
    <m/>
    <m/>
    <n v="0"/>
    <n v="1"/>
    <n v="6"/>
    <n v="0.25264827280840751"/>
    <n v="2.1899952580311686"/>
    <n v="0.3021549968014049"/>
    <n v="772.55495833102395"/>
    <n v="2.1899952580311686"/>
    <n v="0.30215472968326501"/>
    <n v="772.55495833102395"/>
    <n v="2.1899952580311686"/>
    <n v="0.30215472968326501"/>
  </r>
  <r>
    <n v="5074"/>
    <x v="2"/>
    <x v="0"/>
    <x v="5"/>
    <s v="62-304.520 (3), F.A.C."/>
    <x v="5"/>
    <x v="5"/>
    <x v="0"/>
    <x v="3"/>
    <s v="Abandoned tree crops"/>
    <n v="2240"/>
    <x v="0"/>
    <s v="City of Titusville                              Brevard County"/>
    <x v="38"/>
    <x v="0"/>
    <m/>
    <m/>
    <n v="0"/>
    <n v="1"/>
    <n v="6"/>
    <n v="1.0834084359327587"/>
    <n v="7.0205885083501052"/>
    <n v="1.1693510590075411"/>
    <n v="2809.8897559251864"/>
    <n v="7.0205885083501052"/>
    <n v="1.1693500252504172"/>
    <n v="2809.8897559251864"/>
    <n v="7.0205885083501052"/>
    <n v="1.1693500252504172"/>
  </r>
  <r>
    <n v="5075"/>
    <x v="2"/>
    <x v="0"/>
    <x v="5"/>
    <s v="62-304.520 (3), F.A.C."/>
    <x v="5"/>
    <x v="5"/>
    <x v="0"/>
    <x v="3"/>
    <s v="Abandoned tree crops"/>
    <n v="2240"/>
    <x v="0"/>
    <s v="Kennedy Space Center                                   Brevard County"/>
    <x v="1"/>
    <x v="0"/>
    <m/>
    <m/>
    <n v="0"/>
    <n v="1"/>
    <n v="86"/>
    <n v="39.184485308889855"/>
    <n v="195.29007464864554"/>
    <n v="28.776147865693879"/>
    <n v="95815.544783100282"/>
    <n v="195.29007464864554"/>
    <n v="28.77612242632938"/>
    <n v="95815.544783100282"/>
    <n v="195.29007464864554"/>
    <n v="28.77612242632938"/>
  </r>
  <r>
    <n v="5076"/>
    <x v="2"/>
    <x v="0"/>
    <x v="5"/>
    <s v="62-304.520 (3), F.A.C."/>
    <x v="5"/>
    <x v="5"/>
    <x v="0"/>
    <x v="3"/>
    <s v="Abandoned tree crops"/>
    <n v="2240"/>
    <x v="0"/>
    <s v="Volusia County"/>
    <x v="37"/>
    <x v="0"/>
    <m/>
    <m/>
    <n v="0"/>
    <n v="1"/>
    <n v="229"/>
    <n v="105.3134731167973"/>
    <n v="346.33470907577833"/>
    <n v="74.117761113436359"/>
    <n v="137048.10149227086"/>
    <n v="346.33470907577833"/>
    <n v="74.117695590116597"/>
    <n v="137048.10149227086"/>
    <n v="346.33470907577833"/>
    <n v="74.117695590116597"/>
  </r>
  <r>
    <n v="5077"/>
    <x v="2"/>
    <x v="0"/>
    <x v="5"/>
    <s v="62-304.520 (3), F.A.C."/>
    <x v="5"/>
    <x v="5"/>
    <x v="0"/>
    <x v="161"/>
    <s v="Poultry feeding operations"/>
    <n v="1000"/>
    <x v="0"/>
    <s v="City of Edgewater        Volusia County"/>
    <x v="35"/>
    <x v="0"/>
    <m/>
    <m/>
    <n v="0"/>
    <n v="1"/>
    <n v="7"/>
    <n v="0.40173223714889339"/>
    <n v="3.128893357566763"/>
    <n v="0.45652062757070738"/>
    <n v="980.88628295545379"/>
    <n v="3.128893357566763"/>
    <n v="0.45652022398664588"/>
    <n v="980.88628295545379"/>
    <n v="3.128893357566763"/>
    <n v="0.45652022398664588"/>
  </r>
  <r>
    <n v="5078"/>
    <x v="2"/>
    <x v="0"/>
    <x v="5"/>
    <s v="62-304.520 (3), F.A.C."/>
    <x v="5"/>
    <x v="5"/>
    <x v="0"/>
    <x v="161"/>
    <s v="Poultry feeding operations"/>
    <n v="2320"/>
    <x v="0"/>
    <s v="City of Edgewater        Volusia County"/>
    <x v="35"/>
    <x v="0"/>
    <m/>
    <m/>
    <n v="0"/>
    <n v="1"/>
    <n v="13"/>
    <n v="1.3751236676088596"/>
    <n v="10.26656491449619"/>
    <n v="1.4931510675063939"/>
    <n v="3250.175593709479"/>
    <n v="10.26656491449619"/>
    <n v="1.493149747496"/>
    <n v="3250.175593709479"/>
    <n v="10.26656491449619"/>
    <n v="1.493149747496"/>
  </r>
  <r>
    <n v="5079"/>
    <x v="2"/>
    <x v="0"/>
    <x v="5"/>
    <s v="62-304.520 (3), F.A.C."/>
    <x v="5"/>
    <x v="5"/>
    <x v="0"/>
    <x v="161"/>
    <s v="Poultry feeding operations"/>
    <n v="2320"/>
    <x v="0"/>
    <s v="Volusia County"/>
    <x v="37"/>
    <x v="0"/>
    <m/>
    <m/>
    <n v="0"/>
    <n v="1"/>
    <n v="9"/>
    <n v="0.83232305833386999"/>
    <n v="4.6011481281398448"/>
    <n v="0.64116905843682348"/>
    <n v="1690.1113312711466"/>
    <n v="4.6011481281398448"/>
    <n v="0.64116849161552925"/>
    <n v="1690.1113312711466"/>
    <n v="4.6011481281398448"/>
    <n v="0.64116849161552925"/>
  </r>
  <r>
    <n v="5080"/>
    <x v="2"/>
    <x v="0"/>
    <x v="5"/>
    <s v="62-304.520 (3), F.A.C."/>
    <x v="5"/>
    <x v="5"/>
    <x v="0"/>
    <x v="117"/>
    <s v="Nurseries and Vineyards"/>
    <n v="2400"/>
    <x v="0"/>
    <s v="Brevard County"/>
    <x v="0"/>
    <x v="0"/>
    <m/>
    <m/>
    <n v="0"/>
    <n v="1"/>
    <n v="22"/>
    <n v="5.9697164795856699"/>
    <n v="27.555212557298937"/>
    <n v="4.2464341916723631"/>
    <n v="12007.680251932137"/>
    <n v="27.555212557298937"/>
    <n v="4.2464304376401065"/>
    <n v="12007.680251932137"/>
    <n v="27.555212557298937"/>
    <n v="4.2464304376401065"/>
  </r>
  <r>
    <n v="5081"/>
    <x v="2"/>
    <x v="0"/>
    <x v="5"/>
    <s v="62-304.520 (3), F.A.C."/>
    <x v="5"/>
    <x v="5"/>
    <x v="0"/>
    <x v="61"/>
    <s v="Tree nurseries"/>
    <n v="2410"/>
    <x v="0"/>
    <s v="Brevard County"/>
    <x v="0"/>
    <x v="0"/>
    <m/>
    <m/>
    <n v="0"/>
    <n v="1"/>
    <n v="17"/>
    <n v="1.1573400667635079"/>
    <n v="5.6333655591837468"/>
    <n v="0.92781842949966464"/>
    <n v="1538.9380608013971"/>
    <n v="5.6333655591837468"/>
    <n v="0.9278176092678756"/>
    <n v="1538.9380608013971"/>
    <n v="5.6333655591837468"/>
    <n v="0.9278176092678756"/>
  </r>
  <r>
    <n v="5082"/>
    <x v="2"/>
    <x v="0"/>
    <x v="5"/>
    <s v="62-304.520 (3), F.A.C."/>
    <x v="5"/>
    <x v="5"/>
    <x v="0"/>
    <x v="61"/>
    <s v="Tree nurseries"/>
    <n v="2410"/>
    <x v="0"/>
    <s v="Volusia County"/>
    <x v="37"/>
    <x v="0"/>
    <m/>
    <m/>
    <n v="0"/>
    <n v="1"/>
    <n v="39"/>
    <n v="10.682702223068347"/>
    <n v="49.397891362094633"/>
    <n v="7.8283041035514414"/>
    <n v="14961.229217064432"/>
    <n v="49.397891362094633"/>
    <n v="7.8282971829906245"/>
    <n v="14961.229217064432"/>
    <n v="49.397891362094633"/>
    <n v="7.8282971829906245"/>
  </r>
  <r>
    <n v="5083"/>
    <x v="2"/>
    <x v="0"/>
    <x v="5"/>
    <s v="62-304.520 (3), F.A.C."/>
    <x v="5"/>
    <x v="5"/>
    <x v="0"/>
    <x v="118"/>
    <s v="Sod farms"/>
    <n v="2420"/>
    <x v="0"/>
    <s v="Brevard County"/>
    <x v="0"/>
    <x v="0"/>
    <m/>
    <m/>
    <n v="0"/>
    <n v="1"/>
    <n v="123"/>
    <n v="52.426563886781096"/>
    <n v="323.3008546990572"/>
    <n v="54.261003572310749"/>
    <n v="98217.196333626489"/>
    <n v="323.3008546990572"/>
    <n v="54.260955603226982"/>
    <n v="98217.196333626489"/>
    <n v="323.3008546990572"/>
    <n v="54.260955603226982"/>
  </r>
  <r>
    <n v="5084"/>
    <x v="2"/>
    <x v="0"/>
    <x v="5"/>
    <s v="62-304.520 (3), F.A.C."/>
    <x v="5"/>
    <x v="5"/>
    <x v="0"/>
    <x v="121"/>
    <s v="Horse Farms"/>
    <n v="2510"/>
    <x v="0"/>
    <s v="Brevard County"/>
    <x v="0"/>
    <x v="0"/>
    <m/>
    <m/>
    <n v="0"/>
    <n v="1"/>
    <n v="55"/>
    <n v="8.6925720609488124"/>
    <n v="59.742716141270328"/>
    <n v="9.7089720822541388"/>
    <n v="19831.107533472928"/>
    <n v="59.742716141270328"/>
    <n v="9.7089634991011557"/>
    <n v="19831.107533472928"/>
    <n v="59.742716141270328"/>
    <n v="9.7089634991011557"/>
  </r>
  <r>
    <n v="5085"/>
    <x v="2"/>
    <x v="0"/>
    <x v="5"/>
    <s v="62-304.520 (3), F.A.C."/>
    <x v="5"/>
    <x v="5"/>
    <x v="0"/>
    <x v="121"/>
    <s v="Horse Farms"/>
    <n v="2510"/>
    <x v="0"/>
    <s v="City of Oak Hill                      Volusia County"/>
    <x v="36"/>
    <x v="0"/>
    <m/>
    <m/>
    <n v="0"/>
    <n v="1"/>
    <n v="3"/>
    <n v="0.22653874735511925"/>
    <n v="1.646861722309559"/>
    <n v="0.22467070466630504"/>
    <n v="518.43763586051216"/>
    <n v="1.646861722309559"/>
    <n v="0.22467050604764341"/>
    <n v="518.43763586051216"/>
    <n v="1.646861722309559"/>
    <n v="0.22467050604764341"/>
  </r>
  <r>
    <n v="5086"/>
    <x v="2"/>
    <x v="0"/>
    <x v="5"/>
    <s v="62-304.520 (3), F.A.C."/>
    <x v="5"/>
    <x v="5"/>
    <x v="0"/>
    <x v="121"/>
    <s v="Horse Farms"/>
    <n v="2510"/>
    <x v="0"/>
    <s v="Volusia County"/>
    <x v="37"/>
    <x v="0"/>
    <m/>
    <m/>
    <n v="0"/>
    <n v="1"/>
    <n v="39"/>
    <n v="2.6346471119747794"/>
    <n v="16.847488707864539"/>
    <n v="2.3473629220061825"/>
    <n v="6030.4967802751999"/>
    <n v="16.847488707864539"/>
    <n v="2.3473608468354086"/>
    <n v="6030.4967802751999"/>
    <n v="16.847488707864539"/>
    <n v="2.3473608468354086"/>
  </r>
  <r>
    <n v="5087"/>
    <x v="2"/>
    <x v="0"/>
    <x v="5"/>
    <s v="62-304.520 (3), F.A.C."/>
    <x v="5"/>
    <x v="5"/>
    <x v="0"/>
    <x v="122"/>
    <s v="Aquaculture"/>
    <n v="2540"/>
    <x v="0"/>
    <s v="Volusia County"/>
    <x v="37"/>
    <x v="0"/>
    <m/>
    <m/>
    <n v="0"/>
    <n v="1"/>
    <n v="13"/>
    <n v="1.4856527595932398"/>
    <n v="8.6666957230864359"/>
    <n v="1.1483378834587958"/>
    <n v="3832.0852269712304"/>
    <n v="8.6666957230864359"/>
    <n v="1.1483368682782302"/>
    <n v="3832.0852269712304"/>
    <n v="8.6666957230864359"/>
    <n v="1.1483368682782302"/>
  </r>
  <r>
    <n v="5088"/>
    <x v="2"/>
    <x v="0"/>
    <x v="5"/>
    <s v="62-304.520 (3), F.A.C."/>
    <x v="5"/>
    <x v="5"/>
    <x v="0"/>
    <x v="4"/>
    <s v="Mixed Rangeland"/>
    <n v="2000"/>
    <x v="0"/>
    <s v="City of Edgewater        Volusia County"/>
    <x v="35"/>
    <x v="0"/>
    <m/>
    <m/>
    <n v="0"/>
    <n v="1"/>
    <n v="175"/>
    <n v="35.693543708552426"/>
    <n v="107.94480510090658"/>
    <n v="10.393793756281383"/>
    <n v="41772.630149499812"/>
    <n v="107.94480510090658"/>
    <n v="10.393784567716281"/>
    <n v="41772.630149499812"/>
    <n v="107.94480510090658"/>
    <n v="10.393784567716281"/>
  </r>
  <r>
    <n v="5089"/>
    <x v="2"/>
    <x v="0"/>
    <x v="5"/>
    <s v="62-304.520 (3), F.A.C."/>
    <x v="5"/>
    <x v="5"/>
    <x v="0"/>
    <x v="4"/>
    <s v="Mixed Rangeland"/>
    <n v="3300"/>
    <x v="0"/>
    <s v="Brevard County"/>
    <x v="0"/>
    <x v="0"/>
    <m/>
    <m/>
    <n v="0"/>
    <n v="1"/>
    <n v="974"/>
    <n v="241.66305774758072"/>
    <n v="1018.9391171724152"/>
    <n v="121.93500691458797"/>
    <n v="446542.61727964372"/>
    <n v="1018.9391171724152"/>
    <n v="121.93489911874612"/>
    <n v="446542.61727964372"/>
    <n v="1018.9391171724152"/>
    <n v="121.93489911874612"/>
  </r>
  <r>
    <n v="5090"/>
    <x v="2"/>
    <x v="0"/>
    <x v="5"/>
    <s v="62-304.520 (3), F.A.C."/>
    <x v="5"/>
    <x v="5"/>
    <x v="0"/>
    <x v="4"/>
    <s v="Mixed Rangeland"/>
    <n v="3300"/>
    <x v="0"/>
    <s v="City of Edgewater        Volusia County"/>
    <x v="35"/>
    <x v="0"/>
    <m/>
    <m/>
    <n v="0"/>
    <n v="1"/>
    <n v="67"/>
    <n v="3.122228539111811"/>
    <n v="11.091672766218688"/>
    <n v="1.3773074409016139"/>
    <n v="5138.3753654893862"/>
    <n v="11.091672766218688"/>
    <n v="1.3773062233020172"/>
    <n v="5138.3753654893862"/>
    <n v="11.091672766218688"/>
    <n v="1.3773062233020172"/>
  </r>
  <r>
    <n v="5091"/>
    <x v="2"/>
    <x v="0"/>
    <x v="5"/>
    <s v="62-304.520 (3), F.A.C."/>
    <x v="5"/>
    <x v="5"/>
    <x v="0"/>
    <x v="4"/>
    <s v="Mixed Rangeland"/>
    <n v="3300"/>
    <x v="0"/>
    <s v="City of Oak Hill                      Volusia County"/>
    <x v="36"/>
    <x v="0"/>
    <m/>
    <m/>
    <n v="0"/>
    <n v="1"/>
    <n v="26"/>
    <n v="3.6502487201059752"/>
    <n v="16.55277223522317"/>
    <n v="1.83497688389422"/>
    <n v="5685.6681375136741"/>
    <n v="16.55277223522317"/>
    <n v="1.8349752616949591"/>
    <n v="5685.6681375136741"/>
    <n v="16.55277223522317"/>
    <n v="1.8349752616949591"/>
  </r>
  <r>
    <n v="5092"/>
    <x v="2"/>
    <x v="0"/>
    <x v="5"/>
    <s v="62-304.520 (3), F.A.C."/>
    <x v="5"/>
    <x v="5"/>
    <x v="0"/>
    <x v="4"/>
    <s v="Mixed Rangeland"/>
    <n v="3300"/>
    <x v="0"/>
    <s v="City of Titusville                              Brevard County"/>
    <x v="38"/>
    <x v="0"/>
    <m/>
    <m/>
    <n v="0"/>
    <n v="1"/>
    <n v="8"/>
    <n v="2.0432112687504231"/>
    <n v="11.806748127015188"/>
    <n v="1.4149372373891209"/>
    <n v="4714.1951344374065"/>
    <n v="11.806748127015188"/>
    <n v="1.414935986523153"/>
    <n v="4714.1951344374065"/>
    <n v="11.806748127015188"/>
    <n v="1.414935986523153"/>
  </r>
  <r>
    <n v="5093"/>
    <x v="2"/>
    <x v="0"/>
    <x v="5"/>
    <s v="62-304.520 (3), F.A.C."/>
    <x v="5"/>
    <x v="5"/>
    <x v="0"/>
    <x v="4"/>
    <s v="Mixed Rangeland"/>
    <n v="3300"/>
    <x v="0"/>
    <s v="Kennedy Space Center                                    Volusia County"/>
    <x v="1"/>
    <x v="0"/>
    <m/>
    <m/>
    <n v="0"/>
    <n v="1"/>
    <n v="87"/>
    <n v="29.524261742554241"/>
    <n v="21.538631265264787"/>
    <n v="2.8414421173339846"/>
    <n v="10648.000757975646"/>
    <n v="21.538631265264787"/>
    <n v="2.8414396053757471"/>
    <n v="10648.000757975646"/>
    <n v="21.538631265264787"/>
    <n v="2.8414396053757471"/>
  </r>
  <r>
    <n v="5094"/>
    <x v="2"/>
    <x v="0"/>
    <x v="5"/>
    <s v="62-304.520 (3), F.A.C."/>
    <x v="5"/>
    <x v="5"/>
    <x v="0"/>
    <x v="4"/>
    <s v="Mixed Rangeland"/>
    <n v="3300"/>
    <x v="0"/>
    <s v="Kennedy Space Center                                   Brevard County"/>
    <x v="1"/>
    <x v="0"/>
    <m/>
    <m/>
    <n v="0"/>
    <n v="1"/>
    <n v="45"/>
    <n v="4.357445640199904"/>
    <n v="11.58362238283137"/>
    <n v="1.6366205004100183"/>
    <n v="5717.1045869646496"/>
    <n v="11.58362238283137"/>
    <n v="1.6366190535664176"/>
    <n v="5717.1045869646496"/>
    <n v="11.58362238283137"/>
    <n v="1.6366190535664176"/>
  </r>
  <r>
    <n v="5095"/>
    <x v="2"/>
    <x v="0"/>
    <x v="5"/>
    <s v="62-304.520 (3), F.A.C."/>
    <x v="5"/>
    <x v="5"/>
    <x v="0"/>
    <x v="4"/>
    <s v="Mixed Rangeland"/>
    <n v="3300"/>
    <x v="0"/>
    <s v="Volusia County"/>
    <x v="37"/>
    <x v="0"/>
    <m/>
    <m/>
    <n v="0"/>
    <n v="1"/>
    <n v="1077"/>
    <n v="381.45939677020431"/>
    <n v="1093.1773511313818"/>
    <n v="93.341069565239977"/>
    <n v="363578.53441185819"/>
    <n v="1093.1773511313818"/>
    <n v="93.340987047680571"/>
    <n v="363578.53441185819"/>
    <n v="1093.1773511313818"/>
    <n v="93.340987047680571"/>
  </r>
  <r>
    <n v="5096"/>
    <x v="2"/>
    <x v="0"/>
    <x v="5"/>
    <s v="62-304.520 (3), F.A.C."/>
    <x v="5"/>
    <x v="5"/>
    <x v="0"/>
    <x v="25"/>
    <s v="Surface Water Collection Basin"/>
    <n v="2000"/>
    <x v="0"/>
    <s v="City of Edgewater        Volusia County"/>
    <x v="35"/>
    <x v="2"/>
    <m/>
    <m/>
    <n v="0"/>
    <n v="1"/>
    <n v="1"/>
    <n v="4.7919142805778498E-4"/>
    <n v="3.1038047517993272E-3"/>
    <n v="3.8038844096670635E-4"/>
    <n v="1.3614344137542786"/>
    <n v="3.1038047517993272E-3"/>
    <n v="3.8038810468680399E-4"/>
    <n v="1.3614344137542786"/>
    <n v="3.1038047517993272E-3"/>
    <n v="3.8038810468680399E-4"/>
  </r>
  <r>
    <n v="5097"/>
    <x v="2"/>
    <x v="0"/>
    <x v="5"/>
    <s v="62-304.520 (3), F.A.C."/>
    <x v="5"/>
    <x v="5"/>
    <x v="1"/>
    <x v="5"/>
    <s v="Residential, Low Density-Less than two dwelling units/acre"/>
    <n v="1100"/>
    <x v="0"/>
    <s v="Brevard County"/>
    <x v="0"/>
    <x v="1"/>
    <m/>
    <m/>
    <n v="0"/>
    <n v="1"/>
    <n v="1817"/>
    <n v="259.96649985590017"/>
    <n v="2150.9121187110786"/>
    <n v="317.71394657333207"/>
    <n v="931810.09992281825"/>
    <n v="2150.9121187110786"/>
    <n v="317.71366570040539"/>
    <n v="931810.09992281825"/>
    <n v="2150.9121187110786"/>
    <n v="317.71366570040539"/>
  </r>
  <r>
    <n v="5098"/>
    <x v="2"/>
    <x v="0"/>
    <x v="5"/>
    <s v="62-304.520 (3), F.A.C."/>
    <x v="5"/>
    <x v="5"/>
    <x v="1"/>
    <x v="6"/>
    <s v="Residential, Rural &lt; or = 0.5 dwelling units/acre"/>
    <n v="1180"/>
    <x v="0"/>
    <s v="Brevard County"/>
    <x v="0"/>
    <x v="1"/>
    <m/>
    <m/>
    <n v="0"/>
    <n v="1"/>
    <n v="677"/>
    <n v="100.05210263488446"/>
    <n v="777.12227423034369"/>
    <n v="109.6666891310136"/>
    <n v="343880.20544872404"/>
    <n v="777.12227423034369"/>
    <n v="109.66659218089755"/>
    <n v="343880.20544872404"/>
    <n v="777.12227423034369"/>
    <n v="109.66659218089755"/>
  </r>
  <r>
    <n v="5099"/>
    <x v="2"/>
    <x v="0"/>
    <x v="5"/>
    <s v="62-304.520 (3), F.A.C."/>
    <x v="5"/>
    <x v="5"/>
    <x v="1"/>
    <x v="8"/>
    <s v="Residential, Medium Density-Two-five dwellingunits per acre"/>
    <n v="1200"/>
    <x v="0"/>
    <s v="Brevard County"/>
    <x v="0"/>
    <x v="1"/>
    <m/>
    <m/>
    <n v="0"/>
    <n v="1"/>
    <n v="1233"/>
    <n v="248.89201433811303"/>
    <n v="2324.1043033465126"/>
    <n v="348.65542951746454"/>
    <n v="920686.47978271777"/>
    <n v="2324.1043033465126"/>
    <n v="348.65512129092241"/>
    <n v="920686.47978271777"/>
    <n v="2324.1043033465126"/>
    <n v="348.65512129092241"/>
  </r>
  <r>
    <n v="5100"/>
    <x v="2"/>
    <x v="0"/>
    <x v="5"/>
    <s v="62-304.520 (3), F.A.C."/>
    <x v="5"/>
    <x v="5"/>
    <x v="1"/>
    <x v="9"/>
    <s v="Fixed Single Family Units"/>
    <n v="1210"/>
    <x v="0"/>
    <s v="Brevard County"/>
    <x v="0"/>
    <x v="1"/>
    <m/>
    <m/>
    <n v="0"/>
    <n v="1"/>
    <n v="9411"/>
    <n v="2120.1593634923747"/>
    <n v="19382.094535305918"/>
    <n v="2854.7156195924549"/>
    <n v="7735725.6204077657"/>
    <n v="19382.094535305918"/>
    <n v="2854.7130958998691"/>
    <n v="7735725.6204077657"/>
    <n v="19382.094535305918"/>
    <n v="2854.7130958998691"/>
  </r>
  <r>
    <n v="5101"/>
    <x v="2"/>
    <x v="0"/>
    <x v="5"/>
    <s v="62-304.520 (3), F.A.C."/>
    <x v="5"/>
    <x v="5"/>
    <x v="1"/>
    <x v="62"/>
    <s v="Residential, High Density"/>
    <n v="1300"/>
    <x v="0"/>
    <s v="Brevard County"/>
    <x v="0"/>
    <x v="1"/>
    <m/>
    <m/>
    <n v="0"/>
    <n v="1"/>
    <n v="252"/>
    <n v="52.105054327247323"/>
    <n v="448.62547512079561"/>
    <n v="76.835381694437046"/>
    <n v="201585.06137708423"/>
    <n v="448.62547512079561"/>
    <n v="76.835313768622541"/>
    <n v="201585.06137708423"/>
    <n v="448.62547512079561"/>
    <n v="76.835313768622541"/>
  </r>
  <r>
    <n v="5102"/>
    <x v="2"/>
    <x v="0"/>
    <x v="5"/>
    <s v="62-304.520 (3), F.A.C."/>
    <x v="5"/>
    <x v="5"/>
    <x v="1"/>
    <x v="80"/>
    <s v="Fixed Single Family Units"/>
    <n v="1310"/>
    <x v="0"/>
    <s v="Brevard County"/>
    <x v="0"/>
    <x v="1"/>
    <m/>
    <m/>
    <n v="0"/>
    <n v="1"/>
    <n v="94"/>
    <n v="27.015698726849557"/>
    <n v="275.64409552008755"/>
    <n v="54.981611678947012"/>
    <n v="94818.017953515518"/>
    <n v="275.64409552008755"/>
    <n v="54.981563072814403"/>
    <n v="94818.017953515518"/>
    <n v="275.64409552008755"/>
    <n v="54.981563072814403"/>
  </r>
  <r>
    <n v="5103"/>
    <x v="2"/>
    <x v="0"/>
    <x v="5"/>
    <s v="62-304.520 (3), F.A.C."/>
    <x v="5"/>
    <x v="5"/>
    <x v="1"/>
    <x v="63"/>
    <s v="Mobile Home Units"/>
    <n v="1320"/>
    <x v="0"/>
    <s v="Brevard County"/>
    <x v="0"/>
    <x v="1"/>
    <m/>
    <m/>
    <n v="0"/>
    <n v="1"/>
    <n v="2896"/>
    <n v="525.23084113932237"/>
    <n v="5539.4270311418395"/>
    <n v="1033.1976073952037"/>
    <n v="1970758.1377026436"/>
    <n v="5539.4270311418395"/>
    <n v="1033.1966940036432"/>
    <n v="1970758.1377026436"/>
    <n v="5539.4270311418395"/>
    <n v="1033.1966940036432"/>
  </r>
  <r>
    <n v="5104"/>
    <x v="2"/>
    <x v="0"/>
    <x v="5"/>
    <s v="62-304.520 (3), F.A.C."/>
    <x v="5"/>
    <x v="5"/>
    <x v="1"/>
    <x v="10"/>
    <s v="Residential, High density; Multiple Dwelling Units, Low Rise &lt;Two stories or less&gt;"/>
    <n v="1330"/>
    <x v="0"/>
    <s v="Brevard County"/>
    <x v="0"/>
    <x v="1"/>
    <m/>
    <m/>
    <n v="0"/>
    <n v="1"/>
    <n v="216"/>
    <n v="55.596917588868976"/>
    <n v="563.96389329055114"/>
    <n v="103.08947954208793"/>
    <n v="202836.62491660684"/>
    <n v="563.96389329055114"/>
    <n v="103.08938840651071"/>
    <n v="202836.62491660684"/>
    <n v="563.96389329055114"/>
    <n v="103.08938840651071"/>
  </r>
  <r>
    <n v="5105"/>
    <x v="2"/>
    <x v="0"/>
    <x v="5"/>
    <s v="62-304.520 (3), F.A.C."/>
    <x v="5"/>
    <x v="5"/>
    <x v="1"/>
    <x v="11"/>
    <s v="Commercial and Services"/>
    <n v="1400"/>
    <x v="0"/>
    <s v="Brevard County"/>
    <x v="0"/>
    <x v="1"/>
    <m/>
    <m/>
    <n v="0"/>
    <n v="1"/>
    <n v="187"/>
    <n v="24.48346358085713"/>
    <n v="250.01919448876728"/>
    <n v="33.332006887585571"/>
    <n v="88653.326449481057"/>
    <n v="250.01919448876728"/>
    <n v="33.331977420643838"/>
    <n v="88653.326449481057"/>
    <n v="250.01919448876728"/>
    <n v="33.331977420643838"/>
  </r>
  <r>
    <n v="5106"/>
    <x v="2"/>
    <x v="0"/>
    <x v="5"/>
    <s v="62-304.520 (3), F.A.C."/>
    <x v="5"/>
    <x v="5"/>
    <x v="1"/>
    <x v="64"/>
    <s v="Retail Sales and Services"/>
    <n v="1410"/>
    <x v="0"/>
    <s v="Brevard County"/>
    <x v="0"/>
    <x v="1"/>
    <m/>
    <m/>
    <n v="0"/>
    <n v="1"/>
    <n v="250"/>
    <n v="52.020123216767772"/>
    <n v="541.50565724668559"/>
    <n v="72.799163755861557"/>
    <n v="198276.58410800659"/>
    <n v="541.50565724668559"/>
    <n v="72.799099398239065"/>
    <n v="198276.58410800659"/>
    <n v="541.50565724668559"/>
    <n v="72.799099398239065"/>
  </r>
  <r>
    <n v="5107"/>
    <x v="2"/>
    <x v="0"/>
    <x v="5"/>
    <s v="62-304.520 (3), F.A.C."/>
    <x v="5"/>
    <x v="5"/>
    <x v="1"/>
    <x v="65"/>
    <s v="Wholesale Sales and Services &lt;Excluding warehouses associated with industrial use&gt;"/>
    <n v="1420"/>
    <x v="0"/>
    <s v="Brevard County"/>
    <x v="0"/>
    <x v="1"/>
    <m/>
    <m/>
    <n v="0"/>
    <n v="1"/>
    <n v="239"/>
    <n v="71.845945576359711"/>
    <n v="663.83553205790565"/>
    <n v="89.362264406715667"/>
    <n v="275920.58940769988"/>
    <n v="663.83553205790565"/>
    <n v="89.362185406592744"/>
    <n v="275920.58940769988"/>
    <n v="663.83553205790565"/>
    <n v="89.362185406592744"/>
  </r>
  <r>
    <n v="5108"/>
    <x v="2"/>
    <x v="0"/>
    <x v="5"/>
    <s v="62-304.520 (3), F.A.C."/>
    <x v="5"/>
    <x v="5"/>
    <x v="1"/>
    <x v="66"/>
    <s v="Professional Services"/>
    <n v="1430"/>
    <x v="0"/>
    <s v="Brevard County"/>
    <x v="0"/>
    <x v="1"/>
    <m/>
    <m/>
    <n v="0"/>
    <n v="1"/>
    <n v="16"/>
    <n v="4.7956970543389481"/>
    <n v="49.663840877609395"/>
    <n v="6.5649322837321575"/>
    <n v="17667.805045106674"/>
    <n v="49.663840877609395"/>
    <n v="6.5649264800469007"/>
    <n v="17667.805045106674"/>
    <n v="49.663840877609395"/>
    <n v="6.5649264800469007"/>
  </r>
  <r>
    <n v="5109"/>
    <x v="2"/>
    <x v="0"/>
    <x v="5"/>
    <s v="62-304.520 (3), F.A.C."/>
    <x v="5"/>
    <x v="5"/>
    <x v="1"/>
    <x v="67"/>
    <s v="Tourist Services"/>
    <n v="1450"/>
    <x v="0"/>
    <s v="Brevard County"/>
    <x v="0"/>
    <x v="1"/>
    <m/>
    <m/>
    <n v="0"/>
    <n v="1"/>
    <n v="3"/>
    <n v="0.4907232118389992"/>
    <n v="5.3732454641583933"/>
    <n v="0.70994558062734847"/>
    <n v="1819.2268572683492"/>
    <n v="5.3732454641583933"/>
    <n v="0.70994495300462146"/>
    <n v="1819.2268572683492"/>
    <n v="5.3732454641583933"/>
    <n v="0.70994495300462146"/>
  </r>
  <r>
    <n v="5110"/>
    <x v="2"/>
    <x v="0"/>
    <x v="5"/>
    <s v="62-304.520 (3), F.A.C."/>
    <x v="5"/>
    <x v="5"/>
    <x v="1"/>
    <x v="105"/>
    <s v="Cemeteries"/>
    <n v="1480"/>
    <x v="0"/>
    <s v="Brevard County"/>
    <x v="0"/>
    <x v="1"/>
    <m/>
    <m/>
    <n v="0"/>
    <n v="1"/>
    <n v="10"/>
    <n v="1.8093442304027447"/>
    <n v="14.217750051678916"/>
    <n v="1.9892487684369984"/>
    <n v="6892.6150277833594"/>
    <n v="14.217750051678916"/>
    <n v="1.9892470098546942"/>
    <n v="6892.6150277833594"/>
    <n v="14.217750051678916"/>
    <n v="1.9892470098546942"/>
  </r>
  <r>
    <n v="5111"/>
    <x v="2"/>
    <x v="0"/>
    <x v="5"/>
    <s v="62-304.520 (3), F.A.C."/>
    <x v="5"/>
    <x v="5"/>
    <x v="1"/>
    <x v="90"/>
    <s v="Commercial and Services Under Construction"/>
    <n v="1490"/>
    <x v="0"/>
    <s v="Brevard County"/>
    <x v="0"/>
    <x v="1"/>
    <m/>
    <m/>
    <n v="0"/>
    <n v="1"/>
    <n v="27"/>
    <n v="7.3174578546569355"/>
    <n v="80.240097452878857"/>
    <n v="10.887213281627909"/>
    <n v="27886.322269541273"/>
    <n v="80.240097452878857"/>
    <n v="10.887203656858521"/>
    <n v="27886.322269541273"/>
    <n v="80.240097452878857"/>
    <n v="10.887203656858521"/>
  </r>
  <r>
    <n v="5112"/>
    <x v="2"/>
    <x v="0"/>
    <x v="5"/>
    <s v="62-304.520 (3), F.A.C."/>
    <x v="5"/>
    <x v="5"/>
    <x v="1"/>
    <x v="95"/>
    <s v="Food Processing"/>
    <n v="1510"/>
    <x v="0"/>
    <s v="Brevard County"/>
    <x v="0"/>
    <x v="1"/>
    <m/>
    <m/>
    <n v="0"/>
    <n v="1"/>
    <n v="13"/>
    <n v="1.0786375329547018"/>
    <n v="9.1356632066893191"/>
    <n v="1.2388347792697176"/>
    <n v="3993.6463927087952"/>
    <n v="9.1356632066893191"/>
    <n v="1.2388336840859679"/>
    <n v="3993.6463927087952"/>
    <n v="9.1356632066893191"/>
    <n v="1.2388336840859679"/>
  </r>
  <r>
    <n v="5113"/>
    <x v="2"/>
    <x v="0"/>
    <x v="5"/>
    <s v="62-304.520 (3), F.A.C."/>
    <x v="5"/>
    <x v="5"/>
    <x v="1"/>
    <x v="106"/>
    <s v="Timber Processing"/>
    <n v="1520"/>
    <x v="0"/>
    <s v="Brevard County"/>
    <x v="0"/>
    <x v="1"/>
    <m/>
    <m/>
    <n v="0"/>
    <n v="1"/>
    <n v="5"/>
    <n v="2.0314644564649976E-2"/>
    <n v="0.18209972058895876"/>
    <n v="2.9738583664707312E-2"/>
    <n v="78.619119705877978"/>
    <n v="0.18209972058895876"/>
    <n v="2.9738557374507743E-2"/>
    <n v="78.619119705877978"/>
    <n v="0.18209972058895876"/>
    <n v="2.9738557374507743E-2"/>
  </r>
  <r>
    <n v="5114"/>
    <x v="2"/>
    <x v="0"/>
    <x v="5"/>
    <s v="62-304.520 (3), F.A.C."/>
    <x v="5"/>
    <x v="5"/>
    <x v="1"/>
    <x v="162"/>
    <s v="Mineral Processing"/>
    <n v="1530"/>
    <x v="0"/>
    <s v="Brevard County"/>
    <x v="0"/>
    <x v="1"/>
    <m/>
    <m/>
    <n v="0"/>
    <n v="1"/>
    <n v="58"/>
    <n v="20.453204881234246"/>
    <n v="149.5688877587846"/>
    <n v="21.426516056310749"/>
    <n v="71731.780744560529"/>
    <n v="149.5688877587846"/>
    <n v="21.426497114339959"/>
    <n v="71731.780744560529"/>
    <n v="149.5688877587846"/>
    <n v="21.426497114339959"/>
  </r>
  <r>
    <n v="5115"/>
    <x v="2"/>
    <x v="0"/>
    <x v="5"/>
    <s v="62-304.520 (3), F.A.C."/>
    <x v="5"/>
    <x v="5"/>
    <x v="1"/>
    <x v="68"/>
    <s v="Other Light Industrial"/>
    <n v="1550"/>
    <x v="0"/>
    <s v="Brevard County"/>
    <x v="0"/>
    <x v="1"/>
    <m/>
    <m/>
    <n v="0"/>
    <n v="1"/>
    <n v="28"/>
    <n v="5.6222922044656443"/>
    <n v="43.285232829619559"/>
    <n v="6.1042657010003438"/>
    <n v="19885.30586117701"/>
    <n v="43.285232829619559"/>
    <n v="6.10426030456434"/>
    <n v="19885.30586117701"/>
    <n v="43.285232829619559"/>
    <n v="6.10426030456434"/>
  </r>
  <r>
    <n v="5116"/>
    <x v="2"/>
    <x v="0"/>
    <x v="5"/>
    <s v="62-304.520 (3), F.A.C."/>
    <x v="5"/>
    <x v="5"/>
    <x v="1"/>
    <x v="91"/>
    <s v="Other Heavy Industrial"/>
    <n v="1560"/>
    <x v="0"/>
    <s v="Brevard County"/>
    <x v="0"/>
    <x v="1"/>
    <m/>
    <m/>
    <n v="0"/>
    <n v="1"/>
    <n v="33"/>
    <n v="0.56892533775522824"/>
    <n v="4.9470386535782538"/>
    <n v="0.77407339802543351"/>
    <n v="2193.2232173893149"/>
    <n v="4.9470386535782538"/>
    <n v="0.77407271371093345"/>
    <n v="2193.2232173893149"/>
    <n v="4.9470386535782538"/>
    <n v="0.77407271371093345"/>
  </r>
  <r>
    <n v="5117"/>
    <x v="2"/>
    <x v="0"/>
    <x v="5"/>
    <s v="62-304.520 (3), F.A.C."/>
    <x v="5"/>
    <x v="5"/>
    <x v="1"/>
    <x v="127"/>
    <s v="Sand and Gravel Pits"/>
    <n v="1620"/>
    <x v="0"/>
    <s v="Brevard County"/>
    <x v="0"/>
    <x v="1"/>
    <m/>
    <m/>
    <n v="0"/>
    <n v="1"/>
    <n v="109"/>
    <n v="29.367161169839772"/>
    <n v="111.58907298562104"/>
    <n v="15.577706056125724"/>
    <n v="60838.993473898772"/>
    <n v="111.58907298562104"/>
    <n v="15.577692284757022"/>
    <n v="60838.993473898772"/>
    <n v="111.58907298562104"/>
    <n v="15.577692284757022"/>
  </r>
  <r>
    <n v="5118"/>
    <x v="2"/>
    <x v="0"/>
    <x v="5"/>
    <s v="62-304.520 (3), F.A.C."/>
    <x v="5"/>
    <x v="5"/>
    <x v="1"/>
    <x v="69"/>
    <s v="Institutional (Educational,religious,health and military facilities)"/>
    <n v="1700"/>
    <x v="0"/>
    <s v="Brevard County"/>
    <x v="0"/>
    <x v="1"/>
    <m/>
    <m/>
    <n v="0"/>
    <n v="1"/>
    <n v="124"/>
    <n v="7.2672085543404998"/>
    <n v="55.630208969954545"/>
    <n v="7.5731635579618075"/>
    <n v="25433.458600630438"/>
    <n v="55.630208969954545"/>
    <n v="7.5731568629563188"/>
    <n v="25433.458600630438"/>
    <n v="55.630208969954545"/>
    <n v="7.5731568629563188"/>
  </r>
  <r>
    <n v="5119"/>
    <x v="2"/>
    <x v="0"/>
    <x v="5"/>
    <s v="62-304.520 (3), F.A.C."/>
    <x v="5"/>
    <x v="5"/>
    <x v="1"/>
    <x v="70"/>
    <s v="Educational Facilities"/>
    <n v="1710"/>
    <x v="0"/>
    <s v="Brevard County"/>
    <x v="0"/>
    <x v="1"/>
    <m/>
    <m/>
    <n v="0"/>
    <n v="1"/>
    <n v="61"/>
    <n v="21.862811266178081"/>
    <n v="167.59784834574137"/>
    <n v="22.686012146619877"/>
    <n v="79242.742021229642"/>
    <n v="167.59784834574137"/>
    <n v="22.68599209119985"/>
    <n v="79242.742021229642"/>
    <n v="167.59784834574137"/>
    <n v="22.68599209119985"/>
  </r>
  <r>
    <n v="5120"/>
    <x v="2"/>
    <x v="0"/>
    <x v="5"/>
    <s v="62-304.520 (3), F.A.C."/>
    <x v="5"/>
    <x v="5"/>
    <x v="1"/>
    <x v="71"/>
    <s v="Religious"/>
    <n v="1720"/>
    <x v="0"/>
    <s v="Brevard County"/>
    <x v="0"/>
    <x v="1"/>
    <m/>
    <m/>
    <n v="0"/>
    <n v="1"/>
    <n v="123"/>
    <n v="29.986005019982795"/>
    <n v="253.50757374993756"/>
    <n v="34.799971529575629"/>
    <n v="114610.7921557384"/>
    <n v="253.50757374993756"/>
    <n v="34.799940764889392"/>
    <n v="114610.7921557384"/>
    <n v="253.50757374993756"/>
    <n v="34.799940764889392"/>
  </r>
  <r>
    <n v="5121"/>
    <x v="2"/>
    <x v="0"/>
    <x v="5"/>
    <s v="62-304.520 (3), F.A.C."/>
    <x v="5"/>
    <x v="5"/>
    <x v="1"/>
    <x v="72"/>
    <s v="Medical and Health Care"/>
    <n v="1740"/>
    <x v="0"/>
    <s v="Brevard County"/>
    <x v="0"/>
    <x v="1"/>
    <m/>
    <m/>
    <n v="0"/>
    <n v="1"/>
    <n v="2"/>
    <n v="7.3728380553175895E-4"/>
    <n v="5.8475189229254057E-3"/>
    <n v="7.8540117097727186E-4"/>
    <n v="2.9332580141736249"/>
    <n v="5.8475189229254057E-3"/>
    <n v="7.8540047664852307E-4"/>
    <n v="2.9332580141736249"/>
    <n v="5.8475189229254057E-3"/>
    <n v="7.8540047664852307E-4"/>
  </r>
  <r>
    <n v="5122"/>
    <x v="2"/>
    <x v="0"/>
    <x v="5"/>
    <s v="62-304.520 (3), F.A.C."/>
    <x v="5"/>
    <x v="5"/>
    <x v="1"/>
    <x v="14"/>
    <s v="Governmental"/>
    <n v="1750"/>
    <x v="0"/>
    <s v="Brevard County"/>
    <x v="0"/>
    <x v="1"/>
    <m/>
    <m/>
    <n v="0"/>
    <n v="1"/>
    <n v="122"/>
    <n v="35.39069869466843"/>
    <n v="285.27931453522064"/>
    <n v="39.093942518375812"/>
    <n v="134806.58618966641"/>
    <n v="285.27931453522064"/>
    <n v="39.093907957632744"/>
    <n v="134806.58618966641"/>
    <n v="285.27931453522064"/>
    <n v="39.093907957632744"/>
  </r>
  <r>
    <n v="5123"/>
    <x v="2"/>
    <x v="0"/>
    <x v="5"/>
    <s v="62-304.520 (3), F.A.C."/>
    <x v="5"/>
    <x v="5"/>
    <x v="1"/>
    <x v="15"/>
    <s v="Golf Course"/>
    <n v="1820"/>
    <x v="0"/>
    <s v="Brevard County"/>
    <x v="0"/>
    <x v="1"/>
    <m/>
    <m/>
    <n v="0"/>
    <n v="1"/>
    <n v="52"/>
    <n v="10.70338056220525"/>
    <n v="76.014093726912492"/>
    <n v="10.942478662671363"/>
    <n v="38262.000344592576"/>
    <n v="76.014093726912492"/>
    <n v="10.942468989044984"/>
    <n v="38262.000344592576"/>
    <n v="76.014093726912492"/>
    <n v="10.942468989044984"/>
  </r>
  <r>
    <n v="5124"/>
    <x v="2"/>
    <x v="0"/>
    <x v="5"/>
    <s v="62-304.520 (3), F.A.C."/>
    <x v="5"/>
    <x v="5"/>
    <x v="1"/>
    <x v="85"/>
    <s v="Marinas and Fish Camps"/>
    <n v="1840"/>
    <x v="0"/>
    <s v="Brevard County"/>
    <x v="0"/>
    <x v="1"/>
    <m/>
    <m/>
    <n v="0"/>
    <n v="1"/>
    <n v="51"/>
    <n v="4.3973349276893936"/>
    <n v="28.131977860169691"/>
    <n v="3.8023151417067536"/>
    <n v="12343.22536915925"/>
    <n v="28.131977860169691"/>
    <n v="3.8023117802950264"/>
    <n v="12343.22536915925"/>
    <n v="28.131977860169691"/>
    <n v="3.8023117802950264"/>
  </r>
  <r>
    <n v="5125"/>
    <x v="2"/>
    <x v="0"/>
    <x v="5"/>
    <s v="62-304.520 (3), F.A.C."/>
    <x v="5"/>
    <x v="5"/>
    <x v="1"/>
    <x v="0"/>
    <s v="Improved Pasture"/>
    <n v="1000"/>
    <x v="0"/>
    <s v="Brevard County"/>
    <x v="0"/>
    <x v="1"/>
    <s v="Not Ag"/>
    <m/>
    <n v="0"/>
    <n v="1"/>
    <n v="132"/>
    <n v="38.541518563625218"/>
    <n v="251.77314466130454"/>
    <n v="40.093758393794097"/>
    <n v="82084.832134483833"/>
    <n v="251.77314466130454"/>
    <n v="40.093722949170299"/>
    <n v="82084.832134483833"/>
    <n v="251.77314466130454"/>
    <n v="40.093722949170299"/>
  </r>
  <r>
    <n v="5126"/>
    <x v="2"/>
    <x v="0"/>
    <x v="5"/>
    <s v="62-304.520 (3), F.A.C."/>
    <x v="5"/>
    <x v="5"/>
    <x v="1"/>
    <x v="1"/>
    <s v="Woodland Pasture"/>
    <n v="1000"/>
    <x v="0"/>
    <s v="Brevard County"/>
    <x v="0"/>
    <x v="1"/>
    <s v="Not Ag"/>
    <m/>
    <n v="0"/>
    <n v="1"/>
    <n v="34"/>
    <n v="12.636816989001391"/>
    <n v="83.412146689902627"/>
    <n v="14.030215474135652"/>
    <n v="23263.197204537129"/>
    <n v="83.412146689902627"/>
    <n v="14.030203070815823"/>
    <n v="23263.197204537129"/>
    <n v="83.412146689902627"/>
    <n v="14.030203070815823"/>
  </r>
  <r>
    <n v="5127"/>
    <x v="2"/>
    <x v="0"/>
    <x v="5"/>
    <s v="62-304.520 (3), F.A.C."/>
    <x v="5"/>
    <x v="5"/>
    <x v="1"/>
    <x v="2"/>
    <s v="Citrus groves"/>
    <n v="1000"/>
    <x v="0"/>
    <s v="Brevard County"/>
    <x v="0"/>
    <x v="1"/>
    <s v="Not Ag"/>
    <m/>
    <n v="0"/>
    <n v="1"/>
    <n v="75"/>
    <n v="17.789071326206543"/>
    <n v="110.43773843659824"/>
    <n v="14.268556724438593"/>
    <n v="45104.276609288892"/>
    <n v="110.43773843659824"/>
    <n v="14.26854411041475"/>
    <n v="45104.276609288892"/>
    <n v="110.43773843659824"/>
    <n v="14.26854411041475"/>
  </r>
  <r>
    <n v="5128"/>
    <x v="2"/>
    <x v="0"/>
    <x v="5"/>
    <s v="62-304.520 (3), F.A.C."/>
    <x v="5"/>
    <x v="5"/>
    <x v="1"/>
    <x v="119"/>
    <s v="Ornamentals"/>
    <n v="1000"/>
    <x v="0"/>
    <s v="Brevard County"/>
    <x v="0"/>
    <x v="1"/>
    <s v="Not Ag"/>
    <m/>
    <n v="0"/>
    <n v="1"/>
    <n v="4"/>
    <n v="0.46508503249901145"/>
    <n v="2.971220388392978"/>
    <n v="0.44692442128375764"/>
    <n v="1167.9160458968604"/>
    <n v="2.971220388392978"/>
    <n v="0.44692402618315746"/>
    <n v="1167.9160458968604"/>
    <n v="2.971220388392978"/>
    <n v="0.44692402618315746"/>
  </r>
  <r>
    <n v="5129"/>
    <x v="2"/>
    <x v="0"/>
    <x v="5"/>
    <s v="62-304.520 (3), F.A.C."/>
    <x v="5"/>
    <x v="5"/>
    <x v="1"/>
    <x v="4"/>
    <s v="Mixed Rangeland"/>
    <n v="1000"/>
    <x v="0"/>
    <s v="Brevard County"/>
    <x v="0"/>
    <x v="1"/>
    <s v="Not Ag"/>
    <m/>
    <n v="0"/>
    <n v="1"/>
    <n v="6"/>
    <n v="2.0476545742905001"/>
    <n v="8.3739648354082306"/>
    <n v="0.99203897991345935"/>
    <n v="3822.7724203522239"/>
    <n v="8.3739648354082306"/>
    <n v="0.99203810290791439"/>
    <n v="3822.7724203522239"/>
    <n v="8.3739648354082306"/>
    <n v="0.99203810290791439"/>
  </r>
  <r>
    <n v="5130"/>
    <x v="2"/>
    <x v="0"/>
    <x v="5"/>
    <s v="62-304.520 (3), F.A.C."/>
    <x v="5"/>
    <x v="5"/>
    <x v="1"/>
    <x v="17"/>
    <s v="Beaches other than swimming beaches"/>
    <n v="7100"/>
    <x v="0"/>
    <s v="Brevard County"/>
    <x v="0"/>
    <x v="1"/>
    <m/>
    <m/>
    <n v="0"/>
    <n v="1"/>
    <n v="14"/>
    <n v="1.344106992817236"/>
    <n v="3.664507057641222"/>
    <n v="0.31880146723671993"/>
    <n v="1408.7868307551851"/>
    <n v="3.664507057641222"/>
    <n v="0.31880118540237729"/>
    <n v="1408.7868307551851"/>
    <n v="3.664507057641222"/>
    <n v="0.31880118540237729"/>
  </r>
  <r>
    <n v="5131"/>
    <x v="2"/>
    <x v="0"/>
    <x v="5"/>
    <s v="62-304.520 (3), F.A.C."/>
    <x v="5"/>
    <x v="5"/>
    <x v="1"/>
    <x v="75"/>
    <s v="Disturbed land"/>
    <n v="7400"/>
    <x v="0"/>
    <s v="Brevard County"/>
    <x v="0"/>
    <x v="1"/>
    <m/>
    <m/>
    <n v="0"/>
    <n v="1"/>
    <n v="659"/>
    <n v="237.55495329561563"/>
    <n v="985.6165752967903"/>
    <n v="114.11778969806774"/>
    <n v="439925.82334763551"/>
    <n v="985.6165752967903"/>
    <n v="114.11768881298542"/>
    <n v="439925.82334763551"/>
    <n v="985.6165752967903"/>
    <n v="114.11768881298542"/>
  </r>
  <r>
    <n v="5132"/>
    <x v="2"/>
    <x v="0"/>
    <x v="5"/>
    <s v="62-304.520 (3), F.A.C."/>
    <x v="5"/>
    <x v="5"/>
    <x v="1"/>
    <x v="93"/>
    <s v="Rural land in transition without positive indicators of intended activity"/>
    <n v="7410"/>
    <x v="0"/>
    <s v="Brevard County"/>
    <x v="0"/>
    <x v="1"/>
    <m/>
    <m/>
    <n v="0"/>
    <n v="1"/>
    <n v="51"/>
    <n v="14.512485055802278"/>
    <n v="60.161111424052763"/>
    <n v="7.6839224234786627"/>
    <n v="30845.329575249838"/>
    <n v="60.161111424052763"/>
    <n v="7.6839156305575207"/>
    <n v="30845.329575249838"/>
    <n v="60.161111424052763"/>
    <n v="7.6839156305575207"/>
  </r>
  <r>
    <n v="5133"/>
    <x v="2"/>
    <x v="0"/>
    <x v="5"/>
    <s v="62-304.520 (3), F.A.C."/>
    <x v="5"/>
    <x v="5"/>
    <x v="1"/>
    <x v="76"/>
    <s v="Airports"/>
    <n v="8110"/>
    <x v="0"/>
    <s v="Brevard County"/>
    <x v="0"/>
    <x v="1"/>
    <m/>
    <m/>
    <n v="0"/>
    <n v="1"/>
    <n v="60"/>
    <n v="8.343194346130721"/>
    <n v="51.43504657478335"/>
    <n v="7.1342617218394837"/>
    <n v="24887.111806498146"/>
    <n v="51.43504657478335"/>
    <n v="7.1342554148422774"/>
    <n v="24887.111806498146"/>
    <n v="51.43504657478335"/>
    <n v="7.1342554148422774"/>
  </r>
  <r>
    <n v="5134"/>
    <x v="2"/>
    <x v="0"/>
    <x v="5"/>
    <s v="62-304.520 (3), F.A.C."/>
    <x v="5"/>
    <x v="5"/>
    <x v="1"/>
    <x v="19"/>
    <s v="Railroads"/>
    <n v="8120"/>
    <x v="0"/>
    <s v="Brevard County"/>
    <x v="0"/>
    <x v="1"/>
    <m/>
    <m/>
    <n v="0"/>
    <n v="1"/>
    <n v="306"/>
    <n v="43.37804843715093"/>
    <n v="239.93161851724409"/>
    <n v="29.001977064172198"/>
    <n v="106318.68234661249"/>
    <n v="239.93161851724409"/>
    <n v="29.001951425164897"/>
    <n v="106318.68234661249"/>
    <n v="239.93161851724409"/>
    <n v="29.001951425164897"/>
  </r>
  <r>
    <n v="5135"/>
    <x v="2"/>
    <x v="0"/>
    <x v="5"/>
    <s v="62-304.520 (3), F.A.C."/>
    <x v="5"/>
    <x v="5"/>
    <x v="1"/>
    <x v="20"/>
    <s v="Roads and Highways"/>
    <n v="8140"/>
    <x v="0"/>
    <s v="Brevard County"/>
    <x v="0"/>
    <x v="1"/>
    <m/>
    <m/>
    <n v="0"/>
    <n v="1"/>
    <n v="267"/>
    <n v="8.5342418845424639"/>
    <n v="66.837087254751594"/>
    <n v="8.9362043128231416"/>
    <n v="28975.242680526408"/>
    <n v="66.837087254751594"/>
    <n v="8.9361964128304141"/>
    <n v="28975.242680526408"/>
    <n v="66.837087254751594"/>
    <n v="8.9361964128304141"/>
  </r>
  <r>
    <n v="5136"/>
    <x v="2"/>
    <x v="0"/>
    <x v="5"/>
    <s v="62-304.520 (3), F.A.C."/>
    <x v="5"/>
    <x v="5"/>
    <x v="1"/>
    <x v="58"/>
    <s v="Communications"/>
    <n v="8200"/>
    <x v="0"/>
    <s v="Brevard County"/>
    <x v="0"/>
    <x v="1"/>
    <m/>
    <m/>
    <n v="0"/>
    <n v="1"/>
    <n v="3"/>
    <n v="0.1811944726438256"/>
    <n v="0.84423758509145475"/>
    <n v="0.11035916839065002"/>
    <n v="399.84489686459534"/>
    <n v="0.84423758509145475"/>
    <n v="0.11035907082835175"/>
    <n v="399.84489686459534"/>
    <n v="0.84423758509145475"/>
    <n v="0.11035907082835175"/>
  </r>
  <r>
    <n v="5137"/>
    <x v="2"/>
    <x v="0"/>
    <x v="5"/>
    <s v="62-304.520 (3), F.A.C."/>
    <x v="5"/>
    <x v="5"/>
    <x v="1"/>
    <x v="86"/>
    <s v="Communication Facilities"/>
    <n v="8220"/>
    <x v="0"/>
    <s v="Brevard County"/>
    <x v="0"/>
    <x v="1"/>
    <m/>
    <m/>
    <n v="0"/>
    <n v="1"/>
    <n v="2"/>
    <n v="0.49788303612012197"/>
    <n v="3.7207207698791596"/>
    <n v="0.47829923955474141"/>
    <n v="1774.6418035169127"/>
    <n v="3.7207207698791596"/>
    <n v="0.47829881671744201"/>
    <n v="1774.6418035169127"/>
    <n v="3.7207207698791596"/>
    <n v="0.47829881671744201"/>
  </r>
  <r>
    <n v="5138"/>
    <x v="2"/>
    <x v="0"/>
    <x v="5"/>
    <s v="62-304.520 (3), F.A.C."/>
    <x v="5"/>
    <x v="5"/>
    <x v="1"/>
    <x v="94"/>
    <s v="Sewage Treatment"/>
    <n v="8340"/>
    <x v="0"/>
    <s v="Brevard County"/>
    <x v="0"/>
    <x v="1"/>
    <m/>
    <m/>
    <n v="0"/>
    <n v="1"/>
    <n v="118"/>
    <n v="29.521461151873847"/>
    <n v="210.59428241219618"/>
    <n v="29.376745852541731"/>
    <n v="100688.42733732222"/>
    <n v="210.59428241219618"/>
    <n v="29.37671988222252"/>
    <n v="100688.42733732222"/>
    <n v="210.59428241219618"/>
    <n v="29.37671988222252"/>
  </r>
  <r>
    <n v="5139"/>
    <x v="2"/>
    <x v="0"/>
    <x v="5"/>
    <s v="62-304.520 (3), F.A.C."/>
    <x v="5"/>
    <x v="5"/>
    <x v="1"/>
    <x v="109"/>
    <s v="Other treatment ponds"/>
    <n v="8360"/>
    <x v="0"/>
    <s v="Brevard County"/>
    <x v="0"/>
    <x v="1"/>
    <m/>
    <m/>
    <n v="0"/>
    <n v="1"/>
    <n v="216"/>
    <n v="112.29031476272804"/>
    <n v="872.93458054025507"/>
    <n v="127.07457883651335"/>
    <n v="425129.57099595363"/>
    <n v="872.93458054025507"/>
    <n v="127.07446649706672"/>
    <n v="425129.57099595363"/>
    <n v="872.93458054025507"/>
    <n v="127.07446649706672"/>
  </r>
  <r>
    <n v="5140"/>
    <x v="2"/>
    <x v="0"/>
    <x v="5"/>
    <s v="62-304.520 (3), F.A.C."/>
    <x v="5"/>
    <x v="5"/>
    <x v="1"/>
    <x v="25"/>
    <s v="Surface Water Collection Basin"/>
    <n v="8370"/>
    <x v="0"/>
    <s v="Brevard County"/>
    <x v="0"/>
    <x v="1"/>
    <m/>
    <m/>
    <n v="0"/>
    <n v="1"/>
    <n v="16"/>
    <n v="2.2894641959207052"/>
    <n v="2.3521004258496157"/>
    <n v="0.13967362346077844"/>
    <n v="3374.7449599365136"/>
    <n v="2.3521004258496157"/>
    <n v="0.139673499983229"/>
    <n v="3374.7449599365136"/>
    <n v="2.3521004258496157"/>
    <n v="0.139673499983229"/>
  </r>
  <r>
    <n v="5141"/>
    <x v="2"/>
    <x v="0"/>
    <x v="5"/>
    <s v="62-304.520 (3), F.A.C."/>
    <x v="5"/>
    <x v="5"/>
    <x v="37"/>
    <x v="5"/>
    <s v="Residential, Low Density-Less than two dwelling units/acre"/>
    <n v="1100"/>
    <x v="0"/>
    <s v="City of Edgewater        Volusia County"/>
    <x v="35"/>
    <x v="1"/>
    <m/>
    <m/>
    <n v="0"/>
    <n v="1"/>
    <n v="57"/>
    <n v="4.9791983463554104"/>
    <n v="34.145933392516767"/>
    <n v="4.5872400027052374"/>
    <n v="15113.661768138098"/>
    <n v="34.145933392516767"/>
    <n v="4.5872359473858415"/>
    <n v="15113.661768138098"/>
    <n v="34.145933392516767"/>
    <n v="4.5872359473858415"/>
  </r>
  <r>
    <n v="5142"/>
    <x v="2"/>
    <x v="0"/>
    <x v="5"/>
    <s v="62-304.520 (3), F.A.C."/>
    <x v="5"/>
    <x v="5"/>
    <x v="37"/>
    <x v="8"/>
    <s v="Residential, Medium Density-Two-five dwellingunits per acre"/>
    <n v="1200"/>
    <x v="0"/>
    <s v="City of Edgewater        Volusia County"/>
    <x v="35"/>
    <x v="1"/>
    <m/>
    <m/>
    <n v="0"/>
    <n v="1"/>
    <n v="157"/>
    <n v="20.887834174500949"/>
    <n v="199.78862135805798"/>
    <n v="27.4308415666667"/>
    <n v="71426.819194656404"/>
    <n v="199.78862135805798"/>
    <n v="27.4308173166114"/>
    <n v="71426.819194656404"/>
    <n v="199.78862135805798"/>
    <n v="27.4308173166114"/>
  </r>
  <r>
    <n v="5143"/>
    <x v="2"/>
    <x v="0"/>
    <x v="5"/>
    <s v="62-304.520 (3), F.A.C."/>
    <x v="5"/>
    <x v="5"/>
    <x v="37"/>
    <x v="62"/>
    <s v="Residential, High Density"/>
    <n v="1300"/>
    <x v="0"/>
    <s v="City of Edgewater        Volusia County"/>
    <x v="35"/>
    <x v="1"/>
    <m/>
    <m/>
    <n v="0"/>
    <n v="1"/>
    <n v="102"/>
    <n v="12.602998339695468"/>
    <n v="73.01416188922542"/>
    <n v="11.369416022289014"/>
    <n v="39838.367414788197"/>
    <n v="73.01416188922542"/>
    <n v="11.369405971231458"/>
    <n v="39838.367414788197"/>
    <n v="73.01416188922542"/>
    <n v="11.369405971231458"/>
  </r>
  <r>
    <n v="5144"/>
    <x v="2"/>
    <x v="0"/>
    <x v="5"/>
    <s v="62-304.520 (3), F.A.C."/>
    <x v="5"/>
    <x v="5"/>
    <x v="37"/>
    <x v="80"/>
    <s v="Fixed Single Family Units"/>
    <n v="1310"/>
    <x v="0"/>
    <s v="City of Edgewater        Volusia County"/>
    <x v="35"/>
    <x v="1"/>
    <m/>
    <m/>
    <n v="0"/>
    <n v="1"/>
    <n v="254"/>
    <n v="13.30236234434687"/>
    <n v="80.098409119150986"/>
    <n v="12.727018663800028"/>
    <n v="40211.03387652235"/>
    <n v="80.098409119150986"/>
    <n v="12.727007412562763"/>
    <n v="40211.03387652235"/>
    <n v="80.098409119150986"/>
    <n v="12.727007412562763"/>
  </r>
  <r>
    <n v="5145"/>
    <x v="2"/>
    <x v="0"/>
    <x v="5"/>
    <s v="62-304.520 (3), F.A.C."/>
    <x v="5"/>
    <x v="5"/>
    <x v="37"/>
    <x v="63"/>
    <s v="Mobile Home Units"/>
    <n v="1320"/>
    <x v="0"/>
    <s v="City of Edgewater        Volusia County"/>
    <x v="35"/>
    <x v="1"/>
    <m/>
    <m/>
    <n v="0"/>
    <n v="1"/>
    <n v="39"/>
    <n v="9.2815592722284155"/>
    <n v="87.255540518779597"/>
    <n v="16.097818546959466"/>
    <n v="31389.827767314262"/>
    <n v="87.255540518779597"/>
    <n v="16.097804315788707"/>
    <n v="31389.827767314262"/>
    <n v="87.255540518779597"/>
    <n v="16.097804315788707"/>
  </r>
  <r>
    <n v="5146"/>
    <x v="2"/>
    <x v="0"/>
    <x v="5"/>
    <s v="62-304.520 (3), F.A.C."/>
    <x v="5"/>
    <x v="5"/>
    <x v="37"/>
    <x v="11"/>
    <s v="Commercial and Services"/>
    <n v="1400"/>
    <x v="0"/>
    <s v="City of Edgewater        Volusia County"/>
    <x v="35"/>
    <x v="1"/>
    <m/>
    <m/>
    <n v="0"/>
    <n v="1"/>
    <n v="1154"/>
    <n v="129.66607432350034"/>
    <n v="1156.2897841302761"/>
    <n v="155.09426002829588"/>
    <n v="431831.8664842986"/>
    <n v="1156.2897841302761"/>
    <n v="155.09412291823389"/>
    <n v="431831.8664842986"/>
    <n v="1156.2897841302761"/>
    <n v="155.09412291823389"/>
  </r>
  <r>
    <n v="5147"/>
    <x v="2"/>
    <x v="0"/>
    <x v="5"/>
    <s v="62-304.520 (3), F.A.C."/>
    <x v="5"/>
    <x v="5"/>
    <x v="37"/>
    <x v="64"/>
    <s v="Retail Sales and Services"/>
    <n v="1410"/>
    <x v="0"/>
    <s v="City of Edgewater        Volusia County"/>
    <x v="35"/>
    <x v="1"/>
    <m/>
    <m/>
    <n v="0"/>
    <n v="1"/>
    <n v="23"/>
    <n v="5.6960141811820453"/>
    <n v="47.029098437314424"/>
    <n v="6.8111697935679425"/>
    <n v="19702.868161962109"/>
    <n v="47.029098437314424"/>
    <n v="6.811163772198034"/>
    <n v="19702.868161962109"/>
    <n v="47.029098437314424"/>
    <n v="6.811163772198034"/>
  </r>
  <r>
    <n v="5148"/>
    <x v="2"/>
    <x v="0"/>
    <x v="5"/>
    <s v="62-304.520 (3), F.A.C."/>
    <x v="5"/>
    <x v="5"/>
    <x v="37"/>
    <x v="68"/>
    <s v="Other Light Industrial"/>
    <n v="1550"/>
    <x v="0"/>
    <s v="City of Edgewater        Volusia County"/>
    <x v="35"/>
    <x v="1"/>
    <m/>
    <m/>
    <n v="0"/>
    <n v="1"/>
    <n v="16"/>
    <n v="2.3805785180654309"/>
    <n v="13.682160676646721"/>
    <n v="1.9018232024762556"/>
    <n v="6420.9229887707988"/>
    <n v="13.682160676646721"/>
    <n v="1.9018215211819454"/>
    <n v="6420.9229887707988"/>
    <n v="13.682160676646721"/>
    <n v="1.9018215211819454"/>
  </r>
  <r>
    <n v="5149"/>
    <x v="2"/>
    <x v="0"/>
    <x v="5"/>
    <s v="62-304.520 (3), F.A.C."/>
    <x v="5"/>
    <x v="5"/>
    <x v="37"/>
    <x v="70"/>
    <s v="Educational Facilities"/>
    <n v="1710"/>
    <x v="0"/>
    <s v="City of Edgewater        Volusia County"/>
    <x v="35"/>
    <x v="1"/>
    <m/>
    <m/>
    <n v="0"/>
    <n v="1"/>
    <n v="57"/>
    <n v="15.879680483487551"/>
    <n v="116.90331622974621"/>
    <n v="15.483700823548602"/>
    <n v="53728.568763070958"/>
    <n v="116.90331622974621"/>
    <n v="15.483687135284598"/>
    <n v="53728.568763070958"/>
    <n v="116.90331622974621"/>
    <n v="15.483687135284598"/>
  </r>
  <r>
    <n v="5150"/>
    <x v="2"/>
    <x v="0"/>
    <x v="5"/>
    <s v="62-304.520 (3), F.A.C."/>
    <x v="5"/>
    <x v="5"/>
    <x v="37"/>
    <x v="14"/>
    <s v="Governmental"/>
    <n v="1750"/>
    <x v="0"/>
    <s v="City of Edgewater        Volusia County"/>
    <x v="35"/>
    <x v="1"/>
    <m/>
    <m/>
    <n v="0"/>
    <n v="1"/>
    <n v="200"/>
    <n v="89.275621812878569"/>
    <n v="621.01669459225513"/>
    <n v="83.376651561624584"/>
    <n v="298089.34045595222"/>
    <n v="621.01669459225513"/>
    <n v="83.376577853043599"/>
    <n v="298089.34045595222"/>
    <n v="621.01669459225513"/>
    <n v="83.376577853043599"/>
  </r>
  <r>
    <n v="5151"/>
    <x v="2"/>
    <x v="0"/>
    <x v="5"/>
    <s v="62-304.520 (3), F.A.C."/>
    <x v="5"/>
    <x v="5"/>
    <x v="37"/>
    <x v="75"/>
    <s v="Disturbed land"/>
    <n v="7400"/>
    <x v="0"/>
    <s v="City of Edgewater        Volusia County"/>
    <x v="35"/>
    <x v="1"/>
    <m/>
    <m/>
    <n v="0"/>
    <n v="1"/>
    <n v="68"/>
    <n v="23.328074986031904"/>
    <n v="54.268054756334699"/>
    <n v="4.1483904374940259"/>
    <n v="22818.939456344415"/>
    <n v="54.268054756334699"/>
    <n v="4.1483867701367094"/>
    <n v="22818.939456344415"/>
    <n v="54.268054756334699"/>
    <n v="4.1483867701367094"/>
  </r>
  <r>
    <n v="5152"/>
    <x v="2"/>
    <x v="0"/>
    <x v="5"/>
    <s v="62-304.520 (3), F.A.C."/>
    <x v="5"/>
    <x v="5"/>
    <x v="37"/>
    <x v="93"/>
    <s v="Rural land in transition without positive indicators of intended activity"/>
    <n v="7410"/>
    <x v="0"/>
    <s v="City of Edgewater        Volusia County"/>
    <x v="35"/>
    <x v="1"/>
    <m/>
    <m/>
    <n v="0"/>
    <n v="1"/>
    <n v="159"/>
    <n v="53.853640203263581"/>
    <n v="135.54648866417349"/>
    <n v="12.875232894521252"/>
    <n v="62332.219568784174"/>
    <n v="135.54648866417349"/>
    <n v="12.875221512256189"/>
    <n v="62332.219568784174"/>
    <n v="135.54648866417349"/>
    <n v="12.875221512256189"/>
  </r>
  <r>
    <n v="5153"/>
    <x v="2"/>
    <x v="0"/>
    <x v="5"/>
    <s v="62-304.520 (3), F.A.C."/>
    <x v="5"/>
    <x v="5"/>
    <x v="37"/>
    <x v="18"/>
    <s v="Spoil areas"/>
    <n v="7430"/>
    <x v="0"/>
    <s v="City of Edgewater        Volusia County"/>
    <x v="35"/>
    <x v="1"/>
    <m/>
    <m/>
    <n v="0"/>
    <n v="1"/>
    <n v="61"/>
    <n v="7.989953827172112"/>
    <n v="11.661918600599634"/>
    <n v="1.1118487071056835"/>
    <n v="8567.8478985855236"/>
    <n v="11.661918600599634"/>
    <n v="1.1118477241831382"/>
    <n v="8567.8478985855236"/>
    <n v="11.661918600599634"/>
    <n v="1.1118477241831382"/>
  </r>
  <r>
    <n v="5154"/>
    <x v="2"/>
    <x v="0"/>
    <x v="5"/>
    <s v="62-304.520 (3), F.A.C."/>
    <x v="5"/>
    <x v="5"/>
    <x v="37"/>
    <x v="76"/>
    <s v="Airports"/>
    <n v="8110"/>
    <x v="0"/>
    <s v="City of Edgewater        Volusia County"/>
    <x v="35"/>
    <x v="1"/>
    <m/>
    <m/>
    <n v="0"/>
    <n v="1"/>
    <n v="1"/>
    <n v="1.4217283364074001E-2"/>
    <n v="6.0049633525292426E-2"/>
    <n v="9.6218811788455431E-3"/>
    <n v="27.684539041484893"/>
    <n v="6.0049633525292426E-2"/>
    <n v="9.6218726726847396E-3"/>
    <n v="27.684539041484893"/>
    <n v="6.0049633525292426E-2"/>
    <n v="9.6218726726847396E-3"/>
  </r>
  <r>
    <n v="5155"/>
    <x v="2"/>
    <x v="0"/>
    <x v="5"/>
    <s v="62-304.520 (3), F.A.C."/>
    <x v="5"/>
    <x v="5"/>
    <x v="37"/>
    <x v="20"/>
    <s v="Roads and Highways"/>
    <n v="8140"/>
    <x v="0"/>
    <s v="City of Edgewater        Volusia County"/>
    <x v="35"/>
    <x v="1"/>
    <m/>
    <m/>
    <n v="0"/>
    <n v="1"/>
    <n v="122"/>
    <n v="6.5809245135096299"/>
    <n v="38.070306869206945"/>
    <n v="4.7942147644161492"/>
    <n v="16141.020720942675"/>
    <n v="38.070306869206945"/>
    <n v="4.7942105261220798"/>
    <n v="16141.020720942675"/>
    <n v="38.070306869206945"/>
    <n v="4.7942105261220798"/>
  </r>
  <r>
    <n v="5156"/>
    <x v="2"/>
    <x v="0"/>
    <x v="5"/>
    <s v="62-304.520 (3), F.A.C."/>
    <x v="5"/>
    <x v="5"/>
    <x v="37"/>
    <x v="108"/>
    <s v="Utilities"/>
    <n v="8300"/>
    <x v="0"/>
    <s v="City of Edgewater        Volusia County"/>
    <x v="35"/>
    <x v="1"/>
    <m/>
    <m/>
    <n v="0"/>
    <n v="1"/>
    <n v="2"/>
    <n v="0.22789908336288539"/>
    <n v="1.8733399447524293"/>
    <n v="0.26584689477214424"/>
    <n v="804.73989025982701"/>
    <n v="1.8733399447524293"/>
    <n v="0.26584665975194349"/>
    <n v="804.73989025982701"/>
    <n v="1.8733399447524293"/>
    <n v="0.26584665975194349"/>
  </r>
  <r>
    <n v="5157"/>
    <x v="2"/>
    <x v="0"/>
    <x v="5"/>
    <s v="62-304.520 (3), F.A.C."/>
    <x v="5"/>
    <x v="5"/>
    <x v="37"/>
    <x v="22"/>
    <s v="Electrical power transmission lines"/>
    <n v="8320"/>
    <x v="0"/>
    <s v="City of Edgewater        Volusia County"/>
    <x v="35"/>
    <x v="1"/>
    <m/>
    <m/>
    <n v="0"/>
    <n v="1"/>
    <n v="42"/>
    <n v="12.646595631366884"/>
    <n v="32.039310837032325"/>
    <n v="2.7819975911379706"/>
    <n v="12775.507509401024"/>
    <n v="32.039310837032325"/>
    <n v="2.7819951317312741"/>
    <n v="12775.507509401024"/>
    <n v="32.039310837032325"/>
    <n v="2.7819951317312741"/>
  </r>
  <r>
    <n v="5158"/>
    <x v="2"/>
    <x v="0"/>
    <x v="5"/>
    <s v="62-304.520 (3), F.A.C."/>
    <x v="5"/>
    <x v="5"/>
    <x v="37"/>
    <x v="25"/>
    <s v="Surface Water Collection Basin"/>
    <n v="8370"/>
    <x v="0"/>
    <s v="City of Edgewater        Volusia County"/>
    <x v="35"/>
    <x v="1"/>
    <m/>
    <m/>
    <n v="0"/>
    <n v="1"/>
    <n v="26"/>
    <n v="1.0533090065803825"/>
    <n v="1.4975321901887342"/>
    <n v="0.20541371428332036"/>
    <n v="1620.5336582168241"/>
    <n v="1.4975321901887342"/>
    <n v="0.20541353268867585"/>
    <n v="1620.5336582168241"/>
    <n v="1.4975321901887342"/>
    <n v="0.20541353268867585"/>
  </r>
  <r>
    <n v="5159"/>
    <x v="2"/>
    <x v="0"/>
    <x v="5"/>
    <s v="62-304.520 (3), F.A.C."/>
    <x v="5"/>
    <x v="5"/>
    <x v="38"/>
    <x v="5"/>
    <s v="Residential, Low Density-Less than two dwelling units/acre"/>
    <n v="1100"/>
    <x v="0"/>
    <s v="City of Oak Hill                      Volusia County"/>
    <x v="36"/>
    <x v="1"/>
    <m/>
    <m/>
    <n v="0"/>
    <n v="1"/>
    <n v="22"/>
    <n v="2.5987862905891155"/>
    <n v="19.706617667902442"/>
    <n v="2.6532286682696435"/>
    <n v="8085.2770918659253"/>
    <n v="19.706617667902442"/>
    <n v="2.6532263227002693"/>
    <n v="8085.2770918659253"/>
    <n v="19.706617667902442"/>
    <n v="2.6532263227002693"/>
  </r>
  <r>
    <n v="5160"/>
    <x v="2"/>
    <x v="0"/>
    <x v="5"/>
    <s v="62-304.520 (3), F.A.C."/>
    <x v="5"/>
    <x v="5"/>
    <x v="38"/>
    <x v="8"/>
    <s v="Residential, Medium Density-Two-five dwellingunits per acre"/>
    <n v="1200"/>
    <x v="0"/>
    <s v="City of Oak Hill                      Volusia County"/>
    <x v="36"/>
    <x v="1"/>
    <m/>
    <m/>
    <n v="0"/>
    <n v="1"/>
    <n v="18"/>
    <n v="2.4595036672885366"/>
    <n v="19.37926387311936"/>
    <n v="2.6517619122438418"/>
    <n v="7546.7859672072809"/>
    <n v="19.37926387311936"/>
    <n v="2.6517595679711392"/>
    <n v="7546.7859672072809"/>
    <n v="19.37926387311936"/>
    <n v="2.6517595679711392"/>
  </r>
  <r>
    <n v="5161"/>
    <x v="2"/>
    <x v="0"/>
    <x v="5"/>
    <s v="62-304.520 (3), F.A.C."/>
    <x v="5"/>
    <x v="5"/>
    <x v="38"/>
    <x v="63"/>
    <s v="Mobile Home Units"/>
    <n v="1320"/>
    <x v="0"/>
    <s v="City of Oak Hill                      Volusia County"/>
    <x v="36"/>
    <x v="1"/>
    <m/>
    <m/>
    <n v="0"/>
    <n v="1"/>
    <n v="5"/>
    <n v="0.30457737655437417"/>
    <n v="2.6755851346437405"/>
    <n v="0.44688062262394135"/>
    <n v="1051.7417476375535"/>
    <n v="2.6755851346437405"/>
    <n v="0.44688022756206369"/>
    <n v="1051.7417476375535"/>
    <n v="2.6755851346437405"/>
    <n v="0.44688022756206369"/>
  </r>
  <r>
    <n v="5162"/>
    <x v="2"/>
    <x v="0"/>
    <x v="5"/>
    <s v="62-304.520 (3), F.A.C."/>
    <x v="5"/>
    <x v="5"/>
    <x v="38"/>
    <x v="11"/>
    <s v="Commercial and Services"/>
    <n v="1400"/>
    <x v="0"/>
    <s v="City of Oak Hill                      Volusia County"/>
    <x v="36"/>
    <x v="1"/>
    <m/>
    <m/>
    <n v="0"/>
    <n v="1"/>
    <n v="117"/>
    <n v="33.08034990536482"/>
    <n v="327.65452084288546"/>
    <n v="42.876998122038337"/>
    <n v="108870.78458710443"/>
    <n v="327.65452084288546"/>
    <n v="42.876960216909779"/>
    <n v="108870.78458710443"/>
    <n v="327.65452084288546"/>
    <n v="42.876960216909779"/>
  </r>
  <r>
    <n v="5163"/>
    <x v="2"/>
    <x v="0"/>
    <x v="5"/>
    <s v="62-304.520 (3), F.A.C."/>
    <x v="5"/>
    <x v="5"/>
    <x v="38"/>
    <x v="74"/>
    <s v="Community Recreational Facilities"/>
    <n v="1860"/>
    <x v="0"/>
    <s v="City of Oak Hill                      Volusia County"/>
    <x v="36"/>
    <x v="1"/>
    <m/>
    <m/>
    <n v="0"/>
    <n v="1"/>
    <n v="2"/>
    <n v="0.1841020325394036"/>
    <n v="1.6485261608194874"/>
    <n v="0.22037056221099874"/>
    <n v="627.90061246768425"/>
    <n v="1.6485261608194874"/>
    <n v="0.22037036739385049"/>
    <n v="627.90061246768425"/>
    <n v="1.6485261608194874"/>
    <n v="0.22037036739385049"/>
  </r>
  <r>
    <n v="5164"/>
    <x v="2"/>
    <x v="0"/>
    <x v="5"/>
    <s v="62-304.520 (3), F.A.C."/>
    <x v="5"/>
    <x v="5"/>
    <x v="39"/>
    <x v="5"/>
    <s v="Residential, Low Density-Less than two dwelling units/acre"/>
    <n v="1100"/>
    <x v="0"/>
    <s v="City of Titusville                              Brevard County"/>
    <x v="38"/>
    <x v="1"/>
    <m/>
    <m/>
    <n v="0"/>
    <n v="1"/>
    <n v="186"/>
    <n v="33.127013718201141"/>
    <n v="283.34466872266017"/>
    <n v="40.523594950196511"/>
    <n v="129243.73346832101"/>
    <n v="283.34466872266017"/>
    <n v="40.523559125578579"/>
    <n v="129243.73346832101"/>
    <n v="283.34466872266017"/>
    <n v="40.523559125578579"/>
  </r>
  <r>
    <n v="5165"/>
    <x v="2"/>
    <x v="0"/>
    <x v="5"/>
    <s v="62-304.520 (3), F.A.C."/>
    <x v="5"/>
    <x v="5"/>
    <x v="39"/>
    <x v="6"/>
    <s v="Residential, Rural &lt; or = 0.5 dwelling units/acre"/>
    <n v="1180"/>
    <x v="0"/>
    <s v="City of Titusville                              Brevard County"/>
    <x v="38"/>
    <x v="1"/>
    <m/>
    <m/>
    <n v="0"/>
    <n v="1"/>
    <n v="2"/>
    <n v="1.0580408804113029E-2"/>
    <n v="5.1990895815888297E-2"/>
    <n v="7.1141210669175862E-3"/>
    <n v="26.344065192080464"/>
    <n v="5.1990895815888297E-2"/>
    <n v="7.1141147777255961E-3"/>
    <n v="26.344065192080464"/>
    <n v="5.1990895815888297E-2"/>
    <n v="7.1141147777255961E-3"/>
  </r>
  <r>
    <n v="5166"/>
    <x v="2"/>
    <x v="0"/>
    <x v="5"/>
    <s v="62-304.520 (3), F.A.C."/>
    <x v="5"/>
    <x v="5"/>
    <x v="39"/>
    <x v="8"/>
    <s v="Residential, Medium Density-Two-five dwellingunits per acre"/>
    <n v="1200"/>
    <x v="0"/>
    <s v="City of Titusville                              Brevard County"/>
    <x v="38"/>
    <x v="1"/>
    <m/>
    <m/>
    <n v="0"/>
    <n v="1"/>
    <n v="608"/>
    <n v="91.422352027617819"/>
    <n v="912.39013691160835"/>
    <n v="136.08980233946255"/>
    <n v="364000.64494079497"/>
    <n v="912.39013691160835"/>
    <n v="136.08968203016701"/>
    <n v="364000.64494079497"/>
    <n v="912.39013691160835"/>
    <n v="136.08968203016701"/>
  </r>
  <r>
    <n v="5167"/>
    <x v="2"/>
    <x v="0"/>
    <x v="5"/>
    <s v="62-304.520 (3), F.A.C."/>
    <x v="5"/>
    <x v="5"/>
    <x v="39"/>
    <x v="9"/>
    <s v="Fixed Single Family Units"/>
    <n v="1210"/>
    <x v="0"/>
    <s v="City of Titusville                              Brevard County"/>
    <x v="38"/>
    <x v="1"/>
    <m/>
    <m/>
    <n v="0"/>
    <n v="1"/>
    <n v="2948"/>
    <n v="262.37656688909482"/>
    <n v="2630.8090522087728"/>
    <n v="392.22502325557781"/>
    <n v="1046578.3730646063"/>
    <n v="2630.8090522087728"/>
    <n v="392.22467651162134"/>
    <n v="1046578.3730646063"/>
    <n v="2630.8090522087728"/>
    <n v="392.22467651162134"/>
  </r>
  <r>
    <n v="5168"/>
    <x v="2"/>
    <x v="0"/>
    <x v="5"/>
    <s v="62-304.520 (3), F.A.C."/>
    <x v="5"/>
    <x v="5"/>
    <x v="39"/>
    <x v="62"/>
    <s v="Residential, High Density"/>
    <n v="1300"/>
    <x v="0"/>
    <s v="City of Titusville                              Brevard County"/>
    <x v="38"/>
    <x v="1"/>
    <m/>
    <m/>
    <n v="0"/>
    <n v="1"/>
    <n v="221"/>
    <n v="31.364800436936491"/>
    <n v="341.06540464142421"/>
    <n v="61.016187023189552"/>
    <n v="125686.2289353446"/>
    <n v="341.06540464142421"/>
    <n v="61.016133082230198"/>
    <n v="125686.2289353446"/>
    <n v="341.06540464142421"/>
    <n v="61.016133082230198"/>
  </r>
  <r>
    <n v="5169"/>
    <x v="2"/>
    <x v="0"/>
    <x v="5"/>
    <s v="62-304.520 (3), F.A.C."/>
    <x v="5"/>
    <x v="5"/>
    <x v="39"/>
    <x v="80"/>
    <s v="Fixed Single Family Units"/>
    <n v="1310"/>
    <x v="0"/>
    <s v="City of Titusville                              Brevard County"/>
    <x v="38"/>
    <x v="1"/>
    <m/>
    <m/>
    <n v="0"/>
    <n v="1"/>
    <n v="4"/>
    <n v="0.41743218129729759"/>
    <n v="4.5650231423917038"/>
    <n v="0.81123672710174288"/>
    <n v="1674.4845641909351"/>
    <n v="4.5650231423917038"/>
    <n v="0.81123600993324718"/>
    <n v="1674.4845641909351"/>
    <n v="4.5650231423917038"/>
    <n v="0.81123600993324718"/>
  </r>
  <r>
    <n v="5170"/>
    <x v="2"/>
    <x v="0"/>
    <x v="5"/>
    <s v="62-304.520 (3), F.A.C."/>
    <x v="5"/>
    <x v="5"/>
    <x v="39"/>
    <x v="63"/>
    <s v="Mobile Home Units"/>
    <n v="1320"/>
    <x v="0"/>
    <s v="City of Titusville                              Brevard County"/>
    <x v="38"/>
    <x v="1"/>
    <m/>
    <m/>
    <n v="0"/>
    <n v="1"/>
    <n v="133"/>
    <n v="28.228843763475531"/>
    <n v="312.57293545127328"/>
    <n v="57.247548766646709"/>
    <n v="112617.68181474938"/>
    <n v="312.57293545127328"/>
    <n v="57.247498157327264"/>
    <n v="112617.68181474938"/>
    <n v="312.57293545127328"/>
    <n v="57.247498157327264"/>
  </r>
  <r>
    <n v="5171"/>
    <x v="2"/>
    <x v="0"/>
    <x v="5"/>
    <s v="62-304.520 (3), F.A.C."/>
    <x v="5"/>
    <x v="5"/>
    <x v="39"/>
    <x v="10"/>
    <s v="Residential, High density; Multiple Dwelling Units, Low Rise &lt;Two stories or less&gt;"/>
    <n v="1330"/>
    <x v="0"/>
    <s v="City of Titusville                              Brevard County"/>
    <x v="38"/>
    <x v="1"/>
    <m/>
    <m/>
    <n v="0"/>
    <n v="1"/>
    <n v="308"/>
    <n v="22.931836051377608"/>
    <n v="244.98920670838191"/>
    <n v="42.848640267270021"/>
    <n v="91270.21641882087"/>
    <n v="244.98920670838191"/>
    <n v="42.848602387211102"/>
    <n v="91270.21641882087"/>
    <n v="244.98920670838191"/>
    <n v="42.848602387211102"/>
  </r>
  <r>
    <n v="5172"/>
    <x v="2"/>
    <x v="0"/>
    <x v="5"/>
    <s v="62-304.520 (3), F.A.C."/>
    <x v="5"/>
    <x v="5"/>
    <x v="39"/>
    <x v="81"/>
    <s v="Residential, High density; Multiple Dwelling Units, High Rise &lt;Three stories or more&gt;"/>
    <n v="1340"/>
    <x v="0"/>
    <s v="City of Titusville                              Brevard County"/>
    <x v="38"/>
    <x v="1"/>
    <m/>
    <m/>
    <n v="0"/>
    <n v="1"/>
    <n v="41"/>
    <n v="9.188826309415699"/>
    <n v="104.39553211376767"/>
    <n v="19.254608147263973"/>
    <n v="36904.928491765713"/>
    <n v="104.39553211376767"/>
    <n v="19.254591125354111"/>
    <n v="36904.928491765713"/>
    <n v="104.39553211376767"/>
    <n v="19.254591125354111"/>
  </r>
  <r>
    <n v="5173"/>
    <x v="2"/>
    <x v="0"/>
    <x v="5"/>
    <s v="62-304.520 (3), F.A.C."/>
    <x v="5"/>
    <x v="5"/>
    <x v="39"/>
    <x v="89"/>
    <s v="Residential, High density; Mixed Units &lt;Fixed and mobile Homes&gt;"/>
    <n v="1350"/>
    <x v="0"/>
    <s v="City of Titusville                              Brevard County"/>
    <x v="38"/>
    <x v="1"/>
    <m/>
    <m/>
    <n v="0"/>
    <n v="1"/>
    <n v="4"/>
    <n v="0.44034508811387385"/>
    <n v="4.900804192058378"/>
    <n v="0.89537891538485914"/>
    <n v="1768.5751918945825"/>
    <n v="4.900804192058378"/>
    <n v="0.89537812383101256"/>
    <n v="1768.5751918945825"/>
    <n v="4.900804192058378"/>
    <n v="0.89537812383101256"/>
  </r>
  <r>
    <n v="5174"/>
    <x v="2"/>
    <x v="0"/>
    <x v="5"/>
    <s v="62-304.520 (3), F.A.C."/>
    <x v="5"/>
    <x v="5"/>
    <x v="39"/>
    <x v="11"/>
    <s v="Commercial and Services"/>
    <n v="1400"/>
    <x v="0"/>
    <s v="City of Titusville                              Brevard County"/>
    <x v="38"/>
    <x v="1"/>
    <m/>
    <m/>
    <n v="0"/>
    <n v="1"/>
    <n v="283"/>
    <n v="30.02609461152516"/>
    <n v="315.91067434338049"/>
    <n v="42.824563032504464"/>
    <n v="118208.58607138399"/>
    <n v="315.91067434338049"/>
    <n v="42.824525173730848"/>
    <n v="118208.58607138399"/>
    <n v="315.91067434338049"/>
    <n v="42.824525173730848"/>
  </r>
  <r>
    <n v="5175"/>
    <x v="2"/>
    <x v="0"/>
    <x v="5"/>
    <s v="62-304.520 (3), F.A.C."/>
    <x v="5"/>
    <x v="5"/>
    <x v="39"/>
    <x v="64"/>
    <s v="Retail Sales and Services"/>
    <n v="1410"/>
    <x v="0"/>
    <s v="City of Titusville                              Brevard County"/>
    <x v="38"/>
    <x v="1"/>
    <m/>
    <m/>
    <n v="0"/>
    <n v="1"/>
    <n v="330"/>
    <n v="59.354670779538033"/>
    <n v="649.80600219277369"/>
    <n v="88.630197704884083"/>
    <n v="237538.41200225434"/>
    <n v="649.80600219277369"/>
    <n v="88.630119351939939"/>
    <n v="237538.41200225434"/>
    <n v="649.80600219277369"/>
    <n v="88.630119351939939"/>
  </r>
  <r>
    <n v="5176"/>
    <x v="2"/>
    <x v="0"/>
    <x v="5"/>
    <s v="62-304.520 (3), F.A.C."/>
    <x v="5"/>
    <x v="5"/>
    <x v="39"/>
    <x v="65"/>
    <s v="Wholesale Sales and Services &lt;Excluding warehouses associated with industrial use&gt;"/>
    <n v="1420"/>
    <x v="0"/>
    <s v="City of Titusville                              Brevard County"/>
    <x v="38"/>
    <x v="1"/>
    <m/>
    <m/>
    <n v="0"/>
    <n v="1"/>
    <n v="157"/>
    <n v="22.331094845046358"/>
    <n v="244.84206473417132"/>
    <n v="33.121592408442922"/>
    <n v="89192.264502319609"/>
    <n v="244.84206473417132"/>
    <n v="33.121563127516708"/>
    <n v="89192.264502319609"/>
    <n v="244.84206473417132"/>
    <n v="33.121563127516708"/>
  </r>
  <r>
    <n v="5177"/>
    <x v="2"/>
    <x v="0"/>
    <x v="5"/>
    <s v="62-304.520 (3), F.A.C."/>
    <x v="5"/>
    <x v="5"/>
    <x v="39"/>
    <x v="66"/>
    <s v="Professional Services"/>
    <n v="1430"/>
    <x v="0"/>
    <s v="City of Titusville                              Brevard County"/>
    <x v="38"/>
    <x v="1"/>
    <m/>
    <m/>
    <n v="0"/>
    <n v="1"/>
    <n v="194"/>
    <n v="30.251379994461715"/>
    <n v="315.00886698267601"/>
    <n v="42.21158332505982"/>
    <n v="120714.57054286028"/>
    <n v="315.00886698267601"/>
    <n v="42.211546008186822"/>
    <n v="120714.57054286028"/>
    <n v="315.00886698267601"/>
    <n v="42.211546008186822"/>
  </r>
  <r>
    <n v="5178"/>
    <x v="2"/>
    <x v="0"/>
    <x v="5"/>
    <s v="62-304.520 (3), F.A.C."/>
    <x v="5"/>
    <x v="5"/>
    <x v="39"/>
    <x v="67"/>
    <s v="Tourist Services"/>
    <n v="1450"/>
    <x v="0"/>
    <s v="City of Titusville                              Brevard County"/>
    <x v="38"/>
    <x v="1"/>
    <m/>
    <m/>
    <n v="0"/>
    <n v="1"/>
    <n v="4"/>
    <n v="0.72868243333342197"/>
    <n v="8.8518987619726861"/>
    <n v="1.1674540091442069"/>
    <n v="2946.6460315843051"/>
    <n v="8.8518987619726861"/>
    <n v="1.1674529770641568"/>
    <n v="2946.6460315843051"/>
    <n v="8.8518987619726861"/>
    <n v="1.1674529770641568"/>
  </r>
  <r>
    <n v="5179"/>
    <x v="2"/>
    <x v="0"/>
    <x v="5"/>
    <s v="62-304.520 (3), F.A.C."/>
    <x v="5"/>
    <x v="5"/>
    <x v="39"/>
    <x v="105"/>
    <s v="Cemeteries"/>
    <n v="1480"/>
    <x v="0"/>
    <s v="City of Titusville                              Brevard County"/>
    <x v="38"/>
    <x v="1"/>
    <m/>
    <m/>
    <n v="0"/>
    <n v="1"/>
    <n v="79"/>
    <n v="31.573647416800306"/>
    <n v="255.41928089593162"/>
    <n v="35.720612267496165"/>
    <n v="124153.26292701693"/>
    <n v="255.41928089593162"/>
    <n v="35.720580688923519"/>
    <n v="124153.26292701693"/>
    <n v="255.41928089593162"/>
    <n v="35.720580688923519"/>
  </r>
  <r>
    <n v="5180"/>
    <x v="2"/>
    <x v="0"/>
    <x v="5"/>
    <s v="62-304.520 (3), F.A.C."/>
    <x v="5"/>
    <x v="5"/>
    <x v="39"/>
    <x v="106"/>
    <s v="Timber Processing"/>
    <n v="1520"/>
    <x v="0"/>
    <s v="City of Titusville                              Brevard County"/>
    <x v="38"/>
    <x v="1"/>
    <m/>
    <m/>
    <n v="0"/>
    <n v="1"/>
    <n v="13"/>
    <n v="4.7704187480884848"/>
    <n v="38.612167605117037"/>
    <n v="5.7679884681649343"/>
    <n v="18329.747825868526"/>
    <n v="38.612167605117037"/>
    <n v="5.7679833690126205"/>
    <n v="18329.747825868526"/>
    <n v="38.612167605117037"/>
    <n v="5.7679833690126205"/>
  </r>
  <r>
    <n v="5181"/>
    <x v="2"/>
    <x v="0"/>
    <x v="5"/>
    <s v="62-304.520 (3), F.A.C."/>
    <x v="5"/>
    <x v="5"/>
    <x v="39"/>
    <x v="68"/>
    <s v="Other Light Industrial"/>
    <n v="1550"/>
    <x v="0"/>
    <s v="City of Titusville                              Brevard County"/>
    <x v="38"/>
    <x v="1"/>
    <m/>
    <m/>
    <n v="0"/>
    <n v="1"/>
    <n v="112"/>
    <n v="14.373095669788157"/>
    <n v="102.16794522169479"/>
    <n v="14.343218459467773"/>
    <n v="47847.870016876099"/>
    <n v="102.16794522169479"/>
    <n v="14.343205779439696"/>
    <n v="47847.870016876099"/>
    <n v="102.16794522169479"/>
    <n v="14.343205779439696"/>
  </r>
  <r>
    <n v="5182"/>
    <x v="2"/>
    <x v="0"/>
    <x v="5"/>
    <s v="62-304.520 (3), F.A.C."/>
    <x v="5"/>
    <x v="5"/>
    <x v="39"/>
    <x v="91"/>
    <s v="Other Heavy Industrial"/>
    <n v="1560"/>
    <x v="0"/>
    <s v="City of Titusville                              Brevard County"/>
    <x v="38"/>
    <x v="1"/>
    <m/>
    <m/>
    <n v="0"/>
    <n v="1"/>
    <n v="39"/>
    <n v="14.228778566237875"/>
    <n v="112.31529038695204"/>
    <n v="15.76480727268096"/>
    <n v="55475.05885185775"/>
    <n v="112.31529038695204"/>
    <n v="15.764793335906639"/>
    <n v="55475.05885185775"/>
    <n v="112.31529038695204"/>
    <n v="15.764793335906639"/>
  </r>
  <r>
    <n v="5183"/>
    <x v="2"/>
    <x v="0"/>
    <x v="5"/>
    <s v="62-304.520 (3), F.A.C."/>
    <x v="5"/>
    <x v="5"/>
    <x v="39"/>
    <x v="146"/>
    <s v="Prestressed concrete plants"/>
    <n v="1562"/>
    <x v="0"/>
    <s v="City of Titusville                              Brevard County"/>
    <x v="38"/>
    <x v="1"/>
    <m/>
    <m/>
    <n v="0"/>
    <n v="1"/>
    <n v="1"/>
    <n v="1.8870954359227101E-4"/>
    <n v="2.1668276630063712E-3"/>
    <n v="2.8973424788810272E-4"/>
    <n v="0.76227433690255786"/>
    <n v="2.1668276630063712E-3"/>
    <n v="2.8973399175044303E-4"/>
    <n v="0.76227433690255786"/>
    <n v="2.1668276630063712E-3"/>
    <n v="2.8973399175044303E-4"/>
  </r>
  <r>
    <n v="5184"/>
    <x v="2"/>
    <x v="0"/>
    <x v="5"/>
    <s v="62-304.520 (3), F.A.C."/>
    <x v="5"/>
    <x v="5"/>
    <x v="39"/>
    <x v="69"/>
    <s v="Institutional (Educational,religious,health and military facilities)"/>
    <n v="1700"/>
    <x v="0"/>
    <s v="City of Titusville                              Brevard County"/>
    <x v="38"/>
    <x v="1"/>
    <m/>
    <m/>
    <n v="0"/>
    <n v="1"/>
    <n v="389"/>
    <n v="118.89295953286694"/>
    <n v="838.48601659987628"/>
    <n v="113.50508839605547"/>
    <n v="447395.38833027793"/>
    <n v="838.48601659987628"/>
    <n v="113.50498805262774"/>
    <n v="447395.38833027793"/>
    <n v="838.48601659987628"/>
    <n v="113.50498805262774"/>
  </r>
  <r>
    <n v="5185"/>
    <x v="2"/>
    <x v="0"/>
    <x v="5"/>
    <s v="62-304.520 (3), F.A.C."/>
    <x v="5"/>
    <x v="5"/>
    <x v="39"/>
    <x v="70"/>
    <s v="Educational Facilities"/>
    <n v="1710"/>
    <x v="0"/>
    <s v="City of Titusville                              Brevard County"/>
    <x v="38"/>
    <x v="1"/>
    <m/>
    <m/>
    <n v="0"/>
    <n v="1"/>
    <n v="260"/>
    <n v="123.78461802765922"/>
    <n v="944.87054116969261"/>
    <n v="127.9087918699104"/>
    <n v="485969.90623165772"/>
    <n v="944.87054116969261"/>
    <n v="127.90867879298321"/>
    <n v="485969.90623165772"/>
    <n v="944.87054116969261"/>
    <n v="127.90867879298321"/>
  </r>
  <r>
    <n v="5186"/>
    <x v="2"/>
    <x v="0"/>
    <x v="5"/>
    <s v="62-304.520 (3), F.A.C."/>
    <x v="5"/>
    <x v="5"/>
    <x v="39"/>
    <x v="71"/>
    <s v="Religious"/>
    <n v="1720"/>
    <x v="0"/>
    <s v="City of Titusville                              Brevard County"/>
    <x v="38"/>
    <x v="1"/>
    <m/>
    <m/>
    <n v="0"/>
    <n v="1"/>
    <n v="82"/>
    <n v="22.409757970487483"/>
    <n v="185.82813752900805"/>
    <n v="25.676597718149136"/>
    <n v="88113.893060330505"/>
    <n v="185.82813752900805"/>
    <n v="25.676575018921611"/>
    <n v="88113.893060330505"/>
    <n v="185.82813752900805"/>
    <n v="25.676575018921611"/>
  </r>
  <r>
    <n v="5187"/>
    <x v="2"/>
    <x v="0"/>
    <x v="5"/>
    <s v="62-304.520 (3), F.A.C."/>
    <x v="5"/>
    <x v="5"/>
    <x v="39"/>
    <x v="72"/>
    <s v="Medical and Health Care"/>
    <n v="1740"/>
    <x v="0"/>
    <s v="City of Titusville                              Brevard County"/>
    <x v="38"/>
    <x v="1"/>
    <m/>
    <m/>
    <n v="0"/>
    <n v="1"/>
    <n v="208"/>
    <n v="86.849692002578038"/>
    <n v="681.60063119109418"/>
    <n v="92.443387962409162"/>
    <n v="342979.83170371904"/>
    <n v="681.60063119109418"/>
    <n v="92.443306238439277"/>
    <n v="342979.83170371904"/>
    <n v="681.60063119109418"/>
    <n v="92.443306238439277"/>
  </r>
  <r>
    <n v="5188"/>
    <x v="2"/>
    <x v="0"/>
    <x v="5"/>
    <s v="62-304.520 (3), F.A.C."/>
    <x v="5"/>
    <x v="5"/>
    <x v="39"/>
    <x v="14"/>
    <s v="Governmental"/>
    <n v="1750"/>
    <x v="0"/>
    <s v="City of Titusville                              Brevard County"/>
    <x v="38"/>
    <x v="1"/>
    <m/>
    <m/>
    <n v="0"/>
    <n v="1"/>
    <n v="416"/>
    <n v="133.10008607528223"/>
    <n v="1043.5476506762325"/>
    <n v="142.24583636112834"/>
    <n v="511760.87116656994"/>
    <n v="1043.5476506762325"/>
    <n v="142.24571060963109"/>
    <n v="511760.87116656994"/>
    <n v="1043.5476506762325"/>
    <n v="142.24571060963109"/>
  </r>
  <r>
    <n v="5189"/>
    <x v="2"/>
    <x v="0"/>
    <x v="5"/>
    <s v="62-304.520 (3), F.A.C."/>
    <x v="5"/>
    <x v="5"/>
    <x v="39"/>
    <x v="73"/>
    <s v="Commercial Child Care"/>
    <n v="1780"/>
    <x v="0"/>
    <s v="City of Titusville                              Brevard County"/>
    <x v="38"/>
    <x v="1"/>
    <m/>
    <m/>
    <n v="0"/>
    <n v="1"/>
    <n v="8"/>
    <n v="0.85855531178030764"/>
    <n v="8.571107769175299"/>
    <n v="1.2043847992306773"/>
    <n v="3432.4951076564853"/>
    <n v="8.571107769175299"/>
    <n v="1.2043837345022066"/>
    <n v="3432.4951076564853"/>
    <n v="8.571107769175299"/>
    <n v="1.2043837345022066"/>
  </r>
  <r>
    <n v="5190"/>
    <x v="2"/>
    <x v="0"/>
    <x v="5"/>
    <s v="62-304.520 (3), F.A.C."/>
    <x v="5"/>
    <x v="5"/>
    <x v="39"/>
    <x v="85"/>
    <s v="Marinas and Fish Camps"/>
    <n v="1840"/>
    <x v="0"/>
    <s v="City of Titusville                              Brevard County"/>
    <x v="38"/>
    <x v="1"/>
    <m/>
    <m/>
    <n v="0"/>
    <n v="1"/>
    <n v="111"/>
    <n v="31.128173875525114"/>
    <n v="201.42131458201706"/>
    <n v="27.806178624487391"/>
    <n v="99042.213821816433"/>
    <n v="201.42131458201706"/>
    <n v="27.806154042617827"/>
    <n v="99042.213821816433"/>
    <n v="201.42131458201706"/>
    <n v="27.806154042617827"/>
  </r>
  <r>
    <n v="5191"/>
    <x v="2"/>
    <x v="0"/>
    <x v="5"/>
    <s v="62-304.520 (3), F.A.C."/>
    <x v="5"/>
    <x v="5"/>
    <x v="39"/>
    <x v="16"/>
    <s v="Parks and Zoos"/>
    <n v="1850"/>
    <x v="0"/>
    <s v="City of Titusville                              Brevard County"/>
    <x v="38"/>
    <x v="1"/>
    <m/>
    <m/>
    <n v="0"/>
    <n v="1"/>
    <n v="26"/>
    <n v="3.6892976399865396"/>
    <n v="30.687736350517579"/>
    <n v="4.1641798324383581"/>
    <n v="14464.762966555625"/>
    <n v="30.687736350517579"/>
    <n v="4.1641761511225264"/>
    <n v="14464.762966555625"/>
    <n v="30.687736350517579"/>
    <n v="4.1641761511225264"/>
  </r>
  <r>
    <n v="5192"/>
    <x v="2"/>
    <x v="0"/>
    <x v="5"/>
    <s v="62-304.520 (3), F.A.C."/>
    <x v="5"/>
    <x v="5"/>
    <x v="39"/>
    <x v="74"/>
    <s v="Community Recreational Facilities"/>
    <n v="1860"/>
    <x v="0"/>
    <s v="City of Titusville                              Brevard County"/>
    <x v="38"/>
    <x v="1"/>
    <m/>
    <m/>
    <n v="0"/>
    <n v="1"/>
    <n v="42"/>
    <n v="2.2194990410798434"/>
    <n v="17.588272818954749"/>
    <n v="2.4120461688157393"/>
    <n v="8321.1610530446414"/>
    <n v="17.588272818954749"/>
    <n v="2.4120440364621696"/>
    <n v="8321.1610530446414"/>
    <n v="17.588272818954749"/>
    <n v="2.4120440364621696"/>
  </r>
  <r>
    <n v="5193"/>
    <x v="2"/>
    <x v="0"/>
    <x v="5"/>
    <s v="62-304.520 (3), F.A.C."/>
    <x v="5"/>
    <x v="5"/>
    <x v="39"/>
    <x v="142"/>
    <s v="Stadiums (not associated withhigh schools, colleges, or universities)"/>
    <n v="1870"/>
    <x v="0"/>
    <s v="City of Titusville                              Brevard County"/>
    <x v="38"/>
    <x v="1"/>
    <m/>
    <m/>
    <n v="0"/>
    <n v="1"/>
    <n v="9"/>
    <n v="0.19355566568537994"/>
    <n v="1.7056756599749232"/>
    <n v="0.24761040253062974"/>
    <n v="764.70606763201056"/>
    <n v="1.7056756599749232"/>
    <n v="0.24761018363227988"/>
    <n v="764.70606763201056"/>
    <n v="1.7056756599749232"/>
    <n v="0.24761018363227988"/>
  </r>
  <r>
    <n v="5194"/>
    <x v="2"/>
    <x v="0"/>
    <x v="5"/>
    <s v="62-304.520 (3), F.A.C."/>
    <x v="5"/>
    <x v="5"/>
    <x v="39"/>
    <x v="76"/>
    <s v="Airports"/>
    <n v="8110"/>
    <x v="0"/>
    <s v="City of Titusville                              Brevard County"/>
    <x v="38"/>
    <x v="1"/>
    <m/>
    <m/>
    <n v="0"/>
    <n v="1"/>
    <n v="156"/>
    <n v="64.757859992519684"/>
    <n v="545.80950954921639"/>
    <n v="73.791324167778285"/>
    <n v="257272.98219116987"/>
    <n v="545.80950954921639"/>
    <n v="73.791258933042769"/>
    <n v="257272.98219116987"/>
    <n v="545.80950954921639"/>
    <n v="73.791258933042769"/>
  </r>
  <r>
    <n v="5195"/>
    <x v="2"/>
    <x v="0"/>
    <x v="5"/>
    <s v="62-304.520 (3), F.A.C."/>
    <x v="5"/>
    <x v="5"/>
    <x v="39"/>
    <x v="19"/>
    <s v="Railroads"/>
    <n v="8120"/>
    <x v="0"/>
    <s v="City of Titusville                              Brevard County"/>
    <x v="38"/>
    <x v="1"/>
    <m/>
    <m/>
    <n v="0"/>
    <n v="1"/>
    <n v="137"/>
    <n v="14.047807737146266"/>
    <n v="101.60699266127484"/>
    <n v="13.279953198190935"/>
    <n v="46472.516703863766"/>
    <n v="101.60699266127484"/>
    <n v="13.279941458135541"/>
    <n v="46472.516703863766"/>
    <n v="101.60699266127484"/>
    <n v="13.279941458135541"/>
  </r>
  <r>
    <n v="5196"/>
    <x v="2"/>
    <x v="0"/>
    <x v="5"/>
    <s v="62-304.520 (3), F.A.C."/>
    <x v="5"/>
    <x v="5"/>
    <x v="39"/>
    <x v="143"/>
    <s v="Bus and truck terminals"/>
    <n v="8130"/>
    <x v="0"/>
    <s v="City of Titusville                              Brevard County"/>
    <x v="38"/>
    <x v="1"/>
    <m/>
    <m/>
    <n v="0"/>
    <n v="1"/>
    <n v="13"/>
    <n v="0.40006858476704893"/>
    <n v="3.5171340002464486"/>
    <n v="0.4924628697514945"/>
    <n v="1534.9108893549919"/>
    <n v="3.5171340002464486"/>
    <n v="0.49246243439292853"/>
    <n v="1534.9108893549919"/>
    <n v="3.5171340002464486"/>
    <n v="0.49246243439292853"/>
  </r>
  <r>
    <n v="5197"/>
    <x v="2"/>
    <x v="0"/>
    <x v="5"/>
    <s v="62-304.520 (3), F.A.C."/>
    <x v="5"/>
    <x v="5"/>
    <x v="39"/>
    <x v="20"/>
    <s v="Roads and Highways"/>
    <n v="8140"/>
    <x v="0"/>
    <s v="City of Titusville                              Brevard County"/>
    <x v="38"/>
    <x v="1"/>
    <m/>
    <m/>
    <n v="0"/>
    <n v="1"/>
    <n v="79"/>
    <n v="7.3410330793073246"/>
    <n v="59.777241260607859"/>
    <n v="7.8330918384056369"/>
    <n v="24561.077363214776"/>
    <n v="59.777241260607859"/>
    <n v="7.8330849136122511"/>
    <n v="24561.077363214776"/>
    <n v="59.777241260607859"/>
    <n v="7.8330849136122511"/>
  </r>
  <r>
    <n v="5198"/>
    <x v="2"/>
    <x v="0"/>
    <x v="5"/>
    <s v="62-304.520 (3), F.A.C."/>
    <x v="5"/>
    <x v="5"/>
    <x v="39"/>
    <x v="86"/>
    <s v="Communication Facilities"/>
    <n v="8220"/>
    <x v="0"/>
    <s v="City of Titusville                              Brevard County"/>
    <x v="38"/>
    <x v="1"/>
    <m/>
    <m/>
    <n v="0"/>
    <n v="1"/>
    <n v="16"/>
    <n v="4.1626442326268496"/>
    <n v="35.627610487910822"/>
    <n v="5.1301093011230003"/>
    <n v="16679.263997527782"/>
    <n v="35.627610487910822"/>
    <n v="5.1301047658835737"/>
    <n v="16679.263997527782"/>
    <n v="35.627610487910822"/>
    <n v="5.1301047658835737"/>
  </r>
  <r>
    <n v="5199"/>
    <x v="2"/>
    <x v="0"/>
    <x v="5"/>
    <s v="62-304.520 (3), F.A.C."/>
    <x v="5"/>
    <x v="5"/>
    <x v="39"/>
    <x v="94"/>
    <s v="Sewage Treatment"/>
    <n v="8340"/>
    <x v="0"/>
    <s v="City of Titusville                              Brevard County"/>
    <x v="38"/>
    <x v="1"/>
    <m/>
    <m/>
    <n v="0"/>
    <n v="1"/>
    <n v="30"/>
    <n v="8.7558154563947443"/>
    <n v="68.934853911832775"/>
    <n v="9.4020826908176822"/>
    <n v="34314.203697213627"/>
    <n v="68.934853911832775"/>
    <n v="9.4020743789682388"/>
    <n v="34314.203697213627"/>
    <n v="68.934853911832775"/>
    <n v="9.4020743789682388"/>
  </r>
  <r>
    <n v="5200"/>
    <x v="2"/>
    <x v="0"/>
    <x v="5"/>
    <s v="62-304.520 (3), F.A.C."/>
    <x v="5"/>
    <x v="5"/>
    <x v="2"/>
    <x v="5"/>
    <s v="Residential, Low Density-Less than two dwelling units/acre"/>
    <n v="1100"/>
    <x v="0"/>
    <s v="FDOT District 5                                             Volusia County"/>
    <x v="3"/>
    <x v="1"/>
    <m/>
    <m/>
    <n v="0"/>
    <n v="1"/>
    <n v="3"/>
    <n v="0.20547124252954049"/>
    <n v="1.571789372209192"/>
    <n v="0.22172979782310198"/>
    <n v="718.77359452000917"/>
    <n v="1.571789372209192"/>
    <n v="0.22172960180433124"/>
    <n v="718.77359452000917"/>
    <n v="1.571789372209192"/>
    <n v="0.22172960180433124"/>
  </r>
  <r>
    <n v="5201"/>
    <x v="2"/>
    <x v="0"/>
    <x v="5"/>
    <s v="62-304.520 (3), F.A.C."/>
    <x v="5"/>
    <x v="5"/>
    <x v="2"/>
    <x v="5"/>
    <s v="Residential, Low Density-Less than two dwelling units/acre"/>
    <n v="1100"/>
    <x v="0"/>
    <s v="FDOT District 5                                            Brevard County"/>
    <x v="3"/>
    <x v="1"/>
    <m/>
    <m/>
    <n v="0"/>
    <n v="1"/>
    <n v="60"/>
    <n v="3.3914811963647726"/>
    <n v="29.336527463439513"/>
    <n v="4.0225446132355396"/>
    <n v="12972.485326061549"/>
    <n v="29.336527463439513"/>
    <n v="4.0225410571313986"/>
    <n v="12972.485326061549"/>
    <n v="29.336527463439513"/>
    <n v="4.0225410571313986"/>
  </r>
  <r>
    <n v="5202"/>
    <x v="2"/>
    <x v="0"/>
    <x v="5"/>
    <s v="62-304.520 (3), F.A.C."/>
    <x v="5"/>
    <x v="5"/>
    <x v="2"/>
    <x v="5"/>
    <s v="Residential, Low Density-Less than two dwelling units/acre"/>
    <n v="1100"/>
    <x v="0"/>
    <s v="FDOT District 5                                     City of Edgewater        Volusia County"/>
    <x v="3"/>
    <x v="1"/>
    <m/>
    <m/>
    <n v="0"/>
    <n v="1"/>
    <n v="5"/>
    <n v="3.6985950881562341E-2"/>
    <n v="0.32553035890935839"/>
    <n v="4.1899129058817708E-2"/>
    <n v="128.98227129378753"/>
    <n v="0.32553035890935839"/>
    <n v="4.1899092018167945E-2"/>
    <n v="128.98227129378753"/>
    <n v="0.32553035890935839"/>
    <n v="4.1899092018167945E-2"/>
  </r>
  <r>
    <n v="5203"/>
    <x v="2"/>
    <x v="0"/>
    <x v="5"/>
    <s v="62-304.520 (3), F.A.C."/>
    <x v="5"/>
    <x v="5"/>
    <x v="2"/>
    <x v="8"/>
    <s v="Residential, Medium Density-Two-five dwellingunits per acre"/>
    <n v="1200"/>
    <x v="0"/>
    <s v="FDOT District 5                                             Volusia County"/>
    <x v="3"/>
    <x v="1"/>
    <m/>
    <m/>
    <n v="0"/>
    <n v="1"/>
    <n v="1"/>
    <n v="2.69920219027051E-2"/>
    <n v="0.24948121904063597"/>
    <n v="3.3967468466806823E-2"/>
    <n v="94.56585412467571"/>
    <n v="0.24948121904063597"/>
    <n v="3.3967438438089498E-2"/>
    <n v="94.56585412467571"/>
    <n v="0.24948121904063597"/>
    <n v="3.3967438438089498E-2"/>
  </r>
  <r>
    <n v="5204"/>
    <x v="2"/>
    <x v="0"/>
    <x v="5"/>
    <s v="62-304.520 (3), F.A.C."/>
    <x v="5"/>
    <x v="5"/>
    <x v="2"/>
    <x v="8"/>
    <s v="Residential, Medium Density-Two-five dwellingunits per acre"/>
    <n v="1200"/>
    <x v="0"/>
    <s v="FDOT District 5                                            Brevard County"/>
    <x v="3"/>
    <x v="1"/>
    <m/>
    <m/>
    <n v="0"/>
    <n v="1"/>
    <n v="27"/>
    <n v="1.8998576300048566"/>
    <n v="17.590753440028607"/>
    <n v="2.464292221187327"/>
    <n v="6936.9944082160227"/>
    <n v="17.590753440028607"/>
    <n v="2.4642900426459771"/>
    <n v="6936.9944082160227"/>
    <n v="17.590753440028607"/>
    <n v="2.4642900426459771"/>
  </r>
  <r>
    <n v="5205"/>
    <x v="2"/>
    <x v="0"/>
    <x v="5"/>
    <s v="62-304.520 (3), F.A.C."/>
    <x v="5"/>
    <x v="5"/>
    <x v="2"/>
    <x v="8"/>
    <s v="Residential, Medium Density-Two-five dwellingunits per acre"/>
    <n v="1200"/>
    <x v="0"/>
    <s v="FDOT District 5                                     City of Edgewater        Volusia County"/>
    <x v="3"/>
    <x v="1"/>
    <m/>
    <m/>
    <n v="0"/>
    <n v="1"/>
    <n v="2"/>
    <n v="0.10666278891013352"/>
    <n v="0.88613488093153236"/>
    <n v="0.11691273547411853"/>
    <n v="362.07066843701637"/>
    <n v="0.88613488093153236"/>
    <n v="0.11691263211818377"/>
    <n v="362.07066843701637"/>
    <n v="0.88613488093153236"/>
    <n v="0.11691263211818377"/>
  </r>
  <r>
    <n v="5206"/>
    <x v="2"/>
    <x v="0"/>
    <x v="5"/>
    <s v="62-304.520 (3), F.A.C."/>
    <x v="5"/>
    <x v="5"/>
    <x v="2"/>
    <x v="8"/>
    <s v="Residential, Medium Density-Two-five dwellingunits per acre"/>
    <n v="1200"/>
    <x v="0"/>
    <s v="FDOT District 5              City of Titusville                              Brevard County"/>
    <x v="3"/>
    <x v="1"/>
    <m/>
    <m/>
    <n v="0"/>
    <n v="1"/>
    <n v="11"/>
    <n v="0.62836128006245617"/>
    <n v="6.7041302936969904"/>
    <n v="0.96557888421756322"/>
    <n v="2517.0193807639712"/>
    <n v="6.7041302936969904"/>
    <n v="0.96557803060389269"/>
    <n v="2517.0193807639712"/>
    <n v="6.7041302936969904"/>
    <n v="0.96557803060389269"/>
  </r>
  <r>
    <n v="5207"/>
    <x v="2"/>
    <x v="0"/>
    <x v="5"/>
    <s v="62-304.520 (3), F.A.C."/>
    <x v="5"/>
    <x v="5"/>
    <x v="2"/>
    <x v="9"/>
    <s v="Fixed Single Family Units"/>
    <n v="1210"/>
    <x v="0"/>
    <s v="FDOT District 5                                            Brevard County"/>
    <x v="3"/>
    <x v="1"/>
    <m/>
    <m/>
    <n v="0"/>
    <n v="1"/>
    <n v="90"/>
    <n v="0.38874257753668851"/>
    <n v="3.4515143044456256"/>
    <n v="0.47296309266230385"/>
    <n v="1448.5232103221836"/>
    <n v="3.4515143044456256"/>
    <n v="0.47296267454238833"/>
    <n v="1448.5232103221836"/>
    <n v="3.4515143044456256"/>
    <n v="0.47296267454238833"/>
  </r>
  <r>
    <n v="5208"/>
    <x v="2"/>
    <x v="0"/>
    <x v="5"/>
    <s v="62-304.520 (3), F.A.C."/>
    <x v="5"/>
    <x v="5"/>
    <x v="2"/>
    <x v="9"/>
    <s v="Fixed Single Family Units"/>
    <n v="1210"/>
    <x v="0"/>
    <s v="FDOT District 5              City of Titusville                              Brevard County"/>
    <x v="3"/>
    <x v="1"/>
    <m/>
    <m/>
    <n v="0"/>
    <n v="1"/>
    <n v="13"/>
    <n v="1.8924251929671267E-2"/>
    <n v="0.1981272898352231"/>
    <n v="3.0334248524124009E-2"/>
    <n v="75.582138487680254"/>
    <n v="0.1981272898352231"/>
    <n v="3.033422170733099E-2"/>
    <n v="75.582138487680254"/>
    <n v="0.1981272898352231"/>
    <n v="3.033422170733099E-2"/>
  </r>
  <r>
    <n v="5209"/>
    <x v="2"/>
    <x v="0"/>
    <x v="5"/>
    <s v="62-304.520 (3), F.A.C."/>
    <x v="5"/>
    <x v="5"/>
    <x v="2"/>
    <x v="62"/>
    <s v="Residential, High Density"/>
    <n v="1300"/>
    <x v="0"/>
    <s v="FDOT District 5                                            Brevard County"/>
    <x v="3"/>
    <x v="1"/>
    <m/>
    <m/>
    <n v="0"/>
    <n v="1"/>
    <n v="18"/>
    <n v="0.67681362235327702"/>
    <n v="6.7385901771727239"/>
    <n v="1.1132260562261296"/>
    <n v="2635.3578637522992"/>
    <n v="6.7385901771727239"/>
    <n v="1.1132250720859465"/>
    <n v="2635.3578637522992"/>
    <n v="6.7385901771727239"/>
    <n v="1.1132250720859465"/>
  </r>
  <r>
    <n v="5210"/>
    <x v="2"/>
    <x v="0"/>
    <x v="5"/>
    <s v="62-304.520 (3), F.A.C."/>
    <x v="5"/>
    <x v="5"/>
    <x v="2"/>
    <x v="62"/>
    <s v="Residential, High Density"/>
    <n v="1300"/>
    <x v="0"/>
    <s v="FDOT District 5              City of Titusville                              Brevard County"/>
    <x v="3"/>
    <x v="1"/>
    <m/>
    <m/>
    <n v="0"/>
    <n v="1"/>
    <n v="30"/>
    <n v="1.4865737006237332"/>
    <n v="16.096734196837879"/>
    <n v="2.6706003710912438"/>
    <n v="5954.3498092430591"/>
    <n v="16.096734196837879"/>
    <n v="2.6705980101645261"/>
    <n v="5954.3498092430591"/>
    <n v="16.096734196837879"/>
    <n v="2.6705980101645261"/>
  </r>
  <r>
    <n v="5211"/>
    <x v="2"/>
    <x v="0"/>
    <x v="5"/>
    <s v="62-304.520 (3), F.A.C."/>
    <x v="5"/>
    <x v="5"/>
    <x v="2"/>
    <x v="63"/>
    <s v="Mobile Home Units"/>
    <n v="1320"/>
    <x v="0"/>
    <s v="FDOT District 5                                            Brevard County"/>
    <x v="3"/>
    <x v="1"/>
    <m/>
    <m/>
    <n v="0"/>
    <n v="1"/>
    <n v="11"/>
    <n v="2.1407756193903914E-2"/>
    <n v="0.22475969375544955"/>
    <n v="3.8340781712200393E-2"/>
    <n v="84.59994865531543"/>
    <n v="0.22475969375544955"/>
    <n v="3.8340747817284151E-2"/>
    <n v="84.59994865531543"/>
    <n v="0.22475969375544955"/>
    <n v="3.8340747817284151E-2"/>
  </r>
  <r>
    <n v="5212"/>
    <x v="2"/>
    <x v="0"/>
    <x v="5"/>
    <s v="62-304.520 (3), F.A.C."/>
    <x v="5"/>
    <x v="5"/>
    <x v="2"/>
    <x v="63"/>
    <s v="Mobile Home Units"/>
    <n v="1320"/>
    <x v="0"/>
    <s v="FDOT District 5              City of Titusville                              Brevard County"/>
    <x v="3"/>
    <x v="1"/>
    <m/>
    <m/>
    <n v="0"/>
    <n v="1"/>
    <n v="2"/>
    <n v="2.7997014433937898E-4"/>
    <n v="2.9735793245212485E-3"/>
    <n v="5.4030465800410847E-4"/>
    <n v="1.1242175539638328"/>
    <n v="2.9735793245212485E-3"/>
    <n v="5.4030418035132493E-4"/>
    <n v="1.1242175539638328"/>
    <n v="2.9735793245212485E-3"/>
    <n v="5.4030418035132493E-4"/>
  </r>
  <r>
    <n v="5213"/>
    <x v="2"/>
    <x v="0"/>
    <x v="5"/>
    <s v="62-304.520 (3), F.A.C."/>
    <x v="5"/>
    <x v="5"/>
    <x v="2"/>
    <x v="11"/>
    <s v="Commercial and Services"/>
    <n v="1400"/>
    <x v="0"/>
    <s v="FDOT District 5                                             Volusia County"/>
    <x v="3"/>
    <x v="1"/>
    <m/>
    <m/>
    <n v="0"/>
    <n v="1"/>
    <n v="5"/>
    <n v="4.2543632240066499E-2"/>
    <n v="0.41136056555936978"/>
    <n v="5.5316901080547376E-2"/>
    <n v="148.0027520533844"/>
    <n v="0.41136056555936978"/>
    <n v="5.5316852178004292E-2"/>
    <n v="148.0027520533844"/>
    <n v="0.41136056555936978"/>
    <n v="5.5316852178004292E-2"/>
  </r>
  <r>
    <n v="5214"/>
    <x v="2"/>
    <x v="0"/>
    <x v="5"/>
    <s v="62-304.520 (3), F.A.C."/>
    <x v="5"/>
    <x v="5"/>
    <x v="2"/>
    <x v="11"/>
    <s v="Commercial and Services"/>
    <n v="1400"/>
    <x v="0"/>
    <s v="FDOT District 5                                            Brevard County"/>
    <x v="3"/>
    <x v="1"/>
    <m/>
    <m/>
    <n v="0"/>
    <n v="1"/>
    <n v="92"/>
    <n v="6.0078941051022143"/>
    <n v="59.265520564225099"/>
    <n v="7.8262540511103298"/>
    <n v="22690.281633336777"/>
    <n v="59.265520564225099"/>
    <n v="7.8262471323618366"/>
    <n v="22690.281633336777"/>
    <n v="59.265520564225099"/>
    <n v="7.8262471323618366"/>
  </r>
  <r>
    <n v="5215"/>
    <x v="2"/>
    <x v="0"/>
    <x v="5"/>
    <s v="62-304.520 (3), F.A.C."/>
    <x v="5"/>
    <x v="5"/>
    <x v="2"/>
    <x v="11"/>
    <s v="Commercial and Services"/>
    <n v="1400"/>
    <x v="0"/>
    <s v="FDOT District 5                                     City of Edgewater        Volusia County"/>
    <x v="3"/>
    <x v="1"/>
    <m/>
    <m/>
    <n v="0"/>
    <n v="1"/>
    <n v="4"/>
    <n v="2.1411865661133678E-3"/>
    <n v="1.8444911812889243E-2"/>
    <n v="2.4209458393294439E-3"/>
    <n v="7.2768473612099687"/>
    <n v="1.8444911812889243E-2"/>
    <n v="2.4209436991081811E-3"/>
    <n v="7.2768473612099687"/>
    <n v="1.8444911812889243E-2"/>
    <n v="2.4209436991081811E-3"/>
  </r>
  <r>
    <n v="5216"/>
    <x v="2"/>
    <x v="0"/>
    <x v="5"/>
    <s v="62-304.520 (3), F.A.C."/>
    <x v="5"/>
    <x v="5"/>
    <x v="2"/>
    <x v="11"/>
    <s v="Commercial and Services"/>
    <n v="1400"/>
    <x v="0"/>
    <s v="FDOT District 5              City of Titusville                              Brevard County"/>
    <x v="3"/>
    <x v="1"/>
    <m/>
    <m/>
    <n v="0"/>
    <n v="1"/>
    <n v="129"/>
    <n v="15.125071551316868"/>
    <n v="170.00235207872828"/>
    <n v="22.676249586759081"/>
    <n v="60851.2944198927"/>
    <n v="170.00235207872828"/>
    <n v="22.676229539969594"/>
    <n v="60851.2944198927"/>
    <n v="170.00235207872828"/>
    <n v="22.676229539969594"/>
  </r>
  <r>
    <n v="5217"/>
    <x v="2"/>
    <x v="0"/>
    <x v="5"/>
    <s v="62-304.520 (3), F.A.C."/>
    <x v="5"/>
    <x v="5"/>
    <x v="2"/>
    <x v="64"/>
    <s v="Retail Sales and Services"/>
    <n v="1410"/>
    <x v="0"/>
    <s v="FDOT District 5                                            Brevard County"/>
    <x v="3"/>
    <x v="1"/>
    <m/>
    <m/>
    <n v="0"/>
    <n v="1"/>
    <n v="46"/>
    <n v="0.10877510281105944"/>
    <n v="1.0997366566101403"/>
    <n v="0.14681058045627973"/>
    <n v="424.00998542374475"/>
    <n v="1.0997366566101403"/>
    <n v="0.14681045066935033"/>
    <n v="424.00998542374475"/>
    <n v="1.0997366566101403"/>
    <n v="0.14681045066935033"/>
  </r>
  <r>
    <n v="5218"/>
    <x v="2"/>
    <x v="0"/>
    <x v="5"/>
    <s v="62-304.520 (3), F.A.C."/>
    <x v="5"/>
    <x v="5"/>
    <x v="2"/>
    <x v="64"/>
    <s v="Retail Sales and Services"/>
    <n v="1410"/>
    <x v="0"/>
    <s v="FDOT District 5              City of Titusville                              Brevard County"/>
    <x v="3"/>
    <x v="1"/>
    <m/>
    <m/>
    <n v="0"/>
    <n v="1"/>
    <n v="62"/>
    <n v="0.23863308545179057"/>
    <n v="2.7084285048256178"/>
    <n v="0.35874334351194587"/>
    <n v="961.96779396565955"/>
    <n v="2.7084285048256178"/>
    <n v="0.35874302636724936"/>
    <n v="961.96779396565955"/>
    <n v="2.7084285048256178"/>
    <n v="0.35874302636724936"/>
  </r>
  <r>
    <n v="5219"/>
    <x v="2"/>
    <x v="0"/>
    <x v="5"/>
    <s v="62-304.520 (3), F.A.C."/>
    <x v="5"/>
    <x v="5"/>
    <x v="2"/>
    <x v="65"/>
    <s v="Wholesale Sales and Services &lt;Excluding warehouses associated with industrial use&gt;"/>
    <n v="1420"/>
    <x v="0"/>
    <s v="FDOT District 5                                            Brevard County"/>
    <x v="3"/>
    <x v="1"/>
    <m/>
    <m/>
    <n v="0"/>
    <n v="1"/>
    <n v="41"/>
    <n v="0.17513204774739177"/>
    <n v="1.6090878687388239"/>
    <n v="0.21344152628529225"/>
    <n v="680.4147227417244"/>
    <n v="1.6090878687388239"/>
    <n v="0.21344133759371306"/>
    <n v="680.4147227417244"/>
    <n v="1.6090878687388239"/>
    <n v="0.21344133759371306"/>
  </r>
  <r>
    <n v="5220"/>
    <x v="2"/>
    <x v="0"/>
    <x v="5"/>
    <s v="62-304.520 (3), F.A.C."/>
    <x v="5"/>
    <x v="5"/>
    <x v="2"/>
    <x v="65"/>
    <s v="Wholesale Sales and Services &lt;Excluding warehouses associated with industrial use&gt;"/>
    <n v="1420"/>
    <x v="0"/>
    <s v="FDOT District 5              City of Titusville                              Brevard County"/>
    <x v="3"/>
    <x v="1"/>
    <m/>
    <m/>
    <n v="0"/>
    <n v="1"/>
    <n v="9"/>
    <n v="7.0660959315968774E-2"/>
    <n v="0.87042117156577636"/>
    <n v="0.11500083400409555"/>
    <n v="285.18580518114919"/>
    <n v="0.87042117156577636"/>
    <n v="0.1150007323383638"/>
    <n v="285.18580518114919"/>
    <n v="0.87042117156577636"/>
    <n v="0.1150007323383638"/>
  </r>
  <r>
    <n v="5221"/>
    <x v="2"/>
    <x v="0"/>
    <x v="5"/>
    <s v="62-304.520 (3), F.A.C."/>
    <x v="5"/>
    <x v="5"/>
    <x v="2"/>
    <x v="66"/>
    <s v="Professional Services"/>
    <n v="1430"/>
    <x v="0"/>
    <s v="FDOT District 5              City of Titusville                              Brevard County"/>
    <x v="3"/>
    <x v="1"/>
    <m/>
    <m/>
    <n v="0"/>
    <n v="1"/>
    <n v="40"/>
    <n v="0.11964459026308912"/>
    <n v="1.3310527792055489"/>
    <n v="0.17695768544249776"/>
    <n v="483.5167960222434"/>
    <n v="1.3310527792055489"/>
    <n v="0.17695752900421824"/>
    <n v="483.5167960222434"/>
    <n v="1.3310527792055489"/>
    <n v="0.17695752900421824"/>
  </r>
  <r>
    <n v="5222"/>
    <x v="2"/>
    <x v="0"/>
    <x v="5"/>
    <s v="62-304.520 (3), F.A.C."/>
    <x v="5"/>
    <x v="5"/>
    <x v="2"/>
    <x v="67"/>
    <s v="Tourist Services"/>
    <n v="1450"/>
    <x v="0"/>
    <s v="FDOT District 5              City of Titusville                              Brevard County"/>
    <x v="3"/>
    <x v="1"/>
    <m/>
    <m/>
    <n v="0"/>
    <n v="1"/>
    <n v="2"/>
    <n v="4.2177928668301603E-3"/>
    <n v="4.886819868432532E-2"/>
    <n v="6.4392444676361644E-3"/>
    <n v="17.071743297354033"/>
    <n v="4.886819868432532E-2"/>
    <n v="6.4392387750643806E-3"/>
    <n v="17.071743297354033"/>
    <n v="4.886819868432532E-2"/>
    <n v="6.4392387750643806E-3"/>
  </r>
  <r>
    <n v="5223"/>
    <x v="2"/>
    <x v="0"/>
    <x v="5"/>
    <s v="62-304.520 (3), F.A.C."/>
    <x v="5"/>
    <x v="5"/>
    <x v="2"/>
    <x v="105"/>
    <s v="Cemeteries"/>
    <n v="1480"/>
    <x v="0"/>
    <s v="FDOT District 5              City of Titusville                              Brevard County"/>
    <x v="3"/>
    <x v="1"/>
    <m/>
    <m/>
    <n v="0"/>
    <n v="1"/>
    <n v="3"/>
    <n v="2.2422418788295539E-2"/>
    <n v="0.20858827319323164"/>
    <n v="2.868468048365606E-2"/>
    <n v="89.594629043937658"/>
    <n v="0.20858827319323164"/>
    <n v="2.8684655125152649E-2"/>
    <n v="89.594629043937658"/>
    <n v="0.20858827319323164"/>
    <n v="2.8684655125152649E-2"/>
  </r>
  <r>
    <n v="5224"/>
    <x v="2"/>
    <x v="0"/>
    <x v="5"/>
    <s v="62-304.520 (3), F.A.C."/>
    <x v="5"/>
    <x v="5"/>
    <x v="2"/>
    <x v="95"/>
    <s v="Food Processing"/>
    <n v="1510"/>
    <x v="0"/>
    <s v="FDOT District 5                                             Volusia County"/>
    <x v="3"/>
    <x v="1"/>
    <m/>
    <m/>
    <n v="0"/>
    <n v="1"/>
    <n v="10"/>
    <n v="0.24030717441115601"/>
    <n v="1.9832671879227526"/>
    <n v="0.26599665628906921"/>
    <n v="839.69953449722459"/>
    <n v="1.9832671879227526"/>
    <n v="0.26599642113647248"/>
    <n v="839.69953449722459"/>
    <n v="1.9832671879227526"/>
    <n v="0.26599642113647248"/>
  </r>
  <r>
    <n v="5225"/>
    <x v="2"/>
    <x v="0"/>
    <x v="5"/>
    <s v="62-304.520 (3), F.A.C."/>
    <x v="5"/>
    <x v="5"/>
    <x v="2"/>
    <x v="95"/>
    <s v="Food Processing"/>
    <n v="1510"/>
    <x v="0"/>
    <s v="FDOT District 5                                            Brevard County"/>
    <x v="3"/>
    <x v="1"/>
    <m/>
    <m/>
    <n v="0"/>
    <n v="1"/>
    <n v="8"/>
    <n v="0.17840177038952931"/>
    <n v="1.7255330271771405"/>
    <n v="0.22875028905053491"/>
    <n v="690.06669018015123"/>
    <n v="1.7255330271771405"/>
    <n v="0.22875008682534426"/>
    <n v="690.06669018015123"/>
    <n v="1.7255330271771405"/>
    <n v="0.22875008682534426"/>
  </r>
  <r>
    <n v="5226"/>
    <x v="2"/>
    <x v="0"/>
    <x v="5"/>
    <s v="62-304.520 (3), F.A.C."/>
    <x v="5"/>
    <x v="5"/>
    <x v="2"/>
    <x v="68"/>
    <s v="Other Light Industrial"/>
    <n v="1550"/>
    <x v="0"/>
    <s v="FDOT District 5                                            Brevard County"/>
    <x v="3"/>
    <x v="1"/>
    <m/>
    <m/>
    <n v="0"/>
    <n v="1"/>
    <n v="3"/>
    <n v="7.8915414265521271E-3"/>
    <n v="6.2880254135522076E-2"/>
    <n v="8.6827232625988002E-3"/>
    <n v="28.303896860343695"/>
    <n v="6.2880254135522076E-2"/>
    <n v="8.682715586694284E-3"/>
    <n v="28.303896860343695"/>
    <n v="6.2880254135522076E-2"/>
    <n v="8.682715586694284E-3"/>
  </r>
  <r>
    <n v="5227"/>
    <x v="2"/>
    <x v="0"/>
    <x v="5"/>
    <s v="62-304.520 (3), F.A.C."/>
    <x v="5"/>
    <x v="5"/>
    <x v="2"/>
    <x v="68"/>
    <s v="Other Light Industrial"/>
    <n v="1550"/>
    <x v="0"/>
    <s v="FDOT District 5                                     City of Edgewater        Volusia County"/>
    <x v="3"/>
    <x v="1"/>
    <m/>
    <m/>
    <n v="0"/>
    <n v="1"/>
    <n v="1"/>
    <n v="2.2017337990049E-3"/>
    <n v="1.7025445358868518E-2"/>
    <n v="2.3146177654209676E-3"/>
    <n v="7.7410001307359186"/>
    <n v="1.7025445358868518E-2"/>
    <n v="2.3146157191983301E-3"/>
    <n v="7.7410001307359186"/>
    <n v="1.7025445358868518E-2"/>
    <n v="2.3146157191983301E-3"/>
  </r>
  <r>
    <n v="5228"/>
    <x v="2"/>
    <x v="0"/>
    <x v="5"/>
    <s v="62-304.520 (3), F.A.C."/>
    <x v="5"/>
    <x v="5"/>
    <x v="2"/>
    <x v="91"/>
    <s v="Other Heavy Industrial"/>
    <n v="1560"/>
    <x v="0"/>
    <s v="FDOT District 5              City of Titusville                              Brevard County"/>
    <x v="3"/>
    <x v="1"/>
    <m/>
    <m/>
    <n v="0"/>
    <n v="1"/>
    <n v="2"/>
    <n v="1.4806716981181431E-4"/>
    <n v="1.6352564586855542E-3"/>
    <n v="2.2071126190094449E-4"/>
    <n v="0.59693886871700275"/>
    <n v="1.6352564586855542E-3"/>
    <n v="2.2071106678260531E-4"/>
    <n v="0.59693886871700275"/>
    <n v="1.6352564586855542E-3"/>
    <n v="2.2071106678260531E-4"/>
  </r>
  <r>
    <n v="5229"/>
    <x v="2"/>
    <x v="0"/>
    <x v="5"/>
    <s v="62-304.520 (3), F.A.C."/>
    <x v="5"/>
    <x v="5"/>
    <x v="2"/>
    <x v="69"/>
    <s v="Institutional (Educational,religious,health and military facilities)"/>
    <n v="1700"/>
    <x v="0"/>
    <s v="FDOT District 5                                            Brevard County"/>
    <x v="3"/>
    <x v="1"/>
    <m/>
    <m/>
    <n v="0"/>
    <n v="1"/>
    <n v="18"/>
    <n v="1.2853200531267199"/>
    <n v="11.681237244177273"/>
    <n v="1.6273563640754256"/>
    <n v="5094.4726362070423"/>
    <n v="11.681237244177273"/>
    <n v="1.627354925421725"/>
    <n v="5094.4726362070423"/>
    <n v="11.681237244177273"/>
    <n v="1.627354925421725"/>
  </r>
  <r>
    <n v="5230"/>
    <x v="2"/>
    <x v="0"/>
    <x v="5"/>
    <s v="62-304.520 (3), F.A.C."/>
    <x v="5"/>
    <x v="5"/>
    <x v="2"/>
    <x v="69"/>
    <s v="Institutional (Educational,religious,health and military facilities)"/>
    <n v="1700"/>
    <x v="0"/>
    <s v="FDOT District 5              City of Titusville                              Brevard County"/>
    <x v="3"/>
    <x v="1"/>
    <m/>
    <m/>
    <n v="0"/>
    <n v="1"/>
    <n v="18"/>
    <n v="1.0579335154085439"/>
    <n v="9.0950866193038884"/>
    <n v="1.2089647768822964"/>
    <n v="4219.1590196646339"/>
    <n v="9.0950866193038884"/>
    <n v="1.2089637081049271"/>
    <n v="4219.1590196646339"/>
    <n v="9.0950866193038884"/>
    <n v="1.2089637081049271"/>
  </r>
  <r>
    <n v="5231"/>
    <x v="2"/>
    <x v="0"/>
    <x v="5"/>
    <s v="62-304.520 (3), F.A.C."/>
    <x v="5"/>
    <x v="5"/>
    <x v="2"/>
    <x v="70"/>
    <s v="Educational Facilities"/>
    <n v="1710"/>
    <x v="0"/>
    <s v="FDOT District 5                                            Brevard County"/>
    <x v="3"/>
    <x v="1"/>
    <m/>
    <m/>
    <n v="0"/>
    <n v="1"/>
    <n v="4"/>
    <n v="6.0802272335067388E-3"/>
    <n v="5.5583808982839988E-2"/>
    <n v="7.3938970977989425E-3"/>
    <n v="24.320747741690145"/>
    <n v="5.5583808982839988E-2"/>
    <n v="7.3938905612728071E-3"/>
    <n v="24.320747741690145"/>
    <n v="5.5583808982839988E-2"/>
    <n v="7.3938905612728071E-3"/>
  </r>
  <r>
    <n v="5232"/>
    <x v="2"/>
    <x v="0"/>
    <x v="5"/>
    <s v="62-304.520 (3), F.A.C."/>
    <x v="5"/>
    <x v="5"/>
    <x v="2"/>
    <x v="70"/>
    <s v="Educational Facilities"/>
    <n v="1710"/>
    <x v="0"/>
    <s v="FDOT District 5              City of Titusville                              Brevard County"/>
    <x v="3"/>
    <x v="1"/>
    <m/>
    <m/>
    <n v="0"/>
    <n v="1"/>
    <n v="4"/>
    <n v="6.2242098090185887E-3"/>
    <n v="5.6870532314713118E-2"/>
    <n v="7.5658994735642651E-3"/>
    <n v="24.895803482192552"/>
    <n v="5.6870532314713118E-2"/>
    <n v="7.5658927849805374E-3"/>
    <n v="24.895803482192552"/>
    <n v="5.6870532314713118E-2"/>
    <n v="7.5658927849805374E-3"/>
  </r>
  <r>
    <n v="5233"/>
    <x v="2"/>
    <x v="0"/>
    <x v="5"/>
    <s v="62-304.520 (3), F.A.C."/>
    <x v="5"/>
    <x v="5"/>
    <x v="2"/>
    <x v="71"/>
    <s v="Religious"/>
    <n v="1720"/>
    <x v="0"/>
    <s v="FDOT District 5              City of Titusville                              Brevard County"/>
    <x v="3"/>
    <x v="1"/>
    <m/>
    <m/>
    <n v="0"/>
    <n v="1"/>
    <n v="3"/>
    <n v="1.5316770452207648E-3"/>
    <n v="1.5194542741690643E-2"/>
    <n v="2.0088922125510874E-3"/>
    <n v="6.1699803829268873"/>
    <n v="1.5194542741690643E-2"/>
    <n v="2.0088904366031279E-3"/>
    <n v="6.1699803829268873"/>
    <n v="1.5194542741690643E-2"/>
    <n v="2.0088904366031279E-3"/>
  </r>
  <r>
    <n v="5234"/>
    <x v="2"/>
    <x v="0"/>
    <x v="5"/>
    <s v="62-304.520 (3), F.A.C."/>
    <x v="5"/>
    <x v="5"/>
    <x v="2"/>
    <x v="72"/>
    <s v="Medical and Health Care"/>
    <n v="1740"/>
    <x v="0"/>
    <s v="FDOT District 5                                            Brevard County"/>
    <x v="3"/>
    <x v="1"/>
    <m/>
    <m/>
    <n v="0"/>
    <n v="1"/>
    <n v="8"/>
    <n v="1.1749603586271471E-2"/>
    <n v="0.10178724156667437"/>
    <n v="1.3503795415394825E-2"/>
    <n v="46.830756722924342"/>
    <n v="0.10178724156667437"/>
    <n v="1.3503783477453204E-2"/>
    <n v="46.830756722924342"/>
    <n v="0.10178724156667437"/>
    <n v="1.3503783477453204E-2"/>
  </r>
  <r>
    <n v="5235"/>
    <x v="2"/>
    <x v="0"/>
    <x v="5"/>
    <s v="62-304.520 (3), F.A.C."/>
    <x v="5"/>
    <x v="5"/>
    <x v="2"/>
    <x v="72"/>
    <s v="Medical and Health Care"/>
    <n v="1740"/>
    <x v="0"/>
    <s v="FDOT District 5              City of Titusville                              Brevard County"/>
    <x v="3"/>
    <x v="1"/>
    <m/>
    <m/>
    <n v="0"/>
    <n v="1"/>
    <n v="37"/>
    <n v="5.6288139303844471E-2"/>
    <n v="0.47971071687170597"/>
    <n v="6.3945713356981737E-2"/>
    <n v="224.55865300241737"/>
    <n v="0.47971071687170597"/>
    <n v="6.3945656826193908E-2"/>
    <n v="224.55865300241737"/>
    <n v="0.47971071687170597"/>
    <n v="6.3945656826193908E-2"/>
  </r>
  <r>
    <n v="5236"/>
    <x v="2"/>
    <x v="0"/>
    <x v="5"/>
    <s v="62-304.520 (3), F.A.C."/>
    <x v="5"/>
    <x v="5"/>
    <x v="2"/>
    <x v="14"/>
    <s v="Governmental"/>
    <n v="1750"/>
    <x v="0"/>
    <s v="FDOT District 5                                            Brevard County"/>
    <x v="3"/>
    <x v="1"/>
    <m/>
    <m/>
    <n v="0"/>
    <n v="1"/>
    <n v="9"/>
    <n v="2.9094409549164285E-2"/>
    <n v="0.24341305697353205"/>
    <n v="3.2435668945342382E-2"/>
    <n v="108.83408572953708"/>
    <n v="0.24341305697353205"/>
    <n v="3.2435640270802334E-2"/>
    <n v="108.83408572953708"/>
    <n v="0.24341305697353205"/>
    <n v="3.2435640270802334E-2"/>
  </r>
  <r>
    <n v="5237"/>
    <x v="2"/>
    <x v="0"/>
    <x v="5"/>
    <s v="62-304.520 (3), F.A.C."/>
    <x v="5"/>
    <x v="5"/>
    <x v="2"/>
    <x v="14"/>
    <s v="Governmental"/>
    <n v="1750"/>
    <x v="0"/>
    <s v="FDOT District 5              City of Titusville                              Brevard County"/>
    <x v="3"/>
    <x v="1"/>
    <m/>
    <m/>
    <n v="0"/>
    <n v="1"/>
    <n v="14"/>
    <n v="3.5254196903224684E-2"/>
    <n v="0.28171677982086846"/>
    <n v="3.7925314652192309E-2"/>
    <n v="131.98974779195319"/>
    <n v="0.28171677982086846"/>
    <n v="3.7925281124567022E-2"/>
    <n v="131.98974779195319"/>
    <n v="0.28171677982086846"/>
    <n v="3.7925281124567022E-2"/>
  </r>
  <r>
    <n v="5238"/>
    <x v="2"/>
    <x v="0"/>
    <x v="5"/>
    <s v="62-304.520 (3), F.A.C."/>
    <x v="5"/>
    <x v="5"/>
    <x v="2"/>
    <x v="73"/>
    <s v="Commercial Child Care"/>
    <n v="1780"/>
    <x v="0"/>
    <s v="FDOT District 5              City of Titusville                              Brevard County"/>
    <x v="3"/>
    <x v="1"/>
    <m/>
    <m/>
    <n v="0"/>
    <n v="1"/>
    <n v="2"/>
    <n v="2.1481819678632551E-3"/>
    <n v="2.4849401293953889E-2"/>
    <n v="3.3234423714016601E-3"/>
    <n v="8.6510138402004824"/>
    <n v="2.4849401293953889E-2"/>
    <n v="3.3234394333342705E-3"/>
    <n v="8.6510138402004824"/>
    <n v="2.4849401293953889E-2"/>
    <n v="3.3234394333342705E-3"/>
  </r>
  <r>
    <n v="5239"/>
    <x v="2"/>
    <x v="0"/>
    <x v="5"/>
    <s v="62-304.520 (3), F.A.C."/>
    <x v="5"/>
    <x v="5"/>
    <x v="2"/>
    <x v="85"/>
    <s v="Marinas and Fish Camps"/>
    <n v="1840"/>
    <x v="0"/>
    <s v="FDOT District 5              City of Titusville                              Brevard County"/>
    <x v="3"/>
    <x v="1"/>
    <m/>
    <m/>
    <n v="0"/>
    <n v="1"/>
    <n v="18"/>
    <n v="3.0331574298254766"/>
    <n v="24.513021557594701"/>
    <n v="3.3381502708896189"/>
    <n v="11709.436178293545"/>
    <n v="24.513021557594701"/>
    <n v="3.3381473198197948"/>
    <n v="11709.436178293545"/>
    <n v="24.513021557594701"/>
    <n v="3.3381473198197948"/>
  </r>
  <r>
    <n v="5240"/>
    <x v="2"/>
    <x v="0"/>
    <x v="5"/>
    <s v="62-304.520 (3), F.A.C."/>
    <x v="5"/>
    <x v="5"/>
    <x v="2"/>
    <x v="74"/>
    <s v="Community Recreational Facilities"/>
    <n v="1860"/>
    <x v="0"/>
    <s v="FDOT District 5              City of Titusville                              Brevard County"/>
    <x v="3"/>
    <x v="1"/>
    <m/>
    <m/>
    <n v="0"/>
    <n v="1"/>
    <n v="31"/>
    <n v="5.565312573633328"/>
    <n v="48.285398591878582"/>
    <n v="6.8350940925694275"/>
    <n v="21413.755358749477"/>
    <n v="48.285398591878582"/>
    <n v="6.8350880500493911"/>
    <n v="21413.755358749477"/>
    <n v="48.285398591878582"/>
    <n v="6.8350880500493911"/>
  </r>
  <r>
    <n v="5241"/>
    <x v="2"/>
    <x v="0"/>
    <x v="5"/>
    <s v="62-304.520 (3), F.A.C."/>
    <x v="5"/>
    <x v="5"/>
    <x v="2"/>
    <x v="0"/>
    <s v="Improved Pasture"/>
    <n v="2110"/>
    <x v="0"/>
    <s v="FDOT District 5                                             Volusia County"/>
    <x v="3"/>
    <x v="0"/>
    <m/>
    <m/>
    <n v="0"/>
    <n v="1"/>
    <n v="8"/>
    <n v="0.41117955680496687"/>
    <n v="2.7198397333573032"/>
    <n v="0.39883161602418499"/>
    <n v="967.65799407313204"/>
    <n v="2.7198397333573032"/>
    <n v="0.39883126343971476"/>
    <n v="967.65799407313204"/>
    <n v="2.7198397333573032"/>
    <n v="0.39883126343971476"/>
  </r>
  <r>
    <n v="5242"/>
    <x v="2"/>
    <x v="0"/>
    <x v="5"/>
    <s v="62-304.520 (3), F.A.C."/>
    <x v="5"/>
    <x v="5"/>
    <x v="2"/>
    <x v="0"/>
    <s v="Improved Pasture"/>
    <n v="2110"/>
    <x v="0"/>
    <s v="FDOT District 5                                            Brevard County"/>
    <x v="3"/>
    <x v="0"/>
    <m/>
    <m/>
    <n v="0"/>
    <n v="1"/>
    <n v="32"/>
    <n v="1.584204526865246"/>
    <n v="10.212896584514441"/>
    <n v="1.3643062502986529"/>
    <n v="4471.1374026753238"/>
    <n v="10.212896584514441"/>
    <n v="1.3643050441926747"/>
    <n v="4471.1374026753238"/>
    <n v="10.212896584514441"/>
    <n v="1.3643050441926747"/>
  </r>
  <r>
    <n v="5243"/>
    <x v="2"/>
    <x v="0"/>
    <x v="5"/>
    <s v="62-304.520 (3), F.A.C."/>
    <x v="5"/>
    <x v="5"/>
    <x v="2"/>
    <x v="0"/>
    <s v="Improved Pasture"/>
    <n v="2110"/>
    <x v="0"/>
    <s v="FDOT District 5                                     City of Edgewater        Volusia County"/>
    <x v="3"/>
    <x v="0"/>
    <m/>
    <m/>
    <n v="0"/>
    <n v="1"/>
    <n v="58"/>
    <n v="4.3787885519985803"/>
    <n v="29.141026416820264"/>
    <n v="4.2893048836450474"/>
    <n v="10320.671016776851"/>
    <n v="29.141026416820264"/>
    <n v="4.2893010917132397"/>
    <n v="10320.671016776851"/>
    <n v="29.141026416820264"/>
    <n v="4.2893010917132397"/>
  </r>
  <r>
    <n v="5244"/>
    <x v="2"/>
    <x v="0"/>
    <x v="5"/>
    <s v="62-304.520 (3), F.A.C."/>
    <x v="5"/>
    <x v="5"/>
    <x v="2"/>
    <x v="1"/>
    <s v="Woodland Pasture"/>
    <n v="2130"/>
    <x v="0"/>
    <s v="FDOT District 5                                             Volusia County"/>
    <x v="3"/>
    <x v="0"/>
    <m/>
    <m/>
    <n v="0"/>
    <n v="1"/>
    <n v="23"/>
    <n v="1.7555676128585356"/>
    <n v="11.989003974257528"/>
    <n v="1.7722320658639006"/>
    <n v="3931.389372401024"/>
    <n v="11.989003974257528"/>
    <n v="1.7722304991337867"/>
    <n v="3931.389372401024"/>
    <n v="11.989003974257528"/>
    <n v="1.7722304991337867"/>
  </r>
  <r>
    <n v="5245"/>
    <x v="2"/>
    <x v="0"/>
    <x v="5"/>
    <s v="62-304.520 (3), F.A.C."/>
    <x v="5"/>
    <x v="5"/>
    <x v="2"/>
    <x v="2"/>
    <s v="Citrus groves"/>
    <n v="2210"/>
    <x v="0"/>
    <s v="FDOT District 5                                             Volusia County"/>
    <x v="3"/>
    <x v="0"/>
    <m/>
    <m/>
    <n v="0"/>
    <n v="1"/>
    <n v="39"/>
    <n v="2.2982876622149786"/>
    <n v="14.37459418431"/>
    <n v="1.7369342142883246"/>
    <n v="5321.4391530573266"/>
    <n v="14.37459418431"/>
    <n v="1.736932678763043"/>
    <n v="5321.4391530573266"/>
    <n v="14.37459418431"/>
    <n v="1.736932678763043"/>
  </r>
  <r>
    <n v="5246"/>
    <x v="2"/>
    <x v="0"/>
    <x v="5"/>
    <s v="62-304.520 (3), F.A.C."/>
    <x v="5"/>
    <x v="5"/>
    <x v="2"/>
    <x v="2"/>
    <s v="Citrus groves"/>
    <n v="2210"/>
    <x v="0"/>
    <s v="FDOT District 5                                            Brevard County"/>
    <x v="3"/>
    <x v="0"/>
    <m/>
    <m/>
    <n v="0"/>
    <n v="1"/>
    <n v="12"/>
    <n v="0.4582869376673363"/>
    <n v="3.6602040251213879"/>
    <n v="0.49959563799650525"/>
    <n v="1613.4733460548559"/>
    <n v="3.6602040251213879"/>
    <n v="0.4995951963322634"/>
    <n v="1613.4733460548559"/>
    <n v="3.6602040251213879"/>
    <n v="0.4995951963322634"/>
  </r>
  <r>
    <n v="5247"/>
    <x v="2"/>
    <x v="0"/>
    <x v="5"/>
    <s v="62-304.520 (3), F.A.C."/>
    <x v="5"/>
    <x v="5"/>
    <x v="2"/>
    <x v="2"/>
    <s v="Citrus groves"/>
    <n v="2210"/>
    <x v="0"/>
    <s v="FDOT District 5                                     City of Edgewater        Volusia County"/>
    <x v="3"/>
    <x v="0"/>
    <m/>
    <m/>
    <n v="0"/>
    <n v="1"/>
    <n v="5"/>
    <n v="0.13982595402817055"/>
    <n v="1.2442752280892404"/>
    <n v="0.16083472138010557"/>
    <n v="453.46127442750594"/>
    <n v="1.2442752280892404"/>
    <n v="0.16083457919522609"/>
    <n v="453.46127442750594"/>
    <n v="1.2442752280892404"/>
    <n v="0.16083457919522609"/>
  </r>
  <r>
    <n v="5248"/>
    <x v="2"/>
    <x v="0"/>
    <x v="5"/>
    <s v="62-304.520 (3), F.A.C."/>
    <x v="5"/>
    <x v="5"/>
    <x v="2"/>
    <x v="3"/>
    <s v="Abandoned tree crops"/>
    <n v="2240"/>
    <x v="0"/>
    <s v="FDOT District 5                                            Brevard County"/>
    <x v="3"/>
    <x v="0"/>
    <m/>
    <m/>
    <n v="0"/>
    <n v="1"/>
    <n v="4"/>
    <n v="8.3992258199341974E-2"/>
    <n v="0.60474712168623757"/>
    <n v="8.0692049561382553E-2"/>
    <n v="271.63008708442635"/>
    <n v="0.60474712168623757"/>
    <n v="8.0691978226106076E-2"/>
    <n v="271.63008708442635"/>
    <n v="0.60474712168623757"/>
    <n v="8.0691978226106076E-2"/>
  </r>
  <r>
    <n v="5249"/>
    <x v="2"/>
    <x v="0"/>
    <x v="5"/>
    <s v="62-304.520 (3), F.A.C."/>
    <x v="5"/>
    <x v="5"/>
    <x v="2"/>
    <x v="117"/>
    <s v="Nurseries and Vineyards"/>
    <n v="2400"/>
    <x v="0"/>
    <s v="FDOT District 5                                            Brevard County"/>
    <x v="3"/>
    <x v="0"/>
    <m/>
    <m/>
    <n v="0"/>
    <n v="1"/>
    <n v="10"/>
    <n v="0.56838281295082393"/>
    <n v="3.8545294331747399"/>
    <n v="0.52116105104574284"/>
    <n v="1765.2447159672392"/>
    <n v="3.8545294331747399"/>
    <n v="0.52116059031673823"/>
    <n v="1765.2447159672392"/>
    <n v="3.8545294331747399"/>
    <n v="0.52116059031673823"/>
  </r>
  <r>
    <n v="5250"/>
    <x v="2"/>
    <x v="0"/>
    <x v="5"/>
    <s v="62-304.520 (3), F.A.C."/>
    <x v="5"/>
    <x v="5"/>
    <x v="2"/>
    <x v="119"/>
    <s v="Ornamentals"/>
    <n v="2430"/>
    <x v="0"/>
    <s v="FDOT District 5                                            Brevard County"/>
    <x v="3"/>
    <x v="0"/>
    <m/>
    <m/>
    <n v="0"/>
    <n v="1"/>
    <n v="3"/>
    <n v="0.1740129479493969"/>
    <n v="1.3603109973017731"/>
    <n v="0.18720769824096836"/>
    <n v="577.81724074317208"/>
    <n v="1.3603109973017731"/>
    <n v="0.187207532741232"/>
    <n v="577.81724074317208"/>
    <n v="1.3603109973017731"/>
    <n v="0.187207532741232"/>
  </r>
  <r>
    <n v="5251"/>
    <x v="2"/>
    <x v="0"/>
    <x v="5"/>
    <s v="62-304.520 (3), F.A.C."/>
    <x v="5"/>
    <x v="5"/>
    <x v="2"/>
    <x v="122"/>
    <s v="Aquaculture"/>
    <n v="2540"/>
    <x v="0"/>
    <s v="FDOT District 5                                             Volusia County"/>
    <x v="3"/>
    <x v="0"/>
    <m/>
    <m/>
    <n v="0"/>
    <n v="1"/>
    <n v="6"/>
    <n v="8.5796960139905468E-2"/>
    <n v="0.63507365060399246"/>
    <n v="8.5229517221723269E-2"/>
    <n v="279.34567601115566"/>
    <n v="0.63507365060399246"/>
    <n v="8.5229441875128514E-2"/>
    <n v="279.34567601115566"/>
    <n v="0.63507365060399246"/>
    <n v="8.5229441875128514E-2"/>
  </r>
  <r>
    <n v="5252"/>
    <x v="2"/>
    <x v="0"/>
    <x v="5"/>
    <s v="62-304.520 (3), F.A.C."/>
    <x v="5"/>
    <x v="5"/>
    <x v="2"/>
    <x v="26"/>
    <s v="Herbaceous Dry Prairie"/>
    <n v="3100"/>
    <x v="1"/>
    <s v="FDOT District 5                                             Volusia County"/>
    <x v="3"/>
    <x v="1"/>
    <m/>
    <m/>
    <n v="0"/>
    <n v="1"/>
    <n v="23"/>
    <n v="0.67968072683772529"/>
    <n v="2.7506377120448797"/>
    <n v="0.33495647860109068"/>
    <n v="1277.873207214509"/>
    <n v="2.7506377120448797"/>
    <n v="0.33495618248501546"/>
    <n v="1277.873207214509"/>
    <n v="2.7506377120448797"/>
    <n v="0.33495618248501546"/>
  </r>
  <r>
    <n v="5253"/>
    <x v="2"/>
    <x v="0"/>
    <x v="5"/>
    <s v="62-304.520 (3), F.A.C."/>
    <x v="5"/>
    <x v="5"/>
    <x v="2"/>
    <x v="26"/>
    <s v="Herbaceous Dry Prairie"/>
    <n v="3100"/>
    <x v="1"/>
    <s v="FDOT District 5                                            Brevard County"/>
    <x v="3"/>
    <x v="1"/>
    <m/>
    <m/>
    <n v="0"/>
    <n v="1"/>
    <n v="20"/>
    <n v="0.96796352787183559"/>
    <n v="6.1390470955323657"/>
    <n v="0.82124495291784805"/>
    <n v="2826.360566809773"/>
    <n v="6.1390470955323657"/>
    <n v="0.82124422690164334"/>
    <n v="2826.360566809773"/>
    <n v="6.1390470955323657"/>
    <n v="0.82124422690164334"/>
  </r>
  <r>
    <n v="5254"/>
    <x v="2"/>
    <x v="0"/>
    <x v="5"/>
    <s v="62-304.520 (3), F.A.C."/>
    <x v="5"/>
    <x v="5"/>
    <x v="2"/>
    <x v="26"/>
    <s v="Herbaceous Dry Prairie"/>
    <n v="3100"/>
    <x v="1"/>
    <s v="FDOT District 5                                     City of Edgewater        Volusia County"/>
    <x v="3"/>
    <x v="1"/>
    <m/>
    <m/>
    <n v="0"/>
    <n v="1"/>
    <n v="14"/>
    <n v="0.75481838882008989"/>
    <n v="1.9507036209454478"/>
    <n v="0.14483194299096427"/>
    <n v="756.8568123217874"/>
    <n v="1.9507036209454478"/>
    <n v="0.1448318149532366"/>
    <n v="756.8568123217874"/>
    <n v="1.9507036209454478"/>
    <n v="0.1448318149532366"/>
  </r>
  <r>
    <n v="5255"/>
    <x v="2"/>
    <x v="0"/>
    <x v="5"/>
    <s v="62-304.520 (3), F.A.C."/>
    <x v="5"/>
    <x v="5"/>
    <x v="2"/>
    <x v="26"/>
    <s v="Herbaceous Dry Prairie"/>
    <n v="3100"/>
    <x v="1"/>
    <s v="FDOT District 5              City of Titusville                              Brevard County"/>
    <x v="3"/>
    <x v="1"/>
    <m/>
    <m/>
    <n v="0"/>
    <n v="1"/>
    <n v="1"/>
    <n v="1.48579952265122E-2"/>
    <n v="0.12572493485485065"/>
    <n v="1.7575201784602826E-2"/>
    <n v="57.950127592001238"/>
    <n v="0.12572493485485065"/>
    <n v="1.75751862473611E-2"/>
    <n v="57.950127592001238"/>
    <n v="0.12572493485485065"/>
    <n v="1.75751862473611E-2"/>
  </r>
  <r>
    <n v="5256"/>
    <x v="2"/>
    <x v="0"/>
    <x v="5"/>
    <s v="62-304.520 (3), F.A.C."/>
    <x v="5"/>
    <x v="5"/>
    <x v="2"/>
    <x v="27"/>
    <s v="Shrub and Brushland"/>
    <n v="3200"/>
    <x v="1"/>
    <s v="FDOT District 5                                             Volusia County"/>
    <x v="3"/>
    <x v="1"/>
    <m/>
    <m/>
    <n v="0"/>
    <n v="1"/>
    <n v="99"/>
    <n v="11.426938778305551"/>
    <n v="32.713489386232773"/>
    <n v="3.8914195522356341"/>
    <n v="15999.687995834431"/>
    <n v="32.713489386232773"/>
    <n v="3.8914161120517412"/>
    <n v="15999.687995834431"/>
    <n v="32.713489386232773"/>
    <n v="3.8914161120517412"/>
  </r>
  <r>
    <n v="5257"/>
    <x v="2"/>
    <x v="0"/>
    <x v="5"/>
    <s v="62-304.520 (3), F.A.C."/>
    <x v="5"/>
    <x v="5"/>
    <x v="2"/>
    <x v="27"/>
    <s v="Shrub and Brushland"/>
    <n v="3200"/>
    <x v="1"/>
    <s v="FDOT District 5                                            Brevard County"/>
    <x v="3"/>
    <x v="1"/>
    <m/>
    <m/>
    <n v="0"/>
    <n v="1"/>
    <n v="14"/>
    <n v="0.16258782900377708"/>
    <n v="1.0809109079356782"/>
    <n v="0.14457979808689897"/>
    <n v="485.13390789956571"/>
    <n v="1.0809109079356782"/>
    <n v="0.14457967027207835"/>
    <n v="485.13390789956571"/>
    <n v="1.0809109079356782"/>
    <n v="0.14457967027207835"/>
  </r>
  <r>
    <n v="5258"/>
    <x v="2"/>
    <x v="0"/>
    <x v="5"/>
    <s v="62-304.520 (3), F.A.C."/>
    <x v="5"/>
    <x v="5"/>
    <x v="2"/>
    <x v="27"/>
    <s v="Shrub and Brushland"/>
    <n v="3200"/>
    <x v="1"/>
    <s v="FDOT District 5              City of Titusville                              Brevard County"/>
    <x v="3"/>
    <x v="1"/>
    <m/>
    <m/>
    <n v="0"/>
    <n v="1"/>
    <n v="7"/>
    <n v="0.79844460493854441"/>
    <n v="7.8539593746029048"/>
    <n v="1.0395806620956574"/>
    <n v="3054.06549328139"/>
    <n v="7.8539593746029048"/>
    <n v="1.039579743061199"/>
    <n v="3054.06549328139"/>
    <n v="7.8539593746029048"/>
    <n v="1.039579743061199"/>
  </r>
  <r>
    <n v="5259"/>
    <x v="2"/>
    <x v="0"/>
    <x v="5"/>
    <s v="62-304.520 (3), F.A.C."/>
    <x v="5"/>
    <x v="5"/>
    <x v="2"/>
    <x v="97"/>
    <s v="Palmetto-Oak Shrubland"/>
    <n v="3211"/>
    <x v="1"/>
    <s v="FDOT District 5                                            Brevard County"/>
    <x v="3"/>
    <x v="1"/>
    <m/>
    <m/>
    <n v="0"/>
    <n v="1"/>
    <n v="2"/>
    <n v="4.6682320100801932E-3"/>
    <n v="2.3640443401035993E-2"/>
    <n v="3.1479493186541072E-3"/>
    <n v="11.083696138968314"/>
    <n v="2.3640443401035993E-2"/>
    <n v="3.1479465357301911E-3"/>
    <n v="11.083696138968314"/>
    <n v="2.3640443401035993E-2"/>
    <n v="3.1479465357301911E-3"/>
  </r>
  <r>
    <n v="5260"/>
    <x v="2"/>
    <x v="0"/>
    <x v="5"/>
    <s v="62-304.520 (3), F.A.C."/>
    <x v="5"/>
    <x v="5"/>
    <x v="2"/>
    <x v="4"/>
    <s v="Mixed Rangeland"/>
    <n v="3300"/>
    <x v="0"/>
    <s v="FDOT District 5                                             Volusia County"/>
    <x v="3"/>
    <x v="0"/>
    <m/>
    <m/>
    <n v="0"/>
    <n v="1"/>
    <n v="53"/>
    <n v="4.1566107474693688"/>
    <n v="12.981630160640393"/>
    <n v="1.3105268841325572"/>
    <n v="5547.0345028319571"/>
    <n v="12.981630160640393"/>
    <n v="1.310525725569873"/>
    <n v="5547.0345028319571"/>
    <n v="12.981630160640393"/>
    <n v="1.310525725569873"/>
  </r>
  <r>
    <n v="5261"/>
    <x v="2"/>
    <x v="0"/>
    <x v="5"/>
    <s v="62-304.520 (3), F.A.C."/>
    <x v="5"/>
    <x v="5"/>
    <x v="2"/>
    <x v="4"/>
    <s v="Mixed Rangeland"/>
    <n v="3300"/>
    <x v="0"/>
    <s v="FDOT District 5                                            Brevard County"/>
    <x v="3"/>
    <x v="0"/>
    <m/>
    <m/>
    <n v="0"/>
    <n v="1"/>
    <n v="16"/>
    <n v="1.688451885277876"/>
    <n v="9.2976985751682264"/>
    <n v="1.2341915660470955"/>
    <n v="4295.0177127642482"/>
    <n v="9.2976985751682264"/>
    <n v="1.2341904749681487"/>
    <n v="4295.0177127642482"/>
    <n v="9.2976985751682264"/>
    <n v="1.2341904749681487"/>
  </r>
  <r>
    <n v="5262"/>
    <x v="2"/>
    <x v="0"/>
    <x v="5"/>
    <s v="62-304.520 (3), F.A.C."/>
    <x v="5"/>
    <x v="5"/>
    <x v="2"/>
    <x v="4"/>
    <s v="Mixed Rangeland"/>
    <n v="3300"/>
    <x v="0"/>
    <s v="FDOT District 5                                     City of Edgewater        Volusia County"/>
    <x v="3"/>
    <x v="0"/>
    <m/>
    <m/>
    <n v="0"/>
    <n v="1"/>
    <n v="8"/>
    <n v="0.22727930554284004"/>
    <n v="0.38936552725108325"/>
    <n v="4.9981023198796139E-2"/>
    <n v="420.5649123414675"/>
    <n v="0.38936552725108325"/>
    <n v="4.9980979013400872E-2"/>
    <n v="420.5649123414675"/>
    <n v="0.38936552725108325"/>
    <n v="4.9980979013400872E-2"/>
  </r>
  <r>
    <n v="5263"/>
    <x v="2"/>
    <x v="0"/>
    <x v="5"/>
    <s v="62-304.520 (3), F.A.C."/>
    <x v="5"/>
    <x v="5"/>
    <x v="2"/>
    <x v="28"/>
    <s v="Pine flatwoods"/>
    <n v="4110"/>
    <x v="1"/>
    <s v="FDOT District 5                                             Volusia County"/>
    <x v="3"/>
    <x v="1"/>
    <m/>
    <m/>
    <n v="0"/>
    <n v="1"/>
    <n v="202"/>
    <n v="13.154595350734448"/>
    <n v="60.728664746885897"/>
    <n v="5.8217327876392053"/>
    <n v="25787.576394948897"/>
    <n v="60.728664746885897"/>
    <n v="5.821727640974574"/>
    <n v="25787.576394948897"/>
    <n v="60.728664746885897"/>
    <n v="5.821727640974574"/>
  </r>
  <r>
    <n v="5264"/>
    <x v="2"/>
    <x v="0"/>
    <x v="5"/>
    <s v="62-304.520 (3), F.A.C."/>
    <x v="5"/>
    <x v="5"/>
    <x v="2"/>
    <x v="28"/>
    <s v="Pine flatwoods"/>
    <n v="4110"/>
    <x v="1"/>
    <s v="FDOT District 5                                            Brevard County"/>
    <x v="3"/>
    <x v="1"/>
    <m/>
    <m/>
    <n v="0"/>
    <n v="1"/>
    <n v="25"/>
    <n v="1.1338965584593665"/>
    <n v="7.6641783668087626"/>
    <n v="0.78767969847236763"/>
    <n v="3275.1451774165753"/>
    <n v="7.6641783668087626"/>
    <n v="0.78767900212930386"/>
    <n v="3275.1451774165753"/>
    <n v="7.6641783668087626"/>
    <n v="0.78767900212930386"/>
  </r>
  <r>
    <n v="5265"/>
    <x v="2"/>
    <x v="0"/>
    <x v="5"/>
    <s v="62-304.520 (3), F.A.C."/>
    <x v="5"/>
    <x v="5"/>
    <x v="2"/>
    <x v="28"/>
    <s v="Pine flatwoods"/>
    <n v="4110"/>
    <x v="1"/>
    <s v="FDOT District 5                                     City of Edgewater        Volusia County"/>
    <x v="3"/>
    <x v="1"/>
    <m/>
    <m/>
    <n v="0"/>
    <n v="1"/>
    <n v="113"/>
    <n v="5.077591021235814"/>
    <n v="13.732426808955433"/>
    <n v="1.0280797897908807"/>
    <n v="7437.443258595953"/>
    <n v="13.732426808955433"/>
    <n v="1.0280788809236958"/>
    <n v="7437.443258595953"/>
    <n v="13.732426808955433"/>
    <n v="1.0280788809236958"/>
  </r>
  <r>
    <n v="5266"/>
    <x v="2"/>
    <x v="0"/>
    <x v="5"/>
    <s v="62-304.520 (3), F.A.C."/>
    <x v="5"/>
    <x v="5"/>
    <x v="2"/>
    <x v="112"/>
    <s v="Scrubby Pine flatwoods"/>
    <n v="4112"/>
    <x v="1"/>
    <s v="FDOT District 5                                            Brevard County"/>
    <x v="3"/>
    <x v="1"/>
    <m/>
    <m/>
    <n v="0"/>
    <n v="1"/>
    <n v="5"/>
    <n v="2.4004187979099381E-2"/>
    <n v="0.14959375840956507"/>
    <n v="1.9468995913248674E-2"/>
    <n v="67.975211006212191"/>
    <n v="0.14959375840956507"/>
    <n v="1.9468978701810722E-2"/>
    <n v="67.975211006212191"/>
    <n v="0.14959375840956507"/>
    <n v="1.9468978701810722E-2"/>
  </r>
  <r>
    <n v="5267"/>
    <x v="2"/>
    <x v="0"/>
    <x v="5"/>
    <s v="62-304.520 (3), F.A.C."/>
    <x v="5"/>
    <x v="5"/>
    <x v="2"/>
    <x v="128"/>
    <s v="Sand pine"/>
    <n v="4130"/>
    <x v="1"/>
    <s v="FDOT District 5                                            Brevard County"/>
    <x v="3"/>
    <x v="1"/>
    <m/>
    <m/>
    <n v="0"/>
    <n v="1"/>
    <n v="2"/>
    <n v="4.3394366362807602E-3"/>
    <n v="3.5192452269798141E-2"/>
    <n v="4.606327762435249E-3"/>
    <n v="15.522866802672119"/>
    <n v="3.5192452269798141E-2"/>
    <n v="4.6063236902414402E-3"/>
    <n v="15.522866802672119"/>
    <n v="3.5192452269798141E-2"/>
    <n v="4.6063236902414402E-3"/>
  </r>
  <r>
    <n v="5268"/>
    <x v="2"/>
    <x v="0"/>
    <x v="5"/>
    <s v="62-304.520 (3), F.A.C."/>
    <x v="5"/>
    <x v="5"/>
    <x v="2"/>
    <x v="78"/>
    <s v="Upland Mixed Forest"/>
    <n v="4140"/>
    <x v="1"/>
    <s v="FDOT District 5                                            Brevard County"/>
    <x v="3"/>
    <x v="1"/>
    <m/>
    <m/>
    <n v="0"/>
    <n v="1"/>
    <n v="3"/>
    <n v="2.2937660206883721E-3"/>
    <n v="1.6114992132841403E-2"/>
    <n v="5.8030810730608706E-3"/>
    <n v="7.5168627855348475"/>
    <n v="1.6114992132841403E-2"/>
    <n v="5.8030759428851731E-3"/>
    <n v="7.5168627855348475"/>
    <n v="1.6114992132841403E-2"/>
    <n v="5.8030759428851731E-3"/>
  </r>
  <r>
    <n v="5269"/>
    <x v="2"/>
    <x v="0"/>
    <x v="5"/>
    <s v="62-304.520 (3), F.A.C."/>
    <x v="5"/>
    <x v="5"/>
    <x v="2"/>
    <x v="78"/>
    <s v="Upland Mixed Forest"/>
    <n v="4140"/>
    <x v="1"/>
    <s v="FDOT District 5              City of Titusville                              Brevard County"/>
    <x v="3"/>
    <x v="1"/>
    <m/>
    <m/>
    <n v="0"/>
    <n v="1"/>
    <n v="3"/>
    <n v="2.9158201090263391E-3"/>
    <n v="2.0357224940268204E-2"/>
    <n v="7.4503419161198112E-3"/>
    <n v="9.5152817722425489"/>
    <n v="2.0357224940268204E-2"/>
    <n v="7.4503353296939533E-3"/>
    <n v="9.5152817722425489"/>
    <n v="2.0357224940268204E-2"/>
    <n v="7.4503353296939533E-3"/>
  </r>
  <r>
    <n v="5270"/>
    <x v="2"/>
    <x v="0"/>
    <x v="5"/>
    <s v="62-304.520 (3), F.A.C."/>
    <x v="5"/>
    <x v="5"/>
    <x v="2"/>
    <x v="29"/>
    <s v="Upland Hardwood Forest"/>
    <n v="4200"/>
    <x v="1"/>
    <s v="FDOT District 5                                             Volusia County"/>
    <x v="3"/>
    <x v="1"/>
    <m/>
    <m/>
    <n v="0"/>
    <n v="1"/>
    <n v="7"/>
    <n v="0.31960779544476431"/>
    <n v="2.2151493586145312"/>
    <n v="0.27605015356654533"/>
    <n v="879.56632512512999"/>
    <n v="2.2151493586145312"/>
    <n v="0.27604990952622072"/>
    <n v="879.56632512512999"/>
    <n v="2.2151493586145312"/>
    <n v="0.27604990952622072"/>
  </r>
  <r>
    <n v="5271"/>
    <x v="2"/>
    <x v="0"/>
    <x v="5"/>
    <s v="62-304.520 (3), F.A.C."/>
    <x v="5"/>
    <x v="5"/>
    <x v="2"/>
    <x v="29"/>
    <s v="Upland Hardwood Forest"/>
    <n v="4200"/>
    <x v="1"/>
    <s v="FDOT District 5                                            Brevard County"/>
    <x v="3"/>
    <x v="1"/>
    <m/>
    <m/>
    <n v="0"/>
    <n v="1"/>
    <n v="2"/>
    <n v="4.691821192998849E-2"/>
    <n v="0.38493409884303059"/>
    <n v="5.1774669329036405E-2"/>
    <n v="169.3625368725634"/>
    <n v="0.38493409884303059"/>
    <n v="5.1774623557980008E-2"/>
    <n v="169.3625368725634"/>
    <n v="0.38493409884303059"/>
    <n v="5.1774623557980008E-2"/>
  </r>
  <r>
    <n v="5272"/>
    <x v="2"/>
    <x v="0"/>
    <x v="5"/>
    <s v="62-304.520 (3), F.A.C."/>
    <x v="5"/>
    <x v="5"/>
    <x v="2"/>
    <x v="33"/>
    <s v="Hardwood Conifer Mixed"/>
    <n v="4340"/>
    <x v="1"/>
    <s v="FDOT District 5                                             Volusia County"/>
    <x v="3"/>
    <x v="1"/>
    <m/>
    <m/>
    <n v="0"/>
    <n v="1"/>
    <n v="59"/>
    <n v="5.1831619795388661"/>
    <n v="18.173535997657044"/>
    <n v="2.021761326465386"/>
    <n v="8484.9710623970805"/>
    <n v="18.173535997657044"/>
    <n v="2.0217595391405663"/>
    <n v="8484.9710623970805"/>
    <n v="18.173535997657044"/>
    <n v="2.0217595391405663"/>
  </r>
  <r>
    <n v="5273"/>
    <x v="2"/>
    <x v="0"/>
    <x v="5"/>
    <s v="62-304.520 (3), F.A.C."/>
    <x v="5"/>
    <x v="5"/>
    <x v="2"/>
    <x v="33"/>
    <s v="Hardwood Conifer Mixed"/>
    <n v="4340"/>
    <x v="1"/>
    <s v="FDOT District 5                                            Brevard County"/>
    <x v="3"/>
    <x v="1"/>
    <m/>
    <m/>
    <n v="0"/>
    <n v="1"/>
    <n v="31"/>
    <n v="1.7244850183250162"/>
    <n v="12.430777875357851"/>
    <n v="1.5945607499090846"/>
    <n v="5504.3099112274986"/>
    <n v="12.430777875357851"/>
    <n v="1.5945593402481275"/>
    <n v="5504.3099112274986"/>
    <n v="12.430777875357851"/>
    <n v="1.5945593402481275"/>
  </r>
  <r>
    <n v="5274"/>
    <x v="2"/>
    <x v="0"/>
    <x v="5"/>
    <s v="62-304.520 (3), F.A.C."/>
    <x v="5"/>
    <x v="5"/>
    <x v="2"/>
    <x v="33"/>
    <s v="Hardwood Conifer Mixed"/>
    <n v="4340"/>
    <x v="1"/>
    <s v="FDOT District 5                                     City of Edgewater        Volusia County"/>
    <x v="3"/>
    <x v="1"/>
    <m/>
    <m/>
    <n v="0"/>
    <n v="1"/>
    <n v="28"/>
    <n v="1.9537868106788043"/>
    <n v="7.6408169633929752"/>
    <n v="0.8847008939491251"/>
    <n v="3431.4008346607011"/>
    <n v="7.6408169633929752"/>
    <n v="0.88470011183511277"/>
    <n v="3431.4008346607011"/>
    <n v="7.6408169633929752"/>
    <n v="0.88470011183511277"/>
  </r>
  <r>
    <n v="5275"/>
    <x v="2"/>
    <x v="0"/>
    <x v="5"/>
    <s v="62-304.520 (3), F.A.C."/>
    <x v="5"/>
    <x v="5"/>
    <x v="2"/>
    <x v="33"/>
    <s v="Hardwood Conifer Mixed"/>
    <n v="4340"/>
    <x v="1"/>
    <s v="FDOT District 5              City of Titusville                              Brevard County"/>
    <x v="3"/>
    <x v="1"/>
    <m/>
    <m/>
    <n v="0"/>
    <n v="1"/>
    <n v="20"/>
    <n v="1.4466713681708372"/>
    <n v="11.389416425146342"/>
    <n v="1.4722400721893139"/>
    <n v="5285.4580472160933"/>
    <n v="11.389416425146342"/>
    <n v="1.4722387706651485"/>
    <n v="5285.4580472160933"/>
    <n v="11.389416425146342"/>
    <n v="1.4722387706651485"/>
  </r>
  <r>
    <n v="5276"/>
    <x v="2"/>
    <x v="0"/>
    <x v="5"/>
    <s v="62-304.520 (3), F.A.C."/>
    <x v="5"/>
    <x v="5"/>
    <x v="2"/>
    <x v="130"/>
    <s v="Coniferous pine"/>
    <n v="4410"/>
    <x v="1"/>
    <s v="FDOT District 5                                             Volusia County"/>
    <x v="3"/>
    <x v="1"/>
    <m/>
    <m/>
    <n v="0"/>
    <n v="1"/>
    <n v="25"/>
    <n v="2.3750011471976746"/>
    <n v="11.829086325982752"/>
    <n v="1.8530680433315212"/>
    <n v="5454.7034564555152"/>
    <n v="11.829086325982752"/>
    <n v="1.8530664051388921"/>
    <n v="5454.7034564555152"/>
    <n v="11.829086325982752"/>
    <n v="1.8530664051388921"/>
  </r>
  <r>
    <n v="5277"/>
    <x v="2"/>
    <x v="0"/>
    <x v="5"/>
    <s v="62-304.520 (3), F.A.C."/>
    <x v="5"/>
    <x v="5"/>
    <x v="2"/>
    <x v="130"/>
    <s v="Coniferous pine"/>
    <n v="4410"/>
    <x v="1"/>
    <s v="FDOT District 5                                     City of Edgewater        Volusia County"/>
    <x v="3"/>
    <x v="1"/>
    <m/>
    <m/>
    <n v="0"/>
    <n v="1"/>
    <n v="20"/>
    <n v="0.43403236031708126"/>
    <n v="2.3672922589260179"/>
    <n v="0.35939318476067927"/>
    <n v="1069.712903241636"/>
    <n v="2.3672922589260179"/>
    <n v="0.35939286704149537"/>
    <n v="1069.712903241636"/>
    <n v="2.3672922589260179"/>
    <n v="0.35939286704149537"/>
  </r>
  <r>
    <n v="5278"/>
    <x v="2"/>
    <x v="0"/>
    <x v="5"/>
    <s v="62-304.520 (3), F.A.C."/>
    <x v="5"/>
    <x v="5"/>
    <x v="2"/>
    <x v="35"/>
    <s v="Forest regeneration"/>
    <n v="4430"/>
    <x v="1"/>
    <s v="FDOT District 5                                             Volusia County"/>
    <x v="3"/>
    <x v="1"/>
    <m/>
    <m/>
    <n v="0"/>
    <n v="1"/>
    <n v="31"/>
    <n v="3.8799051465859589"/>
    <n v="18.131275611895809"/>
    <n v="3.0430983452764955"/>
    <n v="7421.6833584630267"/>
    <n v="18.131275611895809"/>
    <n v="3.0430956550453949"/>
    <n v="7421.6833584630267"/>
    <n v="18.131275611895809"/>
    <n v="3.0430956550453949"/>
  </r>
  <r>
    <n v="5279"/>
    <x v="2"/>
    <x v="0"/>
    <x v="5"/>
    <s v="62-304.520 (3), F.A.C."/>
    <x v="5"/>
    <x v="5"/>
    <x v="2"/>
    <x v="35"/>
    <s v="Forest regeneration"/>
    <n v="4430"/>
    <x v="1"/>
    <s v="FDOT District 5                                     City of Edgewater        Volusia County"/>
    <x v="3"/>
    <x v="1"/>
    <m/>
    <m/>
    <n v="0"/>
    <n v="1"/>
    <n v="24"/>
    <n v="6.8117558829850169E-2"/>
    <n v="0.26315499188220098"/>
    <n v="4.8796450447615852E-2"/>
    <n v="106.19330678357178"/>
    <n v="0.26315499188220098"/>
    <n v="4.8796407309434409E-2"/>
    <n v="106.19330678357178"/>
    <n v="0.26315499188220098"/>
    <n v="4.8796407309434409E-2"/>
  </r>
  <r>
    <n v="5280"/>
    <x v="2"/>
    <x v="0"/>
    <x v="5"/>
    <s v="62-304.520 (3), F.A.C."/>
    <x v="5"/>
    <x v="5"/>
    <x v="2"/>
    <x v="36"/>
    <s v="Streams and waterways"/>
    <n v="5100"/>
    <x v="1"/>
    <s v="FDOT District 5                                             Volusia County"/>
    <x v="3"/>
    <x v="1"/>
    <m/>
    <m/>
    <n v="0"/>
    <n v="1"/>
    <n v="2"/>
    <n v="6.50553347718478E-2"/>
    <n v="0.39254249181939554"/>
    <n v="4.7011731797960664E-2"/>
    <n v="151.47134748366074"/>
    <n v="0.39254249181939554"/>
    <n v="4.7011690237547997E-2"/>
    <n v="151.47134748366074"/>
    <n v="0.39254249181939554"/>
    <n v="4.7011690237547997E-2"/>
  </r>
  <r>
    <n v="5281"/>
    <x v="2"/>
    <x v="0"/>
    <x v="5"/>
    <s v="62-304.520 (3), F.A.C."/>
    <x v="5"/>
    <x v="5"/>
    <x v="2"/>
    <x v="39"/>
    <s v="Reservoirs"/>
    <n v="5300"/>
    <x v="1"/>
    <s v="FDOT District 5                                             Volusia County"/>
    <x v="3"/>
    <x v="1"/>
    <m/>
    <m/>
    <n v="0"/>
    <n v="1"/>
    <n v="82"/>
    <n v="7.4801315050723849"/>
    <n v="0.8493571053992971"/>
    <n v="1.9741673300927891E-2"/>
    <n v="6081.6939734216121"/>
    <n v="0.8493571053992971"/>
    <n v="1.9741655848431308E-2"/>
    <n v="6081.6939734216121"/>
    <n v="0.8493571053992971"/>
    <n v="1.9741655848431308E-2"/>
  </r>
  <r>
    <n v="5282"/>
    <x v="2"/>
    <x v="0"/>
    <x v="5"/>
    <s v="62-304.520 (3), F.A.C."/>
    <x v="5"/>
    <x v="5"/>
    <x v="2"/>
    <x v="39"/>
    <s v="Reservoirs"/>
    <n v="5300"/>
    <x v="1"/>
    <s v="FDOT District 5                                     City of Edgewater        Volusia County"/>
    <x v="3"/>
    <x v="1"/>
    <m/>
    <m/>
    <n v="0"/>
    <n v="1"/>
    <n v="30"/>
    <n v="2.1857958416062782"/>
    <n v="0.22343867723569721"/>
    <n v="1.6090110517155516E-3"/>
    <n v="1442.5843340601721"/>
    <n v="0.22343867723569721"/>
    <n v="1.6090096292799031E-3"/>
    <n v="1442.5843340601721"/>
    <n v="0.22343867723569721"/>
    <n v="1.6090096292799031E-3"/>
  </r>
  <r>
    <n v="5283"/>
    <x v="2"/>
    <x v="0"/>
    <x v="5"/>
    <s v="62-304.520 (3), F.A.C."/>
    <x v="5"/>
    <x v="5"/>
    <x v="2"/>
    <x v="39"/>
    <s v="Reservoirs"/>
    <n v="5300"/>
    <x v="1"/>
    <s v="FDOT District 5              City of Titusville                              Brevard County"/>
    <x v="3"/>
    <x v="1"/>
    <m/>
    <m/>
    <n v="0"/>
    <n v="1"/>
    <n v="5"/>
    <n v="0.11291260967428784"/>
    <n v="0.81525768795830011"/>
    <n v="0.10814115159729423"/>
    <n v="400.25746021973293"/>
    <n v="0.81525768795830011"/>
    <n v="0.10814105599581959"/>
    <n v="400.25746021973293"/>
    <n v="0.81525768795830011"/>
    <n v="0.10814105599581959"/>
  </r>
  <r>
    <n v="5284"/>
    <x v="2"/>
    <x v="0"/>
    <x v="5"/>
    <s v="62-304.520 (3), F.A.C."/>
    <x v="5"/>
    <x v="5"/>
    <x v="2"/>
    <x v="40"/>
    <s v="Bays and estuaries"/>
    <n v="5400"/>
    <x v="1"/>
    <s v="FDOT District 5              City of Titusville                              Brevard County"/>
    <x v="3"/>
    <x v="1"/>
    <m/>
    <m/>
    <n v="0"/>
    <n v="1"/>
    <n v="19"/>
    <n v="1.5898264993602111"/>
    <n v="0.9369215180223307"/>
    <n v="0.12348558888139054"/>
    <n v="407.27775097761673"/>
    <n v="0.9369215180223307"/>
    <n v="0.12348547971476695"/>
    <n v="407.27775097761673"/>
    <n v="0.9369215180223307"/>
    <n v="0.12348547971476695"/>
  </r>
  <r>
    <n v="5285"/>
    <x v="2"/>
    <x v="0"/>
    <x v="5"/>
    <s v="62-304.520 (3), F.A.C."/>
    <x v="5"/>
    <x v="5"/>
    <x v="2"/>
    <x v="79"/>
    <s v="Shrub Swamp"/>
    <n v="6153"/>
    <x v="1"/>
    <s v="FDOT District 5                                            Brevard County"/>
    <x v="3"/>
    <x v="1"/>
    <m/>
    <m/>
    <n v="0"/>
    <n v="1"/>
    <n v="6"/>
    <n v="6.798639539541196E-3"/>
    <n v="4.7186877312369702E-2"/>
    <n v="5.6186773024668223E-3"/>
    <n v="19.591865857928802"/>
    <n v="4.7186877312369702E-2"/>
    <n v="5.6186723353120688E-3"/>
    <n v="19.591865857928802"/>
    <n v="4.7186877312369702E-2"/>
    <n v="5.6186723353120688E-3"/>
  </r>
  <r>
    <n v="5286"/>
    <x v="2"/>
    <x v="0"/>
    <x v="5"/>
    <s v="62-304.520 (3), F.A.C."/>
    <x v="5"/>
    <x v="5"/>
    <x v="2"/>
    <x v="45"/>
    <s v="Mixed wetland hardwoods"/>
    <n v="6170"/>
    <x v="1"/>
    <s v="FDOT District 5                                             Volusia County"/>
    <x v="3"/>
    <x v="1"/>
    <m/>
    <m/>
    <n v="0"/>
    <n v="1"/>
    <n v="170"/>
    <n v="10.965997783768293"/>
    <n v="56.545661047594024"/>
    <n v="5.9810073747514743"/>
    <n v="21151.396814967698"/>
    <n v="56.545661047594024"/>
    <n v="5.9810020872811922"/>
    <n v="21151.396814967698"/>
    <n v="56.545661047594024"/>
    <n v="5.9810020872811922"/>
  </r>
  <r>
    <n v="5287"/>
    <x v="2"/>
    <x v="0"/>
    <x v="5"/>
    <s v="62-304.520 (3), F.A.C."/>
    <x v="5"/>
    <x v="5"/>
    <x v="2"/>
    <x v="45"/>
    <s v="Mixed wetland hardwoods"/>
    <n v="6170"/>
    <x v="1"/>
    <s v="FDOT District 5                                            Brevard County"/>
    <x v="3"/>
    <x v="1"/>
    <m/>
    <m/>
    <n v="0"/>
    <n v="1"/>
    <n v="12"/>
    <n v="0.37261903223153892"/>
    <n v="2.8931292200421694"/>
    <n v="0.36867584189405039"/>
    <n v="1303.3391729784632"/>
    <n v="2.8931292200421694"/>
    <n v="0.36867551596859399"/>
    <n v="1303.3391729784632"/>
    <n v="2.8931292200421694"/>
    <n v="0.36867551596859399"/>
  </r>
  <r>
    <n v="5288"/>
    <x v="2"/>
    <x v="0"/>
    <x v="5"/>
    <s v="62-304.520 (3), F.A.C."/>
    <x v="5"/>
    <x v="5"/>
    <x v="2"/>
    <x v="45"/>
    <s v="Mixed wetland hardwoods"/>
    <n v="6170"/>
    <x v="1"/>
    <s v="FDOT District 5                                     City of Edgewater        Volusia County"/>
    <x v="3"/>
    <x v="1"/>
    <m/>
    <m/>
    <n v="0"/>
    <n v="1"/>
    <n v="72"/>
    <n v="3.5117127125069776"/>
    <n v="20.579828538748245"/>
    <n v="2.2468548373693271"/>
    <n v="7912.6354987314135"/>
    <n v="20.579828538748245"/>
    <n v="2.2468528510520684"/>
    <n v="7912.6354987314135"/>
    <n v="20.579828538748245"/>
    <n v="2.2468528510520684"/>
  </r>
  <r>
    <n v="5289"/>
    <x v="2"/>
    <x v="0"/>
    <x v="5"/>
    <s v="62-304.520 (3), F.A.C."/>
    <x v="5"/>
    <x v="5"/>
    <x v="2"/>
    <x v="45"/>
    <s v="Mixed wetland hardwoods"/>
    <n v="6170"/>
    <x v="1"/>
    <s v="FDOT District 5              City of Titusville                              Brevard County"/>
    <x v="3"/>
    <x v="1"/>
    <m/>
    <m/>
    <n v="0"/>
    <n v="1"/>
    <n v="6"/>
    <n v="0.81857254754674891"/>
    <n v="6.9865984560624641"/>
    <n v="0.9035733903869092"/>
    <n v="3017.231695425578"/>
    <n v="6.9865984560624641"/>
    <n v="0.90357259158879"/>
    <n v="3017.231695425578"/>
    <n v="6.9865984560624641"/>
    <n v="0.90357259158879"/>
  </r>
  <r>
    <n v="5290"/>
    <x v="2"/>
    <x v="0"/>
    <x v="5"/>
    <s v="62-304.520 (3), F.A.C."/>
    <x v="5"/>
    <x v="5"/>
    <x v="2"/>
    <x v="46"/>
    <s v="Cabbage palm hammock"/>
    <n v="6181"/>
    <x v="1"/>
    <s v="FDOT District 5                                             Volusia County"/>
    <x v="3"/>
    <x v="1"/>
    <m/>
    <m/>
    <n v="0"/>
    <n v="1"/>
    <n v="47"/>
    <n v="2.2867285706615421"/>
    <n v="10.939561744790515"/>
    <n v="1.0539090600414647"/>
    <n v="4474.39094910533"/>
    <n v="10.939561744790515"/>
    <n v="1.0539081283400833"/>
    <n v="4474.39094910533"/>
    <n v="10.939561744790515"/>
    <n v="1.0539081283400833"/>
  </r>
  <r>
    <n v="5291"/>
    <x v="2"/>
    <x v="0"/>
    <x v="5"/>
    <s v="62-304.520 (3), F.A.C."/>
    <x v="5"/>
    <x v="5"/>
    <x v="2"/>
    <x v="48"/>
    <s v="Cypress"/>
    <n v="6210"/>
    <x v="1"/>
    <s v="FDOT District 5                                             Volusia County"/>
    <x v="3"/>
    <x v="1"/>
    <m/>
    <m/>
    <n v="0"/>
    <n v="1"/>
    <n v="12"/>
    <n v="1.2567632785481881"/>
    <n v="6.141399372568805"/>
    <n v="0.6099400839384026"/>
    <n v="2312.4303288313217"/>
    <n v="6.141399372568805"/>
    <n v="0.60993954472487832"/>
    <n v="2312.4303288313217"/>
    <n v="6.141399372568805"/>
    <n v="0.60993954472487832"/>
  </r>
  <r>
    <n v="5292"/>
    <x v="2"/>
    <x v="0"/>
    <x v="5"/>
    <s v="62-304.520 (3), F.A.C."/>
    <x v="5"/>
    <x v="5"/>
    <x v="2"/>
    <x v="48"/>
    <s v="Cypress"/>
    <n v="6210"/>
    <x v="1"/>
    <s v="FDOT District 5                                     City of Edgewater        Volusia County"/>
    <x v="3"/>
    <x v="1"/>
    <m/>
    <m/>
    <n v="0"/>
    <n v="1"/>
    <n v="16"/>
    <n v="0.81809211901208467"/>
    <n v="4.1522776714903511"/>
    <n v="0.42361590891567424"/>
    <n v="1520.669049422813"/>
    <n v="4.1522776714903511"/>
    <n v="0.4236155344208124"/>
    <n v="1520.669049422813"/>
    <n v="4.1522776714903511"/>
    <n v="0.4236155344208124"/>
  </r>
  <r>
    <n v="5293"/>
    <x v="2"/>
    <x v="0"/>
    <x v="5"/>
    <s v="62-304.520 (3), F.A.C."/>
    <x v="5"/>
    <x v="5"/>
    <x v="2"/>
    <x v="49"/>
    <s v="Hydric pine flatwoods"/>
    <n v="6250"/>
    <x v="1"/>
    <s v="FDOT District 5                                             Volusia County"/>
    <x v="3"/>
    <x v="1"/>
    <m/>
    <m/>
    <n v="0"/>
    <n v="1"/>
    <n v="21"/>
    <n v="2.2620081991243808"/>
    <n v="11.853193157625913"/>
    <n v="1.534930745516174"/>
    <n v="5276.2266002413417"/>
    <n v="11.853193157625913"/>
    <n v="1.5349293885707307"/>
    <n v="5276.2266002413417"/>
    <n v="11.853193157625913"/>
    <n v="1.5349293885707307"/>
  </r>
  <r>
    <n v="5294"/>
    <x v="2"/>
    <x v="0"/>
    <x v="5"/>
    <s v="62-304.520 (3), F.A.C."/>
    <x v="5"/>
    <x v="5"/>
    <x v="2"/>
    <x v="50"/>
    <s v="Wetland Forested Mixed"/>
    <n v="6300"/>
    <x v="1"/>
    <s v="FDOT District 5                                             Volusia County"/>
    <x v="3"/>
    <x v="1"/>
    <m/>
    <m/>
    <n v="0"/>
    <n v="1"/>
    <n v="109"/>
    <n v="8.7622723419962867"/>
    <n v="43.962566464243146"/>
    <n v="4.5708282900412724"/>
    <n v="16514.193147591333"/>
    <n v="43.962566464243146"/>
    <n v="4.5708242492305473"/>
    <n v="16514.193147591333"/>
    <n v="43.962566464243146"/>
    <n v="4.5708242492305473"/>
  </r>
  <r>
    <n v="5295"/>
    <x v="2"/>
    <x v="0"/>
    <x v="5"/>
    <s v="62-304.520 (3), F.A.C."/>
    <x v="5"/>
    <x v="5"/>
    <x v="2"/>
    <x v="50"/>
    <s v="Wetland Forested Mixed"/>
    <n v="6300"/>
    <x v="1"/>
    <s v="FDOT District 5                                     City of Edgewater        Volusia County"/>
    <x v="3"/>
    <x v="1"/>
    <m/>
    <m/>
    <n v="0"/>
    <n v="1"/>
    <n v="81"/>
    <n v="3.4482303323650858"/>
    <n v="16.538306145125762"/>
    <n v="1.6979379936875676"/>
    <n v="6314.7381138872715"/>
    <n v="16.538306145125762"/>
    <n v="1.6979364926366374"/>
    <n v="6314.7381138872715"/>
    <n v="16.538306145125762"/>
    <n v="1.6979364926366374"/>
  </r>
  <r>
    <n v="5296"/>
    <x v="2"/>
    <x v="0"/>
    <x v="5"/>
    <s v="62-304.520 (3), F.A.C."/>
    <x v="5"/>
    <x v="5"/>
    <x v="2"/>
    <x v="51"/>
    <s v="Freshwater marshes"/>
    <n v="6410"/>
    <x v="1"/>
    <s v="FDOT District 5                                             Volusia County"/>
    <x v="3"/>
    <x v="1"/>
    <m/>
    <m/>
    <n v="0"/>
    <n v="1"/>
    <n v="8"/>
    <n v="1.2447167038239613"/>
    <n v="2.0094556263073522"/>
    <n v="0.10737500948004956"/>
    <n v="1111.5971098097691"/>
    <n v="2.0094556263073522"/>
    <n v="0.10737491455587769"/>
    <n v="1111.5971098097691"/>
    <n v="2.0094556263073522"/>
    <n v="0.10737491455587769"/>
  </r>
  <r>
    <n v="5297"/>
    <x v="2"/>
    <x v="0"/>
    <x v="5"/>
    <s v="62-304.520 (3), F.A.C."/>
    <x v="5"/>
    <x v="5"/>
    <x v="2"/>
    <x v="52"/>
    <s v="Saltwater marshes"/>
    <n v="6420"/>
    <x v="1"/>
    <s v="FDOT District 5                                             Volusia County"/>
    <x v="3"/>
    <x v="1"/>
    <m/>
    <m/>
    <n v="0"/>
    <n v="1"/>
    <n v="20"/>
    <n v="0.66860896308810736"/>
    <n v="3.4901059045255578"/>
    <n v="0.36838073336093297"/>
    <n v="1278.9330487135928"/>
    <n v="3.4901059045255578"/>
    <n v="0.36838040769636587"/>
    <n v="1278.9330487135928"/>
    <n v="3.4901059045255578"/>
    <n v="0.36838040769636587"/>
  </r>
  <r>
    <n v="5298"/>
    <x v="2"/>
    <x v="0"/>
    <x v="5"/>
    <s v="62-304.520 (3), F.A.C."/>
    <x v="5"/>
    <x v="5"/>
    <x v="2"/>
    <x v="53"/>
    <s v="Wet prairies"/>
    <n v="6430"/>
    <x v="1"/>
    <s v="FDOT District 5                                             Volusia County"/>
    <x v="3"/>
    <x v="1"/>
    <m/>
    <m/>
    <n v="0"/>
    <n v="1"/>
    <n v="4"/>
    <n v="0.38587090608122249"/>
    <n v="1.6951937616762358"/>
    <n v="0.1627469587078717"/>
    <n v="724.91595582131322"/>
    <n v="1.6951937616762358"/>
    <n v="0.1627468148324919"/>
    <n v="724.91595582131322"/>
    <n v="1.6951937616762358"/>
    <n v="0.1627468148324919"/>
  </r>
  <r>
    <n v="5299"/>
    <x v="2"/>
    <x v="0"/>
    <x v="5"/>
    <s v="62-304.520 (3), F.A.C."/>
    <x v="5"/>
    <x v="5"/>
    <x v="2"/>
    <x v="53"/>
    <s v="Wet prairies"/>
    <n v="6430"/>
    <x v="1"/>
    <s v="FDOT District 5                                     City of Edgewater        Volusia County"/>
    <x v="3"/>
    <x v="1"/>
    <m/>
    <m/>
    <n v="0"/>
    <n v="1"/>
    <n v="2"/>
    <n v="3.0009047643869071E-3"/>
    <n v="1.4421114707708235E-2"/>
    <n v="1.4976197575090563E-3"/>
    <n v="6.3131333570252073"/>
    <n v="1.4421114707708235E-2"/>
    <n v="1.4976184335481536E-3"/>
    <n v="6.3131333570252073"/>
    <n v="1.4421114707708235E-2"/>
    <n v="1.4976184335481536E-3"/>
  </r>
  <r>
    <n v="5300"/>
    <x v="2"/>
    <x v="0"/>
    <x v="5"/>
    <s v="62-304.520 (3), F.A.C."/>
    <x v="5"/>
    <x v="5"/>
    <x v="2"/>
    <x v="55"/>
    <s v="Mixed scrub-shrub wetland"/>
    <n v="6460"/>
    <x v="1"/>
    <s v="FDOT District 5                                             Volusia County"/>
    <x v="3"/>
    <x v="1"/>
    <m/>
    <m/>
    <n v="0"/>
    <n v="1"/>
    <n v="62"/>
    <n v="5.984247459721602"/>
    <n v="28.675884156594588"/>
    <n v="2.9124065007442232"/>
    <n v="10880.646504130069"/>
    <n v="28.675884156594588"/>
    <n v="2.9124039260503887"/>
    <n v="10880.646504130069"/>
    <n v="28.675884156594588"/>
    <n v="2.9124039260503887"/>
  </r>
  <r>
    <n v="5301"/>
    <x v="2"/>
    <x v="0"/>
    <x v="5"/>
    <s v="62-304.520 (3), F.A.C."/>
    <x v="5"/>
    <x v="5"/>
    <x v="2"/>
    <x v="55"/>
    <s v="Mixed scrub-shrub wetland"/>
    <n v="6460"/>
    <x v="1"/>
    <s v="FDOT District 5                                            Brevard County"/>
    <x v="3"/>
    <x v="1"/>
    <m/>
    <m/>
    <n v="0"/>
    <n v="1"/>
    <n v="41"/>
    <n v="1.6179771392263593"/>
    <n v="10.821938690439547"/>
    <n v="1.2202379029240313"/>
    <n v="4506.9447423368383"/>
    <n v="10.821938690439547"/>
    <n v="1.2202368241807289"/>
    <n v="4506.9447423368383"/>
    <n v="10.821938690439547"/>
    <n v="1.2202368241807289"/>
  </r>
  <r>
    <n v="5302"/>
    <x v="2"/>
    <x v="0"/>
    <x v="5"/>
    <s v="62-304.520 (3), F.A.C."/>
    <x v="5"/>
    <x v="5"/>
    <x v="2"/>
    <x v="55"/>
    <s v="Mixed scrub-shrub wetland"/>
    <n v="6460"/>
    <x v="1"/>
    <s v="FDOT District 5                                     City of Edgewater        Volusia County"/>
    <x v="3"/>
    <x v="1"/>
    <m/>
    <m/>
    <n v="0"/>
    <n v="1"/>
    <n v="2"/>
    <n v="6.6707165471913937E-2"/>
    <n v="0.28722955642381831"/>
    <n v="2.6091682274186671E-2"/>
    <n v="98.224096705471695"/>
    <n v="0.28722955642381831"/>
    <n v="2.6091659208006348E-2"/>
    <n v="98.224096705471695"/>
    <n v="0.28722955642381831"/>
    <n v="2.6091659208006348E-2"/>
  </r>
  <r>
    <n v="5303"/>
    <x v="2"/>
    <x v="0"/>
    <x v="5"/>
    <s v="62-304.520 (3), F.A.C."/>
    <x v="5"/>
    <x v="5"/>
    <x v="2"/>
    <x v="75"/>
    <s v="Disturbed land"/>
    <n v="3000"/>
    <x v="0"/>
    <s v="FDOT District 5                                     City of Edgewater        Volusia County"/>
    <x v="3"/>
    <x v="1"/>
    <m/>
    <m/>
    <n v="0"/>
    <n v="1"/>
    <n v="9"/>
    <n v="0.64132088386250152"/>
    <n v="0.52577070253427038"/>
    <n v="3.1420079216706802E-2"/>
    <n v="654.68601922108849"/>
    <n v="0.52577070253427038"/>
    <n v="3.1420051439992144E-2"/>
    <n v="654.68601922108849"/>
    <n v="0.52577070253427038"/>
    <n v="3.1420051439992144E-2"/>
  </r>
  <r>
    <n v="5304"/>
    <x v="2"/>
    <x v="0"/>
    <x v="5"/>
    <s v="62-304.520 (3), F.A.C."/>
    <x v="5"/>
    <x v="5"/>
    <x v="2"/>
    <x v="75"/>
    <s v="Disturbed land"/>
    <n v="7400"/>
    <x v="0"/>
    <s v="FDOT District 5                                             Volusia County"/>
    <x v="3"/>
    <x v="1"/>
    <m/>
    <m/>
    <n v="0"/>
    <n v="1"/>
    <n v="13"/>
    <n v="0.45543325496071407"/>
    <n v="1.8709024767496751"/>
    <n v="0.21572696008906939"/>
    <n v="891.81400369548817"/>
    <n v="1.8709024767496751"/>
    <n v="0.21572676937706745"/>
    <n v="891.81400369548817"/>
    <n v="1.8709024767496751"/>
    <n v="0.21572676937706745"/>
  </r>
  <r>
    <n v="5305"/>
    <x v="2"/>
    <x v="0"/>
    <x v="5"/>
    <s v="62-304.520 (3), F.A.C."/>
    <x v="5"/>
    <x v="5"/>
    <x v="2"/>
    <x v="75"/>
    <s v="Disturbed land"/>
    <n v="7400"/>
    <x v="0"/>
    <s v="FDOT District 5                                            Brevard County"/>
    <x v="3"/>
    <x v="1"/>
    <m/>
    <m/>
    <n v="0"/>
    <n v="1"/>
    <n v="7"/>
    <n v="1.966030823332747E-2"/>
    <n v="0.12291694469425572"/>
    <n v="1.6335513106786551E-2"/>
    <n v="56.963122438915057"/>
    <n v="0.12291694469425572"/>
    <n v="1.6335498665483492E-2"/>
    <n v="56.963122438915057"/>
    <n v="0.12291694469425572"/>
    <n v="1.6335498665483492E-2"/>
  </r>
  <r>
    <n v="5306"/>
    <x v="2"/>
    <x v="0"/>
    <x v="5"/>
    <s v="62-304.520 (3), F.A.C."/>
    <x v="5"/>
    <x v="5"/>
    <x v="2"/>
    <x v="93"/>
    <s v="Rural land in transition without positive indicators of intended activity"/>
    <n v="7410"/>
    <x v="0"/>
    <s v="FDOT District 5                                             Volusia County"/>
    <x v="3"/>
    <x v="1"/>
    <m/>
    <m/>
    <n v="0"/>
    <n v="1"/>
    <n v="2"/>
    <n v="1.626313151100146E-2"/>
    <n v="3.2331920987032504E-2"/>
    <n v="2.2764392581099643E-3"/>
    <n v="13.206117795895958"/>
    <n v="3.2331920987032504E-2"/>
    <n v="2.2764372456387971E-3"/>
    <n v="13.206117795895958"/>
    <n v="3.2331920987032504E-2"/>
    <n v="2.2764372456387971E-3"/>
  </r>
  <r>
    <n v="5307"/>
    <x v="2"/>
    <x v="0"/>
    <x v="5"/>
    <s v="62-304.520 (3), F.A.C."/>
    <x v="5"/>
    <x v="5"/>
    <x v="2"/>
    <x v="93"/>
    <s v="Rural land in transition without positive indicators of intended activity"/>
    <n v="7410"/>
    <x v="0"/>
    <s v="FDOT District 5                                     City of Edgewater        Volusia County"/>
    <x v="3"/>
    <x v="1"/>
    <m/>
    <m/>
    <n v="0"/>
    <n v="1"/>
    <n v="2"/>
    <n v="1.2765815627264511E-2"/>
    <n v="9.1918018313454933E-2"/>
    <n v="1.18381812319878E-2"/>
    <n v="39.382651072565054"/>
    <n v="9.1918018313454933E-2"/>
    <n v="1.1838170766521555E-2"/>
    <n v="39.382651072565054"/>
    <n v="9.1918018313454933E-2"/>
    <n v="1.1838170766521555E-2"/>
  </r>
  <r>
    <n v="5308"/>
    <x v="2"/>
    <x v="0"/>
    <x v="5"/>
    <s v="62-304.520 (3), F.A.C."/>
    <x v="5"/>
    <x v="5"/>
    <x v="2"/>
    <x v="19"/>
    <s v="Railroads"/>
    <n v="8120"/>
    <x v="0"/>
    <s v="FDOT District 5                                            Brevard County"/>
    <x v="3"/>
    <x v="1"/>
    <m/>
    <m/>
    <n v="0"/>
    <n v="1"/>
    <n v="14"/>
    <n v="0.36056344656060413"/>
    <n v="2.5774066728115916"/>
    <n v="0.33003555649339594"/>
    <n v="1130.3482712350033"/>
    <n v="2.5774066728115916"/>
    <n v="0.33003526472763012"/>
    <n v="1130.3482712350033"/>
    <n v="2.5774066728115916"/>
    <n v="0.33003526472763012"/>
  </r>
  <r>
    <n v="5309"/>
    <x v="2"/>
    <x v="0"/>
    <x v="5"/>
    <s v="62-304.520 (3), F.A.C."/>
    <x v="5"/>
    <x v="5"/>
    <x v="2"/>
    <x v="19"/>
    <s v="Railroads"/>
    <n v="8120"/>
    <x v="0"/>
    <s v="FDOT District 5              City of Titusville                              Brevard County"/>
    <x v="3"/>
    <x v="1"/>
    <m/>
    <m/>
    <n v="0"/>
    <n v="1"/>
    <n v="2"/>
    <n v="2.9874600379899601E-3"/>
    <n v="2.5495623224464359E-2"/>
    <n v="3.3507535095288372E-3"/>
    <n v="11.042705991808486"/>
    <n v="2.5495623224464359E-2"/>
    <n v="3.3507505473171998E-3"/>
    <n v="11.042705991808486"/>
    <n v="2.5495623224464359E-2"/>
    <n v="3.3507505473171998E-3"/>
  </r>
  <r>
    <n v="5310"/>
    <x v="2"/>
    <x v="0"/>
    <x v="5"/>
    <s v="62-304.520 (3), F.A.C."/>
    <x v="5"/>
    <x v="5"/>
    <x v="2"/>
    <x v="20"/>
    <s v="Roads and Highways"/>
    <n v="8140"/>
    <x v="0"/>
    <s v="FDOT District 5                                             Volusia County"/>
    <x v="3"/>
    <x v="1"/>
    <m/>
    <m/>
    <n v="0"/>
    <n v="1"/>
    <n v="800"/>
    <n v="234.11604112333038"/>
    <n v="1671.5159873815624"/>
    <n v="208.84223122257004"/>
    <n v="697492.20440574165"/>
    <n v="1671.5159873815624"/>
    <n v="208.84204659696735"/>
    <n v="697492.20440574165"/>
    <n v="1671.5159873815624"/>
    <n v="208.84204659696735"/>
  </r>
  <r>
    <n v="5311"/>
    <x v="2"/>
    <x v="0"/>
    <x v="5"/>
    <s v="62-304.520 (3), F.A.C."/>
    <x v="5"/>
    <x v="5"/>
    <x v="2"/>
    <x v="20"/>
    <s v="Roads and Highways"/>
    <n v="8140"/>
    <x v="0"/>
    <s v="FDOT District 5                                            Brevard County"/>
    <x v="3"/>
    <x v="1"/>
    <m/>
    <m/>
    <n v="0"/>
    <n v="1"/>
    <n v="468"/>
    <n v="96.509378102759328"/>
    <n v="804.44095614037985"/>
    <n v="106.4513997220392"/>
    <n v="342972.97330282209"/>
    <n v="804.44095614037985"/>
    <n v="106.45130561437854"/>
    <n v="342972.97330282209"/>
    <n v="804.44095614037985"/>
    <n v="106.45130561437854"/>
  </r>
  <r>
    <n v="5312"/>
    <x v="2"/>
    <x v="0"/>
    <x v="5"/>
    <s v="62-304.520 (3), F.A.C."/>
    <x v="5"/>
    <x v="5"/>
    <x v="2"/>
    <x v="20"/>
    <s v="Roads and Highways"/>
    <n v="8140"/>
    <x v="0"/>
    <s v="FDOT District 5                                     City of Edgewater        Volusia County"/>
    <x v="3"/>
    <x v="1"/>
    <m/>
    <m/>
    <n v="0"/>
    <n v="1"/>
    <n v="336"/>
    <n v="99.522471478149001"/>
    <n v="752.36380665983518"/>
    <n v="95.45712621122496"/>
    <n v="314016.94580765005"/>
    <n v="752.36380665983518"/>
    <n v="95.457041822979591"/>
    <n v="314016.94580765005"/>
    <n v="752.36380665983518"/>
    <n v="95.457041822979591"/>
  </r>
  <r>
    <n v="5313"/>
    <x v="2"/>
    <x v="0"/>
    <x v="5"/>
    <s v="62-304.520 (3), F.A.C."/>
    <x v="5"/>
    <x v="5"/>
    <x v="2"/>
    <x v="20"/>
    <s v="Roads and Highways"/>
    <n v="8140"/>
    <x v="0"/>
    <s v="FDOT District 5              City of Titusville                              Brevard County"/>
    <x v="3"/>
    <x v="1"/>
    <m/>
    <m/>
    <n v="0"/>
    <n v="1"/>
    <n v="137"/>
    <n v="29.295751649703625"/>
    <n v="277.93193759952266"/>
    <n v="37.04032805150743"/>
    <n v="114616.45654264044"/>
    <n v="277.93193759952266"/>
    <n v="37.040295306248751"/>
    <n v="114616.45654264044"/>
    <n v="277.93193759952266"/>
    <n v="37.040295306248751"/>
  </r>
  <r>
    <n v="5314"/>
    <x v="2"/>
    <x v="0"/>
    <x v="5"/>
    <s v="62-304.520 (3), F.A.C."/>
    <x v="5"/>
    <x v="5"/>
    <x v="2"/>
    <x v="86"/>
    <s v="Communication Facilities"/>
    <n v="8220"/>
    <x v="0"/>
    <s v="FDOT District 5                                            Brevard County"/>
    <x v="3"/>
    <x v="1"/>
    <m/>
    <m/>
    <n v="0"/>
    <n v="1"/>
    <n v="1"/>
    <n v="3.4975498948156898E-3"/>
    <n v="2.7978571561002214E-2"/>
    <n v="3.9498400721539127E-3"/>
    <n v="13.460762390906892"/>
    <n v="2.7978571561002214E-2"/>
    <n v="3.94983658032375E-3"/>
    <n v="13.460762390906892"/>
    <n v="2.7978571561002214E-2"/>
    <n v="3.94983658032375E-3"/>
  </r>
  <r>
    <n v="5315"/>
    <x v="2"/>
    <x v="0"/>
    <x v="5"/>
    <s v="62-304.520 (3), F.A.C."/>
    <x v="5"/>
    <x v="5"/>
    <x v="2"/>
    <x v="108"/>
    <s v="Utilities"/>
    <n v="8300"/>
    <x v="0"/>
    <s v="FDOT District 5                                             Volusia County"/>
    <x v="3"/>
    <x v="1"/>
    <m/>
    <m/>
    <n v="0"/>
    <n v="1"/>
    <n v="4"/>
    <n v="0.12268206587945962"/>
    <n v="0.97128706404476961"/>
    <n v="0.12927016605744313"/>
    <n v="428.25829408218277"/>
    <n v="0.97128706404476961"/>
    <n v="0.12927005177700207"/>
    <n v="428.25829408218277"/>
    <n v="0.97128706404476961"/>
    <n v="0.12927005177700207"/>
  </r>
  <r>
    <n v="5316"/>
    <x v="2"/>
    <x v="0"/>
    <x v="5"/>
    <s v="62-304.520 (3), F.A.C."/>
    <x v="5"/>
    <x v="5"/>
    <x v="2"/>
    <x v="22"/>
    <s v="Electrical power transmission lines"/>
    <n v="8320"/>
    <x v="0"/>
    <s v="FDOT District 5                                             Volusia County"/>
    <x v="3"/>
    <x v="1"/>
    <m/>
    <m/>
    <n v="0"/>
    <n v="1"/>
    <n v="6"/>
    <n v="0.33498272756968417"/>
    <n v="1.467126338545482"/>
    <n v="0.15655423401727772"/>
    <n v="606.24614561138526"/>
    <n v="1.467126338545482"/>
    <n v="0.15655409561653608"/>
    <n v="606.24614561138526"/>
    <n v="1.467126338545482"/>
    <n v="0.15655409561653608"/>
  </r>
  <r>
    <n v="5317"/>
    <x v="2"/>
    <x v="0"/>
    <x v="5"/>
    <s v="62-304.520 (3), F.A.C."/>
    <x v="5"/>
    <x v="5"/>
    <x v="2"/>
    <x v="22"/>
    <s v="Electrical power transmission lines"/>
    <n v="8320"/>
    <x v="0"/>
    <s v="FDOT District 5                                     City of Edgewater        Volusia County"/>
    <x v="3"/>
    <x v="1"/>
    <m/>
    <m/>
    <n v="0"/>
    <n v="1"/>
    <n v="2"/>
    <n v="4.0172849537705099E-3"/>
    <n v="1.210060602447861E-2"/>
    <n v="9.6519210122856104E-4"/>
    <n v="4.841385531115499"/>
    <n v="1.210060602447861E-2"/>
    <n v="9.6519124795682598E-4"/>
    <n v="4.841385531115499"/>
    <n v="1.210060602447861E-2"/>
    <n v="9.6519124795682598E-4"/>
  </r>
  <r>
    <n v="5318"/>
    <x v="2"/>
    <x v="0"/>
    <x v="5"/>
    <s v="62-304.520 (3), F.A.C."/>
    <x v="5"/>
    <x v="5"/>
    <x v="2"/>
    <x v="25"/>
    <s v="Surface Water Collection Basin"/>
    <n v="8370"/>
    <x v="0"/>
    <s v="FDOT District 5                                             Volusia County"/>
    <x v="3"/>
    <x v="1"/>
    <m/>
    <m/>
    <n v="0"/>
    <n v="1"/>
    <n v="21"/>
    <n v="2.0787535879763346"/>
    <n v="1.1266385448837033"/>
    <n v="0.1362375541126753"/>
    <n v="2564.4761838028107"/>
    <n v="1.1266385448837033"/>
    <n v="0.13623743367276059"/>
    <n v="2564.4761838028107"/>
    <n v="1.1266385448837033"/>
    <n v="0.13623743367276059"/>
  </r>
  <r>
    <n v="5319"/>
    <x v="2"/>
    <x v="0"/>
    <x v="5"/>
    <s v="62-304.520 (3), F.A.C."/>
    <x v="5"/>
    <x v="5"/>
    <x v="2"/>
    <x v="25"/>
    <s v="Surface Water Collection Basin"/>
    <n v="8370"/>
    <x v="0"/>
    <s v="FDOT District 5                                     City of Edgewater        Volusia County"/>
    <x v="3"/>
    <x v="1"/>
    <m/>
    <m/>
    <n v="0"/>
    <n v="1"/>
    <n v="19"/>
    <n v="2.2641283817627502"/>
    <n v="0.79522853463619092"/>
    <n v="5.6606488200659714E-2"/>
    <n v="1975.0550976037214"/>
    <n v="0.79522853463619092"/>
    <n v="5.6606438158065618E-2"/>
    <n v="1975.0550976037214"/>
    <n v="0.79522853463619092"/>
    <n v="5.6606438158065618E-2"/>
  </r>
  <r>
    <n v="5320"/>
    <x v="2"/>
    <x v="0"/>
    <x v="5"/>
    <s v="62-304.520 (3), F.A.C."/>
    <x v="5"/>
    <x v="5"/>
    <x v="3"/>
    <x v="5"/>
    <s v="Residential, Low Density-Less than two dwelling units/acre"/>
    <n v="1100"/>
    <x v="0"/>
    <s v="Kennedy Space Center                                    Volusia County"/>
    <x v="1"/>
    <x v="1"/>
    <m/>
    <m/>
    <n v="0"/>
    <n v="1"/>
    <n v="7"/>
    <n v="0.6443323439947588"/>
    <n v="3.1596167672008653"/>
    <n v="0.40253648822802707"/>
    <n v="1397.7239649959636"/>
    <n v="3.1596167672008653"/>
    <n v="0.40253613236828828"/>
    <n v="1397.7239649959636"/>
    <n v="3.1596167672008653"/>
    <n v="0.40253613236828828"/>
  </r>
  <r>
    <n v="5321"/>
    <x v="2"/>
    <x v="0"/>
    <x v="5"/>
    <s v="62-304.520 (3), F.A.C."/>
    <x v="5"/>
    <x v="5"/>
    <x v="3"/>
    <x v="63"/>
    <s v="Mobile Home Units"/>
    <n v="1320"/>
    <x v="0"/>
    <s v="Kennedy Space Center                                    Volusia County"/>
    <x v="1"/>
    <x v="1"/>
    <m/>
    <m/>
    <n v="0"/>
    <n v="1"/>
    <n v="2"/>
    <n v="2.253984871910043E-2"/>
    <n v="0.10234001169648482"/>
    <n v="1.4884374198978128E-2"/>
    <n v="40.625888099894745"/>
    <n v="0.10234001169648482"/>
    <n v="1.488436104054487E-2"/>
    <n v="40.625888099894745"/>
    <n v="0.10234001169648482"/>
    <n v="1.488436104054487E-2"/>
  </r>
  <r>
    <n v="5322"/>
    <x v="2"/>
    <x v="0"/>
    <x v="5"/>
    <s v="62-304.520 (3), F.A.C."/>
    <x v="5"/>
    <x v="5"/>
    <x v="3"/>
    <x v="14"/>
    <s v="Governmental"/>
    <n v="1750"/>
    <x v="0"/>
    <s v="Kennedy Space Center                                   Brevard County"/>
    <x v="1"/>
    <x v="1"/>
    <m/>
    <m/>
    <n v="0"/>
    <n v="1"/>
    <n v="12"/>
    <n v="3.7979149738284264"/>
    <n v="18.699499133423053"/>
    <n v="2.5566319488962002"/>
    <n v="9534.7585162162195"/>
    <n v="18.699499133423053"/>
    <n v="2.5566296887225182"/>
    <n v="9534.7585162162195"/>
    <n v="18.699499133423053"/>
    <n v="2.5566296887225182"/>
  </r>
  <r>
    <n v="5323"/>
    <x v="2"/>
    <x v="0"/>
    <x v="5"/>
    <s v="62-304.520 (3), F.A.C."/>
    <x v="5"/>
    <x v="5"/>
    <x v="3"/>
    <x v="85"/>
    <s v="Marinas and Fish Camps"/>
    <n v="1840"/>
    <x v="0"/>
    <s v="Kennedy Space Center                                   Brevard County"/>
    <x v="1"/>
    <x v="1"/>
    <m/>
    <m/>
    <n v="0"/>
    <n v="1"/>
    <n v="74"/>
    <n v="28.92878959709244"/>
    <n v="181.17200657904706"/>
    <n v="24.888134869502863"/>
    <n v="90065.715255231102"/>
    <n v="181.17200657904706"/>
    <n v="24.888112867310735"/>
    <n v="90065.715255231102"/>
    <n v="181.17200657904706"/>
    <n v="24.888112867310735"/>
  </r>
  <r>
    <n v="5324"/>
    <x v="2"/>
    <x v="0"/>
    <x v="5"/>
    <s v="62-304.520 (3), F.A.C."/>
    <x v="5"/>
    <x v="5"/>
    <x v="3"/>
    <x v="85"/>
    <s v="Marinas and Fish Camps"/>
    <n v="1840"/>
    <x v="0"/>
    <s v="Kennedy Space Center     City of Titusville                              Brevard County"/>
    <x v="1"/>
    <x v="1"/>
    <m/>
    <m/>
    <n v="0"/>
    <n v="1"/>
    <n v="3"/>
    <n v="0.32546626068093554"/>
    <n v="2.4991165687459742"/>
    <n v="0.30897830316004771"/>
    <n v="1170.0224795912193"/>
    <n v="2.4991165687459742"/>
    <n v="0.30897803000980811"/>
    <n v="1170.0224795912193"/>
    <n v="2.4991165687459742"/>
    <n v="0.30897803000980811"/>
  </r>
  <r>
    <n v="5325"/>
    <x v="2"/>
    <x v="0"/>
    <x v="5"/>
    <s v="62-304.520 (3), F.A.C."/>
    <x v="5"/>
    <x v="5"/>
    <x v="3"/>
    <x v="2"/>
    <s v="Citrus groves"/>
    <n v="1000"/>
    <x v="0"/>
    <s v="Kennedy Space Center                                   Brevard County"/>
    <x v="1"/>
    <x v="1"/>
    <s v="Not Ag"/>
    <m/>
    <n v="0"/>
    <n v="1"/>
    <n v="109"/>
    <n v="41.748029638331822"/>
    <n v="220.90038418275259"/>
    <n v="29.755219626344701"/>
    <n v="111204.01447011945"/>
    <n v="220.90038418275259"/>
    <n v="29.755193321438245"/>
    <n v="111204.01447011945"/>
    <n v="220.90038418275259"/>
    <n v="29.755193321438245"/>
  </r>
  <r>
    <n v="5326"/>
    <x v="2"/>
    <x v="0"/>
    <x v="5"/>
    <s v="62-304.520 (3), F.A.C."/>
    <x v="5"/>
    <x v="5"/>
    <x v="3"/>
    <x v="17"/>
    <s v="Beaches other than swimming beaches"/>
    <n v="7100"/>
    <x v="0"/>
    <s v="Kennedy Space Center                                   Brevard County"/>
    <x v="1"/>
    <x v="1"/>
    <m/>
    <m/>
    <n v="0"/>
    <n v="1"/>
    <n v="43"/>
    <n v="6.4294228374103692"/>
    <n v="39.368632039770333"/>
    <n v="4.0996509459867134"/>
    <n v="16803.592842187372"/>
    <n v="39.368632039770333"/>
    <n v="4.0996473217172245"/>
    <n v="16803.592842187372"/>
    <n v="39.368632039770333"/>
    <n v="4.0996473217172245"/>
  </r>
  <r>
    <n v="5327"/>
    <x v="2"/>
    <x v="0"/>
    <x v="5"/>
    <s v="62-304.520 (3), F.A.C."/>
    <x v="5"/>
    <x v="5"/>
    <x v="3"/>
    <x v="18"/>
    <s v="Spoil areas"/>
    <n v="7430"/>
    <x v="0"/>
    <s v="Kennedy Space Center                                   Brevard County"/>
    <x v="1"/>
    <x v="1"/>
    <m/>
    <m/>
    <n v="0"/>
    <n v="1"/>
    <n v="1"/>
    <n v="8.0985752869798797E-2"/>
    <n v="0.288076642160076"/>
    <n v="3.4506368081417452E-2"/>
    <n v="143.47528818474782"/>
    <n v="0.288076642160076"/>
    <n v="3.4506337576289403E-2"/>
    <n v="143.47528818474782"/>
    <n v="0.288076642160076"/>
    <n v="3.4506337576289403E-2"/>
  </r>
  <r>
    <n v="5328"/>
    <x v="2"/>
    <x v="0"/>
    <x v="5"/>
    <s v="62-304.520 (3), F.A.C."/>
    <x v="5"/>
    <x v="5"/>
    <x v="3"/>
    <x v="19"/>
    <s v="Railroads"/>
    <n v="8120"/>
    <x v="0"/>
    <s v="Kennedy Space Center                                   Brevard County"/>
    <x v="1"/>
    <x v="1"/>
    <m/>
    <m/>
    <n v="0"/>
    <n v="1"/>
    <n v="103"/>
    <n v="34.012058121288156"/>
    <n v="164.22916524768348"/>
    <n v="21.196921375210941"/>
    <n v="80717.5553182531"/>
    <n v="164.22916524768348"/>
    <n v="21.196902636211831"/>
    <n v="80717.5553182531"/>
    <n v="164.22916524768348"/>
    <n v="21.196902636211831"/>
  </r>
  <r>
    <n v="5329"/>
    <x v="2"/>
    <x v="0"/>
    <x v="5"/>
    <s v="62-304.520 (3), F.A.C."/>
    <x v="5"/>
    <x v="5"/>
    <x v="3"/>
    <x v="58"/>
    <s v="Communications"/>
    <n v="8200"/>
    <x v="0"/>
    <s v="Kennedy Space Center                                    Volusia County"/>
    <x v="1"/>
    <x v="1"/>
    <m/>
    <m/>
    <n v="0"/>
    <n v="1"/>
    <n v="23"/>
    <n v="5.9421457012628691"/>
    <n v="28.405780829451746"/>
    <n v="3.917804804624605"/>
    <n v="14433.873532947893"/>
    <n v="28.405780829451746"/>
    <n v="3.9178013411150032"/>
    <n v="14433.873532947893"/>
    <n v="28.405780829451746"/>
    <n v="3.9178013411150032"/>
  </r>
  <r>
    <n v="5330"/>
    <x v="2"/>
    <x v="0"/>
    <x v="5"/>
    <s v="62-304.520 (3), F.A.C."/>
    <x v="5"/>
    <x v="5"/>
    <x v="4"/>
    <x v="63"/>
    <s v="Mobile Home Units"/>
    <n v="3000"/>
    <x v="0"/>
    <s v="City of Edgewater        Volusia County"/>
    <x v="35"/>
    <x v="1"/>
    <m/>
    <m/>
    <n v="0"/>
    <n v="1"/>
    <n v="19"/>
    <n v="5.8669676518130531"/>
    <n v="51.929881292826956"/>
    <n v="9.721873252721613"/>
    <n v="18564.639159757458"/>
    <n v="51.929881292826956"/>
    <n v="9.7218646581634243"/>
    <n v="18564.639159757458"/>
    <m/>
    <m/>
  </r>
  <r>
    <n v="5331"/>
    <x v="2"/>
    <x v="0"/>
    <x v="5"/>
    <s v="62-304.520 (3), F.A.C."/>
    <x v="5"/>
    <x v="5"/>
    <x v="4"/>
    <x v="11"/>
    <s v="Commercial and Services"/>
    <n v="3000"/>
    <x v="0"/>
    <s v="City of Edgewater        Volusia County"/>
    <x v="35"/>
    <x v="1"/>
    <m/>
    <m/>
    <n v="0"/>
    <n v="1"/>
    <n v="3"/>
    <n v="1.33002441313036"/>
    <n v="8.6587412305708114"/>
    <n v="1.1492137218825424"/>
    <n v="4711.7693829040454"/>
    <n v="8.6587412305708114"/>
    <n v="1.1492127059277011"/>
    <n v="4711.7693829040454"/>
    <m/>
    <m/>
  </r>
  <r>
    <n v="5332"/>
    <x v="2"/>
    <x v="0"/>
    <x v="5"/>
    <s v="62-304.520 (3), F.A.C."/>
    <x v="5"/>
    <x v="5"/>
    <x v="4"/>
    <x v="0"/>
    <s v="Improved Pasture"/>
    <n v="3000"/>
    <x v="0"/>
    <s v="Brevard County"/>
    <x v="0"/>
    <x v="1"/>
    <s v="Not Ag"/>
    <m/>
    <n v="0"/>
    <n v="1"/>
    <n v="44"/>
    <n v="19.7046508403429"/>
    <n v="108.12356476891149"/>
    <n v="20.693031999399945"/>
    <n v="25237.494317176119"/>
    <n v="108.12356476891149"/>
    <n v="20.693013705860935"/>
    <n v="25237.494317176119"/>
    <m/>
    <m/>
  </r>
  <r>
    <n v="5333"/>
    <x v="2"/>
    <x v="0"/>
    <x v="5"/>
    <s v="62-304.520 (3), F.A.C."/>
    <x v="5"/>
    <x v="5"/>
    <x v="4"/>
    <x v="2"/>
    <s v="Citrus groves"/>
    <n v="3000"/>
    <x v="0"/>
    <s v="Brevard County"/>
    <x v="0"/>
    <x v="1"/>
    <s v="Not Ag"/>
    <m/>
    <n v="0"/>
    <n v="1"/>
    <n v="13"/>
    <n v="0.95361244914672194"/>
    <n v="4.7459652246671995"/>
    <n v="0.64703424769356599"/>
    <n v="2400.6056946792933"/>
    <n v="4.7459652246671995"/>
    <n v="0.64703367568719017"/>
    <n v="2400.6056946792933"/>
    <m/>
    <m/>
  </r>
  <r>
    <n v="5334"/>
    <x v="2"/>
    <x v="0"/>
    <x v="5"/>
    <s v="62-304.520 (3), F.A.C."/>
    <x v="5"/>
    <x v="5"/>
    <x v="4"/>
    <x v="2"/>
    <s v="Citrus groves"/>
    <n v="3000"/>
    <x v="0"/>
    <s v="City of Edgewater        Volusia County"/>
    <x v="35"/>
    <x v="1"/>
    <s v="Identified as Natural"/>
    <m/>
    <n v="0"/>
    <n v="1"/>
    <n v="9"/>
    <n v="0.46127042475870955"/>
    <n v="2.8104154285899177"/>
    <n v="0.34476576866085867"/>
    <n v="972.60106013504605"/>
    <n v="2.8104154285899177"/>
    <n v="0.34476546387294543"/>
    <n v="972.60106013504605"/>
    <m/>
    <m/>
  </r>
  <r>
    <n v="5335"/>
    <x v="2"/>
    <x v="0"/>
    <x v="5"/>
    <s v="62-304.520 (3), F.A.C."/>
    <x v="5"/>
    <x v="5"/>
    <x v="4"/>
    <x v="26"/>
    <s v="Herbaceous Dry Prairie"/>
    <n v="3100"/>
    <x v="1"/>
    <s v="Brevard County"/>
    <x v="0"/>
    <x v="1"/>
    <m/>
    <m/>
    <n v="0"/>
    <n v="1"/>
    <n v="1097"/>
    <n v="207.90295341464048"/>
    <n v="1045.937704406419"/>
    <n v="120.81545649784614"/>
    <n v="419389.57807199913"/>
    <n v="1045.937704406419"/>
    <n v="120.81534969173521"/>
    <n v="419389.57807199913"/>
    <m/>
    <m/>
  </r>
  <r>
    <n v="5336"/>
    <x v="2"/>
    <x v="0"/>
    <x v="5"/>
    <s v="62-304.520 (3), F.A.C."/>
    <x v="5"/>
    <x v="5"/>
    <x v="4"/>
    <x v="26"/>
    <s v="Herbaceous Dry Prairie"/>
    <n v="3100"/>
    <x v="1"/>
    <s v="City of Edgewater        Volusia County"/>
    <x v="35"/>
    <x v="1"/>
    <m/>
    <m/>
    <n v="0"/>
    <n v="1"/>
    <n v="214"/>
    <n v="46.102419646839408"/>
    <n v="158.63849728250224"/>
    <n v="15.719478480357047"/>
    <n v="65325.69243005952"/>
    <n v="158.63849728250224"/>
    <n v="15.71946458365537"/>
    <n v="65325.69243005952"/>
    <m/>
    <m/>
  </r>
  <r>
    <n v="5337"/>
    <x v="2"/>
    <x v="0"/>
    <x v="5"/>
    <s v="62-304.520 (3), F.A.C."/>
    <x v="5"/>
    <x v="5"/>
    <x v="4"/>
    <x v="26"/>
    <s v="Herbaceous Dry Prairie"/>
    <n v="3100"/>
    <x v="1"/>
    <s v="City of Oak Hill                      Volusia County"/>
    <x v="36"/>
    <x v="1"/>
    <m/>
    <m/>
    <n v="0"/>
    <n v="1"/>
    <n v="57"/>
    <n v="25.422752480751548"/>
    <n v="83.171138585003035"/>
    <n v="7.1764297345809682"/>
    <n v="28961.893187763399"/>
    <n v="83.171138585003035"/>
    <n v="7.176423390305402"/>
    <n v="28961.893187763399"/>
    <m/>
    <m/>
  </r>
  <r>
    <n v="5338"/>
    <x v="2"/>
    <x v="0"/>
    <x v="5"/>
    <s v="62-304.520 (3), F.A.C."/>
    <x v="5"/>
    <x v="5"/>
    <x v="4"/>
    <x v="26"/>
    <s v="Herbaceous Dry Prairie"/>
    <n v="3100"/>
    <x v="1"/>
    <s v="City of Titusville                              Brevard County"/>
    <x v="38"/>
    <x v="1"/>
    <m/>
    <m/>
    <n v="0"/>
    <n v="1"/>
    <n v="2"/>
    <n v="3.9858562156847639E-2"/>
    <n v="0.33727397634613648"/>
    <n v="4.7147832669964689E-2"/>
    <n v="155.45897864480889"/>
    <n v="0.33727397634613648"/>
    <n v="4.7147790989232941E-2"/>
    <n v="155.45897864480889"/>
    <m/>
    <m/>
  </r>
  <r>
    <n v="5339"/>
    <x v="2"/>
    <x v="0"/>
    <x v="5"/>
    <s v="62-304.520 (3), F.A.C."/>
    <x v="5"/>
    <x v="5"/>
    <x v="4"/>
    <x v="26"/>
    <s v="Herbaceous Dry Prairie"/>
    <n v="3100"/>
    <x v="1"/>
    <s v="Kennedy Space Center                                   Brevard County"/>
    <x v="1"/>
    <x v="1"/>
    <m/>
    <m/>
    <n v="0"/>
    <n v="1"/>
    <n v="1691"/>
    <n v="223.71612289778619"/>
    <n v="821.95613849869267"/>
    <n v="95.24859132599201"/>
    <n v="365524.95032262697"/>
    <n v="821.95613849869267"/>
    <n v="95.248507122100563"/>
    <n v="365524.95032262697"/>
    <m/>
    <m/>
  </r>
  <r>
    <n v="5340"/>
    <x v="2"/>
    <x v="0"/>
    <x v="5"/>
    <s v="62-304.520 (3), F.A.C."/>
    <x v="5"/>
    <x v="5"/>
    <x v="4"/>
    <x v="26"/>
    <s v="Herbaceous Dry Prairie"/>
    <n v="3100"/>
    <x v="1"/>
    <s v="Volusia County"/>
    <x v="37"/>
    <x v="1"/>
    <m/>
    <m/>
    <n v="0"/>
    <n v="1"/>
    <n v="236"/>
    <n v="62.091098186990692"/>
    <n v="174.67119017770733"/>
    <n v="14.484464992520861"/>
    <n v="57123.17847814157"/>
    <n v="174.67119017770733"/>
    <n v="14.484452187624735"/>
    <n v="57123.17847814157"/>
    <m/>
    <m/>
  </r>
  <r>
    <n v="5341"/>
    <x v="2"/>
    <x v="0"/>
    <x v="5"/>
    <s v="62-304.520 (3), F.A.C."/>
    <x v="5"/>
    <x v="5"/>
    <x v="4"/>
    <x v="27"/>
    <s v="Shrub and Brushland"/>
    <n v="3200"/>
    <x v="1"/>
    <s v="Brevard County"/>
    <x v="0"/>
    <x v="1"/>
    <m/>
    <m/>
    <n v="0"/>
    <n v="1"/>
    <n v="1603"/>
    <n v="427.1859071142527"/>
    <n v="1476.5248039162595"/>
    <n v="186.9899294914544"/>
    <n v="691384.7176569138"/>
    <n v="1476.5248039162595"/>
    <n v="186.98976418423516"/>
    <n v="691384.7176569138"/>
    <m/>
    <m/>
  </r>
  <r>
    <n v="5342"/>
    <x v="2"/>
    <x v="0"/>
    <x v="5"/>
    <s v="62-304.520 (3), F.A.C."/>
    <x v="5"/>
    <x v="5"/>
    <x v="4"/>
    <x v="27"/>
    <s v="Shrub and Brushland"/>
    <n v="3200"/>
    <x v="1"/>
    <s v="City of Edgewater        Volusia County"/>
    <x v="35"/>
    <x v="1"/>
    <m/>
    <m/>
    <n v="0"/>
    <n v="1"/>
    <n v="207"/>
    <n v="76.107976983975334"/>
    <n v="192.63437900704704"/>
    <n v="22.500324063165827"/>
    <n v="88964.901584544306"/>
    <n v="192.63437900704704"/>
    <n v="22.50030417190214"/>
    <n v="88964.901584544306"/>
    <m/>
    <m/>
  </r>
  <r>
    <n v="5343"/>
    <x v="2"/>
    <x v="0"/>
    <x v="5"/>
    <s v="62-304.520 (3), F.A.C."/>
    <x v="5"/>
    <x v="5"/>
    <x v="4"/>
    <x v="27"/>
    <s v="Shrub and Brushland"/>
    <n v="3200"/>
    <x v="1"/>
    <s v="City of Oak Hill                      Volusia County"/>
    <x v="36"/>
    <x v="1"/>
    <m/>
    <m/>
    <n v="0"/>
    <n v="1"/>
    <n v="6"/>
    <n v="1.0367404316791657"/>
    <n v="3.0354451438567946"/>
    <n v="0.41121009004860398"/>
    <n v="1468.6322272511422"/>
    <n v="3.0354451438567946"/>
    <n v="0.4112097265210255"/>
    <n v="1468.6322272511422"/>
    <m/>
    <m/>
  </r>
  <r>
    <n v="5344"/>
    <x v="2"/>
    <x v="0"/>
    <x v="5"/>
    <s v="62-304.520 (3), F.A.C."/>
    <x v="5"/>
    <x v="5"/>
    <x v="4"/>
    <x v="27"/>
    <s v="Shrub and Brushland"/>
    <n v="3200"/>
    <x v="1"/>
    <s v="City of Titusville                              Brevard County"/>
    <x v="38"/>
    <x v="1"/>
    <m/>
    <m/>
    <n v="0"/>
    <n v="1"/>
    <n v="7"/>
    <n v="0.5117148374914291"/>
    <n v="5.5280815286367693"/>
    <n v="0.73772950498571355"/>
    <n v="1964.8087853588625"/>
    <n v="5.5280815286367693"/>
    <n v="0.73772885280079348"/>
    <n v="1964.8087853588625"/>
    <m/>
    <m/>
  </r>
  <r>
    <n v="5345"/>
    <x v="2"/>
    <x v="0"/>
    <x v="5"/>
    <s v="62-304.520 (3), F.A.C."/>
    <x v="5"/>
    <x v="5"/>
    <x v="4"/>
    <x v="27"/>
    <s v="Shrub and Brushland"/>
    <n v="3200"/>
    <x v="1"/>
    <s v="Kennedy Space Center                                    Volusia County"/>
    <x v="1"/>
    <x v="1"/>
    <m/>
    <m/>
    <n v="0"/>
    <n v="1"/>
    <n v="470"/>
    <n v="131.8980818035661"/>
    <n v="79.983929792979794"/>
    <n v="8.2642252851016984"/>
    <n v="34193.671476637239"/>
    <n v="79.983929792979794"/>
    <n v="8.2642179791676238"/>
    <n v="34193.671476637239"/>
    <m/>
    <m/>
  </r>
  <r>
    <n v="5346"/>
    <x v="2"/>
    <x v="0"/>
    <x v="5"/>
    <s v="62-304.520 (3), F.A.C."/>
    <x v="5"/>
    <x v="5"/>
    <x v="4"/>
    <x v="27"/>
    <s v="Shrub and Brushland"/>
    <n v="3200"/>
    <x v="1"/>
    <s v="Kennedy Space Center                                   Brevard County"/>
    <x v="1"/>
    <x v="1"/>
    <m/>
    <m/>
    <n v="0"/>
    <n v="1"/>
    <n v="3577"/>
    <n v="1133.7339111496606"/>
    <n v="3439.4862083263592"/>
    <n v="401.23007357614432"/>
    <n v="1590099.1508971236"/>
    <n v="3439.4862083263592"/>
    <n v="401.22971887133491"/>
    <n v="1590099.1508971236"/>
    <m/>
    <m/>
  </r>
  <r>
    <n v="5347"/>
    <x v="2"/>
    <x v="0"/>
    <x v="5"/>
    <s v="62-304.520 (3), F.A.C."/>
    <x v="5"/>
    <x v="5"/>
    <x v="4"/>
    <x v="27"/>
    <s v="Shrub and Brushland"/>
    <n v="3200"/>
    <x v="1"/>
    <s v="Volusia County"/>
    <x v="37"/>
    <x v="1"/>
    <m/>
    <m/>
    <n v="0"/>
    <n v="1"/>
    <n v="3212"/>
    <n v="1179.9100901187401"/>
    <n v="2570.3152790797103"/>
    <n v="263.67151121089529"/>
    <n v="1093488.0716182087"/>
    <n v="2570.3152790797103"/>
    <n v="263.67127811382721"/>
    <n v="1093488.0716182087"/>
    <m/>
    <m/>
  </r>
  <r>
    <n v="5348"/>
    <x v="2"/>
    <x v="0"/>
    <x v="5"/>
    <s v="62-304.520 (3), F.A.C."/>
    <x v="5"/>
    <x v="5"/>
    <x v="4"/>
    <x v="97"/>
    <s v="Palmetto-Oak Shrubland"/>
    <n v="3211"/>
    <x v="1"/>
    <s v="Brevard County"/>
    <x v="0"/>
    <x v="1"/>
    <m/>
    <m/>
    <n v="0"/>
    <n v="1"/>
    <n v="79"/>
    <n v="25.679978551888489"/>
    <n v="136.09983245915768"/>
    <n v="15.262598626411709"/>
    <n v="58026.47642402842"/>
    <n v="136.09983245915768"/>
    <n v="15.262585133611653"/>
    <n v="58026.47642402842"/>
    <m/>
    <m/>
  </r>
  <r>
    <n v="5349"/>
    <x v="2"/>
    <x v="0"/>
    <x v="5"/>
    <s v="62-304.520 (3), F.A.C."/>
    <x v="5"/>
    <x v="5"/>
    <x v="4"/>
    <x v="4"/>
    <s v="Mixed Rangeland"/>
    <n v="3000"/>
    <x v="0"/>
    <s v="Brevard County"/>
    <x v="0"/>
    <x v="1"/>
    <s v="Not Ag"/>
    <m/>
    <n v="0"/>
    <n v="1"/>
    <n v="25"/>
    <n v="5.2626527107455479"/>
    <n v="27.328287768542985"/>
    <n v="3.0810947227261667"/>
    <n v="11693.244827368912"/>
    <n v="27.328287768542985"/>
    <n v="3.0810919989046166"/>
    <n v="11693.244827368912"/>
    <m/>
    <m/>
  </r>
  <r>
    <n v="5350"/>
    <x v="2"/>
    <x v="0"/>
    <x v="5"/>
    <s v="62-304.520 (3), F.A.C."/>
    <x v="5"/>
    <x v="5"/>
    <x v="4"/>
    <x v="4"/>
    <s v="Mixed Rangeland"/>
    <n v="3000"/>
    <x v="0"/>
    <s v="City of Edgewater        Volusia County"/>
    <x v="35"/>
    <x v="1"/>
    <s v="Identified as Natural"/>
    <m/>
    <n v="0"/>
    <n v="1"/>
    <n v="4"/>
    <n v="0.12501294462418827"/>
    <n v="0.33485697698776357"/>
    <n v="1.899324420504098E-2"/>
    <n v="121.07751911059263"/>
    <n v="0.33485697698776357"/>
    <n v="1.8993227414188216E-2"/>
    <n v="121.07751911059263"/>
    <m/>
    <m/>
  </r>
  <r>
    <n v="5351"/>
    <x v="2"/>
    <x v="0"/>
    <x v="5"/>
    <s v="62-304.520 (3), F.A.C."/>
    <x v="5"/>
    <x v="5"/>
    <x v="4"/>
    <x v="4"/>
    <s v="Mixed Rangeland"/>
    <n v="3000"/>
    <x v="0"/>
    <s v="Kennedy Space Center                                   Brevard County"/>
    <x v="1"/>
    <x v="1"/>
    <s v="Not Ag"/>
    <m/>
    <n v="0"/>
    <n v="1"/>
    <n v="36"/>
    <n v="8.3905471271647496"/>
    <n v="39.294576343965858"/>
    <n v="5.3025132517236688"/>
    <n v="19768.7867627903"/>
    <n v="39.294576343965858"/>
    <n v="5.3025085640716583"/>
    <n v="19768.7867627903"/>
    <m/>
    <m/>
  </r>
  <r>
    <n v="5352"/>
    <x v="2"/>
    <x v="0"/>
    <x v="5"/>
    <s v="62-304.520 (3), F.A.C."/>
    <x v="5"/>
    <x v="5"/>
    <x v="4"/>
    <x v="4"/>
    <s v="Mixed Rangeland"/>
    <n v="3000"/>
    <x v="0"/>
    <s v="Volusia County"/>
    <x v="37"/>
    <x v="1"/>
    <s v="Not Ag"/>
    <m/>
    <n v="0"/>
    <n v="1"/>
    <n v="5"/>
    <n v="0.83051819509189884"/>
    <n v="1.8687559001323566"/>
    <n v="0.24955118778391139"/>
    <n v="687.31376062543291"/>
    <n v="1.8687559001323566"/>
    <n v="0.24955096716982283"/>
    <n v="687.31376062543291"/>
    <m/>
    <m/>
  </r>
  <r>
    <n v="5353"/>
    <x v="2"/>
    <x v="0"/>
    <x v="5"/>
    <s v="62-304.520 (3), F.A.C."/>
    <x v="5"/>
    <x v="5"/>
    <x v="4"/>
    <x v="28"/>
    <s v="Pine flatwoods"/>
    <n v="4110"/>
    <x v="1"/>
    <s v="Brevard County"/>
    <x v="0"/>
    <x v="1"/>
    <m/>
    <m/>
    <n v="0"/>
    <n v="1"/>
    <n v="702"/>
    <n v="166.19731036013985"/>
    <n v="843.1218470456281"/>
    <n v="76.477450014698476"/>
    <n v="358657.62843449594"/>
    <n v="843.1218470456281"/>
    <n v="76.477382405311161"/>
    <n v="358657.62843449594"/>
    <m/>
    <m/>
  </r>
  <r>
    <n v="5354"/>
    <x v="2"/>
    <x v="0"/>
    <x v="5"/>
    <s v="62-304.520 (3), F.A.C."/>
    <x v="5"/>
    <x v="5"/>
    <x v="4"/>
    <x v="28"/>
    <s v="Pine flatwoods"/>
    <n v="4110"/>
    <x v="1"/>
    <s v="City of Edgewater        Volusia County"/>
    <x v="35"/>
    <x v="1"/>
    <m/>
    <m/>
    <n v="0"/>
    <n v="1"/>
    <n v="1998"/>
    <n v="782.378180989763"/>
    <n v="2260.5172912100993"/>
    <n v="64.189122206715609"/>
    <n v="864751.85657485412"/>
    <n v="2260.5172912100993"/>
    <n v="64.189065460743791"/>
    <n v="864751.85657485412"/>
    <m/>
    <m/>
  </r>
  <r>
    <n v="5355"/>
    <x v="2"/>
    <x v="0"/>
    <x v="5"/>
    <s v="62-304.520 (3), F.A.C."/>
    <x v="5"/>
    <x v="5"/>
    <x v="4"/>
    <x v="28"/>
    <s v="Pine flatwoods"/>
    <n v="4110"/>
    <x v="1"/>
    <s v="City of Oak Hill                      Volusia County"/>
    <x v="36"/>
    <x v="1"/>
    <m/>
    <m/>
    <n v="0"/>
    <n v="1"/>
    <n v="44"/>
    <n v="14.926372108479598"/>
    <n v="47.082181762267844"/>
    <n v="1.9281093518305445"/>
    <n v="18045.652403481166"/>
    <n v="47.082181762267844"/>
    <n v="1.9281076472981376"/>
    <n v="18045.652403481166"/>
    <m/>
    <m/>
  </r>
  <r>
    <n v="5356"/>
    <x v="2"/>
    <x v="0"/>
    <x v="5"/>
    <s v="62-304.520 (3), F.A.C."/>
    <x v="5"/>
    <x v="5"/>
    <x v="4"/>
    <x v="28"/>
    <s v="Pine flatwoods"/>
    <n v="4110"/>
    <x v="1"/>
    <s v="Kennedy Space Center                                    Volusia County"/>
    <x v="1"/>
    <x v="1"/>
    <m/>
    <m/>
    <n v="0"/>
    <n v="1"/>
    <n v="202"/>
    <n v="64.798958065463196"/>
    <n v="32.000957974765114"/>
    <n v="0.55876759939816578"/>
    <n v="11730.414966193734"/>
    <n v="32.000957974765114"/>
    <n v="0.55876710542334007"/>
    <n v="11730.414966193734"/>
    <m/>
    <m/>
  </r>
  <r>
    <n v="5357"/>
    <x v="2"/>
    <x v="0"/>
    <x v="5"/>
    <s v="62-304.520 (3), F.A.C."/>
    <x v="5"/>
    <x v="5"/>
    <x v="4"/>
    <x v="28"/>
    <s v="Pine flatwoods"/>
    <n v="4110"/>
    <x v="1"/>
    <s v="Kennedy Space Center                                   Brevard County"/>
    <x v="1"/>
    <x v="1"/>
    <m/>
    <m/>
    <n v="0"/>
    <n v="1"/>
    <n v="161"/>
    <n v="46.811064519006756"/>
    <n v="253.33336858328062"/>
    <n v="21.876433460169142"/>
    <n v="115511.51850228981"/>
    <n v="253.33336858328062"/>
    <n v="21.876414120451837"/>
    <n v="115511.51850228981"/>
    <m/>
    <m/>
  </r>
  <r>
    <n v="5358"/>
    <x v="2"/>
    <x v="0"/>
    <x v="5"/>
    <s v="62-304.520 (3), F.A.C."/>
    <x v="5"/>
    <x v="5"/>
    <x v="4"/>
    <x v="28"/>
    <s v="Pine flatwoods"/>
    <n v="4110"/>
    <x v="1"/>
    <s v="Volusia County"/>
    <x v="37"/>
    <x v="1"/>
    <m/>
    <m/>
    <n v="0"/>
    <n v="1"/>
    <n v="2923"/>
    <n v="1068.4779447900839"/>
    <n v="3081.319940216134"/>
    <n v="95.336249432986193"/>
    <n v="1173596.8070641947"/>
    <n v="3081.319940216134"/>
    <n v="95.336165151601335"/>
    <n v="1173596.8070641947"/>
    <m/>
    <m/>
  </r>
  <r>
    <n v="5359"/>
    <x v="2"/>
    <x v="0"/>
    <x v="5"/>
    <s v="62-304.520 (3), F.A.C."/>
    <x v="5"/>
    <x v="5"/>
    <x v="4"/>
    <x v="132"/>
    <s v="Mesic longleaf pine flatwoods"/>
    <n v="4111"/>
    <x v="1"/>
    <s v="Brevard County"/>
    <x v="0"/>
    <x v="1"/>
    <m/>
    <m/>
    <n v="0"/>
    <n v="1"/>
    <n v="23"/>
    <n v="5.9081593765369469"/>
    <n v="21.065329639501481"/>
    <n v="5.8455920958891996"/>
    <n v="10570.57498898312"/>
    <n v="21.065329639501481"/>
    <n v="5.8455869281319064"/>
    <n v="10570.57498898312"/>
    <m/>
    <m/>
  </r>
  <r>
    <n v="5360"/>
    <x v="2"/>
    <x v="0"/>
    <x v="5"/>
    <s v="62-304.520 (3), F.A.C."/>
    <x v="5"/>
    <x v="5"/>
    <x v="4"/>
    <x v="112"/>
    <s v="Scrubby Pine flatwoods"/>
    <n v="4112"/>
    <x v="1"/>
    <s v="Brevard County"/>
    <x v="0"/>
    <x v="1"/>
    <m/>
    <m/>
    <n v="0"/>
    <n v="1"/>
    <n v="33"/>
    <n v="6.8618220348569423"/>
    <n v="36.548825599891195"/>
    <n v="4.4432600169299343"/>
    <n v="16192.048087568754"/>
    <n v="36.548825599891195"/>
    <n v="4.4432560888951036"/>
    <n v="16192.048087568754"/>
    <m/>
    <m/>
  </r>
  <r>
    <n v="5361"/>
    <x v="2"/>
    <x v="0"/>
    <x v="5"/>
    <s v="62-304.520 (3), F.A.C."/>
    <x v="5"/>
    <x v="5"/>
    <x v="4"/>
    <x v="133"/>
    <s v="Hydric pine flatwoods"/>
    <n v="4113"/>
    <x v="1"/>
    <s v="Brevard County"/>
    <x v="0"/>
    <x v="1"/>
    <m/>
    <m/>
    <n v="0"/>
    <n v="1"/>
    <n v="31"/>
    <n v="3.0367975912767449"/>
    <n v="15.626153292580049"/>
    <n v="1.6201022137855028"/>
    <n v="6630.1582002784035"/>
    <n v="15.626153292580049"/>
    <n v="1.6201007815447817"/>
    <n v="6630.1582002784035"/>
    <m/>
    <m/>
  </r>
  <r>
    <n v="5362"/>
    <x v="2"/>
    <x v="0"/>
    <x v="5"/>
    <s v="62-304.520 (3), F.A.C."/>
    <x v="5"/>
    <x v="5"/>
    <x v="4"/>
    <x v="128"/>
    <s v="Sand pine"/>
    <n v="4130"/>
    <x v="1"/>
    <s v="Brevard County"/>
    <x v="0"/>
    <x v="1"/>
    <m/>
    <m/>
    <n v="0"/>
    <n v="1"/>
    <n v="29"/>
    <n v="4.1268063789422769"/>
    <n v="22.445105932292567"/>
    <n v="3.1832313385492066"/>
    <n v="10320.000693954662"/>
    <n v="22.445105932292567"/>
    <n v="3.1832285244344503"/>
    <n v="10320.000693954662"/>
    <m/>
    <m/>
  </r>
  <r>
    <n v="5363"/>
    <x v="2"/>
    <x v="0"/>
    <x v="5"/>
    <s v="62-304.520 (3), F.A.C."/>
    <x v="5"/>
    <x v="5"/>
    <x v="4"/>
    <x v="128"/>
    <s v="Sand pine"/>
    <n v="4130"/>
    <x v="1"/>
    <s v="City of Edgewater        Volusia County"/>
    <x v="35"/>
    <x v="1"/>
    <m/>
    <m/>
    <n v="0"/>
    <n v="1"/>
    <n v="14"/>
    <n v="5.6500634225145365"/>
    <n v="13.066033032538286"/>
    <n v="1.7639780378112948"/>
    <n v="6343.8864395980727"/>
    <n v="13.066033032538286"/>
    <n v="1.7639764783780969"/>
    <n v="6343.8864395980727"/>
    <m/>
    <m/>
  </r>
  <r>
    <n v="5364"/>
    <x v="2"/>
    <x v="0"/>
    <x v="5"/>
    <s v="62-304.520 (3), F.A.C."/>
    <x v="5"/>
    <x v="5"/>
    <x v="4"/>
    <x v="78"/>
    <s v="Upland Mixed Forest"/>
    <n v="4140"/>
    <x v="1"/>
    <s v="Brevard County"/>
    <x v="0"/>
    <x v="1"/>
    <m/>
    <m/>
    <n v="0"/>
    <n v="1"/>
    <n v="40"/>
    <n v="3.273521951145606"/>
    <n v="11.821564401579757"/>
    <n v="5.9181381360778431"/>
    <n v="5914.1289468599271"/>
    <n v="11.821564401579757"/>
    <n v="5.9181329041867041"/>
    <n v="5914.1289468599271"/>
    <m/>
    <m/>
  </r>
  <r>
    <n v="5365"/>
    <x v="2"/>
    <x v="0"/>
    <x v="5"/>
    <s v="62-304.520 (3), F.A.C."/>
    <x v="5"/>
    <x v="5"/>
    <x v="4"/>
    <x v="78"/>
    <s v="Upland Mixed Forest"/>
    <n v="4140"/>
    <x v="1"/>
    <s v="City of Titusville                              Brevard County"/>
    <x v="38"/>
    <x v="1"/>
    <m/>
    <m/>
    <n v="0"/>
    <n v="1"/>
    <n v="9"/>
    <n v="1.3233599995743042"/>
    <n v="9.5981014468128105"/>
    <n v="3.4450800738156384"/>
    <n v="4280.9013522462992"/>
    <n v="9.5981014468128105"/>
    <n v="3.4450770282152305"/>
    <n v="4280.9013522462992"/>
    <m/>
    <m/>
  </r>
  <r>
    <n v="5366"/>
    <x v="2"/>
    <x v="0"/>
    <x v="5"/>
    <s v="62-304.520 (3), F.A.C."/>
    <x v="5"/>
    <x v="5"/>
    <x v="4"/>
    <x v="29"/>
    <s v="Upland Hardwood Forest"/>
    <n v="4200"/>
    <x v="1"/>
    <s v="Brevard County"/>
    <x v="0"/>
    <x v="1"/>
    <m/>
    <m/>
    <n v="0"/>
    <n v="1"/>
    <n v="1414"/>
    <n v="530.15290184483501"/>
    <n v="2170.6925777641472"/>
    <n v="253.1746734382196"/>
    <n v="1037781.1715709361"/>
    <n v="2170.6925777641472"/>
    <n v="253.17444962081285"/>
    <n v="1037781.1715709361"/>
    <m/>
    <m/>
  </r>
  <r>
    <n v="5367"/>
    <x v="2"/>
    <x v="0"/>
    <x v="5"/>
    <s v="62-304.520 (3), F.A.C."/>
    <x v="5"/>
    <x v="5"/>
    <x v="4"/>
    <x v="29"/>
    <s v="Upland Hardwood Forest"/>
    <n v="4200"/>
    <x v="1"/>
    <s v="City of Titusville                              Brevard County"/>
    <x v="38"/>
    <x v="1"/>
    <m/>
    <m/>
    <n v="0"/>
    <n v="1"/>
    <n v="71"/>
    <n v="22.823517099122178"/>
    <n v="83.458720327569438"/>
    <n v="10.39739129237563"/>
    <n v="50999.941008502123"/>
    <n v="83.458720327569438"/>
    <n v="10.39738210063015"/>
    <n v="50999.941008502123"/>
    <m/>
    <m/>
  </r>
  <r>
    <n v="5368"/>
    <x v="2"/>
    <x v="0"/>
    <x v="5"/>
    <s v="62-304.520 (3), F.A.C."/>
    <x v="5"/>
    <x v="5"/>
    <x v="4"/>
    <x v="29"/>
    <s v="Upland Hardwood Forest"/>
    <n v="4200"/>
    <x v="1"/>
    <s v="Kennedy Space Center                                    Volusia County"/>
    <x v="1"/>
    <x v="1"/>
    <m/>
    <m/>
    <n v="0"/>
    <n v="1"/>
    <n v="317"/>
    <n v="150.53324967766429"/>
    <n v="88.87818928483442"/>
    <n v="10.918089497957061"/>
    <n v="44405.829330146698"/>
    <n v="88.87818928483442"/>
    <n v="10.918079845891763"/>
    <n v="44405.829330146698"/>
    <m/>
    <m/>
  </r>
  <r>
    <n v="5369"/>
    <x v="2"/>
    <x v="0"/>
    <x v="5"/>
    <s v="62-304.520 (3), F.A.C."/>
    <x v="5"/>
    <x v="5"/>
    <x v="4"/>
    <x v="29"/>
    <s v="Upland Hardwood Forest"/>
    <n v="4200"/>
    <x v="1"/>
    <s v="Kennedy Space Center                                   Brevard County"/>
    <x v="1"/>
    <x v="1"/>
    <m/>
    <m/>
    <n v="0"/>
    <n v="1"/>
    <n v="346"/>
    <n v="135.81746294418261"/>
    <n v="179.67000175275808"/>
    <n v="23.681609161977956"/>
    <n v="90928.883805320787"/>
    <n v="179.67000175275808"/>
    <n v="23.681588226406966"/>
    <n v="90928.883805320787"/>
    <m/>
    <m/>
  </r>
  <r>
    <n v="5370"/>
    <x v="2"/>
    <x v="0"/>
    <x v="5"/>
    <s v="62-304.520 (3), F.A.C."/>
    <x v="5"/>
    <x v="5"/>
    <x v="4"/>
    <x v="29"/>
    <s v="Upland Hardwood Forest"/>
    <n v="4200"/>
    <x v="1"/>
    <s v="Volusia County"/>
    <x v="37"/>
    <x v="1"/>
    <m/>
    <m/>
    <n v="0"/>
    <n v="1"/>
    <n v="702"/>
    <n v="276.26032654499619"/>
    <n v="497.51397117639038"/>
    <n v="32.371466446427362"/>
    <n v="211668.22946118275"/>
    <n v="497.51397117639038"/>
    <n v="32.37143782864505"/>
    <n v="211668.22946118275"/>
    <m/>
    <m/>
  </r>
  <r>
    <n v="5371"/>
    <x v="2"/>
    <x v="0"/>
    <x v="5"/>
    <s v="62-304.520 (3), F.A.C."/>
    <x v="5"/>
    <x v="5"/>
    <x v="4"/>
    <x v="30"/>
    <s v="Xeric oak"/>
    <n v="4210"/>
    <x v="1"/>
    <s v="City of Edgewater        Volusia County"/>
    <x v="35"/>
    <x v="1"/>
    <m/>
    <m/>
    <n v="0"/>
    <n v="1"/>
    <n v="10"/>
    <n v="1.2255695384218432"/>
    <n v="2.1135466225734119"/>
    <n v="0.25114570691059734"/>
    <n v="956.93292439206539"/>
    <n v="2.1135466225734119"/>
    <n v="0.25114548488688487"/>
    <n v="956.93292439206539"/>
    <m/>
    <m/>
  </r>
  <r>
    <n v="5372"/>
    <x v="2"/>
    <x v="0"/>
    <x v="5"/>
    <s v="62-304.520 (3), F.A.C."/>
    <x v="5"/>
    <x v="5"/>
    <x v="4"/>
    <x v="100"/>
    <s v="Coastal Temperate Hammock"/>
    <n v="4271"/>
    <x v="1"/>
    <s v="Brevard County"/>
    <x v="0"/>
    <x v="1"/>
    <m/>
    <m/>
    <n v="0"/>
    <n v="1"/>
    <n v="324"/>
    <n v="76.95984215666995"/>
    <n v="255.84717785138142"/>
    <n v="161.58279202716071"/>
    <n v="122326.28362931569"/>
    <n v="255.84717785138142"/>
    <n v="161.58264918095492"/>
    <n v="122326.28362931569"/>
    <m/>
    <m/>
  </r>
  <r>
    <n v="5373"/>
    <x v="2"/>
    <x v="0"/>
    <x v="5"/>
    <s v="62-304.520 (3), F.A.C."/>
    <x v="5"/>
    <x v="5"/>
    <x v="4"/>
    <x v="100"/>
    <s v="Coastal Temperate Hammock"/>
    <n v="4271"/>
    <x v="1"/>
    <s v="Volusia County"/>
    <x v="37"/>
    <x v="1"/>
    <m/>
    <m/>
    <n v="0"/>
    <n v="1"/>
    <n v="7"/>
    <n v="0.16001624200180306"/>
    <n v="0.28776083190949642"/>
    <n v="0.14237301973353006"/>
    <n v="171.03283480228066"/>
    <n v="0.28776083190949642"/>
    <n v="0.14237289386959717"/>
    <n v="171.03283480228066"/>
    <m/>
    <m/>
  </r>
  <r>
    <n v="5374"/>
    <x v="2"/>
    <x v="0"/>
    <x v="5"/>
    <s v="62-304.520 (3), F.A.C."/>
    <x v="5"/>
    <x v="5"/>
    <x v="4"/>
    <x v="129"/>
    <s v="Red Cedar- Cabbage Palm Hammock"/>
    <n v="4275"/>
    <x v="1"/>
    <s v="Brevard County"/>
    <x v="0"/>
    <x v="1"/>
    <m/>
    <m/>
    <n v="0"/>
    <n v="1"/>
    <n v="154"/>
    <n v="52.968099916285261"/>
    <n v="177.20238149228285"/>
    <n v="145.13044487370223"/>
    <n v="92297.439358160176"/>
    <n v="177.20238149228285"/>
    <n v="145.13031657208592"/>
    <n v="92297.439358160176"/>
    <m/>
    <m/>
  </r>
  <r>
    <n v="5375"/>
    <x v="2"/>
    <x v="0"/>
    <x v="5"/>
    <s v="62-304.520 (3), F.A.C."/>
    <x v="5"/>
    <x v="5"/>
    <x v="4"/>
    <x v="152"/>
    <s v="Xeric Hammock"/>
    <n v="4322"/>
    <x v="1"/>
    <s v="Brevard County"/>
    <x v="0"/>
    <x v="1"/>
    <m/>
    <m/>
    <n v="0"/>
    <n v="1"/>
    <n v="19"/>
    <n v="6.204575488340117"/>
    <n v="22.758188881765491"/>
    <n v="5.4393567351989853"/>
    <n v="11177.237416656715"/>
    <n v="22.758188881765491"/>
    <n v="5.4393519265713959"/>
    <n v="11177.237416656715"/>
    <m/>
    <m/>
  </r>
  <r>
    <n v="5376"/>
    <x v="2"/>
    <x v="0"/>
    <x v="5"/>
    <s v="62-304.520 (3), F.A.C."/>
    <x v="5"/>
    <x v="5"/>
    <x v="4"/>
    <x v="33"/>
    <s v="Hardwood Conifer Mixed"/>
    <n v="4340"/>
    <x v="1"/>
    <s v="Brevard County"/>
    <x v="0"/>
    <x v="1"/>
    <m/>
    <m/>
    <n v="0"/>
    <n v="1"/>
    <n v="1286"/>
    <n v="293.08310030791989"/>
    <n v="1287.5152607563307"/>
    <n v="162.46033689102941"/>
    <n v="601890.01506071456"/>
    <n v="1287.5152607563307"/>
    <n v="162.46019326903553"/>
    <n v="601890.01506071456"/>
    <m/>
    <m/>
  </r>
  <r>
    <n v="5377"/>
    <x v="2"/>
    <x v="0"/>
    <x v="5"/>
    <s v="62-304.520 (3), F.A.C."/>
    <x v="5"/>
    <x v="5"/>
    <x v="4"/>
    <x v="33"/>
    <s v="Hardwood Conifer Mixed"/>
    <n v="4340"/>
    <x v="1"/>
    <s v="City of Edgewater        Volusia County"/>
    <x v="35"/>
    <x v="1"/>
    <m/>
    <m/>
    <n v="0"/>
    <n v="1"/>
    <n v="186"/>
    <n v="36.725721900580986"/>
    <n v="116.08382532114565"/>
    <n v="12.216487377885834"/>
    <n v="50354.978655118946"/>
    <n v="116.08382532114565"/>
    <n v="12.216476577980425"/>
    <n v="50354.978655118946"/>
    <m/>
    <m/>
  </r>
  <r>
    <n v="5378"/>
    <x v="2"/>
    <x v="0"/>
    <x v="5"/>
    <s v="62-304.520 (3), F.A.C."/>
    <x v="5"/>
    <x v="5"/>
    <x v="4"/>
    <x v="33"/>
    <s v="Hardwood Conifer Mixed"/>
    <n v="4340"/>
    <x v="1"/>
    <s v="City of Oak Hill                      Volusia County"/>
    <x v="36"/>
    <x v="1"/>
    <m/>
    <m/>
    <n v="0"/>
    <n v="1"/>
    <n v="15"/>
    <n v="1.0690554535002312"/>
    <n v="4.9748847630742272"/>
    <n v="0.62138386887546826"/>
    <n v="1922.8379553272221"/>
    <n v="4.9748847630742272"/>
    <n v="0.62138331954514125"/>
    <n v="1922.8379553272221"/>
    <m/>
    <m/>
  </r>
  <r>
    <n v="5379"/>
    <x v="2"/>
    <x v="0"/>
    <x v="5"/>
    <s v="62-304.520 (3), F.A.C."/>
    <x v="5"/>
    <x v="5"/>
    <x v="4"/>
    <x v="33"/>
    <s v="Hardwood Conifer Mixed"/>
    <n v="4340"/>
    <x v="1"/>
    <s v="City of Titusville                              Brevard County"/>
    <x v="38"/>
    <x v="1"/>
    <m/>
    <m/>
    <n v="0"/>
    <n v="1"/>
    <n v="272"/>
    <n v="77.067701808565374"/>
    <n v="467.15967618074808"/>
    <n v="61.46369999099953"/>
    <n v="225594.64690286625"/>
    <n v="467.15967618074808"/>
    <n v="61.463645654419281"/>
    <n v="225594.64690286625"/>
    <m/>
    <m/>
  </r>
  <r>
    <n v="5380"/>
    <x v="2"/>
    <x v="0"/>
    <x v="5"/>
    <s v="62-304.520 (3), F.A.C."/>
    <x v="5"/>
    <x v="5"/>
    <x v="4"/>
    <x v="33"/>
    <s v="Hardwood Conifer Mixed"/>
    <n v="4340"/>
    <x v="1"/>
    <s v="Kennedy Space Center                                    Volusia County"/>
    <x v="1"/>
    <x v="1"/>
    <m/>
    <m/>
    <n v="0"/>
    <n v="1"/>
    <n v="81"/>
    <n v="28.895385112629739"/>
    <n v="18.812971411614253"/>
    <n v="2.3490373949108054"/>
    <n v="9247.374614183107"/>
    <n v="18.812971411614253"/>
    <n v="2.3490353182597272"/>
    <n v="9247.374614183107"/>
    <m/>
    <m/>
  </r>
  <r>
    <n v="5381"/>
    <x v="2"/>
    <x v="0"/>
    <x v="5"/>
    <s v="62-304.520 (3), F.A.C."/>
    <x v="5"/>
    <x v="5"/>
    <x v="4"/>
    <x v="33"/>
    <s v="Hardwood Conifer Mixed"/>
    <n v="4340"/>
    <x v="1"/>
    <s v="Kennedy Space Center                                   Brevard County"/>
    <x v="1"/>
    <x v="1"/>
    <m/>
    <m/>
    <n v="0"/>
    <n v="1"/>
    <n v="1215"/>
    <n v="421.07415978556776"/>
    <n v="1406.0242057927228"/>
    <n v="171.05770051046235"/>
    <n v="697726.3434541641"/>
    <n v="1406.0242057927228"/>
    <n v="171.05754928802608"/>
    <n v="697726.3434541641"/>
    <m/>
    <m/>
  </r>
  <r>
    <n v="5382"/>
    <x v="2"/>
    <x v="0"/>
    <x v="5"/>
    <s v="62-304.520 (3), F.A.C."/>
    <x v="5"/>
    <x v="5"/>
    <x v="4"/>
    <x v="33"/>
    <s v="Hardwood Conifer Mixed"/>
    <n v="4340"/>
    <x v="1"/>
    <s v="Volusia County"/>
    <x v="37"/>
    <x v="1"/>
    <m/>
    <m/>
    <n v="0"/>
    <n v="1"/>
    <n v="3762"/>
    <n v="1422.7152336533902"/>
    <n v="2889.3647916278023"/>
    <n v="264.56903182953607"/>
    <n v="1283749.5544900966"/>
    <n v="2889.3647916278023"/>
    <n v="264.56879793902164"/>
    <n v="1283749.5544900966"/>
    <m/>
    <m/>
  </r>
  <r>
    <n v="5383"/>
    <x v="2"/>
    <x v="0"/>
    <x v="5"/>
    <s v="62-304.520 (3), F.A.C."/>
    <x v="5"/>
    <x v="5"/>
    <x v="4"/>
    <x v="130"/>
    <s v="Coniferous pine"/>
    <n v="4410"/>
    <x v="1"/>
    <s v="City of Edgewater        Volusia County"/>
    <x v="35"/>
    <x v="1"/>
    <m/>
    <m/>
    <n v="0"/>
    <n v="1"/>
    <n v="749"/>
    <n v="285.73112540572885"/>
    <n v="716.47029150095864"/>
    <n v="136.61568464316062"/>
    <n v="341141.46614391805"/>
    <n v="716.47029150095864"/>
    <n v="136.61556386896203"/>
    <n v="341141.46614391805"/>
    <m/>
    <m/>
  </r>
  <r>
    <n v="5384"/>
    <x v="2"/>
    <x v="0"/>
    <x v="5"/>
    <s v="62-304.520 (3), F.A.C."/>
    <x v="5"/>
    <x v="5"/>
    <x v="4"/>
    <x v="130"/>
    <s v="Coniferous pine"/>
    <n v="4410"/>
    <x v="1"/>
    <s v="Kennedy Space Center                                   Brevard County"/>
    <x v="1"/>
    <x v="1"/>
    <m/>
    <m/>
    <n v="0"/>
    <n v="1"/>
    <n v="52"/>
    <n v="14.820621930682389"/>
    <n v="32.788043560532557"/>
    <n v="4.9066304652192585"/>
    <n v="16686.311748255903"/>
    <n v="32.788043560532557"/>
    <n v="4.9066261275448291"/>
    <n v="16686.311748255903"/>
    <m/>
    <m/>
  </r>
  <r>
    <n v="5385"/>
    <x v="2"/>
    <x v="0"/>
    <x v="5"/>
    <s v="62-304.520 (3), F.A.C."/>
    <x v="5"/>
    <x v="5"/>
    <x v="4"/>
    <x v="130"/>
    <s v="Coniferous pine"/>
    <n v="4410"/>
    <x v="1"/>
    <s v="Volusia County"/>
    <x v="37"/>
    <x v="1"/>
    <m/>
    <m/>
    <n v="0"/>
    <n v="1"/>
    <n v="1702"/>
    <n v="659.88238734669824"/>
    <n v="1510.6335815395703"/>
    <n v="292.16961966271242"/>
    <n v="714462.65973172779"/>
    <n v="1510.6335815395703"/>
    <n v="292.1693613720808"/>
    <n v="714462.65973172779"/>
    <m/>
    <m/>
  </r>
  <r>
    <n v="5386"/>
    <x v="2"/>
    <x v="0"/>
    <x v="5"/>
    <s v="62-304.520 (3), F.A.C."/>
    <x v="5"/>
    <x v="5"/>
    <x v="4"/>
    <x v="35"/>
    <s v="Forest regeneration"/>
    <n v="4430"/>
    <x v="1"/>
    <s v="City of Edgewater        Volusia County"/>
    <x v="35"/>
    <x v="1"/>
    <m/>
    <m/>
    <n v="0"/>
    <n v="1"/>
    <n v="629"/>
    <n v="270.45298340035077"/>
    <n v="898.81414038310015"/>
    <n v="177.60111393226322"/>
    <n v="361838.54953526281"/>
    <n v="898.81414038310015"/>
    <n v="177.60095692516509"/>
    <n v="361838.54953526281"/>
    <m/>
    <m/>
  </r>
  <r>
    <n v="5387"/>
    <x v="2"/>
    <x v="0"/>
    <x v="5"/>
    <s v="62-304.520 (3), F.A.C."/>
    <x v="5"/>
    <x v="5"/>
    <x v="4"/>
    <x v="35"/>
    <s v="Forest regeneration"/>
    <n v="4430"/>
    <x v="1"/>
    <s v="Volusia County"/>
    <x v="37"/>
    <x v="1"/>
    <m/>
    <m/>
    <n v="0"/>
    <n v="1"/>
    <n v="166"/>
    <n v="69.063328985855918"/>
    <n v="103.32683673933022"/>
    <n v="17.144412044701127"/>
    <n v="46441.232437166393"/>
    <n v="103.32683673933022"/>
    <n v="17.144396888296288"/>
    <n v="46441.232437166393"/>
    <m/>
    <m/>
  </r>
  <r>
    <n v="5388"/>
    <x v="2"/>
    <x v="0"/>
    <x v="5"/>
    <s v="62-304.520 (3), F.A.C."/>
    <x v="5"/>
    <x v="5"/>
    <x v="4"/>
    <x v="36"/>
    <s v="Streams and waterways"/>
    <n v="5100"/>
    <x v="1"/>
    <s v="Brevard County"/>
    <x v="0"/>
    <x v="1"/>
    <m/>
    <m/>
    <n v="0"/>
    <n v="1"/>
    <n v="27"/>
    <n v="3.9290033375084827"/>
    <n v="8.2000283128012743"/>
    <n v="1.336730211821336"/>
    <n v="3167.6729836271516"/>
    <n v="8.2000283128012743"/>
    <n v="1.3367290300937711"/>
    <n v="3167.6729836271516"/>
    <m/>
    <m/>
  </r>
  <r>
    <n v="5389"/>
    <x v="2"/>
    <x v="0"/>
    <x v="5"/>
    <s v="62-304.520 (3), F.A.C."/>
    <x v="5"/>
    <x v="5"/>
    <x v="4"/>
    <x v="36"/>
    <s v="Streams and waterways"/>
    <n v="5100"/>
    <x v="1"/>
    <s v="Kennedy Space Center                                    Volusia County"/>
    <x v="1"/>
    <x v="1"/>
    <m/>
    <m/>
    <n v="0"/>
    <n v="1"/>
    <n v="14"/>
    <n v="0.60985317038374609"/>
    <n v="1.4324698070764301"/>
    <n v="0.13688076985212325"/>
    <n v="555.75101444796235"/>
    <n v="1.4324698070764301"/>
    <n v="0.13688064884357759"/>
    <n v="555.75101444796235"/>
    <m/>
    <m/>
  </r>
  <r>
    <n v="5390"/>
    <x v="2"/>
    <x v="0"/>
    <x v="5"/>
    <s v="62-304.520 (3), F.A.C."/>
    <x v="5"/>
    <x v="5"/>
    <x v="4"/>
    <x v="36"/>
    <s v="Streams and waterways"/>
    <n v="5100"/>
    <x v="1"/>
    <s v="Kennedy Space Center                                   Brevard County"/>
    <x v="1"/>
    <x v="1"/>
    <m/>
    <m/>
    <n v="0"/>
    <n v="1"/>
    <n v="445"/>
    <n v="45.097049934838651"/>
    <n v="78.781650426680002"/>
    <n v="9.2704392576938517"/>
    <n v="36132.425489219604"/>
    <n v="78.781650426680002"/>
    <n v="9.2704310622229311"/>
    <n v="36132.425489219604"/>
    <m/>
    <m/>
  </r>
  <r>
    <n v="5391"/>
    <x v="2"/>
    <x v="0"/>
    <x v="5"/>
    <s v="62-304.520 (3), F.A.C."/>
    <x v="5"/>
    <x v="5"/>
    <x v="4"/>
    <x v="36"/>
    <s v="Streams and waterways"/>
    <n v="5100"/>
    <x v="1"/>
    <s v="Volusia County"/>
    <x v="37"/>
    <x v="1"/>
    <m/>
    <m/>
    <n v="0"/>
    <n v="1"/>
    <n v="503"/>
    <n v="92.993733282054578"/>
    <n v="165.155982369529"/>
    <n v="13.262332574355469"/>
    <n v="53880.807651440366"/>
    <n v="165.155982369529"/>
    <n v="13.262320849877474"/>
    <n v="53880.807651440366"/>
    <m/>
    <m/>
  </r>
  <r>
    <n v="5392"/>
    <x v="2"/>
    <x v="0"/>
    <x v="5"/>
    <s v="62-304.520 (3), F.A.C."/>
    <x v="5"/>
    <x v="5"/>
    <x v="4"/>
    <x v="37"/>
    <s v="Lakes"/>
    <n v="5200"/>
    <x v="1"/>
    <s v="Brevard County"/>
    <x v="0"/>
    <x v="1"/>
    <m/>
    <m/>
    <n v="0"/>
    <n v="1"/>
    <n v="10"/>
    <n v="1.3163803484594843"/>
    <n v="1.4154485370702201"/>
    <n v="0.16316076401140742"/>
    <n v="1716.9250143154115"/>
    <n v="1.4154485370702201"/>
    <n v="0.1631606197702061"/>
    <n v="1716.9250143154115"/>
    <m/>
    <m/>
  </r>
  <r>
    <n v="5393"/>
    <x v="2"/>
    <x v="0"/>
    <x v="5"/>
    <s v="62-304.520 (3), F.A.C."/>
    <x v="5"/>
    <x v="5"/>
    <x v="4"/>
    <x v="37"/>
    <s v="Lakes"/>
    <n v="5200"/>
    <x v="1"/>
    <s v="Kennedy Space Center                                   Brevard County"/>
    <x v="1"/>
    <x v="1"/>
    <m/>
    <m/>
    <n v="0"/>
    <n v="1"/>
    <n v="18"/>
    <n v="3.6741705494875005"/>
    <n v="0.19025665283901699"/>
    <n v="2.108668040860279E-2"/>
    <n v="85.974823458664673"/>
    <n v="0.19025665283901699"/>
    <n v="2.1086661767061504E-2"/>
    <n v="85.974823458664673"/>
    <m/>
    <m/>
  </r>
  <r>
    <n v="5394"/>
    <x v="2"/>
    <x v="0"/>
    <x v="5"/>
    <s v="62-304.520 (3), F.A.C."/>
    <x v="5"/>
    <x v="5"/>
    <x v="4"/>
    <x v="37"/>
    <s v="Lakes"/>
    <n v="5200"/>
    <x v="1"/>
    <s v="Volusia County"/>
    <x v="37"/>
    <x v="1"/>
    <m/>
    <m/>
    <n v="0"/>
    <n v="1"/>
    <n v="12"/>
    <n v="1.9578281379685296"/>
    <n v="1.4113822922916002"/>
    <n v="0.13454273012357951"/>
    <n v="2306.2836908224936"/>
    <n v="1.4113822922916002"/>
    <n v="0.13454261118196267"/>
    <n v="2306.2836908224936"/>
    <m/>
    <m/>
  </r>
  <r>
    <n v="5395"/>
    <x v="2"/>
    <x v="0"/>
    <x v="5"/>
    <s v="62-304.520 (3), F.A.C."/>
    <x v="5"/>
    <x v="5"/>
    <x v="4"/>
    <x v="39"/>
    <s v="Reservoirs"/>
    <n v="5300"/>
    <x v="1"/>
    <s v="Brevard County"/>
    <x v="0"/>
    <x v="1"/>
    <m/>
    <m/>
    <n v="0"/>
    <n v="1"/>
    <n v="261"/>
    <n v="54.240477002265493"/>
    <n v="28.386966004538699"/>
    <n v="4.6946760488504662"/>
    <n v="62986.648314043705"/>
    <n v="28.386966004538699"/>
    <n v="4.6946718985529463"/>
    <n v="62986.648314043705"/>
    <m/>
    <m/>
  </r>
  <r>
    <n v="5396"/>
    <x v="2"/>
    <x v="0"/>
    <x v="5"/>
    <s v="62-304.520 (3), F.A.C."/>
    <x v="5"/>
    <x v="5"/>
    <x v="4"/>
    <x v="39"/>
    <s v="Reservoirs"/>
    <n v="5300"/>
    <x v="1"/>
    <s v="City of Edgewater        Volusia County"/>
    <x v="35"/>
    <x v="1"/>
    <m/>
    <m/>
    <n v="0"/>
    <n v="1"/>
    <n v="292"/>
    <n v="106.61119052224528"/>
    <n v="15.260583973815544"/>
    <n v="1.8190263983581401"/>
    <n v="80492.331317946839"/>
    <n v="15.260583973815544"/>
    <n v="1.8190247902598027"/>
    <n v="80492.331317946839"/>
    <m/>
    <m/>
  </r>
  <r>
    <n v="5397"/>
    <x v="2"/>
    <x v="0"/>
    <x v="5"/>
    <s v="62-304.520 (3), F.A.C."/>
    <x v="5"/>
    <x v="5"/>
    <x v="4"/>
    <x v="39"/>
    <s v="Reservoirs"/>
    <n v="5300"/>
    <x v="1"/>
    <s v="City of Titusville                              Brevard County"/>
    <x v="38"/>
    <x v="1"/>
    <m/>
    <m/>
    <n v="0"/>
    <n v="1"/>
    <n v="77"/>
    <n v="20.144257673300761"/>
    <n v="9.6717549911308502"/>
    <n v="1.2900018154677491"/>
    <n v="26392.281167898178"/>
    <n v="9.6717549911308502"/>
    <n v="1.2900006750501192"/>
    <n v="26392.281167898178"/>
    <m/>
    <m/>
  </r>
  <r>
    <n v="5398"/>
    <x v="2"/>
    <x v="0"/>
    <x v="5"/>
    <s v="62-304.520 (3), F.A.C."/>
    <x v="5"/>
    <x v="5"/>
    <x v="4"/>
    <x v="39"/>
    <s v="Reservoirs"/>
    <n v="5300"/>
    <x v="1"/>
    <s v="Kennedy Space Center                                    Volusia County"/>
    <x v="1"/>
    <x v="1"/>
    <m/>
    <m/>
    <n v="0"/>
    <n v="1"/>
    <n v="4"/>
    <n v="0.6387011564306001"/>
    <n v="5.0556588574559806E-3"/>
    <n v="6.9615167111696408E-4"/>
    <n v="2.587828226151311"/>
    <n v="5.0556588574559806E-3"/>
    <n v="6.961510556886541E-4"/>
    <n v="2.587828226151311"/>
    <m/>
    <m/>
  </r>
  <r>
    <n v="5399"/>
    <x v="2"/>
    <x v="0"/>
    <x v="5"/>
    <s v="62-304.520 (3), F.A.C."/>
    <x v="5"/>
    <x v="5"/>
    <x v="4"/>
    <x v="39"/>
    <s v="Reservoirs"/>
    <n v="5300"/>
    <x v="1"/>
    <s v="Kennedy Space Center                                   Brevard County"/>
    <x v="1"/>
    <x v="1"/>
    <m/>
    <m/>
    <n v="0"/>
    <n v="1"/>
    <n v="25"/>
    <n v="4.2170130835608921"/>
    <n v="0.38151142962896145"/>
    <n v="1.8978980271053277E-2"/>
    <n v="3421.5274729948605"/>
    <n v="0.38151142962896145"/>
    <n v="1.8978963492810429E-2"/>
    <n v="3421.5274729948605"/>
    <m/>
    <m/>
  </r>
  <r>
    <n v="5400"/>
    <x v="2"/>
    <x v="0"/>
    <x v="5"/>
    <s v="62-304.520 (3), F.A.C."/>
    <x v="5"/>
    <x v="5"/>
    <x v="4"/>
    <x v="39"/>
    <s v="Reservoirs"/>
    <n v="5300"/>
    <x v="1"/>
    <s v="Volusia County"/>
    <x v="37"/>
    <x v="1"/>
    <m/>
    <m/>
    <n v="0"/>
    <n v="1"/>
    <n v="526"/>
    <n v="149.62306646033315"/>
    <n v="29.092821695467858"/>
    <n v="3.2795486826488567"/>
    <n v="118127.22083410094"/>
    <n v="29.092821695467858"/>
    <n v="3.2795457833853852"/>
    <n v="118127.22083410094"/>
    <m/>
    <m/>
  </r>
  <r>
    <n v="5401"/>
    <x v="2"/>
    <x v="0"/>
    <x v="5"/>
    <s v="62-304.520 (3), F.A.C."/>
    <x v="5"/>
    <x v="5"/>
    <x v="4"/>
    <x v="40"/>
    <s v="Bays and estuaries"/>
    <n v="5400"/>
    <x v="1"/>
    <s v="Brevard County"/>
    <x v="0"/>
    <x v="1"/>
    <m/>
    <m/>
    <n v="0"/>
    <n v="1"/>
    <n v="40940"/>
    <n v="23988.59900446987"/>
    <n v="944.52873682988854"/>
    <n v="98.928817680140085"/>
    <n v="395991.46216505935"/>
    <n v="944.52873682988854"/>
    <n v="98.928730222768849"/>
    <n v="395991.46216505935"/>
    <m/>
    <m/>
  </r>
  <r>
    <n v="5402"/>
    <x v="2"/>
    <x v="0"/>
    <x v="5"/>
    <s v="62-304.520 (3), F.A.C."/>
    <x v="5"/>
    <x v="5"/>
    <x v="4"/>
    <x v="40"/>
    <s v="Bays and estuaries"/>
    <n v="5400"/>
    <x v="1"/>
    <s v="City of Titusville                              Brevard County"/>
    <x v="38"/>
    <x v="1"/>
    <m/>
    <m/>
    <n v="0"/>
    <n v="1"/>
    <n v="830"/>
    <n v="383.74100133864636"/>
    <n v="103.09132433820108"/>
    <n v="13.771881370140674"/>
    <n v="47401.137307358644"/>
    <n v="103.09132433820108"/>
    <n v="13.771869195199409"/>
    <n v="47401.137307358644"/>
    <m/>
    <m/>
  </r>
  <r>
    <n v="5403"/>
    <x v="2"/>
    <x v="0"/>
    <x v="5"/>
    <s v="62-304.520 (3), F.A.C."/>
    <x v="5"/>
    <x v="5"/>
    <x v="4"/>
    <x v="40"/>
    <s v="Bays and estuaries"/>
    <n v="5400"/>
    <x v="1"/>
    <s v="Kennedy Space Center                                    Volusia County"/>
    <x v="1"/>
    <x v="1"/>
    <m/>
    <m/>
    <n v="0"/>
    <n v="1"/>
    <n v="145"/>
    <n v="17.465605136700443"/>
    <n v="4.7035087502683703"/>
    <n v="0.63108697317201201"/>
    <n v="2360.8532774267442"/>
    <n v="4.7035087502683703"/>
    <n v="0.63108641526371878"/>
    <n v="2360.8532774267442"/>
    <m/>
    <m/>
  </r>
  <r>
    <n v="5404"/>
    <x v="2"/>
    <x v="0"/>
    <x v="5"/>
    <s v="62-304.520 (3), F.A.C."/>
    <x v="5"/>
    <x v="5"/>
    <x v="4"/>
    <x v="40"/>
    <s v="Bays and estuaries"/>
    <n v="5400"/>
    <x v="1"/>
    <s v="Kennedy Space Center                                   Brevard County"/>
    <x v="1"/>
    <x v="1"/>
    <m/>
    <m/>
    <n v="0"/>
    <n v="1"/>
    <n v="1415"/>
    <n v="55.520739337884649"/>
    <n v="25.804672931893947"/>
    <n v="2.9811832161834269"/>
    <n v="11705.606913213493"/>
    <n v="25.804672931893947"/>
    <n v="2.9811805806879872"/>
    <n v="11705.606913213493"/>
    <m/>
    <m/>
  </r>
  <r>
    <n v="5405"/>
    <x v="2"/>
    <x v="0"/>
    <x v="5"/>
    <s v="62-304.520 (3), F.A.C."/>
    <x v="5"/>
    <x v="5"/>
    <x v="4"/>
    <x v="40"/>
    <s v="Bays and estuaries"/>
    <n v="5400"/>
    <x v="1"/>
    <s v="Volusia County"/>
    <x v="37"/>
    <x v="1"/>
    <m/>
    <m/>
    <n v="0"/>
    <n v="1"/>
    <n v="688"/>
    <n v="331.16441997391161"/>
    <n v="27.088270456414346"/>
    <n v="2.5772585503714582"/>
    <n v="10535.165543405894"/>
    <n v="27.088270456414346"/>
    <n v="2.5772562719629635"/>
    <n v="10535.165543405894"/>
    <m/>
    <m/>
  </r>
  <r>
    <n v="5406"/>
    <x v="2"/>
    <x v="0"/>
    <x v="5"/>
    <s v="62-304.520 (3), F.A.C."/>
    <x v="5"/>
    <x v="5"/>
    <x v="4"/>
    <x v="43"/>
    <s v="Enclosed saltwater ponds within a salt marsh"/>
    <n v="5430"/>
    <x v="1"/>
    <s v="Brevard County"/>
    <x v="0"/>
    <x v="1"/>
    <m/>
    <m/>
    <n v="0"/>
    <n v="1"/>
    <n v="252"/>
    <n v="47.212123885064116"/>
    <n v="88.34632393466886"/>
    <n v="7.6724578084789758"/>
    <n v="32055.927733904886"/>
    <n v="88.34632393466886"/>
    <n v="7.6724510256930518"/>
    <n v="32055.927733904886"/>
    <m/>
    <m/>
  </r>
  <r>
    <n v="5407"/>
    <x v="2"/>
    <x v="0"/>
    <x v="5"/>
    <s v="62-304.520 (3), F.A.C."/>
    <x v="5"/>
    <x v="5"/>
    <x v="4"/>
    <x v="43"/>
    <s v="Enclosed saltwater ponds within a salt marsh"/>
    <n v="5430"/>
    <x v="1"/>
    <s v="Kennedy Space Center                                    Volusia County"/>
    <x v="1"/>
    <x v="1"/>
    <m/>
    <m/>
    <n v="0"/>
    <n v="1"/>
    <n v="99"/>
    <n v="20.785381348706888"/>
    <n v="4.8857783327084547"/>
    <n v="0.56592355967467645"/>
    <n v="2200.5763796630667"/>
    <n v="4.8857783327084547"/>
    <n v="0.56592305937367082"/>
    <n v="2200.5763796630667"/>
    <m/>
    <m/>
  </r>
  <r>
    <n v="5408"/>
    <x v="2"/>
    <x v="0"/>
    <x v="5"/>
    <s v="62-304.520 (3), F.A.C."/>
    <x v="5"/>
    <x v="5"/>
    <x v="4"/>
    <x v="43"/>
    <s v="Enclosed saltwater ponds within a salt marsh"/>
    <n v="5430"/>
    <x v="1"/>
    <s v="Kennedy Space Center                                   Brevard County"/>
    <x v="1"/>
    <x v="1"/>
    <m/>
    <m/>
    <n v="0"/>
    <n v="1"/>
    <n v="4218"/>
    <n v="1414.9980393198875"/>
    <n v="961.53426035978919"/>
    <n v="108.09117555699392"/>
    <n v="421809.52329717093"/>
    <n v="961.53426035978919"/>
    <n v="108.09107999970023"/>
    <n v="421809.52329717093"/>
    <m/>
    <m/>
  </r>
  <r>
    <n v="5409"/>
    <x v="2"/>
    <x v="0"/>
    <x v="5"/>
    <s v="62-304.520 (3), F.A.C."/>
    <x v="5"/>
    <x v="5"/>
    <x v="4"/>
    <x v="43"/>
    <s v="Enclosed saltwater ponds within a salt marsh"/>
    <n v="5430"/>
    <x v="1"/>
    <s v="Volusia County"/>
    <x v="37"/>
    <x v="1"/>
    <m/>
    <m/>
    <n v="0"/>
    <n v="1"/>
    <n v="9"/>
    <n v="1.0218491638512142"/>
    <n v="2.1538374759353975"/>
    <n v="0.17561093345506412"/>
    <n v="747.3960447530385"/>
    <n v="2.1538374759353975"/>
    <n v="0.17561077820737164"/>
    <n v="747.3960447530385"/>
    <m/>
    <m/>
  </r>
  <r>
    <n v="5410"/>
    <x v="2"/>
    <x v="0"/>
    <x v="5"/>
    <s v="62-304.520 (3), F.A.C."/>
    <x v="5"/>
    <x v="5"/>
    <x v="4"/>
    <x v="23"/>
    <s v="Mangrove swamp"/>
    <n v="6120"/>
    <x v="1"/>
    <s v="Brevard County"/>
    <x v="0"/>
    <x v="1"/>
    <m/>
    <m/>
    <n v="0"/>
    <n v="1"/>
    <n v="637"/>
    <n v="157.17636873533831"/>
    <n v="721.74742486542641"/>
    <n v="64.000157133611268"/>
    <n v="268700.42877096718"/>
    <n v="721.74742486542641"/>
    <n v="64.000100554692693"/>
    <n v="268700.42877096718"/>
    <m/>
    <m/>
  </r>
  <r>
    <n v="5411"/>
    <x v="2"/>
    <x v="0"/>
    <x v="5"/>
    <s v="62-304.520 (3), F.A.C."/>
    <x v="5"/>
    <x v="5"/>
    <x v="4"/>
    <x v="23"/>
    <s v="Mangrove swamp"/>
    <n v="6120"/>
    <x v="1"/>
    <s v="City of Titusville                              Brevard County"/>
    <x v="38"/>
    <x v="1"/>
    <m/>
    <m/>
    <n v="0"/>
    <n v="1"/>
    <n v="4"/>
    <n v="0.39275701422907794"/>
    <n v="2.9331450355408686"/>
    <n v="0.36324974489058692"/>
    <n v="1374.9848892377136"/>
    <n v="2.9331450355408686"/>
    <n v="0.36324942376203612"/>
    <n v="1374.9848892377136"/>
    <m/>
    <m/>
  </r>
  <r>
    <n v="5412"/>
    <x v="2"/>
    <x v="0"/>
    <x v="5"/>
    <s v="62-304.520 (3), F.A.C."/>
    <x v="5"/>
    <x v="5"/>
    <x v="4"/>
    <x v="23"/>
    <s v="Mangrove swamp"/>
    <n v="6120"/>
    <x v="1"/>
    <s v="Kennedy Space Center                                   Brevard County"/>
    <x v="1"/>
    <x v="1"/>
    <m/>
    <m/>
    <n v="0"/>
    <n v="1"/>
    <n v="1001"/>
    <n v="189.50757988141314"/>
    <n v="721.06749975295418"/>
    <n v="79.957325537131823"/>
    <n v="313330.12947265053"/>
    <n v="721.06749975295418"/>
    <n v="79.957254851383396"/>
    <n v="313330.12947265053"/>
    <m/>
    <m/>
  </r>
  <r>
    <n v="5413"/>
    <x v="2"/>
    <x v="0"/>
    <x v="5"/>
    <s v="62-304.520 (3), F.A.C."/>
    <x v="5"/>
    <x v="5"/>
    <x v="4"/>
    <x v="23"/>
    <s v="Mangrove swamp"/>
    <n v="6120"/>
    <x v="1"/>
    <s v="Kennedy Space Center     City of Titusville                              Brevard County"/>
    <x v="1"/>
    <x v="1"/>
    <m/>
    <m/>
    <n v="0"/>
    <n v="1"/>
    <n v="1"/>
    <n v="0.162837048759778"/>
    <n v="1.2531773552924128"/>
    <n v="0.1539386556980924"/>
    <n v="583.89541155174402"/>
    <n v="1.2531773552924128"/>
    <n v="0.15393851960963501"/>
    <n v="583.89541155174402"/>
    <m/>
    <m/>
  </r>
  <r>
    <n v="5414"/>
    <x v="2"/>
    <x v="0"/>
    <x v="5"/>
    <s v="62-304.520 (3), F.A.C."/>
    <x v="5"/>
    <x v="5"/>
    <x v="4"/>
    <x v="153"/>
    <s v="Willow Swamp"/>
    <n v="6151"/>
    <x v="1"/>
    <s v="Brevard County"/>
    <x v="0"/>
    <x v="1"/>
    <m/>
    <m/>
    <n v="0"/>
    <n v="1"/>
    <n v="59"/>
    <n v="18.830611061136214"/>
    <n v="88.092065516138476"/>
    <n v="13.046977773391218"/>
    <n v="32093.999484144239"/>
    <n v="88.092065516138476"/>
    <n v="13.046966239296232"/>
    <n v="32093.999484144239"/>
    <m/>
    <m/>
  </r>
  <r>
    <n v="5415"/>
    <x v="2"/>
    <x v="0"/>
    <x v="5"/>
    <s v="62-304.520 (3), F.A.C."/>
    <x v="5"/>
    <x v="5"/>
    <x v="4"/>
    <x v="136"/>
    <s v="Red Maple Swamp"/>
    <n v="6152"/>
    <x v="1"/>
    <s v="Brevard County"/>
    <x v="0"/>
    <x v="1"/>
    <m/>
    <m/>
    <n v="0"/>
    <n v="1"/>
    <n v="6"/>
    <n v="1.4985527296846282"/>
    <n v="6.7869629570719692"/>
    <n v="0.69615216164235028"/>
    <n v="2601.1130415572457"/>
    <n v="6.7869629570719692"/>
    <n v="0.6961515462136052"/>
    <n v="2601.1130415572457"/>
    <m/>
    <m/>
  </r>
  <r>
    <n v="5416"/>
    <x v="2"/>
    <x v="0"/>
    <x v="5"/>
    <s v="62-304.520 (3), F.A.C."/>
    <x v="5"/>
    <x v="5"/>
    <x v="4"/>
    <x v="79"/>
    <s v="Shrub Swamp"/>
    <n v="6153"/>
    <x v="1"/>
    <s v="Brevard County"/>
    <x v="0"/>
    <x v="1"/>
    <m/>
    <m/>
    <n v="0"/>
    <n v="1"/>
    <n v="17"/>
    <n v="2.9250662188470886"/>
    <n v="14.646299356151049"/>
    <n v="1.5237572070214147"/>
    <n v="5361.4334124200986"/>
    <n v="14.646299356151049"/>
    <n v="1.5237558599538654"/>
    <n v="5361.4334124200986"/>
    <m/>
    <m/>
  </r>
  <r>
    <n v="5417"/>
    <x v="2"/>
    <x v="0"/>
    <x v="5"/>
    <s v="62-304.520 (3), F.A.C."/>
    <x v="5"/>
    <x v="5"/>
    <x v="4"/>
    <x v="45"/>
    <s v="Mixed wetland hardwoods"/>
    <n v="6170"/>
    <x v="1"/>
    <s v="Brevard County"/>
    <x v="0"/>
    <x v="1"/>
    <m/>
    <m/>
    <n v="0"/>
    <n v="1"/>
    <n v="433"/>
    <n v="119.32574405919544"/>
    <n v="611.90023894170304"/>
    <n v="65.964095630111387"/>
    <n v="232925.97929614451"/>
    <n v="611.90023894170304"/>
    <n v="65.964037314985944"/>
    <n v="232925.97929614451"/>
    <m/>
    <m/>
  </r>
  <r>
    <n v="5418"/>
    <x v="2"/>
    <x v="0"/>
    <x v="5"/>
    <s v="62-304.520 (3), F.A.C."/>
    <x v="5"/>
    <x v="5"/>
    <x v="4"/>
    <x v="45"/>
    <s v="Mixed wetland hardwoods"/>
    <n v="6170"/>
    <x v="1"/>
    <s v="City of Edgewater        Volusia County"/>
    <x v="35"/>
    <x v="1"/>
    <m/>
    <m/>
    <n v="0"/>
    <n v="1"/>
    <n v="673"/>
    <n v="234.30891793784116"/>
    <n v="956.21973912936426"/>
    <n v="78.088961248739295"/>
    <n v="328212.3523888443"/>
    <n v="956.21973912936426"/>
    <n v="78.088892214706206"/>
    <n v="328212.3523888443"/>
    <m/>
    <m/>
  </r>
  <r>
    <n v="5419"/>
    <x v="2"/>
    <x v="0"/>
    <x v="5"/>
    <s v="62-304.520 (3), F.A.C."/>
    <x v="5"/>
    <x v="5"/>
    <x v="4"/>
    <x v="45"/>
    <s v="Mixed wetland hardwoods"/>
    <n v="6170"/>
    <x v="1"/>
    <s v="City of Oak Hill                      Volusia County"/>
    <x v="36"/>
    <x v="1"/>
    <m/>
    <m/>
    <n v="0"/>
    <n v="1"/>
    <n v="34"/>
    <n v="10.076948367388626"/>
    <n v="38.337069503893979"/>
    <n v="2.9361246219630446"/>
    <n v="12509.973811083477"/>
    <n v="38.337069503893979"/>
    <n v="2.9361220263013568"/>
    <n v="12509.973811083477"/>
    <m/>
    <m/>
  </r>
  <r>
    <n v="5420"/>
    <x v="2"/>
    <x v="0"/>
    <x v="5"/>
    <s v="62-304.520 (3), F.A.C."/>
    <x v="5"/>
    <x v="5"/>
    <x v="4"/>
    <x v="45"/>
    <s v="Mixed wetland hardwoods"/>
    <n v="6170"/>
    <x v="1"/>
    <s v="City of Titusville                              Brevard County"/>
    <x v="38"/>
    <x v="1"/>
    <m/>
    <m/>
    <n v="0"/>
    <n v="1"/>
    <n v="53"/>
    <n v="10.361637758576885"/>
    <n v="59.403018250224392"/>
    <n v="6.311855783100139"/>
    <n v="22039.038715256025"/>
    <n v="59.403018250224392"/>
    <n v="6.3118502031454931"/>
    <n v="22039.038715256025"/>
    <m/>
    <m/>
  </r>
  <r>
    <n v="5421"/>
    <x v="2"/>
    <x v="0"/>
    <x v="5"/>
    <s v="62-304.520 (3), F.A.C."/>
    <x v="5"/>
    <x v="5"/>
    <x v="4"/>
    <x v="45"/>
    <s v="Mixed wetland hardwoods"/>
    <n v="6170"/>
    <x v="1"/>
    <s v="Kennedy Space Center                                    Volusia County"/>
    <x v="1"/>
    <x v="1"/>
    <m/>
    <m/>
    <n v="0"/>
    <n v="1"/>
    <n v="1818"/>
    <n v="814.31708444111507"/>
    <n v="59.988781395593627"/>
    <n v="5.2379608246714051"/>
    <n v="21794.631726708885"/>
    <n v="59.988781395593627"/>
    <n v="5.2379561940865491"/>
    <n v="21794.631726708885"/>
    <m/>
    <m/>
  </r>
  <r>
    <n v="5422"/>
    <x v="2"/>
    <x v="0"/>
    <x v="5"/>
    <s v="62-304.520 (3), F.A.C."/>
    <x v="5"/>
    <x v="5"/>
    <x v="4"/>
    <x v="45"/>
    <s v="Mixed wetland hardwoods"/>
    <n v="6170"/>
    <x v="1"/>
    <s v="Kennedy Space Center                                   Brevard County"/>
    <x v="1"/>
    <x v="1"/>
    <m/>
    <m/>
    <n v="0"/>
    <n v="1"/>
    <n v="1105"/>
    <n v="338.77487211824752"/>
    <n v="1139.4971934194964"/>
    <n v="111.66689293560543"/>
    <n v="450454.49735549296"/>
    <n v="1139.4971934194964"/>
    <n v="111.6667942172223"/>
    <n v="450454.49735549296"/>
    <m/>
    <m/>
  </r>
  <r>
    <n v="5423"/>
    <x v="2"/>
    <x v="0"/>
    <x v="5"/>
    <s v="62-304.520 (3), F.A.C."/>
    <x v="5"/>
    <x v="5"/>
    <x v="4"/>
    <x v="45"/>
    <s v="Mixed wetland hardwoods"/>
    <n v="6170"/>
    <x v="1"/>
    <s v="Volusia County"/>
    <x v="37"/>
    <x v="1"/>
    <m/>
    <m/>
    <n v="0"/>
    <n v="1"/>
    <n v="18677"/>
    <n v="9251.1232862536326"/>
    <n v="31204.845748403728"/>
    <n v="2079.0488262671925"/>
    <n v="9342451.7536673788"/>
    <n v="31204.845748403728"/>
    <n v="2079.0469882977195"/>
    <n v="9342451.7536673788"/>
    <m/>
    <m/>
  </r>
  <r>
    <n v="5424"/>
    <x v="2"/>
    <x v="0"/>
    <x v="5"/>
    <s v="62-304.520 (3), F.A.C."/>
    <x v="5"/>
    <x v="5"/>
    <x v="4"/>
    <x v="46"/>
    <s v="Cabbage palm hammock"/>
    <n v="6181"/>
    <x v="1"/>
    <s v="Brevard County"/>
    <x v="0"/>
    <x v="1"/>
    <m/>
    <m/>
    <n v="0"/>
    <n v="1"/>
    <n v="1258"/>
    <n v="503.20141724535478"/>
    <n v="1897.9579583430755"/>
    <n v="173.50334366283386"/>
    <n v="878500.71108339541"/>
    <n v="1897.9579583430755"/>
    <n v="173.5031902783426"/>
    <n v="878500.71108339541"/>
    <m/>
    <m/>
  </r>
  <r>
    <n v="5425"/>
    <x v="2"/>
    <x v="0"/>
    <x v="5"/>
    <s v="62-304.520 (3), F.A.C."/>
    <x v="5"/>
    <x v="5"/>
    <x v="4"/>
    <x v="46"/>
    <s v="Cabbage palm hammock"/>
    <n v="6181"/>
    <x v="1"/>
    <s v="City of Titusville                              Brevard County"/>
    <x v="38"/>
    <x v="1"/>
    <m/>
    <m/>
    <n v="0"/>
    <n v="1"/>
    <n v="8"/>
    <n v="1.0169737438867665"/>
    <n v="3.9726430162819057"/>
    <n v="0.4229914272367975"/>
    <n v="2101.9688754507492"/>
    <n v="3.9726430162819057"/>
    <n v="0.42299105329400527"/>
    <n v="2101.9688754507492"/>
    <m/>
    <m/>
  </r>
  <r>
    <n v="5426"/>
    <x v="2"/>
    <x v="0"/>
    <x v="5"/>
    <s v="62-304.520 (3), F.A.C."/>
    <x v="5"/>
    <x v="5"/>
    <x v="4"/>
    <x v="46"/>
    <s v="Cabbage palm hammock"/>
    <n v="6181"/>
    <x v="1"/>
    <s v="Kennedy Space Center                                    Volusia County"/>
    <x v="1"/>
    <x v="1"/>
    <m/>
    <m/>
    <n v="0"/>
    <n v="1"/>
    <n v="241"/>
    <n v="95.186652264211688"/>
    <n v="24.0802217783597"/>
    <n v="0.66419601113731797"/>
    <n v="9635.4135975659901"/>
    <n v="24.0802217783597"/>
    <n v="0.66419542395919762"/>
    <n v="9635.4135975659901"/>
    <m/>
    <m/>
  </r>
  <r>
    <n v="5427"/>
    <x v="2"/>
    <x v="0"/>
    <x v="5"/>
    <s v="62-304.520 (3), F.A.C."/>
    <x v="5"/>
    <x v="5"/>
    <x v="4"/>
    <x v="46"/>
    <s v="Cabbage palm hammock"/>
    <n v="6181"/>
    <x v="1"/>
    <s v="Kennedy Space Center                                   Brevard County"/>
    <x v="1"/>
    <x v="1"/>
    <m/>
    <m/>
    <n v="0"/>
    <n v="1"/>
    <n v="1469"/>
    <n v="463.63972482482461"/>
    <n v="924.12866563539808"/>
    <n v="107.73770615909784"/>
    <n v="450688.95778576261"/>
    <n v="924.12866563539808"/>
    <n v="107.73761091428626"/>
    <n v="450688.95778576261"/>
    <m/>
    <m/>
  </r>
  <r>
    <n v="5428"/>
    <x v="2"/>
    <x v="0"/>
    <x v="5"/>
    <s v="62-304.520 (3), F.A.C."/>
    <x v="5"/>
    <x v="5"/>
    <x v="4"/>
    <x v="46"/>
    <s v="Cabbage palm hammock"/>
    <n v="6181"/>
    <x v="1"/>
    <s v="Volusia County"/>
    <x v="37"/>
    <x v="1"/>
    <m/>
    <m/>
    <n v="0"/>
    <n v="1"/>
    <n v="1322"/>
    <n v="570.02399307653457"/>
    <n v="1650.122186374743"/>
    <n v="72.838695518962865"/>
    <n v="691680.48071641929"/>
    <n v="1650.122186374743"/>
    <n v="72.838631126392357"/>
    <n v="691680.48071641929"/>
    <m/>
    <m/>
  </r>
  <r>
    <n v="5429"/>
    <x v="2"/>
    <x v="0"/>
    <x v="5"/>
    <s v="62-304.520 (3), F.A.C."/>
    <x v="5"/>
    <x v="5"/>
    <x v="4"/>
    <x v="47"/>
    <s v="Cabbage palm savannah"/>
    <n v="6182"/>
    <x v="1"/>
    <s v="Kennedy Space Center                                    Volusia County"/>
    <x v="1"/>
    <x v="1"/>
    <m/>
    <m/>
    <n v="0"/>
    <n v="1"/>
    <n v="99"/>
    <n v="39.591344424507483"/>
    <n v="1.2463136974027034"/>
    <n v="7.9127246031271831E-2"/>
    <n v="410.14380420392558"/>
    <n v="1.2463136974027034"/>
    <n v="7.9127176079349618E-2"/>
    <n v="410.14380420392558"/>
    <m/>
    <m/>
  </r>
  <r>
    <n v="5430"/>
    <x v="2"/>
    <x v="0"/>
    <x v="5"/>
    <s v="62-304.520 (3), F.A.C."/>
    <x v="5"/>
    <x v="5"/>
    <x v="4"/>
    <x v="47"/>
    <s v="Cabbage palm savannah"/>
    <n v="6182"/>
    <x v="1"/>
    <s v="Kennedy Space Center                                   Brevard County"/>
    <x v="1"/>
    <x v="1"/>
    <m/>
    <m/>
    <n v="0"/>
    <n v="1"/>
    <n v="17"/>
    <n v="4.6695895314492901"/>
    <n v="14.856413966122775"/>
    <n v="1.3040519191859801"/>
    <n v="6840.0881030071077"/>
    <n v="14.856413966122775"/>
    <n v="1.3040507663474459"/>
    <n v="6840.0881030071077"/>
    <m/>
    <m/>
  </r>
  <r>
    <n v="5431"/>
    <x v="2"/>
    <x v="0"/>
    <x v="5"/>
    <s v="62-304.520 (3), F.A.C."/>
    <x v="5"/>
    <x v="5"/>
    <x v="4"/>
    <x v="47"/>
    <s v="Cabbage palm savannah"/>
    <n v="6182"/>
    <x v="1"/>
    <s v="Volusia County"/>
    <x v="37"/>
    <x v="1"/>
    <m/>
    <m/>
    <n v="0"/>
    <n v="1"/>
    <n v="61"/>
    <n v="23.64608620150868"/>
    <n v="59.093548295542362"/>
    <n v="1.5169660243670855"/>
    <n v="24063.168575508873"/>
    <n v="59.093548295542362"/>
    <n v="1.516964683303236"/>
    <n v="24063.168575508873"/>
    <m/>
    <m/>
  </r>
  <r>
    <n v="5432"/>
    <x v="2"/>
    <x v="0"/>
    <x v="5"/>
    <s v="62-304.520 (3), F.A.C."/>
    <x v="5"/>
    <x v="5"/>
    <x v="4"/>
    <x v="48"/>
    <s v="Cypress"/>
    <n v="6210"/>
    <x v="1"/>
    <s v="City of Edgewater        Volusia County"/>
    <x v="35"/>
    <x v="1"/>
    <m/>
    <m/>
    <n v="0"/>
    <n v="1"/>
    <n v="759"/>
    <n v="230.51099023283535"/>
    <n v="802.69944373858061"/>
    <n v="59.11304135794478"/>
    <n v="258120.66733217306"/>
    <n v="802.69944373858061"/>
    <n v="59.112989099448804"/>
    <n v="258120.66733217306"/>
    <m/>
    <m/>
  </r>
  <r>
    <n v="5433"/>
    <x v="2"/>
    <x v="0"/>
    <x v="5"/>
    <s v="62-304.520 (3), F.A.C."/>
    <x v="5"/>
    <x v="5"/>
    <x v="4"/>
    <x v="48"/>
    <s v="Cypress"/>
    <n v="6210"/>
    <x v="1"/>
    <s v="Volusia County"/>
    <x v="37"/>
    <x v="1"/>
    <m/>
    <m/>
    <n v="0"/>
    <n v="1"/>
    <n v="2374"/>
    <n v="790.12550947669058"/>
    <n v="2694.3202784952928"/>
    <n v="186.21396113079481"/>
    <n v="827958.7875654907"/>
    <n v="2694.3202784952928"/>
    <n v="186.21379650956484"/>
    <n v="827958.7875654907"/>
    <m/>
    <m/>
  </r>
  <r>
    <n v="5434"/>
    <x v="2"/>
    <x v="0"/>
    <x v="5"/>
    <s v="62-304.520 (3), F.A.C."/>
    <x v="5"/>
    <x v="5"/>
    <x v="4"/>
    <x v="49"/>
    <s v="Hydric pine flatwoods"/>
    <n v="6250"/>
    <x v="1"/>
    <s v="Brevard County"/>
    <x v="0"/>
    <x v="1"/>
    <m/>
    <m/>
    <n v="0"/>
    <n v="1"/>
    <n v="40"/>
    <n v="12.180060138315788"/>
    <n v="41.457442693517997"/>
    <n v="4.8262045322236151"/>
    <n v="19719.913272599922"/>
    <n v="41.457442693517997"/>
    <n v="4.8262002656491987"/>
    <n v="19719.913272599922"/>
    <m/>
    <m/>
  </r>
  <r>
    <n v="5435"/>
    <x v="2"/>
    <x v="0"/>
    <x v="5"/>
    <s v="62-304.520 (3), F.A.C."/>
    <x v="5"/>
    <x v="5"/>
    <x v="4"/>
    <x v="49"/>
    <s v="Hydric pine flatwoods"/>
    <n v="6250"/>
    <x v="1"/>
    <s v="City of Edgewater        Volusia County"/>
    <x v="35"/>
    <x v="1"/>
    <m/>
    <m/>
    <n v="0"/>
    <n v="1"/>
    <n v="160"/>
    <n v="43.430345056916678"/>
    <n v="99.962177220325358"/>
    <n v="7.8189333353004198"/>
    <n v="42888.811422181818"/>
    <n v="99.962177220325358"/>
    <n v="7.8189264230237647"/>
    <n v="42888.811422181818"/>
    <m/>
    <m/>
  </r>
  <r>
    <n v="5436"/>
    <x v="2"/>
    <x v="0"/>
    <x v="5"/>
    <s v="62-304.520 (3), F.A.C."/>
    <x v="5"/>
    <x v="5"/>
    <x v="4"/>
    <x v="49"/>
    <s v="Hydric pine flatwoods"/>
    <n v="6250"/>
    <x v="1"/>
    <s v="City of Oak Hill                      Volusia County"/>
    <x v="36"/>
    <x v="1"/>
    <m/>
    <m/>
    <n v="0"/>
    <n v="1"/>
    <n v="83"/>
    <n v="22.644928505504797"/>
    <n v="76.115352448684007"/>
    <n v="7.4303573309416446"/>
    <n v="33260.406585076656"/>
    <n v="76.115352448684007"/>
    <n v="7.4303507621830569"/>
    <n v="33260.406585076656"/>
    <m/>
    <m/>
  </r>
  <r>
    <n v="5437"/>
    <x v="2"/>
    <x v="0"/>
    <x v="5"/>
    <s v="62-304.520 (3), F.A.C."/>
    <x v="5"/>
    <x v="5"/>
    <x v="4"/>
    <x v="49"/>
    <s v="Hydric pine flatwoods"/>
    <n v="6250"/>
    <x v="1"/>
    <s v="Volusia County"/>
    <x v="37"/>
    <x v="1"/>
    <m/>
    <m/>
    <n v="0"/>
    <n v="1"/>
    <n v="175"/>
    <n v="59.565506890189816"/>
    <n v="137.12028579281895"/>
    <n v="11.833897650611609"/>
    <n v="61723.31713976989"/>
    <n v="137.12028579281895"/>
    <n v="11.83388718893212"/>
    <n v="61723.31713976989"/>
    <m/>
    <m/>
  </r>
  <r>
    <n v="5438"/>
    <x v="2"/>
    <x v="0"/>
    <x v="5"/>
    <s v="62-304.520 (3), F.A.C."/>
    <x v="5"/>
    <x v="5"/>
    <x v="4"/>
    <x v="50"/>
    <s v="Wetland Forested Mixed"/>
    <n v="6300"/>
    <x v="1"/>
    <s v="Brevard County"/>
    <x v="0"/>
    <x v="1"/>
    <m/>
    <m/>
    <n v="0"/>
    <n v="1"/>
    <n v="1496"/>
    <n v="465.89947912360435"/>
    <n v="2282.2144682252542"/>
    <n v="213.32063481906221"/>
    <n v="841159.01662966586"/>
    <n v="2282.2144682252542"/>
    <n v="213.32044623435613"/>
    <n v="841159.01662966586"/>
    <m/>
    <m/>
  </r>
  <r>
    <n v="5439"/>
    <x v="2"/>
    <x v="0"/>
    <x v="5"/>
    <s v="62-304.520 (3), F.A.C."/>
    <x v="5"/>
    <x v="5"/>
    <x v="4"/>
    <x v="50"/>
    <s v="Wetland Forested Mixed"/>
    <n v="6300"/>
    <x v="1"/>
    <s v="City of Edgewater        Volusia County"/>
    <x v="35"/>
    <x v="1"/>
    <m/>
    <m/>
    <n v="0"/>
    <n v="1"/>
    <n v="1813"/>
    <n v="535.45081985784896"/>
    <n v="1843.5465117565764"/>
    <n v="139.57980084508762"/>
    <n v="620373.57570091262"/>
    <n v="1843.5465117565764"/>
    <n v="139.57967745048117"/>
    <n v="620373.57570091262"/>
    <m/>
    <m/>
  </r>
  <r>
    <n v="5440"/>
    <x v="2"/>
    <x v="0"/>
    <x v="5"/>
    <s v="62-304.520 (3), F.A.C."/>
    <x v="5"/>
    <x v="5"/>
    <x v="4"/>
    <x v="50"/>
    <s v="Wetland Forested Mixed"/>
    <n v="6300"/>
    <x v="1"/>
    <s v="City of Oak Hill                      Volusia County"/>
    <x v="36"/>
    <x v="1"/>
    <m/>
    <m/>
    <n v="0"/>
    <n v="1"/>
    <n v="11"/>
    <n v="2.6334819112642931"/>
    <n v="8.9985617406695315"/>
    <n v="0.61300786236388793"/>
    <n v="2808.7618323789338"/>
    <n v="8.9985617406695315"/>
    <n v="0.61300732043831363"/>
    <n v="2808.7618323789338"/>
    <m/>
    <m/>
  </r>
  <r>
    <n v="5441"/>
    <x v="2"/>
    <x v="0"/>
    <x v="5"/>
    <s v="62-304.520 (3), F.A.C."/>
    <x v="5"/>
    <x v="5"/>
    <x v="4"/>
    <x v="50"/>
    <s v="Wetland Forested Mixed"/>
    <n v="6300"/>
    <x v="1"/>
    <s v="City of Titusville                              Brevard County"/>
    <x v="38"/>
    <x v="1"/>
    <m/>
    <m/>
    <n v="0"/>
    <n v="1"/>
    <n v="141"/>
    <n v="33.940928286896849"/>
    <n v="218.29354415684986"/>
    <n v="25.596834435071226"/>
    <n v="107708.99502829928"/>
    <n v="218.29354415684986"/>
    <n v="25.596811806357881"/>
    <n v="107708.99502829928"/>
    <m/>
    <m/>
  </r>
  <r>
    <n v="5442"/>
    <x v="2"/>
    <x v="0"/>
    <x v="5"/>
    <s v="62-304.520 (3), F.A.C."/>
    <x v="5"/>
    <x v="5"/>
    <x v="4"/>
    <x v="50"/>
    <s v="Wetland Forested Mixed"/>
    <n v="6300"/>
    <x v="1"/>
    <s v="Kennedy Space Center                                    Volusia County"/>
    <x v="1"/>
    <x v="1"/>
    <m/>
    <m/>
    <n v="0"/>
    <n v="1"/>
    <n v="115"/>
    <n v="49.042416395712294"/>
    <n v="30.356557102193136"/>
    <n v="1.8368680499945798"/>
    <n v="9220.1824536781296"/>
    <n v="30.356557102193136"/>
    <n v="1.8368664261234471"/>
    <n v="9220.1824536781296"/>
    <m/>
    <m/>
  </r>
  <r>
    <n v="5443"/>
    <x v="2"/>
    <x v="0"/>
    <x v="5"/>
    <s v="62-304.520 (3), F.A.C."/>
    <x v="5"/>
    <x v="5"/>
    <x v="4"/>
    <x v="50"/>
    <s v="Wetland Forested Mixed"/>
    <n v="6300"/>
    <x v="1"/>
    <s v="Kennedy Space Center                                   Brevard County"/>
    <x v="1"/>
    <x v="1"/>
    <m/>
    <m/>
    <n v="0"/>
    <n v="1"/>
    <n v="213"/>
    <n v="61.951078245246265"/>
    <n v="357.45955309407526"/>
    <n v="35.056714649963837"/>
    <n v="140799.15313649471"/>
    <n v="357.45955309407526"/>
    <n v="35.056683658305538"/>
    <n v="140799.15313649471"/>
    <m/>
    <m/>
  </r>
  <r>
    <n v="5444"/>
    <x v="2"/>
    <x v="0"/>
    <x v="5"/>
    <s v="62-304.520 (3), F.A.C."/>
    <x v="5"/>
    <x v="5"/>
    <x v="4"/>
    <x v="50"/>
    <s v="Wetland Forested Mixed"/>
    <n v="6300"/>
    <x v="1"/>
    <s v="Volusia County"/>
    <x v="37"/>
    <x v="1"/>
    <m/>
    <m/>
    <n v="0"/>
    <n v="1"/>
    <n v="4870"/>
    <n v="1927.953276372426"/>
    <n v="6298.3611345300378"/>
    <n v="415.08567815467308"/>
    <n v="1911453.4030835598"/>
    <n v="6298.3611345300378"/>
    <n v="415.08531120090623"/>
    <n v="1911453.4030835598"/>
    <m/>
    <m/>
  </r>
  <r>
    <n v="5445"/>
    <x v="2"/>
    <x v="0"/>
    <x v="5"/>
    <s v="62-304.520 (3), F.A.C."/>
    <x v="5"/>
    <x v="5"/>
    <x v="4"/>
    <x v="51"/>
    <s v="Freshwater marshes"/>
    <n v="6410"/>
    <x v="1"/>
    <s v="Brevard County"/>
    <x v="0"/>
    <x v="1"/>
    <m/>
    <m/>
    <n v="0"/>
    <n v="1"/>
    <n v="609"/>
    <n v="187.77290907831767"/>
    <n v="900.68374067174125"/>
    <n v="82.45585033981564"/>
    <n v="335604.66678995389"/>
    <n v="900.68374067174125"/>
    <n v="82.455777445262825"/>
    <n v="335604.66678995389"/>
    <m/>
    <m/>
  </r>
  <r>
    <n v="5446"/>
    <x v="2"/>
    <x v="0"/>
    <x v="5"/>
    <s v="62-304.520 (3), F.A.C."/>
    <x v="5"/>
    <x v="5"/>
    <x v="4"/>
    <x v="51"/>
    <s v="Freshwater marshes"/>
    <n v="6410"/>
    <x v="1"/>
    <s v="City of Edgewater        Volusia County"/>
    <x v="35"/>
    <x v="1"/>
    <m/>
    <m/>
    <n v="0"/>
    <n v="1"/>
    <n v="198"/>
    <n v="38.719236783448821"/>
    <n v="131.36830758675811"/>
    <n v="11.573762005795702"/>
    <n v="46729.737687126042"/>
    <n v="131.36830758675811"/>
    <n v="11.573751774087425"/>
    <n v="46729.737687126042"/>
    <m/>
    <m/>
  </r>
  <r>
    <n v="5447"/>
    <x v="2"/>
    <x v="0"/>
    <x v="5"/>
    <s v="62-304.520 (3), F.A.C."/>
    <x v="5"/>
    <x v="5"/>
    <x v="4"/>
    <x v="51"/>
    <s v="Freshwater marshes"/>
    <n v="6410"/>
    <x v="1"/>
    <s v="City of Oak Hill                      Volusia County"/>
    <x v="36"/>
    <x v="1"/>
    <m/>
    <m/>
    <n v="0"/>
    <n v="1"/>
    <n v="10"/>
    <n v="1.0598995125170212"/>
    <n v="3.2777613304118747"/>
    <n v="0.27676780711975618"/>
    <n v="1409.1552625012557"/>
    <n v="3.2777613304118747"/>
    <n v="0.27676756244499412"/>
    <n v="1409.1552625012557"/>
    <m/>
    <m/>
  </r>
  <r>
    <n v="5448"/>
    <x v="2"/>
    <x v="0"/>
    <x v="5"/>
    <s v="62-304.520 (3), F.A.C."/>
    <x v="5"/>
    <x v="5"/>
    <x v="4"/>
    <x v="51"/>
    <s v="Freshwater marshes"/>
    <n v="6410"/>
    <x v="1"/>
    <s v="City of Titusville                              Brevard County"/>
    <x v="38"/>
    <x v="1"/>
    <m/>
    <m/>
    <n v="0"/>
    <n v="1"/>
    <n v="5"/>
    <n v="0.17312257357681279"/>
    <n v="1.3048932666932394"/>
    <n v="0.17222830294199956"/>
    <n v="669.70765963380268"/>
    <n v="1.3048932666932394"/>
    <n v="0.17222815068469963"/>
    <n v="669.70765963380268"/>
    <m/>
    <m/>
  </r>
  <r>
    <n v="5449"/>
    <x v="2"/>
    <x v="0"/>
    <x v="5"/>
    <s v="62-304.520 (3), F.A.C."/>
    <x v="5"/>
    <x v="5"/>
    <x v="4"/>
    <x v="51"/>
    <s v="Freshwater marshes"/>
    <n v="6410"/>
    <x v="1"/>
    <s v="Kennedy Space Center                                    Volusia County"/>
    <x v="1"/>
    <x v="1"/>
    <m/>
    <m/>
    <n v="0"/>
    <n v="1"/>
    <n v="106"/>
    <n v="20.953788605275925"/>
    <n v="2.4811660064785288"/>
    <n v="0.1723266171991463"/>
    <n v="818.26392024004736"/>
    <n v="2.4811660064785288"/>
    <n v="0.1723264648549323"/>
    <n v="818.26392024004736"/>
    <m/>
    <m/>
  </r>
  <r>
    <n v="5450"/>
    <x v="2"/>
    <x v="0"/>
    <x v="5"/>
    <s v="62-304.520 (3), F.A.C."/>
    <x v="5"/>
    <x v="5"/>
    <x v="4"/>
    <x v="51"/>
    <s v="Freshwater marshes"/>
    <n v="6410"/>
    <x v="1"/>
    <s v="Kennedy Space Center                                   Brevard County"/>
    <x v="1"/>
    <x v="1"/>
    <m/>
    <m/>
    <n v="0"/>
    <n v="1"/>
    <n v="844"/>
    <n v="187.93834508970414"/>
    <n v="536.0044810102163"/>
    <n v="51.892800089987986"/>
    <n v="214837.42424786554"/>
    <n v="536.0044810102163"/>
    <n v="51.89275421449905"/>
    <n v="214837.42424786554"/>
    <m/>
    <m/>
  </r>
  <r>
    <n v="5451"/>
    <x v="2"/>
    <x v="0"/>
    <x v="5"/>
    <s v="62-304.520 (3), F.A.C."/>
    <x v="5"/>
    <x v="5"/>
    <x v="4"/>
    <x v="51"/>
    <s v="Freshwater marshes"/>
    <n v="6410"/>
    <x v="1"/>
    <s v="Volusia County"/>
    <x v="37"/>
    <x v="1"/>
    <m/>
    <m/>
    <n v="0"/>
    <n v="1"/>
    <n v="2000"/>
    <n v="655.05000207688283"/>
    <n v="2261.0663244884427"/>
    <n v="172.03696998471617"/>
    <n v="750214.45272699429"/>
    <n v="2261.0663244884427"/>
    <n v="172.03681789656281"/>
    <n v="750214.45272699429"/>
    <m/>
    <m/>
  </r>
  <r>
    <n v="5452"/>
    <x v="2"/>
    <x v="0"/>
    <x v="5"/>
    <s v="62-304.520 (3), F.A.C."/>
    <x v="5"/>
    <x v="5"/>
    <x v="4"/>
    <x v="52"/>
    <s v="Saltwater marshes"/>
    <n v="6420"/>
    <x v="1"/>
    <s v="Brevard County"/>
    <x v="0"/>
    <x v="1"/>
    <m/>
    <m/>
    <n v="0"/>
    <n v="1"/>
    <n v="1572"/>
    <n v="383.5943179944469"/>
    <n v="1692.5029740087741"/>
    <n v="151.56083575616961"/>
    <n v="627354.05473826826"/>
    <n v="1692.5029740087741"/>
    <n v="151.56070176980819"/>
    <n v="627354.05473826826"/>
    <m/>
    <m/>
  </r>
  <r>
    <n v="5453"/>
    <x v="2"/>
    <x v="0"/>
    <x v="5"/>
    <s v="62-304.520 (3), F.A.C."/>
    <x v="5"/>
    <x v="5"/>
    <x v="4"/>
    <x v="52"/>
    <s v="Saltwater marshes"/>
    <n v="6420"/>
    <x v="1"/>
    <s v="Kennedy Space Center                                    Volusia County"/>
    <x v="1"/>
    <x v="1"/>
    <m/>
    <m/>
    <n v="0"/>
    <n v="1"/>
    <n v="271"/>
    <n v="89.366362632991553"/>
    <n v="264.28982251183731"/>
    <n v="24.269873131209952"/>
    <n v="99715.131179259552"/>
    <n v="264.28982251183731"/>
    <n v="24.26985167558804"/>
    <n v="99715.131179259552"/>
    <m/>
    <m/>
  </r>
  <r>
    <n v="5454"/>
    <x v="2"/>
    <x v="0"/>
    <x v="5"/>
    <s v="62-304.520 (3), F.A.C."/>
    <x v="5"/>
    <x v="5"/>
    <x v="4"/>
    <x v="52"/>
    <s v="Saltwater marshes"/>
    <n v="6420"/>
    <x v="1"/>
    <s v="Kennedy Space Center                                   Brevard County"/>
    <x v="1"/>
    <x v="1"/>
    <m/>
    <m/>
    <n v="0"/>
    <n v="1"/>
    <n v="9181"/>
    <n v="3415.9458864704429"/>
    <n v="15458.045024741634"/>
    <n v="1668.5893867187849"/>
    <n v="6568554.9036824992"/>
    <n v="15458.045024741634"/>
    <n v="1668.5879116133035"/>
    <n v="6568554.9036824992"/>
    <m/>
    <m/>
  </r>
  <r>
    <n v="5455"/>
    <x v="2"/>
    <x v="0"/>
    <x v="5"/>
    <s v="62-304.520 (3), F.A.C."/>
    <x v="5"/>
    <x v="5"/>
    <x v="4"/>
    <x v="52"/>
    <s v="Saltwater marshes"/>
    <n v="6420"/>
    <x v="1"/>
    <s v="Volusia County"/>
    <x v="37"/>
    <x v="1"/>
    <m/>
    <m/>
    <n v="0"/>
    <n v="1"/>
    <n v="1216"/>
    <n v="450.6759567256093"/>
    <n v="1854.0784093203208"/>
    <n v="148.92498303323123"/>
    <n v="643024.97047468647"/>
    <n v="1854.0784093203208"/>
    <n v="148.92485137707837"/>
    <n v="643024.97047468647"/>
    <m/>
    <m/>
  </r>
  <r>
    <n v="5456"/>
    <x v="2"/>
    <x v="0"/>
    <x v="5"/>
    <s v="62-304.520 (3), F.A.C."/>
    <x v="5"/>
    <x v="5"/>
    <x v="4"/>
    <x v="53"/>
    <s v="Wet prairies"/>
    <n v="6430"/>
    <x v="1"/>
    <s v="Brevard County"/>
    <x v="0"/>
    <x v="1"/>
    <m/>
    <m/>
    <n v="0"/>
    <n v="1"/>
    <n v="135"/>
    <n v="20.90542869762707"/>
    <n v="77.152206994328722"/>
    <n v="6.5791813647610509"/>
    <n v="36851.941105465688"/>
    <n v="77.152206994328722"/>
    <n v="6.5791755484789833"/>
    <n v="36851.941105465688"/>
    <m/>
    <m/>
  </r>
  <r>
    <n v="5457"/>
    <x v="2"/>
    <x v="0"/>
    <x v="5"/>
    <s v="62-304.520 (3), F.A.C."/>
    <x v="5"/>
    <x v="5"/>
    <x v="4"/>
    <x v="53"/>
    <s v="Wet prairies"/>
    <n v="6430"/>
    <x v="1"/>
    <s v="City of Edgewater        Volusia County"/>
    <x v="35"/>
    <x v="1"/>
    <m/>
    <m/>
    <n v="0"/>
    <n v="1"/>
    <n v="105"/>
    <n v="23.090417189331127"/>
    <n v="58.552356328613151"/>
    <n v="4.3306432016042979"/>
    <n v="27557.975458254263"/>
    <n v="58.552356328613151"/>
    <n v="4.3306393731276245"/>
    <n v="27557.975458254263"/>
    <m/>
    <m/>
  </r>
  <r>
    <n v="5458"/>
    <x v="2"/>
    <x v="0"/>
    <x v="5"/>
    <s v="62-304.520 (3), F.A.C."/>
    <x v="5"/>
    <x v="5"/>
    <x v="4"/>
    <x v="53"/>
    <s v="Wet prairies"/>
    <n v="6430"/>
    <x v="1"/>
    <s v="City of Oak Hill                      Volusia County"/>
    <x v="36"/>
    <x v="1"/>
    <m/>
    <m/>
    <n v="0"/>
    <n v="1"/>
    <n v="37"/>
    <n v="12.403868324600424"/>
    <n v="30.656914615020462"/>
    <n v="1.7577834651742008"/>
    <n v="16280.591682223197"/>
    <n v="30.656914615020462"/>
    <n v="1.7577819112172735"/>
    <n v="16280.591682223197"/>
    <m/>
    <m/>
  </r>
  <r>
    <n v="5459"/>
    <x v="2"/>
    <x v="0"/>
    <x v="5"/>
    <s v="62-304.520 (3), F.A.C."/>
    <x v="5"/>
    <x v="5"/>
    <x v="4"/>
    <x v="53"/>
    <s v="Wet prairies"/>
    <n v="6430"/>
    <x v="1"/>
    <s v="City of Titusville                              Brevard County"/>
    <x v="38"/>
    <x v="1"/>
    <m/>
    <m/>
    <n v="0"/>
    <n v="1"/>
    <n v="4"/>
    <n v="0.37896667144962648"/>
    <n v="2.0511955130100152"/>
    <n v="0.26282834378307074"/>
    <n v="1147.5951024369554"/>
    <n v="2.0511955130100152"/>
    <n v="0.26282811143139934"/>
    <n v="1147.5951024369554"/>
    <m/>
    <m/>
  </r>
  <r>
    <n v="5460"/>
    <x v="2"/>
    <x v="0"/>
    <x v="5"/>
    <s v="62-304.520 (3), F.A.C."/>
    <x v="5"/>
    <x v="5"/>
    <x v="4"/>
    <x v="53"/>
    <s v="Wet prairies"/>
    <n v="6430"/>
    <x v="1"/>
    <s v="Kennedy Space Center                                    Volusia County"/>
    <x v="1"/>
    <x v="1"/>
    <m/>
    <m/>
    <n v="0"/>
    <n v="1"/>
    <n v="548"/>
    <n v="231.73083326538833"/>
    <n v="126.72366946139279"/>
    <n v="17.352851949171093"/>
    <n v="64673.603523558042"/>
    <n v="126.72366946139279"/>
    <n v="17.352836608496347"/>
    <n v="64673.603523558042"/>
    <m/>
    <m/>
  </r>
  <r>
    <n v="5461"/>
    <x v="2"/>
    <x v="0"/>
    <x v="5"/>
    <s v="62-304.520 (3), F.A.C."/>
    <x v="5"/>
    <x v="5"/>
    <x v="4"/>
    <x v="53"/>
    <s v="Wet prairies"/>
    <n v="6430"/>
    <x v="1"/>
    <s v="Kennedy Space Center                                   Brevard County"/>
    <x v="1"/>
    <x v="1"/>
    <m/>
    <m/>
    <n v="0"/>
    <n v="1"/>
    <n v="786"/>
    <n v="275.29780431865197"/>
    <n v="213.75610579756085"/>
    <n v="27.696203509795449"/>
    <n v="108683.75126485125"/>
    <n v="213.75610579756085"/>
    <n v="27.696179025148655"/>
    <n v="108683.75126485125"/>
    <m/>
    <m/>
  </r>
  <r>
    <n v="5462"/>
    <x v="2"/>
    <x v="0"/>
    <x v="5"/>
    <s v="62-304.520 (3), F.A.C."/>
    <x v="5"/>
    <x v="5"/>
    <x v="4"/>
    <x v="53"/>
    <s v="Wet prairies"/>
    <n v="6430"/>
    <x v="1"/>
    <s v="Volusia County"/>
    <x v="37"/>
    <x v="1"/>
    <m/>
    <m/>
    <n v="0"/>
    <n v="1"/>
    <n v="292"/>
    <n v="54.863878174310607"/>
    <n v="131.286892338933"/>
    <n v="9.3500299458533203"/>
    <n v="63418.380712463004"/>
    <n v="131.286892338933"/>
    <n v="9.3500216800207596"/>
    <n v="63418.380712463004"/>
    <m/>
    <m/>
  </r>
  <r>
    <n v="5463"/>
    <x v="2"/>
    <x v="0"/>
    <x v="5"/>
    <s v="62-304.520 (3), F.A.C."/>
    <x v="5"/>
    <x v="5"/>
    <x v="4"/>
    <x v="54"/>
    <s v="Emergent aquatic vegetation"/>
    <n v="6440"/>
    <x v="1"/>
    <s v="Brevard County"/>
    <x v="0"/>
    <x v="1"/>
    <m/>
    <m/>
    <n v="0"/>
    <n v="1"/>
    <n v="49"/>
    <n v="6.9582532523658616"/>
    <n v="27.543688221649582"/>
    <n v="2.7935497257786741"/>
    <n v="11928.236800705465"/>
    <n v="27.543688221649582"/>
    <n v="2.7935472561593899"/>
    <n v="11928.236800705465"/>
    <m/>
    <m/>
  </r>
  <r>
    <n v="5464"/>
    <x v="2"/>
    <x v="0"/>
    <x v="5"/>
    <s v="62-304.520 (3), F.A.C."/>
    <x v="5"/>
    <x v="5"/>
    <x v="4"/>
    <x v="54"/>
    <s v="Emergent aquatic vegetation"/>
    <n v="6440"/>
    <x v="1"/>
    <s v="City of Edgewater        Volusia County"/>
    <x v="35"/>
    <x v="1"/>
    <m/>
    <m/>
    <n v="0"/>
    <n v="1"/>
    <n v="3"/>
    <n v="1.415776312237391E-3"/>
    <n v="8.7646089199542535E-3"/>
    <n v="1.0479201904707593E-3"/>
    <n v="4.2493011690057889"/>
    <n v="8.7646089199542535E-3"/>
    <n v="1.0479192640637991E-3"/>
    <n v="4.2493011690057889"/>
    <m/>
    <m/>
  </r>
  <r>
    <n v="5465"/>
    <x v="2"/>
    <x v="0"/>
    <x v="5"/>
    <s v="62-304.520 (3), F.A.C."/>
    <x v="5"/>
    <x v="5"/>
    <x v="4"/>
    <x v="54"/>
    <s v="Emergent aquatic vegetation"/>
    <n v="6440"/>
    <x v="1"/>
    <s v="Volusia County"/>
    <x v="37"/>
    <x v="1"/>
    <m/>
    <m/>
    <n v="0"/>
    <n v="1"/>
    <n v="27"/>
    <n v="2.9576273642505364"/>
    <n v="14.695108958978267"/>
    <n v="1.5895875676474867"/>
    <n v="5809.2737207421133"/>
    <n v="14.695108958978267"/>
    <n v="1.5895861623830394"/>
    <n v="5809.2737207421133"/>
    <m/>
    <m/>
  </r>
  <r>
    <n v="5466"/>
    <x v="2"/>
    <x v="0"/>
    <x v="5"/>
    <s v="62-304.520 (3), F.A.C."/>
    <x v="5"/>
    <x v="5"/>
    <x v="4"/>
    <x v="55"/>
    <s v="Mixed scrub-shrub wetland"/>
    <n v="6460"/>
    <x v="1"/>
    <s v="Brevard County"/>
    <x v="0"/>
    <x v="1"/>
    <m/>
    <m/>
    <n v="0"/>
    <n v="1"/>
    <n v="817"/>
    <n v="214.88187329837535"/>
    <n v="1042.3031272578276"/>
    <n v="99.966837837506048"/>
    <n v="381564.63002641755"/>
    <n v="1042.3031272578276"/>
    <n v="99.966749462479783"/>
    <n v="381564.63002641755"/>
    <m/>
    <m/>
  </r>
  <r>
    <n v="5467"/>
    <x v="2"/>
    <x v="0"/>
    <x v="5"/>
    <s v="62-304.520 (3), F.A.C."/>
    <x v="5"/>
    <x v="5"/>
    <x v="4"/>
    <x v="55"/>
    <s v="Mixed scrub-shrub wetland"/>
    <n v="6460"/>
    <x v="1"/>
    <s v="City of Edgewater        Volusia County"/>
    <x v="35"/>
    <x v="1"/>
    <m/>
    <m/>
    <n v="0"/>
    <n v="1"/>
    <n v="287"/>
    <n v="64.731468429873743"/>
    <n v="215.89900698541138"/>
    <n v="15.874249013832644"/>
    <n v="70380.986311878005"/>
    <n v="215.89900698541138"/>
    <n v="15.874234980307083"/>
    <n v="70380.986311878005"/>
    <m/>
    <m/>
  </r>
  <r>
    <n v="5468"/>
    <x v="2"/>
    <x v="0"/>
    <x v="5"/>
    <s v="62-304.520 (3), F.A.C."/>
    <x v="5"/>
    <x v="5"/>
    <x v="4"/>
    <x v="55"/>
    <s v="Mixed scrub-shrub wetland"/>
    <n v="6460"/>
    <x v="1"/>
    <s v="City of Oak Hill                      Volusia County"/>
    <x v="36"/>
    <x v="1"/>
    <m/>
    <m/>
    <n v="0"/>
    <n v="1"/>
    <n v="14"/>
    <n v="3.5143604489222215"/>
    <n v="14.059799217716861"/>
    <n v="1.1865461422677643"/>
    <n v="4975.6517272025712"/>
    <n v="14.059799217716861"/>
    <n v="1.1865450933094421"/>
    <n v="4975.6517272025712"/>
    <m/>
    <m/>
  </r>
  <r>
    <n v="5469"/>
    <x v="2"/>
    <x v="0"/>
    <x v="5"/>
    <s v="62-304.520 (3), F.A.C."/>
    <x v="5"/>
    <x v="5"/>
    <x v="4"/>
    <x v="55"/>
    <s v="Mixed scrub-shrub wetland"/>
    <n v="6460"/>
    <x v="1"/>
    <s v="City of Titusville                              Brevard County"/>
    <x v="38"/>
    <x v="1"/>
    <m/>
    <m/>
    <n v="0"/>
    <n v="1"/>
    <n v="29"/>
    <n v="3.1579286959214143"/>
    <n v="14.203990246990845"/>
    <n v="1.5916458404186389"/>
    <n v="6476.4444998679455"/>
    <n v="14.203990246990845"/>
    <n v="1.5916444333345887"/>
    <n v="6476.4444998679455"/>
    <m/>
    <m/>
  </r>
  <r>
    <n v="5470"/>
    <x v="2"/>
    <x v="0"/>
    <x v="5"/>
    <s v="62-304.520 (3), F.A.C."/>
    <x v="5"/>
    <x v="5"/>
    <x v="4"/>
    <x v="55"/>
    <s v="Mixed scrub-shrub wetland"/>
    <n v="6460"/>
    <x v="1"/>
    <s v="Kennedy Space Center                                    Volusia County"/>
    <x v="1"/>
    <x v="1"/>
    <m/>
    <m/>
    <n v="0"/>
    <n v="1"/>
    <n v="669"/>
    <n v="227.01146226298061"/>
    <n v="10.966755986754038"/>
    <n v="0.86291418783749463"/>
    <n v="3790.6233502372925"/>
    <n v="10.966755986754038"/>
    <n v="0.86291342498387502"/>
    <n v="3790.6233502372925"/>
    <m/>
    <m/>
  </r>
  <r>
    <n v="5471"/>
    <x v="2"/>
    <x v="0"/>
    <x v="5"/>
    <s v="62-304.520 (3), F.A.C."/>
    <x v="5"/>
    <x v="5"/>
    <x v="4"/>
    <x v="55"/>
    <s v="Mixed scrub-shrub wetland"/>
    <n v="6460"/>
    <x v="1"/>
    <s v="Kennedy Space Center                                   Brevard County"/>
    <x v="1"/>
    <x v="1"/>
    <m/>
    <m/>
    <n v="0"/>
    <n v="1"/>
    <n v="1606"/>
    <n v="380.63953801649126"/>
    <n v="1575.0301982706362"/>
    <n v="159.05668840200136"/>
    <n v="640777.17114876257"/>
    <n v="1575.0301982706362"/>
    <n v="159.05654778898059"/>
    <n v="640777.17114876257"/>
    <m/>
    <m/>
  </r>
  <r>
    <n v="5472"/>
    <x v="2"/>
    <x v="0"/>
    <x v="5"/>
    <s v="62-304.520 (3), F.A.C."/>
    <x v="5"/>
    <x v="5"/>
    <x v="4"/>
    <x v="55"/>
    <s v="Mixed scrub-shrub wetland"/>
    <n v="6460"/>
    <x v="1"/>
    <s v="Kennedy Space Center     City of Titusville                              Brevard County"/>
    <x v="1"/>
    <x v="1"/>
    <m/>
    <m/>
    <n v="0"/>
    <n v="1"/>
    <n v="1"/>
    <n v="5.1930293764817399E-3"/>
    <n v="3.9748508321196807E-2"/>
    <n v="4.9590293556253844E-3"/>
    <n v="18.73517166371461"/>
    <n v="3.9748508321196807E-2"/>
    <n v="4.9590249716280604E-3"/>
    <n v="18.73517166371461"/>
    <m/>
    <m/>
  </r>
  <r>
    <n v="5473"/>
    <x v="2"/>
    <x v="0"/>
    <x v="5"/>
    <s v="62-304.520 (3), F.A.C."/>
    <x v="5"/>
    <x v="5"/>
    <x v="4"/>
    <x v="55"/>
    <s v="Mixed scrub-shrub wetland"/>
    <n v="6460"/>
    <x v="1"/>
    <s v="Volusia County"/>
    <x v="37"/>
    <x v="1"/>
    <m/>
    <m/>
    <n v="0"/>
    <n v="1"/>
    <n v="1714"/>
    <n v="501.72086823992765"/>
    <n v="1694.9412839479189"/>
    <n v="117.33396279133076"/>
    <n v="534209.82164923998"/>
    <n v="1694.9412839479189"/>
    <n v="117.33385906301149"/>
    <n v="534209.82164923998"/>
    <m/>
    <m/>
  </r>
  <r>
    <n v="5474"/>
    <x v="2"/>
    <x v="0"/>
    <x v="5"/>
    <s v="62-304.520 (3), F.A.C."/>
    <x v="5"/>
    <x v="5"/>
    <x v="4"/>
    <x v="56"/>
    <s v="Non-vegetated Wetland"/>
    <n v="6500"/>
    <x v="1"/>
    <s v="Brevard County"/>
    <x v="0"/>
    <x v="1"/>
    <m/>
    <m/>
    <n v="0"/>
    <n v="1"/>
    <n v="40"/>
    <n v="5.5915677294181734"/>
    <n v="16.95168773784334"/>
    <n v="1.2877403636071336"/>
    <n v="5601.2750085555872"/>
    <n v="16.95168773784334"/>
    <n v="1.2877392251887225"/>
    <n v="5601.2750085555872"/>
    <m/>
    <m/>
  </r>
  <r>
    <n v="5475"/>
    <x v="2"/>
    <x v="0"/>
    <x v="5"/>
    <s v="62-304.520 (3), F.A.C."/>
    <x v="5"/>
    <x v="5"/>
    <x v="4"/>
    <x v="56"/>
    <s v="Non-vegetated Wetland"/>
    <n v="6500"/>
    <x v="1"/>
    <s v="Kennedy Space Center                                   Brevard County"/>
    <x v="1"/>
    <x v="1"/>
    <m/>
    <m/>
    <n v="0"/>
    <n v="1"/>
    <n v="777"/>
    <n v="201.38081490005482"/>
    <n v="1111.9666145077695"/>
    <n v="122.33426214109011"/>
    <n v="478699.98774800129"/>
    <n v="1111.9666145077695"/>
    <n v="122.33415399228917"/>
    <n v="478699.98774800129"/>
    <m/>
    <m/>
  </r>
  <r>
    <n v="5476"/>
    <x v="2"/>
    <x v="0"/>
    <x v="5"/>
    <s v="62-304.520 (3), F.A.C."/>
    <x v="5"/>
    <x v="5"/>
    <x v="4"/>
    <x v="75"/>
    <s v="Disturbed land"/>
    <n v="3000"/>
    <x v="0"/>
    <s v="City of Edgewater        Volusia County"/>
    <x v="35"/>
    <x v="1"/>
    <m/>
    <m/>
    <n v="0"/>
    <n v="1"/>
    <n v="2"/>
    <n v="1.0638958345503894E-4"/>
    <n v="1.3288315306023198E-4"/>
    <n v="6.9124745551663475E-6"/>
    <n v="0.11874333362638641"/>
    <n v="1.3288315306023198E-4"/>
    <n v="6.9124684442386098E-6"/>
    <n v="0.11874333362638641"/>
    <m/>
    <m/>
  </r>
  <r>
    <n v="5477"/>
    <x v="2"/>
    <x v="0"/>
    <x v="5"/>
    <s v="62-304.520 (3), F.A.C."/>
    <x v="5"/>
    <x v="5"/>
    <x v="40"/>
    <x v="5"/>
    <s v="Residential, Low Density-Less than two dwelling units/acre"/>
    <n v="1100"/>
    <x v="0"/>
    <s v="Volusia County"/>
    <x v="37"/>
    <x v="1"/>
    <m/>
    <m/>
    <n v="0"/>
    <n v="1"/>
    <n v="916"/>
    <n v="154.70026210033069"/>
    <n v="1032.6664312767746"/>
    <n v="139.62209860635883"/>
    <n v="474019.1972682426"/>
    <n v="1032.6664312767746"/>
    <n v="139.62197517435956"/>
    <n v="474019.1972682426"/>
    <n v="1032.6664312767746"/>
    <n v="139.62197517435956"/>
  </r>
  <r>
    <n v="5478"/>
    <x v="2"/>
    <x v="0"/>
    <x v="5"/>
    <s v="62-304.520 (3), F.A.C."/>
    <x v="5"/>
    <x v="5"/>
    <x v="40"/>
    <x v="145"/>
    <s v="Fixed Single Family Units"/>
    <n v="1110"/>
    <x v="0"/>
    <s v="Volusia County"/>
    <x v="37"/>
    <x v="1"/>
    <m/>
    <m/>
    <n v="0"/>
    <n v="1"/>
    <n v="435"/>
    <n v="151.50546886572351"/>
    <n v="1035.445247899451"/>
    <n v="140.41356148794426"/>
    <n v="502921.20727614529"/>
    <n v="1035.445247899451"/>
    <n v="140.41343735625745"/>
    <n v="502921.20727614529"/>
    <n v="1035.445247899451"/>
    <n v="140.41343735625745"/>
  </r>
  <r>
    <n v="5479"/>
    <x v="2"/>
    <x v="0"/>
    <x v="5"/>
    <s v="62-304.520 (3), F.A.C."/>
    <x v="5"/>
    <x v="5"/>
    <x v="40"/>
    <x v="6"/>
    <s v="Residential, Rural &lt; or = 0.5 dwelling units/acre"/>
    <n v="1180"/>
    <x v="0"/>
    <s v="Volusia County"/>
    <x v="37"/>
    <x v="1"/>
    <m/>
    <m/>
    <n v="0"/>
    <n v="1"/>
    <n v="411"/>
    <n v="83.709071769120271"/>
    <n v="505.81141407098045"/>
    <n v="65.896435442579332"/>
    <n v="240939.64953708672"/>
    <n v="505.81141407098045"/>
    <n v="65.896377187268499"/>
    <n v="240939.64953708672"/>
    <n v="505.81141407098045"/>
    <n v="65.896377187268499"/>
  </r>
  <r>
    <n v="5480"/>
    <x v="2"/>
    <x v="0"/>
    <x v="5"/>
    <s v="62-304.520 (3), F.A.C."/>
    <x v="5"/>
    <x v="5"/>
    <x v="40"/>
    <x v="8"/>
    <s v="Residential, Medium Density-Two-five dwellingunits per acre"/>
    <n v="1200"/>
    <x v="0"/>
    <s v="Volusia County"/>
    <x v="37"/>
    <x v="1"/>
    <m/>
    <m/>
    <n v="0"/>
    <n v="1"/>
    <n v="100"/>
    <n v="6.2145089464878858"/>
    <n v="47.950490022257341"/>
    <n v="6.2107185218474319"/>
    <n v="17489.223604266521"/>
    <n v="47.950490022257341"/>
    <n v="6.2107130313025198"/>
    <n v="17489.223604266521"/>
    <n v="47.950490022257341"/>
    <n v="6.2107130313025198"/>
  </r>
  <r>
    <n v="5481"/>
    <x v="2"/>
    <x v="0"/>
    <x v="5"/>
    <s v="62-304.520 (3), F.A.C."/>
    <x v="5"/>
    <x v="5"/>
    <x v="40"/>
    <x v="62"/>
    <s v="Residential, High Density"/>
    <n v="1300"/>
    <x v="0"/>
    <s v="Volusia County"/>
    <x v="37"/>
    <x v="1"/>
    <m/>
    <m/>
    <n v="0"/>
    <n v="1"/>
    <n v="44"/>
    <n v="8.7423811762814747"/>
    <n v="74.235535718789663"/>
    <n v="13.621057041847653"/>
    <n v="25205.467947584846"/>
    <n v="74.235535718789663"/>
    <n v="13.621045000241658"/>
    <n v="25205.467947584846"/>
    <n v="74.235535718789663"/>
    <n v="13.621045000241658"/>
  </r>
  <r>
    <n v="5482"/>
    <x v="2"/>
    <x v="0"/>
    <x v="5"/>
    <s v="62-304.520 (3), F.A.C."/>
    <x v="5"/>
    <x v="5"/>
    <x v="40"/>
    <x v="80"/>
    <s v="Fixed Single Family Units"/>
    <n v="1310"/>
    <x v="0"/>
    <s v="Volusia County"/>
    <x v="37"/>
    <x v="1"/>
    <m/>
    <m/>
    <n v="0"/>
    <n v="1"/>
    <n v="17"/>
    <n v="8.1474809474190737E-2"/>
    <n v="0.41884401881635658"/>
    <n v="5.6609950370781224E-2"/>
    <n v="181.50068746025559"/>
    <n v="0.41884401881635658"/>
    <n v="5.6609900325126361E-2"/>
    <n v="181.50068746025559"/>
    <n v="0.41884401881635658"/>
    <n v="5.6609900325126361E-2"/>
  </r>
  <r>
    <n v="5483"/>
    <x v="2"/>
    <x v="0"/>
    <x v="5"/>
    <s v="62-304.520 (3), F.A.C."/>
    <x v="5"/>
    <x v="5"/>
    <x v="40"/>
    <x v="63"/>
    <s v="Mobile Home Units"/>
    <n v="1320"/>
    <x v="0"/>
    <s v="Volusia County"/>
    <x v="37"/>
    <x v="1"/>
    <m/>
    <m/>
    <n v="0"/>
    <n v="1"/>
    <n v="1665"/>
    <n v="524.85551436673722"/>
    <n v="4852.9146672027118"/>
    <n v="900.86115815065648"/>
    <n v="1728950.3923498627"/>
    <n v="4852.9146672027118"/>
    <n v="900.8603617502647"/>
    <n v="1728950.3923498627"/>
    <n v="4852.9146672027118"/>
    <n v="900.8603617502647"/>
  </r>
  <r>
    <n v="5484"/>
    <x v="2"/>
    <x v="0"/>
    <x v="5"/>
    <s v="62-304.520 (3), F.A.C."/>
    <x v="5"/>
    <x v="5"/>
    <x v="40"/>
    <x v="11"/>
    <s v="Commercial and Services"/>
    <n v="1400"/>
    <x v="0"/>
    <s v="Volusia County"/>
    <x v="37"/>
    <x v="1"/>
    <m/>
    <m/>
    <n v="0"/>
    <n v="1"/>
    <n v="5296"/>
    <n v="1581.4437887469476"/>
    <n v="13729.125940487036"/>
    <n v="1820.1914757469988"/>
    <n v="5299064.6955997702"/>
    <n v="13729.125940487036"/>
    <n v="1820.1898666186748"/>
    <n v="5299064.6955997702"/>
    <n v="13729.125940487036"/>
    <n v="1820.1898666186748"/>
  </r>
  <r>
    <n v="5485"/>
    <x v="2"/>
    <x v="0"/>
    <x v="5"/>
    <s v="62-304.520 (3), F.A.C."/>
    <x v="5"/>
    <x v="5"/>
    <x v="40"/>
    <x v="65"/>
    <s v="Wholesale Sales and Services &lt;Excluding warehouses associated with industrial use&gt;"/>
    <n v="1420"/>
    <x v="0"/>
    <s v="Volusia County"/>
    <x v="37"/>
    <x v="1"/>
    <m/>
    <m/>
    <n v="0"/>
    <n v="1"/>
    <n v="126"/>
    <n v="47.991633655314253"/>
    <n v="347.62952439462242"/>
    <n v="46.611258211268662"/>
    <n v="159585.86795967547"/>
    <n v="347.62952439462242"/>
    <n v="46.611217004892055"/>
    <n v="159585.86795967547"/>
    <n v="347.62952439462242"/>
    <n v="46.611217004892055"/>
  </r>
  <r>
    <n v="5486"/>
    <x v="2"/>
    <x v="0"/>
    <x v="5"/>
    <s v="62-304.520 (3), F.A.C."/>
    <x v="5"/>
    <x v="5"/>
    <x v="40"/>
    <x v="95"/>
    <s v="Food Processing"/>
    <n v="1510"/>
    <x v="0"/>
    <s v="Volusia County"/>
    <x v="37"/>
    <x v="1"/>
    <m/>
    <m/>
    <n v="0"/>
    <n v="1"/>
    <n v="36"/>
    <n v="4.3895378915561523"/>
    <n v="31.515051615553862"/>
    <n v="4.0843995638118367"/>
    <n v="12406.921214353095"/>
    <n v="31.515051615553862"/>
    <n v="4.0843959530252292"/>
    <n v="12406.921214353095"/>
    <n v="31.515051615553862"/>
    <n v="4.0843959530252292"/>
  </r>
  <r>
    <n v="5487"/>
    <x v="2"/>
    <x v="0"/>
    <x v="5"/>
    <s v="62-304.520 (3), F.A.C."/>
    <x v="5"/>
    <x v="5"/>
    <x v="40"/>
    <x v="68"/>
    <s v="Other Light Industrial"/>
    <n v="1550"/>
    <x v="0"/>
    <s v="Volusia County"/>
    <x v="37"/>
    <x v="1"/>
    <m/>
    <m/>
    <n v="0"/>
    <n v="1"/>
    <n v="27"/>
    <n v="10.140887736793626"/>
    <n v="73.035172541173509"/>
    <n v="10.39366351146397"/>
    <n v="34820.134433253683"/>
    <n v="73.035172541173509"/>
    <n v="10.393654323014022"/>
    <n v="34820.134433253683"/>
    <n v="73.035172541173509"/>
    <n v="10.393654323014022"/>
  </r>
  <r>
    <n v="5488"/>
    <x v="2"/>
    <x v="0"/>
    <x v="5"/>
    <s v="62-304.520 (3), F.A.C."/>
    <x v="5"/>
    <x v="5"/>
    <x v="40"/>
    <x v="127"/>
    <s v="Sand and Gravel Pits"/>
    <n v="1620"/>
    <x v="0"/>
    <s v="Volusia County"/>
    <x v="37"/>
    <x v="1"/>
    <m/>
    <m/>
    <n v="0"/>
    <n v="1"/>
    <n v="57"/>
    <n v="22.37791209724827"/>
    <n v="42.75363200811875"/>
    <n v="5.4978504053273891"/>
    <n v="18747.683810599294"/>
    <n v="42.75363200811875"/>
    <n v="5.4978455449888513"/>
    <n v="18747.683810599294"/>
    <n v="42.75363200811875"/>
    <n v="5.4978455449888513"/>
  </r>
  <r>
    <n v="5489"/>
    <x v="2"/>
    <x v="0"/>
    <x v="5"/>
    <s v="62-304.520 (3), F.A.C."/>
    <x v="5"/>
    <x v="5"/>
    <x v="40"/>
    <x v="163"/>
    <s v="Limerock or dolomite quarries"/>
    <n v="1632"/>
    <x v="0"/>
    <s v="Volusia County"/>
    <x v="37"/>
    <x v="1"/>
    <m/>
    <m/>
    <n v="0"/>
    <n v="1"/>
    <n v="71"/>
    <n v="15.691730870264333"/>
    <n v="27.106048766912618"/>
    <n v="3.756085346364805"/>
    <n v="11708.42143646158"/>
    <n v="27.106048766912618"/>
    <n v="3.7560820258222272"/>
    <n v="11708.42143646158"/>
    <n v="27.106048766912618"/>
    <n v="3.7560820258222272"/>
  </r>
  <r>
    <n v="5490"/>
    <x v="2"/>
    <x v="0"/>
    <x v="5"/>
    <s v="62-304.520 (3), F.A.C."/>
    <x v="5"/>
    <x v="5"/>
    <x v="40"/>
    <x v="148"/>
    <s v="Holding Ponds"/>
    <n v="1660"/>
    <x v="0"/>
    <s v="Volusia County"/>
    <x v="37"/>
    <x v="1"/>
    <m/>
    <m/>
    <n v="0"/>
    <n v="1"/>
    <n v="50"/>
    <n v="15.520423867851807"/>
    <n v="25.444194134434856"/>
    <n v="3.4248612314985656"/>
    <n v="11530.522506781264"/>
    <n v="25.444194134434856"/>
    <n v="3.4248582037724913"/>
    <n v="11530.522506781264"/>
    <n v="25.444194134434856"/>
    <n v="3.4248582037724913"/>
  </r>
  <r>
    <n v="5491"/>
    <x v="2"/>
    <x v="0"/>
    <x v="5"/>
    <s v="62-304.520 (3), F.A.C."/>
    <x v="5"/>
    <x v="5"/>
    <x v="40"/>
    <x v="70"/>
    <s v="Educational Facilities"/>
    <n v="1710"/>
    <x v="0"/>
    <s v="Volusia County"/>
    <x v="37"/>
    <x v="1"/>
    <m/>
    <m/>
    <n v="0"/>
    <n v="1"/>
    <n v="5"/>
    <n v="4.8544660996172516E-2"/>
    <n v="0.13170915218976309"/>
    <n v="1.7262620437460807E-2"/>
    <n v="111.09388506671249"/>
    <n v="0.13170915218976309"/>
    <n v="1.7262605176554677E-2"/>
    <n v="111.09388506671249"/>
    <n v="0.13170915218976309"/>
    <n v="1.7262605176554677E-2"/>
  </r>
  <r>
    <n v="5492"/>
    <x v="2"/>
    <x v="0"/>
    <x v="5"/>
    <s v="62-304.520 (3), F.A.C."/>
    <x v="5"/>
    <x v="5"/>
    <x v="40"/>
    <x v="71"/>
    <s v="Religious"/>
    <n v="1720"/>
    <x v="0"/>
    <s v="Volusia County"/>
    <x v="37"/>
    <x v="1"/>
    <m/>
    <m/>
    <n v="0"/>
    <n v="1"/>
    <n v="3"/>
    <n v="0.43819889378826526"/>
    <n v="3.0780348778901989"/>
    <n v="0.4173108468789461"/>
    <n v="1511.5319629933585"/>
    <n v="3.0780348778901989"/>
    <n v="0.41731047795803378"/>
    <n v="1511.5319629933585"/>
    <n v="3.0780348778901989"/>
    <n v="0.41731047795803378"/>
  </r>
  <r>
    <n v="5493"/>
    <x v="2"/>
    <x v="0"/>
    <x v="5"/>
    <s v="62-304.520 (3), F.A.C."/>
    <x v="5"/>
    <x v="5"/>
    <x v="40"/>
    <x v="14"/>
    <s v="Governmental"/>
    <n v="1750"/>
    <x v="0"/>
    <s v="Volusia County"/>
    <x v="37"/>
    <x v="1"/>
    <m/>
    <m/>
    <n v="0"/>
    <n v="1"/>
    <n v="243"/>
    <n v="106.89863228381873"/>
    <n v="709.65832254711768"/>
    <n v="94.473327320625785"/>
    <n v="346734.73702074558"/>
    <n v="709.65832254711768"/>
    <n v="94.473243802101422"/>
    <n v="346734.73702074558"/>
    <n v="709.65832254711768"/>
    <n v="94.473243802101422"/>
  </r>
  <r>
    <n v="5494"/>
    <x v="2"/>
    <x v="0"/>
    <x v="5"/>
    <s v="62-304.520 (3), F.A.C."/>
    <x v="5"/>
    <x v="5"/>
    <x v="40"/>
    <x v="2"/>
    <s v="Citrus groves"/>
    <n v="1000"/>
    <x v="0"/>
    <s v="Volusia County"/>
    <x v="37"/>
    <x v="1"/>
    <s v="Not Ag"/>
    <m/>
    <n v="0"/>
    <n v="1"/>
    <n v="34"/>
    <n v="10.048787487246845"/>
    <n v="35.269083147870568"/>
    <n v="3.3977231305866633"/>
    <n v="9551.9320756844536"/>
    <n v="35.269083147870568"/>
    <n v="3.3977201268518455"/>
    <n v="9551.9320756844536"/>
    <n v="35.269083147870568"/>
    <n v="3.3977201268518455"/>
  </r>
  <r>
    <n v="5495"/>
    <x v="2"/>
    <x v="0"/>
    <x v="5"/>
    <s v="62-304.520 (3), F.A.C."/>
    <x v="5"/>
    <x v="5"/>
    <x v="40"/>
    <x v="75"/>
    <s v="Disturbed land"/>
    <n v="7400"/>
    <x v="0"/>
    <s v="Volusia County"/>
    <x v="37"/>
    <x v="1"/>
    <m/>
    <m/>
    <n v="0"/>
    <n v="1"/>
    <n v="25"/>
    <n v="3.4890503845512777"/>
    <n v="6.934307910897985"/>
    <n v="0.58846597882536456"/>
    <n v="3417.3286486313641"/>
    <n v="6.934307910897985"/>
    <n v="0.58846545859588151"/>
    <n v="3417.3286486313641"/>
    <n v="6.934307910897985"/>
    <n v="0.58846545859588151"/>
  </r>
  <r>
    <n v="5496"/>
    <x v="2"/>
    <x v="0"/>
    <x v="5"/>
    <s v="62-304.520 (3), F.A.C."/>
    <x v="5"/>
    <x v="5"/>
    <x v="40"/>
    <x v="93"/>
    <s v="Rural land in transition without positive indicators of intended activity"/>
    <n v="7410"/>
    <x v="0"/>
    <s v="Volusia County"/>
    <x v="37"/>
    <x v="1"/>
    <m/>
    <m/>
    <n v="0"/>
    <n v="1"/>
    <n v="190"/>
    <n v="75.23693560519979"/>
    <n v="152.70396443199439"/>
    <n v="10.570282989874713"/>
    <n v="61545.786843581816"/>
    <n v="152.70396443199439"/>
    <n v="10.570273645285461"/>
    <n v="61545.786843581816"/>
    <n v="152.70396443199439"/>
    <n v="10.570273645285461"/>
  </r>
  <r>
    <n v="5497"/>
    <x v="2"/>
    <x v="0"/>
    <x v="5"/>
    <s v="62-304.520 (3), F.A.C."/>
    <x v="5"/>
    <x v="5"/>
    <x v="40"/>
    <x v="18"/>
    <s v="Spoil areas"/>
    <n v="7430"/>
    <x v="0"/>
    <s v="Volusia County"/>
    <x v="37"/>
    <x v="1"/>
    <m/>
    <m/>
    <n v="0"/>
    <n v="1"/>
    <n v="4"/>
    <n v="0.610859478772381"/>
    <n v="1.042401385912985"/>
    <n v="9.4687236325204704E-2"/>
    <n v="497.99576209645937"/>
    <n v="1.042401385912985"/>
    <n v="9.4687152617575182E-2"/>
    <n v="497.99576209645937"/>
    <n v="1.042401385912985"/>
    <n v="9.4687152617575182E-2"/>
  </r>
  <r>
    <n v="5498"/>
    <x v="2"/>
    <x v="0"/>
    <x v="5"/>
    <s v="62-304.520 (3), F.A.C."/>
    <x v="5"/>
    <x v="5"/>
    <x v="40"/>
    <x v="76"/>
    <s v="Airports"/>
    <n v="8110"/>
    <x v="0"/>
    <s v="Volusia County"/>
    <x v="37"/>
    <x v="1"/>
    <m/>
    <m/>
    <n v="0"/>
    <n v="1"/>
    <n v="68"/>
    <n v="19.304498216056714"/>
    <n v="136.21731933292389"/>
    <n v="18.097405109754394"/>
    <n v="64520.654756693453"/>
    <n v="136.21731933292389"/>
    <n v="18.097389110862295"/>
    <n v="64520.654756693453"/>
    <n v="136.21731933292389"/>
    <n v="18.097389110862295"/>
  </r>
  <r>
    <n v="5499"/>
    <x v="2"/>
    <x v="0"/>
    <x v="5"/>
    <s v="62-304.520 (3), F.A.C."/>
    <x v="5"/>
    <x v="5"/>
    <x v="40"/>
    <x v="20"/>
    <s v="Roads and Highways"/>
    <n v="8140"/>
    <x v="0"/>
    <s v="Volusia County"/>
    <x v="37"/>
    <x v="1"/>
    <m/>
    <m/>
    <n v="0"/>
    <n v="1"/>
    <n v="128"/>
    <n v="2.6193103747762141"/>
    <n v="15.837999520603525"/>
    <n v="1.8895757871431578"/>
    <n v="6555.3852232285699"/>
    <n v="15.837999520603525"/>
    <n v="1.8895741166760958"/>
    <n v="6555.3852232285699"/>
    <n v="15.837999520603525"/>
    <n v="1.8895741166760958"/>
  </r>
  <r>
    <n v="5500"/>
    <x v="2"/>
    <x v="0"/>
    <x v="5"/>
    <s v="62-304.520 (3), F.A.C."/>
    <x v="5"/>
    <x v="5"/>
    <x v="40"/>
    <x v="58"/>
    <s v="Communications"/>
    <n v="8200"/>
    <x v="0"/>
    <s v="Volusia County"/>
    <x v="37"/>
    <x v="1"/>
    <m/>
    <m/>
    <n v="0"/>
    <n v="1"/>
    <n v="5"/>
    <n v="0.24039011726444562"/>
    <n v="0.73535237187186464"/>
    <n v="8.8497711696937126E-2"/>
    <n v="320.06392041478313"/>
    <n v="0.73535237187186464"/>
    <n v="8.8497633461116471E-2"/>
    <n v="320.06392041478313"/>
    <n v="0.73535237187186464"/>
    <n v="8.8497633461116471E-2"/>
  </r>
  <r>
    <n v="5501"/>
    <x v="2"/>
    <x v="0"/>
    <x v="5"/>
    <s v="62-304.520 (3), F.A.C."/>
    <x v="5"/>
    <x v="5"/>
    <x v="40"/>
    <x v="108"/>
    <s v="Utilities"/>
    <n v="8300"/>
    <x v="0"/>
    <s v="Volusia County"/>
    <x v="37"/>
    <x v="1"/>
    <m/>
    <m/>
    <n v="0"/>
    <n v="1"/>
    <n v="50"/>
    <n v="15.746121233073147"/>
    <n v="110.37771182817318"/>
    <n v="15.468751103328156"/>
    <n v="51262.718909211981"/>
    <n v="110.37771182817318"/>
    <n v="15.468737428280342"/>
    <n v="51262.718909211981"/>
    <n v="110.37771182817318"/>
    <n v="15.468737428280342"/>
  </r>
  <r>
    <n v="5502"/>
    <x v="2"/>
    <x v="0"/>
    <x v="5"/>
    <s v="62-304.520 (3), F.A.C."/>
    <x v="5"/>
    <x v="5"/>
    <x v="40"/>
    <x v="22"/>
    <s v="Electrical power transmission lines"/>
    <n v="8320"/>
    <x v="0"/>
    <s v="Volusia County"/>
    <x v="37"/>
    <x v="1"/>
    <m/>
    <m/>
    <n v="0"/>
    <n v="1"/>
    <n v="48"/>
    <n v="10.021340337207935"/>
    <n v="30.301043266028302"/>
    <n v="2.8702803984546361"/>
    <n v="12573.975333032466"/>
    <n v="30.301043266028302"/>
    <n v="2.8702778610021027"/>
    <n v="12573.975333032466"/>
    <n v="30.301043266028302"/>
    <n v="2.8702778610021027"/>
  </r>
  <r>
    <n v="5503"/>
    <x v="2"/>
    <x v="0"/>
    <x v="5"/>
    <s v="62-304.520 (3), F.A.C."/>
    <x v="5"/>
    <x v="5"/>
    <x v="40"/>
    <x v="77"/>
    <s v="Water supply plants"/>
    <n v="8330"/>
    <x v="0"/>
    <s v="Volusia County"/>
    <x v="37"/>
    <x v="1"/>
    <m/>
    <m/>
    <n v="0"/>
    <n v="1"/>
    <n v="2"/>
    <n v="3.7989691255347402E-2"/>
    <n v="0.1701294428734495"/>
    <n v="2.3178136531014842E-2"/>
    <n v="87.50287217995492"/>
    <n v="0.1701294428734495"/>
    <n v="2.3178116040535587E-2"/>
    <n v="87.50287217995492"/>
    <n v="0.1701294428734495"/>
    <n v="2.3178116040535587E-2"/>
  </r>
  <r>
    <n v="5504"/>
    <x v="2"/>
    <x v="0"/>
    <x v="5"/>
    <s v="62-304.520 (3), F.A.C."/>
    <x v="5"/>
    <x v="5"/>
    <x v="40"/>
    <x v="94"/>
    <s v="Sewage Treatment"/>
    <n v="8340"/>
    <x v="0"/>
    <s v="Volusia County"/>
    <x v="37"/>
    <x v="1"/>
    <m/>
    <m/>
    <n v="0"/>
    <n v="1"/>
    <n v="2"/>
    <n v="8.9545931971039203E-2"/>
    <n v="0.58125939449129116"/>
    <n v="8.6588508391698876E-2"/>
    <n v="276.84238281670008"/>
    <n v="0.58125939449129116"/>
    <n v="8.65884318436968E-2"/>
    <n v="276.84238281670008"/>
    <n v="0.58125939449129116"/>
    <n v="8.65884318436968E-2"/>
  </r>
  <r>
    <n v="5505"/>
    <x v="2"/>
    <x v="0"/>
    <x v="5"/>
    <s v="62-304.520 (3), F.A.C."/>
    <x v="5"/>
    <x v="5"/>
    <x v="40"/>
    <x v="25"/>
    <s v="Surface Water Collection Basin"/>
    <n v="8370"/>
    <x v="0"/>
    <s v="Volusia County"/>
    <x v="37"/>
    <x v="1"/>
    <m/>
    <m/>
    <n v="0"/>
    <n v="1"/>
    <n v="9"/>
    <n v="2.8435183819102941E-2"/>
    <n v="5.2717126777988288E-2"/>
    <n v="6.5992818634460285E-3"/>
    <n v="55.975854812200744"/>
    <n v="5.2717126777988288E-2"/>
    <n v="6.5992760293942451E-3"/>
    <n v="55.975854812200744"/>
    <n v="5.2717126777988288E-2"/>
    <n v="6.5992760293942451E-3"/>
  </r>
  <r>
    <n v="5506"/>
    <x v="2"/>
    <x v="0"/>
    <x v="5"/>
    <s v="62-304.520 (4), F.A.C."/>
    <x v="5"/>
    <x v="5"/>
    <x v="0"/>
    <x v="2"/>
    <s v="Citrus groves"/>
    <n v="2210"/>
    <x v="0"/>
    <s v="City of Titusville                              Brevard County"/>
    <x v="38"/>
    <x v="0"/>
    <m/>
    <m/>
    <n v="0"/>
    <n v="1"/>
    <n v="16"/>
    <n v="4.8818283878056716"/>
    <n v="30.0029127661955"/>
    <n v="4.2181723156989417"/>
    <n v="14300.271705603982"/>
    <n v="30.0029127661955"/>
    <n v="4.2181685866514069"/>
    <n v="14300.271705603982"/>
    <n v="30.0029127661955"/>
    <n v="4.2181685866514069"/>
  </r>
  <r>
    <n v="5507"/>
    <x v="2"/>
    <x v="0"/>
    <x v="5"/>
    <s v="62-304.520 (4), F.A.C."/>
    <x v="5"/>
    <x v="5"/>
    <x v="0"/>
    <x v="2"/>
    <s v="Citrus groves"/>
    <n v="2210"/>
    <x v="0"/>
    <s v="Kennedy Space Center                                   Brevard County"/>
    <x v="1"/>
    <x v="0"/>
    <m/>
    <m/>
    <n v="0"/>
    <n v="1"/>
    <n v="361"/>
    <n v="158.3258323849353"/>
    <n v="535.99262733114347"/>
    <n v="44.784925178646738"/>
    <n v="152088.24734841468"/>
    <n v="535.99262733114347"/>
    <n v="44.784885586827833"/>
    <n v="152088.24734841468"/>
    <n v="535.99262733114347"/>
    <n v="44.784885586827833"/>
  </r>
  <r>
    <n v="5508"/>
    <x v="2"/>
    <x v="0"/>
    <x v="5"/>
    <s v="62-304.520 (4), F.A.C."/>
    <x v="5"/>
    <x v="5"/>
    <x v="0"/>
    <x v="3"/>
    <s v="Abandoned tree crops"/>
    <n v="2240"/>
    <x v="0"/>
    <s v="City of Titusville                              Brevard County"/>
    <x v="38"/>
    <x v="0"/>
    <m/>
    <m/>
    <n v="0"/>
    <n v="1"/>
    <n v="4"/>
    <n v="0.20371649714281817"/>
    <n v="2.0366928367730948"/>
    <n v="0.28765917262152824"/>
    <n v="740.70762002369918"/>
    <n v="2.0366928367730948"/>
    <n v="0.2876589183183263"/>
    <n v="740.70762002369918"/>
    <n v="2.0366928367730948"/>
    <n v="0.2876589183183263"/>
  </r>
  <r>
    <n v="5509"/>
    <x v="2"/>
    <x v="0"/>
    <x v="5"/>
    <s v="62-304.520 (4), F.A.C."/>
    <x v="5"/>
    <x v="5"/>
    <x v="0"/>
    <x v="3"/>
    <s v="Abandoned tree crops"/>
    <n v="2240"/>
    <x v="0"/>
    <s v="Kennedy Space Center                                   Brevard County"/>
    <x v="1"/>
    <x v="0"/>
    <m/>
    <m/>
    <n v="0"/>
    <n v="1"/>
    <n v="432"/>
    <n v="191.17027168356839"/>
    <n v="497.66809497147858"/>
    <n v="111.38762577059281"/>
    <n v="177867.74785444373"/>
    <n v="497.66809497147858"/>
    <n v="111.38752729909386"/>
    <n v="177867.74785444373"/>
    <n v="497.66809497147858"/>
    <n v="111.38752729909386"/>
  </r>
  <r>
    <n v="5510"/>
    <x v="2"/>
    <x v="0"/>
    <x v="5"/>
    <s v="62-304.520 (4), F.A.C."/>
    <x v="5"/>
    <x v="5"/>
    <x v="0"/>
    <x v="4"/>
    <s v="Mixed Rangeland"/>
    <n v="3300"/>
    <x v="0"/>
    <s v="Brevard County"/>
    <x v="0"/>
    <x v="0"/>
    <m/>
    <m/>
    <n v="0"/>
    <n v="1"/>
    <n v="1"/>
    <n v="1.8132110846669498E-2"/>
    <n v="9.5578834599559792E-2"/>
    <n v="9.8973542756976614E-3"/>
    <n v="42.314981040150002"/>
    <n v="9.5578834599559792E-2"/>
    <n v="9.8973455260066307E-3"/>
    <n v="42.314981040150002"/>
    <n v="9.5578834599559792E-2"/>
    <n v="9.8973455260066307E-3"/>
  </r>
  <r>
    <n v="5511"/>
    <x v="2"/>
    <x v="0"/>
    <x v="5"/>
    <s v="62-304.520 (4), F.A.C."/>
    <x v="5"/>
    <x v="5"/>
    <x v="0"/>
    <x v="4"/>
    <s v="Mixed Rangeland"/>
    <n v="3300"/>
    <x v="0"/>
    <s v="City of Titusville                              Brevard County"/>
    <x v="38"/>
    <x v="0"/>
    <m/>
    <m/>
    <n v="0"/>
    <n v="1"/>
    <n v="48"/>
    <n v="10.944594942315076"/>
    <n v="49.10364664506389"/>
    <n v="6.5519847942308997"/>
    <n v="24523.522135945532"/>
    <n v="49.10364664506389"/>
    <n v="6.5519790019917794"/>
    <n v="24523.522135945532"/>
    <n v="49.10364664506389"/>
    <n v="6.5519790019917794"/>
  </r>
  <r>
    <n v="5512"/>
    <x v="2"/>
    <x v="0"/>
    <x v="5"/>
    <s v="62-304.520 (4), F.A.C."/>
    <x v="5"/>
    <x v="5"/>
    <x v="0"/>
    <x v="4"/>
    <s v="Mixed Rangeland"/>
    <n v="3300"/>
    <x v="0"/>
    <s v="Kennedy Space Center                                   Brevard County"/>
    <x v="1"/>
    <x v="0"/>
    <m/>
    <m/>
    <n v="0"/>
    <n v="1"/>
    <n v="120"/>
    <n v="22.919903863970482"/>
    <n v="45.210600812804579"/>
    <n v="4.0455304208895226"/>
    <n v="27315.247496331263"/>
    <n v="45.210600812804579"/>
    <n v="4.0455268444649262"/>
    <n v="27315.247496331263"/>
    <n v="45.210600812804579"/>
    <n v="4.0455268444649262"/>
  </r>
  <r>
    <n v="5513"/>
    <x v="2"/>
    <x v="0"/>
    <x v="5"/>
    <s v="62-304.520 (4), F.A.C."/>
    <x v="5"/>
    <x v="5"/>
    <x v="1"/>
    <x v="5"/>
    <s v="Residential, Low Density-Less than two dwelling units/acre"/>
    <n v="1100"/>
    <x v="0"/>
    <s v="Brevard County"/>
    <x v="0"/>
    <x v="1"/>
    <m/>
    <m/>
    <n v="0"/>
    <n v="1"/>
    <n v="41"/>
    <n v="5.1916500738902283"/>
    <n v="43.350955715552658"/>
    <n v="6.2405039212010722"/>
    <n v="19608.141388461598"/>
    <n v="43.350955715552658"/>
    <n v="6.2404984043245708"/>
    <n v="19608.141388461598"/>
    <n v="43.350955715552658"/>
    <n v="6.2404984043245708"/>
  </r>
  <r>
    <n v="5514"/>
    <x v="2"/>
    <x v="0"/>
    <x v="5"/>
    <s v="62-304.520 (4), F.A.C."/>
    <x v="5"/>
    <x v="5"/>
    <x v="1"/>
    <x v="7"/>
    <s v="Low Density Under Construction"/>
    <n v="1190"/>
    <x v="0"/>
    <s v="Brevard County"/>
    <x v="0"/>
    <x v="1"/>
    <m/>
    <m/>
    <n v="0"/>
    <n v="1"/>
    <n v="2"/>
    <n v="0.13096079263980714"/>
    <n v="1.0734414037335194"/>
    <n v="0.14455416386971479"/>
    <n v="513.09284735197355"/>
    <n v="1.0734414037335194"/>
    <n v="0.14455403607755607"/>
    <n v="513.09284735197355"/>
    <n v="1.0734414037335194"/>
    <n v="0.14455403607755607"/>
  </r>
  <r>
    <n v="5515"/>
    <x v="2"/>
    <x v="0"/>
    <x v="5"/>
    <s v="62-304.520 (4), F.A.C."/>
    <x v="5"/>
    <x v="5"/>
    <x v="1"/>
    <x v="8"/>
    <s v="Residential, Medium Density-Two-five dwellingunits per acre"/>
    <n v="1200"/>
    <x v="0"/>
    <s v="Brevard County"/>
    <x v="0"/>
    <x v="1"/>
    <m/>
    <m/>
    <n v="0"/>
    <n v="1"/>
    <n v="76"/>
    <n v="7.7863299616755981"/>
    <n v="73.610057516979637"/>
    <n v="10.684578806613985"/>
    <n v="29863.007365473579"/>
    <n v="73.610057516979637"/>
    <n v="10.684569360982278"/>
    <n v="29863.007365473579"/>
    <n v="73.610057516979637"/>
    <n v="10.684569360982278"/>
  </r>
  <r>
    <n v="5516"/>
    <x v="2"/>
    <x v="0"/>
    <x v="5"/>
    <s v="62-304.520 (4), F.A.C."/>
    <x v="5"/>
    <x v="5"/>
    <x v="1"/>
    <x v="9"/>
    <s v="Fixed Single Family Units"/>
    <n v="1210"/>
    <x v="0"/>
    <s v="Brevard County"/>
    <x v="0"/>
    <x v="1"/>
    <m/>
    <m/>
    <n v="0"/>
    <n v="1"/>
    <n v="506"/>
    <n v="54.061057295504533"/>
    <n v="497.84513978074563"/>
    <n v="72.551827277567071"/>
    <n v="201839.29143935046"/>
    <n v="497.84513978074563"/>
    <n v="72.551763138600862"/>
    <n v="201839.29143935046"/>
    <n v="497.84513978074563"/>
    <n v="72.551763138600862"/>
  </r>
  <r>
    <n v="5517"/>
    <x v="2"/>
    <x v="0"/>
    <x v="5"/>
    <s v="62-304.520 (4), F.A.C."/>
    <x v="5"/>
    <x v="5"/>
    <x v="1"/>
    <x v="88"/>
    <s v="Medium Density Under Construction"/>
    <n v="1290"/>
    <x v="0"/>
    <s v="Brevard County"/>
    <x v="0"/>
    <x v="1"/>
    <m/>
    <m/>
    <n v="0"/>
    <n v="1"/>
    <n v="16"/>
    <n v="2.0753705904718438"/>
    <n v="17.451498415956166"/>
    <n v="2.5918570081851078"/>
    <n v="7850.1047946046974"/>
    <n v="17.451498415956166"/>
    <n v="2.5918547168709458"/>
    <n v="7850.1047946046974"/>
    <n v="17.451498415956166"/>
    <n v="2.5918547168709458"/>
  </r>
  <r>
    <n v="5518"/>
    <x v="2"/>
    <x v="0"/>
    <x v="5"/>
    <s v="62-304.520 (4), F.A.C."/>
    <x v="5"/>
    <x v="5"/>
    <x v="1"/>
    <x v="62"/>
    <s v="Residential, High Density"/>
    <n v="1300"/>
    <x v="0"/>
    <s v="Brevard County"/>
    <x v="0"/>
    <x v="1"/>
    <m/>
    <m/>
    <n v="0"/>
    <n v="1"/>
    <n v="41"/>
    <n v="4.1848009372422048"/>
    <n v="44.75771759046166"/>
    <n v="8.4181566105263759"/>
    <n v="16085.114778367164"/>
    <n v="44.75771759046166"/>
    <n v="8.4181491685103111"/>
    <n v="16085.114778367164"/>
    <n v="44.75771759046166"/>
    <n v="8.4181491685103111"/>
  </r>
  <r>
    <n v="5519"/>
    <x v="2"/>
    <x v="0"/>
    <x v="5"/>
    <s v="62-304.520 (4), F.A.C."/>
    <x v="5"/>
    <x v="5"/>
    <x v="1"/>
    <x v="10"/>
    <s v="Residential, High density; Multiple Dwelling Units, Low Rise &lt;Two stories or less&gt;"/>
    <n v="1330"/>
    <x v="0"/>
    <s v="Brevard County"/>
    <x v="0"/>
    <x v="1"/>
    <m/>
    <m/>
    <n v="0"/>
    <n v="1"/>
    <n v="160"/>
    <n v="17.525677560308658"/>
    <n v="185.97003997837089"/>
    <n v="35.168292402314208"/>
    <n v="66282.895441037545"/>
    <n v="185.97003997837089"/>
    <n v="35.168261312016334"/>
    <n v="66282.895441037545"/>
    <n v="185.97003997837089"/>
    <n v="35.168261312016334"/>
  </r>
  <r>
    <n v="5520"/>
    <x v="2"/>
    <x v="0"/>
    <x v="5"/>
    <s v="62-304.520 (4), F.A.C."/>
    <x v="5"/>
    <x v="5"/>
    <x v="1"/>
    <x v="82"/>
    <s v="High Density Under Construction"/>
    <n v="1390"/>
    <x v="0"/>
    <s v="Brevard County"/>
    <x v="0"/>
    <x v="1"/>
    <m/>
    <m/>
    <n v="0"/>
    <n v="1"/>
    <n v="3"/>
    <n v="4.9635624973050373E-2"/>
    <n v="0.3401969265030696"/>
    <n v="4.8462766204907047E-2"/>
    <n v="156.781457120391"/>
    <n v="0.3401969265030696"/>
    <n v="4.8462723361716961E-2"/>
    <n v="156.781457120391"/>
    <n v="0.3401969265030696"/>
    <n v="4.8462723361716961E-2"/>
  </r>
  <r>
    <n v="5521"/>
    <x v="2"/>
    <x v="0"/>
    <x v="5"/>
    <s v="62-304.520 (4), F.A.C."/>
    <x v="5"/>
    <x v="5"/>
    <x v="1"/>
    <x v="11"/>
    <s v="Commercial and Services"/>
    <n v="1400"/>
    <x v="0"/>
    <s v="Brevard County"/>
    <x v="0"/>
    <x v="1"/>
    <m/>
    <m/>
    <n v="0"/>
    <n v="1"/>
    <n v="18"/>
    <n v="1.8585428985281762"/>
    <n v="18.123272328891819"/>
    <n v="2.3438076790050628"/>
    <n v="7019.7185474085054"/>
    <n v="18.123272328891819"/>
    <n v="2.3438056069772788"/>
    <n v="7019.7185474085054"/>
    <n v="18.123272328891819"/>
    <n v="2.3438056069772788"/>
  </r>
  <r>
    <n v="5522"/>
    <x v="2"/>
    <x v="0"/>
    <x v="5"/>
    <s v="62-304.520 (4), F.A.C."/>
    <x v="5"/>
    <x v="5"/>
    <x v="1"/>
    <x v="66"/>
    <s v="Professional Services"/>
    <n v="1430"/>
    <x v="0"/>
    <s v="Brevard County"/>
    <x v="0"/>
    <x v="1"/>
    <m/>
    <m/>
    <n v="0"/>
    <n v="1"/>
    <n v="9"/>
    <n v="2.6693841634872966E-2"/>
    <n v="0.246983560367844"/>
    <n v="3.2497534494990502E-2"/>
    <n v="104.58914267869551"/>
    <n v="0.246983560367844"/>
    <n v="3.2497505765758564E-2"/>
    <n v="104.58914267869551"/>
    <n v="0.246983560367844"/>
    <n v="3.2497505765758564E-2"/>
  </r>
  <r>
    <n v="5523"/>
    <x v="2"/>
    <x v="0"/>
    <x v="5"/>
    <s v="62-304.520 (4), F.A.C."/>
    <x v="5"/>
    <x v="5"/>
    <x v="1"/>
    <x v="90"/>
    <s v="Commercial and Services Under Construction"/>
    <n v="1490"/>
    <x v="0"/>
    <s v="Brevard County"/>
    <x v="0"/>
    <x v="1"/>
    <m/>
    <m/>
    <n v="0"/>
    <n v="1"/>
    <n v="13"/>
    <n v="1.0123512329384723"/>
    <n v="9.6804646126532816"/>
    <n v="1.3238998715800527"/>
    <n v="3533.572041875585"/>
    <n v="9.6804646126532816"/>
    <n v="1.32389870119507"/>
    <n v="3533.572041875585"/>
    <n v="9.6804646126532816"/>
    <n v="1.32389870119507"/>
  </r>
  <r>
    <n v="5524"/>
    <x v="2"/>
    <x v="0"/>
    <x v="5"/>
    <s v="62-304.520 (4), F.A.C."/>
    <x v="5"/>
    <x v="5"/>
    <x v="1"/>
    <x v="69"/>
    <s v="Institutional (Educational,religious,health and military facilities)"/>
    <n v="1700"/>
    <x v="0"/>
    <s v="Brevard County"/>
    <x v="0"/>
    <x v="1"/>
    <m/>
    <m/>
    <n v="0"/>
    <n v="1"/>
    <n v="4"/>
    <n v="1.2864360789718334E-2"/>
    <n v="0.11862190513750887"/>
    <n v="1.7857664059547584E-2"/>
    <n v="50.367039978318971"/>
    <n v="0.11862190513750887"/>
    <n v="1.7857648272597018E-2"/>
    <n v="50.367039978318971"/>
    <n v="0.11862190513750887"/>
    <n v="1.7857648272597018E-2"/>
  </r>
  <r>
    <n v="5525"/>
    <x v="2"/>
    <x v="0"/>
    <x v="5"/>
    <s v="62-304.520 (4), F.A.C."/>
    <x v="5"/>
    <x v="5"/>
    <x v="1"/>
    <x v="14"/>
    <s v="Governmental"/>
    <n v="1750"/>
    <x v="0"/>
    <s v="Brevard County"/>
    <x v="0"/>
    <x v="1"/>
    <m/>
    <m/>
    <n v="0"/>
    <n v="1"/>
    <n v="69"/>
    <n v="3.3110274808753863"/>
    <n v="27.967137970373823"/>
    <n v="3.8545986889388879"/>
    <n v="12605.272573712859"/>
    <n v="27.967137970373823"/>
    <n v="3.8545952813062412"/>
    <n v="12605.272573712859"/>
    <n v="27.967137970373823"/>
    <n v="3.8545952813062412"/>
  </r>
  <r>
    <n v="5526"/>
    <x v="2"/>
    <x v="0"/>
    <x v="5"/>
    <s v="62-304.520 (4), F.A.C."/>
    <x v="5"/>
    <x v="5"/>
    <x v="1"/>
    <x v="73"/>
    <s v="Commercial Child Care"/>
    <n v="1780"/>
    <x v="0"/>
    <s v="Brevard County"/>
    <x v="0"/>
    <x v="1"/>
    <m/>
    <m/>
    <n v="0"/>
    <n v="1"/>
    <n v="3"/>
    <n v="1.597415957471935E-2"/>
    <n v="8.8968676943381855E-2"/>
    <n v="1.0818548946895106E-2"/>
    <n v="42.596397749281856"/>
    <n v="8.8968676943381855E-2"/>
    <n v="1.0818539382828E-2"/>
    <n v="42.596397749281856"/>
    <n v="8.8968676943381855E-2"/>
    <n v="1.0818539382828E-2"/>
  </r>
  <r>
    <n v="5527"/>
    <x v="2"/>
    <x v="0"/>
    <x v="5"/>
    <s v="62-304.520 (4), F.A.C."/>
    <x v="5"/>
    <x v="5"/>
    <x v="1"/>
    <x v="85"/>
    <s v="Marinas and Fish Camps"/>
    <n v="1840"/>
    <x v="0"/>
    <s v="Brevard County"/>
    <x v="0"/>
    <x v="1"/>
    <m/>
    <m/>
    <n v="0"/>
    <n v="1"/>
    <n v="1"/>
    <n v="3.6250219419034298E-3"/>
    <n v="6.6468382076836884E-3"/>
    <n v="9.4043051205010438E-4"/>
    <n v="3.1050356263784762"/>
    <n v="6.6468382076836884E-3"/>
    <n v="9.4042968066868602E-4"/>
    <n v="3.1050356263784762"/>
    <n v="6.6468382076836884E-3"/>
    <n v="9.4042968066868602E-4"/>
  </r>
  <r>
    <n v="5528"/>
    <x v="2"/>
    <x v="0"/>
    <x v="5"/>
    <s v="62-304.520 (4), F.A.C."/>
    <x v="5"/>
    <x v="5"/>
    <x v="1"/>
    <x v="93"/>
    <s v="Rural land in transition without positive indicators of intended activity"/>
    <n v="7410"/>
    <x v="0"/>
    <s v="Brevard County"/>
    <x v="0"/>
    <x v="1"/>
    <m/>
    <m/>
    <n v="0"/>
    <n v="1"/>
    <n v="1"/>
    <n v="1.4049997063360199E-3"/>
    <n v="6.9475425298310871E-3"/>
    <n v="8.1933176443927975E-4"/>
    <n v="3.1722470313498285"/>
    <n v="6.9475425298310871E-3"/>
    <n v="8.1933104011441696E-4"/>
    <n v="3.1722470313498285"/>
    <n v="6.9475425298310871E-3"/>
    <n v="8.1933104011441696E-4"/>
  </r>
  <r>
    <n v="5529"/>
    <x v="2"/>
    <x v="0"/>
    <x v="5"/>
    <s v="62-304.520 (4), F.A.C."/>
    <x v="5"/>
    <x v="5"/>
    <x v="1"/>
    <x v="18"/>
    <s v="Spoil areas"/>
    <n v="7430"/>
    <x v="0"/>
    <s v="Brevard County"/>
    <x v="0"/>
    <x v="1"/>
    <m/>
    <m/>
    <n v="0"/>
    <n v="1"/>
    <n v="474"/>
    <n v="19.810566905112253"/>
    <n v="55.912475104063063"/>
    <n v="6.7024452076538852"/>
    <n v="27186.044409678183"/>
    <n v="55.912475104063063"/>
    <n v="6.7024392824012207"/>
    <n v="27186.044409678183"/>
    <n v="55.912475104063063"/>
    <n v="6.7024392824012207"/>
  </r>
  <r>
    <n v="5530"/>
    <x v="2"/>
    <x v="0"/>
    <x v="5"/>
    <s v="62-304.520 (4), F.A.C."/>
    <x v="5"/>
    <x v="5"/>
    <x v="1"/>
    <x v="18"/>
    <s v="Spoil areas"/>
    <n v="7430"/>
    <x v="0"/>
    <s v="Brevard County"/>
    <x v="0"/>
    <x v="1"/>
    <m/>
    <s v="Access Road, keep with County"/>
    <n v="0"/>
    <n v="1"/>
    <n v="2"/>
    <n v="4.3278328926414697E-7"/>
    <n v="2.0255701693919406E-6"/>
    <n v="1.947795971995618E-7"/>
    <n v="8.2188062018072978E-4"/>
    <n v="2.0255701693919406E-6"/>
    <n v="1.9477942500593858E-7"/>
    <n v="8.2188062018072978E-4"/>
    <n v="2.0255701693919406E-6"/>
    <n v="1.9477942500593858E-7"/>
  </r>
  <r>
    <n v="5531"/>
    <x v="2"/>
    <x v="0"/>
    <x v="5"/>
    <s v="62-304.520 (4), F.A.C."/>
    <x v="5"/>
    <x v="5"/>
    <x v="1"/>
    <x v="19"/>
    <s v="Railroads"/>
    <n v="8120"/>
    <x v="0"/>
    <s v="Brevard County"/>
    <x v="0"/>
    <x v="1"/>
    <m/>
    <m/>
    <n v="0"/>
    <n v="1"/>
    <n v="1"/>
    <n v="1.0985519997790599E-2"/>
    <n v="1.7175094535687625E-2"/>
    <n v="1.6473409333458641E-3"/>
    <n v="6.7334264213010462"/>
    <n v="1.7175094535687625E-2"/>
    <n v="1.64733947702494E-3"/>
    <n v="6.7334264213010462"/>
    <n v="1.7175094535687625E-2"/>
    <n v="1.64733947702494E-3"/>
  </r>
  <r>
    <n v="5532"/>
    <x v="2"/>
    <x v="0"/>
    <x v="5"/>
    <s v="62-304.520 (4), F.A.C."/>
    <x v="5"/>
    <x v="5"/>
    <x v="1"/>
    <x v="20"/>
    <s v="Roads and Highways"/>
    <n v="8140"/>
    <x v="0"/>
    <s v="Brevard County"/>
    <x v="0"/>
    <x v="1"/>
    <m/>
    <m/>
    <n v="0"/>
    <n v="1"/>
    <n v="292"/>
    <n v="14.383968307953332"/>
    <n v="90.892372277553847"/>
    <n v="11.515810904651703"/>
    <n v="37272.463897691137"/>
    <n v="90.892372277553847"/>
    <n v="11.515800724174701"/>
    <n v="37272.463897691137"/>
    <n v="90.892372277553847"/>
    <n v="11.515800724174701"/>
  </r>
  <r>
    <n v="5533"/>
    <x v="2"/>
    <x v="0"/>
    <x v="5"/>
    <s v="62-304.520 (4), F.A.C."/>
    <x v="5"/>
    <x v="5"/>
    <x v="1"/>
    <x v="59"/>
    <s v="Electrical power facilities"/>
    <n v="8310"/>
    <x v="0"/>
    <s v="Brevard County"/>
    <x v="0"/>
    <x v="1"/>
    <m/>
    <m/>
    <n v="0"/>
    <n v="1"/>
    <n v="24"/>
    <n v="6.9993453815632423"/>
    <n v="53.676693774610634"/>
    <n v="7.7183273653082809"/>
    <n v="25622.048675918744"/>
    <n v="53.676693774610634"/>
    <n v="7.7183205419716767"/>
    <n v="25622.048675918744"/>
    <n v="53.676693774610634"/>
    <n v="7.7183205419716767"/>
  </r>
  <r>
    <n v="5534"/>
    <x v="2"/>
    <x v="0"/>
    <x v="5"/>
    <s v="62-304.520 (4), F.A.C."/>
    <x v="5"/>
    <x v="5"/>
    <x v="1"/>
    <x v="77"/>
    <s v="Water supply plants"/>
    <n v="8330"/>
    <x v="0"/>
    <s v="Brevard County"/>
    <x v="0"/>
    <x v="1"/>
    <m/>
    <m/>
    <n v="0"/>
    <n v="1"/>
    <n v="2"/>
    <n v="8.1734415678470802E-3"/>
    <n v="6.9765868813992368E-2"/>
    <n v="9.9629931891159658E-3"/>
    <n v="31.03462246601179"/>
    <n v="6.9765868813992368E-2"/>
    <n v="9.9629843813972604E-3"/>
    <n v="31.03462246601179"/>
    <n v="6.9765868813992368E-2"/>
    <n v="9.9629843813972604E-3"/>
  </r>
  <r>
    <n v="5535"/>
    <x v="2"/>
    <x v="0"/>
    <x v="5"/>
    <s v="62-304.520 (4), F.A.C."/>
    <x v="5"/>
    <x v="5"/>
    <x v="39"/>
    <x v="5"/>
    <s v="Residential, Low Density-Less than two dwelling units/acre"/>
    <n v="1100"/>
    <x v="0"/>
    <s v="City of Titusville                              Brevard County"/>
    <x v="38"/>
    <x v="1"/>
    <m/>
    <m/>
    <n v="0"/>
    <n v="1"/>
    <n v="194"/>
    <n v="36.156411979830189"/>
    <n v="297.89061196450058"/>
    <n v="42.09403417347594"/>
    <n v="135831.44355727127"/>
    <n v="297.89061196450058"/>
    <n v="42.093996960521544"/>
    <n v="135831.44355727127"/>
    <n v="297.89061196450058"/>
    <n v="42.093996960521544"/>
  </r>
  <r>
    <n v="5536"/>
    <x v="2"/>
    <x v="0"/>
    <x v="5"/>
    <s v="62-304.520 (4), F.A.C."/>
    <x v="5"/>
    <x v="5"/>
    <x v="39"/>
    <x v="7"/>
    <s v="Low Density Under Construction"/>
    <n v="1190"/>
    <x v="0"/>
    <s v="City of Titusville                              Brevard County"/>
    <x v="38"/>
    <x v="1"/>
    <m/>
    <m/>
    <n v="0"/>
    <n v="1"/>
    <n v="2"/>
    <n v="1.9350359233170568E-3"/>
    <n v="1.5856618215764329E-2"/>
    <n v="2.1351325785387613E-3"/>
    <n v="7.5812565098996654"/>
    <n v="1.5856618215764329E-2"/>
    <n v="2.1351306909888194E-3"/>
    <n v="7.5812565098996654"/>
    <n v="1.5856618215764329E-2"/>
    <n v="2.1351306909888194E-3"/>
  </r>
  <r>
    <n v="5537"/>
    <x v="2"/>
    <x v="0"/>
    <x v="5"/>
    <s v="62-304.520 (4), F.A.C."/>
    <x v="5"/>
    <x v="5"/>
    <x v="39"/>
    <x v="8"/>
    <s v="Residential, Medium Density-Two-five dwellingunits per acre"/>
    <n v="1200"/>
    <x v="0"/>
    <s v="City of Titusville                              Brevard County"/>
    <x v="38"/>
    <x v="1"/>
    <m/>
    <m/>
    <n v="0"/>
    <n v="1"/>
    <n v="3285"/>
    <n v="543.47018738380507"/>
    <n v="5060.8850331868907"/>
    <n v="743.68087620231813"/>
    <n v="2098630.8577737864"/>
    <n v="5060.8850331868907"/>
    <n v="743.68021875612226"/>
    <n v="2098630.8577737864"/>
    <n v="5060.8850331868907"/>
    <n v="743.68021875612226"/>
  </r>
  <r>
    <n v="5538"/>
    <x v="2"/>
    <x v="0"/>
    <x v="5"/>
    <s v="62-304.520 (4), F.A.C."/>
    <x v="5"/>
    <x v="5"/>
    <x v="39"/>
    <x v="9"/>
    <s v="Fixed Single Family Units"/>
    <n v="1210"/>
    <x v="0"/>
    <s v="City of Titusville                              Brevard County"/>
    <x v="38"/>
    <x v="1"/>
    <m/>
    <m/>
    <n v="0"/>
    <n v="1"/>
    <n v="16382"/>
    <n v="1388.4515697913578"/>
    <n v="12848.107682292381"/>
    <n v="1890.7778001311483"/>
    <n v="5384456.8037514398"/>
    <n v="12848.107682292381"/>
    <n v="1890.7761286014538"/>
    <n v="5384456.8037514398"/>
    <n v="12848.107682292381"/>
    <n v="1890.7761286014538"/>
  </r>
  <r>
    <n v="5539"/>
    <x v="2"/>
    <x v="0"/>
    <x v="5"/>
    <s v="62-304.520 (4), F.A.C."/>
    <x v="5"/>
    <x v="5"/>
    <x v="39"/>
    <x v="88"/>
    <s v="Medium Density Under Construction"/>
    <n v="1290"/>
    <x v="0"/>
    <s v="City of Titusville                              Brevard County"/>
    <x v="38"/>
    <x v="1"/>
    <m/>
    <m/>
    <n v="0"/>
    <n v="1"/>
    <n v="124"/>
    <n v="23.79821921050824"/>
    <n v="187.29330156661891"/>
    <n v="26.49023820036706"/>
    <n v="90869.915091653937"/>
    <n v="187.29330156661891"/>
    <n v="26.490214781845971"/>
    <n v="90869.915091653937"/>
    <n v="187.29330156661891"/>
    <n v="26.490214781845971"/>
  </r>
  <r>
    <n v="5540"/>
    <x v="2"/>
    <x v="0"/>
    <x v="5"/>
    <s v="62-304.520 (4), F.A.C."/>
    <x v="5"/>
    <x v="5"/>
    <x v="39"/>
    <x v="62"/>
    <s v="Residential, High Density"/>
    <n v="1300"/>
    <x v="0"/>
    <s v="City of Titusville                              Brevard County"/>
    <x v="38"/>
    <x v="1"/>
    <m/>
    <m/>
    <n v="0"/>
    <n v="1"/>
    <n v="2098"/>
    <n v="349.44154537269679"/>
    <n v="3399.9414058600728"/>
    <n v="584.7757629618053"/>
    <n v="1338361.7919708851"/>
    <n v="3399.9414058600728"/>
    <n v="584.77524599463231"/>
    <n v="1338361.7919708851"/>
    <n v="3399.9414058600728"/>
    <n v="584.77524599463231"/>
  </r>
  <r>
    <n v="5541"/>
    <x v="2"/>
    <x v="0"/>
    <x v="5"/>
    <s v="62-304.520 (4), F.A.C."/>
    <x v="5"/>
    <x v="5"/>
    <x v="39"/>
    <x v="63"/>
    <s v="Mobile Home Units"/>
    <n v="1320"/>
    <x v="0"/>
    <s v="City of Titusville                              Brevard County"/>
    <x v="38"/>
    <x v="1"/>
    <m/>
    <m/>
    <n v="0"/>
    <n v="1"/>
    <n v="325"/>
    <n v="38.202443964938702"/>
    <n v="363.01253047306949"/>
    <n v="60.248213090084533"/>
    <n v="148457.01824529539"/>
    <n v="363.01253047306949"/>
    <n v="60.248159828047555"/>
    <n v="148457.01824529539"/>
    <n v="363.01253047306949"/>
    <n v="60.248159828047555"/>
  </r>
  <r>
    <n v="5542"/>
    <x v="2"/>
    <x v="0"/>
    <x v="5"/>
    <s v="62-304.520 (4), F.A.C."/>
    <x v="5"/>
    <x v="5"/>
    <x v="39"/>
    <x v="10"/>
    <s v="Residential, High density; Multiple Dwelling Units, Low Rise &lt;Two stories or less&gt;"/>
    <n v="1330"/>
    <x v="0"/>
    <s v="City of Titusville                              Brevard County"/>
    <x v="38"/>
    <x v="1"/>
    <m/>
    <m/>
    <n v="0"/>
    <n v="1"/>
    <n v="2407"/>
    <n v="128.56006657808402"/>
    <n v="1313.4340205233873"/>
    <n v="228.13237603868222"/>
    <n v="501822.06278279389"/>
    <n v="1313.4340205233873"/>
    <n v="228.13217435975392"/>
    <n v="501822.06278279389"/>
    <n v="1313.4340205233873"/>
    <n v="228.13217435975392"/>
  </r>
  <r>
    <n v="5543"/>
    <x v="2"/>
    <x v="0"/>
    <x v="5"/>
    <s v="62-304.520 (4), F.A.C."/>
    <x v="5"/>
    <x v="5"/>
    <x v="39"/>
    <x v="81"/>
    <s v="Residential, High density; Multiple Dwelling Units, High Rise &lt;Three stories or more&gt;"/>
    <n v="1340"/>
    <x v="0"/>
    <s v="City of Titusville                              Brevard County"/>
    <x v="38"/>
    <x v="1"/>
    <m/>
    <m/>
    <n v="0"/>
    <n v="1"/>
    <n v="270"/>
    <n v="88.789615696134376"/>
    <n v="952.29232630055606"/>
    <n v="176.49901264279947"/>
    <n v="348528.24394958251"/>
    <n v="952.29232630055606"/>
    <n v="176.4988566100067"/>
    <n v="348528.24394958251"/>
    <n v="952.29232630055606"/>
    <n v="176.4988566100067"/>
  </r>
  <r>
    <n v="5544"/>
    <x v="2"/>
    <x v="0"/>
    <x v="5"/>
    <s v="62-304.520 (4), F.A.C."/>
    <x v="5"/>
    <x v="5"/>
    <x v="39"/>
    <x v="89"/>
    <s v="Residential, High density; Mixed Units &lt;Fixed and mobile Homes&gt;"/>
    <n v="1350"/>
    <x v="0"/>
    <s v="City of Titusville                              Brevard County"/>
    <x v="38"/>
    <x v="1"/>
    <m/>
    <m/>
    <n v="0"/>
    <n v="1"/>
    <n v="4"/>
    <n v="0.68177665608340576"/>
    <n v="7.0290467145309066"/>
    <n v="1.1662590919248637"/>
    <n v="2673.2541435486146"/>
    <n v="7.0290467145309066"/>
    <n v="1.1662580609011735"/>
    <n v="2673.2541435486146"/>
    <n v="7.0290467145309066"/>
    <n v="1.1662580609011735"/>
  </r>
  <r>
    <n v="5545"/>
    <x v="2"/>
    <x v="0"/>
    <x v="5"/>
    <s v="62-304.520 (4), F.A.C."/>
    <x v="5"/>
    <x v="5"/>
    <x v="39"/>
    <x v="82"/>
    <s v="High Density Under Construction"/>
    <n v="1390"/>
    <x v="0"/>
    <s v="City of Titusville                              Brevard County"/>
    <x v="38"/>
    <x v="1"/>
    <m/>
    <m/>
    <n v="0"/>
    <n v="1"/>
    <n v="328"/>
    <n v="96.877753404723634"/>
    <n v="860.06964592929887"/>
    <n v="144.03962272159717"/>
    <n v="372057.17167163274"/>
    <n v="860.06964592929887"/>
    <n v="144.03949538431473"/>
    <n v="372057.17167163274"/>
    <n v="860.06964592929887"/>
    <n v="144.03949538431473"/>
  </r>
  <r>
    <n v="5546"/>
    <x v="2"/>
    <x v="0"/>
    <x v="5"/>
    <s v="62-304.520 (4), F.A.C."/>
    <x v="5"/>
    <x v="5"/>
    <x v="39"/>
    <x v="11"/>
    <s v="Commercial and Services"/>
    <n v="1400"/>
    <x v="0"/>
    <s v="City of Titusville                              Brevard County"/>
    <x v="38"/>
    <x v="1"/>
    <m/>
    <m/>
    <n v="0"/>
    <n v="1"/>
    <n v="1211"/>
    <n v="195.26387827899399"/>
    <n v="2157.9211978268654"/>
    <n v="293.64967196344912"/>
    <n v="766810.23672517622"/>
    <n v="2157.9211978268654"/>
    <n v="293.64941236438659"/>
    <n v="766810.23672517622"/>
    <n v="2157.9211978268654"/>
    <n v="293.64941236438659"/>
  </r>
  <r>
    <n v="5547"/>
    <x v="2"/>
    <x v="0"/>
    <x v="5"/>
    <s v="62-304.520 (4), F.A.C."/>
    <x v="5"/>
    <x v="5"/>
    <x v="39"/>
    <x v="64"/>
    <s v="Retail Sales and Services"/>
    <n v="1410"/>
    <x v="0"/>
    <s v="City of Titusville                              Brevard County"/>
    <x v="38"/>
    <x v="1"/>
    <m/>
    <m/>
    <n v="0"/>
    <n v="1"/>
    <n v="1402"/>
    <n v="267.84304751677593"/>
    <n v="2885.530449266721"/>
    <n v="390.0685352998164"/>
    <n v="1045122.5048184906"/>
    <n v="2885.530449266721"/>
    <n v="390.06819046228998"/>
    <n v="1045122.5048184906"/>
    <n v="2885.530449266721"/>
    <n v="390.06819046228998"/>
  </r>
  <r>
    <n v="5548"/>
    <x v="2"/>
    <x v="0"/>
    <x v="5"/>
    <s v="62-304.520 (4), F.A.C."/>
    <x v="5"/>
    <x v="5"/>
    <x v="39"/>
    <x v="65"/>
    <s v="Wholesale Sales and Services &lt;Excluding warehouses associated with industrial use&gt;"/>
    <n v="1420"/>
    <x v="0"/>
    <s v="City of Titusville                              Brevard County"/>
    <x v="38"/>
    <x v="1"/>
    <m/>
    <m/>
    <n v="0"/>
    <n v="1"/>
    <n v="429"/>
    <n v="88.240511498751019"/>
    <n v="916.21923272584536"/>
    <n v="123.00897434177782"/>
    <n v="347372.74749814032"/>
    <n v="916.21923272584536"/>
    <n v="123.00886559650205"/>
    <n v="347372.74749814032"/>
    <n v="916.21923272584536"/>
    <n v="123.00886559650205"/>
  </r>
  <r>
    <n v="5549"/>
    <x v="2"/>
    <x v="0"/>
    <x v="5"/>
    <s v="62-304.520 (4), F.A.C."/>
    <x v="5"/>
    <x v="5"/>
    <x v="39"/>
    <x v="66"/>
    <s v="Professional Services"/>
    <n v="1430"/>
    <x v="0"/>
    <s v="City of Titusville                              Brevard County"/>
    <x v="38"/>
    <x v="1"/>
    <m/>
    <m/>
    <n v="0"/>
    <n v="1"/>
    <n v="473"/>
    <n v="69.146750690148778"/>
    <n v="692.50651303241659"/>
    <n v="94.765292574995826"/>
    <n v="271844.85411686107"/>
    <n v="692.50651303241659"/>
    <n v="94.765208798361513"/>
    <n v="271844.85411686107"/>
    <n v="692.50651303241659"/>
    <n v="94.765208798361513"/>
  </r>
  <r>
    <n v="5550"/>
    <x v="2"/>
    <x v="0"/>
    <x v="5"/>
    <s v="62-304.520 (4), F.A.C."/>
    <x v="5"/>
    <x v="5"/>
    <x v="39"/>
    <x v="83"/>
    <s v="Cultural and Entertainment"/>
    <n v="1440"/>
    <x v="0"/>
    <s v="City of Titusville                              Brevard County"/>
    <x v="38"/>
    <x v="1"/>
    <m/>
    <m/>
    <n v="0"/>
    <n v="1"/>
    <n v="15"/>
    <n v="2.351047376809702"/>
    <n v="27.867579456192377"/>
    <n v="3.7149752354837076"/>
    <n v="9332.8980390674842"/>
    <n v="27.867579456192377"/>
    <n v="3.7149719512842609"/>
    <n v="9332.8980390674842"/>
    <n v="27.867579456192377"/>
    <n v="3.7149719512842609"/>
  </r>
  <r>
    <n v="5551"/>
    <x v="2"/>
    <x v="0"/>
    <x v="5"/>
    <s v="62-304.520 (4), F.A.C."/>
    <x v="5"/>
    <x v="5"/>
    <x v="39"/>
    <x v="67"/>
    <s v="Tourist Services"/>
    <n v="1450"/>
    <x v="0"/>
    <s v="City of Titusville                              Brevard County"/>
    <x v="38"/>
    <x v="1"/>
    <m/>
    <m/>
    <n v="0"/>
    <n v="1"/>
    <n v="39"/>
    <n v="6.152220727759004"/>
    <n v="72.438721693312729"/>
    <n v="9.7680987247744451"/>
    <n v="24531.749940423186"/>
    <n v="72.438721693312729"/>
    <n v="9.768090089350931"/>
    <n v="24531.749940423186"/>
    <n v="72.438721693312729"/>
    <n v="9.768090089350931"/>
  </r>
  <r>
    <n v="5552"/>
    <x v="2"/>
    <x v="0"/>
    <x v="5"/>
    <s v="62-304.520 (4), F.A.C."/>
    <x v="5"/>
    <x v="5"/>
    <x v="39"/>
    <x v="105"/>
    <s v="Cemeteries"/>
    <n v="1480"/>
    <x v="0"/>
    <s v="City of Titusville                              Brevard County"/>
    <x v="38"/>
    <x v="1"/>
    <m/>
    <m/>
    <n v="0"/>
    <n v="1"/>
    <n v="17"/>
    <n v="5.6987461836793392"/>
    <n v="45.541130172908701"/>
    <n v="6.5206020606386783"/>
    <n v="22330.710855174133"/>
    <n v="45.541130172908701"/>
    <n v="6.5205962961432737"/>
    <n v="22330.710855174133"/>
    <n v="45.541130172908701"/>
    <n v="6.5205962961432737"/>
  </r>
  <r>
    <n v="5553"/>
    <x v="2"/>
    <x v="0"/>
    <x v="5"/>
    <s v="62-304.520 (4), F.A.C."/>
    <x v="5"/>
    <x v="5"/>
    <x v="39"/>
    <x v="90"/>
    <s v="Commercial and Services Under Construction"/>
    <n v="1490"/>
    <x v="0"/>
    <s v="City of Titusville                              Brevard County"/>
    <x v="38"/>
    <x v="1"/>
    <m/>
    <m/>
    <n v="0"/>
    <n v="1"/>
    <n v="51"/>
    <n v="16.221434294705716"/>
    <n v="128.95270792403761"/>
    <n v="17.331484089888974"/>
    <n v="63971.826150009001"/>
    <n v="128.95270792403761"/>
    <n v="17.331468768104301"/>
    <n v="63971.826150009001"/>
    <n v="128.95270792403761"/>
    <n v="17.331468768104301"/>
  </r>
  <r>
    <n v="5554"/>
    <x v="2"/>
    <x v="0"/>
    <x v="5"/>
    <s v="62-304.520 (4), F.A.C."/>
    <x v="5"/>
    <x v="5"/>
    <x v="39"/>
    <x v="95"/>
    <s v="Food Processing"/>
    <n v="1510"/>
    <x v="0"/>
    <s v="City of Titusville                              Brevard County"/>
    <x v="38"/>
    <x v="1"/>
    <m/>
    <m/>
    <n v="0"/>
    <n v="1"/>
    <n v="28"/>
    <n v="4.8749745224088121"/>
    <n v="42.823288324057188"/>
    <n v="6.485737965489367"/>
    <n v="19431.843029547912"/>
    <n v="42.823288324057188"/>
    <n v="6.4857322318153301"/>
    <n v="19431.843029547912"/>
    <n v="42.823288324057188"/>
    <n v="6.4857322318153301"/>
  </r>
  <r>
    <n v="5555"/>
    <x v="2"/>
    <x v="0"/>
    <x v="5"/>
    <s v="62-304.520 (4), F.A.C."/>
    <x v="5"/>
    <x v="5"/>
    <x v="39"/>
    <x v="68"/>
    <s v="Other Light Industrial"/>
    <n v="1550"/>
    <x v="0"/>
    <s v="City of Titusville                              Brevard County"/>
    <x v="38"/>
    <x v="1"/>
    <m/>
    <m/>
    <n v="0"/>
    <n v="1"/>
    <n v="92"/>
    <n v="15.485989021858456"/>
    <n v="136.11194021328527"/>
    <n v="19.090591123139781"/>
    <n v="59211.750686020845"/>
    <n v="136.11194021328527"/>
    <n v="19.090574246228087"/>
    <n v="59211.750686020845"/>
    <n v="136.11194021328527"/>
    <n v="19.090574246228087"/>
  </r>
  <r>
    <n v="5556"/>
    <x v="2"/>
    <x v="0"/>
    <x v="5"/>
    <s v="62-304.520 (4), F.A.C."/>
    <x v="5"/>
    <x v="5"/>
    <x v="39"/>
    <x v="91"/>
    <s v="Other Heavy Industrial"/>
    <n v="1560"/>
    <x v="0"/>
    <s v="City of Titusville                              Brevard County"/>
    <x v="38"/>
    <x v="1"/>
    <m/>
    <m/>
    <n v="0"/>
    <n v="1"/>
    <n v="12"/>
    <n v="4.3880267798820363"/>
    <n v="38.436161919448615"/>
    <n v="5.4695602809640675"/>
    <n v="17554.276288514986"/>
    <n v="38.436161919448615"/>
    <n v="5.4695554456352315"/>
    <n v="17554.276288514986"/>
    <n v="38.436161919448615"/>
    <n v="5.4695554456352315"/>
  </r>
  <r>
    <n v="5557"/>
    <x v="2"/>
    <x v="0"/>
    <x v="5"/>
    <s v="62-304.520 (4), F.A.C."/>
    <x v="5"/>
    <x v="5"/>
    <x v="39"/>
    <x v="146"/>
    <s v="Prestressed concrete plants"/>
    <n v="1562"/>
    <x v="0"/>
    <s v="City of Titusville                              Brevard County"/>
    <x v="38"/>
    <x v="1"/>
    <m/>
    <m/>
    <n v="0"/>
    <n v="1"/>
    <n v="20"/>
    <n v="3.1309443605392584"/>
    <n v="28.640185438552827"/>
    <n v="4.049452156609358"/>
    <n v="12553.993213406522"/>
    <n v="28.640185438552827"/>
    <n v="4.0494485767177801"/>
    <n v="12553.993213406522"/>
    <n v="28.640185438552827"/>
    <n v="4.0494485767177801"/>
  </r>
  <r>
    <n v="5558"/>
    <x v="2"/>
    <x v="0"/>
    <x v="5"/>
    <s v="62-304.520 (4), F.A.C."/>
    <x v="5"/>
    <x v="5"/>
    <x v="39"/>
    <x v="69"/>
    <s v="Institutional (Educational,religious,health and military facilities)"/>
    <n v="1700"/>
    <x v="0"/>
    <s v="City of Titusville                              Brevard County"/>
    <x v="38"/>
    <x v="1"/>
    <m/>
    <m/>
    <n v="0"/>
    <n v="1"/>
    <n v="386"/>
    <n v="57.112825484445644"/>
    <n v="472.36139452382224"/>
    <n v="65.213578692868865"/>
    <n v="217553.53099515586"/>
    <n v="472.36139452382224"/>
    <n v="65.213521041233022"/>
    <n v="217553.53099515586"/>
    <n v="472.36139452382224"/>
    <n v="65.213521041233022"/>
  </r>
  <r>
    <n v="5559"/>
    <x v="2"/>
    <x v="0"/>
    <x v="5"/>
    <s v="62-304.520 (4), F.A.C."/>
    <x v="5"/>
    <x v="5"/>
    <x v="39"/>
    <x v="70"/>
    <s v="Educational Facilities"/>
    <n v="1710"/>
    <x v="0"/>
    <s v="City of Titusville                              Brevard County"/>
    <x v="38"/>
    <x v="1"/>
    <m/>
    <m/>
    <n v="0"/>
    <n v="1"/>
    <n v="215"/>
    <n v="85.173221713029363"/>
    <n v="686.00912057742437"/>
    <n v="93.770333816234881"/>
    <n v="332784.34841105633"/>
    <n v="686.00912057742437"/>
    <n v="93.770250919187319"/>
    <n v="332784.34841105633"/>
    <n v="686.00912057742437"/>
    <n v="93.770250919187319"/>
  </r>
  <r>
    <n v="5560"/>
    <x v="2"/>
    <x v="0"/>
    <x v="5"/>
    <s v="62-304.520 (4), F.A.C."/>
    <x v="5"/>
    <x v="5"/>
    <x v="39"/>
    <x v="71"/>
    <s v="Religious"/>
    <n v="1720"/>
    <x v="0"/>
    <s v="City of Titusville                              Brevard County"/>
    <x v="38"/>
    <x v="1"/>
    <m/>
    <m/>
    <n v="0"/>
    <n v="1"/>
    <n v="347"/>
    <n v="88.58579822612522"/>
    <n v="747.22624548898557"/>
    <n v="103.63785079914511"/>
    <n v="343433.9510323854"/>
    <n v="747.22624548898557"/>
    <n v="103.63775917878387"/>
    <n v="343433.9510323854"/>
    <n v="747.22624548898557"/>
    <n v="103.63775917878387"/>
  </r>
  <r>
    <n v="5561"/>
    <x v="2"/>
    <x v="0"/>
    <x v="5"/>
    <s v="62-304.520 (4), F.A.C."/>
    <x v="5"/>
    <x v="5"/>
    <x v="39"/>
    <x v="72"/>
    <s v="Medical and Health Care"/>
    <n v="1740"/>
    <x v="0"/>
    <s v="City of Titusville                              Brevard County"/>
    <x v="38"/>
    <x v="1"/>
    <m/>
    <m/>
    <n v="0"/>
    <n v="1"/>
    <n v="36"/>
    <n v="15.925798975843733"/>
    <n v="121.71412359188861"/>
    <n v="16.371159828365329"/>
    <n v="58752.346816118719"/>
    <n v="121.71412359188861"/>
    <n v="16.371145355549029"/>
    <n v="58752.346816118719"/>
    <n v="121.71412359188861"/>
    <n v="16.371145355549029"/>
  </r>
  <r>
    <n v="5562"/>
    <x v="2"/>
    <x v="0"/>
    <x v="5"/>
    <s v="62-304.520 (4), F.A.C."/>
    <x v="5"/>
    <x v="5"/>
    <x v="39"/>
    <x v="14"/>
    <s v="Governmental"/>
    <n v="1750"/>
    <x v="0"/>
    <s v="City of Titusville                              Brevard County"/>
    <x v="38"/>
    <x v="1"/>
    <m/>
    <m/>
    <n v="0"/>
    <n v="1"/>
    <n v="1262"/>
    <n v="508.1541002795496"/>
    <n v="4145.2344955560102"/>
    <n v="556.3471653115015"/>
    <n v="1923592.4084790926"/>
    <n v="4145.2344955560102"/>
    <n v="556.34667347644393"/>
    <n v="1923592.4084790926"/>
    <n v="4145.2344955560102"/>
    <n v="556.34667347644393"/>
  </r>
  <r>
    <n v="5563"/>
    <x v="2"/>
    <x v="0"/>
    <x v="5"/>
    <s v="62-304.520 (4), F.A.C."/>
    <x v="5"/>
    <x v="5"/>
    <x v="39"/>
    <x v="73"/>
    <s v="Commercial Child Care"/>
    <n v="1780"/>
    <x v="0"/>
    <s v="City of Titusville                              Brevard County"/>
    <x v="38"/>
    <x v="1"/>
    <m/>
    <m/>
    <n v="0"/>
    <n v="1"/>
    <n v="47"/>
    <n v="10.537023951007368"/>
    <n v="84.407587560338158"/>
    <n v="11.395230592842108"/>
    <n v="39362.502850786143"/>
    <n v="84.407587560338158"/>
    <n v="11.395220518963344"/>
    <n v="39362.502850786143"/>
    <n v="84.407587560338158"/>
    <n v="11.395220518963344"/>
  </r>
  <r>
    <n v="5564"/>
    <x v="2"/>
    <x v="0"/>
    <x v="5"/>
    <s v="62-304.520 (4), F.A.C."/>
    <x v="5"/>
    <x v="5"/>
    <x v="39"/>
    <x v="15"/>
    <s v="Golf Course"/>
    <n v="1820"/>
    <x v="0"/>
    <s v="City of Titusville                              Brevard County"/>
    <x v="38"/>
    <x v="1"/>
    <m/>
    <m/>
    <n v="0"/>
    <n v="1"/>
    <n v="240"/>
    <n v="77.635590834767243"/>
    <n v="553.77403956289629"/>
    <n v="78.809827683361604"/>
    <n v="276357.77132097492"/>
    <n v="553.77403956289629"/>
    <n v="78.80975801205112"/>
    <n v="276357.77132097492"/>
    <n v="553.77403956289629"/>
    <n v="78.80975801205112"/>
  </r>
  <r>
    <n v="5565"/>
    <x v="2"/>
    <x v="0"/>
    <x v="5"/>
    <s v="62-304.520 (4), F.A.C."/>
    <x v="5"/>
    <x v="5"/>
    <x v="39"/>
    <x v="85"/>
    <s v="Marinas and Fish Camps"/>
    <n v="1840"/>
    <x v="0"/>
    <s v="City of Titusville                              Brevard County"/>
    <x v="38"/>
    <x v="1"/>
    <m/>
    <m/>
    <n v="0"/>
    <n v="1"/>
    <n v="39"/>
    <n v="5.1419843104962508"/>
    <n v="29.793907874963949"/>
    <n v="4.2934421948850163"/>
    <n v="13684.982737541854"/>
    <n v="29.793907874963949"/>
    <n v="4.2934383992956482"/>
    <n v="13684.982737541854"/>
    <n v="29.793907874963949"/>
    <n v="4.2934383992956482"/>
  </r>
  <r>
    <n v="5566"/>
    <x v="2"/>
    <x v="0"/>
    <x v="5"/>
    <s v="62-304.520 (4), F.A.C."/>
    <x v="5"/>
    <x v="5"/>
    <x v="39"/>
    <x v="16"/>
    <s v="Parks and Zoos"/>
    <n v="1850"/>
    <x v="0"/>
    <s v="City of Titusville                              Brevard County"/>
    <x v="38"/>
    <x v="1"/>
    <m/>
    <m/>
    <n v="0"/>
    <n v="1"/>
    <n v="34"/>
    <n v="8.1109655551794457"/>
    <n v="56.949366744589469"/>
    <n v="7.816524466563731"/>
    <n v="29557.954515865094"/>
    <n v="56.949366744589469"/>
    <n v="7.8165175564166312"/>
    <n v="29557.954515865094"/>
    <n v="56.949366744589469"/>
    <n v="7.8165175564166312"/>
  </r>
  <r>
    <n v="5567"/>
    <x v="2"/>
    <x v="0"/>
    <x v="5"/>
    <s v="62-304.520 (4), F.A.C."/>
    <x v="5"/>
    <x v="5"/>
    <x v="39"/>
    <x v="74"/>
    <s v="Community Recreational Facilities"/>
    <n v="1860"/>
    <x v="0"/>
    <s v="City of Titusville                              Brevard County"/>
    <x v="38"/>
    <x v="1"/>
    <m/>
    <m/>
    <n v="0"/>
    <n v="1"/>
    <n v="27"/>
    <n v="4.5592769318377462"/>
    <n v="37.572704586262226"/>
    <n v="5.2696931943416816"/>
    <n v="17901.815158309004"/>
    <n v="37.572704586262226"/>
    <n v="5.2696885357040264"/>
    <n v="17901.815158309004"/>
    <n v="37.572704586262226"/>
    <n v="5.2696885357040264"/>
  </r>
  <r>
    <n v="5568"/>
    <x v="2"/>
    <x v="0"/>
    <x v="5"/>
    <s v="62-304.520 (4), F.A.C."/>
    <x v="5"/>
    <x v="5"/>
    <x v="39"/>
    <x v="24"/>
    <s v="Other Recreational(Riding stables, go-carttracks, skeet ranges, etc)"/>
    <n v="1890"/>
    <x v="0"/>
    <s v="City of Titusville                              Brevard County"/>
    <x v="38"/>
    <x v="1"/>
    <m/>
    <m/>
    <n v="0"/>
    <n v="1"/>
    <n v="14"/>
    <n v="5.9485142388900547"/>
    <n v="48.970987517156125"/>
    <n v="6.6966884923767527"/>
    <n v="22529.776020726567"/>
    <n v="48.970987517156125"/>
    <n v="6.6966825722132732"/>
    <n v="22529.776020726567"/>
    <n v="48.970987517156125"/>
    <n v="6.6966825722132732"/>
  </r>
  <r>
    <n v="5569"/>
    <x v="2"/>
    <x v="0"/>
    <x v="5"/>
    <s v="62-304.520 (4), F.A.C."/>
    <x v="5"/>
    <x v="5"/>
    <x v="39"/>
    <x v="75"/>
    <s v="Disturbed land"/>
    <n v="7400"/>
    <x v="0"/>
    <s v="City of Titusville                              Brevard County"/>
    <x v="38"/>
    <x v="1"/>
    <m/>
    <m/>
    <n v="0"/>
    <n v="1"/>
    <n v="12"/>
    <n v="2.2788800843882853"/>
    <n v="11.56245607028298"/>
    <n v="1.2805854085558437"/>
    <n v="4987.4292782908024"/>
    <n v="11.56245607028298"/>
    <n v="1.2805842764627242"/>
    <n v="4987.4292782908024"/>
    <n v="11.56245607028298"/>
    <n v="1.2805842764627242"/>
  </r>
  <r>
    <n v="5570"/>
    <x v="2"/>
    <x v="0"/>
    <x v="5"/>
    <s v="62-304.520 (4), F.A.C."/>
    <x v="5"/>
    <x v="5"/>
    <x v="39"/>
    <x v="93"/>
    <s v="Rural land in transition without positive indicators of intended activity"/>
    <n v="7410"/>
    <x v="0"/>
    <s v="City of Titusville                              Brevard County"/>
    <x v="38"/>
    <x v="1"/>
    <m/>
    <m/>
    <n v="0"/>
    <n v="1"/>
    <n v="28"/>
    <n v="6.0711275000275382"/>
    <n v="26.899181299593099"/>
    <n v="3.2136228690414987"/>
    <n v="13307.134963686009"/>
    <n v="26.899181299593099"/>
    <n v="3.2136200280593106"/>
    <n v="13307.134963686009"/>
    <n v="26.899181299593099"/>
    <n v="3.2136200280593106"/>
  </r>
  <r>
    <n v="5571"/>
    <x v="2"/>
    <x v="0"/>
    <x v="5"/>
    <s v="62-304.520 (4), F.A.C."/>
    <x v="5"/>
    <x v="5"/>
    <x v="39"/>
    <x v="19"/>
    <s v="Railroads"/>
    <n v="8120"/>
    <x v="0"/>
    <s v="City of Titusville                              Brevard County"/>
    <x v="38"/>
    <x v="1"/>
    <m/>
    <m/>
    <n v="0"/>
    <n v="1"/>
    <n v="183"/>
    <n v="27.309499983455193"/>
    <n v="225.34980104545801"/>
    <n v="31.075235226469346"/>
    <n v="92598.294926864983"/>
    <n v="225.34980104545801"/>
    <n v="31.075207754611764"/>
    <n v="92598.294926864983"/>
    <n v="225.34980104545801"/>
    <n v="31.075207754611764"/>
  </r>
  <r>
    <n v="5572"/>
    <x v="2"/>
    <x v="0"/>
    <x v="5"/>
    <s v="62-304.520 (4), F.A.C."/>
    <x v="5"/>
    <x v="5"/>
    <x v="39"/>
    <x v="20"/>
    <s v="Roads and Highways"/>
    <n v="8140"/>
    <x v="0"/>
    <s v="City of Titusville                              Brevard County"/>
    <x v="38"/>
    <x v="1"/>
    <m/>
    <m/>
    <n v="0"/>
    <n v="1"/>
    <n v="175"/>
    <n v="6.8286577264171093"/>
    <n v="62.441189303485253"/>
    <n v="8.3004692187452402"/>
    <n v="25867.412399087287"/>
    <n v="62.441189303485253"/>
    <n v="8.3004618807699604"/>
    <n v="25867.412399087287"/>
    <n v="62.441189303485253"/>
    <n v="8.3004618807699604"/>
  </r>
  <r>
    <n v="5573"/>
    <x v="2"/>
    <x v="0"/>
    <x v="5"/>
    <s v="62-304.520 (4), F.A.C."/>
    <x v="5"/>
    <x v="5"/>
    <x v="39"/>
    <x v="96"/>
    <s v="Auto parking facilities - when not directly related to other land uses"/>
    <n v="8180"/>
    <x v="0"/>
    <s v="City of Titusville                              Brevard County"/>
    <x v="38"/>
    <x v="1"/>
    <m/>
    <m/>
    <n v="0"/>
    <n v="1"/>
    <n v="13"/>
    <n v="0.83822173868734906"/>
    <n v="6.8802027084176212"/>
    <n v="0.93623918733736855"/>
    <n v="2895.8705768071127"/>
    <n v="6.8802027084176212"/>
    <n v="0.93623835966126412"/>
    <n v="2895.8705768071127"/>
    <n v="6.8802027084176212"/>
    <n v="0.93623835966126412"/>
  </r>
  <r>
    <n v="5574"/>
    <x v="2"/>
    <x v="0"/>
    <x v="5"/>
    <s v="62-304.520 (4), F.A.C."/>
    <x v="5"/>
    <x v="5"/>
    <x v="39"/>
    <x v="58"/>
    <s v="Communications"/>
    <n v="8200"/>
    <x v="0"/>
    <s v="City of Titusville                              Brevard County"/>
    <x v="38"/>
    <x v="1"/>
    <m/>
    <m/>
    <n v="0"/>
    <n v="1"/>
    <n v="8"/>
    <n v="0.57999042612807883"/>
    <n v="5.0588305790665213"/>
    <n v="0.73991298418598295"/>
    <n v="2286.3462346340375"/>
    <n v="5.0588305790665213"/>
    <n v="0.7399123300707684"/>
    <n v="2286.3462346340375"/>
    <n v="5.0588305790665213"/>
    <n v="0.7399123300707684"/>
  </r>
  <r>
    <n v="5575"/>
    <x v="2"/>
    <x v="0"/>
    <x v="5"/>
    <s v="62-304.520 (4), F.A.C."/>
    <x v="5"/>
    <x v="5"/>
    <x v="39"/>
    <x v="86"/>
    <s v="Communication Facilities"/>
    <n v="8220"/>
    <x v="0"/>
    <s v="City of Titusville                              Brevard County"/>
    <x v="38"/>
    <x v="1"/>
    <m/>
    <m/>
    <n v="0"/>
    <n v="1"/>
    <n v="26"/>
    <n v="7.0332361720019332"/>
    <n v="60.810108635077086"/>
    <n v="8.8261546310084196"/>
    <n v="27805.539847839307"/>
    <n v="60.810108635077086"/>
    <n v="8.8261468283043989"/>
    <n v="27805.539847839307"/>
    <n v="60.810108635077086"/>
    <n v="8.8261468283043989"/>
  </r>
  <r>
    <n v="5576"/>
    <x v="2"/>
    <x v="0"/>
    <x v="5"/>
    <s v="62-304.520 (4), F.A.C."/>
    <x v="5"/>
    <x v="5"/>
    <x v="39"/>
    <x v="108"/>
    <s v="Utilities"/>
    <n v="8300"/>
    <x v="0"/>
    <s v="City of Titusville                              Brevard County"/>
    <x v="38"/>
    <x v="1"/>
    <m/>
    <m/>
    <n v="0"/>
    <n v="1"/>
    <n v="4"/>
    <n v="0.94963934652024551"/>
    <n v="8.3344736434897317"/>
    <n v="1.1813921513180046"/>
    <n v="3630.8118987967487"/>
    <n v="8.3344736434897317"/>
    <n v="1.1813911069160299"/>
    <n v="3630.8118987967487"/>
    <n v="8.3344736434897317"/>
    <n v="1.1813911069160299"/>
  </r>
  <r>
    <n v="5577"/>
    <x v="2"/>
    <x v="0"/>
    <x v="5"/>
    <s v="62-304.520 (4), F.A.C."/>
    <x v="5"/>
    <x v="5"/>
    <x v="39"/>
    <x v="59"/>
    <s v="Electrical power facilities"/>
    <n v="8310"/>
    <x v="0"/>
    <s v="City of Titusville                              Brevard County"/>
    <x v="38"/>
    <x v="1"/>
    <m/>
    <m/>
    <n v="0"/>
    <n v="1"/>
    <n v="24"/>
    <n v="4.7308093450155893"/>
    <n v="40.712533194495535"/>
    <n v="5.9021123486956801"/>
    <n v="18200.903243897701"/>
    <n v="40.712533194495535"/>
    <n v="5.902107130972035"/>
    <n v="18200.903243897701"/>
    <n v="40.712533194495535"/>
    <n v="5.902107130972035"/>
  </r>
  <r>
    <n v="5578"/>
    <x v="2"/>
    <x v="0"/>
    <x v="5"/>
    <s v="62-304.520 (4), F.A.C."/>
    <x v="5"/>
    <x v="5"/>
    <x v="39"/>
    <x v="77"/>
    <s v="Water supply plants"/>
    <n v="8330"/>
    <x v="0"/>
    <s v="City of Titusville                              Brevard County"/>
    <x v="38"/>
    <x v="1"/>
    <m/>
    <m/>
    <n v="0"/>
    <n v="1"/>
    <n v="3"/>
    <n v="0.14800173081535911"/>
    <n v="1.2286125009248834"/>
    <n v="0.17426362582406224"/>
    <n v="550.26297911951269"/>
    <n v="1.2286125009248834"/>
    <n v="0.17426347176744833"/>
    <n v="550.26297911951269"/>
    <n v="1.2286125009248834"/>
    <n v="0.17426347176744833"/>
  </r>
  <r>
    <n v="5579"/>
    <x v="2"/>
    <x v="0"/>
    <x v="5"/>
    <s v="62-304.520 (4), F.A.C."/>
    <x v="5"/>
    <x v="5"/>
    <x v="39"/>
    <x v="25"/>
    <s v="Surface Water Collection Basin"/>
    <n v="8370"/>
    <x v="0"/>
    <s v="City of Titusville                              Brevard County"/>
    <x v="38"/>
    <x v="1"/>
    <m/>
    <m/>
    <n v="0"/>
    <n v="1"/>
    <n v="8"/>
    <n v="0.55145936482154023"/>
    <n v="1.3371153828202142"/>
    <n v="0.23867122570585977"/>
    <n v="1362.9423939347528"/>
    <n v="1.3371153828202142"/>
    <n v="0.23867101471013044"/>
    <n v="1362.9423939347528"/>
    <n v="1.3371153828202142"/>
    <n v="0.23867101471013044"/>
  </r>
  <r>
    <n v="5580"/>
    <x v="2"/>
    <x v="0"/>
    <x v="5"/>
    <s v="62-304.520 (4), F.A.C."/>
    <x v="5"/>
    <x v="5"/>
    <x v="2"/>
    <x v="5"/>
    <s v="Residential, Low Density-Less than two dwelling units/acre"/>
    <n v="1100"/>
    <x v="0"/>
    <s v="FDOT District 5              City of Titusville                              Brevard County"/>
    <x v="3"/>
    <x v="1"/>
    <m/>
    <m/>
    <n v="0"/>
    <n v="1"/>
    <n v="27"/>
    <n v="2.7351143704721128"/>
    <n v="24.692017696764779"/>
    <n v="3.4740391340249763"/>
    <n v="10750.881364664991"/>
    <n v="24.692017696764779"/>
    <n v="3.4740360628234992"/>
    <n v="10750.881364664991"/>
    <n v="24.692017696764779"/>
    <n v="3.4740360628234992"/>
  </r>
  <r>
    <n v="5581"/>
    <x v="2"/>
    <x v="0"/>
    <x v="5"/>
    <s v="62-304.520 (4), F.A.C."/>
    <x v="5"/>
    <x v="5"/>
    <x v="2"/>
    <x v="8"/>
    <s v="Residential, Medium Density-Two-five dwellingunits per acre"/>
    <n v="1200"/>
    <x v="0"/>
    <s v="FDOT District 5              City of Titusville                              Brevard County"/>
    <x v="3"/>
    <x v="1"/>
    <m/>
    <m/>
    <n v="0"/>
    <n v="1"/>
    <n v="28"/>
    <n v="1.7024437779752619"/>
    <n v="16.760682881876942"/>
    <n v="2.4632972449357831"/>
    <n v="6745.0291135983207"/>
    <n v="16.760682881876942"/>
    <n v="2.4632950672740321"/>
    <n v="6745.0291135983207"/>
    <n v="16.760682881876942"/>
    <n v="2.4632950672740321"/>
  </r>
  <r>
    <n v="5582"/>
    <x v="2"/>
    <x v="0"/>
    <x v="5"/>
    <s v="62-304.520 (4), F.A.C."/>
    <x v="5"/>
    <x v="5"/>
    <x v="2"/>
    <x v="9"/>
    <s v="Fixed Single Family Units"/>
    <n v="1210"/>
    <x v="0"/>
    <s v="FDOT District 5              City of Titusville                              Brevard County"/>
    <x v="3"/>
    <x v="1"/>
    <m/>
    <m/>
    <n v="0"/>
    <n v="1"/>
    <n v="40"/>
    <n v="8.11836846323295E-2"/>
    <n v="0.7522069334410052"/>
    <n v="0.10666001754337755"/>
    <n v="318.71041039158206"/>
    <n v="0.7522069334410052"/>
    <n v="0.1066599232512896"/>
    <n v="318.71041039158206"/>
    <n v="0.7522069334410052"/>
    <n v="0.1066599232512896"/>
  </r>
  <r>
    <n v="5583"/>
    <x v="2"/>
    <x v="0"/>
    <x v="5"/>
    <s v="62-304.520 (4), F.A.C."/>
    <x v="5"/>
    <x v="5"/>
    <x v="2"/>
    <x v="62"/>
    <s v="Residential, High Density"/>
    <n v="1300"/>
    <x v="0"/>
    <s v="FDOT District 5              City of Titusville                              Brevard County"/>
    <x v="3"/>
    <x v="1"/>
    <m/>
    <m/>
    <n v="0"/>
    <n v="1"/>
    <n v="72"/>
    <n v="2.0067955864545941"/>
    <n v="20.971044583937925"/>
    <n v="3.3605999214134821"/>
    <n v="7922.8439099478228"/>
    <n v="20.971044583937925"/>
    <n v="3.3605969504972029"/>
    <n v="7922.8439099478228"/>
    <n v="20.971044583937925"/>
    <n v="3.3605969504972029"/>
  </r>
  <r>
    <n v="5584"/>
    <x v="2"/>
    <x v="0"/>
    <x v="5"/>
    <s v="62-304.520 (4), F.A.C."/>
    <x v="5"/>
    <x v="5"/>
    <x v="2"/>
    <x v="10"/>
    <s v="Residential, High density; Multiple Dwelling Units, Low Rise &lt;Two stories or less&gt;"/>
    <n v="1330"/>
    <x v="0"/>
    <s v="FDOT District 5              City of Titusville                              Brevard County"/>
    <x v="3"/>
    <x v="1"/>
    <m/>
    <m/>
    <n v="0"/>
    <n v="1"/>
    <n v="9"/>
    <n v="1.2818786431943655E-2"/>
    <n v="0.12763486988417341"/>
    <n v="2.039630164054744E-2"/>
    <n v="50.786638010710405"/>
    <n v="0.12763486988417341"/>
    <n v="2.0396283609330958E-2"/>
    <n v="50.786638010710405"/>
    <n v="0.12763486988417341"/>
    <n v="2.0396283609330958E-2"/>
  </r>
  <r>
    <n v="5585"/>
    <x v="2"/>
    <x v="0"/>
    <x v="5"/>
    <s v="62-304.520 (4), F.A.C."/>
    <x v="5"/>
    <x v="5"/>
    <x v="2"/>
    <x v="11"/>
    <s v="Commercial and Services"/>
    <n v="1400"/>
    <x v="0"/>
    <s v="FDOT District 5                                            Brevard County"/>
    <x v="3"/>
    <x v="1"/>
    <m/>
    <m/>
    <n v="0"/>
    <n v="1"/>
    <n v="7"/>
    <n v="4.6067106998749184E-2"/>
    <n v="0.42979322285392729"/>
    <n v="5.6776875331137532E-2"/>
    <n v="184.10996518346514"/>
    <n v="0.42979322285392729"/>
    <n v="5.6776825137913663E-2"/>
    <n v="184.10996518346514"/>
    <n v="0.42979322285392729"/>
    <n v="5.6776825137913663E-2"/>
  </r>
  <r>
    <n v="5586"/>
    <x v="2"/>
    <x v="0"/>
    <x v="5"/>
    <s v="62-304.520 (4), F.A.C."/>
    <x v="5"/>
    <x v="5"/>
    <x v="2"/>
    <x v="11"/>
    <s v="Commercial and Services"/>
    <n v="1400"/>
    <x v="0"/>
    <s v="FDOT District 5              City of Titusville                              Brevard County"/>
    <x v="3"/>
    <x v="1"/>
    <m/>
    <m/>
    <n v="0"/>
    <n v="1"/>
    <n v="293"/>
    <n v="22.132273348387635"/>
    <n v="246.48700792803189"/>
    <n v="32.794957305237055"/>
    <n v="88113.168320927987"/>
    <n v="246.48700792803189"/>
    <n v="32.794928313070493"/>
    <n v="88113.168320927987"/>
    <n v="246.48700792803189"/>
    <n v="32.794928313070493"/>
  </r>
  <r>
    <n v="5587"/>
    <x v="2"/>
    <x v="0"/>
    <x v="5"/>
    <s v="62-304.520 (4), F.A.C."/>
    <x v="5"/>
    <x v="5"/>
    <x v="2"/>
    <x v="64"/>
    <s v="Retail Sales and Services"/>
    <n v="1410"/>
    <x v="0"/>
    <s v="FDOT District 5              City of Titusville                              Brevard County"/>
    <x v="3"/>
    <x v="1"/>
    <m/>
    <m/>
    <n v="0"/>
    <n v="1"/>
    <n v="134"/>
    <n v="0.35848203419708241"/>
    <n v="3.5766489544941136"/>
    <n v="0.48723394087350341"/>
    <n v="1417.0822061523145"/>
    <n v="3.5766489544941136"/>
    <n v="0.48723351013753835"/>
    <n v="1417.0822061523145"/>
    <n v="3.5766489544941136"/>
    <n v="0.48723351013753835"/>
  </r>
  <r>
    <n v="5588"/>
    <x v="2"/>
    <x v="0"/>
    <x v="5"/>
    <s v="62-304.520 (4), F.A.C."/>
    <x v="5"/>
    <x v="5"/>
    <x v="2"/>
    <x v="65"/>
    <s v="Wholesale Sales and Services &lt;Excluding warehouses associated with industrial use&gt;"/>
    <n v="1420"/>
    <x v="0"/>
    <s v="FDOT District 5              City of Titusville                              Brevard County"/>
    <x v="3"/>
    <x v="1"/>
    <m/>
    <m/>
    <n v="0"/>
    <n v="1"/>
    <n v="32"/>
    <n v="0.27480783213039028"/>
    <n v="2.7013045404798781"/>
    <n v="0.35879411126705418"/>
    <n v="1104.4682313161206"/>
    <n v="2.7013045404798781"/>
    <n v="0.35879379407747664"/>
    <n v="1104.4682313161206"/>
    <n v="2.7013045404798781"/>
    <n v="0.35879379407747664"/>
  </r>
  <r>
    <n v="5589"/>
    <x v="2"/>
    <x v="0"/>
    <x v="5"/>
    <s v="62-304.520 (4), F.A.C."/>
    <x v="5"/>
    <x v="5"/>
    <x v="2"/>
    <x v="66"/>
    <s v="Professional Services"/>
    <n v="1430"/>
    <x v="0"/>
    <s v="FDOT District 5              City of Titusville                              Brevard County"/>
    <x v="3"/>
    <x v="1"/>
    <m/>
    <m/>
    <n v="0"/>
    <n v="1"/>
    <n v="64"/>
    <n v="0.21623605815560257"/>
    <n v="2.5347056049503083"/>
    <n v="0.34024016413071306"/>
    <n v="867.30707487299105"/>
    <n v="2.5347056049503083"/>
    <n v="0.34023986334363154"/>
    <n v="867.30707487299105"/>
    <n v="2.5347056049503083"/>
    <n v="0.34023986334363154"/>
  </r>
  <r>
    <n v="5590"/>
    <x v="2"/>
    <x v="0"/>
    <x v="5"/>
    <s v="62-304.520 (4), F.A.C."/>
    <x v="5"/>
    <x v="5"/>
    <x v="2"/>
    <x v="83"/>
    <s v="Cultural and Entertainment"/>
    <n v="1440"/>
    <x v="0"/>
    <s v="FDOT District 5              City of Titusville                              Brevard County"/>
    <x v="3"/>
    <x v="1"/>
    <m/>
    <m/>
    <n v="0"/>
    <n v="1"/>
    <n v="1"/>
    <n v="3.9590838771762501E-5"/>
    <n v="4.0697688214240445E-4"/>
    <n v="5.3436868967785248E-5"/>
    <n v="0.15698791482246596"/>
    <n v="4.0697688214240445E-4"/>
    <n v="5.3436821727272301E-5"/>
    <n v="0.15698791482246596"/>
    <n v="4.0697688214240445E-4"/>
    <n v="5.3436821727272301E-5"/>
  </r>
  <r>
    <n v="5591"/>
    <x v="2"/>
    <x v="0"/>
    <x v="5"/>
    <s v="62-304.520 (4), F.A.C."/>
    <x v="5"/>
    <x v="5"/>
    <x v="2"/>
    <x v="67"/>
    <s v="Tourist Services"/>
    <n v="1450"/>
    <x v="0"/>
    <s v="FDOT District 5              City of Titusville                              Brevard County"/>
    <x v="3"/>
    <x v="1"/>
    <m/>
    <m/>
    <n v="0"/>
    <n v="1"/>
    <n v="9"/>
    <n v="2.6828088471664589E-2"/>
    <n v="0.32267047867063847"/>
    <n v="4.277013348506005E-2"/>
    <n v="107.43173430123613"/>
    <n v="0.32267047867063847"/>
    <n v="4.2770095674404568E-2"/>
    <n v="107.43173430123613"/>
    <n v="0.32267047867063847"/>
    <n v="4.2770095674404568E-2"/>
  </r>
  <r>
    <n v="5592"/>
    <x v="2"/>
    <x v="0"/>
    <x v="5"/>
    <s v="62-304.520 (4), F.A.C."/>
    <x v="5"/>
    <x v="5"/>
    <x v="2"/>
    <x v="90"/>
    <s v="Commercial and Services Under Construction"/>
    <n v="1490"/>
    <x v="0"/>
    <s v="FDOT District 5              City of Titusville                              Brevard County"/>
    <x v="3"/>
    <x v="1"/>
    <m/>
    <m/>
    <n v="0"/>
    <n v="1"/>
    <n v="14"/>
    <n v="0.48124790526455613"/>
    <n v="4.5735385202636234"/>
    <n v="0.6030939326914615"/>
    <n v="1830.1423328026124"/>
    <n v="4.5735385202636234"/>
    <n v="0.60309339953023255"/>
    <n v="1830.1423328026124"/>
    <n v="4.5735385202636234"/>
    <n v="0.60309339953023255"/>
  </r>
  <r>
    <n v="5593"/>
    <x v="2"/>
    <x v="0"/>
    <x v="5"/>
    <s v="62-304.520 (4), F.A.C."/>
    <x v="5"/>
    <x v="5"/>
    <x v="2"/>
    <x v="95"/>
    <s v="Food Processing"/>
    <n v="1510"/>
    <x v="0"/>
    <s v="FDOT District 5              City of Titusville                              Brevard County"/>
    <x v="3"/>
    <x v="1"/>
    <m/>
    <m/>
    <n v="0"/>
    <n v="1"/>
    <n v="3"/>
    <n v="3.0044259764567909E-2"/>
    <n v="0.29567272183450599"/>
    <n v="4.009760394671158E-2"/>
    <n v="119.59366920734914"/>
    <n v="0.29567272183450599"/>
    <n v="4.009756849868816E-2"/>
    <n v="119.59366920734914"/>
    <n v="0.29567272183450599"/>
    <n v="4.009756849868816E-2"/>
  </r>
  <r>
    <n v="5594"/>
    <x v="2"/>
    <x v="0"/>
    <x v="5"/>
    <s v="62-304.520 (4), F.A.C."/>
    <x v="5"/>
    <x v="5"/>
    <x v="2"/>
    <x v="68"/>
    <s v="Other Light Industrial"/>
    <n v="1550"/>
    <x v="0"/>
    <s v="FDOT District 5              City of Titusville                              Brevard County"/>
    <x v="3"/>
    <x v="1"/>
    <m/>
    <m/>
    <n v="0"/>
    <n v="1"/>
    <n v="6"/>
    <n v="4.6773678478043895E-2"/>
    <n v="0.50458941027870585"/>
    <n v="6.6475661677291242E-2"/>
    <n v="184.38300744860345"/>
    <n v="0.50458941027870585"/>
    <n v="6.647560290991926E-2"/>
    <n v="184.38300744860345"/>
    <n v="0.50458941027870585"/>
    <n v="6.647560290991926E-2"/>
  </r>
  <r>
    <n v="5595"/>
    <x v="2"/>
    <x v="0"/>
    <x v="5"/>
    <s v="62-304.520 (4), F.A.C."/>
    <x v="5"/>
    <x v="5"/>
    <x v="2"/>
    <x v="69"/>
    <s v="Institutional (Educational,religious,health and military facilities)"/>
    <n v="1700"/>
    <x v="0"/>
    <s v="FDOT District 5              City of Titusville                              Brevard County"/>
    <x v="3"/>
    <x v="1"/>
    <m/>
    <m/>
    <n v="0"/>
    <n v="1"/>
    <n v="27"/>
    <n v="1.3919640214141915"/>
    <n v="12.281157827051175"/>
    <n v="1.6674569189493116"/>
    <n v="5474.7644329049717"/>
    <n v="12.281157827051175"/>
    <n v="1.6674554448449774"/>
    <n v="5474.7644329049717"/>
    <n v="12.281157827051175"/>
    <n v="1.6674554448449774"/>
  </r>
  <r>
    <n v="5596"/>
    <x v="2"/>
    <x v="0"/>
    <x v="5"/>
    <s v="62-304.520 (4), F.A.C."/>
    <x v="5"/>
    <x v="5"/>
    <x v="2"/>
    <x v="71"/>
    <s v="Religious"/>
    <n v="1720"/>
    <x v="0"/>
    <s v="FDOT District 5              City of Titusville                              Brevard County"/>
    <x v="3"/>
    <x v="1"/>
    <m/>
    <m/>
    <n v="0"/>
    <n v="1"/>
    <n v="8"/>
    <n v="1.6611596874985802E-2"/>
    <n v="0.16269529627203638"/>
    <n v="2.1660845163357537E-2"/>
    <n v="65.500319637955897"/>
    <n v="0.16269529627203638"/>
    <n v="2.1660826014229646E-2"/>
    <n v="65.500319637955897"/>
    <n v="0.16269529627203638"/>
    <n v="2.1660826014229646E-2"/>
  </r>
  <r>
    <n v="5597"/>
    <x v="2"/>
    <x v="0"/>
    <x v="5"/>
    <s v="62-304.520 (4), F.A.C."/>
    <x v="5"/>
    <x v="5"/>
    <x v="2"/>
    <x v="14"/>
    <s v="Governmental"/>
    <n v="1750"/>
    <x v="0"/>
    <s v="FDOT District 5              City of Titusville                              Brevard County"/>
    <x v="3"/>
    <x v="1"/>
    <m/>
    <m/>
    <n v="0"/>
    <n v="1"/>
    <n v="72"/>
    <n v="0.1798216778849028"/>
    <n v="1.54560813575663"/>
    <n v="0.20598504998273734"/>
    <n v="685.06052247923924"/>
    <n v="1.54560813575663"/>
    <n v="0.2059848678830071"/>
    <n v="685.06052247923924"/>
    <n v="1.54560813575663"/>
    <n v="0.2059848678830071"/>
  </r>
  <r>
    <n v="5598"/>
    <x v="2"/>
    <x v="0"/>
    <x v="5"/>
    <s v="62-304.520 (4), F.A.C."/>
    <x v="5"/>
    <x v="5"/>
    <x v="2"/>
    <x v="85"/>
    <s v="Marinas and Fish Camps"/>
    <n v="1840"/>
    <x v="0"/>
    <s v="FDOT District 5              City of Titusville                              Brevard County"/>
    <x v="3"/>
    <x v="1"/>
    <m/>
    <m/>
    <n v="0"/>
    <n v="1"/>
    <n v="12"/>
    <n v="0.87992740655322932"/>
    <n v="7.6161825277594026"/>
    <n v="1.0705373073391304"/>
    <n v="3436.7042248973084"/>
    <n v="7.6161825277594026"/>
    <n v="1.070536360937655"/>
    <n v="3436.7042248973084"/>
    <n v="7.6161825277594026"/>
    <n v="1.070536360937655"/>
  </r>
  <r>
    <n v="5599"/>
    <x v="2"/>
    <x v="0"/>
    <x v="5"/>
    <s v="62-304.520 (4), F.A.C."/>
    <x v="5"/>
    <x v="5"/>
    <x v="2"/>
    <x v="16"/>
    <s v="Parks and Zoos"/>
    <n v="1850"/>
    <x v="0"/>
    <s v="FDOT District 5              City of Titusville                              Brevard County"/>
    <x v="3"/>
    <x v="1"/>
    <m/>
    <m/>
    <n v="0"/>
    <n v="1"/>
    <n v="2"/>
    <n v="1.058242661201651E-3"/>
    <n v="1.0005194140501479E-2"/>
    <n v="1.3340416587357714E-3"/>
    <n v="4.249817732818423"/>
    <n v="1.0005194140501479E-2"/>
    <n v="1.334040479385004E-3"/>
    <n v="4.249817732818423"/>
    <n v="1.0005194140501479E-2"/>
    <n v="1.334040479385004E-3"/>
  </r>
  <r>
    <n v="5600"/>
    <x v="2"/>
    <x v="0"/>
    <x v="5"/>
    <s v="62-304.520 (4), F.A.C."/>
    <x v="5"/>
    <x v="5"/>
    <x v="2"/>
    <x v="74"/>
    <s v="Community Recreational Facilities"/>
    <n v="1860"/>
    <x v="0"/>
    <s v="FDOT District 5              City of Titusville                              Brevard County"/>
    <x v="3"/>
    <x v="1"/>
    <m/>
    <m/>
    <n v="0"/>
    <n v="1"/>
    <n v="8"/>
    <n v="0.30879312713782486"/>
    <n v="2.7342949188119956"/>
    <n v="0.41010706123818302"/>
    <n v="1198.7229290737437"/>
    <n v="2.7342949188119956"/>
    <n v="0.41010669868573041"/>
    <n v="1198.7229290737437"/>
    <n v="2.7342949188119956"/>
    <n v="0.41010669868573041"/>
  </r>
  <r>
    <n v="5601"/>
    <x v="2"/>
    <x v="0"/>
    <x v="5"/>
    <s v="62-304.520 (4), F.A.C."/>
    <x v="5"/>
    <x v="5"/>
    <x v="2"/>
    <x v="26"/>
    <s v="Herbaceous Dry Prairie"/>
    <n v="3100"/>
    <x v="1"/>
    <s v="FDOT District 5                                            Brevard County"/>
    <x v="3"/>
    <x v="1"/>
    <m/>
    <m/>
    <n v="0"/>
    <n v="1"/>
    <n v="7"/>
    <n v="0.16561328758355739"/>
    <n v="1.1597708654828947"/>
    <n v="0.1448249064268145"/>
    <n v="496.84686669355676"/>
    <n v="1.1597708654828947"/>
    <n v="0.14482477839530755"/>
    <n v="496.84686669355676"/>
    <n v="1.1597708654828947"/>
    <n v="0.14482477839530755"/>
  </r>
  <r>
    <n v="5602"/>
    <x v="2"/>
    <x v="0"/>
    <x v="5"/>
    <s v="62-304.520 (4), F.A.C."/>
    <x v="5"/>
    <x v="5"/>
    <x v="2"/>
    <x v="26"/>
    <s v="Herbaceous Dry Prairie"/>
    <n v="3100"/>
    <x v="1"/>
    <s v="FDOT District 5              City of Titusville                              Brevard County"/>
    <x v="3"/>
    <x v="1"/>
    <m/>
    <m/>
    <n v="0"/>
    <n v="1"/>
    <n v="63"/>
    <n v="3.0998590551717364"/>
    <n v="22.555021771023792"/>
    <n v="2.981019600759435"/>
    <n v="10002.13860069779"/>
    <n v="22.555021771023792"/>
    <n v="2.9810169654086414"/>
    <n v="10002.13860069779"/>
    <n v="22.555021771023792"/>
    <n v="2.9810169654086414"/>
  </r>
  <r>
    <n v="5603"/>
    <x v="2"/>
    <x v="0"/>
    <x v="5"/>
    <s v="62-304.520 (4), F.A.C."/>
    <x v="5"/>
    <x v="5"/>
    <x v="2"/>
    <x v="27"/>
    <s v="Shrub and Brushland"/>
    <n v="3200"/>
    <x v="1"/>
    <s v="FDOT District 5              City of Titusville                              Brevard County"/>
    <x v="3"/>
    <x v="1"/>
    <m/>
    <m/>
    <n v="0"/>
    <n v="1"/>
    <n v="12"/>
    <n v="0.36016670200865042"/>
    <n v="2.1028851597214908"/>
    <n v="0.25955021339636819"/>
    <n v="949.46450136515148"/>
    <n v="2.1028851597214908"/>
    <n v="0.25954998394270673"/>
    <n v="949.46450136515148"/>
    <n v="2.1028851597214908"/>
    <n v="0.25954998394270673"/>
  </r>
  <r>
    <n v="5604"/>
    <x v="2"/>
    <x v="0"/>
    <x v="5"/>
    <s v="62-304.520 (4), F.A.C."/>
    <x v="5"/>
    <x v="5"/>
    <x v="2"/>
    <x v="28"/>
    <s v="Pine flatwoods"/>
    <n v="4110"/>
    <x v="1"/>
    <s v="FDOT District 5                                            Brevard County"/>
    <x v="3"/>
    <x v="1"/>
    <m/>
    <m/>
    <n v="0"/>
    <n v="1"/>
    <n v="1"/>
    <n v="1.0805997502223099E-4"/>
    <n v="8.7344254449078437E-4"/>
    <n v="1.0458351292992902E-4"/>
    <n v="0.3687960851711154"/>
    <n v="8.7344254449078437E-4"/>
    <n v="1.04583420473562E-4"/>
    <n v="0.3687960851711154"/>
    <n v="8.7344254449078437E-4"/>
    <n v="1.04583420473562E-4"/>
  </r>
  <r>
    <n v="5605"/>
    <x v="2"/>
    <x v="0"/>
    <x v="5"/>
    <s v="62-304.520 (4), F.A.C."/>
    <x v="5"/>
    <x v="5"/>
    <x v="2"/>
    <x v="28"/>
    <s v="Pine flatwoods"/>
    <n v="4110"/>
    <x v="1"/>
    <s v="FDOT District 5              City of Titusville                              Brevard County"/>
    <x v="3"/>
    <x v="1"/>
    <m/>
    <m/>
    <n v="0"/>
    <n v="1"/>
    <n v="30"/>
    <n v="0.73536539954032787"/>
    <n v="5.037553441711327"/>
    <n v="0.5358230867595456"/>
    <n v="2121.0135546361848"/>
    <n v="5.037553441711327"/>
    <n v="0.53582261306866519"/>
    <n v="2121.0135546361848"/>
    <n v="5.037553441711327"/>
    <n v="0.53582261306866519"/>
  </r>
  <r>
    <n v="5606"/>
    <x v="2"/>
    <x v="0"/>
    <x v="5"/>
    <s v="62-304.520 (4), F.A.C."/>
    <x v="5"/>
    <x v="5"/>
    <x v="2"/>
    <x v="33"/>
    <s v="Hardwood Conifer Mixed"/>
    <n v="4340"/>
    <x v="1"/>
    <s v="FDOT District 5                                            Brevard County"/>
    <x v="3"/>
    <x v="1"/>
    <m/>
    <m/>
    <n v="0"/>
    <n v="1"/>
    <n v="29"/>
    <n v="1.3828088774899658"/>
    <n v="7.2212989686934943"/>
    <n v="0.86259725830930933"/>
    <n v="3266.0318343081635"/>
    <n v="7.2212989686934943"/>
    <n v="0.86259649573586938"/>
    <n v="3266.0318343081635"/>
    <n v="7.2212989686934943"/>
    <n v="0.86259649573586938"/>
  </r>
  <r>
    <n v="5607"/>
    <x v="2"/>
    <x v="0"/>
    <x v="5"/>
    <s v="62-304.520 (4), F.A.C."/>
    <x v="5"/>
    <x v="5"/>
    <x v="2"/>
    <x v="33"/>
    <s v="Hardwood Conifer Mixed"/>
    <n v="4340"/>
    <x v="1"/>
    <s v="FDOT District 5              City of Titusville                              Brevard County"/>
    <x v="3"/>
    <x v="1"/>
    <m/>
    <m/>
    <n v="0"/>
    <n v="1"/>
    <n v="66"/>
    <n v="4.2181679206360245"/>
    <n v="27.08698532347832"/>
    <n v="3.4700610809964938"/>
    <n v="12227.397171620687"/>
    <n v="27.08698532347832"/>
    <n v="3.470058013311788"/>
    <n v="12227.397171620687"/>
    <n v="27.08698532347832"/>
    <n v="3.470058013311788"/>
  </r>
  <r>
    <n v="5608"/>
    <x v="2"/>
    <x v="0"/>
    <x v="5"/>
    <s v="62-304.520 (4), F.A.C."/>
    <x v="5"/>
    <x v="5"/>
    <x v="2"/>
    <x v="40"/>
    <s v="Bays and estuaries"/>
    <n v="5400"/>
    <x v="1"/>
    <s v="FDOT District 5              City of Titusville                              Brevard County"/>
    <x v="3"/>
    <x v="1"/>
    <m/>
    <m/>
    <n v="0"/>
    <n v="1"/>
    <n v="1"/>
    <n v="4.5899790837839599E-3"/>
    <n v="0"/>
    <n v="0"/>
    <n v="0"/>
    <n v="0"/>
    <n v="0"/>
    <n v="0"/>
    <n v="0"/>
    <n v="0"/>
  </r>
  <r>
    <n v="5609"/>
    <x v="2"/>
    <x v="0"/>
    <x v="5"/>
    <s v="62-304.520 (4), F.A.C."/>
    <x v="5"/>
    <x v="5"/>
    <x v="2"/>
    <x v="23"/>
    <s v="Mangrove swamp"/>
    <n v="6120"/>
    <x v="1"/>
    <s v="FDOT District 5              City of Titusville                              Brevard County"/>
    <x v="3"/>
    <x v="1"/>
    <m/>
    <m/>
    <n v="0"/>
    <n v="1"/>
    <n v="3"/>
    <n v="4.0838477451082954E-2"/>
    <n v="0.25886554194678951"/>
    <n v="3.2358006860916139E-2"/>
    <n v="113.68380261349719"/>
    <n v="0.25886554194678951"/>
    <n v="3.235797825503272E-2"/>
    <n v="113.68380261349719"/>
    <n v="0.25886554194678951"/>
    <n v="3.235797825503272E-2"/>
  </r>
  <r>
    <n v="5610"/>
    <x v="2"/>
    <x v="0"/>
    <x v="5"/>
    <s v="62-304.520 (4), F.A.C."/>
    <x v="5"/>
    <x v="5"/>
    <x v="2"/>
    <x v="45"/>
    <s v="Mixed wetland hardwoods"/>
    <n v="6170"/>
    <x v="1"/>
    <s v="FDOT District 5                                            Brevard County"/>
    <x v="3"/>
    <x v="1"/>
    <m/>
    <m/>
    <n v="0"/>
    <n v="1"/>
    <n v="4"/>
    <n v="0.25488708409333005"/>
    <n v="1.9796087710492467"/>
    <n v="0.23842199816507348"/>
    <n v="816.94107717296765"/>
    <n v="1.9796087710492467"/>
    <n v="0.23842178738967168"/>
    <n v="816.94107717296765"/>
    <n v="1.9796087710492467"/>
    <n v="0.23842178738967168"/>
  </r>
  <r>
    <n v="5611"/>
    <x v="2"/>
    <x v="0"/>
    <x v="5"/>
    <s v="62-304.520 (4), F.A.C."/>
    <x v="5"/>
    <x v="5"/>
    <x v="2"/>
    <x v="45"/>
    <s v="Mixed wetland hardwoods"/>
    <n v="6170"/>
    <x v="1"/>
    <s v="FDOT District 5              City of Titusville                              Brevard County"/>
    <x v="3"/>
    <x v="1"/>
    <m/>
    <m/>
    <n v="0"/>
    <n v="1"/>
    <n v="22"/>
    <n v="1.9022079657542954"/>
    <n v="13.67948868664535"/>
    <n v="1.6235777048676654"/>
    <n v="5668.5600843923949"/>
    <n v="13.67948868664535"/>
    <n v="1.6235762695544611"/>
    <n v="5668.5600843923949"/>
    <n v="13.67948868664535"/>
    <n v="1.6235762695544611"/>
  </r>
  <r>
    <n v="5612"/>
    <x v="2"/>
    <x v="0"/>
    <x v="5"/>
    <s v="62-304.520 (4), F.A.C."/>
    <x v="5"/>
    <x v="5"/>
    <x v="2"/>
    <x v="49"/>
    <s v="Hydric pine flatwoods"/>
    <n v="6250"/>
    <x v="1"/>
    <s v="FDOT District 5                                            Brevard County"/>
    <x v="3"/>
    <x v="1"/>
    <m/>
    <m/>
    <n v="0"/>
    <n v="1"/>
    <n v="9"/>
    <n v="0.12074306236183351"/>
    <n v="0.71936747806341794"/>
    <n v="8.5878555526337996E-2"/>
    <n v="318.73916771026427"/>
    <n v="0.71936747806341794"/>
    <n v="8.5878479605965077E-2"/>
    <n v="318.73916771026427"/>
    <n v="0.71936747806341794"/>
    <n v="8.5878479605965077E-2"/>
  </r>
  <r>
    <n v="5613"/>
    <x v="2"/>
    <x v="0"/>
    <x v="5"/>
    <s v="62-304.520 (4), F.A.C."/>
    <x v="5"/>
    <x v="5"/>
    <x v="2"/>
    <x v="49"/>
    <s v="Hydric pine flatwoods"/>
    <n v="6250"/>
    <x v="1"/>
    <s v="FDOT District 5              City of Titusville                              Brevard County"/>
    <x v="3"/>
    <x v="1"/>
    <m/>
    <m/>
    <n v="0"/>
    <n v="1"/>
    <n v="6"/>
    <n v="9.2552524627306162E-2"/>
    <n v="0.76075016566682252"/>
    <n v="0.10031682949771739"/>
    <n v="347.87396042096628"/>
    <n v="0.76075016566682252"/>
    <n v="0.10031674081328344"/>
    <n v="347.87396042096628"/>
    <n v="0.76075016566682252"/>
    <n v="0.10031674081328344"/>
  </r>
  <r>
    <n v="5614"/>
    <x v="2"/>
    <x v="0"/>
    <x v="5"/>
    <s v="62-304.520 (4), F.A.C."/>
    <x v="5"/>
    <x v="5"/>
    <x v="2"/>
    <x v="50"/>
    <s v="Wetland Forested Mixed"/>
    <n v="6300"/>
    <x v="1"/>
    <s v="FDOT District 5              City of Titusville                              Brevard County"/>
    <x v="3"/>
    <x v="1"/>
    <m/>
    <m/>
    <n v="0"/>
    <n v="1"/>
    <n v="4"/>
    <n v="0.21812728358703162"/>
    <n v="1.3560023642840382"/>
    <n v="0.14464501098344251"/>
    <n v="547.4649872393851"/>
    <n v="1.3560023642840382"/>
    <n v="0.14464488311097082"/>
    <n v="547.4649872393851"/>
    <n v="1.3560023642840382"/>
    <n v="0.14464488311097082"/>
  </r>
  <r>
    <n v="5615"/>
    <x v="2"/>
    <x v="0"/>
    <x v="5"/>
    <s v="62-304.520 (4), F.A.C."/>
    <x v="5"/>
    <x v="5"/>
    <x v="2"/>
    <x v="53"/>
    <s v="Wet prairies"/>
    <n v="6430"/>
    <x v="1"/>
    <s v="FDOT District 5              City of Titusville                              Brevard County"/>
    <x v="3"/>
    <x v="1"/>
    <m/>
    <m/>
    <n v="0"/>
    <n v="1"/>
    <n v="7"/>
    <n v="0.35473045677394116"/>
    <n v="1.9407973679539814"/>
    <n v="0.20490087302678872"/>
    <n v="934.52820187506904"/>
    <n v="1.9407973679539814"/>
    <n v="0.20490069188551818"/>
    <n v="934.52820187506904"/>
    <n v="1.9407973679539814"/>
    <n v="0.20490069188551818"/>
  </r>
  <r>
    <n v="5616"/>
    <x v="2"/>
    <x v="0"/>
    <x v="5"/>
    <s v="62-304.520 (4), F.A.C."/>
    <x v="5"/>
    <x v="5"/>
    <x v="2"/>
    <x v="55"/>
    <s v="Mixed scrub-shrub wetland"/>
    <n v="6460"/>
    <x v="1"/>
    <s v="FDOT District 5              City of Titusville                              Brevard County"/>
    <x v="3"/>
    <x v="1"/>
    <m/>
    <m/>
    <n v="0"/>
    <n v="1"/>
    <n v="16"/>
    <n v="0.4563946359859079"/>
    <n v="3.0876467363195501"/>
    <n v="0.33546350799947033"/>
    <n v="1257.0169243970265"/>
    <n v="3.0876467363195501"/>
    <n v="0.33546321143515972"/>
    <n v="1257.0169243970265"/>
    <n v="3.0876467363195501"/>
    <n v="0.33546321143515972"/>
  </r>
  <r>
    <n v="5617"/>
    <x v="2"/>
    <x v="0"/>
    <x v="5"/>
    <s v="62-304.520 (4), F.A.C."/>
    <x v="5"/>
    <x v="5"/>
    <x v="2"/>
    <x v="19"/>
    <s v="Railroads"/>
    <n v="8120"/>
    <x v="0"/>
    <s v="FDOT District 5              City of Titusville                              Brevard County"/>
    <x v="3"/>
    <x v="1"/>
    <m/>
    <m/>
    <n v="0"/>
    <n v="1"/>
    <n v="2"/>
    <n v="8.4110034720629098E-2"/>
    <n v="0.72548535093108002"/>
    <n v="9.6648822684695657E-2"/>
    <n v="307.88314744540958"/>
    <n v="0.72548535093108002"/>
    <n v="9.6648737242938418E-2"/>
    <n v="307.88314744540958"/>
    <n v="0.72548535093108002"/>
    <n v="9.6648737242938418E-2"/>
  </r>
  <r>
    <n v="5618"/>
    <x v="2"/>
    <x v="0"/>
    <x v="5"/>
    <s v="62-304.520 (4), F.A.C."/>
    <x v="5"/>
    <x v="5"/>
    <x v="2"/>
    <x v="20"/>
    <s v="Roads and Highways"/>
    <n v="8140"/>
    <x v="0"/>
    <s v="FDOT District 5                                            Brevard County"/>
    <x v="3"/>
    <x v="1"/>
    <m/>
    <m/>
    <n v="0"/>
    <n v="1"/>
    <n v="91"/>
    <n v="25.355320635994115"/>
    <n v="214.27476810251207"/>
    <n v="27.639352343241747"/>
    <n v="92619.810214992845"/>
    <n v="214.27476810251207"/>
    <n v="27.639327908853879"/>
    <n v="92619.810214992845"/>
    <n v="214.27476810251207"/>
    <n v="27.639327908853879"/>
  </r>
  <r>
    <n v="5619"/>
    <x v="2"/>
    <x v="0"/>
    <x v="5"/>
    <s v="62-304.520 (4), F.A.C."/>
    <x v="5"/>
    <x v="5"/>
    <x v="2"/>
    <x v="20"/>
    <s v="Roads and Highways"/>
    <n v="8140"/>
    <x v="0"/>
    <s v="FDOT District 5              City of Titusville                              Brevard County"/>
    <x v="3"/>
    <x v="1"/>
    <m/>
    <m/>
    <n v="0"/>
    <n v="1"/>
    <n v="477"/>
    <n v="93.406713252480429"/>
    <n v="829.58903145683075"/>
    <n v="109.47535567884414"/>
    <n v="339332.90894495742"/>
    <n v="829.58903145683075"/>
    <n v="109.47525889787502"/>
    <n v="339332.90894495742"/>
    <n v="829.58903145683075"/>
    <n v="109.47525889787502"/>
  </r>
  <r>
    <n v="5620"/>
    <x v="2"/>
    <x v="0"/>
    <x v="5"/>
    <s v="62-304.520 (4), F.A.C."/>
    <x v="5"/>
    <x v="5"/>
    <x v="2"/>
    <x v="96"/>
    <s v="Auto parking facilities - when not directly related to other land uses"/>
    <n v="8180"/>
    <x v="0"/>
    <s v="FDOT District 5              City of Titusville                              Brevard County"/>
    <x v="3"/>
    <x v="1"/>
    <m/>
    <m/>
    <n v="0"/>
    <n v="1"/>
    <n v="8"/>
    <n v="3.6776699084788561E-2"/>
    <n v="0.33589031097864946"/>
    <n v="4.4869300901103838E-2"/>
    <n v="144.0810552461019"/>
    <n v="0.33589031097864946"/>
    <n v="4.4869261234693189E-2"/>
    <n v="144.0810552461019"/>
    <n v="0.33589031097864946"/>
    <n v="4.4869261234693189E-2"/>
  </r>
  <r>
    <n v="5621"/>
    <x v="2"/>
    <x v="0"/>
    <x v="5"/>
    <s v="62-304.520 (4), F.A.C."/>
    <x v="5"/>
    <x v="5"/>
    <x v="2"/>
    <x v="86"/>
    <s v="Communication Facilities"/>
    <n v="8220"/>
    <x v="0"/>
    <s v="FDOT District 5              City of Titusville                              Brevard County"/>
    <x v="3"/>
    <x v="1"/>
    <m/>
    <m/>
    <n v="0"/>
    <n v="1"/>
    <n v="2"/>
    <n v="9.0020686327526399E-6"/>
    <n v="9.5372373086466161E-5"/>
    <n v="1.2869269523201385E-5"/>
    <n v="3.5972068165394611E-2"/>
    <n v="9.5372373086466161E-5"/>
    <n v="1.2869258146208211E-5"/>
    <n v="3.5972068165394611E-2"/>
    <n v="9.5372373086466161E-5"/>
    <n v="1.2869258146208211E-5"/>
  </r>
  <r>
    <n v="5622"/>
    <x v="2"/>
    <x v="0"/>
    <x v="5"/>
    <s v="62-304.520 (4), F.A.C."/>
    <x v="5"/>
    <x v="5"/>
    <x v="3"/>
    <x v="14"/>
    <s v="Governmental"/>
    <n v="1750"/>
    <x v="0"/>
    <s v="Kennedy Space Center                                   Brevard County"/>
    <x v="1"/>
    <x v="1"/>
    <m/>
    <m/>
    <n v="0"/>
    <n v="1"/>
    <n v="2979"/>
    <n v="1236.4190930931511"/>
    <n v="9123.1041592143993"/>
    <n v="1191.0485780745485"/>
    <n v="4091067.2265056483"/>
    <n v="9123.1041592143993"/>
    <n v="1191.047525135876"/>
    <n v="4091067.2265056483"/>
    <n v="9123.1041592143993"/>
    <n v="1191.047525135876"/>
  </r>
  <r>
    <n v="5623"/>
    <x v="2"/>
    <x v="0"/>
    <x v="5"/>
    <s v="62-304.520 (4), F.A.C."/>
    <x v="5"/>
    <x v="5"/>
    <x v="3"/>
    <x v="14"/>
    <s v="Governmental"/>
    <n v="1750"/>
    <x v="0"/>
    <s v="Kennedy Space Center                                   Brevard County"/>
    <x v="1"/>
    <x v="1"/>
    <m/>
    <s v="looks like part of a roadway or access ROW; assign to KSC"/>
    <n v="0"/>
    <n v="1"/>
    <n v="1"/>
    <n v="1.51352224641237E-8"/>
    <n v="1.2476010165819154E-7"/>
    <n v="1.6372895511469807E-8"/>
    <n v="5.5337195584781514E-5"/>
    <n v="1.2476010165819154E-7"/>
    <n v="1.63728810371191E-8"/>
    <n v="5.5337195584781514E-5"/>
    <n v="1.2476010165819154E-7"/>
    <n v="1.63728810371191E-8"/>
  </r>
  <r>
    <n v="5624"/>
    <x v="2"/>
    <x v="0"/>
    <x v="5"/>
    <s v="62-304.520 (4), F.A.C."/>
    <x v="5"/>
    <x v="5"/>
    <x v="3"/>
    <x v="85"/>
    <s v="Marinas and Fish Camps"/>
    <n v="1840"/>
    <x v="0"/>
    <s v="Kennedy Space Center                                   Brevard County"/>
    <x v="1"/>
    <x v="1"/>
    <m/>
    <m/>
    <n v="0"/>
    <n v="1"/>
    <n v="4"/>
    <n v="0.79831666517144961"/>
    <n v="6.0857489610119337"/>
    <n v="0.74928644388007271"/>
    <n v="2838.3612673106372"/>
    <n v="6.0857489610119337"/>
    <n v="0.74928578147831315"/>
    <n v="2838.3612673106372"/>
    <n v="6.0857489610119337"/>
    <n v="0.74928578147831315"/>
  </r>
  <r>
    <n v="5625"/>
    <x v="2"/>
    <x v="0"/>
    <x v="5"/>
    <s v="62-304.520 (4), F.A.C."/>
    <x v="5"/>
    <x v="5"/>
    <x v="3"/>
    <x v="85"/>
    <s v="Marinas and Fish Camps"/>
    <n v="1840"/>
    <x v="0"/>
    <s v="Kennedy Space Center     City of Titusville                              Brevard County"/>
    <x v="1"/>
    <x v="1"/>
    <m/>
    <m/>
    <n v="0"/>
    <n v="1"/>
    <n v="1"/>
    <n v="4.1749584399449098E-2"/>
    <n v="0.31928598319610635"/>
    <n v="4.0119326563974496E-2"/>
    <n v="151.19457129789953"/>
    <n v="0.31928598319610635"/>
    <n v="4.0119291096747299E-2"/>
    <n v="151.19457129789953"/>
    <n v="0.31928598319610635"/>
    <n v="4.0119291096747299E-2"/>
  </r>
  <r>
    <n v="5626"/>
    <x v="2"/>
    <x v="0"/>
    <x v="5"/>
    <s v="62-304.520 (4), F.A.C."/>
    <x v="5"/>
    <x v="5"/>
    <x v="3"/>
    <x v="93"/>
    <s v="Rural land in transition without positive indicators of intended activity"/>
    <n v="7410"/>
    <x v="0"/>
    <s v="Kennedy Space Center                                   Brevard County"/>
    <x v="1"/>
    <x v="1"/>
    <m/>
    <m/>
    <n v="0"/>
    <n v="1"/>
    <n v="80"/>
    <n v="20.993654364685497"/>
    <n v="27.255111035612007"/>
    <n v="1.8607386099377439"/>
    <n v="23092.045000408678"/>
    <n v="27.255111035612007"/>
    <n v="1.8607369649639969"/>
    <n v="23092.045000408678"/>
    <n v="27.255111035612007"/>
    <n v="1.8607369649639969"/>
  </r>
  <r>
    <n v="5627"/>
    <x v="2"/>
    <x v="0"/>
    <x v="5"/>
    <s v="62-304.520 (4), F.A.C."/>
    <x v="5"/>
    <x v="5"/>
    <x v="3"/>
    <x v="18"/>
    <s v="Spoil areas"/>
    <n v="7430"/>
    <x v="0"/>
    <s v="Kennedy Space Center                                   Brevard County"/>
    <x v="1"/>
    <x v="1"/>
    <m/>
    <m/>
    <n v="0"/>
    <n v="1"/>
    <n v="1767"/>
    <n v="240.08434870226546"/>
    <n v="783.61752771478803"/>
    <n v="85.788205653585436"/>
    <n v="355684.7996757151"/>
    <n v="783.61752771478803"/>
    <n v="85.788129813085675"/>
    <n v="355684.7996757151"/>
    <n v="783.61752771478803"/>
    <n v="85.788129813085675"/>
  </r>
  <r>
    <n v="5628"/>
    <x v="2"/>
    <x v="0"/>
    <x v="5"/>
    <s v="62-304.520 (4), F.A.C."/>
    <x v="5"/>
    <x v="5"/>
    <x v="3"/>
    <x v="18"/>
    <s v="Spoil areas"/>
    <n v="7430"/>
    <x v="0"/>
    <s v="Kennedy Space Center                                   Brevard County"/>
    <x v="1"/>
    <x v="1"/>
    <m/>
    <s v="Delete"/>
    <n v="0"/>
    <n v="1"/>
    <n v="31"/>
    <n v="1.6489573624022091E-3"/>
    <n v="3.4211042383351961E-3"/>
    <n v="3.8364486960060782E-4"/>
    <n v="1.5977621286823476"/>
    <n v="3.4211042383351961E-3"/>
    <n v="3.8364453044187997E-4"/>
    <n v="1.5977621286823476"/>
    <n v="3.4211042383351961E-3"/>
    <n v="3.8364453044187997E-4"/>
  </r>
  <r>
    <n v="5629"/>
    <x v="2"/>
    <x v="0"/>
    <x v="5"/>
    <s v="62-304.520 (4), F.A.C."/>
    <x v="5"/>
    <x v="5"/>
    <x v="3"/>
    <x v="18"/>
    <s v="Spoil areas"/>
    <n v="7430"/>
    <x v="0"/>
    <s v="Kennedy Space Center                                   Brevard County"/>
    <x v="1"/>
    <x v="1"/>
    <m/>
    <s v="looks like part of a roadway or access ROW; assign to KSC"/>
    <n v="0"/>
    <n v="1"/>
    <n v="63"/>
    <n v="4.3774745899074815E-3"/>
    <n v="1.462172802788091E-2"/>
    <n v="1.2784549471424309E-3"/>
    <n v="5.7121038211002189"/>
    <n v="1.462172802788091E-2"/>
    <n v="1.2784538169327299E-3"/>
    <n v="5.7121038211002189"/>
    <n v="1.462172802788091E-2"/>
    <n v="1.2784538169327299E-3"/>
  </r>
  <r>
    <n v="5630"/>
    <x v="2"/>
    <x v="0"/>
    <x v="5"/>
    <s v="62-304.520 (4), F.A.C."/>
    <x v="5"/>
    <x v="5"/>
    <x v="3"/>
    <x v="19"/>
    <s v="Railroads"/>
    <n v="8120"/>
    <x v="0"/>
    <s v="Kennedy Space Center                                   Brevard County"/>
    <x v="1"/>
    <x v="1"/>
    <m/>
    <m/>
    <n v="0"/>
    <n v="1"/>
    <n v="2"/>
    <n v="3.82233176413024E-2"/>
    <n v="5.9759491957505691E-2"/>
    <n v="5.731802934359263E-3"/>
    <n v="23.428467379558803"/>
    <n v="5.9759491957505691E-2"/>
    <n v="5.7317978671965406E-3"/>
    <n v="23.428467379558803"/>
    <n v="5.9759491957505691E-2"/>
    <n v="5.7317978671965406E-3"/>
  </r>
  <r>
    <n v="5631"/>
    <x v="2"/>
    <x v="0"/>
    <x v="5"/>
    <s v="62-304.520 (4), F.A.C."/>
    <x v="5"/>
    <x v="5"/>
    <x v="3"/>
    <x v="20"/>
    <s v="Roads and Highways"/>
    <n v="8140"/>
    <x v="0"/>
    <s v="Kennedy Space Center                                   Brevard County"/>
    <x v="1"/>
    <x v="1"/>
    <m/>
    <m/>
    <n v="0"/>
    <n v="1"/>
    <n v="1547"/>
    <n v="397.51074503326436"/>
    <n v="2835.5987615849976"/>
    <n v="360.88306318715729"/>
    <n v="1200789.1536075601"/>
    <n v="2835.5987615849976"/>
    <n v="360.88274415085505"/>
    <n v="1200789.1536075601"/>
    <n v="2835.5987615849976"/>
    <n v="360.88274415085505"/>
  </r>
  <r>
    <n v="5632"/>
    <x v="2"/>
    <x v="0"/>
    <x v="5"/>
    <s v="62-304.520 (4), F.A.C."/>
    <x v="5"/>
    <x v="5"/>
    <x v="3"/>
    <x v="20"/>
    <s v="Roads and Highways"/>
    <n v="8140"/>
    <x v="0"/>
    <s v="Kennedy Space Center                                   Brevard County"/>
    <x v="1"/>
    <x v="1"/>
    <m/>
    <s v="looks like part of a roadway or access ROW; assign to KSC"/>
    <n v="0"/>
    <n v="1"/>
    <n v="52"/>
    <n v="2.10543166201592E-3"/>
    <n v="1.3848396197693711E-2"/>
    <n v="1.783535015987844E-3"/>
    <n v="6.1528252252336335"/>
    <n v="1.3848396197693711E-2"/>
    <n v="1.7835334392654232E-3"/>
    <n v="6.1528252252336335"/>
    <n v="1.3848396197693711E-2"/>
    <n v="1.7835334392654232E-3"/>
  </r>
  <r>
    <n v="5633"/>
    <x v="2"/>
    <x v="0"/>
    <x v="5"/>
    <s v="62-304.520 (4), F.A.C."/>
    <x v="5"/>
    <x v="5"/>
    <x v="4"/>
    <x v="26"/>
    <s v="Herbaceous Dry Prairie"/>
    <n v="3100"/>
    <x v="1"/>
    <s v="Brevard County"/>
    <x v="0"/>
    <x v="1"/>
    <m/>
    <m/>
    <n v="0"/>
    <n v="1"/>
    <n v="232"/>
    <n v="19.248801748621695"/>
    <n v="72.850243902016473"/>
    <n v="7.7369833100996086"/>
    <n v="30495.991270160201"/>
    <n v="72.850243902016473"/>
    <n v="7.7369764702703341"/>
    <n v="30495.991270160201"/>
    <m/>
    <m/>
  </r>
  <r>
    <n v="5634"/>
    <x v="2"/>
    <x v="0"/>
    <x v="5"/>
    <s v="62-304.520 (4), F.A.C."/>
    <x v="5"/>
    <x v="5"/>
    <x v="4"/>
    <x v="26"/>
    <s v="Herbaceous Dry Prairie"/>
    <n v="3100"/>
    <x v="1"/>
    <s v="City of Titusville                              Brevard County"/>
    <x v="38"/>
    <x v="1"/>
    <m/>
    <m/>
    <n v="0"/>
    <n v="1"/>
    <n v="152"/>
    <n v="32.268753053779847"/>
    <n v="187.75069113326214"/>
    <n v="23.951102447183832"/>
    <n v="81404.995368464428"/>
    <n v="187.75069113326214"/>
    <n v="23.951081273369049"/>
    <n v="81404.995368464428"/>
    <m/>
    <m/>
  </r>
  <r>
    <n v="5635"/>
    <x v="2"/>
    <x v="0"/>
    <x v="5"/>
    <s v="62-304.520 (4), F.A.C."/>
    <x v="5"/>
    <x v="5"/>
    <x v="4"/>
    <x v="26"/>
    <s v="Herbaceous Dry Prairie"/>
    <n v="3100"/>
    <x v="1"/>
    <s v="Kennedy Space Center                                   Brevard County"/>
    <x v="1"/>
    <x v="1"/>
    <m/>
    <m/>
    <n v="0"/>
    <n v="1"/>
    <n v="1761"/>
    <n v="290.99864833995269"/>
    <n v="1423.1662284932131"/>
    <n v="152.55136000523831"/>
    <n v="590759.16569206456"/>
    <n v="1423.1662284932131"/>
    <n v="152.55122514321079"/>
    <n v="590759.16569206456"/>
    <m/>
    <m/>
  </r>
  <r>
    <n v="5636"/>
    <x v="2"/>
    <x v="0"/>
    <x v="5"/>
    <s v="62-304.520 (4), F.A.C."/>
    <x v="5"/>
    <x v="5"/>
    <x v="4"/>
    <x v="27"/>
    <s v="Shrub and Brushland"/>
    <n v="3200"/>
    <x v="1"/>
    <s v="Brevard County"/>
    <x v="0"/>
    <x v="1"/>
    <m/>
    <m/>
    <n v="0"/>
    <n v="1"/>
    <n v="231"/>
    <n v="28.914722306438954"/>
    <n v="99.400477261678702"/>
    <n v="12.22343064360664"/>
    <n v="46188.377772056119"/>
    <n v="99.400477261678702"/>
    <n v="12.223419837563075"/>
    <n v="46188.377772056119"/>
    <m/>
    <m/>
  </r>
  <r>
    <n v="5637"/>
    <x v="2"/>
    <x v="0"/>
    <x v="5"/>
    <s v="62-304.520 (4), F.A.C."/>
    <x v="5"/>
    <x v="5"/>
    <x v="4"/>
    <x v="27"/>
    <s v="Shrub and Brushland"/>
    <n v="3200"/>
    <x v="1"/>
    <s v="City of Titusville                              Brevard County"/>
    <x v="38"/>
    <x v="1"/>
    <m/>
    <m/>
    <n v="0"/>
    <n v="1"/>
    <n v="796"/>
    <n v="331.48772547494423"/>
    <n v="1212.3314036035529"/>
    <n v="154.22237960456314"/>
    <n v="590555.6968597552"/>
    <n v="1212.3314036035529"/>
    <n v="154.22224326528172"/>
    <n v="590555.6968597552"/>
    <m/>
    <m/>
  </r>
  <r>
    <n v="5638"/>
    <x v="2"/>
    <x v="0"/>
    <x v="5"/>
    <s v="62-304.520 (4), F.A.C."/>
    <x v="5"/>
    <x v="5"/>
    <x v="4"/>
    <x v="27"/>
    <s v="Shrub and Brushland"/>
    <n v="3200"/>
    <x v="1"/>
    <s v="Kennedy Space Center                                   Brevard County"/>
    <x v="1"/>
    <x v="1"/>
    <m/>
    <m/>
    <n v="0"/>
    <n v="1"/>
    <n v="19052"/>
    <n v="7586.5992331085299"/>
    <n v="22183.670419024427"/>
    <n v="2391.3696152888356"/>
    <n v="9784670.7906563226"/>
    <n v="22183.670419024427"/>
    <n v="2391.3675012142194"/>
    <n v="9784670.7906563226"/>
    <m/>
    <m/>
  </r>
  <r>
    <n v="5639"/>
    <x v="2"/>
    <x v="0"/>
    <x v="5"/>
    <s v="62-304.520 (4), F.A.C."/>
    <x v="5"/>
    <x v="5"/>
    <x v="4"/>
    <x v="27"/>
    <s v="Shrub and Brushland"/>
    <n v="3200"/>
    <x v="1"/>
    <s v="Kennedy Space Center                                   Brevard County"/>
    <x v="1"/>
    <x v="1"/>
    <m/>
    <s v="looks like part of a roadway or access ROW; assign to KSC"/>
    <n v="0"/>
    <n v="1"/>
    <n v="9"/>
    <n v="3.1796280980166922E-4"/>
    <n v="2.3704824083989259E-3"/>
    <n v="3.0829882066372121E-4"/>
    <n v="1.056416128817198"/>
    <n v="2.3704824083989259E-3"/>
    <n v="3.0829854811417903E-4"/>
    <n v="1.056416128817198"/>
    <m/>
    <m/>
  </r>
  <r>
    <n v="5640"/>
    <x v="2"/>
    <x v="0"/>
    <x v="5"/>
    <s v="62-304.520 (4), F.A.C."/>
    <x v="5"/>
    <x v="5"/>
    <x v="4"/>
    <x v="27"/>
    <s v="Shrub and Brushland"/>
    <n v="3200"/>
    <x v="1"/>
    <s v="Kennedy Space Center     City of Titusville                              Brevard County"/>
    <x v="1"/>
    <x v="1"/>
    <m/>
    <m/>
    <n v="0"/>
    <n v="1"/>
    <n v="2"/>
    <n v="4.1810655872227799E-2"/>
    <n v="0.11320932216046634"/>
    <n v="1.5453097586155484E-2"/>
    <n v="57.652081755513848"/>
    <n v="0.11320932216046634"/>
    <n v="1.5453083924946064E-2"/>
    <n v="57.652081755513848"/>
    <m/>
    <m/>
  </r>
  <r>
    <n v="5641"/>
    <x v="2"/>
    <x v="0"/>
    <x v="5"/>
    <s v="62-304.520 (4), F.A.C."/>
    <x v="5"/>
    <x v="5"/>
    <x v="4"/>
    <x v="4"/>
    <s v="Mixed Rangeland"/>
    <n v="3000"/>
    <x v="0"/>
    <s v="Brevard County"/>
    <x v="0"/>
    <x v="1"/>
    <s v="Not Ag"/>
    <m/>
    <n v="0"/>
    <n v="1"/>
    <n v="19"/>
    <n v="1.648378353022423"/>
    <n v="5.8475987104027016"/>
    <n v="0.65329933343200219"/>
    <n v="2482.2101118961182"/>
    <n v="5.8475987104027016"/>
    <n v="0.65329875588701747"/>
    <n v="2482.2101118961182"/>
    <m/>
    <m/>
  </r>
  <r>
    <n v="5642"/>
    <x v="2"/>
    <x v="0"/>
    <x v="5"/>
    <s v="62-304.520 (4), F.A.C."/>
    <x v="5"/>
    <x v="5"/>
    <x v="4"/>
    <x v="4"/>
    <s v="Mixed Rangeland"/>
    <n v="3000"/>
    <x v="0"/>
    <s v="Kennedy Space Center                                   Brevard County"/>
    <x v="1"/>
    <x v="1"/>
    <s v="Not Ag"/>
    <m/>
    <n v="0"/>
    <n v="1"/>
    <n v="423"/>
    <n v="142.94355030323121"/>
    <n v="817.74961174957673"/>
    <n v="85.358400723653844"/>
    <n v="331506.16494819644"/>
    <n v="817.74961174957673"/>
    <n v="85.358325263120562"/>
    <n v="331506.16494819644"/>
    <m/>
    <m/>
  </r>
  <r>
    <n v="5643"/>
    <x v="2"/>
    <x v="0"/>
    <x v="5"/>
    <s v="62-304.520 (4), F.A.C."/>
    <x v="5"/>
    <x v="5"/>
    <x v="4"/>
    <x v="28"/>
    <s v="Pine flatwoods"/>
    <n v="4110"/>
    <x v="1"/>
    <s v="Brevard County"/>
    <x v="0"/>
    <x v="1"/>
    <m/>
    <m/>
    <n v="0"/>
    <n v="1"/>
    <n v="17"/>
    <n v="0.76781280805280505"/>
    <n v="4.1964277440546303"/>
    <n v="0.36549206113366584"/>
    <n v="1770.1957354055801"/>
    <n v="4.1964277440546303"/>
    <n v="0.36549173802280988"/>
    <n v="1770.1957354055801"/>
    <m/>
    <m/>
  </r>
  <r>
    <n v="5644"/>
    <x v="2"/>
    <x v="0"/>
    <x v="5"/>
    <s v="62-304.520 (4), F.A.C."/>
    <x v="5"/>
    <x v="5"/>
    <x v="4"/>
    <x v="28"/>
    <s v="Pine flatwoods"/>
    <n v="4110"/>
    <x v="1"/>
    <s v="City of Titusville                              Brevard County"/>
    <x v="38"/>
    <x v="1"/>
    <m/>
    <m/>
    <n v="0"/>
    <n v="1"/>
    <n v="661"/>
    <n v="227.14286110201601"/>
    <n v="1200.9754454734123"/>
    <n v="96.615309480418887"/>
    <n v="515670.02433627378"/>
    <n v="1200.9754454734123"/>
    <n v="96.615224068289336"/>
    <n v="515670.02433627378"/>
    <m/>
    <m/>
  </r>
  <r>
    <n v="5645"/>
    <x v="2"/>
    <x v="0"/>
    <x v="5"/>
    <s v="62-304.520 (4), F.A.C."/>
    <x v="5"/>
    <x v="5"/>
    <x v="4"/>
    <x v="28"/>
    <s v="Pine flatwoods"/>
    <n v="4110"/>
    <x v="1"/>
    <s v="Kennedy Space Center                                   Brevard County"/>
    <x v="1"/>
    <x v="1"/>
    <m/>
    <m/>
    <n v="0"/>
    <n v="1"/>
    <n v="617"/>
    <n v="189.76079759706488"/>
    <n v="798.64598451660265"/>
    <n v="47.642646437086064"/>
    <n v="332607.18452113832"/>
    <n v="798.64598451660265"/>
    <n v="47.642604318917499"/>
    <n v="332607.18452113832"/>
    <m/>
    <m/>
  </r>
  <r>
    <n v="5646"/>
    <x v="2"/>
    <x v="0"/>
    <x v="5"/>
    <s v="62-304.520 (4), F.A.C."/>
    <x v="5"/>
    <x v="5"/>
    <x v="4"/>
    <x v="112"/>
    <s v="Scrubby Pine flatwoods"/>
    <n v="4112"/>
    <x v="1"/>
    <s v="Brevard County"/>
    <x v="0"/>
    <x v="1"/>
    <m/>
    <m/>
    <n v="0"/>
    <n v="1"/>
    <n v="2"/>
    <n v="1.717244916691014E-3"/>
    <n v="8.9407779255216632E-3"/>
    <n v="1.2513757376230112E-3"/>
    <n v="4.4768043281486509"/>
    <n v="8.9407779255216632E-3"/>
    <n v="1.2513746313525089E-3"/>
    <n v="4.4768043281486509"/>
    <m/>
    <m/>
  </r>
  <r>
    <n v="5647"/>
    <x v="2"/>
    <x v="0"/>
    <x v="5"/>
    <s v="62-304.520 (4), F.A.C."/>
    <x v="5"/>
    <x v="5"/>
    <x v="4"/>
    <x v="112"/>
    <s v="Scrubby Pine flatwoods"/>
    <n v="4112"/>
    <x v="1"/>
    <s v="City of Titusville                              Brevard County"/>
    <x v="38"/>
    <x v="1"/>
    <m/>
    <m/>
    <n v="0"/>
    <n v="1"/>
    <n v="8"/>
    <n v="1.9028901190429068"/>
    <n v="10.224309540111179"/>
    <n v="1.3894027448044131"/>
    <n v="4807.8367637028796"/>
    <n v="10.224309540111179"/>
    <n v="1.3894015165120446"/>
    <n v="4807.8367637028796"/>
    <m/>
    <m/>
  </r>
  <r>
    <n v="5648"/>
    <x v="2"/>
    <x v="0"/>
    <x v="5"/>
    <s v="62-304.520 (4), F.A.C."/>
    <x v="5"/>
    <x v="5"/>
    <x v="4"/>
    <x v="113"/>
    <s v="Longleaf pine - xeric oak"/>
    <n v="4120"/>
    <x v="1"/>
    <s v="Kennedy Space Center                                   Brevard County"/>
    <x v="1"/>
    <x v="1"/>
    <m/>
    <m/>
    <n v="0"/>
    <n v="1"/>
    <n v="15"/>
    <n v="3.6310713961342715"/>
    <n v="7.7105300193525261"/>
    <n v="9.6842532806618262"/>
    <n v="4246.9463928606037"/>
    <n v="7.7105300193525261"/>
    <n v="9.6842447193613364"/>
    <n v="4246.9463928606037"/>
    <m/>
    <m/>
  </r>
  <r>
    <n v="5649"/>
    <x v="2"/>
    <x v="0"/>
    <x v="5"/>
    <s v="62-304.520 (4), F.A.C."/>
    <x v="5"/>
    <x v="5"/>
    <x v="4"/>
    <x v="29"/>
    <s v="Upland Hardwood Forest"/>
    <n v="4200"/>
    <x v="1"/>
    <s v="Brevard County"/>
    <x v="0"/>
    <x v="1"/>
    <m/>
    <m/>
    <n v="0"/>
    <n v="1"/>
    <n v="113"/>
    <n v="2.2997290604324405"/>
    <n v="2.341533596171554"/>
    <n v="0.27859100681745869"/>
    <n v="1131.7592354147812"/>
    <n v="2.341533596171554"/>
    <n v="0.27859076053090931"/>
    <n v="1131.7592354147812"/>
    <m/>
    <m/>
  </r>
  <r>
    <n v="5650"/>
    <x v="2"/>
    <x v="0"/>
    <x v="5"/>
    <s v="62-304.520 (4), F.A.C."/>
    <x v="5"/>
    <x v="5"/>
    <x v="4"/>
    <x v="29"/>
    <s v="Upland Hardwood Forest"/>
    <n v="4200"/>
    <x v="1"/>
    <s v="City of Titusville                              Brevard County"/>
    <x v="38"/>
    <x v="1"/>
    <m/>
    <m/>
    <n v="0"/>
    <n v="1"/>
    <n v="43"/>
    <n v="12.80986569305847"/>
    <n v="68.996702811353032"/>
    <n v="8.6940724163147376"/>
    <n v="32196.556781257561"/>
    <n v="68.996702811353032"/>
    <n v="8.6940647303771232"/>
    <n v="32196.556781257561"/>
    <m/>
    <m/>
  </r>
  <r>
    <n v="5651"/>
    <x v="2"/>
    <x v="0"/>
    <x v="5"/>
    <s v="62-304.520 (4), F.A.C."/>
    <x v="5"/>
    <x v="5"/>
    <x v="4"/>
    <x v="29"/>
    <s v="Upland Hardwood Forest"/>
    <n v="4200"/>
    <x v="1"/>
    <s v="Kennedy Space Center                                   Brevard County"/>
    <x v="1"/>
    <x v="1"/>
    <m/>
    <m/>
    <n v="0"/>
    <n v="1"/>
    <n v="1700"/>
    <n v="603.06092348176401"/>
    <n v="2162.6309073477328"/>
    <n v="234.46799221878544"/>
    <n v="1042061.4733260158"/>
    <n v="2162.6309073477328"/>
    <n v="234.46778493889727"/>
    <n v="1042061.4733260158"/>
    <m/>
    <m/>
  </r>
  <r>
    <n v="5652"/>
    <x v="2"/>
    <x v="0"/>
    <x v="5"/>
    <s v="62-304.520 (4), F.A.C."/>
    <x v="5"/>
    <x v="5"/>
    <x v="4"/>
    <x v="31"/>
    <s v="Cabbage palm"/>
    <n v="4280"/>
    <x v="1"/>
    <s v="Brevard County"/>
    <x v="0"/>
    <x v="1"/>
    <m/>
    <m/>
    <n v="0"/>
    <n v="1"/>
    <n v="10"/>
    <n v="0.91874621831473957"/>
    <n v="2.426811574238771"/>
    <n v="3.0186082083315146E-2"/>
    <n v="929.47030159203382"/>
    <n v="2.426811574238771"/>
    <n v="3.0186055397507548E-2"/>
    <n v="929.47030159203382"/>
    <m/>
    <m/>
  </r>
  <r>
    <n v="5653"/>
    <x v="2"/>
    <x v="0"/>
    <x v="5"/>
    <s v="62-304.520 (4), F.A.C."/>
    <x v="5"/>
    <x v="5"/>
    <x v="4"/>
    <x v="31"/>
    <s v="Cabbage palm"/>
    <n v="4280"/>
    <x v="1"/>
    <s v="Kennedy Space Center                                   Brevard County"/>
    <x v="1"/>
    <x v="1"/>
    <m/>
    <m/>
    <n v="0"/>
    <n v="1"/>
    <n v="180"/>
    <n v="72.036217306595645"/>
    <n v="197.25409535366512"/>
    <n v="3.8605424162738946"/>
    <n v="75115.443919745958"/>
    <n v="197.25409535366512"/>
    <n v="3.8605390033867319"/>
    <n v="75115.443919745958"/>
    <m/>
    <m/>
  </r>
  <r>
    <n v="5654"/>
    <x v="2"/>
    <x v="0"/>
    <x v="5"/>
    <s v="62-304.520 (4), F.A.C."/>
    <x v="5"/>
    <x v="5"/>
    <x v="4"/>
    <x v="33"/>
    <s v="Hardwood Conifer Mixed"/>
    <n v="4340"/>
    <x v="1"/>
    <s v="Brevard County"/>
    <x v="0"/>
    <x v="1"/>
    <m/>
    <m/>
    <n v="0"/>
    <n v="1"/>
    <n v="258"/>
    <n v="53.021165760562475"/>
    <n v="157.66957880137409"/>
    <n v="15.685749372084921"/>
    <n v="72010.866961819804"/>
    <n v="157.66957880137409"/>
    <n v="15.685735505201237"/>
    <n v="72010.866961819804"/>
    <m/>
    <m/>
  </r>
  <r>
    <n v="5655"/>
    <x v="2"/>
    <x v="0"/>
    <x v="5"/>
    <s v="62-304.520 (4), F.A.C."/>
    <x v="5"/>
    <x v="5"/>
    <x v="4"/>
    <x v="33"/>
    <s v="Hardwood Conifer Mixed"/>
    <n v="4340"/>
    <x v="1"/>
    <s v="City of Titusville                              Brevard County"/>
    <x v="38"/>
    <x v="1"/>
    <m/>
    <m/>
    <n v="0"/>
    <n v="1"/>
    <n v="619"/>
    <n v="175.6144327398178"/>
    <n v="825.23075706227587"/>
    <n v="104.56507984397039"/>
    <n v="396516.38886358956"/>
    <n v="825.23075706227587"/>
    <n v="104.56498740389831"/>
    <n v="396516.38886358956"/>
    <m/>
    <m/>
  </r>
  <r>
    <n v="5656"/>
    <x v="2"/>
    <x v="0"/>
    <x v="5"/>
    <s v="62-304.520 (4), F.A.C."/>
    <x v="5"/>
    <x v="5"/>
    <x v="4"/>
    <x v="33"/>
    <s v="Hardwood Conifer Mixed"/>
    <n v="4340"/>
    <x v="1"/>
    <s v="Kennedy Space Center                                   Brevard County"/>
    <x v="1"/>
    <x v="1"/>
    <m/>
    <m/>
    <n v="0"/>
    <n v="1"/>
    <n v="2140"/>
    <n v="736.60057735038356"/>
    <n v="2126.0614948961779"/>
    <n v="191.07466658356472"/>
    <n v="989272.18511325493"/>
    <n v="2126.0614948961779"/>
    <n v="191.07449766526122"/>
    <n v="989272.18511325493"/>
    <m/>
    <m/>
  </r>
  <r>
    <n v="5657"/>
    <x v="2"/>
    <x v="0"/>
    <x v="5"/>
    <s v="62-304.520 (4), F.A.C."/>
    <x v="5"/>
    <x v="5"/>
    <x v="4"/>
    <x v="34"/>
    <s v="Australian pine"/>
    <n v="4370"/>
    <x v="1"/>
    <s v="Brevard County"/>
    <x v="0"/>
    <x v="1"/>
    <m/>
    <m/>
    <n v="0"/>
    <n v="1"/>
    <n v="1"/>
    <n v="2.74179486019571E-2"/>
    <n v="7.1766523948678523E-2"/>
    <n v="1.1261197823563612E-3"/>
    <n v="27.550017400531527"/>
    <n v="7.1766523948678523E-2"/>
    <n v="1.12611878681757E-3"/>
    <n v="27.550017400531527"/>
    <m/>
    <m/>
  </r>
  <r>
    <n v="5658"/>
    <x v="2"/>
    <x v="0"/>
    <x v="5"/>
    <s v="62-304.520 (4), F.A.C."/>
    <x v="5"/>
    <x v="5"/>
    <x v="4"/>
    <x v="34"/>
    <s v="Australian pine"/>
    <n v="4370"/>
    <x v="1"/>
    <s v="Kennedy Space Center                                   Brevard County"/>
    <x v="1"/>
    <x v="1"/>
    <m/>
    <m/>
    <n v="0"/>
    <n v="1"/>
    <n v="216"/>
    <n v="49.267124772283132"/>
    <n v="153.04029500849202"/>
    <n v="23.792324182935449"/>
    <n v="70431.155108048813"/>
    <n v="153.04029500849202"/>
    <n v="23.792303149487569"/>
    <n v="70431.155108048813"/>
    <m/>
    <m/>
  </r>
  <r>
    <n v="5659"/>
    <x v="2"/>
    <x v="0"/>
    <x v="5"/>
    <s v="62-304.520 (4), F.A.C."/>
    <x v="5"/>
    <x v="5"/>
    <x v="4"/>
    <x v="130"/>
    <s v="Coniferous pine"/>
    <n v="4410"/>
    <x v="1"/>
    <s v="Kennedy Space Center                                   Brevard County"/>
    <x v="1"/>
    <x v="1"/>
    <m/>
    <m/>
    <n v="0"/>
    <n v="1"/>
    <n v="61"/>
    <n v="23.746703404034374"/>
    <n v="39.017123336430167"/>
    <n v="8.5235094826979481"/>
    <n v="17974.585226745228"/>
    <n v="39.017123336430167"/>
    <n v="8.5235019475453839"/>
    <n v="17974.585226745228"/>
    <m/>
    <m/>
  </r>
  <r>
    <n v="5660"/>
    <x v="2"/>
    <x v="0"/>
    <x v="5"/>
    <s v="62-304.520 (4), F.A.C."/>
    <x v="5"/>
    <x v="5"/>
    <x v="4"/>
    <x v="35"/>
    <s v="Forest regeneration"/>
    <n v="4430"/>
    <x v="1"/>
    <s v="Kennedy Space Center                                   Brevard County"/>
    <x v="1"/>
    <x v="1"/>
    <m/>
    <m/>
    <n v="0"/>
    <n v="1"/>
    <n v="348"/>
    <n v="159.63715275821286"/>
    <n v="381.06169422591586"/>
    <n v="86.563620952276835"/>
    <n v="136381.90409058615"/>
    <n v="381.06169422591586"/>
    <n v="86.563544426276238"/>
    <n v="136381.90409058615"/>
    <m/>
    <m/>
  </r>
  <r>
    <n v="5661"/>
    <x v="2"/>
    <x v="0"/>
    <x v="5"/>
    <s v="62-304.520 (4), F.A.C."/>
    <x v="5"/>
    <x v="5"/>
    <x v="4"/>
    <x v="36"/>
    <s v="Streams and waterways"/>
    <n v="5100"/>
    <x v="1"/>
    <s v="Brevard County"/>
    <x v="0"/>
    <x v="1"/>
    <m/>
    <m/>
    <n v="0"/>
    <n v="1"/>
    <n v="3"/>
    <n v="1.504473445146759E-2"/>
    <n v="2.0799838735108593E-2"/>
    <n v="1.7683109846616707E-3"/>
    <n v="7.4250830617368022"/>
    <n v="2.0799838735108593E-2"/>
    <n v="1.7683094213979621E-3"/>
    <n v="7.4250830617368022"/>
    <m/>
    <m/>
  </r>
  <r>
    <n v="5662"/>
    <x v="2"/>
    <x v="0"/>
    <x v="5"/>
    <s v="62-304.520 (4), F.A.C."/>
    <x v="5"/>
    <x v="5"/>
    <x v="4"/>
    <x v="36"/>
    <s v="Streams and waterways"/>
    <n v="5100"/>
    <x v="1"/>
    <s v="Kennedy Space Center                                   Brevard County"/>
    <x v="1"/>
    <x v="1"/>
    <m/>
    <m/>
    <n v="0"/>
    <n v="1"/>
    <n v="1161"/>
    <n v="216.44196250057186"/>
    <n v="723.0145352312187"/>
    <n v="89.190928530366278"/>
    <n v="305234.03598897456"/>
    <n v="723.0145352312187"/>
    <n v="89.190849681711711"/>
    <n v="305234.03598897456"/>
    <m/>
    <m/>
  </r>
  <r>
    <n v="5663"/>
    <x v="2"/>
    <x v="0"/>
    <x v="5"/>
    <s v="62-304.520 (4), F.A.C."/>
    <x v="5"/>
    <x v="5"/>
    <x v="4"/>
    <x v="37"/>
    <s v="Lakes"/>
    <n v="5200"/>
    <x v="1"/>
    <s v="Kennedy Space Center                                   Brevard County"/>
    <x v="1"/>
    <x v="1"/>
    <m/>
    <m/>
    <n v="0"/>
    <n v="1"/>
    <n v="117"/>
    <n v="22.050265815889855"/>
    <n v="11.168930270212787"/>
    <n v="0.62073467595350218"/>
    <n v="30357.709787730615"/>
    <n v="11.168930270212787"/>
    <n v="0.6207341271970892"/>
    <n v="30357.709787730615"/>
    <m/>
    <m/>
  </r>
  <r>
    <n v="5664"/>
    <x v="2"/>
    <x v="0"/>
    <x v="5"/>
    <s v="62-304.520 (4), F.A.C."/>
    <x v="5"/>
    <x v="5"/>
    <x v="4"/>
    <x v="38"/>
    <s v="Marshy Lakes"/>
    <n v="5250"/>
    <x v="1"/>
    <s v="Kennedy Space Center                                   Brevard County"/>
    <x v="1"/>
    <x v="1"/>
    <m/>
    <m/>
    <n v="0"/>
    <n v="1"/>
    <n v="9"/>
    <n v="1.499204325788603"/>
    <n v="0.951478820225653"/>
    <n v="5.570250850062021E-2"/>
    <n v="1745.5971104526411"/>
    <n v="0.951478820225653"/>
    <n v="5.5702459257183617E-2"/>
    <n v="1745.5971104526411"/>
    <m/>
    <m/>
  </r>
  <r>
    <n v="5665"/>
    <x v="2"/>
    <x v="0"/>
    <x v="5"/>
    <s v="62-304.520 (4), F.A.C."/>
    <x v="5"/>
    <x v="5"/>
    <x v="4"/>
    <x v="39"/>
    <s v="Reservoirs"/>
    <n v="5300"/>
    <x v="1"/>
    <s v="City of Titusville                              Brevard County"/>
    <x v="38"/>
    <x v="1"/>
    <m/>
    <m/>
    <n v="0"/>
    <n v="1"/>
    <n v="219"/>
    <n v="39.847008873942031"/>
    <n v="55.960329271289567"/>
    <n v="8.6784074388016652"/>
    <n v="74060.39313398239"/>
    <n v="55.960329271289567"/>
    <n v="8.6783997667125767"/>
    <n v="74060.39313398239"/>
    <m/>
    <m/>
  </r>
  <r>
    <n v="5666"/>
    <x v="2"/>
    <x v="0"/>
    <x v="5"/>
    <s v="62-304.520 (4), F.A.C."/>
    <x v="5"/>
    <x v="5"/>
    <x v="4"/>
    <x v="39"/>
    <s v="Reservoirs"/>
    <n v="5300"/>
    <x v="1"/>
    <s v="Kennedy Space Center                                   Brevard County"/>
    <x v="1"/>
    <x v="1"/>
    <m/>
    <m/>
    <n v="0"/>
    <n v="1"/>
    <n v="539"/>
    <n v="150.92359179439808"/>
    <n v="33.49944502898925"/>
    <n v="2.1056115424632731"/>
    <n v="142300.10457101563"/>
    <n v="33.49944502898925"/>
    <n v="2.1056096810112188"/>
    <n v="142300.10457101563"/>
    <m/>
    <m/>
  </r>
  <r>
    <n v="5667"/>
    <x v="2"/>
    <x v="0"/>
    <x v="5"/>
    <s v="62-304.520 (4), F.A.C."/>
    <x v="5"/>
    <x v="5"/>
    <x v="4"/>
    <x v="40"/>
    <s v="Bays and estuaries"/>
    <n v="5400"/>
    <x v="1"/>
    <s v="Brevard County"/>
    <x v="0"/>
    <x v="1"/>
    <m/>
    <m/>
    <n v="0"/>
    <n v="1"/>
    <n v="27916"/>
    <n v="16183.251465371333"/>
    <n v="907.44020727566669"/>
    <n v="94.779660367372131"/>
    <n v="372716.9778299951"/>
    <n v="907.44020727566669"/>
    <n v="94.779576578035858"/>
    <n v="372716.9778299951"/>
    <m/>
    <m/>
  </r>
  <r>
    <n v="5668"/>
    <x v="2"/>
    <x v="0"/>
    <x v="5"/>
    <s v="62-304.520 (4), F.A.C."/>
    <x v="5"/>
    <x v="5"/>
    <x v="4"/>
    <x v="40"/>
    <s v="Bays and estuaries"/>
    <n v="5400"/>
    <x v="1"/>
    <s v="City of Titusville                              Brevard County"/>
    <x v="38"/>
    <x v="1"/>
    <m/>
    <m/>
    <n v="0"/>
    <n v="1"/>
    <n v="4617"/>
    <n v="2633.7220478412801"/>
    <n v="232.25220231401133"/>
    <n v="36.568147744619942"/>
    <n v="91849.145951356215"/>
    <n v="232.25220231401133"/>
    <n v="36.568115416789176"/>
    <n v="91849.145951356215"/>
    <m/>
    <m/>
  </r>
  <r>
    <n v="5669"/>
    <x v="2"/>
    <x v="0"/>
    <x v="5"/>
    <s v="62-304.520 (4), F.A.C."/>
    <x v="5"/>
    <x v="5"/>
    <x v="4"/>
    <x v="40"/>
    <s v="Bays and estuaries"/>
    <n v="5400"/>
    <x v="1"/>
    <s v="Kennedy Space Center                                   Brevard County"/>
    <x v="1"/>
    <x v="1"/>
    <m/>
    <m/>
    <n v="0"/>
    <n v="1"/>
    <n v="1270"/>
    <n v="16.963094073912124"/>
    <n v="42.347413548882905"/>
    <n v="4.2878452110053002"/>
    <n v="16963.764373655271"/>
    <n v="42.347413548882905"/>
    <n v="4.2878414203639039"/>
    <n v="16963.764373655271"/>
    <m/>
    <m/>
  </r>
  <r>
    <n v="5670"/>
    <x v="2"/>
    <x v="0"/>
    <x v="5"/>
    <s v="62-304.520 (4), F.A.C."/>
    <x v="5"/>
    <x v="5"/>
    <x v="4"/>
    <x v="40"/>
    <s v="Bays and estuaries"/>
    <n v="5400"/>
    <x v="1"/>
    <s v="Kennedy Space Center     City of Titusville                              Brevard County"/>
    <x v="1"/>
    <x v="1"/>
    <m/>
    <m/>
    <n v="0"/>
    <n v="1"/>
    <n v="1"/>
    <n v="4.9051136606721799E-4"/>
    <n v="6.3566219820475889E-5"/>
    <n v="8.5457504494210149E-6"/>
    <n v="3.2084934769074536E-2"/>
    <n v="6.3566219820475889E-5"/>
    <n v="8.5457428946064596E-6"/>
    <n v="3.2084934769074536E-2"/>
    <m/>
    <m/>
  </r>
  <r>
    <n v="5671"/>
    <x v="2"/>
    <x v="0"/>
    <x v="5"/>
    <s v="62-304.520 (4), F.A.C."/>
    <x v="5"/>
    <x v="5"/>
    <x v="4"/>
    <x v="43"/>
    <s v="Enclosed saltwater ponds within a salt marsh"/>
    <n v="5430"/>
    <x v="1"/>
    <s v="Brevard County"/>
    <x v="0"/>
    <x v="1"/>
    <m/>
    <m/>
    <n v="0"/>
    <n v="1"/>
    <n v="335"/>
    <n v="134.21851186224114"/>
    <n v="22.700275296830839"/>
    <n v="2.7807004565869917"/>
    <n v="10905.154804632442"/>
    <n v="22.700275296830839"/>
    <n v="2.7806979983270184"/>
    <n v="10905.154804632442"/>
    <m/>
    <m/>
  </r>
  <r>
    <n v="5672"/>
    <x v="2"/>
    <x v="0"/>
    <x v="5"/>
    <s v="62-304.520 (4), F.A.C."/>
    <x v="5"/>
    <x v="5"/>
    <x v="4"/>
    <x v="43"/>
    <s v="Enclosed saltwater ponds within a salt marsh"/>
    <n v="5430"/>
    <x v="1"/>
    <s v="City of Titusville                              Brevard County"/>
    <x v="38"/>
    <x v="1"/>
    <m/>
    <m/>
    <n v="0"/>
    <n v="1"/>
    <n v="14"/>
    <n v="2.9037064698855874"/>
    <n v="7.2520953283965133"/>
    <n v="1.0108459900708493"/>
    <n v="3599.0815432998115"/>
    <n v="7.2520953283965133"/>
    <n v="1.0108450964390923"/>
    <n v="3599.0815432998115"/>
    <m/>
    <m/>
  </r>
  <r>
    <n v="5673"/>
    <x v="2"/>
    <x v="0"/>
    <x v="5"/>
    <s v="62-304.520 (4), F.A.C."/>
    <x v="5"/>
    <x v="5"/>
    <x v="4"/>
    <x v="43"/>
    <s v="Enclosed saltwater ponds within a salt marsh"/>
    <n v="5430"/>
    <x v="1"/>
    <s v="Kennedy Space Center                                   Brevard County"/>
    <x v="1"/>
    <x v="1"/>
    <m/>
    <m/>
    <n v="0"/>
    <n v="1"/>
    <n v="6125"/>
    <n v="1906.1394925930649"/>
    <n v="1544.1191273004529"/>
    <n v="171.85952161534047"/>
    <n v="677065.39815484942"/>
    <n v="1544.1191273004529"/>
    <n v="171.859369684059"/>
    <n v="677065.39815484942"/>
    <m/>
    <m/>
  </r>
  <r>
    <n v="5674"/>
    <x v="2"/>
    <x v="0"/>
    <x v="5"/>
    <s v="62-304.520 (4), F.A.C."/>
    <x v="5"/>
    <x v="5"/>
    <x v="4"/>
    <x v="43"/>
    <s v="Enclosed saltwater ponds within a salt marsh"/>
    <n v="5430"/>
    <x v="1"/>
    <s v="Kennedy Space Center                                   Brevard County"/>
    <x v="1"/>
    <x v="1"/>
    <m/>
    <s v="Delete"/>
    <n v="0"/>
    <n v="1"/>
    <n v="3"/>
    <n v="2.2605364415690971E-4"/>
    <n v="4.7875279454821828E-4"/>
    <n v="5.4523826562936185E-5"/>
    <n v="0.23026722493270146"/>
    <n v="4.7875279454821828E-4"/>
    <n v="5.45237783615048E-5"/>
    <n v="0.23026722493270146"/>
    <m/>
    <m/>
  </r>
  <r>
    <n v="5675"/>
    <x v="2"/>
    <x v="0"/>
    <x v="5"/>
    <s v="62-304.520 (4), F.A.C."/>
    <x v="5"/>
    <x v="5"/>
    <x v="4"/>
    <x v="43"/>
    <s v="Enclosed saltwater ponds within a salt marsh"/>
    <n v="5430"/>
    <x v="1"/>
    <s v="Kennedy Space Center                                   Brevard County"/>
    <x v="1"/>
    <x v="1"/>
    <m/>
    <s v="looks like part of a roadway or access ROW; assign to KSC"/>
    <n v="0"/>
    <n v="1"/>
    <n v="2"/>
    <n v="1.1232244567395638E-4"/>
    <n v="1.1621552279871664E-4"/>
    <n v="1.1233092772052421E-5"/>
    <n v="4.8322777841737934E-2"/>
    <n v="1.1621552279871664E-4"/>
    <n v="1.1233082841510445E-5"/>
    <n v="4.8322777841737934E-2"/>
    <m/>
    <m/>
  </r>
  <r>
    <n v="5676"/>
    <x v="2"/>
    <x v="0"/>
    <x v="5"/>
    <s v="62-304.520 (4), F.A.C."/>
    <x v="5"/>
    <x v="5"/>
    <x v="4"/>
    <x v="44"/>
    <s v="Bay swamps"/>
    <n v="6110"/>
    <x v="1"/>
    <s v="City of Titusville                              Brevard County"/>
    <x v="38"/>
    <x v="1"/>
    <m/>
    <m/>
    <n v="0"/>
    <n v="1"/>
    <n v="40"/>
    <n v="9.1595736253468818"/>
    <n v="51.295682607309828"/>
    <n v="4.6468658960701603"/>
    <n v="19610.831918920823"/>
    <n v="51.295682607309828"/>
    <n v="4.6468617880388887"/>
    <n v="19610.831918920823"/>
    <m/>
    <m/>
  </r>
  <r>
    <n v="5677"/>
    <x v="2"/>
    <x v="0"/>
    <x v="5"/>
    <s v="62-304.520 (4), F.A.C."/>
    <x v="5"/>
    <x v="5"/>
    <x v="4"/>
    <x v="44"/>
    <s v="Bay swamps"/>
    <n v="6110"/>
    <x v="1"/>
    <s v="Kennedy Space Center                                   Brevard County"/>
    <x v="1"/>
    <x v="1"/>
    <m/>
    <m/>
    <n v="0"/>
    <n v="1"/>
    <n v="15"/>
    <n v="2.803262668518602"/>
    <n v="19.404363715036066"/>
    <n v="1.917846029452394"/>
    <n v="7810.4095361987938"/>
    <n v="19.404363715036066"/>
    <n v="1.9178443339932099"/>
    <n v="7810.4095361987938"/>
    <m/>
    <m/>
  </r>
  <r>
    <n v="5678"/>
    <x v="2"/>
    <x v="0"/>
    <x v="5"/>
    <s v="62-304.520 (4), F.A.C."/>
    <x v="5"/>
    <x v="5"/>
    <x v="4"/>
    <x v="23"/>
    <s v="Mangrove swamp"/>
    <n v="6120"/>
    <x v="1"/>
    <s v="Brevard County"/>
    <x v="0"/>
    <x v="1"/>
    <m/>
    <m/>
    <n v="0"/>
    <n v="1"/>
    <n v="706"/>
    <n v="9.5402959959605251"/>
    <n v="26.394431571163853"/>
    <n v="2.5989770391808014"/>
    <n v="10462.74047043716"/>
    <n v="26.394431571163853"/>
    <n v="2.5989747415722206"/>
    <n v="10462.74047043716"/>
    <m/>
    <m/>
  </r>
  <r>
    <n v="5679"/>
    <x v="2"/>
    <x v="0"/>
    <x v="5"/>
    <s v="62-304.520 (4), F.A.C."/>
    <x v="5"/>
    <x v="5"/>
    <x v="4"/>
    <x v="23"/>
    <s v="Mangrove swamp"/>
    <n v="6120"/>
    <x v="1"/>
    <s v="City of Titusville                              Brevard County"/>
    <x v="38"/>
    <x v="1"/>
    <m/>
    <m/>
    <n v="0"/>
    <n v="1"/>
    <n v="5"/>
    <n v="0.54985094973611925"/>
    <n v="2.957428380673977"/>
    <n v="0.35299434071006436"/>
    <n v="1280.1486187368328"/>
    <n v="2.957428380673977"/>
    <n v="0.35299402864773599"/>
    <n v="1280.1486187368328"/>
    <m/>
    <m/>
  </r>
  <r>
    <n v="5680"/>
    <x v="2"/>
    <x v="0"/>
    <x v="5"/>
    <s v="62-304.520 (4), F.A.C."/>
    <x v="5"/>
    <x v="5"/>
    <x v="4"/>
    <x v="23"/>
    <s v="Mangrove swamp"/>
    <n v="6120"/>
    <x v="1"/>
    <s v="Kennedy Space Center                                   Brevard County"/>
    <x v="1"/>
    <x v="1"/>
    <m/>
    <m/>
    <n v="0"/>
    <n v="1"/>
    <n v="4772"/>
    <n v="1060.035967968583"/>
    <n v="4874.6611991720001"/>
    <n v="510.4448229849325"/>
    <n v="2028567.9555699541"/>
    <n v="4874.6611991720001"/>
    <n v="510.44437172953945"/>
    <n v="2028567.9555699541"/>
    <m/>
    <m/>
  </r>
  <r>
    <n v="5681"/>
    <x v="2"/>
    <x v="0"/>
    <x v="5"/>
    <s v="62-304.520 (4), F.A.C."/>
    <x v="5"/>
    <x v="5"/>
    <x v="4"/>
    <x v="23"/>
    <s v="Mangrove swamp"/>
    <n v="6120"/>
    <x v="1"/>
    <s v="Kennedy Space Center     City of Titusville                              Brevard County"/>
    <x v="1"/>
    <x v="1"/>
    <m/>
    <m/>
    <n v="0"/>
    <n v="1"/>
    <n v="1"/>
    <n v="1.5997707245098702E-2"/>
    <n v="0.10409407646464046"/>
    <n v="1.0826568860842507E-2"/>
    <n v="42.97169682973054"/>
    <n v="0.10409407646464046"/>
    <n v="1.08265592896854E-2"/>
    <n v="42.97169682973054"/>
    <m/>
    <m/>
  </r>
  <r>
    <n v="5682"/>
    <x v="2"/>
    <x v="0"/>
    <x v="5"/>
    <s v="62-304.520 (4), F.A.C."/>
    <x v="5"/>
    <x v="5"/>
    <x v="4"/>
    <x v="45"/>
    <s v="Mixed wetland hardwoods"/>
    <n v="6170"/>
    <x v="1"/>
    <s v="Brevard County"/>
    <x v="0"/>
    <x v="1"/>
    <m/>
    <m/>
    <n v="0"/>
    <n v="1"/>
    <n v="143"/>
    <n v="30.404810837015994"/>
    <n v="172.02862172294618"/>
    <n v="15.877053808005606"/>
    <n v="65433.259813776305"/>
    <n v="172.02862172294618"/>
    <n v="15.877039772000476"/>
    <n v="65433.259813776305"/>
    <m/>
    <m/>
  </r>
  <r>
    <n v="5683"/>
    <x v="2"/>
    <x v="0"/>
    <x v="5"/>
    <s v="62-304.520 (4), F.A.C."/>
    <x v="5"/>
    <x v="5"/>
    <x v="4"/>
    <x v="45"/>
    <s v="Mixed wetland hardwoods"/>
    <n v="6170"/>
    <x v="1"/>
    <s v="City of Titusville                              Brevard County"/>
    <x v="38"/>
    <x v="1"/>
    <m/>
    <m/>
    <n v="0"/>
    <n v="1"/>
    <n v="661"/>
    <n v="266.81603223718975"/>
    <n v="1397.1637862987818"/>
    <n v="127.08381128888536"/>
    <n v="520856.55927802966"/>
    <n v="1397.1637862987818"/>
    <n v="127.08369894127644"/>
    <n v="520856.55927802966"/>
    <m/>
    <m/>
  </r>
  <r>
    <n v="5684"/>
    <x v="2"/>
    <x v="0"/>
    <x v="5"/>
    <s v="62-304.520 (4), F.A.C."/>
    <x v="5"/>
    <x v="5"/>
    <x v="4"/>
    <x v="45"/>
    <s v="Mixed wetland hardwoods"/>
    <n v="6170"/>
    <x v="1"/>
    <s v="Kennedy Space Center                                   Brevard County"/>
    <x v="1"/>
    <x v="1"/>
    <m/>
    <m/>
    <n v="0"/>
    <n v="1"/>
    <n v="10035"/>
    <n v="3343.4523861496468"/>
    <n v="13764.859474178098"/>
    <n v="1110.9144122159939"/>
    <n v="4788280.5779167227"/>
    <n v="13764.859474178098"/>
    <n v="1110.9134301194008"/>
    <n v="4788280.5779167227"/>
    <m/>
    <m/>
  </r>
  <r>
    <n v="5685"/>
    <x v="2"/>
    <x v="0"/>
    <x v="5"/>
    <s v="62-304.520 (4), F.A.C."/>
    <x v="5"/>
    <x v="5"/>
    <x v="4"/>
    <x v="46"/>
    <s v="Cabbage palm hammock"/>
    <n v="6181"/>
    <x v="1"/>
    <s v="Brevard County"/>
    <x v="0"/>
    <x v="1"/>
    <m/>
    <m/>
    <n v="0"/>
    <n v="1"/>
    <n v="4"/>
    <n v="2.1271564104690919E-2"/>
    <n v="3.3540916776540849E-2"/>
    <n v="1.6311095613022253E-3"/>
    <n v="13.742289702964197"/>
    <n v="3.3540916776540849E-2"/>
    <n v="1.6311081193305435E-3"/>
    <n v="13.742289702964197"/>
    <m/>
    <m/>
  </r>
  <r>
    <n v="5686"/>
    <x v="2"/>
    <x v="0"/>
    <x v="5"/>
    <s v="62-304.520 (4), F.A.C."/>
    <x v="5"/>
    <x v="5"/>
    <x v="4"/>
    <x v="46"/>
    <s v="Cabbage palm hammock"/>
    <n v="6181"/>
    <x v="1"/>
    <s v="Kennedy Space Center                                   Brevard County"/>
    <x v="1"/>
    <x v="1"/>
    <m/>
    <m/>
    <n v="0"/>
    <n v="1"/>
    <n v="3744"/>
    <n v="1266.1975164141124"/>
    <n v="4787.2782648459433"/>
    <n v="327.53315000652236"/>
    <n v="2090513.4153074934"/>
    <n v="4787.2782648459433"/>
    <n v="327.5328604529916"/>
    <n v="2090513.4153074934"/>
    <m/>
    <m/>
  </r>
  <r>
    <n v="5687"/>
    <x v="2"/>
    <x v="0"/>
    <x v="5"/>
    <s v="62-304.520 (4), F.A.C."/>
    <x v="5"/>
    <x v="5"/>
    <x v="4"/>
    <x v="47"/>
    <s v="Cabbage palm savannah"/>
    <n v="6182"/>
    <x v="1"/>
    <s v="Kennedy Space Center                                   Brevard County"/>
    <x v="1"/>
    <x v="1"/>
    <m/>
    <m/>
    <n v="0"/>
    <n v="1"/>
    <n v="748"/>
    <n v="203.89402810126799"/>
    <n v="645.6776802437372"/>
    <n v="47.411666279512026"/>
    <n v="282766.51447071432"/>
    <n v="645.6776802437372"/>
    <n v="47.411624365539858"/>
    <n v="282766.51447071432"/>
    <m/>
    <m/>
  </r>
  <r>
    <n v="5688"/>
    <x v="2"/>
    <x v="0"/>
    <x v="5"/>
    <s v="62-304.520 (4), F.A.C."/>
    <x v="5"/>
    <x v="5"/>
    <x v="4"/>
    <x v="48"/>
    <s v="Cypress"/>
    <n v="6210"/>
    <x v="1"/>
    <s v="Brevard County"/>
    <x v="0"/>
    <x v="1"/>
    <m/>
    <m/>
    <n v="0"/>
    <n v="1"/>
    <n v="18"/>
    <n v="4.881595450288958"/>
    <n v="13.687239406740984"/>
    <n v="0.84731380564491787"/>
    <n v="4415.9384812866365"/>
    <n v="13.687239406740984"/>
    <n v="0.84731305658271328"/>
    <n v="4415.9384812866365"/>
    <m/>
    <m/>
  </r>
  <r>
    <n v="5689"/>
    <x v="2"/>
    <x v="0"/>
    <x v="5"/>
    <s v="62-304.520 (4), F.A.C."/>
    <x v="5"/>
    <x v="5"/>
    <x v="4"/>
    <x v="48"/>
    <s v="Cypress"/>
    <n v="6210"/>
    <x v="1"/>
    <s v="Kennedy Space Center                                   Brevard County"/>
    <x v="1"/>
    <x v="1"/>
    <m/>
    <m/>
    <n v="0"/>
    <n v="1"/>
    <n v="547"/>
    <n v="162.95033822161096"/>
    <n v="597.34462122874243"/>
    <n v="40.794272742428284"/>
    <n v="189650.39934987243"/>
    <n v="597.34462122874243"/>
    <n v="40.794236678519397"/>
    <n v="189650.39934987243"/>
    <m/>
    <m/>
  </r>
  <r>
    <n v="5690"/>
    <x v="2"/>
    <x v="0"/>
    <x v="5"/>
    <s v="62-304.520 (4), F.A.C."/>
    <x v="5"/>
    <x v="5"/>
    <x v="4"/>
    <x v="49"/>
    <s v="Hydric pine flatwoods"/>
    <n v="6250"/>
    <x v="1"/>
    <s v="Brevard County"/>
    <x v="0"/>
    <x v="1"/>
    <m/>
    <m/>
    <n v="0"/>
    <n v="1"/>
    <n v="29"/>
    <n v="8.1458415557204606"/>
    <n v="34.346520708912813"/>
    <n v="3.6811380102519045"/>
    <n v="16184.767864202231"/>
    <n v="34.346520708912813"/>
    <n v="3.681134755966029"/>
    <n v="16184.767864202231"/>
    <m/>
    <m/>
  </r>
  <r>
    <n v="5691"/>
    <x v="2"/>
    <x v="0"/>
    <x v="5"/>
    <s v="62-304.520 (4), F.A.C."/>
    <x v="5"/>
    <x v="5"/>
    <x v="4"/>
    <x v="49"/>
    <s v="Hydric pine flatwoods"/>
    <n v="6250"/>
    <x v="1"/>
    <s v="City of Titusville                              Brevard County"/>
    <x v="38"/>
    <x v="1"/>
    <m/>
    <m/>
    <n v="0"/>
    <n v="1"/>
    <n v="90"/>
    <n v="26.922002642586243"/>
    <n v="110.57215501660981"/>
    <n v="11.981955591002649"/>
    <n v="52630.588873773704"/>
    <n v="110.57215501660981"/>
    <n v="11.981944998433516"/>
    <n v="52630.588873773704"/>
    <m/>
    <m/>
  </r>
  <r>
    <n v="5692"/>
    <x v="2"/>
    <x v="0"/>
    <x v="5"/>
    <s v="62-304.520 (4), F.A.C."/>
    <x v="5"/>
    <x v="5"/>
    <x v="4"/>
    <x v="49"/>
    <s v="Hydric pine flatwoods"/>
    <n v="6250"/>
    <x v="1"/>
    <s v="Kennedy Space Center                                   Brevard County"/>
    <x v="1"/>
    <x v="1"/>
    <m/>
    <m/>
    <n v="0"/>
    <n v="1"/>
    <n v="20"/>
    <n v="4.5612035344513204"/>
    <n v="26.418511662412406"/>
    <n v="2.98261989760669"/>
    <n v="12363.958857449134"/>
    <n v="26.418511662412406"/>
    <n v="2.9826172608411632"/>
    <n v="12363.958857449134"/>
    <m/>
    <m/>
  </r>
  <r>
    <n v="5693"/>
    <x v="2"/>
    <x v="0"/>
    <x v="5"/>
    <s v="62-304.520 (4), F.A.C."/>
    <x v="5"/>
    <x v="5"/>
    <x v="4"/>
    <x v="50"/>
    <s v="Wetland Forested Mixed"/>
    <n v="6300"/>
    <x v="1"/>
    <s v="Brevard County"/>
    <x v="0"/>
    <x v="1"/>
    <m/>
    <m/>
    <n v="0"/>
    <n v="1"/>
    <n v="37"/>
    <n v="7.3553270345058976"/>
    <n v="42.331461387166264"/>
    <n v="3.9710013290083577"/>
    <n v="15838.573629782892"/>
    <n v="42.331461387166264"/>
    <n v="3.9709978184707171"/>
    <n v="15838.573629782892"/>
    <m/>
    <m/>
  </r>
  <r>
    <n v="5694"/>
    <x v="2"/>
    <x v="0"/>
    <x v="5"/>
    <s v="62-304.520 (4), F.A.C."/>
    <x v="5"/>
    <x v="5"/>
    <x v="4"/>
    <x v="50"/>
    <s v="Wetland Forested Mixed"/>
    <n v="6300"/>
    <x v="1"/>
    <s v="City of Titusville                              Brevard County"/>
    <x v="38"/>
    <x v="1"/>
    <m/>
    <m/>
    <n v="0"/>
    <n v="1"/>
    <n v="76"/>
    <n v="16.653547061107044"/>
    <n v="104.25655479355594"/>
    <n v="11.297006437469484"/>
    <n v="39975.965406624047"/>
    <n v="104.25655479355594"/>
    <n v="11.296996450425148"/>
    <n v="39975.965406624047"/>
    <m/>
    <m/>
  </r>
  <r>
    <n v="5695"/>
    <x v="2"/>
    <x v="0"/>
    <x v="5"/>
    <s v="62-304.520 (4), F.A.C."/>
    <x v="5"/>
    <x v="5"/>
    <x v="4"/>
    <x v="50"/>
    <s v="Wetland Forested Mixed"/>
    <n v="6300"/>
    <x v="1"/>
    <s v="Kennedy Space Center                                   Brevard County"/>
    <x v="1"/>
    <x v="1"/>
    <m/>
    <m/>
    <n v="0"/>
    <n v="1"/>
    <n v="902"/>
    <n v="294.96746978790463"/>
    <n v="1224.7986808927069"/>
    <n v="94.164807026038844"/>
    <n v="418278.45639330451"/>
    <n v="1224.7986808927069"/>
    <n v="94.164723780259621"/>
    <n v="418278.45639330451"/>
    <m/>
    <m/>
  </r>
  <r>
    <n v="5696"/>
    <x v="2"/>
    <x v="0"/>
    <x v="5"/>
    <s v="62-304.520 (4), F.A.C."/>
    <x v="5"/>
    <x v="5"/>
    <x v="4"/>
    <x v="51"/>
    <s v="Freshwater marshes"/>
    <n v="6410"/>
    <x v="1"/>
    <s v="Brevard County"/>
    <x v="0"/>
    <x v="1"/>
    <m/>
    <m/>
    <n v="0"/>
    <n v="1"/>
    <n v="7"/>
    <n v="0.5898367497974274"/>
    <n v="1.204165758840898"/>
    <n v="7.0745807577991759E-2"/>
    <n v="469.87743321607303"/>
    <n v="1.204165758840898"/>
    <n v="7.0745745035625293E-2"/>
    <n v="469.87743321607303"/>
    <m/>
    <m/>
  </r>
  <r>
    <n v="5697"/>
    <x v="2"/>
    <x v="0"/>
    <x v="5"/>
    <s v="62-304.520 (4), F.A.C."/>
    <x v="5"/>
    <x v="5"/>
    <x v="4"/>
    <x v="51"/>
    <s v="Freshwater marshes"/>
    <n v="6410"/>
    <x v="1"/>
    <s v="City of Titusville                              Brevard County"/>
    <x v="38"/>
    <x v="1"/>
    <m/>
    <m/>
    <n v="0"/>
    <n v="1"/>
    <n v="154"/>
    <n v="46.700715321707918"/>
    <n v="239.6989315402497"/>
    <n v="25.920704508828898"/>
    <n v="110831.43598352699"/>
    <n v="239.6989315402497"/>
    <n v="25.920681593800353"/>
    <n v="110831.43598352699"/>
    <m/>
    <m/>
  </r>
  <r>
    <n v="5698"/>
    <x v="2"/>
    <x v="0"/>
    <x v="5"/>
    <s v="62-304.520 (4), F.A.C."/>
    <x v="5"/>
    <x v="5"/>
    <x v="4"/>
    <x v="51"/>
    <s v="Freshwater marshes"/>
    <n v="6410"/>
    <x v="1"/>
    <s v="Kennedy Space Center                                   Brevard County"/>
    <x v="1"/>
    <x v="1"/>
    <m/>
    <m/>
    <n v="0"/>
    <n v="1"/>
    <n v="9706"/>
    <n v="2589.9020591174003"/>
    <n v="10320.435541432907"/>
    <n v="829.21108051768215"/>
    <n v="3632686.1600942905"/>
    <n v="10320.435541432907"/>
    <n v="829.21034745906809"/>
    <n v="3632686.1600942905"/>
    <m/>
    <m/>
  </r>
  <r>
    <n v="5699"/>
    <x v="2"/>
    <x v="0"/>
    <x v="5"/>
    <s v="62-304.520 (4), F.A.C."/>
    <x v="5"/>
    <x v="5"/>
    <x v="4"/>
    <x v="52"/>
    <s v="Saltwater marshes"/>
    <n v="6420"/>
    <x v="1"/>
    <s v="Brevard County"/>
    <x v="0"/>
    <x v="1"/>
    <m/>
    <m/>
    <n v="0"/>
    <n v="1"/>
    <n v="118"/>
    <n v="7.4395988312275181"/>
    <n v="28.391217137567981"/>
    <n v="2.8536853025256481"/>
    <n v="11440.275047802785"/>
    <n v="28.391217137567981"/>
    <n v="2.8536827797439006"/>
    <n v="11440.275047802785"/>
    <m/>
    <m/>
  </r>
  <r>
    <n v="5700"/>
    <x v="2"/>
    <x v="0"/>
    <x v="5"/>
    <s v="62-304.520 (4), F.A.C."/>
    <x v="5"/>
    <x v="5"/>
    <x v="4"/>
    <x v="52"/>
    <s v="Saltwater marshes"/>
    <n v="6420"/>
    <x v="1"/>
    <s v="Kennedy Space Center                                   Brevard County"/>
    <x v="1"/>
    <x v="1"/>
    <m/>
    <m/>
    <n v="0"/>
    <n v="1"/>
    <n v="16276"/>
    <n v="6639.9417405694694"/>
    <n v="28680.197930232873"/>
    <n v="3108.5443887687461"/>
    <n v="12248978.580076335"/>
    <n v="28680.197930232873"/>
    <n v="3108.5416406804961"/>
    <n v="12248978.580076335"/>
    <m/>
    <m/>
  </r>
  <r>
    <n v="5701"/>
    <x v="2"/>
    <x v="0"/>
    <x v="5"/>
    <s v="62-304.520 (4), F.A.C."/>
    <x v="5"/>
    <x v="5"/>
    <x v="4"/>
    <x v="52"/>
    <s v="Saltwater marshes"/>
    <n v="6420"/>
    <x v="1"/>
    <s v="Kennedy Space Center                                   Brevard County"/>
    <x v="1"/>
    <x v="1"/>
    <m/>
    <s v="looks like part of a roadway or access ROW; assign to KSC"/>
    <n v="0"/>
    <n v="1"/>
    <n v="1"/>
    <n v="8.3034231005089994E-5"/>
    <n v="2.5228672778950743E-4"/>
    <n v="1.6818732740061569E-5"/>
    <n v="8.6016878088248122E-2"/>
    <n v="2.5228672778950743E-4"/>
    <n v="1.6818717871571301E-5"/>
    <n v="8.6016878088248122E-2"/>
    <m/>
    <m/>
  </r>
  <r>
    <n v="5702"/>
    <x v="2"/>
    <x v="0"/>
    <x v="5"/>
    <s v="62-304.520 (4), F.A.C."/>
    <x v="5"/>
    <x v="5"/>
    <x v="4"/>
    <x v="53"/>
    <s v="Wet prairies"/>
    <n v="6430"/>
    <x v="1"/>
    <s v="Brevard County"/>
    <x v="0"/>
    <x v="1"/>
    <m/>
    <m/>
    <n v="0"/>
    <n v="1"/>
    <n v="73"/>
    <n v="17.557507578793729"/>
    <n v="74.111206390792731"/>
    <n v="6.2066027817238929"/>
    <n v="36820.644004586051"/>
    <n v="74.111206390792731"/>
    <n v="6.2065972948174668"/>
    <n v="36820.644004586051"/>
    <m/>
    <m/>
  </r>
  <r>
    <n v="5703"/>
    <x v="2"/>
    <x v="0"/>
    <x v="5"/>
    <s v="62-304.520 (4), F.A.C."/>
    <x v="5"/>
    <x v="5"/>
    <x v="4"/>
    <x v="53"/>
    <s v="Wet prairies"/>
    <n v="6430"/>
    <x v="1"/>
    <s v="City of Titusville                              Brevard County"/>
    <x v="38"/>
    <x v="1"/>
    <m/>
    <m/>
    <n v="0"/>
    <n v="1"/>
    <n v="6"/>
    <n v="3.3700628606472112E-2"/>
    <n v="0.17630548336159602"/>
    <n v="1.8056308578744091E-2"/>
    <n v="85.426576247552305"/>
    <n v="0.17630548336159602"/>
    <n v="1.8056292616183099E-2"/>
    <n v="85.426576247552305"/>
    <m/>
    <m/>
  </r>
  <r>
    <n v="5704"/>
    <x v="2"/>
    <x v="0"/>
    <x v="5"/>
    <s v="62-304.520 (4), F.A.C."/>
    <x v="5"/>
    <x v="5"/>
    <x v="4"/>
    <x v="53"/>
    <s v="Wet prairies"/>
    <n v="6430"/>
    <x v="1"/>
    <s v="Kennedy Space Center                                   Brevard County"/>
    <x v="1"/>
    <x v="1"/>
    <m/>
    <m/>
    <n v="0"/>
    <n v="1"/>
    <n v="1168"/>
    <n v="249.41962920222633"/>
    <n v="600.26781594139607"/>
    <n v="33.602024574511667"/>
    <n v="292556.1376115334"/>
    <n v="600.26781594139607"/>
    <n v="33.601994868862512"/>
    <n v="292556.1376115334"/>
    <m/>
    <m/>
  </r>
  <r>
    <n v="5705"/>
    <x v="2"/>
    <x v="0"/>
    <x v="5"/>
    <s v="62-304.520 (4), F.A.C."/>
    <x v="5"/>
    <x v="5"/>
    <x v="4"/>
    <x v="54"/>
    <s v="Emergent aquatic vegetation"/>
    <n v="6440"/>
    <x v="1"/>
    <s v="City of Titusville                              Brevard County"/>
    <x v="38"/>
    <x v="1"/>
    <m/>
    <m/>
    <n v="0"/>
    <n v="1"/>
    <n v="10"/>
    <n v="2.1913791401362732"/>
    <n v="16.012810708157712"/>
    <n v="1.7601849958757221"/>
    <n v="6292.7895960211199"/>
    <n v="16.012810708157712"/>
    <n v="1.760183439795737"/>
    <n v="6292.7895960211199"/>
    <m/>
    <m/>
  </r>
  <r>
    <n v="5706"/>
    <x v="2"/>
    <x v="0"/>
    <x v="5"/>
    <s v="62-304.520 (4), F.A.C."/>
    <x v="5"/>
    <x v="5"/>
    <x v="4"/>
    <x v="54"/>
    <s v="Emergent aquatic vegetation"/>
    <n v="6440"/>
    <x v="1"/>
    <s v="Kennedy Space Center                                   Brevard County"/>
    <x v="1"/>
    <x v="1"/>
    <m/>
    <m/>
    <n v="0"/>
    <n v="1"/>
    <n v="70"/>
    <n v="13.62960804950613"/>
    <n v="67.04118618796322"/>
    <n v="6.5485116043319147"/>
    <n v="27435.39201883537"/>
    <n v="67.04118618796322"/>
    <n v="6.5485058151632449"/>
    <n v="27435.39201883537"/>
    <m/>
    <m/>
  </r>
  <r>
    <n v="5707"/>
    <x v="2"/>
    <x v="0"/>
    <x v="5"/>
    <s v="62-304.520 (4), F.A.C."/>
    <x v="5"/>
    <x v="5"/>
    <x v="4"/>
    <x v="55"/>
    <s v="Mixed scrub-shrub wetland"/>
    <n v="6460"/>
    <x v="1"/>
    <s v="Brevard County"/>
    <x v="0"/>
    <x v="1"/>
    <m/>
    <m/>
    <n v="0"/>
    <n v="1"/>
    <n v="154"/>
    <n v="46.979335245744721"/>
    <n v="259.73330139448819"/>
    <n v="23.92743368171174"/>
    <n v="99097.737387949674"/>
    <n v="259.73330139448819"/>
    <n v="23.927412528821165"/>
    <n v="99097.737387949674"/>
    <m/>
    <m/>
  </r>
  <r>
    <n v="5708"/>
    <x v="2"/>
    <x v="0"/>
    <x v="5"/>
    <s v="62-304.520 (4), F.A.C."/>
    <x v="5"/>
    <x v="5"/>
    <x v="4"/>
    <x v="55"/>
    <s v="Mixed scrub-shrub wetland"/>
    <n v="6460"/>
    <x v="1"/>
    <s v="City of Titusville                              Brevard County"/>
    <x v="38"/>
    <x v="1"/>
    <m/>
    <m/>
    <n v="0"/>
    <n v="1"/>
    <n v="407"/>
    <n v="131.92543457946005"/>
    <n v="708.80802372600454"/>
    <n v="72.2808785692458"/>
    <n v="283163.22570325877"/>
    <n v="708.80802372600454"/>
    <n v="72.280814669809843"/>
    <n v="283163.22570325877"/>
    <m/>
    <m/>
  </r>
  <r>
    <n v="5709"/>
    <x v="2"/>
    <x v="0"/>
    <x v="5"/>
    <s v="62-304.520 (4), F.A.C."/>
    <x v="5"/>
    <x v="5"/>
    <x v="4"/>
    <x v="55"/>
    <s v="Mixed scrub-shrub wetland"/>
    <n v="6460"/>
    <x v="1"/>
    <s v="Kennedy Space Center                                   Brevard County"/>
    <x v="1"/>
    <x v="1"/>
    <m/>
    <m/>
    <n v="0"/>
    <n v="1"/>
    <n v="9309"/>
    <n v="2495.2283900552789"/>
    <n v="11084.419891590578"/>
    <n v="984.78185160779231"/>
    <n v="4143997.2604875965"/>
    <n v="11084.419891590578"/>
    <n v="984.78098101786804"/>
    <n v="4143997.2604875965"/>
    <m/>
    <m/>
  </r>
  <r>
    <n v="5710"/>
    <x v="2"/>
    <x v="0"/>
    <x v="5"/>
    <s v="62-304.520 (4), F.A.C."/>
    <x v="5"/>
    <x v="5"/>
    <x v="4"/>
    <x v="56"/>
    <s v="Non-vegetated Wetland"/>
    <n v="6500"/>
    <x v="1"/>
    <s v="Kennedy Space Center                                   Brevard County"/>
    <x v="1"/>
    <x v="1"/>
    <m/>
    <m/>
    <n v="0"/>
    <n v="1"/>
    <n v="461"/>
    <n v="123.65621661173773"/>
    <n v="611.51330200360087"/>
    <n v="63.42445813907014"/>
    <n v="251946.51430733982"/>
    <n v="611.51330200360087"/>
    <n v="63.424402069094533"/>
    <n v="251946.51430733982"/>
    <m/>
    <m/>
  </r>
  <r>
    <n v="5711"/>
    <x v="2"/>
    <x v="1"/>
    <x v="6"/>
    <s v="62-304.520 (5), F.A.C."/>
    <x v="4"/>
    <x v="6"/>
    <x v="0"/>
    <x v="0"/>
    <s v="Improved Pasture"/>
    <n v="2110"/>
    <x v="0"/>
    <s v="Brevard County"/>
    <x v="0"/>
    <x v="0"/>
    <m/>
    <m/>
    <n v="0"/>
    <n v="1"/>
    <n v="2008"/>
    <n v="755.68852532845062"/>
    <n v="4536.2209347205289"/>
    <n v="776.61595662976606"/>
    <n v="1332911.6935254203"/>
    <n v="4536.2209347205289"/>
    <n v="776.61527006753522"/>
    <n v="1332911.6935254203"/>
    <n v="4536.2209347205289"/>
    <n v="776.61527006753522"/>
  </r>
  <r>
    <n v="5712"/>
    <x v="2"/>
    <x v="1"/>
    <x v="6"/>
    <s v="62-304.520 (5), F.A.C."/>
    <x v="4"/>
    <x v="6"/>
    <x v="0"/>
    <x v="0"/>
    <s v="Improved Pasture"/>
    <n v="2110"/>
    <x v="0"/>
    <s v="Kennedy Space Center                                   Brevard County"/>
    <x v="1"/>
    <x v="0"/>
    <m/>
    <m/>
    <n v="0"/>
    <n v="1"/>
    <n v="3"/>
    <n v="6.8856659410044485E-2"/>
    <n v="0.37583161126300968"/>
    <n v="6.1162282575094762E-2"/>
    <n v="108.7067462576351"/>
    <n v="0.37583161126300968"/>
    <n v="6.1162228504980709E-2"/>
    <n v="108.7067462576351"/>
    <n v="0.37583161126300968"/>
    <n v="6.1162228504980709E-2"/>
  </r>
  <r>
    <n v="5713"/>
    <x v="2"/>
    <x v="1"/>
    <x v="6"/>
    <s v="62-304.520 (5), F.A.C."/>
    <x v="4"/>
    <x v="6"/>
    <x v="0"/>
    <x v="115"/>
    <s v="Unimproved Pastures"/>
    <n v="2120"/>
    <x v="0"/>
    <s v="Brevard County"/>
    <x v="0"/>
    <x v="0"/>
    <m/>
    <m/>
    <n v="0"/>
    <n v="1"/>
    <n v="163"/>
    <n v="45.077297530939624"/>
    <n v="268.29842296810455"/>
    <n v="45.37822357845728"/>
    <n v="85097.935306374566"/>
    <n v="268.29842296810455"/>
    <n v="45.378183462136796"/>
    <n v="85097.935306374566"/>
    <n v="268.29842296810455"/>
    <n v="45.378183462136796"/>
  </r>
  <r>
    <n v="5714"/>
    <x v="2"/>
    <x v="1"/>
    <x v="6"/>
    <s v="62-304.520 (5), F.A.C."/>
    <x v="4"/>
    <x v="6"/>
    <x v="0"/>
    <x v="1"/>
    <s v="Woodland Pasture"/>
    <n v="2130"/>
    <x v="0"/>
    <s v="Brevard County"/>
    <x v="0"/>
    <x v="0"/>
    <m/>
    <m/>
    <n v="0"/>
    <n v="1"/>
    <n v="54"/>
    <n v="4.6483090226183199"/>
    <n v="31.754070428009719"/>
    <n v="5.7262750633360575"/>
    <n v="13386.105580583164"/>
    <n v="31.754070428009719"/>
    <n v="5.726270001060203"/>
    <n v="13386.105580583164"/>
    <n v="31.754070428009719"/>
    <n v="5.726270001060203"/>
  </r>
  <r>
    <n v="5715"/>
    <x v="2"/>
    <x v="1"/>
    <x v="6"/>
    <s v="62-304.520 (5), F.A.C."/>
    <x v="4"/>
    <x v="6"/>
    <x v="0"/>
    <x v="87"/>
    <s v="Tree Crops"/>
    <n v="2200"/>
    <x v="0"/>
    <s v="Brevard County"/>
    <x v="0"/>
    <x v="0"/>
    <m/>
    <m/>
    <n v="0"/>
    <n v="1"/>
    <n v="45"/>
    <n v="11.302819669532276"/>
    <n v="77.597686274426934"/>
    <n v="9.7850290155176154"/>
    <n v="32088.768288007359"/>
    <n v="77.597686274426934"/>
    <n v="9.7850203651269823"/>
    <n v="32088.768288007359"/>
    <n v="77.597686274426934"/>
    <n v="9.7850203651269823"/>
  </r>
  <r>
    <n v="5716"/>
    <x v="2"/>
    <x v="1"/>
    <x v="6"/>
    <s v="62-304.520 (5), F.A.C."/>
    <x v="4"/>
    <x v="6"/>
    <x v="0"/>
    <x v="2"/>
    <s v="Citrus groves"/>
    <n v="2210"/>
    <x v="0"/>
    <s v="Brevard County"/>
    <x v="0"/>
    <x v="0"/>
    <m/>
    <m/>
    <n v="0"/>
    <n v="1"/>
    <n v="1236"/>
    <n v="301.72372222379556"/>
    <n v="1637.0422029177444"/>
    <n v="204.94993546464113"/>
    <n v="667871.51069836516"/>
    <n v="1637.0422029177444"/>
    <n v="204.94975427999739"/>
    <n v="667871.51069836516"/>
    <n v="1637.0422029177444"/>
    <n v="204.94975427999739"/>
  </r>
  <r>
    <n v="5717"/>
    <x v="2"/>
    <x v="1"/>
    <x v="6"/>
    <s v="62-304.520 (5), F.A.C."/>
    <x v="4"/>
    <x v="6"/>
    <x v="0"/>
    <x v="2"/>
    <s v="Citrus groves"/>
    <n v="2210"/>
    <x v="0"/>
    <s v="Kennedy Space Center                                   Brevard County"/>
    <x v="1"/>
    <x v="0"/>
    <m/>
    <m/>
    <n v="0"/>
    <n v="1"/>
    <n v="68"/>
    <n v="23.300387020077167"/>
    <n v="72.685446600758539"/>
    <n v="7.7578608931447732"/>
    <n v="33390.630739751541"/>
    <n v="72.685446600758539"/>
    <n v="7.7578540348588101"/>
    <n v="33390.630739751541"/>
    <n v="72.685446600758539"/>
    <n v="7.7578540348588101"/>
  </r>
  <r>
    <n v="5718"/>
    <x v="2"/>
    <x v="1"/>
    <x v="6"/>
    <s v="62-304.520 (5), F.A.C."/>
    <x v="4"/>
    <x v="6"/>
    <x v="0"/>
    <x v="3"/>
    <s v="Abandoned tree crops"/>
    <n v="2240"/>
    <x v="0"/>
    <s v="Brevard County"/>
    <x v="0"/>
    <x v="0"/>
    <m/>
    <m/>
    <n v="0"/>
    <n v="1"/>
    <n v="16"/>
    <n v="0.7772035484090698"/>
    <n v="4.2960971495989986"/>
    <n v="0.67406713143468411"/>
    <n v="1915.9265242201679"/>
    <n v="4.2960971495989986"/>
    <n v="0.67406653553006468"/>
    <n v="1915.9265242201679"/>
    <n v="4.2960971495989986"/>
    <n v="0.67406653553006468"/>
  </r>
  <r>
    <n v="5719"/>
    <x v="2"/>
    <x v="1"/>
    <x v="6"/>
    <s v="62-304.520 (5), F.A.C."/>
    <x v="4"/>
    <x v="6"/>
    <x v="0"/>
    <x v="3"/>
    <s v="Abandoned tree crops"/>
    <n v="2240"/>
    <x v="0"/>
    <s v="Kennedy Space Center                                   Brevard County"/>
    <x v="1"/>
    <x v="0"/>
    <m/>
    <m/>
    <n v="0"/>
    <n v="1"/>
    <n v="52"/>
    <n v="17.876678288315418"/>
    <n v="50.500882156000124"/>
    <n v="9.4932981861349361"/>
    <n v="17192.015724281799"/>
    <n v="50.500882156000124"/>
    <n v="9.4932897936470351"/>
    <n v="17192.015724281799"/>
    <n v="50.500882156000124"/>
    <n v="9.4932897936470351"/>
  </r>
  <r>
    <n v="5720"/>
    <x v="2"/>
    <x v="1"/>
    <x v="6"/>
    <s v="62-304.520 (5), F.A.C."/>
    <x v="4"/>
    <x v="6"/>
    <x v="0"/>
    <x v="117"/>
    <s v="Nurseries and Vineyards"/>
    <n v="2400"/>
    <x v="0"/>
    <s v="Brevard County"/>
    <x v="0"/>
    <x v="0"/>
    <m/>
    <m/>
    <n v="0"/>
    <n v="1"/>
    <n v="40"/>
    <n v="4.5907222251686113"/>
    <n v="18.273419516213288"/>
    <n v="2.8179546690015007"/>
    <n v="7096.0470748969501"/>
    <n v="18.273419516213288"/>
    <n v="2.8179521778071854"/>
    <n v="7096.0470748969501"/>
    <n v="18.273419516213288"/>
    <n v="2.8179521778071854"/>
  </r>
  <r>
    <n v="5721"/>
    <x v="2"/>
    <x v="1"/>
    <x v="6"/>
    <s v="62-304.520 (5), F.A.C."/>
    <x v="4"/>
    <x v="6"/>
    <x v="0"/>
    <x v="61"/>
    <s v="Tree nurseries"/>
    <n v="2410"/>
    <x v="0"/>
    <s v="Brevard County"/>
    <x v="0"/>
    <x v="0"/>
    <m/>
    <m/>
    <n v="0"/>
    <n v="1"/>
    <n v="105"/>
    <n v="34.231762950243834"/>
    <n v="224.86937535893748"/>
    <n v="32.477511102465414"/>
    <n v="100110.72288863861"/>
    <n v="224.86937535893748"/>
    <n v="32.47748239093508"/>
    <n v="100110.72288863861"/>
    <n v="224.86937535893748"/>
    <n v="32.47748239093508"/>
  </r>
  <r>
    <n v="5722"/>
    <x v="2"/>
    <x v="1"/>
    <x v="6"/>
    <s v="62-304.520 (5), F.A.C."/>
    <x v="4"/>
    <x v="6"/>
    <x v="0"/>
    <x v="119"/>
    <s v="Ornamentals"/>
    <n v="2430"/>
    <x v="0"/>
    <s v="Brevard County"/>
    <x v="0"/>
    <x v="0"/>
    <m/>
    <m/>
    <n v="0"/>
    <n v="1"/>
    <n v="64"/>
    <n v="18.913819416041928"/>
    <n v="121.05749947603603"/>
    <n v="18.387837723416105"/>
    <n v="47210.488566870801"/>
    <n v="121.05749947603603"/>
    <n v="18.387821467768948"/>
    <n v="47210.488566870801"/>
    <n v="121.05749947603603"/>
    <n v="18.387821467768948"/>
  </r>
  <r>
    <n v="5723"/>
    <x v="2"/>
    <x v="1"/>
    <x v="6"/>
    <s v="62-304.520 (5), F.A.C."/>
    <x v="4"/>
    <x v="6"/>
    <x v="0"/>
    <x v="121"/>
    <s v="Horse Farms"/>
    <n v="2510"/>
    <x v="0"/>
    <s v="Brevard County"/>
    <x v="0"/>
    <x v="0"/>
    <m/>
    <m/>
    <n v="0"/>
    <n v="1"/>
    <n v="31"/>
    <n v="7.2771268220098202"/>
    <n v="51.726584349280685"/>
    <n v="7.5900141873202704"/>
    <n v="21080.551254064092"/>
    <n v="51.726584349280685"/>
    <n v="7.590007477418081"/>
    <n v="21080.551254064092"/>
    <n v="51.726584349280685"/>
    <n v="7.590007477418081"/>
  </r>
  <r>
    <n v="5724"/>
    <x v="2"/>
    <x v="1"/>
    <x v="6"/>
    <s v="62-304.520 (5), F.A.C."/>
    <x v="4"/>
    <x v="6"/>
    <x v="0"/>
    <x v="4"/>
    <s v="Mixed Rangeland"/>
    <n v="3300"/>
    <x v="0"/>
    <s v="Brevard County"/>
    <x v="0"/>
    <x v="0"/>
    <m/>
    <m/>
    <n v="0"/>
    <n v="1"/>
    <n v="434"/>
    <n v="123.86648859844453"/>
    <n v="604.4356331891953"/>
    <n v="67.344922877505454"/>
    <n v="242410.11767295297"/>
    <n v="604.4356331891953"/>
    <n v="67.344863341668685"/>
    <n v="242410.11767295297"/>
    <n v="604.4356331891953"/>
    <n v="67.344863341668685"/>
  </r>
  <r>
    <n v="5725"/>
    <x v="2"/>
    <x v="1"/>
    <x v="6"/>
    <s v="62-304.520 (5), F.A.C."/>
    <x v="4"/>
    <x v="6"/>
    <x v="0"/>
    <x v="4"/>
    <s v="Mixed Rangeland"/>
    <n v="3300"/>
    <x v="0"/>
    <s v="City of Cocoa        Brevard County"/>
    <x v="39"/>
    <x v="0"/>
    <m/>
    <m/>
    <n v="0"/>
    <n v="1"/>
    <n v="44"/>
    <n v="12.560696448180547"/>
    <n v="82.621658271915962"/>
    <n v="10.507841995278199"/>
    <n v="39063.408103725895"/>
    <n v="82.621658271915962"/>
    <n v="10.5078327058895"/>
    <n v="39063.408103725895"/>
    <n v="82.621658271915962"/>
    <n v="10.5078327058895"/>
  </r>
  <r>
    <n v="5726"/>
    <x v="2"/>
    <x v="1"/>
    <x v="6"/>
    <s v="62-304.520 (5), F.A.C."/>
    <x v="4"/>
    <x v="6"/>
    <x v="0"/>
    <x v="4"/>
    <s v="Mixed Rangeland"/>
    <n v="3300"/>
    <x v="0"/>
    <s v="City of Titusville                              Brevard County"/>
    <x v="38"/>
    <x v="0"/>
    <m/>
    <m/>
    <n v="0"/>
    <n v="1"/>
    <n v="69"/>
    <n v="15.871138794538409"/>
    <n v="106.04353026681365"/>
    <n v="13.774021583630637"/>
    <n v="47781.892667474363"/>
    <n v="106.04353026681365"/>
    <n v="13.774009406797319"/>
    <n v="47781.892667474363"/>
    <n v="106.04353026681365"/>
    <n v="13.774009406797319"/>
  </r>
  <r>
    <n v="5727"/>
    <x v="2"/>
    <x v="1"/>
    <x v="6"/>
    <s v="62-304.520 (5), F.A.C."/>
    <x v="4"/>
    <x v="6"/>
    <x v="0"/>
    <x v="4"/>
    <s v="Mixed Rangeland"/>
    <n v="3300"/>
    <x v="0"/>
    <s v="Kennedy Space Center                                   Brevard County"/>
    <x v="1"/>
    <x v="0"/>
    <m/>
    <m/>
    <n v="0"/>
    <n v="1"/>
    <n v="33"/>
    <n v="6.3559873734302936"/>
    <n v="35.650404026429811"/>
    <n v="4.7169130223185389"/>
    <n v="16795.480510210862"/>
    <n v="35.650404026429811"/>
    <n v="4.7169088523625655"/>
    <n v="16795.480510210862"/>
    <n v="35.650404026429811"/>
    <n v="4.7169088523625655"/>
  </r>
  <r>
    <n v="5728"/>
    <x v="2"/>
    <x v="1"/>
    <x v="6"/>
    <s v="62-304.520 (5), F.A.C."/>
    <x v="4"/>
    <x v="6"/>
    <x v="1"/>
    <x v="5"/>
    <s v="Residential, Low Density-Less than two dwelling units/acre"/>
    <n v="1100"/>
    <x v="0"/>
    <s v="Brevard County"/>
    <x v="0"/>
    <x v="1"/>
    <m/>
    <m/>
    <n v="0"/>
    <n v="1"/>
    <n v="2562"/>
    <n v="368.8137913685747"/>
    <n v="2758.9443510068613"/>
    <n v="392.43301654018501"/>
    <n v="1276061.7122371867"/>
    <n v="2758.9443510068613"/>
    <n v="392.43266961235253"/>
    <n v="1276061.7122371867"/>
    <n v="2758.9443510068613"/>
    <n v="392.43266961235253"/>
  </r>
  <r>
    <n v="5729"/>
    <x v="2"/>
    <x v="1"/>
    <x v="6"/>
    <s v="62-304.520 (5), F.A.C."/>
    <x v="4"/>
    <x v="6"/>
    <x v="1"/>
    <x v="6"/>
    <s v="Residential, Rural &lt; or = 0.5 dwelling units/acre"/>
    <n v="1180"/>
    <x v="0"/>
    <s v="Brevard County"/>
    <x v="0"/>
    <x v="1"/>
    <m/>
    <m/>
    <n v="0"/>
    <n v="1"/>
    <n v="260"/>
    <n v="43.207393340854992"/>
    <n v="324.54685675388833"/>
    <n v="44.827414801169716"/>
    <n v="140684.67521436725"/>
    <n v="324.54685675388833"/>
    <n v="44.827375171788141"/>
    <n v="140684.67521436725"/>
    <n v="324.54685675388833"/>
    <n v="44.827375171788141"/>
  </r>
  <r>
    <n v="5730"/>
    <x v="2"/>
    <x v="1"/>
    <x v="6"/>
    <s v="62-304.520 (5), F.A.C."/>
    <x v="4"/>
    <x v="6"/>
    <x v="1"/>
    <x v="7"/>
    <s v="Low Density Under Construction"/>
    <n v="1190"/>
    <x v="0"/>
    <s v="Brevard County"/>
    <x v="0"/>
    <x v="1"/>
    <m/>
    <m/>
    <n v="0"/>
    <n v="1"/>
    <n v="529"/>
    <n v="204.32622765541475"/>
    <n v="1399.2019051661916"/>
    <n v="189.69338550773455"/>
    <n v="705222.90181832889"/>
    <n v="1399.2019051661916"/>
    <n v="189.69321781054305"/>
    <n v="705222.90181832889"/>
    <n v="1399.2019051661916"/>
    <n v="189.69321781054305"/>
  </r>
  <r>
    <n v="5731"/>
    <x v="2"/>
    <x v="1"/>
    <x v="6"/>
    <s v="62-304.520 (5), F.A.C."/>
    <x v="4"/>
    <x v="6"/>
    <x v="1"/>
    <x v="8"/>
    <s v="Residential, Medium Density-Two-five dwellingunits per acre"/>
    <n v="1200"/>
    <x v="0"/>
    <s v="Brevard County"/>
    <x v="0"/>
    <x v="1"/>
    <m/>
    <m/>
    <n v="0"/>
    <n v="1"/>
    <n v="4587"/>
    <n v="682.05463071114741"/>
    <n v="6015.3799803652892"/>
    <n v="906.27833795791173"/>
    <n v="2506124.9916610946"/>
    <n v="6015.3799803652892"/>
    <n v="906.27753676850011"/>
    <n v="2506124.9916610946"/>
    <n v="6015.3799803652892"/>
    <n v="906.27753676850011"/>
  </r>
  <r>
    <n v="5732"/>
    <x v="2"/>
    <x v="1"/>
    <x v="6"/>
    <s v="62-304.520 (5), F.A.C."/>
    <x v="4"/>
    <x v="6"/>
    <x v="1"/>
    <x v="9"/>
    <s v="Fixed Single Family Units"/>
    <n v="1210"/>
    <x v="0"/>
    <s v="Brevard County"/>
    <x v="0"/>
    <x v="1"/>
    <m/>
    <m/>
    <n v="0"/>
    <n v="1"/>
    <n v="23464"/>
    <n v="3314.2211430027119"/>
    <n v="29034.313645833528"/>
    <n v="4269.8401481080518"/>
    <n v="12091046.256242927"/>
    <n v="29034.313645833528"/>
    <n v="4269.8363733838578"/>
    <n v="12091046.256242927"/>
    <n v="29034.313645833528"/>
    <n v="4269.8363733838578"/>
  </r>
  <r>
    <n v="5733"/>
    <x v="2"/>
    <x v="1"/>
    <x v="6"/>
    <s v="62-304.520 (5), F.A.C."/>
    <x v="4"/>
    <x v="6"/>
    <x v="1"/>
    <x v="62"/>
    <s v="Residential, High Density"/>
    <n v="1300"/>
    <x v="0"/>
    <s v="Brevard County"/>
    <x v="0"/>
    <x v="1"/>
    <m/>
    <m/>
    <n v="0"/>
    <n v="1"/>
    <n v="1786"/>
    <n v="350.9395642501625"/>
    <n v="3105.4788906432159"/>
    <n v="520.76639982109805"/>
    <n v="1302517.4670114531"/>
    <n v="3105.4788906432159"/>
    <n v="520.76593944098227"/>
    <n v="1302517.4670114531"/>
    <n v="3105.4788906432159"/>
    <n v="520.76593944098227"/>
  </r>
  <r>
    <n v="5734"/>
    <x v="2"/>
    <x v="1"/>
    <x v="6"/>
    <s v="62-304.520 (5), F.A.C."/>
    <x v="4"/>
    <x v="6"/>
    <x v="1"/>
    <x v="80"/>
    <s v="Fixed Single Family Units"/>
    <n v="1310"/>
    <x v="0"/>
    <s v="Brevard County"/>
    <x v="0"/>
    <x v="1"/>
    <m/>
    <m/>
    <n v="0"/>
    <n v="1"/>
    <n v="134"/>
    <n v="26.204265707701879"/>
    <n v="264.59937122931257"/>
    <n v="48.264784010451393"/>
    <n v="95723.934353862263"/>
    <n v="264.59937122931257"/>
    <n v="48.264741342286143"/>
    <n v="95723.934353862263"/>
    <n v="264.59937122931257"/>
    <n v="48.264741342286143"/>
  </r>
  <r>
    <n v="5735"/>
    <x v="2"/>
    <x v="1"/>
    <x v="6"/>
    <s v="62-304.520 (5), F.A.C."/>
    <x v="4"/>
    <x v="6"/>
    <x v="1"/>
    <x v="63"/>
    <s v="Mobile Home Units"/>
    <n v="1320"/>
    <x v="0"/>
    <s v="Brevard County"/>
    <x v="0"/>
    <x v="1"/>
    <m/>
    <m/>
    <n v="0"/>
    <n v="1"/>
    <n v="3221"/>
    <n v="561.86387123453028"/>
    <n v="6121.8533444020031"/>
    <n v="1150.8404657347473"/>
    <n v="2147279.9702370213"/>
    <n v="6121.8533444020031"/>
    <n v="1150.8394483417956"/>
    <n v="2147279.9702370213"/>
    <n v="6121.8533444020031"/>
    <n v="1150.8394483417956"/>
  </r>
  <r>
    <n v="5736"/>
    <x v="2"/>
    <x v="1"/>
    <x v="6"/>
    <s v="62-304.520 (5), F.A.C."/>
    <x v="4"/>
    <x v="6"/>
    <x v="1"/>
    <x v="10"/>
    <s v="Residential, High density; Multiple Dwelling Units, Low Rise &lt;Two stories or less&gt;"/>
    <n v="1330"/>
    <x v="0"/>
    <s v="Brevard County"/>
    <x v="0"/>
    <x v="1"/>
    <m/>
    <m/>
    <n v="0"/>
    <n v="1"/>
    <n v="1138"/>
    <n v="153.94963092040493"/>
    <n v="1540.6479729811881"/>
    <n v="277.57227824215698"/>
    <n v="564848.23666081461"/>
    <n v="1540.6479729811881"/>
    <n v="277.5720328562079"/>
    <n v="564848.23666081461"/>
    <n v="1540.6479729811881"/>
    <n v="277.5720328562079"/>
  </r>
  <r>
    <n v="5737"/>
    <x v="2"/>
    <x v="1"/>
    <x v="6"/>
    <s v="62-304.520 (5), F.A.C."/>
    <x v="4"/>
    <x v="6"/>
    <x v="1"/>
    <x v="81"/>
    <s v="Residential, High density; Multiple Dwelling Units, High Rise &lt;Three stories or more&gt;"/>
    <n v="1340"/>
    <x v="0"/>
    <s v="Brevard County"/>
    <x v="0"/>
    <x v="1"/>
    <m/>
    <m/>
    <n v="0"/>
    <n v="1"/>
    <n v="71"/>
    <n v="28.912583420533036"/>
    <n v="313.72001531299992"/>
    <n v="59.959457761560984"/>
    <n v="107736.81844149089"/>
    <n v="313.72001531299992"/>
    <n v="59.959404754796147"/>
    <n v="107736.81844149089"/>
    <n v="313.72001531299992"/>
    <n v="59.959404754796147"/>
  </r>
  <r>
    <n v="5738"/>
    <x v="2"/>
    <x v="1"/>
    <x v="6"/>
    <s v="62-304.520 (5), F.A.C."/>
    <x v="4"/>
    <x v="6"/>
    <x v="1"/>
    <x v="89"/>
    <s v="Residential, High density; Mixed Units &lt;Fixed and mobile Homes&gt;"/>
    <n v="1350"/>
    <x v="0"/>
    <s v="Brevard County"/>
    <x v="0"/>
    <x v="1"/>
    <m/>
    <m/>
    <n v="0"/>
    <n v="1"/>
    <n v="16"/>
    <n v="2.1450598531305309"/>
    <n v="21.812810484090196"/>
    <n v="3.7692500408819134"/>
    <n v="8286.769177779046"/>
    <n v="21.812810484090196"/>
    <n v="3.7692467087011763"/>
    <n v="8286.769177779046"/>
    <n v="21.812810484090196"/>
    <n v="3.7692467087011763"/>
  </r>
  <r>
    <n v="5739"/>
    <x v="2"/>
    <x v="1"/>
    <x v="6"/>
    <s v="62-304.520 (5), F.A.C."/>
    <x v="4"/>
    <x v="6"/>
    <x v="1"/>
    <x v="82"/>
    <s v="High Density Under Construction"/>
    <n v="1390"/>
    <x v="0"/>
    <s v="Brevard County"/>
    <x v="0"/>
    <x v="1"/>
    <m/>
    <m/>
    <n v="0"/>
    <n v="1"/>
    <n v="14"/>
    <n v="3.6622380806906594"/>
    <n v="39.634614636458409"/>
    <n v="7.2489524125879319"/>
    <n v="13885.480649848767"/>
    <n v="39.634614636458409"/>
    <n v="7.2489460041991629"/>
    <n v="13885.480649848767"/>
    <n v="39.634614636458409"/>
    <n v="7.2489460041991629"/>
  </r>
  <r>
    <n v="5740"/>
    <x v="2"/>
    <x v="1"/>
    <x v="6"/>
    <s v="62-304.520 (5), F.A.C."/>
    <x v="4"/>
    <x v="6"/>
    <x v="1"/>
    <x v="11"/>
    <s v="Commercial and Services"/>
    <n v="1400"/>
    <x v="0"/>
    <s v="Brevard County"/>
    <x v="0"/>
    <x v="1"/>
    <m/>
    <m/>
    <n v="0"/>
    <n v="1"/>
    <n v="1124"/>
    <n v="139.80550458773908"/>
    <n v="1370.5338010133871"/>
    <n v="187.04455120642339"/>
    <n v="515953.65634214692"/>
    <n v="1370.5338010133871"/>
    <n v="187.04438585091631"/>
    <n v="515953.65634214692"/>
    <n v="1370.5338010133871"/>
    <n v="187.04438585091631"/>
  </r>
  <r>
    <n v="5741"/>
    <x v="2"/>
    <x v="1"/>
    <x v="6"/>
    <s v="62-304.520 (5), F.A.C."/>
    <x v="4"/>
    <x v="6"/>
    <x v="1"/>
    <x v="64"/>
    <s v="Retail Sales and Services"/>
    <n v="1410"/>
    <x v="0"/>
    <s v="Brevard County"/>
    <x v="0"/>
    <x v="1"/>
    <m/>
    <m/>
    <n v="0"/>
    <n v="1"/>
    <n v="1220"/>
    <n v="296.57537322415084"/>
    <n v="2977.4906519847214"/>
    <n v="407.7438015717488"/>
    <n v="1128240.8194596872"/>
    <n v="2977.4906519847214"/>
    <n v="407.7434411085199"/>
    <n v="1128240.8194596872"/>
    <n v="2977.4906519847214"/>
    <n v="407.7434411085199"/>
  </r>
  <r>
    <n v="5742"/>
    <x v="2"/>
    <x v="1"/>
    <x v="6"/>
    <s v="62-304.520 (5), F.A.C."/>
    <x v="4"/>
    <x v="6"/>
    <x v="1"/>
    <x v="65"/>
    <s v="Wholesale Sales and Services &lt;Excluding warehouses associated with industrial use&gt;"/>
    <n v="1420"/>
    <x v="0"/>
    <s v="Brevard County"/>
    <x v="0"/>
    <x v="1"/>
    <m/>
    <m/>
    <n v="0"/>
    <n v="1"/>
    <n v="594"/>
    <n v="141.52967420148832"/>
    <n v="1372.3809933067846"/>
    <n v="186.08659951457179"/>
    <n v="551522.75233564351"/>
    <n v="1372.3809933067846"/>
    <n v="186.08643500593573"/>
    <n v="551522.75233564351"/>
    <n v="1372.3809933067846"/>
    <n v="186.08643500593573"/>
  </r>
  <r>
    <n v="5743"/>
    <x v="2"/>
    <x v="1"/>
    <x v="6"/>
    <s v="62-304.520 (5), F.A.C."/>
    <x v="4"/>
    <x v="6"/>
    <x v="1"/>
    <x v="66"/>
    <s v="Professional Services"/>
    <n v="1430"/>
    <x v="0"/>
    <s v="Brevard County"/>
    <x v="0"/>
    <x v="1"/>
    <m/>
    <m/>
    <n v="0"/>
    <n v="1"/>
    <n v="466"/>
    <n v="83.472121533303209"/>
    <n v="813.24611483015462"/>
    <n v="111.29381631357843"/>
    <n v="319762.340004028"/>
    <n v="813.24611483015462"/>
    <n v="111.29371792501119"/>
    <n v="319762.340004028"/>
    <n v="813.24611483015462"/>
    <n v="111.29371792501119"/>
  </r>
  <r>
    <n v="5744"/>
    <x v="2"/>
    <x v="1"/>
    <x v="6"/>
    <s v="62-304.520 (5), F.A.C."/>
    <x v="4"/>
    <x v="6"/>
    <x v="1"/>
    <x v="83"/>
    <s v="Cultural and Entertainment"/>
    <n v="1440"/>
    <x v="0"/>
    <s v="Brevard County"/>
    <x v="0"/>
    <x v="1"/>
    <m/>
    <m/>
    <n v="0"/>
    <n v="1"/>
    <n v="131"/>
    <n v="49.029374441710161"/>
    <n v="553.26914664746823"/>
    <n v="73.438541620113057"/>
    <n v="186160.47723308671"/>
    <n v="553.26914664746823"/>
    <n v="73.438476697252781"/>
    <n v="186160.47723308671"/>
    <n v="553.26914664746823"/>
    <n v="73.438476697252781"/>
  </r>
  <r>
    <n v="5745"/>
    <x v="2"/>
    <x v="1"/>
    <x v="6"/>
    <s v="62-304.520 (5), F.A.C."/>
    <x v="4"/>
    <x v="6"/>
    <x v="1"/>
    <x v="67"/>
    <s v="Tourist Services"/>
    <n v="1450"/>
    <x v="0"/>
    <s v="Brevard County"/>
    <x v="0"/>
    <x v="1"/>
    <m/>
    <m/>
    <n v="0"/>
    <n v="1"/>
    <n v="31"/>
    <n v="5.4172937953579599"/>
    <n v="64.183181428436328"/>
    <n v="8.5204356214522932"/>
    <n v="21505.76641780197"/>
    <n v="64.183181428436328"/>
    <n v="8.5204280890171518"/>
    <n v="21505.76641780197"/>
    <n v="64.183181428436328"/>
    <n v="8.5204280890171518"/>
  </r>
  <r>
    <n v="5746"/>
    <x v="2"/>
    <x v="1"/>
    <x v="6"/>
    <s v="62-304.520 (5), F.A.C."/>
    <x v="4"/>
    <x v="6"/>
    <x v="1"/>
    <x v="105"/>
    <s v="Cemeteries"/>
    <n v="1480"/>
    <x v="0"/>
    <s v="Brevard County"/>
    <x v="0"/>
    <x v="1"/>
    <m/>
    <m/>
    <n v="0"/>
    <n v="1"/>
    <n v="99"/>
    <n v="40.023836889770863"/>
    <n v="323.87102613065917"/>
    <n v="46.50166441554002"/>
    <n v="150284.12064962092"/>
    <n v="323.87102613065917"/>
    <n v="46.501623306049062"/>
    <n v="150284.12064962092"/>
    <n v="323.87102613065917"/>
    <n v="46.501623306049062"/>
  </r>
  <r>
    <n v="5747"/>
    <x v="2"/>
    <x v="1"/>
    <x v="6"/>
    <s v="62-304.520 (5), F.A.C."/>
    <x v="4"/>
    <x v="6"/>
    <x v="1"/>
    <x v="90"/>
    <s v="Commercial and Services Under Construction"/>
    <n v="1490"/>
    <x v="0"/>
    <s v="Brevard County"/>
    <x v="0"/>
    <x v="1"/>
    <m/>
    <m/>
    <n v="0"/>
    <n v="1"/>
    <n v="6"/>
    <n v="1.3181340645612911"/>
    <n v="12.054197193002974"/>
    <n v="1.6516645211248799"/>
    <n v="5190.8368332429782"/>
    <n v="12.054197193002974"/>
    <n v="1.6516630609817105"/>
    <n v="5190.8368332429782"/>
    <n v="12.054197193002974"/>
    <n v="1.6516630609817105"/>
  </r>
  <r>
    <n v="5748"/>
    <x v="2"/>
    <x v="1"/>
    <x v="6"/>
    <s v="62-304.520 (5), F.A.C."/>
    <x v="4"/>
    <x v="6"/>
    <x v="1"/>
    <x v="95"/>
    <s v="Food Processing"/>
    <n v="1510"/>
    <x v="0"/>
    <s v="Brevard County"/>
    <x v="0"/>
    <x v="1"/>
    <m/>
    <m/>
    <n v="0"/>
    <n v="1"/>
    <n v="12"/>
    <n v="3.2633511243736173"/>
    <n v="25.937098182080341"/>
    <n v="3.7357897697929698"/>
    <n v="12283.148157317339"/>
    <n v="25.937098182080341"/>
    <n v="3.7357864671925696"/>
    <n v="12283.148157317339"/>
    <n v="25.937098182080341"/>
    <n v="3.7357864671925696"/>
  </r>
  <r>
    <n v="5749"/>
    <x v="2"/>
    <x v="1"/>
    <x v="6"/>
    <s v="62-304.520 (5), F.A.C."/>
    <x v="4"/>
    <x v="6"/>
    <x v="1"/>
    <x v="162"/>
    <s v="Mineral Processing"/>
    <n v="1530"/>
    <x v="0"/>
    <s v="Brevard County"/>
    <x v="0"/>
    <x v="1"/>
    <m/>
    <m/>
    <n v="0"/>
    <n v="1"/>
    <n v="52"/>
    <n v="6.6607272026911586"/>
    <n v="51.898024095087088"/>
    <n v="7.4215647897230346"/>
    <n v="23605.001693990591"/>
    <n v="51.898024095087088"/>
    <n v="7.421558228737438"/>
    <n v="23605.001693990591"/>
    <n v="51.898024095087088"/>
    <n v="7.421558228737438"/>
  </r>
  <r>
    <n v="5750"/>
    <x v="2"/>
    <x v="1"/>
    <x v="6"/>
    <s v="62-304.520 (5), F.A.C."/>
    <x v="4"/>
    <x v="6"/>
    <x v="1"/>
    <x v="68"/>
    <s v="Other Light Industrial"/>
    <n v="1550"/>
    <x v="0"/>
    <s v="Brevard County"/>
    <x v="0"/>
    <x v="1"/>
    <m/>
    <m/>
    <n v="0"/>
    <n v="1"/>
    <n v="548"/>
    <n v="171.82351071999477"/>
    <n v="1280.4555859719042"/>
    <n v="178.80740497849573"/>
    <n v="642697.4015964698"/>
    <n v="1280.4555859719042"/>
    <n v="178.80724690498383"/>
    <n v="642697.4015964698"/>
    <n v="1280.4555859719042"/>
    <n v="178.80724690498383"/>
  </r>
  <r>
    <n v="5751"/>
    <x v="2"/>
    <x v="1"/>
    <x v="6"/>
    <s v="62-304.520 (5), F.A.C."/>
    <x v="4"/>
    <x v="6"/>
    <x v="1"/>
    <x v="91"/>
    <s v="Other Heavy Industrial"/>
    <n v="1560"/>
    <x v="0"/>
    <s v="Brevard County"/>
    <x v="0"/>
    <x v="1"/>
    <m/>
    <m/>
    <n v="0"/>
    <n v="1"/>
    <n v="57"/>
    <n v="19.903203693856241"/>
    <n v="153.53798747419836"/>
    <n v="22.823481550863693"/>
    <n v="71846.459526092454"/>
    <n v="153.53798747419836"/>
    <n v="22.823461373914732"/>
    <n v="71846.459526092454"/>
    <n v="153.53798747419836"/>
    <n v="22.823461373914732"/>
  </r>
  <r>
    <n v="5752"/>
    <x v="2"/>
    <x v="1"/>
    <x v="6"/>
    <s v="62-304.520 (5), F.A.C."/>
    <x v="4"/>
    <x v="6"/>
    <x v="1"/>
    <x v="127"/>
    <s v="Sand and Gravel Pits"/>
    <n v="1620"/>
    <x v="0"/>
    <s v="Brevard County"/>
    <x v="0"/>
    <x v="1"/>
    <m/>
    <m/>
    <n v="0"/>
    <n v="1"/>
    <n v="69"/>
    <n v="17.414690709695936"/>
    <n v="96.671081863909549"/>
    <n v="13.230050643844269"/>
    <n v="49797.079552490744"/>
    <n v="96.671081863909549"/>
    <n v="13.230038947904907"/>
    <n v="49797.079552490744"/>
    <n v="96.671081863909549"/>
    <n v="13.230038947904907"/>
  </r>
  <r>
    <n v="5753"/>
    <x v="2"/>
    <x v="1"/>
    <x v="6"/>
    <s v="62-304.520 (5), F.A.C."/>
    <x v="4"/>
    <x v="6"/>
    <x v="1"/>
    <x v="148"/>
    <s v="Holding Ponds"/>
    <n v="1660"/>
    <x v="0"/>
    <s v="Brevard County"/>
    <x v="0"/>
    <x v="1"/>
    <m/>
    <m/>
    <n v="0"/>
    <n v="1"/>
    <n v="74"/>
    <n v="33.169551901725669"/>
    <n v="182.99477283892165"/>
    <n v="25.096532135906905"/>
    <n v="92102.944963374757"/>
    <n v="182.99477283892165"/>
    <n v="25.096509949482542"/>
    <n v="92102.944963374757"/>
    <n v="182.99477283892165"/>
    <n v="25.096509949482542"/>
  </r>
  <r>
    <n v="5754"/>
    <x v="2"/>
    <x v="1"/>
    <x v="6"/>
    <s v="62-304.520 (5), F.A.C."/>
    <x v="4"/>
    <x v="6"/>
    <x v="1"/>
    <x v="69"/>
    <s v="Institutional (Educational,religious,health and military facilities)"/>
    <n v="1700"/>
    <x v="0"/>
    <s v="Brevard County"/>
    <x v="0"/>
    <x v="1"/>
    <m/>
    <m/>
    <n v="0"/>
    <n v="1"/>
    <n v="450"/>
    <n v="114.629353600738"/>
    <n v="847.33485599402638"/>
    <n v="116.15851387335249"/>
    <n v="413845.44865392358"/>
    <n v="847.33485599402638"/>
    <n v="116.15841118418145"/>
    <n v="413845.44865392358"/>
    <n v="847.33485599402638"/>
    <n v="116.15841118418145"/>
  </r>
  <r>
    <n v="5755"/>
    <x v="2"/>
    <x v="1"/>
    <x v="6"/>
    <s v="62-304.520 (5), F.A.C."/>
    <x v="4"/>
    <x v="6"/>
    <x v="1"/>
    <x v="70"/>
    <s v="Educational Facilities"/>
    <n v="1710"/>
    <x v="0"/>
    <s v="Brevard County"/>
    <x v="0"/>
    <x v="1"/>
    <m/>
    <m/>
    <n v="0"/>
    <n v="1"/>
    <n v="91"/>
    <n v="37.422119755543072"/>
    <n v="278.84780786682245"/>
    <n v="38.427760068143179"/>
    <n v="137662.31649898103"/>
    <n v="278.84780786682245"/>
    <n v="38.427726096334325"/>
    <n v="137662.31649898103"/>
    <n v="278.84780786682245"/>
    <n v="38.427726096334325"/>
  </r>
  <r>
    <n v="5756"/>
    <x v="2"/>
    <x v="1"/>
    <x v="6"/>
    <s v="62-304.520 (5), F.A.C."/>
    <x v="4"/>
    <x v="6"/>
    <x v="1"/>
    <x v="71"/>
    <s v="Religious"/>
    <n v="1720"/>
    <x v="0"/>
    <s v="Brevard County"/>
    <x v="0"/>
    <x v="1"/>
    <m/>
    <m/>
    <n v="0"/>
    <n v="1"/>
    <n v="892"/>
    <n v="407.98552613358004"/>
    <n v="3084.9703692438607"/>
    <n v="421.5513482015956"/>
    <n v="1510542.4588048095"/>
    <n v="3084.9703692438607"/>
    <n v="421.55097553189557"/>
    <n v="1510542.4588048095"/>
    <n v="3084.9703692438607"/>
    <n v="421.55097553189557"/>
  </r>
  <r>
    <n v="5757"/>
    <x v="2"/>
    <x v="1"/>
    <x v="6"/>
    <s v="62-304.520 (5), F.A.C."/>
    <x v="4"/>
    <x v="6"/>
    <x v="1"/>
    <x v="72"/>
    <s v="Medical and Health Care"/>
    <n v="1740"/>
    <x v="0"/>
    <s v="Brevard County"/>
    <x v="0"/>
    <x v="1"/>
    <m/>
    <m/>
    <n v="0"/>
    <n v="1"/>
    <n v="119"/>
    <n v="39.14060905757794"/>
    <n v="300.2864564012678"/>
    <n v="40.978006604861939"/>
    <n v="145084.98668745824"/>
    <n v="300.2864564012678"/>
    <n v="40.97797037852439"/>
    <n v="145084.98668745824"/>
    <n v="300.2864564012678"/>
    <n v="40.97797037852439"/>
  </r>
  <r>
    <n v="5758"/>
    <x v="2"/>
    <x v="1"/>
    <x v="6"/>
    <s v="62-304.520 (5), F.A.C."/>
    <x v="4"/>
    <x v="6"/>
    <x v="1"/>
    <x v="14"/>
    <s v="Governmental"/>
    <n v="1750"/>
    <x v="0"/>
    <s v="Brevard County"/>
    <x v="0"/>
    <x v="1"/>
    <m/>
    <m/>
    <n v="0"/>
    <n v="1"/>
    <n v="1460"/>
    <n v="578.37918532404444"/>
    <n v="4326.446433215744"/>
    <n v="588.34400007193062"/>
    <n v="2126655.6452060002"/>
    <n v="4326.446433215744"/>
    <n v="588.34347995028247"/>
    <n v="2126655.6452060002"/>
    <n v="4326.446433215744"/>
    <n v="588.34347995028247"/>
  </r>
  <r>
    <n v="5759"/>
    <x v="2"/>
    <x v="1"/>
    <x v="6"/>
    <s v="62-304.520 (5), F.A.C."/>
    <x v="4"/>
    <x v="6"/>
    <x v="1"/>
    <x v="73"/>
    <s v="Commercial Child Care"/>
    <n v="1780"/>
    <x v="0"/>
    <s v="Brevard County"/>
    <x v="0"/>
    <x v="1"/>
    <m/>
    <m/>
    <n v="0"/>
    <n v="1"/>
    <n v="33"/>
    <n v="4.1731072964066973"/>
    <n v="37.994906981373575"/>
    <n v="5.2873323182729361"/>
    <n v="15809.420617904128"/>
    <n v="37.994906981373575"/>
    <n v="5.2873276440415218"/>
    <n v="15809.420617904128"/>
    <n v="37.994906981373575"/>
    <n v="5.2873276440415218"/>
  </r>
  <r>
    <n v="5760"/>
    <x v="2"/>
    <x v="1"/>
    <x v="6"/>
    <s v="62-304.520 (5), F.A.C."/>
    <x v="4"/>
    <x v="6"/>
    <x v="1"/>
    <x v="15"/>
    <s v="Golf Course"/>
    <n v="1820"/>
    <x v="0"/>
    <s v="Brevard County"/>
    <x v="0"/>
    <x v="1"/>
    <m/>
    <m/>
    <n v="0"/>
    <n v="1"/>
    <n v="60"/>
    <n v="19.317288619446167"/>
    <n v="151.84165819553297"/>
    <n v="21.34584678632438"/>
    <n v="74461.734032283275"/>
    <n v="151.84165819553297"/>
    <n v="21.345827915668753"/>
    <n v="74461.734032283275"/>
    <n v="151.84165819553297"/>
    <n v="21.345827915668753"/>
  </r>
  <r>
    <n v="5761"/>
    <x v="2"/>
    <x v="1"/>
    <x v="6"/>
    <s v="62-304.520 (5), F.A.C."/>
    <x v="4"/>
    <x v="6"/>
    <x v="1"/>
    <x v="85"/>
    <s v="Marinas and Fish Camps"/>
    <n v="1840"/>
    <x v="0"/>
    <s v="Brevard County"/>
    <x v="0"/>
    <x v="1"/>
    <m/>
    <m/>
    <n v="0"/>
    <n v="1"/>
    <n v="122"/>
    <n v="38.50646223586449"/>
    <n v="285.63185944201228"/>
    <n v="41.721671914321746"/>
    <n v="132408.48390844229"/>
    <n v="285.63185944201228"/>
    <n v="41.721635030551745"/>
    <n v="132408.48390844229"/>
    <n v="285.63185944201228"/>
    <n v="41.721635030551745"/>
  </r>
  <r>
    <n v="5762"/>
    <x v="2"/>
    <x v="1"/>
    <x v="6"/>
    <s v="62-304.520 (5), F.A.C."/>
    <x v="4"/>
    <x v="6"/>
    <x v="1"/>
    <x v="16"/>
    <s v="Parks and Zoos"/>
    <n v="1850"/>
    <x v="0"/>
    <s v="Brevard County"/>
    <x v="0"/>
    <x v="1"/>
    <m/>
    <m/>
    <n v="0"/>
    <n v="1"/>
    <n v="66"/>
    <n v="7.3236679797823152"/>
    <n v="56.838405302602617"/>
    <n v="7.7667338315521421"/>
    <n v="27295.318469551443"/>
    <n v="56.838405302602617"/>
    <n v="7.7667269654221203"/>
    <n v="27295.318469551443"/>
    <n v="56.838405302602617"/>
    <n v="7.7667269654221203"/>
  </r>
  <r>
    <n v="5763"/>
    <x v="2"/>
    <x v="1"/>
    <x v="6"/>
    <s v="62-304.520 (5), F.A.C."/>
    <x v="4"/>
    <x v="6"/>
    <x v="1"/>
    <x v="74"/>
    <s v="Community Recreational Facilities"/>
    <n v="1860"/>
    <x v="0"/>
    <s v="Brevard County"/>
    <x v="0"/>
    <x v="1"/>
    <m/>
    <m/>
    <n v="0"/>
    <n v="1"/>
    <n v="27"/>
    <n v="6.016805265962244"/>
    <n v="26.989045365198852"/>
    <n v="3.6043753494334405"/>
    <n v="18273.091965987183"/>
    <n v="26.989045365198852"/>
    <n v="3.6043721630090886"/>
    <n v="18273.091965987183"/>
    <n v="26.989045365198852"/>
    <n v="3.6043721630090886"/>
  </r>
  <r>
    <n v="5764"/>
    <x v="2"/>
    <x v="1"/>
    <x v="6"/>
    <s v="62-304.520 (5), F.A.C."/>
    <x v="4"/>
    <x v="6"/>
    <x v="1"/>
    <x v="24"/>
    <s v="Other Recreational(Riding stables, go-carttracks, skeet ranges, etc)"/>
    <n v="1890"/>
    <x v="0"/>
    <s v="Brevard County"/>
    <x v="0"/>
    <x v="1"/>
    <m/>
    <m/>
    <n v="0"/>
    <n v="1"/>
    <n v="20"/>
    <n v="6.6530820256069783"/>
    <n v="52.57571534487407"/>
    <n v="7.0165492166668573"/>
    <n v="22204.462117806946"/>
    <n v="52.57571534487407"/>
    <n v="7.016543013732627"/>
    <n v="22204.462117806946"/>
    <n v="52.57571534487407"/>
    <n v="7.016543013732627"/>
  </r>
  <r>
    <n v="5765"/>
    <x v="2"/>
    <x v="1"/>
    <x v="6"/>
    <s v="62-304.520 (5), F.A.C."/>
    <x v="4"/>
    <x v="6"/>
    <x v="1"/>
    <x v="0"/>
    <s v="Improved Pasture"/>
    <n v="1000"/>
    <x v="0"/>
    <s v="Brevard County"/>
    <x v="0"/>
    <x v="1"/>
    <s v="Not Ag"/>
    <m/>
    <n v="0"/>
    <n v="1"/>
    <n v="88"/>
    <n v="38.126854317236351"/>
    <n v="237.43055417644462"/>
    <n v="40.032547082949336"/>
    <n v="62687.480495889213"/>
    <n v="237.43055417644462"/>
    <n v="40.032511692439051"/>
    <n v="62687.480495889213"/>
    <n v="237.43055417644462"/>
    <n v="40.032511692439051"/>
  </r>
  <r>
    <n v="5766"/>
    <x v="2"/>
    <x v="1"/>
    <x v="6"/>
    <s v="62-304.520 (5), F.A.C."/>
    <x v="4"/>
    <x v="6"/>
    <x v="1"/>
    <x v="115"/>
    <s v="Unimproved Pastures"/>
    <n v="1000"/>
    <x v="0"/>
    <s v="Brevard County"/>
    <x v="0"/>
    <x v="1"/>
    <s v="Not Ag"/>
    <m/>
    <n v="0"/>
    <n v="1"/>
    <n v="47"/>
    <n v="14.534126064814251"/>
    <n v="92.222942314844545"/>
    <n v="14.654218954532189"/>
    <n v="34995.285754637327"/>
    <n v="92.222942314844545"/>
    <n v="14.654205999566182"/>
    <n v="34995.285754637327"/>
    <n v="92.222942314844545"/>
    <n v="14.654205999566182"/>
  </r>
  <r>
    <n v="5767"/>
    <x v="2"/>
    <x v="1"/>
    <x v="6"/>
    <s v="62-304.520 (5), F.A.C."/>
    <x v="4"/>
    <x v="6"/>
    <x v="1"/>
    <x v="2"/>
    <s v="Citrus groves"/>
    <n v="1000"/>
    <x v="0"/>
    <s v="Brevard County"/>
    <x v="0"/>
    <x v="1"/>
    <s v="Not Ag"/>
    <m/>
    <n v="0"/>
    <n v="1"/>
    <n v="129"/>
    <n v="57.051561115706988"/>
    <n v="254.79900642543973"/>
    <n v="28.570906134882676"/>
    <n v="88150.084905968557"/>
    <n v="254.79900642543973"/>
    <n v="28.570880876960778"/>
    <n v="88150.084905968557"/>
    <n v="254.79900642543973"/>
    <n v="28.570880876960778"/>
  </r>
  <r>
    <n v="5768"/>
    <x v="2"/>
    <x v="1"/>
    <x v="6"/>
    <s v="62-304.520 (5), F.A.C."/>
    <x v="4"/>
    <x v="6"/>
    <x v="1"/>
    <x v="4"/>
    <s v="Mixed Rangeland"/>
    <n v="1000"/>
    <x v="0"/>
    <s v="Brevard County"/>
    <x v="0"/>
    <x v="1"/>
    <s v="Not Ag"/>
    <m/>
    <n v="0"/>
    <n v="1"/>
    <n v="4"/>
    <n v="0.55794306556692297"/>
    <n v="4.357627235936163"/>
    <n v="0.6996855823333259"/>
    <n v="1616.4783718395256"/>
    <n v="4.357627235936163"/>
    <n v="0.69968496378088296"/>
    <n v="1616.4783718395256"/>
    <n v="4.357627235936163"/>
    <n v="0.69968496378088296"/>
  </r>
  <r>
    <n v="5769"/>
    <x v="2"/>
    <x v="1"/>
    <x v="6"/>
    <s v="62-304.520 (5), F.A.C."/>
    <x v="4"/>
    <x v="6"/>
    <x v="1"/>
    <x v="125"/>
    <s v="Sand other than beaches"/>
    <n v="7200"/>
    <x v="0"/>
    <s v="Brevard County"/>
    <x v="0"/>
    <x v="1"/>
    <m/>
    <m/>
    <n v="0"/>
    <n v="1"/>
    <n v="7"/>
    <n v="0.56747203991827255"/>
    <n v="0.6324657712602284"/>
    <n v="6.7932016655578631E-2"/>
    <n v="298.88208246231812"/>
    <n v="0.6324657712602284"/>
    <n v="6.7931956600725693E-2"/>
    <n v="298.88208246231812"/>
    <n v="0.6324657712602284"/>
    <n v="6.7931956600725693E-2"/>
  </r>
  <r>
    <n v="5770"/>
    <x v="2"/>
    <x v="1"/>
    <x v="6"/>
    <s v="62-304.520 (5), F.A.C."/>
    <x v="4"/>
    <x v="6"/>
    <x v="1"/>
    <x v="75"/>
    <s v="Disturbed land"/>
    <n v="7400"/>
    <x v="0"/>
    <s v="Brevard County"/>
    <x v="0"/>
    <x v="1"/>
    <m/>
    <m/>
    <n v="0"/>
    <n v="1"/>
    <n v="660"/>
    <n v="124.64367975791914"/>
    <n v="439.90774043514148"/>
    <n v="65.3225959501642"/>
    <n v="178194.88598860445"/>
    <n v="439.90774043514148"/>
    <n v="65.322538202152344"/>
    <n v="178194.88598860445"/>
    <n v="439.90774043514148"/>
    <n v="65.322538202152344"/>
  </r>
  <r>
    <n v="5771"/>
    <x v="2"/>
    <x v="1"/>
    <x v="6"/>
    <s v="62-304.520 (5), F.A.C."/>
    <x v="4"/>
    <x v="6"/>
    <x v="1"/>
    <x v="93"/>
    <s v="Rural land in transition without positive indicators of intended activity"/>
    <n v="7410"/>
    <x v="0"/>
    <s v="Brevard County"/>
    <x v="0"/>
    <x v="1"/>
    <m/>
    <m/>
    <n v="0"/>
    <n v="1"/>
    <n v="11"/>
    <n v="1.0655748418353059"/>
    <n v="3.0407744139486947"/>
    <n v="0.25133029958097142"/>
    <n v="1257.2708036516542"/>
    <n v="3.0407744139486947"/>
    <n v="0.25133007739407065"/>
    <n v="1257.2708036516542"/>
    <n v="3.0407744139486947"/>
    <n v="0.25133007739407065"/>
  </r>
  <r>
    <n v="5772"/>
    <x v="2"/>
    <x v="1"/>
    <x v="6"/>
    <s v="62-304.520 (5), F.A.C."/>
    <x v="4"/>
    <x v="6"/>
    <x v="1"/>
    <x v="18"/>
    <s v="Spoil areas"/>
    <n v="7430"/>
    <x v="0"/>
    <s v="Brevard County"/>
    <x v="0"/>
    <x v="1"/>
    <m/>
    <m/>
    <n v="0"/>
    <n v="1"/>
    <n v="21"/>
    <n v="7.0036181091160206"/>
    <n v="46.738567372424797"/>
    <n v="6.3117489607234241"/>
    <n v="22329.891919273039"/>
    <n v="46.738567372424797"/>
    <n v="6.3117433808632182"/>
    <n v="22329.891919273039"/>
    <n v="46.738567372424797"/>
    <n v="6.3117433808632182"/>
  </r>
  <r>
    <n v="5773"/>
    <x v="2"/>
    <x v="1"/>
    <x v="6"/>
    <s v="62-304.520 (5), F.A.C."/>
    <x v="4"/>
    <x v="6"/>
    <x v="1"/>
    <x v="76"/>
    <s v="Airports"/>
    <n v="8110"/>
    <x v="0"/>
    <s v="Brevard County"/>
    <x v="0"/>
    <x v="1"/>
    <m/>
    <m/>
    <n v="0"/>
    <n v="1"/>
    <n v="18"/>
    <n v="2.9594646053223492"/>
    <n v="21.159135274930183"/>
    <n v="2.7452912161189249"/>
    <n v="10250.769699149394"/>
    <n v="21.159135274930183"/>
    <n v="2.7452887891622564"/>
    <n v="10250.769699149394"/>
    <n v="21.159135274930183"/>
    <n v="2.7452887891622564"/>
  </r>
  <r>
    <n v="5774"/>
    <x v="2"/>
    <x v="1"/>
    <x v="6"/>
    <s v="62-304.520 (5), F.A.C."/>
    <x v="4"/>
    <x v="6"/>
    <x v="1"/>
    <x v="19"/>
    <s v="Railroads"/>
    <n v="8120"/>
    <x v="0"/>
    <s v="Brevard County"/>
    <x v="0"/>
    <x v="1"/>
    <m/>
    <m/>
    <n v="0"/>
    <n v="1"/>
    <n v="170"/>
    <n v="20.917852245350282"/>
    <n v="149.38670735827986"/>
    <n v="19.967273137820449"/>
    <n v="69664.667994483752"/>
    <n v="149.38670735827986"/>
    <n v="19.967255485883776"/>
    <n v="69664.667994483752"/>
    <n v="149.38670735827986"/>
    <n v="19.967255485883776"/>
  </r>
  <r>
    <n v="5775"/>
    <x v="2"/>
    <x v="1"/>
    <x v="6"/>
    <s v="62-304.520 (5), F.A.C."/>
    <x v="4"/>
    <x v="6"/>
    <x v="1"/>
    <x v="20"/>
    <s v="Roads and Highways"/>
    <n v="8140"/>
    <x v="0"/>
    <s v="Brevard County"/>
    <x v="0"/>
    <x v="1"/>
    <m/>
    <m/>
    <n v="0"/>
    <n v="1"/>
    <n v="726"/>
    <n v="69.594350564817077"/>
    <n v="510.4575301642459"/>
    <n v="66.649419450363595"/>
    <n v="218790.95653088336"/>
    <n v="510.4575301642459"/>
    <n v="66.649360529382164"/>
    <n v="218790.95653088336"/>
    <n v="510.4575301642459"/>
    <n v="66.649360529382164"/>
  </r>
  <r>
    <n v="5776"/>
    <x v="2"/>
    <x v="1"/>
    <x v="6"/>
    <s v="62-304.520 (5), F.A.C."/>
    <x v="4"/>
    <x v="6"/>
    <x v="1"/>
    <x v="21"/>
    <s v="Port facilities"/>
    <n v="8150"/>
    <x v="0"/>
    <s v="Brevard County"/>
    <x v="0"/>
    <x v="1"/>
    <m/>
    <m/>
    <n v="0"/>
    <n v="1"/>
    <n v="17"/>
    <n v="4.8714240530265647"/>
    <n v="39.011281888258914"/>
    <n v="5.3278184563727136"/>
    <n v="17551.366439996462"/>
    <n v="39.011281888258914"/>
    <n v="5.3278137463498059"/>
    <n v="17551.366439996462"/>
    <n v="39.011281888258914"/>
    <n v="5.3278137463498059"/>
  </r>
  <r>
    <n v="5777"/>
    <x v="2"/>
    <x v="1"/>
    <x v="6"/>
    <s v="62-304.520 (5), F.A.C."/>
    <x v="4"/>
    <x v="6"/>
    <x v="1"/>
    <x v="96"/>
    <s v="Auto parking facilities - when not directly related to other land uses"/>
    <n v="8180"/>
    <x v="0"/>
    <s v="Brevard County"/>
    <x v="0"/>
    <x v="1"/>
    <m/>
    <m/>
    <n v="0"/>
    <n v="1"/>
    <n v="6"/>
    <n v="1.843789761793555"/>
    <n v="19.037864366425318"/>
    <n v="2.5259942496754242"/>
    <n v="6678.3099350654238"/>
    <n v="19.037864366425318"/>
    <n v="2.5259920165867991"/>
    <n v="6678.3099350654238"/>
    <n v="19.037864366425318"/>
    <n v="2.5259920165867991"/>
  </r>
  <r>
    <n v="5778"/>
    <x v="2"/>
    <x v="1"/>
    <x v="6"/>
    <s v="62-304.520 (5), F.A.C."/>
    <x v="4"/>
    <x v="6"/>
    <x v="1"/>
    <x v="58"/>
    <s v="Communications"/>
    <n v="8200"/>
    <x v="0"/>
    <s v="Brevard County"/>
    <x v="0"/>
    <x v="1"/>
    <m/>
    <m/>
    <n v="0"/>
    <n v="1"/>
    <n v="30"/>
    <n v="7.7947746676096088"/>
    <n v="63.283071084434042"/>
    <n v="9.3778529793390941"/>
    <n v="29049.414597995201"/>
    <n v="63.283071084434042"/>
    <n v="9.3778446889097733"/>
    <n v="29049.414597995201"/>
    <n v="63.283071084434042"/>
    <n v="9.3778446889097733"/>
  </r>
  <r>
    <n v="5779"/>
    <x v="2"/>
    <x v="1"/>
    <x v="6"/>
    <s v="62-304.520 (5), F.A.C."/>
    <x v="4"/>
    <x v="6"/>
    <x v="1"/>
    <x v="86"/>
    <s v="Communication Facilities"/>
    <n v="8220"/>
    <x v="0"/>
    <s v="Brevard County"/>
    <x v="0"/>
    <x v="1"/>
    <m/>
    <m/>
    <n v="0"/>
    <n v="1"/>
    <n v="15"/>
    <n v="1.3560433536045173"/>
    <n v="11.972664216138481"/>
    <n v="1.5918245227448018"/>
    <n v="4746.0211834311212"/>
    <n v="11.972664216138481"/>
    <n v="1.5918231155027878"/>
    <n v="4746.0211834311212"/>
    <n v="11.972664216138481"/>
    <n v="1.5918231155027878"/>
  </r>
  <r>
    <n v="5780"/>
    <x v="2"/>
    <x v="1"/>
    <x v="6"/>
    <s v="62-304.520 (5), F.A.C."/>
    <x v="4"/>
    <x v="6"/>
    <x v="1"/>
    <x v="59"/>
    <s v="Electrical power facilities"/>
    <n v="8310"/>
    <x v="0"/>
    <s v="Brevard County"/>
    <x v="0"/>
    <x v="1"/>
    <m/>
    <m/>
    <n v="0"/>
    <n v="1"/>
    <n v="524"/>
    <n v="141.66784481727325"/>
    <n v="1060.542274446045"/>
    <n v="151.53661315867532"/>
    <n v="525609.80526123801"/>
    <n v="1060.542274446045"/>
    <n v="151.5364791937275"/>
    <n v="525609.80526123801"/>
    <n v="1060.542274446045"/>
    <n v="151.5364791937275"/>
  </r>
  <r>
    <n v="5781"/>
    <x v="2"/>
    <x v="1"/>
    <x v="6"/>
    <s v="62-304.520 (5), F.A.C."/>
    <x v="4"/>
    <x v="6"/>
    <x v="1"/>
    <x v="22"/>
    <s v="Electrical power transmission lines"/>
    <n v="8320"/>
    <x v="0"/>
    <s v="Brevard County"/>
    <x v="0"/>
    <x v="1"/>
    <m/>
    <m/>
    <n v="0"/>
    <n v="1"/>
    <n v="59"/>
    <n v="18.195862011171481"/>
    <n v="115.14842485642757"/>
    <n v="14.183504829178428"/>
    <n v="56120.76722180409"/>
    <n v="115.14842485642757"/>
    <n v="14.183492290344164"/>
    <n v="56120.76722180409"/>
    <n v="115.14842485642757"/>
    <n v="14.183492290344164"/>
  </r>
  <r>
    <n v="5782"/>
    <x v="2"/>
    <x v="1"/>
    <x v="6"/>
    <s v="62-304.520 (5), F.A.C."/>
    <x v="4"/>
    <x v="6"/>
    <x v="1"/>
    <x v="77"/>
    <s v="Water supply plants"/>
    <n v="8330"/>
    <x v="0"/>
    <s v="Brevard County"/>
    <x v="0"/>
    <x v="1"/>
    <m/>
    <m/>
    <n v="0"/>
    <n v="1"/>
    <n v="9"/>
    <n v="1.8612095972103784"/>
    <n v="14.733536340159738"/>
    <n v="2.2770096002250066"/>
    <n v="6485.752993520653"/>
    <n v="14.733536340159738"/>
    <n v="2.2770075872496265"/>
    <n v="6485.752993520653"/>
    <n v="14.733536340159738"/>
    <n v="2.2770075872496265"/>
  </r>
  <r>
    <n v="5783"/>
    <x v="2"/>
    <x v="1"/>
    <x v="6"/>
    <s v="62-304.520 (5), F.A.C."/>
    <x v="4"/>
    <x v="6"/>
    <x v="1"/>
    <x v="25"/>
    <s v="Surface Water Collection Basin"/>
    <n v="8370"/>
    <x v="0"/>
    <s v="Brevard County"/>
    <x v="0"/>
    <x v="1"/>
    <m/>
    <m/>
    <n v="0"/>
    <n v="1"/>
    <n v="157"/>
    <n v="19.232790805852286"/>
    <n v="21.259357480813375"/>
    <n v="2.8368970747988009"/>
    <n v="23802.381757146904"/>
    <n v="21.259357480813375"/>
    <n v="2.836894566858577"/>
    <n v="23802.381757146904"/>
    <n v="21.259357480813375"/>
    <n v="2.836894566858577"/>
  </r>
  <r>
    <n v="5784"/>
    <x v="2"/>
    <x v="1"/>
    <x v="6"/>
    <s v="62-304.520 (5), F.A.C."/>
    <x v="4"/>
    <x v="6"/>
    <x v="41"/>
    <x v="5"/>
    <s v="Residential, Low Density-Less than two dwelling units/acre"/>
    <n v="1100"/>
    <x v="0"/>
    <s v="City of Cocoa        Brevard County"/>
    <x v="39"/>
    <x v="1"/>
    <m/>
    <m/>
    <n v="0"/>
    <n v="1"/>
    <n v="171"/>
    <n v="13.882190724139855"/>
    <n v="117.98507750361496"/>
    <n v="17.722737005114386"/>
    <n v="49722.31840036856"/>
    <n v="117.98507750361496"/>
    <n v="17.722721337445144"/>
    <n v="49722.31840036856"/>
    <n v="117.98507750361496"/>
    <n v="17.722721337445144"/>
  </r>
  <r>
    <n v="5785"/>
    <x v="2"/>
    <x v="1"/>
    <x v="6"/>
    <s v="62-304.520 (5), F.A.C."/>
    <x v="4"/>
    <x v="6"/>
    <x v="41"/>
    <x v="8"/>
    <s v="Residential, Medium Density-Two-five dwellingunits per acre"/>
    <n v="1200"/>
    <x v="0"/>
    <s v="City of Cocoa        Brevard County"/>
    <x v="39"/>
    <x v="1"/>
    <m/>
    <m/>
    <n v="0"/>
    <n v="1"/>
    <n v="1303"/>
    <n v="194.37515647081551"/>
    <n v="1860.4943038381284"/>
    <n v="274.75873112306118"/>
    <n v="742074.92358880327"/>
    <n v="1860.4943038381284"/>
    <n v="274.7584882244098"/>
    <n v="742074.92358880327"/>
    <n v="1860.4943038381284"/>
    <n v="274.7584882244098"/>
  </r>
  <r>
    <n v="5786"/>
    <x v="2"/>
    <x v="1"/>
    <x v="6"/>
    <s v="62-304.520 (5), F.A.C."/>
    <x v="4"/>
    <x v="6"/>
    <x v="41"/>
    <x v="9"/>
    <s v="Fixed Single Family Units"/>
    <n v="1210"/>
    <x v="0"/>
    <s v="City of Cocoa        Brevard County"/>
    <x v="39"/>
    <x v="1"/>
    <m/>
    <m/>
    <n v="0"/>
    <n v="1"/>
    <n v="6026"/>
    <n v="492.63255524215248"/>
    <n v="4724.6580387274789"/>
    <n v="698.98238505734855"/>
    <n v="1885836.6017215624"/>
    <n v="4724.6580387274789"/>
    <n v="698.98176712656084"/>
    <n v="1885836.6017215624"/>
    <n v="4724.6580387274789"/>
    <n v="698.98176712656084"/>
  </r>
  <r>
    <n v="5787"/>
    <x v="2"/>
    <x v="1"/>
    <x v="6"/>
    <s v="62-304.520 (5), F.A.C."/>
    <x v="4"/>
    <x v="6"/>
    <x v="41"/>
    <x v="62"/>
    <s v="Residential, High Density"/>
    <n v="1300"/>
    <x v="0"/>
    <s v="City of Cocoa        Brevard County"/>
    <x v="39"/>
    <x v="1"/>
    <m/>
    <m/>
    <n v="0"/>
    <n v="1"/>
    <n v="625"/>
    <n v="92.375520287422859"/>
    <n v="915.83147958205802"/>
    <n v="160.35379801784484"/>
    <n v="355663.21523071284"/>
    <n v="915.83147958205802"/>
    <n v="160.3536562581231"/>
    <n v="355663.21523071284"/>
    <n v="915.83147958205802"/>
    <n v="160.3536562581231"/>
  </r>
  <r>
    <n v="5788"/>
    <x v="2"/>
    <x v="1"/>
    <x v="6"/>
    <s v="62-304.520 (5), F.A.C."/>
    <x v="4"/>
    <x v="6"/>
    <x v="41"/>
    <x v="63"/>
    <s v="Mobile Home Units"/>
    <n v="1320"/>
    <x v="0"/>
    <s v="City of Cocoa        Brevard County"/>
    <x v="39"/>
    <x v="1"/>
    <m/>
    <m/>
    <n v="0"/>
    <n v="1"/>
    <n v="64"/>
    <n v="16.069042144116015"/>
    <n v="174.71641263341135"/>
    <n v="32.518434617932279"/>
    <n v="61457.128945702207"/>
    <n v="174.71641263341135"/>
    <n v="32.518405870223766"/>
    <n v="61457.128945702207"/>
    <n v="174.71641263341135"/>
    <n v="32.518405870223766"/>
  </r>
  <r>
    <n v="5789"/>
    <x v="2"/>
    <x v="1"/>
    <x v="6"/>
    <s v="62-304.520 (5), F.A.C."/>
    <x v="4"/>
    <x v="6"/>
    <x v="41"/>
    <x v="10"/>
    <s v="Residential, High density; Multiple Dwelling Units, Low Rise &lt;Two stories or less&gt;"/>
    <n v="1330"/>
    <x v="0"/>
    <s v="City of Cocoa        Brevard County"/>
    <x v="39"/>
    <x v="1"/>
    <m/>
    <m/>
    <n v="0"/>
    <n v="1"/>
    <n v="636"/>
    <n v="61.858771205728708"/>
    <n v="656.9159103650054"/>
    <n v="118.98629610926511"/>
    <n v="237750.96504526673"/>
    <n v="656.9159103650054"/>
    <n v="118.98619092021151"/>
    <n v="237750.96504526673"/>
    <n v="656.9159103650054"/>
    <n v="118.98619092021151"/>
  </r>
  <r>
    <n v="5790"/>
    <x v="2"/>
    <x v="1"/>
    <x v="6"/>
    <s v="62-304.520 (5), F.A.C."/>
    <x v="4"/>
    <x v="6"/>
    <x v="41"/>
    <x v="81"/>
    <s v="Residential, High density; Multiple Dwelling Units, High Rise &lt;Three stories or more&gt;"/>
    <n v="1340"/>
    <x v="0"/>
    <s v="City of Cocoa        Brevard County"/>
    <x v="39"/>
    <x v="1"/>
    <m/>
    <m/>
    <n v="0"/>
    <n v="1"/>
    <n v="67"/>
    <n v="17.090642671864277"/>
    <n v="182.44197795910222"/>
    <n v="32.850678688268246"/>
    <n v="65532.69251035963"/>
    <n v="182.44197795910222"/>
    <n v="32.850649646841539"/>
    <n v="65532.69251035963"/>
    <n v="182.44197795910222"/>
    <n v="32.850649646841539"/>
  </r>
  <r>
    <n v="5791"/>
    <x v="2"/>
    <x v="1"/>
    <x v="6"/>
    <s v="62-304.520 (5), F.A.C."/>
    <x v="4"/>
    <x v="6"/>
    <x v="41"/>
    <x v="11"/>
    <s v="Commercial and Services"/>
    <n v="1400"/>
    <x v="0"/>
    <s v="City of Cocoa        Brevard County"/>
    <x v="39"/>
    <x v="1"/>
    <m/>
    <m/>
    <n v="0"/>
    <n v="1"/>
    <n v="887"/>
    <n v="116.18018722798169"/>
    <n v="1242.4931319678014"/>
    <n v="168.34308170211324"/>
    <n v="449683.73669357871"/>
    <n v="1242.4931319678014"/>
    <n v="168.34293287951763"/>
    <n v="449683.73669357871"/>
    <n v="1242.4931319678014"/>
    <n v="168.34293287951763"/>
  </r>
  <r>
    <n v="5792"/>
    <x v="2"/>
    <x v="1"/>
    <x v="6"/>
    <s v="62-304.520 (5), F.A.C."/>
    <x v="4"/>
    <x v="6"/>
    <x v="41"/>
    <x v="64"/>
    <s v="Retail Sales and Services"/>
    <n v="1410"/>
    <x v="0"/>
    <s v="City of Cocoa        Brevard County"/>
    <x v="39"/>
    <x v="1"/>
    <m/>
    <m/>
    <n v="0"/>
    <n v="1"/>
    <n v="783"/>
    <n v="139.43848137519274"/>
    <n v="1489.1246380828691"/>
    <n v="199.97597848066943"/>
    <n v="547084.76145950251"/>
    <n v="1489.1246380828691"/>
    <n v="199.97580169321955"/>
    <n v="547084.76145950251"/>
    <n v="1489.1246380828691"/>
    <n v="199.97580169321955"/>
  </r>
  <r>
    <n v="5793"/>
    <x v="2"/>
    <x v="1"/>
    <x v="6"/>
    <s v="62-304.520 (5), F.A.C."/>
    <x v="4"/>
    <x v="6"/>
    <x v="41"/>
    <x v="65"/>
    <s v="Wholesale Sales and Services &lt;Excluding warehouses associated with industrial use&gt;"/>
    <n v="1420"/>
    <x v="0"/>
    <s v="City of Cocoa        Brevard County"/>
    <x v="39"/>
    <x v="1"/>
    <m/>
    <m/>
    <n v="0"/>
    <n v="1"/>
    <n v="452"/>
    <n v="89.437569744180593"/>
    <n v="915.70230710793692"/>
    <n v="123.01558645132582"/>
    <n v="353283.23283968837"/>
    <n v="915.70230710793692"/>
    <n v="123.01547770020481"/>
    <n v="353283.23283968837"/>
    <n v="915.70230710793692"/>
    <n v="123.01547770020481"/>
  </r>
  <r>
    <n v="5794"/>
    <x v="2"/>
    <x v="1"/>
    <x v="6"/>
    <s v="62-304.520 (5), F.A.C."/>
    <x v="4"/>
    <x v="6"/>
    <x v="41"/>
    <x v="66"/>
    <s v="Professional Services"/>
    <n v="1430"/>
    <x v="0"/>
    <s v="City of Cocoa        Brevard County"/>
    <x v="39"/>
    <x v="1"/>
    <m/>
    <m/>
    <n v="0"/>
    <n v="1"/>
    <n v="200"/>
    <n v="32.02221922989181"/>
    <n v="332.41328558160598"/>
    <n v="44.864426341634598"/>
    <n v="126863.52632093849"/>
    <n v="332.41328558160598"/>
    <n v="44.864386679533219"/>
    <n v="126863.52632093849"/>
    <n v="332.41328558160598"/>
    <n v="44.864386679533219"/>
  </r>
  <r>
    <n v="5795"/>
    <x v="2"/>
    <x v="1"/>
    <x v="6"/>
    <s v="62-304.520 (5), F.A.C."/>
    <x v="4"/>
    <x v="6"/>
    <x v="41"/>
    <x v="67"/>
    <s v="Tourist Services"/>
    <n v="1450"/>
    <x v="0"/>
    <s v="City of Cocoa        Brevard County"/>
    <x v="39"/>
    <x v="1"/>
    <m/>
    <m/>
    <n v="0"/>
    <n v="1"/>
    <n v="30"/>
    <n v="5.1142601598093389"/>
    <n v="58.026573945336253"/>
    <n v="7.7055363396724736"/>
    <n v="19921.766309202318"/>
    <n v="58.026573945336253"/>
    <n v="7.7055295276436881"/>
    <n v="19921.766309202318"/>
    <n v="58.026573945336253"/>
    <n v="7.7055295276436881"/>
  </r>
  <r>
    <n v="5796"/>
    <x v="2"/>
    <x v="1"/>
    <x v="6"/>
    <s v="62-304.520 (5), F.A.C."/>
    <x v="4"/>
    <x v="6"/>
    <x v="41"/>
    <x v="90"/>
    <s v="Commercial and Services Under Construction"/>
    <n v="1490"/>
    <x v="0"/>
    <s v="City of Cocoa        Brevard County"/>
    <x v="39"/>
    <x v="1"/>
    <m/>
    <m/>
    <n v="0"/>
    <n v="1"/>
    <n v="15"/>
    <n v="4.2663819555368008"/>
    <n v="50.395985869323226"/>
    <n v="6.7870782944402634"/>
    <n v="17190.123251142286"/>
    <n v="50.395985869323226"/>
    <n v="6.78707229436829"/>
    <n v="17190.123251142286"/>
    <n v="50.395985869323226"/>
    <n v="6.78707229436829"/>
  </r>
  <r>
    <n v="5797"/>
    <x v="2"/>
    <x v="1"/>
    <x v="6"/>
    <s v="62-304.520 (5), F.A.C."/>
    <x v="4"/>
    <x v="6"/>
    <x v="41"/>
    <x v="162"/>
    <s v="Mineral Processing"/>
    <n v="1530"/>
    <x v="0"/>
    <s v="City of Cocoa        Brevard County"/>
    <x v="39"/>
    <x v="1"/>
    <m/>
    <m/>
    <n v="0"/>
    <n v="1"/>
    <n v="8"/>
    <n v="0.94673898003113288"/>
    <n v="7.5572713853796163"/>
    <n v="1.036517364390551"/>
    <n v="3707.1574580160795"/>
    <n v="7.5572713853796163"/>
    <n v="1.0365164480641837"/>
    <n v="3707.1574580160795"/>
    <n v="7.5572713853796163"/>
    <n v="1.0365164480641837"/>
  </r>
  <r>
    <n v="5798"/>
    <x v="2"/>
    <x v="1"/>
    <x v="6"/>
    <s v="62-304.520 (5), F.A.C."/>
    <x v="4"/>
    <x v="6"/>
    <x v="41"/>
    <x v="68"/>
    <s v="Other Light Industrial"/>
    <n v="1550"/>
    <x v="0"/>
    <s v="City of Cocoa        Brevard County"/>
    <x v="39"/>
    <x v="1"/>
    <m/>
    <m/>
    <n v="0"/>
    <n v="1"/>
    <n v="73"/>
    <n v="8.4145434608651737"/>
    <n v="77.852091378834345"/>
    <n v="10.649418430735926"/>
    <n v="32121.434372025611"/>
    <n v="77.852091378834345"/>
    <n v="10.649409016187519"/>
    <n v="32121.434372025611"/>
    <n v="77.852091378834345"/>
    <n v="10.649409016187519"/>
  </r>
  <r>
    <n v="5799"/>
    <x v="2"/>
    <x v="1"/>
    <x v="6"/>
    <s v="62-304.520 (5), F.A.C."/>
    <x v="4"/>
    <x v="6"/>
    <x v="41"/>
    <x v="91"/>
    <s v="Other Heavy Industrial"/>
    <n v="1560"/>
    <x v="0"/>
    <s v="City of Cocoa        Brevard County"/>
    <x v="39"/>
    <x v="1"/>
    <m/>
    <m/>
    <n v="0"/>
    <n v="1"/>
    <n v="5"/>
    <n v="0.40322025416747603"/>
    <n v="3.2206531183303277"/>
    <n v="0.45114171785484514"/>
    <n v="1597.9871466223028"/>
    <n v="3.2206531183303277"/>
    <n v="0.45114131902597265"/>
    <n v="1597.9871466223028"/>
    <n v="3.2206531183303277"/>
    <n v="0.45114131902597265"/>
  </r>
  <r>
    <n v="5800"/>
    <x v="2"/>
    <x v="1"/>
    <x v="6"/>
    <s v="62-304.520 (5), F.A.C."/>
    <x v="4"/>
    <x v="6"/>
    <x v="41"/>
    <x v="69"/>
    <s v="Institutional (Educational,religious,health and military facilities)"/>
    <n v="1700"/>
    <x v="0"/>
    <s v="City of Cocoa        Brevard County"/>
    <x v="39"/>
    <x v="1"/>
    <m/>
    <m/>
    <n v="0"/>
    <n v="1"/>
    <n v="134"/>
    <n v="11.620750596103477"/>
    <n v="102.06890570386055"/>
    <n v="14.148114693961448"/>
    <n v="45277.356693380687"/>
    <n v="102.06890570386055"/>
    <n v="14.148102186413585"/>
    <n v="45277.356693380687"/>
    <n v="102.06890570386055"/>
    <n v="14.148102186413585"/>
  </r>
  <r>
    <n v="5801"/>
    <x v="2"/>
    <x v="1"/>
    <x v="6"/>
    <s v="62-304.520 (5), F.A.C."/>
    <x v="4"/>
    <x v="6"/>
    <x v="41"/>
    <x v="70"/>
    <s v="Educational Facilities"/>
    <n v="1710"/>
    <x v="0"/>
    <s v="City of Cocoa        Brevard County"/>
    <x v="39"/>
    <x v="1"/>
    <m/>
    <m/>
    <n v="0"/>
    <n v="1"/>
    <n v="84"/>
    <n v="32.640541995099078"/>
    <n v="261.46636179373365"/>
    <n v="36.114662888006698"/>
    <n v="126350.29672525887"/>
    <n v="261.46636179373365"/>
    <n v="36.114630961076209"/>
    <n v="126350.29672525887"/>
    <n v="261.46636179373365"/>
    <n v="36.114630961076209"/>
  </r>
  <r>
    <n v="5802"/>
    <x v="2"/>
    <x v="1"/>
    <x v="6"/>
    <s v="62-304.520 (5), F.A.C."/>
    <x v="4"/>
    <x v="6"/>
    <x v="41"/>
    <x v="71"/>
    <s v="Religious"/>
    <n v="1720"/>
    <x v="0"/>
    <s v="City of Cocoa        Brevard County"/>
    <x v="39"/>
    <x v="1"/>
    <m/>
    <m/>
    <n v="0"/>
    <n v="1"/>
    <n v="161"/>
    <n v="35.263592877719056"/>
    <n v="294.71359620816708"/>
    <n v="40.319072864225852"/>
    <n v="136213.43201920512"/>
    <n v="294.71359620816708"/>
    <n v="40.319037220414316"/>
    <n v="136213.43201920512"/>
    <n v="294.71359620816708"/>
    <n v="40.319037220414316"/>
  </r>
  <r>
    <n v="5803"/>
    <x v="2"/>
    <x v="1"/>
    <x v="6"/>
    <s v="62-304.520 (5), F.A.C."/>
    <x v="4"/>
    <x v="6"/>
    <x v="41"/>
    <x v="72"/>
    <s v="Medical and Health Care"/>
    <n v="1740"/>
    <x v="0"/>
    <s v="City of Cocoa        Brevard County"/>
    <x v="39"/>
    <x v="1"/>
    <m/>
    <m/>
    <n v="0"/>
    <n v="1"/>
    <n v="8"/>
    <n v="0.8802513609336774"/>
    <n v="6.8798810432204274"/>
    <n v="0.93736046687803509"/>
    <n v="3133.9757255830523"/>
    <n v="6.8798810432204274"/>
    <n v="0.93735963821067136"/>
    <n v="3133.9757255830523"/>
    <n v="6.8798810432204274"/>
    <n v="0.93735963821067136"/>
  </r>
  <r>
    <n v="5804"/>
    <x v="2"/>
    <x v="1"/>
    <x v="6"/>
    <s v="62-304.520 (5), F.A.C."/>
    <x v="4"/>
    <x v="6"/>
    <x v="41"/>
    <x v="14"/>
    <s v="Governmental"/>
    <n v="1750"/>
    <x v="0"/>
    <s v="City of Cocoa        Brevard County"/>
    <x v="39"/>
    <x v="1"/>
    <m/>
    <m/>
    <n v="0"/>
    <n v="1"/>
    <n v="253"/>
    <n v="68.932096646623364"/>
    <n v="590.67917753462689"/>
    <n v="81.472711238500295"/>
    <n v="266097.65695122042"/>
    <n v="590.67917753462689"/>
    <n v="81.472639213085145"/>
    <n v="266097.65695122042"/>
    <n v="590.67917753462689"/>
    <n v="81.472639213085145"/>
  </r>
  <r>
    <n v="5805"/>
    <x v="2"/>
    <x v="1"/>
    <x v="6"/>
    <s v="62-304.520 (5), F.A.C."/>
    <x v="4"/>
    <x v="6"/>
    <x v="41"/>
    <x v="73"/>
    <s v="Commercial Child Care"/>
    <n v="1780"/>
    <x v="0"/>
    <s v="City of Cocoa        Brevard County"/>
    <x v="39"/>
    <x v="1"/>
    <m/>
    <m/>
    <n v="0"/>
    <n v="1"/>
    <n v="18"/>
    <n v="1.5943897153402771"/>
    <n v="16.334712777325816"/>
    <n v="2.3934884082410668"/>
    <n v="6195.3548404061212"/>
    <n v="16.334712777325816"/>
    <n v="2.3934862922933604"/>
    <n v="6195.3548404061212"/>
    <n v="16.334712777325816"/>
    <n v="2.3934862922933604"/>
  </r>
  <r>
    <n v="5806"/>
    <x v="2"/>
    <x v="1"/>
    <x v="6"/>
    <s v="62-304.520 (5), F.A.C."/>
    <x v="4"/>
    <x v="6"/>
    <x v="41"/>
    <x v="85"/>
    <s v="Marinas and Fish Camps"/>
    <n v="1840"/>
    <x v="0"/>
    <s v="City of Cocoa        Brevard County"/>
    <x v="39"/>
    <x v="1"/>
    <m/>
    <m/>
    <n v="0"/>
    <n v="1"/>
    <n v="28"/>
    <n v="5.6633612115844159"/>
    <n v="40.26976880603501"/>
    <n v="5.7236297039773083"/>
    <n v="19035.926235914092"/>
    <n v="40.26976880603501"/>
    <n v="5.7236246440400764"/>
    <n v="19035.926235914092"/>
    <n v="40.26976880603501"/>
    <n v="5.7236246440400764"/>
  </r>
  <r>
    <n v="5807"/>
    <x v="2"/>
    <x v="1"/>
    <x v="6"/>
    <s v="62-304.520 (5), F.A.C."/>
    <x v="4"/>
    <x v="6"/>
    <x v="41"/>
    <x v="75"/>
    <s v="Disturbed land"/>
    <n v="7400"/>
    <x v="0"/>
    <s v="City of Cocoa        Brevard County"/>
    <x v="39"/>
    <x v="1"/>
    <m/>
    <m/>
    <n v="0"/>
    <n v="1"/>
    <n v="15"/>
    <n v="4.1443990085185423"/>
    <n v="27.775768153215303"/>
    <n v="3.9858954114853695"/>
    <n v="13206.368825509175"/>
    <n v="27.775768153215303"/>
    <n v="3.9858918877807161"/>
    <n v="13206.368825509175"/>
    <n v="27.775768153215303"/>
    <n v="3.9858918877807161"/>
  </r>
  <r>
    <n v="5808"/>
    <x v="2"/>
    <x v="1"/>
    <x v="6"/>
    <s v="62-304.520 (5), F.A.C."/>
    <x v="4"/>
    <x v="6"/>
    <x v="41"/>
    <x v="126"/>
    <s v="Borrow areas"/>
    <n v="7420"/>
    <x v="0"/>
    <s v="City of Cocoa        Brevard County"/>
    <x v="39"/>
    <x v="1"/>
    <m/>
    <m/>
    <n v="0"/>
    <n v="1"/>
    <n v="66"/>
    <n v="21.168931768443404"/>
    <n v="3.845742439571624"/>
    <n v="0.48095328284755412"/>
    <n v="21811.102592631349"/>
    <n v="3.845742439571624"/>
    <n v="0.48095285766396451"/>
    <n v="21811.102592631349"/>
    <n v="3.845742439571624"/>
    <n v="0.48095285766396451"/>
  </r>
  <r>
    <n v="5809"/>
    <x v="2"/>
    <x v="1"/>
    <x v="6"/>
    <s v="62-304.520 (5), F.A.C."/>
    <x v="4"/>
    <x v="6"/>
    <x v="41"/>
    <x v="18"/>
    <s v="Spoil areas"/>
    <n v="7430"/>
    <x v="0"/>
    <s v="City of Cocoa        Brevard County"/>
    <x v="39"/>
    <x v="1"/>
    <m/>
    <m/>
    <n v="0"/>
    <n v="1"/>
    <n v="24"/>
    <n v="7.2412240218626316"/>
    <n v="46.821197822431671"/>
    <n v="6.2626413808692618"/>
    <n v="22894.501478622296"/>
    <n v="46.821197822431671"/>
    <n v="6.2626358444222943"/>
    <n v="22894.501478622296"/>
    <n v="46.821197822431671"/>
    <n v="6.2626358444222943"/>
  </r>
  <r>
    <n v="5810"/>
    <x v="2"/>
    <x v="1"/>
    <x v="6"/>
    <s v="62-304.520 (5), F.A.C."/>
    <x v="4"/>
    <x v="6"/>
    <x v="41"/>
    <x v="19"/>
    <s v="Railroads"/>
    <n v="8120"/>
    <x v="0"/>
    <s v="City of Cocoa        Brevard County"/>
    <x v="39"/>
    <x v="1"/>
    <m/>
    <m/>
    <n v="0"/>
    <n v="1"/>
    <n v="141"/>
    <n v="16.735097718151437"/>
    <n v="132.44426006870606"/>
    <n v="17.438042892163413"/>
    <n v="56242.044918677617"/>
    <n v="132.44426006870606"/>
    <n v="17.438027476176156"/>
    <n v="56242.044918677617"/>
    <n v="132.44426006870606"/>
    <n v="17.438027476176156"/>
  </r>
  <r>
    <n v="5811"/>
    <x v="2"/>
    <x v="1"/>
    <x v="6"/>
    <s v="62-304.520 (5), F.A.C."/>
    <x v="4"/>
    <x v="6"/>
    <x v="41"/>
    <x v="19"/>
    <s v="Railroads"/>
    <n v="8120"/>
    <x v="0"/>
    <s v="City of Cocoa        Brevard County"/>
    <x v="39"/>
    <x v="1"/>
    <m/>
    <s v="looks like Railroad ROW; keep with the City"/>
    <n v="0"/>
    <n v="1"/>
    <n v="83"/>
    <n v="3.7092252883427664E-3"/>
    <n v="3.2760290172176194E-2"/>
    <n v="4.3634782856363762E-3"/>
    <n v="13.037145706814766"/>
    <n v="3.2760290172176194E-2"/>
    <n v="4.363474428132068E-3"/>
    <n v="13.037145706814766"/>
    <n v="3.2760290172176194E-2"/>
    <n v="4.363474428132068E-3"/>
  </r>
  <r>
    <n v="5812"/>
    <x v="2"/>
    <x v="1"/>
    <x v="6"/>
    <s v="62-304.520 (5), F.A.C."/>
    <x v="4"/>
    <x v="6"/>
    <x v="41"/>
    <x v="20"/>
    <s v="Roads and Highways"/>
    <n v="8140"/>
    <x v="0"/>
    <s v="City of Cocoa        Brevard County"/>
    <x v="39"/>
    <x v="1"/>
    <m/>
    <m/>
    <n v="0"/>
    <n v="1"/>
    <n v="386"/>
    <n v="80.750388443063386"/>
    <n v="705.79345047905872"/>
    <n v="92.001954331716931"/>
    <n v="303846.5892935514"/>
    <n v="705.79345047905872"/>
    <n v="92.001872997993587"/>
    <n v="303846.5892935514"/>
    <n v="705.79345047905872"/>
    <n v="92.001872997993587"/>
  </r>
  <r>
    <n v="5813"/>
    <x v="2"/>
    <x v="1"/>
    <x v="6"/>
    <s v="62-304.520 (5), F.A.C."/>
    <x v="4"/>
    <x v="6"/>
    <x v="41"/>
    <x v="86"/>
    <s v="Communication Facilities"/>
    <n v="8220"/>
    <x v="0"/>
    <s v="City of Cocoa        Brevard County"/>
    <x v="39"/>
    <x v="1"/>
    <m/>
    <m/>
    <n v="0"/>
    <n v="1"/>
    <n v="17"/>
    <n v="2.9734340414068745"/>
    <n v="25.573640048023229"/>
    <n v="3.5576587979912606"/>
    <n v="11170.929348043317"/>
    <n v="25.573640048023229"/>
    <n v="3.557655652866369"/>
    <n v="11170.929348043317"/>
    <n v="25.573640048023229"/>
    <n v="3.557655652866369"/>
  </r>
  <r>
    <n v="5814"/>
    <x v="2"/>
    <x v="1"/>
    <x v="6"/>
    <s v="62-304.520 (5), F.A.C."/>
    <x v="4"/>
    <x v="6"/>
    <x v="41"/>
    <x v="77"/>
    <s v="Water supply plants"/>
    <n v="8330"/>
    <x v="0"/>
    <s v="City of Cocoa        Brevard County"/>
    <x v="39"/>
    <x v="1"/>
    <m/>
    <m/>
    <n v="0"/>
    <n v="1"/>
    <n v="49"/>
    <n v="9.8177999986686295"/>
    <n v="81.480757226515152"/>
    <n v="11.61472673926988"/>
    <n v="37879.620489060384"/>
    <n v="81.480757226515152"/>
    <n v="11.614716471346995"/>
    <n v="37879.620489060384"/>
    <n v="81.480757226515152"/>
    <n v="11.614716471346995"/>
  </r>
  <r>
    <n v="5815"/>
    <x v="2"/>
    <x v="1"/>
    <x v="6"/>
    <s v="62-304.520 (5), F.A.C."/>
    <x v="4"/>
    <x v="6"/>
    <x v="41"/>
    <x v="94"/>
    <s v="Sewage Treatment"/>
    <n v="8340"/>
    <x v="0"/>
    <s v="City of Cocoa        Brevard County"/>
    <x v="39"/>
    <x v="1"/>
    <m/>
    <m/>
    <n v="0"/>
    <n v="1"/>
    <n v="28"/>
    <n v="1.823554267073298"/>
    <n v="16.477367283202025"/>
    <n v="2.3015202753971877"/>
    <n v="7054.8288996749061"/>
    <n v="16.477367283202025"/>
    <n v="2.3015182407533095"/>
    <n v="7054.8288996749061"/>
    <n v="16.477367283202025"/>
    <n v="2.3015182407533095"/>
  </r>
  <r>
    <n v="5816"/>
    <x v="2"/>
    <x v="1"/>
    <x v="6"/>
    <s v="62-304.520 (5), F.A.C."/>
    <x v="4"/>
    <x v="6"/>
    <x v="41"/>
    <x v="25"/>
    <s v="Surface Water Collection Basin"/>
    <n v="8370"/>
    <x v="0"/>
    <s v="City of Cocoa        Brevard County"/>
    <x v="39"/>
    <x v="1"/>
    <m/>
    <m/>
    <n v="0"/>
    <n v="1"/>
    <n v="40"/>
    <n v="9.0314904272517857"/>
    <n v="6.8975828252303515"/>
    <n v="0.88209603203841769"/>
    <n v="13894.485143690783"/>
    <n v="6.8975828252303515"/>
    <n v="0.88209525222721463"/>
    <n v="13894.485143690783"/>
    <n v="6.8975828252303515"/>
    <n v="0.88209525222721463"/>
  </r>
  <r>
    <n v="5817"/>
    <x v="2"/>
    <x v="1"/>
    <x v="6"/>
    <s v="62-304.520 (5), F.A.C."/>
    <x v="4"/>
    <x v="6"/>
    <x v="39"/>
    <x v="5"/>
    <s v="Residential, Low Density-Less than two dwelling units/acre"/>
    <n v="1100"/>
    <x v="0"/>
    <s v="City of Titusville                              Brevard County"/>
    <x v="38"/>
    <x v="1"/>
    <m/>
    <m/>
    <n v="0"/>
    <n v="1"/>
    <n v="3"/>
    <n v="0.17171761805369631"/>
    <n v="1.4515298855037797"/>
    <n v="0.19884201008115338"/>
    <n v="658.68736496282895"/>
    <n v="1.4515298855037797"/>
    <n v="0.19884183429618049"/>
    <n v="658.68736496282895"/>
    <n v="1.4515298855037797"/>
    <n v="0.19884183429618049"/>
  </r>
  <r>
    <n v="5818"/>
    <x v="2"/>
    <x v="1"/>
    <x v="6"/>
    <s v="62-304.520 (5), F.A.C."/>
    <x v="4"/>
    <x v="6"/>
    <x v="39"/>
    <x v="8"/>
    <s v="Residential, Medium Density-Two-five dwellingunits per acre"/>
    <n v="1200"/>
    <x v="0"/>
    <s v="City of Titusville                              Brevard County"/>
    <x v="38"/>
    <x v="1"/>
    <m/>
    <m/>
    <n v="0"/>
    <n v="1"/>
    <n v="12"/>
    <n v="0.69096085719253764"/>
    <n v="6.013612435492206"/>
    <n v="0.83914486319035686"/>
    <n v="2609.1796596575346"/>
    <n v="6.013612435492206"/>
    <n v="0.83914412134985106"/>
    <n v="2609.1796596575346"/>
    <n v="6.013612435492206"/>
    <n v="0.83914412134985106"/>
  </r>
  <r>
    <n v="5819"/>
    <x v="2"/>
    <x v="1"/>
    <x v="6"/>
    <s v="62-304.520 (5), F.A.C."/>
    <x v="4"/>
    <x v="6"/>
    <x v="39"/>
    <x v="11"/>
    <s v="Commercial and Services"/>
    <n v="1400"/>
    <x v="0"/>
    <s v="City of Titusville                              Brevard County"/>
    <x v="38"/>
    <x v="1"/>
    <m/>
    <m/>
    <n v="0"/>
    <n v="1"/>
    <n v="57"/>
    <n v="5.5976077916599705"/>
    <n v="45.947420017319452"/>
    <n v="6.2158771750206343"/>
    <n v="20445.598521932676"/>
    <n v="45.947420017319452"/>
    <n v="6.2158716799152476"/>
    <n v="20445.598521932676"/>
    <n v="45.947420017319452"/>
    <n v="6.2158716799152476"/>
  </r>
  <r>
    <n v="5820"/>
    <x v="2"/>
    <x v="1"/>
    <x v="6"/>
    <s v="62-304.520 (5), F.A.C."/>
    <x v="4"/>
    <x v="6"/>
    <x v="39"/>
    <x v="64"/>
    <s v="Retail Sales and Services"/>
    <n v="1410"/>
    <x v="0"/>
    <s v="City of Titusville                              Brevard County"/>
    <x v="38"/>
    <x v="1"/>
    <m/>
    <m/>
    <n v="0"/>
    <n v="1"/>
    <n v="2"/>
    <n v="1.24388509849783E-2"/>
    <n v="0.11296103955131721"/>
    <n v="1.5197512445260079E-2"/>
    <n v="48.569575133788518"/>
    <n v="0.11296103955131721"/>
    <n v="1.519749900999901E-2"/>
    <n v="48.569575133788518"/>
    <n v="0.11296103955131721"/>
    <n v="1.519749900999901E-2"/>
  </r>
  <r>
    <n v="5821"/>
    <x v="2"/>
    <x v="1"/>
    <x v="6"/>
    <s v="62-304.520 (5), F.A.C."/>
    <x v="4"/>
    <x v="6"/>
    <x v="39"/>
    <x v="65"/>
    <s v="Wholesale Sales and Services &lt;Excluding warehouses associated with industrial use&gt;"/>
    <n v="1420"/>
    <x v="0"/>
    <s v="City of Titusville                              Brevard County"/>
    <x v="38"/>
    <x v="1"/>
    <m/>
    <m/>
    <n v="0"/>
    <n v="1"/>
    <n v="98"/>
    <n v="45.882098515477722"/>
    <n v="527.81647575862087"/>
    <n v="69.239579649289851"/>
    <n v="176554.65943376074"/>
    <n v="527.81647575862087"/>
    <n v="69.239518438494343"/>
    <n v="176554.65943376074"/>
    <n v="527.81647575862087"/>
    <n v="69.239518438494343"/>
  </r>
  <r>
    <n v="5822"/>
    <x v="2"/>
    <x v="1"/>
    <x v="6"/>
    <s v="62-304.520 (5), F.A.C."/>
    <x v="4"/>
    <x v="6"/>
    <x v="39"/>
    <x v="66"/>
    <s v="Professional Services"/>
    <n v="1430"/>
    <x v="0"/>
    <s v="City of Titusville                              Brevard County"/>
    <x v="38"/>
    <x v="1"/>
    <m/>
    <m/>
    <n v="0"/>
    <n v="1"/>
    <n v="74"/>
    <n v="22.445866204902092"/>
    <n v="192.77670987944353"/>
    <n v="26.121634806050064"/>
    <n v="86863.216415675139"/>
    <n v="192.77670987944353"/>
    <n v="26.121611713390386"/>
    <n v="86863.216415675139"/>
    <n v="192.77670987944353"/>
    <n v="26.121611713390386"/>
  </r>
  <r>
    <n v="5823"/>
    <x v="2"/>
    <x v="1"/>
    <x v="6"/>
    <s v="62-304.520 (5), F.A.C."/>
    <x v="4"/>
    <x v="6"/>
    <x v="39"/>
    <x v="67"/>
    <s v="Tourist Services"/>
    <n v="1450"/>
    <x v="0"/>
    <s v="City of Titusville                              Brevard County"/>
    <x v="38"/>
    <x v="1"/>
    <m/>
    <m/>
    <n v="0"/>
    <n v="1"/>
    <n v="44"/>
    <n v="15.963029572911974"/>
    <n v="138.71532428099371"/>
    <n v="18.754991105696469"/>
    <n v="62408.545378462259"/>
    <n v="138.71532428099371"/>
    <n v="18.754974525469787"/>
    <n v="62408.545378462259"/>
    <n v="138.71532428099371"/>
    <n v="18.754974525469787"/>
  </r>
  <r>
    <n v="5824"/>
    <x v="2"/>
    <x v="1"/>
    <x v="6"/>
    <s v="62-304.520 (5), F.A.C."/>
    <x v="4"/>
    <x v="6"/>
    <x v="39"/>
    <x v="68"/>
    <s v="Other Light Industrial"/>
    <n v="1550"/>
    <x v="0"/>
    <s v="City of Titusville                              Brevard County"/>
    <x v="38"/>
    <x v="1"/>
    <m/>
    <m/>
    <n v="0"/>
    <n v="1"/>
    <n v="16"/>
    <n v="0.19299690904490252"/>
    <n v="1.2985858432761148"/>
    <n v="0.17281536445341153"/>
    <n v="661.50502073752023"/>
    <n v="1.2985858432761148"/>
    <n v="0.17281521167712385"/>
    <n v="661.50502073752023"/>
    <n v="1.2985858432761148"/>
    <n v="0.17281521167712385"/>
  </r>
  <r>
    <n v="5825"/>
    <x v="2"/>
    <x v="1"/>
    <x v="6"/>
    <s v="62-304.520 (5), F.A.C."/>
    <x v="4"/>
    <x v="6"/>
    <x v="39"/>
    <x v="127"/>
    <s v="Sand and Gravel Pits"/>
    <n v="1620"/>
    <x v="0"/>
    <s v="City of Titusville                              Brevard County"/>
    <x v="38"/>
    <x v="1"/>
    <m/>
    <m/>
    <n v="0"/>
    <n v="1"/>
    <n v="31"/>
    <n v="6.842997146188325"/>
    <n v="39.358934251487661"/>
    <n v="5.3816726638244798"/>
    <n v="19368.16008525723"/>
    <n v="39.358934251487661"/>
    <n v="5.3816679061921144"/>
    <n v="19368.16008525723"/>
    <n v="39.358934251487661"/>
    <n v="5.3816679061921144"/>
  </r>
  <r>
    <n v="5826"/>
    <x v="2"/>
    <x v="1"/>
    <x v="6"/>
    <s v="62-304.520 (5), F.A.C."/>
    <x v="4"/>
    <x v="6"/>
    <x v="39"/>
    <x v="69"/>
    <s v="Institutional (Educational,religious,health and military facilities)"/>
    <n v="1700"/>
    <x v="0"/>
    <s v="City of Titusville                              Brevard County"/>
    <x v="38"/>
    <x v="1"/>
    <m/>
    <m/>
    <n v="0"/>
    <n v="1"/>
    <n v="5"/>
    <n v="0.24581600351440619"/>
    <n v="1.7466282510855473"/>
    <n v="0.20683500499483259"/>
    <n v="832.65755434708433"/>
    <n v="1.7466282510855473"/>
    <n v="0.20683482214370488"/>
    <n v="832.65755434708433"/>
    <n v="1.7466282510855473"/>
    <n v="0.20683482214370488"/>
  </r>
  <r>
    <n v="5827"/>
    <x v="2"/>
    <x v="1"/>
    <x v="6"/>
    <s v="62-304.520 (5), F.A.C."/>
    <x v="4"/>
    <x v="6"/>
    <x v="39"/>
    <x v="71"/>
    <s v="Religious"/>
    <n v="1720"/>
    <x v="0"/>
    <s v="City of Titusville                              Brevard County"/>
    <x v="38"/>
    <x v="1"/>
    <m/>
    <m/>
    <n v="0"/>
    <n v="1"/>
    <n v="47"/>
    <n v="19.079755817420509"/>
    <n v="151.3475185019017"/>
    <n v="20.41811273380609"/>
    <n v="73172.674354817907"/>
    <n v="151.3475185019017"/>
    <n v="20.418094683307643"/>
    <n v="73172.674354817907"/>
    <n v="151.3475185019017"/>
    <n v="20.418094683307643"/>
  </r>
  <r>
    <n v="5828"/>
    <x v="2"/>
    <x v="1"/>
    <x v="6"/>
    <s v="62-304.520 (5), F.A.C."/>
    <x v="4"/>
    <x v="6"/>
    <x v="39"/>
    <x v="14"/>
    <s v="Governmental"/>
    <n v="1750"/>
    <x v="0"/>
    <s v="City of Titusville                              Brevard County"/>
    <x v="38"/>
    <x v="1"/>
    <m/>
    <m/>
    <n v="0"/>
    <n v="1"/>
    <n v="779"/>
    <n v="315.70658067773661"/>
    <n v="2454.2796239148092"/>
    <n v="332.99416722478946"/>
    <n v="1217903.7510409036"/>
    <n v="2454.2796239148092"/>
    <n v="332.99387284348342"/>
    <n v="1217903.7510409036"/>
    <n v="2454.2796239148092"/>
    <n v="332.99387284348342"/>
  </r>
  <r>
    <n v="5829"/>
    <x v="2"/>
    <x v="1"/>
    <x v="6"/>
    <s v="62-304.520 (5), F.A.C."/>
    <x v="4"/>
    <x v="6"/>
    <x v="39"/>
    <x v="76"/>
    <s v="Airports"/>
    <n v="8110"/>
    <x v="0"/>
    <s v="City of Titusville                              Brevard County"/>
    <x v="38"/>
    <x v="1"/>
    <m/>
    <m/>
    <n v="0"/>
    <n v="1"/>
    <n v="436"/>
    <n v="130.69377799066825"/>
    <n v="1049.5610086998915"/>
    <n v="141.58153311570328"/>
    <n v="506308.72567560221"/>
    <n v="1049.5610086998915"/>
    <n v="141.58140795147898"/>
    <n v="506308.72567560221"/>
    <n v="1049.5610086998915"/>
    <n v="141.58140795147898"/>
  </r>
  <r>
    <n v="5830"/>
    <x v="2"/>
    <x v="1"/>
    <x v="6"/>
    <s v="62-304.520 (5), F.A.C."/>
    <x v="4"/>
    <x v="6"/>
    <x v="39"/>
    <x v="19"/>
    <s v="Railroads"/>
    <n v="8120"/>
    <x v="0"/>
    <s v="City of Titusville                              Brevard County"/>
    <x v="38"/>
    <x v="1"/>
    <m/>
    <m/>
    <n v="0"/>
    <n v="1"/>
    <n v="64"/>
    <n v="14.544512003438244"/>
    <n v="75.80082263432368"/>
    <n v="9.9342482074653233"/>
    <n v="35383.580847023637"/>
    <n v="75.80082263432368"/>
    <n v="9.9342394251584469"/>
    <n v="35383.580847023637"/>
    <n v="75.80082263432368"/>
    <n v="9.9342394251584469"/>
  </r>
  <r>
    <n v="5831"/>
    <x v="2"/>
    <x v="1"/>
    <x v="6"/>
    <s v="62-304.520 (5), F.A.C."/>
    <x v="4"/>
    <x v="6"/>
    <x v="39"/>
    <x v="20"/>
    <s v="Roads and Highways"/>
    <n v="8140"/>
    <x v="0"/>
    <s v="City of Titusville                              Brevard County"/>
    <x v="38"/>
    <x v="1"/>
    <m/>
    <m/>
    <n v="0"/>
    <n v="1"/>
    <n v="54"/>
    <n v="3.3356252852797228"/>
    <n v="28.652986939554321"/>
    <n v="3.780232244818297"/>
    <n v="12663.594887764821"/>
    <n v="28.652986939554321"/>
    <n v="3.7802289029288123"/>
    <n v="12663.594887764821"/>
    <n v="28.652986939554321"/>
    <n v="3.7802289029288123"/>
  </r>
  <r>
    <n v="5832"/>
    <x v="2"/>
    <x v="1"/>
    <x v="6"/>
    <s v="62-304.520 (5), F.A.C."/>
    <x v="4"/>
    <x v="6"/>
    <x v="39"/>
    <x v="96"/>
    <s v="Auto parking facilities - when not directly related to other land uses"/>
    <n v="8180"/>
    <x v="0"/>
    <s v="City of Titusville                              Brevard County"/>
    <x v="38"/>
    <x v="1"/>
    <m/>
    <m/>
    <n v="0"/>
    <n v="1"/>
    <n v="106"/>
    <n v="44.629279428654286"/>
    <n v="510.22961152302139"/>
    <n v="67.097894245934071"/>
    <n v="169731.98579628248"/>
    <n v="510.22961152302139"/>
    <n v="67.097834928481447"/>
    <n v="169731.98579628248"/>
    <n v="510.22961152302139"/>
    <n v="67.097834928481447"/>
  </r>
  <r>
    <n v="5833"/>
    <x v="2"/>
    <x v="1"/>
    <x v="6"/>
    <s v="62-304.520 (5), F.A.C."/>
    <x v="4"/>
    <x v="6"/>
    <x v="39"/>
    <x v="25"/>
    <s v="Surface Water Collection Basin"/>
    <n v="8370"/>
    <x v="0"/>
    <s v="City of Titusville                              Brevard County"/>
    <x v="38"/>
    <x v="1"/>
    <m/>
    <m/>
    <n v="0"/>
    <n v="1"/>
    <n v="16"/>
    <n v="2.7078010766306431"/>
    <n v="0.72346213070053778"/>
    <n v="6.8025039360321699E-2"/>
    <n v="3177.9065214879574"/>
    <n v="0.72346213070053778"/>
    <n v="6.8024979223232362E-2"/>
    <n v="3177.9065214879574"/>
    <n v="0.72346213070053778"/>
    <n v="6.8024979223232362E-2"/>
  </r>
  <r>
    <n v="5834"/>
    <x v="2"/>
    <x v="1"/>
    <x v="6"/>
    <s v="62-304.520 (5), F.A.C."/>
    <x v="4"/>
    <x v="6"/>
    <x v="2"/>
    <x v="5"/>
    <s v="Residential, Low Density-Less than two dwelling units/acre"/>
    <n v="1100"/>
    <x v="0"/>
    <s v="FDOT District 5                                            Brevard County"/>
    <x v="3"/>
    <x v="1"/>
    <m/>
    <m/>
    <n v="0"/>
    <n v="1"/>
    <n v="110"/>
    <n v="3.4155735989431433"/>
    <n v="27.166042052806112"/>
    <n v="3.7411703960163956"/>
    <n v="12206.746847559954"/>
    <n v="27.166042052806112"/>
    <n v="3.7411670886592812"/>
    <n v="12206.746847559954"/>
    <n v="27.166042052806112"/>
    <n v="3.7411670886592812"/>
  </r>
  <r>
    <n v="5835"/>
    <x v="2"/>
    <x v="1"/>
    <x v="6"/>
    <s v="62-304.520 (5), F.A.C."/>
    <x v="4"/>
    <x v="6"/>
    <x v="2"/>
    <x v="6"/>
    <s v="Residential, Rural &lt; or = 0.5 dwelling units/acre"/>
    <n v="1180"/>
    <x v="0"/>
    <s v="FDOT District 5                                            Brevard County"/>
    <x v="3"/>
    <x v="1"/>
    <m/>
    <m/>
    <n v="0"/>
    <n v="1"/>
    <n v="8"/>
    <n v="0.27666828938451088"/>
    <n v="2.4761122114867025"/>
    <n v="0.33660816571762886"/>
    <n v="1008.6593807682991"/>
    <n v="2.4761122114867025"/>
    <n v="0.33660786814139126"/>
    <n v="1008.6593807682991"/>
    <n v="2.4761122114867025"/>
    <n v="0.33660786814139126"/>
  </r>
  <r>
    <n v="5836"/>
    <x v="2"/>
    <x v="1"/>
    <x v="6"/>
    <s v="62-304.520 (5), F.A.C."/>
    <x v="4"/>
    <x v="6"/>
    <x v="2"/>
    <x v="8"/>
    <s v="Residential, Medium Density-Two-five dwellingunits per acre"/>
    <n v="1200"/>
    <x v="0"/>
    <s v="FDOT District 5                                            Brevard County"/>
    <x v="3"/>
    <x v="1"/>
    <m/>
    <m/>
    <n v="0"/>
    <n v="1"/>
    <n v="80"/>
    <n v="4.3245398740018315"/>
    <n v="39.360844467213305"/>
    <n v="5.7080898980728056"/>
    <n v="16046.134007420746"/>
    <n v="39.360844467213305"/>
    <n v="5.7080848518734255"/>
    <n v="16046.134007420746"/>
    <n v="39.360844467213305"/>
    <n v="5.7080848518734255"/>
  </r>
  <r>
    <n v="5837"/>
    <x v="2"/>
    <x v="1"/>
    <x v="6"/>
    <s v="62-304.520 (5), F.A.C."/>
    <x v="4"/>
    <x v="6"/>
    <x v="2"/>
    <x v="8"/>
    <s v="Residential, Medium Density-Two-five dwellingunits per acre"/>
    <n v="1200"/>
    <x v="0"/>
    <s v="FDOT District 5                                    City of Cocoa        Brevard County"/>
    <x v="3"/>
    <x v="1"/>
    <m/>
    <m/>
    <n v="0"/>
    <n v="1"/>
    <n v="59"/>
    <n v="3.8595599517746129"/>
    <n v="34.852693030731935"/>
    <n v="4.9060611891885433"/>
    <n v="14749.870790875853"/>
    <n v="34.852693030731935"/>
    <n v="4.9060568520173753"/>
    <n v="14749.870790875853"/>
    <n v="34.852693030731935"/>
    <n v="4.9060568520173753"/>
  </r>
  <r>
    <n v="5838"/>
    <x v="2"/>
    <x v="1"/>
    <x v="6"/>
    <s v="62-304.520 (5), F.A.C."/>
    <x v="4"/>
    <x v="6"/>
    <x v="2"/>
    <x v="9"/>
    <s v="Fixed Single Family Units"/>
    <n v="1210"/>
    <x v="0"/>
    <s v="FDOT District 5                                            Brevard County"/>
    <x v="3"/>
    <x v="1"/>
    <m/>
    <m/>
    <n v="0"/>
    <n v="1"/>
    <n v="131"/>
    <n v="0.66809623339806579"/>
    <n v="6.2932649230857471"/>
    <n v="0.90558855756140466"/>
    <n v="2532.9540029215091"/>
    <n v="6.2932649230857471"/>
    <n v="0.90558775698178873"/>
    <n v="2532.9540029215091"/>
    <n v="6.2932649230857471"/>
    <n v="0.90558775698178873"/>
  </r>
  <r>
    <n v="5839"/>
    <x v="2"/>
    <x v="1"/>
    <x v="6"/>
    <s v="62-304.520 (5), F.A.C."/>
    <x v="4"/>
    <x v="6"/>
    <x v="2"/>
    <x v="9"/>
    <s v="Fixed Single Family Units"/>
    <n v="1210"/>
    <x v="0"/>
    <s v="FDOT District 5                                    City of Cocoa        Brevard County"/>
    <x v="3"/>
    <x v="1"/>
    <m/>
    <m/>
    <n v="0"/>
    <n v="1"/>
    <n v="34"/>
    <n v="8.7037865537324954E-2"/>
    <n v="0.85845765712634448"/>
    <n v="0.11993124744668587"/>
    <n v="338.79971582629213"/>
    <n v="0.85845765712634448"/>
    <n v="0.11993114142225435"/>
    <n v="338.79971582629213"/>
    <n v="0.85845765712634448"/>
    <n v="0.11993114142225435"/>
  </r>
  <r>
    <n v="5840"/>
    <x v="2"/>
    <x v="1"/>
    <x v="6"/>
    <s v="62-304.520 (5), F.A.C."/>
    <x v="4"/>
    <x v="6"/>
    <x v="2"/>
    <x v="62"/>
    <s v="Residential, High Density"/>
    <n v="1300"/>
    <x v="0"/>
    <s v="FDOT District 5                                            Brevard County"/>
    <x v="3"/>
    <x v="1"/>
    <m/>
    <m/>
    <n v="0"/>
    <n v="1"/>
    <n v="138"/>
    <n v="2.5656545731381297"/>
    <n v="25.635968071035563"/>
    <n v="4.3109112437351707"/>
    <n v="9885.2389406534458"/>
    <n v="25.635968071035563"/>
    <n v="4.3109074327024057"/>
    <n v="9885.2389406534458"/>
    <n v="25.635968071035563"/>
    <n v="4.3109074327024057"/>
  </r>
  <r>
    <n v="5841"/>
    <x v="2"/>
    <x v="1"/>
    <x v="6"/>
    <s v="62-304.520 (5), F.A.C."/>
    <x v="4"/>
    <x v="6"/>
    <x v="2"/>
    <x v="63"/>
    <s v="Mobile Home Units"/>
    <n v="1320"/>
    <x v="0"/>
    <s v="FDOT District 5                                            Brevard County"/>
    <x v="3"/>
    <x v="1"/>
    <m/>
    <m/>
    <n v="0"/>
    <n v="1"/>
    <n v="41"/>
    <n v="0.72373270008176704"/>
    <n v="7.7623550123768013"/>
    <n v="1.3408347340410172"/>
    <n v="2847.3463703513644"/>
    <n v="7.7623550123768013"/>
    <n v="1.340833548684877"/>
    <n v="2847.3463703513644"/>
    <n v="7.7623550123768013"/>
    <n v="1.340833548684877"/>
  </r>
  <r>
    <n v="5842"/>
    <x v="2"/>
    <x v="1"/>
    <x v="6"/>
    <s v="62-304.520 (5), F.A.C."/>
    <x v="4"/>
    <x v="6"/>
    <x v="2"/>
    <x v="10"/>
    <s v="Residential, High density; Multiple Dwelling Units, Low Rise &lt;Two stories or less&gt;"/>
    <n v="1330"/>
    <x v="0"/>
    <s v="FDOT District 5                                            Brevard County"/>
    <x v="3"/>
    <x v="1"/>
    <m/>
    <m/>
    <n v="0"/>
    <n v="1"/>
    <n v="22"/>
    <n v="4.9681098017795848E-2"/>
    <n v="0.51326677673765131"/>
    <n v="8.5136760439787601E-2"/>
    <n v="196.55346963553586"/>
    <n v="0.51326677673765131"/>
    <n v="8.5136685175193849E-2"/>
    <n v="196.55346963553586"/>
    <n v="0.51326677673765131"/>
    <n v="8.5136685175193849E-2"/>
  </r>
  <r>
    <n v="5843"/>
    <x v="2"/>
    <x v="1"/>
    <x v="6"/>
    <s v="62-304.520 (5), F.A.C."/>
    <x v="4"/>
    <x v="6"/>
    <x v="2"/>
    <x v="82"/>
    <s v="High Density Under Construction"/>
    <n v="1390"/>
    <x v="0"/>
    <s v="FDOT District 5                                            Brevard County"/>
    <x v="3"/>
    <x v="1"/>
    <m/>
    <m/>
    <n v="0"/>
    <n v="1"/>
    <n v="1"/>
    <n v="1.16938939551948E-2"/>
    <n v="0.13047566076239123"/>
    <n v="2.3441704197113444E-2"/>
    <n v="44.498607477096698"/>
    <n v="0.13047566076239123"/>
    <n v="2.3441683473628901E-2"/>
    <n v="44.498607477096698"/>
    <n v="0.13047566076239123"/>
    <n v="2.3441683473628901E-2"/>
  </r>
  <r>
    <n v="5844"/>
    <x v="2"/>
    <x v="1"/>
    <x v="6"/>
    <s v="62-304.520 (5), F.A.C."/>
    <x v="4"/>
    <x v="6"/>
    <x v="2"/>
    <x v="11"/>
    <s v="Commercial and Services"/>
    <n v="1400"/>
    <x v="0"/>
    <s v="FDOT District 5                                            Brevard County"/>
    <x v="3"/>
    <x v="1"/>
    <m/>
    <m/>
    <n v="0"/>
    <n v="1"/>
    <n v="346"/>
    <n v="15.108518884061645"/>
    <n v="149.52074220533925"/>
    <n v="20.099508396551638"/>
    <n v="58513.743916047926"/>
    <n v="149.52074220533925"/>
    <n v="20.09949062771323"/>
    <n v="58513.743916047926"/>
    <n v="149.52074220533925"/>
    <n v="20.09949062771323"/>
  </r>
  <r>
    <n v="5845"/>
    <x v="2"/>
    <x v="1"/>
    <x v="6"/>
    <s v="62-304.520 (5), F.A.C."/>
    <x v="4"/>
    <x v="6"/>
    <x v="2"/>
    <x v="11"/>
    <s v="Commercial and Services"/>
    <n v="1400"/>
    <x v="0"/>
    <s v="FDOT District 5                                    City of Cocoa        Brevard County"/>
    <x v="3"/>
    <x v="1"/>
    <m/>
    <m/>
    <n v="0"/>
    <n v="1"/>
    <n v="154"/>
    <n v="8.1409347290925922"/>
    <n v="89.323097920558979"/>
    <n v="11.919773844621046"/>
    <n v="31663.736866599847"/>
    <n v="89.323097920558979"/>
    <n v="11.919763307023288"/>
    <n v="31663.736866599847"/>
    <n v="89.323097920558979"/>
    <n v="11.919763307023288"/>
  </r>
  <r>
    <n v="5846"/>
    <x v="2"/>
    <x v="1"/>
    <x v="6"/>
    <s v="62-304.520 (5), F.A.C."/>
    <x v="4"/>
    <x v="6"/>
    <x v="2"/>
    <x v="11"/>
    <s v="Commercial and Services"/>
    <n v="1400"/>
    <x v="0"/>
    <s v="FDOT District 5              City of Titusville                              Brevard County"/>
    <x v="3"/>
    <x v="1"/>
    <m/>
    <m/>
    <n v="0"/>
    <n v="1"/>
    <n v="12"/>
    <n v="0.61196571360143459"/>
    <n v="5.7897953904979431"/>
    <n v="0.77128275628436138"/>
    <n v="2416.2749957823353"/>
    <n v="5.7897953904979431"/>
    <n v="0.7712820744369101"/>
    <n v="2416.2749957823353"/>
    <n v="5.7897953904979431"/>
    <n v="0.7712820744369101"/>
  </r>
  <r>
    <n v="5847"/>
    <x v="2"/>
    <x v="1"/>
    <x v="6"/>
    <s v="62-304.520 (5), F.A.C."/>
    <x v="4"/>
    <x v="6"/>
    <x v="2"/>
    <x v="11"/>
    <s v="Commercial and Services"/>
    <n v="1400"/>
    <x v="0"/>
    <s v="FDOT District 5         Kennedy Space Center                                   Brevard County"/>
    <x v="3"/>
    <x v="1"/>
    <m/>
    <m/>
    <n v="0"/>
    <n v="1"/>
    <n v="5"/>
    <n v="7.7210340418159398E-2"/>
    <n v="0.82330092441537395"/>
    <n v="0.10779519892642962"/>
    <n v="294.62933129117249"/>
    <n v="0.82330092441537395"/>
    <n v="0.1077951036307917"/>
    <n v="294.62933129117249"/>
    <n v="0.82330092441537395"/>
    <n v="0.1077951036307917"/>
  </r>
  <r>
    <n v="5848"/>
    <x v="2"/>
    <x v="1"/>
    <x v="6"/>
    <s v="62-304.520 (5), F.A.C."/>
    <x v="4"/>
    <x v="6"/>
    <x v="2"/>
    <x v="64"/>
    <s v="Retail Sales and Services"/>
    <n v="1410"/>
    <x v="0"/>
    <s v="FDOT District 5                                            Brevard County"/>
    <x v="3"/>
    <x v="1"/>
    <m/>
    <m/>
    <n v="0"/>
    <n v="1"/>
    <n v="125"/>
    <n v="1.9891775937471261"/>
    <n v="19.369394579766293"/>
    <n v="2.6005082378352005"/>
    <n v="7812.346108446467"/>
    <n v="19.369394579766293"/>
    <n v="2.6005059388729737"/>
    <n v="7812.346108446467"/>
    <n v="19.369394579766293"/>
    <n v="2.6005059388729737"/>
  </r>
  <r>
    <n v="5849"/>
    <x v="2"/>
    <x v="1"/>
    <x v="6"/>
    <s v="62-304.520 (5), F.A.C."/>
    <x v="4"/>
    <x v="6"/>
    <x v="2"/>
    <x v="64"/>
    <s v="Retail Sales and Services"/>
    <n v="1410"/>
    <x v="0"/>
    <s v="FDOT District 5                                    City of Cocoa        Brevard County"/>
    <x v="3"/>
    <x v="1"/>
    <m/>
    <m/>
    <n v="0"/>
    <n v="1"/>
    <n v="77"/>
    <n v="2.0873134744602817"/>
    <n v="23.353110769469559"/>
    <n v="3.0885877881567989"/>
    <n v="8123.7240871136864"/>
    <n v="23.353110769469559"/>
    <n v="3.0885850577110525"/>
    <n v="8123.7240871136864"/>
    <n v="23.353110769469559"/>
    <n v="3.0885850577110525"/>
  </r>
  <r>
    <n v="5850"/>
    <x v="2"/>
    <x v="1"/>
    <x v="6"/>
    <s v="62-304.520 (5), F.A.C."/>
    <x v="4"/>
    <x v="6"/>
    <x v="2"/>
    <x v="65"/>
    <s v="Wholesale Sales and Services &lt;Excluding warehouses associated with industrial use&gt;"/>
    <n v="1420"/>
    <x v="0"/>
    <s v="FDOT District 5                                            Brevard County"/>
    <x v="3"/>
    <x v="1"/>
    <m/>
    <m/>
    <n v="0"/>
    <n v="1"/>
    <n v="50"/>
    <n v="1.0916663689486297"/>
    <n v="10.296033093054314"/>
    <n v="1.3756244909713302"/>
    <n v="4326.958812678914"/>
    <n v="10.296033093054314"/>
    <n v="1.3756232748595345"/>
    <n v="4326.958812678914"/>
    <n v="10.296033093054314"/>
    <n v="1.3756232748595345"/>
  </r>
  <r>
    <n v="5851"/>
    <x v="2"/>
    <x v="1"/>
    <x v="6"/>
    <s v="62-304.520 (5), F.A.C."/>
    <x v="4"/>
    <x v="6"/>
    <x v="2"/>
    <x v="65"/>
    <s v="Wholesale Sales and Services &lt;Excluding warehouses associated with industrial use&gt;"/>
    <n v="1420"/>
    <x v="0"/>
    <s v="FDOT District 5                                    City of Cocoa        Brevard County"/>
    <x v="3"/>
    <x v="1"/>
    <m/>
    <m/>
    <n v="0"/>
    <n v="1"/>
    <n v="15"/>
    <n v="0.25900372319122966"/>
    <n v="2.8570487572036338"/>
    <n v="0.37654247145614406"/>
    <n v="1004.5575117461763"/>
    <n v="2.8570487572036338"/>
    <n v="0.37654213857624497"/>
    <n v="1004.5575117461763"/>
    <n v="2.8570487572036338"/>
    <n v="0.37654213857624497"/>
  </r>
  <r>
    <n v="5852"/>
    <x v="2"/>
    <x v="1"/>
    <x v="6"/>
    <s v="62-304.520 (5), F.A.C."/>
    <x v="4"/>
    <x v="6"/>
    <x v="2"/>
    <x v="66"/>
    <s v="Professional Services"/>
    <n v="1430"/>
    <x v="0"/>
    <s v="FDOT District 5                                            Brevard County"/>
    <x v="3"/>
    <x v="1"/>
    <m/>
    <m/>
    <n v="0"/>
    <n v="1"/>
    <n v="37"/>
    <n v="0.27460198801374436"/>
    <n v="2.6237635228341558"/>
    <n v="0.36378456116448266"/>
    <n v="1065.3364415832089"/>
    <n v="2.6237635228341558"/>
    <n v="0.36378423956313055"/>
    <n v="1065.3364415832089"/>
    <n v="2.6237635228341558"/>
    <n v="0.36378423956313055"/>
  </r>
  <r>
    <n v="5853"/>
    <x v="2"/>
    <x v="1"/>
    <x v="6"/>
    <s v="62-304.520 (5), F.A.C."/>
    <x v="4"/>
    <x v="6"/>
    <x v="2"/>
    <x v="66"/>
    <s v="Professional Services"/>
    <n v="1430"/>
    <x v="0"/>
    <s v="FDOT District 5                                    City of Cocoa        Brevard County"/>
    <x v="3"/>
    <x v="1"/>
    <m/>
    <m/>
    <n v="0"/>
    <n v="1"/>
    <n v="15"/>
    <n v="0.48967446731685182"/>
    <n v="5.5106686170436276"/>
    <n v="0.72778618154403785"/>
    <n v="1898.5530974064625"/>
    <n v="5.5106686170436276"/>
    <n v="0.72778553814944602"/>
    <n v="1898.5530974064625"/>
    <n v="5.5106686170436276"/>
    <n v="0.72778553814944602"/>
  </r>
  <r>
    <n v="5854"/>
    <x v="2"/>
    <x v="1"/>
    <x v="6"/>
    <s v="62-304.520 (5), F.A.C."/>
    <x v="4"/>
    <x v="6"/>
    <x v="2"/>
    <x v="66"/>
    <s v="Professional Services"/>
    <n v="1430"/>
    <x v="0"/>
    <s v="FDOT District 5              City of Titusville                              Brevard County"/>
    <x v="3"/>
    <x v="1"/>
    <m/>
    <m/>
    <n v="0"/>
    <n v="1"/>
    <n v="9"/>
    <n v="4.1143690260946067E-2"/>
    <n v="0.3747629629299743"/>
    <n v="5.0048422881173983E-2"/>
    <n v="159.56465226675462"/>
    <n v="0.3747629629299743"/>
    <n v="5.0048378636194574E-2"/>
    <n v="159.56465226675462"/>
    <n v="0.3747629629299743"/>
    <n v="5.0048378636194574E-2"/>
  </r>
  <r>
    <n v="5855"/>
    <x v="2"/>
    <x v="1"/>
    <x v="6"/>
    <s v="62-304.520 (5), F.A.C."/>
    <x v="4"/>
    <x v="6"/>
    <x v="2"/>
    <x v="67"/>
    <s v="Tourist Services"/>
    <n v="1450"/>
    <x v="0"/>
    <s v="FDOT District 5                                            Brevard County"/>
    <x v="3"/>
    <x v="1"/>
    <m/>
    <m/>
    <n v="0"/>
    <n v="1"/>
    <n v="2"/>
    <n v="2.1943912992452071E-2"/>
    <n v="0.22375691167270345"/>
    <n v="2.9375135773925469E-2"/>
    <n v="81.291345769583515"/>
    <n v="0.22375691167270345"/>
    <n v="2.9375109805029651E-2"/>
    <n v="81.291345769583515"/>
    <n v="0.22375691167270345"/>
    <n v="2.9375109805029651E-2"/>
  </r>
  <r>
    <n v="5856"/>
    <x v="2"/>
    <x v="1"/>
    <x v="6"/>
    <s v="62-304.520 (5), F.A.C."/>
    <x v="4"/>
    <x v="6"/>
    <x v="2"/>
    <x v="67"/>
    <s v="Tourist Services"/>
    <n v="1450"/>
    <x v="0"/>
    <s v="FDOT District 5                                    City of Cocoa        Brevard County"/>
    <x v="3"/>
    <x v="1"/>
    <m/>
    <m/>
    <n v="0"/>
    <n v="1"/>
    <n v="6"/>
    <n v="0.14656567316034239"/>
    <n v="1.5850455504252001"/>
    <n v="0.20974104971235705"/>
    <n v="572.37411159055671"/>
    <n v="1.5850455504252001"/>
    <n v="0.20974086429215991"/>
    <n v="572.37411159055671"/>
    <n v="1.5850455504252001"/>
    <n v="0.20974086429215991"/>
  </r>
  <r>
    <n v="5857"/>
    <x v="2"/>
    <x v="1"/>
    <x v="6"/>
    <s v="62-304.520 (5), F.A.C."/>
    <x v="4"/>
    <x v="6"/>
    <x v="2"/>
    <x v="90"/>
    <s v="Commercial and Services Under Construction"/>
    <n v="1490"/>
    <x v="0"/>
    <s v="FDOT District 5                                            Brevard County"/>
    <x v="3"/>
    <x v="1"/>
    <m/>
    <m/>
    <n v="0"/>
    <n v="1"/>
    <n v="3"/>
    <n v="2.3554165946326481E-2"/>
    <n v="0.17166515956521874"/>
    <n v="2.2932861515691148E-2"/>
    <n v="77.289606605631704"/>
    <n v="0.17166515956521874"/>
    <n v="2.293284124204565E-2"/>
    <n v="77.289606605631704"/>
    <n v="0.17166515956521874"/>
    <n v="2.293284124204565E-2"/>
  </r>
  <r>
    <n v="5858"/>
    <x v="2"/>
    <x v="1"/>
    <x v="6"/>
    <s v="62-304.520 (5), F.A.C."/>
    <x v="4"/>
    <x v="6"/>
    <x v="2"/>
    <x v="95"/>
    <s v="Food Processing"/>
    <n v="1510"/>
    <x v="0"/>
    <s v="FDOT District 5                                            Brevard County"/>
    <x v="3"/>
    <x v="1"/>
    <m/>
    <m/>
    <n v="0"/>
    <n v="1"/>
    <n v="2"/>
    <n v="4.6181245097932592E-3"/>
    <n v="3.569748262635497E-2"/>
    <n v="5.1123300619874369E-3"/>
    <n v="17.642997165501278"/>
    <n v="3.569748262635497E-2"/>
    <n v="5.1123255424656306E-3"/>
    <n v="17.642997165501278"/>
    <n v="3.569748262635497E-2"/>
    <n v="5.1123255424656306E-3"/>
  </r>
  <r>
    <n v="5859"/>
    <x v="2"/>
    <x v="1"/>
    <x v="6"/>
    <s v="62-304.520 (5), F.A.C."/>
    <x v="4"/>
    <x v="6"/>
    <x v="2"/>
    <x v="68"/>
    <s v="Other Light Industrial"/>
    <n v="1550"/>
    <x v="0"/>
    <s v="FDOT District 5                                            Brevard County"/>
    <x v="3"/>
    <x v="1"/>
    <m/>
    <m/>
    <n v="0"/>
    <n v="1"/>
    <n v="44"/>
    <n v="2.2678407692592546"/>
    <n v="18.589463551500753"/>
    <n v="2.5535487599610631"/>
    <n v="8568.6897691259728"/>
    <n v="18.589463551500753"/>
    <n v="2.5535465025130533"/>
    <n v="8568.6897691259728"/>
    <n v="18.589463551500753"/>
    <n v="2.5535465025130533"/>
  </r>
  <r>
    <n v="5860"/>
    <x v="2"/>
    <x v="1"/>
    <x v="6"/>
    <s v="62-304.520 (5), F.A.C."/>
    <x v="4"/>
    <x v="6"/>
    <x v="2"/>
    <x v="91"/>
    <s v="Other Heavy Industrial"/>
    <n v="1560"/>
    <x v="0"/>
    <s v="FDOT District 5                                            Brevard County"/>
    <x v="3"/>
    <x v="1"/>
    <m/>
    <m/>
    <n v="0"/>
    <n v="1"/>
    <n v="3"/>
    <n v="2.7519765339632012E-2"/>
    <n v="0.2258317136803952"/>
    <n v="3.2020368735293764E-2"/>
    <n v="104.02807307609227"/>
    <n v="0.2258317136803952"/>
    <n v="3.2020340427897163E-2"/>
    <n v="104.02807307609227"/>
    <n v="0.2258317136803952"/>
    <n v="3.2020340427897163E-2"/>
  </r>
  <r>
    <n v="5861"/>
    <x v="2"/>
    <x v="1"/>
    <x v="6"/>
    <s v="62-304.520 (5), F.A.C."/>
    <x v="4"/>
    <x v="6"/>
    <x v="2"/>
    <x v="69"/>
    <s v="Institutional (Educational,religious,health and military facilities)"/>
    <n v="1700"/>
    <x v="0"/>
    <s v="FDOT District 5                                            Brevard County"/>
    <x v="3"/>
    <x v="1"/>
    <m/>
    <m/>
    <n v="0"/>
    <n v="1"/>
    <n v="50"/>
    <n v="2.1729335032331996"/>
    <n v="18.065497357653864"/>
    <n v="2.4223577650600245"/>
    <n v="8073.6294877283599"/>
    <n v="18.065497357653864"/>
    <n v="2.4223556235905557"/>
    <n v="8073.6294877283599"/>
    <n v="18.065497357653864"/>
    <n v="2.4223556235905557"/>
  </r>
  <r>
    <n v="5862"/>
    <x v="2"/>
    <x v="1"/>
    <x v="6"/>
    <s v="62-304.520 (5), F.A.C."/>
    <x v="4"/>
    <x v="6"/>
    <x v="2"/>
    <x v="69"/>
    <s v="Institutional (Educational,religious,health and military facilities)"/>
    <n v="1700"/>
    <x v="0"/>
    <s v="FDOT District 5              City of Titusville                              Brevard County"/>
    <x v="3"/>
    <x v="1"/>
    <m/>
    <m/>
    <n v="0"/>
    <n v="1"/>
    <n v="9"/>
    <n v="0.19981502031355688"/>
    <n v="1.6631504160273409"/>
    <n v="0.21782856033285525"/>
    <n v="764.74983584468964"/>
    <n v="1.6631504160273409"/>
    <n v="0.21782836776294748"/>
    <n v="764.74983584468964"/>
    <n v="1.6631504160273409"/>
    <n v="0.21782836776294748"/>
  </r>
  <r>
    <n v="5863"/>
    <x v="2"/>
    <x v="1"/>
    <x v="6"/>
    <s v="62-304.520 (5), F.A.C."/>
    <x v="4"/>
    <x v="6"/>
    <x v="2"/>
    <x v="71"/>
    <s v="Religious"/>
    <n v="1720"/>
    <x v="0"/>
    <s v="FDOT District 5                                            Brevard County"/>
    <x v="3"/>
    <x v="1"/>
    <m/>
    <m/>
    <n v="0"/>
    <n v="1"/>
    <n v="12"/>
    <n v="5.1886635542262527E-2"/>
    <n v="0.41108335982121225"/>
    <n v="5.3734088309544806E-2"/>
    <n v="190.76398745723685"/>
    <n v="0.41108335982121225"/>
    <n v="5.3734040806277077E-2"/>
    <n v="190.76398745723685"/>
    <n v="0.41108335982121225"/>
    <n v="5.3734040806277077E-2"/>
  </r>
  <r>
    <n v="5864"/>
    <x v="2"/>
    <x v="1"/>
    <x v="6"/>
    <s v="62-304.520 (5), F.A.C."/>
    <x v="4"/>
    <x v="6"/>
    <x v="2"/>
    <x v="71"/>
    <s v="Religious"/>
    <n v="1720"/>
    <x v="0"/>
    <s v="FDOT District 5                                    City of Cocoa        Brevard County"/>
    <x v="3"/>
    <x v="1"/>
    <m/>
    <m/>
    <n v="0"/>
    <n v="1"/>
    <n v="2"/>
    <n v="6.6499495031816083E-2"/>
    <n v="0.56473300498888712"/>
    <n v="7.5533371950525258E-2"/>
    <n v="258.10277493397098"/>
    <n v="0.56473300498888712"/>
    <n v="7.5533305175743887E-2"/>
    <n v="258.10277493397098"/>
    <n v="0.56473300498888712"/>
    <n v="7.5533305175743887E-2"/>
  </r>
  <r>
    <n v="5865"/>
    <x v="2"/>
    <x v="1"/>
    <x v="6"/>
    <s v="62-304.520 (5), F.A.C."/>
    <x v="4"/>
    <x v="6"/>
    <x v="2"/>
    <x v="71"/>
    <s v="Religious"/>
    <n v="1720"/>
    <x v="0"/>
    <s v="FDOT District 5              City of Titusville                              Brevard County"/>
    <x v="3"/>
    <x v="1"/>
    <m/>
    <m/>
    <n v="0"/>
    <n v="1"/>
    <n v="14"/>
    <n v="6.5137405272975513E-2"/>
    <n v="0.54211705905557173"/>
    <n v="7.1758598111355598E-2"/>
    <n v="251.56990087448747"/>
    <n v="0.54211705905557173"/>
    <n v="7.1758534673638324E-2"/>
    <n v="251.56990087448747"/>
    <n v="0.54211705905557173"/>
    <n v="7.1758534673638324E-2"/>
  </r>
  <r>
    <n v="5866"/>
    <x v="2"/>
    <x v="1"/>
    <x v="6"/>
    <s v="62-304.520 (5), F.A.C."/>
    <x v="4"/>
    <x v="6"/>
    <x v="2"/>
    <x v="14"/>
    <s v="Governmental"/>
    <n v="1750"/>
    <x v="0"/>
    <s v="FDOT District 5                                            Brevard County"/>
    <x v="3"/>
    <x v="1"/>
    <m/>
    <m/>
    <n v="0"/>
    <n v="1"/>
    <n v="47"/>
    <n v="0.87747715037828933"/>
    <n v="7.3735526401198799"/>
    <n v="0.98755658557884274"/>
    <n v="3423.5600941702201"/>
    <n v="7.3735526401198799"/>
    <n v="0.98755571253593044"/>
    <n v="3423.5600941702201"/>
    <n v="7.3735526401198799"/>
    <n v="0.98755571253593044"/>
  </r>
  <r>
    <n v="5867"/>
    <x v="2"/>
    <x v="1"/>
    <x v="6"/>
    <s v="62-304.520 (5), F.A.C."/>
    <x v="4"/>
    <x v="6"/>
    <x v="2"/>
    <x v="14"/>
    <s v="Governmental"/>
    <n v="1750"/>
    <x v="0"/>
    <s v="FDOT District 5                                    City of Cocoa        Brevard County"/>
    <x v="3"/>
    <x v="1"/>
    <m/>
    <m/>
    <n v="0"/>
    <n v="1"/>
    <n v="5"/>
    <n v="0.18892217322756338"/>
    <n v="1.8540347078905883"/>
    <n v="0.24728077888178818"/>
    <n v="729.95276669341069"/>
    <n v="1.8540347078905883"/>
    <n v="0.24728056027483941"/>
    <n v="729.95276669341069"/>
    <n v="1.8540347078905883"/>
    <n v="0.24728056027483941"/>
  </r>
  <r>
    <n v="5868"/>
    <x v="2"/>
    <x v="1"/>
    <x v="6"/>
    <s v="62-304.520 (5), F.A.C."/>
    <x v="4"/>
    <x v="6"/>
    <x v="2"/>
    <x v="73"/>
    <s v="Commercial Child Care"/>
    <n v="1780"/>
    <x v="0"/>
    <s v="FDOT District 5                                            Brevard County"/>
    <x v="3"/>
    <x v="1"/>
    <m/>
    <m/>
    <n v="0"/>
    <n v="1"/>
    <n v="4"/>
    <n v="9.60278285849662E-3"/>
    <n v="8.8648659475575348E-2"/>
    <n v="1.1863748193002817E-2"/>
    <n v="37.33460778948109"/>
    <n v="8.8648659475575348E-2"/>
    <n v="1.1863737704934169E-2"/>
    <n v="37.33460778948109"/>
    <n v="8.8648659475575348E-2"/>
    <n v="1.1863737704934169E-2"/>
  </r>
  <r>
    <n v="5869"/>
    <x v="2"/>
    <x v="1"/>
    <x v="6"/>
    <s v="62-304.520 (5), F.A.C."/>
    <x v="4"/>
    <x v="6"/>
    <x v="2"/>
    <x v="15"/>
    <s v="Golf Course"/>
    <n v="1820"/>
    <x v="0"/>
    <s v="FDOT District 5                                            Brevard County"/>
    <x v="3"/>
    <x v="1"/>
    <m/>
    <m/>
    <n v="0"/>
    <n v="1"/>
    <n v="13"/>
    <n v="1.359907429047724"/>
    <n v="11.327061482002396"/>
    <n v="1.5374442502232359"/>
    <n v="5313.6006043404741"/>
    <n v="11.327061482002396"/>
    <n v="1.5374428910557454"/>
    <n v="5313.6006043404741"/>
    <n v="11.327061482002396"/>
    <n v="1.5374428910557454"/>
  </r>
  <r>
    <n v="5870"/>
    <x v="2"/>
    <x v="1"/>
    <x v="6"/>
    <s v="62-304.520 (5), F.A.C."/>
    <x v="4"/>
    <x v="6"/>
    <x v="2"/>
    <x v="85"/>
    <s v="Marinas and Fish Camps"/>
    <n v="1840"/>
    <x v="0"/>
    <s v="FDOT District 5                                            Brevard County"/>
    <x v="3"/>
    <x v="1"/>
    <m/>
    <m/>
    <n v="0"/>
    <n v="1"/>
    <n v="23"/>
    <n v="1.5931703273644988"/>
    <n v="12.038545101602947"/>
    <n v="1.6431355348393983"/>
    <n v="5736.6489418590963"/>
    <n v="12.038545101602947"/>
    <n v="1.6431340822362213"/>
    <n v="5736.6489418590963"/>
    <n v="12.038545101602947"/>
    <n v="1.6431340822362213"/>
  </r>
  <r>
    <n v="5871"/>
    <x v="2"/>
    <x v="1"/>
    <x v="6"/>
    <s v="62-304.520 (5), F.A.C."/>
    <x v="4"/>
    <x v="6"/>
    <x v="2"/>
    <x v="85"/>
    <s v="Marinas and Fish Camps"/>
    <n v="1840"/>
    <x v="0"/>
    <s v="FDOT District 5                                    City of Cocoa        Brevard County"/>
    <x v="3"/>
    <x v="1"/>
    <m/>
    <m/>
    <n v="0"/>
    <n v="1"/>
    <n v="13"/>
    <n v="1.5794495295322935"/>
    <n v="10.759561770685448"/>
    <n v="1.5020587643458099"/>
    <n v="5286.149226565487"/>
    <n v="10.759561770685448"/>
    <n v="1.5020574364606294"/>
    <n v="5286.149226565487"/>
    <n v="10.759561770685448"/>
    <n v="1.5020574364606294"/>
  </r>
  <r>
    <n v="5872"/>
    <x v="2"/>
    <x v="1"/>
    <x v="6"/>
    <s v="62-304.520 (5), F.A.C."/>
    <x v="4"/>
    <x v="6"/>
    <x v="2"/>
    <x v="16"/>
    <s v="Parks and Zoos"/>
    <n v="1850"/>
    <x v="0"/>
    <s v="FDOT District 5                                            Brevard County"/>
    <x v="3"/>
    <x v="1"/>
    <m/>
    <m/>
    <n v="0"/>
    <n v="1"/>
    <n v="16"/>
    <n v="0.45947133703111437"/>
    <n v="3.9698343962514828"/>
    <n v="0.5363452000246981"/>
    <n v="1799.0894502881367"/>
    <n v="3.9698343962514828"/>
    <n v="0.53634472587224746"/>
    <n v="1799.0894502881367"/>
    <n v="3.9698343962514828"/>
    <n v="0.53634472587224746"/>
  </r>
  <r>
    <n v="5873"/>
    <x v="2"/>
    <x v="1"/>
    <x v="6"/>
    <s v="62-304.520 (5), F.A.C."/>
    <x v="4"/>
    <x v="6"/>
    <x v="2"/>
    <x v="0"/>
    <s v="Improved Pasture"/>
    <n v="2110"/>
    <x v="0"/>
    <s v="FDOT District 5                                            Brevard County"/>
    <x v="3"/>
    <x v="0"/>
    <m/>
    <m/>
    <n v="0"/>
    <n v="1"/>
    <n v="21"/>
    <n v="2.1496730499970473E-2"/>
    <n v="0.16710362005320384"/>
    <n v="2.4031040211741447E-2"/>
    <n v="60.568476871223446"/>
    <n v="0.16710362005320384"/>
    <n v="2.4031018967258237E-2"/>
    <n v="60.568476871223446"/>
    <n v="0.16710362005320384"/>
    <n v="2.4031018967258237E-2"/>
  </r>
  <r>
    <n v="5874"/>
    <x v="2"/>
    <x v="1"/>
    <x v="6"/>
    <s v="62-304.520 (5), F.A.C."/>
    <x v="4"/>
    <x v="6"/>
    <x v="2"/>
    <x v="2"/>
    <s v="Citrus groves"/>
    <n v="2210"/>
    <x v="0"/>
    <s v="FDOT District 5                                            Brevard County"/>
    <x v="3"/>
    <x v="0"/>
    <m/>
    <m/>
    <n v="0"/>
    <n v="1"/>
    <n v="36"/>
    <n v="1.7207663344090975"/>
    <n v="12.518051502157579"/>
    <n v="1.6801231665917886"/>
    <n v="5118.9879267751767"/>
    <n v="12.518051502157579"/>
    <n v="1.6801216812899407"/>
    <n v="5118.9879267751767"/>
    <n v="12.518051502157579"/>
    <n v="1.6801216812899407"/>
  </r>
  <r>
    <n v="5875"/>
    <x v="2"/>
    <x v="1"/>
    <x v="6"/>
    <s v="62-304.520 (5), F.A.C."/>
    <x v="4"/>
    <x v="6"/>
    <x v="2"/>
    <x v="2"/>
    <s v="Citrus groves"/>
    <n v="2210"/>
    <x v="0"/>
    <s v="FDOT District 5                                    City of Cocoa        Brevard County"/>
    <x v="3"/>
    <x v="0"/>
    <m/>
    <m/>
    <n v="0"/>
    <n v="1"/>
    <n v="11"/>
    <n v="0.80500535036682308"/>
    <n v="7.0773659519504095"/>
    <n v="0.98520226864912097"/>
    <n v="3023.5654682560762"/>
    <n v="7.0773659519504095"/>
    <n v="0.98520139768752601"/>
    <n v="3023.5654682560762"/>
    <n v="7.0773659519504095"/>
    <n v="0.98520139768752601"/>
  </r>
  <r>
    <n v="5876"/>
    <x v="2"/>
    <x v="1"/>
    <x v="6"/>
    <s v="62-304.520 (5), F.A.C."/>
    <x v="4"/>
    <x v="6"/>
    <x v="2"/>
    <x v="119"/>
    <s v="Ornamentals"/>
    <n v="2430"/>
    <x v="0"/>
    <s v="FDOT District 5                                            Brevard County"/>
    <x v="3"/>
    <x v="0"/>
    <m/>
    <m/>
    <n v="0"/>
    <n v="1"/>
    <n v="3"/>
    <n v="7.1288354347086597E-3"/>
    <n v="5.0234447285637696E-2"/>
    <n v="6.7816944057514528E-3"/>
    <n v="24.811833912739758"/>
    <n v="5.0234447285637696E-2"/>
    <n v="6.7816884104390596E-3"/>
    <n v="24.811833912739758"/>
    <n v="5.0234447285637696E-2"/>
    <n v="6.7816884104390596E-3"/>
  </r>
  <r>
    <n v="5877"/>
    <x v="2"/>
    <x v="1"/>
    <x v="6"/>
    <s v="62-304.520 (5), F.A.C."/>
    <x v="4"/>
    <x v="6"/>
    <x v="2"/>
    <x v="26"/>
    <s v="Herbaceous Dry Prairie"/>
    <n v="3100"/>
    <x v="1"/>
    <s v="FDOT District 5                                            Brevard County"/>
    <x v="3"/>
    <x v="1"/>
    <m/>
    <m/>
    <n v="0"/>
    <n v="1"/>
    <n v="75"/>
    <n v="3.3504548139987751"/>
    <n v="23.484086456064116"/>
    <n v="3.230297058286574"/>
    <n v="9749.8270976203567"/>
    <n v="23.484086456064116"/>
    <n v="3.230294202563682"/>
    <n v="9749.8270976203567"/>
    <n v="23.484086456064116"/>
    <n v="3.230294202563682"/>
  </r>
  <r>
    <n v="5878"/>
    <x v="2"/>
    <x v="1"/>
    <x v="6"/>
    <s v="62-304.520 (5), F.A.C."/>
    <x v="4"/>
    <x v="6"/>
    <x v="2"/>
    <x v="27"/>
    <s v="Shrub and Brushland"/>
    <n v="3200"/>
    <x v="1"/>
    <s v="FDOT District 5                                            Brevard County"/>
    <x v="3"/>
    <x v="1"/>
    <m/>
    <m/>
    <n v="0"/>
    <n v="1"/>
    <n v="45"/>
    <n v="2.6192492796136682"/>
    <n v="16.71186572587521"/>
    <n v="2.1981821155658174"/>
    <n v="7665.8197911299312"/>
    <n v="16.71186572587521"/>
    <n v="2.198180172277358"/>
    <n v="7665.8197911299312"/>
    <n v="16.71186572587521"/>
    <n v="2.198180172277358"/>
  </r>
  <r>
    <n v="5879"/>
    <x v="2"/>
    <x v="1"/>
    <x v="6"/>
    <s v="62-304.520 (5), F.A.C."/>
    <x v="4"/>
    <x v="6"/>
    <x v="2"/>
    <x v="27"/>
    <s v="Shrub and Brushland"/>
    <n v="3200"/>
    <x v="1"/>
    <s v="FDOT District 5              City of Titusville                              Brevard County"/>
    <x v="3"/>
    <x v="1"/>
    <m/>
    <m/>
    <n v="0"/>
    <n v="1"/>
    <n v="33"/>
    <n v="1.1572025558979118"/>
    <n v="7.9615006007157163"/>
    <n v="1.0553321356448664"/>
    <n v="3635.5661130775916"/>
    <n v="7.9615006007157163"/>
    <n v="1.0553312026854234"/>
    <n v="3635.5661130775916"/>
    <n v="7.9615006007157163"/>
    <n v="1.0553312026854234"/>
  </r>
  <r>
    <n v="5880"/>
    <x v="2"/>
    <x v="1"/>
    <x v="6"/>
    <s v="62-304.520 (5), F.A.C."/>
    <x v="4"/>
    <x v="6"/>
    <x v="2"/>
    <x v="4"/>
    <s v="Mixed Rangeland"/>
    <n v="3300"/>
    <x v="0"/>
    <s v="FDOT District 5                                            Brevard County"/>
    <x v="3"/>
    <x v="0"/>
    <m/>
    <m/>
    <n v="0"/>
    <n v="1"/>
    <n v="17"/>
    <n v="1.1124831916964513"/>
    <n v="7.0154369853406813"/>
    <n v="0.79245315957340923"/>
    <n v="2813.0961027406079"/>
    <n v="7.0154369853406813"/>
    <n v="0.79245245901039907"/>
    <n v="2813.0961027406079"/>
    <n v="7.0154369853406813"/>
    <n v="0.79245245901039907"/>
  </r>
  <r>
    <n v="5881"/>
    <x v="2"/>
    <x v="1"/>
    <x v="6"/>
    <s v="62-304.520 (5), F.A.C."/>
    <x v="4"/>
    <x v="6"/>
    <x v="2"/>
    <x v="28"/>
    <s v="Pine flatwoods"/>
    <n v="4110"/>
    <x v="1"/>
    <s v="FDOT District 5                                            Brevard County"/>
    <x v="3"/>
    <x v="1"/>
    <m/>
    <m/>
    <n v="0"/>
    <n v="1"/>
    <n v="46"/>
    <n v="2.4637234826652037"/>
    <n v="15.23656016405549"/>
    <n v="1.5719681611430725"/>
    <n v="6474.8082724474843"/>
    <n v="15.23656016405549"/>
    <n v="1.5719667714549461"/>
    <n v="6474.8082724474843"/>
    <n v="15.23656016405549"/>
    <n v="1.5719667714549461"/>
  </r>
  <r>
    <n v="5882"/>
    <x v="2"/>
    <x v="1"/>
    <x v="6"/>
    <s v="62-304.520 (5), F.A.C."/>
    <x v="4"/>
    <x v="6"/>
    <x v="2"/>
    <x v="28"/>
    <s v="Pine flatwoods"/>
    <n v="4110"/>
    <x v="1"/>
    <s v="FDOT District 5              City of Titusville                              Brevard County"/>
    <x v="3"/>
    <x v="1"/>
    <m/>
    <m/>
    <n v="0"/>
    <n v="1"/>
    <n v="11"/>
    <n v="0.31549870406671193"/>
    <n v="2.3229106776284567"/>
    <n v="0.29074651968395637"/>
    <n v="1059.0426542134101"/>
    <n v="2.3229106776284567"/>
    <n v="0.29074626265140591"/>
    <n v="1059.0426542134101"/>
    <n v="2.3229106776284567"/>
    <n v="0.29074626265140591"/>
  </r>
  <r>
    <n v="5883"/>
    <x v="2"/>
    <x v="1"/>
    <x v="6"/>
    <s v="62-304.520 (5), F.A.C."/>
    <x v="4"/>
    <x v="6"/>
    <x v="2"/>
    <x v="113"/>
    <s v="Longleaf pine - xeric oak"/>
    <n v="4120"/>
    <x v="1"/>
    <s v="FDOT District 5                                            Brevard County"/>
    <x v="3"/>
    <x v="1"/>
    <m/>
    <m/>
    <n v="0"/>
    <n v="1"/>
    <n v="10"/>
    <n v="0.53483271285379175"/>
    <n v="4.1954756303752188"/>
    <n v="0.99365255100896388"/>
    <n v="1919.0867307491621"/>
    <n v="4.1954756303752188"/>
    <n v="0.99365167257695353"/>
    <n v="1919.0867307491621"/>
    <n v="4.1954756303752188"/>
    <n v="0.99365167257695353"/>
  </r>
  <r>
    <n v="5884"/>
    <x v="2"/>
    <x v="1"/>
    <x v="6"/>
    <s v="62-304.520 (5), F.A.C."/>
    <x v="4"/>
    <x v="6"/>
    <x v="2"/>
    <x v="29"/>
    <s v="Upland Hardwood Forest"/>
    <n v="4200"/>
    <x v="1"/>
    <s v="FDOT District 5                                            Brevard County"/>
    <x v="3"/>
    <x v="1"/>
    <m/>
    <m/>
    <n v="0"/>
    <n v="1"/>
    <n v="6"/>
    <n v="0.33856217244458492"/>
    <n v="2.3218260676699898"/>
    <n v="0.33011423918529714"/>
    <n v="830.82961309132975"/>
    <n v="2.3218260676699898"/>
    <n v="0.33011394734997285"/>
    <n v="830.82961309132975"/>
    <n v="2.3218260676699898"/>
    <n v="0.33011394734997285"/>
  </r>
  <r>
    <n v="5885"/>
    <x v="2"/>
    <x v="1"/>
    <x v="6"/>
    <s v="62-304.520 (5), F.A.C."/>
    <x v="4"/>
    <x v="6"/>
    <x v="2"/>
    <x v="33"/>
    <s v="Hardwood Conifer Mixed"/>
    <n v="4340"/>
    <x v="1"/>
    <s v="FDOT District 5                                            Brevard County"/>
    <x v="3"/>
    <x v="1"/>
    <m/>
    <m/>
    <n v="0"/>
    <n v="1"/>
    <n v="85"/>
    <n v="2.2425219782101751"/>
    <n v="15.666542794416644"/>
    <n v="2.1014247432239208"/>
    <n v="6814.4074947250219"/>
    <n v="15.666542794416644"/>
    <n v="2.1014228854731782"/>
    <n v="6814.4074947250219"/>
    <n v="15.666542794416644"/>
    <n v="2.1014228854731782"/>
  </r>
  <r>
    <n v="5886"/>
    <x v="2"/>
    <x v="1"/>
    <x v="6"/>
    <s v="62-304.520 (5), F.A.C."/>
    <x v="4"/>
    <x v="6"/>
    <x v="2"/>
    <x v="33"/>
    <s v="Hardwood Conifer Mixed"/>
    <n v="4340"/>
    <x v="1"/>
    <s v="FDOT District 5              City of Titusville                              Brevard County"/>
    <x v="3"/>
    <x v="1"/>
    <m/>
    <m/>
    <n v="0"/>
    <n v="1"/>
    <n v="12"/>
    <n v="3.5822806429378358E-2"/>
    <n v="0.23249560905320465"/>
    <n v="3.0653504115237547E-2"/>
    <n v="106.75125331039993"/>
    <n v="0.23249560905320465"/>
    <n v="3.0653477016208568E-2"/>
    <n v="106.75125331039993"/>
    <n v="0.23249560905320465"/>
    <n v="3.0653477016208568E-2"/>
  </r>
  <r>
    <n v="5887"/>
    <x v="2"/>
    <x v="1"/>
    <x v="6"/>
    <s v="62-304.520 (5), F.A.C."/>
    <x v="4"/>
    <x v="6"/>
    <x v="2"/>
    <x v="34"/>
    <s v="Australian pine"/>
    <n v="4370"/>
    <x v="1"/>
    <s v="FDOT District 5                                            Brevard County"/>
    <x v="3"/>
    <x v="1"/>
    <m/>
    <m/>
    <n v="0"/>
    <n v="1"/>
    <n v="6"/>
    <n v="0.16132785996268637"/>
    <n v="1.2696388426084724"/>
    <n v="0.17414845435346032"/>
    <n v="529.3082557799604"/>
    <n v="1.2696388426084724"/>
    <n v="0.17414830039866352"/>
    <n v="529.3082557799604"/>
    <n v="1.2696388426084724"/>
    <n v="0.17414830039866352"/>
  </r>
  <r>
    <n v="5888"/>
    <x v="2"/>
    <x v="1"/>
    <x v="6"/>
    <s v="62-304.520 (5), F.A.C."/>
    <x v="4"/>
    <x v="6"/>
    <x v="2"/>
    <x v="36"/>
    <s v="Streams and waterways"/>
    <n v="5100"/>
    <x v="1"/>
    <s v="FDOT District 5                                            Brevard County"/>
    <x v="3"/>
    <x v="1"/>
    <m/>
    <m/>
    <n v="0"/>
    <n v="1"/>
    <n v="6"/>
    <n v="0.87257873402626562"/>
    <n v="2.8571510606720216"/>
    <n v="0.37397113207873245"/>
    <n v="1256.2556433596983"/>
    <n v="2.8571510606720216"/>
    <n v="0.37397080147200962"/>
    <n v="1256.2556433596983"/>
    <n v="2.8571510606720216"/>
    <n v="0.37397080147200962"/>
  </r>
  <r>
    <n v="5889"/>
    <x v="2"/>
    <x v="1"/>
    <x v="6"/>
    <s v="62-304.520 (5), F.A.C."/>
    <x v="4"/>
    <x v="6"/>
    <x v="2"/>
    <x v="39"/>
    <s v="Reservoirs"/>
    <n v="5300"/>
    <x v="1"/>
    <s v="FDOT District 5                                            Brevard County"/>
    <x v="3"/>
    <x v="1"/>
    <m/>
    <m/>
    <n v="0"/>
    <n v="1"/>
    <n v="8"/>
    <n v="0.91354849845004815"/>
    <n v="0.68840379443535338"/>
    <n v="9.3322846188889502E-2"/>
    <n v="1231.4061001912096"/>
    <n v="0.68840379443535338"/>
    <n v="9.3322763687440399E-2"/>
    <n v="1231.4061001912096"/>
    <n v="0.68840379443535338"/>
    <n v="9.3322763687440399E-2"/>
  </r>
  <r>
    <n v="5890"/>
    <x v="2"/>
    <x v="1"/>
    <x v="6"/>
    <s v="62-304.520 (5), F.A.C."/>
    <x v="4"/>
    <x v="6"/>
    <x v="2"/>
    <x v="40"/>
    <s v="Bays and estuaries"/>
    <n v="5400"/>
    <x v="1"/>
    <s v="FDOT District 5                                            Brevard County"/>
    <x v="3"/>
    <x v="1"/>
    <m/>
    <m/>
    <n v="0"/>
    <n v="1"/>
    <n v="50"/>
    <n v="4.1507821217275334"/>
    <n v="5.6350923904027086"/>
    <n v="0.73564467001598421"/>
    <n v="2407.0483357142407"/>
    <n v="5.6350923904027086"/>
    <n v="0.73564401967414539"/>
    <n v="2407.0483357142407"/>
    <n v="5.6350923904027086"/>
    <n v="0.73564401967414539"/>
  </r>
  <r>
    <n v="5891"/>
    <x v="2"/>
    <x v="1"/>
    <x v="6"/>
    <s v="62-304.520 (5), F.A.C."/>
    <x v="4"/>
    <x v="6"/>
    <x v="2"/>
    <x v="40"/>
    <s v="Bays and estuaries"/>
    <n v="5400"/>
    <x v="1"/>
    <s v="FDOT District 5                                    City of Cocoa        Brevard County"/>
    <x v="3"/>
    <x v="1"/>
    <m/>
    <m/>
    <n v="0"/>
    <n v="1"/>
    <n v="1"/>
    <n v="1.8276841637485199E-2"/>
    <n v="4.0156511568596114E-2"/>
    <n v="5.5793445299163044E-3"/>
    <n v="19.96574463454499"/>
    <n v="4.0156511568596114E-2"/>
    <n v="5.5793395975334498E-3"/>
    <n v="19.96574463454499"/>
    <n v="4.0156511568596114E-2"/>
    <n v="5.5793395975334498E-3"/>
  </r>
  <r>
    <n v="5892"/>
    <x v="2"/>
    <x v="1"/>
    <x v="6"/>
    <s v="62-304.520 (5), F.A.C."/>
    <x v="4"/>
    <x v="6"/>
    <x v="2"/>
    <x v="45"/>
    <s v="Mixed wetland hardwoods"/>
    <n v="6170"/>
    <x v="1"/>
    <s v="FDOT District 5                                            Brevard County"/>
    <x v="3"/>
    <x v="1"/>
    <m/>
    <m/>
    <n v="0"/>
    <n v="1"/>
    <n v="36"/>
    <n v="2.3357482569844694"/>
    <n v="17.134329915206848"/>
    <n v="1.9416704918452223"/>
    <n v="6978.4252227304614"/>
    <n v="17.134329915206848"/>
    <n v="1.9416687753241786"/>
    <n v="6978.4252227304614"/>
    <n v="17.134329915206848"/>
    <n v="1.9416687753241786"/>
  </r>
  <r>
    <n v="5893"/>
    <x v="2"/>
    <x v="1"/>
    <x v="6"/>
    <s v="62-304.520 (5), F.A.C."/>
    <x v="4"/>
    <x v="6"/>
    <x v="2"/>
    <x v="45"/>
    <s v="Mixed wetland hardwoods"/>
    <n v="6170"/>
    <x v="1"/>
    <s v="FDOT District 5              City of Titusville                              Brevard County"/>
    <x v="3"/>
    <x v="1"/>
    <m/>
    <m/>
    <n v="0"/>
    <n v="1"/>
    <n v="1"/>
    <n v="1.0827266492568701E-3"/>
    <n v="8.9320960049994839E-3"/>
    <n v="1.1658047282074489E-3"/>
    <n v="3.9487591291035118"/>
    <n v="8.9320960049994839E-3"/>
    <n v="1.1658036975854399E-3"/>
    <n v="3.9487591291035118"/>
    <n v="8.9320960049994839E-3"/>
    <n v="1.1658036975854399E-3"/>
  </r>
  <r>
    <n v="5894"/>
    <x v="2"/>
    <x v="1"/>
    <x v="6"/>
    <s v="62-304.520 (5), F.A.C."/>
    <x v="4"/>
    <x v="6"/>
    <x v="2"/>
    <x v="49"/>
    <s v="Hydric pine flatwoods"/>
    <n v="6250"/>
    <x v="1"/>
    <s v="FDOT District 5                                            Brevard County"/>
    <x v="3"/>
    <x v="1"/>
    <m/>
    <m/>
    <n v="0"/>
    <n v="1"/>
    <n v="3"/>
    <n v="8.3762938255697805E-2"/>
    <n v="0.47269416234844208"/>
    <n v="5.7292381946299667E-2"/>
    <n v="201.19417837200416"/>
    <n v="0.47269416234844208"/>
    <n v="5.7292331297345803E-2"/>
    <n v="201.19417837200416"/>
    <n v="0.47269416234844208"/>
    <n v="5.7292331297345803E-2"/>
  </r>
  <r>
    <n v="5895"/>
    <x v="2"/>
    <x v="1"/>
    <x v="6"/>
    <s v="62-304.520 (5), F.A.C."/>
    <x v="4"/>
    <x v="6"/>
    <x v="2"/>
    <x v="50"/>
    <s v="Wetland Forested Mixed"/>
    <n v="6300"/>
    <x v="1"/>
    <s v="FDOT District 5                                            Brevard County"/>
    <x v="3"/>
    <x v="1"/>
    <m/>
    <m/>
    <n v="0"/>
    <n v="1"/>
    <n v="57"/>
    <n v="1.8038669268959431"/>
    <n v="11.746077722590806"/>
    <n v="1.3273864882538202"/>
    <n v="4526.8155285435123"/>
    <n v="11.746077722590806"/>
    <n v="1.3273853147865149"/>
    <n v="4526.8155285435123"/>
    <n v="11.746077722590806"/>
    <n v="1.3273853147865149"/>
  </r>
  <r>
    <n v="5896"/>
    <x v="2"/>
    <x v="1"/>
    <x v="6"/>
    <s v="62-304.520 (5), F.A.C."/>
    <x v="4"/>
    <x v="6"/>
    <x v="2"/>
    <x v="50"/>
    <s v="Wetland Forested Mixed"/>
    <n v="6300"/>
    <x v="1"/>
    <s v="FDOT District 5              City of Titusville                              Brevard County"/>
    <x v="3"/>
    <x v="1"/>
    <m/>
    <m/>
    <n v="0"/>
    <n v="1"/>
    <n v="5"/>
    <n v="5.1148614291386188E-2"/>
    <n v="0.41021103694697092"/>
    <n v="4.7825006244785168E-2"/>
    <n v="168.57538379821"/>
    <n v="0.41021103694697092"/>
    <n v="4.7824963965402562E-2"/>
    <n v="168.57538379821"/>
    <n v="0.41021103694697092"/>
    <n v="4.7824963965402562E-2"/>
  </r>
  <r>
    <n v="5897"/>
    <x v="2"/>
    <x v="1"/>
    <x v="6"/>
    <s v="62-304.520 (5), F.A.C."/>
    <x v="4"/>
    <x v="6"/>
    <x v="2"/>
    <x v="51"/>
    <s v="Freshwater marshes"/>
    <n v="6410"/>
    <x v="1"/>
    <s v="FDOT District 5                                            Brevard County"/>
    <x v="3"/>
    <x v="1"/>
    <m/>
    <m/>
    <n v="0"/>
    <n v="1"/>
    <n v="3"/>
    <n v="3.744293740284628E-2"/>
    <n v="0.1759757117648314"/>
    <n v="1.5186118541729382E-2"/>
    <n v="59.873740569987838"/>
    <n v="0.1759757117648314"/>
    <n v="1.5186105116541102E-2"/>
    <n v="59.873740569987838"/>
    <n v="0.1759757117648314"/>
    <n v="1.5186105116541102E-2"/>
  </r>
  <r>
    <n v="5898"/>
    <x v="2"/>
    <x v="1"/>
    <x v="6"/>
    <s v="62-304.520 (5), F.A.C."/>
    <x v="4"/>
    <x v="6"/>
    <x v="2"/>
    <x v="55"/>
    <s v="Mixed scrub-shrub wetland"/>
    <n v="6460"/>
    <x v="1"/>
    <s v="FDOT District 5                                            Brevard County"/>
    <x v="3"/>
    <x v="1"/>
    <m/>
    <m/>
    <n v="0"/>
    <n v="1"/>
    <n v="33"/>
    <n v="0.69646433328792712"/>
    <n v="5.0802041371894555"/>
    <n v="0.60383472662938487"/>
    <n v="2074.4814609944528"/>
    <n v="5.0802041371894555"/>
    <n v="0.60383419281326067"/>
    <n v="2074.4814609944528"/>
    <n v="5.0802041371894555"/>
    <n v="0.60383419281326067"/>
  </r>
  <r>
    <n v="5899"/>
    <x v="2"/>
    <x v="1"/>
    <x v="6"/>
    <s v="62-304.520 (5), F.A.C."/>
    <x v="4"/>
    <x v="6"/>
    <x v="2"/>
    <x v="55"/>
    <s v="Mixed scrub-shrub wetland"/>
    <n v="6460"/>
    <x v="1"/>
    <s v="FDOT District 5              City of Titusville                              Brevard County"/>
    <x v="3"/>
    <x v="1"/>
    <m/>
    <m/>
    <n v="0"/>
    <n v="1"/>
    <n v="2"/>
    <n v="4.0861684407460701E-3"/>
    <n v="3.3039986250688103E-2"/>
    <n v="3.8500160324314971E-3"/>
    <n v="13.732065617778783"/>
    <n v="3.3039986250688103E-2"/>
    <n v="3.8500126288501042E-3"/>
    <n v="13.732065617778783"/>
    <n v="3.3039986250688103E-2"/>
    <n v="3.8500126288501042E-3"/>
  </r>
  <r>
    <n v="5900"/>
    <x v="2"/>
    <x v="1"/>
    <x v="6"/>
    <s v="62-304.520 (5), F.A.C."/>
    <x v="4"/>
    <x v="6"/>
    <x v="2"/>
    <x v="18"/>
    <s v="Spoil areas"/>
    <n v="7430"/>
    <x v="0"/>
    <s v="FDOT District 5                                    City of Cocoa        Brevard County"/>
    <x v="3"/>
    <x v="1"/>
    <m/>
    <m/>
    <n v="0"/>
    <n v="1"/>
    <n v="2"/>
    <n v="5.7179281596889198E-3"/>
    <n v="4.8142355626825867E-2"/>
    <n v="6.3348195569031948E-3"/>
    <n v="21.260643929424425"/>
    <n v="4.8142355626825867E-2"/>
    <n v="6.3348139566475701E-3"/>
    <n v="21.260643929424425"/>
    <n v="4.8142355626825867E-2"/>
    <n v="6.3348139566475701E-3"/>
  </r>
  <r>
    <n v="5901"/>
    <x v="2"/>
    <x v="1"/>
    <x v="6"/>
    <s v="62-304.520 (5), F.A.C."/>
    <x v="4"/>
    <x v="6"/>
    <x v="2"/>
    <x v="76"/>
    <s v="Airports"/>
    <n v="8110"/>
    <x v="0"/>
    <s v="FDOT District 5                                            Brevard County"/>
    <x v="3"/>
    <x v="1"/>
    <m/>
    <m/>
    <n v="0"/>
    <n v="1"/>
    <n v="1"/>
    <n v="3.0775593574380301E-2"/>
    <n v="0.26781457203223341"/>
    <n v="3.4947803993501968E-2"/>
    <n v="118.5517858714834"/>
    <n v="0.26781457203223341"/>
    <n v="3.4947773098125398E-2"/>
    <n v="118.5517858714834"/>
    <n v="0.26781457203223341"/>
    <n v="3.4947773098125398E-2"/>
  </r>
  <r>
    <n v="5902"/>
    <x v="2"/>
    <x v="1"/>
    <x v="6"/>
    <s v="62-304.520 (5), F.A.C."/>
    <x v="4"/>
    <x v="6"/>
    <x v="2"/>
    <x v="76"/>
    <s v="Airports"/>
    <n v="8110"/>
    <x v="0"/>
    <s v="FDOT District 5              City of Titusville                              Brevard County"/>
    <x v="3"/>
    <x v="1"/>
    <m/>
    <m/>
    <n v="0"/>
    <n v="1"/>
    <n v="2"/>
    <n v="1.5423855465889171E-2"/>
    <n v="0.13625130640341199"/>
    <n v="1.7888453231553789E-2"/>
    <n v="60.465036667311111"/>
    <n v="0.13625130640341199"/>
    <n v="1.7888437417384249E-2"/>
    <n v="60.465036667311111"/>
    <n v="0.13625130640341199"/>
    <n v="1.7888437417384249E-2"/>
  </r>
  <r>
    <n v="5903"/>
    <x v="2"/>
    <x v="1"/>
    <x v="6"/>
    <s v="62-304.520 (5), F.A.C."/>
    <x v="4"/>
    <x v="6"/>
    <x v="2"/>
    <x v="20"/>
    <s v="Roads and Highways"/>
    <n v="8140"/>
    <x v="0"/>
    <s v="FDOT District 5                                            Brevard County"/>
    <x v="3"/>
    <x v="1"/>
    <m/>
    <m/>
    <n v="0"/>
    <n v="1"/>
    <n v="1277"/>
    <n v="301.16801038446732"/>
    <n v="2582.9177801697497"/>
    <n v="344.51338871007232"/>
    <n v="1092301.2800071829"/>
    <n v="2582.9177801697497"/>
    <n v="344.51308414527387"/>
    <n v="1092301.2800071829"/>
    <n v="2582.9177801697497"/>
    <n v="344.51308414527387"/>
  </r>
  <r>
    <n v="5904"/>
    <x v="2"/>
    <x v="1"/>
    <x v="6"/>
    <s v="62-304.520 (5), F.A.C."/>
    <x v="4"/>
    <x v="6"/>
    <x v="2"/>
    <x v="20"/>
    <s v="Roads and Highways"/>
    <n v="8140"/>
    <x v="0"/>
    <s v="FDOT District 5                                    City of Cocoa        Brevard County"/>
    <x v="3"/>
    <x v="1"/>
    <m/>
    <m/>
    <n v="0"/>
    <n v="1"/>
    <n v="163"/>
    <n v="30.196934112096773"/>
    <n v="289.6266080543254"/>
    <n v="38.550948407968427"/>
    <n v="116620.87062831155"/>
    <n v="289.6266080543254"/>
    <n v="38.550914327255683"/>
    <n v="116620.87062831155"/>
    <n v="289.6266080543254"/>
    <n v="38.550914327255683"/>
  </r>
  <r>
    <n v="5905"/>
    <x v="2"/>
    <x v="1"/>
    <x v="6"/>
    <s v="62-304.520 (5), F.A.C."/>
    <x v="4"/>
    <x v="6"/>
    <x v="2"/>
    <x v="20"/>
    <s v="Roads and Highways"/>
    <n v="8140"/>
    <x v="0"/>
    <s v="FDOT District 5              City of Titusville                              Brevard County"/>
    <x v="3"/>
    <x v="1"/>
    <m/>
    <m/>
    <n v="0"/>
    <n v="1"/>
    <n v="88"/>
    <n v="20.164827552437025"/>
    <n v="169.26243108811829"/>
    <n v="22.212629310495068"/>
    <n v="74724.866043377406"/>
    <n v="169.26243108811829"/>
    <n v="22.212609673566046"/>
    <n v="74724.866043377406"/>
    <n v="169.26243108811829"/>
    <n v="22.212609673566046"/>
  </r>
  <r>
    <n v="5906"/>
    <x v="2"/>
    <x v="1"/>
    <x v="6"/>
    <s v="62-304.520 (5), F.A.C."/>
    <x v="4"/>
    <x v="6"/>
    <x v="2"/>
    <x v="20"/>
    <s v="Roads and Highways"/>
    <n v="8140"/>
    <x v="0"/>
    <s v="FDOT District 5         Kennedy Space Center                                   Brevard County"/>
    <x v="3"/>
    <x v="1"/>
    <m/>
    <m/>
    <n v="0"/>
    <n v="1"/>
    <n v="7"/>
    <n v="1.6083630033088825"/>
    <n v="13.660294714317665"/>
    <n v="1.778515454090188"/>
    <n v="5885.937994806457"/>
    <n v="13.660294714317665"/>
    <n v="1.7785138818052859"/>
    <n v="5885.937994806457"/>
    <n v="13.660294714317665"/>
    <n v="1.7785138818052859"/>
  </r>
  <r>
    <n v="5907"/>
    <x v="2"/>
    <x v="1"/>
    <x v="6"/>
    <s v="62-304.520 (5), F.A.C."/>
    <x v="4"/>
    <x v="6"/>
    <x v="2"/>
    <x v="21"/>
    <s v="Port facilities"/>
    <n v="8150"/>
    <x v="0"/>
    <s v="FDOT District 5                                            Brevard County"/>
    <x v="3"/>
    <x v="1"/>
    <m/>
    <m/>
    <n v="0"/>
    <n v="1"/>
    <n v="4"/>
    <n v="3.8521694033474365E-3"/>
    <n v="2.9896698073328745E-2"/>
    <n v="4.1277885390633351E-3"/>
    <n v="14.395444948987263"/>
    <n v="2.9896698073328745E-2"/>
    <n v="4.1277848899189968E-3"/>
    <n v="14.395444948987263"/>
    <n v="2.9896698073328745E-2"/>
    <n v="4.1277848899189968E-3"/>
  </r>
  <r>
    <n v="5908"/>
    <x v="2"/>
    <x v="1"/>
    <x v="6"/>
    <s v="62-304.520 (5), F.A.C."/>
    <x v="4"/>
    <x v="6"/>
    <x v="2"/>
    <x v="59"/>
    <s v="Electrical power facilities"/>
    <n v="8310"/>
    <x v="0"/>
    <s v="FDOT District 5                                            Brevard County"/>
    <x v="3"/>
    <x v="1"/>
    <m/>
    <m/>
    <n v="0"/>
    <n v="1"/>
    <n v="73"/>
    <n v="3.1517137712617913"/>
    <n v="26.770008360329868"/>
    <n v="3.7526915312500893"/>
    <n v="12211.52475289528"/>
    <n v="26.770008360329868"/>
    <n v="3.7526882137077919"/>
    <n v="12211.52475289528"/>
    <n v="26.770008360329868"/>
    <n v="3.7526882137077919"/>
  </r>
  <r>
    <n v="5909"/>
    <x v="2"/>
    <x v="1"/>
    <x v="6"/>
    <s v="62-304.520 (5), F.A.C."/>
    <x v="4"/>
    <x v="6"/>
    <x v="2"/>
    <x v="77"/>
    <s v="Water supply plants"/>
    <n v="8330"/>
    <x v="0"/>
    <s v="FDOT District 5                                    City of Cocoa        Brevard County"/>
    <x v="3"/>
    <x v="1"/>
    <m/>
    <m/>
    <n v="0"/>
    <n v="1"/>
    <n v="5"/>
    <n v="0.12008547567104025"/>
    <n v="1.0279334028379699"/>
    <n v="0.1411737626443364"/>
    <n v="465.43161005944341"/>
    <n v="1.0279334028379699"/>
    <n v="0.14117363784059841"/>
    <n v="465.43161005944341"/>
    <n v="1.0279334028379699"/>
    <n v="0.14117363784059841"/>
  </r>
  <r>
    <n v="5910"/>
    <x v="2"/>
    <x v="1"/>
    <x v="6"/>
    <s v="62-304.520 (5), F.A.C."/>
    <x v="4"/>
    <x v="6"/>
    <x v="2"/>
    <x v="94"/>
    <s v="Sewage Treatment"/>
    <n v="8340"/>
    <x v="0"/>
    <s v="FDOT District 5                                    City of Cocoa        Brevard County"/>
    <x v="3"/>
    <x v="1"/>
    <m/>
    <m/>
    <n v="0"/>
    <n v="1"/>
    <n v="6"/>
    <n v="0.32584873234987943"/>
    <n v="2.76309348235137"/>
    <n v="0.38237030308612663"/>
    <n v="1256.6111180916571"/>
    <n v="2.76309348235137"/>
    <n v="0.38236996505417215"/>
    <n v="1256.6111180916571"/>
    <n v="2.76309348235137"/>
    <n v="0.38236996505417215"/>
  </r>
  <r>
    <n v="5911"/>
    <x v="2"/>
    <x v="1"/>
    <x v="6"/>
    <s v="62-304.520 (5), F.A.C."/>
    <x v="4"/>
    <x v="6"/>
    <x v="2"/>
    <x v="25"/>
    <s v="Surface Water Collection Basin"/>
    <n v="8370"/>
    <x v="0"/>
    <s v="FDOT District 5                                            Brevard County"/>
    <x v="3"/>
    <x v="1"/>
    <m/>
    <m/>
    <n v="0"/>
    <n v="1"/>
    <n v="33"/>
    <n v="3.7950106286883396"/>
    <n v="4.9824770301845192"/>
    <n v="0.61757472173588912"/>
    <n v="7127.0591260351503"/>
    <n v="4.9824770301845192"/>
    <n v="0.61757417577301232"/>
    <n v="7127.0591260351503"/>
    <n v="4.9824770301845192"/>
    <n v="0.61757417577301232"/>
  </r>
  <r>
    <n v="5912"/>
    <x v="2"/>
    <x v="1"/>
    <x v="6"/>
    <s v="62-304.520 (5), F.A.C."/>
    <x v="4"/>
    <x v="6"/>
    <x v="2"/>
    <x v="25"/>
    <s v="Surface Water Collection Basin"/>
    <n v="8370"/>
    <x v="0"/>
    <s v="FDOT District 5                                    City of Cocoa        Brevard County"/>
    <x v="3"/>
    <x v="1"/>
    <m/>
    <m/>
    <n v="0"/>
    <n v="1"/>
    <n v="4"/>
    <n v="4.2901132060784684E-2"/>
    <n v="0.10800931544255796"/>
    <n v="1.4152608521450087E-2"/>
    <n v="115.9101244913232"/>
    <n v="0.10800931544255796"/>
    <n v="1.41525960099295E-2"/>
    <n v="115.9101244913232"/>
    <n v="0.10800931544255796"/>
    <n v="1.41525960099295E-2"/>
  </r>
  <r>
    <n v="5913"/>
    <x v="2"/>
    <x v="1"/>
    <x v="6"/>
    <s v="62-304.520 (5), F.A.C."/>
    <x v="4"/>
    <x v="6"/>
    <x v="3"/>
    <x v="5"/>
    <s v="Residential, Low Density-Less than two dwelling units/acre"/>
    <n v="1100"/>
    <x v="0"/>
    <s v="Kennedy Space Center                                   Brevard County"/>
    <x v="1"/>
    <x v="1"/>
    <m/>
    <m/>
    <n v="0"/>
    <n v="1"/>
    <n v="2"/>
    <n v="6.9030788946952581E-2"/>
    <n v="0.17589409759788341"/>
    <n v="1.4962328191268599E-2"/>
    <n v="80.622461987182106"/>
    <n v="0.17589409759788341"/>
    <n v="1.496231496392063E-2"/>
    <n v="80.622461987182106"/>
    <n v="0.17589409759788341"/>
    <n v="1.496231496392063E-2"/>
  </r>
  <r>
    <n v="5914"/>
    <x v="2"/>
    <x v="1"/>
    <x v="6"/>
    <s v="62-304.520 (5), F.A.C."/>
    <x v="4"/>
    <x v="6"/>
    <x v="3"/>
    <x v="6"/>
    <s v="Residential, Rural &lt; or = 0.5 dwelling units/acre"/>
    <n v="1180"/>
    <x v="0"/>
    <s v="Kennedy Space Center                                   Brevard County"/>
    <x v="1"/>
    <x v="1"/>
    <m/>
    <m/>
    <n v="0"/>
    <n v="1"/>
    <n v="7"/>
    <n v="0.10874050174668469"/>
    <n v="0.53538820443460733"/>
    <n v="6.5925151293450834E-2"/>
    <n v="245.64346900447143"/>
    <n v="0.53538820443460733"/>
    <n v="6.5925093012753885E-2"/>
    <n v="245.64346900447143"/>
    <n v="0.53538820443460733"/>
    <n v="6.5925093012753885E-2"/>
  </r>
  <r>
    <n v="5915"/>
    <x v="2"/>
    <x v="1"/>
    <x v="6"/>
    <s v="62-304.520 (5), F.A.C."/>
    <x v="4"/>
    <x v="6"/>
    <x v="3"/>
    <x v="9"/>
    <s v="Fixed Single Family Units"/>
    <n v="1210"/>
    <x v="0"/>
    <s v="Kennedy Space Center                                   Brevard County"/>
    <x v="1"/>
    <x v="1"/>
    <m/>
    <m/>
    <n v="0"/>
    <n v="1"/>
    <n v="1"/>
    <n v="2.87696937351596E-3"/>
    <n v="1.1418252528619673E-2"/>
    <n v="8.9585914407307654E-4"/>
    <n v="3.4941703885175035"/>
    <n v="1.1418252528619673E-2"/>
    <n v="8.9585835209468796E-4"/>
    <n v="3.4941703885175035"/>
    <n v="1.1418252528619673E-2"/>
    <n v="8.9585835209468796E-4"/>
  </r>
  <r>
    <n v="5916"/>
    <x v="2"/>
    <x v="1"/>
    <x v="6"/>
    <s v="62-304.520 (5), F.A.C."/>
    <x v="4"/>
    <x v="6"/>
    <x v="3"/>
    <x v="63"/>
    <s v="Mobile Home Units"/>
    <n v="1320"/>
    <x v="0"/>
    <s v="Kennedy Space Center                                   Brevard County"/>
    <x v="1"/>
    <x v="1"/>
    <m/>
    <m/>
    <n v="0"/>
    <n v="1"/>
    <n v="5"/>
    <n v="8.2479387646347005E-2"/>
    <n v="0.40214581292551821"/>
    <n v="5.1204118645287129E-2"/>
    <n v="123.43894820071014"/>
    <n v="0.40214581292551821"/>
    <n v="5.1204073378622407E-2"/>
    <n v="123.43894820071014"/>
    <n v="0.40214581292551821"/>
    <n v="5.1204073378622407E-2"/>
  </r>
  <r>
    <n v="5917"/>
    <x v="2"/>
    <x v="1"/>
    <x v="6"/>
    <s v="62-304.520 (5), F.A.C."/>
    <x v="4"/>
    <x v="6"/>
    <x v="3"/>
    <x v="11"/>
    <s v="Commercial and Services"/>
    <n v="1400"/>
    <x v="0"/>
    <s v="Kennedy Space Center                                   Brevard County"/>
    <x v="1"/>
    <x v="1"/>
    <m/>
    <m/>
    <n v="0"/>
    <n v="1"/>
    <n v="33"/>
    <n v="10.985724504576382"/>
    <n v="95.362571775815411"/>
    <n v="12.549354215309222"/>
    <n v="40525.072687772488"/>
    <n v="95.362571775815411"/>
    <n v="12.549343121135044"/>
    <n v="40525.072687772488"/>
    <n v="95.362571775815411"/>
    <n v="12.549343121135044"/>
  </r>
  <r>
    <n v="5918"/>
    <x v="2"/>
    <x v="1"/>
    <x v="6"/>
    <s v="62-304.520 (5), F.A.C."/>
    <x v="4"/>
    <x v="6"/>
    <x v="3"/>
    <x v="11"/>
    <s v="Commercial and Services"/>
    <n v="1400"/>
    <x v="0"/>
    <s v="Kennedy Space Center     City of Titusville                              Brevard County"/>
    <x v="1"/>
    <x v="1"/>
    <m/>
    <m/>
    <n v="0"/>
    <n v="1"/>
    <n v="2"/>
    <n v="9.4669112082791489E-3"/>
    <n v="8.0306589161501823E-2"/>
    <n v="1.0688812168424523E-2"/>
    <n v="35.722259099644631"/>
    <n v="8.0306589161501823E-2"/>
    <n v="1.0688802719050341E-2"/>
    <n v="35.722259099644631"/>
    <n v="8.0306589161501823E-2"/>
    <n v="1.0688802719050341E-2"/>
  </r>
  <r>
    <n v="5919"/>
    <x v="2"/>
    <x v="1"/>
    <x v="6"/>
    <s v="62-304.520 (5), F.A.C."/>
    <x v="4"/>
    <x v="6"/>
    <x v="3"/>
    <x v="67"/>
    <s v="Tourist Services"/>
    <n v="1450"/>
    <x v="0"/>
    <s v="Kennedy Space Center                                   Brevard County"/>
    <x v="1"/>
    <x v="1"/>
    <m/>
    <m/>
    <n v="0"/>
    <n v="1"/>
    <n v="2"/>
    <n v="4.8483032272381398E-3"/>
    <n v="1.0815116640271242E-2"/>
    <n v="1.4638380618641428E-3"/>
    <n v="4.7877807339982246"/>
    <n v="1.0815116640271242E-2"/>
    <n v="1.4638367677677231E-3"/>
    <n v="4.7877807339982246"/>
    <n v="1.0815116640271242E-2"/>
    <n v="1.4638367677677231E-3"/>
  </r>
  <r>
    <n v="5920"/>
    <x v="2"/>
    <x v="1"/>
    <x v="6"/>
    <s v="62-304.520 (5), F.A.C."/>
    <x v="4"/>
    <x v="6"/>
    <x v="3"/>
    <x v="67"/>
    <s v="Tourist Services"/>
    <n v="1450"/>
    <x v="0"/>
    <s v="Kennedy Space Center     City of Titusville                              Brevard County"/>
    <x v="1"/>
    <x v="1"/>
    <m/>
    <m/>
    <n v="0"/>
    <n v="1"/>
    <n v="9"/>
    <n v="0.89432080171396477"/>
    <n v="6.4499392637294202"/>
    <n v="0.86634391360632956"/>
    <n v="2903.4499003331821"/>
    <n v="6.4499392637294202"/>
    <n v="0.86634314772068222"/>
    <n v="2903.4499003331821"/>
    <n v="6.4499392637294202"/>
    <n v="0.86634314772068222"/>
  </r>
  <r>
    <n v="5921"/>
    <x v="2"/>
    <x v="1"/>
    <x v="6"/>
    <s v="62-304.520 (5), F.A.C."/>
    <x v="4"/>
    <x v="6"/>
    <x v="3"/>
    <x v="14"/>
    <s v="Governmental"/>
    <n v="1750"/>
    <x v="0"/>
    <s v="Kennedy Space Center                                   Brevard County"/>
    <x v="1"/>
    <x v="1"/>
    <m/>
    <m/>
    <n v="0"/>
    <n v="1"/>
    <n v="431"/>
    <n v="185.15111509489083"/>
    <n v="1344.7009695014256"/>
    <n v="175.23101452265064"/>
    <n v="629783.30774805532"/>
    <n v="1344.7009695014256"/>
    <n v="175.2308596108233"/>
    <n v="629783.30774805532"/>
    <n v="1344.7009695014256"/>
    <n v="175.2308596108233"/>
  </r>
  <r>
    <n v="5922"/>
    <x v="2"/>
    <x v="1"/>
    <x v="6"/>
    <s v="62-304.520 (5), F.A.C."/>
    <x v="4"/>
    <x v="6"/>
    <x v="3"/>
    <x v="2"/>
    <s v="Citrus groves"/>
    <n v="1000"/>
    <x v="0"/>
    <s v="Kennedy Space Center                                   Brevard County"/>
    <x v="1"/>
    <x v="1"/>
    <s v="Not Ag"/>
    <m/>
    <n v="0"/>
    <n v="1"/>
    <n v="1740"/>
    <n v="787.75860440526435"/>
    <n v="2778.0722049743322"/>
    <n v="256.83900664229805"/>
    <n v="920038.8706769346"/>
    <n v="2778.0722049743322"/>
    <n v="256.83877958546122"/>
    <n v="920038.8706769346"/>
    <n v="2778.0722049743322"/>
    <n v="256.83877958546122"/>
  </r>
  <r>
    <n v="5923"/>
    <x v="2"/>
    <x v="1"/>
    <x v="6"/>
    <s v="62-304.520 (5), F.A.C."/>
    <x v="4"/>
    <x v="6"/>
    <x v="3"/>
    <x v="75"/>
    <s v="Disturbed land"/>
    <n v="7400"/>
    <x v="0"/>
    <s v="Kennedy Space Center                                   Brevard County"/>
    <x v="1"/>
    <x v="1"/>
    <m/>
    <m/>
    <n v="0"/>
    <n v="1"/>
    <n v="17"/>
    <n v="0.60159787551579536"/>
    <n v="0.72882772890403458"/>
    <n v="6.1272762546756142E-2"/>
    <n v="569.57279140373578"/>
    <n v="0.72882772890403458"/>
    <n v="6.1272708378972932E-2"/>
    <n v="569.57279140373578"/>
    <n v="0.72882772890403458"/>
    <n v="6.1272708378972932E-2"/>
  </r>
  <r>
    <n v="5924"/>
    <x v="2"/>
    <x v="1"/>
    <x v="6"/>
    <s v="62-304.520 (5), F.A.C."/>
    <x v="4"/>
    <x v="6"/>
    <x v="3"/>
    <x v="20"/>
    <s v="Roads and Highways"/>
    <n v="8140"/>
    <x v="0"/>
    <s v="Kennedy Space Center                                   Brevard County"/>
    <x v="1"/>
    <x v="1"/>
    <m/>
    <m/>
    <n v="0"/>
    <n v="1"/>
    <n v="448"/>
    <n v="89.240552748781894"/>
    <n v="608.14377819993524"/>
    <n v="77.750348370894116"/>
    <n v="272025.44433903095"/>
    <n v="608.14377819993524"/>
    <n v="77.750279636209243"/>
    <n v="272025.44433903095"/>
    <n v="608.14377819993524"/>
    <n v="77.750279636209243"/>
  </r>
  <r>
    <n v="5925"/>
    <x v="2"/>
    <x v="1"/>
    <x v="6"/>
    <s v="62-304.520 (5), F.A.C."/>
    <x v="4"/>
    <x v="6"/>
    <x v="3"/>
    <x v="20"/>
    <s v="Roads and Highways"/>
    <n v="8140"/>
    <x v="0"/>
    <s v="Kennedy Space Center                                   Brevard County"/>
    <x v="1"/>
    <x v="1"/>
    <m/>
    <s v="looks like part of a roadway or access ROW; assign to KSC"/>
    <n v="0"/>
    <n v="1"/>
    <n v="16"/>
    <n v="6.8234642766992163E-4"/>
    <n v="5.1001894939074191E-3"/>
    <n v="6.6434958708483783E-4"/>
    <n v="2.3750453105205689"/>
    <n v="5.1001894939074191E-3"/>
    <n v="6.6434899977095281E-4"/>
    <n v="2.3750453105205689"/>
    <n v="5.1001894939074191E-3"/>
    <n v="6.6434899977095281E-4"/>
  </r>
  <r>
    <n v="5926"/>
    <x v="2"/>
    <x v="1"/>
    <x v="6"/>
    <s v="62-304.520 (5), F.A.C."/>
    <x v="4"/>
    <x v="6"/>
    <x v="3"/>
    <x v="25"/>
    <s v="Surface Water Collection Basin"/>
    <n v="8370"/>
    <x v="0"/>
    <s v="Kennedy Space Center                                   Brevard County"/>
    <x v="1"/>
    <x v="1"/>
    <m/>
    <m/>
    <n v="0"/>
    <n v="1"/>
    <n v="22"/>
    <n v="4.5114264795285735"/>
    <n v="1.4598964309627303"/>
    <n v="0.16255744817303447"/>
    <n v="4369.7164297181898"/>
    <n v="1.4598964309627303"/>
    <n v="0.16255730446519009"/>
    <n v="4369.7164297181898"/>
    <n v="1.4598964309627303"/>
    <n v="0.16255730446519009"/>
  </r>
  <r>
    <n v="5927"/>
    <x v="2"/>
    <x v="1"/>
    <x v="6"/>
    <s v="62-304.520 (5), F.A.C."/>
    <x v="4"/>
    <x v="6"/>
    <x v="4"/>
    <x v="0"/>
    <s v="Improved Pasture"/>
    <n v="3000"/>
    <x v="0"/>
    <s v="Brevard County"/>
    <x v="0"/>
    <x v="1"/>
    <s v="Not Ag"/>
    <m/>
    <n v="0"/>
    <n v="1"/>
    <n v="39"/>
    <n v="17.601882688353907"/>
    <n v="99.613586600400268"/>
    <n v="17.360708193335785"/>
    <n v="22544.539181223154"/>
    <n v="99.613586600400268"/>
    <n v="17.360692845715732"/>
    <n v="22544.539181223154"/>
    <m/>
    <m/>
  </r>
  <r>
    <n v="5928"/>
    <x v="2"/>
    <x v="1"/>
    <x v="6"/>
    <s v="62-304.520 (5), F.A.C."/>
    <x v="4"/>
    <x v="6"/>
    <x v="4"/>
    <x v="2"/>
    <s v="Citrus groves"/>
    <n v="3000"/>
    <x v="0"/>
    <s v="Kennedy Space Center                                   Brevard County"/>
    <x v="1"/>
    <x v="1"/>
    <s v="Not Ag"/>
    <m/>
    <n v="0"/>
    <n v="1"/>
    <n v="3"/>
    <n v="0.34901422053348663"/>
    <n v="1.7802384251915568"/>
    <n v="0.18423986643437051"/>
    <n v="652.12876504363953"/>
    <n v="1.7802384251915568"/>
    <n v="0.18423970355832719"/>
    <n v="652.12876504363953"/>
    <m/>
    <m/>
  </r>
  <r>
    <n v="5929"/>
    <x v="2"/>
    <x v="1"/>
    <x v="6"/>
    <s v="62-304.520 (5), F.A.C."/>
    <x v="4"/>
    <x v="6"/>
    <x v="4"/>
    <x v="26"/>
    <s v="Herbaceous Dry Prairie"/>
    <n v="3100"/>
    <x v="1"/>
    <s v="Brevard County"/>
    <x v="0"/>
    <x v="1"/>
    <m/>
    <m/>
    <n v="0"/>
    <n v="1"/>
    <n v="580"/>
    <n v="168.50843198563641"/>
    <n v="811.01798683921265"/>
    <n v="88.867882322759186"/>
    <n v="327696.20925392676"/>
    <n v="811.01798683921265"/>
    <n v="88.867803759691398"/>
    <n v="327696.20925392676"/>
    <m/>
    <m/>
  </r>
  <r>
    <n v="5930"/>
    <x v="2"/>
    <x v="1"/>
    <x v="6"/>
    <s v="62-304.520 (5), F.A.C."/>
    <x v="4"/>
    <x v="6"/>
    <x v="4"/>
    <x v="26"/>
    <s v="Herbaceous Dry Prairie"/>
    <n v="3100"/>
    <x v="1"/>
    <s v="City of Cocoa        Brevard County"/>
    <x v="39"/>
    <x v="1"/>
    <m/>
    <m/>
    <n v="0"/>
    <n v="1"/>
    <n v="187"/>
    <n v="44.890691103960194"/>
    <n v="240.30651806078146"/>
    <n v="31.748181409211274"/>
    <n v="125821.41199101476"/>
    <n v="240.30651806078146"/>
    <n v="31.748153342440066"/>
    <n v="125821.41199101476"/>
    <m/>
    <m/>
  </r>
  <r>
    <n v="5931"/>
    <x v="2"/>
    <x v="1"/>
    <x v="6"/>
    <s v="62-304.520 (5), F.A.C."/>
    <x v="4"/>
    <x v="6"/>
    <x v="4"/>
    <x v="26"/>
    <s v="Herbaceous Dry Prairie"/>
    <n v="3100"/>
    <x v="1"/>
    <s v="City of Titusville                              Brevard County"/>
    <x v="38"/>
    <x v="1"/>
    <m/>
    <m/>
    <n v="0"/>
    <n v="1"/>
    <n v="59"/>
    <n v="17.838282710715617"/>
    <n v="80.750797500253"/>
    <n v="10.974708078316823"/>
    <n v="40479.824836174987"/>
    <n v="80.750797500253"/>
    <n v="10.974698376198241"/>
    <n v="40479.824836174987"/>
    <m/>
    <m/>
  </r>
  <r>
    <n v="5932"/>
    <x v="2"/>
    <x v="1"/>
    <x v="6"/>
    <s v="62-304.520 (5), F.A.C."/>
    <x v="4"/>
    <x v="6"/>
    <x v="4"/>
    <x v="26"/>
    <s v="Herbaceous Dry Prairie"/>
    <n v="3100"/>
    <x v="1"/>
    <s v="Kennedy Space Center                                   Brevard County"/>
    <x v="1"/>
    <x v="1"/>
    <m/>
    <m/>
    <n v="0"/>
    <n v="1"/>
    <n v="280"/>
    <n v="80.242650511624973"/>
    <n v="215.97350885713686"/>
    <n v="20.473017789467249"/>
    <n v="91666.985798378519"/>
    <n v="215.97350885713686"/>
    <n v="20.472999690430353"/>
    <n v="91666.985798378519"/>
    <m/>
    <m/>
  </r>
  <r>
    <n v="5933"/>
    <x v="2"/>
    <x v="1"/>
    <x v="6"/>
    <s v="62-304.520 (5), F.A.C."/>
    <x v="4"/>
    <x v="6"/>
    <x v="4"/>
    <x v="27"/>
    <s v="Shrub and Brushland"/>
    <n v="3200"/>
    <x v="1"/>
    <s v="Brevard County"/>
    <x v="0"/>
    <x v="1"/>
    <m/>
    <m/>
    <n v="0"/>
    <n v="1"/>
    <n v="1026"/>
    <n v="284.7948420120033"/>
    <n v="1261.7798692948127"/>
    <n v="152.1627758408255"/>
    <n v="584245.18140259932"/>
    <n v="1261.7798692948127"/>
    <n v="152.16264132232314"/>
    <n v="584245.18140259932"/>
    <m/>
    <m/>
  </r>
  <r>
    <n v="5934"/>
    <x v="2"/>
    <x v="1"/>
    <x v="6"/>
    <s v="62-304.520 (5), F.A.C."/>
    <x v="4"/>
    <x v="6"/>
    <x v="4"/>
    <x v="27"/>
    <s v="Shrub and Brushland"/>
    <n v="3200"/>
    <x v="1"/>
    <s v="City of Cocoa        Brevard County"/>
    <x v="39"/>
    <x v="1"/>
    <m/>
    <m/>
    <n v="0"/>
    <n v="1"/>
    <n v="95"/>
    <n v="24.030445710935421"/>
    <n v="163.08817268804449"/>
    <n v="20.982078174669109"/>
    <n v="77139.553956612217"/>
    <n v="163.08817268804449"/>
    <n v="20.982059625600723"/>
    <n v="77139.553956612217"/>
    <m/>
    <m/>
  </r>
  <r>
    <n v="5935"/>
    <x v="2"/>
    <x v="1"/>
    <x v="6"/>
    <s v="62-304.520 (5), F.A.C."/>
    <x v="4"/>
    <x v="6"/>
    <x v="4"/>
    <x v="27"/>
    <s v="Shrub and Brushland"/>
    <n v="3200"/>
    <x v="1"/>
    <s v="City of Titusville                              Brevard County"/>
    <x v="38"/>
    <x v="1"/>
    <m/>
    <m/>
    <n v="0"/>
    <n v="1"/>
    <n v="324"/>
    <n v="115.01984049967751"/>
    <n v="535.57420953809878"/>
    <n v="70.744214911832685"/>
    <n v="263431.54156872007"/>
    <n v="535.57420953809878"/>
    <n v="70.74415237087419"/>
    <n v="263431.54156872007"/>
    <m/>
    <m/>
  </r>
  <r>
    <n v="5936"/>
    <x v="2"/>
    <x v="1"/>
    <x v="6"/>
    <s v="62-304.520 (5), F.A.C."/>
    <x v="4"/>
    <x v="6"/>
    <x v="4"/>
    <x v="27"/>
    <s v="Shrub and Brushland"/>
    <n v="3200"/>
    <x v="1"/>
    <s v="Kennedy Space Center                                   Brevard County"/>
    <x v="1"/>
    <x v="1"/>
    <m/>
    <m/>
    <n v="0"/>
    <n v="1"/>
    <n v="828"/>
    <n v="285.9357976952378"/>
    <n v="831.60208657263718"/>
    <n v="84.061846694666613"/>
    <n v="362734.97860926884"/>
    <n v="831.60208657263718"/>
    <n v="84.061772380343271"/>
    <n v="362734.97860926884"/>
    <m/>
    <m/>
  </r>
  <r>
    <n v="5937"/>
    <x v="2"/>
    <x v="1"/>
    <x v="6"/>
    <s v="62-304.520 (5), F.A.C."/>
    <x v="4"/>
    <x v="6"/>
    <x v="4"/>
    <x v="28"/>
    <s v="Pine flatwoods"/>
    <n v="4110"/>
    <x v="1"/>
    <s v="Brevard County"/>
    <x v="0"/>
    <x v="1"/>
    <m/>
    <m/>
    <n v="0"/>
    <n v="1"/>
    <n v="1143"/>
    <n v="359.07005006663252"/>
    <n v="1694.2281548862513"/>
    <n v="134.5409639719461"/>
    <n v="721904.31633168773"/>
    <n v="1694.2281548862513"/>
    <n v="134.54084503189071"/>
    <n v="721904.31633168773"/>
    <m/>
    <m/>
  </r>
  <r>
    <n v="5938"/>
    <x v="2"/>
    <x v="1"/>
    <x v="6"/>
    <s v="62-304.520 (5), F.A.C."/>
    <x v="4"/>
    <x v="6"/>
    <x v="4"/>
    <x v="28"/>
    <s v="Pine flatwoods"/>
    <n v="4110"/>
    <x v="1"/>
    <s v="City of Cocoa        Brevard County"/>
    <x v="39"/>
    <x v="1"/>
    <m/>
    <m/>
    <n v="0"/>
    <n v="1"/>
    <n v="184"/>
    <n v="46.189565184543746"/>
    <n v="321.91393967799132"/>
    <n v="34.240384296098981"/>
    <n v="143555.5501701739"/>
    <n v="321.91393967799132"/>
    <n v="34.240354026112172"/>
    <n v="143555.5501701739"/>
    <m/>
    <m/>
  </r>
  <r>
    <n v="5939"/>
    <x v="2"/>
    <x v="1"/>
    <x v="6"/>
    <s v="62-304.520 (5), F.A.C."/>
    <x v="4"/>
    <x v="6"/>
    <x v="4"/>
    <x v="28"/>
    <s v="Pine flatwoods"/>
    <n v="4110"/>
    <x v="1"/>
    <s v="City of Titusville                              Brevard County"/>
    <x v="38"/>
    <x v="1"/>
    <m/>
    <m/>
    <n v="0"/>
    <n v="1"/>
    <n v="111"/>
    <n v="30.861039211715312"/>
    <n v="151.13810139337991"/>
    <n v="17.273745735501137"/>
    <n v="73189.087302762142"/>
    <n v="151.13810139337991"/>
    <n v="17.273730464759691"/>
    <n v="73189.087302762142"/>
    <m/>
    <m/>
  </r>
  <r>
    <n v="5940"/>
    <x v="2"/>
    <x v="1"/>
    <x v="6"/>
    <s v="62-304.520 (5), F.A.C."/>
    <x v="4"/>
    <x v="6"/>
    <x v="4"/>
    <x v="28"/>
    <s v="Pine flatwoods"/>
    <n v="4110"/>
    <x v="1"/>
    <s v="Kennedy Space Center                                   Brevard County"/>
    <x v="1"/>
    <x v="1"/>
    <m/>
    <m/>
    <n v="0"/>
    <n v="1"/>
    <n v="136"/>
    <n v="40.410918033002211"/>
    <n v="136.25371596374086"/>
    <n v="6.0624177765250238"/>
    <n v="54834.789580037068"/>
    <n v="136.25371596374086"/>
    <n v="6.0624124170844116"/>
    <n v="54834.789580037068"/>
    <m/>
    <m/>
  </r>
  <r>
    <n v="5941"/>
    <x v="2"/>
    <x v="1"/>
    <x v="6"/>
    <s v="62-304.520 (5), F.A.C."/>
    <x v="4"/>
    <x v="6"/>
    <x v="4"/>
    <x v="28"/>
    <s v="Pine flatwoods"/>
    <n v="4110"/>
    <x v="1"/>
    <s v="Kennedy Space Center     City of Titusville                              Brevard County"/>
    <x v="1"/>
    <x v="1"/>
    <m/>
    <m/>
    <n v="0"/>
    <n v="1"/>
    <n v="6"/>
    <n v="2.7457262527933957E-2"/>
    <n v="0.21358681758604442"/>
    <n v="2.6177761137268753E-2"/>
    <n v="95.377447213339934"/>
    <n v="0.21358681758604442"/>
    <n v="2.6177737994990929E-2"/>
    <n v="95.377447213339934"/>
    <m/>
    <m/>
  </r>
  <r>
    <n v="5942"/>
    <x v="2"/>
    <x v="1"/>
    <x v="6"/>
    <s v="62-304.520 (5), F.A.C."/>
    <x v="4"/>
    <x v="6"/>
    <x v="4"/>
    <x v="133"/>
    <s v="Hydric pine flatwoods"/>
    <n v="4113"/>
    <x v="1"/>
    <s v="Brevard County"/>
    <x v="0"/>
    <x v="1"/>
    <m/>
    <m/>
    <n v="0"/>
    <n v="1"/>
    <n v="6"/>
    <n v="1.2010438071975074"/>
    <n v="5.7516557140284412"/>
    <n v="0.5278737726399827"/>
    <n v="2430.4691150540293"/>
    <n v="5.7516557140284412"/>
    <n v="0.52787330597664162"/>
    <n v="2430.4691150540293"/>
    <m/>
    <m/>
  </r>
  <r>
    <n v="5943"/>
    <x v="2"/>
    <x v="1"/>
    <x v="6"/>
    <s v="62-304.520 (5), F.A.C."/>
    <x v="4"/>
    <x v="6"/>
    <x v="4"/>
    <x v="113"/>
    <s v="Longleaf pine - xeric oak"/>
    <n v="4120"/>
    <x v="1"/>
    <s v="Brevard County"/>
    <x v="0"/>
    <x v="1"/>
    <m/>
    <m/>
    <n v="0"/>
    <n v="1"/>
    <n v="28"/>
    <n v="6.9212811657345528"/>
    <n v="42.771939838034875"/>
    <n v="21.346017063436776"/>
    <n v="20404.313965515128"/>
    <n v="42.771939838034875"/>
    <n v="21.345998192630606"/>
    <n v="20404.313965515128"/>
    <m/>
    <m/>
  </r>
  <r>
    <n v="5944"/>
    <x v="2"/>
    <x v="1"/>
    <x v="6"/>
    <s v="62-304.520 (5), F.A.C."/>
    <x v="4"/>
    <x v="6"/>
    <x v="4"/>
    <x v="78"/>
    <s v="Upland Mixed Forest"/>
    <n v="4140"/>
    <x v="1"/>
    <s v="Brevard County"/>
    <x v="0"/>
    <x v="1"/>
    <m/>
    <m/>
    <n v="0"/>
    <n v="1"/>
    <n v="201"/>
    <n v="56.691355945754268"/>
    <n v="172.8978200115105"/>
    <n v="155.85742031764426"/>
    <n v="83457.422722584044"/>
    <n v="172.8978200115105"/>
    <n v="155.8572825329156"/>
    <n v="83457.422722584044"/>
    <m/>
    <m/>
  </r>
  <r>
    <n v="5945"/>
    <x v="2"/>
    <x v="1"/>
    <x v="6"/>
    <s v="62-304.520 (5), F.A.C."/>
    <x v="4"/>
    <x v="6"/>
    <x v="4"/>
    <x v="78"/>
    <s v="Upland Mixed Forest"/>
    <n v="4140"/>
    <x v="1"/>
    <s v="City of Titusville                              Brevard County"/>
    <x v="38"/>
    <x v="1"/>
    <m/>
    <m/>
    <n v="0"/>
    <n v="1"/>
    <n v="5"/>
    <n v="2.071514190155303E-3"/>
    <n v="5.0423257953756979E-3"/>
    <n v="5.6435621754795211E-4"/>
    <n v="2.3302228388794015"/>
    <n v="5.0423257953756979E-3"/>
    <n v="5.6435571863254854E-4"/>
    <n v="2.3302228388794015"/>
    <m/>
    <m/>
  </r>
  <r>
    <n v="5946"/>
    <x v="2"/>
    <x v="1"/>
    <x v="6"/>
    <s v="62-304.520 (5), F.A.C."/>
    <x v="4"/>
    <x v="6"/>
    <x v="4"/>
    <x v="29"/>
    <s v="Upland Hardwood Forest"/>
    <n v="4200"/>
    <x v="1"/>
    <s v="Brevard County"/>
    <x v="0"/>
    <x v="1"/>
    <m/>
    <m/>
    <n v="0"/>
    <n v="1"/>
    <n v="251"/>
    <n v="64.951233578025608"/>
    <n v="224.61967577505237"/>
    <n v="25.570551430397376"/>
    <n v="102158.74903286125"/>
    <n v="224.61967577505237"/>
    <n v="25.570528824919354"/>
    <n v="102158.74903286125"/>
    <m/>
    <m/>
  </r>
  <r>
    <n v="5947"/>
    <x v="2"/>
    <x v="1"/>
    <x v="6"/>
    <s v="62-304.520 (5), F.A.C."/>
    <x v="4"/>
    <x v="6"/>
    <x v="4"/>
    <x v="29"/>
    <s v="Upland Hardwood Forest"/>
    <n v="4200"/>
    <x v="1"/>
    <s v="City of Cocoa        Brevard County"/>
    <x v="39"/>
    <x v="1"/>
    <m/>
    <m/>
    <n v="0"/>
    <n v="1"/>
    <n v="82"/>
    <n v="19.548531053939232"/>
    <n v="131.48336524453077"/>
    <n v="17.952432286256713"/>
    <n v="63063.807627263806"/>
    <n v="131.48336524453077"/>
    <n v="17.952416415526866"/>
    <n v="63063.807627263806"/>
    <m/>
    <m/>
  </r>
  <r>
    <n v="5948"/>
    <x v="2"/>
    <x v="1"/>
    <x v="6"/>
    <s v="62-304.520 (5), F.A.C."/>
    <x v="4"/>
    <x v="6"/>
    <x v="4"/>
    <x v="29"/>
    <s v="Upland Hardwood Forest"/>
    <n v="4200"/>
    <x v="1"/>
    <s v="Kennedy Space Center                                   Brevard County"/>
    <x v="1"/>
    <x v="1"/>
    <m/>
    <m/>
    <n v="0"/>
    <n v="1"/>
    <n v="121"/>
    <n v="43.355423790134566"/>
    <n v="149.65672871485626"/>
    <n v="16.217212804443875"/>
    <n v="73122.684670472634"/>
    <n v="149.65672871485626"/>
    <n v="16.217198467723435"/>
    <n v="73122.684670472634"/>
    <m/>
    <m/>
  </r>
  <r>
    <n v="5949"/>
    <x v="2"/>
    <x v="1"/>
    <x v="6"/>
    <s v="62-304.520 (5), F.A.C."/>
    <x v="4"/>
    <x v="6"/>
    <x v="4"/>
    <x v="100"/>
    <s v="Coastal Temperate Hammock"/>
    <n v="4271"/>
    <x v="1"/>
    <s v="Brevard County"/>
    <x v="0"/>
    <x v="1"/>
    <m/>
    <m/>
    <n v="0"/>
    <n v="1"/>
    <n v="304"/>
    <n v="74.839124048258086"/>
    <n v="261.17652070727939"/>
    <n v="190.00196421754504"/>
    <n v="120173.22413758255"/>
    <n v="261.17652070727939"/>
    <n v="190.00179624755688"/>
    <n v="120173.22413758255"/>
    <m/>
    <m/>
  </r>
  <r>
    <n v="5950"/>
    <x v="2"/>
    <x v="1"/>
    <x v="6"/>
    <s v="62-304.520 (5), F.A.C."/>
    <x v="4"/>
    <x v="6"/>
    <x v="4"/>
    <x v="129"/>
    <s v="Red Cedar- Cabbage Palm Hammock"/>
    <n v="4275"/>
    <x v="1"/>
    <s v="Brevard County"/>
    <x v="0"/>
    <x v="1"/>
    <m/>
    <m/>
    <n v="0"/>
    <n v="1"/>
    <n v="156"/>
    <n v="37.550938577707001"/>
    <n v="119.08302415625013"/>
    <n v="96.05283612519878"/>
    <n v="56578.454154009283"/>
    <n v="119.08302415625013"/>
    <n v="96.052751210319954"/>
    <n v="56578.454154009283"/>
    <m/>
    <m/>
  </r>
  <r>
    <n v="5951"/>
    <x v="2"/>
    <x v="1"/>
    <x v="6"/>
    <s v="62-304.520 (5), F.A.C."/>
    <x v="4"/>
    <x v="6"/>
    <x v="4"/>
    <x v="33"/>
    <s v="Hardwood Conifer Mixed"/>
    <n v="4340"/>
    <x v="1"/>
    <s v="Brevard County"/>
    <x v="0"/>
    <x v="1"/>
    <m/>
    <m/>
    <n v="0"/>
    <n v="1"/>
    <n v="1802"/>
    <n v="431.79971029154188"/>
    <n v="2110.7783348244016"/>
    <n v="266.12681473773858"/>
    <n v="978271.81091345777"/>
    <n v="2110.7783348244016"/>
    <n v="266.12657947007574"/>
    <n v="978271.81091345777"/>
    <m/>
    <m/>
  </r>
  <r>
    <n v="5952"/>
    <x v="2"/>
    <x v="1"/>
    <x v="6"/>
    <s v="62-304.520 (5), F.A.C."/>
    <x v="4"/>
    <x v="6"/>
    <x v="4"/>
    <x v="33"/>
    <s v="Hardwood Conifer Mixed"/>
    <n v="4340"/>
    <x v="1"/>
    <s v="City of Cocoa        Brevard County"/>
    <x v="39"/>
    <x v="1"/>
    <m/>
    <m/>
    <n v="0"/>
    <n v="1"/>
    <n v="158"/>
    <n v="47.658235082530467"/>
    <n v="286.57951939946867"/>
    <n v="36.828071883527372"/>
    <n v="143181.29041927186"/>
    <n v="286.57951939946867"/>
    <n v="36.828039325912343"/>
    <n v="143181.29041927186"/>
    <m/>
    <m/>
  </r>
  <r>
    <n v="5953"/>
    <x v="2"/>
    <x v="1"/>
    <x v="6"/>
    <s v="62-304.520 (5), F.A.C."/>
    <x v="4"/>
    <x v="6"/>
    <x v="4"/>
    <x v="33"/>
    <s v="Hardwood Conifer Mixed"/>
    <n v="4340"/>
    <x v="1"/>
    <s v="City of Titusville                              Brevard County"/>
    <x v="38"/>
    <x v="1"/>
    <m/>
    <m/>
    <n v="0"/>
    <n v="1"/>
    <n v="219"/>
    <n v="59.76209119053059"/>
    <n v="330.36588187773435"/>
    <n v="43.404946126371911"/>
    <n v="163450.79772237927"/>
    <n v="330.36588187773435"/>
    <n v="43.404907754514419"/>
    <n v="163450.79772237927"/>
    <m/>
    <m/>
  </r>
  <r>
    <n v="5954"/>
    <x v="2"/>
    <x v="1"/>
    <x v="6"/>
    <s v="62-304.520 (5), F.A.C."/>
    <x v="4"/>
    <x v="6"/>
    <x v="4"/>
    <x v="33"/>
    <s v="Hardwood Conifer Mixed"/>
    <n v="4340"/>
    <x v="1"/>
    <s v="Kennedy Space Center                                   Brevard County"/>
    <x v="1"/>
    <x v="1"/>
    <m/>
    <m/>
    <n v="0"/>
    <n v="1"/>
    <n v="299"/>
    <n v="105.05388216194198"/>
    <n v="263.12077360079917"/>
    <n v="21.311116043530699"/>
    <n v="120942.119612069"/>
    <n v="263.12077360079917"/>
    <n v="21.311097203578544"/>
    <n v="120942.119612069"/>
    <m/>
    <m/>
  </r>
  <r>
    <n v="5955"/>
    <x v="2"/>
    <x v="1"/>
    <x v="6"/>
    <s v="62-304.520 (5), F.A.C."/>
    <x v="4"/>
    <x v="6"/>
    <x v="4"/>
    <x v="34"/>
    <s v="Australian pine"/>
    <n v="4370"/>
    <x v="1"/>
    <s v="Brevard County"/>
    <x v="0"/>
    <x v="1"/>
    <m/>
    <m/>
    <n v="0"/>
    <n v="1"/>
    <n v="275"/>
    <n v="45.697127744534122"/>
    <n v="158.92524361977488"/>
    <n v="24.775286303940909"/>
    <n v="72153.115257511701"/>
    <n v="158.92524361977488"/>
    <n v="24.775264401511787"/>
    <n v="72153.115257511701"/>
    <m/>
    <m/>
  </r>
  <r>
    <n v="5956"/>
    <x v="2"/>
    <x v="1"/>
    <x v="6"/>
    <s v="62-304.520 (5), F.A.C."/>
    <x v="4"/>
    <x v="6"/>
    <x v="4"/>
    <x v="34"/>
    <s v="Australian pine"/>
    <n v="4370"/>
    <x v="1"/>
    <s v="Kennedy Space Center                                   Brevard County"/>
    <x v="1"/>
    <x v="1"/>
    <m/>
    <m/>
    <n v="0"/>
    <n v="1"/>
    <n v="40"/>
    <n v="9.6499299717150908"/>
    <n v="21.925816919295805"/>
    <n v="3.5619975695725214"/>
    <n v="8572.8212218521785"/>
    <n v="21.925816919295805"/>
    <n v="3.5619944206119718"/>
    <n v="8572.8212218521785"/>
    <m/>
    <m/>
  </r>
  <r>
    <n v="5957"/>
    <x v="2"/>
    <x v="1"/>
    <x v="6"/>
    <s v="62-304.520 (5), F.A.C."/>
    <x v="4"/>
    <x v="6"/>
    <x v="4"/>
    <x v="36"/>
    <s v="Streams and waterways"/>
    <n v="5100"/>
    <x v="1"/>
    <s v="Brevard County"/>
    <x v="0"/>
    <x v="1"/>
    <m/>
    <m/>
    <n v="0"/>
    <n v="1"/>
    <n v="1000"/>
    <n v="254.71855381076514"/>
    <n v="327.0960088010292"/>
    <n v="31.232615678211594"/>
    <n v="124074.0390474169"/>
    <n v="327.0960088010292"/>
    <n v="31.232588067222878"/>
    <n v="124074.0390474169"/>
    <m/>
    <m/>
  </r>
  <r>
    <n v="5958"/>
    <x v="2"/>
    <x v="1"/>
    <x v="6"/>
    <s v="62-304.520 (5), F.A.C."/>
    <x v="4"/>
    <x v="6"/>
    <x v="4"/>
    <x v="36"/>
    <s v="Streams and waterways"/>
    <n v="5100"/>
    <x v="1"/>
    <s v="Kennedy Space Center                                   Brevard County"/>
    <x v="1"/>
    <x v="1"/>
    <m/>
    <m/>
    <n v="0"/>
    <n v="1"/>
    <n v="289"/>
    <n v="43.635560575748009"/>
    <n v="136.72449989690577"/>
    <n v="14.087960124785663"/>
    <n v="50717.777844060438"/>
    <n v="136.72449989690577"/>
    <n v="14.087947670417059"/>
    <n v="50717.777844060438"/>
    <m/>
    <m/>
  </r>
  <r>
    <n v="5959"/>
    <x v="2"/>
    <x v="1"/>
    <x v="6"/>
    <s v="62-304.520 (5), F.A.C."/>
    <x v="4"/>
    <x v="6"/>
    <x v="4"/>
    <x v="37"/>
    <s v="Lakes"/>
    <n v="5200"/>
    <x v="1"/>
    <s v="Brevard County"/>
    <x v="0"/>
    <x v="1"/>
    <m/>
    <m/>
    <n v="0"/>
    <n v="1"/>
    <n v="351"/>
    <n v="90.027278110138951"/>
    <n v="34.190931431761577"/>
    <n v="2.0696467402962329"/>
    <n v="94944.070763882759"/>
    <n v="34.190931431761577"/>
    <n v="2.0696449106386265"/>
    <n v="94944.070763882759"/>
    <m/>
    <m/>
  </r>
  <r>
    <n v="5960"/>
    <x v="2"/>
    <x v="1"/>
    <x v="6"/>
    <s v="62-304.520 (5), F.A.C."/>
    <x v="4"/>
    <x v="6"/>
    <x v="4"/>
    <x v="37"/>
    <s v="Lakes"/>
    <n v="5200"/>
    <x v="1"/>
    <s v="City of Cocoa        Brevard County"/>
    <x v="39"/>
    <x v="1"/>
    <m/>
    <m/>
    <n v="0"/>
    <n v="1"/>
    <n v="5"/>
    <n v="0.72406018136284911"/>
    <n v="1.5410781313504458"/>
    <n v="0.14376310732590042"/>
    <n v="1489.517747046636"/>
    <n v="1.5410781313504458"/>
    <n v="0.14376298023306941"/>
    <n v="1489.517747046636"/>
    <m/>
    <m/>
  </r>
  <r>
    <n v="5961"/>
    <x v="2"/>
    <x v="1"/>
    <x v="6"/>
    <s v="62-304.520 (5), F.A.C."/>
    <x v="4"/>
    <x v="6"/>
    <x v="4"/>
    <x v="37"/>
    <s v="Lakes"/>
    <n v="5200"/>
    <x v="1"/>
    <s v="Kennedy Space Center                                   Brevard County"/>
    <x v="1"/>
    <x v="1"/>
    <m/>
    <m/>
    <n v="0"/>
    <n v="1"/>
    <n v="137"/>
    <n v="24.744302340585811"/>
    <n v="15.419314144531866"/>
    <n v="0.66500972624405885"/>
    <n v="29579.188014623771"/>
    <n v="15.419314144531866"/>
    <n v="0.66500913834657871"/>
    <n v="29579.188014623771"/>
    <m/>
    <m/>
  </r>
  <r>
    <n v="5962"/>
    <x v="2"/>
    <x v="1"/>
    <x v="6"/>
    <s v="62-304.520 (5), F.A.C."/>
    <x v="4"/>
    <x v="6"/>
    <x v="4"/>
    <x v="135"/>
    <s v="Pond"/>
    <n v="5201"/>
    <x v="1"/>
    <s v="Brevard County"/>
    <x v="0"/>
    <x v="1"/>
    <m/>
    <m/>
    <n v="0"/>
    <n v="1"/>
    <n v="14"/>
    <n v="2.9468436603686294"/>
    <n v="0.51658678311507655"/>
    <n v="6.2520749857533864E-2"/>
    <n v="2797.7387382834695"/>
    <n v="0.51658678311507655"/>
    <n v="6.2520694586475634E-2"/>
    <n v="2797.7387382834695"/>
    <m/>
    <m/>
  </r>
  <r>
    <n v="5963"/>
    <x v="2"/>
    <x v="1"/>
    <x v="6"/>
    <s v="62-304.520 (5), F.A.C."/>
    <x v="4"/>
    <x v="6"/>
    <x v="4"/>
    <x v="39"/>
    <s v="Reservoirs"/>
    <n v="5300"/>
    <x v="1"/>
    <s v="Brevard County"/>
    <x v="0"/>
    <x v="1"/>
    <m/>
    <m/>
    <n v="0"/>
    <n v="1"/>
    <n v="1261"/>
    <n v="286.28107353363282"/>
    <n v="220.69529982275222"/>
    <n v="31.479595750251843"/>
    <n v="362068.26948187803"/>
    <n v="220.69529982275222"/>
    <n v="31.479567920921991"/>
    <n v="362068.26948187803"/>
    <m/>
    <m/>
  </r>
  <r>
    <n v="5964"/>
    <x v="2"/>
    <x v="1"/>
    <x v="6"/>
    <s v="62-304.520 (5), F.A.C."/>
    <x v="4"/>
    <x v="6"/>
    <x v="4"/>
    <x v="39"/>
    <s v="Reservoirs"/>
    <n v="5300"/>
    <x v="1"/>
    <s v="City of Cocoa        Brevard County"/>
    <x v="39"/>
    <x v="1"/>
    <m/>
    <m/>
    <n v="0"/>
    <n v="1"/>
    <n v="159"/>
    <n v="51.416874262126782"/>
    <n v="18.16550678425331"/>
    <n v="2.2205958588807091"/>
    <n v="57823.999853156558"/>
    <n v="18.16550678425331"/>
    <n v="2.2205938957775286"/>
    <n v="57823.999853156558"/>
    <m/>
    <m/>
  </r>
  <r>
    <n v="5965"/>
    <x v="2"/>
    <x v="1"/>
    <x v="6"/>
    <s v="62-304.520 (5), F.A.C."/>
    <x v="4"/>
    <x v="6"/>
    <x v="4"/>
    <x v="39"/>
    <s v="Reservoirs"/>
    <n v="5300"/>
    <x v="1"/>
    <s v="City of Titusville                              Brevard County"/>
    <x v="38"/>
    <x v="1"/>
    <m/>
    <m/>
    <n v="0"/>
    <n v="1"/>
    <n v="12"/>
    <n v="2.1960558261472385"/>
    <n v="0.10250796955064634"/>
    <n v="1.3441399447236458E-2"/>
    <n v="1969.9503974515421"/>
    <n v="0.10250796955064634"/>
    <n v="1.3441387564455599E-2"/>
    <n v="1969.9503974515421"/>
    <m/>
    <m/>
  </r>
  <r>
    <n v="5966"/>
    <x v="2"/>
    <x v="1"/>
    <x v="6"/>
    <s v="62-304.520 (5), F.A.C."/>
    <x v="4"/>
    <x v="6"/>
    <x v="4"/>
    <x v="39"/>
    <s v="Reservoirs"/>
    <n v="5300"/>
    <x v="1"/>
    <s v="Kennedy Space Center                                   Brevard County"/>
    <x v="1"/>
    <x v="1"/>
    <m/>
    <m/>
    <n v="0"/>
    <n v="1"/>
    <n v="239"/>
    <n v="64.777191762578298"/>
    <n v="18.910398398259936"/>
    <n v="1.5716231592012255"/>
    <n v="61630.674569816714"/>
    <n v="18.910398398259936"/>
    <n v="1.5716217698180943"/>
    <n v="61630.674569816714"/>
    <m/>
    <m/>
  </r>
  <r>
    <n v="5967"/>
    <x v="2"/>
    <x v="1"/>
    <x v="6"/>
    <s v="62-304.520 (5), F.A.C."/>
    <x v="4"/>
    <x v="6"/>
    <x v="4"/>
    <x v="40"/>
    <s v="Bays and estuaries"/>
    <n v="5400"/>
    <x v="1"/>
    <s v="Brevard County"/>
    <x v="0"/>
    <x v="1"/>
    <m/>
    <m/>
    <n v="0"/>
    <n v="1"/>
    <n v="27127"/>
    <n v="16035.249057780824"/>
    <n v="916.00467838657448"/>
    <n v="127.1726702071488"/>
    <n v="381165.09038050292"/>
    <n v="916.00467838657448"/>
    <n v="127.17255778098485"/>
    <n v="381165.09038050292"/>
    <m/>
    <m/>
  </r>
  <r>
    <n v="5968"/>
    <x v="2"/>
    <x v="1"/>
    <x v="6"/>
    <s v="62-304.520 (5), F.A.C."/>
    <x v="4"/>
    <x v="6"/>
    <x v="4"/>
    <x v="40"/>
    <s v="Bays and estuaries"/>
    <n v="5400"/>
    <x v="1"/>
    <s v="City of Cocoa        Brevard County"/>
    <x v="39"/>
    <x v="1"/>
    <m/>
    <m/>
    <n v="0"/>
    <n v="1"/>
    <n v="129"/>
    <n v="10.143501094781181"/>
    <n v="23.344684825783315"/>
    <n v="3.6363773134461108"/>
    <n v="9334.4091689420093"/>
    <n v="23.344684825783315"/>
    <n v="3.6363740987306308"/>
    <n v="9334.4091689420093"/>
    <m/>
    <m/>
  </r>
  <r>
    <n v="5969"/>
    <x v="2"/>
    <x v="1"/>
    <x v="6"/>
    <s v="62-304.520 (5), F.A.C."/>
    <x v="4"/>
    <x v="6"/>
    <x v="4"/>
    <x v="40"/>
    <s v="Bays and estuaries"/>
    <n v="5400"/>
    <x v="1"/>
    <s v="City of Titusville                              Brevard County"/>
    <x v="38"/>
    <x v="1"/>
    <m/>
    <m/>
    <n v="0"/>
    <n v="1"/>
    <n v="30"/>
    <n v="1.0113955161287984"/>
    <n v="1.8367098182698101"/>
    <n v="0.22566831255804645"/>
    <n v="880.88772780547265"/>
    <n v="1.8367098182698101"/>
    <n v="0.22566811305745707"/>
    <n v="880.88772780547265"/>
    <m/>
    <m/>
  </r>
  <r>
    <n v="5970"/>
    <x v="2"/>
    <x v="1"/>
    <x v="6"/>
    <s v="62-304.520 (5), F.A.C."/>
    <x v="4"/>
    <x v="6"/>
    <x v="4"/>
    <x v="40"/>
    <s v="Bays and estuaries"/>
    <n v="5400"/>
    <x v="1"/>
    <s v="Kennedy Space Center                                   Brevard County"/>
    <x v="1"/>
    <x v="1"/>
    <m/>
    <m/>
    <n v="0"/>
    <n v="1"/>
    <n v="89"/>
    <n v="4.9161870663782494"/>
    <n v="11.112494403397527"/>
    <n v="1.285401218317425"/>
    <n v="4785.4864515429654"/>
    <n v="11.112494403397527"/>
    <n v="1.2854000819669213"/>
    <n v="4785.4864515429654"/>
    <m/>
    <m/>
  </r>
  <r>
    <n v="5971"/>
    <x v="2"/>
    <x v="1"/>
    <x v="6"/>
    <s v="62-304.520 (5), F.A.C."/>
    <x v="4"/>
    <x v="6"/>
    <x v="4"/>
    <x v="43"/>
    <s v="Enclosed saltwater ponds within a salt marsh"/>
    <n v="5430"/>
    <x v="1"/>
    <s v="Brevard County"/>
    <x v="0"/>
    <x v="1"/>
    <m/>
    <m/>
    <n v="0"/>
    <n v="1"/>
    <n v="269"/>
    <n v="60.212835383926375"/>
    <n v="117.48659771825731"/>
    <n v="9.9468712633277967"/>
    <n v="42272.930413388793"/>
    <n v="117.48659771825731"/>
    <n v="9.9468624698615944"/>
    <n v="42272.930413388793"/>
    <m/>
    <m/>
  </r>
  <r>
    <n v="5972"/>
    <x v="2"/>
    <x v="1"/>
    <x v="6"/>
    <s v="62-304.520 (5), F.A.C."/>
    <x v="4"/>
    <x v="6"/>
    <x v="4"/>
    <x v="43"/>
    <s v="Enclosed saltwater ponds within a salt marsh"/>
    <n v="5430"/>
    <x v="1"/>
    <s v="Kennedy Space Center                                   Brevard County"/>
    <x v="1"/>
    <x v="1"/>
    <m/>
    <m/>
    <n v="0"/>
    <n v="1"/>
    <n v="270"/>
    <n v="75.288445437524288"/>
    <n v="110.95134780859672"/>
    <n v="9.7648104699283707"/>
    <n v="41608.998410938992"/>
    <n v="110.95134780859672"/>
    <n v="9.7648018374118113"/>
    <n v="41608.998410938992"/>
    <m/>
    <m/>
  </r>
  <r>
    <n v="5973"/>
    <x v="2"/>
    <x v="1"/>
    <x v="6"/>
    <s v="62-304.520 (5), F.A.C."/>
    <x v="4"/>
    <x v="6"/>
    <x v="4"/>
    <x v="164"/>
    <s v="Spoil islands/coastal islands"/>
    <n v="5474"/>
    <x v="1"/>
    <s v="Brevard County"/>
    <x v="0"/>
    <x v="1"/>
    <m/>
    <m/>
    <n v="0"/>
    <n v="1"/>
    <n v="6"/>
    <n v="0.63437194446574829"/>
    <n v="0.9305511933233217"/>
    <n v="0.12408179022743361"/>
    <n v="431.41671218247899"/>
    <n v="0.9305511933233217"/>
    <n v="0.12408168053374222"/>
    <n v="431.41671218247899"/>
    <m/>
    <m/>
  </r>
  <r>
    <n v="5974"/>
    <x v="2"/>
    <x v="1"/>
    <x v="6"/>
    <s v="62-304.520 (5), F.A.C."/>
    <x v="4"/>
    <x v="6"/>
    <x v="4"/>
    <x v="44"/>
    <s v="Bay swamps"/>
    <n v="6110"/>
    <x v="1"/>
    <s v="Brevard County"/>
    <x v="0"/>
    <x v="1"/>
    <m/>
    <m/>
    <n v="0"/>
    <n v="1"/>
    <n v="10"/>
    <n v="2.2032287552861129"/>
    <n v="8.4730443046444055"/>
    <n v="0.57133958432117993"/>
    <n v="2586.6114830271085"/>
    <n v="8.4730443046444055"/>
    <n v="0.57133907923217309"/>
    <n v="2586.6114830271085"/>
    <m/>
    <m/>
  </r>
  <r>
    <n v="5975"/>
    <x v="2"/>
    <x v="1"/>
    <x v="6"/>
    <s v="62-304.520 (5), F.A.C."/>
    <x v="4"/>
    <x v="6"/>
    <x v="4"/>
    <x v="23"/>
    <s v="Mangrove swamp"/>
    <n v="6120"/>
    <x v="1"/>
    <s v="Brevard County"/>
    <x v="0"/>
    <x v="1"/>
    <m/>
    <m/>
    <n v="0"/>
    <n v="1"/>
    <n v="1190"/>
    <n v="248.10192481234532"/>
    <n v="1146.9007704855503"/>
    <n v="107.04796838155512"/>
    <n v="469781.4180441809"/>
    <n v="1146.9007704855503"/>
    <n v="107.04787374650192"/>
    <n v="469781.4180441809"/>
    <m/>
    <m/>
  </r>
  <r>
    <n v="5976"/>
    <x v="2"/>
    <x v="1"/>
    <x v="6"/>
    <s v="62-304.520 (5), F.A.C."/>
    <x v="4"/>
    <x v="6"/>
    <x v="4"/>
    <x v="23"/>
    <s v="Mangrove swamp"/>
    <n v="6120"/>
    <x v="1"/>
    <s v="Kennedy Space Center                                   Brevard County"/>
    <x v="1"/>
    <x v="1"/>
    <m/>
    <m/>
    <n v="0"/>
    <n v="1"/>
    <n v="550"/>
    <n v="144.7386608313418"/>
    <n v="761.45466769111226"/>
    <n v="70.263491179623927"/>
    <n v="293768.19034133322"/>
    <n v="761.45466769111226"/>
    <n v="70.263429063646058"/>
    <n v="293768.19034133322"/>
    <m/>
    <m/>
  </r>
  <r>
    <n v="5977"/>
    <x v="2"/>
    <x v="1"/>
    <x v="6"/>
    <s v="62-304.520 (5), F.A.C."/>
    <x v="4"/>
    <x v="6"/>
    <x v="4"/>
    <x v="165"/>
    <s v="Lowland Harwdood Forest/Swamp"/>
    <n v="6150"/>
    <x v="1"/>
    <s v="Brevard County"/>
    <x v="0"/>
    <x v="1"/>
    <m/>
    <m/>
    <n v="0"/>
    <n v="1"/>
    <n v="125"/>
    <n v="37.863507032387261"/>
    <n v="248.12518374600853"/>
    <n v="26.417721425274291"/>
    <n v="96749.600734916588"/>
    <n v="248.12518374600853"/>
    <n v="26.417698070861203"/>
    <n v="96749.600734916588"/>
    <m/>
    <m/>
  </r>
  <r>
    <n v="5978"/>
    <x v="2"/>
    <x v="1"/>
    <x v="6"/>
    <s v="62-304.520 (5), F.A.C."/>
    <x v="4"/>
    <x v="6"/>
    <x v="4"/>
    <x v="153"/>
    <s v="Willow Swamp"/>
    <n v="6151"/>
    <x v="1"/>
    <s v="Brevard County"/>
    <x v="0"/>
    <x v="1"/>
    <m/>
    <m/>
    <n v="0"/>
    <n v="1"/>
    <n v="12"/>
    <n v="0.47293062379813067"/>
    <n v="2.2272780979738172"/>
    <n v="0.23385864261772535"/>
    <n v="782.07619110927556"/>
    <n v="2.2272780979738172"/>
    <n v="0.2338584358765283"/>
    <n v="782.07619110927556"/>
    <m/>
    <m/>
  </r>
  <r>
    <n v="5979"/>
    <x v="2"/>
    <x v="1"/>
    <x v="6"/>
    <s v="62-304.520 (5), F.A.C."/>
    <x v="4"/>
    <x v="6"/>
    <x v="4"/>
    <x v="136"/>
    <s v="Red Maple Swamp"/>
    <n v="6152"/>
    <x v="1"/>
    <s v="Brevard County"/>
    <x v="0"/>
    <x v="1"/>
    <m/>
    <m/>
    <n v="0"/>
    <n v="1"/>
    <n v="49"/>
    <n v="5.9655967436142312"/>
    <n v="36.675775137180793"/>
    <n v="4.8098262818178288"/>
    <n v="14159.510089547317"/>
    <n v="36.675775137180793"/>
    <n v="4.8098220297224978"/>
    <n v="14159.510089547317"/>
    <m/>
    <m/>
  </r>
  <r>
    <n v="5980"/>
    <x v="2"/>
    <x v="1"/>
    <x v="6"/>
    <s v="62-304.520 (5), F.A.C."/>
    <x v="4"/>
    <x v="6"/>
    <x v="4"/>
    <x v="79"/>
    <s v="Shrub Swamp"/>
    <n v="6153"/>
    <x v="1"/>
    <s v="Brevard County"/>
    <x v="0"/>
    <x v="1"/>
    <m/>
    <m/>
    <n v="0"/>
    <n v="1"/>
    <n v="74"/>
    <n v="19.533764185470115"/>
    <n v="82.437720449879535"/>
    <n v="9.356997573496816"/>
    <n v="28708.11145611657"/>
    <n v="82.437720449879535"/>
    <n v="9.35698930150458"/>
    <n v="28708.11145611657"/>
    <m/>
    <m/>
  </r>
  <r>
    <n v="5981"/>
    <x v="2"/>
    <x v="1"/>
    <x v="6"/>
    <s v="62-304.520 (5), F.A.C."/>
    <x v="4"/>
    <x v="6"/>
    <x v="4"/>
    <x v="45"/>
    <s v="Mixed wetland hardwoods"/>
    <n v="6170"/>
    <x v="1"/>
    <s v="Brevard County"/>
    <x v="0"/>
    <x v="1"/>
    <m/>
    <m/>
    <n v="0"/>
    <n v="1"/>
    <n v="2462"/>
    <n v="722.76148506615357"/>
    <n v="3720.0256412922877"/>
    <n v="354.56301626312444"/>
    <n v="1403176.2532449823"/>
    <n v="3720.0256412922877"/>
    <n v="354.56270281401862"/>
    <n v="1403176.2532449823"/>
    <m/>
    <m/>
  </r>
  <r>
    <n v="5982"/>
    <x v="2"/>
    <x v="1"/>
    <x v="6"/>
    <s v="62-304.520 (5), F.A.C."/>
    <x v="4"/>
    <x v="6"/>
    <x v="4"/>
    <x v="45"/>
    <s v="Mixed wetland hardwoods"/>
    <n v="6170"/>
    <x v="1"/>
    <s v="City of Cocoa        Brevard County"/>
    <x v="39"/>
    <x v="1"/>
    <m/>
    <m/>
    <n v="0"/>
    <n v="1"/>
    <n v="48"/>
    <n v="10.853346497208889"/>
    <n v="82.906759272564756"/>
    <n v="9.3551847319181807"/>
    <n v="33272.803130617431"/>
    <n v="82.906759272564756"/>
    <n v="9.3551764615285702"/>
    <n v="33272.803130617431"/>
    <m/>
    <m/>
  </r>
  <r>
    <n v="5983"/>
    <x v="2"/>
    <x v="1"/>
    <x v="6"/>
    <s v="62-304.520 (5), F.A.C."/>
    <x v="4"/>
    <x v="6"/>
    <x v="4"/>
    <x v="45"/>
    <s v="Mixed wetland hardwoods"/>
    <n v="6170"/>
    <x v="1"/>
    <s v="City of Titusville                              Brevard County"/>
    <x v="38"/>
    <x v="1"/>
    <m/>
    <m/>
    <n v="0"/>
    <n v="1"/>
    <n v="127"/>
    <n v="27.32468875947853"/>
    <n v="163.51203775882669"/>
    <n v="16.655831512042788"/>
    <n v="66064.618767126885"/>
    <n v="163.51203775882669"/>
    <n v="16.655816787564351"/>
    <n v="66064.618767126885"/>
    <m/>
    <m/>
  </r>
  <r>
    <n v="5984"/>
    <x v="2"/>
    <x v="1"/>
    <x v="6"/>
    <s v="62-304.520 (5), F.A.C."/>
    <x v="4"/>
    <x v="6"/>
    <x v="4"/>
    <x v="45"/>
    <s v="Mixed wetland hardwoods"/>
    <n v="6170"/>
    <x v="1"/>
    <s v="Kennedy Space Center                                   Brevard County"/>
    <x v="1"/>
    <x v="1"/>
    <m/>
    <m/>
    <n v="0"/>
    <n v="1"/>
    <n v="3224"/>
    <n v="1118.5154744284957"/>
    <n v="4174.8662075460588"/>
    <n v="286.97643407357924"/>
    <n v="1284007.332569584"/>
    <n v="4174.8662075460588"/>
    <n v="286.97618037394682"/>
    <n v="1284007.332569584"/>
    <m/>
    <m/>
  </r>
  <r>
    <n v="5985"/>
    <x v="2"/>
    <x v="1"/>
    <x v="6"/>
    <s v="62-304.520 (5), F.A.C."/>
    <x v="4"/>
    <x v="6"/>
    <x v="4"/>
    <x v="46"/>
    <s v="Cabbage palm hammock"/>
    <n v="6181"/>
    <x v="1"/>
    <s v="Brevard County"/>
    <x v="0"/>
    <x v="1"/>
    <m/>
    <m/>
    <n v="0"/>
    <n v="1"/>
    <n v="521"/>
    <n v="162.24346147605021"/>
    <n v="640.78257938658919"/>
    <n v="44.517851003139022"/>
    <n v="282093.22934141167"/>
    <n v="640.78257938658919"/>
    <n v="44.517811647425269"/>
    <n v="282093.22934141167"/>
    <m/>
    <m/>
  </r>
  <r>
    <n v="5986"/>
    <x v="2"/>
    <x v="1"/>
    <x v="6"/>
    <s v="62-304.520 (5), F.A.C."/>
    <x v="4"/>
    <x v="6"/>
    <x v="4"/>
    <x v="46"/>
    <s v="Cabbage palm hammock"/>
    <n v="6181"/>
    <x v="1"/>
    <s v="Kennedy Space Center                                   Brevard County"/>
    <x v="1"/>
    <x v="1"/>
    <m/>
    <m/>
    <n v="0"/>
    <n v="1"/>
    <n v="633"/>
    <n v="180.01819582367273"/>
    <n v="614.05203111107471"/>
    <n v="35.454842153312157"/>
    <n v="263660.68234505452"/>
    <n v="614.05203111107471"/>
    <n v="35.454810809691857"/>
    <n v="263660.68234505452"/>
    <m/>
    <m/>
  </r>
  <r>
    <n v="5987"/>
    <x v="2"/>
    <x v="1"/>
    <x v="6"/>
    <s v="62-304.520 (5), F.A.C."/>
    <x v="4"/>
    <x v="6"/>
    <x v="4"/>
    <x v="48"/>
    <s v="Cypress"/>
    <n v="6210"/>
    <x v="1"/>
    <s v="Brevard County"/>
    <x v="0"/>
    <x v="1"/>
    <m/>
    <m/>
    <n v="0"/>
    <n v="1"/>
    <n v="35"/>
    <n v="9.0541381522736746"/>
    <n v="38.092648094039738"/>
    <n v="3.0817768035663358"/>
    <n v="12626.575731967238"/>
    <n v="38.092648094039738"/>
    <n v="3.0817740791417982"/>
    <n v="12626.575731967238"/>
    <m/>
    <m/>
  </r>
  <r>
    <n v="5988"/>
    <x v="2"/>
    <x v="1"/>
    <x v="6"/>
    <s v="62-304.520 (5), F.A.C."/>
    <x v="4"/>
    <x v="6"/>
    <x v="4"/>
    <x v="48"/>
    <s v="Cypress"/>
    <n v="6210"/>
    <x v="1"/>
    <s v="Kennedy Space Center                                   Brevard County"/>
    <x v="1"/>
    <x v="1"/>
    <m/>
    <m/>
    <n v="0"/>
    <n v="1"/>
    <n v="127"/>
    <n v="36.206949041151951"/>
    <n v="134.92107336144767"/>
    <n v="9.047913342731464"/>
    <n v="40864.485328563889"/>
    <n v="134.92107336144767"/>
    <n v="9.047905343983107"/>
    <n v="40864.485328563889"/>
    <m/>
    <m/>
  </r>
  <r>
    <n v="5989"/>
    <x v="2"/>
    <x v="1"/>
    <x v="6"/>
    <s v="62-304.520 (5), F.A.C."/>
    <x v="4"/>
    <x v="6"/>
    <x v="4"/>
    <x v="49"/>
    <s v="Hydric pine flatwoods"/>
    <n v="6250"/>
    <x v="1"/>
    <s v="Brevard County"/>
    <x v="0"/>
    <x v="1"/>
    <m/>
    <m/>
    <n v="0"/>
    <n v="1"/>
    <n v="8"/>
    <n v="1.6960121951360407"/>
    <n v="5.5145606485963032"/>
    <n v="0.66824736833070331"/>
    <n v="2464.8994359427611"/>
    <n v="5.5145606485963032"/>
    <n v="0.66824677757100659"/>
    <n v="2464.8994359427611"/>
    <m/>
    <m/>
  </r>
  <r>
    <n v="5990"/>
    <x v="2"/>
    <x v="1"/>
    <x v="6"/>
    <s v="62-304.520 (5), F.A.C."/>
    <x v="4"/>
    <x v="6"/>
    <x v="4"/>
    <x v="49"/>
    <s v="Hydric pine flatwoods"/>
    <n v="6250"/>
    <x v="1"/>
    <s v="Kennedy Space Center                                   Brevard County"/>
    <x v="1"/>
    <x v="1"/>
    <m/>
    <m/>
    <n v="0"/>
    <n v="1"/>
    <n v="52"/>
    <n v="15.35978644254201"/>
    <n v="34.213965756764125"/>
    <n v="2.2095117061053342"/>
    <n v="14589.050535622449"/>
    <n v="34.213965756764125"/>
    <n v="2.2095097528010244"/>
    <n v="14589.050535622449"/>
    <m/>
    <m/>
  </r>
  <r>
    <n v="5991"/>
    <x v="2"/>
    <x v="1"/>
    <x v="6"/>
    <s v="62-304.520 (5), F.A.C."/>
    <x v="4"/>
    <x v="6"/>
    <x v="4"/>
    <x v="50"/>
    <s v="Wetland Forested Mixed"/>
    <n v="6300"/>
    <x v="1"/>
    <s v="Brevard County"/>
    <x v="0"/>
    <x v="1"/>
    <m/>
    <m/>
    <n v="0"/>
    <n v="1"/>
    <n v="2268"/>
    <n v="683.17790005034601"/>
    <n v="3293.2201044231474"/>
    <n v="308.00041966104425"/>
    <n v="1211464.9905938387"/>
    <n v="3293.2201044231474"/>
    <n v="308.00014737529716"/>
    <n v="1211464.9905938387"/>
    <m/>
    <m/>
  </r>
  <r>
    <n v="5992"/>
    <x v="2"/>
    <x v="1"/>
    <x v="6"/>
    <s v="62-304.520 (5), F.A.C."/>
    <x v="4"/>
    <x v="6"/>
    <x v="4"/>
    <x v="50"/>
    <s v="Wetland Forested Mixed"/>
    <n v="6300"/>
    <x v="1"/>
    <s v="City of Cocoa        Brevard County"/>
    <x v="39"/>
    <x v="1"/>
    <m/>
    <m/>
    <n v="0"/>
    <n v="1"/>
    <n v="30"/>
    <n v="6.7804709021724925"/>
    <n v="51.395883447678848"/>
    <n v="5.6489631002499987"/>
    <n v="20951.65305903192"/>
    <n v="51.395883447678848"/>
    <n v="5.6489581063212739"/>
    <n v="20951.65305903192"/>
    <m/>
    <m/>
  </r>
  <r>
    <n v="5993"/>
    <x v="2"/>
    <x v="1"/>
    <x v="6"/>
    <s v="62-304.520 (5), F.A.C."/>
    <x v="4"/>
    <x v="6"/>
    <x v="4"/>
    <x v="50"/>
    <s v="Wetland Forested Mixed"/>
    <n v="6300"/>
    <x v="1"/>
    <s v="City of Titusville                              Brevard County"/>
    <x v="38"/>
    <x v="1"/>
    <m/>
    <m/>
    <n v="0"/>
    <n v="1"/>
    <n v="71"/>
    <n v="16.180180966717845"/>
    <n v="115.98559675231901"/>
    <n v="12.342537881675629"/>
    <n v="46152.224962880471"/>
    <n v="115.98559675231901"/>
    <n v="12.342526970336092"/>
    <n v="46152.224962880471"/>
    <m/>
    <m/>
  </r>
  <r>
    <n v="5994"/>
    <x v="2"/>
    <x v="1"/>
    <x v="6"/>
    <s v="62-304.520 (5), F.A.C."/>
    <x v="4"/>
    <x v="6"/>
    <x v="4"/>
    <x v="50"/>
    <s v="Wetland Forested Mixed"/>
    <n v="6300"/>
    <x v="1"/>
    <s v="Kennedy Space Center                                   Brevard County"/>
    <x v="1"/>
    <x v="1"/>
    <m/>
    <m/>
    <n v="0"/>
    <n v="1"/>
    <n v="887"/>
    <n v="310.59853481020281"/>
    <n v="1221.3225167404464"/>
    <n v="91.863514223240614"/>
    <n v="409477.49205913319"/>
    <n v="1221.3225167404464"/>
    <n v="91.863433011904462"/>
    <n v="409477.49205913319"/>
    <m/>
    <m/>
  </r>
  <r>
    <n v="5995"/>
    <x v="2"/>
    <x v="1"/>
    <x v="6"/>
    <s v="62-304.520 (5), F.A.C."/>
    <x v="4"/>
    <x v="6"/>
    <x v="4"/>
    <x v="51"/>
    <s v="Freshwater marshes"/>
    <n v="6410"/>
    <x v="1"/>
    <s v="Brevard County"/>
    <x v="0"/>
    <x v="1"/>
    <m/>
    <m/>
    <n v="0"/>
    <n v="1"/>
    <n v="644"/>
    <n v="129.23100899792161"/>
    <n v="578.80431764290302"/>
    <n v="50.232042331094924"/>
    <n v="214702.44070474981"/>
    <n v="578.80431764290302"/>
    <n v="50.231997923787937"/>
    <n v="214702.44070474981"/>
    <m/>
    <m/>
  </r>
  <r>
    <n v="5996"/>
    <x v="2"/>
    <x v="1"/>
    <x v="6"/>
    <s v="62-304.520 (5), F.A.C."/>
    <x v="4"/>
    <x v="6"/>
    <x v="4"/>
    <x v="51"/>
    <s v="Freshwater marshes"/>
    <n v="6410"/>
    <x v="1"/>
    <s v="City of Cocoa        Brevard County"/>
    <x v="39"/>
    <x v="1"/>
    <m/>
    <m/>
    <n v="0"/>
    <n v="1"/>
    <n v="174"/>
    <n v="56.358076223698838"/>
    <n v="400.98542225728437"/>
    <n v="42.545430285386047"/>
    <n v="169349.27518631448"/>
    <n v="400.98542225728437"/>
    <n v="42.545392673377833"/>
    <n v="169349.27518631448"/>
    <m/>
    <m/>
  </r>
  <r>
    <n v="5997"/>
    <x v="2"/>
    <x v="1"/>
    <x v="6"/>
    <s v="62-304.520 (5), F.A.C."/>
    <x v="4"/>
    <x v="6"/>
    <x v="4"/>
    <x v="51"/>
    <s v="Freshwater marshes"/>
    <n v="6410"/>
    <x v="1"/>
    <s v="Kennedy Space Center                                   Brevard County"/>
    <x v="1"/>
    <x v="1"/>
    <m/>
    <m/>
    <n v="0"/>
    <n v="1"/>
    <n v="468"/>
    <n v="146.33422100110766"/>
    <n v="547.96710134342345"/>
    <n v="37.461650185143"/>
    <n v="171388.04330728151"/>
    <n v="547.96710134342345"/>
    <n v="37.461617067417315"/>
    <n v="171388.04330728151"/>
    <m/>
    <m/>
  </r>
  <r>
    <n v="5998"/>
    <x v="2"/>
    <x v="1"/>
    <x v="6"/>
    <s v="62-304.520 (5), F.A.C."/>
    <x v="4"/>
    <x v="6"/>
    <x v="4"/>
    <x v="138"/>
    <s v="Cattail marsh"/>
    <n v="6412"/>
    <x v="1"/>
    <s v="Brevard County"/>
    <x v="0"/>
    <x v="1"/>
    <m/>
    <m/>
    <n v="0"/>
    <n v="1"/>
    <n v="7"/>
    <n v="0.52831421971845083"/>
    <n v="2.6512090172040397"/>
    <n v="0.88986418734023165"/>
    <n v="1377.6087569978079"/>
    <n v="2.6512090172040397"/>
    <n v="0.88986340066164238"/>
    <n v="1377.6087569978079"/>
    <m/>
    <m/>
  </r>
  <r>
    <n v="5999"/>
    <x v="2"/>
    <x v="1"/>
    <x v="6"/>
    <s v="62-304.520 (5), F.A.C."/>
    <x v="4"/>
    <x v="6"/>
    <x v="4"/>
    <x v="52"/>
    <s v="Saltwater marshes"/>
    <n v="6420"/>
    <x v="1"/>
    <s v="Brevard County"/>
    <x v="0"/>
    <x v="1"/>
    <m/>
    <m/>
    <n v="0"/>
    <n v="1"/>
    <n v="1848"/>
    <n v="662.54145819800226"/>
    <n v="3179.436860795628"/>
    <n v="271.63679442024227"/>
    <n v="1159340.2948898531"/>
    <n v="3179.436860795628"/>
    <n v="271.63655428151907"/>
    <n v="1159340.2948898531"/>
    <m/>
    <m/>
  </r>
  <r>
    <n v="6000"/>
    <x v="2"/>
    <x v="1"/>
    <x v="6"/>
    <s v="62-304.520 (5), F.A.C."/>
    <x v="4"/>
    <x v="6"/>
    <x v="4"/>
    <x v="52"/>
    <s v="Saltwater marshes"/>
    <n v="6420"/>
    <x v="1"/>
    <s v="Kennedy Space Center                                   Brevard County"/>
    <x v="1"/>
    <x v="1"/>
    <m/>
    <m/>
    <n v="0"/>
    <n v="1"/>
    <n v="1007"/>
    <n v="317.95692566130316"/>
    <n v="1545.0849512719665"/>
    <n v="132.27662641451835"/>
    <n v="596170.13332851045"/>
    <n v="1545.0849512719665"/>
    <n v="132.27650947623567"/>
    <n v="596170.13332851045"/>
    <m/>
    <m/>
  </r>
  <r>
    <n v="6001"/>
    <x v="2"/>
    <x v="1"/>
    <x v="6"/>
    <s v="62-304.520 (5), F.A.C."/>
    <x v="4"/>
    <x v="6"/>
    <x v="4"/>
    <x v="166"/>
    <s v="High salt marsh"/>
    <n v="6424"/>
    <x v="1"/>
    <s v="Brevard County"/>
    <x v="0"/>
    <x v="1"/>
    <m/>
    <m/>
    <n v="0"/>
    <n v="1"/>
    <n v="133"/>
    <n v="29.291464020087073"/>
    <n v="110.52961104987422"/>
    <n v="17.259040721057264"/>
    <n v="36637.80568006722"/>
    <n v="110.52961104987422"/>
    <n v="17.259025463315687"/>
    <n v="36637.80568006722"/>
    <m/>
    <m/>
  </r>
  <r>
    <n v="6002"/>
    <x v="2"/>
    <x v="1"/>
    <x v="6"/>
    <s v="62-304.520 (5), F.A.C."/>
    <x v="4"/>
    <x v="6"/>
    <x v="4"/>
    <x v="53"/>
    <s v="Wet prairies"/>
    <n v="6430"/>
    <x v="1"/>
    <s v="Brevard County"/>
    <x v="0"/>
    <x v="1"/>
    <m/>
    <m/>
    <n v="0"/>
    <n v="1"/>
    <n v="405"/>
    <n v="120.44587531124861"/>
    <n v="414.33451206742814"/>
    <n v="30.179212220739714"/>
    <n v="207128.34161026072"/>
    <n v="414.33451206742814"/>
    <n v="30.179185541005374"/>
    <n v="207128.34161026072"/>
    <m/>
    <m/>
  </r>
  <r>
    <n v="6003"/>
    <x v="2"/>
    <x v="1"/>
    <x v="6"/>
    <s v="62-304.520 (5), F.A.C."/>
    <x v="4"/>
    <x v="6"/>
    <x v="4"/>
    <x v="53"/>
    <s v="Wet prairies"/>
    <n v="6430"/>
    <x v="1"/>
    <s v="City of Titusville                              Brevard County"/>
    <x v="38"/>
    <x v="1"/>
    <m/>
    <m/>
    <n v="0"/>
    <n v="1"/>
    <n v="6"/>
    <n v="0.6875084206316382"/>
    <n v="2.6609735520768472"/>
    <n v="0.33983896950506487"/>
    <n v="1345.6152464462132"/>
    <n v="2.6609735520768472"/>
    <n v="0.33983866907265581"/>
    <n v="1345.6152464462132"/>
    <m/>
    <m/>
  </r>
  <r>
    <n v="6004"/>
    <x v="2"/>
    <x v="1"/>
    <x v="6"/>
    <s v="62-304.520 (5), F.A.C."/>
    <x v="4"/>
    <x v="6"/>
    <x v="4"/>
    <x v="53"/>
    <s v="Wet prairies"/>
    <n v="6430"/>
    <x v="1"/>
    <s v="Kennedy Space Center                                   Brevard County"/>
    <x v="1"/>
    <x v="1"/>
    <m/>
    <m/>
    <n v="0"/>
    <n v="1"/>
    <n v="65"/>
    <n v="10.144647294983489"/>
    <n v="32.334736125593174"/>
    <n v="2.0938753934717442"/>
    <n v="15415.404771408414"/>
    <n v="32.334736125593174"/>
    <n v="2.0938735423949568"/>
    <n v="15415.404771408414"/>
    <m/>
    <m/>
  </r>
  <r>
    <n v="6005"/>
    <x v="2"/>
    <x v="1"/>
    <x v="6"/>
    <s v="62-304.520 (5), F.A.C."/>
    <x v="4"/>
    <x v="6"/>
    <x v="4"/>
    <x v="54"/>
    <s v="Emergent aquatic vegetation"/>
    <n v="6440"/>
    <x v="1"/>
    <s v="Brevard County"/>
    <x v="0"/>
    <x v="1"/>
    <m/>
    <m/>
    <n v="0"/>
    <n v="1"/>
    <n v="42"/>
    <n v="5.6007700413993717"/>
    <n v="35.086821615312076"/>
    <n v="4.6947515882106083"/>
    <n v="13700.42477539426"/>
    <n v="35.086821615312076"/>
    <n v="4.6947474378463037"/>
    <n v="13700.42477539426"/>
    <m/>
    <m/>
  </r>
  <r>
    <n v="6006"/>
    <x v="2"/>
    <x v="1"/>
    <x v="6"/>
    <s v="62-304.520 (5), F.A.C."/>
    <x v="4"/>
    <x v="6"/>
    <x v="4"/>
    <x v="54"/>
    <s v="Emergent aquatic vegetation"/>
    <n v="6440"/>
    <x v="1"/>
    <s v="City of Cocoa        Brevard County"/>
    <x v="39"/>
    <x v="1"/>
    <m/>
    <m/>
    <n v="0"/>
    <n v="1"/>
    <n v="63"/>
    <n v="15.784759417685702"/>
    <n v="114.29693070560515"/>
    <n v="12.378283465343358"/>
    <n v="48764.461053444938"/>
    <n v="114.29693070560515"/>
    <n v="12.378272522403176"/>
    <n v="48764.461053444938"/>
    <m/>
    <m/>
  </r>
  <r>
    <n v="6007"/>
    <x v="2"/>
    <x v="1"/>
    <x v="6"/>
    <s v="62-304.520 (5), F.A.C."/>
    <x v="4"/>
    <x v="6"/>
    <x v="4"/>
    <x v="55"/>
    <s v="Mixed scrub-shrub wetland"/>
    <n v="6460"/>
    <x v="1"/>
    <s v="Brevard County"/>
    <x v="0"/>
    <x v="1"/>
    <m/>
    <m/>
    <n v="0"/>
    <n v="1"/>
    <n v="2045"/>
    <n v="570.6863319655655"/>
    <n v="2678.1605156447185"/>
    <n v="232.65006298310792"/>
    <n v="972999.44624653994"/>
    <n v="2678.1605156447185"/>
    <n v="232.64985731034815"/>
    <n v="972999.44624653994"/>
    <m/>
    <m/>
  </r>
  <r>
    <n v="6008"/>
    <x v="2"/>
    <x v="1"/>
    <x v="6"/>
    <s v="62-304.520 (5), F.A.C."/>
    <x v="4"/>
    <x v="6"/>
    <x v="4"/>
    <x v="55"/>
    <s v="Mixed scrub-shrub wetland"/>
    <n v="6460"/>
    <x v="1"/>
    <s v="City of Cocoa        Brevard County"/>
    <x v="39"/>
    <x v="1"/>
    <m/>
    <m/>
    <n v="0"/>
    <n v="1"/>
    <n v="160"/>
    <n v="56.702803959166303"/>
    <n v="367.27184608600686"/>
    <n v="43.273461122668202"/>
    <n v="167219.10243575781"/>
    <n v="367.27184608600686"/>
    <n v="43.273422867049121"/>
    <n v="167219.10243575781"/>
    <m/>
    <m/>
  </r>
  <r>
    <n v="6009"/>
    <x v="2"/>
    <x v="1"/>
    <x v="6"/>
    <s v="62-304.520 (5), F.A.C."/>
    <x v="4"/>
    <x v="6"/>
    <x v="4"/>
    <x v="55"/>
    <s v="Mixed scrub-shrub wetland"/>
    <n v="6460"/>
    <x v="1"/>
    <s v="City of Titusville                              Brevard County"/>
    <x v="38"/>
    <x v="1"/>
    <m/>
    <m/>
    <n v="0"/>
    <n v="1"/>
    <n v="40"/>
    <n v="11.415022909007963"/>
    <n v="76.738024780846274"/>
    <n v="7.7435182051983151"/>
    <n v="30765.762091565437"/>
    <n v="76.738024780846274"/>
    <n v="7.7435113595919143"/>
    <n v="30765.762091565437"/>
    <m/>
    <m/>
  </r>
  <r>
    <n v="6010"/>
    <x v="2"/>
    <x v="1"/>
    <x v="6"/>
    <s v="62-304.520 (5), F.A.C."/>
    <x v="4"/>
    <x v="6"/>
    <x v="4"/>
    <x v="55"/>
    <s v="Mixed scrub-shrub wetland"/>
    <n v="6460"/>
    <x v="1"/>
    <s v="Kennedy Space Center                                   Brevard County"/>
    <x v="1"/>
    <x v="1"/>
    <m/>
    <m/>
    <n v="0"/>
    <n v="1"/>
    <n v="2522"/>
    <n v="886.00058842633348"/>
    <n v="3379.8322714371443"/>
    <n v="234.62745379777033"/>
    <n v="1054692.3547459859"/>
    <n v="3379.8322714371443"/>
    <n v="234.62724637691014"/>
    <n v="1054692.3547459859"/>
    <m/>
    <m/>
  </r>
  <r>
    <n v="6011"/>
    <x v="2"/>
    <x v="1"/>
    <x v="6"/>
    <s v="62-304.520 (5), F.A.C."/>
    <x v="4"/>
    <x v="6"/>
    <x v="4"/>
    <x v="56"/>
    <s v="Non-vegetated Wetland"/>
    <n v="6500"/>
    <x v="1"/>
    <s v="Brevard County"/>
    <x v="0"/>
    <x v="1"/>
    <m/>
    <m/>
    <n v="0"/>
    <n v="1"/>
    <n v="173"/>
    <n v="37.166199714184557"/>
    <n v="189.12841561309909"/>
    <n v="16.265115373278629"/>
    <n v="68418.255680213173"/>
    <n v="189.12841561309909"/>
    <n v="16.265100994210229"/>
    <n v="68418.255680213173"/>
    <m/>
    <m/>
  </r>
  <r>
    <n v="6012"/>
    <x v="2"/>
    <x v="1"/>
    <x v="7"/>
    <s v="62-304.520 (6), F.A.C."/>
    <x v="4"/>
    <x v="3"/>
    <x v="0"/>
    <x v="0"/>
    <s v="Improved Pasture"/>
    <n v="2110"/>
    <x v="0"/>
    <s v="Brevard County"/>
    <x v="0"/>
    <x v="0"/>
    <m/>
    <m/>
    <n v="0"/>
    <n v="1"/>
    <n v="138"/>
    <n v="49.682816015884576"/>
    <n v="350.14247092256107"/>
    <n v="54.352275548879561"/>
    <n v="160188.5366921126"/>
    <n v="350.14247092256107"/>
    <n v="54.352227499107393"/>
    <n v="160188.5366921126"/>
    <n v="350.14247092256107"/>
    <n v="54.352227499107393"/>
  </r>
  <r>
    <n v="6013"/>
    <x v="2"/>
    <x v="1"/>
    <x v="7"/>
    <s v="62-304.520 (6), F.A.C."/>
    <x v="4"/>
    <x v="3"/>
    <x v="0"/>
    <x v="0"/>
    <s v="Improved Pasture"/>
    <n v="2110"/>
    <x v="0"/>
    <s v="City of Rockledge                         Brevard County"/>
    <x v="40"/>
    <x v="0"/>
    <m/>
    <m/>
    <n v="0"/>
    <n v="1"/>
    <n v="11"/>
    <n v="0.78377323230788543"/>
    <n v="6.9044285334201323"/>
    <n v="1.0242958124004866"/>
    <n v="2914.6762178656404"/>
    <n v="6.9044285334201323"/>
    <n v="1.0242949068785054"/>
    <n v="2914.6762178656404"/>
    <n v="6.9044285334201323"/>
    <n v="1.0242949068785054"/>
  </r>
  <r>
    <n v="6014"/>
    <x v="2"/>
    <x v="1"/>
    <x v="7"/>
    <s v="62-304.520 (6), F.A.C."/>
    <x v="4"/>
    <x v="3"/>
    <x v="0"/>
    <x v="115"/>
    <s v="Unimproved Pastures"/>
    <n v="2120"/>
    <x v="0"/>
    <s v="Brevard County"/>
    <x v="0"/>
    <x v="0"/>
    <m/>
    <m/>
    <n v="0"/>
    <n v="1"/>
    <n v="13"/>
    <n v="2.3070564126321136"/>
    <n v="18.709814247658638"/>
    <n v="2.8530471842566598"/>
    <n v="6739.5873432327271"/>
    <n v="18.709814247658638"/>
    <n v="2.8530446620390375"/>
    <n v="6739.5873432327271"/>
    <n v="18.709814247658638"/>
    <n v="2.8530446620390375"/>
  </r>
  <r>
    <n v="6015"/>
    <x v="2"/>
    <x v="1"/>
    <x v="7"/>
    <s v="62-304.520 (6), F.A.C."/>
    <x v="4"/>
    <x v="3"/>
    <x v="0"/>
    <x v="87"/>
    <s v="Tree Crops"/>
    <n v="2200"/>
    <x v="0"/>
    <s v="Brevard County"/>
    <x v="0"/>
    <x v="0"/>
    <m/>
    <m/>
    <n v="0"/>
    <n v="1"/>
    <n v="20"/>
    <n v="4.1095802929899703"/>
    <n v="26.038204939609606"/>
    <n v="3.5782385861267136"/>
    <n v="12606.277103558679"/>
    <n v="26.038204939609606"/>
    <n v="3.5782354228083961"/>
    <n v="12606.277103558679"/>
    <n v="26.038204939609606"/>
    <n v="3.5782354228083961"/>
  </r>
  <r>
    <n v="6016"/>
    <x v="2"/>
    <x v="1"/>
    <x v="7"/>
    <s v="62-304.520 (6), F.A.C."/>
    <x v="4"/>
    <x v="3"/>
    <x v="0"/>
    <x v="2"/>
    <s v="Citrus groves"/>
    <n v="2210"/>
    <x v="0"/>
    <s v="Brevard County"/>
    <x v="0"/>
    <x v="0"/>
    <m/>
    <m/>
    <n v="0"/>
    <n v="1"/>
    <n v="70"/>
    <n v="12.4515669238881"/>
    <n v="86.867888514398174"/>
    <n v="12.307664808189115"/>
    <n v="41465.912776414756"/>
    <n v="86.867888514398174"/>
    <n v="12.307653927678889"/>
    <n v="41465.912776414756"/>
    <n v="86.867888514398174"/>
    <n v="12.307653927678889"/>
  </r>
  <r>
    <n v="6017"/>
    <x v="2"/>
    <x v="1"/>
    <x v="7"/>
    <s v="62-304.520 (6), F.A.C."/>
    <x v="4"/>
    <x v="3"/>
    <x v="0"/>
    <x v="2"/>
    <s v="Citrus groves"/>
    <n v="2210"/>
    <x v="0"/>
    <s v="City of Rockledge                         Brevard County"/>
    <x v="40"/>
    <x v="0"/>
    <m/>
    <m/>
    <n v="0"/>
    <n v="1"/>
    <n v="15"/>
    <n v="4.3052558376462553"/>
    <n v="30.099951684727952"/>
    <n v="4.550013369234569"/>
    <n v="14678.589126371226"/>
    <n v="30.099951684727952"/>
    <n v="4.5500093468251395"/>
    <n v="14678.589126371226"/>
    <n v="30.099951684727952"/>
    <n v="4.5500093468251395"/>
  </r>
  <r>
    <n v="6018"/>
    <x v="2"/>
    <x v="1"/>
    <x v="7"/>
    <s v="62-304.520 (6), F.A.C."/>
    <x v="4"/>
    <x v="3"/>
    <x v="0"/>
    <x v="117"/>
    <s v="Nurseries and Vineyards"/>
    <n v="2400"/>
    <x v="0"/>
    <s v="Brevard County"/>
    <x v="0"/>
    <x v="0"/>
    <m/>
    <m/>
    <n v="0"/>
    <n v="1"/>
    <n v="29"/>
    <n v="4.818040839226474"/>
    <n v="29.77241118127198"/>
    <n v="6.8798413556931717"/>
    <n v="13850.603776245269"/>
    <n v="29.77241118127198"/>
    <n v="6.879835273614618"/>
    <n v="13850.603776245269"/>
    <n v="29.77241118127198"/>
    <n v="6.879835273614618"/>
  </r>
  <r>
    <n v="6019"/>
    <x v="2"/>
    <x v="1"/>
    <x v="7"/>
    <s v="62-304.520 (6), F.A.C."/>
    <x v="4"/>
    <x v="3"/>
    <x v="0"/>
    <x v="61"/>
    <s v="Tree nurseries"/>
    <n v="2410"/>
    <x v="0"/>
    <s v="Brevard County"/>
    <x v="0"/>
    <x v="0"/>
    <m/>
    <m/>
    <n v="0"/>
    <n v="1"/>
    <n v="61"/>
    <n v="16.329793896086205"/>
    <n v="123.24779539782129"/>
    <n v="18.478540173642966"/>
    <n v="52052.793847357811"/>
    <n v="123.24779539782129"/>
    <n v="18.478523837810922"/>
    <n v="52052.793847357811"/>
    <n v="123.24779539782129"/>
    <n v="18.478523837810922"/>
  </r>
  <r>
    <n v="6020"/>
    <x v="2"/>
    <x v="1"/>
    <x v="7"/>
    <s v="62-304.520 (6), F.A.C."/>
    <x v="4"/>
    <x v="3"/>
    <x v="0"/>
    <x v="119"/>
    <s v="Ornamentals"/>
    <n v="2430"/>
    <x v="0"/>
    <s v="Brevard County"/>
    <x v="0"/>
    <x v="0"/>
    <m/>
    <m/>
    <n v="0"/>
    <n v="1"/>
    <n v="18"/>
    <n v="2.6566246712964481"/>
    <n v="24.592343160101468"/>
    <n v="3.690102869230119"/>
    <n v="9256.8647334991856"/>
    <n v="24.592343160101468"/>
    <n v="3.6900996070189178"/>
    <n v="9256.8647334991856"/>
    <n v="24.592343160101468"/>
    <n v="3.6900996070189178"/>
  </r>
  <r>
    <n v="6021"/>
    <x v="2"/>
    <x v="1"/>
    <x v="7"/>
    <s v="62-304.520 (6), F.A.C."/>
    <x v="4"/>
    <x v="3"/>
    <x v="0"/>
    <x v="119"/>
    <s v="Ornamentals"/>
    <n v="2430"/>
    <x v="0"/>
    <s v="City of Rockledge                         Brevard County"/>
    <x v="40"/>
    <x v="0"/>
    <m/>
    <m/>
    <n v="0"/>
    <n v="1"/>
    <n v="50"/>
    <n v="11.409149688360083"/>
    <n v="98.091000707293119"/>
    <n v="14.713261019805234"/>
    <n v="40028.459433377793"/>
    <n v="98.091000707293119"/>
    <n v="14.713248012643486"/>
    <n v="40028.459433377793"/>
    <n v="98.091000707293119"/>
    <n v="14.713248012643486"/>
  </r>
  <r>
    <n v="6022"/>
    <x v="2"/>
    <x v="1"/>
    <x v="7"/>
    <s v="62-304.520 (6), F.A.C."/>
    <x v="4"/>
    <x v="3"/>
    <x v="0"/>
    <x v="4"/>
    <s v="Mixed Rangeland"/>
    <n v="3300"/>
    <x v="0"/>
    <s v="Brevard County"/>
    <x v="0"/>
    <x v="0"/>
    <m/>
    <m/>
    <n v="0"/>
    <n v="1"/>
    <n v="399"/>
    <n v="94.631072092777345"/>
    <n v="569.75026903368394"/>
    <n v="73.442030973119302"/>
    <n v="277805.77915551962"/>
    <n v="569.75026903368394"/>
    <n v="73.441966047174276"/>
    <n v="277805.77915551962"/>
    <n v="569.75026903368394"/>
    <n v="73.441966047174276"/>
  </r>
  <r>
    <n v="6023"/>
    <x v="2"/>
    <x v="1"/>
    <x v="7"/>
    <s v="62-304.520 (6), F.A.C."/>
    <x v="4"/>
    <x v="3"/>
    <x v="0"/>
    <x v="4"/>
    <s v="Mixed Rangeland"/>
    <n v="3300"/>
    <x v="0"/>
    <s v="City of Melbourne                  Brevard County"/>
    <x v="11"/>
    <x v="0"/>
    <m/>
    <m/>
    <n v="0"/>
    <n v="1"/>
    <n v="63"/>
    <n v="13.457835209201352"/>
    <n v="76.445628482460947"/>
    <n v="10.361681930834479"/>
    <n v="38608.114416175427"/>
    <n v="76.445628482460947"/>
    <n v="10.361672770657645"/>
    <n v="38608.114416175427"/>
    <n v="76.445628482460947"/>
    <n v="10.361672770657645"/>
  </r>
  <r>
    <n v="6024"/>
    <x v="2"/>
    <x v="1"/>
    <x v="7"/>
    <s v="62-304.520 (6), F.A.C."/>
    <x v="4"/>
    <x v="3"/>
    <x v="0"/>
    <x v="4"/>
    <s v="Mixed Rangeland"/>
    <n v="3300"/>
    <x v="0"/>
    <s v="City of Rockledge                         Brevard County"/>
    <x v="40"/>
    <x v="0"/>
    <m/>
    <m/>
    <n v="0"/>
    <n v="1"/>
    <n v="150"/>
    <n v="38.210698006008599"/>
    <n v="281.98459210155835"/>
    <n v="35.466511271396143"/>
    <n v="130240.03660970146"/>
    <n v="281.98459210155835"/>
    <n v="35.466479917459836"/>
    <n v="130240.03660970146"/>
    <n v="281.98459210155835"/>
    <n v="35.466479917459836"/>
  </r>
  <r>
    <n v="6025"/>
    <x v="2"/>
    <x v="1"/>
    <x v="7"/>
    <s v="62-304.520 (6), F.A.C."/>
    <x v="4"/>
    <x v="3"/>
    <x v="1"/>
    <x v="5"/>
    <s v="Residential, Low Density-Less than two dwelling units/acre"/>
    <n v="1100"/>
    <x v="0"/>
    <s v="Brevard County"/>
    <x v="0"/>
    <x v="1"/>
    <m/>
    <m/>
    <n v="0"/>
    <n v="1"/>
    <n v="1841"/>
    <n v="231.84738557387013"/>
    <n v="1776.5885911306148"/>
    <n v="253.32016791863154"/>
    <n v="818612.15283169318"/>
    <n v="1776.5885911306148"/>
    <n v="253.31994397260107"/>
    <n v="818612.15283169318"/>
    <n v="1776.5885911306148"/>
    <n v="253.31994397260107"/>
  </r>
  <r>
    <n v="6026"/>
    <x v="2"/>
    <x v="1"/>
    <x v="7"/>
    <s v="62-304.520 (6), F.A.C."/>
    <x v="4"/>
    <x v="3"/>
    <x v="1"/>
    <x v="6"/>
    <s v="Residential, Rural &lt; or = 0.5 dwelling units/acre"/>
    <n v="1180"/>
    <x v="0"/>
    <s v="Brevard County"/>
    <x v="0"/>
    <x v="1"/>
    <m/>
    <m/>
    <n v="0"/>
    <n v="1"/>
    <n v="70"/>
    <n v="13.35908354379908"/>
    <n v="96.553373768681425"/>
    <n v="13.596362342496098"/>
    <n v="47080.649481909117"/>
    <n v="96.553373768681425"/>
    <n v="13.596350322721278"/>
    <n v="47080.649481909117"/>
    <n v="96.553373768681425"/>
    <n v="13.596350322721278"/>
  </r>
  <r>
    <n v="6027"/>
    <x v="2"/>
    <x v="1"/>
    <x v="7"/>
    <s v="62-304.520 (6), F.A.C."/>
    <x v="4"/>
    <x v="3"/>
    <x v="1"/>
    <x v="7"/>
    <s v="Low Density Under Construction"/>
    <n v="1190"/>
    <x v="0"/>
    <s v="Brevard County"/>
    <x v="0"/>
    <x v="1"/>
    <m/>
    <m/>
    <n v="0"/>
    <n v="1"/>
    <n v="70"/>
    <n v="20.847821772150905"/>
    <n v="151.50453182372442"/>
    <n v="20.736577745586864"/>
    <n v="75460.693904788714"/>
    <n v="151.50453182372442"/>
    <n v="20.736559413551536"/>
    <n v="75460.693904788714"/>
    <n v="151.50453182372442"/>
    <n v="20.736559413551536"/>
  </r>
  <r>
    <n v="6028"/>
    <x v="2"/>
    <x v="1"/>
    <x v="7"/>
    <s v="62-304.520 (6), F.A.C."/>
    <x v="4"/>
    <x v="3"/>
    <x v="1"/>
    <x v="8"/>
    <s v="Residential, Medium Density-Two-five dwellingunits per acre"/>
    <n v="1200"/>
    <x v="0"/>
    <s v="Brevard County"/>
    <x v="0"/>
    <x v="1"/>
    <m/>
    <m/>
    <n v="0"/>
    <n v="1"/>
    <n v="6517"/>
    <n v="852.44030824087372"/>
    <n v="6857.6626518425119"/>
    <n v="998.4726578383179"/>
    <n v="3112082.4608386597"/>
    <n v="6857.6626518425119"/>
    <n v="998.47177514512339"/>
    <n v="3112082.4608386597"/>
    <n v="6857.6626518425119"/>
    <n v="998.47177514512339"/>
  </r>
  <r>
    <n v="6029"/>
    <x v="2"/>
    <x v="1"/>
    <x v="7"/>
    <s v="62-304.520 (6), F.A.C."/>
    <x v="4"/>
    <x v="3"/>
    <x v="1"/>
    <x v="9"/>
    <s v="Fixed Single Family Units"/>
    <n v="1210"/>
    <x v="0"/>
    <s v="Brevard County"/>
    <x v="0"/>
    <x v="1"/>
    <m/>
    <m/>
    <n v="0"/>
    <n v="1"/>
    <n v="32669"/>
    <n v="3380.4752052812451"/>
    <n v="27691.053211976548"/>
    <n v="4047.1701813880613"/>
    <n v="12348079.055221245"/>
    <n v="27691.053211976548"/>
    <n v="4047.1666035138633"/>
    <n v="12348079.055221245"/>
    <n v="27691.053211976548"/>
    <n v="4047.1666035138633"/>
  </r>
  <r>
    <n v="6030"/>
    <x v="2"/>
    <x v="1"/>
    <x v="7"/>
    <s v="62-304.520 (6), F.A.C."/>
    <x v="4"/>
    <x v="3"/>
    <x v="1"/>
    <x v="88"/>
    <s v="Medium Density Under Construction"/>
    <n v="1290"/>
    <x v="0"/>
    <s v="Brevard County"/>
    <x v="0"/>
    <x v="1"/>
    <m/>
    <m/>
    <n v="0"/>
    <n v="1"/>
    <n v="94"/>
    <n v="16.186721888238086"/>
    <n v="117.72641222529602"/>
    <n v="16.725403303201837"/>
    <n v="60679.357848415217"/>
    <n v="117.72641222529602"/>
    <n v="16.725388517218914"/>
    <n v="60679.357848415217"/>
    <n v="117.72641222529602"/>
    <n v="16.725388517218914"/>
  </r>
  <r>
    <n v="6031"/>
    <x v="2"/>
    <x v="1"/>
    <x v="7"/>
    <s v="62-304.520 (6), F.A.C."/>
    <x v="4"/>
    <x v="3"/>
    <x v="1"/>
    <x v="62"/>
    <s v="Residential, High Density"/>
    <n v="1300"/>
    <x v="0"/>
    <s v="Brevard County"/>
    <x v="0"/>
    <x v="1"/>
    <m/>
    <m/>
    <n v="0"/>
    <n v="1"/>
    <n v="3877"/>
    <n v="538.30643396805897"/>
    <n v="4791.010773195324"/>
    <n v="831.39535562822459"/>
    <n v="2017921.3971392571"/>
    <n v="4791.010773195324"/>
    <n v="831.39462063862084"/>
    <n v="2017921.3971392571"/>
    <n v="4791.010773195324"/>
    <n v="831.39462063862084"/>
  </r>
  <r>
    <n v="6032"/>
    <x v="2"/>
    <x v="1"/>
    <x v="7"/>
    <s v="62-304.520 (6), F.A.C."/>
    <x v="4"/>
    <x v="3"/>
    <x v="1"/>
    <x v="80"/>
    <s v="Fixed Single Family Units"/>
    <n v="1310"/>
    <x v="0"/>
    <s v="Brevard County"/>
    <x v="0"/>
    <x v="1"/>
    <m/>
    <m/>
    <n v="0"/>
    <n v="1"/>
    <n v="7"/>
    <n v="0.39426546311385346"/>
    <n v="3.9322332022586863"/>
    <n v="0.63632875763730579"/>
    <n v="1512.3589010666142"/>
    <n v="3.9322332022586863"/>
    <n v="0.63632819509504834"/>
    <n v="1512.3589010666142"/>
    <n v="3.9322332022586863"/>
    <n v="0.63632819509504834"/>
  </r>
  <r>
    <n v="6033"/>
    <x v="2"/>
    <x v="1"/>
    <x v="7"/>
    <s v="62-304.520 (6), F.A.C."/>
    <x v="4"/>
    <x v="3"/>
    <x v="1"/>
    <x v="63"/>
    <s v="Mobile Home Units"/>
    <n v="1320"/>
    <x v="0"/>
    <s v="Brevard County"/>
    <x v="0"/>
    <x v="1"/>
    <m/>
    <m/>
    <n v="0"/>
    <n v="1"/>
    <n v="201"/>
    <n v="60.754084665211984"/>
    <n v="647.23779719176343"/>
    <n v="120.73032298649255"/>
    <n v="230667.77853441163"/>
    <n v="647.23779719176343"/>
    <n v="120.7302162556436"/>
    <n v="230667.77853441163"/>
    <n v="647.23779719176343"/>
    <n v="120.7302162556436"/>
  </r>
  <r>
    <n v="6034"/>
    <x v="2"/>
    <x v="1"/>
    <x v="7"/>
    <s v="62-304.520 (6), F.A.C."/>
    <x v="4"/>
    <x v="3"/>
    <x v="1"/>
    <x v="10"/>
    <s v="Residential, High density; Multiple Dwelling Units, Low Rise &lt;Two stories or less&gt;"/>
    <n v="1330"/>
    <x v="0"/>
    <s v="Brevard County"/>
    <x v="0"/>
    <x v="1"/>
    <m/>
    <m/>
    <n v="0"/>
    <n v="1"/>
    <n v="3257"/>
    <n v="184.66117484375675"/>
    <n v="1625.3002103629492"/>
    <n v="283.25913723689916"/>
    <n v="689276.41816076252"/>
    <n v="1625.3002103629492"/>
    <n v="283.2588868235178"/>
    <n v="689276.41816076252"/>
    <n v="1625.3002103629492"/>
    <n v="283.2588868235178"/>
  </r>
  <r>
    <n v="6035"/>
    <x v="2"/>
    <x v="1"/>
    <x v="7"/>
    <s v="62-304.520 (6), F.A.C."/>
    <x v="4"/>
    <x v="3"/>
    <x v="1"/>
    <x v="81"/>
    <s v="Residential, High density; Multiple Dwelling Units, High Rise &lt;Three stories or more&gt;"/>
    <n v="1340"/>
    <x v="0"/>
    <s v="Brevard County"/>
    <x v="0"/>
    <x v="1"/>
    <m/>
    <m/>
    <n v="0"/>
    <n v="1"/>
    <n v="132"/>
    <n v="49.521170283414627"/>
    <n v="486.49693746170038"/>
    <n v="87.746613801793913"/>
    <n v="187430.22147693197"/>
    <n v="486.49693746170038"/>
    <n v="87.746536229976414"/>
    <n v="187430.22147693197"/>
    <n v="486.49693746170038"/>
    <n v="87.746536229976414"/>
  </r>
  <r>
    <n v="6036"/>
    <x v="2"/>
    <x v="1"/>
    <x v="7"/>
    <s v="62-304.520 (6), F.A.C."/>
    <x v="4"/>
    <x v="3"/>
    <x v="1"/>
    <x v="89"/>
    <s v="Residential, High density; Mixed Units &lt;Fixed and mobile Homes&gt;"/>
    <n v="1350"/>
    <x v="0"/>
    <s v="Brevard County"/>
    <x v="0"/>
    <x v="1"/>
    <m/>
    <m/>
    <n v="0"/>
    <n v="1"/>
    <n v="10"/>
    <n v="2.3695788537357272"/>
    <n v="23.260682316548625"/>
    <n v="3.8477072082263097"/>
    <n v="9106.4850439733946"/>
    <n v="23.260682316548625"/>
    <n v="3.8477038066860283"/>
    <n v="9106.4850439733946"/>
    <n v="23.260682316548625"/>
    <n v="3.8477038066860283"/>
  </r>
  <r>
    <n v="6037"/>
    <x v="2"/>
    <x v="1"/>
    <x v="7"/>
    <s v="62-304.520 (6), F.A.C."/>
    <x v="4"/>
    <x v="3"/>
    <x v="1"/>
    <x v="82"/>
    <s v="High Density Under Construction"/>
    <n v="1390"/>
    <x v="0"/>
    <s v="Brevard County"/>
    <x v="0"/>
    <x v="1"/>
    <m/>
    <m/>
    <n v="0"/>
    <n v="1"/>
    <n v="14"/>
    <n v="1.0211370042879966"/>
    <n v="4.6003892980056262"/>
    <n v="0.73159739254798495"/>
    <n v="3118.9653067841878"/>
    <n v="4.6003892980056262"/>
    <n v="0.73159674578411482"/>
    <n v="3118.9653067841878"/>
    <n v="4.6003892980056262"/>
    <n v="0.73159674578411482"/>
  </r>
  <r>
    <n v="6038"/>
    <x v="2"/>
    <x v="1"/>
    <x v="7"/>
    <s v="62-304.520 (6), F.A.C."/>
    <x v="4"/>
    <x v="3"/>
    <x v="1"/>
    <x v="11"/>
    <s v="Commercial and Services"/>
    <n v="1400"/>
    <x v="0"/>
    <s v="Brevard County"/>
    <x v="0"/>
    <x v="1"/>
    <m/>
    <m/>
    <n v="0"/>
    <n v="1"/>
    <n v="1212"/>
    <n v="144.78278238467854"/>
    <n v="1369.7224586166437"/>
    <n v="186.06179699514306"/>
    <n v="545692.92991189321"/>
    <n v="1369.7224586166437"/>
    <n v="186.06163250843326"/>
    <n v="545692.92991189321"/>
    <n v="1369.7224586166437"/>
    <n v="186.06163250843326"/>
  </r>
  <r>
    <n v="6039"/>
    <x v="2"/>
    <x v="1"/>
    <x v="7"/>
    <s v="62-304.520 (6), F.A.C."/>
    <x v="4"/>
    <x v="3"/>
    <x v="1"/>
    <x v="64"/>
    <s v="Retail Sales and Services"/>
    <n v="1410"/>
    <x v="0"/>
    <s v="Brevard County"/>
    <x v="0"/>
    <x v="1"/>
    <m/>
    <m/>
    <n v="0"/>
    <n v="1"/>
    <n v="1206"/>
    <n v="271.96345229436213"/>
    <n v="2366.2625407092783"/>
    <n v="320.80490298954379"/>
    <n v="1047391.1053138878"/>
    <n v="2366.2625407092783"/>
    <n v="320.80461938407689"/>
    <n v="1047391.1053138878"/>
    <n v="2366.2625407092783"/>
    <n v="320.80461938407689"/>
  </r>
  <r>
    <n v="6040"/>
    <x v="2"/>
    <x v="1"/>
    <x v="7"/>
    <s v="62-304.520 (6), F.A.C."/>
    <x v="4"/>
    <x v="3"/>
    <x v="1"/>
    <x v="65"/>
    <s v="Wholesale Sales and Services &lt;Excluding warehouses associated with industrial use&gt;"/>
    <n v="1420"/>
    <x v="0"/>
    <s v="Brevard County"/>
    <x v="0"/>
    <x v="1"/>
    <m/>
    <m/>
    <n v="0"/>
    <n v="1"/>
    <n v="829"/>
    <n v="222.98812886566736"/>
    <n v="1955.3099328423696"/>
    <n v="263.01926918772176"/>
    <n v="861103.17478629644"/>
    <n v="1955.3099328423696"/>
    <n v="263.01903666726503"/>
    <n v="861103.17478629644"/>
    <n v="1955.3099328423696"/>
    <n v="263.01903666726503"/>
  </r>
  <r>
    <n v="6041"/>
    <x v="2"/>
    <x v="1"/>
    <x v="7"/>
    <s v="62-304.520 (6), F.A.C."/>
    <x v="4"/>
    <x v="3"/>
    <x v="1"/>
    <x v="66"/>
    <s v="Professional Services"/>
    <n v="1430"/>
    <x v="0"/>
    <s v="Brevard County"/>
    <x v="0"/>
    <x v="1"/>
    <m/>
    <m/>
    <n v="0"/>
    <n v="1"/>
    <n v="578"/>
    <n v="112.55826542976547"/>
    <n v="982.2654553913568"/>
    <n v="132.80403717462374"/>
    <n v="437030.64155194344"/>
    <n v="982.2654553913568"/>
    <n v="132.80391977008708"/>
    <n v="437030.64155194344"/>
    <n v="982.2654553913568"/>
    <n v="132.80391977008708"/>
  </r>
  <r>
    <n v="6042"/>
    <x v="2"/>
    <x v="1"/>
    <x v="7"/>
    <s v="62-304.520 (6), F.A.C."/>
    <x v="4"/>
    <x v="3"/>
    <x v="1"/>
    <x v="67"/>
    <s v="Tourist Services"/>
    <n v="1450"/>
    <x v="0"/>
    <s v="Brevard County"/>
    <x v="0"/>
    <x v="1"/>
    <m/>
    <m/>
    <n v="0"/>
    <n v="1"/>
    <n v="12"/>
    <n v="0.99801900629646501"/>
    <n v="10.466354293432175"/>
    <n v="1.411404783358313"/>
    <n v="3837.4549808506999"/>
    <n v="10.466354293432175"/>
    <n v="1.4114035356151855"/>
    <n v="3837.4549808506999"/>
    <n v="10.466354293432175"/>
    <n v="1.4114035356151855"/>
  </r>
  <r>
    <n v="6043"/>
    <x v="2"/>
    <x v="1"/>
    <x v="7"/>
    <s v="62-304.520 (6), F.A.C."/>
    <x v="4"/>
    <x v="3"/>
    <x v="1"/>
    <x v="105"/>
    <s v="Cemeteries"/>
    <n v="1480"/>
    <x v="0"/>
    <s v="Brevard County"/>
    <x v="0"/>
    <x v="1"/>
    <m/>
    <m/>
    <n v="0"/>
    <n v="1"/>
    <n v="142"/>
    <n v="59.758520935132246"/>
    <n v="435.09416342934242"/>
    <n v="59.958735895605358"/>
    <n v="218692.64472434632"/>
    <n v="435.09416342934242"/>
    <n v="59.958682889478744"/>
    <n v="218692.64472434632"/>
    <n v="435.09416342934242"/>
    <n v="59.958682889478744"/>
  </r>
  <r>
    <n v="6044"/>
    <x v="2"/>
    <x v="1"/>
    <x v="7"/>
    <s v="62-304.520 (6), F.A.C."/>
    <x v="4"/>
    <x v="3"/>
    <x v="1"/>
    <x v="90"/>
    <s v="Commercial and Services Under Construction"/>
    <n v="1490"/>
    <x v="0"/>
    <s v="Brevard County"/>
    <x v="0"/>
    <x v="1"/>
    <m/>
    <m/>
    <n v="0"/>
    <n v="1"/>
    <n v="32"/>
    <n v="2.3059394196203074"/>
    <n v="20.428449356989098"/>
    <n v="2.7050542041218604"/>
    <n v="8538.1780618075954"/>
    <n v="20.428449356989098"/>
    <n v="2.7050518127364573"/>
    <n v="8538.1780618075954"/>
    <n v="20.428449356989098"/>
    <n v="2.7050518127364573"/>
  </r>
  <r>
    <n v="6045"/>
    <x v="2"/>
    <x v="1"/>
    <x v="7"/>
    <s v="62-304.520 (6), F.A.C."/>
    <x v="4"/>
    <x v="3"/>
    <x v="1"/>
    <x v="95"/>
    <s v="Food Processing"/>
    <n v="1510"/>
    <x v="0"/>
    <s v="Brevard County"/>
    <x v="0"/>
    <x v="1"/>
    <m/>
    <m/>
    <n v="0"/>
    <n v="1"/>
    <n v="34"/>
    <n v="6.6439355956398822"/>
    <n v="55.752813070503727"/>
    <n v="7.8947121473365698"/>
    <n v="25232.004000357985"/>
    <n v="55.752813070503727"/>
    <n v="7.8947051680681586"/>
    <n v="25232.004000357985"/>
    <n v="55.752813070503727"/>
    <n v="7.8947051680681586"/>
  </r>
  <r>
    <n v="6046"/>
    <x v="2"/>
    <x v="1"/>
    <x v="7"/>
    <s v="62-304.520 (6), F.A.C."/>
    <x v="4"/>
    <x v="3"/>
    <x v="1"/>
    <x v="106"/>
    <s v="Timber Processing"/>
    <n v="1520"/>
    <x v="0"/>
    <s v="Brevard County"/>
    <x v="0"/>
    <x v="1"/>
    <m/>
    <m/>
    <n v="0"/>
    <n v="1"/>
    <n v="112"/>
    <n v="27.868266707682391"/>
    <n v="220.7061127831623"/>
    <n v="31.115337798877995"/>
    <n v="106357.9237587617"/>
    <n v="220.7061127831623"/>
    <n v="31.115310291567987"/>
    <n v="106357.9237587617"/>
    <n v="220.7061127831623"/>
    <n v="31.115310291567987"/>
  </r>
  <r>
    <n v="6047"/>
    <x v="2"/>
    <x v="1"/>
    <x v="7"/>
    <s v="62-304.520 (6), F.A.C."/>
    <x v="4"/>
    <x v="3"/>
    <x v="1"/>
    <x v="162"/>
    <s v="Mineral Processing"/>
    <n v="1530"/>
    <x v="0"/>
    <s v="Brevard County"/>
    <x v="0"/>
    <x v="1"/>
    <m/>
    <m/>
    <n v="0"/>
    <n v="1"/>
    <n v="141"/>
    <n v="55.750377708779276"/>
    <n v="419.14574897723247"/>
    <n v="59.266463807299559"/>
    <n v="212407.92243928445"/>
    <n v="419.14574897723247"/>
    <n v="59.266411413171582"/>
    <n v="212407.92243928445"/>
    <n v="419.14574897723247"/>
    <n v="59.266411413171582"/>
  </r>
  <r>
    <n v="6048"/>
    <x v="2"/>
    <x v="1"/>
    <x v="7"/>
    <s v="62-304.520 (6), F.A.C."/>
    <x v="4"/>
    <x v="3"/>
    <x v="1"/>
    <x v="167"/>
    <s v="Oil and Gas Processing"/>
    <n v="1540"/>
    <x v="0"/>
    <s v="Brevard County"/>
    <x v="0"/>
    <x v="1"/>
    <m/>
    <m/>
    <n v="0"/>
    <n v="1"/>
    <n v="10"/>
    <n v="0.46641744615207137"/>
    <n v="3.6307867572682371"/>
    <n v="0.49652147227234711"/>
    <n v="1718.7830149656268"/>
    <n v="3.6307867572682371"/>
    <n v="0.49652103332580189"/>
    <n v="1718.7830149656268"/>
    <n v="3.6307867572682371"/>
    <n v="0.49652103332580189"/>
  </r>
  <r>
    <n v="6049"/>
    <x v="2"/>
    <x v="1"/>
    <x v="7"/>
    <s v="62-304.520 (6), F.A.C."/>
    <x v="4"/>
    <x v="3"/>
    <x v="1"/>
    <x v="68"/>
    <s v="Other Light Industrial"/>
    <n v="1550"/>
    <x v="0"/>
    <s v="Brevard County"/>
    <x v="0"/>
    <x v="1"/>
    <m/>
    <m/>
    <n v="0"/>
    <n v="1"/>
    <n v="403"/>
    <n v="90.946906579224233"/>
    <n v="728.11580288939126"/>
    <n v="102.47878793875452"/>
    <n v="347744.94939029816"/>
    <n v="728.11580288939126"/>
    <n v="102.47869734305536"/>
    <n v="347744.94939029816"/>
    <n v="728.11580288939126"/>
    <n v="102.47869734305536"/>
  </r>
  <r>
    <n v="6050"/>
    <x v="2"/>
    <x v="1"/>
    <x v="7"/>
    <s v="62-304.520 (6), F.A.C."/>
    <x v="4"/>
    <x v="3"/>
    <x v="1"/>
    <x v="91"/>
    <s v="Other Heavy Industrial"/>
    <n v="1560"/>
    <x v="0"/>
    <s v="Brevard County"/>
    <x v="0"/>
    <x v="1"/>
    <m/>
    <m/>
    <n v="0"/>
    <n v="1"/>
    <n v="76"/>
    <n v="32.084134246236978"/>
    <n v="248.33883983529407"/>
    <n v="34.404908482239023"/>
    <n v="122610.0418567872"/>
    <n v="248.33883983529407"/>
    <n v="34.404878066805644"/>
    <n v="122610.0418567872"/>
    <n v="248.33883983529407"/>
    <n v="34.404878066805644"/>
  </r>
  <r>
    <n v="6051"/>
    <x v="2"/>
    <x v="1"/>
    <x v="7"/>
    <s v="62-304.520 (6), F.A.C."/>
    <x v="4"/>
    <x v="3"/>
    <x v="1"/>
    <x v="146"/>
    <s v="Prestressed concrete plants"/>
    <n v="1562"/>
    <x v="0"/>
    <s v="Brevard County"/>
    <x v="0"/>
    <x v="1"/>
    <m/>
    <m/>
    <n v="0"/>
    <n v="1"/>
    <n v="23"/>
    <n v="1.8030766645919323"/>
    <n v="12.898478843881886"/>
    <n v="1.7815621521820979"/>
    <n v="6522.8021598317073"/>
    <n v="12.898478843881886"/>
    <n v="1.781560577203779"/>
    <n v="6522.8021598317073"/>
    <n v="12.898478843881886"/>
    <n v="1.781560577203779"/>
  </r>
  <r>
    <n v="6052"/>
    <x v="2"/>
    <x v="1"/>
    <x v="7"/>
    <s v="62-304.520 (6), F.A.C."/>
    <x v="4"/>
    <x v="3"/>
    <x v="1"/>
    <x v="69"/>
    <s v="Institutional (Educational,religious,health and military facilities)"/>
    <n v="1700"/>
    <x v="0"/>
    <s v="Brevard County"/>
    <x v="0"/>
    <x v="1"/>
    <m/>
    <m/>
    <n v="0"/>
    <n v="1"/>
    <n v="249"/>
    <n v="18.826940757279189"/>
    <n v="146.04497837832832"/>
    <n v="20.108663627540722"/>
    <n v="68634.032733572953"/>
    <n v="146.04497837832832"/>
    <n v="20.108645850608731"/>
    <n v="68634.032733572953"/>
    <n v="146.04497837832832"/>
    <n v="20.108645850608731"/>
  </r>
  <r>
    <n v="6053"/>
    <x v="2"/>
    <x v="1"/>
    <x v="7"/>
    <s v="62-304.520 (6), F.A.C."/>
    <x v="4"/>
    <x v="3"/>
    <x v="1"/>
    <x v="70"/>
    <s v="Educational Facilities"/>
    <n v="1710"/>
    <x v="0"/>
    <s v="Brevard County"/>
    <x v="0"/>
    <x v="1"/>
    <m/>
    <m/>
    <n v="0"/>
    <n v="1"/>
    <n v="251"/>
    <n v="103.61053085435745"/>
    <n v="815.90138929346494"/>
    <n v="111.34669787799658"/>
    <n v="394500.82124233485"/>
    <n v="815.90138929346494"/>
    <n v="111.34659944267973"/>
    <n v="394500.82124233485"/>
    <n v="815.90138929346494"/>
    <n v="111.34659944267973"/>
  </r>
  <r>
    <n v="6054"/>
    <x v="2"/>
    <x v="1"/>
    <x v="7"/>
    <s v="62-304.520 (6), F.A.C."/>
    <x v="4"/>
    <x v="3"/>
    <x v="1"/>
    <x v="71"/>
    <s v="Religious"/>
    <n v="1720"/>
    <x v="0"/>
    <s v="Brevard County"/>
    <x v="0"/>
    <x v="1"/>
    <m/>
    <m/>
    <n v="0"/>
    <n v="1"/>
    <n v="378"/>
    <n v="120.35381286873169"/>
    <n v="920.51016331037647"/>
    <n v="125.91251651953333"/>
    <n v="450707.15631546098"/>
    <n v="920.51016331037647"/>
    <n v="125.91240520740008"/>
    <n v="450707.15631546098"/>
    <n v="920.51016331037647"/>
    <n v="125.91240520740008"/>
  </r>
  <r>
    <n v="6055"/>
    <x v="2"/>
    <x v="1"/>
    <x v="7"/>
    <s v="62-304.520 (6), F.A.C."/>
    <x v="4"/>
    <x v="3"/>
    <x v="1"/>
    <x v="72"/>
    <s v="Medical and Health Care"/>
    <n v="1740"/>
    <x v="0"/>
    <s v="Brevard County"/>
    <x v="0"/>
    <x v="1"/>
    <m/>
    <m/>
    <n v="0"/>
    <n v="1"/>
    <n v="18"/>
    <n v="5.11566572278854"/>
    <n v="41.338590386796909"/>
    <n v="5.6239160018673058"/>
    <n v="19775.304883287961"/>
    <n v="41.338590386796909"/>
    <n v="5.6239110300813007"/>
    <n v="19775.304883287961"/>
    <n v="41.338590386796909"/>
    <n v="5.6239110300813007"/>
  </r>
  <r>
    <n v="6056"/>
    <x v="2"/>
    <x v="1"/>
    <x v="7"/>
    <s v="62-304.520 (6), F.A.C."/>
    <x v="4"/>
    <x v="3"/>
    <x v="1"/>
    <x v="14"/>
    <s v="Governmental"/>
    <n v="1750"/>
    <x v="0"/>
    <s v="Brevard County"/>
    <x v="0"/>
    <x v="1"/>
    <m/>
    <m/>
    <n v="0"/>
    <n v="1"/>
    <n v="279"/>
    <n v="74.812724218365162"/>
    <n v="558.4366623226947"/>
    <n v="76.588888709281164"/>
    <n v="274170.75104573584"/>
    <n v="558.4366623226947"/>
    <n v="76.588821001377184"/>
    <n v="274170.75104573584"/>
    <n v="558.4366623226947"/>
    <n v="76.588821001377184"/>
  </r>
  <r>
    <n v="6057"/>
    <x v="2"/>
    <x v="1"/>
    <x v="7"/>
    <s v="62-304.520 (6), F.A.C."/>
    <x v="4"/>
    <x v="3"/>
    <x v="1"/>
    <x v="73"/>
    <s v="Commercial Child Care"/>
    <n v="1780"/>
    <x v="0"/>
    <s v="Brevard County"/>
    <x v="0"/>
    <x v="1"/>
    <m/>
    <m/>
    <n v="0"/>
    <n v="1"/>
    <n v="18"/>
    <n v="3.5452998902926911"/>
    <n v="28.91708712161531"/>
    <n v="3.9110041419642898"/>
    <n v="13281.020091948705"/>
    <n v="28.91708712161531"/>
    <n v="3.9110006844667686"/>
    <n v="13281.020091948705"/>
    <n v="28.91708712161531"/>
    <n v="3.9110006844667686"/>
  </r>
  <r>
    <n v="6058"/>
    <x v="2"/>
    <x v="1"/>
    <x v="7"/>
    <s v="62-304.520 (6), F.A.C."/>
    <x v="4"/>
    <x v="3"/>
    <x v="1"/>
    <x v="124"/>
    <s v="Swimming Beach"/>
    <n v="1810"/>
    <x v="0"/>
    <s v="Brevard County"/>
    <x v="0"/>
    <x v="1"/>
    <m/>
    <m/>
    <n v="0"/>
    <n v="1"/>
    <n v="8"/>
    <n v="0.26745919998632567"/>
    <n v="0.80444680935923429"/>
    <n v="0.10531914531309584"/>
    <n v="369.23147887357749"/>
    <n v="0.80444680935923429"/>
    <n v="0.10531905220639737"/>
    <n v="369.23147887357749"/>
    <n v="0.80444680935923429"/>
    <n v="0.10531905220639737"/>
  </r>
  <r>
    <n v="6059"/>
    <x v="2"/>
    <x v="1"/>
    <x v="7"/>
    <s v="62-304.520 (6), F.A.C."/>
    <x v="4"/>
    <x v="3"/>
    <x v="1"/>
    <x v="15"/>
    <s v="Golf Course"/>
    <n v="1820"/>
    <x v="0"/>
    <s v="Brevard County"/>
    <x v="0"/>
    <x v="1"/>
    <m/>
    <m/>
    <n v="0"/>
    <n v="1"/>
    <n v="1069"/>
    <n v="345.88163738432456"/>
    <n v="2292.3523613538541"/>
    <n v="325.50536330274258"/>
    <n v="1190500.1416825552"/>
    <n v="2292.3523613538541"/>
    <n v="325.50507554186379"/>
    <n v="1190500.1416825552"/>
    <n v="2292.3523613538541"/>
    <n v="325.50507554186379"/>
  </r>
  <r>
    <n v="6060"/>
    <x v="2"/>
    <x v="1"/>
    <x v="7"/>
    <s v="62-304.520 (6), F.A.C."/>
    <x v="4"/>
    <x v="3"/>
    <x v="1"/>
    <x v="85"/>
    <s v="Marinas and Fish Camps"/>
    <n v="1840"/>
    <x v="0"/>
    <s v="Brevard County"/>
    <x v="0"/>
    <x v="1"/>
    <m/>
    <m/>
    <n v="0"/>
    <n v="1"/>
    <n v="41"/>
    <n v="5.6136950500059193"/>
    <n v="42.183397186434327"/>
    <n v="5.93624962747454"/>
    <n v="19100.013014555963"/>
    <n v="42.183397186434327"/>
    <n v="5.9362443795720443"/>
    <n v="19100.013014555963"/>
    <n v="42.183397186434327"/>
    <n v="5.9362443795720443"/>
  </r>
  <r>
    <n v="6061"/>
    <x v="2"/>
    <x v="1"/>
    <x v="7"/>
    <s v="62-304.520 (6), F.A.C."/>
    <x v="4"/>
    <x v="3"/>
    <x v="1"/>
    <x v="16"/>
    <s v="Parks and Zoos"/>
    <n v="1850"/>
    <x v="0"/>
    <s v="Brevard County"/>
    <x v="0"/>
    <x v="1"/>
    <m/>
    <m/>
    <n v="0"/>
    <n v="1"/>
    <n v="12"/>
    <n v="0.53162824839312361"/>
    <n v="3.3361298431224258"/>
    <n v="0.5107268528904827"/>
    <n v="1414.8649947006165"/>
    <n v="3.3361298431224258"/>
    <n v="0.51072640138576297"/>
    <n v="1414.8649947006165"/>
    <n v="3.3361298431224258"/>
    <n v="0.51072640138576297"/>
  </r>
  <r>
    <n v="6062"/>
    <x v="2"/>
    <x v="1"/>
    <x v="7"/>
    <s v="62-304.520 (6), F.A.C."/>
    <x v="4"/>
    <x v="3"/>
    <x v="1"/>
    <x v="74"/>
    <s v="Community Recreational Facilities"/>
    <n v="1860"/>
    <x v="0"/>
    <s v="Brevard County"/>
    <x v="0"/>
    <x v="1"/>
    <m/>
    <m/>
    <n v="0"/>
    <n v="1"/>
    <n v="57"/>
    <n v="6.9756682607803491"/>
    <n v="50.329197074749061"/>
    <n v="7.133849897825999"/>
    <n v="25158.709950573833"/>
    <n v="50.329197074749061"/>
    <n v="7.1338435911928668"/>
    <n v="25158.709950573833"/>
    <n v="50.329197074749061"/>
    <n v="7.1338435911928668"/>
  </r>
  <r>
    <n v="6063"/>
    <x v="2"/>
    <x v="1"/>
    <x v="7"/>
    <s v="62-304.520 (6), F.A.C."/>
    <x v="4"/>
    <x v="3"/>
    <x v="1"/>
    <x v="24"/>
    <s v="Other Recreational(Riding stables, go-carttracks, skeet ranges, etc)"/>
    <n v="1890"/>
    <x v="0"/>
    <s v="Brevard County"/>
    <x v="0"/>
    <x v="1"/>
    <m/>
    <m/>
    <n v="0"/>
    <n v="1"/>
    <n v="40"/>
    <n v="13.574017073318831"/>
    <n v="106.76194284089722"/>
    <n v="14.589708905692646"/>
    <n v="51455.076636092606"/>
    <n v="106.76194284089722"/>
    <n v="14.589696007756332"/>
    <n v="51455.076636092606"/>
    <n v="106.76194284089722"/>
    <n v="14.589696007756332"/>
  </r>
  <r>
    <n v="6064"/>
    <x v="2"/>
    <x v="1"/>
    <x v="7"/>
    <s v="62-304.520 (6), F.A.C."/>
    <x v="4"/>
    <x v="3"/>
    <x v="1"/>
    <x v="4"/>
    <s v="Mixed Rangeland"/>
    <n v="1000"/>
    <x v="0"/>
    <s v="Brevard County"/>
    <x v="0"/>
    <x v="1"/>
    <s v="Not Ag"/>
    <m/>
    <n v="0"/>
    <n v="1"/>
    <n v="90"/>
    <n v="22.910082835650787"/>
    <n v="147.18295605369343"/>
    <n v="19.0069066720629"/>
    <n v="71889.384814366917"/>
    <n v="147.18295605369343"/>
    <n v="19.006889869131911"/>
    <n v="71889.384814366917"/>
    <n v="147.18295605369343"/>
    <n v="19.006889869131911"/>
  </r>
  <r>
    <n v="6065"/>
    <x v="2"/>
    <x v="1"/>
    <x v="7"/>
    <s v="62-304.520 (6), F.A.C."/>
    <x v="4"/>
    <x v="3"/>
    <x v="1"/>
    <x v="75"/>
    <s v="Disturbed land"/>
    <n v="7400"/>
    <x v="0"/>
    <s v="Brevard County"/>
    <x v="0"/>
    <x v="1"/>
    <m/>
    <m/>
    <n v="0"/>
    <n v="1"/>
    <n v="53"/>
    <n v="14.501552581446672"/>
    <n v="93.12489029782418"/>
    <n v="12.648381139797268"/>
    <n v="44338.810124428113"/>
    <n v="93.12489029782418"/>
    <n v="12.648369958079003"/>
    <n v="44338.810124428113"/>
    <n v="93.12489029782418"/>
    <n v="12.648369958079003"/>
  </r>
  <r>
    <n v="6066"/>
    <x v="2"/>
    <x v="1"/>
    <x v="7"/>
    <s v="62-304.520 (6), F.A.C."/>
    <x v="4"/>
    <x v="3"/>
    <x v="1"/>
    <x v="93"/>
    <s v="Rural land in transition without positive indicators of intended activity"/>
    <n v="7410"/>
    <x v="0"/>
    <s v="Brevard County"/>
    <x v="0"/>
    <x v="1"/>
    <m/>
    <m/>
    <n v="0"/>
    <n v="1"/>
    <n v="41"/>
    <n v="10.371973775079363"/>
    <n v="58.622185132037558"/>
    <n v="7.6680089362157258"/>
    <n v="30406.050581404677"/>
    <n v="58.622185132037558"/>
    <n v="7.6680021573627943"/>
    <n v="30406.050581404677"/>
    <n v="58.622185132037558"/>
    <n v="7.6680021573627943"/>
  </r>
  <r>
    <n v="6067"/>
    <x v="2"/>
    <x v="1"/>
    <x v="7"/>
    <s v="62-304.520 (6), F.A.C."/>
    <x v="4"/>
    <x v="3"/>
    <x v="1"/>
    <x v="76"/>
    <s v="Airports"/>
    <n v="8110"/>
    <x v="0"/>
    <s v="Brevard County"/>
    <x v="0"/>
    <x v="1"/>
    <m/>
    <m/>
    <n v="0"/>
    <n v="1"/>
    <n v="81"/>
    <n v="20.396623335438886"/>
    <n v="156.90931222966506"/>
    <n v="21.360083313481177"/>
    <n v="80435.483028959192"/>
    <n v="156.90931222966506"/>
    <n v="21.360064430239849"/>
    <n v="80435.483028959192"/>
    <n v="156.90931222966506"/>
    <n v="21.360064430239849"/>
  </r>
  <r>
    <n v="6068"/>
    <x v="2"/>
    <x v="1"/>
    <x v="7"/>
    <s v="62-304.520 (6), F.A.C."/>
    <x v="4"/>
    <x v="3"/>
    <x v="1"/>
    <x v="19"/>
    <s v="Railroads"/>
    <n v="8120"/>
    <x v="0"/>
    <s v="Brevard County"/>
    <x v="0"/>
    <x v="1"/>
    <m/>
    <m/>
    <n v="0"/>
    <n v="1"/>
    <n v="396"/>
    <n v="56.966338174615181"/>
    <n v="395.5927523764812"/>
    <n v="52.707393757631209"/>
    <n v="186895.36821193516"/>
    <n v="395.5927523764812"/>
    <n v="52.707347162005988"/>
    <n v="186895.36821193516"/>
    <n v="395.5927523764812"/>
    <n v="52.707347162005988"/>
  </r>
  <r>
    <n v="6069"/>
    <x v="2"/>
    <x v="1"/>
    <x v="7"/>
    <s v="62-304.520 (6), F.A.C."/>
    <x v="4"/>
    <x v="3"/>
    <x v="1"/>
    <x v="20"/>
    <s v="Roads and Highways"/>
    <n v="8140"/>
    <x v="0"/>
    <s v="Brevard County"/>
    <x v="0"/>
    <x v="1"/>
    <m/>
    <m/>
    <n v="0"/>
    <n v="1"/>
    <n v="714"/>
    <n v="101.95238044025527"/>
    <n v="851.35242364269868"/>
    <n v="114.02246201152586"/>
    <n v="372689.45762181305"/>
    <n v="851.35242364269868"/>
    <n v="114.02236121071724"/>
    <n v="372689.45762181305"/>
    <n v="851.35242364269868"/>
    <n v="114.02236121071724"/>
  </r>
  <r>
    <n v="6070"/>
    <x v="2"/>
    <x v="1"/>
    <x v="7"/>
    <s v="62-304.520 (6), F.A.C."/>
    <x v="4"/>
    <x v="3"/>
    <x v="1"/>
    <x v="58"/>
    <s v="Communications"/>
    <n v="8200"/>
    <x v="0"/>
    <s v="Brevard County"/>
    <x v="0"/>
    <x v="1"/>
    <m/>
    <m/>
    <n v="0"/>
    <n v="1"/>
    <n v="11"/>
    <n v="1.4386875923794336"/>
    <n v="7.8089824915122019"/>
    <n v="1.1143266061541732"/>
    <n v="4365.1588751063573"/>
    <n v="7.8089824915122019"/>
    <n v="1.1143256210410546"/>
    <n v="4365.1588751063573"/>
    <n v="7.8089824915122019"/>
    <n v="1.1143256210410546"/>
  </r>
  <r>
    <n v="6071"/>
    <x v="2"/>
    <x v="1"/>
    <x v="7"/>
    <s v="62-304.520 (6), F.A.C."/>
    <x v="4"/>
    <x v="3"/>
    <x v="1"/>
    <x v="86"/>
    <s v="Communication Facilities"/>
    <n v="8220"/>
    <x v="0"/>
    <s v="Brevard County"/>
    <x v="0"/>
    <x v="1"/>
    <m/>
    <m/>
    <n v="0"/>
    <n v="1"/>
    <n v="39"/>
    <n v="12.010250812962184"/>
    <n v="93.177859007092053"/>
    <n v="12.866369461624815"/>
    <n v="46064.317442448635"/>
    <n v="93.177859007092053"/>
    <n v="12.866358087195405"/>
    <n v="46064.317442448635"/>
    <n v="93.177859007092053"/>
    <n v="12.866358087195405"/>
  </r>
  <r>
    <n v="6072"/>
    <x v="2"/>
    <x v="1"/>
    <x v="7"/>
    <s v="62-304.520 (6), F.A.C."/>
    <x v="4"/>
    <x v="3"/>
    <x v="1"/>
    <x v="108"/>
    <s v="Utilities"/>
    <n v="8300"/>
    <x v="0"/>
    <s v="Brevard County"/>
    <x v="0"/>
    <x v="1"/>
    <m/>
    <m/>
    <n v="0"/>
    <n v="1"/>
    <n v="9"/>
    <n v="2.0983878985131907"/>
    <n v="16.457040031460402"/>
    <n v="2.2570916848767575"/>
    <n v="8013.76719783305"/>
    <n v="16.457040031460402"/>
    <n v="2.257089689509681"/>
    <n v="8013.76719783305"/>
    <n v="16.457040031460402"/>
    <n v="2.257089689509681"/>
  </r>
  <r>
    <n v="6073"/>
    <x v="2"/>
    <x v="1"/>
    <x v="7"/>
    <s v="62-304.520 (6), F.A.C."/>
    <x v="4"/>
    <x v="3"/>
    <x v="1"/>
    <x v="59"/>
    <s v="Electrical power facilities"/>
    <n v="8310"/>
    <x v="0"/>
    <s v="Brevard County"/>
    <x v="0"/>
    <x v="1"/>
    <m/>
    <m/>
    <n v="0"/>
    <n v="1"/>
    <n v="44"/>
    <n v="10.280730368201075"/>
    <n v="79.115579514777878"/>
    <n v="11.127264045957812"/>
    <n v="38533.939446522469"/>
    <n v="79.115579514777878"/>
    <n v="11.127254208973117"/>
    <n v="38533.939446522469"/>
    <n v="79.115579514777878"/>
    <n v="11.127254208973117"/>
  </r>
  <r>
    <n v="6074"/>
    <x v="2"/>
    <x v="1"/>
    <x v="7"/>
    <s v="62-304.520 (6), F.A.C."/>
    <x v="4"/>
    <x v="3"/>
    <x v="1"/>
    <x v="77"/>
    <s v="Water supply plants"/>
    <n v="8330"/>
    <x v="0"/>
    <s v="Brevard County"/>
    <x v="0"/>
    <x v="1"/>
    <m/>
    <m/>
    <n v="0"/>
    <n v="1"/>
    <n v="9"/>
    <n v="0.18549047658940979"/>
    <n v="1.4371388467231121"/>
    <n v="0.23195406944649663"/>
    <n v="658.51363411708519"/>
    <n v="1.4371388467231121"/>
    <n v="0.23195386438902535"/>
    <n v="658.51363411708519"/>
    <n v="1.4371388467231121"/>
    <n v="0.23195386438902535"/>
  </r>
  <r>
    <n v="6075"/>
    <x v="2"/>
    <x v="1"/>
    <x v="7"/>
    <s v="62-304.520 (6), F.A.C."/>
    <x v="4"/>
    <x v="3"/>
    <x v="1"/>
    <x v="60"/>
    <s v="Solid waste disposal"/>
    <n v="8350"/>
    <x v="0"/>
    <s v="Brevard County"/>
    <x v="0"/>
    <x v="1"/>
    <m/>
    <m/>
    <n v="0"/>
    <n v="1"/>
    <n v="51"/>
    <n v="21.599951811058556"/>
    <n v="155.02941460164146"/>
    <n v="21.603644402534886"/>
    <n v="82154.677338209542"/>
    <n v="155.02941460164146"/>
    <n v="21.603625303974951"/>
    <n v="82154.677338209542"/>
    <n v="155.02941460164146"/>
    <n v="21.603625303974951"/>
  </r>
  <r>
    <n v="6076"/>
    <x v="2"/>
    <x v="1"/>
    <x v="7"/>
    <s v="62-304.520 (6), F.A.C."/>
    <x v="4"/>
    <x v="3"/>
    <x v="1"/>
    <x v="109"/>
    <s v="Other treatment ponds"/>
    <n v="8360"/>
    <x v="0"/>
    <s v="Brevard County"/>
    <x v="0"/>
    <x v="1"/>
    <m/>
    <m/>
    <n v="0"/>
    <n v="1"/>
    <n v="12"/>
    <n v="2.9188870392417909"/>
    <n v="20.689066371194421"/>
    <n v="2.6740193387590674"/>
    <n v="10441.123775249649"/>
    <n v="20.689066371194421"/>
    <n v="2.6740169748098328"/>
    <n v="10441.123775249649"/>
    <n v="20.689066371194421"/>
    <n v="2.6740169748098328"/>
  </r>
  <r>
    <n v="6077"/>
    <x v="2"/>
    <x v="1"/>
    <x v="7"/>
    <s v="62-304.520 (6), F.A.C."/>
    <x v="4"/>
    <x v="3"/>
    <x v="1"/>
    <x v="25"/>
    <s v="Surface Water Collection Basin"/>
    <n v="8370"/>
    <x v="0"/>
    <s v="Brevard County"/>
    <x v="0"/>
    <x v="1"/>
    <m/>
    <m/>
    <n v="0"/>
    <n v="1"/>
    <n v="234"/>
    <n v="32.150918916420189"/>
    <n v="42.219844745637012"/>
    <n v="4.9191990467002755"/>
    <n v="57501.893923121053"/>
    <n v="42.219844745637012"/>
    <n v="4.9191946979146728"/>
    <n v="57501.893923121053"/>
    <n v="42.219844745637012"/>
    <n v="4.9191946979146728"/>
  </r>
  <r>
    <n v="6078"/>
    <x v="2"/>
    <x v="1"/>
    <x v="7"/>
    <s v="62-304.520 (6), F.A.C."/>
    <x v="4"/>
    <x v="3"/>
    <x v="41"/>
    <x v="8"/>
    <s v="Residential, Medium Density-Two-five dwellingunits per acre"/>
    <n v="1200"/>
    <x v="0"/>
    <s v="City of Cocoa        Brevard County"/>
    <x v="39"/>
    <x v="1"/>
    <m/>
    <m/>
    <n v="0"/>
    <n v="1"/>
    <n v="214"/>
    <n v="44.895387510388538"/>
    <n v="439.22199172554917"/>
    <n v="64.678138849519314"/>
    <n v="173066.16842528645"/>
    <n v="439.22199172554917"/>
    <n v="64.678081671235503"/>
    <n v="173066.16842528645"/>
    <n v="439.22199172554917"/>
    <n v="64.678081671235503"/>
  </r>
  <r>
    <n v="6079"/>
    <x v="2"/>
    <x v="1"/>
    <x v="7"/>
    <s v="62-304.520 (6), F.A.C."/>
    <x v="4"/>
    <x v="3"/>
    <x v="41"/>
    <x v="9"/>
    <s v="Fixed Single Family Units"/>
    <n v="1210"/>
    <x v="0"/>
    <s v="City of Cocoa        Brevard County"/>
    <x v="39"/>
    <x v="1"/>
    <m/>
    <m/>
    <n v="0"/>
    <n v="1"/>
    <n v="514"/>
    <n v="36.561695820332211"/>
    <n v="368.97884348262374"/>
    <n v="54.31571622546879"/>
    <n v="141025.50148972031"/>
    <n v="368.97884348262374"/>
    <n v="54.315668208016696"/>
    <n v="141025.50148972031"/>
    <n v="368.97884348262374"/>
    <n v="54.315668208016696"/>
  </r>
  <r>
    <n v="6080"/>
    <x v="2"/>
    <x v="1"/>
    <x v="7"/>
    <s v="62-304.520 (6), F.A.C."/>
    <x v="4"/>
    <x v="3"/>
    <x v="41"/>
    <x v="62"/>
    <s v="Residential, High Density"/>
    <n v="1300"/>
    <x v="0"/>
    <s v="City of Cocoa        Brevard County"/>
    <x v="39"/>
    <x v="1"/>
    <m/>
    <m/>
    <n v="0"/>
    <n v="1"/>
    <n v="136"/>
    <n v="14.468721196901372"/>
    <n v="129.28940438086815"/>
    <n v="21.118527637143622"/>
    <n v="50529.135688254355"/>
    <n v="129.28940438086815"/>
    <n v="21.11850896744799"/>
    <n v="50529.135688254355"/>
    <n v="129.28940438086815"/>
    <n v="21.11850896744799"/>
  </r>
  <r>
    <n v="6081"/>
    <x v="2"/>
    <x v="1"/>
    <x v="7"/>
    <s v="62-304.520 (6), F.A.C."/>
    <x v="4"/>
    <x v="3"/>
    <x v="41"/>
    <x v="63"/>
    <s v="Mobile Home Units"/>
    <n v="1320"/>
    <x v="0"/>
    <s v="City of Cocoa        Brevard County"/>
    <x v="39"/>
    <x v="1"/>
    <m/>
    <m/>
    <n v="0"/>
    <n v="1"/>
    <n v="16"/>
    <n v="4.3122850616756381"/>
    <n v="48.551492940240877"/>
    <n v="8.6921140438287665"/>
    <n v="16766.478097438769"/>
    <n v="48.551492940240877"/>
    <n v="8.692106359622441"/>
    <n v="16766.478097438769"/>
    <n v="48.551492940240877"/>
    <n v="8.692106359622441"/>
  </r>
  <r>
    <n v="6082"/>
    <x v="2"/>
    <x v="1"/>
    <x v="7"/>
    <s v="62-304.520 (6), F.A.C."/>
    <x v="4"/>
    <x v="3"/>
    <x v="41"/>
    <x v="10"/>
    <s v="Residential, High density; Multiple Dwelling Units, Low Rise &lt;Two stories or less&gt;"/>
    <n v="1330"/>
    <x v="0"/>
    <s v="City of Cocoa        Brevard County"/>
    <x v="39"/>
    <x v="1"/>
    <m/>
    <m/>
    <n v="0"/>
    <n v="1"/>
    <n v="79"/>
    <n v="6.0065849442070967"/>
    <n v="62.601127392769541"/>
    <n v="10.258211684936514"/>
    <n v="23039.686919183518"/>
    <n v="62.601127392769541"/>
    <n v="10.258202616231861"/>
    <n v="23039.686919183518"/>
    <n v="62.601127392769541"/>
    <n v="10.258202616231861"/>
  </r>
  <r>
    <n v="6083"/>
    <x v="2"/>
    <x v="1"/>
    <x v="7"/>
    <s v="62-304.520 (6), F.A.C."/>
    <x v="4"/>
    <x v="3"/>
    <x v="41"/>
    <x v="81"/>
    <s v="Residential, High density; Multiple Dwelling Units, High Rise &lt;Three stories or more&gt;"/>
    <n v="1340"/>
    <x v="0"/>
    <s v="City of Cocoa        Brevard County"/>
    <x v="39"/>
    <x v="1"/>
    <m/>
    <m/>
    <n v="0"/>
    <n v="1"/>
    <n v="11"/>
    <n v="1.4945705739805899"/>
    <n v="16.376887623291097"/>
    <n v="2.765810591013194"/>
    <n v="5781.0115295157193"/>
    <n v="16.376887623291097"/>
    <n v="2.7658081459165063"/>
    <n v="5781.0115295157193"/>
    <n v="16.376887623291097"/>
    <n v="2.7658081459165063"/>
  </r>
  <r>
    <n v="6084"/>
    <x v="2"/>
    <x v="1"/>
    <x v="7"/>
    <s v="62-304.520 (6), F.A.C."/>
    <x v="4"/>
    <x v="3"/>
    <x v="41"/>
    <x v="11"/>
    <s v="Commercial and Services"/>
    <n v="1400"/>
    <x v="0"/>
    <s v="City of Cocoa        Brevard County"/>
    <x v="39"/>
    <x v="1"/>
    <m/>
    <m/>
    <n v="0"/>
    <n v="1"/>
    <n v="317"/>
    <n v="63.996609174393278"/>
    <n v="712.6569046358519"/>
    <n v="96.823031878798659"/>
    <n v="247690.66817834735"/>
    <n v="712.6569046358519"/>
    <n v="96.822946283033403"/>
    <n v="247690.66817834735"/>
    <n v="712.6569046358519"/>
    <n v="96.822946283033403"/>
  </r>
  <r>
    <n v="6085"/>
    <x v="2"/>
    <x v="1"/>
    <x v="7"/>
    <s v="62-304.520 (6), F.A.C."/>
    <x v="4"/>
    <x v="3"/>
    <x v="41"/>
    <x v="64"/>
    <s v="Retail Sales and Services"/>
    <n v="1410"/>
    <x v="0"/>
    <s v="City of Cocoa        Brevard County"/>
    <x v="39"/>
    <x v="1"/>
    <m/>
    <m/>
    <n v="0"/>
    <n v="1"/>
    <n v="339"/>
    <n v="33.856150519560508"/>
    <n v="377.1530835108461"/>
    <n v="50.323540187642045"/>
    <n v="131891.35349326467"/>
    <n v="377.1530835108461"/>
    <n v="50.32349569944693"/>
    <n v="131891.35349326467"/>
    <n v="377.1530835108461"/>
    <n v="50.32349569944693"/>
  </r>
  <r>
    <n v="6086"/>
    <x v="2"/>
    <x v="1"/>
    <x v="7"/>
    <s v="62-304.520 (6), F.A.C."/>
    <x v="4"/>
    <x v="3"/>
    <x v="41"/>
    <x v="65"/>
    <s v="Wholesale Sales and Services &lt;Excluding warehouses associated with industrial use&gt;"/>
    <n v="1420"/>
    <x v="0"/>
    <s v="City of Cocoa        Brevard County"/>
    <x v="39"/>
    <x v="1"/>
    <m/>
    <m/>
    <n v="0"/>
    <n v="1"/>
    <n v="72"/>
    <n v="9.0644386755677751"/>
    <n v="103.61882525342784"/>
    <n v="13.813777340180591"/>
    <n v="35390.545998160545"/>
    <n v="103.61882525342784"/>
    <n v="13.813765128201478"/>
    <n v="35390.545998160545"/>
    <n v="103.61882525342784"/>
    <n v="13.813765128201478"/>
  </r>
  <r>
    <n v="6087"/>
    <x v="2"/>
    <x v="1"/>
    <x v="7"/>
    <s v="62-304.520 (6), F.A.C."/>
    <x v="4"/>
    <x v="3"/>
    <x v="41"/>
    <x v="66"/>
    <s v="Professional Services"/>
    <n v="1430"/>
    <x v="0"/>
    <s v="City of Cocoa        Brevard County"/>
    <x v="39"/>
    <x v="1"/>
    <m/>
    <m/>
    <n v="0"/>
    <n v="1"/>
    <n v="96"/>
    <n v="7.0984895854291601"/>
    <n v="80.108036386969147"/>
    <n v="10.803718392780704"/>
    <n v="27542.783248936164"/>
    <n v="80.108036386969147"/>
    <n v="10.803708841824422"/>
    <n v="27542.783248936164"/>
    <n v="80.108036386969147"/>
    <n v="10.803708841824422"/>
  </r>
  <r>
    <n v="6088"/>
    <x v="2"/>
    <x v="1"/>
    <x v="7"/>
    <s v="62-304.520 (6), F.A.C."/>
    <x v="4"/>
    <x v="3"/>
    <x v="41"/>
    <x v="83"/>
    <s v="Cultural and Entertainment"/>
    <n v="1440"/>
    <x v="0"/>
    <s v="City of Cocoa        Brevard County"/>
    <x v="39"/>
    <x v="1"/>
    <m/>
    <m/>
    <n v="0"/>
    <n v="1"/>
    <n v="2"/>
    <n v="0.20484258853828899"/>
    <n v="2.3881515112112948"/>
    <n v="0.32443257553455679"/>
    <n v="796.6062399087084"/>
    <n v="2.3881515112112948"/>
    <n v="0.32443228872206897"/>
    <n v="796.6062399087084"/>
    <n v="2.3881515112112948"/>
    <n v="0.32443228872206897"/>
  </r>
  <r>
    <n v="6089"/>
    <x v="2"/>
    <x v="1"/>
    <x v="7"/>
    <s v="62-304.520 (6), F.A.C."/>
    <x v="4"/>
    <x v="3"/>
    <x v="41"/>
    <x v="67"/>
    <s v="Tourist Services"/>
    <n v="1450"/>
    <x v="0"/>
    <s v="City of Cocoa        Brevard County"/>
    <x v="39"/>
    <x v="1"/>
    <m/>
    <m/>
    <n v="0"/>
    <n v="1"/>
    <n v="4"/>
    <n v="0.371144423238284"/>
    <n v="3.8311944067700736"/>
    <n v="0.54060429901403495"/>
    <n v="1437.5241270487049"/>
    <n v="3.8311944067700736"/>
    <n v="0.54060382109635496"/>
    <n v="1437.5241270487049"/>
    <n v="3.8311944067700736"/>
    <n v="0.54060382109635496"/>
  </r>
  <r>
    <n v="6090"/>
    <x v="2"/>
    <x v="1"/>
    <x v="7"/>
    <s v="62-304.520 (6), F.A.C."/>
    <x v="4"/>
    <x v="3"/>
    <x v="41"/>
    <x v="68"/>
    <s v="Other Light Industrial"/>
    <n v="1550"/>
    <x v="0"/>
    <s v="City of Cocoa        Brevard County"/>
    <x v="39"/>
    <x v="1"/>
    <m/>
    <m/>
    <n v="0"/>
    <n v="1"/>
    <n v="20"/>
    <n v="1.9411291949236245"/>
    <n v="19.102978382463817"/>
    <n v="2.6693636417863087"/>
    <n v="7587.5608133765409"/>
    <n v="19.102978382463817"/>
    <n v="2.6693612819529187"/>
    <n v="7587.5608133765409"/>
    <n v="19.102978382463817"/>
    <n v="2.6693612819529187"/>
  </r>
  <r>
    <n v="6091"/>
    <x v="2"/>
    <x v="1"/>
    <x v="7"/>
    <s v="62-304.520 (6), F.A.C."/>
    <x v="4"/>
    <x v="3"/>
    <x v="41"/>
    <x v="69"/>
    <s v="Institutional (Educational,religious,health and military facilities)"/>
    <n v="1700"/>
    <x v="0"/>
    <s v="City of Cocoa        Brevard County"/>
    <x v="39"/>
    <x v="1"/>
    <m/>
    <m/>
    <n v="0"/>
    <n v="1"/>
    <n v="34"/>
    <n v="2.5973340414086392"/>
    <n v="24.261595513107391"/>
    <n v="3.3825741046369582"/>
    <n v="10058.82574106587"/>
    <n v="24.261595513107391"/>
    <n v="3.3825711142945432"/>
    <n v="10058.82574106587"/>
    <n v="24.261595513107391"/>
    <n v="3.3825711142945432"/>
  </r>
  <r>
    <n v="6092"/>
    <x v="2"/>
    <x v="1"/>
    <x v="7"/>
    <s v="62-304.520 (6), F.A.C."/>
    <x v="4"/>
    <x v="3"/>
    <x v="41"/>
    <x v="71"/>
    <s v="Religious"/>
    <n v="1720"/>
    <x v="0"/>
    <s v="City of Cocoa        Brevard County"/>
    <x v="39"/>
    <x v="1"/>
    <m/>
    <m/>
    <n v="0"/>
    <n v="1"/>
    <n v="48"/>
    <n v="7.5501643090568189"/>
    <n v="68.278604779706527"/>
    <n v="9.3846003881443725"/>
    <n v="29092.797724721884"/>
    <n v="68.278604779706527"/>
    <n v="9.3845920917500454"/>
    <n v="29092.797724721884"/>
    <n v="68.278604779706527"/>
    <n v="9.3845920917500454"/>
  </r>
  <r>
    <n v="6093"/>
    <x v="2"/>
    <x v="1"/>
    <x v="7"/>
    <s v="62-304.520 (6), F.A.C."/>
    <x v="4"/>
    <x v="3"/>
    <x v="41"/>
    <x v="14"/>
    <s v="Governmental"/>
    <n v="1750"/>
    <x v="0"/>
    <s v="City of Cocoa        Brevard County"/>
    <x v="39"/>
    <x v="1"/>
    <m/>
    <m/>
    <n v="0"/>
    <n v="1"/>
    <n v="223"/>
    <n v="40.771496950992969"/>
    <n v="361.41355919058634"/>
    <n v="49.17175010713904"/>
    <n v="153581.13057669235"/>
    <n v="361.41355919058634"/>
    <n v="49.171706637176335"/>
    <n v="153581.13057669235"/>
    <n v="361.41355919058634"/>
    <n v="49.171706637176335"/>
  </r>
  <r>
    <n v="6094"/>
    <x v="2"/>
    <x v="1"/>
    <x v="7"/>
    <s v="62-304.520 (6), F.A.C."/>
    <x v="4"/>
    <x v="3"/>
    <x v="41"/>
    <x v="73"/>
    <s v="Commercial Child Care"/>
    <n v="1780"/>
    <x v="0"/>
    <s v="City of Cocoa        Brevard County"/>
    <x v="39"/>
    <x v="1"/>
    <m/>
    <m/>
    <n v="0"/>
    <n v="1"/>
    <n v="2"/>
    <n v="6.8087103798667295E-2"/>
    <n v="0.73368748157048036"/>
    <n v="9.7773212617589866E-2"/>
    <n v="266.53631921133149"/>
    <n v="0.73368748157048036"/>
    <n v="9.7773126181823405E-2"/>
    <n v="266.53631921133149"/>
    <n v="0.73368748157048036"/>
    <n v="9.7773126181823405E-2"/>
  </r>
  <r>
    <n v="6095"/>
    <x v="2"/>
    <x v="1"/>
    <x v="7"/>
    <s v="62-304.520 (6), F.A.C."/>
    <x v="4"/>
    <x v="3"/>
    <x v="41"/>
    <x v="85"/>
    <s v="Marinas and Fish Camps"/>
    <n v="1840"/>
    <x v="0"/>
    <s v="City of Cocoa        Brevard County"/>
    <x v="39"/>
    <x v="1"/>
    <m/>
    <m/>
    <n v="0"/>
    <n v="1"/>
    <n v="18"/>
    <n v="5.26869458790142"/>
    <n v="35.506199899335186"/>
    <n v="4.890292198357642"/>
    <n v="17394.424237308387"/>
    <n v="35.506199899335186"/>
    <n v="4.8902878751269565"/>
    <n v="17394.424237308387"/>
    <n v="35.506199899335186"/>
    <n v="4.8902878751269565"/>
  </r>
  <r>
    <n v="6096"/>
    <x v="2"/>
    <x v="1"/>
    <x v="7"/>
    <s v="62-304.520 (6), F.A.C."/>
    <x v="4"/>
    <x v="3"/>
    <x v="41"/>
    <x v="16"/>
    <s v="Parks and Zoos"/>
    <n v="1850"/>
    <x v="0"/>
    <s v="City of Cocoa        Brevard County"/>
    <x v="39"/>
    <x v="1"/>
    <m/>
    <m/>
    <n v="0"/>
    <n v="1"/>
    <n v="17"/>
    <n v="0.82566007312988809"/>
    <n v="7.7639239656867938"/>
    <n v="1.0787119441402022"/>
    <n v="3167.995457461614"/>
    <n v="7.7639239656867938"/>
    <n v="1.0787109905119945"/>
    <n v="3167.995457461614"/>
    <n v="7.7639239656867938"/>
    <n v="1.0787109905119945"/>
  </r>
  <r>
    <n v="6097"/>
    <x v="2"/>
    <x v="1"/>
    <x v="7"/>
    <s v="62-304.520 (6), F.A.C."/>
    <x v="4"/>
    <x v="3"/>
    <x v="41"/>
    <x v="19"/>
    <s v="Railroads"/>
    <n v="8120"/>
    <x v="0"/>
    <s v="City of Cocoa        Brevard County"/>
    <x v="39"/>
    <x v="1"/>
    <m/>
    <m/>
    <n v="0"/>
    <n v="1"/>
    <n v="8"/>
    <n v="2.099886138551998"/>
    <n v="15.251298500661074"/>
    <n v="2.0327992335660907"/>
    <n v="7125.5185483028263"/>
    <n v="15.251298500661074"/>
    <n v="2.0327974364832806"/>
    <n v="7125.5185483028263"/>
    <n v="15.251298500661074"/>
    <n v="2.0327974364832806"/>
  </r>
  <r>
    <n v="6098"/>
    <x v="2"/>
    <x v="1"/>
    <x v="7"/>
    <s v="62-304.520 (6), F.A.C."/>
    <x v="4"/>
    <x v="3"/>
    <x v="41"/>
    <x v="20"/>
    <s v="Roads and Highways"/>
    <n v="8140"/>
    <x v="0"/>
    <s v="City of Cocoa        Brevard County"/>
    <x v="39"/>
    <x v="1"/>
    <m/>
    <m/>
    <n v="0"/>
    <n v="1"/>
    <n v="38"/>
    <n v="8.5650003229567453"/>
    <n v="84.505541592222528"/>
    <n v="11.124869760438688"/>
    <n v="33262.114063139459"/>
    <n v="84.505541592222528"/>
    <n v="11.124859925570659"/>
    <n v="33262.114063139459"/>
    <n v="84.505541592222528"/>
    <n v="11.124859925570659"/>
  </r>
  <r>
    <n v="6099"/>
    <x v="2"/>
    <x v="1"/>
    <x v="7"/>
    <s v="62-304.520 (6), F.A.C."/>
    <x v="4"/>
    <x v="3"/>
    <x v="41"/>
    <x v="86"/>
    <s v="Communication Facilities"/>
    <n v="8220"/>
    <x v="0"/>
    <s v="City of Cocoa        Brevard County"/>
    <x v="39"/>
    <x v="1"/>
    <m/>
    <m/>
    <n v="0"/>
    <n v="1"/>
    <n v="20"/>
    <n v="3.6859476832613116"/>
    <n v="33.509756215705245"/>
    <n v="4.8037160109351094"/>
    <n v="14225.229761361838"/>
    <n v="33.509756215705245"/>
    <n v="4.8037117642415224"/>
    <n v="14225.229761361838"/>
    <n v="33.509756215705245"/>
    <n v="4.8037117642415224"/>
  </r>
  <r>
    <n v="6100"/>
    <x v="2"/>
    <x v="1"/>
    <x v="7"/>
    <s v="62-304.520 (6), F.A.C."/>
    <x v="4"/>
    <x v="3"/>
    <x v="41"/>
    <x v="59"/>
    <s v="Electrical power facilities"/>
    <n v="8310"/>
    <x v="0"/>
    <s v="City of Cocoa        Brevard County"/>
    <x v="39"/>
    <x v="1"/>
    <m/>
    <m/>
    <n v="0"/>
    <n v="1"/>
    <n v="23"/>
    <n v="2.8139166565156488"/>
    <n v="24.904241787583214"/>
    <n v="3.5200996170014531"/>
    <n v="10782.285777276877"/>
    <n v="24.904241787583214"/>
    <n v="3.5200965050805078"/>
    <n v="10782.285777276877"/>
    <n v="24.904241787583214"/>
    <n v="3.5200965050805078"/>
  </r>
  <r>
    <n v="6101"/>
    <x v="2"/>
    <x v="1"/>
    <x v="7"/>
    <s v="62-304.520 (6), F.A.C."/>
    <x v="4"/>
    <x v="3"/>
    <x v="13"/>
    <x v="5"/>
    <s v="Residential, Low Density-Less than two dwelling units/acre"/>
    <n v="1100"/>
    <x v="0"/>
    <s v="City of Melbourne                  Brevard County"/>
    <x v="11"/>
    <x v="1"/>
    <m/>
    <m/>
    <n v="0"/>
    <n v="1"/>
    <n v="232"/>
    <n v="27.313542675551808"/>
    <n v="224.93309375521491"/>
    <n v="32.883078753827661"/>
    <n v="100508.14456408392"/>
    <n v="224.93309375521491"/>
    <n v="32.883049683757882"/>
    <n v="100508.14456408392"/>
    <n v="224.93309375521491"/>
    <n v="32.883049683757882"/>
  </r>
  <r>
    <n v="6102"/>
    <x v="2"/>
    <x v="1"/>
    <x v="7"/>
    <s v="62-304.520 (6), F.A.C."/>
    <x v="4"/>
    <x v="3"/>
    <x v="13"/>
    <x v="7"/>
    <s v="Low Density Under Construction"/>
    <n v="1190"/>
    <x v="0"/>
    <s v="City of Melbourne                  Brevard County"/>
    <x v="11"/>
    <x v="1"/>
    <m/>
    <m/>
    <n v="0"/>
    <n v="1"/>
    <n v="9"/>
    <n v="1.6746193277889008"/>
    <n v="14.150925288507361"/>
    <n v="2.0527774137809294"/>
    <n v="6415.1806017659519"/>
    <n v="14.150925288507361"/>
    <n v="2.0527755990365368"/>
    <n v="6415.1806017659519"/>
    <n v="14.150925288507361"/>
    <n v="2.0527755990365368"/>
  </r>
  <r>
    <n v="6103"/>
    <x v="2"/>
    <x v="1"/>
    <x v="7"/>
    <s v="62-304.520 (6), F.A.C."/>
    <x v="4"/>
    <x v="3"/>
    <x v="13"/>
    <x v="8"/>
    <s v="Residential, Medium Density-Two-five dwellingunits per acre"/>
    <n v="1200"/>
    <x v="0"/>
    <s v="City of Melbourne                  Brevard County"/>
    <x v="11"/>
    <x v="1"/>
    <m/>
    <m/>
    <n v="0"/>
    <n v="1"/>
    <n v="3453"/>
    <n v="557.40336035124471"/>
    <n v="4833.238913334365"/>
    <n v="710.83899581387186"/>
    <n v="2080004.9300543447"/>
    <n v="4833.238913334365"/>
    <n v="710.83836740132551"/>
    <n v="2080004.9300543447"/>
    <n v="4833.238913334365"/>
    <n v="710.83836740132551"/>
  </r>
  <r>
    <n v="6104"/>
    <x v="2"/>
    <x v="1"/>
    <x v="7"/>
    <s v="62-304.520 (6), F.A.C."/>
    <x v="4"/>
    <x v="3"/>
    <x v="13"/>
    <x v="9"/>
    <s v="Fixed Single Family Units"/>
    <n v="1210"/>
    <x v="0"/>
    <s v="City of Melbourne                  Brevard County"/>
    <x v="11"/>
    <x v="1"/>
    <m/>
    <m/>
    <n v="0"/>
    <n v="1"/>
    <n v="18314"/>
    <n v="1467.0141830946047"/>
    <n v="12488.989545660499"/>
    <n v="1844.2570842088269"/>
    <n v="5485980.1307140607"/>
    <n v="12488.989545660499"/>
    <n v="1844.2554538054726"/>
    <n v="5485980.1307140607"/>
    <n v="12488.989545660499"/>
    <n v="1844.2554538054726"/>
  </r>
  <r>
    <n v="6105"/>
    <x v="2"/>
    <x v="1"/>
    <x v="7"/>
    <s v="62-304.520 (6), F.A.C."/>
    <x v="4"/>
    <x v="3"/>
    <x v="13"/>
    <x v="88"/>
    <s v="Medium Density Under Construction"/>
    <n v="1290"/>
    <x v="0"/>
    <s v="City of Melbourne                  Brevard County"/>
    <x v="11"/>
    <x v="1"/>
    <m/>
    <m/>
    <n v="0"/>
    <n v="1"/>
    <n v="32"/>
    <n v="5.0170897287699319"/>
    <n v="39.367570363961192"/>
    <n v="5.6378954101226011"/>
    <n v="18028.017725760037"/>
    <n v="39.367570363961192"/>
    <n v="5.6378904259782052"/>
    <n v="18028.017725760037"/>
    <n v="39.367570363961192"/>
    <n v="5.6378904259782052"/>
  </r>
  <r>
    <n v="6106"/>
    <x v="2"/>
    <x v="1"/>
    <x v="7"/>
    <s v="62-304.520 (6), F.A.C."/>
    <x v="4"/>
    <x v="3"/>
    <x v="13"/>
    <x v="62"/>
    <s v="Residential, High Density"/>
    <n v="1300"/>
    <x v="0"/>
    <s v="City of Melbourne                  Brevard County"/>
    <x v="11"/>
    <x v="1"/>
    <m/>
    <m/>
    <n v="0"/>
    <n v="1"/>
    <n v="2296"/>
    <n v="369.10633448436369"/>
    <n v="3305.5652025849358"/>
    <n v="558.46171029226969"/>
    <n v="1386482.2865314579"/>
    <n v="3305.5652025849358"/>
    <n v="558.46121658786126"/>
    <n v="1386482.2865314579"/>
    <n v="3305.5652025849358"/>
    <n v="558.46121658786126"/>
  </r>
  <r>
    <n v="6107"/>
    <x v="2"/>
    <x v="1"/>
    <x v="7"/>
    <s v="62-304.520 (6), F.A.C."/>
    <x v="4"/>
    <x v="3"/>
    <x v="13"/>
    <x v="63"/>
    <s v="Mobile Home Units"/>
    <n v="1320"/>
    <x v="0"/>
    <s v="City of Melbourne                  Brevard County"/>
    <x v="11"/>
    <x v="1"/>
    <m/>
    <m/>
    <n v="0"/>
    <n v="1"/>
    <n v="78"/>
    <n v="22.261587032263254"/>
    <n v="188.46951862800344"/>
    <n v="30.877766036159684"/>
    <n v="84705.701707529952"/>
    <n v="188.46951862800344"/>
    <n v="30.877738738873468"/>
    <n v="84705.701707529952"/>
    <n v="188.46951862800344"/>
    <n v="30.877738738873468"/>
  </r>
  <r>
    <n v="6108"/>
    <x v="2"/>
    <x v="1"/>
    <x v="7"/>
    <s v="62-304.520 (6), F.A.C."/>
    <x v="4"/>
    <x v="3"/>
    <x v="13"/>
    <x v="10"/>
    <s v="Residential, High density; Multiple Dwelling Units, Low Rise &lt;Two stories or less&gt;"/>
    <n v="1330"/>
    <x v="0"/>
    <s v="City of Melbourne                  Brevard County"/>
    <x v="11"/>
    <x v="1"/>
    <m/>
    <m/>
    <n v="0"/>
    <n v="1"/>
    <n v="2952"/>
    <n v="132.21104524103507"/>
    <n v="1223.6185598464103"/>
    <n v="213.80410151951276"/>
    <n v="493125.90847442328"/>
    <n v="1223.6185598464103"/>
    <n v="213.803912507402"/>
    <n v="493125.90847442328"/>
    <n v="1223.6185598464103"/>
    <n v="213.803912507402"/>
  </r>
  <r>
    <n v="6109"/>
    <x v="2"/>
    <x v="1"/>
    <x v="7"/>
    <s v="62-304.520 (6), F.A.C."/>
    <x v="4"/>
    <x v="3"/>
    <x v="13"/>
    <x v="81"/>
    <s v="Residential, High density; Multiple Dwelling Units, High Rise &lt;Three stories or more&gt;"/>
    <n v="1340"/>
    <x v="0"/>
    <s v="City of Melbourne                  Brevard County"/>
    <x v="11"/>
    <x v="1"/>
    <m/>
    <m/>
    <n v="0"/>
    <n v="1"/>
    <n v="526"/>
    <n v="173.72605562534633"/>
    <n v="1585.8837977694322"/>
    <n v="282.77989736925468"/>
    <n v="641273.02259666694"/>
    <n v="1585.8837977694322"/>
    <n v="282.77964737954386"/>
    <n v="641273.02259666694"/>
    <n v="1585.8837977694322"/>
    <n v="282.77964737954386"/>
  </r>
  <r>
    <n v="6110"/>
    <x v="2"/>
    <x v="1"/>
    <x v="7"/>
    <s v="62-304.520 (6), F.A.C."/>
    <x v="4"/>
    <x v="3"/>
    <x v="13"/>
    <x v="89"/>
    <s v="Residential, High density; Mixed Units &lt;Fixed and mobile Homes&gt;"/>
    <n v="1350"/>
    <x v="0"/>
    <s v="City of Melbourne                  Brevard County"/>
    <x v="11"/>
    <x v="1"/>
    <m/>
    <m/>
    <n v="0"/>
    <n v="1"/>
    <n v="4"/>
    <n v="0.22272976179048037"/>
    <n v="2.3790901484957274"/>
    <n v="0.43858082530541254"/>
    <n v="851.82450807073678"/>
    <n v="2.3790901484957274"/>
    <n v="0.43858043758091392"/>
    <n v="851.82450807073678"/>
    <n v="2.3790901484957274"/>
    <n v="0.43858043758091392"/>
  </r>
  <r>
    <n v="6111"/>
    <x v="2"/>
    <x v="1"/>
    <x v="7"/>
    <s v="62-304.520 (6), F.A.C."/>
    <x v="4"/>
    <x v="3"/>
    <x v="13"/>
    <x v="82"/>
    <s v="High Density Under Construction"/>
    <n v="1390"/>
    <x v="0"/>
    <s v="City of Melbourne                  Brevard County"/>
    <x v="11"/>
    <x v="1"/>
    <m/>
    <m/>
    <n v="0"/>
    <n v="1"/>
    <n v="203"/>
    <n v="29.479622752541189"/>
    <n v="232.46472977971769"/>
    <n v="39.431967171450154"/>
    <n v="106705.69616038365"/>
    <n v="232.46472977971769"/>
    <n v="39.431932311878619"/>
    <n v="106705.69616038365"/>
    <n v="232.46472977971769"/>
    <n v="39.431932311878619"/>
  </r>
  <r>
    <n v="6112"/>
    <x v="2"/>
    <x v="1"/>
    <x v="7"/>
    <s v="62-304.520 (6), F.A.C."/>
    <x v="4"/>
    <x v="3"/>
    <x v="13"/>
    <x v="11"/>
    <s v="Commercial and Services"/>
    <n v="1400"/>
    <x v="0"/>
    <s v="City of Melbourne                  Brevard County"/>
    <x v="11"/>
    <x v="1"/>
    <m/>
    <m/>
    <n v="0"/>
    <n v="1"/>
    <n v="1297"/>
    <n v="162.14109076023675"/>
    <n v="1607.4970599141864"/>
    <n v="218.04271047504332"/>
    <n v="626281.13602876966"/>
    <n v="1607.4970599141864"/>
    <n v="218.04251771581716"/>
    <n v="626281.13602876966"/>
    <n v="1607.4970599141864"/>
    <n v="218.04251771581716"/>
  </r>
  <r>
    <n v="6113"/>
    <x v="2"/>
    <x v="1"/>
    <x v="7"/>
    <s v="62-304.520 (6), F.A.C."/>
    <x v="4"/>
    <x v="3"/>
    <x v="13"/>
    <x v="64"/>
    <s v="Retail Sales and Services"/>
    <n v="1410"/>
    <x v="0"/>
    <s v="City of Melbourne                  Brevard County"/>
    <x v="11"/>
    <x v="1"/>
    <m/>
    <m/>
    <n v="0"/>
    <n v="1"/>
    <n v="1409"/>
    <n v="252.4715345193448"/>
    <n v="2534.9478868610581"/>
    <n v="344.15686164572298"/>
    <n v="993405.10574588634"/>
    <n v="2534.9478868610581"/>
    <n v="344.15655739611014"/>
    <n v="993405.10574588634"/>
    <n v="2534.9478868610581"/>
    <n v="344.15655739611014"/>
  </r>
  <r>
    <n v="6114"/>
    <x v="2"/>
    <x v="1"/>
    <x v="7"/>
    <s v="62-304.520 (6), F.A.C."/>
    <x v="4"/>
    <x v="3"/>
    <x v="13"/>
    <x v="65"/>
    <s v="Wholesale Sales and Services &lt;Excluding warehouses associated with industrial use&gt;"/>
    <n v="1420"/>
    <x v="0"/>
    <s v="City of Melbourne                  Brevard County"/>
    <x v="11"/>
    <x v="1"/>
    <m/>
    <m/>
    <n v="0"/>
    <n v="1"/>
    <n v="642"/>
    <n v="140.31210601381488"/>
    <n v="1336.0686392824489"/>
    <n v="180.63441341163985"/>
    <n v="556771.4673139957"/>
    <n v="1336.0686392824489"/>
    <n v="180.63425372297331"/>
    <n v="556771.4673139957"/>
    <n v="1336.0686392824489"/>
    <n v="180.63425372297331"/>
  </r>
  <r>
    <n v="6115"/>
    <x v="2"/>
    <x v="1"/>
    <x v="7"/>
    <s v="62-304.520 (6), F.A.C."/>
    <x v="4"/>
    <x v="3"/>
    <x v="13"/>
    <x v="66"/>
    <s v="Professional Services"/>
    <n v="1430"/>
    <x v="0"/>
    <s v="City of Melbourne                  Brevard County"/>
    <x v="11"/>
    <x v="1"/>
    <m/>
    <m/>
    <n v="0"/>
    <n v="1"/>
    <n v="867"/>
    <n v="132.76302065288183"/>
    <n v="1344.9030995685287"/>
    <n v="182.59448709514609"/>
    <n v="523733.6656110466"/>
    <n v="1344.9030995685287"/>
    <n v="182.59432567368935"/>
    <n v="523733.6656110466"/>
    <n v="1344.9030995685287"/>
    <n v="182.59432567368935"/>
  </r>
  <r>
    <n v="6116"/>
    <x v="2"/>
    <x v="1"/>
    <x v="7"/>
    <s v="62-304.520 (6), F.A.C."/>
    <x v="4"/>
    <x v="3"/>
    <x v="13"/>
    <x v="83"/>
    <s v="Cultural and Entertainment"/>
    <n v="1440"/>
    <x v="0"/>
    <s v="City of Melbourne                  Brevard County"/>
    <x v="11"/>
    <x v="1"/>
    <m/>
    <m/>
    <n v="0"/>
    <n v="1"/>
    <n v="20"/>
    <n v="2.6036425020097687"/>
    <n v="28.761818550350572"/>
    <n v="3.8634139974038817"/>
    <n v="10242.864600943303"/>
    <n v="28.761818550350572"/>
    <n v="3.8634105819781199"/>
    <n v="10242.864600943303"/>
    <n v="28.761818550350572"/>
    <n v="3.8634105819781199"/>
  </r>
  <r>
    <n v="6117"/>
    <x v="2"/>
    <x v="1"/>
    <x v="7"/>
    <s v="62-304.520 (6), F.A.C."/>
    <x v="4"/>
    <x v="3"/>
    <x v="13"/>
    <x v="67"/>
    <s v="Tourist Services"/>
    <n v="1450"/>
    <x v="0"/>
    <s v="City of Melbourne                  Brevard County"/>
    <x v="11"/>
    <x v="1"/>
    <m/>
    <m/>
    <n v="0"/>
    <n v="1"/>
    <n v="43"/>
    <n v="10.184178285990168"/>
    <n v="120.04592222447459"/>
    <n v="16.483444964107381"/>
    <n v="40051.977441402465"/>
    <n v="120.04592222447459"/>
    <n v="16.483430392026136"/>
    <n v="40051.977441402465"/>
    <n v="120.04592222447459"/>
    <n v="16.483430392026136"/>
  </r>
  <r>
    <n v="6118"/>
    <x v="2"/>
    <x v="1"/>
    <x v="7"/>
    <s v="62-304.520 (6), F.A.C."/>
    <x v="4"/>
    <x v="3"/>
    <x v="13"/>
    <x v="105"/>
    <s v="Cemeteries"/>
    <n v="1480"/>
    <x v="0"/>
    <s v="City of Melbourne                  Brevard County"/>
    <x v="11"/>
    <x v="1"/>
    <m/>
    <m/>
    <n v="0"/>
    <n v="1"/>
    <n v="27"/>
    <n v="11.171478343689117"/>
    <n v="89.79597351078047"/>
    <n v="12.334016053815212"/>
    <n v="42692.074254385727"/>
    <n v="89.79597351078047"/>
    <n v="12.334005150009348"/>
    <n v="42692.074254385727"/>
    <n v="89.79597351078047"/>
    <n v="12.334005150009348"/>
  </r>
  <r>
    <n v="6119"/>
    <x v="2"/>
    <x v="1"/>
    <x v="7"/>
    <s v="62-304.520 (6), F.A.C."/>
    <x v="4"/>
    <x v="3"/>
    <x v="13"/>
    <x v="95"/>
    <s v="Food Processing"/>
    <n v="1510"/>
    <x v="0"/>
    <s v="City of Melbourne                  Brevard County"/>
    <x v="11"/>
    <x v="1"/>
    <m/>
    <m/>
    <n v="0"/>
    <n v="1"/>
    <n v="3"/>
    <n v="0.25931437172303312"/>
    <n v="2.8185416331087048"/>
    <n v="0.3817611858812196"/>
    <n v="1027.0764782098495"/>
    <n v="2.8185416331087048"/>
    <n v="0.38176084838774998"/>
    <n v="1027.0764782098495"/>
    <n v="2.8185416331087048"/>
    <n v="0.38176084838774998"/>
  </r>
  <r>
    <n v="6120"/>
    <x v="2"/>
    <x v="1"/>
    <x v="7"/>
    <s v="62-304.520 (6), F.A.C."/>
    <x v="4"/>
    <x v="3"/>
    <x v="13"/>
    <x v="106"/>
    <s v="Timber Processing"/>
    <n v="1520"/>
    <x v="0"/>
    <s v="City of Melbourne                  Brevard County"/>
    <x v="11"/>
    <x v="1"/>
    <m/>
    <m/>
    <n v="0"/>
    <n v="1"/>
    <n v="17"/>
    <n v="3.7829951658755157"/>
    <n v="33.34585259068097"/>
    <n v="4.6785357212131196"/>
    <n v="14519.983512120885"/>
    <n v="33.34585259068097"/>
    <n v="4.6785315851843494"/>
    <n v="14519.983512120885"/>
    <n v="33.34585259068097"/>
    <n v="4.6785315851843494"/>
  </r>
  <r>
    <n v="6121"/>
    <x v="2"/>
    <x v="1"/>
    <x v="7"/>
    <s v="62-304.520 (6), F.A.C."/>
    <x v="4"/>
    <x v="3"/>
    <x v="13"/>
    <x v="162"/>
    <s v="Mineral Processing"/>
    <n v="1530"/>
    <x v="0"/>
    <s v="City of Melbourne                  Brevard County"/>
    <x v="11"/>
    <x v="1"/>
    <m/>
    <m/>
    <n v="0"/>
    <n v="1"/>
    <n v="56"/>
    <n v="7.9645855932414502"/>
    <n v="62.748640522162766"/>
    <n v="8.968337634772924"/>
    <n v="29271.650153486244"/>
    <n v="62.748640522162766"/>
    <n v="8.9683297063729377"/>
    <n v="29271.650153486244"/>
    <n v="62.748640522162766"/>
    <n v="8.9683297063729377"/>
  </r>
  <r>
    <n v="6122"/>
    <x v="2"/>
    <x v="1"/>
    <x v="7"/>
    <s v="62-304.520 (6), F.A.C."/>
    <x v="4"/>
    <x v="3"/>
    <x v="13"/>
    <x v="68"/>
    <s v="Other Light Industrial"/>
    <n v="1550"/>
    <x v="0"/>
    <s v="City of Melbourne                  Brevard County"/>
    <x v="11"/>
    <x v="1"/>
    <m/>
    <m/>
    <n v="0"/>
    <n v="1"/>
    <n v="191"/>
    <n v="44.325638864103212"/>
    <n v="377.59497868609952"/>
    <n v="53.399714160385351"/>
    <n v="172986.04317438492"/>
    <n v="377.59497868609952"/>
    <n v="53.399666952718853"/>
    <n v="172986.04317438492"/>
    <n v="377.59497868609952"/>
    <n v="53.399666952718853"/>
  </r>
  <r>
    <n v="6123"/>
    <x v="2"/>
    <x v="1"/>
    <x v="7"/>
    <s v="62-304.520 (6), F.A.C."/>
    <x v="4"/>
    <x v="3"/>
    <x v="13"/>
    <x v="91"/>
    <s v="Other Heavy Industrial"/>
    <n v="1560"/>
    <x v="0"/>
    <s v="City of Melbourne                  Brevard County"/>
    <x v="11"/>
    <x v="1"/>
    <m/>
    <m/>
    <n v="0"/>
    <n v="1"/>
    <n v="79"/>
    <n v="26.336283841444082"/>
    <n v="199.21274819611776"/>
    <n v="28.747211440179687"/>
    <n v="98038.841819834735"/>
    <n v="199.21274819611776"/>
    <n v="28.747186026396253"/>
    <n v="98038.841819834735"/>
    <n v="199.21274819611776"/>
    <n v="28.747186026396253"/>
  </r>
  <r>
    <n v="6124"/>
    <x v="2"/>
    <x v="1"/>
    <x v="7"/>
    <s v="62-304.520 (6), F.A.C."/>
    <x v="4"/>
    <x v="3"/>
    <x v="13"/>
    <x v="69"/>
    <s v="Institutional (Educational,religious,health and military facilities)"/>
    <n v="1700"/>
    <x v="0"/>
    <s v="City of Melbourne                  Brevard County"/>
    <x v="11"/>
    <x v="1"/>
    <m/>
    <m/>
    <n v="0"/>
    <n v="1"/>
    <n v="499"/>
    <n v="44.545007837094396"/>
    <n v="378.72660682726297"/>
    <n v="52.087970696360777"/>
    <n v="169410.59381099697"/>
    <n v="378.72660682726297"/>
    <n v="52.087924648332411"/>
    <n v="169410.59381099697"/>
    <n v="378.72660682726297"/>
    <n v="52.087924648332411"/>
  </r>
  <r>
    <n v="6125"/>
    <x v="2"/>
    <x v="1"/>
    <x v="7"/>
    <s v="62-304.520 (6), F.A.C."/>
    <x v="4"/>
    <x v="3"/>
    <x v="13"/>
    <x v="70"/>
    <s v="Educational Facilities"/>
    <n v="1710"/>
    <x v="0"/>
    <s v="City of Melbourne                  Brevard County"/>
    <x v="11"/>
    <x v="1"/>
    <m/>
    <m/>
    <n v="0"/>
    <n v="1"/>
    <n v="586"/>
    <n v="254.27146541215589"/>
    <n v="1921.9008099999803"/>
    <n v="261.44643652694236"/>
    <n v="964751.72663570917"/>
    <n v="1921.9008099999803"/>
    <n v="261.4462053969375"/>
    <n v="964751.72663570917"/>
    <n v="1921.9008099999803"/>
    <n v="261.4462053969375"/>
  </r>
  <r>
    <n v="6126"/>
    <x v="2"/>
    <x v="1"/>
    <x v="7"/>
    <s v="62-304.520 (6), F.A.C."/>
    <x v="4"/>
    <x v="3"/>
    <x v="13"/>
    <x v="71"/>
    <s v="Religious"/>
    <n v="1720"/>
    <x v="0"/>
    <s v="City of Melbourne                  Brevard County"/>
    <x v="11"/>
    <x v="1"/>
    <m/>
    <m/>
    <n v="0"/>
    <n v="1"/>
    <n v="313"/>
    <n v="88.58042005922232"/>
    <n v="695.96822398465133"/>
    <n v="95.660358462188952"/>
    <n v="335213.42184396525"/>
    <n v="695.96822398465133"/>
    <n v="95.660273894277481"/>
    <n v="335213.42184396525"/>
    <n v="695.96822398465133"/>
    <n v="95.660273894277481"/>
  </r>
  <r>
    <n v="6127"/>
    <x v="2"/>
    <x v="1"/>
    <x v="7"/>
    <s v="62-304.520 (6), F.A.C."/>
    <x v="4"/>
    <x v="3"/>
    <x v="13"/>
    <x v="72"/>
    <s v="Medical and Health Care"/>
    <n v="1740"/>
    <x v="0"/>
    <s v="City of Melbourne                  Brevard County"/>
    <x v="11"/>
    <x v="1"/>
    <m/>
    <m/>
    <n v="0"/>
    <n v="1"/>
    <n v="232"/>
    <n v="63.487586878767729"/>
    <n v="514.78435279481039"/>
    <n v="70.631858438043537"/>
    <n v="240894.83532234695"/>
    <n v="514.78435279481039"/>
    <n v="70.631795996413004"/>
    <n v="240894.83532234695"/>
    <n v="514.78435279481039"/>
    <n v="70.631795996413004"/>
  </r>
  <r>
    <n v="6128"/>
    <x v="2"/>
    <x v="1"/>
    <x v="7"/>
    <s v="62-304.520 (6), F.A.C."/>
    <x v="4"/>
    <x v="3"/>
    <x v="13"/>
    <x v="14"/>
    <s v="Governmental"/>
    <n v="1750"/>
    <x v="0"/>
    <s v="City of Melbourne                  Brevard County"/>
    <x v="11"/>
    <x v="1"/>
    <m/>
    <m/>
    <n v="0"/>
    <n v="1"/>
    <n v="880"/>
    <n v="328.25064333991963"/>
    <n v="2542.9479014907142"/>
    <n v="350.64807048759616"/>
    <n v="1228584.367967675"/>
    <n v="2542.9479014907142"/>
    <n v="350.64776049947238"/>
    <n v="1228584.367967675"/>
    <n v="2542.9479014907142"/>
    <n v="350.64776049947238"/>
  </r>
  <r>
    <n v="6129"/>
    <x v="2"/>
    <x v="1"/>
    <x v="7"/>
    <s v="62-304.520 (6), F.A.C."/>
    <x v="4"/>
    <x v="3"/>
    <x v="13"/>
    <x v="73"/>
    <s v="Commercial Child Care"/>
    <n v="1780"/>
    <x v="0"/>
    <s v="City of Melbourne                  Brevard County"/>
    <x v="11"/>
    <x v="1"/>
    <m/>
    <m/>
    <n v="0"/>
    <n v="1"/>
    <n v="23"/>
    <n v="3.4420827483300758"/>
    <n v="29.184531693454758"/>
    <n v="3.9306988238126412"/>
    <n v="13264.331328511918"/>
    <n v="29.184531693454758"/>
    <n v="3.9306953489041563"/>
    <n v="13264.331328511918"/>
    <n v="29.184531693454758"/>
    <n v="3.9306953489041563"/>
  </r>
  <r>
    <n v="6130"/>
    <x v="2"/>
    <x v="1"/>
    <x v="7"/>
    <s v="62-304.520 (6), F.A.C."/>
    <x v="4"/>
    <x v="3"/>
    <x v="13"/>
    <x v="15"/>
    <s v="Golf Course"/>
    <n v="1820"/>
    <x v="0"/>
    <s v="City of Melbourne                  Brevard County"/>
    <x v="11"/>
    <x v="1"/>
    <m/>
    <m/>
    <n v="0"/>
    <n v="1"/>
    <n v="39"/>
    <n v="2.1887876620557436"/>
    <n v="16.61629294668472"/>
    <n v="2.3117158113941554"/>
    <n v="7750.7127328357919"/>
    <n v="16.61629294668472"/>
    <n v="2.311713767736975"/>
    <n v="7750.7127328357919"/>
    <n v="16.61629294668472"/>
    <n v="2.311713767736975"/>
  </r>
  <r>
    <n v="6131"/>
    <x v="2"/>
    <x v="1"/>
    <x v="7"/>
    <s v="62-304.520 (6), F.A.C."/>
    <x v="4"/>
    <x v="3"/>
    <x v="13"/>
    <x v="85"/>
    <s v="Marinas and Fish Camps"/>
    <n v="1840"/>
    <x v="0"/>
    <s v="City of Melbourne                  Brevard County"/>
    <x v="11"/>
    <x v="1"/>
    <m/>
    <m/>
    <n v="0"/>
    <n v="1"/>
    <n v="93"/>
    <n v="16.159464729554458"/>
    <n v="86.690571081299666"/>
    <n v="12.05504836064657"/>
    <n v="42407.586876207504"/>
    <n v="86.690571081299666"/>
    <n v="12.055037703460258"/>
    <n v="42407.586876207504"/>
    <n v="86.690571081299666"/>
    <n v="12.055037703460258"/>
  </r>
  <r>
    <n v="6132"/>
    <x v="2"/>
    <x v="1"/>
    <x v="7"/>
    <s v="62-304.520 (6), F.A.C."/>
    <x v="4"/>
    <x v="3"/>
    <x v="13"/>
    <x v="16"/>
    <s v="Parks and Zoos"/>
    <n v="1850"/>
    <x v="0"/>
    <s v="City of Melbourne                  Brevard County"/>
    <x v="11"/>
    <x v="1"/>
    <m/>
    <m/>
    <n v="0"/>
    <n v="1"/>
    <n v="487"/>
    <n v="188.00293194259984"/>
    <n v="1210.8926371369612"/>
    <n v="162.55543226333108"/>
    <n v="655311.88858990557"/>
    <n v="1210.8926371369612"/>
    <n v="162.55528855726877"/>
    <n v="655311.88858990557"/>
    <n v="1210.8926371369612"/>
    <n v="162.55528855726877"/>
  </r>
  <r>
    <n v="6133"/>
    <x v="2"/>
    <x v="1"/>
    <x v="7"/>
    <s v="62-304.520 (6), F.A.C."/>
    <x v="4"/>
    <x v="3"/>
    <x v="13"/>
    <x v="74"/>
    <s v="Community Recreational Facilities"/>
    <n v="1860"/>
    <x v="0"/>
    <s v="City of Melbourne                  Brevard County"/>
    <x v="11"/>
    <x v="1"/>
    <m/>
    <m/>
    <n v="0"/>
    <n v="1"/>
    <n v="72"/>
    <n v="12.113178173616859"/>
    <n v="89.837335145026302"/>
    <n v="12.233003862624221"/>
    <n v="44343.118985015913"/>
    <n v="89.837335145026302"/>
    <n v="12.23299304811751"/>
    <n v="44343.118985015913"/>
    <n v="89.837335145026302"/>
    <n v="12.23299304811751"/>
  </r>
  <r>
    <n v="6134"/>
    <x v="2"/>
    <x v="1"/>
    <x v="7"/>
    <s v="62-304.520 (6), F.A.C."/>
    <x v="4"/>
    <x v="3"/>
    <x v="13"/>
    <x v="0"/>
    <s v="Improved Pasture"/>
    <n v="1000"/>
    <x v="0"/>
    <s v="City of Melbourne                  Brevard County"/>
    <x v="11"/>
    <x v="1"/>
    <s v="Not Ag"/>
    <m/>
    <n v="0"/>
    <n v="1"/>
    <n v="96"/>
    <n v="41.351325461004336"/>
    <n v="289.82405849114201"/>
    <n v="41.388373879086863"/>
    <n v="133901.30598874818"/>
    <n v="289.82405849114201"/>
    <n v="41.388337289966763"/>
    <n v="133901.30598874818"/>
    <n v="289.82405849114201"/>
    <n v="41.388337289966763"/>
  </r>
  <r>
    <n v="6135"/>
    <x v="2"/>
    <x v="1"/>
    <x v="7"/>
    <s v="62-304.520 (6), F.A.C."/>
    <x v="4"/>
    <x v="3"/>
    <x v="13"/>
    <x v="4"/>
    <s v="Mixed Rangeland"/>
    <n v="1000"/>
    <x v="0"/>
    <s v="City of Melbourne                  Brevard County"/>
    <x v="11"/>
    <x v="1"/>
    <s v="Not Ag"/>
    <m/>
    <n v="0"/>
    <n v="1"/>
    <n v="68"/>
    <n v="20.358055412460786"/>
    <n v="151.51544548113887"/>
    <n v="17.704722228695829"/>
    <n v="66358.754625217145"/>
    <n v="151.51544548113887"/>
    <n v="17.704706576952436"/>
    <n v="66358.754625217145"/>
    <n v="151.51544548113887"/>
    <n v="17.704706576952436"/>
  </r>
  <r>
    <n v="6136"/>
    <x v="2"/>
    <x v="1"/>
    <x v="7"/>
    <s v="62-304.520 (6), F.A.C."/>
    <x v="4"/>
    <x v="3"/>
    <x v="13"/>
    <x v="75"/>
    <s v="Disturbed land"/>
    <n v="7400"/>
    <x v="0"/>
    <s v="City of Melbourne                  Brevard County"/>
    <x v="11"/>
    <x v="1"/>
    <m/>
    <m/>
    <n v="0"/>
    <n v="1"/>
    <n v="20"/>
    <n v="2.109051334748377"/>
    <n v="14.291863338987753"/>
    <n v="1.8834251104301434"/>
    <n v="6975.876922652953"/>
    <n v="14.291863338987753"/>
    <n v="1.8834234454005476"/>
    <n v="6975.876922652953"/>
    <n v="14.291863338987753"/>
    <n v="1.8834234454005476"/>
  </r>
  <r>
    <n v="6137"/>
    <x v="2"/>
    <x v="1"/>
    <x v="7"/>
    <s v="62-304.520 (6), F.A.C."/>
    <x v="4"/>
    <x v="3"/>
    <x v="13"/>
    <x v="76"/>
    <s v="Airports"/>
    <n v="8110"/>
    <x v="0"/>
    <s v="City of Melbourne                  Brevard County"/>
    <x v="11"/>
    <x v="1"/>
    <m/>
    <m/>
    <n v="0"/>
    <n v="1"/>
    <n v="1901"/>
    <n v="854.22384970160078"/>
    <n v="6821.5573200477456"/>
    <n v="929.82504901512743"/>
    <n v="3394666.7668212755"/>
    <n v="6821.5573200477456"/>
    <n v="929.82422700940049"/>
    <n v="3394666.7668212755"/>
    <n v="6821.5573200477456"/>
    <n v="929.82422700940049"/>
  </r>
  <r>
    <n v="6138"/>
    <x v="2"/>
    <x v="1"/>
    <x v="7"/>
    <s v="62-304.520 (6), F.A.C."/>
    <x v="4"/>
    <x v="3"/>
    <x v="13"/>
    <x v="19"/>
    <s v="Railroads"/>
    <n v="8120"/>
    <x v="0"/>
    <s v="City of Melbourne                  Brevard County"/>
    <x v="11"/>
    <x v="1"/>
    <m/>
    <m/>
    <n v="0"/>
    <n v="1"/>
    <n v="38"/>
    <n v="4.6273867890935438"/>
    <n v="38.016389886257471"/>
    <n v="5.3249412518376475"/>
    <n v="16751.738451102228"/>
    <n v="38.016389886257471"/>
    <n v="5.3249365443583043"/>
    <n v="16751.738451102228"/>
    <n v="38.016389886257471"/>
    <n v="5.3249365443583043"/>
  </r>
  <r>
    <n v="6139"/>
    <x v="2"/>
    <x v="1"/>
    <x v="7"/>
    <s v="62-304.520 (6), F.A.C."/>
    <x v="4"/>
    <x v="3"/>
    <x v="13"/>
    <x v="20"/>
    <s v="Roads and Highways"/>
    <n v="8140"/>
    <x v="0"/>
    <s v="City of Melbourne                  Brevard County"/>
    <x v="11"/>
    <x v="1"/>
    <m/>
    <m/>
    <n v="0"/>
    <n v="1"/>
    <n v="697"/>
    <n v="111.25249814621223"/>
    <n v="949.46137832786576"/>
    <n v="127.59656710731628"/>
    <n v="412572.0938380665"/>
    <n v="949.46137832786576"/>
    <n v="127.59645430640921"/>
    <n v="412572.0938380665"/>
    <n v="949.46137832786576"/>
    <n v="127.59645430640921"/>
  </r>
  <r>
    <n v="6140"/>
    <x v="2"/>
    <x v="1"/>
    <x v="7"/>
    <s v="62-304.520 (6), F.A.C."/>
    <x v="4"/>
    <x v="3"/>
    <x v="13"/>
    <x v="58"/>
    <s v="Communications"/>
    <n v="8200"/>
    <x v="0"/>
    <s v="City of Melbourne                  Brevard County"/>
    <x v="11"/>
    <x v="1"/>
    <m/>
    <m/>
    <n v="0"/>
    <n v="1"/>
    <n v="10"/>
    <n v="0.53060105015324233"/>
    <n v="4.5892020951865655"/>
    <n v="0.66603932461838689"/>
    <n v="2082.3222373493841"/>
    <n v="4.5892020951865655"/>
    <n v="0.66603873581069695"/>
    <n v="2082.3222373493841"/>
    <n v="4.5892020951865655"/>
    <n v="0.66603873581069695"/>
  </r>
  <r>
    <n v="6141"/>
    <x v="2"/>
    <x v="1"/>
    <x v="7"/>
    <s v="62-304.520 (6), F.A.C."/>
    <x v="4"/>
    <x v="3"/>
    <x v="13"/>
    <x v="86"/>
    <s v="Communication Facilities"/>
    <n v="8220"/>
    <x v="0"/>
    <s v="City of Melbourne                  Brevard County"/>
    <x v="11"/>
    <x v="1"/>
    <m/>
    <m/>
    <n v="0"/>
    <n v="1"/>
    <n v="4"/>
    <n v="0.67886970112052514"/>
    <n v="5.94798467567127"/>
    <n v="0.85531952480345486"/>
    <n v="2675.0139800742127"/>
    <n v="5.94798467567127"/>
    <n v="0.85531876866384926"/>
    <n v="2675.0139800742127"/>
    <n v="5.94798467567127"/>
    <n v="0.85531876866384926"/>
  </r>
  <r>
    <n v="6142"/>
    <x v="2"/>
    <x v="1"/>
    <x v="7"/>
    <s v="62-304.520 (6), F.A.C."/>
    <x v="4"/>
    <x v="3"/>
    <x v="13"/>
    <x v="59"/>
    <s v="Electrical power facilities"/>
    <n v="8310"/>
    <x v="0"/>
    <s v="City of Melbourne                  Brevard County"/>
    <x v="11"/>
    <x v="1"/>
    <m/>
    <m/>
    <n v="0"/>
    <n v="1"/>
    <n v="90"/>
    <n v="23.494596553900589"/>
    <n v="186.59652361414123"/>
    <n v="26.566849690290727"/>
    <n v="88341.675316447087"/>
    <n v="186.59652361414123"/>
    <n v="26.566826204041774"/>
    <n v="88341.675316447087"/>
    <n v="186.59652361414123"/>
    <n v="26.566826204041774"/>
  </r>
  <r>
    <n v="6143"/>
    <x v="2"/>
    <x v="1"/>
    <x v="7"/>
    <s v="62-304.520 (6), F.A.C."/>
    <x v="4"/>
    <x v="3"/>
    <x v="13"/>
    <x v="77"/>
    <s v="Water supply plants"/>
    <n v="8330"/>
    <x v="0"/>
    <s v="City of Melbourne                  Brevard County"/>
    <x v="11"/>
    <x v="1"/>
    <m/>
    <m/>
    <n v="0"/>
    <n v="1"/>
    <n v="10"/>
    <n v="0.4207180372591991"/>
    <n v="3.313250986976485"/>
    <n v="0.45271326224112984"/>
    <n v="1560.0009510346492"/>
    <n v="3.313250986976485"/>
    <n v="0.45271286202294303"/>
    <n v="1560.0009510346492"/>
    <n v="3.313250986976485"/>
    <n v="0.45271286202294303"/>
  </r>
  <r>
    <n v="6144"/>
    <x v="2"/>
    <x v="1"/>
    <x v="7"/>
    <s v="62-304.520 (6), F.A.C."/>
    <x v="4"/>
    <x v="3"/>
    <x v="13"/>
    <x v="94"/>
    <s v="Sewage Treatment"/>
    <n v="8340"/>
    <x v="0"/>
    <s v="City of Melbourne                  Brevard County"/>
    <x v="11"/>
    <x v="1"/>
    <m/>
    <m/>
    <n v="0"/>
    <n v="1"/>
    <n v="8"/>
    <n v="0.18536218768535023"/>
    <n v="1.6246330312578554"/>
    <n v="0.21848964636360846"/>
    <n v="747.87159837650415"/>
    <n v="1.6246330312578554"/>
    <n v="0.21848945320927185"/>
    <n v="747.87159837650415"/>
    <n v="1.6246330312578554"/>
    <n v="0.21848945320927185"/>
  </r>
  <r>
    <n v="6145"/>
    <x v="2"/>
    <x v="1"/>
    <x v="7"/>
    <s v="62-304.520 (6), F.A.C."/>
    <x v="4"/>
    <x v="3"/>
    <x v="13"/>
    <x v="25"/>
    <s v="Surface Water Collection Basin"/>
    <n v="8370"/>
    <x v="0"/>
    <s v="City of Melbourne                  Brevard County"/>
    <x v="11"/>
    <x v="1"/>
    <m/>
    <m/>
    <n v="0"/>
    <n v="1"/>
    <n v="270"/>
    <n v="24.061235440129742"/>
    <n v="52.507573842548425"/>
    <n v="8.0816031524574363"/>
    <n v="49805.124425035348"/>
    <n v="52.507573842548425"/>
    <n v="8.0815960079692584"/>
    <n v="49805.124425035348"/>
    <n v="52.507573842548425"/>
    <n v="8.0815960079692584"/>
  </r>
  <r>
    <n v="6146"/>
    <x v="2"/>
    <x v="1"/>
    <x v="7"/>
    <s v="62-304.520 (6), F.A.C."/>
    <x v="4"/>
    <x v="3"/>
    <x v="42"/>
    <x v="5"/>
    <s v="Residential, Low Density-Less than two dwelling units/acre"/>
    <n v="1100"/>
    <x v="0"/>
    <s v="City of Rockledge                         Brevard County"/>
    <x v="40"/>
    <x v="1"/>
    <m/>
    <m/>
    <n v="0"/>
    <n v="1"/>
    <n v="351"/>
    <n v="36.356404107737205"/>
    <n v="286.9854384904429"/>
    <n v="41.826404613347727"/>
    <n v="128727.52668646793"/>
    <n v="286.9854384904429"/>
    <n v="41.826367636989474"/>
    <n v="128727.52668646793"/>
    <n v="286.9854384904429"/>
    <n v="41.826367636989474"/>
  </r>
  <r>
    <n v="6147"/>
    <x v="2"/>
    <x v="1"/>
    <x v="7"/>
    <s v="62-304.520 (6), F.A.C."/>
    <x v="4"/>
    <x v="3"/>
    <x v="42"/>
    <x v="7"/>
    <s v="Low Density Under Construction"/>
    <n v="1190"/>
    <x v="0"/>
    <s v="City of Rockledge                         Brevard County"/>
    <x v="40"/>
    <x v="1"/>
    <m/>
    <m/>
    <n v="0"/>
    <n v="1"/>
    <n v="11"/>
    <n v="1.251801438790928"/>
    <n v="9.8323411547825792"/>
    <n v="1.3713791038397845"/>
    <n v="4897.2985923365077"/>
    <n v="9.8323411547825792"/>
    <n v="1.3713778914810948"/>
    <n v="4897.2985923365077"/>
    <n v="9.8323411547825792"/>
    <n v="1.3713778914810948"/>
  </r>
  <r>
    <n v="6148"/>
    <x v="2"/>
    <x v="1"/>
    <x v="7"/>
    <s v="62-304.520 (6), F.A.C."/>
    <x v="4"/>
    <x v="3"/>
    <x v="42"/>
    <x v="8"/>
    <s v="Residential, Medium Density-Two-five dwellingunits per acre"/>
    <n v="1200"/>
    <x v="0"/>
    <s v="City of Rockledge                         Brevard County"/>
    <x v="40"/>
    <x v="1"/>
    <m/>
    <m/>
    <n v="0"/>
    <n v="1"/>
    <n v="2400"/>
    <n v="336.5197683202037"/>
    <n v="2962.321176961028"/>
    <n v="434.29575345263555"/>
    <n v="1304928.0803247509"/>
    <n v="2962.321176961028"/>
    <n v="434.29536951632798"/>
    <n v="1304928.0803247509"/>
    <n v="2962.321176961028"/>
    <n v="434.29536951632798"/>
  </r>
  <r>
    <n v="6149"/>
    <x v="2"/>
    <x v="1"/>
    <x v="7"/>
    <s v="62-304.520 (6), F.A.C."/>
    <x v="4"/>
    <x v="3"/>
    <x v="42"/>
    <x v="8"/>
    <s v="Residential, Medium Density-Two-five dwellingunits per acre"/>
    <n v="1200"/>
    <x v="0"/>
    <s v="City of Rockledge                 City of Cocoa        Brevard County"/>
    <x v="40"/>
    <x v="1"/>
    <m/>
    <m/>
    <n v="0"/>
    <n v="1"/>
    <n v="8"/>
    <n v="0.15131326332936307"/>
    <n v="1.2491800759384608"/>
    <n v="0.17034723145187552"/>
    <n v="559.6505976909624"/>
    <n v="1.2491800759384608"/>
    <n v="0.17034708085752454"/>
    <n v="559.6505976909624"/>
    <n v="1.2491800759384608"/>
    <n v="0.17034708085752454"/>
  </r>
  <r>
    <n v="6150"/>
    <x v="2"/>
    <x v="1"/>
    <x v="7"/>
    <s v="62-304.520 (6), F.A.C."/>
    <x v="4"/>
    <x v="3"/>
    <x v="42"/>
    <x v="9"/>
    <s v="Fixed Single Family Units"/>
    <n v="1210"/>
    <x v="0"/>
    <s v="City of Rockledge                         Brevard County"/>
    <x v="40"/>
    <x v="1"/>
    <m/>
    <m/>
    <n v="0"/>
    <n v="1"/>
    <n v="12783"/>
    <n v="1113.4769465003242"/>
    <n v="9557.3390492902308"/>
    <n v="1394.2071474676904"/>
    <n v="4309739.2680631168"/>
    <n v="9557.3390492902308"/>
    <n v="1394.2059149280133"/>
    <n v="4309739.2680631168"/>
    <n v="9557.3390492902308"/>
    <n v="1394.2059149280133"/>
  </r>
  <r>
    <n v="6151"/>
    <x v="2"/>
    <x v="1"/>
    <x v="7"/>
    <s v="62-304.520 (6), F.A.C."/>
    <x v="4"/>
    <x v="3"/>
    <x v="42"/>
    <x v="9"/>
    <s v="Fixed Single Family Units"/>
    <n v="1210"/>
    <x v="0"/>
    <s v="City of Rockledge                 City of Cocoa        Brevard County"/>
    <x v="40"/>
    <x v="1"/>
    <m/>
    <m/>
    <n v="0"/>
    <n v="1"/>
    <n v="2"/>
    <n v="2.4418988734684561E-3"/>
    <n v="2.4107621787889302E-2"/>
    <n v="3.8492950153941633E-3"/>
    <n v="9.3266790421237342"/>
    <n v="2.4107621787889302E-2"/>
    <n v="3.8492916124501964E-3"/>
    <n v="9.3266790421237342"/>
    <n v="2.4107621787889302E-2"/>
    <n v="3.8492916124501964E-3"/>
  </r>
  <r>
    <n v="6152"/>
    <x v="2"/>
    <x v="1"/>
    <x v="7"/>
    <s v="62-304.520 (6), F.A.C."/>
    <x v="4"/>
    <x v="3"/>
    <x v="42"/>
    <x v="88"/>
    <s v="Medium Density Under Construction"/>
    <n v="1290"/>
    <x v="0"/>
    <s v="City of Rockledge                         Brevard County"/>
    <x v="40"/>
    <x v="1"/>
    <m/>
    <m/>
    <n v="0"/>
    <n v="1"/>
    <n v="16"/>
    <n v="3.817337953842344"/>
    <n v="29.57962751494405"/>
    <n v="4.2144789933573339"/>
    <n v="15082.237205651625"/>
    <n v="29.57962751494405"/>
    <n v="4.2144752675748602"/>
    <n v="15082.237205651625"/>
    <n v="29.57962751494405"/>
    <n v="4.2144752675748602"/>
  </r>
  <r>
    <n v="6153"/>
    <x v="2"/>
    <x v="1"/>
    <x v="7"/>
    <s v="62-304.520 (6), F.A.C."/>
    <x v="4"/>
    <x v="3"/>
    <x v="42"/>
    <x v="62"/>
    <s v="Residential, High Density"/>
    <n v="1300"/>
    <x v="0"/>
    <s v="City of Rockledge                         Brevard County"/>
    <x v="40"/>
    <x v="1"/>
    <m/>
    <m/>
    <n v="0"/>
    <n v="1"/>
    <n v="774"/>
    <n v="120.77056469653054"/>
    <n v="1147.6798558274788"/>
    <n v="197.69612756494175"/>
    <n v="470490.29793909361"/>
    <n v="1147.6798558274788"/>
    <n v="197.6959527929784"/>
    <n v="470490.29793909361"/>
    <n v="1147.6798558274788"/>
    <n v="197.6959527929784"/>
  </r>
  <r>
    <n v="6154"/>
    <x v="2"/>
    <x v="1"/>
    <x v="7"/>
    <s v="62-304.520 (6), F.A.C."/>
    <x v="4"/>
    <x v="3"/>
    <x v="42"/>
    <x v="62"/>
    <s v="Residential, High Density"/>
    <n v="1300"/>
    <x v="0"/>
    <s v="City of Rockledge                 City of Cocoa        Brevard County"/>
    <x v="40"/>
    <x v="1"/>
    <m/>
    <m/>
    <n v="0"/>
    <n v="1"/>
    <n v="1"/>
    <n v="6.8053991266836999E-5"/>
    <n v="6.1005398904562637E-4"/>
    <n v="1.1588532742136603E-4"/>
    <n v="0.21369419734540021"/>
    <n v="6.1005398904562637E-4"/>
    <n v="1.15885224973703E-4"/>
    <n v="0.21369419734540021"/>
    <n v="6.1005398904562637E-4"/>
    <n v="1.15885224973703E-4"/>
  </r>
  <r>
    <n v="6155"/>
    <x v="2"/>
    <x v="1"/>
    <x v="7"/>
    <s v="62-304.520 (6), F.A.C."/>
    <x v="4"/>
    <x v="3"/>
    <x v="42"/>
    <x v="63"/>
    <s v="Mobile Home Units"/>
    <n v="1320"/>
    <x v="0"/>
    <s v="City of Rockledge                         Brevard County"/>
    <x v="40"/>
    <x v="1"/>
    <m/>
    <m/>
    <n v="0"/>
    <n v="1"/>
    <n v="498"/>
    <n v="47.335171158266142"/>
    <n v="552.18687634639411"/>
    <n v="104.50694610697568"/>
    <n v="190768.41451214164"/>
    <n v="552.18687634639411"/>
    <n v="104.50685371829654"/>
    <n v="190768.41451214164"/>
    <n v="552.18687634639411"/>
    <n v="104.50685371829654"/>
  </r>
  <r>
    <n v="6156"/>
    <x v="2"/>
    <x v="1"/>
    <x v="7"/>
    <s v="62-304.520 (6), F.A.C."/>
    <x v="4"/>
    <x v="3"/>
    <x v="42"/>
    <x v="63"/>
    <s v="Mobile Home Units"/>
    <n v="1320"/>
    <x v="0"/>
    <s v="City of Rockledge                 City of Cocoa        Brevard County"/>
    <x v="40"/>
    <x v="1"/>
    <m/>
    <m/>
    <n v="0"/>
    <n v="1"/>
    <n v="2"/>
    <n v="2.6662486334349997E-3"/>
    <n v="3.1803687479423075E-2"/>
    <n v="4.3112588462482296E-3"/>
    <n v="10.410527811120904"/>
    <n v="3.1803687479423075E-2"/>
    <n v="4.3112550349081588E-3"/>
    <n v="10.410527811120904"/>
    <n v="3.1803687479423075E-2"/>
    <n v="4.3112550349081588E-3"/>
  </r>
  <r>
    <n v="6157"/>
    <x v="2"/>
    <x v="1"/>
    <x v="7"/>
    <s v="62-304.520 (6), F.A.C."/>
    <x v="4"/>
    <x v="3"/>
    <x v="42"/>
    <x v="10"/>
    <s v="Residential, High density; Multiple Dwelling Units, Low Rise &lt;Two stories or less&gt;"/>
    <n v="1330"/>
    <x v="0"/>
    <s v="City of Rockledge                         Brevard County"/>
    <x v="40"/>
    <x v="1"/>
    <m/>
    <m/>
    <n v="0"/>
    <n v="1"/>
    <n v="711"/>
    <n v="48.900143953482136"/>
    <n v="487.86613960108042"/>
    <n v="84.591119688770064"/>
    <n v="186966.58971383574"/>
    <n v="487.86613960108042"/>
    <n v="84.591044906546458"/>
    <n v="186966.58971383574"/>
    <n v="487.86613960108042"/>
    <n v="84.591044906546458"/>
  </r>
  <r>
    <n v="6158"/>
    <x v="2"/>
    <x v="1"/>
    <x v="7"/>
    <s v="62-304.520 (6), F.A.C."/>
    <x v="4"/>
    <x v="3"/>
    <x v="42"/>
    <x v="10"/>
    <s v="Residential, High density; Multiple Dwelling Units, Low Rise &lt;Two stories or less&gt;"/>
    <n v="1330"/>
    <x v="0"/>
    <s v="City of Rockledge                 City of Cocoa        Brevard County"/>
    <x v="40"/>
    <x v="1"/>
    <m/>
    <m/>
    <n v="0"/>
    <n v="1"/>
    <n v="1"/>
    <n v="3.84046548000862E-4"/>
    <n v="3.4426948989441358E-3"/>
    <n v="6.5397134145477975E-4"/>
    <n v="1.2059324852311528"/>
    <n v="3.4426948989441358E-3"/>
    <n v="6.5397076331571004E-4"/>
    <n v="1.2059324852311528"/>
    <n v="3.4426948989441358E-3"/>
    <n v="6.5397076331571004E-4"/>
  </r>
  <r>
    <n v="6159"/>
    <x v="2"/>
    <x v="1"/>
    <x v="7"/>
    <s v="62-304.520 (6), F.A.C."/>
    <x v="4"/>
    <x v="3"/>
    <x v="42"/>
    <x v="81"/>
    <s v="Residential, High density; Multiple Dwelling Units, High Rise &lt;Three stories or more&gt;"/>
    <n v="1340"/>
    <x v="0"/>
    <s v="City of Rockledge                         Brevard County"/>
    <x v="40"/>
    <x v="1"/>
    <m/>
    <m/>
    <n v="0"/>
    <n v="1"/>
    <n v="22"/>
    <n v="3.6596487361506083"/>
    <n v="40.520036792671164"/>
    <n v="7.2680444216285158"/>
    <n v="14562.155494683255"/>
    <n v="40.520036792671164"/>
    <n v="7.2680379963615787"/>
    <n v="14562.155494683255"/>
    <n v="40.520036792671164"/>
    <n v="7.2680379963615787"/>
  </r>
  <r>
    <n v="6160"/>
    <x v="2"/>
    <x v="1"/>
    <x v="7"/>
    <s v="62-304.520 (6), F.A.C."/>
    <x v="4"/>
    <x v="3"/>
    <x v="42"/>
    <x v="89"/>
    <s v="Residential, High density; Mixed Units &lt;Fixed and mobile Homes&gt;"/>
    <n v="1350"/>
    <x v="0"/>
    <s v="City of Rockledge                         Brevard County"/>
    <x v="40"/>
    <x v="1"/>
    <m/>
    <m/>
    <n v="0"/>
    <n v="1"/>
    <n v="4"/>
    <n v="0.23482718436744149"/>
    <n v="2.4341712695887088"/>
    <n v="0.39383086967692654"/>
    <n v="946.46689527922035"/>
    <n v="2.4341712695887088"/>
    <n v="0.39383052151333275"/>
    <n v="946.46689527922035"/>
    <n v="2.4341712695887088"/>
    <n v="0.39383052151333275"/>
  </r>
  <r>
    <n v="6161"/>
    <x v="2"/>
    <x v="1"/>
    <x v="7"/>
    <s v="62-304.520 (6), F.A.C."/>
    <x v="4"/>
    <x v="3"/>
    <x v="42"/>
    <x v="82"/>
    <s v="High Density Under Construction"/>
    <n v="1390"/>
    <x v="0"/>
    <s v="City of Rockledge                         Brevard County"/>
    <x v="40"/>
    <x v="1"/>
    <m/>
    <m/>
    <n v="0"/>
    <n v="1"/>
    <n v="117"/>
    <n v="16.61235728379404"/>
    <n v="136.27302790261319"/>
    <n v="22.963163002851399"/>
    <n v="62039.020773586722"/>
    <n v="136.27302790261319"/>
    <n v="22.96314270241799"/>
    <n v="62039.020773586722"/>
    <n v="136.27302790261319"/>
    <n v="22.96314270241799"/>
  </r>
  <r>
    <n v="6162"/>
    <x v="2"/>
    <x v="1"/>
    <x v="7"/>
    <s v="62-304.520 (6), F.A.C."/>
    <x v="4"/>
    <x v="3"/>
    <x v="42"/>
    <x v="11"/>
    <s v="Commercial and Services"/>
    <n v="1400"/>
    <x v="0"/>
    <s v="City of Rockledge                         Brevard County"/>
    <x v="40"/>
    <x v="1"/>
    <m/>
    <m/>
    <n v="0"/>
    <n v="1"/>
    <n v="1159"/>
    <n v="171.25186194110236"/>
    <n v="1710.1572686754505"/>
    <n v="229.72397395600635"/>
    <n v="670687.03163589467"/>
    <n v="1710.1572686754505"/>
    <n v="229.72377087003599"/>
    <n v="670687.03163589467"/>
    <n v="1710.1572686754505"/>
    <n v="229.72377087003599"/>
  </r>
  <r>
    <n v="6163"/>
    <x v="2"/>
    <x v="1"/>
    <x v="7"/>
    <s v="62-304.520 (6), F.A.C."/>
    <x v="4"/>
    <x v="3"/>
    <x v="42"/>
    <x v="11"/>
    <s v="Commercial and Services"/>
    <n v="1400"/>
    <x v="0"/>
    <s v="City of Rockledge                 City of Cocoa        Brevard County"/>
    <x v="40"/>
    <x v="1"/>
    <m/>
    <m/>
    <n v="0"/>
    <n v="1"/>
    <n v="8"/>
    <n v="0.4056149050049252"/>
    <n v="4.0056233090812974"/>
    <n v="0.55513915438747574"/>
    <n v="1583.0480954584998"/>
    <n v="4.0056233090812974"/>
    <n v="0.55513866362035236"/>
    <n v="1583.0480954584998"/>
    <n v="4.0056233090812974"/>
    <n v="0.55513866362035236"/>
  </r>
  <r>
    <n v="6164"/>
    <x v="2"/>
    <x v="1"/>
    <x v="7"/>
    <s v="62-304.520 (6), F.A.C."/>
    <x v="4"/>
    <x v="3"/>
    <x v="42"/>
    <x v="64"/>
    <s v="Retail Sales and Services"/>
    <n v="1410"/>
    <x v="0"/>
    <s v="City of Rockledge                         Brevard County"/>
    <x v="40"/>
    <x v="1"/>
    <m/>
    <m/>
    <n v="0"/>
    <n v="1"/>
    <n v="884"/>
    <n v="192.95346438548412"/>
    <n v="1984.7039109186226"/>
    <n v="266.75032035679192"/>
    <n v="771931.62800777389"/>
    <n v="1984.7039109186226"/>
    <n v="266.75008453792327"/>
    <n v="771931.62800777389"/>
    <n v="1984.7039109186226"/>
    <n v="266.75008453792327"/>
  </r>
  <r>
    <n v="6165"/>
    <x v="2"/>
    <x v="1"/>
    <x v="7"/>
    <s v="62-304.520 (6), F.A.C."/>
    <x v="4"/>
    <x v="3"/>
    <x v="42"/>
    <x v="64"/>
    <s v="Retail Sales and Services"/>
    <n v="1410"/>
    <x v="0"/>
    <s v="City of Rockledge                 City of Cocoa        Brevard County"/>
    <x v="40"/>
    <x v="1"/>
    <m/>
    <m/>
    <n v="0"/>
    <n v="1"/>
    <n v="3"/>
    <n v="1.157423735465443E-2"/>
    <n v="0.1363060051708932"/>
    <n v="1.862433697057719E-2"/>
    <n v="45.162166031888816"/>
    <n v="0.1363060051708932"/>
    <n v="1.86243205058544E-2"/>
    <n v="45.162166031888816"/>
    <n v="0.1363060051708932"/>
    <n v="1.86243205058544E-2"/>
  </r>
  <r>
    <n v="6166"/>
    <x v="2"/>
    <x v="1"/>
    <x v="7"/>
    <s v="62-304.520 (6), F.A.C."/>
    <x v="4"/>
    <x v="3"/>
    <x v="42"/>
    <x v="65"/>
    <s v="Wholesale Sales and Services &lt;Excluding warehouses associated with industrial use&gt;"/>
    <n v="1420"/>
    <x v="0"/>
    <s v="City of Rockledge                         Brevard County"/>
    <x v="40"/>
    <x v="1"/>
    <m/>
    <m/>
    <n v="0"/>
    <n v="1"/>
    <n v="765"/>
    <n v="174.87654091745813"/>
    <n v="1680.7276084143275"/>
    <n v="225.95095117233353"/>
    <n v="700541.83618968434"/>
    <n v="1680.7276084143275"/>
    <n v="225.95075142187943"/>
    <n v="700541.83618968434"/>
    <n v="1680.7276084143275"/>
    <n v="225.95075142187943"/>
  </r>
  <r>
    <n v="6167"/>
    <x v="2"/>
    <x v="1"/>
    <x v="7"/>
    <s v="62-304.520 (6), F.A.C."/>
    <x v="4"/>
    <x v="3"/>
    <x v="42"/>
    <x v="66"/>
    <s v="Professional Services"/>
    <n v="1430"/>
    <x v="0"/>
    <s v="City of Rockledge                         Brevard County"/>
    <x v="40"/>
    <x v="1"/>
    <m/>
    <m/>
    <n v="0"/>
    <n v="1"/>
    <n v="443"/>
    <n v="75.97398465724558"/>
    <n v="752.85761592650192"/>
    <n v="101.87037434441525"/>
    <n v="302974.44486281078"/>
    <n v="752.85761592650192"/>
    <n v="101.87028428658013"/>
    <n v="302974.44486281078"/>
    <n v="752.85761592650192"/>
    <n v="101.87028428658013"/>
  </r>
  <r>
    <n v="6168"/>
    <x v="2"/>
    <x v="1"/>
    <x v="7"/>
    <s v="62-304.520 (6), F.A.C."/>
    <x v="4"/>
    <x v="3"/>
    <x v="42"/>
    <x v="66"/>
    <s v="Professional Services"/>
    <n v="1430"/>
    <x v="0"/>
    <s v="City of Rockledge                 City of Cocoa        Brevard County"/>
    <x v="40"/>
    <x v="1"/>
    <m/>
    <m/>
    <n v="0"/>
    <n v="1"/>
    <n v="4"/>
    <n v="2.9603546449454975E-2"/>
    <n v="0.25673471809839787"/>
    <n v="3.451855029240198E-2"/>
    <n v="113.81725691130141"/>
    <n v="0.25673471809839787"/>
    <n v="3.4518519776504442E-2"/>
    <n v="113.81725691130141"/>
    <n v="0.25673471809839787"/>
    <n v="3.4518519776504442E-2"/>
  </r>
  <r>
    <n v="6169"/>
    <x v="2"/>
    <x v="1"/>
    <x v="7"/>
    <s v="62-304.520 (6), F.A.C."/>
    <x v="4"/>
    <x v="3"/>
    <x v="42"/>
    <x v="83"/>
    <s v="Cultural and Entertainment"/>
    <n v="1440"/>
    <x v="0"/>
    <s v="City of Rockledge                         Brevard County"/>
    <x v="40"/>
    <x v="1"/>
    <m/>
    <m/>
    <n v="0"/>
    <n v="1"/>
    <n v="12"/>
    <n v="3.694523498927504"/>
    <n v="34.465111933853592"/>
    <n v="4.8504167306916086"/>
    <n v="15281.247348327426"/>
    <n v="34.465111933853592"/>
    <n v="4.8504124427125577"/>
    <n v="15281.247348327426"/>
    <n v="34.465111933853592"/>
    <n v="4.8504124427125577"/>
  </r>
  <r>
    <n v="6170"/>
    <x v="2"/>
    <x v="1"/>
    <x v="7"/>
    <s v="62-304.520 (6), F.A.C."/>
    <x v="4"/>
    <x v="3"/>
    <x v="42"/>
    <x v="67"/>
    <s v="Tourist Services"/>
    <n v="1450"/>
    <x v="0"/>
    <s v="City of Rockledge                         Brevard County"/>
    <x v="40"/>
    <x v="1"/>
    <m/>
    <m/>
    <n v="0"/>
    <n v="1"/>
    <n v="35"/>
    <n v="11.443699796067438"/>
    <n v="138.15120799590827"/>
    <n v="18.914306715372323"/>
    <n v="46581.405510204786"/>
    <n v="138.15120799590827"/>
    <n v="18.914289994303726"/>
    <n v="46581.405510204786"/>
    <n v="138.15120799590827"/>
    <n v="18.914289994303726"/>
  </r>
  <r>
    <n v="6171"/>
    <x v="2"/>
    <x v="1"/>
    <x v="7"/>
    <s v="62-304.520 (6), F.A.C."/>
    <x v="4"/>
    <x v="3"/>
    <x v="42"/>
    <x v="95"/>
    <s v="Food Processing"/>
    <n v="1510"/>
    <x v="0"/>
    <s v="City of Rockledge                         Brevard County"/>
    <x v="40"/>
    <x v="1"/>
    <m/>
    <m/>
    <n v="0"/>
    <n v="1"/>
    <n v="29"/>
    <n v="6.5128485992591285"/>
    <n v="54.440001715498568"/>
    <n v="7.6291625595672183"/>
    <n v="24939.852415600941"/>
    <n v="54.440001715498568"/>
    <n v="7.6291558150561691"/>
    <n v="24939.852415600941"/>
    <n v="54.440001715498568"/>
    <n v="7.6291558150561691"/>
  </r>
  <r>
    <n v="6172"/>
    <x v="2"/>
    <x v="1"/>
    <x v="7"/>
    <s v="62-304.520 (6), F.A.C."/>
    <x v="4"/>
    <x v="3"/>
    <x v="42"/>
    <x v="106"/>
    <s v="Timber Processing"/>
    <n v="1520"/>
    <x v="0"/>
    <s v="City of Rockledge                         Brevard County"/>
    <x v="40"/>
    <x v="1"/>
    <m/>
    <m/>
    <n v="0"/>
    <n v="1"/>
    <n v="9"/>
    <n v="1.9624226403235372"/>
    <n v="16.106918586590982"/>
    <n v="2.2290709868130545"/>
    <n v="7713.7473698972408"/>
    <n v="16.106918586590982"/>
    <n v="2.2290690162174851"/>
    <n v="7713.7473698972408"/>
    <n v="16.106918586590982"/>
    <n v="2.2290690162174851"/>
  </r>
  <r>
    <n v="6173"/>
    <x v="2"/>
    <x v="1"/>
    <x v="7"/>
    <s v="62-304.520 (6), F.A.C."/>
    <x v="4"/>
    <x v="3"/>
    <x v="42"/>
    <x v="68"/>
    <s v="Other Light Industrial"/>
    <n v="1550"/>
    <x v="0"/>
    <s v="City of Rockledge                         Brevard County"/>
    <x v="40"/>
    <x v="1"/>
    <m/>
    <m/>
    <n v="0"/>
    <n v="1"/>
    <n v="494"/>
    <n v="106.97471580291861"/>
    <n v="853.85745117247893"/>
    <n v="119.07601272263005"/>
    <n v="417149.424983959"/>
    <n v="853.85745117247893"/>
    <n v="119.07590745426322"/>
    <n v="417149.424983959"/>
    <n v="853.85745117247893"/>
    <n v="119.07590745426322"/>
  </r>
  <r>
    <n v="6174"/>
    <x v="2"/>
    <x v="1"/>
    <x v="7"/>
    <s v="62-304.520 (6), F.A.C."/>
    <x v="4"/>
    <x v="3"/>
    <x v="42"/>
    <x v="91"/>
    <s v="Other Heavy Industrial"/>
    <n v="1560"/>
    <x v="0"/>
    <s v="City of Rockledge                         Brevard County"/>
    <x v="40"/>
    <x v="1"/>
    <m/>
    <m/>
    <n v="0"/>
    <n v="1"/>
    <n v="34"/>
    <n v="12.578231163707276"/>
    <n v="97.712798882489679"/>
    <n v="13.586453319176647"/>
    <n v="48690.624134420206"/>
    <n v="97.712798882489679"/>
    <n v="13.586441308161838"/>
    <n v="48690.624134420206"/>
    <n v="97.712798882489679"/>
    <n v="13.586441308161838"/>
  </r>
  <r>
    <n v="6175"/>
    <x v="2"/>
    <x v="1"/>
    <x v="7"/>
    <s v="62-304.520 (6), F.A.C."/>
    <x v="4"/>
    <x v="3"/>
    <x v="42"/>
    <x v="127"/>
    <s v="Sand and Gravel Pits"/>
    <n v="1620"/>
    <x v="0"/>
    <s v="City of Rockledge                         Brevard County"/>
    <x v="40"/>
    <x v="1"/>
    <m/>
    <m/>
    <n v="0"/>
    <n v="1"/>
    <n v="47"/>
    <n v="13.826697472569657"/>
    <n v="91.888388352630287"/>
    <n v="12.158701853448505"/>
    <n v="43504.200655110872"/>
    <n v="91.888388352630287"/>
    <n v="12.158691104628002"/>
    <n v="43504.200655110872"/>
    <n v="91.888388352630287"/>
    <n v="12.158691104628002"/>
  </r>
  <r>
    <n v="6176"/>
    <x v="2"/>
    <x v="1"/>
    <x v="7"/>
    <s v="62-304.520 (6), F.A.C."/>
    <x v="4"/>
    <x v="3"/>
    <x v="42"/>
    <x v="148"/>
    <s v="Holding Ponds"/>
    <n v="1660"/>
    <x v="0"/>
    <s v="City of Rockledge                         Brevard County"/>
    <x v="40"/>
    <x v="1"/>
    <m/>
    <m/>
    <n v="0"/>
    <n v="1"/>
    <n v="129"/>
    <n v="47.907833417578587"/>
    <n v="221.06362629173989"/>
    <n v="29.841381653003843"/>
    <n v="129631.58539869406"/>
    <n v="221.06362629173989"/>
    <n v="29.841355271926428"/>
    <n v="129631.58539869406"/>
    <n v="221.06362629173989"/>
    <n v="29.841355271926428"/>
  </r>
  <r>
    <n v="6177"/>
    <x v="2"/>
    <x v="1"/>
    <x v="7"/>
    <s v="62-304.520 (6), F.A.C."/>
    <x v="4"/>
    <x v="3"/>
    <x v="42"/>
    <x v="69"/>
    <s v="Institutional (Educational,religious,health and military facilities)"/>
    <n v="1700"/>
    <x v="0"/>
    <s v="City of Rockledge                         Brevard County"/>
    <x v="40"/>
    <x v="1"/>
    <m/>
    <m/>
    <n v="0"/>
    <n v="1"/>
    <n v="199"/>
    <n v="26.420549091303211"/>
    <n v="222.56044971019304"/>
    <n v="30.595916724037643"/>
    <n v="101102.87621173606"/>
    <n v="222.56044971019304"/>
    <n v="30.595889675918439"/>
    <n v="101102.87621173606"/>
    <n v="222.56044971019304"/>
    <n v="30.595889675918439"/>
  </r>
  <r>
    <n v="6178"/>
    <x v="2"/>
    <x v="1"/>
    <x v="7"/>
    <s v="62-304.520 (6), F.A.C."/>
    <x v="4"/>
    <x v="3"/>
    <x v="42"/>
    <x v="69"/>
    <s v="Institutional (Educational,religious,health and military facilities)"/>
    <n v="1700"/>
    <x v="0"/>
    <s v="City of Rockledge                 City of Cocoa        Brevard County"/>
    <x v="40"/>
    <x v="1"/>
    <m/>
    <m/>
    <n v="0"/>
    <n v="1"/>
    <n v="7"/>
    <n v="0.40553136327807732"/>
    <n v="3.5335606810418305"/>
    <n v="0.48446978023217663"/>
    <n v="1567.420881450543"/>
    <n v="3.5335606810418305"/>
    <n v="0.48446935193984986"/>
    <n v="1567.420881450543"/>
    <n v="3.5335606810418305"/>
    <n v="0.48446935193984986"/>
  </r>
  <r>
    <n v="6179"/>
    <x v="2"/>
    <x v="1"/>
    <x v="7"/>
    <s v="62-304.520 (6), F.A.C."/>
    <x v="4"/>
    <x v="3"/>
    <x v="42"/>
    <x v="70"/>
    <s v="Educational Facilities"/>
    <n v="1710"/>
    <x v="0"/>
    <s v="City of Rockledge                         Brevard County"/>
    <x v="40"/>
    <x v="1"/>
    <m/>
    <m/>
    <n v="0"/>
    <n v="1"/>
    <n v="282"/>
    <n v="121.51394354036402"/>
    <n v="969.03752450774334"/>
    <n v="132.50409338076273"/>
    <n v="475198.86701460782"/>
    <n v="969.03752450774334"/>
    <n v="132.50397624138944"/>
    <n v="475198.86701460782"/>
    <n v="969.03752450774334"/>
    <n v="132.50397624138944"/>
  </r>
  <r>
    <n v="6180"/>
    <x v="2"/>
    <x v="1"/>
    <x v="7"/>
    <s v="62-304.520 (6), F.A.C."/>
    <x v="4"/>
    <x v="3"/>
    <x v="42"/>
    <x v="70"/>
    <s v="Educational Facilities"/>
    <n v="1710"/>
    <x v="0"/>
    <s v="City of Rockledge                 City of Cocoa        Brevard County"/>
    <x v="40"/>
    <x v="1"/>
    <m/>
    <m/>
    <n v="0"/>
    <n v="1"/>
    <n v="5"/>
    <n v="4.694851742236858E-2"/>
    <n v="0.40125124976849813"/>
    <n v="5.5893133769873836E-2"/>
    <n v="181.10048979011523"/>
    <n v="0.40125124976849813"/>
    <n v="5.5893084357916276E-2"/>
    <n v="181.10048979011523"/>
    <n v="0.40125124976849813"/>
    <n v="5.5893084357916276E-2"/>
  </r>
  <r>
    <n v="6181"/>
    <x v="2"/>
    <x v="1"/>
    <x v="7"/>
    <s v="62-304.520 (6), F.A.C."/>
    <x v="4"/>
    <x v="3"/>
    <x v="42"/>
    <x v="71"/>
    <s v="Religious"/>
    <n v="1720"/>
    <x v="0"/>
    <s v="City of Rockledge                         Brevard County"/>
    <x v="40"/>
    <x v="1"/>
    <m/>
    <m/>
    <n v="0"/>
    <n v="1"/>
    <n v="131"/>
    <n v="41.549154987998143"/>
    <n v="347.3655994780874"/>
    <n v="48.005395773922963"/>
    <n v="161855.40100721794"/>
    <n v="347.3655994780874"/>
    <n v="48.00535333506825"/>
    <n v="161855.40100721794"/>
    <n v="347.3655994780874"/>
    <n v="48.00535333506825"/>
  </r>
  <r>
    <n v="6182"/>
    <x v="2"/>
    <x v="1"/>
    <x v="7"/>
    <s v="62-304.520 (6), F.A.C."/>
    <x v="4"/>
    <x v="3"/>
    <x v="42"/>
    <x v="71"/>
    <s v="Religious"/>
    <n v="1720"/>
    <x v="0"/>
    <s v="City of Rockledge                 City of Cocoa        Brevard County"/>
    <x v="40"/>
    <x v="1"/>
    <m/>
    <m/>
    <n v="0"/>
    <n v="1"/>
    <n v="1"/>
    <n v="2.19583791678929E-5"/>
    <n v="1.7830692789432695E-4"/>
    <n v="2.4282435444533186E-5"/>
    <n v="8.5309880974791641E-2"/>
    <n v="1.7830692789432695E-4"/>
    <n v="2.4282413977805699E-5"/>
    <n v="8.5309880974791641E-2"/>
    <n v="1.7830692789432695E-4"/>
    <n v="2.4282413977805699E-5"/>
  </r>
  <r>
    <n v="6183"/>
    <x v="2"/>
    <x v="1"/>
    <x v="7"/>
    <s v="62-304.520 (6), F.A.C."/>
    <x v="4"/>
    <x v="3"/>
    <x v="42"/>
    <x v="72"/>
    <s v="Medical and Health Care"/>
    <n v="1740"/>
    <x v="0"/>
    <s v="City of Rockledge                         Brevard County"/>
    <x v="40"/>
    <x v="1"/>
    <m/>
    <m/>
    <n v="0"/>
    <n v="1"/>
    <n v="86"/>
    <n v="28.933015731613619"/>
    <n v="256.35994645858335"/>
    <n v="34.308123026291113"/>
    <n v="114205.52535574042"/>
    <n v="256.35994645858335"/>
    <n v="34.308092696420353"/>
    <n v="114205.52535574042"/>
    <n v="256.35994645858335"/>
    <n v="34.308092696420353"/>
  </r>
  <r>
    <n v="6184"/>
    <x v="2"/>
    <x v="1"/>
    <x v="7"/>
    <s v="62-304.520 (6), F.A.C."/>
    <x v="4"/>
    <x v="3"/>
    <x v="42"/>
    <x v="14"/>
    <s v="Governmental"/>
    <n v="1750"/>
    <x v="0"/>
    <s v="City of Rockledge                         Brevard County"/>
    <x v="40"/>
    <x v="1"/>
    <m/>
    <m/>
    <n v="0"/>
    <n v="1"/>
    <n v="609"/>
    <n v="212.25537994898468"/>
    <n v="1625.7664612723706"/>
    <n v="221.62799579445428"/>
    <n v="815734.03488121904"/>
    <n v="1625.7664612723706"/>
    <n v="221.62779986568026"/>
    <n v="815734.03488121904"/>
    <n v="1625.7664612723706"/>
    <n v="221.62779986568026"/>
  </r>
  <r>
    <n v="6185"/>
    <x v="2"/>
    <x v="1"/>
    <x v="7"/>
    <s v="62-304.520 (6), F.A.C."/>
    <x v="4"/>
    <x v="3"/>
    <x v="42"/>
    <x v="73"/>
    <s v="Commercial Child Care"/>
    <n v="1780"/>
    <x v="0"/>
    <s v="City of Rockledge                         Brevard County"/>
    <x v="40"/>
    <x v="1"/>
    <m/>
    <m/>
    <n v="0"/>
    <n v="1"/>
    <n v="10"/>
    <n v="1.600432829821365"/>
    <n v="15.157163365353215"/>
    <n v="2.0372782364913871"/>
    <n v="6369.9737330104908"/>
    <n v="15.157163365353215"/>
    <n v="2.0372764354489443"/>
    <n v="6369.9737330104908"/>
    <n v="15.157163365353215"/>
    <n v="2.0372764354489443"/>
  </r>
  <r>
    <n v="6186"/>
    <x v="2"/>
    <x v="1"/>
    <x v="7"/>
    <s v="62-304.520 (6), F.A.C."/>
    <x v="4"/>
    <x v="3"/>
    <x v="42"/>
    <x v="16"/>
    <s v="Parks and Zoos"/>
    <n v="1850"/>
    <x v="0"/>
    <s v="City of Rockledge                         Brevard County"/>
    <x v="40"/>
    <x v="1"/>
    <m/>
    <m/>
    <n v="0"/>
    <n v="1"/>
    <n v="37"/>
    <n v="4.3630322736802123"/>
    <n v="35.478477899246215"/>
    <n v="4.8835424268017302"/>
    <n v="16288.757353743973"/>
    <n v="35.478477899246215"/>
    <n v="4.8835381095381241"/>
    <n v="16288.757353743973"/>
    <n v="35.478477899246215"/>
    <n v="4.8835381095381241"/>
  </r>
  <r>
    <n v="6187"/>
    <x v="2"/>
    <x v="1"/>
    <x v="7"/>
    <s v="62-304.520 (6), F.A.C."/>
    <x v="4"/>
    <x v="3"/>
    <x v="42"/>
    <x v="74"/>
    <s v="Community Recreational Facilities"/>
    <n v="1860"/>
    <x v="0"/>
    <s v="City of Rockledge                         Brevard County"/>
    <x v="40"/>
    <x v="1"/>
    <m/>
    <m/>
    <n v="0"/>
    <n v="1"/>
    <n v="48"/>
    <n v="4.7124531638799301"/>
    <n v="39.981967946129714"/>
    <n v="5.4162844451038934"/>
    <n v="18552.240695610286"/>
    <n v="39.981967946129714"/>
    <n v="5.4162796568732094"/>
    <n v="18552.240695610286"/>
    <n v="39.981967946129714"/>
    <n v="5.4162796568732094"/>
  </r>
  <r>
    <n v="6188"/>
    <x v="2"/>
    <x v="1"/>
    <x v="7"/>
    <s v="62-304.520 (6), F.A.C."/>
    <x v="4"/>
    <x v="3"/>
    <x v="42"/>
    <x v="119"/>
    <s v="Ornamentals"/>
    <n v="1000"/>
    <x v="0"/>
    <s v="City of Rockledge                         Brevard County"/>
    <x v="40"/>
    <x v="1"/>
    <s v="Not Ag"/>
    <m/>
    <n v="0"/>
    <n v="1"/>
    <n v="16"/>
    <n v="5.142469344699518"/>
    <n v="37.276527925479776"/>
    <n v="5.180715471315942"/>
    <n v="17801.482249493962"/>
    <n v="37.276527925479776"/>
    <n v="5.1807108913384594"/>
    <n v="17801.482249493962"/>
    <n v="37.276527925479776"/>
    <n v="5.1807108913384594"/>
  </r>
  <r>
    <n v="6189"/>
    <x v="2"/>
    <x v="1"/>
    <x v="7"/>
    <s v="62-304.520 (6), F.A.C."/>
    <x v="4"/>
    <x v="3"/>
    <x v="42"/>
    <x v="75"/>
    <s v="Disturbed land"/>
    <n v="7400"/>
    <x v="0"/>
    <s v="City of Rockledge                         Brevard County"/>
    <x v="40"/>
    <x v="1"/>
    <m/>
    <m/>
    <n v="0"/>
    <n v="1"/>
    <n v="49"/>
    <n v="11.38051008326501"/>
    <n v="62.121331071935032"/>
    <n v="7.7168324315049217"/>
    <n v="34174.857152417411"/>
    <n v="62.121331071935032"/>
    <n v="7.7168256094899039"/>
    <n v="34174.857152417411"/>
    <n v="62.121331071935032"/>
    <n v="7.7168256094899039"/>
  </r>
  <r>
    <n v="6190"/>
    <x v="2"/>
    <x v="1"/>
    <x v="7"/>
    <s v="62-304.520 (6), F.A.C."/>
    <x v="4"/>
    <x v="3"/>
    <x v="42"/>
    <x v="93"/>
    <s v="Rural land in transition without positive indicators of intended activity"/>
    <n v="7410"/>
    <x v="0"/>
    <s v="City of Rockledge                         Brevard County"/>
    <x v="40"/>
    <x v="1"/>
    <m/>
    <m/>
    <n v="0"/>
    <n v="1"/>
    <n v="62"/>
    <n v="19.568659719938658"/>
    <n v="127.60361038927931"/>
    <n v="17.262084179872904"/>
    <n v="64497.872987267656"/>
    <n v="127.60361038927931"/>
    <n v="17.262068919440772"/>
    <n v="64497.872987267656"/>
    <n v="127.60361038927931"/>
    <n v="17.262068919440772"/>
  </r>
  <r>
    <n v="6191"/>
    <x v="2"/>
    <x v="1"/>
    <x v="7"/>
    <s v="62-304.520 (6), F.A.C."/>
    <x v="4"/>
    <x v="3"/>
    <x v="42"/>
    <x v="126"/>
    <s v="Borrow areas"/>
    <n v="7420"/>
    <x v="0"/>
    <s v="City of Rockledge                         Brevard County"/>
    <x v="40"/>
    <x v="1"/>
    <m/>
    <m/>
    <n v="0"/>
    <n v="1"/>
    <n v="143"/>
    <n v="29.949320872777463"/>
    <n v="29.362904866016045"/>
    <n v="3.6322318751513452"/>
    <n v="53971.906306098499"/>
    <n v="29.362904866016045"/>
    <n v="3.6322286641006176"/>
    <n v="53971.906306098499"/>
    <n v="29.362904866016045"/>
    <n v="3.6322286641006176"/>
  </r>
  <r>
    <n v="6192"/>
    <x v="2"/>
    <x v="1"/>
    <x v="7"/>
    <s v="62-304.520 (6), F.A.C."/>
    <x v="4"/>
    <x v="3"/>
    <x v="42"/>
    <x v="76"/>
    <s v="Airports"/>
    <n v="8110"/>
    <x v="0"/>
    <s v="City of Rockledge                         Brevard County"/>
    <x v="40"/>
    <x v="1"/>
    <m/>
    <m/>
    <n v="0"/>
    <n v="1"/>
    <n v="18"/>
    <n v="1.1076614788028749"/>
    <n v="8.577766849576939"/>
    <n v="1.1711555791305079"/>
    <n v="4379.9416664304454"/>
    <n v="8.577766849576939"/>
    <n v="1.1711545437781126"/>
    <n v="4379.9416664304454"/>
    <n v="8.577766849576939"/>
    <n v="1.1711545437781126"/>
  </r>
  <r>
    <n v="6193"/>
    <x v="2"/>
    <x v="1"/>
    <x v="7"/>
    <s v="62-304.520 (6), F.A.C."/>
    <x v="4"/>
    <x v="3"/>
    <x v="42"/>
    <x v="19"/>
    <s v="Railroads"/>
    <n v="8120"/>
    <x v="0"/>
    <s v="City of Rockledge                         Brevard County"/>
    <x v="40"/>
    <x v="1"/>
    <m/>
    <m/>
    <n v="0"/>
    <n v="1"/>
    <n v="104"/>
    <n v="16.614552753158986"/>
    <n v="118.18722446418543"/>
    <n v="15.652510532054494"/>
    <n v="55917.244247177696"/>
    <n v="118.18722446418543"/>
    <n v="15.652496694555376"/>
    <n v="55917.244247177696"/>
    <n v="118.18722446418543"/>
    <n v="15.652496694555376"/>
  </r>
  <r>
    <n v="6194"/>
    <x v="2"/>
    <x v="1"/>
    <x v="7"/>
    <s v="62-304.520 (6), F.A.C."/>
    <x v="4"/>
    <x v="3"/>
    <x v="42"/>
    <x v="19"/>
    <s v="Railroads"/>
    <n v="8120"/>
    <x v="0"/>
    <s v="City of Rockledge                 City of Cocoa        Brevard County"/>
    <x v="40"/>
    <x v="1"/>
    <m/>
    <m/>
    <n v="0"/>
    <n v="1"/>
    <n v="2"/>
    <n v="9.4065258272649898E-3"/>
    <n v="6.2882618685473984E-2"/>
    <n v="8.5277667406343117E-3"/>
    <n v="31.337675037938578"/>
    <n v="6.2882618685473984E-2"/>
    <n v="8.5277592017181294E-3"/>
    <n v="31.337675037938578"/>
    <n v="6.2882618685473984E-2"/>
    <n v="8.5277592017181294E-3"/>
  </r>
  <r>
    <n v="6195"/>
    <x v="2"/>
    <x v="1"/>
    <x v="7"/>
    <s v="62-304.520 (6), F.A.C."/>
    <x v="4"/>
    <x v="3"/>
    <x v="42"/>
    <x v="20"/>
    <s v="Roads and Highways"/>
    <n v="8140"/>
    <x v="0"/>
    <s v="City of Rockledge                         Brevard County"/>
    <x v="40"/>
    <x v="1"/>
    <m/>
    <m/>
    <n v="0"/>
    <n v="1"/>
    <n v="326"/>
    <n v="58.428401673851255"/>
    <n v="558.89317661442897"/>
    <n v="73.696964787050788"/>
    <n v="228165.82085435523"/>
    <n v="558.89317661442897"/>
    <n v="73.696899635733061"/>
    <n v="228165.82085435523"/>
    <n v="558.89317661442897"/>
    <n v="73.696899635733061"/>
  </r>
  <r>
    <n v="6196"/>
    <x v="2"/>
    <x v="1"/>
    <x v="7"/>
    <s v="62-304.520 (6), F.A.C."/>
    <x v="4"/>
    <x v="3"/>
    <x v="42"/>
    <x v="86"/>
    <s v="Communication Facilities"/>
    <n v="8220"/>
    <x v="0"/>
    <s v="City of Rockledge                         Brevard County"/>
    <x v="40"/>
    <x v="1"/>
    <m/>
    <m/>
    <n v="0"/>
    <n v="1"/>
    <n v="3"/>
    <n v="0.26236912319822842"/>
    <n v="2.0464136203290781"/>
    <n v="0.2889038372055408"/>
    <n v="973.16354470616432"/>
    <n v="2.0464136203290781"/>
    <n v="0.28890358180200137"/>
    <n v="973.16354470616432"/>
    <n v="2.0464136203290781"/>
    <n v="0.28890358180200137"/>
  </r>
  <r>
    <n v="6197"/>
    <x v="2"/>
    <x v="1"/>
    <x v="7"/>
    <s v="62-304.520 (6), F.A.C."/>
    <x v="4"/>
    <x v="3"/>
    <x v="42"/>
    <x v="59"/>
    <s v="Electrical power facilities"/>
    <n v="8310"/>
    <x v="0"/>
    <s v="City of Rockledge                         Brevard County"/>
    <x v="40"/>
    <x v="1"/>
    <m/>
    <m/>
    <n v="0"/>
    <n v="1"/>
    <n v="74"/>
    <n v="33.269153592176011"/>
    <n v="266.27851727034408"/>
    <n v="38.649452749718229"/>
    <n v="127914.66722912555"/>
    <n v="266.27851727034408"/>
    <n v="38.649418581923399"/>
    <n v="127914.66722912555"/>
    <n v="266.27851727034408"/>
    <n v="38.649418581923399"/>
  </r>
  <r>
    <n v="6198"/>
    <x v="2"/>
    <x v="1"/>
    <x v="7"/>
    <s v="62-304.520 (6), F.A.C."/>
    <x v="4"/>
    <x v="3"/>
    <x v="42"/>
    <x v="77"/>
    <s v="Water supply plants"/>
    <n v="8330"/>
    <x v="0"/>
    <s v="City of Rockledge                         Brevard County"/>
    <x v="40"/>
    <x v="1"/>
    <m/>
    <m/>
    <n v="0"/>
    <n v="1"/>
    <n v="6"/>
    <n v="0.31991716176182594"/>
    <n v="2.708033081512454"/>
    <n v="0.46501385417212482"/>
    <n v="1190.4306516179995"/>
    <n v="2.708033081512454"/>
    <n v="0.4650134430796814"/>
    <n v="1190.4306516179995"/>
    <n v="2.708033081512454"/>
    <n v="0.4650134430796814"/>
  </r>
  <r>
    <n v="6199"/>
    <x v="2"/>
    <x v="1"/>
    <x v="7"/>
    <s v="62-304.520 (6), F.A.C."/>
    <x v="4"/>
    <x v="3"/>
    <x v="42"/>
    <x v="94"/>
    <s v="Sewage Treatment"/>
    <n v="8340"/>
    <x v="0"/>
    <s v="City of Rockledge                         Brevard County"/>
    <x v="40"/>
    <x v="1"/>
    <m/>
    <m/>
    <n v="0"/>
    <n v="1"/>
    <n v="50"/>
    <n v="7.8540105690377962"/>
    <n v="64.982133879191622"/>
    <n v="9.0652456686247849"/>
    <n v="30958.075169077878"/>
    <n v="64.982133879191622"/>
    <n v="9.0652376545539113"/>
    <n v="30958.075169077878"/>
    <n v="64.982133879191622"/>
    <n v="9.0652376545539113"/>
  </r>
  <r>
    <n v="6200"/>
    <x v="2"/>
    <x v="1"/>
    <x v="7"/>
    <s v="62-304.520 (6), F.A.C."/>
    <x v="4"/>
    <x v="3"/>
    <x v="42"/>
    <x v="25"/>
    <s v="Surface Water Collection Basin"/>
    <n v="8370"/>
    <x v="0"/>
    <s v="City of Rockledge                         Brevard County"/>
    <x v="40"/>
    <x v="1"/>
    <m/>
    <m/>
    <n v="0"/>
    <n v="1"/>
    <n v="96"/>
    <n v="9.5888497646260955"/>
    <n v="20.75207695243278"/>
    <n v="2.9419299037206423"/>
    <n v="20431.838023764765"/>
    <n v="20.75207695243278"/>
    <n v="2.9419273029268354"/>
    <n v="20431.838023764765"/>
    <n v="20.75207695243278"/>
    <n v="2.9419273029268354"/>
  </r>
  <r>
    <n v="6201"/>
    <x v="2"/>
    <x v="1"/>
    <x v="7"/>
    <s v="62-304.520 (6), F.A.C."/>
    <x v="4"/>
    <x v="3"/>
    <x v="2"/>
    <x v="5"/>
    <s v="Residential, Low Density-Less than two dwelling units/acre"/>
    <n v="1100"/>
    <x v="0"/>
    <s v="FDOT District 5                                            Brevard County"/>
    <x v="3"/>
    <x v="1"/>
    <m/>
    <m/>
    <n v="0"/>
    <n v="1"/>
    <n v="63"/>
    <n v="2.2629417583423685"/>
    <n v="20.096482295340987"/>
    <n v="2.7741176392120481"/>
    <n v="8704.1233544824117"/>
    <n v="20.096482295340987"/>
    <n v="2.7741151867715717"/>
    <n v="8704.1233544824117"/>
    <n v="20.096482295340987"/>
    <n v="2.7741151867715717"/>
  </r>
  <r>
    <n v="6202"/>
    <x v="2"/>
    <x v="1"/>
    <x v="7"/>
    <s v="62-304.520 (6), F.A.C."/>
    <x v="4"/>
    <x v="3"/>
    <x v="2"/>
    <x v="5"/>
    <s v="Residential, Low Density-Less than two dwelling units/acre"/>
    <n v="1100"/>
    <x v="0"/>
    <s v="FDOT District 5                          City of Melbourne                  Brevard County"/>
    <x v="3"/>
    <x v="1"/>
    <m/>
    <m/>
    <n v="0"/>
    <n v="1"/>
    <n v="30"/>
    <n v="1.5984035760482946"/>
    <n v="13.941584771473032"/>
    <n v="1.9726887283494083"/>
    <n v="6035.9206079980468"/>
    <n v="13.941584771473032"/>
    <n v="1.9726869844068953"/>
    <n v="6035.9206079980468"/>
    <n v="13.941584771473032"/>
    <n v="1.9726869844068953"/>
  </r>
  <r>
    <n v="6203"/>
    <x v="2"/>
    <x v="1"/>
    <x v="7"/>
    <s v="62-304.520 (6), F.A.C."/>
    <x v="4"/>
    <x v="3"/>
    <x v="2"/>
    <x v="5"/>
    <s v="Residential, Low Density-Less than two dwelling units/acre"/>
    <n v="1100"/>
    <x v="0"/>
    <s v="FDOT District 5                    Town of Palm Shores                        Brevard County"/>
    <x v="3"/>
    <x v="1"/>
    <m/>
    <m/>
    <n v="0"/>
    <n v="1"/>
    <n v="25"/>
    <n v="1.3003925142139463"/>
    <n v="11.806257262229623"/>
    <n v="1.6714190789144936"/>
    <n v="5011.8503482500473"/>
    <n v="11.806257262229623"/>
    <n v="1.6714176013074338"/>
    <n v="5011.8503482500473"/>
    <n v="11.806257262229623"/>
    <n v="1.6714176013074338"/>
  </r>
  <r>
    <n v="6204"/>
    <x v="2"/>
    <x v="1"/>
    <x v="7"/>
    <s v="62-304.520 (6), F.A.C."/>
    <x v="4"/>
    <x v="3"/>
    <x v="2"/>
    <x v="7"/>
    <s v="Low Density Under Construction"/>
    <n v="1190"/>
    <x v="0"/>
    <s v="FDOT District 5                                            Brevard County"/>
    <x v="3"/>
    <x v="1"/>
    <m/>
    <m/>
    <n v="0"/>
    <n v="1"/>
    <n v="20"/>
    <n v="1.8146885064201463"/>
    <n v="14.25890253235074"/>
    <n v="1.9111012743207332"/>
    <n v="6748.7705754363751"/>
    <n v="14.25890253235074"/>
    <n v="1.9110995848242038"/>
    <n v="6748.7705754363751"/>
    <n v="14.25890253235074"/>
    <n v="1.9110995848242038"/>
  </r>
  <r>
    <n v="6205"/>
    <x v="2"/>
    <x v="1"/>
    <x v="7"/>
    <s v="62-304.520 (6), F.A.C."/>
    <x v="4"/>
    <x v="3"/>
    <x v="2"/>
    <x v="7"/>
    <s v="Low Density Under Construction"/>
    <n v="1190"/>
    <x v="0"/>
    <s v="FDOT District 5                          City of Melbourne                  Brevard County"/>
    <x v="3"/>
    <x v="1"/>
    <m/>
    <m/>
    <n v="0"/>
    <n v="1"/>
    <n v="4"/>
    <n v="0.21379527668438447"/>
    <n v="1.6702214516534042"/>
    <n v="0.22762270678136026"/>
    <n v="816.72183653931677"/>
    <n v="1.6702214516534042"/>
    <n v="0.22762250555300031"/>
    <n v="816.72183653931677"/>
    <n v="1.6702214516534042"/>
    <n v="0.22762250555300031"/>
  </r>
  <r>
    <n v="6206"/>
    <x v="2"/>
    <x v="1"/>
    <x v="7"/>
    <s v="62-304.520 (6), F.A.C."/>
    <x v="4"/>
    <x v="3"/>
    <x v="2"/>
    <x v="8"/>
    <s v="Residential, Medium Density-Two-five dwellingunits per acre"/>
    <n v="1200"/>
    <x v="0"/>
    <s v="FDOT District 5                                            Brevard County"/>
    <x v="3"/>
    <x v="1"/>
    <m/>
    <m/>
    <n v="0"/>
    <n v="1"/>
    <n v="96"/>
    <n v="2.2393376455636633"/>
    <n v="20.467476984052617"/>
    <n v="2.9018568467970023"/>
    <n v="8549.6396957714078"/>
    <n v="20.467476984052617"/>
    <n v="2.9018542814295181"/>
    <n v="8549.6396957714078"/>
    <n v="20.467476984052617"/>
    <n v="2.9018542814295181"/>
  </r>
  <r>
    <n v="6207"/>
    <x v="2"/>
    <x v="1"/>
    <x v="7"/>
    <s v="62-304.520 (6), F.A.C."/>
    <x v="4"/>
    <x v="3"/>
    <x v="2"/>
    <x v="8"/>
    <s v="Residential, Medium Density-Two-five dwellingunits per acre"/>
    <n v="1200"/>
    <x v="0"/>
    <s v="FDOT District 5                          City of Melbourne                  Brevard County"/>
    <x v="3"/>
    <x v="1"/>
    <m/>
    <m/>
    <n v="0"/>
    <n v="1"/>
    <n v="26"/>
    <n v="0.65257508999945291"/>
    <n v="5.4619445122188974"/>
    <n v="0.76609350182792013"/>
    <n v="2356.14172856289"/>
    <n v="5.4619445122188974"/>
    <n v="0.76609282456799388"/>
    <n v="2356.14172856289"/>
    <n v="5.4619445122188974"/>
    <n v="0.76609282456799388"/>
  </r>
  <r>
    <n v="6208"/>
    <x v="2"/>
    <x v="1"/>
    <x v="7"/>
    <s v="62-304.520 (6), F.A.C."/>
    <x v="4"/>
    <x v="3"/>
    <x v="2"/>
    <x v="8"/>
    <s v="Residential, Medium Density-Two-five dwellingunits per acre"/>
    <n v="1200"/>
    <x v="0"/>
    <s v="FDOT District 5                    Town of Palm Shores                        Brevard County"/>
    <x v="3"/>
    <x v="1"/>
    <m/>
    <m/>
    <n v="0"/>
    <n v="1"/>
    <n v="16"/>
    <n v="0.17453900788202059"/>
    <n v="0.98723465626680829"/>
    <n v="0.13488617451752105"/>
    <n v="550.49922104695816"/>
    <n v="0.98723465626680829"/>
    <n v="0.13488605527228426"/>
    <n v="550.49922104695816"/>
    <n v="0.98723465626680829"/>
    <n v="0.13488605527228426"/>
  </r>
  <r>
    <n v="6209"/>
    <x v="2"/>
    <x v="1"/>
    <x v="7"/>
    <s v="62-304.520 (6), F.A.C."/>
    <x v="4"/>
    <x v="3"/>
    <x v="2"/>
    <x v="8"/>
    <s v="Residential, Medium Density-Two-five dwellingunits per acre"/>
    <n v="1200"/>
    <x v="0"/>
    <s v="FDOT District 5                   City of Rockledge                         Brevard County"/>
    <x v="3"/>
    <x v="1"/>
    <m/>
    <m/>
    <n v="0"/>
    <n v="1"/>
    <n v="1"/>
    <n v="6.3771948307319204E-4"/>
    <n v="6.5415057122368185E-3"/>
    <n v="8.6753181489584205E-4"/>
    <n v="2.4648738655770224"/>
    <n v="6.5415057122368185E-3"/>
    <n v="8.6753104796003801E-4"/>
    <n v="2.4648738655770224"/>
    <n v="6.5415057122368185E-3"/>
    <n v="8.6753104796003801E-4"/>
  </r>
  <r>
    <n v="6210"/>
    <x v="2"/>
    <x v="1"/>
    <x v="7"/>
    <s v="62-304.520 (6), F.A.C."/>
    <x v="4"/>
    <x v="3"/>
    <x v="2"/>
    <x v="9"/>
    <s v="Fixed Single Family Units"/>
    <n v="1210"/>
    <x v="0"/>
    <s v="FDOT District 5                                            Brevard County"/>
    <x v="3"/>
    <x v="1"/>
    <m/>
    <m/>
    <n v="0"/>
    <n v="1"/>
    <n v="131"/>
    <n v="0.45126605204639497"/>
    <n v="4.1453330126418653"/>
    <n v="0.57471153837487965"/>
    <n v="1726.0720774297126"/>
    <n v="4.1453330126418653"/>
    <n v="0.57471103030492021"/>
    <n v="1726.0720774297126"/>
    <n v="4.1453330126418653"/>
    <n v="0.57471103030492021"/>
  </r>
  <r>
    <n v="6211"/>
    <x v="2"/>
    <x v="1"/>
    <x v="7"/>
    <s v="62-304.520 (6), F.A.C."/>
    <x v="4"/>
    <x v="3"/>
    <x v="2"/>
    <x v="9"/>
    <s v="Fixed Single Family Units"/>
    <n v="1210"/>
    <x v="0"/>
    <s v="FDOT District 5                          City of Melbourne                  Brevard County"/>
    <x v="3"/>
    <x v="1"/>
    <m/>
    <m/>
    <n v="0"/>
    <n v="1"/>
    <n v="23"/>
    <n v="3.2750986837224452E-2"/>
    <n v="0.28527616361402935"/>
    <n v="4.0167890946695123E-2"/>
    <n v="123.41790431918611"/>
    <n v="0.28527616361402935"/>
    <n v="4.0167855436535033E-2"/>
    <n v="123.41790431918611"/>
    <n v="0.28527616361402935"/>
    <n v="4.0167855436535033E-2"/>
  </r>
  <r>
    <n v="6212"/>
    <x v="2"/>
    <x v="1"/>
    <x v="7"/>
    <s v="62-304.520 (6), F.A.C."/>
    <x v="4"/>
    <x v="3"/>
    <x v="2"/>
    <x v="9"/>
    <s v="Fixed Single Family Units"/>
    <n v="1210"/>
    <x v="0"/>
    <s v="FDOT District 5                    Town of Palm Shores                        Brevard County"/>
    <x v="3"/>
    <x v="1"/>
    <m/>
    <m/>
    <n v="0"/>
    <n v="1"/>
    <n v="39"/>
    <n v="7.7170057700873859E-2"/>
    <n v="0.65873699870799873"/>
    <n v="9.1173402954834351E-2"/>
    <n v="278.23008842508364"/>
    <n v="0.65873699870799873"/>
    <n v="9.1173322353586383E-2"/>
    <n v="278.23008842508364"/>
    <n v="0.65873699870799873"/>
    <n v="9.1173322353586383E-2"/>
  </r>
  <r>
    <n v="6213"/>
    <x v="2"/>
    <x v="1"/>
    <x v="7"/>
    <s v="62-304.520 (6), F.A.C."/>
    <x v="4"/>
    <x v="3"/>
    <x v="2"/>
    <x v="9"/>
    <s v="Fixed Single Family Units"/>
    <n v="1210"/>
    <x v="0"/>
    <s v="FDOT District 5                   City of Rockledge                         Brevard County"/>
    <x v="3"/>
    <x v="1"/>
    <m/>
    <m/>
    <n v="0"/>
    <n v="1"/>
    <n v="12"/>
    <n v="2.3427174765438472E-2"/>
    <n v="0.21569086706056931"/>
    <n v="2.9940743790709455E-2"/>
    <n v="90.63767209954112"/>
    <n v="0.21569086706056931"/>
    <n v="2.9940717321791575E-2"/>
    <n v="90.63767209954112"/>
    <n v="0.21569086706056931"/>
    <n v="2.9940717321791575E-2"/>
  </r>
  <r>
    <n v="6214"/>
    <x v="2"/>
    <x v="1"/>
    <x v="7"/>
    <s v="62-304.520 (6), F.A.C."/>
    <x v="4"/>
    <x v="3"/>
    <x v="2"/>
    <x v="62"/>
    <s v="Residential, High Density"/>
    <n v="1300"/>
    <x v="0"/>
    <s v="FDOT District 5                                            Brevard County"/>
    <x v="3"/>
    <x v="1"/>
    <m/>
    <m/>
    <n v="0"/>
    <n v="1"/>
    <n v="68"/>
    <n v="1.4043533324180502"/>
    <n v="14.00834167234798"/>
    <n v="2.3073542644679805"/>
    <n v="5389.9548275100988"/>
    <n v="14.00834167234798"/>
    <n v="2.3073522246665985"/>
    <n v="5389.9548275100988"/>
    <n v="14.00834167234798"/>
    <n v="2.3073522246665985"/>
  </r>
  <r>
    <n v="6215"/>
    <x v="2"/>
    <x v="1"/>
    <x v="7"/>
    <s v="62-304.520 (6), F.A.C."/>
    <x v="4"/>
    <x v="3"/>
    <x v="2"/>
    <x v="62"/>
    <s v="Residential, High Density"/>
    <n v="1300"/>
    <x v="0"/>
    <s v="FDOT District 5                          City of Melbourne                  Brevard County"/>
    <x v="3"/>
    <x v="1"/>
    <m/>
    <m/>
    <n v="0"/>
    <n v="1"/>
    <n v="77"/>
    <n v="2.7089101582405384"/>
    <n v="24.219191882250769"/>
    <n v="3.8235111138861488"/>
    <n v="10197.295804062689"/>
    <n v="24.219191882250769"/>
    <n v="3.8235077337362573"/>
    <n v="10197.295804062689"/>
    <n v="24.219191882250769"/>
    <n v="3.8235077337362573"/>
  </r>
  <r>
    <n v="6216"/>
    <x v="2"/>
    <x v="1"/>
    <x v="7"/>
    <s v="62-304.520 (6), F.A.C."/>
    <x v="4"/>
    <x v="3"/>
    <x v="2"/>
    <x v="62"/>
    <s v="Residential, High Density"/>
    <n v="1300"/>
    <x v="0"/>
    <s v="FDOT District 5                    Town of Palm Shores                        Brevard County"/>
    <x v="3"/>
    <x v="1"/>
    <m/>
    <m/>
    <n v="0"/>
    <n v="1"/>
    <n v="14"/>
    <n v="5.167799414268541E-2"/>
    <n v="0.53314107444990577"/>
    <n v="7.8373157398178003E-2"/>
    <n v="196.52107251312898"/>
    <n v="0.53314107444990577"/>
    <n v="7.8373088112903083E-2"/>
    <n v="196.52107251312898"/>
    <n v="0.53314107444990577"/>
    <n v="7.8373088112903083E-2"/>
  </r>
  <r>
    <n v="6217"/>
    <x v="2"/>
    <x v="1"/>
    <x v="7"/>
    <s v="62-304.520 (6), F.A.C."/>
    <x v="4"/>
    <x v="3"/>
    <x v="2"/>
    <x v="62"/>
    <s v="Residential, High Density"/>
    <n v="1300"/>
    <x v="0"/>
    <s v="FDOT District 5                   City of Rockledge                         Brevard County"/>
    <x v="3"/>
    <x v="1"/>
    <m/>
    <m/>
    <n v="0"/>
    <n v="1"/>
    <n v="6"/>
    <n v="1.714864416123613E-2"/>
    <n v="0.14839911512914708"/>
    <n v="2.1591868772246926E-2"/>
    <n v="67.644146821563538"/>
    <n v="0.14839911512914708"/>
    <n v="2.1591849684097175E-2"/>
    <n v="67.644146821563538"/>
    <n v="0.14839911512914708"/>
    <n v="2.1591849684097175E-2"/>
  </r>
  <r>
    <n v="6218"/>
    <x v="2"/>
    <x v="1"/>
    <x v="7"/>
    <s v="62-304.520 (6), F.A.C."/>
    <x v="4"/>
    <x v="3"/>
    <x v="2"/>
    <x v="63"/>
    <s v="Mobile Home Units"/>
    <n v="1320"/>
    <x v="0"/>
    <s v="FDOT District 5                          City of Melbourne                  Brevard County"/>
    <x v="3"/>
    <x v="1"/>
    <m/>
    <m/>
    <n v="0"/>
    <n v="1"/>
    <n v="3"/>
    <n v="4.7461818583935195E-2"/>
    <n v="0.44618805087504798"/>
    <n v="6.3357563876214579E-2"/>
    <n v="185.19629557460985"/>
    <n v="0.44618805087504798"/>
    <n v="6.3357507865376514E-2"/>
    <n v="185.19629557460985"/>
    <n v="0.44618805087504798"/>
    <n v="6.3357507865376514E-2"/>
  </r>
  <r>
    <n v="6219"/>
    <x v="2"/>
    <x v="1"/>
    <x v="7"/>
    <s v="62-304.520 (6), F.A.C."/>
    <x v="4"/>
    <x v="3"/>
    <x v="2"/>
    <x v="63"/>
    <s v="Mobile Home Units"/>
    <n v="1320"/>
    <x v="0"/>
    <s v="FDOT District 5                    Town of Palm Shores                        Brevard County"/>
    <x v="3"/>
    <x v="1"/>
    <m/>
    <m/>
    <n v="0"/>
    <n v="1"/>
    <n v="7"/>
    <n v="4.2017977581744227E-2"/>
    <n v="0.40737794303288083"/>
    <n v="6.2657463049511877E-2"/>
    <n v="158.00725489163568"/>
    <n v="0.40737794303288083"/>
    <n v="6.2657407657593353E-2"/>
    <n v="158.00725489163568"/>
    <n v="0.40737794303288083"/>
    <n v="6.2657407657593353E-2"/>
  </r>
  <r>
    <n v="6220"/>
    <x v="2"/>
    <x v="1"/>
    <x v="7"/>
    <s v="62-304.520 (6), F.A.C."/>
    <x v="4"/>
    <x v="3"/>
    <x v="2"/>
    <x v="10"/>
    <s v="Residential, High density; Multiple Dwelling Units, Low Rise &lt;Two stories or less&gt;"/>
    <n v="1330"/>
    <x v="0"/>
    <s v="FDOT District 5                                            Brevard County"/>
    <x v="3"/>
    <x v="1"/>
    <m/>
    <m/>
    <n v="0"/>
    <n v="1"/>
    <n v="11"/>
    <n v="1.8151853429594713E-2"/>
    <n v="0.17305824661873284"/>
    <n v="2.6718903614460311E-2"/>
    <n v="70.229433789858732"/>
    <n v="0.17305824661873284"/>
    <n v="2.6718879993789097E-2"/>
    <n v="70.229433789858732"/>
    <n v="0.17305824661873284"/>
    <n v="2.6718879993789097E-2"/>
  </r>
  <r>
    <n v="6221"/>
    <x v="2"/>
    <x v="1"/>
    <x v="7"/>
    <s v="62-304.520 (6), F.A.C."/>
    <x v="4"/>
    <x v="3"/>
    <x v="2"/>
    <x v="10"/>
    <s v="Residential, High density; Multiple Dwelling Units, Low Rise &lt;Two stories or less&gt;"/>
    <n v="1330"/>
    <x v="0"/>
    <s v="FDOT District 5                          City of Melbourne                  Brevard County"/>
    <x v="3"/>
    <x v="1"/>
    <m/>
    <m/>
    <n v="0"/>
    <n v="1"/>
    <n v="4"/>
    <n v="4.783148706762691E-3"/>
    <n v="4.7809200773815008E-2"/>
    <n v="6.8259362913742107E-3"/>
    <n v="18.631188342736476"/>
    <n v="4.7809200773815008E-2"/>
    <n v="6.8259302569500663E-3"/>
    <n v="18.631188342736476"/>
    <n v="4.7809200773815008E-2"/>
    <n v="6.8259302569500663E-3"/>
  </r>
  <r>
    <n v="6222"/>
    <x v="2"/>
    <x v="1"/>
    <x v="7"/>
    <s v="62-304.520 (6), F.A.C."/>
    <x v="4"/>
    <x v="3"/>
    <x v="2"/>
    <x v="10"/>
    <s v="Residential, High density; Multiple Dwelling Units, Low Rise &lt;Two stories or less&gt;"/>
    <n v="1330"/>
    <x v="0"/>
    <s v="FDOT District 5                    Town of Palm Shores                        Brevard County"/>
    <x v="3"/>
    <x v="1"/>
    <m/>
    <m/>
    <n v="0"/>
    <n v="1"/>
    <n v="2"/>
    <n v="3.9295518289750803E-3"/>
    <n v="3.8565358683236392E-2"/>
    <n v="6.4468503763021549E-3"/>
    <n v="15.241268647268566"/>
    <n v="3.8565358683236392E-2"/>
    <n v="6.4468446770064199E-3"/>
    <n v="15.241268647268566"/>
    <n v="3.8565358683236392E-2"/>
    <n v="6.4468446770064199E-3"/>
  </r>
  <r>
    <n v="6223"/>
    <x v="2"/>
    <x v="1"/>
    <x v="7"/>
    <s v="62-304.520 (6), F.A.C."/>
    <x v="4"/>
    <x v="3"/>
    <x v="2"/>
    <x v="81"/>
    <s v="Residential, High density; Multiple Dwelling Units, High Rise &lt;Three stories or more&gt;"/>
    <n v="1340"/>
    <x v="0"/>
    <s v="FDOT District 5                          City of Melbourne                  Brevard County"/>
    <x v="3"/>
    <x v="1"/>
    <m/>
    <m/>
    <n v="0"/>
    <n v="1"/>
    <n v="10"/>
    <n v="0.48140873741452023"/>
    <n v="4.5430255335186853"/>
    <n v="0.70888912955507599"/>
    <n v="1813.905893564714"/>
    <n v="4.5430255335186853"/>
    <n v="0.70888850286629879"/>
    <n v="1813.905893564714"/>
    <n v="4.5430255335186853"/>
    <n v="0.70888850286629879"/>
  </r>
  <r>
    <n v="6224"/>
    <x v="2"/>
    <x v="1"/>
    <x v="7"/>
    <s v="62-304.520 (6), F.A.C."/>
    <x v="4"/>
    <x v="3"/>
    <x v="2"/>
    <x v="82"/>
    <s v="High Density Under Construction"/>
    <n v="1390"/>
    <x v="0"/>
    <s v="FDOT District 5                          City of Melbourne                  Brevard County"/>
    <x v="3"/>
    <x v="1"/>
    <m/>
    <m/>
    <n v="0"/>
    <n v="1"/>
    <n v="2"/>
    <n v="0.17856562365846851"/>
    <n v="1.5856214883951307"/>
    <n v="0.24129551676063851"/>
    <n v="695.02680308325876"/>
    <n v="1.5856214883951307"/>
    <n v="0.24129530344492231"/>
    <n v="695.02680308325876"/>
    <n v="1.5856214883951307"/>
    <n v="0.24129530344492231"/>
  </r>
  <r>
    <n v="6225"/>
    <x v="2"/>
    <x v="1"/>
    <x v="7"/>
    <s v="62-304.520 (6), F.A.C."/>
    <x v="4"/>
    <x v="3"/>
    <x v="2"/>
    <x v="11"/>
    <s v="Commercial and Services"/>
    <n v="1400"/>
    <x v="0"/>
    <s v="FDOT District 5                                            Brevard County"/>
    <x v="3"/>
    <x v="1"/>
    <m/>
    <m/>
    <n v="0"/>
    <n v="1"/>
    <n v="179"/>
    <n v="6.8989171990118177"/>
    <n v="65.986018545090957"/>
    <n v="8.8022863297931639"/>
    <n v="26381.533234373677"/>
    <n v="65.986018545090957"/>
    <n v="8.8022785481897561"/>
    <n v="26381.533234373677"/>
    <n v="65.986018545090957"/>
    <n v="8.8022785481897561"/>
  </r>
  <r>
    <n v="6226"/>
    <x v="2"/>
    <x v="1"/>
    <x v="7"/>
    <s v="62-304.520 (6), F.A.C."/>
    <x v="4"/>
    <x v="3"/>
    <x v="2"/>
    <x v="11"/>
    <s v="Commercial and Services"/>
    <n v="1400"/>
    <x v="0"/>
    <s v="FDOT District 5                                    City of Cocoa        Brevard County"/>
    <x v="3"/>
    <x v="1"/>
    <m/>
    <m/>
    <n v="0"/>
    <n v="1"/>
    <n v="13"/>
    <n v="0.79433529843164585"/>
    <n v="9.0446274796356114"/>
    <n v="1.1929297617455881"/>
    <n v="3071.6338518625857"/>
    <n v="9.0446274796356114"/>
    <n v="1.1929287071438666"/>
    <n v="3071.6338518625857"/>
    <n v="9.0446274796356114"/>
    <n v="1.1929287071438666"/>
  </r>
  <r>
    <n v="6227"/>
    <x v="2"/>
    <x v="1"/>
    <x v="7"/>
    <s v="62-304.520 (6), F.A.C."/>
    <x v="4"/>
    <x v="3"/>
    <x v="2"/>
    <x v="11"/>
    <s v="Commercial and Services"/>
    <n v="1400"/>
    <x v="0"/>
    <s v="FDOT District 5                             City of Indian Harbour Beach               Brevard County"/>
    <x v="3"/>
    <x v="1"/>
    <m/>
    <m/>
    <n v="0"/>
    <n v="1"/>
    <n v="1"/>
    <n v="1.3410747347865301E-3"/>
    <n v="1.2082736327537985E-2"/>
    <n v="1.5965200687053432E-3"/>
    <n v="5.2655360838563317"/>
    <n v="1.2082736327537985E-2"/>
    <n v="1.5965186573122601E-3"/>
    <n v="5.2655360838563317"/>
    <n v="1.2082736327537985E-2"/>
    <n v="1.5965186573122601E-3"/>
  </r>
  <r>
    <n v="6228"/>
    <x v="2"/>
    <x v="1"/>
    <x v="7"/>
    <s v="62-304.520 (6), F.A.C."/>
    <x v="4"/>
    <x v="3"/>
    <x v="2"/>
    <x v="11"/>
    <s v="Commercial and Services"/>
    <n v="1400"/>
    <x v="0"/>
    <s v="FDOT District 5                          City of Melbourne                  Brevard County"/>
    <x v="3"/>
    <x v="1"/>
    <m/>
    <m/>
    <n v="0"/>
    <n v="1"/>
    <n v="285"/>
    <n v="12.499491749077674"/>
    <n v="124.37811788506814"/>
    <n v="16.554956522924616"/>
    <n v="48223.507082031523"/>
    <n v="124.37811788506814"/>
    <n v="16.554941887624043"/>
    <n v="48223.507082031523"/>
    <n v="124.37811788506814"/>
    <n v="16.554941887624043"/>
  </r>
  <r>
    <n v="6229"/>
    <x v="2"/>
    <x v="1"/>
    <x v="7"/>
    <s v="62-304.520 (6), F.A.C."/>
    <x v="4"/>
    <x v="3"/>
    <x v="2"/>
    <x v="11"/>
    <s v="Commercial and Services"/>
    <n v="1400"/>
    <x v="0"/>
    <s v="FDOT District 5                          City of Melbourne   City of Indian Harbour Beach               Brevard County"/>
    <x v="3"/>
    <x v="1"/>
    <m/>
    <m/>
    <n v="0"/>
    <n v="1"/>
    <n v="1"/>
    <n v="9.3827317855588903E-4"/>
    <n v="8.4535985397535384E-3"/>
    <n v="1.1169936474352217E-3"/>
    <n v="3.68399400126424"/>
    <n v="8.4535985397535384E-3"/>
    <n v="1.11699265996433E-3"/>
    <n v="3.68399400126424"/>
    <n v="8.4535985397535384E-3"/>
    <n v="1.11699265996433E-3"/>
  </r>
  <r>
    <n v="6230"/>
    <x v="2"/>
    <x v="1"/>
    <x v="7"/>
    <s v="62-304.520 (6), F.A.C."/>
    <x v="4"/>
    <x v="3"/>
    <x v="2"/>
    <x v="11"/>
    <s v="Commercial and Services"/>
    <n v="1400"/>
    <x v="0"/>
    <s v="FDOT District 5                    Town of Palm Shores                        Brevard County"/>
    <x v="3"/>
    <x v="1"/>
    <m/>
    <m/>
    <n v="0"/>
    <n v="1"/>
    <n v="22"/>
    <n v="0.92539671416828539"/>
    <n v="9.4876429187146929"/>
    <n v="1.2741796798460012"/>
    <n v="3400.2396907304274"/>
    <n v="9.4876429187146929"/>
    <n v="1.2741785534158245"/>
    <n v="3400.2396907304274"/>
    <n v="9.4876429187146929"/>
    <n v="1.2741785534158245"/>
  </r>
  <r>
    <n v="6231"/>
    <x v="2"/>
    <x v="1"/>
    <x v="7"/>
    <s v="62-304.520 (6), F.A.C."/>
    <x v="4"/>
    <x v="3"/>
    <x v="2"/>
    <x v="11"/>
    <s v="Commercial and Services"/>
    <n v="1400"/>
    <x v="0"/>
    <s v="FDOT District 5                   City of Rockledge                         Brevard County"/>
    <x v="3"/>
    <x v="1"/>
    <m/>
    <m/>
    <n v="0"/>
    <n v="1"/>
    <n v="57"/>
    <n v="1.4194698904484548"/>
    <n v="13.881341077543595"/>
    <n v="1.8437292940079899"/>
    <n v="5630.1430883387375"/>
    <n v="13.881341077543595"/>
    <n v="1.8437276640712184"/>
    <n v="5630.1430883387375"/>
    <n v="13.881341077543595"/>
    <n v="1.8437276640712184"/>
  </r>
  <r>
    <n v="6232"/>
    <x v="2"/>
    <x v="1"/>
    <x v="7"/>
    <s v="62-304.520 (6), F.A.C."/>
    <x v="4"/>
    <x v="3"/>
    <x v="2"/>
    <x v="64"/>
    <s v="Retail Sales and Services"/>
    <n v="1410"/>
    <x v="0"/>
    <s v="FDOT District 5                                            Brevard County"/>
    <x v="3"/>
    <x v="1"/>
    <m/>
    <m/>
    <n v="0"/>
    <n v="1"/>
    <n v="92"/>
    <n v="0.59164001550695788"/>
    <n v="5.6974893355828149"/>
    <n v="0.76463356473632949"/>
    <n v="2282.0686226283992"/>
    <n v="5.6974893355828149"/>
    <n v="0.76463288876704871"/>
    <n v="2282.0686226283992"/>
    <n v="5.6974893355828149"/>
    <n v="0.76463288876704871"/>
  </r>
  <r>
    <n v="6233"/>
    <x v="2"/>
    <x v="1"/>
    <x v="7"/>
    <s v="62-304.520 (6), F.A.C."/>
    <x v="4"/>
    <x v="3"/>
    <x v="2"/>
    <x v="64"/>
    <s v="Retail Sales and Services"/>
    <n v="1410"/>
    <x v="0"/>
    <s v="FDOT District 5                                    City of Cocoa        Brevard County"/>
    <x v="3"/>
    <x v="1"/>
    <m/>
    <m/>
    <n v="0"/>
    <n v="1"/>
    <n v="3"/>
    <n v="0.1129172200489519"/>
    <n v="1.2665812276783059"/>
    <n v="0.16693330120522837"/>
    <n v="437.52355768879693"/>
    <n v="1.2665812276783059"/>
    <n v="0.16693315362894012"/>
    <n v="437.52355768879693"/>
    <n v="1.2665812276783059"/>
    <n v="0.16693315362894012"/>
  </r>
  <r>
    <n v="6234"/>
    <x v="2"/>
    <x v="1"/>
    <x v="7"/>
    <s v="62-304.520 (6), F.A.C."/>
    <x v="4"/>
    <x v="3"/>
    <x v="2"/>
    <x v="64"/>
    <s v="Retail Sales and Services"/>
    <n v="1410"/>
    <x v="0"/>
    <s v="FDOT District 5                              Town of Indialantic              Brevard County"/>
    <x v="3"/>
    <x v="1"/>
    <m/>
    <m/>
    <n v="0"/>
    <n v="1"/>
    <n v="1"/>
    <n v="5.6019878362632703E-5"/>
    <n v="5.396660489049213E-4"/>
    <n v="7.1398359939906341E-5"/>
    <n v="0.22050753129487219"/>
    <n v="5.396660489049213E-4"/>
    <n v="7.1398296820655101E-5"/>
    <n v="0.22050753129487219"/>
    <n v="5.396660489049213E-4"/>
    <n v="7.1398296820655101E-5"/>
  </r>
  <r>
    <n v="6235"/>
    <x v="2"/>
    <x v="1"/>
    <x v="7"/>
    <s v="62-304.520 (6), F.A.C."/>
    <x v="4"/>
    <x v="3"/>
    <x v="2"/>
    <x v="64"/>
    <s v="Retail Sales and Services"/>
    <n v="1410"/>
    <x v="0"/>
    <s v="FDOT District 5                             City of Indian Harbour Beach               Brevard County"/>
    <x v="3"/>
    <x v="1"/>
    <m/>
    <m/>
    <n v="0"/>
    <n v="1"/>
    <n v="1"/>
    <n v="2.0611948833190799E-2"/>
    <n v="0.18570832518725497"/>
    <n v="2.4538073169020617E-2"/>
    <n v="80.929837483697469"/>
    <n v="0.18570832518725497"/>
    <n v="2.4538051476298301E-2"/>
    <n v="80.929837483697469"/>
    <n v="0.18570832518725497"/>
    <n v="2.4538051476298301E-2"/>
  </r>
  <r>
    <n v="6236"/>
    <x v="2"/>
    <x v="1"/>
    <x v="7"/>
    <s v="62-304.520 (6), F.A.C."/>
    <x v="4"/>
    <x v="3"/>
    <x v="2"/>
    <x v="64"/>
    <s v="Retail Sales and Services"/>
    <n v="1410"/>
    <x v="0"/>
    <s v="FDOT District 5                          City of Melbourne                  Brevard County"/>
    <x v="3"/>
    <x v="1"/>
    <m/>
    <m/>
    <n v="0"/>
    <n v="1"/>
    <n v="139"/>
    <n v="2.7051711021949441"/>
    <n v="23.60008426562241"/>
    <n v="3.2048075797222615"/>
    <n v="10127.609742348432"/>
    <n v="23.60008426562241"/>
    <n v="3.2048047465331777"/>
    <n v="10127.609742348432"/>
    <n v="23.60008426562241"/>
    <n v="3.2048047465331777"/>
  </r>
  <r>
    <n v="6237"/>
    <x v="2"/>
    <x v="1"/>
    <x v="7"/>
    <s v="62-304.520 (6), F.A.C."/>
    <x v="4"/>
    <x v="3"/>
    <x v="2"/>
    <x v="64"/>
    <s v="Retail Sales and Services"/>
    <n v="1410"/>
    <x v="0"/>
    <s v="FDOT District 5                          City of Melbourne   City of Indian Harbour Beach               Brevard County"/>
    <x v="3"/>
    <x v="1"/>
    <m/>
    <m/>
    <n v="0"/>
    <n v="1"/>
    <n v="1"/>
    <n v="2.18754391878316E-4"/>
    <n v="1.9709204632636233E-3"/>
    <n v="2.6042230734199686E-4"/>
    <n v="0.85890749714308223"/>
    <n v="1.9709204632636233E-3"/>
    <n v="2.6042207711736703E-4"/>
    <n v="0.85890749714308223"/>
    <n v="1.9709204632636233E-3"/>
    <n v="2.6042207711736703E-4"/>
  </r>
  <r>
    <n v="6238"/>
    <x v="2"/>
    <x v="1"/>
    <x v="7"/>
    <s v="62-304.520 (6), F.A.C."/>
    <x v="4"/>
    <x v="3"/>
    <x v="2"/>
    <x v="64"/>
    <s v="Retail Sales and Services"/>
    <n v="1410"/>
    <x v="0"/>
    <s v="FDOT District 5                    Town of Palm Shores                        Brevard County"/>
    <x v="3"/>
    <x v="1"/>
    <m/>
    <m/>
    <n v="0"/>
    <n v="1"/>
    <n v="15"/>
    <n v="1.9781106473816954E-2"/>
    <n v="0.19176604235237224"/>
    <n v="2.5602741454690343E-2"/>
    <n v="76.639384632607459"/>
    <n v="0.19176604235237224"/>
    <n v="2.5602718820754926E-2"/>
    <n v="76.639384632607459"/>
    <n v="0.19176604235237224"/>
    <n v="2.5602718820754926E-2"/>
  </r>
  <r>
    <n v="6239"/>
    <x v="2"/>
    <x v="1"/>
    <x v="7"/>
    <s v="62-304.520 (6), F.A.C."/>
    <x v="4"/>
    <x v="3"/>
    <x v="2"/>
    <x v="64"/>
    <s v="Retail Sales and Services"/>
    <n v="1410"/>
    <x v="0"/>
    <s v="FDOT District 5                   City of Rockledge                         Brevard County"/>
    <x v="3"/>
    <x v="1"/>
    <m/>
    <m/>
    <n v="0"/>
    <n v="1"/>
    <n v="34"/>
    <n v="8.2089984175442679E-2"/>
    <n v="0.79887728224355803"/>
    <n v="0.10561748305125664"/>
    <n v="324.18515228665274"/>
    <n v="0.79887728224355803"/>
    <n v="0.10561738968081451"/>
    <n v="324.18515228665274"/>
    <n v="0.79887728224355803"/>
    <n v="0.10561738968081451"/>
  </r>
  <r>
    <n v="6240"/>
    <x v="2"/>
    <x v="1"/>
    <x v="7"/>
    <s v="62-304.520 (6), F.A.C."/>
    <x v="4"/>
    <x v="3"/>
    <x v="2"/>
    <x v="65"/>
    <s v="Wholesale Sales and Services &lt;Excluding warehouses associated with industrial use&gt;"/>
    <n v="1420"/>
    <x v="0"/>
    <s v="FDOT District 5                                            Brevard County"/>
    <x v="3"/>
    <x v="1"/>
    <m/>
    <m/>
    <n v="0"/>
    <n v="1"/>
    <n v="12"/>
    <n v="2.7858418344706093E-2"/>
    <n v="0.25674078534478112"/>
    <n v="3.4380647254401431E-2"/>
    <n v="108.4055555994196"/>
    <n v="0.25674078534478112"/>
    <n v="3.4380616860416054E-2"/>
    <n v="108.4055555994196"/>
    <n v="0.25674078534478112"/>
    <n v="3.4380616860416054E-2"/>
  </r>
  <r>
    <n v="6241"/>
    <x v="2"/>
    <x v="1"/>
    <x v="7"/>
    <s v="62-304.520 (6), F.A.C."/>
    <x v="4"/>
    <x v="3"/>
    <x v="2"/>
    <x v="65"/>
    <s v="Wholesale Sales and Services &lt;Excluding warehouses associated with industrial use&gt;"/>
    <n v="1420"/>
    <x v="0"/>
    <s v="FDOT District 5                                    City of Cocoa        Brevard County"/>
    <x v="3"/>
    <x v="1"/>
    <m/>
    <m/>
    <n v="0"/>
    <n v="1"/>
    <n v="4"/>
    <n v="0.18010505581427319"/>
    <n v="1.9861988751121187"/>
    <n v="0.26156970299641924"/>
    <n v="701.15192412238594"/>
    <n v="1.9861988751121187"/>
    <n v="0.2615694717574425"/>
    <n v="701.15192412238594"/>
    <n v="1.9861988751121187"/>
    <n v="0.2615694717574425"/>
  </r>
  <r>
    <n v="6242"/>
    <x v="2"/>
    <x v="1"/>
    <x v="7"/>
    <s v="62-304.520 (6), F.A.C."/>
    <x v="4"/>
    <x v="3"/>
    <x v="2"/>
    <x v="65"/>
    <s v="Wholesale Sales and Services &lt;Excluding warehouses associated with industrial use&gt;"/>
    <n v="1420"/>
    <x v="0"/>
    <s v="FDOT District 5                          City of Melbourne                  Brevard County"/>
    <x v="3"/>
    <x v="1"/>
    <m/>
    <m/>
    <n v="0"/>
    <n v="1"/>
    <n v="61"/>
    <n v="0.53552731770329998"/>
    <n v="5.3027242333485232"/>
    <n v="0.70260404838121637"/>
    <n v="2114.3696463543256"/>
    <n v="5.3027242333485232"/>
    <n v="0.7026034272487226"/>
    <n v="2114.3696463543256"/>
    <n v="5.3027242333485232"/>
    <n v="0.7026034272487226"/>
  </r>
  <r>
    <n v="6243"/>
    <x v="2"/>
    <x v="1"/>
    <x v="7"/>
    <s v="62-304.520 (6), F.A.C."/>
    <x v="4"/>
    <x v="3"/>
    <x v="2"/>
    <x v="65"/>
    <s v="Wholesale Sales and Services &lt;Excluding warehouses associated with industrial use&gt;"/>
    <n v="1420"/>
    <x v="0"/>
    <s v="FDOT District 5                    Town of Palm Shores                        Brevard County"/>
    <x v="3"/>
    <x v="1"/>
    <m/>
    <m/>
    <n v="0"/>
    <n v="1"/>
    <n v="9"/>
    <n v="2.182974760515189E-2"/>
    <n v="0.10877147281522885"/>
    <n v="1.4377089563008278E-2"/>
    <n v="60.006781555957133"/>
    <n v="0.10877147281522885"/>
    <n v="1.437707685303667E-2"/>
    <n v="60.006781555957133"/>
    <n v="0.10877147281522885"/>
    <n v="1.437707685303667E-2"/>
  </r>
  <r>
    <n v="6244"/>
    <x v="2"/>
    <x v="1"/>
    <x v="7"/>
    <s v="62-304.520 (6), F.A.C."/>
    <x v="4"/>
    <x v="3"/>
    <x v="2"/>
    <x v="65"/>
    <s v="Wholesale Sales and Services &lt;Excluding warehouses associated with industrial use&gt;"/>
    <n v="1420"/>
    <x v="0"/>
    <s v="FDOT District 5                   City of Rockledge                         Brevard County"/>
    <x v="3"/>
    <x v="1"/>
    <m/>
    <m/>
    <n v="0"/>
    <n v="1"/>
    <n v="14"/>
    <n v="3.4046139276406553E-2"/>
    <n v="0.32083018181716488"/>
    <n v="4.2350321391870199E-2"/>
    <n v="133.81635627724458"/>
    <n v="0.32083018181716488"/>
    <n v="4.2350283952346829E-2"/>
    <n v="133.81635627724458"/>
    <n v="0.32083018181716488"/>
    <n v="4.2350283952346829E-2"/>
  </r>
  <r>
    <n v="6245"/>
    <x v="2"/>
    <x v="1"/>
    <x v="7"/>
    <s v="62-304.520 (6), F.A.C."/>
    <x v="4"/>
    <x v="3"/>
    <x v="2"/>
    <x v="66"/>
    <s v="Professional Services"/>
    <n v="1430"/>
    <x v="0"/>
    <s v="FDOT District 5                                            Brevard County"/>
    <x v="3"/>
    <x v="1"/>
    <m/>
    <m/>
    <n v="0"/>
    <n v="1"/>
    <n v="26"/>
    <n v="6.9668894904167389E-2"/>
    <n v="0.64266912807566967"/>
    <n v="8.647835969519399E-2"/>
    <n v="274.97694253728457"/>
    <n v="0.64266912807566967"/>
    <n v="8.6478283244568188E-2"/>
    <n v="274.97694253728457"/>
    <n v="0.64266912807566967"/>
    <n v="8.6478283244568188E-2"/>
  </r>
  <r>
    <n v="6246"/>
    <x v="2"/>
    <x v="1"/>
    <x v="7"/>
    <s v="62-304.520 (6), F.A.C."/>
    <x v="4"/>
    <x v="3"/>
    <x v="2"/>
    <x v="66"/>
    <s v="Professional Services"/>
    <n v="1430"/>
    <x v="0"/>
    <s v="FDOT District 5                                    City of Cocoa        Brevard County"/>
    <x v="3"/>
    <x v="1"/>
    <m/>
    <m/>
    <n v="0"/>
    <n v="1"/>
    <n v="5"/>
    <n v="0.22081988398984384"/>
    <n v="2.591226470229655"/>
    <n v="0.34197237132857883"/>
    <n v="857.50998969080672"/>
    <n v="2.591226470229655"/>
    <n v="0.34197206901015076"/>
    <n v="857.50998969080672"/>
    <n v="2.591226470229655"/>
    <n v="0.34197206901015076"/>
  </r>
  <r>
    <n v="6247"/>
    <x v="2"/>
    <x v="1"/>
    <x v="7"/>
    <s v="62-304.520 (6), F.A.C."/>
    <x v="4"/>
    <x v="3"/>
    <x v="2"/>
    <x v="66"/>
    <s v="Professional Services"/>
    <n v="1430"/>
    <x v="0"/>
    <s v="FDOT District 5                          City of Melbourne                  Brevard County"/>
    <x v="3"/>
    <x v="1"/>
    <m/>
    <m/>
    <n v="0"/>
    <n v="1"/>
    <n v="60"/>
    <n v="1.1922519467429535"/>
    <n v="11.598985076170235"/>
    <n v="1.5831029370047254"/>
    <n v="4534.7715185124862"/>
    <n v="11.598985076170235"/>
    <n v="1.5831015374729756"/>
    <n v="4534.7715185124862"/>
    <n v="11.598985076170235"/>
    <n v="1.5831015374729756"/>
  </r>
  <r>
    <n v="6248"/>
    <x v="2"/>
    <x v="1"/>
    <x v="7"/>
    <s v="62-304.520 (6), F.A.C."/>
    <x v="4"/>
    <x v="3"/>
    <x v="2"/>
    <x v="66"/>
    <s v="Professional Services"/>
    <n v="1430"/>
    <x v="0"/>
    <s v="FDOT District 5                    Town of Palm Shores                        Brevard County"/>
    <x v="3"/>
    <x v="1"/>
    <m/>
    <m/>
    <n v="0"/>
    <n v="1"/>
    <n v="9"/>
    <n v="2.492780693135889E-2"/>
    <n v="0.17450014061391145"/>
    <n v="2.3369579090592927E-2"/>
    <n v="78.350165598572275"/>
    <n v="0.17450014061391145"/>
    <n v="2.3369558430869998E-2"/>
    <n v="78.350165598572275"/>
    <n v="0.17450014061391145"/>
    <n v="2.3369558430869998E-2"/>
  </r>
  <r>
    <n v="6249"/>
    <x v="2"/>
    <x v="1"/>
    <x v="7"/>
    <s v="62-304.520 (6), F.A.C."/>
    <x v="4"/>
    <x v="3"/>
    <x v="2"/>
    <x v="66"/>
    <s v="Professional Services"/>
    <n v="1430"/>
    <x v="0"/>
    <s v="FDOT District 5                   City of Rockledge                         Brevard County"/>
    <x v="3"/>
    <x v="1"/>
    <m/>
    <m/>
    <n v="0"/>
    <n v="1"/>
    <n v="4"/>
    <n v="1.3359907648994369E-2"/>
    <n v="0.12624779212337206"/>
    <n v="1.7013141588182845E-2"/>
    <n v="53.070923345181384"/>
    <n v="0.12624779212337206"/>
    <n v="1.7013126547826791E-2"/>
    <n v="53.070923345181384"/>
    <n v="0.12624779212337206"/>
    <n v="1.7013126547826791E-2"/>
  </r>
  <r>
    <n v="6250"/>
    <x v="2"/>
    <x v="1"/>
    <x v="7"/>
    <s v="62-304.520 (6), F.A.C."/>
    <x v="4"/>
    <x v="3"/>
    <x v="2"/>
    <x v="67"/>
    <s v="Tourist Services"/>
    <n v="1450"/>
    <x v="0"/>
    <s v="FDOT District 5                                            Brevard County"/>
    <x v="3"/>
    <x v="1"/>
    <m/>
    <m/>
    <n v="0"/>
    <n v="1"/>
    <n v="3"/>
    <n v="1.1808119465975368E-2"/>
    <n v="0.11086650518540429"/>
    <n v="1.4570493953118414E-2"/>
    <n v="45.156616902419813"/>
    <n v="0.11086650518540429"/>
    <n v="1.4570481072168972E-2"/>
    <n v="45.156616902419813"/>
    <n v="0.11086650518540429"/>
    <n v="1.4570481072168972E-2"/>
  </r>
  <r>
    <n v="6251"/>
    <x v="2"/>
    <x v="1"/>
    <x v="7"/>
    <s v="62-304.520 (6), F.A.C."/>
    <x v="4"/>
    <x v="3"/>
    <x v="2"/>
    <x v="67"/>
    <s v="Tourist Services"/>
    <n v="1450"/>
    <x v="0"/>
    <s v="FDOT District 5                          City of Melbourne                  Brevard County"/>
    <x v="3"/>
    <x v="1"/>
    <m/>
    <m/>
    <n v="0"/>
    <n v="1"/>
    <n v="2"/>
    <n v="5.2534408033158798E-3"/>
    <n v="5.6456794727856127E-2"/>
    <n v="7.4243752565353056E-3"/>
    <n v="20.850955490524939"/>
    <n v="5.6456794727856127E-2"/>
    <n v="7.4243686930651103E-3"/>
    <n v="20.850955490524939"/>
    <n v="5.6456794727856127E-2"/>
    <n v="7.4243686930651103E-3"/>
  </r>
  <r>
    <n v="6252"/>
    <x v="2"/>
    <x v="1"/>
    <x v="7"/>
    <s v="62-304.520 (6), F.A.C."/>
    <x v="4"/>
    <x v="3"/>
    <x v="2"/>
    <x v="67"/>
    <s v="Tourist Services"/>
    <n v="1450"/>
    <x v="0"/>
    <s v="FDOT District 5                    Town of Palm Shores                        Brevard County"/>
    <x v="3"/>
    <x v="1"/>
    <m/>
    <m/>
    <n v="0"/>
    <n v="1"/>
    <n v="2"/>
    <n v="4.1297683806112359E-3"/>
    <n v="3.6422301417858259E-2"/>
    <n v="4.7660861707103288E-3"/>
    <n v="15.288671369726476"/>
    <n v="3.6422301417858259E-2"/>
    <n v="4.7660819572831305E-3"/>
    <n v="15.288671369726476"/>
    <n v="3.6422301417858259E-2"/>
    <n v="4.7660819572831305E-3"/>
  </r>
  <r>
    <n v="6253"/>
    <x v="2"/>
    <x v="1"/>
    <x v="7"/>
    <s v="62-304.520 (6), F.A.C."/>
    <x v="4"/>
    <x v="3"/>
    <x v="2"/>
    <x v="105"/>
    <s v="Cemeteries"/>
    <n v="1480"/>
    <x v="0"/>
    <s v="FDOT District 5                                            Brevard County"/>
    <x v="3"/>
    <x v="1"/>
    <m/>
    <m/>
    <n v="0"/>
    <n v="1"/>
    <n v="20"/>
    <n v="0.57415300660128876"/>
    <n v="4.7270050315090861"/>
    <n v="0.64051470506613339"/>
    <n v="2167.798334083865"/>
    <n v="4.7270050315090861"/>
    <n v="0.64051413882331532"/>
    <n v="2167.798334083865"/>
    <n v="4.7270050315090861"/>
    <n v="0.64051413882331532"/>
  </r>
  <r>
    <n v="6254"/>
    <x v="2"/>
    <x v="1"/>
    <x v="7"/>
    <s v="62-304.520 (6), F.A.C."/>
    <x v="4"/>
    <x v="3"/>
    <x v="2"/>
    <x v="90"/>
    <s v="Commercial and Services Under Construction"/>
    <n v="1490"/>
    <x v="0"/>
    <s v="FDOT District 5                                            Brevard County"/>
    <x v="3"/>
    <x v="1"/>
    <m/>
    <m/>
    <n v="0"/>
    <n v="1"/>
    <n v="6"/>
    <n v="9.2801277984441807E-2"/>
    <n v="0.84652912612858677"/>
    <n v="0.11182927530383216"/>
    <n v="363.92152906890158"/>
    <n v="0.84652912612858677"/>
    <n v="0.11182917644189605"/>
    <n v="363.92152906890158"/>
    <n v="0.84652912612858677"/>
    <n v="0.11182917644189605"/>
  </r>
  <r>
    <n v="6255"/>
    <x v="2"/>
    <x v="1"/>
    <x v="7"/>
    <s v="62-304.520 (6), F.A.C."/>
    <x v="4"/>
    <x v="3"/>
    <x v="2"/>
    <x v="95"/>
    <s v="Food Processing"/>
    <n v="1510"/>
    <x v="0"/>
    <s v="FDOT District 5                                            Brevard County"/>
    <x v="3"/>
    <x v="1"/>
    <m/>
    <m/>
    <n v="0"/>
    <n v="1"/>
    <n v="19"/>
    <n v="1.1497908601045828"/>
    <n v="9.8785192618634596"/>
    <n v="1.3583815182884926"/>
    <n v="4434.1836266700775"/>
    <n v="9.8785192618634596"/>
    <n v="1.3583803174202354"/>
    <n v="4434.1836266700775"/>
    <n v="9.8785192618634596"/>
    <n v="1.3583803174202354"/>
  </r>
  <r>
    <n v="6256"/>
    <x v="2"/>
    <x v="1"/>
    <x v="7"/>
    <s v="62-304.520 (6), F.A.C."/>
    <x v="4"/>
    <x v="3"/>
    <x v="2"/>
    <x v="95"/>
    <s v="Food Processing"/>
    <n v="1510"/>
    <x v="0"/>
    <s v="FDOT District 5                          City of Melbourne                  Brevard County"/>
    <x v="3"/>
    <x v="1"/>
    <m/>
    <m/>
    <n v="0"/>
    <n v="1"/>
    <n v="2"/>
    <n v="2.6519802122298365E-3"/>
    <n v="3.0648271940014085E-2"/>
    <n v="4.0671325661106742E-3"/>
    <n v="10.46531991524961"/>
    <n v="3.0648271940014085E-2"/>
    <n v="4.067128970588833E-3"/>
    <n v="10.46531991524961"/>
    <n v="3.0648271940014085E-2"/>
    <n v="4.067128970588833E-3"/>
  </r>
  <r>
    <n v="6257"/>
    <x v="2"/>
    <x v="1"/>
    <x v="7"/>
    <s v="62-304.520 (6), F.A.C."/>
    <x v="4"/>
    <x v="3"/>
    <x v="2"/>
    <x v="95"/>
    <s v="Food Processing"/>
    <n v="1510"/>
    <x v="0"/>
    <s v="FDOT District 5                   City of Rockledge                         Brevard County"/>
    <x v="3"/>
    <x v="1"/>
    <m/>
    <m/>
    <n v="0"/>
    <n v="1"/>
    <n v="8"/>
    <n v="3.3286041513663815E-2"/>
    <n v="0.31485876326559653"/>
    <n v="4.2330952808052054E-2"/>
    <n v="130.34098123563908"/>
    <n v="0.31485876326559653"/>
    <n v="4.233091538565132E-2"/>
    <n v="130.34098123563908"/>
    <n v="0.31485876326559653"/>
    <n v="4.233091538565132E-2"/>
  </r>
  <r>
    <n v="6258"/>
    <x v="2"/>
    <x v="1"/>
    <x v="7"/>
    <s v="62-304.520 (6), F.A.C."/>
    <x v="4"/>
    <x v="3"/>
    <x v="2"/>
    <x v="167"/>
    <s v="Oil and Gas Processing"/>
    <n v="1540"/>
    <x v="0"/>
    <s v="FDOT District 5                                            Brevard County"/>
    <x v="3"/>
    <x v="1"/>
    <m/>
    <m/>
    <n v="0"/>
    <n v="1"/>
    <n v="6"/>
    <n v="0.28337406942189242"/>
    <n v="2.3621833589046362"/>
    <n v="0.32172209308680644"/>
    <n v="1101.0742717652015"/>
    <n v="2.3621833589046362"/>
    <n v="0.32172180867050265"/>
    <n v="1101.0742717652015"/>
    <n v="2.3621833589046362"/>
    <n v="0.32172180867050265"/>
  </r>
  <r>
    <n v="6259"/>
    <x v="2"/>
    <x v="1"/>
    <x v="7"/>
    <s v="62-304.520 (6), F.A.C."/>
    <x v="4"/>
    <x v="3"/>
    <x v="2"/>
    <x v="68"/>
    <s v="Other Light Industrial"/>
    <n v="1550"/>
    <x v="0"/>
    <s v="FDOT District 5                          City of Melbourne                  Brevard County"/>
    <x v="3"/>
    <x v="1"/>
    <m/>
    <m/>
    <n v="0"/>
    <n v="1"/>
    <n v="16"/>
    <n v="0.30247763638903513"/>
    <n v="2.4515687844483609"/>
    <n v="0.3352246871438429"/>
    <n v="1143.0055668752104"/>
    <n v="2.4515687844483609"/>
    <n v="0.33522439079066069"/>
    <n v="1143.0055668752104"/>
    <n v="2.4515687844483609"/>
    <n v="0.33522439079066069"/>
  </r>
  <r>
    <n v="6260"/>
    <x v="2"/>
    <x v="1"/>
    <x v="7"/>
    <s v="62-304.520 (6), F.A.C."/>
    <x v="4"/>
    <x v="3"/>
    <x v="2"/>
    <x v="68"/>
    <s v="Other Light Industrial"/>
    <n v="1550"/>
    <x v="0"/>
    <s v="FDOT District 5                   City of Rockledge                         Brevard County"/>
    <x v="3"/>
    <x v="1"/>
    <m/>
    <m/>
    <n v="0"/>
    <n v="1"/>
    <n v="4"/>
    <n v="6.7671358735886866E-2"/>
    <n v="0.58438317524605043"/>
    <n v="7.8794850546869008E-2"/>
    <n v="265.72189240368527"/>
    <n v="0.58438317524605043"/>
    <n v="7.8794780888799071E-2"/>
    <n v="265.72189240368527"/>
    <n v="0.58438317524605043"/>
    <n v="7.8794780888799071E-2"/>
  </r>
  <r>
    <n v="6261"/>
    <x v="2"/>
    <x v="1"/>
    <x v="7"/>
    <s v="62-304.520 (6), F.A.C."/>
    <x v="4"/>
    <x v="3"/>
    <x v="2"/>
    <x v="69"/>
    <s v="Institutional (Educational,religious,health and military facilities)"/>
    <n v="1700"/>
    <x v="0"/>
    <s v="FDOT District 5                                            Brevard County"/>
    <x v="3"/>
    <x v="1"/>
    <m/>
    <m/>
    <n v="0"/>
    <n v="1"/>
    <n v="12"/>
    <n v="0.7727382421689496"/>
    <n v="6.5732822026109687"/>
    <n v="0.87431721983685151"/>
    <n v="2986.3047499127802"/>
    <n v="6.5732822026109687"/>
    <n v="0.87431644690245569"/>
    <n v="2986.3047499127802"/>
    <n v="6.5732822026109687"/>
    <n v="0.87431644690245569"/>
  </r>
  <r>
    <n v="6262"/>
    <x v="2"/>
    <x v="1"/>
    <x v="7"/>
    <s v="62-304.520 (6), F.A.C."/>
    <x v="4"/>
    <x v="3"/>
    <x v="2"/>
    <x v="69"/>
    <s v="Institutional (Educational,religious,health and military facilities)"/>
    <n v="1700"/>
    <x v="0"/>
    <s v="FDOT District 5                          City of Melbourne                  Brevard County"/>
    <x v="3"/>
    <x v="1"/>
    <m/>
    <m/>
    <n v="0"/>
    <n v="1"/>
    <n v="22"/>
    <n v="1.4488268756382994"/>
    <n v="12.523366732302943"/>
    <n v="1.7019107779982448"/>
    <n v="5518.6263179505158"/>
    <n v="12.523366732302943"/>
    <n v="1.7019092734351977"/>
    <n v="5518.6263179505158"/>
    <n v="12.523366732302943"/>
    <n v="1.7019092734351977"/>
  </r>
  <r>
    <n v="6263"/>
    <x v="2"/>
    <x v="1"/>
    <x v="7"/>
    <s v="62-304.520 (6), F.A.C."/>
    <x v="4"/>
    <x v="3"/>
    <x v="2"/>
    <x v="70"/>
    <s v="Educational Facilities"/>
    <n v="1710"/>
    <x v="0"/>
    <s v="FDOT District 5                          City of Melbourne                  Brevard County"/>
    <x v="3"/>
    <x v="1"/>
    <m/>
    <m/>
    <n v="0"/>
    <n v="1"/>
    <n v="8"/>
    <n v="2.4903685228802569E-2"/>
    <n v="0.20066635866293725"/>
    <n v="2.6847152466617334E-2"/>
    <n v="93.849429938860155"/>
    <n v="0.20066635866293725"/>
    <n v="2.6847128732568535E-2"/>
    <n v="93.849429938860155"/>
    <n v="0.20066635866293725"/>
    <n v="2.6847128732568535E-2"/>
  </r>
  <r>
    <n v="6264"/>
    <x v="2"/>
    <x v="1"/>
    <x v="7"/>
    <s v="62-304.520 (6), F.A.C."/>
    <x v="4"/>
    <x v="3"/>
    <x v="2"/>
    <x v="71"/>
    <s v="Religious"/>
    <n v="1720"/>
    <x v="0"/>
    <s v="FDOT District 5                                            Brevard County"/>
    <x v="3"/>
    <x v="1"/>
    <m/>
    <m/>
    <n v="0"/>
    <n v="1"/>
    <n v="4"/>
    <n v="1.1405680498814404E-2"/>
    <n v="0.10748335485327395"/>
    <n v="1.4181775487728584E-2"/>
    <n v="44.269481556183756"/>
    <n v="0.10748335485327395"/>
    <n v="1.4181762950423154E-2"/>
    <n v="44.269481556183756"/>
    <n v="0.10748335485327395"/>
    <n v="1.4181762950423154E-2"/>
  </r>
  <r>
    <n v="6265"/>
    <x v="2"/>
    <x v="1"/>
    <x v="7"/>
    <s v="62-304.520 (6), F.A.C."/>
    <x v="4"/>
    <x v="3"/>
    <x v="2"/>
    <x v="71"/>
    <s v="Religious"/>
    <n v="1720"/>
    <x v="0"/>
    <s v="FDOT District 5                              Town of Indialantic              Brevard County"/>
    <x v="3"/>
    <x v="1"/>
    <m/>
    <m/>
    <n v="0"/>
    <n v="1"/>
    <n v="2"/>
    <n v="7.533081664800826E-3"/>
    <n v="6.343969520210313E-2"/>
    <n v="8.4986541633703741E-3"/>
    <n v="29.242222719876771"/>
    <n v="6.343969520210313E-2"/>
    <n v="8.4986466501909552E-3"/>
    <n v="29.242222719876771"/>
    <n v="6.343969520210313E-2"/>
    <n v="8.4986466501909552E-3"/>
  </r>
  <r>
    <n v="6266"/>
    <x v="2"/>
    <x v="1"/>
    <x v="7"/>
    <s v="62-304.520 (6), F.A.C."/>
    <x v="4"/>
    <x v="3"/>
    <x v="2"/>
    <x v="71"/>
    <s v="Religious"/>
    <n v="1720"/>
    <x v="0"/>
    <s v="FDOT District 5                          City of Melbourne                  Brevard County"/>
    <x v="3"/>
    <x v="1"/>
    <m/>
    <m/>
    <n v="0"/>
    <n v="1"/>
    <n v="1"/>
    <n v="3.6623721479581602E-3"/>
    <n v="3.5082939337508924E-2"/>
    <n v="4.7196097309498124E-3"/>
    <n v="14.45388921262923"/>
    <n v="3.5082939337508924E-2"/>
    <n v="4.7196055586098198E-3"/>
    <n v="14.45388921262923"/>
    <n v="3.5082939337508924E-2"/>
    <n v="4.7196055586098198E-3"/>
  </r>
  <r>
    <n v="6267"/>
    <x v="2"/>
    <x v="1"/>
    <x v="7"/>
    <s v="62-304.520 (6), F.A.C."/>
    <x v="4"/>
    <x v="3"/>
    <x v="2"/>
    <x v="72"/>
    <s v="Medical and Health Care"/>
    <n v="1740"/>
    <x v="0"/>
    <s v="FDOT District 5                          City of Melbourne                  Brevard County"/>
    <x v="3"/>
    <x v="1"/>
    <m/>
    <m/>
    <n v="0"/>
    <n v="1"/>
    <n v="26"/>
    <n v="0.85096589769143272"/>
    <n v="6.9801710004725139"/>
    <n v="0.94951916101043365"/>
    <n v="3262.668581542951"/>
    <n v="6.9801710004725139"/>
    <n v="0.94951832159425542"/>
    <n v="3262.668581542951"/>
    <n v="6.9801710004725139"/>
    <n v="0.94951832159425542"/>
  </r>
  <r>
    <n v="6268"/>
    <x v="2"/>
    <x v="1"/>
    <x v="7"/>
    <s v="62-304.520 (6), F.A.C."/>
    <x v="4"/>
    <x v="3"/>
    <x v="2"/>
    <x v="14"/>
    <s v="Governmental"/>
    <n v="1750"/>
    <x v="0"/>
    <s v="FDOT District 5                                            Brevard County"/>
    <x v="3"/>
    <x v="1"/>
    <m/>
    <m/>
    <n v="0"/>
    <n v="1"/>
    <n v="28"/>
    <n v="9.5053313446897103E-2"/>
    <n v="0.77221504818044395"/>
    <n v="0.10281348496933991"/>
    <n v="359.32576534803792"/>
    <n v="0.77221504818044395"/>
    <n v="0.10281339407775376"/>
    <n v="359.32576534803792"/>
    <n v="0.77221504818044395"/>
    <n v="0.10281339407775376"/>
  </r>
  <r>
    <n v="6269"/>
    <x v="2"/>
    <x v="1"/>
    <x v="7"/>
    <s v="62-304.520 (6), F.A.C."/>
    <x v="4"/>
    <x v="3"/>
    <x v="2"/>
    <x v="14"/>
    <s v="Governmental"/>
    <n v="1750"/>
    <x v="0"/>
    <s v="FDOT District 5                          City of Melbourne                  Brevard County"/>
    <x v="3"/>
    <x v="1"/>
    <m/>
    <m/>
    <n v="0"/>
    <n v="1"/>
    <n v="25"/>
    <n v="0.1548301062867902"/>
    <n v="1.1599551051254275"/>
    <n v="0.15350207061363305"/>
    <n v="534.53151574900392"/>
    <n v="1.1599551051254275"/>
    <n v="0.15350193491113584"/>
    <n v="534.53151574900392"/>
    <n v="1.1599551051254275"/>
    <n v="0.15350193491113584"/>
  </r>
  <r>
    <n v="6270"/>
    <x v="2"/>
    <x v="1"/>
    <x v="7"/>
    <s v="62-304.520 (6), F.A.C."/>
    <x v="4"/>
    <x v="3"/>
    <x v="2"/>
    <x v="14"/>
    <s v="Governmental"/>
    <n v="1750"/>
    <x v="0"/>
    <s v="FDOT District 5                    Town of Palm Shores                        Brevard County"/>
    <x v="3"/>
    <x v="1"/>
    <m/>
    <m/>
    <n v="0"/>
    <n v="1"/>
    <n v="29"/>
    <n v="3.6819071855608883"/>
    <n v="28.074501387230836"/>
    <n v="3.9533327137615788"/>
    <n v="13533.159068630112"/>
    <n v="28.074501387230836"/>
    <n v="3.9533292188437614"/>
    <n v="13533.159068630112"/>
    <n v="28.074501387230836"/>
    <n v="3.9533292188437614"/>
  </r>
  <r>
    <n v="6271"/>
    <x v="2"/>
    <x v="1"/>
    <x v="7"/>
    <s v="62-304.520 (6), F.A.C."/>
    <x v="4"/>
    <x v="3"/>
    <x v="2"/>
    <x v="14"/>
    <s v="Governmental"/>
    <n v="1750"/>
    <x v="0"/>
    <s v="FDOT District 5                   City of Rockledge                         Brevard County"/>
    <x v="3"/>
    <x v="1"/>
    <m/>
    <m/>
    <n v="0"/>
    <n v="1"/>
    <n v="2"/>
    <n v="1.5958289975365079E-3"/>
    <n v="1.4402280530179876E-2"/>
    <n v="1.9749638966225216E-3"/>
    <n v="6.2932843237372698"/>
    <n v="1.4402280530179876E-2"/>
    <n v="1.9749621506686662E-3"/>
    <n v="6.2932843237372698"/>
    <n v="1.4402280530179876E-2"/>
    <n v="1.9749621506686662E-3"/>
  </r>
  <r>
    <n v="6272"/>
    <x v="2"/>
    <x v="1"/>
    <x v="7"/>
    <s v="62-304.520 (6), F.A.C."/>
    <x v="4"/>
    <x v="3"/>
    <x v="2"/>
    <x v="85"/>
    <s v="Marinas and Fish Camps"/>
    <n v="1840"/>
    <x v="0"/>
    <s v="FDOT District 5                                            Brevard County"/>
    <x v="3"/>
    <x v="1"/>
    <m/>
    <m/>
    <n v="0"/>
    <n v="1"/>
    <n v="29"/>
    <n v="1.5467868653729302"/>
    <n v="12.798363273470786"/>
    <n v="1.7151064318479123"/>
    <n v="5914.4043104448219"/>
    <n v="12.798363273470786"/>
    <n v="1.7151049156193361"/>
    <n v="5914.4043104448219"/>
    <n v="12.798363273470786"/>
    <n v="1.7151049156193361"/>
  </r>
  <r>
    <n v="6273"/>
    <x v="2"/>
    <x v="1"/>
    <x v="7"/>
    <s v="62-304.520 (6), F.A.C."/>
    <x v="4"/>
    <x v="3"/>
    <x v="2"/>
    <x v="85"/>
    <s v="Marinas and Fish Camps"/>
    <n v="1840"/>
    <x v="0"/>
    <s v="FDOT District 5                                    City of Cocoa        Brevard County"/>
    <x v="3"/>
    <x v="1"/>
    <m/>
    <m/>
    <n v="0"/>
    <n v="1"/>
    <n v="2"/>
    <n v="8.0486179029584312E-2"/>
    <n v="0.66227498578343913"/>
    <n v="8.5397829732440533E-2"/>
    <n v="291.76267799677379"/>
    <n v="0.66227498578343913"/>
    <n v="8.5397754237049775E-2"/>
    <n v="291.76267799677379"/>
    <n v="0.66227498578343913"/>
    <n v="8.5397754237049775E-2"/>
  </r>
  <r>
    <n v="6274"/>
    <x v="2"/>
    <x v="1"/>
    <x v="7"/>
    <s v="62-304.520 (6), F.A.C."/>
    <x v="4"/>
    <x v="3"/>
    <x v="2"/>
    <x v="85"/>
    <s v="Marinas and Fish Camps"/>
    <n v="1840"/>
    <x v="0"/>
    <s v="FDOT District 5                          City of Melbourne                  Brevard County"/>
    <x v="3"/>
    <x v="1"/>
    <m/>
    <m/>
    <n v="0"/>
    <n v="1"/>
    <n v="54"/>
    <n v="7.8773165852064988"/>
    <n v="52.003965497008103"/>
    <n v="7.2128049453216487"/>
    <n v="25622.876617565726"/>
    <n v="52.003965497008103"/>
    <n v="7.2127985688888128"/>
    <n v="25622.876617565726"/>
    <n v="52.003965497008103"/>
    <n v="7.2127985688888128"/>
  </r>
  <r>
    <n v="6275"/>
    <x v="2"/>
    <x v="1"/>
    <x v="7"/>
    <s v="62-304.520 (6), F.A.C."/>
    <x v="4"/>
    <x v="3"/>
    <x v="2"/>
    <x v="16"/>
    <s v="Parks and Zoos"/>
    <n v="1850"/>
    <x v="0"/>
    <s v="FDOT District 5                          City of Melbourne                  Brevard County"/>
    <x v="3"/>
    <x v="1"/>
    <m/>
    <m/>
    <n v="0"/>
    <n v="1"/>
    <n v="17"/>
    <n v="1.0801207904032011"/>
    <n v="7.1743809393921554"/>
    <n v="0.93267291896826576"/>
    <n v="3645.0785717908593"/>
    <n v="7.1743809393921554"/>
    <n v="0.9326720944448984"/>
    <n v="3645.0785717908593"/>
    <n v="7.1743809393921554"/>
    <n v="0.9326720944448984"/>
  </r>
  <r>
    <n v="6276"/>
    <x v="2"/>
    <x v="1"/>
    <x v="7"/>
    <s v="62-304.520 (6), F.A.C."/>
    <x v="4"/>
    <x v="3"/>
    <x v="2"/>
    <x v="24"/>
    <s v="Other Recreational(Riding stables, go-carttracks, skeet ranges, etc)"/>
    <n v="1890"/>
    <x v="0"/>
    <s v="FDOT District 5                                            Brevard County"/>
    <x v="3"/>
    <x v="1"/>
    <m/>
    <m/>
    <n v="0"/>
    <n v="1"/>
    <n v="5"/>
    <n v="0.2184390983883906"/>
    <n v="1.8614055767244573"/>
    <n v="0.24592527980130871"/>
    <n v="838.25266582534437"/>
    <n v="1.8614055767244573"/>
    <n v="0.24592506239268"/>
    <n v="838.25266582534437"/>
    <n v="1.8614055767244573"/>
    <n v="0.24592506239268"/>
  </r>
  <r>
    <n v="6277"/>
    <x v="2"/>
    <x v="1"/>
    <x v="7"/>
    <s v="62-304.520 (6), F.A.C."/>
    <x v="4"/>
    <x v="3"/>
    <x v="2"/>
    <x v="2"/>
    <s v="Citrus groves"/>
    <n v="2210"/>
    <x v="0"/>
    <s v="FDOT District 5                                            Brevard County"/>
    <x v="3"/>
    <x v="0"/>
    <m/>
    <m/>
    <n v="0"/>
    <n v="1"/>
    <n v="5"/>
    <n v="0.22557110133009511"/>
    <n v="1.7553840471907716"/>
    <n v="0.2342162020540034"/>
    <n v="809.24409919164532"/>
    <n v="1.7553840471907716"/>
    <n v="0.23421599499670817"/>
    <n v="809.24409919164532"/>
    <n v="1.7553840471907716"/>
    <n v="0.23421599499670817"/>
  </r>
  <r>
    <n v="6278"/>
    <x v="2"/>
    <x v="1"/>
    <x v="7"/>
    <s v="62-304.520 (6), F.A.C."/>
    <x v="4"/>
    <x v="3"/>
    <x v="2"/>
    <x v="117"/>
    <s v="Nurseries and Vineyards"/>
    <n v="2400"/>
    <x v="0"/>
    <s v="FDOT District 5                                            Brevard County"/>
    <x v="3"/>
    <x v="0"/>
    <m/>
    <m/>
    <n v="0"/>
    <n v="1"/>
    <n v="6"/>
    <n v="5.8014120104044928E-2"/>
    <n v="0.4629967247785608"/>
    <n v="5.9818516406612163E-2"/>
    <n v="196.65770777687538"/>
    <n v="0.4629967247785608"/>
    <n v="5.981846352444585E-2"/>
    <n v="196.65770777687538"/>
    <n v="0.4629967247785608"/>
    <n v="5.981846352444585E-2"/>
  </r>
  <r>
    <n v="6279"/>
    <x v="2"/>
    <x v="1"/>
    <x v="7"/>
    <s v="62-304.520 (6), F.A.C."/>
    <x v="4"/>
    <x v="3"/>
    <x v="2"/>
    <x v="119"/>
    <s v="Ornamentals"/>
    <n v="1000"/>
    <x v="0"/>
    <s v="FDOT District 5                   City of Rockledge                         Brevard County"/>
    <x v="3"/>
    <x v="1"/>
    <s v="Not Ag"/>
    <m/>
    <n v="0"/>
    <n v="1"/>
    <n v="3"/>
    <n v="1.143475798170846E-2"/>
    <n v="8.8174739088549975E-2"/>
    <n v="1.2382444180720677E-2"/>
    <n v="42.218186206158812"/>
    <n v="8.8174739088549975E-2"/>
    <n v="1.2382433234102218E-2"/>
    <n v="42.218186206158812"/>
    <n v="8.8174739088549975E-2"/>
    <n v="1.2382433234102218E-2"/>
  </r>
  <r>
    <n v="6280"/>
    <x v="2"/>
    <x v="1"/>
    <x v="7"/>
    <s v="62-304.520 (6), F.A.C."/>
    <x v="4"/>
    <x v="3"/>
    <x v="2"/>
    <x v="119"/>
    <s v="Ornamentals"/>
    <n v="2430"/>
    <x v="0"/>
    <s v="FDOT District 5                   City of Rockledge                         Brevard County"/>
    <x v="3"/>
    <x v="0"/>
    <m/>
    <m/>
    <n v="0"/>
    <n v="1"/>
    <n v="12"/>
    <n v="0.59403418230999716"/>
    <n v="4.7288998479536186"/>
    <n v="0.6431866825703848"/>
    <n v="2146.6441701955632"/>
    <n v="4.7288998479536186"/>
    <n v="0.64318611396542369"/>
    <n v="2146.6441701955632"/>
    <n v="4.7288998479536186"/>
    <n v="0.64318611396542369"/>
  </r>
  <r>
    <n v="6281"/>
    <x v="2"/>
    <x v="1"/>
    <x v="7"/>
    <s v="62-304.520 (6), F.A.C."/>
    <x v="4"/>
    <x v="3"/>
    <x v="2"/>
    <x v="26"/>
    <s v="Herbaceous Dry Prairie"/>
    <n v="3100"/>
    <x v="1"/>
    <s v="FDOT District 5                                            Brevard County"/>
    <x v="3"/>
    <x v="1"/>
    <m/>
    <m/>
    <n v="0"/>
    <n v="1"/>
    <n v="27"/>
    <n v="0.81435721957376628"/>
    <n v="5.9624192767646607"/>
    <n v="0.76865005351156113"/>
    <n v="2610.1621053073477"/>
    <n v="5.9624192767646607"/>
    <n v="0.76864937399152988"/>
    <n v="2610.1621053073477"/>
    <n v="5.9624192767646607"/>
    <n v="0.76864937399152988"/>
  </r>
  <r>
    <n v="6282"/>
    <x v="2"/>
    <x v="1"/>
    <x v="7"/>
    <s v="62-304.520 (6), F.A.C."/>
    <x v="4"/>
    <x v="3"/>
    <x v="2"/>
    <x v="26"/>
    <s v="Herbaceous Dry Prairie"/>
    <n v="3100"/>
    <x v="1"/>
    <s v="FDOT District 5                          City of Melbourne                  Brevard County"/>
    <x v="3"/>
    <x v="1"/>
    <m/>
    <m/>
    <n v="0"/>
    <n v="1"/>
    <n v="51"/>
    <n v="2.586402190441691"/>
    <n v="18.031896034528366"/>
    <n v="2.4819774380080393"/>
    <n v="8239.2814987389393"/>
    <n v="18.031896034528366"/>
    <n v="2.4819752438321889"/>
    <n v="8239.2814987389393"/>
    <n v="18.031896034528366"/>
    <n v="2.4819752438321889"/>
  </r>
  <r>
    <n v="6283"/>
    <x v="2"/>
    <x v="1"/>
    <x v="7"/>
    <s v="62-304.520 (6), F.A.C."/>
    <x v="4"/>
    <x v="3"/>
    <x v="2"/>
    <x v="27"/>
    <s v="Shrub and Brushland"/>
    <n v="3200"/>
    <x v="1"/>
    <s v="FDOT District 5                                            Brevard County"/>
    <x v="3"/>
    <x v="1"/>
    <m/>
    <m/>
    <n v="0"/>
    <n v="1"/>
    <n v="20"/>
    <n v="0.51968871437908781"/>
    <n v="4.37442611752118"/>
    <n v="0.58492309652746444"/>
    <n v="1827.2400471942717"/>
    <n v="4.37442611752118"/>
    <n v="0.58492257943004367"/>
    <n v="1827.2400471942717"/>
    <n v="4.37442611752118"/>
    <n v="0.58492257943004367"/>
  </r>
  <r>
    <n v="6284"/>
    <x v="2"/>
    <x v="1"/>
    <x v="7"/>
    <s v="62-304.520 (6), F.A.C."/>
    <x v="4"/>
    <x v="3"/>
    <x v="2"/>
    <x v="27"/>
    <s v="Shrub and Brushland"/>
    <n v="3200"/>
    <x v="1"/>
    <s v="FDOT District 5                          City of Melbourne                  Brevard County"/>
    <x v="3"/>
    <x v="1"/>
    <m/>
    <m/>
    <n v="0"/>
    <n v="1"/>
    <n v="21"/>
    <n v="0.42434677895528639"/>
    <n v="2.9820438033217314"/>
    <n v="0.39529545680214834"/>
    <n v="1334.6477503751107"/>
    <n v="2.9820438033217314"/>
    <n v="0.39529510734379653"/>
    <n v="1334.6477503751107"/>
    <n v="2.9820438033217314"/>
    <n v="0.39529510734379653"/>
  </r>
  <r>
    <n v="6285"/>
    <x v="2"/>
    <x v="1"/>
    <x v="7"/>
    <s v="62-304.520 (6), F.A.C."/>
    <x v="4"/>
    <x v="3"/>
    <x v="2"/>
    <x v="27"/>
    <s v="Shrub and Brushland"/>
    <n v="3200"/>
    <x v="1"/>
    <s v="FDOT District 5                    Town of Palm Shores                        Brevard County"/>
    <x v="3"/>
    <x v="1"/>
    <m/>
    <m/>
    <n v="0"/>
    <n v="1"/>
    <n v="23"/>
    <n v="0.70061381089171237"/>
    <n v="4.7178561805398171"/>
    <n v="0.61980346445079115"/>
    <n v="2085.0871890727863"/>
    <n v="4.7178561805398171"/>
    <n v="0.61980291651760877"/>
    <n v="2085.0871890727863"/>
    <n v="4.7178561805398171"/>
    <n v="0.61980291651760877"/>
  </r>
  <r>
    <n v="6286"/>
    <x v="2"/>
    <x v="1"/>
    <x v="7"/>
    <s v="62-304.520 (6), F.A.C."/>
    <x v="4"/>
    <x v="3"/>
    <x v="2"/>
    <x v="4"/>
    <s v="Mixed Rangeland"/>
    <n v="3300"/>
    <x v="0"/>
    <s v="FDOT District 5                          City of Melbourne                  Brevard County"/>
    <x v="3"/>
    <x v="0"/>
    <m/>
    <m/>
    <n v="0"/>
    <n v="1"/>
    <n v="13"/>
    <n v="0.19337079853281597"/>
    <n v="1.4561137635034751"/>
    <n v="0.1923928651964413"/>
    <n v="616.61920370323151"/>
    <n v="1.4561137635034751"/>
    <n v="0.19239269511279239"/>
    <n v="616.61920370323151"/>
    <n v="1.4561137635034751"/>
    <n v="0.19239269511279239"/>
  </r>
  <r>
    <n v="6287"/>
    <x v="2"/>
    <x v="1"/>
    <x v="7"/>
    <s v="62-304.520 (6), F.A.C."/>
    <x v="4"/>
    <x v="3"/>
    <x v="2"/>
    <x v="28"/>
    <s v="Pine flatwoods"/>
    <n v="4110"/>
    <x v="1"/>
    <s v="FDOT District 5                          City of Melbourne                  Brevard County"/>
    <x v="3"/>
    <x v="1"/>
    <m/>
    <m/>
    <n v="0"/>
    <n v="1"/>
    <n v="34"/>
    <n v="1.4382694363615649"/>
    <n v="10.548557762341542"/>
    <n v="1.2365208639145029"/>
    <n v="4454.7667552906632"/>
    <n v="10.548557762341542"/>
    <n v="1.2365197707763562"/>
    <n v="4454.7667552906632"/>
    <n v="10.548557762341542"/>
    <n v="1.2365197707763562"/>
  </r>
  <r>
    <n v="6288"/>
    <x v="2"/>
    <x v="1"/>
    <x v="7"/>
    <s v="62-304.520 (6), F.A.C."/>
    <x v="4"/>
    <x v="3"/>
    <x v="2"/>
    <x v="112"/>
    <s v="Scrubby Pine flatwoods"/>
    <n v="4112"/>
    <x v="1"/>
    <s v="FDOT District 5                                            Brevard County"/>
    <x v="3"/>
    <x v="1"/>
    <m/>
    <m/>
    <n v="0"/>
    <n v="1"/>
    <n v="1"/>
    <n v="1.7818223868653601E-4"/>
    <n v="1.7836362834713975E-3"/>
    <n v="2.4414099551799497E-4"/>
    <n v="0.65712285749567301"/>
    <n v="1.7836362834713975E-3"/>
    <n v="2.4414077968675098E-4"/>
    <n v="0.65712285749567301"/>
    <n v="1.7836362834713975E-3"/>
    <n v="2.4414077968675098E-4"/>
  </r>
  <r>
    <n v="6289"/>
    <x v="2"/>
    <x v="1"/>
    <x v="7"/>
    <s v="62-304.520 (6), F.A.C."/>
    <x v="4"/>
    <x v="3"/>
    <x v="2"/>
    <x v="29"/>
    <s v="Upland Hardwood Forest"/>
    <n v="4200"/>
    <x v="1"/>
    <s v="FDOT District 5                                            Brevard County"/>
    <x v="3"/>
    <x v="1"/>
    <m/>
    <m/>
    <n v="0"/>
    <n v="1"/>
    <n v="3"/>
    <n v="6.8599139386981645E-2"/>
    <n v="0.48955668383980011"/>
    <n v="5.7889950033015024E-2"/>
    <n v="215.27587575863708"/>
    <n v="0.48955668383980011"/>
    <n v="5.7889898855785001E-2"/>
    <n v="215.27587575863708"/>
    <n v="0.48955668383980011"/>
    <n v="5.7889898855785001E-2"/>
  </r>
  <r>
    <n v="6290"/>
    <x v="2"/>
    <x v="1"/>
    <x v="7"/>
    <s v="62-304.520 (6), F.A.C."/>
    <x v="4"/>
    <x v="3"/>
    <x v="2"/>
    <x v="29"/>
    <s v="Upland Hardwood Forest"/>
    <n v="4200"/>
    <x v="1"/>
    <s v="FDOT District 5                          City of Melbourne                  Brevard County"/>
    <x v="3"/>
    <x v="1"/>
    <m/>
    <m/>
    <n v="0"/>
    <n v="1"/>
    <n v="25"/>
    <n v="1.6361728031004437"/>
    <n v="13.40461182006641"/>
    <n v="1.7653129857313514"/>
    <n v="5805.272680117042"/>
    <n v="13.40461182006641"/>
    <n v="1.765311425118006"/>
    <n v="5805.272680117042"/>
    <n v="13.40461182006641"/>
    <n v="1.765311425118006"/>
  </r>
  <r>
    <n v="6291"/>
    <x v="2"/>
    <x v="1"/>
    <x v="7"/>
    <s v="62-304.520 (6), F.A.C."/>
    <x v="4"/>
    <x v="3"/>
    <x v="2"/>
    <x v="29"/>
    <s v="Upland Hardwood Forest"/>
    <n v="4200"/>
    <x v="1"/>
    <s v="FDOT District 5                   City of Rockledge                         Brevard County"/>
    <x v="3"/>
    <x v="1"/>
    <m/>
    <m/>
    <n v="0"/>
    <n v="1"/>
    <n v="8"/>
    <n v="0.12272347251441201"/>
    <n v="0.99555057055696994"/>
    <n v="0.13865254282585918"/>
    <n v="456.56310212729369"/>
    <n v="0.99555057055696994"/>
    <n v="0.1386524202509897"/>
    <n v="456.56310212729369"/>
    <n v="0.99555057055696994"/>
    <n v="0.1386524202509897"/>
  </r>
  <r>
    <n v="6292"/>
    <x v="2"/>
    <x v="1"/>
    <x v="7"/>
    <s v="62-304.520 (6), F.A.C."/>
    <x v="4"/>
    <x v="3"/>
    <x v="2"/>
    <x v="33"/>
    <s v="Hardwood Conifer Mixed"/>
    <n v="4340"/>
    <x v="1"/>
    <s v="FDOT District 5                                            Brevard County"/>
    <x v="3"/>
    <x v="1"/>
    <m/>
    <m/>
    <n v="0"/>
    <n v="1"/>
    <n v="38"/>
    <n v="1.9819931207754768"/>
    <n v="14.994002615380767"/>
    <n v="1.9914295014044265"/>
    <n v="6929.6423774598452"/>
    <n v="14.994002615380767"/>
    <n v="1.9914277408942571"/>
    <n v="6929.6423774598452"/>
    <n v="14.994002615380767"/>
    <n v="1.9914277408942571"/>
  </r>
  <r>
    <n v="6293"/>
    <x v="2"/>
    <x v="1"/>
    <x v="7"/>
    <s v="62-304.520 (6), F.A.C."/>
    <x v="4"/>
    <x v="3"/>
    <x v="2"/>
    <x v="33"/>
    <s v="Hardwood Conifer Mixed"/>
    <n v="4340"/>
    <x v="1"/>
    <s v="FDOT District 5                          City of Melbourne                  Brevard County"/>
    <x v="3"/>
    <x v="1"/>
    <m/>
    <m/>
    <n v="0"/>
    <n v="1"/>
    <n v="28"/>
    <n v="1.5353634736602892"/>
    <n v="11.077146503955603"/>
    <n v="1.4867348055893999"/>
    <n v="5201.6178709586702"/>
    <n v="11.077146503955603"/>
    <n v="1.4867334912512611"/>
    <n v="5201.6178709586702"/>
    <n v="11.077146503955603"/>
    <n v="1.4867334912512611"/>
  </r>
  <r>
    <n v="6294"/>
    <x v="2"/>
    <x v="1"/>
    <x v="7"/>
    <s v="62-304.520 (6), F.A.C."/>
    <x v="4"/>
    <x v="3"/>
    <x v="2"/>
    <x v="33"/>
    <s v="Hardwood Conifer Mixed"/>
    <n v="4340"/>
    <x v="1"/>
    <s v="FDOT District 5                    Town of Palm Shores                        Brevard County"/>
    <x v="3"/>
    <x v="1"/>
    <m/>
    <m/>
    <n v="0"/>
    <n v="1"/>
    <n v="13"/>
    <n v="0.42732685530270959"/>
    <n v="2.639606985797649"/>
    <n v="0.34118242031523099"/>
    <n v="1333.3638227895772"/>
    <n v="2.639606985797649"/>
    <n v="0.34118211869515297"/>
    <n v="1333.3638227895772"/>
    <n v="2.639606985797649"/>
    <n v="0.34118211869515297"/>
  </r>
  <r>
    <n v="6295"/>
    <x v="2"/>
    <x v="1"/>
    <x v="7"/>
    <s v="62-304.520 (6), F.A.C."/>
    <x v="4"/>
    <x v="3"/>
    <x v="2"/>
    <x v="35"/>
    <s v="Forest regeneration"/>
    <n v="4430"/>
    <x v="1"/>
    <s v="FDOT District 5                                            Brevard County"/>
    <x v="3"/>
    <x v="1"/>
    <m/>
    <m/>
    <n v="0"/>
    <n v="1"/>
    <n v="4"/>
    <n v="0.16718267888653571"/>
    <n v="1.2499649436290023"/>
    <n v="0.1695356087089718"/>
    <n v="585.94688820149486"/>
    <n v="1.2499649436290023"/>
    <n v="0.16953545883213059"/>
    <n v="585.94688820149486"/>
    <n v="1.2499649436290023"/>
    <n v="0.16953545883213059"/>
  </r>
  <r>
    <n v="6296"/>
    <x v="2"/>
    <x v="1"/>
    <x v="7"/>
    <s v="62-304.520 (6), F.A.C."/>
    <x v="4"/>
    <x v="3"/>
    <x v="2"/>
    <x v="36"/>
    <s v="Streams and waterways"/>
    <n v="5100"/>
    <x v="1"/>
    <s v="FDOT District 5                                            Brevard County"/>
    <x v="3"/>
    <x v="1"/>
    <m/>
    <m/>
    <n v="0"/>
    <n v="1"/>
    <n v="1"/>
    <n v="7.0906263618810902E-3"/>
    <n v="7.0463944292748715E-2"/>
    <n v="1.0807701209992604E-2"/>
    <n v="25.952694888162384"/>
    <n v="7.0463944292748715E-2"/>
    <n v="1.08076916555154E-2"/>
    <n v="25.952694888162384"/>
    <n v="7.0463944292748715E-2"/>
    <n v="1.08076916555154E-2"/>
  </r>
  <r>
    <n v="6297"/>
    <x v="2"/>
    <x v="1"/>
    <x v="7"/>
    <s v="62-304.520 (6), F.A.C."/>
    <x v="4"/>
    <x v="3"/>
    <x v="2"/>
    <x v="36"/>
    <s v="Streams and waterways"/>
    <n v="5100"/>
    <x v="1"/>
    <s v="FDOT District 5                          City of Melbourne                  Brevard County"/>
    <x v="3"/>
    <x v="1"/>
    <m/>
    <m/>
    <n v="0"/>
    <n v="1"/>
    <n v="4"/>
    <n v="0.15190227045108828"/>
    <n v="0.93181275752759773"/>
    <n v="0.11885116350276954"/>
    <n v="391.92857613225141"/>
    <n v="0.93181275752759773"/>
    <n v="0.11885105843317867"/>
    <n v="391.92857613225141"/>
    <n v="0.93181275752759773"/>
    <n v="0.11885105843317867"/>
  </r>
  <r>
    <n v="6298"/>
    <x v="2"/>
    <x v="1"/>
    <x v="7"/>
    <s v="62-304.520 (6), F.A.C."/>
    <x v="4"/>
    <x v="3"/>
    <x v="2"/>
    <x v="39"/>
    <s v="Reservoirs"/>
    <n v="5300"/>
    <x v="1"/>
    <s v="FDOT District 5                                            Brevard County"/>
    <x v="3"/>
    <x v="1"/>
    <m/>
    <m/>
    <n v="0"/>
    <n v="1"/>
    <n v="10"/>
    <n v="1.6139878975467068"/>
    <n v="0.1859208080522152"/>
    <n v="3.4531239761294019E-2"/>
    <n v="1812.8443347033649"/>
    <n v="0.1859208080522152"/>
    <n v="3.4531209234178302E-2"/>
    <n v="1812.8443347033649"/>
    <n v="0.1859208080522152"/>
    <n v="3.4531209234178302E-2"/>
  </r>
  <r>
    <n v="6299"/>
    <x v="2"/>
    <x v="1"/>
    <x v="7"/>
    <s v="62-304.520 (6), F.A.C."/>
    <x v="4"/>
    <x v="3"/>
    <x v="2"/>
    <x v="39"/>
    <s v="Reservoirs"/>
    <n v="5300"/>
    <x v="1"/>
    <s v="FDOT District 5                          City of Melbourne                  Brevard County"/>
    <x v="3"/>
    <x v="1"/>
    <m/>
    <m/>
    <n v="0"/>
    <n v="1"/>
    <n v="10"/>
    <n v="1.8284761156381346"/>
    <n v="1.8579350327744832"/>
    <n v="0.23036652946550656"/>
    <n v="2568.7363534433152"/>
    <n v="1.8579350327744832"/>
    <n v="0.23036632581148911"/>
    <n v="2568.7363534433152"/>
    <n v="1.8579350327744832"/>
    <n v="0.23036632581148911"/>
  </r>
  <r>
    <n v="6300"/>
    <x v="2"/>
    <x v="1"/>
    <x v="7"/>
    <s v="62-304.520 (6), F.A.C."/>
    <x v="4"/>
    <x v="3"/>
    <x v="2"/>
    <x v="39"/>
    <s v="Reservoirs"/>
    <n v="5300"/>
    <x v="1"/>
    <s v="FDOT District 5                    Town of Palm Shores                        Brevard County"/>
    <x v="3"/>
    <x v="1"/>
    <m/>
    <m/>
    <n v="0"/>
    <n v="1"/>
    <n v="10"/>
    <n v="2.1205787443097557"/>
    <n v="0.1321437842494711"/>
    <n v="1.5785047412131447E-2"/>
    <n v="2520.9825616618996"/>
    <n v="0.1321437842494711"/>
    <n v="1.5785033457463928E-2"/>
    <n v="2520.9825616618996"/>
    <n v="0.1321437842494711"/>
    <n v="1.5785033457463928E-2"/>
  </r>
  <r>
    <n v="6301"/>
    <x v="2"/>
    <x v="1"/>
    <x v="7"/>
    <s v="62-304.520 (6), F.A.C."/>
    <x v="4"/>
    <x v="3"/>
    <x v="2"/>
    <x v="40"/>
    <s v="Bays and estuaries"/>
    <n v="5400"/>
    <x v="1"/>
    <s v="FDOT District 5                                            Brevard County"/>
    <x v="3"/>
    <x v="1"/>
    <m/>
    <m/>
    <n v="0"/>
    <n v="1"/>
    <n v="59"/>
    <n v="4.4434649843518619"/>
    <n v="3.0988592258861942"/>
    <n v="0.39827571642222237"/>
    <n v="1329.2177203474384"/>
    <n v="3.0988592258861942"/>
    <n v="0.39827536432919142"/>
    <n v="1329.2177203474384"/>
    <n v="3.0988592258861942"/>
    <n v="0.39827536432919142"/>
  </r>
  <r>
    <n v="6302"/>
    <x v="2"/>
    <x v="1"/>
    <x v="7"/>
    <s v="62-304.520 (6), F.A.C."/>
    <x v="4"/>
    <x v="3"/>
    <x v="2"/>
    <x v="40"/>
    <s v="Bays and estuaries"/>
    <n v="5400"/>
    <x v="1"/>
    <s v="FDOT District 5                          City of Melbourne                  Brevard County"/>
    <x v="3"/>
    <x v="1"/>
    <m/>
    <m/>
    <n v="0"/>
    <n v="1"/>
    <n v="48"/>
    <n v="6.6307732791320966"/>
    <n v="1.434044207510893"/>
    <n v="0.19659638722464962"/>
    <n v="628.80363987528233"/>
    <n v="1.434044207510893"/>
    <n v="0.19659621342490513"/>
    <n v="628.80363987528233"/>
    <n v="1.434044207510893"/>
    <n v="0.19659621342490513"/>
  </r>
  <r>
    <n v="6303"/>
    <x v="2"/>
    <x v="1"/>
    <x v="7"/>
    <s v="62-304.520 (6), F.A.C."/>
    <x v="4"/>
    <x v="3"/>
    <x v="2"/>
    <x v="23"/>
    <s v="Mangrove swamp"/>
    <n v="6120"/>
    <x v="1"/>
    <s v="FDOT District 5                          City of Melbourne                  Brevard County"/>
    <x v="3"/>
    <x v="1"/>
    <m/>
    <m/>
    <n v="0"/>
    <n v="1"/>
    <n v="2"/>
    <n v="2.2255573555577321E-2"/>
    <n v="9.4683814315728865E-2"/>
    <n v="1.1485316865673664E-2"/>
    <n v="60.6391823550846"/>
    <n v="9.4683814315728865E-2"/>
    <n v="1.148530671215469E-2"/>
    <n v="60.6391823550846"/>
    <n v="9.4683814315728865E-2"/>
    <n v="1.148530671215469E-2"/>
  </r>
  <r>
    <n v="6304"/>
    <x v="2"/>
    <x v="1"/>
    <x v="7"/>
    <s v="62-304.520 (6), F.A.C."/>
    <x v="4"/>
    <x v="3"/>
    <x v="2"/>
    <x v="45"/>
    <s v="Mixed wetland hardwoods"/>
    <n v="6170"/>
    <x v="1"/>
    <s v="FDOT District 5                                            Brevard County"/>
    <x v="3"/>
    <x v="1"/>
    <m/>
    <m/>
    <n v="0"/>
    <n v="1"/>
    <n v="20"/>
    <n v="0.66019861974154648"/>
    <n v="5.3099393363618193"/>
    <n v="0.64501054161523186"/>
    <n v="2275.9819157762422"/>
    <n v="5.3099393363618193"/>
    <n v="0.64500997139790006"/>
    <n v="2275.9819157762422"/>
    <n v="5.3099393363618193"/>
    <n v="0.64500997139790006"/>
  </r>
  <r>
    <n v="6305"/>
    <x v="2"/>
    <x v="1"/>
    <x v="7"/>
    <s v="62-304.520 (6), F.A.C."/>
    <x v="4"/>
    <x v="3"/>
    <x v="2"/>
    <x v="50"/>
    <s v="Wetland Forested Mixed"/>
    <n v="6300"/>
    <x v="1"/>
    <s v="FDOT District 5                                            Brevard County"/>
    <x v="3"/>
    <x v="1"/>
    <m/>
    <m/>
    <n v="0"/>
    <n v="1"/>
    <n v="13"/>
    <n v="0.30039451453398369"/>
    <n v="2.5320110650221661"/>
    <n v="0.30372565343482333"/>
    <n v="1064.3490691523921"/>
    <n v="2.5320110650221661"/>
    <n v="0.30372538492815443"/>
    <n v="1064.3490691523921"/>
    <n v="2.5320110650221661"/>
    <n v="0.30372538492815443"/>
  </r>
  <r>
    <n v="6306"/>
    <x v="2"/>
    <x v="1"/>
    <x v="7"/>
    <s v="62-304.520 (6), F.A.C."/>
    <x v="4"/>
    <x v="3"/>
    <x v="2"/>
    <x v="51"/>
    <s v="Freshwater marshes"/>
    <n v="6410"/>
    <x v="1"/>
    <s v="FDOT District 5                                            Brevard County"/>
    <x v="3"/>
    <x v="1"/>
    <m/>
    <m/>
    <n v="0"/>
    <n v="1"/>
    <n v="4"/>
    <n v="1.210326619576096"/>
    <n v="6.1956773273189718"/>
    <n v="0.8626030613720711"/>
    <n v="3158.8104793060693"/>
    <n v="6.1956773273189718"/>
    <n v="0.86260229879350203"/>
    <n v="3158.8104793060693"/>
    <n v="6.1956773273189718"/>
    <n v="0.86260229879350203"/>
  </r>
  <r>
    <n v="6307"/>
    <x v="2"/>
    <x v="1"/>
    <x v="7"/>
    <s v="62-304.520 (6), F.A.C."/>
    <x v="4"/>
    <x v="3"/>
    <x v="2"/>
    <x v="51"/>
    <s v="Freshwater marshes"/>
    <n v="6410"/>
    <x v="1"/>
    <s v="FDOT District 5                          City of Melbourne                  Brevard County"/>
    <x v="3"/>
    <x v="1"/>
    <m/>
    <m/>
    <n v="0"/>
    <n v="1"/>
    <n v="7"/>
    <n v="0.78114368098407683"/>
    <n v="1.9533762403208441"/>
    <n v="0.22927229575139799"/>
    <n v="1876.2220213588314"/>
    <n v="1.9533762403208441"/>
    <n v="0.22927209306473115"/>
    <n v="1876.2220213588314"/>
    <n v="1.9533762403208441"/>
    <n v="0.22927209306473115"/>
  </r>
  <r>
    <n v="6308"/>
    <x v="2"/>
    <x v="1"/>
    <x v="7"/>
    <s v="62-304.520 (6), F.A.C."/>
    <x v="4"/>
    <x v="3"/>
    <x v="2"/>
    <x v="51"/>
    <s v="Freshwater marshes"/>
    <n v="6410"/>
    <x v="1"/>
    <s v="FDOT District 5                    Town of Palm Shores                        Brevard County"/>
    <x v="3"/>
    <x v="1"/>
    <m/>
    <m/>
    <n v="0"/>
    <n v="1"/>
    <n v="8"/>
    <n v="0.91648619248152741"/>
    <n v="1.2077001706138983"/>
    <n v="0.10980000603906438"/>
    <n v="1925.0031631814102"/>
    <n v="1.2077001706138983"/>
    <n v="0.10979990897109007"/>
    <n v="1925.0031631814102"/>
    <n v="1.2077001706138983"/>
    <n v="0.10979990897109007"/>
  </r>
  <r>
    <n v="6309"/>
    <x v="2"/>
    <x v="1"/>
    <x v="7"/>
    <s v="62-304.520 (6), F.A.C."/>
    <x v="4"/>
    <x v="3"/>
    <x v="2"/>
    <x v="54"/>
    <s v="Emergent aquatic vegetation"/>
    <n v="6440"/>
    <x v="1"/>
    <s v="FDOT District 5                          City of Melbourne                  Brevard County"/>
    <x v="3"/>
    <x v="1"/>
    <m/>
    <m/>
    <n v="0"/>
    <n v="1"/>
    <n v="15"/>
    <n v="1.8097041188748249"/>
    <n v="6.7308043222226921"/>
    <n v="0.81284398324812246"/>
    <n v="4318.7985985395944"/>
    <n v="6.7308043222226921"/>
    <n v="0.81284326465873813"/>
    <n v="4318.7985985395944"/>
    <n v="6.7308043222226921"/>
    <n v="0.81284326465873813"/>
  </r>
  <r>
    <n v="6310"/>
    <x v="2"/>
    <x v="1"/>
    <x v="7"/>
    <s v="62-304.520 (6), F.A.C."/>
    <x v="4"/>
    <x v="3"/>
    <x v="2"/>
    <x v="55"/>
    <s v="Mixed scrub-shrub wetland"/>
    <n v="6460"/>
    <x v="1"/>
    <s v="FDOT District 5                                            Brevard County"/>
    <x v="3"/>
    <x v="1"/>
    <m/>
    <m/>
    <n v="0"/>
    <n v="1"/>
    <n v="119"/>
    <n v="5.9960716372657501"/>
    <n v="47.760595223300783"/>
    <n v="5.7728032795536581"/>
    <n v="20618.925170789425"/>
    <n v="47.760595223300783"/>
    <n v="5.772798176144839"/>
    <n v="20618.925170789425"/>
    <n v="47.760595223300783"/>
    <n v="5.772798176144839"/>
  </r>
  <r>
    <n v="6311"/>
    <x v="2"/>
    <x v="1"/>
    <x v="7"/>
    <s v="62-304.520 (6), F.A.C."/>
    <x v="4"/>
    <x v="3"/>
    <x v="2"/>
    <x v="55"/>
    <s v="Mixed scrub-shrub wetland"/>
    <n v="6460"/>
    <x v="1"/>
    <s v="FDOT District 5                    Town of Palm Shores                        Brevard County"/>
    <x v="3"/>
    <x v="1"/>
    <m/>
    <m/>
    <n v="0"/>
    <n v="1"/>
    <n v="5"/>
    <n v="5.2077228155698284E-2"/>
    <n v="5.2508503939545934E-3"/>
    <n v="6.5951292885748562E-4"/>
    <n v="66.390924241641542"/>
    <n v="5.2508503939545934E-3"/>
    <n v="6.5951234581941099E-4"/>
    <n v="66.390924241641542"/>
    <n v="5.2508503939545934E-3"/>
    <n v="6.5951234581941099E-4"/>
  </r>
  <r>
    <n v="6312"/>
    <x v="2"/>
    <x v="1"/>
    <x v="7"/>
    <s v="62-304.520 (6), F.A.C."/>
    <x v="4"/>
    <x v="3"/>
    <x v="2"/>
    <x v="75"/>
    <s v="Disturbed land"/>
    <n v="7400"/>
    <x v="0"/>
    <s v="FDOT District 5                                            Brevard County"/>
    <x v="3"/>
    <x v="1"/>
    <m/>
    <m/>
    <n v="0"/>
    <n v="1"/>
    <n v="1"/>
    <n v="2.3572751991119199E-3"/>
    <n v="2.2785053149311348E-2"/>
    <n v="2.9899889456476577E-3"/>
    <n v="9.0005804142633306"/>
    <n v="2.2785053149311348E-2"/>
    <n v="2.9899863023675798E-3"/>
    <n v="9.0005804142633306"/>
    <n v="2.2785053149311348E-2"/>
    <n v="2.9899863023675798E-3"/>
  </r>
  <r>
    <n v="6313"/>
    <x v="2"/>
    <x v="1"/>
    <x v="7"/>
    <s v="62-304.520 (6), F.A.C."/>
    <x v="4"/>
    <x v="3"/>
    <x v="2"/>
    <x v="75"/>
    <s v="Disturbed land"/>
    <n v="7400"/>
    <x v="0"/>
    <s v="FDOT District 5                          City of Melbourne                  Brevard County"/>
    <x v="3"/>
    <x v="1"/>
    <m/>
    <m/>
    <n v="0"/>
    <n v="1"/>
    <n v="14"/>
    <n v="2.0251872586997375"/>
    <n v="13.384773816637717"/>
    <n v="1.8195392985305174"/>
    <n v="6517.835001407926"/>
    <n v="13.384773816637717"/>
    <n v="1.8195376899787514"/>
    <n v="6517.835001407926"/>
    <n v="13.384773816637717"/>
    <n v="1.8195376899787514"/>
  </r>
  <r>
    <n v="6314"/>
    <x v="2"/>
    <x v="1"/>
    <x v="7"/>
    <s v="62-304.520 (6), F.A.C."/>
    <x v="4"/>
    <x v="3"/>
    <x v="2"/>
    <x v="19"/>
    <s v="Railroads"/>
    <n v="8120"/>
    <x v="0"/>
    <s v="FDOT District 5                                            Brevard County"/>
    <x v="3"/>
    <x v="1"/>
    <m/>
    <m/>
    <n v="0"/>
    <n v="1"/>
    <n v="16"/>
    <n v="0.22977165490272228"/>
    <n v="1.7786037466023963"/>
    <n v="0.223170619745547"/>
    <n v="797.41209463728831"/>
    <n v="1.7786037466023963"/>
    <n v="0.22317042245302635"/>
    <n v="797.41209463728831"/>
    <n v="1.7786037466023963"/>
    <n v="0.22317042245302635"/>
  </r>
  <r>
    <n v="6315"/>
    <x v="2"/>
    <x v="1"/>
    <x v="7"/>
    <s v="62-304.520 (6), F.A.C."/>
    <x v="4"/>
    <x v="3"/>
    <x v="2"/>
    <x v="20"/>
    <s v="Roads and Highways"/>
    <n v="8140"/>
    <x v="0"/>
    <s v="FDOT District 5                                            Brevard County"/>
    <x v="3"/>
    <x v="1"/>
    <m/>
    <m/>
    <n v="0"/>
    <n v="1"/>
    <n v="800"/>
    <n v="180.91115043261073"/>
    <n v="1540.5355350397219"/>
    <n v="203.84073889240224"/>
    <n v="664708.09592138953"/>
    <n v="1540.5355350397219"/>
    <n v="203.84055868833613"/>
    <n v="664708.09592138953"/>
    <n v="1540.5355350397219"/>
    <n v="203.84055868833613"/>
  </r>
  <r>
    <n v="6316"/>
    <x v="2"/>
    <x v="1"/>
    <x v="7"/>
    <s v="62-304.520 (6), F.A.C."/>
    <x v="4"/>
    <x v="3"/>
    <x v="2"/>
    <x v="20"/>
    <s v="Roads and Highways"/>
    <n v="8140"/>
    <x v="0"/>
    <s v="FDOT District 5                                    City of Cocoa        Brevard County"/>
    <x v="3"/>
    <x v="1"/>
    <m/>
    <m/>
    <n v="0"/>
    <n v="1"/>
    <n v="11"/>
    <n v="1.407017920561132"/>
    <n v="14.471752274062572"/>
    <n v="1.9092617108045664"/>
    <n v="5480.7807969085052"/>
    <n v="14.471752274062572"/>
    <n v="1.9092600229342895"/>
    <n v="5480.7807969085052"/>
    <n v="14.471752274062572"/>
    <n v="1.9092600229342895"/>
  </r>
  <r>
    <n v="6317"/>
    <x v="2"/>
    <x v="1"/>
    <x v="7"/>
    <s v="62-304.520 (6), F.A.C."/>
    <x v="4"/>
    <x v="3"/>
    <x v="2"/>
    <x v="20"/>
    <s v="Roads and Highways"/>
    <n v="8140"/>
    <x v="0"/>
    <s v="FDOT District 5                              Town of Indialantic              Brevard County"/>
    <x v="3"/>
    <x v="1"/>
    <m/>
    <m/>
    <n v="0"/>
    <n v="1"/>
    <n v="16"/>
    <n v="2.4495017573269462"/>
    <n v="24.211509921702053"/>
    <n v="3.2740021566458695"/>
    <n v="9567.8749048096652"/>
    <n v="24.211509921702053"/>
    <n v="3.2739992622857694"/>
    <n v="9567.8749048096652"/>
    <n v="24.211509921702053"/>
    <n v="3.2739992622857694"/>
  </r>
  <r>
    <n v="6318"/>
    <x v="2"/>
    <x v="1"/>
    <x v="7"/>
    <s v="62-304.520 (6), F.A.C."/>
    <x v="4"/>
    <x v="3"/>
    <x v="2"/>
    <x v="20"/>
    <s v="Roads and Highways"/>
    <n v="8140"/>
    <x v="0"/>
    <s v="FDOT District 5                          City of Melbourne                  Brevard County"/>
    <x v="3"/>
    <x v="1"/>
    <m/>
    <m/>
    <n v="0"/>
    <n v="1"/>
    <n v="508"/>
    <n v="89.172104704381169"/>
    <n v="786.25236157445033"/>
    <n v="104.76253636545435"/>
    <n v="327884.10166412074"/>
    <n v="786.25236157445033"/>
    <n v="104.76244375082216"/>
    <n v="327884.10166412074"/>
    <n v="786.25236157445033"/>
    <n v="104.76244375082216"/>
  </r>
  <r>
    <n v="6319"/>
    <x v="2"/>
    <x v="1"/>
    <x v="7"/>
    <s v="62-304.520 (6), F.A.C."/>
    <x v="4"/>
    <x v="3"/>
    <x v="2"/>
    <x v="20"/>
    <s v="Roads and Highways"/>
    <n v="8140"/>
    <x v="0"/>
    <s v="FDOT District 5                    Town of Palm Shores                        Brevard County"/>
    <x v="3"/>
    <x v="1"/>
    <m/>
    <m/>
    <n v="0"/>
    <n v="1"/>
    <n v="115"/>
    <n v="21.602401378795147"/>
    <n v="181.29587288523672"/>
    <n v="24.105067240927156"/>
    <n v="79821.96389658736"/>
    <n v="181.29587288523672"/>
    <n v="24.105045931000788"/>
    <n v="79821.96389658736"/>
    <n v="181.29587288523672"/>
    <n v="24.105045931000788"/>
  </r>
  <r>
    <n v="6320"/>
    <x v="2"/>
    <x v="1"/>
    <x v="7"/>
    <s v="62-304.520 (6), F.A.C."/>
    <x v="4"/>
    <x v="3"/>
    <x v="2"/>
    <x v="20"/>
    <s v="Roads and Highways"/>
    <n v="8140"/>
    <x v="0"/>
    <s v="FDOT District 5                   City of Rockledge                         Brevard County"/>
    <x v="3"/>
    <x v="1"/>
    <m/>
    <m/>
    <n v="0"/>
    <n v="1"/>
    <n v="137"/>
    <n v="22.617162739699744"/>
    <n v="205.32403683645921"/>
    <n v="27.467756945465357"/>
    <n v="87507.046276335153"/>
    <n v="205.32403683645921"/>
    <n v="27.467732662775273"/>
    <n v="87507.046276335153"/>
    <n v="205.32403683645921"/>
    <n v="27.467732662775273"/>
  </r>
  <r>
    <n v="6321"/>
    <x v="2"/>
    <x v="1"/>
    <x v="7"/>
    <s v="62-304.520 (6), F.A.C."/>
    <x v="4"/>
    <x v="3"/>
    <x v="2"/>
    <x v="25"/>
    <s v="Surface Water Collection Basin"/>
    <n v="8370"/>
    <x v="0"/>
    <s v="FDOT District 5                                            Brevard County"/>
    <x v="3"/>
    <x v="1"/>
    <m/>
    <m/>
    <n v="0"/>
    <n v="1"/>
    <n v="26"/>
    <n v="2.666138723127236"/>
    <n v="6.2843307789411584"/>
    <n v="0.92201419907538018"/>
    <n v="5287.851164435865"/>
    <n v="6.2843307789411584"/>
    <n v="0.9220133839747825"/>
    <n v="5287.851164435865"/>
    <n v="6.2843307789411584"/>
    <n v="0.9220133839747825"/>
  </r>
  <r>
    <n v="6322"/>
    <x v="2"/>
    <x v="1"/>
    <x v="7"/>
    <s v="62-304.520 (6), F.A.C."/>
    <x v="4"/>
    <x v="3"/>
    <x v="2"/>
    <x v="25"/>
    <s v="Surface Water Collection Basin"/>
    <n v="8370"/>
    <x v="0"/>
    <s v="FDOT District 5                          City of Melbourne                  Brevard County"/>
    <x v="3"/>
    <x v="1"/>
    <m/>
    <m/>
    <n v="0"/>
    <n v="1"/>
    <n v="32"/>
    <n v="3.662795595066378"/>
    <n v="11.864093243594958"/>
    <n v="1.5045190298967481"/>
    <n v="8994.1536221956449"/>
    <n v="11.864093243594958"/>
    <n v="1.5045176998365828"/>
    <n v="8994.1536221956449"/>
    <n v="11.864093243594958"/>
    <n v="1.5045176998365828"/>
  </r>
  <r>
    <n v="6323"/>
    <x v="2"/>
    <x v="1"/>
    <x v="7"/>
    <s v="62-304.520 (6), F.A.C."/>
    <x v="4"/>
    <x v="3"/>
    <x v="2"/>
    <x v="25"/>
    <s v="Surface Water Collection Basin"/>
    <n v="8370"/>
    <x v="0"/>
    <s v="FDOT District 5                    Town of Palm Shores                        Brevard County"/>
    <x v="3"/>
    <x v="1"/>
    <m/>
    <m/>
    <n v="0"/>
    <n v="1"/>
    <n v="27"/>
    <n v="4.3991793493636218"/>
    <n v="4.1106346165918985"/>
    <n v="0.4900738430148911"/>
    <n v="7900.6301812964166"/>
    <n v="4.1106346165918985"/>
    <n v="0.49007340976832969"/>
    <n v="7900.6301812964166"/>
    <n v="4.1106346165918985"/>
    <n v="0.49007340976832969"/>
  </r>
  <r>
    <n v="6324"/>
    <x v="2"/>
    <x v="1"/>
    <x v="7"/>
    <s v="62-304.520 (6), F.A.C."/>
    <x v="4"/>
    <x v="3"/>
    <x v="4"/>
    <x v="26"/>
    <s v="Herbaceous Dry Prairie"/>
    <n v="3100"/>
    <x v="1"/>
    <s v="Brevard County"/>
    <x v="0"/>
    <x v="1"/>
    <m/>
    <m/>
    <n v="0"/>
    <n v="1"/>
    <n v="387"/>
    <n v="84.311566605320948"/>
    <n v="535.33705099507563"/>
    <n v="66.876290219668448"/>
    <n v="245127.14060461827"/>
    <n v="535.33705099507563"/>
    <n v="66.876231098123398"/>
    <n v="245127.14060461827"/>
    <m/>
    <m/>
  </r>
  <r>
    <n v="6325"/>
    <x v="2"/>
    <x v="1"/>
    <x v="7"/>
    <s v="62-304.520 (6), F.A.C."/>
    <x v="4"/>
    <x v="3"/>
    <x v="4"/>
    <x v="26"/>
    <s v="Herbaceous Dry Prairie"/>
    <n v="3100"/>
    <x v="1"/>
    <s v="City of Cocoa        Brevard County"/>
    <x v="39"/>
    <x v="1"/>
    <m/>
    <m/>
    <n v="0"/>
    <n v="1"/>
    <n v="30"/>
    <n v="5.8866024853201049"/>
    <n v="48.415626100549829"/>
    <n v="6.1410262586477575"/>
    <n v="19785.125598086317"/>
    <n v="48.415626100549829"/>
    <n v="6.1410208297138356"/>
    <n v="19785.125598086317"/>
    <m/>
    <m/>
  </r>
  <r>
    <n v="6326"/>
    <x v="2"/>
    <x v="1"/>
    <x v="7"/>
    <s v="62-304.520 (6), F.A.C."/>
    <x v="4"/>
    <x v="3"/>
    <x v="4"/>
    <x v="26"/>
    <s v="Herbaceous Dry Prairie"/>
    <n v="3100"/>
    <x v="1"/>
    <s v="City of Melbourne                  Brevard County"/>
    <x v="11"/>
    <x v="1"/>
    <m/>
    <m/>
    <n v="0"/>
    <n v="1"/>
    <n v="316"/>
    <n v="57.824807718560457"/>
    <n v="379.96391626677195"/>
    <n v="49.91598177120062"/>
    <n v="178882.06904038557"/>
    <n v="379.96391626677195"/>
    <n v="49.91593764330478"/>
    <n v="178882.06904038557"/>
    <m/>
    <m/>
  </r>
  <r>
    <n v="6327"/>
    <x v="2"/>
    <x v="1"/>
    <x v="7"/>
    <s v="62-304.520 (6), F.A.C."/>
    <x v="4"/>
    <x v="3"/>
    <x v="4"/>
    <x v="26"/>
    <s v="Herbaceous Dry Prairie"/>
    <n v="3100"/>
    <x v="1"/>
    <s v="City of Rockledge                         Brevard County"/>
    <x v="40"/>
    <x v="1"/>
    <m/>
    <m/>
    <n v="0"/>
    <n v="1"/>
    <n v="271"/>
    <n v="64.523328591376838"/>
    <n v="427.16689976266508"/>
    <n v="53.216139509081771"/>
    <n v="205973.19648686791"/>
    <n v="427.16689976266508"/>
    <n v="53.216092463703191"/>
    <n v="205973.19648686791"/>
    <m/>
    <m/>
  </r>
  <r>
    <n v="6328"/>
    <x v="2"/>
    <x v="1"/>
    <x v="7"/>
    <s v="62-304.520 (6), F.A.C."/>
    <x v="4"/>
    <x v="3"/>
    <x v="4"/>
    <x v="26"/>
    <s v="Herbaceous Dry Prairie"/>
    <n v="3100"/>
    <x v="1"/>
    <s v="Town of Indialantic              Brevard County"/>
    <x v="17"/>
    <x v="1"/>
    <m/>
    <m/>
    <n v="0"/>
    <n v="1"/>
    <n v="19"/>
    <n v="2.3635980990005954"/>
    <n v="18.605032344886084"/>
    <n v="2.7051851060097771"/>
    <n v="8398.2144303065215"/>
    <n v="18.605032344886084"/>
    <n v="2.7051827145086578"/>
    <n v="8398.2144303065215"/>
    <m/>
    <m/>
  </r>
  <r>
    <n v="6329"/>
    <x v="2"/>
    <x v="1"/>
    <x v="7"/>
    <s v="62-304.520 (6), F.A.C."/>
    <x v="4"/>
    <x v="3"/>
    <x v="4"/>
    <x v="26"/>
    <s v="Herbaceous Dry Prairie"/>
    <n v="3100"/>
    <x v="1"/>
    <s v="Town of Palm Shores                        Brevard County"/>
    <x v="41"/>
    <x v="1"/>
    <m/>
    <m/>
    <n v="0"/>
    <n v="1"/>
    <n v="64"/>
    <n v="13.109516051719508"/>
    <n v="84.77506236778251"/>
    <n v="12.007652675225774"/>
    <n v="39921.061271870894"/>
    <n v="84.77506236778251"/>
    <n v="12.007642059939295"/>
    <n v="39921.061271870894"/>
    <m/>
    <m/>
  </r>
  <r>
    <n v="6330"/>
    <x v="2"/>
    <x v="1"/>
    <x v="7"/>
    <s v="62-304.520 (6), F.A.C."/>
    <x v="4"/>
    <x v="3"/>
    <x v="4"/>
    <x v="27"/>
    <s v="Shrub and Brushland"/>
    <n v="3200"/>
    <x v="1"/>
    <s v="Brevard County"/>
    <x v="0"/>
    <x v="1"/>
    <m/>
    <m/>
    <n v="0"/>
    <n v="1"/>
    <n v="609"/>
    <n v="159.38558974482285"/>
    <n v="909.04131291183137"/>
    <n v="115.96121522991194"/>
    <n v="459419.07153297251"/>
    <n v="909.04131291183137"/>
    <n v="115.96111271516142"/>
    <n v="459419.07153297251"/>
    <m/>
    <m/>
  </r>
  <r>
    <n v="6331"/>
    <x v="2"/>
    <x v="1"/>
    <x v="7"/>
    <s v="62-304.520 (6), F.A.C."/>
    <x v="4"/>
    <x v="3"/>
    <x v="4"/>
    <x v="27"/>
    <s v="Shrub and Brushland"/>
    <n v="3200"/>
    <x v="1"/>
    <s v="City of Melbourne                  Brevard County"/>
    <x v="11"/>
    <x v="1"/>
    <m/>
    <m/>
    <n v="0"/>
    <n v="1"/>
    <n v="588"/>
    <n v="181.28141326838008"/>
    <n v="1057.7046160214691"/>
    <n v="137.27642452006415"/>
    <n v="517846.37428452878"/>
    <n v="1057.7046160214691"/>
    <n v="137.27630316174282"/>
    <n v="517846.37428452878"/>
    <m/>
    <m/>
  </r>
  <r>
    <n v="6332"/>
    <x v="2"/>
    <x v="1"/>
    <x v="7"/>
    <s v="62-304.520 (6), F.A.C."/>
    <x v="4"/>
    <x v="3"/>
    <x v="4"/>
    <x v="27"/>
    <s v="Shrub and Brushland"/>
    <n v="3200"/>
    <x v="1"/>
    <s v="City of Rockledge                         Brevard County"/>
    <x v="40"/>
    <x v="1"/>
    <m/>
    <m/>
    <n v="0"/>
    <n v="1"/>
    <n v="276"/>
    <n v="101.63334389834188"/>
    <n v="691.55756386828818"/>
    <n v="87.131579110225772"/>
    <n v="336385.08125221281"/>
    <n v="691.55756386828818"/>
    <n v="87.131502082125564"/>
    <n v="336385.08125221281"/>
    <m/>
    <m/>
  </r>
  <r>
    <n v="6333"/>
    <x v="2"/>
    <x v="1"/>
    <x v="7"/>
    <s v="62-304.520 (6), F.A.C."/>
    <x v="4"/>
    <x v="3"/>
    <x v="4"/>
    <x v="27"/>
    <s v="Shrub and Brushland"/>
    <n v="3200"/>
    <x v="1"/>
    <s v="Town of Palm Shores                        Brevard County"/>
    <x v="41"/>
    <x v="1"/>
    <m/>
    <m/>
    <n v="0"/>
    <n v="1"/>
    <n v="144"/>
    <n v="34.741646919714526"/>
    <n v="193.1108351218376"/>
    <n v="24.431247681014682"/>
    <n v="96462.287564983824"/>
    <n v="193.1108351218376"/>
    <n v="24.431226082730646"/>
    <n v="96462.287564983824"/>
    <m/>
    <m/>
  </r>
  <r>
    <n v="6334"/>
    <x v="2"/>
    <x v="1"/>
    <x v="7"/>
    <s v="62-304.520 (6), F.A.C."/>
    <x v="4"/>
    <x v="3"/>
    <x v="4"/>
    <x v="110"/>
    <s v="Palmetto Prairies"/>
    <n v="3210"/>
    <x v="1"/>
    <s v="City of Melbourne                  Brevard County"/>
    <x v="11"/>
    <x v="1"/>
    <m/>
    <m/>
    <n v="0"/>
    <n v="1"/>
    <n v="1"/>
    <n v="0.152791157320779"/>
    <n v="0.85826251783555796"/>
    <n v="0.1026728965674573"/>
    <n v="398.37007814714548"/>
    <n v="0.85826251783555796"/>
    <n v="0.102672805800157"/>
    <n v="398.37007814714548"/>
    <m/>
    <m/>
  </r>
  <r>
    <n v="6335"/>
    <x v="2"/>
    <x v="1"/>
    <x v="7"/>
    <s v="62-304.520 (6), F.A.C."/>
    <x v="4"/>
    <x v="3"/>
    <x v="4"/>
    <x v="28"/>
    <s v="Pine flatwoods"/>
    <n v="4110"/>
    <x v="1"/>
    <s v="Brevard County"/>
    <x v="0"/>
    <x v="1"/>
    <m/>
    <m/>
    <n v="0"/>
    <n v="1"/>
    <n v="657"/>
    <n v="150.53195911029616"/>
    <n v="945.55230672411744"/>
    <n v="93.593506690630804"/>
    <n v="444540.76940039912"/>
    <n v="945.55230672411744"/>
    <n v="93.59342394990604"/>
    <n v="444540.76940039912"/>
    <m/>
    <m/>
  </r>
  <r>
    <n v="6336"/>
    <x v="2"/>
    <x v="1"/>
    <x v="7"/>
    <s v="62-304.520 (6), F.A.C."/>
    <x v="4"/>
    <x v="3"/>
    <x v="4"/>
    <x v="28"/>
    <s v="Pine flatwoods"/>
    <n v="4110"/>
    <x v="1"/>
    <s v="City of Melbourne                  Brevard County"/>
    <x v="11"/>
    <x v="1"/>
    <m/>
    <m/>
    <n v="0"/>
    <n v="1"/>
    <n v="474"/>
    <n v="135.8039669253431"/>
    <n v="810.27383628220821"/>
    <n v="80.121140023977588"/>
    <n v="387561.36233832507"/>
    <n v="810.27383628220821"/>
    <n v="80.121069193410008"/>
    <n v="387561.36233832507"/>
    <m/>
    <m/>
  </r>
  <r>
    <n v="6337"/>
    <x v="2"/>
    <x v="1"/>
    <x v="7"/>
    <s v="62-304.520 (6), F.A.C."/>
    <x v="4"/>
    <x v="3"/>
    <x v="4"/>
    <x v="28"/>
    <s v="Pine flatwoods"/>
    <n v="4110"/>
    <x v="1"/>
    <s v="City of Rockledge                         Brevard County"/>
    <x v="40"/>
    <x v="1"/>
    <m/>
    <m/>
    <n v="0"/>
    <n v="1"/>
    <n v="145"/>
    <n v="36.480136017058882"/>
    <n v="261.66272967708784"/>
    <n v="26.394136834568322"/>
    <n v="121981.92382673862"/>
    <n v="261.66272967708784"/>
    <n v="26.394113501005016"/>
    <n v="121981.92382673862"/>
    <m/>
    <m/>
  </r>
  <r>
    <n v="6338"/>
    <x v="2"/>
    <x v="1"/>
    <x v="7"/>
    <s v="62-304.520 (6), F.A.C."/>
    <x v="4"/>
    <x v="3"/>
    <x v="4"/>
    <x v="28"/>
    <s v="Pine flatwoods"/>
    <n v="4110"/>
    <x v="1"/>
    <s v="Town of Palm Shores                        Brevard County"/>
    <x v="41"/>
    <x v="1"/>
    <m/>
    <m/>
    <n v="0"/>
    <n v="1"/>
    <n v="17"/>
    <n v="0.57692086537352261"/>
    <n v="3.7761319752121847"/>
    <n v="0.43748827960537717"/>
    <n v="1724.2631963285121"/>
    <n v="3.7761319752121847"/>
    <n v="0.43748789284673739"/>
    <n v="1724.2631963285121"/>
    <m/>
    <m/>
  </r>
  <r>
    <n v="6339"/>
    <x v="2"/>
    <x v="1"/>
    <x v="7"/>
    <s v="62-304.520 (6), F.A.C."/>
    <x v="4"/>
    <x v="3"/>
    <x v="4"/>
    <x v="132"/>
    <s v="Mesic longleaf pine flatwoods"/>
    <n v="4111"/>
    <x v="1"/>
    <s v="City of Melbourne                  Brevard County"/>
    <x v="11"/>
    <x v="1"/>
    <m/>
    <m/>
    <n v="0"/>
    <n v="1"/>
    <n v="5"/>
    <n v="0.561645470981323"/>
    <n v="3.0549773149759005"/>
    <n v="0.36679271167988675"/>
    <n v="1529.5600222389098"/>
    <n v="3.0549773149759005"/>
    <n v="0.36679238741919873"/>
    <n v="1529.5600222389098"/>
    <m/>
    <m/>
  </r>
  <r>
    <n v="6340"/>
    <x v="2"/>
    <x v="1"/>
    <x v="7"/>
    <s v="62-304.520 (6), F.A.C."/>
    <x v="4"/>
    <x v="3"/>
    <x v="4"/>
    <x v="112"/>
    <s v="Scrubby Pine flatwoods"/>
    <n v="4112"/>
    <x v="1"/>
    <s v="Brevard County"/>
    <x v="0"/>
    <x v="1"/>
    <m/>
    <m/>
    <n v="0"/>
    <n v="1"/>
    <n v="6"/>
    <n v="0.74406703301188082"/>
    <n v="6.5093856956289109"/>
    <n v="0.9148965376883994"/>
    <n v="2643.8787619894965"/>
    <n v="6.5093856956289109"/>
    <n v="0.91489572888012394"/>
    <n v="2643.8787619894965"/>
    <m/>
    <m/>
  </r>
  <r>
    <n v="6341"/>
    <x v="2"/>
    <x v="1"/>
    <x v="7"/>
    <s v="62-304.520 (6), F.A.C."/>
    <x v="4"/>
    <x v="3"/>
    <x v="4"/>
    <x v="112"/>
    <s v="Scrubby Pine flatwoods"/>
    <n v="4112"/>
    <x v="1"/>
    <s v="Town of Palm Shores                        Brevard County"/>
    <x v="41"/>
    <x v="1"/>
    <m/>
    <m/>
    <n v="0"/>
    <n v="1"/>
    <n v="4"/>
    <n v="1.2558934637722123"/>
    <n v="8.2652388809291999"/>
    <n v="1.1216739958570223"/>
    <n v="3947.0282327717805"/>
    <n v="8.2652388809291999"/>
    <n v="1.1216730042484941"/>
    <n v="3947.0282327717805"/>
    <m/>
    <m/>
  </r>
  <r>
    <n v="6342"/>
    <x v="2"/>
    <x v="1"/>
    <x v="7"/>
    <s v="62-304.520 (6), F.A.C."/>
    <x v="4"/>
    <x v="3"/>
    <x v="4"/>
    <x v="128"/>
    <s v="Sand pine"/>
    <n v="4130"/>
    <x v="1"/>
    <s v="Brevard County"/>
    <x v="0"/>
    <x v="1"/>
    <m/>
    <m/>
    <n v="0"/>
    <n v="1"/>
    <n v="182"/>
    <n v="43.046894280550703"/>
    <n v="254.45344369467338"/>
    <n v="34.260642390266135"/>
    <n v="128792.75149179566"/>
    <n v="254.45344369467338"/>
    <n v="34.260612102370303"/>
    <n v="128792.75149179566"/>
    <m/>
    <m/>
  </r>
  <r>
    <n v="6343"/>
    <x v="2"/>
    <x v="1"/>
    <x v="7"/>
    <s v="62-304.520 (6), F.A.C."/>
    <x v="4"/>
    <x v="3"/>
    <x v="4"/>
    <x v="128"/>
    <s v="Sand pine"/>
    <n v="4130"/>
    <x v="1"/>
    <s v="City of Melbourne                  Brevard County"/>
    <x v="11"/>
    <x v="1"/>
    <m/>
    <m/>
    <n v="0"/>
    <n v="1"/>
    <n v="8"/>
    <n v="1.4952240242278263"/>
    <n v="4.6853715503409941"/>
    <n v="0.64888683106767719"/>
    <n v="3539.0404132376693"/>
    <n v="4.6853715503409941"/>
    <n v="0.64888625742353634"/>
    <n v="3539.0404132376693"/>
    <m/>
    <m/>
  </r>
  <r>
    <n v="6344"/>
    <x v="2"/>
    <x v="1"/>
    <x v="7"/>
    <s v="62-304.520 (6), F.A.C."/>
    <x v="4"/>
    <x v="3"/>
    <x v="4"/>
    <x v="78"/>
    <s v="Upland Mixed Forest"/>
    <n v="4140"/>
    <x v="1"/>
    <s v="Brevard County"/>
    <x v="0"/>
    <x v="1"/>
    <m/>
    <m/>
    <n v="0"/>
    <n v="1"/>
    <n v="10"/>
    <n v="2.8419877903148159"/>
    <n v="17.078922812711266"/>
    <n v="8.0777865361563688"/>
    <n v="8849.3240520384697"/>
    <n v="17.078922812711266"/>
    <n v="8.0777793950422474"/>
    <n v="8849.3240520384697"/>
    <m/>
    <m/>
  </r>
  <r>
    <n v="6345"/>
    <x v="2"/>
    <x v="1"/>
    <x v="7"/>
    <s v="62-304.520 (6), F.A.C."/>
    <x v="4"/>
    <x v="3"/>
    <x v="4"/>
    <x v="29"/>
    <s v="Upland Hardwood Forest"/>
    <n v="4200"/>
    <x v="1"/>
    <s v="Brevard County"/>
    <x v="0"/>
    <x v="1"/>
    <m/>
    <m/>
    <n v="0"/>
    <n v="1"/>
    <n v="135"/>
    <n v="29.496520865719905"/>
    <n v="179.06631659245821"/>
    <n v="23.353359596123614"/>
    <n v="89197.600870663533"/>
    <n v="179.06631659245821"/>
    <n v="23.35333895073947"/>
    <n v="89197.600870663533"/>
    <m/>
    <m/>
  </r>
  <r>
    <n v="6346"/>
    <x v="2"/>
    <x v="1"/>
    <x v="7"/>
    <s v="62-304.520 (6), F.A.C."/>
    <x v="4"/>
    <x v="3"/>
    <x v="4"/>
    <x v="29"/>
    <s v="Upland Hardwood Forest"/>
    <n v="4200"/>
    <x v="1"/>
    <s v="City of Melbourne                  Brevard County"/>
    <x v="11"/>
    <x v="1"/>
    <m/>
    <m/>
    <n v="0"/>
    <n v="1"/>
    <n v="46"/>
    <n v="4.8435782864125363"/>
    <n v="40.294420849982487"/>
    <n v="5.5592156383326454"/>
    <n v="17095.519827294549"/>
    <n v="40.294420849982487"/>
    <n v="5.5592107237445827"/>
    <n v="17095.519827294549"/>
    <m/>
    <m/>
  </r>
  <r>
    <n v="6347"/>
    <x v="2"/>
    <x v="1"/>
    <x v="7"/>
    <s v="62-304.520 (6), F.A.C."/>
    <x v="4"/>
    <x v="3"/>
    <x v="4"/>
    <x v="29"/>
    <s v="Upland Hardwood Forest"/>
    <n v="4200"/>
    <x v="1"/>
    <s v="City of Rockledge                         Brevard County"/>
    <x v="40"/>
    <x v="1"/>
    <m/>
    <m/>
    <n v="0"/>
    <n v="1"/>
    <n v="220"/>
    <n v="64.241820719780733"/>
    <n v="432.9198378378602"/>
    <n v="59.560637236500696"/>
    <n v="215822.61875321076"/>
    <n v="432.9198378378602"/>
    <n v="59.560584582310611"/>
    <n v="215822.61875321076"/>
    <m/>
    <m/>
  </r>
  <r>
    <n v="6348"/>
    <x v="2"/>
    <x v="1"/>
    <x v="7"/>
    <s v="62-304.520 (6), F.A.C."/>
    <x v="4"/>
    <x v="3"/>
    <x v="4"/>
    <x v="30"/>
    <s v="Xeric oak"/>
    <n v="4210"/>
    <x v="1"/>
    <s v="Brevard County"/>
    <x v="0"/>
    <x v="1"/>
    <m/>
    <m/>
    <n v="0"/>
    <n v="1"/>
    <n v="28"/>
    <n v="9.764942382859763"/>
    <n v="61.266847686741926"/>
    <n v="9.9571744885855118"/>
    <n v="30573.255604826343"/>
    <n v="61.266847686741926"/>
    <n v="9.957165686010816"/>
    <n v="30573.255604826343"/>
    <m/>
    <m/>
  </r>
  <r>
    <n v="6349"/>
    <x v="2"/>
    <x v="1"/>
    <x v="7"/>
    <s v="62-304.520 (6), F.A.C."/>
    <x v="4"/>
    <x v="3"/>
    <x v="4"/>
    <x v="30"/>
    <s v="Xeric oak"/>
    <n v="4210"/>
    <x v="1"/>
    <s v="City of Rockledge                         Brevard County"/>
    <x v="40"/>
    <x v="1"/>
    <m/>
    <m/>
    <n v="0"/>
    <n v="1"/>
    <n v="105"/>
    <n v="33.995764004937449"/>
    <n v="228.31372149066118"/>
    <n v="37.427409472549947"/>
    <n v="113793.76825482973"/>
    <n v="228.31372149066118"/>
    <n v="37.427376385094483"/>
    <n v="113793.76825482973"/>
    <m/>
    <m/>
  </r>
  <r>
    <n v="6350"/>
    <x v="2"/>
    <x v="1"/>
    <x v="7"/>
    <s v="62-304.520 (6), F.A.C."/>
    <x v="4"/>
    <x v="3"/>
    <x v="4"/>
    <x v="98"/>
    <s v="Tropical Hardwood Hammock"/>
    <n v="4260"/>
    <x v="1"/>
    <s v="Brevard County"/>
    <x v="0"/>
    <x v="1"/>
    <m/>
    <m/>
    <n v="0"/>
    <n v="1"/>
    <n v="1"/>
    <n v="3.5604351119569301E-3"/>
    <n v="2.9791768496885362E-2"/>
    <n v="4.2990797961966623E-3"/>
    <n v="12.683454175644606"/>
    <n v="2.9791768496885362E-2"/>
    <n v="4.2990759956234E-3"/>
    <n v="12.683454175644606"/>
    <m/>
    <m/>
  </r>
  <r>
    <n v="6351"/>
    <x v="2"/>
    <x v="1"/>
    <x v="7"/>
    <s v="62-304.520 (6), F.A.C."/>
    <x v="4"/>
    <x v="3"/>
    <x v="4"/>
    <x v="99"/>
    <s v="Maritime Hammock"/>
    <n v="4270"/>
    <x v="1"/>
    <s v="Brevard County"/>
    <x v="0"/>
    <x v="1"/>
    <m/>
    <m/>
    <n v="0"/>
    <n v="1"/>
    <n v="2"/>
    <n v="0.18139224673998011"/>
    <n v="1.3761685295861614"/>
    <n v="0.27069019591174359"/>
    <n v="666.7952423020015"/>
    <n v="1.3761685295861614"/>
    <n v="0.27068995660985401"/>
    <n v="666.7952423020015"/>
    <m/>
    <m/>
  </r>
  <r>
    <n v="6352"/>
    <x v="2"/>
    <x v="1"/>
    <x v="7"/>
    <s v="62-304.520 (6), F.A.C."/>
    <x v="4"/>
    <x v="3"/>
    <x v="4"/>
    <x v="100"/>
    <s v="Coastal Temperate Hammock"/>
    <n v="4271"/>
    <x v="1"/>
    <s v="Brevard County"/>
    <x v="0"/>
    <x v="1"/>
    <m/>
    <m/>
    <n v="0"/>
    <n v="1"/>
    <n v="72"/>
    <n v="14.538403894699432"/>
    <n v="88.50839108502943"/>
    <n v="38.20661124659739"/>
    <n v="43089.277179215918"/>
    <n v="88.50839108502943"/>
    <n v="38.206577470293688"/>
    <n v="43089.277179215918"/>
    <m/>
    <m/>
  </r>
  <r>
    <n v="6353"/>
    <x v="2"/>
    <x v="1"/>
    <x v="7"/>
    <s v="62-304.520 (6), F.A.C."/>
    <x v="4"/>
    <x v="3"/>
    <x v="4"/>
    <x v="100"/>
    <s v="Coastal Temperate Hammock"/>
    <n v="4271"/>
    <x v="1"/>
    <s v="City of Rockledge                         Brevard County"/>
    <x v="40"/>
    <x v="1"/>
    <m/>
    <m/>
    <n v="0"/>
    <n v="1"/>
    <n v="7"/>
    <n v="0.61488714910535702"/>
    <n v="4.0912437389722065"/>
    <n v="0.98166840100776442"/>
    <n v="2059.0694692355755"/>
    <n v="4.0912437389722065"/>
    <n v="0.98166753317026212"/>
    <n v="2059.0694692355755"/>
    <m/>
    <m/>
  </r>
  <r>
    <n v="6354"/>
    <x v="2"/>
    <x v="1"/>
    <x v="7"/>
    <s v="62-304.520 (6), F.A.C."/>
    <x v="4"/>
    <x v="3"/>
    <x v="4"/>
    <x v="101"/>
    <s v="Xeric Oak Scrub"/>
    <n v="4321"/>
    <x v="1"/>
    <s v="Brevard County"/>
    <x v="0"/>
    <x v="1"/>
    <m/>
    <m/>
    <n v="0"/>
    <n v="1"/>
    <n v="24"/>
    <n v="2.9138295848644957"/>
    <n v="19.111414941061525"/>
    <n v="2.9373796250642092"/>
    <n v="9203.8171894068764"/>
    <n v="19.111414941061525"/>
    <n v="2.9373770282930467"/>
    <n v="9203.8171894068764"/>
    <m/>
    <m/>
  </r>
  <r>
    <n v="6355"/>
    <x v="2"/>
    <x v="1"/>
    <x v="7"/>
    <s v="62-304.520 (6), F.A.C."/>
    <x v="4"/>
    <x v="3"/>
    <x v="4"/>
    <x v="101"/>
    <s v="Xeric Oak Scrub"/>
    <n v="4321"/>
    <x v="1"/>
    <s v="City of Melbourne                  Brevard County"/>
    <x v="11"/>
    <x v="1"/>
    <m/>
    <m/>
    <n v="0"/>
    <n v="1"/>
    <n v="1"/>
    <n v="6.3278961477246402E-3"/>
    <n v="3.7310103099542219E-2"/>
    <n v="3.9229523071627271E-3"/>
    <n v="16.833808797431605"/>
    <n v="3.7310103099542219E-2"/>
    <n v="3.9229488391025096E-3"/>
    <n v="16.833808797431605"/>
    <m/>
    <m/>
  </r>
  <r>
    <n v="6356"/>
    <x v="2"/>
    <x v="1"/>
    <x v="7"/>
    <s v="62-304.520 (6), F.A.C."/>
    <x v="4"/>
    <x v="3"/>
    <x v="4"/>
    <x v="33"/>
    <s v="Hardwood Conifer Mixed"/>
    <n v="4340"/>
    <x v="1"/>
    <s v="Brevard County"/>
    <x v="0"/>
    <x v="1"/>
    <m/>
    <m/>
    <n v="0"/>
    <n v="1"/>
    <n v="779"/>
    <n v="141.04368911539441"/>
    <n v="868.48217033883986"/>
    <n v="115.20688260075322"/>
    <n v="431203.67475828476"/>
    <n v="868.48217033883986"/>
    <n v="115.2067807528653"/>
    <n v="431203.67475828476"/>
    <m/>
    <m/>
  </r>
  <r>
    <n v="6357"/>
    <x v="2"/>
    <x v="1"/>
    <x v="7"/>
    <s v="62-304.520 (6), F.A.C."/>
    <x v="4"/>
    <x v="3"/>
    <x v="4"/>
    <x v="33"/>
    <s v="Hardwood Conifer Mixed"/>
    <n v="4340"/>
    <x v="1"/>
    <s v="City of Melbourne                  Brevard County"/>
    <x v="11"/>
    <x v="1"/>
    <m/>
    <m/>
    <n v="0"/>
    <n v="1"/>
    <n v="438"/>
    <n v="130.82858581654696"/>
    <n v="810.44637943474015"/>
    <n v="104.98669001745216"/>
    <n v="401650.68550710473"/>
    <n v="810.44637943474015"/>
    <n v="104.98659720465837"/>
    <n v="401650.68550710473"/>
    <m/>
    <m/>
  </r>
  <r>
    <n v="6358"/>
    <x v="2"/>
    <x v="1"/>
    <x v="7"/>
    <s v="62-304.520 (6), F.A.C."/>
    <x v="4"/>
    <x v="3"/>
    <x v="4"/>
    <x v="33"/>
    <s v="Hardwood Conifer Mixed"/>
    <n v="4340"/>
    <x v="1"/>
    <s v="City of Rockledge                         Brevard County"/>
    <x v="40"/>
    <x v="1"/>
    <m/>
    <m/>
    <n v="0"/>
    <n v="1"/>
    <n v="309"/>
    <n v="89.163099843553866"/>
    <n v="594.04241478183542"/>
    <n v="72.632868793155609"/>
    <n v="290745.40792388091"/>
    <n v="594.04241478183542"/>
    <n v="72.632804582545049"/>
    <n v="290745.40792388091"/>
    <m/>
    <m/>
  </r>
  <r>
    <n v="6359"/>
    <x v="2"/>
    <x v="1"/>
    <x v="7"/>
    <s v="62-304.520 (6), F.A.C."/>
    <x v="4"/>
    <x v="3"/>
    <x v="4"/>
    <x v="33"/>
    <s v="Hardwood Conifer Mixed"/>
    <n v="4340"/>
    <x v="1"/>
    <s v="City of Rockledge                 City of Cocoa        Brevard County"/>
    <x v="40"/>
    <x v="1"/>
    <m/>
    <m/>
    <n v="0"/>
    <n v="1"/>
    <n v="3"/>
    <n v="0.10265617240692942"/>
    <n v="0.80705744203695562"/>
    <n v="0.10683241363217727"/>
    <n v="360.50446173711487"/>
    <n v="0.80705744203695562"/>
    <n v="0.1068323191876837"/>
    <n v="360.50446173711487"/>
    <m/>
    <m/>
  </r>
  <r>
    <n v="6360"/>
    <x v="2"/>
    <x v="1"/>
    <x v="7"/>
    <s v="62-304.520 (6), F.A.C."/>
    <x v="4"/>
    <x v="3"/>
    <x v="4"/>
    <x v="33"/>
    <s v="Hardwood Conifer Mixed"/>
    <n v="4340"/>
    <x v="1"/>
    <s v="Town of Palm Shores                        Brevard County"/>
    <x v="41"/>
    <x v="1"/>
    <m/>
    <m/>
    <n v="0"/>
    <n v="1"/>
    <n v="241"/>
    <n v="61.547782961590201"/>
    <n v="384.14512784409629"/>
    <n v="50.561793372550582"/>
    <n v="186410.48660458415"/>
    <n v="384.14512784409629"/>
    <n v="50.56174867372922"/>
    <n v="186410.48660458415"/>
    <m/>
    <m/>
  </r>
  <r>
    <n v="6361"/>
    <x v="2"/>
    <x v="1"/>
    <x v="7"/>
    <s v="62-304.520 (6), F.A.C."/>
    <x v="4"/>
    <x v="3"/>
    <x v="4"/>
    <x v="35"/>
    <s v="Forest regeneration"/>
    <n v="4430"/>
    <x v="1"/>
    <s v="Brevard County"/>
    <x v="0"/>
    <x v="1"/>
    <m/>
    <m/>
    <n v="0"/>
    <n v="1"/>
    <n v="8"/>
    <n v="1.5707137761412231"/>
    <n v="9.8689720199439499"/>
    <n v="1.3930665014484049"/>
    <n v="5042.1192479779438"/>
    <n v="9.8689720199439499"/>
    <n v="1.3930652699171167"/>
    <n v="5042.1192479779438"/>
    <m/>
    <m/>
  </r>
  <r>
    <n v="6362"/>
    <x v="2"/>
    <x v="1"/>
    <x v="7"/>
    <s v="62-304.520 (6), F.A.C."/>
    <x v="4"/>
    <x v="3"/>
    <x v="4"/>
    <x v="36"/>
    <s v="Streams and waterways"/>
    <n v="5100"/>
    <x v="1"/>
    <s v="Brevard County"/>
    <x v="0"/>
    <x v="1"/>
    <m/>
    <m/>
    <n v="0"/>
    <n v="1"/>
    <n v="87"/>
    <n v="11.296289934456752"/>
    <n v="57.720136713890355"/>
    <n v="8.3103187853683309"/>
    <n v="24553.149551652787"/>
    <n v="57.720136713890355"/>
    <n v="8.3103114386855879"/>
    <n v="24553.149551652787"/>
    <m/>
    <m/>
  </r>
  <r>
    <n v="6363"/>
    <x v="2"/>
    <x v="1"/>
    <x v="7"/>
    <s v="62-304.520 (6), F.A.C."/>
    <x v="4"/>
    <x v="3"/>
    <x v="4"/>
    <x v="36"/>
    <s v="Streams and waterways"/>
    <n v="5100"/>
    <x v="1"/>
    <s v="City of Melbourne                  Brevard County"/>
    <x v="11"/>
    <x v="1"/>
    <m/>
    <m/>
    <n v="0"/>
    <n v="1"/>
    <n v="15"/>
    <n v="1.3285133662464192"/>
    <n v="7.9904411526161674"/>
    <n v="1.0116868985757574"/>
    <n v="3229.4837839088577"/>
    <n v="7.9904411526161674"/>
    <n v="1.0116860042006031"/>
    <n v="3229.4837839088577"/>
    <m/>
    <m/>
  </r>
  <r>
    <n v="6364"/>
    <x v="2"/>
    <x v="1"/>
    <x v="7"/>
    <s v="62-304.520 (6), F.A.C."/>
    <x v="4"/>
    <x v="3"/>
    <x v="4"/>
    <x v="36"/>
    <s v="Streams and waterways"/>
    <n v="5100"/>
    <x v="1"/>
    <s v="City of Rockledge                         Brevard County"/>
    <x v="40"/>
    <x v="1"/>
    <m/>
    <m/>
    <n v="0"/>
    <n v="1"/>
    <n v="82"/>
    <n v="9.4695945402812711"/>
    <n v="53.651315430959798"/>
    <n v="7.6724630223319172"/>
    <n v="26860.250810007128"/>
    <n v="53.651315430959798"/>
    <n v="7.6724562395413738"/>
    <n v="26860.250810007128"/>
    <m/>
    <m/>
  </r>
  <r>
    <n v="6365"/>
    <x v="2"/>
    <x v="1"/>
    <x v="7"/>
    <s v="62-304.520 (6), F.A.C."/>
    <x v="4"/>
    <x v="3"/>
    <x v="4"/>
    <x v="36"/>
    <s v="Streams and waterways"/>
    <n v="5100"/>
    <x v="1"/>
    <s v="Town of Palm Shores                        Brevard County"/>
    <x v="41"/>
    <x v="1"/>
    <m/>
    <m/>
    <n v="0"/>
    <n v="1"/>
    <n v="3"/>
    <n v="1.6543820650383217E-2"/>
    <n v="0.18065868429683246"/>
    <n v="2.7179892844973335E-2"/>
    <n v="62.188479413906535"/>
    <n v="0.18065868429683246"/>
    <n v="2.7179868816767681E-2"/>
    <n v="62.188479413906535"/>
    <m/>
    <m/>
  </r>
  <r>
    <n v="6366"/>
    <x v="2"/>
    <x v="1"/>
    <x v="7"/>
    <s v="62-304.520 (6), F.A.C."/>
    <x v="4"/>
    <x v="3"/>
    <x v="4"/>
    <x v="37"/>
    <s v="Lakes"/>
    <n v="5200"/>
    <x v="1"/>
    <s v="Brevard County"/>
    <x v="0"/>
    <x v="1"/>
    <m/>
    <m/>
    <n v="0"/>
    <n v="1"/>
    <n v="113"/>
    <n v="31.604553718070658"/>
    <n v="25.956810523114299"/>
    <n v="4.001552368168249"/>
    <n v="45139.448573954141"/>
    <n v="25.956810523114299"/>
    <n v="4.0015488306221654"/>
    <n v="45139.448573954141"/>
    <m/>
    <m/>
  </r>
  <r>
    <n v="6367"/>
    <x v="2"/>
    <x v="1"/>
    <x v="7"/>
    <s v="62-304.520 (6), F.A.C."/>
    <x v="4"/>
    <x v="3"/>
    <x v="4"/>
    <x v="135"/>
    <s v="Pond"/>
    <n v="5201"/>
    <x v="1"/>
    <s v="Brevard County"/>
    <x v="0"/>
    <x v="1"/>
    <m/>
    <m/>
    <n v="0"/>
    <n v="1"/>
    <n v="2"/>
    <n v="0.302659985586473"/>
    <n v="0.90513847179681595"/>
    <n v="6.6162750695326081E-2"/>
    <n v="704.61949285406081"/>
    <n v="0.90513847179681595"/>
    <n v="6.6162692204580695E-2"/>
    <n v="704.61949285406081"/>
    <m/>
    <m/>
  </r>
  <r>
    <n v="6368"/>
    <x v="2"/>
    <x v="1"/>
    <x v="7"/>
    <s v="62-304.520 (6), F.A.C."/>
    <x v="4"/>
    <x v="3"/>
    <x v="4"/>
    <x v="39"/>
    <s v="Reservoirs"/>
    <n v="5300"/>
    <x v="1"/>
    <s v="Brevard County"/>
    <x v="0"/>
    <x v="1"/>
    <m/>
    <m/>
    <n v="0"/>
    <n v="1"/>
    <n v="2226"/>
    <n v="490.63056597109312"/>
    <n v="454.87917381441861"/>
    <n v="66.532989930819795"/>
    <n v="750947.91448971338"/>
    <n v="454.87917381441861"/>
    <n v="66.532931112767187"/>
    <n v="750947.91448971338"/>
    <m/>
    <m/>
  </r>
  <r>
    <n v="6369"/>
    <x v="2"/>
    <x v="1"/>
    <x v="7"/>
    <s v="62-304.520 (6), F.A.C."/>
    <x v="4"/>
    <x v="3"/>
    <x v="4"/>
    <x v="39"/>
    <s v="Reservoirs"/>
    <n v="5300"/>
    <x v="1"/>
    <s v="City of Melbourne                  Brevard County"/>
    <x v="11"/>
    <x v="1"/>
    <m/>
    <m/>
    <n v="0"/>
    <n v="1"/>
    <n v="515"/>
    <n v="95.660365327127636"/>
    <n v="92.936691466195356"/>
    <n v="14.56776120675489"/>
    <n v="162187.54964420566"/>
    <n v="92.936691466195356"/>
    <n v="14.567748328221269"/>
    <n v="162187.54964420566"/>
    <m/>
    <m/>
  </r>
  <r>
    <n v="6370"/>
    <x v="2"/>
    <x v="1"/>
    <x v="7"/>
    <s v="62-304.520 (6), F.A.C."/>
    <x v="4"/>
    <x v="3"/>
    <x v="4"/>
    <x v="39"/>
    <s v="Reservoirs"/>
    <n v="5300"/>
    <x v="1"/>
    <s v="City of Rockledge                         Brevard County"/>
    <x v="40"/>
    <x v="1"/>
    <m/>
    <m/>
    <n v="0"/>
    <n v="1"/>
    <n v="382"/>
    <n v="100.9486055725621"/>
    <n v="61.558880619254687"/>
    <n v="8.8512682540298684"/>
    <n v="133934.20792596001"/>
    <n v="61.558880619254687"/>
    <n v="8.8512604291243075"/>
    <n v="133934.20792596001"/>
    <m/>
    <m/>
  </r>
  <r>
    <n v="6371"/>
    <x v="2"/>
    <x v="1"/>
    <x v="7"/>
    <s v="62-304.520 (6), F.A.C."/>
    <x v="4"/>
    <x v="3"/>
    <x v="4"/>
    <x v="39"/>
    <s v="Reservoirs"/>
    <n v="5300"/>
    <x v="1"/>
    <s v="Town of Palm Shores                        Brevard County"/>
    <x v="41"/>
    <x v="1"/>
    <m/>
    <m/>
    <n v="0"/>
    <n v="1"/>
    <n v="27"/>
    <n v="4.6936941416208535"/>
    <n v="3.8448226276541955"/>
    <n v="0.54705601168273799"/>
    <n v="8540.3235336338767"/>
    <n v="3.8448226276541955"/>
    <n v="0.54705552806146496"/>
    <n v="8540.3235336338767"/>
    <m/>
    <m/>
  </r>
  <r>
    <n v="6372"/>
    <x v="2"/>
    <x v="1"/>
    <x v="7"/>
    <s v="62-304.520 (6), F.A.C."/>
    <x v="4"/>
    <x v="3"/>
    <x v="4"/>
    <x v="40"/>
    <s v="Bays and estuaries"/>
    <n v="5400"/>
    <x v="1"/>
    <s v="Brevard County"/>
    <x v="0"/>
    <x v="1"/>
    <m/>
    <m/>
    <n v="0"/>
    <n v="1"/>
    <n v="20270"/>
    <n v="11319.743348798616"/>
    <n v="983.09406203933213"/>
    <n v="145.79564363168777"/>
    <n v="396710.49070231587"/>
    <n v="983.09406203933213"/>
    <n v="145.7955147420067"/>
    <n v="396710.49070231587"/>
    <m/>
    <m/>
  </r>
  <r>
    <n v="6373"/>
    <x v="2"/>
    <x v="1"/>
    <x v="7"/>
    <s v="62-304.520 (6), F.A.C."/>
    <x v="4"/>
    <x v="3"/>
    <x v="4"/>
    <x v="40"/>
    <s v="Bays and estuaries"/>
    <n v="5400"/>
    <x v="1"/>
    <s v="City of Cocoa        Brevard County"/>
    <x v="39"/>
    <x v="1"/>
    <m/>
    <m/>
    <n v="0"/>
    <n v="1"/>
    <n v="29"/>
    <n v="2.1590029968744124"/>
    <n v="6.23823901859729"/>
    <n v="0.84935107176235403"/>
    <n v="2858.7596054306819"/>
    <n v="6.23823901859729"/>
    <n v="0.84935032089911966"/>
    <n v="2858.7596054306819"/>
    <m/>
    <m/>
  </r>
  <r>
    <n v="6374"/>
    <x v="2"/>
    <x v="1"/>
    <x v="7"/>
    <s v="62-304.520 (6), F.A.C."/>
    <x v="4"/>
    <x v="3"/>
    <x v="4"/>
    <x v="40"/>
    <s v="Bays and estuaries"/>
    <n v="5400"/>
    <x v="1"/>
    <s v="City of Melbourne                  Brevard County"/>
    <x v="11"/>
    <x v="1"/>
    <m/>
    <m/>
    <n v="0"/>
    <n v="1"/>
    <n v="6583"/>
    <n v="3714.0776375723894"/>
    <n v="273.98952326472056"/>
    <n v="39.06447978031823"/>
    <n v="113091.93362961306"/>
    <n v="273.98952326472056"/>
    <n v="39.064445245621478"/>
    <n v="113091.93362961306"/>
    <m/>
    <m/>
  </r>
  <r>
    <n v="6375"/>
    <x v="2"/>
    <x v="1"/>
    <x v="7"/>
    <s v="62-304.520 (6), F.A.C."/>
    <x v="4"/>
    <x v="3"/>
    <x v="4"/>
    <x v="40"/>
    <s v="Bays and estuaries"/>
    <n v="5400"/>
    <x v="1"/>
    <s v="City of Melbourne   City of Indian Harbour Beach               Brevard County"/>
    <x v="11"/>
    <x v="1"/>
    <m/>
    <m/>
    <n v="0"/>
    <n v="1"/>
    <n v="2"/>
    <n v="2.6084353724319387E-3"/>
    <n v="2.7181951873202014E-4"/>
    <n v="3.9102411303375581E-5"/>
    <n v="0.13861999297794225"/>
    <n v="2.7181951873202014E-4"/>
    <n v="3.9102376735145697E-5"/>
    <n v="0.13861999297794225"/>
    <m/>
    <m/>
  </r>
  <r>
    <n v="6376"/>
    <x v="2"/>
    <x v="1"/>
    <x v="7"/>
    <s v="62-304.520 (6), F.A.C."/>
    <x v="4"/>
    <x v="3"/>
    <x v="4"/>
    <x v="40"/>
    <s v="Bays and estuaries"/>
    <n v="5400"/>
    <x v="1"/>
    <s v="City of Rockledge                         Brevard County"/>
    <x v="40"/>
    <x v="1"/>
    <m/>
    <m/>
    <n v="0"/>
    <n v="1"/>
    <n v="1726"/>
    <n v="961.40480282658166"/>
    <n v="98.948984127915224"/>
    <n v="15.208164211398804"/>
    <n v="39567.319243996331"/>
    <n v="98.948984127915224"/>
    <n v="15.20815076672112"/>
    <n v="39567.319243996331"/>
    <m/>
    <m/>
  </r>
  <r>
    <n v="6377"/>
    <x v="2"/>
    <x v="1"/>
    <x v="7"/>
    <s v="62-304.520 (6), F.A.C."/>
    <x v="4"/>
    <x v="3"/>
    <x v="4"/>
    <x v="40"/>
    <s v="Bays and estuaries"/>
    <n v="5400"/>
    <x v="1"/>
    <s v="Town of Indialantic              Brevard County"/>
    <x v="17"/>
    <x v="1"/>
    <m/>
    <m/>
    <n v="0"/>
    <n v="1"/>
    <n v="4"/>
    <n v="1.3047121909512942E-2"/>
    <n v="8.6928805174151691E-2"/>
    <n v="1.2635633557929765E-2"/>
    <n v="35.21566192504676"/>
    <n v="8.6928805174151691E-2"/>
    <n v="1.2635622387480925E-2"/>
    <n v="35.21566192504676"/>
    <m/>
    <m/>
  </r>
  <r>
    <n v="6378"/>
    <x v="2"/>
    <x v="1"/>
    <x v="7"/>
    <s v="62-304.520 (6), F.A.C."/>
    <x v="4"/>
    <x v="3"/>
    <x v="4"/>
    <x v="40"/>
    <s v="Bays and estuaries"/>
    <n v="5400"/>
    <x v="1"/>
    <s v="Town of Palm Shores                        Brevard County"/>
    <x v="41"/>
    <x v="1"/>
    <m/>
    <m/>
    <n v="0"/>
    <n v="1"/>
    <n v="40"/>
    <n v="2.2691779434096384"/>
    <n v="3.3056248617234689"/>
    <n v="0.42497884566018906"/>
    <n v="1542.4940919870901"/>
    <n v="3.3056248617234689"/>
    <n v="0.42497846996043165"/>
    <n v="1542.4940919870901"/>
    <m/>
    <m/>
  </r>
  <r>
    <n v="6379"/>
    <x v="2"/>
    <x v="1"/>
    <x v="7"/>
    <s v="62-304.520 (6), F.A.C."/>
    <x v="4"/>
    <x v="3"/>
    <x v="4"/>
    <x v="44"/>
    <s v="Bay swamps"/>
    <n v="6110"/>
    <x v="1"/>
    <s v="Brevard County"/>
    <x v="0"/>
    <x v="1"/>
    <m/>
    <m/>
    <n v="0"/>
    <n v="1"/>
    <n v="9"/>
    <n v="1.1383869739966255"/>
    <n v="5.1735286974364767"/>
    <n v="0.45319907878126936"/>
    <n v="2800.3680753248777"/>
    <n v="5.1735286974364767"/>
    <n v="0.45319867813360032"/>
    <n v="2800.3680753248777"/>
    <m/>
    <m/>
  </r>
  <r>
    <n v="6380"/>
    <x v="2"/>
    <x v="1"/>
    <x v="7"/>
    <s v="62-304.520 (6), F.A.C."/>
    <x v="4"/>
    <x v="3"/>
    <x v="4"/>
    <x v="44"/>
    <s v="Bay swamps"/>
    <n v="6110"/>
    <x v="1"/>
    <s v="City of Melbourne                  Brevard County"/>
    <x v="11"/>
    <x v="1"/>
    <m/>
    <m/>
    <n v="0"/>
    <n v="1"/>
    <n v="4"/>
    <n v="0.16195484697714718"/>
    <n v="1.3613102803305974"/>
    <n v="0.20410661529102656"/>
    <n v="528.92032524331808"/>
    <n v="1.3613102803305974"/>
    <n v="0.20410643485191449"/>
    <n v="528.92032524331808"/>
    <m/>
    <m/>
  </r>
  <r>
    <n v="6381"/>
    <x v="2"/>
    <x v="1"/>
    <x v="7"/>
    <s v="62-304.520 (6), F.A.C."/>
    <x v="4"/>
    <x v="3"/>
    <x v="4"/>
    <x v="23"/>
    <s v="Mangrove swamp"/>
    <n v="6120"/>
    <x v="1"/>
    <s v="Brevard County"/>
    <x v="0"/>
    <x v="1"/>
    <m/>
    <m/>
    <n v="0"/>
    <n v="1"/>
    <n v="38"/>
    <n v="3.5059521157661839"/>
    <n v="17.026449522550376"/>
    <n v="2.2501013932300733"/>
    <n v="7981.0638719119843"/>
    <n v="17.026449522550376"/>
    <n v="2.2500994040427198"/>
    <n v="7981.0638719119843"/>
    <m/>
    <m/>
  </r>
  <r>
    <n v="6382"/>
    <x v="2"/>
    <x v="1"/>
    <x v="7"/>
    <s v="62-304.520 (6), F.A.C."/>
    <x v="4"/>
    <x v="3"/>
    <x v="4"/>
    <x v="23"/>
    <s v="Mangrove swamp"/>
    <n v="6120"/>
    <x v="1"/>
    <s v="City of Melbourne                  Brevard County"/>
    <x v="11"/>
    <x v="1"/>
    <m/>
    <m/>
    <n v="0"/>
    <n v="1"/>
    <n v="8"/>
    <n v="0.89612689479220387"/>
    <n v="5.7280660643557715"/>
    <n v="0.66752031944974521"/>
    <n v="2470.5438181432651"/>
    <n v="5.7280660643557715"/>
    <n v="0.66751972933279091"/>
    <n v="2470.5438181432651"/>
    <m/>
    <m/>
  </r>
  <r>
    <n v="6383"/>
    <x v="2"/>
    <x v="1"/>
    <x v="7"/>
    <s v="62-304.520 (6), F.A.C."/>
    <x v="4"/>
    <x v="3"/>
    <x v="4"/>
    <x v="79"/>
    <s v="Shrub Swamp"/>
    <n v="6153"/>
    <x v="1"/>
    <s v="Brevard County"/>
    <x v="0"/>
    <x v="1"/>
    <m/>
    <m/>
    <n v="0"/>
    <n v="1"/>
    <n v="13"/>
    <n v="2.2745415865762761"/>
    <n v="12.120840387558246"/>
    <n v="2.8312893751770689"/>
    <n v="6179.2387482358426"/>
    <n v="12.120840387558246"/>
    <n v="2.8312868721942901"/>
    <n v="6179.2387482358426"/>
    <m/>
    <m/>
  </r>
  <r>
    <n v="6384"/>
    <x v="2"/>
    <x v="1"/>
    <x v="7"/>
    <s v="62-304.520 (6), F.A.C."/>
    <x v="4"/>
    <x v="3"/>
    <x v="4"/>
    <x v="45"/>
    <s v="Mixed wetland hardwoods"/>
    <n v="6170"/>
    <x v="1"/>
    <s v="Brevard County"/>
    <x v="0"/>
    <x v="1"/>
    <m/>
    <m/>
    <n v="0"/>
    <n v="1"/>
    <n v="557"/>
    <n v="168.9074303790544"/>
    <n v="1138.0092993943583"/>
    <n v="123.5763187002282"/>
    <n v="496754.19082905195"/>
    <n v="1138.0092993943583"/>
    <n v="123.57620945339545"/>
    <n v="496754.19082905195"/>
    <m/>
    <m/>
  </r>
  <r>
    <n v="6385"/>
    <x v="2"/>
    <x v="1"/>
    <x v="7"/>
    <s v="62-304.520 (6), F.A.C."/>
    <x v="4"/>
    <x v="3"/>
    <x v="4"/>
    <x v="45"/>
    <s v="Mixed wetland hardwoods"/>
    <n v="6170"/>
    <x v="1"/>
    <s v="City of Melbourne                  Brevard County"/>
    <x v="11"/>
    <x v="1"/>
    <m/>
    <m/>
    <n v="0"/>
    <n v="1"/>
    <n v="76"/>
    <n v="20.610707982258166"/>
    <n v="112.43865189065134"/>
    <n v="13.809129476054791"/>
    <n v="58164.594036689101"/>
    <n v="112.43865189065134"/>
    <n v="13.809117268184584"/>
    <n v="58164.594036689101"/>
    <m/>
    <m/>
  </r>
  <r>
    <n v="6386"/>
    <x v="2"/>
    <x v="1"/>
    <x v="7"/>
    <s v="62-304.520 (6), F.A.C."/>
    <x v="4"/>
    <x v="3"/>
    <x v="4"/>
    <x v="45"/>
    <s v="Mixed wetland hardwoods"/>
    <n v="6170"/>
    <x v="1"/>
    <s v="City of Rockledge                         Brevard County"/>
    <x v="40"/>
    <x v="1"/>
    <m/>
    <m/>
    <n v="0"/>
    <n v="1"/>
    <n v="24"/>
    <n v="10.043614871809281"/>
    <n v="75.011147947504895"/>
    <n v="10.275605833205663"/>
    <n v="34064.482097734079"/>
    <n v="75.011147947504895"/>
    <n v="10.27559674912384"/>
    <n v="34064.482097734079"/>
    <m/>
    <m/>
  </r>
  <r>
    <n v="6387"/>
    <x v="2"/>
    <x v="1"/>
    <x v="7"/>
    <s v="62-304.520 (6), F.A.C."/>
    <x v="4"/>
    <x v="3"/>
    <x v="4"/>
    <x v="46"/>
    <s v="Cabbage palm hammock"/>
    <n v="6181"/>
    <x v="1"/>
    <s v="Brevard County"/>
    <x v="0"/>
    <x v="1"/>
    <m/>
    <m/>
    <n v="0"/>
    <n v="1"/>
    <n v="3"/>
    <n v="0.22090641245486964"/>
    <n v="1.6516781073303903"/>
    <n v="0.18207063525964151"/>
    <n v="689.42390108105519"/>
    <n v="1.6516781073303903"/>
    <n v="0.18207047430129178"/>
    <n v="689.42390108105519"/>
    <m/>
    <m/>
  </r>
  <r>
    <n v="6388"/>
    <x v="2"/>
    <x v="1"/>
    <x v="7"/>
    <s v="62-304.520 (6), F.A.C."/>
    <x v="4"/>
    <x v="3"/>
    <x v="4"/>
    <x v="49"/>
    <s v="Hydric pine flatwoods"/>
    <n v="6250"/>
    <x v="1"/>
    <s v="Brevard County"/>
    <x v="0"/>
    <x v="1"/>
    <m/>
    <m/>
    <n v="0"/>
    <n v="1"/>
    <n v="9"/>
    <n v="1.8039825974740715"/>
    <n v="10.173549626259206"/>
    <n v="1.3343448984721609"/>
    <n v="5138.4429338227601"/>
    <n v="10.173549626259206"/>
    <n v="1.3343437188533178"/>
    <n v="5138.4429338227601"/>
    <m/>
    <m/>
  </r>
  <r>
    <n v="6389"/>
    <x v="2"/>
    <x v="1"/>
    <x v="7"/>
    <s v="62-304.520 (6), F.A.C."/>
    <x v="4"/>
    <x v="3"/>
    <x v="4"/>
    <x v="49"/>
    <s v="Hydric pine flatwoods"/>
    <n v="6250"/>
    <x v="1"/>
    <s v="City of Melbourne                  Brevard County"/>
    <x v="11"/>
    <x v="1"/>
    <m/>
    <m/>
    <n v="0"/>
    <n v="1"/>
    <n v="9"/>
    <n v="2.7255724953385734"/>
    <n v="18.536347119811442"/>
    <n v="2.4811805041379453"/>
    <n v="8448.6836952714202"/>
    <n v="18.536347119811442"/>
    <n v="2.4811783106666181"/>
    <n v="8448.6836952714202"/>
    <m/>
    <m/>
  </r>
  <r>
    <n v="6390"/>
    <x v="2"/>
    <x v="1"/>
    <x v="7"/>
    <s v="62-304.520 (6), F.A.C."/>
    <x v="4"/>
    <x v="3"/>
    <x v="4"/>
    <x v="49"/>
    <s v="Hydric pine flatwoods"/>
    <n v="6250"/>
    <x v="1"/>
    <s v="City of Rockledge                         Brevard County"/>
    <x v="40"/>
    <x v="1"/>
    <m/>
    <m/>
    <n v="0"/>
    <n v="1"/>
    <n v="27"/>
    <n v="4.0198535282654193"/>
    <n v="28.545607181978088"/>
    <n v="3.4944054128876485"/>
    <n v="13932.024228468894"/>
    <n v="28.545607181978088"/>
    <n v="3.4944023236814998"/>
    <n v="13932.024228468894"/>
    <m/>
    <m/>
  </r>
  <r>
    <n v="6391"/>
    <x v="2"/>
    <x v="1"/>
    <x v="7"/>
    <s v="62-304.520 (6), F.A.C."/>
    <x v="4"/>
    <x v="3"/>
    <x v="4"/>
    <x v="50"/>
    <s v="Wetland Forested Mixed"/>
    <n v="6300"/>
    <x v="1"/>
    <s v="Brevard County"/>
    <x v="0"/>
    <x v="1"/>
    <m/>
    <m/>
    <n v="0"/>
    <n v="1"/>
    <n v="199"/>
    <n v="37.078296956520482"/>
    <n v="235.76307443705568"/>
    <n v="28.537822770371232"/>
    <n v="110633.31668026953"/>
    <n v="235.76307443705568"/>
    <n v="28.53779754169646"/>
    <n v="110633.31668026953"/>
    <m/>
    <m/>
  </r>
  <r>
    <n v="6392"/>
    <x v="2"/>
    <x v="1"/>
    <x v="7"/>
    <s v="62-304.520 (6), F.A.C."/>
    <x v="4"/>
    <x v="3"/>
    <x v="4"/>
    <x v="50"/>
    <s v="Wetland Forested Mixed"/>
    <n v="6300"/>
    <x v="1"/>
    <s v="City of Melbourne                  Brevard County"/>
    <x v="11"/>
    <x v="1"/>
    <m/>
    <m/>
    <n v="0"/>
    <n v="1"/>
    <n v="22"/>
    <n v="4.6566521783684625"/>
    <n v="31.08793837926822"/>
    <n v="3.5450736814190407"/>
    <n v="13135.800336846127"/>
    <n v="31.08793837926822"/>
    <n v="3.5450705474199369"/>
    <n v="13135.800336846127"/>
    <m/>
    <m/>
  </r>
  <r>
    <n v="6393"/>
    <x v="2"/>
    <x v="1"/>
    <x v="7"/>
    <s v="62-304.520 (6), F.A.C."/>
    <x v="4"/>
    <x v="3"/>
    <x v="4"/>
    <x v="50"/>
    <s v="Wetland Forested Mixed"/>
    <n v="6300"/>
    <x v="1"/>
    <s v="City of Rockledge                         Brevard County"/>
    <x v="40"/>
    <x v="1"/>
    <m/>
    <m/>
    <n v="0"/>
    <n v="1"/>
    <n v="119"/>
    <n v="39.209654819984578"/>
    <n v="266.65962677688407"/>
    <n v="29.79604417888978"/>
    <n v="119207.70260135089"/>
    <n v="266.65962677688407"/>
    <n v="29.796017837892656"/>
    <n v="119207.70260135089"/>
    <m/>
    <m/>
  </r>
  <r>
    <n v="6394"/>
    <x v="2"/>
    <x v="1"/>
    <x v="7"/>
    <s v="62-304.520 (6), F.A.C."/>
    <x v="4"/>
    <x v="3"/>
    <x v="4"/>
    <x v="51"/>
    <s v="Freshwater marshes"/>
    <n v="6410"/>
    <x v="1"/>
    <s v="Brevard County"/>
    <x v="0"/>
    <x v="1"/>
    <m/>
    <m/>
    <n v="0"/>
    <n v="1"/>
    <n v="1113"/>
    <n v="358.36332746075334"/>
    <n v="2154.7505133659179"/>
    <n v="245.78635459091075"/>
    <n v="1009976.5876079175"/>
    <n v="2154.7505133659179"/>
    <n v="245.78613730509875"/>
    <n v="1009976.5876079175"/>
    <m/>
    <m/>
  </r>
  <r>
    <n v="6395"/>
    <x v="2"/>
    <x v="1"/>
    <x v="7"/>
    <s v="62-304.520 (6), F.A.C."/>
    <x v="4"/>
    <x v="3"/>
    <x v="4"/>
    <x v="51"/>
    <s v="Freshwater marshes"/>
    <n v="6410"/>
    <x v="1"/>
    <s v="City of Melbourne                  Brevard County"/>
    <x v="11"/>
    <x v="1"/>
    <m/>
    <m/>
    <n v="0"/>
    <n v="1"/>
    <n v="161"/>
    <n v="29.60472860127285"/>
    <n v="166.49036009100743"/>
    <n v="20.178706442075747"/>
    <n v="82612.103172848438"/>
    <n v="166.49036009100743"/>
    <n v="20.178688603222859"/>
    <n v="82612.103172848438"/>
    <m/>
    <m/>
  </r>
  <r>
    <n v="6396"/>
    <x v="2"/>
    <x v="1"/>
    <x v="7"/>
    <s v="62-304.520 (6), F.A.C."/>
    <x v="4"/>
    <x v="3"/>
    <x v="4"/>
    <x v="51"/>
    <s v="Freshwater marshes"/>
    <n v="6410"/>
    <x v="1"/>
    <s v="City of Rockledge                         Brevard County"/>
    <x v="40"/>
    <x v="1"/>
    <m/>
    <m/>
    <n v="0"/>
    <n v="1"/>
    <n v="36"/>
    <n v="8.1060862227673596"/>
    <n v="63.040408382693322"/>
    <n v="7.2878711896117174"/>
    <n v="27655.991377511491"/>
    <n v="63.040408382693322"/>
    <n v="7.2878647468170659"/>
    <n v="27655.991377511491"/>
    <m/>
    <m/>
  </r>
  <r>
    <n v="6397"/>
    <x v="2"/>
    <x v="1"/>
    <x v="7"/>
    <s v="62-304.520 (6), F.A.C."/>
    <x v="4"/>
    <x v="3"/>
    <x v="4"/>
    <x v="51"/>
    <s v="Freshwater marshes"/>
    <n v="6410"/>
    <x v="1"/>
    <s v="Town of Palm Shores                        Brevard County"/>
    <x v="41"/>
    <x v="1"/>
    <m/>
    <m/>
    <n v="0"/>
    <n v="1"/>
    <n v="11"/>
    <n v="0.99658404757947516"/>
    <n v="6.6960357884155481"/>
    <n v="0.70508559705239338"/>
    <n v="2911.0738517278101"/>
    <n v="6.6960357884155481"/>
    <n v="0.7050849737261029"/>
    <n v="2911.0738517278101"/>
    <m/>
    <m/>
  </r>
  <r>
    <n v="6398"/>
    <x v="2"/>
    <x v="1"/>
    <x v="7"/>
    <s v="62-304.520 (6), F.A.C."/>
    <x v="4"/>
    <x v="3"/>
    <x v="4"/>
    <x v="52"/>
    <s v="Saltwater marshes"/>
    <n v="6420"/>
    <x v="1"/>
    <s v="Brevard County"/>
    <x v="0"/>
    <x v="1"/>
    <m/>
    <m/>
    <n v="0"/>
    <n v="1"/>
    <n v="1"/>
    <n v="2.85924201066885E-6"/>
    <n v="1.8270409763654881E-5"/>
    <n v="2.5611458546050471E-6"/>
    <n v="9.0337246070318657E-3"/>
    <n v="1.8270409763654881E-5"/>
    <n v="2.5611435904408898E-6"/>
    <n v="9.0337246070318657E-3"/>
    <m/>
    <m/>
  </r>
  <r>
    <n v="6399"/>
    <x v="2"/>
    <x v="1"/>
    <x v="7"/>
    <s v="62-304.520 (6), F.A.C."/>
    <x v="4"/>
    <x v="3"/>
    <x v="4"/>
    <x v="53"/>
    <s v="Wet prairies"/>
    <n v="6430"/>
    <x v="1"/>
    <s v="Brevard County"/>
    <x v="0"/>
    <x v="1"/>
    <m/>
    <m/>
    <n v="0"/>
    <n v="1"/>
    <n v="222"/>
    <n v="70.425200426151619"/>
    <n v="259.02223436410696"/>
    <n v="23.409465985908369"/>
    <n v="167243.75827937279"/>
    <n v="259.02223436410696"/>
    <n v="23.409445290923742"/>
    <n v="167243.75827937279"/>
    <m/>
    <m/>
  </r>
  <r>
    <n v="6400"/>
    <x v="2"/>
    <x v="1"/>
    <x v="7"/>
    <s v="62-304.520 (6), F.A.C."/>
    <x v="4"/>
    <x v="3"/>
    <x v="4"/>
    <x v="53"/>
    <s v="Wet prairies"/>
    <n v="6430"/>
    <x v="1"/>
    <s v="City of Cocoa        Brevard County"/>
    <x v="39"/>
    <x v="1"/>
    <m/>
    <m/>
    <n v="0"/>
    <n v="1"/>
    <n v="4"/>
    <n v="0.23108000338132634"/>
    <n v="1.9410773209318175"/>
    <n v="0.2521368912255102"/>
    <n v="840.42986071908945"/>
    <n v="1.9410773209318175"/>
    <n v="0.25213666832554771"/>
    <n v="840.42986071908945"/>
    <m/>
    <m/>
  </r>
  <r>
    <n v="6401"/>
    <x v="2"/>
    <x v="1"/>
    <x v="7"/>
    <s v="62-304.520 (6), F.A.C."/>
    <x v="4"/>
    <x v="3"/>
    <x v="4"/>
    <x v="53"/>
    <s v="Wet prairies"/>
    <n v="6430"/>
    <x v="1"/>
    <s v="City of Melbourne                  Brevard County"/>
    <x v="11"/>
    <x v="1"/>
    <m/>
    <m/>
    <n v="0"/>
    <n v="1"/>
    <n v="53"/>
    <n v="8.7666967676707657"/>
    <n v="42.512833175443731"/>
    <n v="4.9387815960836479"/>
    <n v="24319.811847584977"/>
    <n v="42.512833175443731"/>
    <n v="4.9387772299862203"/>
    <n v="24319.811847584977"/>
    <m/>
    <m/>
  </r>
  <r>
    <n v="6402"/>
    <x v="2"/>
    <x v="1"/>
    <x v="7"/>
    <s v="62-304.520 (6), F.A.C."/>
    <x v="4"/>
    <x v="3"/>
    <x v="4"/>
    <x v="53"/>
    <s v="Wet prairies"/>
    <n v="6430"/>
    <x v="1"/>
    <s v="City of Rockledge                         Brevard County"/>
    <x v="40"/>
    <x v="1"/>
    <m/>
    <m/>
    <n v="0"/>
    <n v="1"/>
    <n v="123"/>
    <n v="24.837886389144593"/>
    <n v="151.65930452217162"/>
    <n v="17.777521204798127"/>
    <n v="80756.904739454636"/>
    <n v="151.65930452217162"/>
    <n v="17.77750548869729"/>
    <n v="80756.904739454636"/>
    <m/>
    <m/>
  </r>
  <r>
    <n v="6403"/>
    <x v="2"/>
    <x v="1"/>
    <x v="7"/>
    <s v="62-304.520 (6), F.A.C."/>
    <x v="4"/>
    <x v="3"/>
    <x v="4"/>
    <x v="53"/>
    <s v="Wet prairies"/>
    <n v="6430"/>
    <x v="1"/>
    <s v="Town of Palm Shores                        Brevard County"/>
    <x v="41"/>
    <x v="1"/>
    <m/>
    <m/>
    <n v="0"/>
    <n v="1"/>
    <n v="15"/>
    <n v="1.4766356416632058"/>
    <n v="8.4798528616929705"/>
    <n v="0.99938676526699288"/>
    <n v="4161.7564844911958"/>
    <n v="8.4798528616929705"/>
    <n v="0.99938588176568866"/>
    <n v="4161.7564844911958"/>
    <m/>
    <m/>
  </r>
  <r>
    <n v="6404"/>
    <x v="2"/>
    <x v="1"/>
    <x v="7"/>
    <s v="62-304.520 (6), F.A.C."/>
    <x v="4"/>
    <x v="3"/>
    <x v="4"/>
    <x v="54"/>
    <s v="Emergent aquatic vegetation"/>
    <n v="6440"/>
    <x v="1"/>
    <s v="Brevard County"/>
    <x v="0"/>
    <x v="1"/>
    <m/>
    <m/>
    <n v="0"/>
    <n v="1"/>
    <n v="22"/>
    <n v="2.5825470321444071"/>
    <n v="8.126235890856746"/>
    <n v="1.0656466143635133"/>
    <n v="6085.5036124032322"/>
    <n v="8.126235890856746"/>
    <n v="1.0656456722856236"/>
    <n v="6085.5036124032322"/>
    <m/>
    <m/>
  </r>
  <r>
    <n v="6405"/>
    <x v="2"/>
    <x v="1"/>
    <x v="7"/>
    <s v="62-304.520 (6), F.A.C."/>
    <x v="4"/>
    <x v="3"/>
    <x v="4"/>
    <x v="54"/>
    <s v="Emergent aquatic vegetation"/>
    <n v="6440"/>
    <x v="1"/>
    <s v="City of Melbourne                  Brevard County"/>
    <x v="11"/>
    <x v="1"/>
    <m/>
    <m/>
    <n v="0"/>
    <n v="1"/>
    <n v="25"/>
    <n v="1.8210755095523214"/>
    <n v="5.3733318446140697"/>
    <n v="0.72611368801978193"/>
    <n v="4395.0247332402269"/>
    <n v="5.3733318446140697"/>
    <n v="0.72611304610374661"/>
    <n v="4395.0247332402269"/>
    <m/>
    <m/>
  </r>
  <r>
    <n v="6406"/>
    <x v="2"/>
    <x v="1"/>
    <x v="7"/>
    <s v="62-304.520 (6), F.A.C."/>
    <x v="4"/>
    <x v="3"/>
    <x v="4"/>
    <x v="55"/>
    <s v="Mixed scrub-shrub wetland"/>
    <n v="6460"/>
    <x v="1"/>
    <s v="Brevard County"/>
    <x v="0"/>
    <x v="1"/>
    <m/>
    <m/>
    <n v="0"/>
    <n v="1"/>
    <n v="1332"/>
    <n v="294.01567964937817"/>
    <n v="1783.8314599587318"/>
    <n v="207.3566966793627"/>
    <n v="849719.10713624477"/>
    <n v="1783.8314599587318"/>
    <n v="207.35651336703756"/>
    <n v="849719.10713624477"/>
    <m/>
    <m/>
  </r>
  <r>
    <n v="6407"/>
    <x v="2"/>
    <x v="1"/>
    <x v="7"/>
    <s v="62-304.520 (6), F.A.C."/>
    <x v="4"/>
    <x v="3"/>
    <x v="4"/>
    <x v="55"/>
    <s v="Mixed scrub-shrub wetland"/>
    <n v="6460"/>
    <x v="1"/>
    <s v="City of Melbourne                  Brevard County"/>
    <x v="11"/>
    <x v="1"/>
    <m/>
    <m/>
    <n v="0"/>
    <n v="1"/>
    <n v="219"/>
    <n v="41.899024281987558"/>
    <n v="249.03324991865884"/>
    <n v="28.891049526200053"/>
    <n v="116637.12882758208"/>
    <n v="249.03324991865884"/>
    <n v="28.891023985257494"/>
    <n v="116637.12882758208"/>
    <m/>
    <m/>
  </r>
  <r>
    <n v="6408"/>
    <x v="2"/>
    <x v="1"/>
    <x v="7"/>
    <s v="62-304.520 (6), F.A.C."/>
    <x v="4"/>
    <x v="3"/>
    <x v="4"/>
    <x v="55"/>
    <s v="Mixed scrub-shrub wetland"/>
    <n v="6460"/>
    <x v="1"/>
    <s v="City of Rockledge                         Brevard County"/>
    <x v="40"/>
    <x v="1"/>
    <m/>
    <m/>
    <n v="0"/>
    <n v="1"/>
    <n v="282"/>
    <n v="99.263981476602225"/>
    <n v="725.12946592501066"/>
    <n v="76.392448058691187"/>
    <n v="311957.69170842244"/>
    <n v="725.12946592501066"/>
    <n v="76.392380524449322"/>
    <n v="311957.69170842244"/>
    <m/>
    <m/>
  </r>
  <r>
    <n v="6409"/>
    <x v="2"/>
    <x v="1"/>
    <x v="7"/>
    <s v="62-304.520 (6), F.A.C."/>
    <x v="4"/>
    <x v="3"/>
    <x v="4"/>
    <x v="55"/>
    <s v="Mixed scrub-shrub wetland"/>
    <n v="6460"/>
    <x v="1"/>
    <s v="Town of Palm Shores                        Brevard County"/>
    <x v="41"/>
    <x v="1"/>
    <m/>
    <m/>
    <n v="0"/>
    <n v="1"/>
    <n v="45"/>
    <n v="10.017449488942169"/>
    <n v="66.137801115106782"/>
    <n v="7.200150845509687"/>
    <n v="29168.366456668649"/>
    <n v="66.137801115106782"/>
    <n v="7.200144480263627"/>
    <n v="29168.366456668649"/>
    <m/>
    <m/>
  </r>
  <r>
    <n v="6410"/>
    <x v="2"/>
    <x v="1"/>
    <x v="7"/>
    <s v="62-304.520 (6), F.A.C."/>
    <x v="4"/>
    <x v="3"/>
    <x v="4"/>
    <x v="102"/>
    <s v="Tidal creek"/>
    <n v="6510"/>
    <x v="1"/>
    <s v="City of Melbourne                  Brevard County"/>
    <x v="11"/>
    <x v="1"/>
    <m/>
    <m/>
    <n v="0"/>
    <n v="1"/>
    <n v="6"/>
    <n v="0.72798334313360546"/>
    <n v="4.4790493569941408"/>
    <n v="0.52820092463070356"/>
    <n v="2150.5161699797363"/>
    <n v="4.4790493569941408"/>
    <n v="0.52820045767814461"/>
    <n v="2150.5161699797363"/>
    <m/>
    <m/>
  </r>
  <r>
    <n v="6411"/>
    <x v="2"/>
    <x v="1"/>
    <x v="7"/>
    <s v="62-304.520 (6), F.A.C."/>
    <x v="4"/>
    <x v="3"/>
    <x v="19"/>
    <x v="5"/>
    <s v="Residential, Low Density-Less than two dwelling units/acre"/>
    <n v="1100"/>
    <x v="0"/>
    <s v="Town of Indialantic              Brevard County"/>
    <x v="17"/>
    <x v="1"/>
    <m/>
    <m/>
    <n v="0"/>
    <n v="1"/>
    <n v="15"/>
    <n v="0.50990838536043703"/>
    <n v="4.5633960782773739"/>
    <n v="0.67236051206141201"/>
    <n v="1879.5196143992798"/>
    <n v="4.5633960782773739"/>
    <n v="0.67235991766551761"/>
    <n v="1879.5196143992798"/>
    <n v="4.5633960782773739"/>
    <n v="0.67235991766551761"/>
  </r>
  <r>
    <n v="6412"/>
    <x v="2"/>
    <x v="1"/>
    <x v="7"/>
    <s v="62-304.520 (6), F.A.C."/>
    <x v="4"/>
    <x v="3"/>
    <x v="19"/>
    <x v="8"/>
    <s v="Residential, Medium Density-Two-five dwellingunits per acre"/>
    <n v="1200"/>
    <x v="0"/>
    <s v="Town of Indialantic              Brevard County"/>
    <x v="17"/>
    <x v="1"/>
    <m/>
    <m/>
    <n v="0"/>
    <n v="1"/>
    <n v="256"/>
    <n v="38.857922662925532"/>
    <n v="374.11866396881521"/>
    <n v="55.958291919893981"/>
    <n v="149141.99516873813"/>
    <n v="374.11866396881521"/>
    <n v="55.958242450333607"/>
    <n v="149141.99516873813"/>
    <n v="374.11866396881521"/>
    <n v="55.958242450333607"/>
  </r>
  <r>
    <n v="6413"/>
    <x v="2"/>
    <x v="1"/>
    <x v="7"/>
    <s v="62-304.520 (6), F.A.C."/>
    <x v="4"/>
    <x v="3"/>
    <x v="19"/>
    <x v="9"/>
    <s v="Fixed Single Family Units"/>
    <n v="1210"/>
    <x v="0"/>
    <s v="Town of Indialantic              Brevard County"/>
    <x v="17"/>
    <x v="1"/>
    <m/>
    <m/>
    <n v="0"/>
    <n v="1"/>
    <n v="863"/>
    <n v="77.121523562246097"/>
    <n v="734.88451574718806"/>
    <n v="108.54944437134553"/>
    <n v="295172.54241474322"/>
    <n v="734.88451574718806"/>
    <n v="108.54934840892251"/>
    <n v="295172.54241474322"/>
    <n v="734.88451574718806"/>
    <n v="108.54934840892251"/>
  </r>
  <r>
    <n v="6414"/>
    <x v="2"/>
    <x v="1"/>
    <x v="7"/>
    <s v="62-304.520 (6), F.A.C."/>
    <x v="4"/>
    <x v="3"/>
    <x v="19"/>
    <x v="62"/>
    <s v="Residential, High Density"/>
    <n v="1300"/>
    <x v="0"/>
    <s v="Town of Indialantic              Brevard County"/>
    <x v="17"/>
    <x v="1"/>
    <m/>
    <m/>
    <n v="0"/>
    <n v="1"/>
    <n v="41"/>
    <n v="9.037550743876027"/>
    <n v="98.755848214654932"/>
    <n v="17.703383095864432"/>
    <n v="35168.033401316141"/>
    <n v="98.755848214654932"/>
    <n v="17.703367445304881"/>
    <n v="35168.033401316141"/>
    <n v="98.755848214654932"/>
    <n v="17.703367445304881"/>
  </r>
  <r>
    <n v="6415"/>
    <x v="2"/>
    <x v="1"/>
    <x v="7"/>
    <s v="62-304.520 (6), F.A.C."/>
    <x v="4"/>
    <x v="3"/>
    <x v="19"/>
    <x v="10"/>
    <s v="Residential, High density; Multiple Dwelling Units, Low Rise &lt;Two stories or less&gt;"/>
    <n v="1330"/>
    <x v="0"/>
    <s v="Town of Indialantic              Brevard County"/>
    <x v="17"/>
    <x v="1"/>
    <m/>
    <m/>
    <n v="0"/>
    <n v="1"/>
    <n v="157"/>
    <n v="10.727271677459864"/>
    <n v="112.85830165468104"/>
    <n v="19.628634614813336"/>
    <n v="41352.3522688261"/>
    <n v="112.85830165468104"/>
    <n v="19.628617262247843"/>
    <n v="41352.3522688261"/>
    <n v="112.85830165468104"/>
    <n v="19.628617262247843"/>
  </r>
  <r>
    <n v="6416"/>
    <x v="2"/>
    <x v="1"/>
    <x v="7"/>
    <s v="62-304.520 (6), F.A.C."/>
    <x v="4"/>
    <x v="3"/>
    <x v="19"/>
    <x v="11"/>
    <s v="Commercial and Services"/>
    <n v="1400"/>
    <x v="0"/>
    <s v="Town of Indialantic              Brevard County"/>
    <x v="17"/>
    <x v="1"/>
    <m/>
    <m/>
    <n v="0"/>
    <n v="1"/>
    <n v="48"/>
    <n v="5.0339352040889285"/>
    <n v="54.922331847204575"/>
    <n v="7.7061109498433691"/>
    <n v="19721.037076455068"/>
    <n v="54.922331847204575"/>
    <n v="7.7061041373066015"/>
    <n v="19721.037076455068"/>
    <n v="54.922331847204575"/>
    <n v="7.7061041373066015"/>
  </r>
  <r>
    <n v="6417"/>
    <x v="2"/>
    <x v="1"/>
    <x v="7"/>
    <s v="62-304.520 (6), F.A.C."/>
    <x v="4"/>
    <x v="3"/>
    <x v="19"/>
    <x v="64"/>
    <s v="Retail Sales and Services"/>
    <n v="1410"/>
    <x v="0"/>
    <s v="Town of Indialantic              Brevard County"/>
    <x v="17"/>
    <x v="1"/>
    <m/>
    <m/>
    <n v="0"/>
    <n v="1"/>
    <n v="90"/>
    <n v="8.6019701954311962"/>
    <n v="93.645202119079798"/>
    <n v="12.791442245516487"/>
    <n v="33739.809763053185"/>
    <n v="93.645202119079798"/>
    <n v="12.791430937325991"/>
    <n v="33739.809763053185"/>
    <n v="93.645202119079798"/>
    <n v="12.791430937325991"/>
  </r>
  <r>
    <n v="6418"/>
    <x v="2"/>
    <x v="1"/>
    <x v="7"/>
    <s v="62-304.520 (6), F.A.C."/>
    <x v="4"/>
    <x v="3"/>
    <x v="19"/>
    <x v="66"/>
    <s v="Professional Services"/>
    <n v="1430"/>
    <x v="0"/>
    <s v="Town of Indialantic              Brevard County"/>
    <x v="17"/>
    <x v="1"/>
    <m/>
    <m/>
    <n v="0"/>
    <n v="1"/>
    <n v="68"/>
    <n v="6.0557366747170542"/>
    <n v="66.261254967912365"/>
    <n v="9.2248746931066243"/>
    <n v="23695.237686568551"/>
    <n v="66.261254967912365"/>
    <n v="9.2248665379167427"/>
    <n v="23695.237686568551"/>
    <n v="66.261254967912365"/>
    <n v="9.2248665379167427"/>
  </r>
  <r>
    <n v="6419"/>
    <x v="2"/>
    <x v="1"/>
    <x v="7"/>
    <s v="62-304.520 (6), F.A.C."/>
    <x v="4"/>
    <x v="3"/>
    <x v="19"/>
    <x v="69"/>
    <s v="Institutional (Educational,religious,health and military facilities)"/>
    <n v="1700"/>
    <x v="0"/>
    <s v="Town of Indialantic              Brevard County"/>
    <x v="17"/>
    <x v="1"/>
    <m/>
    <m/>
    <n v="0"/>
    <n v="1"/>
    <n v="12"/>
    <n v="0.52872014752089003"/>
    <n v="4.3861439201994203"/>
    <n v="0.60591178517312838"/>
    <n v="1971.4714280799631"/>
    <n v="4.3861439201994203"/>
    <n v="0.60591124952079534"/>
    <n v="1971.4714280799631"/>
    <n v="4.3861439201994203"/>
    <n v="0.60591124952079534"/>
  </r>
  <r>
    <n v="6420"/>
    <x v="2"/>
    <x v="1"/>
    <x v="7"/>
    <s v="62-304.520 (6), F.A.C."/>
    <x v="4"/>
    <x v="3"/>
    <x v="19"/>
    <x v="71"/>
    <s v="Religious"/>
    <n v="1720"/>
    <x v="0"/>
    <s v="Town of Indialantic              Brevard County"/>
    <x v="17"/>
    <x v="1"/>
    <m/>
    <m/>
    <n v="0"/>
    <n v="1"/>
    <n v="13"/>
    <n v="3.2373578000277634"/>
    <n v="26.259100765399253"/>
    <n v="3.5895782500907338"/>
    <n v="12356.83681732715"/>
    <n v="26.259100765399253"/>
    <n v="3.589575076747654"/>
    <n v="12356.83681732715"/>
    <n v="26.259100765399253"/>
    <n v="3.589575076747654"/>
  </r>
  <r>
    <n v="6421"/>
    <x v="2"/>
    <x v="1"/>
    <x v="7"/>
    <s v="62-304.520 (6), F.A.C."/>
    <x v="4"/>
    <x v="3"/>
    <x v="19"/>
    <x v="14"/>
    <s v="Governmental"/>
    <n v="1750"/>
    <x v="0"/>
    <s v="Town of Indialantic              Brevard County"/>
    <x v="17"/>
    <x v="1"/>
    <m/>
    <m/>
    <n v="0"/>
    <n v="1"/>
    <n v="13"/>
    <n v="1.3614569879158247"/>
    <n v="13.088572059139883"/>
    <n v="1.8014570471285074"/>
    <n v="5278.465910959676"/>
    <n v="13.088572059139883"/>
    <n v="1.8014554545622399"/>
    <n v="5278.465910959676"/>
    <n v="13.088572059139883"/>
    <n v="1.8014554545622399"/>
  </r>
  <r>
    <n v="6422"/>
    <x v="2"/>
    <x v="1"/>
    <x v="7"/>
    <s v="62-304.520 (6), F.A.C."/>
    <x v="4"/>
    <x v="3"/>
    <x v="19"/>
    <x v="16"/>
    <s v="Parks and Zoos"/>
    <n v="1850"/>
    <x v="0"/>
    <s v="Town of Indialantic              Brevard County"/>
    <x v="17"/>
    <x v="1"/>
    <m/>
    <m/>
    <n v="0"/>
    <n v="1"/>
    <n v="10"/>
    <n v="1.6614234704023421"/>
    <n v="10.463647900645968"/>
    <n v="1.404767997628418"/>
    <n v="4905.054161476859"/>
    <n v="10.463647900645968"/>
    <n v="1.4047667557524961"/>
    <n v="4905.054161476859"/>
    <n v="10.463647900645968"/>
    <n v="1.4047667557524961"/>
  </r>
  <r>
    <n v="6423"/>
    <x v="2"/>
    <x v="1"/>
    <x v="7"/>
    <s v="62-304.520 (6), F.A.C."/>
    <x v="4"/>
    <x v="3"/>
    <x v="19"/>
    <x v="20"/>
    <s v="Roads and Highways"/>
    <n v="8140"/>
    <x v="0"/>
    <s v="Town of Indialantic              Brevard County"/>
    <x v="17"/>
    <x v="1"/>
    <m/>
    <m/>
    <n v="0"/>
    <n v="1"/>
    <n v="16"/>
    <n v="0.22294875561002797"/>
    <n v="2.1985977521895541"/>
    <n v="0.29844076584230533"/>
    <n v="857.57732017561113"/>
    <n v="2.1985977521895541"/>
    <n v="0.29844050200770744"/>
    <n v="857.57732017561113"/>
    <n v="2.1985977521895541"/>
    <n v="0.29844050200770744"/>
  </r>
  <r>
    <n v="6424"/>
    <x v="2"/>
    <x v="1"/>
    <x v="7"/>
    <s v="62-304.520 (6), F.A.C."/>
    <x v="4"/>
    <x v="3"/>
    <x v="19"/>
    <x v="59"/>
    <s v="Electrical power facilities"/>
    <n v="8310"/>
    <x v="0"/>
    <s v="Town of Indialantic              Brevard County"/>
    <x v="17"/>
    <x v="1"/>
    <m/>
    <m/>
    <n v="0"/>
    <n v="1"/>
    <n v="12"/>
    <n v="3.2327935827406442"/>
    <n v="26.371680745154986"/>
    <n v="3.8675866887691499"/>
    <n v="12124.160723504974"/>
    <n v="26.371680745154986"/>
    <n v="3.8675832696545496"/>
    <n v="12124.160723504974"/>
    <n v="26.371680745154986"/>
    <n v="3.8675832696545496"/>
  </r>
  <r>
    <n v="6425"/>
    <x v="2"/>
    <x v="1"/>
    <x v="7"/>
    <s v="62-304.520 (6), F.A.C."/>
    <x v="4"/>
    <x v="3"/>
    <x v="43"/>
    <x v="5"/>
    <s v="Residential, Low Density-Less than two dwelling units/acre"/>
    <n v="1100"/>
    <x v="0"/>
    <s v="Town of Palm Shores                        Brevard County"/>
    <x v="41"/>
    <x v="1"/>
    <m/>
    <m/>
    <n v="0"/>
    <n v="1"/>
    <n v="37"/>
    <n v="2.1237897734203921"/>
    <n v="17.103832888276877"/>
    <n v="2.4819233650824053"/>
    <n v="7459.22996207094"/>
    <n v="17.103832888276877"/>
    <n v="2.4819211709543598"/>
    <n v="7459.22996207094"/>
    <n v="17.103832888276877"/>
    <n v="2.4819211709543598"/>
  </r>
  <r>
    <n v="6426"/>
    <x v="2"/>
    <x v="1"/>
    <x v="7"/>
    <s v="62-304.520 (6), F.A.C."/>
    <x v="4"/>
    <x v="3"/>
    <x v="43"/>
    <x v="8"/>
    <s v="Residential, Medium Density-Two-five dwellingunits per acre"/>
    <n v="1200"/>
    <x v="0"/>
    <s v="Town of Palm Shores                        Brevard County"/>
    <x v="41"/>
    <x v="1"/>
    <m/>
    <m/>
    <n v="0"/>
    <n v="1"/>
    <n v="214"/>
    <n v="22.14562365574135"/>
    <n v="163.81079323310931"/>
    <n v="23.167593806800653"/>
    <n v="80901.040021149471"/>
    <n v="163.81079323310931"/>
    <n v="23.167573325641531"/>
    <n v="80901.040021149471"/>
    <n v="163.81079323310931"/>
    <n v="23.167573325641531"/>
  </r>
  <r>
    <n v="6427"/>
    <x v="2"/>
    <x v="1"/>
    <x v="7"/>
    <s v="62-304.520 (6), F.A.C."/>
    <x v="4"/>
    <x v="3"/>
    <x v="43"/>
    <x v="9"/>
    <s v="Fixed Single Family Units"/>
    <n v="1210"/>
    <x v="0"/>
    <s v="Town of Palm Shores                        Brevard County"/>
    <x v="41"/>
    <x v="1"/>
    <m/>
    <m/>
    <n v="0"/>
    <n v="1"/>
    <n v="942"/>
    <n v="83.884442219415703"/>
    <n v="629.91305961676017"/>
    <n v="90.116741555815196"/>
    <n v="306608.41332120844"/>
    <n v="629.91305961676017"/>
    <n v="90.116661888701813"/>
    <n v="306608.41332120844"/>
    <n v="629.91305961676017"/>
    <n v="90.116661888701813"/>
  </r>
  <r>
    <n v="6428"/>
    <x v="2"/>
    <x v="1"/>
    <x v="7"/>
    <s v="62-304.520 (6), F.A.C."/>
    <x v="4"/>
    <x v="3"/>
    <x v="43"/>
    <x v="62"/>
    <s v="Residential, High Density"/>
    <n v="1300"/>
    <x v="0"/>
    <s v="Town of Palm Shores                        Brevard County"/>
    <x v="41"/>
    <x v="1"/>
    <m/>
    <m/>
    <n v="0"/>
    <n v="1"/>
    <n v="51"/>
    <n v="4.6592954090302845"/>
    <n v="43.798615155970005"/>
    <n v="7.7470378877903219"/>
    <n v="16456.671225247279"/>
    <n v="43.798615155970005"/>
    <n v="7.7470310390723736"/>
    <n v="16456.671225247279"/>
    <n v="43.798615155970005"/>
    <n v="7.7470310390723736"/>
  </r>
  <r>
    <n v="6429"/>
    <x v="2"/>
    <x v="1"/>
    <x v="7"/>
    <s v="62-304.520 (6), F.A.C."/>
    <x v="4"/>
    <x v="3"/>
    <x v="43"/>
    <x v="63"/>
    <s v="Mobile Home Units"/>
    <n v="1320"/>
    <x v="0"/>
    <s v="Town of Palm Shores                        Brevard County"/>
    <x v="41"/>
    <x v="1"/>
    <m/>
    <m/>
    <n v="0"/>
    <n v="1"/>
    <n v="63"/>
    <n v="15.417135169594495"/>
    <n v="165.44000236223653"/>
    <n v="30.809924556168802"/>
    <n v="59234.056693741688"/>
    <n v="165.44000236223653"/>
    <n v="30.80989731885737"/>
    <n v="59234.056693741688"/>
    <n v="165.44000236223653"/>
    <n v="30.80989731885737"/>
  </r>
  <r>
    <n v="6430"/>
    <x v="2"/>
    <x v="1"/>
    <x v="7"/>
    <s v="62-304.520 (6), F.A.C."/>
    <x v="4"/>
    <x v="3"/>
    <x v="43"/>
    <x v="10"/>
    <s v="Residential, High density; Multiple Dwelling Units, Low Rise &lt;Two stories or less&gt;"/>
    <n v="1330"/>
    <x v="0"/>
    <s v="Town of Palm Shores                        Brevard County"/>
    <x v="41"/>
    <x v="1"/>
    <m/>
    <m/>
    <n v="0"/>
    <n v="1"/>
    <n v="8"/>
    <n v="1.1783561447757529"/>
    <n v="11.823104892339357"/>
    <n v="2.1929345350855125"/>
    <n v="4274.2580530336199"/>
    <n v="11.823104892339357"/>
    <n v="2.1929325964361452"/>
    <n v="4274.2580530336199"/>
    <n v="11.823104892339357"/>
    <n v="2.1929325964361452"/>
  </r>
  <r>
    <n v="6431"/>
    <x v="2"/>
    <x v="1"/>
    <x v="7"/>
    <s v="62-304.520 (6), F.A.C."/>
    <x v="4"/>
    <x v="3"/>
    <x v="43"/>
    <x v="11"/>
    <s v="Commercial and Services"/>
    <n v="1400"/>
    <x v="0"/>
    <s v="Town of Palm Shores                        Brevard County"/>
    <x v="41"/>
    <x v="1"/>
    <m/>
    <m/>
    <n v="0"/>
    <n v="1"/>
    <n v="146"/>
    <n v="11.844922077293964"/>
    <n v="113.25335731092714"/>
    <n v="15.379252969773198"/>
    <n v="44564.501129810596"/>
    <n v="113.25335731092714"/>
    <n v="15.379239373845639"/>
    <n v="44564.501129810596"/>
    <n v="113.25335731092714"/>
    <n v="15.379239373845639"/>
  </r>
  <r>
    <n v="6432"/>
    <x v="2"/>
    <x v="1"/>
    <x v="7"/>
    <s v="62-304.520 (6), F.A.C."/>
    <x v="4"/>
    <x v="3"/>
    <x v="43"/>
    <x v="64"/>
    <s v="Retail Sales and Services"/>
    <n v="1410"/>
    <x v="0"/>
    <s v="Town of Palm Shores                        Brevard County"/>
    <x v="41"/>
    <x v="1"/>
    <m/>
    <m/>
    <n v="0"/>
    <n v="1"/>
    <n v="101"/>
    <n v="20.258234556153162"/>
    <n v="203.31665742857922"/>
    <n v="27.095755056377548"/>
    <n v="76543.998256675754"/>
    <n v="203.31665742857922"/>
    <n v="27.095731102553248"/>
    <n v="76543.998256675754"/>
    <n v="203.31665742857922"/>
    <n v="27.095731102553248"/>
  </r>
  <r>
    <n v="6433"/>
    <x v="2"/>
    <x v="1"/>
    <x v="7"/>
    <s v="62-304.520 (6), F.A.C."/>
    <x v="4"/>
    <x v="3"/>
    <x v="43"/>
    <x v="65"/>
    <s v="Wholesale Sales and Services &lt;Excluding warehouses associated with industrial use&gt;"/>
    <n v="1420"/>
    <x v="0"/>
    <s v="Town of Palm Shores                        Brevard County"/>
    <x v="41"/>
    <x v="1"/>
    <m/>
    <m/>
    <n v="0"/>
    <n v="1"/>
    <n v="47"/>
    <n v="11.252607654206278"/>
    <n v="92.969908776074774"/>
    <n v="12.499018988134303"/>
    <n v="42314.735659251492"/>
    <n v="92.969908776074774"/>
    <n v="12.499007938458671"/>
    <n v="42314.735659251492"/>
    <n v="92.969908776074774"/>
    <n v="12.499007938458671"/>
  </r>
  <r>
    <n v="6434"/>
    <x v="2"/>
    <x v="1"/>
    <x v="7"/>
    <s v="62-304.520 (6), F.A.C."/>
    <x v="4"/>
    <x v="3"/>
    <x v="43"/>
    <x v="66"/>
    <s v="Professional Services"/>
    <n v="1430"/>
    <x v="0"/>
    <s v="Town of Palm Shores                        Brevard County"/>
    <x v="41"/>
    <x v="1"/>
    <m/>
    <m/>
    <n v="0"/>
    <n v="1"/>
    <n v="75"/>
    <n v="18.782194975777781"/>
    <n v="163.54927141023694"/>
    <n v="22.132061103135971"/>
    <n v="72715.460090217341"/>
    <n v="163.54927141023694"/>
    <n v="22.132041537432737"/>
    <n v="72715.460090217341"/>
    <n v="163.54927141023694"/>
    <n v="22.132041537432737"/>
  </r>
  <r>
    <n v="6435"/>
    <x v="2"/>
    <x v="1"/>
    <x v="7"/>
    <s v="62-304.520 (6), F.A.C."/>
    <x v="4"/>
    <x v="3"/>
    <x v="43"/>
    <x v="67"/>
    <s v="Tourist Services"/>
    <n v="1450"/>
    <x v="0"/>
    <s v="Town of Palm Shores                        Brevard County"/>
    <x v="41"/>
    <x v="1"/>
    <m/>
    <m/>
    <n v="0"/>
    <n v="1"/>
    <n v="34"/>
    <n v="6.047590062196214"/>
    <n v="62.888273086613239"/>
    <n v="8.4656952221948458"/>
    <n v="23497.349459710924"/>
    <n v="62.888273086613239"/>
    <n v="8.4656877381525959"/>
    <n v="23497.349459710924"/>
    <n v="62.888273086613239"/>
    <n v="8.4656877381525959"/>
  </r>
  <r>
    <n v="6436"/>
    <x v="2"/>
    <x v="1"/>
    <x v="7"/>
    <s v="62-304.520 (6), F.A.C."/>
    <x v="4"/>
    <x v="3"/>
    <x v="43"/>
    <x v="90"/>
    <s v="Commercial and Services Under Construction"/>
    <n v="1490"/>
    <x v="0"/>
    <s v="Town of Palm Shores                        Brevard County"/>
    <x v="41"/>
    <x v="1"/>
    <m/>
    <m/>
    <n v="0"/>
    <n v="1"/>
    <n v="21"/>
    <n v="3.0420704166275843"/>
    <n v="29.18543300377651"/>
    <n v="3.8654621573530989"/>
    <n v="10795.639666759998"/>
    <n v="29.18543300377651"/>
    <n v="3.86545874011667"/>
    <n v="10795.639666759998"/>
    <n v="29.18543300377651"/>
    <n v="3.86545874011667"/>
  </r>
  <r>
    <n v="6437"/>
    <x v="2"/>
    <x v="1"/>
    <x v="7"/>
    <s v="62-304.520 (6), F.A.C."/>
    <x v="4"/>
    <x v="3"/>
    <x v="43"/>
    <x v="106"/>
    <s v="Timber Processing"/>
    <n v="1520"/>
    <x v="0"/>
    <s v="Town of Palm Shores                        Brevard County"/>
    <x v="41"/>
    <x v="1"/>
    <m/>
    <m/>
    <n v="0"/>
    <n v="1"/>
    <n v="24"/>
    <n v="7.0895143265556193"/>
    <n v="53.666683286536376"/>
    <n v="7.3960674849336971"/>
    <n v="26377.029786718045"/>
    <n v="53.666683286536376"/>
    <n v="7.3960609464888289"/>
    <n v="26377.029786718045"/>
    <n v="53.666683286536376"/>
    <n v="7.3960609464888289"/>
  </r>
  <r>
    <n v="6438"/>
    <x v="2"/>
    <x v="1"/>
    <x v="7"/>
    <s v="62-304.520 (6), F.A.C."/>
    <x v="4"/>
    <x v="3"/>
    <x v="43"/>
    <x v="68"/>
    <s v="Other Light Industrial"/>
    <n v="1550"/>
    <x v="0"/>
    <s v="Town of Palm Shores                        Brevard County"/>
    <x v="41"/>
    <x v="1"/>
    <m/>
    <m/>
    <n v="0"/>
    <n v="1"/>
    <n v="9"/>
    <n v="7.7525189026770039E-2"/>
    <n v="0.69464222978313639"/>
    <n v="9.3035815135800032E-2"/>
    <n v="274.76491642135932"/>
    <n v="0.69464222978313639"/>
    <n v="9.303573288809866E-2"/>
    <n v="274.76491642135932"/>
    <n v="0.69464222978313639"/>
    <n v="9.303573288809866E-2"/>
  </r>
  <r>
    <n v="6439"/>
    <x v="2"/>
    <x v="1"/>
    <x v="7"/>
    <s v="62-304.520 (6), F.A.C."/>
    <x v="4"/>
    <x v="3"/>
    <x v="43"/>
    <x v="69"/>
    <s v="Institutional (Educational,religious,health and military facilities)"/>
    <n v="1700"/>
    <x v="0"/>
    <s v="Town of Palm Shores                        Brevard County"/>
    <x v="41"/>
    <x v="1"/>
    <m/>
    <m/>
    <n v="0"/>
    <n v="1"/>
    <n v="10"/>
    <n v="0.42958185024999651"/>
    <n v="3.0238337594724651"/>
    <n v="0.40282246806482608"/>
    <n v="1504.3492035146769"/>
    <n v="3.0238337594724651"/>
    <n v="0.40282211195226958"/>
    <n v="1504.3492035146769"/>
    <n v="3.0238337594724651"/>
    <n v="0.40282211195226958"/>
  </r>
  <r>
    <n v="6440"/>
    <x v="2"/>
    <x v="1"/>
    <x v="7"/>
    <s v="62-304.520 (6), F.A.C."/>
    <x v="4"/>
    <x v="3"/>
    <x v="43"/>
    <x v="71"/>
    <s v="Religious"/>
    <n v="1720"/>
    <x v="0"/>
    <s v="Town of Palm Shores                        Brevard County"/>
    <x v="41"/>
    <x v="1"/>
    <m/>
    <m/>
    <n v="0"/>
    <n v="1"/>
    <n v="32"/>
    <n v="8.133537054320751"/>
    <n v="59.555003787740596"/>
    <n v="8.0329420729867707"/>
    <n v="30280.774109025479"/>
    <n v="59.555003787740596"/>
    <n v="8.0329349715171006"/>
    <n v="30280.774109025479"/>
    <n v="59.555003787740596"/>
    <n v="8.0329349715171006"/>
  </r>
  <r>
    <n v="6441"/>
    <x v="2"/>
    <x v="1"/>
    <x v="7"/>
    <s v="62-304.520 (6), F.A.C."/>
    <x v="4"/>
    <x v="3"/>
    <x v="43"/>
    <x v="14"/>
    <s v="Governmental"/>
    <n v="1750"/>
    <x v="0"/>
    <s v="Town of Palm Shores                        Brevard County"/>
    <x v="41"/>
    <x v="1"/>
    <m/>
    <m/>
    <n v="0"/>
    <n v="1"/>
    <n v="30"/>
    <n v="2.1210586360966683"/>
    <n v="17.321201292071777"/>
    <n v="2.4741091666473927"/>
    <n v="7877.606436020671"/>
    <n v="17.321201292071777"/>
    <n v="2.4741069794274368"/>
    <n v="7877.606436020671"/>
    <n v="17.321201292071777"/>
    <n v="2.4741069794274368"/>
  </r>
  <r>
    <n v="6442"/>
    <x v="2"/>
    <x v="1"/>
    <x v="7"/>
    <s v="62-304.520 (6), F.A.C."/>
    <x v="4"/>
    <x v="3"/>
    <x v="43"/>
    <x v="19"/>
    <s v="Railroads"/>
    <n v="8120"/>
    <x v="0"/>
    <s v="Town of Palm Shores                        Brevard County"/>
    <x v="41"/>
    <x v="1"/>
    <m/>
    <m/>
    <n v="0"/>
    <n v="1"/>
    <n v="85"/>
    <n v="11.709720847346976"/>
    <n v="76.756772228257176"/>
    <n v="9.8994422135459157"/>
    <n v="36820.133378187929"/>
    <n v="76.756772228257176"/>
    <n v="9.8994334620090534"/>
    <n v="36820.133378187929"/>
    <n v="76.756772228257176"/>
    <n v="9.8994334620090534"/>
  </r>
  <r>
    <n v="6443"/>
    <x v="2"/>
    <x v="1"/>
    <x v="7"/>
    <s v="62-304.520 (6), F.A.C."/>
    <x v="4"/>
    <x v="3"/>
    <x v="43"/>
    <x v="20"/>
    <s v="Roads and Highways"/>
    <n v="8140"/>
    <x v="0"/>
    <s v="Town of Palm Shores                        Brevard County"/>
    <x v="41"/>
    <x v="1"/>
    <m/>
    <m/>
    <n v="0"/>
    <n v="1"/>
    <n v="69"/>
    <n v="1.4796143848078491"/>
    <n v="12.131413361891225"/>
    <n v="1.6102088781102397"/>
    <n v="5355.0926793118979"/>
    <n v="12.131413361891225"/>
    <n v="1.6102074546156599"/>
    <n v="5355.0926793118979"/>
    <n v="12.131413361891225"/>
    <n v="1.6102074546156599"/>
  </r>
  <r>
    <n v="6444"/>
    <x v="2"/>
    <x v="1"/>
    <x v="7"/>
    <s v="62-304.520 (6), F.A.C."/>
    <x v="4"/>
    <x v="3"/>
    <x v="43"/>
    <x v="25"/>
    <s v="Surface Water Collection Basin"/>
    <n v="8370"/>
    <x v="0"/>
    <s v="Town of Palm Shores                        Brevard County"/>
    <x v="41"/>
    <x v="1"/>
    <m/>
    <m/>
    <n v="0"/>
    <n v="1"/>
    <n v="27"/>
    <n v="1.7575888539057143"/>
    <n v="3.5410012155169803"/>
    <n v="0.48698304384207258"/>
    <n v="3803.3954668334432"/>
    <n v="3.5410012155169803"/>
    <n v="0.48698261332791221"/>
    <n v="3803.3954668334432"/>
    <n v="3.5410012155169803"/>
    <n v="0.48698261332791221"/>
  </r>
  <r>
    <n v="6445"/>
    <x v="2"/>
    <x v="1"/>
    <x v="8"/>
    <s v="62-304.520 (15), F.A.C."/>
    <x v="6"/>
    <x v="4"/>
    <x v="0"/>
    <x v="0"/>
    <s v="Improved Pasture"/>
    <n v="2110"/>
    <x v="0"/>
    <s v="Brevard County"/>
    <x v="0"/>
    <x v="0"/>
    <m/>
    <m/>
    <n v="0"/>
    <n v="1"/>
    <n v="12"/>
    <n v="1.1932560503162248"/>
    <n v="10.036912544662872"/>
    <n v="1.6734045129915018"/>
    <n v="3463.6147696436988"/>
    <n v="10.036912544662872"/>
    <n v="1.6734030336292385"/>
    <n v="3463.6147696436988"/>
    <n v="10.036912544662872"/>
    <n v="1.6734030336292385"/>
  </r>
  <r>
    <n v="6446"/>
    <x v="2"/>
    <x v="1"/>
    <x v="8"/>
    <s v="62-304.520 (15), F.A.C."/>
    <x v="6"/>
    <x v="4"/>
    <x v="0"/>
    <x v="0"/>
    <s v="Improved Pasture"/>
    <n v="2110"/>
    <x v="0"/>
    <s v="City of Melbourne                  Brevard County"/>
    <x v="11"/>
    <x v="0"/>
    <m/>
    <m/>
    <n v="0"/>
    <n v="1"/>
    <n v="12"/>
    <n v="1.6696290766962529"/>
    <n v="12.885794559494496"/>
    <n v="2.0580246521760546"/>
    <n v="4372.4575993144008"/>
    <n v="12.885794559494496"/>
    <n v="2.058022832792882"/>
    <n v="4372.4575993144008"/>
    <n v="12.885794559494496"/>
    <n v="2.058022832792882"/>
  </r>
  <r>
    <n v="6447"/>
    <x v="2"/>
    <x v="1"/>
    <x v="8"/>
    <s v="62-304.520 (15), F.A.C."/>
    <x v="6"/>
    <x v="4"/>
    <x v="0"/>
    <x v="1"/>
    <s v="Woodland Pasture"/>
    <n v="2130"/>
    <x v="0"/>
    <s v="Brevard County"/>
    <x v="0"/>
    <x v="0"/>
    <m/>
    <m/>
    <n v="0"/>
    <n v="1"/>
    <n v="14"/>
    <n v="4.5061199597673598"/>
    <n v="30.800426292428469"/>
    <n v="4.9309692964755634"/>
    <n v="9667.0247319793307"/>
    <n v="30.800426292428469"/>
    <n v="4.9309649372845463"/>
    <n v="9667.0247319793307"/>
    <n v="30.800426292428469"/>
    <n v="4.9309649372845463"/>
  </r>
  <r>
    <n v="6448"/>
    <x v="2"/>
    <x v="1"/>
    <x v="8"/>
    <s v="62-304.520 (15), F.A.C."/>
    <x v="6"/>
    <x v="4"/>
    <x v="0"/>
    <x v="1"/>
    <s v="Woodland Pasture"/>
    <n v="2130"/>
    <x v="0"/>
    <s v="City of Melbourne                  Brevard County"/>
    <x v="11"/>
    <x v="0"/>
    <m/>
    <m/>
    <n v="0"/>
    <n v="1"/>
    <n v="2"/>
    <n v="2.1681108275438702E-3"/>
    <n v="1.5880236985156043E-2"/>
    <n v="2.580995258615524E-3"/>
    <n v="5.0212272700957845"/>
    <n v="1.5880236985156043E-2"/>
    <n v="2.5809929769036203E-3"/>
    <n v="5.0212272700957845"/>
    <n v="1.5880236985156043E-2"/>
    <n v="2.5809929769036203E-3"/>
  </r>
  <r>
    <n v="6449"/>
    <x v="2"/>
    <x v="1"/>
    <x v="8"/>
    <s v="62-304.520 (15), F.A.C."/>
    <x v="6"/>
    <x v="4"/>
    <x v="0"/>
    <x v="2"/>
    <s v="Citrus groves"/>
    <n v="2210"/>
    <x v="0"/>
    <s v="Brevard County"/>
    <x v="0"/>
    <x v="0"/>
    <m/>
    <m/>
    <n v="0"/>
    <n v="1"/>
    <n v="6"/>
    <n v="1.1701313750681333"/>
    <n v="7.97361639525203"/>
    <n v="1.0481467432560647"/>
    <n v="3158.9461068089686"/>
    <n v="7.97361639525203"/>
    <n v="1.0481458166488198"/>
    <n v="3158.9461068089686"/>
    <n v="7.97361639525203"/>
    <n v="1.0481458166488198"/>
  </r>
  <r>
    <n v="6450"/>
    <x v="2"/>
    <x v="1"/>
    <x v="8"/>
    <s v="62-304.520 (15), F.A.C."/>
    <x v="6"/>
    <x v="4"/>
    <x v="0"/>
    <x v="119"/>
    <s v="Ornamentals"/>
    <n v="2430"/>
    <x v="0"/>
    <s v="Brevard County"/>
    <x v="0"/>
    <x v="0"/>
    <m/>
    <m/>
    <n v="0"/>
    <n v="1"/>
    <n v="8"/>
    <n v="1.7247499746232231"/>
    <n v="13.27343911625476"/>
    <n v="1.9983248766385557"/>
    <n v="5146.5199039534"/>
    <n v="13.27343911625476"/>
    <n v="1.9983231100325762"/>
    <n v="5146.5199039534"/>
    <n v="13.27343911625476"/>
    <n v="1.9983231100325762"/>
  </r>
  <r>
    <n v="6451"/>
    <x v="2"/>
    <x v="1"/>
    <x v="8"/>
    <s v="62-304.520 (15), F.A.C."/>
    <x v="6"/>
    <x v="4"/>
    <x v="0"/>
    <x v="4"/>
    <s v="Mixed Rangeland"/>
    <n v="3300"/>
    <x v="0"/>
    <s v="City of Melbourne                  Brevard County"/>
    <x v="11"/>
    <x v="0"/>
    <m/>
    <m/>
    <n v="0"/>
    <n v="1"/>
    <n v="7"/>
    <n v="0.92796516051132083"/>
    <n v="3.2854244284893332"/>
    <n v="0.36072829788694744"/>
    <n v="1839.9225411537782"/>
    <n v="3.2854244284893332"/>
    <n v="0.36072797898746567"/>
    <n v="1839.9225411537782"/>
    <n v="3.2854244284893332"/>
    <n v="0.36072797898746567"/>
  </r>
  <r>
    <n v="6452"/>
    <x v="2"/>
    <x v="1"/>
    <x v="8"/>
    <s v="62-304.520 (15), F.A.C."/>
    <x v="6"/>
    <x v="4"/>
    <x v="1"/>
    <x v="5"/>
    <s v="Residential, Low Density-Less than two dwelling units/acre"/>
    <n v="1100"/>
    <x v="0"/>
    <s v="Brevard County"/>
    <x v="0"/>
    <x v="1"/>
    <m/>
    <m/>
    <n v="0"/>
    <n v="1"/>
    <n v="227"/>
    <n v="34.460678479915423"/>
    <n v="282.11811743827252"/>
    <n v="40.058867958525504"/>
    <n v="124095.60712462739"/>
    <n v="282.11811743827252"/>
    <n v="40.058832544746373"/>
    <n v="124095.60712462739"/>
    <n v="282.11811743827252"/>
    <n v="40.058832544746373"/>
  </r>
  <r>
    <n v="6453"/>
    <x v="2"/>
    <x v="1"/>
    <x v="8"/>
    <s v="62-304.520 (15), F.A.C."/>
    <x v="6"/>
    <x v="4"/>
    <x v="1"/>
    <x v="6"/>
    <s v="Residential, Rural &lt; or = 0.5 dwelling units/acre"/>
    <n v="1180"/>
    <x v="0"/>
    <s v="Brevard County"/>
    <x v="0"/>
    <x v="1"/>
    <m/>
    <m/>
    <n v="0"/>
    <n v="1"/>
    <n v="23"/>
    <n v="2.3148996129096684"/>
    <n v="18.331430688444975"/>
    <n v="2.5485584084187125"/>
    <n v="7755.4169853655285"/>
    <n v="18.331430688444975"/>
    <n v="2.5485561553823897"/>
    <n v="7755.4169853655285"/>
    <n v="18.331430688444975"/>
    <n v="2.5485561553823897"/>
  </r>
  <r>
    <n v="6454"/>
    <x v="2"/>
    <x v="1"/>
    <x v="8"/>
    <s v="62-304.520 (15), F.A.C."/>
    <x v="6"/>
    <x v="4"/>
    <x v="1"/>
    <x v="8"/>
    <s v="Residential, Medium Density-Two-five dwellingunits per acre"/>
    <n v="1200"/>
    <x v="0"/>
    <s v="Brevard County"/>
    <x v="0"/>
    <x v="1"/>
    <m/>
    <m/>
    <n v="0"/>
    <n v="1"/>
    <n v="602"/>
    <n v="77.936425247831835"/>
    <n v="655.01533456703976"/>
    <n v="96.642300277470142"/>
    <n v="276172.97274482349"/>
    <n v="655.01533456703976"/>
    <n v="96.642214841479529"/>
    <n v="276172.97274482349"/>
    <n v="655.01533456703976"/>
    <n v="96.642214841479529"/>
  </r>
  <r>
    <n v="6455"/>
    <x v="2"/>
    <x v="1"/>
    <x v="8"/>
    <s v="62-304.520 (15), F.A.C."/>
    <x v="6"/>
    <x v="4"/>
    <x v="1"/>
    <x v="9"/>
    <s v="Fixed Single Family Units"/>
    <n v="1210"/>
    <x v="0"/>
    <s v="Brevard County"/>
    <x v="0"/>
    <x v="1"/>
    <m/>
    <m/>
    <n v="0"/>
    <n v="1"/>
    <n v="3140"/>
    <n v="501.29892192453519"/>
    <n v="4361.6475316183269"/>
    <n v="640.47185301660716"/>
    <n v="1792281.4780416358"/>
    <n v="4361.6475316183269"/>
    <n v="640.47128681167226"/>
    <n v="1792281.4780416358"/>
    <n v="4361.6475316183269"/>
    <n v="640.47128681167226"/>
  </r>
  <r>
    <n v="6456"/>
    <x v="2"/>
    <x v="1"/>
    <x v="8"/>
    <s v="62-304.520 (15), F.A.C."/>
    <x v="6"/>
    <x v="4"/>
    <x v="1"/>
    <x v="62"/>
    <s v="Residential, High Density"/>
    <n v="1300"/>
    <x v="0"/>
    <s v="Brevard County"/>
    <x v="0"/>
    <x v="1"/>
    <m/>
    <m/>
    <n v="0"/>
    <n v="1"/>
    <n v="91"/>
    <n v="5.8025672073722978"/>
    <n v="56.49892286385596"/>
    <n v="9.6577600178330734"/>
    <n v="21031.366256620146"/>
    <n v="56.49892286385596"/>
    <n v="9.6577514799537649"/>
    <n v="21031.366256620146"/>
    <n v="56.49892286385596"/>
    <n v="9.6577514799537649"/>
  </r>
  <r>
    <n v="6457"/>
    <x v="2"/>
    <x v="1"/>
    <x v="8"/>
    <s v="62-304.520 (15), F.A.C."/>
    <x v="6"/>
    <x v="4"/>
    <x v="1"/>
    <x v="80"/>
    <s v="Fixed Single Family Units"/>
    <n v="1310"/>
    <x v="0"/>
    <s v="Brevard County"/>
    <x v="0"/>
    <x v="1"/>
    <m/>
    <m/>
    <n v="0"/>
    <n v="1"/>
    <n v="4"/>
    <n v="0.23789113169340137"/>
    <n v="2.3748704285174447"/>
    <n v="0.38134742406759708"/>
    <n v="885.23464358189131"/>
    <n v="2.3748704285174447"/>
    <n v="0.38134708693991148"/>
    <n v="885.23464358189131"/>
    <n v="2.3748704285174447"/>
    <n v="0.38134708693991148"/>
  </r>
  <r>
    <n v="6458"/>
    <x v="2"/>
    <x v="1"/>
    <x v="8"/>
    <s v="62-304.520 (15), F.A.C."/>
    <x v="6"/>
    <x v="4"/>
    <x v="1"/>
    <x v="63"/>
    <s v="Mobile Home Units"/>
    <n v="1320"/>
    <x v="0"/>
    <s v="Brevard County"/>
    <x v="0"/>
    <x v="1"/>
    <m/>
    <m/>
    <n v="0"/>
    <n v="1"/>
    <n v="196"/>
    <n v="31.85482991486418"/>
    <n v="320.70203712346336"/>
    <n v="58.695822721498565"/>
    <n v="115479.89620211262"/>
    <n v="320.70203712346336"/>
    <n v="58.695770831842019"/>
    <n v="115479.89620211262"/>
    <n v="320.70203712346336"/>
    <n v="58.695770831842019"/>
  </r>
  <r>
    <n v="6459"/>
    <x v="2"/>
    <x v="1"/>
    <x v="8"/>
    <s v="62-304.520 (15), F.A.C."/>
    <x v="6"/>
    <x v="4"/>
    <x v="1"/>
    <x v="10"/>
    <s v="Residential, High density; Multiple Dwelling Units, Low Rise &lt;Two stories or less&gt;"/>
    <n v="1330"/>
    <x v="0"/>
    <s v="Brevard County"/>
    <x v="0"/>
    <x v="1"/>
    <m/>
    <m/>
    <n v="0"/>
    <n v="1"/>
    <n v="66"/>
    <n v="7.5903459784601566"/>
    <n v="77.692055003805592"/>
    <n v="13.81373962446515"/>
    <n v="28110.464026460962"/>
    <n v="77.692055003805592"/>
    <n v="13.813727412519391"/>
    <n v="28110.464026460962"/>
    <n v="77.692055003805592"/>
    <n v="13.813727412519391"/>
  </r>
  <r>
    <n v="6460"/>
    <x v="2"/>
    <x v="1"/>
    <x v="8"/>
    <s v="62-304.520 (15), F.A.C."/>
    <x v="6"/>
    <x v="4"/>
    <x v="1"/>
    <x v="89"/>
    <s v="Residential, High density; Mixed Units &lt;Fixed and mobile Homes&gt;"/>
    <n v="1350"/>
    <x v="0"/>
    <s v="Brevard County"/>
    <x v="0"/>
    <x v="1"/>
    <m/>
    <m/>
    <n v="0"/>
    <n v="1"/>
    <n v="4"/>
    <n v="0.7803155051924433"/>
    <n v="8.0744275766752214"/>
    <n v="1.3626695417650185"/>
    <n v="2926.0737934159292"/>
    <n v="8.0744275766752214"/>
    <n v="1.3626683371059591"/>
    <n v="2926.0737934159292"/>
    <n v="8.0744275766752214"/>
    <n v="1.3626683371059591"/>
  </r>
  <r>
    <n v="6461"/>
    <x v="2"/>
    <x v="1"/>
    <x v="8"/>
    <s v="62-304.520 (15), F.A.C."/>
    <x v="6"/>
    <x v="4"/>
    <x v="1"/>
    <x v="82"/>
    <s v="High Density Under Construction"/>
    <n v="1390"/>
    <x v="0"/>
    <s v="Brevard County"/>
    <x v="0"/>
    <x v="1"/>
    <m/>
    <m/>
    <n v="0"/>
    <n v="1"/>
    <n v="12"/>
    <n v="4.5307450800974321E-2"/>
    <n v="0.38450264194715467"/>
    <n v="6.472025584165203E-2"/>
    <n v="169.15285511228745"/>
    <n v="0.38450264194715467"/>
    <n v="6.4720198626134928E-2"/>
    <n v="169.15285511228745"/>
    <n v="0.38450264194715467"/>
    <n v="6.4720198626134928E-2"/>
  </r>
  <r>
    <n v="6462"/>
    <x v="2"/>
    <x v="1"/>
    <x v="8"/>
    <s v="62-304.520 (15), F.A.C."/>
    <x v="6"/>
    <x v="4"/>
    <x v="1"/>
    <x v="11"/>
    <s v="Commercial and Services"/>
    <n v="1400"/>
    <x v="0"/>
    <s v="Brevard County"/>
    <x v="0"/>
    <x v="1"/>
    <m/>
    <m/>
    <n v="0"/>
    <n v="1"/>
    <n v="160"/>
    <n v="23.094542080773017"/>
    <n v="243.01188550655985"/>
    <n v="32.642461093556392"/>
    <n v="85111.482161970285"/>
    <n v="243.01188550655985"/>
    <n v="32.642432236203064"/>
    <n v="85111.482161970285"/>
    <n v="243.01188550655985"/>
    <n v="32.642432236203064"/>
  </r>
  <r>
    <n v="6463"/>
    <x v="2"/>
    <x v="1"/>
    <x v="8"/>
    <s v="62-304.520 (15), F.A.C."/>
    <x v="6"/>
    <x v="4"/>
    <x v="1"/>
    <x v="64"/>
    <s v="Retail Sales and Services"/>
    <n v="1410"/>
    <x v="0"/>
    <s v="Brevard County"/>
    <x v="0"/>
    <x v="1"/>
    <m/>
    <m/>
    <n v="0"/>
    <n v="1"/>
    <n v="145"/>
    <n v="23.699314599561653"/>
    <n v="237.16991332662604"/>
    <n v="32.009816748890195"/>
    <n v="88360.968378894308"/>
    <n v="237.16991332662604"/>
    <n v="32.009788450821951"/>
    <n v="88360.968378894308"/>
    <n v="237.16991332662604"/>
    <n v="32.009788450821951"/>
  </r>
  <r>
    <n v="6464"/>
    <x v="2"/>
    <x v="1"/>
    <x v="8"/>
    <s v="62-304.520 (15), F.A.C."/>
    <x v="6"/>
    <x v="4"/>
    <x v="1"/>
    <x v="65"/>
    <s v="Wholesale Sales and Services &lt;Excluding warehouses associated with industrial use&gt;"/>
    <n v="1420"/>
    <x v="0"/>
    <s v="Brevard County"/>
    <x v="0"/>
    <x v="1"/>
    <m/>
    <m/>
    <n v="0"/>
    <n v="1"/>
    <n v="191"/>
    <n v="41.124579493068445"/>
    <n v="410.30250590876886"/>
    <n v="55.452422733238329"/>
    <n v="154221.24611705894"/>
    <n v="410.30250590876886"/>
    <n v="55.452373710888274"/>
    <n v="154221.24611705894"/>
    <n v="410.30250590876886"/>
    <n v="55.452373710888274"/>
  </r>
  <r>
    <n v="6465"/>
    <x v="2"/>
    <x v="1"/>
    <x v="8"/>
    <s v="62-304.520 (15), F.A.C."/>
    <x v="6"/>
    <x v="4"/>
    <x v="1"/>
    <x v="66"/>
    <s v="Professional Services"/>
    <n v="1430"/>
    <x v="0"/>
    <s v="Brevard County"/>
    <x v="0"/>
    <x v="1"/>
    <m/>
    <m/>
    <n v="0"/>
    <n v="1"/>
    <n v="36"/>
    <n v="4.7508713439938806"/>
    <n v="52.846518165669487"/>
    <n v="7.0808393621138714"/>
    <n v="17850.844224372689"/>
    <n v="52.846518165669487"/>
    <n v="7.0808331023443429"/>
    <n v="17850.844224372689"/>
    <n v="52.846518165669487"/>
    <n v="7.0808331023443429"/>
  </r>
  <r>
    <n v="6466"/>
    <x v="2"/>
    <x v="1"/>
    <x v="8"/>
    <s v="62-304.520 (15), F.A.C."/>
    <x v="6"/>
    <x v="4"/>
    <x v="1"/>
    <x v="83"/>
    <s v="Cultural and Entertainment"/>
    <n v="1440"/>
    <x v="0"/>
    <s v="Brevard County"/>
    <x v="0"/>
    <x v="1"/>
    <m/>
    <m/>
    <n v="0"/>
    <n v="1"/>
    <n v="6"/>
    <n v="0.92785406845300733"/>
    <n v="10.280587837200235"/>
    <n v="1.4407820038398607"/>
    <n v="3518.1556329004065"/>
    <n v="10.280587837200235"/>
    <n v="1.4407807301259929"/>
    <n v="3518.1556329004065"/>
    <n v="10.280587837200235"/>
    <n v="1.4407807301259929"/>
  </r>
  <r>
    <n v="6467"/>
    <x v="2"/>
    <x v="1"/>
    <x v="8"/>
    <s v="62-304.520 (15), F.A.C."/>
    <x v="6"/>
    <x v="4"/>
    <x v="1"/>
    <x v="69"/>
    <s v="Institutional (Educational,religious,health and military facilities)"/>
    <n v="1700"/>
    <x v="0"/>
    <s v="Brevard County"/>
    <x v="0"/>
    <x v="1"/>
    <m/>
    <m/>
    <n v="0"/>
    <n v="1"/>
    <n v="62"/>
    <n v="3.940647266872833"/>
    <n v="30.606584875085538"/>
    <n v="4.203859289124825"/>
    <n v="13728.682445080693"/>
    <n v="30.606584875085538"/>
    <n v="4.2038555727306353"/>
    <n v="13728.682445080693"/>
    <n v="30.606584875085538"/>
    <n v="4.2038555727306353"/>
  </r>
  <r>
    <n v="6468"/>
    <x v="2"/>
    <x v="1"/>
    <x v="8"/>
    <s v="62-304.520 (15), F.A.C."/>
    <x v="6"/>
    <x v="4"/>
    <x v="1"/>
    <x v="70"/>
    <s v="Educational Facilities"/>
    <n v="1710"/>
    <x v="0"/>
    <s v="Brevard County"/>
    <x v="0"/>
    <x v="1"/>
    <m/>
    <m/>
    <n v="0"/>
    <n v="1"/>
    <n v="10"/>
    <n v="1.4862293295826438E-2"/>
    <n v="0.12579858780471556"/>
    <n v="1.812435473147735E-2"/>
    <n v="55.113447076444956"/>
    <n v="0.12579858780471556"/>
    <n v="1.8124338708760623E-2"/>
    <n v="55.113447076444956"/>
    <n v="0.12579858780471556"/>
    <n v="1.8124338708760623E-2"/>
  </r>
  <r>
    <n v="6469"/>
    <x v="2"/>
    <x v="1"/>
    <x v="8"/>
    <s v="62-304.520 (15), F.A.C."/>
    <x v="6"/>
    <x v="4"/>
    <x v="1"/>
    <x v="71"/>
    <s v="Religious"/>
    <n v="1720"/>
    <x v="0"/>
    <s v="Brevard County"/>
    <x v="0"/>
    <x v="1"/>
    <m/>
    <m/>
    <n v="0"/>
    <n v="1"/>
    <n v="26"/>
    <n v="5.6823098717373872"/>
    <n v="42.737395025543016"/>
    <n v="5.7990404092112398"/>
    <n v="19749.317616896526"/>
    <n v="42.737395025543016"/>
    <n v="5.7990352826076599"/>
    <n v="19749.317616896526"/>
    <n v="42.737395025543016"/>
    <n v="5.7990352826076599"/>
  </r>
  <r>
    <n v="6470"/>
    <x v="2"/>
    <x v="1"/>
    <x v="8"/>
    <s v="62-304.520 (15), F.A.C."/>
    <x v="6"/>
    <x v="4"/>
    <x v="1"/>
    <x v="14"/>
    <s v="Governmental"/>
    <n v="1750"/>
    <x v="0"/>
    <s v="Brevard County"/>
    <x v="0"/>
    <x v="1"/>
    <m/>
    <m/>
    <n v="0"/>
    <n v="1"/>
    <n v="2"/>
    <n v="3.3265666234866308E-4"/>
    <n v="2.8291232382666879E-3"/>
    <n v="3.9140003001599547E-4"/>
    <n v="1.1952440701126164"/>
    <n v="2.8291232382666879E-3"/>
    <n v="3.9139968400136906E-4"/>
    <n v="1.1952440701126164"/>
    <n v="2.8291232382666879E-3"/>
    <n v="3.9139968400136906E-4"/>
  </r>
  <r>
    <n v="6471"/>
    <x v="2"/>
    <x v="1"/>
    <x v="8"/>
    <s v="62-304.520 (15), F.A.C."/>
    <x v="6"/>
    <x v="4"/>
    <x v="1"/>
    <x v="73"/>
    <s v="Commercial Child Care"/>
    <n v="1780"/>
    <x v="0"/>
    <s v="Brevard County"/>
    <x v="0"/>
    <x v="1"/>
    <m/>
    <m/>
    <n v="0"/>
    <n v="1"/>
    <n v="7"/>
    <n v="1.5342074224371456"/>
    <n v="12.11737881084189"/>
    <n v="1.634417633003568"/>
    <n v="5428.3719409125524"/>
    <n v="12.11737881084189"/>
    <n v="1.6344161881073915"/>
    <n v="5428.3719409125524"/>
    <n v="12.11737881084189"/>
    <n v="1.6344161881073915"/>
  </r>
  <r>
    <n v="6472"/>
    <x v="2"/>
    <x v="1"/>
    <x v="8"/>
    <s v="62-304.520 (15), F.A.C."/>
    <x v="6"/>
    <x v="4"/>
    <x v="1"/>
    <x v="24"/>
    <s v="Other Recreational(Riding stables, go-carttracks, skeet ranges, etc)"/>
    <n v="1890"/>
    <x v="0"/>
    <s v="Brevard County"/>
    <x v="0"/>
    <x v="1"/>
    <m/>
    <m/>
    <n v="0"/>
    <n v="1"/>
    <n v="17"/>
    <n v="3.8009180870686379"/>
    <n v="31.125003895719232"/>
    <n v="4.0876277556743572"/>
    <n v="13250.072667262122"/>
    <n v="31.125003895719232"/>
    <n v="4.0876241420338948"/>
    <n v="13250.072667262122"/>
    <n v="31.125003895719232"/>
    <n v="4.0876241420338948"/>
  </r>
  <r>
    <n v="6473"/>
    <x v="2"/>
    <x v="1"/>
    <x v="8"/>
    <s v="62-304.520 (15), F.A.C."/>
    <x v="6"/>
    <x v="4"/>
    <x v="1"/>
    <x v="4"/>
    <s v="Mixed Rangeland"/>
    <n v="1000"/>
    <x v="0"/>
    <s v="Brevard County"/>
    <x v="0"/>
    <x v="1"/>
    <s v="Not Ag"/>
    <m/>
    <n v="0"/>
    <n v="1"/>
    <n v="1"/>
    <n v="7.6186705692733096E-5"/>
    <n v="4.4147239792051988E-4"/>
    <n v="6.5294036792622621E-5"/>
    <n v="0.19601425377783352"/>
    <n v="4.4147239792051988E-4"/>
    <n v="6.5293979069858295E-5"/>
    <n v="0.19601425377783352"/>
    <n v="4.4147239792051988E-4"/>
    <n v="6.5293979069858295E-5"/>
  </r>
  <r>
    <n v="6474"/>
    <x v="2"/>
    <x v="1"/>
    <x v="8"/>
    <s v="62-304.520 (15), F.A.C."/>
    <x v="6"/>
    <x v="4"/>
    <x v="1"/>
    <x v="20"/>
    <s v="Roads and Highways"/>
    <n v="8140"/>
    <x v="0"/>
    <s v="Brevard County"/>
    <x v="0"/>
    <x v="1"/>
    <m/>
    <m/>
    <n v="0"/>
    <n v="1"/>
    <n v="2"/>
    <n v="2.729942802526713E-3"/>
    <n v="1.8725944427546447E-2"/>
    <n v="2.6095918095897482E-3"/>
    <n v="8.4176815210594107"/>
    <n v="1.8725944427546447E-2"/>
    <n v="2.6095895025972462E-3"/>
    <n v="8.4176815210594107"/>
    <n v="1.8725944427546447E-2"/>
    <n v="2.6095895025972462E-3"/>
  </r>
  <r>
    <n v="6475"/>
    <x v="2"/>
    <x v="1"/>
    <x v="8"/>
    <s v="62-304.520 (15), F.A.C."/>
    <x v="6"/>
    <x v="4"/>
    <x v="1"/>
    <x v="86"/>
    <s v="Communication Facilities"/>
    <n v="8220"/>
    <x v="0"/>
    <s v="Brevard County"/>
    <x v="0"/>
    <x v="1"/>
    <m/>
    <m/>
    <n v="0"/>
    <n v="1"/>
    <n v="6"/>
    <n v="1.3965820904458619"/>
    <n v="12.200878751758301"/>
    <n v="1.693212687192865"/>
    <n v="5222.1093445585138"/>
    <n v="12.200878751758301"/>
    <n v="1.693211190319311"/>
    <n v="5222.1093445585138"/>
    <n v="12.200878751758301"/>
    <n v="1.693211190319311"/>
  </r>
  <r>
    <n v="6476"/>
    <x v="2"/>
    <x v="1"/>
    <x v="8"/>
    <s v="62-304.520 (15), F.A.C."/>
    <x v="6"/>
    <x v="4"/>
    <x v="1"/>
    <x v="25"/>
    <s v="Surface Water Collection Basin"/>
    <n v="8370"/>
    <x v="0"/>
    <s v="Brevard County"/>
    <x v="0"/>
    <x v="1"/>
    <m/>
    <m/>
    <n v="0"/>
    <n v="1"/>
    <n v="4"/>
    <n v="0.10122856932697735"/>
    <n v="0.25767529372167541"/>
    <n v="4.0855736640539264E-2"/>
    <n v="179.86918579292529"/>
    <n v="0.25767529372167541"/>
    <n v="4.0855700522293627E-2"/>
    <n v="179.86918579292529"/>
    <n v="0.25767529372167541"/>
    <n v="4.0855700522293627E-2"/>
  </r>
  <r>
    <n v="6477"/>
    <x v="2"/>
    <x v="1"/>
    <x v="8"/>
    <s v="62-304.520 (15), F.A.C."/>
    <x v="6"/>
    <x v="4"/>
    <x v="13"/>
    <x v="5"/>
    <s v="Residential, Low Density-Less than two dwelling units/acre"/>
    <n v="1100"/>
    <x v="0"/>
    <s v="City of Melbourne                  Brevard County"/>
    <x v="11"/>
    <x v="1"/>
    <m/>
    <m/>
    <n v="0"/>
    <n v="1"/>
    <n v="69"/>
    <n v="4.6814710298485158"/>
    <n v="34.84620394952902"/>
    <n v="5.0953210399818039"/>
    <n v="16454.376510732494"/>
    <n v="34.84620394952902"/>
    <n v="5.0953165354967132"/>
    <n v="16454.376510732494"/>
    <n v="34.84620394952902"/>
    <n v="5.0953165354967132"/>
  </r>
  <r>
    <n v="6478"/>
    <x v="2"/>
    <x v="1"/>
    <x v="8"/>
    <s v="62-304.520 (15), F.A.C."/>
    <x v="6"/>
    <x v="4"/>
    <x v="13"/>
    <x v="6"/>
    <s v="Residential, Rural &lt; or = 0.5 dwelling units/acre"/>
    <n v="1180"/>
    <x v="0"/>
    <s v="City of Melbourne                  Brevard County"/>
    <x v="11"/>
    <x v="1"/>
    <m/>
    <m/>
    <n v="0"/>
    <n v="1"/>
    <n v="16"/>
    <n v="0.29725992166627269"/>
    <n v="2.595888541086957"/>
    <n v="0.36894647721702178"/>
    <n v="1068.3733567432669"/>
    <n v="2.595888541086957"/>
    <n v="0.36894615105231243"/>
    <n v="1068.3733567432669"/>
    <n v="2.595888541086957"/>
    <n v="0.36894615105231243"/>
  </r>
  <r>
    <n v="6479"/>
    <x v="2"/>
    <x v="1"/>
    <x v="8"/>
    <s v="62-304.520 (15), F.A.C."/>
    <x v="6"/>
    <x v="4"/>
    <x v="13"/>
    <x v="8"/>
    <s v="Residential, Medium Density-Two-five dwellingunits per acre"/>
    <n v="1200"/>
    <x v="0"/>
    <s v="City of Melbourne                  Brevard County"/>
    <x v="11"/>
    <x v="1"/>
    <m/>
    <m/>
    <n v="0"/>
    <n v="1"/>
    <n v="2635"/>
    <n v="372.57708065824579"/>
    <n v="3293.8898480571293"/>
    <n v="483.69219537251729"/>
    <n v="1389623.8241117927"/>
    <n v="3293.8898480571293"/>
    <n v="483.69176776760935"/>
    <n v="1389623.8241117927"/>
    <n v="3293.8898480571293"/>
    <n v="483.69176776760935"/>
  </r>
  <r>
    <n v="6480"/>
    <x v="2"/>
    <x v="1"/>
    <x v="8"/>
    <s v="62-304.520 (15), F.A.C."/>
    <x v="6"/>
    <x v="4"/>
    <x v="13"/>
    <x v="9"/>
    <s v="Fixed Single Family Units"/>
    <n v="1210"/>
    <x v="0"/>
    <s v="City of Melbourne                  Brevard County"/>
    <x v="11"/>
    <x v="1"/>
    <m/>
    <m/>
    <n v="0"/>
    <n v="1"/>
    <n v="17791"/>
    <n v="1425.3782715980565"/>
    <n v="12922.183584107204"/>
    <n v="1935.135967967818"/>
    <n v="5365333.0771848718"/>
    <n v="12922.183584107204"/>
    <n v="1935.1342572235867"/>
    <n v="5365333.0771848718"/>
    <n v="12922.183584107204"/>
    <n v="1935.1342572235867"/>
  </r>
  <r>
    <n v="6481"/>
    <x v="2"/>
    <x v="1"/>
    <x v="8"/>
    <s v="62-304.520 (15), F.A.C."/>
    <x v="6"/>
    <x v="4"/>
    <x v="13"/>
    <x v="62"/>
    <s v="Residential, High Density"/>
    <n v="1300"/>
    <x v="0"/>
    <s v="City of Melbourne                  Brevard County"/>
    <x v="11"/>
    <x v="1"/>
    <m/>
    <m/>
    <n v="0"/>
    <n v="1"/>
    <n v="1631"/>
    <n v="263.56019138494258"/>
    <n v="2499.9492802266177"/>
    <n v="420.65408403256021"/>
    <n v="1006614.3902681888"/>
    <n v="2499.9492802266177"/>
    <n v="420.65371215608076"/>
    <n v="1006614.3902681888"/>
    <n v="2499.9492802266177"/>
    <n v="420.65371215608076"/>
  </r>
  <r>
    <n v="6482"/>
    <x v="2"/>
    <x v="1"/>
    <x v="8"/>
    <s v="62-304.520 (15), F.A.C."/>
    <x v="6"/>
    <x v="4"/>
    <x v="13"/>
    <x v="63"/>
    <s v="Mobile Home Units"/>
    <n v="1320"/>
    <x v="0"/>
    <s v="City of Melbourne                  Brevard County"/>
    <x v="11"/>
    <x v="1"/>
    <m/>
    <m/>
    <n v="0"/>
    <n v="1"/>
    <n v="80"/>
    <n v="26.990619867192276"/>
    <n v="279.28317734475189"/>
    <n v="52.162289363674063"/>
    <n v="100005.99932869403"/>
    <n v="279.28317734475189"/>
    <n v="52.162243249944773"/>
    <n v="100005.99932869403"/>
    <n v="279.28317734475189"/>
    <n v="52.162243249944773"/>
  </r>
  <r>
    <n v="6483"/>
    <x v="2"/>
    <x v="1"/>
    <x v="8"/>
    <s v="62-304.520 (15), F.A.C."/>
    <x v="6"/>
    <x v="4"/>
    <x v="13"/>
    <x v="10"/>
    <s v="Residential, High density; Multiple Dwelling Units, Low Rise &lt;Two stories or less&gt;"/>
    <n v="1330"/>
    <x v="0"/>
    <s v="City of Melbourne                  Brevard County"/>
    <x v="11"/>
    <x v="1"/>
    <m/>
    <m/>
    <n v="0"/>
    <n v="1"/>
    <n v="739"/>
    <n v="60.770840053251554"/>
    <n v="606.31175112377048"/>
    <n v="107.7780141777959"/>
    <n v="231119.13760970093"/>
    <n v="606.31175112377048"/>
    <n v="107.77791889735036"/>
    <n v="231119.13760970093"/>
    <n v="606.31175112377048"/>
    <n v="107.77791889735036"/>
  </r>
  <r>
    <n v="6484"/>
    <x v="2"/>
    <x v="1"/>
    <x v="8"/>
    <s v="62-304.520 (15), F.A.C."/>
    <x v="6"/>
    <x v="4"/>
    <x v="13"/>
    <x v="81"/>
    <s v="Residential, High density; Multiple Dwelling Units, High Rise &lt;Three stories or more&gt;"/>
    <n v="1340"/>
    <x v="0"/>
    <s v="City of Melbourne                  Brevard County"/>
    <x v="11"/>
    <x v="1"/>
    <m/>
    <m/>
    <n v="0"/>
    <n v="1"/>
    <n v="398"/>
    <n v="151.67964722896289"/>
    <n v="1319.3339751868991"/>
    <n v="231.22723261165481"/>
    <n v="563228.52030646894"/>
    <n v="1319.3339751868991"/>
    <n v="231.22702819673881"/>
    <n v="563228.52030646894"/>
    <n v="1319.3339751868991"/>
    <n v="231.22702819673881"/>
  </r>
  <r>
    <n v="6485"/>
    <x v="2"/>
    <x v="1"/>
    <x v="8"/>
    <s v="62-304.520 (15), F.A.C."/>
    <x v="6"/>
    <x v="4"/>
    <x v="13"/>
    <x v="89"/>
    <s v="Residential, High density; Mixed Units &lt;Fixed and mobile Homes&gt;"/>
    <n v="1350"/>
    <x v="0"/>
    <s v="City of Melbourne                  Brevard County"/>
    <x v="11"/>
    <x v="1"/>
    <m/>
    <m/>
    <n v="0"/>
    <n v="1"/>
    <n v="3"/>
    <n v="0.63288373020817557"/>
    <n v="6.6341532045501141"/>
    <n v="1.2110434663906497"/>
    <n v="2324.2145735309718"/>
    <n v="6.6341532045501141"/>
    <n v="1.2110423957756251"/>
    <n v="2324.2145735309718"/>
    <n v="6.6341532045501141"/>
    <n v="1.2110423957756251"/>
  </r>
  <r>
    <n v="6486"/>
    <x v="2"/>
    <x v="1"/>
    <x v="8"/>
    <s v="62-304.520 (15), F.A.C."/>
    <x v="6"/>
    <x v="4"/>
    <x v="13"/>
    <x v="82"/>
    <s v="High Density Under Construction"/>
    <n v="1390"/>
    <x v="0"/>
    <s v="City of Melbourne                  Brevard County"/>
    <x v="11"/>
    <x v="1"/>
    <m/>
    <m/>
    <n v="0"/>
    <n v="1"/>
    <n v="45"/>
    <n v="12.820512635015902"/>
    <n v="107.06242978893037"/>
    <n v="18.101225612892591"/>
    <n v="49286.093927089467"/>
    <n v="107.06242978893037"/>
    <n v="18.101209610622998"/>
    <n v="49286.093927089467"/>
    <n v="107.06242978893037"/>
    <n v="18.101209610622998"/>
  </r>
  <r>
    <n v="6487"/>
    <x v="2"/>
    <x v="1"/>
    <x v="8"/>
    <s v="62-304.520 (15), F.A.C."/>
    <x v="6"/>
    <x v="4"/>
    <x v="13"/>
    <x v="11"/>
    <s v="Commercial and Services"/>
    <n v="1400"/>
    <x v="0"/>
    <s v="City of Melbourne                  Brevard County"/>
    <x v="11"/>
    <x v="1"/>
    <m/>
    <m/>
    <n v="0"/>
    <n v="1"/>
    <n v="869"/>
    <n v="92.413737264212415"/>
    <n v="908.2250625046255"/>
    <n v="122.79401145798427"/>
    <n v="348196.01698769478"/>
    <n v="908.2250625046255"/>
    <n v="122.79390290274497"/>
    <n v="348196.01698769478"/>
    <n v="908.2250625046255"/>
    <n v="122.79390290274497"/>
  </r>
  <r>
    <n v="6488"/>
    <x v="2"/>
    <x v="1"/>
    <x v="8"/>
    <s v="62-304.520 (15), F.A.C."/>
    <x v="6"/>
    <x v="4"/>
    <x v="13"/>
    <x v="64"/>
    <s v="Retail Sales and Services"/>
    <n v="1410"/>
    <x v="0"/>
    <s v="City of Melbourne                  Brevard County"/>
    <x v="11"/>
    <x v="1"/>
    <m/>
    <m/>
    <n v="0"/>
    <n v="1"/>
    <n v="1147"/>
    <n v="239.12437153406751"/>
    <n v="2225.0855146771155"/>
    <n v="299.61888975174895"/>
    <n v="913488.02487916744"/>
    <n v="2225.0855146771155"/>
    <n v="299.61862487563735"/>
    <n v="913488.02487916744"/>
    <n v="2225.0855146771155"/>
    <n v="299.61862487563735"/>
  </r>
  <r>
    <n v="6489"/>
    <x v="2"/>
    <x v="1"/>
    <x v="8"/>
    <s v="62-304.520 (15), F.A.C."/>
    <x v="6"/>
    <x v="4"/>
    <x v="13"/>
    <x v="65"/>
    <s v="Wholesale Sales and Services &lt;Excluding warehouses associated with industrial use&gt;"/>
    <n v="1420"/>
    <x v="0"/>
    <s v="City of Melbourne                  Brevard County"/>
    <x v="11"/>
    <x v="1"/>
    <m/>
    <m/>
    <n v="0"/>
    <n v="1"/>
    <n v="581"/>
    <n v="126.49963904238901"/>
    <n v="1188.0920990793447"/>
    <n v="160.10067862372168"/>
    <n v="487532.8657668893"/>
    <n v="1188.0920990793447"/>
    <n v="160.10053708776854"/>
    <n v="487532.8657668893"/>
    <n v="1188.0920990793447"/>
    <n v="160.10053708776854"/>
  </r>
  <r>
    <n v="6490"/>
    <x v="2"/>
    <x v="1"/>
    <x v="8"/>
    <s v="62-304.520 (15), F.A.C."/>
    <x v="6"/>
    <x v="4"/>
    <x v="13"/>
    <x v="66"/>
    <s v="Professional Services"/>
    <n v="1430"/>
    <x v="0"/>
    <s v="City of Melbourne                  Brevard County"/>
    <x v="11"/>
    <x v="1"/>
    <m/>
    <m/>
    <n v="0"/>
    <n v="1"/>
    <n v="584"/>
    <n v="89.300540453659835"/>
    <n v="892.87533930816937"/>
    <n v="121.81748190858737"/>
    <n v="349665.73227633"/>
    <n v="892.87533930816937"/>
    <n v="121.81737421664275"/>
    <n v="349665.73227633"/>
    <n v="892.87533930816937"/>
    <n v="121.81737421664275"/>
  </r>
  <r>
    <n v="6491"/>
    <x v="2"/>
    <x v="1"/>
    <x v="8"/>
    <s v="62-304.520 (15), F.A.C."/>
    <x v="6"/>
    <x v="4"/>
    <x v="13"/>
    <x v="83"/>
    <s v="Cultural and Entertainment"/>
    <n v="1440"/>
    <x v="0"/>
    <s v="City of Melbourne                  Brevard County"/>
    <x v="11"/>
    <x v="1"/>
    <m/>
    <m/>
    <n v="0"/>
    <n v="1"/>
    <n v="26"/>
    <n v="6.2269024630863168"/>
    <n v="69.880191115859162"/>
    <n v="9.8674775522978084"/>
    <n v="24054.944724281257"/>
    <n v="69.880191115859162"/>
    <n v="9.8674688290190886"/>
    <n v="24054.944724281257"/>
    <n v="69.880191115859162"/>
    <n v="9.8674688290190886"/>
  </r>
  <r>
    <n v="6492"/>
    <x v="2"/>
    <x v="1"/>
    <x v="8"/>
    <s v="62-304.520 (15), F.A.C."/>
    <x v="6"/>
    <x v="4"/>
    <x v="13"/>
    <x v="90"/>
    <s v="Commercial and Services Under Construction"/>
    <n v="1490"/>
    <x v="0"/>
    <s v="City of Melbourne                  Brevard County"/>
    <x v="11"/>
    <x v="1"/>
    <m/>
    <m/>
    <n v="0"/>
    <n v="1"/>
    <n v="65"/>
    <n v="15.127445841980418"/>
    <n v="126.04383888345863"/>
    <n v="16.855366968324645"/>
    <n v="52600.88271224338"/>
    <n v="126.04383888345863"/>
    <n v="16.855352067448194"/>
    <n v="52600.88271224338"/>
    <n v="126.04383888345863"/>
    <n v="16.855352067448194"/>
  </r>
  <r>
    <n v="6493"/>
    <x v="2"/>
    <x v="1"/>
    <x v="8"/>
    <s v="62-304.520 (15), F.A.C."/>
    <x v="6"/>
    <x v="4"/>
    <x v="13"/>
    <x v="95"/>
    <s v="Food Processing"/>
    <n v="1510"/>
    <x v="0"/>
    <s v="City of Melbourne                  Brevard County"/>
    <x v="11"/>
    <x v="1"/>
    <m/>
    <m/>
    <n v="0"/>
    <n v="1"/>
    <n v="2"/>
    <n v="0.1043097606010413"/>
    <n v="1.1865845723556365"/>
    <n v="0.1577096130505623"/>
    <n v="411.67727302911169"/>
    <n v="1.1865845723556365"/>
    <n v="0.1577094736284147"/>
    <n v="411.67727302911169"/>
    <n v="1.1865845723556365"/>
    <n v="0.1577094736284147"/>
  </r>
  <r>
    <n v="6494"/>
    <x v="2"/>
    <x v="1"/>
    <x v="8"/>
    <s v="62-304.520 (15), F.A.C."/>
    <x v="6"/>
    <x v="4"/>
    <x v="13"/>
    <x v="68"/>
    <s v="Other Light Industrial"/>
    <n v="1550"/>
    <x v="0"/>
    <s v="City of Melbourne                  Brevard County"/>
    <x v="11"/>
    <x v="1"/>
    <m/>
    <m/>
    <n v="0"/>
    <n v="1"/>
    <n v="65"/>
    <n v="7.043318780778713"/>
    <n v="63.450474242909557"/>
    <n v="8.8430837568510245"/>
    <n v="26826.242945242637"/>
    <n v="63.450474242909557"/>
    <n v="8.8430759391809186"/>
    <n v="26826.242945242637"/>
    <n v="63.450474242909557"/>
    <n v="8.8430759391809186"/>
  </r>
  <r>
    <n v="6495"/>
    <x v="2"/>
    <x v="1"/>
    <x v="8"/>
    <s v="62-304.520 (15), F.A.C."/>
    <x v="6"/>
    <x v="4"/>
    <x v="13"/>
    <x v="69"/>
    <s v="Institutional (Educational,religious,health and military facilities)"/>
    <n v="1700"/>
    <x v="0"/>
    <s v="City of Melbourne                  Brevard County"/>
    <x v="11"/>
    <x v="1"/>
    <m/>
    <m/>
    <n v="0"/>
    <n v="1"/>
    <n v="289"/>
    <n v="40.644351346645465"/>
    <n v="312.64944713172792"/>
    <n v="43.573786297614262"/>
    <n v="147188.14766847249"/>
    <n v="312.64944713172792"/>
    <n v="43.573747776494692"/>
    <n v="147188.14766847249"/>
    <n v="312.64944713172792"/>
    <n v="43.573747776494692"/>
  </r>
  <r>
    <n v="6496"/>
    <x v="2"/>
    <x v="1"/>
    <x v="8"/>
    <s v="62-304.520 (15), F.A.C."/>
    <x v="6"/>
    <x v="4"/>
    <x v="13"/>
    <x v="70"/>
    <s v="Educational Facilities"/>
    <n v="1710"/>
    <x v="0"/>
    <s v="City of Melbourne                  Brevard County"/>
    <x v="11"/>
    <x v="1"/>
    <m/>
    <m/>
    <n v="0"/>
    <n v="1"/>
    <n v="263"/>
    <n v="109.40132307676596"/>
    <n v="850.08709516516467"/>
    <n v="118.51065939001303"/>
    <n v="413213.08514289063"/>
    <n v="850.08709516516467"/>
    <n v="118.51055462144299"/>
    <n v="413213.08514289063"/>
    <n v="850.08709516516467"/>
    <n v="118.51055462144299"/>
  </r>
  <r>
    <n v="6497"/>
    <x v="2"/>
    <x v="1"/>
    <x v="8"/>
    <s v="62-304.520 (15), F.A.C."/>
    <x v="6"/>
    <x v="4"/>
    <x v="13"/>
    <x v="71"/>
    <s v="Religious"/>
    <n v="1720"/>
    <x v="0"/>
    <s v="City of Melbourne                  Brevard County"/>
    <x v="11"/>
    <x v="1"/>
    <m/>
    <m/>
    <n v="0"/>
    <n v="1"/>
    <n v="277"/>
    <n v="76.899403774116266"/>
    <n v="613.50187438311684"/>
    <n v="85.208881955237359"/>
    <n v="285861.11650355358"/>
    <n v="613.50187438311684"/>
    <n v="85.20880662688495"/>
    <n v="285861.11650355358"/>
    <n v="613.50187438311684"/>
    <n v="85.20880662688495"/>
  </r>
  <r>
    <n v="6498"/>
    <x v="2"/>
    <x v="1"/>
    <x v="8"/>
    <s v="62-304.520 (15), F.A.C."/>
    <x v="6"/>
    <x v="4"/>
    <x v="13"/>
    <x v="13"/>
    <s v="Military"/>
    <n v="1730"/>
    <x v="0"/>
    <s v="City of Melbourne                  Brevard County"/>
    <x v="11"/>
    <x v="1"/>
    <m/>
    <m/>
    <n v="0"/>
    <n v="1"/>
    <n v="21"/>
    <n v="7.3984955110260238"/>
    <n v="57.056204682636974"/>
    <n v="7.8832790734937506"/>
    <n v="27863.971921674427"/>
    <n v="57.056204682636974"/>
    <n v="7.8832721043326677"/>
    <n v="27863.971921674427"/>
    <n v="57.056204682636974"/>
    <n v="7.8832721043326677"/>
  </r>
  <r>
    <n v="6499"/>
    <x v="2"/>
    <x v="1"/>
    <x v="8"/>
    <s v="62-304.520 (15), F.A.C."/>
    <x v="6"/>
    <x v="4"/>
    <x v="13"/>
    <x v="72"/>
    <s v="Medical and Health Care"/>
    <n v="1740"/>
    <x v="0"/>
    <s v="City of Melbourne                  Brevard County"/>
    <x v="11"/>
    <x v="1"/>
    <m/>
    <m/>
    <n v="0"/>
    <n v="1"/>
    <n v="2"/>
    <n v="7.4929941149775902E-3"/>
    <n v="7.1071328510545956E-2"/>
    <n v="9.8176502846332794E-3"/>
    <n v="29.72993248556957"/>
    <n v="7.1071328510545956E-2"/>
    <n v="9.8176416054040309E-3"/>
    <n v="29.72993248556957"/>
    <n v="7.1071328510545956E-2"/>
    <n v="9.8176416054040309E-3"/>
  </r>
  <r>
    <n v="6500"/>
    <x v="2"/>
    <x v="1"/>
    <x v="8"/>
    <s v="62-304.520 (15), F.A.C."/>
    <x v="6"/>
    <x v="4"/>
    <x v="13"/>
    <x v="14"/>
    <s v="Governmental"/>
    <n v="1750"/>
    <x v="0"/>
    <s v="City of Melbourne                  Brevard County"/>
    <x v="11"/>
    <x v="1"/>
    <m/>
    <m/>
    <n v="0"/>
    <n v="1"/>
    <n v="252"/>
    <n v="78.975822082741246"/>
    <n v="638.96020356349834"/>
    <n v="87.514451245414065"/>
    <n v="299430.06499427103"/>
    <n v="638.96020356349834"/>
    <n v="87.514373878838271"/>
    <n v="299430.06499427103"/>
    <n v="638.96020356349834"/>
    <n v="87.514373878838271"/>
  </r>
  <r>
    <n v="6501"/>
    <x v="2"/>
    <x v="1"/>
    <x v="8"/>
    <s v="62-304.520 (15), F.A.C."/>
    <x v="6"/>
    <x v="4"/>
    <x v="13"/>
    <x v="73"/>
    <s v="Commercial Child Care"/>
    <n v="1780"/>
    <x v="0"/>
    <s v="City of Melbourne                  Brevard County"/>
    <x v="11"/>
    <x v="1"/>
    <m/>
    <m/>
    <n v="0"/>
    <n v="1"/>
    <n v="11"/>
    <n v="1.7781836350734805"/>
    <n v="15.903057830594244"/>
    <n v="2.1412401626084878"/>
    <n v="6627.1873253659878"/>
    <n v="15.903057830594244"/>
    <n v="2.1412382696591892"/>
    <n v="6627.1873253659878"/>
    <n v="15.903057830594244"/>
    <n v="2.1412382696591892"/>
  </r>
  <r>
    <n v="6502"/>
    <x v="2"/>
    <x v="1"/>
    <x v="8"/>
    <s v="62-304.520 (15), F.A.C."/>
    <x v="6"/>
    <x v="4"/>
    <x v="13"/>
    <x v="107"/>
    <s v="Race Tracks(horse, dog, car, motorcycle)"/>
    <n v="1830"/>
    <x v="0"/>
    <s v="City of Melbourne                  Brevard County"/>
    <x v="11"/>
    <x v="1"/>
    <m/>
    <m/>
    <n v="0"/>
    <n v="1"/>
    <n v="43"/>
    <n v="17.200437519992423"/>
    <n v="106.95023257912737"/>
    <n v="14.21387429199736"/>
    <n v="60406.25556514215"/>
    <n v="106.95023257912737"/>
    <n v="14.213861726315161"/>
    <n v="60406.25556514215"/>
    <n v="106.95023257912737"/>
    <n v="14.213861726315161"/>
  </r>
  <r>
    <n v="6503"/>
    <x v="2"/>
    <x v="1"/>
    <x v="8"/>
    <s v="62-304.520 (15), F.A.C."/>
    <x v="6"/>
    <x v="4"/>
    <x v="13"/>
    <x v="85"/>
    <s v="Marinas and Fish Camps"/>
    <n v="1840"/>
    <x v="0"/>
    <s v="City of Melbourne                  Brevard County"/>
    <x v="11"/>
    <x v="1"/>
    <m/>
    <m/>
    <n v="0"/>
    <n v="1"/>
    <n v="22"/>
    <n v="5.5602220044581365"/>
    <n v="42.532521942776931"/>
    <n v="6.3792447115896795"/>
    <n v="17812.92222348334"/>
    <n v="42.532521942776931"/>
    <n v="6.3792390720602965"/>
    <n v="17812.92222348334"/>
    <n v="42.532521942776931"/>
    <n v="6.3792390720602965"/>
  </r>
  <r>
    <n v="6504"/>
    <x v="2"/>
    <x v="1"/>
    <x v="8"/>
    <s v="62-304.520 (15), F.A.C."/>
    <x v="6"/>
    <x v="4"/>
    <x v="13"/>
    <x v="16"/>
    <s v="Parks and Zoos"/>
    <n v="1850"/>
    <x v="0"/>
    <s v="City of Melbourne                  Brevard County"/>
    <x v="11"/>
    <x v="1"/>
    <m/>
    <m/>
    <n v="0"/>
    <n v="1"/>
    <n v="37"/>
    <n v="6.2175335943277172"/>
    <n v="47.788045137032036"/>
    <n v="6.5002968653029845"/>
    <n v="22587.785191019913"/>
    <n v="47.788045137032036"/>
    <n v="6.5002911187582422"/>
    <n v="22587.785191019913"/>
    <n v="47.788045137032036"/>
    <n v="6.5002911187582422"/>
  </r>
  <r>
    <n v="6505"/>
    <x v="2"/>
    <x v="1"/>
    <x v="8"/>
    <s v="62-304.520 (15), F.A.C."/>
    <x v="6"/>
    <x v="4"/>
    <x v="13"/>
    <x v="74"/>
    <s v="Community Recreational Facilities"/>
    <n v="1860"/>
    <x v="0"/>
    <s v="City of Melbourne                  Brevard County"/>
    <x v="11"/>
    <x v="1"/>
    <m/>
    <m/>
    <n v="0"/>
    <n v="1"/>
    <n v="9"/>
    <n v="0.20025851426187713"/>
    <n v="1.5227369798512684"/>
    <n v="0.21014754471349859"/>
    <n v="715.62901968422284"/>
    <n v="1.5227369798512684"/>
    <n v="0.21014735893394196"/>
    <n v="715.62901968422284"/>
    <n v="1.5227369798512684"/>
    <n v="0.21014735893394196"/>
  </r>
  <r>
    <n v="6506"/>
    <x v="2"/>
    <x v="1"/>
    <x v="8"/>
    <s v="62-304.520 (15), F.A.C."/>
    <x v="6"/>
    <x v="4"/>
    <x v="13"/>
    <x v="4"/>
    <s v="Mixed Rangeland"/>
    <n v="1000"/>
    <x v="0"/>
    <s v="City of Melbourne                  Brevard County"/>
    <x v="11"/>
    <x v="1"/>
    <s v="Not Ag"/>
    <m/>
    <n v="0"/>
    <n v="1"/>
    <n v="28"/>
    <n v="6.6037245111745539"/>
    <n v="30.287249923061324"/>
    <n v="4.1065518590186452"/>
    <n v="15064.496723797918"/>
    <n v="30.287249923061324"/>
    <n v="4.1065482286484496"/>
    <n v="15064.496723797918"/>
    <n v="30.287249923061324"/>
    <n v="4.1065482286484496"/>
  </r>
  <r>
    <n v="6507"/>
    <x v="2"/>
    <x v="1"/>
    <x v="8"/>
    <s v="62-304.520 (15), F.A.C."/>
    <x v="6"/>
    <x v="4"/>
    <x v="13"/>
    <x v="76"/>
    <s v="Airports"/>
    <n v="8110"/>
    <x v="0"/>
    <s v="City of Melbourne                  Brevard County"/>
    <x v="11"/>
    <x v="1"/>
    <m/>
    <m/>
    <n v="0"/>
    <n v="1"/>
    <n v="55"/>
    <n v="16.858875869686724"/>
    <n v="144.52575993879799"/>
    <n v="19.295861064282239"/>
    <n v="67491.554537603253"/>
    <n v="144.52575993879799"/>
    <n v="19.295844005903017"/>
    <n v="67491.554537603253"/>
    <n v="144.52575993879799"/>
    <n v="19.295844005903017"/>
  </r>
  <r>
    <n v="6508"/>
    <x v="2"/>
    <x v="1"/>
    <x v="8"/>
    <s v="62-304.520 (15), F.A.C."/>
    <x v="6"/>
    <x v="4"/>
    <x v="13"/>
    <x v="20"/>
    <s v="Roads and Highways"/>
    <n v="8140"/>
    <x v="0"/>
    <s v="City of Melbourne                  Brevard County"/>
    <x v="11"/>
    <x v="1"/>
    <m/>
    <m/>
    <n v="0"/>
    <n v="1"/>
    <n v="340"/>
    <n v="40.564120944547618"/>
    <n v="378.59294089399998"/>
    <n v="51.679975038192133"/>
    <n v="155519.01479143067"/>
    <n v="378.59294089399998"/>
    <n v="51.679929350849648"/>
    <n v="155519.01479143067"/>
    <n v="378.59294089399998"/>
    <n v="51.679929350849648"/>
  </r>
  <r>
    <n v="6509"/>
    <x v="2"/>
    <x v="1"/>
    <x v="8"/>
    <s v="62-304.520 (15), F.A.C."/>
    <x v="6"/>
    <x v="4"/>
    <x v="13"/>
    <x v="58"/>
    <s v="Communications"/>
    <n v="8200"/>
    <x v="0"/>
    <s v="City of Melbourne                  Brevard County"/>
    <x v="11"/>
    <x v="1"/>
    <m/>
    <m/>
    <n v="0"/>
    <n v="1"/>
    <n v="9"/>
    <n v="3.3180194677722845"/>
    <n v="21.55613119520466"/>
    <n v="3.0838382337057957"/>
    <n v="10874.582078931488"/>
    <n v="21.55613119520466"/>
    <n v="3.0838355074588613"/>
    <n v="10874.582078931488"/>
    <n v="21.55613119520466"/>
    <n v="3.0838355074588613"/>
  </r>
  <r>
    <n v="6510"/>
    <x v="2"/>
    <x v="1"/>
    <x v="8"/>
    <s v="62-304.520 (15), F.A.C."/>
    <x v="6"/>
    <x v="4"/>
    <x v="13"/>
    <x v="86"/>
    <s v="Communication Facilities"/>
    <n v="8220"/>
    <x v="0"/>
    <s v="City of Melbourne                  Brevard County"/>
    <x v="11"/>
    <x v="1"/>
    <m/>
    <m/>
    <n v="0"/>
    <n v="1"/>
    <n v="17"/>
    <n v="2.4521162695457903"/>
    <n v="21.004504562581204"/>
    <n v="3.0056396117715445"/>
    <n v="9052.7504463835485"/>
    <n v="21.004504562581204"/>
    <n v="3.0056369546555906"/>
    <n v="9052.7504463835485"/>
    <n v="21.004504562581204"/>
    <n v="3.0056369546555906"/>
  </r>
  <r>
    <n v="6511"/>
    <x v="2"/>
    <x v="1"/>
    <x v="8"/>
    <s v="62-304.520 (15), F.A.C."/>
    <x v="6"/>
    <x v="4"/>
    <x v="13"/>
    <x v="59"/>
    <s v="Electrical power facilities"/>
    <n v="8310"/>
    <x v="0"/>
    <s v="City of Melbourne                  Brevard County"/>
    <x v="11"/>
    <x v="1"/>
    <m/>
    <m/>
    <n v="0"/>
    <n v="1"/>
    <n v="6"/>
    <n v="0.83528533261811078"/>
    <n v="7.7547165297079239"/>
    <n v="1.1270904062863665"/>
    <n v="2995.1589403082376"/>
    <n v="7.7547165297079239"/>
    <n v="1.1270894098894955"/>
    <n v="2995.1589403082376"/>
    <n v="7.7547165297079239"/>
    <n v="1.1270894098894955"/>
  </r>
  <r>
    <n v="6512"/>
    <x v="2"/>
    <x v="1"/>
    <x v="8"/>
    <s v="62-304.520 (15), F.A.C."/>
    <x v="6"/>
    <x v="4"/>
    <x v="13"/>
    <x v="94"/>
    <s v="Sewage Treatment"/>
    <n v="8340"/>
    <x v="0"/>
    <s v="City of Melbourne                  Brevard County"/>
    <x v="11"/>
    <x v="1"/>
    <m/>
    <m/>
    <n v="0"/>
    <n v="1"/>
    <n v="25"/>
    <n v="4.6705082664026429"/>
    <n v="40.04921097985784"/>
    <n v="5.5973855067164999"/>
    <n v="18441.108211755851"/>
    <n v="40.04921097985784"/>
    <n v="5.5973805583846099"/>
    <n v="18441.108211755851"/>
    <n v="40.04921097985784"/>
    <n v="5.5973805583846099"/>
  </r>
  <r>
    <n v="6513"/>
    <x v="2"/>
    <x v="1"/>
    <x v="8"/>
    <s v="62-304.520 (15), F.A.C."/>
    <x v="6"/>
    <x v="4"/>
    <x v="13"/>
    <x v="25"/>
    <s v="Surface Water Collection Basin"/>
    <n v="8370"/>
    <x v="0"/>
    <s v="City of Melbourne                  Brevard County"/>
    <x v="11"/>
    <x v="1"/>
    <m/>
    <m/>
    <n v="0"/>
    <n v="1"/>
    <n v="136"/>
    <n v="10.702616216187877"/>
    <n v="29.187043800626562"/>
    <n v="4.3028357229725769"/>
    <n v="23731.455345404949"/>
    <n v="29.187043800626562"/>
    <n v="4.3028319190789155"/>
    <n v="23731.455345404949"/>
    <n v="29.187043800626562"/>
    <n v="4.3028319190789155"/>
  </r>
  <r>
    <n v="6514"/>
    <x v="2"/>
    <x v="1"/>
    <x v="8"/>
    <s v="62-304.520 (15), F.A.C."/>
    <x v="6"/>
    <x v="4"/>
    <x v="2"/>
    <x v="5"/>
    <s v="Residential, Low Density-Less than two dwelling units/acre"/>
    <n v="1100"/>
    <x v="0"/>
    <s v="FDOT District 5                          City of Melbourne                  Brevard County"/>
    <x v="3"/>
    <x v="1"/>
    <m/>
    <m/>
    <n v="0"/>
    <n v="1"/>
    <n v="11"/>
    <n v="0.34670617829431088"/>
    <n v="2.9887532576997029"/>
    <n v="0.41565148280606623"/>
    <n v="1293.223489622698"/>
    <n v="2.9887532576997029"/>
    <n v="0.41565111535210364"/>
    <n v="1293.223489622698"/>
    <n v="2.9887532576997029"/>
    <n v="0.41565111535210364"/>
  </r>
  <r>
    <n v="6515"/>
    <x v="2"/>
    <x v="1"/>
    <x v="8"/>
    <s v="62-304.520 (15), F.A.C."/>
    <x v="6"/>
    <x v="4"/>
    <x v="2"/>
    <x v="8"/>
    <s v="Residential, Medium Density-Two-five dwellingunits per acre"/>
    <n v="1200"/>
    <x v="0"/>
    <s v="FDOT District 5                                            Brevard County"/>
    <x v="3"/>
    <x v="1"/>
    <m/>
    <m/>
    <n v="0"/>
    <n v="1"/>
    <n v="1"/>
    <n v="1.7920904850408099E-3"/>
    <n v="1.4704258517696432E-2"/>
    <n v="1.9508056971491458E-3"/>
    <n v="6.7838868249547479"/>
    <n v="1.4704258517696432E-2"/>
    <n v="1.9508039725521899E-3"/>
    <n v="6.7838868249547479"/>
    <n v="1.4704258517696432E-2"/>
    <n v="1.9508039725521899E-3"/>
  </r>
  <r>
    <n v="6516"/>
    <x v="2"/>
    <x v="1"/>
    <x v="8"/>
    <s v="62-304.520 (15), F.A.C."/>
    <x v="6"/>
    <x v="4"/>
    <x v="2"/>
    <x v="8"/>
    <s v="Residential, Medium Density-Two-five dwellingunits per acre"/>
    <n v="1200"/>
    <x v="0"/>
    <s v="FDOT District 5                          City of Melbourne                  Brevard County"/>
    <x v="3"/>
    <x v="1"/>
    <m/>
    <m/>
    <n v="0"/>
    <n v="1"/>
    <n v="25"/>
    <n v="0.97707485513753056"/>
    <n v="8.9046643076951852"/>
    <n v="1.2576451322910867"/>
    <n v="3653.7939637965806"/>
    <n v="8.9046643076951852"/>
    <n v="1.2576440204781707"/>
    <n v="3653.7939637965806"/>
    <n v="8.9046643076951852"/>
    <n v="1.2576440204781707"/>
  </r>
  <r>
    <n v="6517"/>
    <x v="2"/>
    <x v="1"/>
    <x v="8"/>
    <s v="62-304.520 (15), F.A.C."/>
    <x v="6"/>
    <x v="4"/>
    <x v="2"/>
    <x v="9"/>
    <s v="Fixed Single Family Units"/>
    <n v="1210"/>
    <x v="0"/>
    <s v="FDOT District 5                          City of Melbourne                  Brevard County"/>
    <x v="3"/>
    <x v="1"/>
    <m/>
    <m/>
    <n v="0"/>
    <n v="1"/>
    <n v="54"/>
    <n v="0.20722796143704045"/>
    <n v="1.6313607807621413"/>
    <n v="0.23014393849119399"/>
    <n v="704.02922251685652"/>
    <n v="1.6313607807621413"/>
    <n v="0.23014373503395658"/>
    <n v="704.02922251685652"/>
    <n v="1.6313607807621413"/>
    <n v="0.23014373503395658"/>
  </r>
  <r>
    <n v="6518"/>
    <x v="2"/>
    <x v="1"/>
    <x v="8"/>
    <s v="62-304.520 (15), F.A.C."/>
    <x v="6"/>
    <x v="4"/>
    <x v="2"/>
    <x v="62"/>
    <s v="Residential, High Density"/>
    <n v="1300"/>
    <x v="0"/>
    <s v="FDOT District 5                          City of Melbourne                  Brevard County"/>
    <x v="3"/>
    <x v="1"/>
    <m/>
    <m/>
    <n v="0"/>
    <n v="1"/>
    <n v="45"/>
    <n v="1.3516710374261616"/>
    <n v="12.660042529257936"/>
    <n v="1.9010259572639159"/>
    <n v="5236.4549820135881"/>
    <n v="12.660042529257936"/>
    <n v="1.9010242766744059"/>
    <n v="5236.4549820135881"/>
    <n v="12.660042529257936"/>
    <n v="1.9010242766744059"/>
  </r>
  <r>
    <n v="6519"/>
    <x v="2"/>
    <x v="1"/>
    <x v="8"/>
    <s v="62-304.520 (15), F.A.C."/>
    <x v="6"/>
    <x v="4"/>
    <x v="2"/>
    <x v="82"/>
    <s v="High Density Under Construction"/>
    <n v="1390"/>
    <x v="0"/>
    <s v="FDOT District 5                          City of Melbourne                  Brevard County"/>
    <x v="3"/>
    <x v="1"/>
    <m/>
    <m/>
    <n v="0"/>
    <n v="1"/>
    <n v="4"/>
    <n v="0.16122920545817421"/>
    <n v="1.3089692634825334"/>
    <n v="0.17935347626575687"/>
    <n v="587.50562553345833"/>
    <n v="1.3089692634825334"/>
    <n v="0.17935331770949448"/>
    <n v="587.50562553345833"/>
    <n v="1.3089692634825334"/>
    <n v="0.17935331770949448"/>
  </r>
  <r>
    <n v="6520"/>
    <x v="2"/>
    <x v="1"/>
    <x v="8"/>
    <s v="62-304.520 (15), F.A.C."/>
    <x v="6"/>
    <x v="4"/>
    <x v="2"/>
    <x v="11"/>
    <s v="Commercial and Services"/>
    <n v="1400"/>
    <x v="0"/>
    <s v="FDOT District 5                          City of Melbourne                  Brevard County"/>
    <x v="3"/>
    <x v="1"/>
    <m/>
    <m/>
    <n v="0"/>
    <n v="1"/>
    <n v="151"/>
    <n v="6.9537103137322909"/>
    <n v="70.989755979815101"/>
    <n v="9.4854457519518434"/>
    <n v="27076.261182221329"/>
    <n v="70.989755979815101"/>
    <n v="9.4854373664058347"/>
    <n v="27076.261182221329"/>
    <n v="70.989755979815101"/>
    <n v="9.4854373664058347"/>
  </r>
  <r>
    <n v="6521"/>
    <x v="2"/>
    <x v="1"/>
    <x v="8"/>
    <s v="62-304.520 (15), F.A.C."/>
    <x v="6"/>
    <x v="4"/>
    <x v="2"/>
    <x v="64"/>
    <s v="Retail Sales and Services"/>
    <n v="1410"/>
    <x v="0"/>
    <s v="FDOT District 5                          City of Melbourne                  Brevard County"/>
    <x v="3"/>
    <x v="1"/>
    <m/>
    <m/>
    <n v="0"/>
    <n v="1"/>
    <n v="89"/>
    <n v="1.8473168498034955"/>
    <n v="19.054772014993389"/>
    <n v="2.5383462707623825"/>
    <n v="7291.9076433275623"/>
    <n v="19.054772014993389"/>
    <n v="2.5383440267540305"/>
    <n v="7291.9076433275623"/>
    <n v="19.054772014993389"/>
    <n v="2.5383440267540305"/>
  </r>
  <r>
    <n v="6522"/>
    <x v="2"/>
    <x v="1"/>
    <x v="8"/>
    <s v="62-304.520 (15), F.A.C."/>
    <x v="6"/>
    <x v="4"/>
    <x v="2"/>
    <x v="65"/>
    <s v="Wholesale Sales and Services &lt;Excluding warehouses associated with industrial use&gt;"/>
    <n v="1420"/>
    <x v="0"/>
    <s v="FDOT District 5                          City of Melbourne                  Brevard County"/>
    <x v="3"/>
    <x v="1"/>
    <m/>
    <m/>
    <n v="0"/>
    <n v="1"/>
    <n v="13"/>
    <n v="4.7937104778988826E-2"/>
    <n v="0.51244337104212556"/>
    <n v="6.8197274850082409E-2"/>
    <n v="190.72553321980874"/>
    <n v="0.51244337104212556"/>
    <n v="6.8197214560729483E-2"/>
    <n v="190.72553321980874"/>
    <n v="0.51244337104212556"/>
    <n v="6.8197214560729483E-2"/>
  </r>
  <r>
    <n v="6523"/>
    <x v="2"/>
    <x v="1"/>
    <x v="8"/>
    <s v="62-304.520 (15), F.A.C."/>
    <x v="6"/>
    <x v="4"/>
    <x v="2"/>
    <x v="66"/>
    <s v="Professional Services"/>
    <n v="1430"/>
    <x v="0"/>
    <s v="FDOT District 5                          City of Melbourne                  Brevard County"/>
    <x v="3"/>
    <x v="1"/>
    <m/>
    <m/>
    <n v="0"/>
    <n v="1"/>
    <n v="78"/>
    <n v="1.4930593187915258"/>
    <n v="15.045597843463208"/>
    <n v="2.0776174249991417"/>
    <n v="5828.0641119774536"/>
    <n v="15.045597843463208"/>
    <n v="2.0776155882951022"/>
    <n v="5828.0641119774536"/>
    <n v="15.045597843463208"/>
    <n v="2.0776155882951022"/>
  </r>
  <r>
    <n v="6524"/>
    <x v="2"/>
    <x v="1"/>
    <x v="8"/>
    <s v="62-304.520 (15), F.A.C."/>
    <x v="6"/>
    <x v="4"/>
    <x v="2"/>
    <x v="90"/>
    <s v="Commercial and Services Under Construction"/>
    <n v="1490"/>
    <x v="0"/>
    <s v="FDOT District 5                          City of Melbourne                  Brevard County"/>
    <x v="3"/>
    <x v="1"/>
    <m/>
    <m/>
    <n v="0"/>
    <n v="1"/>
    <n v="5"/>
    <n v="0.1346061285392979"/>
    <n v="1.2752017029815019"/>
    <n v="0.17135486253027513"/>
    <n v="530.71510764469929"/>
    <n v="1.2752017029815019"/>
    <n v="0.17135471104513481"/>
    <n v="530.71510764469929"/>
    <n v="1.2752017029815019"/>
    <n v="0.17135471104513481"/>
  </r>
  <r>
    <n v="6525"/>
    <x v="2"/>
    <x v="1"/>
    <x v="8"/>
    <s v="62-304.520 (15), F.A.C."/>
    <x v="6"/>
    <x v="4"/>
    <x v="2"/>
    <x v="95"/>
    <s v="Food Processing"/>
    <n v="1510"/>
    <x v="0"/>
    <s v="FDOT District 5                          City of Melbourne                  Brevard County"/>
    <x v="3"/>
    <x v="1"/>
    <m/>
    <m/>
    <n v="0"/>
    <n v="1"/>
    <n v="1"/>
    <n v="6.8992099633468596E-3"/>
    <n v="7.9783227862460421E-2"/>
    <n v="1.0585038842297938E-2"/>
    <n v="27.224620734926148"/>
    <n v="7.9783227862460421E-2"/>
    <n v="1.05850294846639E-2"/>
    <n v="27.224620734926148"/>
    <n v="7.9783227862460421E-2"/>
    <n v="1.05850294846639E-2"/>
  </r>
  <r>
    <n v="6526"/>
    <x v="2"/>
    <x v="1"/>
    <x v="8"/>
    <s v="62-304.520 (15), F.A.C."/>
    <x v="6"/>
    <x v="4"/>
    <x v="2"/>
    <x v="69"/>
    <s v="Institutional (Educational,religious,health and military facilities)"/>
    <n v="1700"/>
    <x v="0"/>
    <s v="FDOT District 5                          City of Melbourne                  Brevard County"/>
    <x v="3"/>
    <x v="1"/>
    <m/>
    <m/>
    <n v="0"/>
    <n v="1"/>
    <n v="23"/>
    <n v="0.73390145167540422"/>
    <n v="6.3507547997864853"/>
    <n v="0.85079078881454417"/>
    <n v="2808.816288895147"/>
    <n v="6.3507547997864853"/>
    <n v="0.85079003667853592"/>
    <n v="2808.816288895147"/>
    <n v="6.3507547997864853"/>
    <n v="0.85079003667853592"/>
  </r>
  <r>
    <n v="6527"/>
    <x v="2"/>
    <x v="1"/>
    <x v="8"/>
    <s v="62-304.520 (15), F.A.C."/>
    <x v="6"/>
    <x v="4"/>
    <x v="2"/>
    <x v="70"/>
    <s v="Educational Facilities"/>
    <n v="1710"/>
    <x v="0"/>
    <s v="FDOT District 5                          City of Melbourne                  Brevard County"/>
    <x v="3"/>
    <x v="1"/>
    <m/>
    <m/>
    <n v="0"/>
    <n v="1"/>
    <n v="9"/>
    <n v="0.31477003476365595"/>
    <n v="2.4216338050984385"/>
    <n v="0.33036775020743847"/>
    <n v="1214.9045665472481"/>
    <n v="2.4216338050984385"/>
    <n v="0.33036745814799878"/>
    <n v="1214.9045665472481"/>
    <n v="2.4216338050984385"/>
    <n v="0.33036745814799878"/>
  </r>
  <r>
    <n v="6528"/>
    <x v="2"/>
    <x v="1"/>
    <x v="8"/>
    <s v="62-304.520 (15), F.A.C."/>
    <x v="6"/>
    <x v="4"/>
    <x v="2"/>
    <x v="71"/>
    <s v="Religious"/>
    <n v="1720"/>
    <x v="0"/>
    <s v="FDOT District 5                          City of Melbourne                  Brevard County"/>
    <x v="3"/>
    <x v="1"/>
    <m/>
    <m/>
    <n v="0"/>
    <n v="1"/>
    <n v="19"/>
    <n v="1.60527414449348E-2"/>
    <n v="0.15074626464357443"/>
    <n v="1.9945163230712951E-2"/>
    <n v="62.735349726104019"/>
    <n v="0.15074626464357443"/>
    <n v="1.9945145598322389E-2"/>
    <n v="62.735349726104019"/>
    <n v="0.15074626464357443"/>
    <n v="1.9945145598322389E-2"/>
  </r>
  <r>
    <n v="6529"/>
    <x v="2"/>
    <x v="1"/>
    <x v="8"/>
    <s v="62-304.520 (15), F.A.C."/>
    <x v="6"/>
    <x v="4"/>
    <x v="2"/>
    <x v="14"/>
    <s v="Governmental"/>
    <n v="1750"/>
    <x v="0"/>
    <s v="FDOT District 5                          City of Melbourne                  Brevard County"/>
    <x v="3"/>
    <x v="1"/>
    <m/>
    <m/>
    <n v="0"/>
    <n v="1"/>
    <n v="9"/>
    <n v="0.24252699283242576"/>
    <n v="2.3353282320508222"/>
    <n v="0.31714078708205767"/>
    <n v="945.06122981064391"/>
    <n v="2.3353282320508222"/>
    <n v="0.3171405067158285"/>
    <n v="945.06122981064391"/>
    <n v="2.3353282320508222"/>
    <n v="0.3171405067158285"/>
  </r>
  <r>
    <n v="6530"/>
    <x v="2"/>
    <x v="1"/>
    <x v="8"/>
    <s v="62-304.520 (15), F.A.C."/>
    <x v="6"/>
    <x v="4"/>
    <x v="2"/>
    <x v="26"/>
    <s v="Herbaceous Dry Prairie"/>
    <n v="3100"/>
    <x v="1"/>
    <s v="FDOT District 5                          City of Melbourne                  Brevard County"/>
    <x v="3"/>
    <x v="1"/>
    <m/>
    <m/>
    <n v="0"/>
    <n v="1"/>
    <n v="10"/>
    <n v="0.32969012558398136"/>
    <n v="2.5292738508793748"/>
    <n v="0.32863731546449365"/>
    <n v="1121.2244716311397"/>
    <n v="2.5292738508793748"/>
    <n v="0.32863702493483382"/>
    <n v="1121.2244716311397"/>
    <n v="2.5292738508793748"/>
    <n v="0.32863702493483382"/>
  </r>
  <r>
    <n v="6531"/>
    <x v="2"/>
    <x v="1"/>
    <x v="8"/>
    <s v="62-304.520 (15), F.A.C."/>
    <x v="6"/>
    <x v="4"/>
    <x v="2"/>
    <x v="27"/>
    <s v="Shrub and Brushland"/>
    <n v="3200"/>
    <x v="1"/>
    <s v="FDOT District 5                          City of Melbourne                  Brevard County"/>
    <x v="3"/>
    <x v="1"/>
    <m/>
    <m/>
    <n v="0"/>
    <n v="1"/>
    <n v="3"/>
    <n v="6.5685576993519774E-3"/>
    <n v="5.1808397725637424E-2"/>
    <n v="6.8312697636992853E-3"/>
    <n v="23.247615920548423"/>
    <n v="5.1808397725637424E-2"/>
    <n v="6.8312637245601399E-3"/>
    <n v="23.247615920548423"/>
    <n v="5.1808397725637424E-2"/>
    <n v="6.8312637245601399E-3"/>
  </r>
  <r>
    <n v="6532"/>
    <x v="2"/>
    <x v="1"/>
    <x v="8"/>
    <s v="62-304.520 (15), F.A.C."/>
    <x v="6"/>
    <x v="4"/>
    <x v="2"/>
    <x v="28"/>
    <s v="Pine flatwoods"/>
    <n v="4110"/>
    <x v="1"/>
    <s v="FDOT District 5                          City of Melbourne                  Brevard County"/>
    <x v="3"/>
    <x v="1"/>
    <m/>
    <m/>
    <n v="0"/>
    <n v="1"/>
    <n v="1"/>
    <n v="4.6486499003865703E-5"/>
    <n v="3.4489851726048889E-4"/>
    <n v="4.4310280883399657E-5"/>
    <n v="0.15849222957950956"/>
    <n v="3.4489851726048889E-4"/>
    <n v="4.4310241711187003E-5"/>
    <n v="0.15849222957950956"/>
    <n v="3.4489851726048889E-4"/>
    <n v="4.4310241711187003E-5"/>
  </r>
  <r>
    <n v="6533"/>
    <x v="2"/>
    <x v="1"/>
    <x v="8"/>
    <s v="62-304.520 (15), F.A.C."/>
    <x v="6"/>
    <x v="4"/>
    <x v="2"/>
    <x v="29"/>
    <s v="Upland Hardwood Forest"/>
    <n v="4200"/>
    <x v="1"/>
    <s v="FDOT District 5                          City of Melbourne                  Brevard County"/>
    <x v="3"/>
    <x v="1"/>
    <m/>
    <m/>
    <n v="0"/>
    <n v="1"/>
    <n v="3"/>
    <n v="5.2769011745382247E-2"/>
    <n v="0.39554241259566225"/>
    <n v="5.0850215804937968E-2"/>
    <n v="175.19250752198764"/>
    <n v="0.39554241259566225"/>
    <n v="5.0850170851138542E-2"/>
    <n v="175.19250752198764"/>
    <n v="0.39554241259566225"/>
    <n v="5.0850170851138542E-2"/>
  </r>
  <r>
    <n v="6534"/>
    <x v="2"/>
    <x v="1"/>
    <x v="8"/>
    <s v="62-304.520 (15), F.A.C."/>
    <x v="6"/>
    <x v="4"/>
    <x v="2"/>
    <x v="33"/>
    <s v="Hardwood Conifer Mixed"/>
    <n v="4340"/>
    <x v="1"/>
    <s v="FDOT District 5                          City of Melbourne                  Brevard County"/>
    <x v="3"/>
    <x v="1"/>
    <m/>
    <m/>
    <n v="0"/>
    <n v="1"/>
    <n v="6"/>
    <n v="0.22151088769307842"/>
    <n v="1.6877321630405335"/>
    <n v="0.23253528355478226"/>
    <n v="772.2199606877731"/>
    <n v="1.6877321630405335"/>
    <n v="0.23253507798349238"/>
    <n v="772.2199606877731"/>
    <n v="1.6877321630405335"/>
    <n v="0.23253507798349238"/>
  </r>
  <r>
    <n v="6535"/>
    <x v="2"/>
    <x v="1"/>
    <x v="8"/>
    <s v="62-304.520 (15), F.A.C."/>
    <x v="6"/>
    <x v="4"/>
    <x v="2"/>
    <x v="36"/>
    <s v="Streams and waterways"/>
    <n v="5100"/>
    <x v="1"/>
    <s v="FDOT District 5                          City of Melbourne                  Brevard County"/>
    <x v="3"/>
    <x v="1"/>
    <m/>
    <m/>
    <n v="0"/>
    <n v="1"/>
    <n v="5"/>
    <n v="0.18502084906123348"/>
    <n v="0.74920273352584088"/>
    <n v="9.990623677731203E-2"/>
    <n v="312.41103834150942"/>
    <n v="0.74920273352584088"/>
    <n v="9.9906148455860169E-2"/>
    <n v="312.41103834150942"/>
    <n v="0.74920273352584088"/>
    <n v="9.9906148455860169E-2"/>
  </r>
  <r>
    <n v="6536"/>
    <x v="2"/>
    <x v="1"/>
    <x v="8"/>
    <s v="62-304.520 (15), F.A.C."/>
    <x v="6"/>
    <x v="4"/>
    <x v="2"/>
    <x v="39"/>
    <s v="Reservoirs"/>
    <n v="5300"/>
    <x v="1"/>
    <s v="FDOT District 5                          City of Melbourne                  Brevard County"/>
    <x v="3"/>
    <x v="1"/>
    <m/>
    <m/>
    <n v="0"/>
    <n v="1"/>
    <n v="6"/>
    <n v="0.74025808506258195"/>
    <n v="2.1986640633001073"/>
    <n v="0.31606381165498321"/>
    <n v="1806.3559978791411"/>
    <n v="2.1986640633001073"/>
    <n v="0.3160635322408456"/>
    <n v="1806.3559978791411"/>
    <n v="2.1986640633001073"/>
    <n v="0.3160635322408456"/>
  </r>
  <r>
    <n v="6537"/>
    <x v="2"/>
    <x v="1"/>
    <x v="8"/>
    <s v="62-304.520 (15), F.A.C."/>
    <x v="6"/>
    <x v="4"/>
    <x v="2"/>
    <x v="45"/>
    <s v="Mixed wetland hardwoods"/>
    <n v="6170"/>
    <x v="1"/>
    <s v="FDOT District 5                          City of Melbourne                  Brevard County"/>
    <x v="3"/>
    <x v="1"/>
    <m/>
    <m/>
    <n v="0"/>
    <n v="1"/>
    <n v="14"/>
    <n v="0.27102141012345393"/>
    <n v="2.0542034064764891"/>
    <n v="0.2612192230409135"/>
    <n v="917.37014758750718"/>
    <n v="2.0542034064764891"/>
    <n v="0.26121899211177518"/>
    <n v="917.37014758750718"/>
    <n v="2.0542034064764891"/>
    <n v="0.26121899211177518"/>
  </r>
  <r>
    <n v="6538"/>
    <x v="2"/>
    <x v="1"/>
    <x v="8"/>
    <s v="62-304.520 (15), F.A.C."/>
    <x v="6"/>
    <x v="4"/>
    <x v="2"/>
    <x v="54"/>
    <s v="Emergent aquatic vegetation"/>
    <n v="6440"/>
    <x v="1"/>
    <s v="FDOT District 5                          City of Melbourne                  Brevard County"/>
    <x v="3"/>
    <x v="1"/>
    <m/>
    <m/>
    <n v="0"/>
    <n v="1"/>
    <n v="2"/>
    <n v="0.1915310593851067"/>
    <n v="0.62670134583929005"/>
    <n v="7.3478446077713089E-2"/>
    <n v="475.17700232515244"/>
    <n v="0.62670134583929005"/>
    <n v="7.3478381119575303E-2"/>
    <n v="475.17700232515244"/>
    <n v="0.62670134583929005"/>
    <n v="7.3478381119575303E-2"/>
  </r>
  <r>
    <n v="6539"/>
    <x v="2"/>
    <x v="1"/>
    <x v="8"/>
    <s v="62-304.520 (15), F.A.C."/>
    <x v="6"/>
    <x v="4"/>
    <x v="2"/>
    <x v="55"/>
    <s v="Mixed scrub-shrub wetland"/>
    <n v="6460"/>
    <x v="1"/>
    <s v="FDOT District 5                          City of Melbourne                  Brevard County"/>
    <x v="3"/>
    <x v="1"/>
    <m/>
    <m/>
    <n v="0"/>
    <n v="1"/>
    <n v="3"/>
    <n v="1.1345042720499809E-2"/>
    <n v="9.7400638408657966E-2"/>
    <n v="1.2033884171504123E-2"/>
    <n v="40.042466623594407"/>
    <n v="9.7400638408657966E-2"/>
    <n v="1.2033873533027831E-2"/>
    <n v="40.042466623594407"/>
    <n v="9.7400638408657966E-2"/>
    <n v="1.2033873533027831E-2"/>
  </r>
  <r>
    <n v="6540"/>
    <x v="2"/>
    <x v="1"/>
    <x v="8"/>
    <s v="62-304.520 (15), F.A.C."/>
    <x v="6"/>
    <x v="4"/>
    <x v="2"/>
    <x v="20"/>
    <s v="Roads and Highways"/>
    <n v="8140"/>
    <x v="0"/>
    <s v="FDOT District 5                          City of Melbourne                  Brevard County"/>
    <x v="3"/>
    <x v="1"/>
    <m/>
    <m/>
    <n v="0"/>
    <n v="1"/>
    <n v="260"/>
    <n v="45.953993788986025"/>
    <n v="427.99252241915741"/>
    <n v="57.954150402625437"/>
    <n v="174058.49932015271"/>
    <n v="427.99252241915741"/>
    <n v="57.954099168639438"/>
    <n v="174058.49932015271"/>
    <n v="427.99252241915741"/>
    <n v="57.954099168639438"/>
  </r>
  <r>
    <n v="6541"/>
    <x v="2"/>
    <x v="1"/>
    <x v="8"/>
    <s v="62-304.520 (15), F.A.C."/>
    <x v="6"/>
    <x v="4"/>
    <x v="2"/>
    <x v="25"/>
    <s v="Surface Water Collection Basin"/>
    <n v="8370"/>
    <x v="0"/>
    <s v="FDOT District 5                          City of Melbourne                  Brevard County"/>
    <x v="3"/>
    <x v="1"/>
    <m/>
    <m/>
    <n v="0"/>
    <n v="1"/>
    <n v="7"/>
    <n v="0.42780975626004025"/>
    <n v="1.4889952834731994"/>
    <n v="0.18984211779848789"/>
    <n v="1043.4834581677292"/>
    <n v="1.4889952834731994"/>
    <n v="0.18984194996981013"/>
    <n v="1043.4834581677292"/>
    <n v="1.4889952834731994"/>
    <n v="0.18984194996981013"/>
  </r>
  <r>
    <n v="6542"/>
    <x v="2"/>
    <x v="1"/>
    <x v="8"/>
    <s v="62-304.520 (15), F.A.C."/>
    <x v="6"/>
    <x v="4"/>
    <x v="4"/>
    <x v="26"/>
    <s v="Herbaceous Dry Prairie"/>
    <n v="3100"/>
    <x v="1"/>
    <s v="Brevard County"/>
    <x v="0"/>
    <x v="1"/>
    <m/>
    <m/>
    <n v="0"/>
    <n v="1"/>
    <n v="26"/>
    <n v="6.794054779404501"/>
    <n v="35.446914857192887"/>
    <n v="3.7946618202173963"/>
    <n v="14151.149011523168"/>
    <n v="35.446914857192887"/>
    <n v="3.7946584655715414"/>
    <n v="14151.149011523168"/>
    <m/>
    <m/>
  </r>
  <r>
    <n v="6543"/>
    <x v="2"/>
    <x v="1"/>
    <x v="8"/>
    <s v="62-304.520 (15), F.A.C."/>
    <x v="6"/>
    <x v="4"/>
    <x v="4"/>
    <x v="26"/>
    <s v="Herbaceous Dry Prairie"/>
    <n v="3100"/>
    <x v="1"/>
    <s v="City of Melbourne                  Brevard County"/>
    <x v="11"/>
    <x v="1"/>
    <m/>
    <m/>
    <n v="0"/>
    <n v="1"/>
    <n v="139"/>
    <n v="27.700277675396716"/>
    <n v="181.44359697997555"/>
    <n v="24.625011700623599"/>
    <n v="84660.660449847099"/>
    <n v="181.44359697997555"/>
    <n v="24.624989931043761"/>
    <n v="84660.660449847099"/>
    <m/>
    <m/>
  </r>
  <r>
    <n v="6544"/>
    <x v="2"/>
    <x v="1"/>
    <x v="8"/>
    <s v="62-304.520 (15), F.A.C."/>
    <x v="6"/>
    <x v="4"/>
    <x v="4"/>
    <x v="27"/>
    <s v="Shrub and Brushland"/>
    <n v="3200"/>
    <x v="1"/>
    <s v="City of Melbourne                  Brevard County"/>
    <x v="11"/>
    <x v="1"/>
    <m/>
    <m/>
    <n v="0"/>
    <n v="1"/>
    <n v="103"/>
    <n v="27.973873310116616"/>
    <n v="162.20015066346653"/>
    <n v="20.496294754978024"/>
    <n v="77732.284881862201"/>
    <n v="162.20015066346653"/>
    <n v="20.496276635363273"/>
    <n v="77732.284881862201"/>
    <m/>
    <m/>
  </r>
  <r>
    <n v="6545"/>
    <x v="2"/>
    <x v="1"/>
    <x v="8"/>
    <s v="62-304.520 (15), F.A.C."/>
    <x v="6"/>
    <x v="4"/>
    <x v="4"/>
    <x v="110"/>
    <s v="Palmetto Prairies"/>
    <n v="3210"/>
    <x v="1"/>
    <s v="City of Melbourne                  Brevard County"/>
    <x v="11"/>
    <x v="1"/>
    <m/>
    <m/>
    <n v="0"/>
    <n v="1"/>
    <n v="4"/>
    <n v="0.3212127216238494"/>
    <n v="1.1779033361725513"/>
    <n v="0.13186671133539538"/>
    <n v="642.65086700321012"/>
    <n v="1.1779033361725513"/>
    <n v="0.13186659475949541"/>
    <n v="642.65086700321012"/>
    <m/>
    <m/>
  </r>
  <r>
    <n v="6546"/>
    <x v="2"/>
    <x v="1"/>
    <x v="8"/>
    <s v="62-304.520 (15), F.A.C."/>
    <x v="6"/>
    <x v="4"/>
    <x v="4"/>
    <x v="28"/>
    <s v="Pine flatwoods"/>
    <n v="4110"/>
    <x v="1"/>
    <s v="Brevard County"/>
    <x v="0"/>
    <x v="1"/>
    <m/>
    <m/>
    <n v="0"/>
    <n v="1"/>
    <n v="18"/>
    <n v="3.6997304805406483"/>
    <n v="23.03189766060105"/>
    <n v="2.3163634919380813"/>
    <n v="9851.0965006497881"/>
    <n v="23.03189766060105"/>
    <n v="2.3163614441721521"/>
    <n v="9851.0965006497881"/>
    <m/>
    <m/>
  </r>
  <r>
    <n v="6547"/>
    <x v="2"/>
    <x v="1"/>
    <x v="8"/>
    <s v="62-304.520 (15), F.A.C."/>
    <x v="6"/>
    <x v="4"/>
    <x v="4"/>
    <x v="28"/>
    <s v="Pine flatwoods"/>
    <n v="4110"/>
    <x v="1"/>
    <s v="City of Melbourne                  Brevard County"/>
    <x v="11"/>
    <x v="1"/>
    <m/>
    <m/>
    <n v="0"/>
    <n v="1"/>
    <n v="188"/>
    <n v="44.256268830252012"/>
    <n v="245.53661872769459"/>
    <n v="24.643882305925882"/>
    <n v="120624.08614965202"/>
    <n v="245.53661872769459"/>
    <n v="24.643860519663605"/>
    <n v="120624.08614965202"/>
    <m/>
    <m/>
  </r>
  <r>
    <n v="6548"/>
    <x v="2"/>
    <x v="1"/>
    <x v="8"/>
    <s v="62-304.520 (15), F.A.C."/>
    <x v="6"/>
    <x v="4"/>
    <x v="4"/>
    <x v="128"/>
    <s v="Sand pine"/>
    <n v="4130"/>
    <x v="1"/>
    <s v="City of Melbourne                  Brevard County"/>
    <x v="11"/>
    <x v="1"/>
    <m/>
    <m/>
    <n v="0"/>
    <n v="1"/>
    <n v="9"/>
    <n v="2.5914822679093308"/>
    <n v="16.61612536777157"/>
    <n v="2.187900792756909"/>
    <n v="8125.3277702328905"/>
    <n v="16.61612536777157"/>
    <n v="2.1878988585575856"/>
    <n v="8125.3277702328905"/>
    <m/>
    <m/>
  </r>
  <r>
    <n v="6549"/>
    <x v="2"/>
    <x v="1"/>
    <x v="8"/>
    <s v="62-304.520 (15), F.A.C."/>
    <x v="6"/>
    <x v="4"/>
    <x v="4"/>
    <x v="78"/>
    <s v="Upland Mixed Forest"/>
    <n v="4140"/>
    <x v="1"/>
    <s v="City of Melbourne                  Brevard County"/>
    <x v="11"/>
    <x v="1"/>
    <m/>
    <m/>
    <n v="0"/>
    <n v="1"/>
    <n v="3"/>
    <n v="5.395055568620831E-2"/>
    <n v="0.24918531829543278"/>
    <n v="3.2647896092316199E-2"/>
    <n v="139.43723706429114"/>
    <n v="0.24918531829543278"/>
    <n v="3.2647867230158084E-2"/>
    <n v="139.43723706429114"/>
    <m/>
    <m/>
  </r>
  <r>
    <n v="6550"/>
    <x v="2"/>
    <x v="1"/>
    <x v="8"/>
    <s v="62-304.520 (15), F.A.C."/>
    <x v="6"/>
    <x v="4"/>
    <x v="4"/>
    <x v="29"/>
    <s v="Upland Hardwood Forest"/>
    <n v="4200"/>
    <x v="1"/>
    <s v="Brevard County"/>
    <x v="0"/>
    <x v="1"/>
    <m/>
    <m/>
    <n v="0"/>
    <n v="1"/>
    <n v="17"/>
    <n v="3.3824098181690383"/>
    <n v="19.828450040781679"/>
    <n v="2.5512719736140319"/>
    <n v="8853.23281384648"/>
    <n v="19.828450040781679"/>
    <n v="2.5512697181787982"/>
    <n v="8853.23281384648"/>
    <m/>
    <m/>
  </r>
  <r>
    <n v="6551"/>
    <x v="2"/>
    <x v="1"/>
    <x v="8"/>
    <s v="62-304.520 (15), F.A.C."/>
    <x v="6"/>
    <x v="4"/>
    <x v="4"/>
    <x v="29"/>
    <s v="Upland Hardwood Forest"/>
    <n v="4200"/>
    <x v="1"/>
    <s v="City of Melbourne                  Brevard County"/>
    <x v="11"/>
    <x v="1"/>
    <m/>
    <m/>
    <n v="0"/>
    <n v="1"/>
    <n v="32"/>
    <n v="9.9681358790520616"/>
    <n v="52.688111978733666"/>
    <n v="7.1490645013988203"/>
    <n v="26786.817330904138"/>
    <n v="52.688111978733666"/>
    <n v="7.1490581813153131"/>
    <n v="26786.817330904138"/>
    <m/>
    <m/>
  </r>
  <r>
    <n v="6552"/>
    <x v="2"/>
    <x v="1"/>
    <x v="8"/>
    <s v="62-304.520 (15), F.A.C."/>
    <x v="6"/>
    <x v="4"/>
    <x v="4"/>
    <x v="33"/>
    <s v="Hardwood Conifer Mixed"/>
    <n v="4340"/>
    <x v="1"/>
    <s v="Brevard County"/>
    <x v="0"/>
    <x v="1"/>
    <m/>
    <m/>
    <n v="0"/>
    <n v="1"/>
    <n v="224"/>
    <n v="31.114434542936902"/>
    <n v="198.45931944689835"/>
    <n v="26.315784995620067"/>
    <n v="85571.977070823297"/>
    <n v="198.45931944689835"/>
    <n v="26.315761731323168"/>
    <n v="85571.977070823297"/>
    <m/>
    <m/>
  </r>
  <r>
    <n v="6553"/>
    <x v="2"/>
    <x v="1"/>
    <x v="8"/>
    <s v="62-304.520 (15), F.A.C."/>
    <x v="6"/>
    <x v="4"/>
    <x v="4"/>
    <x v="33"/>
    <s v="Hardwood Conifer Mixed"/>
    <n v="4340"/>
    <x v="1"/>
    <s v="City of Melbourne                  Brevard County"/>
    <x v="11"/>
    <x v="1"/>
    <m/>
    <m/>
    <n v="0"/>
    <n v="1"/>
    <n v="107"/>
    <n v="21.958114448398799"/>
    <n v="122.20642006422788"/>
    <n v="15.139301319079832"/>
    <n v="58526.542538316447"/>
    <n v="122.20642006422788"/>
    <n v="15.13928793527996"/>
    <n v="58526.542538316447"/>
    <m/>
    <m/>
  </r>
  <r>
    <n v="6554"/>
    <x v="2"/>
    <x v="1"/>
    <x v="8"/>
    <s v="62-304.520 (15), F.A.C."/>
    <x v="6"/>
    <x v="4"/>
    <x v="4"/>
    <x v="36"/>
    <s v="Streams and waterways"/>
    <n v="5100"/>
    <x v="1"/>
    <s v="Brevard County"/>
    <x v="0"/>
    <x v="1"/>
    <m/>
    <m/>
    <n v="0"/>
    <n v="1"/>
    <n v="34"/>
    <n v="3.0890104006053796"/>
    <n v="20.045183053521278"/>
    <n v="2.776219476262932"/>
    <n v="7884.2824060375196"/>
    <n v="20.045183053521278"/>
    <n v="2.7762170219643374"/>
    <n v="7884.2824060375196"/>
    <m/>
    <m/>
  </r>
  <r>
    <n v="6555"/>
    <x v="2"/>
    <x v="1"/>
    <x v="8"/>
    <s v="62-304.520 (15), F.A.C."/>
    <x v="6"/>
    <x v="4"/>
    <x v="4"/>
    <x v="36"/>
    <s v="Streams and waterways"/>
    <n v="5100"/>
    <x v="1"/>
    <s v="City of Melbourne                  Brevard County"/>
    <x v="11"/>
    <x v="1"/>
    <m/>
    <m/>
    <n v="0"/>
    <n v="1"/>
    <n v="195"/>
    <n v="46.062716311743522"/>
    <n v="126.45123532866432"/>
    <n v="18.423912767366186"/>
    <n v="49632.718901158063"/>
    <n v="126.45123532866432"/>
    <n v="18.423896479827114"/>
    <n v="49632.718901158063"/>
    <m/>
    <m/>
  </r>
  <r>
    <n v="6556"/>
    <x v="2"/>
    <x v="1"/>
    <x v="8"/>
    <s v="62-304.520 (15), F.A.C."/>
    <x v="6"/>
    <x v="4"/>
    <x v="4"/>
    <x v="39"/>
    <s v="Reservoirs"/>
    <n v="5300"/>
    <x v="1"/>
    <s v="Brevard County"/>
    <x v="0"/>
    <x v="1"/>
    <m/>
    <m/>
    <n v="0"/>
    <n v="1"/>
    <n v="27"/>
    <n v="3.5470020128805126"/>
    <n v="8.7526659214113742"/>
    <n v="1.2726044697513204"/>
    <n v="8249.8108561023164"/>
    <n v="8.7526659214113742"/>
    <n v="1.272603344713698"/>
    <n v="8249.8108561023164"/>
    <m/>
    <m/>
  </r>
  <r>
    <n v="6557"/>
    <x v="2"/>
    <x v="1"/>
    <x v="8"/>
    <s v="62-304.520 (15), F.A.C."/>
    <x v="6"/>
    <x v="4"/>
    <x v="4"/>
    <x v="39"/>
    <s v="Reservoirs"/>
    <n v="5300"/>
    <x v="1"/>
    <s v="City of Melbourne                  Brevard County"/>
    <x v="11"/>
    <x v="1"/>
    <m/>
    <m/>
    <n v="0"/>
    <n v="1"/>
    <n v="271"/>
    <n v="50.414993066948142"/>
    <n v="52.534014914382951"/>
    <n v="8.2709965424441361"/>
    <n v="83782.393208835696"/>
    <n v="52.534014914382951"/>
    <n v="8.2709892305239716"/>
    <n v="83782.393208835696"/>
    <m/>
    <m/>
  </r>
  <r>
    <n v="6558"/>
    <x v="2"/>
    <x v="1"/>
    <x v="8"/>
    <s v="62-304.520 (15), F.A.C."/>
    <x v="6"/>
    <x v="4"/>
    <x v="4"/>
    <x v="40"/>
    <s v="Bays and estuaries"/>
    <n v="5400"/>
    <x v="1"/>
    <s v="City of Melbourne                  Brevard County"/>
    <x v="11"/>
    <x v="1"/>
    <m/>
    <m/>
    <n v="0"/>
    <n v="1"/>
    <n v="118"/>
    <n v="38.765233843560331"/>
    <n v="65.985871183085848"/>
    <n v="9.6612378167642632"/>
    <n v="26033.940800334167"/>
    <n v="65.985871183085848"/>
    <n v="9.6612292758104363"/>
    <n v="26033.940800334167"/>
    <m/>
    <m/>
  </r>
  <r>
    <n v="6559"/>
    <x v="2"/>
    <x v="1"/>
    <x v="8"/>
    <s v="62-304.520 (15), F.A.C."/>
    <x v="6"/>
    <x v="4"/>
    <x v="4"/>
    <x v="45"/>
    <s v="Mixed wetland hardwoods"/>
    <n v="6170"/>
    <x v="1"/>
    <s v="Brevard County"/>
    <x v="0"/>
    <x v="1"/>
    <m/>
    <m/>
    <n v="0"/>
    <n v="1"/>
    <n v="41"/>
    <n v="7.1650326884488518"/>
    <n v="45.816768741991218"/>
    <n v="5.4885549474532311"/>
    <n v="17535.43310974499"/>
    <n v="45.816768741991218"/>
    <n v="5.4885500953322754"/>
    <n v="17535.43310974499"/>
    <m/>
    <m/>
  </r>
  <r>
    <n v="6560"/>
    <x v="2"/>
    <x v="1"/>
    <x v="8"/>
    <s v="62-304.520 (15), F.A.C."/>
    <x v="6"/>
    <x v="4"/>
    <x v="4"/>
    <x v="45"/>
    <s v="Mixed wetland hardwoods"/>
    <n v="6170"/>
    <x v="1"/>
    <s v="City of Melbourne                  Brevard County"/>
    <x v="11"/>
    <x v="1"/>
    <m/>
    <m/>
    <n v="0"/>
    <n v="1"/>
    <n v="111"/>
    <n v="21.058953512744498"/>
    <n v="158.64361936575494"/>
    <n v="18.822003204156175"/>
    <n v="67304.167926738461"/>
    <n v="158.64361936575494"/>
    <n v="18.821986564687876"/>
    <n v="67304.167926738461"/>
    <m/>
    <m/>
  </r>
  <r>
    <n v="6561"/>
    <x v="2"/>
    <x v="1"/>
    <x v="8"/>
    <s v="62-304.520 (15), F.A.C."/>
    <x v="6"/>
    <x v="4"/>
    <x v="4"/>
    <x v="49"/>
    <s v="Hydric pine flatwoods"/>
    <n v="6250"/>
    <x v="1"/>
    <s v="City of Melbourne                  Brevard County"/>
    <x v="11"/>
    <x v="1"/>
    <m/>
    <m/>
    <n v="0"/>
    <n v="1"/>
    <n v="12"/>
    <n v="1.8204308458231966"/>
    <n v="7.2232149358808133"/>
    <n v="0.85675745677747761"/>
    <n v="4079.8891767015039"/>
    <n v="7.2232149358808133"/>
    <n v="0.8567566993666772"/>
    <n v="4079.8891767015039"/>
    <m/>
    <m/>
  </r>
  <r>
    <n v="6562"/>
    <x v="2"/>
    <x v="1"/>
    <x v="8"/>
    <s v="62-304.520 (15), F.A.C."/>
    <x v="6"/>
    <x v="4"/>
    <x v="4"/>
    <x v="50"/>
    <s v="Wetland Forested Mixed"/>
    <n v="6300"/>
    <x v="1"/>
    <s v="City of Melbourne                  Brevard County"/>
    <x v="11"/>
    <x v="1"/>
    <m/>
    <m/>
    <n v="0"/>
    <n v="1"/>
    <n v="61"/>
    <n v="11.856841764420949"/>
    <n v="62.050541426434286"/>
    <n v="7.4604916922629743"/>
    <n v="31018.005634598398"/>
    <n v="62.050541426434286"/>
    <n v="7.4604850968643044"/>
    <n v="31018.005634598398"/>
    <m/>
    <m/>
  </r>
  <r>
    <n v="6563"/>
    <x v="2"/>
    <x v="1"/>
    <x v="8"/>
    <s v="62-304.520 (15), F.A.C."/>
    <x v="6"/>
    <x v="4"/>
    <x v="4"/>
    <x v="51"/>
    <s v="Freshwater marshes"/>
    <n v="6410"/>
    <x v="1"/>
    <s v="City of Melbourne                  Brevard County"/>
    <x v="11"/>
    <x v="1"/>
    <m/>
    <m/>
    <n v="0"/>
    <n v="1"/>
    <n v="100"/>
    <n v="28.04661645996952"/>
    <n v="127.26223536862057"/>
    <n v="15.540507769834052"/>
    <n v="67719.483302670356"/>
    <n v="127.26223536862057"/>
    <n v="15.540494031350237"/>
    <n v="67719.483302670356"/>
    <m/>
    <m/>
  </r>
  <r>
    <n v="6564"/>
    <x v="2"/>
    <x v="1"/>
    <x v="8"/>
    <s v="62-304.520 (15), F.A.C."/>
    <x v="6"/>
    <x v="4"/>
    <x v="4"/>
    <x v="53"/>
    <s v="Wet prairies"/>
    <n v="6430"/>
    <x v="1"/>
    <s v="City of Melbourne                  Brevard County"/>
    <x v="11"/>
    <x v="1"/>
    <m/>
    <m/>
    <n v="0"/>
    <n v="1"/>
    <n v="54"/>
    <n v="13.321736615705976"/>
    <n v="57.583009993734244"/>
    <n v="6.492437441517108"/>
    <n v="32292.967484611938"/>
    <n v="57.583009993734244"/>
    <n v="6.4924317019204345"/>
    <n v="32292.967484611938"/>
    <m/>
    <m/>
  </r>
  <r>
    <n v="6565"/>
    <x v="2"/>
    <x v="1"/>
    <x v="8"/>
    <s v="62-304.520 (15), F.A.C."/>
    <x v="6"/>
    <x v="4"/>
    <x v="4"/>
    <x v="54"/>
    <s v="Emergent aquatic vegetation"/>
    <n v="6440"/>
    <x v="1"/>
    <s v="City of Melbourne                  Brevard County"/>
    <x v="11"/>
    <x v="1"/>
    <m/>
    <m/>
    <n v="0"/>
    <n v="1"/>
    <n v="19"/>
    <n v="2.5059887124907707"/>
    <n v="9.8667459022881232"/>
    <n v="1.2135651152257081"/>
    <n v="5664.5133787298673"/>
    <n v="9.8667459022881232"/>
    <n v="1.2135640423814398"/>
    <n v="5664.5133787298673"/>
    <m/>
    <m/>
  </r>
  <r>
    <n v="6566"/>
    <x v="2"/>
    <x v="1"/>
    <x v="8"/>
    <s v="62-304.520 (15), F.A.C."/>
    <x v="6"/>
    <x v="4"/>
    <x v="4"/>
    <x v="55"/>
    <s v="Mixed scrub-shrub wetland"/>
    <n v="6460"/>
    <x v="1"/>
    <s v="Brevard County"/>
    <x v="0"/>
    <x v="1"/>
    <m/>
    <m/>
    <n v="0"/>
    <n v="1"/>
    <n v="17"/>
    <n v="2.6758030146745204"/>
    <n v="18.490921372240855"/>
    <n v="2.2627172018570478"/>
    <n v="7389.3004349206749"/>
    <n v="18.490921372240855"/>
    <n v="2.26271520151677"/>
    <n v="7389.3004349206749"/>
    <m/>
    <m/>
  </r>
  <r>
    <n v="6567"/>
    <x v="2"/>
    <x v="1"/>
    <x v="8"/>
    <s v="62-304.520 (15), F.A.C."/>
    <x v="6"/>
    <x v="4"/>
    <x v="4"/>
    <x v="55"/>
    <s v="Mixed scrub-shrub wetland"/>
    <n v="6460"/>
    <x v="1"/>
    <s v="City of Melbourne                  Brevard County"/>
    <x v="11"/>
    <x v="1"/>
    <m/>
    <m/>
    <n v="0"/>
    <n v="1"/>
    <n v="169"/>
    <n v="25.65962325993933"/>
    <n v="156.20306307406267"/>
    <n v="19.097197971818577"/>
    <n v="69162.424911285299"/>
    <n v="156.20306307406267"/>
    <n v="19.097181089066151"/>
    <n v="69162.424911285299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2AB08CC-12C1-4A60-8D72-6858287B7BE3}" name="PivotTable1" cacheId="170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compact="0" compactData="0" multipleFieldFilters="0">
  <location ref="A3:H14" firstHeaderRow="0" firstDataRow="1" firstDataCol="5"/>
  <pivotFields count="33">
    <pivotField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2"/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">
        <item x="0"/>
        <item x="2"/>
        <item x="1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9">
        <item x="0"/>
        <item x="2"/>
        <item x="1"/>
        <item x="3"/>
        <item x="5"/>
        <item x="6"/>
        <item x="7"/>
        <item x="8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name="% TN Reduction" axis="axisRow" compact="0" outline="0" showAll="0" defaultSubtotal="0">
      <items count="7">
        <item x="5"/>
        <item x="4"/>
        <item x="6"/>
        <item x="3"/>
        <item x="2"/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% TP Reduction" axis="axisRow" compact="0" outline="0" showAll="0" defaultSubtotal="0">
      <items count="7">
        <item x="5"/>
        <item x="3"/>
        <item x="6"/>
        <item x="4"/>
        <item x="2"/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44">
        <item x="4"/>
        <item x="0"/>
        <item x="1"/>
        <item x="7"/>
        <item x="41"/>
        <item x="8"/>
        <item x="37"/>
        <item x="26"/>
        <item x="32"/>
        <item x="9"/>
        <item x="13"/>
        <item x="38"/>
        <item x="14"/>
        <item x="42"/>
        <item x="10"/>
        <item x="27"/>
        <item x="39"/>
        <item x="20"/>
        <item x="15"/>
        <item x="21"/>
        <item x="2"/>
        <item x="33"/>
        <item x="22"/>
        <item x="28"/>
        <item x="23"/>
        <item x="24"/>
        <item x="3"/>
        <item x="17"/>
        <item x="5"/>
        <item x="34"/>
        <item x="29"/>
        <item x="35"/>
        <item x="18"/>
        <item x="11"/>
        <item x="19"/>
        <item x="25"/>
        <item x="12"/>
        <item x="16"/>
        <item x="31"/>
        <item x="43"/>
        <item x="36"/>
        <item x="6"/>
        <item x="30"/>
        <item x="4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" outline="0" showAll="0" defaultSubtotal="0">
      <items count="168">
        <item x="5"/>
        <item x="145"/>
        <item x="6"/>
        <item x="7"/>
        <item x="8"/>
        <item x="9"/>
        <item x="88"/>
        <item x="62"/>
        <item x="80"/>
        <item x="63"/>
        <item x="10"/>
        <item x="81"/>
        <item x="89"/>
        <item x="82"/>
        <item x="11"/>
        <item x="64"/>
        <item x="65"/>
        <item x="66"/>
        <item x="83"/>
        <item x="67"/>
        <item x="12"/>
        <item x="141"/>
        <item x="105"/>
        <item x="90"/>
        <item x="155"/>
        <item x="95"/>
        <item x="106"/>
        <item x="162"/>
        <item x="167"/>
        <item x="68"/>
        <item x="91"/>
        <item x="146"/>
        <item x="123"/>
        <item x="127"/>
        <item x="163"/>
        <item x="147"/>
        <item x="148"/>
        <item x="69"/>
        <item x="70"/>
        <item x="71"/>
        <item x="13"/>
        <item x="72"/>
        <item x="14"/>
        <item x="84"/>
        <item x="73"/>
        <item x="92"/>
        <item x="124"/>
        <item x="15"/>
        <item x="107"/>
        <item x="85"/>
        <item x="16"/>
        <item x="74"/>
        <item x="142"/>
        <item x="24"/>
        <item x="103"/>
        <item x="0"/>
        <item x="115"/>
        <item x="1"/>
        <item x="116"/>
        <item x="104"/>
        <item x="139"/>
        <item x="87"/>
        <item x="2"/>
        <item x="3"/>
        <item x="151"/>
        <item x="161"/>
        <item x="117"/>
        <item x="61"/>
        <item x="118"/>
        <item x="119"/>
        <item x="120"/>
        <item x="140"/>
        <item x="121"/>
        <item x="122"/>
        <item x="26"/>
        <item x="27"/>
        <item x="110"/>
        <item x="97"/>
        <item x="111"/>
        <item x="156"/>
        <item x="4"/>
        <item x="28"/>
        <item x="132"/>
        <item x="112"/>
        <item x="133"/>
        <item x="113"/>
        <item x="128"/>
        <item x="78"/>
        <item x="29"/>
        <item x="30"/>
        <item x="157"/>
        <item x="98"/>
        <item x="99"/>
        <item x="100"/>
        <item x="134"/>
        <item x="129"/>
        <item x="31"/>
        <item x="32"/>
        <item x="101"/>
        <item x="152"/>
        <item x="33"/>
        <item x="34"/>
        <item x="130"/>
        <item x="35"/>
        <item x="36"/>
        <item x="158"/>
        <item x="37"/>
        <item x="135"/>
        <item x="38"/>
        <item x="39"/>
        <item x="40"/>
        <item x="41"/>
        <item x="42"/>
        <item x="43"/>
        <item x="164"/>
        <item x="159"/>
        <item x="44"/>
        <item x="23"/>
        <item x="165"/>
        <item x="153"/>
        <item x="136"/>
        <item x="79"/>
        <item x="45"/>
        <item x="150"/>
        <item x="46"/>
        <item x="47"/>
        <item x="48"/>
        <item x="154"/>
        <item x="49"/>
        <item x="50"/>
        <item x="51"/>
        <item x="137"/>
        <item x="138"/>
        <item x="114"/>
        <item x="131"/>
        <item x="52"/>
        <item x="166"/>
        <item x="53"/>
        <item x="54"/>
        <item x="55"/>
        <item x="56"/>
        <item x="102"/>
        <item x="17"/>
        <item x="125"/>
        <item x="75"/>
        <item x="93"/>
        <item x="126"/>
        <item x="18"/>
        <item x="160"/>
        <item x="76"/>
        <item x="19"/>
        <item x="143"/>
        <item x="20"/>
        <item x="57"/>
        <item x="21"/>
        <item x="149"/>
        <item x="96"/>
        <item x="58"/>
        <item x="86"/>
        <item x="108"/>
        <item x="59"/>
        <item x="22"/>
        <item x="77"/>
        <item x="94"/>
        <item x="60"/>
        <item x="109"/>
        <item x="25"/>
        <item x="14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2">
        <item x="1"/>
        <item h="1"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42">
        <item x="0"/>
        <item x="5"/>
        <item x="39"/>
        <item x="6"/>
        <item x="35"/>
        <item x="24"/>
        <item x="31"/>
        <item x="7"/>
        <item x="11"/>
        <item x="36"/>
        <item x="12"/>
        <item x="40"/>
        <item x="8"/>
        <item x="25"/>
        <item x="38"/>
        <item x="20"/>
        <item x="13"/>
        <item x="21"/>
        <item x="3"/>
        <item x="32"/>
        <item x="22"/>
        <item x="27"/>
        <item x="18"/>
        <item x="23"/>
        <item x="1"/>
        <item x="15"/>
        <item x="4"/>
        <item x="34"/>
        <item x="28"/>
        <item x="30"/>
        <item x="16"/>
        <item x="9"/>
        <item x="17"/>
        <item x="19"/>
        <item x="10"/>
        <item x="14"/>
        <item x="29"/>
        <item x="41"/>
        <item x="33"/>
        <item x="2"/>
        <item x="26"/>
        <item x="3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3">
        <item x="2"/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items count="9">
        <item x="1"/>
        <item x="2"/>
        <item x="3"/>
        <item x="4"/>
        <item x="5"/>
        <item x="6"/>
        <item x="7"/>
        <item x="8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5">
    <field x="1"/>
    <field x="2"/>
    <field x="3"/>
    <field x="5"/>
    <field x="6"/>
  </rowFields>
  <rowItems count="11">
    <i>
      <x/>
      <x/>
      <x v="4"/>
      <x/>
      <x/>
    </i>
    <i r="1">
      <x v="2"/>
      <x v="5"/>
      <x v="1"/>
      <x v="2"/>
    </i>
    <i r="2">
      <x v="6"/>
      <x v="1"/>
      <x v="1"/>
    </i>
    <i r="2">
      <x v="7"/>
      <x v="2"/>
      <x v="3"/>
    </i>
    <i>
      <x v="1"/>
      <x/>
      <x/>
      <x v="6"/>
      <x v="6"/>
    </i>
    <i r="1">
      <x v="2"/>
      <x v="1"/>
      <x v="4"/>
      <x v="4"/>
    </i>
    <i r="2">
      <x v="2"/>
      <x v="5"/>
      <x v="5"/>
    </i>
    <i>
      <x v="2"/>
      <x/>
      <x v="3"/>
      <x v="3"/>
      <x v="1"/>
    </i>
    <i r="1">
      <x v="1"/>
      <x v="3"/>
      <x v="3"/>
      <x v="1"/>
    </i>
    <i r="1">
      <x v="2"/>
      <x v="3"/>
      <x v="3"/>
      <x v="1"/>
    </i>
    <i r="1">
      <x v="3"/>
      <x v="8"/>
      <x v="1"/>
      <x v="3"/>
    </i>
  </rowItems>
  <colFields count="1">
    <field x="-2"/>
  </colFields>
  <colItems count="3">
    <i>
      <x/>
    </i>
    <i i="1">
      <x v="1"/>
    </i>
    <i i="2">
      <x v="2"/>
    </i>
  </colItems>
  <dataFields count="3">
    <dataField name="Area (Acres)" fld="20" baseField="0" baseItem="0"/>
    <dataField name="TN after C1 Diversion (lbs/yr)" fld="24" baseField="0" baseItem="0"/>
    <dataField name="TP after C1 Diversion (lbs/yr)" fld="25" baseField="0" baseItem="0"/>
  </dataFields>
  <formats count="131">
    <format dxfId="3218">
      <pivotArea type="all" dataOnly="0" outline="0" fieldPosition="0"/>
    </format>
    <format dxfId="3217">
      <pivotArea outline="0" collapsedLevelsAreSubtotals="1" fieldPosition="0"/>
    </format>
    <format dxfId="3216">
      <pivotArea field="13" type="button" dataOnly="0" labelOnly="1" outline="0"/>
    </format>
    <format dxfId="3215">
      <pivotArea field="14" type="button" dataOnly="0" labelOnly="1" outline="0"/>
    </format>
    <format dxfId="321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213">
      <pivotArea type="all" dataOnly="0" outline="0" fieldPosition="0"/>
    </format>
    <format dxfId="3212">
      <pivotArea outline="0" collapsedLevelsAreSubtotals="1" fieldPosition="0"/>
    </format>
    <format dxfId="3211">
      <pivotArea field="13" type="button" dataOnly="0" labelOnly="1" outline="0"/>
    </format>
    <format dxfId="3210">
      <pivotArea field="14" type="button" dataOnly="0" labelOnly="1" outline="0"/>
    </format>
    <format dxfId="320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208">
      <pivotArea outline="0" collapsedLevelsAreSubtotals="1" fieldPosition="0"/>
    </format>
    <format dxfId="320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206">
      <pivotArea field="1" type="button" dataOnly="0" labelOnly="1" outline="0" axis="axisRow" fieldPosition="0"/>
    </format>
    <format dxfId="3205">
      <pivotArea field="2" type="button" dataOnly="0" labelOnly="1" outline="0" axis="axisRow" fieldPosition="1"/>
    </format>
    <format dxfId="3204">
      <pivotArea field="3" type="button" dataOnly="0" labelOnly="1" outline="0" axis="axisRow" fieldPosition="2"/>
    </format>
    <format dxfId="3203">
      <pivotArea field="5" type="button" dataOnly="0" labelOnly="1" outline="0" axis="axisRow" fieldPosition="3"/>
    </format>
    <format dxfId="3202">
      <pivotArea field="6" type="button" dataOnly="0" labelOnly="1" outline="0" axis="axisRow" fieldPosition="4"/>
    </format>
    <format dxfId="3201">
      <pivotArea field="11" type="button" dataOnly="0" labelOnly="1" outline="0"/>
    </format>
    <format dxfId="3200">
      <pivotArea field="7" type="button" dataOnly="0" labelOnly="1" outline="0"/>
    </format>
    <format dxfId="319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198">
      <pivotArea type="all" dataOnly="0" outline="0" fieldPosition="0"/>
    </format>
    <format dxfId="3197">
      <pivotArea outline="0" collapsedLevelsAreSubtotals="1" fieldPosition="0"/>
    </format>
    <format dxfId="3196">
      <pivotArea field="1" type="button" dataOnly="0" labelOnly="1" outline="0" axis="axisRow" fieldPosition="0"/>
    </format>
    <format dxfId="3195">
      <pivotArea field="2" type="button" dataOnly="0" labelOnly="1" outline="0" axis="axisRow" fieldPosition="1"/>
    </format>
    <format dxfId="3194">
      <pivotArea field="3" type="button" dataOnly="0" labelOnly="1" outline="0" axis="axisRow" fieldPosition="2"/>
    </format>
    <format dxfId="3193">
      <pivotArea field="5" type="button" dataOnly="0" labelOnly="1" outline="0" axis="axisRow" fieldPosition="3"/>
    </format>
    <format dxfId="3192">
      <pivotArea field="6" type="button" dataOnly="0" labelOnly="1" outline="0" axis="axisRow" fieldPosition="4"/>
    </format>
    <format dxfId="3191">
      <pivotArea field="11" type="button" dataOnly="0" labelOnly="1" outline="0"/>
    </format>
    <format dxfId="3190">
      <pivotArea field="7" type="button" dataOnly="0" labelOnly="1" outline="0"/>
    </format>
    <format dxfId="3189">
      <pivotArea dataOnly="0" labelOnly="1" outline="0" fieldPosition="0">
        <references count="1">
          <reference field="1" count="0"/>
        </references>
      </pivotArea>
    </format>
    <format dxfId="3188">
      <pivotArea dataOnly="0" labelOnly="1" outline="0" fieldPosition="0">
        <references count="2">
          <reference field="1" count="1" selected="0">
            <x v="1"/>
          </reference>
          <reference field="2" count="2">
            <x v="0"/>
            <x v="2"/>
          </reference>
        </references>
      </pivotArea>
    </format>
    <format dxfId="3187">
      <pivotArea dataOnly="0" labelOnly="1" outline="0" fieldPosition="0">
        <references count="2">
          <reference field="1" count="1" selected="0">
            <x v="2"/>
          </reference>
          <reference field="2" count="0"/>
        </references>
      </pivotArea>
    </format>
    <format dxfId="3186">
      <pivotArea dataOnly="0" labelOnly="1" outline="0" fieldPosition="0">
        <references count="2">
          <reference field="1" count="1" selected="0">
            <x v="0"/>
          </reference>
          <reference field="2" count="2">
            <x v="0"/>
            <x v="2"/>
          </reference>
        </references>
      </pivotArea>
    </format>
    <format dxfId="3185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0"/>
          </reference>
          <reference field="3" count="1">
            <x v="0"/>
          </reference>
        </references>
      </pivotArea>
    </format>
    <format dxfId="3184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2"/>
          </reference>
          <reference field="3" count="2">
            <x v="1"/>
            <x v="2"/>
          </reference>
        </references>
      </pivotArea>
    </format>
    <format dxfId="3183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0"/>
          </reference>
          <reference field="3" count="1">
            <x v="3"/>
          </reference>
        </references>
      </pivotArea>
    </format>
    <format dxfId="3182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3"/>
          </reference>
          <reference field="3" count="1">
            <x v="8"/>
          </reference>
        </references>
      </pivotArea>
    </format>
    <format dxfId="3181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4"/>
          </reference>
        </references>
      </pivotArea>
    </format>
    <format dxfId="3180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2"/>
          </reference>
          <reference field="3" count="3">
            <x v="5"/>
            <x v="6"/>
            <x v="7"/>
          </reference>
        </references>
      </pivotArea>
    </format>
    <format dxfId="3179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5" count="1">
            <x v="6"/>
          </reference>
        </references>
      </pivotArea>
    </format>
    <format dxfId="3178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2"/>
          </reference>
          <reference field="3" count="1" selected="0">
            <x v="1"/>
          </reference>
          <reference field="5" count="1">
            <x v="4"/>
          </reference>
        </references>
      </pivotArea>
    </format>
    <format dxfId="3177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2"/>
          </reference>
          <reference field="3" count="1" selected="0">
            <x v="2"/>
          </reference>
          <reference field="5" count="1">
            <x v="5"/>
          </reference>
        </references>
      </pivotArea>
    </format>
    <format dxfId="3176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0"/>
          </reference>
          <reference field="3" count="1" selected="0">
            <x v="3"/>
          </reference>
          <reference field="5" count="1">
            <x v="3"/>
          </reference>
        </references>
      </pivotArea>
    </format>
    <format dxfId="3175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3"/>
          </reference>
          <reference field="3" count="1" selected="0">
            <x v="8"/>
          </reference>
          <reference field="5" count="1">
            <x v="1"/>
          </reference>
        </references>
      </pivotArea>
    </format>
    <format dxfId="3174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4"/>
          </reference>
          <reference field="5" count="1">
            <x v="0"/>
          </reference>
        </references>
      </pivotArea>
    </format>
    <format dxfId="3173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5"/>
          </reference>
          <reference field="5" count="1">
            <x v="1"/>
          </reference>
        </references>
      </pivotArea>
    </format>
    <format dxfId="3172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7"/>
          </reference>
          <reference field="5" count="1">
            <x v="2"/>
          </reference>
        </references>
      </pivotArea>
    </format>
    <format dxfId="3171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5" count="1" selected="0">
            <x v="6"/>
          </reference>
          <reference field="6" count="1">
            <x v="6"/>
          </reference>
        </references>
      </pivotArea>
    </format>
    <format dxfId="3170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2"/>
          </reference>
          <reference field="3" count="1" selected="0">
            <x v="1"/>
          </reference>
          <reference field="5" count="1" selected="0">
            <x v="4"/>
          </reference>
          <reference field="6" count="1">
            <x v="4"/>
          </reference>
        </references>
      </pivotArea>
    </format>
    <format dxfId="3169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2"/>
          </reference>
          <reference field="3" count="1" selected="0">
            <x v="2"/>
          </reference>
          <reference field="5" count="1" selected="0">
            <x v="5"/>
          </reference>
          <reference field="6" count="1">
            <x v="5"/>
          </reference>
        </references>
      </pivotArea>
    </format>
    <format dxfId="3168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0"/>
          </reference>
          <reference field="3" count="1" selected="0">
            <x v="3"/>
          </reference>
          <reference field="5" count="1" selected="0">
            <x v="3"/>
          </reference>
          <reference field="6" count="1">
            <x v="1"/>
          </reference>
        </references>
      </pivotArea>
    </format>
    <format dxfId="3167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3"/>
          </reference>
          <reference field="3" count="1" selected="0">
            <x v="8"/>
          </reference>
          <reference field="5" count="1" selected="0">
            <x v="1"/>
          </reference>
          <reference field="6" count="1">
            <x v="3"/>
          </reference>
        </references>
      </pivotArea>
    </format>
    <format dxfId="3166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4"/>
          </reference>
          <reference field="5" count="1" selected="0">
            <x v="0"/>
          </reference>
          <reference field="6" count="1">
            <x v="0"/>
          </reference>
        </references>
      </pivotArea>
    </format>
    <format dxfId="3165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5"/>
          </reference>
          <reference field="5" count="1" selected="0">
            <x v="1"/>
          </reference>
          <reference field="6" count="1">
            <x v="2"/>
          </reference>
        </references>
      </pivotArea>
    </format>
    <format dxfId="3164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6"/>
          </reference>
          <reference field="5" count="1" selected="0">
            <x v="1"/>
          </reference>
          <reference field="6" count="1">
            <x v="1"/>
          </reference>
        </references>
      </pivotArea>
    </format>
    <format dxfId="3163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7"/>
          </reference>
          <reference field="5" count="1" selected="0">
            <x v="2"/>
          </reference>
          <reference field="6" count="1">
            <x v="3"/>
          </reference>
        </references>
      </pivotArea>
    </format>
    <format dxfId="316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161">
      <pivotArea type="all" dataOnly="0" outline="0" fieldPosition="0"/>
    </format>
    <format dxfId="3160">
      <pivotArea outline="0" collapsedLevelsAreSubtotals="1" fieldPosition="0"/>
    </format>
    <format dxfId="3159">
      <pivotArea field="1" type="button" dataOnly="0" labelOnly="1" outline="0" axis="axisRow" fieldPosition="0"/>
    </format>
    <format dxfId="3158">
      <pivotArea field="2" type="button" dataOnly="0" labelOnly="1" outline="0" axis="axisRow" fieldPosition="1"/>
    </format>
    <format dxfId="3157">
      <pivotArea field="3" type="button" dataOnly="0" labelOnly="1" outline="0" axis="axisRow" fieldPosition="2"/>
    </format>
    <format dxfId="3156">
      <pivotArea field="5" type="button" dataOnly="0" labelOnly="1" outline="0" axis="axisRow" fieldPosition="3"/>
    </format>
    <format dxfId="3155">
      <pivotArea field="6" type="button" dataOnly="0" labelOnly="1" outline="0" axis="axisRow" fieldPosition="4"/>
    </format>
    <format dxfId="3154">
      <pivotArea field="11" type="button" dataOnly="0" labelOnly="1" outline="0"/>
    </format>
    <format dxfId="3153">
      <pivotArea field="7" type="button" dataOnly="0" labelOnly="1" outline="0"/>
    </format>
    <format dxfId="3152">
      <pivotArea dataOnly="0" labelOnly="1" outline="0" fieldPosition="0">
        <references count="1">
          <reference field="1" count="0"/>
        </references>
      </pivotArea>
    </format>
    <format dxfId="3151">
      <pivotArea dataOnly="0" labelOnly="1" outline="0" fieldPosition="0">
        <references count="2">
          <reference field="1" count="1" selected="0">
            <x v="1"/>
          </reference>
          <reference field="2" count="2">
            <x v="0"/>
            <x v="2"/>
          </reference>
        </references>
      </pivotArea>
    </format>
    <format dxfId="3150">
      <pivotArea dataOnly="0" labelOnly="1" outline="0" fieldPosition="0">
        <references count="2">
          <reference field="1" count="1" selected="0">
            <x v="2"/>
          </reference>
          <reference field="2" count="0"/>
        </references>
      </pivotArea>
    </format>
    <format dxfId="3149">
      <pivotArea dataOnly="0" labelOnly="1" outline="0" fieldPosition="0">
        <references count="2">
          <reference field="1" count="1" selected="0">
            <x v="0"/>
          </reference>
          <reference field="2" count="2">
            <x v="0"/>
            <x v="2"/>
          </reference>
        </references>
      </pivotArea>
    </format>
    <format dxfId="3148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0"/>
          </reference>
          <reference field="3" count="1">
            <x v="0"/>
          </reference>
        </references>
      </pivotArea>
    </format>
    <format dxfId="3147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2"/>
          </reference>
          <reference field="3" count="2">
            <x v="1"/>
            <x v="2"/>
          </reference>
        </references>
      </pivotArea>
    </format>
    <format dxfId="3146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0"/>
          </reference>
          <reference field="3" count="1">
            <x v="3"/>
          </reference>
        </references>
      </pivotArea>
    </format>
    <format dxfId="3145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3"/>
          </reference>
          <reference field="3" count="1">
            <x v="8"/>
          </reference>
        </references>
      </pivotArea>
    </format>
    <format dxfId="3144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4"/>
          </reference>
        </references>
      </pivotArea>
    </format>
    <format dxfId="3143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2"/>
          </reference>
          <reference field="3" count="3">
            <x v="5"/>
            <x v="6"/>
            <x v="7"/>
          </reference>
        </references>
      </pivotArea>
    </format>
    <format dxfId="3142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5" count="1">
            <x v="6"/>
          </reference>
        </references>
      </pivotArea>
    </format>
    <format dxfId="3141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2"/>
          </reference>
          <reference field="3" count="1" selected="0">
            <x v="1"/>
          </reference>
          <reference field="5" count="1">
            <x v="4"/>
          </reference>
        </references>
      </pivotArea>
    </format>
    <format dxfId="3140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2"/>
          </reference>
          <reference field="3" count="1" selected="0">
            <x v="2"/>
          </reference>
          <reference field="5" count="1">
            <x v="5"/>
          </reference>
        </references>
      </pivotArea>
    </format>
    <format dxfId="3139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0"/>
          </reference>
          <reference field="3" count="1" selected="0">
            <x v="3"/>
          </reference>
          <reference field="5" count="1">
            <x v="3"/>
          </reference>
        </references>
      </pivotArea>
    </format>
    <format dxfId="3138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3"/>
          </reference>
          <reference field="3" count="1" selected="0">
            <x v="8"/>
          </reference>
          <reference field="5" count="1">
            <x v="1"/>
          </reference>
        </references>
      </pivotArea>
    </format>
    <format dxfId="3137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4"/>
          </reference>
          <reference field="5" count="1">
            <x v="0"/>
          </reference>
        </references>
      </pivotArea>
    </format>
    <format dxfId="3136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5"/>
          </reference>
          <reference field="5" count="1">
            <x v="1"/>
          </reference>
        </references>
      </pivotArea>
    </format>
    <format dxfId="3135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7"/>
          </reference>
          <reference field="5" count="1">
            <x v="2"/>
          </reference>
        </references>
      </pivotArea>
    </format>
    <format dxfId="3134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5" count="1" selected="0">
            <x v="6"/>
          </reference>
          <reference field="6" count="1">
            <x v="6"/>
          </reference>
        </references>
      </pivotArea>
    </format>
    <format dxfId="3133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2"/>
          </reference>
          <reference field="3" count="1" selected="0">
            <x v="1"/>
          </reference>
          <reference field="5" count="1" selected="0">
            <x v="4"/>
          </reference>
          <reference field="6" count="1">
            <x v="4"/>
          </reference>
        </references>
      </pivotArea>
    </format>
    <format dxfId="3132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2"/>
          </reference>
          <reference field="3" count="1" selected="0">
            <x v="2"/>
          </reference>
          <reference field="5" count="1" selected="0">
            <x v="5"/>
          </reference>
          <reference field="6" count="1">
            <x v="5"/>
          </reference>
        </references>
      </pivotArea>
    </format>
    <format dxfId="3131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0"/>
          </reference>
          <reference field="3" count="1" selected="0">
            <x v="3"/>
          </reference>
          <reference field="5" count="1" selected="0">
            <x v="3"/>
          </reference>
          <reference field="6" count="1">
            <x v="1"/>
          </reference>
        </references>
      </pivotArea>
    </format>
    <format dxfId="3130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3"/>
          </reference>
          <reference field="3" count="1" selected="0">
            <x v="8"/>
          </reference>
          <reference field="5" count="1" selected="0">
            <x v="1"/>
          </reference>
          <reference field="6" count="1">
            <x v="3"/>
          </reference>
        </references>
      </pivotArea>
    </format>
    <format dxfId="3129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4"/>
          </reference>
          <reference field="5" count="1" selected="0">
            <x v="0"/>
          </reference>
          <reference field="6" count="1">
            <x v="0"/>
          </reference>
        </references>
      </pivotArea>
    </format>
    <format dxfId="3128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5"/>
          </reference>
          <reference field="5" count="1" selected="0">
            <x v="1"/>
          </reference>
          <reference field="6" count="1">
            <x v="2"/>
          </reference>
        </references>
      </pivotArea>
    </format>
    <format dxfId="3127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6"/>
          </reference>
          <reference field="5" count="1" selected="0">
            <x v="1"/>
          </reference>
          <reference field="6" count="1">
            <x v="1"/>
          </reference>
        </references>
      </pivotArea>
    </format>
    <format dxfId="3126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7"/>
          </reference>
          <reference field="5" count="1" selected="0">
            <x v="2"/>
          </reference>
          <reference field="6" count="1">
            <x v="3"/>
          </reference>
        </references>
      </pivotArea>
    </format>
    <format dxfId="312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124">
      <pivotArea type="all" dataOnly="0" outline="0" fieldPosition="0"/>
    </format>
    <format dxfId="3123">
      <pivotArea outline="0" collapsedLevelsAreSubtotals="1" fieldPosition="0"/>
    </format>
    <format dxfId="3122">
      <pivotArea field="1" type="button" dataOnly="0" labelOnly="1" outline="0" axis="axisRow" fieldPosition="0"/>
    </format>
    <format dxfId="3121">
      <pivotArea field="2" type="button" dataOnly="0" labelOnly="1" outline="0" axis="axisRow" fieldPosition="1"/>
    </format>
    <format dxfId="3120">
      <pivotArea field="3" type="button" dataOnly="0" labelOnly="1" outline="0" axis="axisRow" fieldPosition="2"/>
    </format>
    <format dxfId="3119">
      <pivotArea field="5" type="button" dataOnly="0" labelOnly="1" outline="0" axis="axisRow" fieldPosition="3"/>
    </format>
    <format dxfId="3118">
      <pivotArea field="6" type="button" dataOnly="0" labelOnly="1" outline="0" axis="axisRow" fieldPosition="4"/>
    </format>
    <format dxfId="3117">
      <pivotArea field="11" type="button" dataOnly="0" labelOnly="1" outline="0"/>
    </format>
    <format dxfId="3116">
      <pivotArea field="7" type="button" dataOnly="0" labelOnly="1" outline="0"/>
    </format>
    <format dxfId="3115">
      <pivotArea dataOnly="0" labelOnly="1" outline="0" fieldPosition="0">
        <references count="1">
          <reference field="1" count="0"/>
        </references>
      </pivotArea>
    </format>
    <format dxfId="3114">
      <pivotArea dataOnly="0" labelOnly="1" outline="0" fieldPosition="0">
        <references count="2">
          <reference field="1" count="1" selected="0">
            <x v="1"/>
          </reference>
          <reference field="2" count="2">
            <x v="0"/>
            <x v="2"/>
          </reference>
        </references>
      </pivotArea>
    </format>
    <format dxfId="3113">
      <pivotArea dataOnly="0" labelOnly="1" outline="0" fieldPosition="0">
        <references count="2">
          <reference field="1" count="1" selected="0">
            <x v="2"/>
          </reference>
          <reference field="2" count="0"/>
        </references>
      </pivotArea>
    </format>
    <format dxfId="3112">
      <pivotArea dataOnly="0" labelOnly="1" outline="0" fieldPosition="0">
        <references count="2">
          <reference field="1" count="1" selected="0">
            <x v="0"/>
          </reference>
          <reference field="2" count="2">
            <x v="0"/>
            <x v="2"/>
          </reference>
        </references>
      </pivotArea>
    </format>
    <format dxfId="3111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0"/>
          </reference>
          <reference field="3" count="1">
            <x v="0"/>
          </reference>
        </references>
      </pivotArea>
    </format>
    <format dxfId="3110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2"/>
          </reference>
          <reference field="3" count="2">
            <x v="1"/>
            <x v="2"/>
          </reference>
        </references>
      </pivotArea>
    </format>
    <format dxfId="3109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0"/>
          </reference>
          <reference field="3" count="1">
            <x v="3"/>
          </reference>
        </references>
      </pivotArea>
    </format>
    <format dxfId="3108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3"/>
          </reference>
          <reference field="3" count="1">
            <x v="8"/>
          </reference>
        </references>
      </pivotArea>
    </format>
    <format dxfId="3107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4"/>
          </reference>
        </references>
      </pivotArea>
    </format>
    <format dxfId="3106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2"/>
          </reference>
          <reference field="3" count="3">
            <x v="5"/>
            <x v="6"/>
            <x v="7"/>
          </reference>
        </references>
      </pivotArea>
    </format>
    <format dxfId="3105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5" count="1">
            <x v="6"/>
          </reference>
        </references>
      </pivotArea>
    </format>
    <format dxfId="3104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2"/>
          </reference>
          <reference field="3" count="1" selected="0">
            <x v="1"/>
          </reference>
          <reference field="5" count="1">
            <x v="4"/>
          </reference>
        </references>
      </pivotArea>
    </format>
    <format dxfId="3103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2"/>
          </reference>
          <reference field="3" count="1" selected="0">
            <x v="2"/>
          </reference>
          <reference field="5" count="1">
            <x v="5"/>
          </reference>
        </references>
      </pivotArea>
    </format>
    <format dxfId="3102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0"/>
          </reference>
          <reference field="3" count="1" selected="0">
            <x v="3"/>
          </reference>
          <reference field="5" count="1">
            <x v="3"/>
          </reference>
        </references>
      </pivotArea>
    </format>
    <format dxfId="3101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3"/>
          </reference>
          <reference field="3" count="1" selected="0">
            <x v="8"/>
          </reference>
          <reference field="5" count="1">
            <x v="1"/>
          </reference>
        </references>
      </pivotArea>
    </format>
    <format dxfId="3100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4"/>
          </reference>
          <reference field="5" count="1">
            <x v="0"/>
          </reference>
        </references>
      </pivotArea>
    </format>
    <format dxfId="3099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5"/>
          </reference>
          <reference field="5" count="1">
            <x v="1"/>
          </reference>
        </references>
      </pivotArea>
    </format>
    <format dxfId="3098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7"/>
          </reference>
          <reference field="5" count="1">
            <x v="2"/>
          </reference>
        </references>
      </pivotArea>
    </format>
    <format dxfId="3097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5" count="1" selected="0">
            <x v="6"/>
          </reference>
          <reference field="6" count="1">
            <x v="6"/>
          </reference>
        </references>
      </pivotArea>
    </format>
    <format dxfId="3096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2"/>
          </reference>
          <reference field="3" count="1" selected="0">
            <x v="1"/>
          </reference>
          <reference field="5" count="1" selected="0">
            <x v="4"/>
          </reference>
          <reference field="6" count="1">
            <x v="4"/>
          </reference>
        </references>
      </pivotArea>
    </format>
    <format dxfId="3095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2"/>
          </reference>
          <reference field="3" count="1" selected="0">
            <x v="2"/>
          </reference>
          <reference field="5" count="1" selected="0">
            <x v="5"/>
          </reference>
          <reference field="6" count="1">
            <x v="5"/>
          </reference>
        </references>
      </pivotArea>
    </format>
    <format dxfId="3094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0"/>
          </reference>
          <reference field="3" count="1" selected="0">
            <x v="3"/>
          </reference>
          <reference field="5" count="1" selected="0">
            <x v="3"/>
          </reference>
          <reference field="6" count="1">
            <x v="1"/>
          </reference>
        </references>
      </pivotArea>
    </format>
    <format dxfId="3093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3"/>
          </reference>
          <reference field="3" count="1" selected="0">
            <x v="8"/>
          </reference>
          <reference field="5" count="1" selected="0">
            <x v="1"/>
          </reference>
          <reference field="6" count="1">
            <x v="3"/>
          </reference>
        </references>
      </pivotArea>
    </format>
    <format dxfId="3092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4"/>
          </reference>
          <reference field="5" count="1" selected="0">
            <x v="0"/>
          </reference>
          <reference field="6" count="1">
            <x v="0"/>
          </reference>
        </references>
      </pivotArea>
    </format>
    <format dxfId="3091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5"/>
          </reference>
          <reference field="5" count="1" selected="0">
            <x v="1"/>
          </reference>
          <reference field="6" count="1">
            <x v="2"/>
          </reference>
        </references>
      </pivotArea>
    </format>
    <format dxfId="3090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6"/>
          </reference>
          <reference field="5" count="1" selected="0">
            <x v="1"/>
          </reference>
          <reference field="6" count="1">
            <x v="1"/>
          </reference>
        </references>
      </pivotArea>
    </format>
    <format dxfId="3089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7"/>
          </reference>
          <reference field="5" count="1" selected="0">
            <x v="2"/>
          </reference>
          <reference field="6" count="1">
            <x v="3"/>
          </reference>
        </references>
      </pivotArea>
    </format>
    <format dxfId="308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52AD0AF-CBD7-4D8F-81C3-88661F10E80A}" name="PivotTable1" cacheId="170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compact="0" compactData="0" multipleFieldFilters="0">
  <location ref="A3:I14" firstHeaderRow="0" firstDataRow="1" firstDataCol="6"/>
  <pivotFields count="33">
    <pivotField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2"/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">
        <item x="0"/>
        <item x="2"/>
        <item x="1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9">
        <item x="0"/>
        <item x="2"/>
        <item x="1"/>
        <item x="3"/>
        <item x="5"/>
        <item x="6"/>
        <item x="7"/>
        <item x="8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name="% TN Reduction" axis="axisRow" compact="0" outline="0" showAll="0" defaultSubtotal="0">
      <items count="7">
        <item x="5"/>
        <item x="4"/>
        <item x="6"/>
        <item x="3"/>
        <item x="2"/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% TP Reduction" axis="axisRow" compact="0" outline="0" showAll="0" defaultSubtotal="0">
      <items count="7">
        <item x="5"/>
        <item x="3"/>
        <item x="6"/>
        <item x="4"/>
        <item x="2"/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44">
        <item x="4"/>
        <item x="0"/>
        <item x="1"/>
        <item x="7"/>
        <item x="41"/>
        <item x="8"/>
        <item x="37"/>
        <item x="26"/>
        <item x="32"/>
        <item x="9"/>
        <item x="13"/>
        <item x="38"/>
        <item x="14"/>
        <item x="42"/>
        <item x="10"/>
        <item x="27"/>
        <item x="39"/>
        <item x="20"/>
        <item x="15"/>
        <item x="21"/>
        <item x="2"/>
        <item x="33"/>
        <item x="22"/>
        <item x="28"/>
        <item x="23"/>
        <item x="24"/>
        <item x="3"/>
        <item x="17"/>
        <item x="5"/>
        <item x="34"/>
        <item x="29"/>
        <item x="35"/>
        <item x="18"/>
        <item x="11"/>
        <item x="19"/>
        <item x="25"/>
        <item x="12"/>
        <item x="16"/>
        <item x="31"/>
        <item x="43"/>
        <item x="36"/>
        <item x="6"/>
        <item x="30"/>
        <item x="4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" outline="0" showAll="0" defaultSubtotal="0">
      <items count="168">
        <item x="5"/>
        <item x="145"/>
        <item x="6"/>
        <item x="7"/>
        <item x="8"/>
        <item x="9"/>
        <item x="88"/>
        <item x="62"/>
        <item x="80"/>
        <item x="63"/>
        <item x="10"/>
        <item x="81"/>
        <item x="89"/>
        <item x="82"/>
        <item x="11"/>
        <item x="64"/>
        <item x="65"/>
        <item x="66"/>
        <item x="83"/>
        <item x="67"/>
        <item x="12"/>
        <item x="141"/>
        <item x="105"/>
        <item x="90"/>
        <item x="155"/>
        <item x="95"/>
        <item x="106"/>
        <item x="162"/>
        <item x="167"/>
        <item x="68"/>
        <item x="91"/>
        <item x="146"/>
        <item x="123"/>
        <item x="127"/>
        <item x="163"/>
        <item x="147"/>
        <item x="148"/>
        <item x="69"/>
        <item x="70"/>
        <item x="71"/>
        <item x="13"/>
        <item x="72"/>
        <item x="14"/>
        <item x="84"/>
        <item x="73"/>
        <item x="92"/>
        <item x="124"/>
        <item x="15"/>
        <item x="107"/>
        <item x="85"/>
        <item x="16"/>
        <item x="74"/>
        <item x="142"/>
        <item x="24"/>
        <item x="103"/>
        <item x="0"/>
        <item x="115"/>
        <item x="1"/>
        <item x="116"/>
        <item x="104"/>
        <item x="139"/>
        <item x="87"/>
        <item x="2"/>
        <item x="3"/>
        <item x="151"/>
        <item x="161"/>
        <item x="117"/>
        <item x="61"/>
        <item x="118"/>
        <item x="119"/>
        <item x="120"/>
        <item x="140"/>
        <item x="121"/>
        <item x="122"/>
        <item x="26"/>
        <item x="27"/>
        <item x="110"/>
        <item x="97"/>
        <item x="111"/>
        <item x="156"/>
        <item x="4"/>
        <item x="28"/>
        <item x="132"/>
        <item x="112"/>
        <item x="133"/>
        <item x="113"/>
        <item x="128"/>
        <item x="78"/>
        <item x="29"/>
        <item x="30"/>
        <item x="157"/>
        <item x="98"/>
        <item x="99"/>
        <item x="100"/>
        <item x="134"/>
        <item x="129"/>
        <item x="31"/>
        <item x="32"/>
        <item x="101"/>
        <item x="152"/>
        <item x="33"/>
        <item x="34"/>
        <item x="130"/>
        <item x="35"/>
        <item x="36"/>
        <item x="158"/>
        <item x="37"/>
        <item x="135"/>
        <item x="38"/>
        <item x="39"/>
        <item x="40"/>
        <item x="41"/>
        <item x="42"/>
        <item x="43"/>
        <item x="164"/>
        <item x="159"/>
        <item x="44"/>
        <item x="23"/>
        <item x="165"/>
        <item x="153"/>
        <item x="136"/>
        <item x="79"/>
        <item x="45"/>
        <item x="150"/>
        <item x="46"/>
        <item x="47"/>
        <item x="48"/>
        <item x="154"/>
        <item x="49"/>
        <item x="50"/>
        <item x="51"/>
        <item x="137"/>
        <item x="138"/>
        <item x="114"/>
        <item x="131"/>
        <item x="52"/>
        <item x="166"/>
        <item x="53"/>
        <item x="54"/>
        <item x="55"/>
        <item x="56"/>
        <item x="102"/>
        <item x="17"/>
        <item x="125"/>
        <item x="75"/>
        <item x="93"/>
        <item x="126"/>
        <item x="18"/>
        <item x="160"/>
        <item x="76"/>
        <item x="19"/>
        <item x="143"/>
        <item x="20"/>
        <item x="57"/>
        <item x="21"/>
        <item x="149"/>
        <item x="96"/>
        <item x="58"/>
        <item x="86"/>
        <item x="108"/>
        <item x="59"/>
        <item x="22"/>
        <item x="77"/>
        <item x="94"/>
        <item x="60"/>
        <item x="109"/>
        <item x="25"/>
        <item x="14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x="1"/>
        <item h="1"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42">
        <item x="0"/>
        <item x="5"/>
        <item x="39"/>
        <item x="6"/>
        <item x="35"/>
        <item x="24"/>
        <item x="31"/>
        <item x="7"/>
        <item x="11"/>
        <item x="36"/>
        <item x="12"/>
        <item x="40"/>
        <item x="8"/>
        <item x="25"/>
        <item x="38"/>
        <item x="20"/>
        <item x="13"/>
        <item x="21"/>
        <item x="3"/>
        <item x="32"/>
        <item x="22"/>
        <item x="27"/>
        <item x="18"/>
        <item x="23"/>
        <item x="1"/>
        <item x="15"/>
        <item x="4"/>
        <item x="34"/>
        <item x="28"/>
        <item x="30"/>
        <item x="16"/>
        <item x="9"/>
        <item x="17"/>
        <item x="19"/>
        <item x="10"/>
        <item x="14"/>
        <item x="29"/>
        <item x="41"/>
        <item x="33"/>
        <item x="2"/>
        <item x="26"/>
        <item x="3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3">
        <item x="2"/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items count="9">
        <item x="1"/>
        <item x="2"/>
        <item x="3"/>
        <item x="4"/>
        <item x="5"/>
        <item x="6"/>
        <item x="7"/>
        <item x="8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6">
    <field x="1"/>
    <field x="2"/>
    <field x="3"/>
    <field x="5"/>
    <field x="6"/>
    <field x="11"/>
  </rowFields>
  <rowItems count="11">
    <i>
      <x/>
      <x/>
      <x v="4"/>
      <x/>
      <x/>
      <x/>
    </i>
    <i r="1">
      <x v="2"/>
      <x v="5"/>
      <x v="1"/>
      <x v="2"/>
      <x/>
    </i>
    <i r="2">
      <x v="6"/>
      <x v="1"/>
      <x v="1"/>
      <x/>
    </i>
    <i r="2">
      <x v="7"/>
      <x v="2"/>
      <x v="3"/>
      <x/>
    </i>
    <i>
      <x v="1"/>
      <x/>
      <x/>
      <x v="6"/>
      <x v="6"/>
      <x/>
    </i>
    <i r="1">
      <x v="2"/>
      <x v="1"/>
      <x v="4"/>
      <x v="4"/>
      <x/>
    </i>
    <i r="2">
      <x v="2"/>
      <x v="5"/>
      <x v="5"/>
      <x/>
    </i>
    <i>
      <x v="2"/>
      <x/>
      <x v="3"/>
      <x v="3"/>
      <x v="1"/>
      <x/>
    </i>
    <i r="1">
      <x v="1"/>
      <x v="3"/>
      <x v="3"/>
      <x v="1"/>
      <x/>
    </i>
    <i r="1">
      <x v="2"/>
      <x v="3"/>
      <x v="3"/>
      <x v="1"/>
      <x/>
    </i>
    <i r="1">
      <x v="3"/>
      <x v="8"/>
      <x v="1"/>
      <x v="3"/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Area (Acres)" fld="20" baseField="0" baseItem="0"/>
    <dataField name="TN after C1 Diversion (lbs/yr)" fld="24" baseField="0" baseItem="0"/>
    <dataField name="TP after C1 Diversion (lbs/yr)" fld="25" baseField="0" baseItem="0"/>
  </dataFields>
  <formats count="164">
    <format dxfId="3087">
      <pivotArea type="all" dataOnly="0" outline="0" fieldPosition="0"/>
    </format>
    <format dxfId="3086">
      <pivotArea outline="0" collapsedLevelsAreSubtotals="1" fieldPosition="0"/>
    </format>
    <format dxfId="3085">
      <pivotArea field="13" type="button" dataOnly="0" labelOnly="1" outline="0"/>
    </format>
    <format dxfId="3084">
      <pivotArea field="14" type="button" dataOnly="0" labelOnly="1" outline="0"/>
    </format>
    <format dxfId="308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082">
      <pivotArea type="all" dataOnly="0" outline="0" fieldPosition="0"/>
    </format>
    <format dxfId="3081">
      <pivotArea outline="0" collapsedLevelsAreSubtotals="1" fieldPosition="0"/>
    </format>
    <format dxfId="3080">
      <pivotArea field="13" type="button" dataOnly="0" labelOnly="1" outline="0"/>
    </format>
    <format dxfId="3079">
      <pivotArea field="14" type="button" dataOnly="0" labelOnly="1" outline="0"/>
    </format>
    <format dxfId="307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077">
      <pivotArea outline="0" collapsedLevelsAreSubtotals="1" fieldPosition="0"/>
    </format>
    <format dxfId="307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075">
      <pivotArea field="1" type="button" dataOnly="0" labelOnly="1" outline="0" axis="axisRow" fieldPosition="0"/>
    </format>
    <format dxfId="3074">
      <pivotArea field="2" type="button" dataOnly="0" labelOnly="1" outline="0" axis="axisRow" fieldPosition="1"/>
    </format>
    <format dxfId="3073">
      <pivotArea field="3" type="button" dataOnly="0" labelOnly="1" outline="0" axis="axisRow" fieldPosition="2"/>
    </format>
    <format dxfId="3072">
      <pivotArea field="5" type="button" dataOnly="0" labelOnly="1" outline="0" axis="axisRow" fieldPosition="3"/>
    </format>
    <format dxfId="3071">
      <pivotArea field="6" type="button" dataOnly="0" labelOnly="1" outline="0" axis="axisRow" fieldPosition="4"/>
    </format>
    <format dxfId="3070">
      <pivotArea field="11" type="button" dataOnly="0" labelOnly="1" outline="0" axis="axisRow" fieldPosition="5"/>
    </format>
    <format dxfId="3069">
      <pivotArea field="7" type="button" dataOnly="0" labelOnly="1" outline="0"/>
    </format>
    <format dxfId="306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067">
      <pivotArea type="all" dataOnly="0" outline="0" fieldPosition="0"/>
    </format>
    <format dxfId="3066">
      <pivotArea outline="0" collapsedLevelsAreSubtotals="1" fieldPosition="0"/>
    </format>
    <format dxfId="3065">
      <pivotArea field="1" type="button" dataOnly="0" labelOnly="1" outline="0" axis="axisRow" fieldPosition="0"/>
    </format>
    <format dxfId="3064">
      <pivotArea field="2" type="button" dataOnly="0" labelOnly="1" outline="0" axis="axisRow" fieldPosition="1"/>
    </format>
    <format dxfId="3063">
      <pivotArea field="3" type="button" dataOnly="0" labelOnly="1" outline="0" axis="axisRow" fieldPosition="2"/>
    </format>
    <format dxfId="3062">
      <pivotArea field="5" type="button" dataOnly="0" labelOnly="1" outline="0" axis="axisRow" fieldPosition="3"/>
    </format>
    <format dxfId="3061">
      <pivotArea field="6" type="button" dataOnly="0" labelOnly="1" outline="0" axis="axisRow" fieldPosition="4"/>
    </format>
    <format dxfId="3060">
      <pivotArea field="11" type="button" dataOnly="0" labelOnly="1" outline="0" axis="axisRow" fieldPosition="5"/>
    </format>
    <format dxfId="3059">
      <pivotArea field="7" type="button" dataOnly="0" labelOnly="1" outline="0"/>
    </format>
    <format dxfId="3058">
      <pivotArea dataOnly="0" labelOnly="1" outline="0" fieldPosition="0">
        <references count="1">
          <reference field="1" count="0"/>
        </references>
      </pivotArea>
    </format>
    <format dxfId="3057">
      <pivotArea dataOnly="0" labelOnly="1" outline="0" fieldPosition="0">
        <references count="2">
          <reference field="1" count="1" selected="0">
            <x v="1"/>
          </reference>
          <reference field="2" count="2">
            <x v="0"/>
            <x v="2"/>
          </reference>
        </references>
      </pivotArea>
    </format>
    <format dxfId="3056">
      <pivotArea dataOnly="0" labelOnly="1" outline="0" fieldPosition="0">
        <references count="2">
          <reference field="1" count="1" selected="0">
            <x v="2"/>
          </reference>
          <reference field="2" count="0"/>
        </references>
      </pivotArea>
    </format>
    <format dxfId="3055">
      <pivotArea dataOnly="0" labelOnly="1" outline="0" fieldPosition="0">
        <references count="2">
          <reference field="1" count="1" selected="0">
            <x v="0"/>
          </reference>
          <reference field="2" count="2">
            <x v="0"/>
            <x v="2"/>
          </reference>
        </references>
      </pivotArea>
    </format>
    <format dxfId="3054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0"/>
          </reference>
          <reference field="3" count="1">
            <x v="0"/>
          </reference>
        </references>
      </pivotArea>
    </format>
    <format dxfId="3053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2"/>
          </reference>
          <reference field="3" count="2">
            <x v="1"/>
            <x v="2"/>
          </reference>
        </references>
      </pivotArea>
    </format>
    <format dxfId="3052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0"/>
          </reference>
          <reference field="3" count="1">
            <x v="3"/>
          </reference>
        </references>
      </pivotArea>
    </format>
    <format dxfId="3051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3"/>
          </reference>
          <reference field="3" count="1">
            <x v="8"/>
          </reference>
        </references>
      </pivotArea>
    </format>
    <format dxfId="3050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4"/>
          </reference>
        </references>
      </pivotArea>
    </format>
    <format dxfId="3049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2"/>
          </reference>
          <reference field="3" count="3">
            <x v="5"/>
            <x v="6"/>
            <x v="7"/>
          </reference>
        </references>
      </pivotArea>
    </format>
    <format dxfId="3048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5" count="1">
            <x v="6"/>
          </reference>
        </references>
      </pivotArea>
    </format>
    <format dxfId="3047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2"/>
          </reference>
          <reference field="3" count="1" selected="0">
            <x v="1"/>
          </reference>
          <reference field="5" count="1">
            <x v="4"/>
          </reference>
        </references>
      </pivotArea>
    </format>
    <format dxfId="3046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2"/>
          </reference>
          <reference field="3" count="1" selected="0">
            <x v="2"/>
          </reference>
          <reference field="5" count="1">
            <x v="5"/>
          </reference>
        </references>
      </pivotArea>
    </format>
    <format dxfId="3045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0"/>
          </reference>
          <reference field="3" count="1" selected="0">
            <x v="3"/>
          </reference>
          <reference field="5" count="1">
            <x v="3"/>
          </reference>
        </references>
      </pivotArea>
    </format>
    <format dxfId="3044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3"/>
          </reference>
          <reference field="3" count="1" selected="0">
            <x v="8"/>
          </reference>
          <reference field="5" count="1">
            <x v="1"/>
          </reference>
        </references>
      </pivotArea>
    </format>
    <format dxfId="3043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4"/>
          </reference>
          <reference field="5" count="1">
            <x v="0"/>
          </reference>
        </references>
      </pivotArea>
    </format>
    <format dxfId="3042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5"/>
          </reference>
          <reference field="5" count="1">
            <x v="1"/>
          </reference>
        </references>
      </pivotArea>
    </format>
    <format dxfId="3041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7"/>
          </reference>
          <reference field="5" count="1">
            <x v="2"/>
          </reference>
        </references>
      </pivotArea>
    </format>
    <format dxfId="3040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5" count="1" selected="0">
            <x v="6"/>
          </reference>
          <reference field="6" count="1">
            <x v="6"/>
          </reference>
        </references>
      </pivotArea>
    </format>
    <format dxfId="3039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2"/>
          </reference>
          <reference field="3" count="1" selected="0">
            <x v="1"/>
          </reference>
          <reference field="5" count="1" selected="0">
            <x v="4"/>
          </reference>
          <reference field="6" count="1">
            <x v="4"/>
          </reference>
        </references>
      </pivotArea>
    </format>
    <format dxfId="3038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2"/>
          </reference>
          <reference field="3" count="1" selected="0">
            <x v="2"/>
          </reference>
          <reference field="5" count="1" selected="0">
            <x v="5"/>
          </reference>
          <reference field="6" count="1">
            <x v="5"/>
          </reference>
        </references>
      </pivotArea>
    </format>
    <format dxfId="3037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0"/>
          </reference>
          <reference field="3" count="1" selected="0">
            <x v="3"/>
          </reference>
          <reference field="5" count="1" selected="0">
            <x v="3"/>
          </reference>
          <reference field="6" count="1">
            <x v="1"/>
          </reference>
        </references>
      </pivotArea>
    </format>
    <format dxfId="3036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3"/>
          </reference>
          <reference field="3" count="1" selected="0">
            <x v="8"/>
          </reference>
          <reference field="5" count="1" selected="0">
            <x v="1"/>
          </reference>
          <reference field="6" count="1">
            <x v="3"/>
          </reference>
        </references>
      </pivotArea>
    </format>
    <format dxfId="3035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4"/>
          </reference>
          <reference field="5" count="1" selected="0">
            <x v="0"/>
          </reference>
          <reference field="6" count="1">
            <x v="0"/>
          </reference>
        </references>
      </pivotArea>
    </format>
    <format dxfId="3034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5"/>
          </reference>
          <reference field="5" count="1" selected="0">
            <x v="1"/>
          </reference>
          <reference field="6" count="1">
            <x v="2"/>
          </reference>
        </references>
      </pivotArea>
    </format>
    <format dxfId="3033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6"/>
          </reference>
          <reference field="5" count="1" selected="0">
            <x v="1"/>
          </reference>
          <reference field="6" count="1">
            <x v="1"/>
          </reference>
        </references>
      </pivotArea>
    </format>
    <format dxfId="3032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7"/>
          </reference>
          <reference field="5" count="1" selected="0">
            <x v="2"/>
          </reference>
          <reference field="6" count="1">
            <x v="3"/>
          </reference>
        </references>
      </pivotArea>
    </format>
    <format dxfId="3031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5" count="1" selected="0">
            <x v="6"/>
          </reference>
          <reference field="6" count="1" selected="0">
            <x v="6"/>
          </reference>
          <reference field="11" count="0"/>
        </references>
      </pivotArea>
    </format>
    <format dxfId="3030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2"/>
          </reference>
          <reference field="3" count="1" selected="0">
            <x v="1"/>
          </reference>
          <reference field="5" count="1" selected="0">
            <x v="4"/>
          </reference>
          <reference field="6" count="1" selected="0">
            <x v="4"/>
          </reference>
          <reference field="11" count="0"/>
        </references>
      </pivotArea>
    </format>
    <format dxfId="3029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2"/>
          </reference>
          <reference field="3" count="1" selected="0">
            <x v="2"/>
          </reference>
          <reference field="5" count="1" selected="0">
            <x v="5"/>
          </reference>
          <reference field="6" count="1" selected="0">
            <x v="5"/>
          </reference>
          <reference field="11" count="0"/>
        </references>
      </pivotArea>
    </format>
    <format dxfId="3028">
      <pivotArea dataOnly="0" labelOnly="1" outline="0" fieldPosition="0">
        <references count="6">
          <reference field="1" count="1" selected="0">
            <x v="2"/>
          </reference>
          <reference field="2" count="1" selected="0">
            <x v="0"/>
          </reference>
          <reference field="3" count="1" selected="0">
            <x v="3"/>
          </reference>
          <reference field="5" count="1" selected="0">
            <x v="3"/>
          </reference>
          <reference field="6" count="1" selected="0">
            <x v="1"/>
          </reference>
          <reference field="11" count="0"/>
        </references>
      </pivotArea>
    </format>
    <format dxfId="3027">
      <pivotArea dataOnly="0" labelOnly="1" outline="0" fieldPosition="0">
        <references count="6">
          <reference field="1" count="1" selected="0">
            <x v="2"/>
          </reference>
          <reference field="2" count="1" selected="0">
            <x v="2"/>
          </reference>
          <reference field="3" count="1" selected="0">
            <x v="3"/>
          </reference>
          <reference field="5" count="1" selected="0">
            <x v="3"/>
          </reference>
          <reference field="6" count="1" selected="0">
            <x v="1"/>
          </reference>
          <reference field="11" count="0"/>
        </references>
      </pivotArea>
    </format>
    <format dxfId="3026">
      <pivotArea dataOnly="0" labelOnly="1" outline="0" fieldPosition="0">
        <references count="6">
          <reference field="1" count="1" selected="0">
            <x v="2"/>
          </reference>
          <reference field="2" count="1" selected="0">
            <x v="1"/>
          </reference>
          <reference field="3" count="1" selected="0">
            <x v="3"/>
          </reference>
          <reference field="5" count="1" selected="0">
            <x v="3"/>
          </reference>
          <reference field="6" count="1" selected="0">
            <x v="1"/>
          </reference>
          <reference field="11" count="0"/>
        </references>
      </pivotArea>
    </format>
    <format dxfId="3025">
      <pivotArea dataOnly="0" labelOnly="1" outline="0" fieldPosition="0">
        <references count="6">
          <reference field="1" count="1" selected="0">
            <x v="2"/>
          </reference>
          <reference field="2" count="1" selected="0">
            <x v="3"/>
          </reference>
          <reference field="3" count="1" selected="0">
            <x v="8"/>
          </reference>
          <reference field="5" count="1" selected="0">
            <x v="1"/>
          </reference>
          <reference field="6" count="1" selected="0">
            <x v="3"/>
          </reference>
          <reference field="11" count="0"/>
        </references>
      </pivotArea>
    </format>
    <format dxfId="3024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4"/>
          </reference>
          <reference field="5" count="1" selected="0">
            <x v="0"/>
          </reference>
          <reference field="6" count="1" selected="0">
            <x v="0"/>
          </reference>
          <reference field="11" count="0"/>
        </references>
      </pivotArea>
    </format>
    <format dxfId="3023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2"/>
          </reference>
          <reference field="3" count="1" selected="0">
            <x v="5"/>
          </reference>
          <reference field="5" count="1" selected="0">
            <x v="1"/>
          </reference>
          <reference field="6" count="1" selected="0">
            <x v="2"/>
          </reference>
          <reference field="11" count="0"/>
        </references>
      </pivotArea>
    </format>
    <format dxfId="3022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2"/>
          </reference>
          <reference field="3" count="1" selected="0">
            <x v="6"/>
          </reference>
          <reference field="5" count="1" selected="0">
            <x v="1"/>
          </reference>
          <reference field="6" count="1" selected="0">
            <x v="1"/>
          </reference>
          <reference field="11" count="0"/>
        </references>
      </pivotArea>
    </format>
    <format dxfId="3021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2"/>
          </reference>
          <reference field="3" count="1" selected="0">
            <x v="7"/>
          </reference>
          <reference field="5" count="1" selected="0">
            <x v="2"/>
          </reference>
          <reference field="6" count="1" selected="0">
            <x v="3"/>
          </reference>
          <reference field="11" count="0"/>
        </references>
      </pivotArea>
    </format>
    <format dxfId="302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019">
      <pivotArea type="all" dataOnly="0" outline="0" fieldPosition="0"/>
    </format>
    <format dxfId="3018">
      <pivotArea outline="0" collapsedLevelsAreSubtotals="1" fieldPosition="0"/>
    </format>
    <format dxfId="3017">
      <pivotArea field="1" type="button" dataOnly="0" labelOnly="1" outline="0" axis="axisRow" fieldPosition="0"/>
    </format>
    <format dxfId="3016">
      <pivotArea field="2" type="button" dataOnly="0" labelOnly="1" outline="0" axis="axisRow" fieldPosition="1"/>
    </format>
    <format dxfId="3015">
      <pivotArea field="3" type="button" dataOnly="0" labelOnly="1" outline="0" axis="axisRow" fieldPosition="2"/>
    </format>
    <format dxfId="3014">
      <pivotArea field="5" type="button" dataOnly="0" labelOnly="1" outline="0" axis="axisRow" fieldPosition="3"/>
    </format>
    <format dxfId="3013">
      <pivotArea field="6" type="button" dataOnly="0" labelOnly="1" outline="0" axis="axisRow" fieldPosition="4"/>
    </format>
    <format dxfId="3012">
      <pivotArea field="11" type="button" dataOnly="0" labelOnly="1" outline="0" axis="axisRow" fieldPosition="5"/>
    </format>
    <format dxfId="3011">
      <pivotArea field="7" type="button" dataOnly="0" labelOnly="1" outline="0"/>
    </format>
    <format dxfId="3010">
      <pivotArea dataOnly="0" labelOnly="1" outline="0" fieldPosition="0">
        <references count="1">
          <reference field="1" count="0"/>
        </references>
      </pivotArea>
    </format>
    <format dxfId="3009">
      <pivotArea dataOnly="0" labelOnly="1" outline="0" fieldPosition="0">
        <references count="2">
          <reference field="1" count="1" selected="0">
            <x v="1"/>
          </reference>
          <reference field="2" count="2">
            <x v="0"/>
            <x v="2"/>
          </reference>
        </references>
      </pivotArea>
    </format>
    <format dxfId="3008">
      <pivotArea dataOnly="0" labelOnly="1" outline="0" fieldPosition="0">
        <references count="2">
          <reference field="1" count="1" selected="0">
            <x v="2"/>
          </reference>
          <reference field="2" count="0"/>
        </references>
      </pivotArea>
    </format>
    <format dxfId="3007">
      <pivotArea dataOnly="0" labelOnly="1" outline="0" fieldPosition="0">
        <references count="2">
          <reference field="1" count="1" selected="0">
            <x v="0"/>
          </reference>
          <reference field="2" count="2">
            <x v="0"/>
            <x v="2"/>
          </reference>
        </references>
      </pivotArea>
    </format>
    <format dxfId="3006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0"/>
          </reference>
          <reference field="3" count="1">
            <x v="0"/>
          </reference>
        </references>
      </pivotArea>
    </format>
    <format dxfId="3005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2"/>
          </reference>
          <reference field="3" count="2">
            <x v="1"/>
            <x v="2"/>
          </reference>
        </references>
      </pivotArea>
    </format>
    <format dxfId="3004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0"/>
          </reference>
          <reference field="3" count="1">
            <x v="3"/>
          </reference>
        </references>
      </pivotArea>
    </format>
    <format dxfId="3003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3"/>
          </reference>
          <reference field="3" count="1">
            <x v="8"/>
          </reference>
        </references>
      </pivotArea>
    </format>
    <format dxfId="3002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4"/>
          </reference>
        </references>
      </pivotArea>
    </format>
    <format dxfId="3001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2"/>
          </reference>
          <reference field="3" count="3">
            <x v="5"/>
            <x v="6"/>
            <x v="7"/>
          </reference>
        </references>
      </pivotArea>
    </format>
    <format dxfId="3000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5" count="1">
            <x v="6"/>
          </reference>
        </references>
      </pivotArea>
    </format>
    <format dxfId="2999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2"/>
          </reference>
          <reference field="3" count="1" selected="0">
            <x v="1"/>
          </reference>
          <reference field="5" count="1">
            <x v="4"/>
          </reference>
        </references>
      </pivotArea>
    </format>
    <format dxfId="2998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2"/>
          </reference>
          <reference field="3" count="1" selected="0">
            <x v="2"/>
          </reference>
          <reference field="5" count="1">
            <x v="5"/>
          </reference>
        </references>
      </pivotArea>
    </format>
    <format dxfId="2997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0"/>
          </reference>
          <reference field="3" count="1" selected="0">
            <x v="3"/>
          </reference>
          <reference field="5" count="1">
            <x v="3"/>
          </reference>
        </references>
      </pivotArea>
    </format>
    <format dxfId="2996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3"/>
          </reference>
          <reference field="3" count="1" selected="0">
            <x v="8"/>
          </reference>
          <reference field="5" count="1">
            <x v="1"/>
          </reference>
        </references>
      </pivotArea>
    </format>
    <format dxfId="2995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4"/>
          </reference>
          <reference field="5" count="1">
            <x v="0"/>
          </reference>
        </references>
      </pivotArea>
    </format>
    <format dxfId="2994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5"/>
          </reference>
          <reference field="5" count="1">
            <x v="1"/>
          </reference>
        </references>
      </pivotArea>
    </format>
    <format dxfId="2993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7"/>
          </reference>
          <reference field="5" count="1">
            <x v="2"/>
          </reference>
        </references>
      </pivotArea>
    </format>
    <format dxfId="2992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5" count="1" selected="0">
            <x v="6"/>
          </reference>
          <reference field="6" count="1">
            <x v="6"/>
          </reference>
        </references>
      </pivotArea>
    </format>
    <format dxfId="2991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2"/>
          </reference>
          <reference field="3" count="1" selected="0">
            <x v="1"/>
          </reference>
          <reference field="5" count="1" selected="0">
            <x v="4"/>
          </reference>
          <reference field="6" count="1">
            <x v="4"/>
          </reference>
        </references>
      </pivotArea>
    </format>
    <format dxfId="2990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2"/>
          </reference>
          <reference field="3" count="1" selected="0">
            <x v="2"/>
          </reference>
          <reference field="5" count="1" selected="0">
            <x v="5"/>
          </reference>
          <reference field="6" count="1">
            <x v="5"/>
          </reference>
        </references>
      </pivotArea>
    </format>
    <format dxfId="2989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0"/>
          </reference>
          <reference field="3" count="1" selected="0">
            <x v="3"/>
          </reference>
          <reference field="5" count="1" selected="0">
            <x v="3"/>
          </reference>
          <reference field="6" count="1">
            <x v="1"/>
          </reference>
        </references>
      </pivotArea>
    </format>
    <format dxfId="2988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3"/>
          </reference>
          <reference field="3" count="1" selected="0">
            <x v="8"/>
          </reference>
          <reference field="5" count="1" selected="0">
            <x v="1"/>
          </reference>
          <reference field="6" count="1">
            <x v="3"/>
          </reference>
        </references>
      </pivotArea>
    </format>
    <format dxfId="2987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4"/>
          </reference>
          <reference field="5" count="1" selected="0">
            <x v="0"/>
          </reference>
          <reference field="6" count="1">
            <x v="0"/>
          </reference>
        </references>
      </pivotArea>
    </format>
    <format dxfId="2986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5"/>
          </reference>
          <reference field="5" count="1" selected="0">
            <x v="1"/>
          </reference>
          <reference field="6" count="1">
            <x v="2"/>
          </reference>
        </references>
      </pivotArea>
    </format>
    <format dxfId="2985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6"/>
          </reference>
          <reference field="5" count="1" selected="0">
            <x v="1"/>
          </reference>
          <reference field="6" count="1">
            <x v="1"/>
          </reference>
        </references>
      </pivotArea>
    </format>
    <format dxfId="2984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7"/>
          </reference>
          <reference field="5" count="1" selected="0">
            <x v="2"/>
          </reference>
          <reference field="6" count="1">
            <x v="3"/>
          </reference>
        </references>
      </pivotArea>
    </format>
    <format dxfId="2983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5" count="1" selected="0">
            <x v="6"/>
          </reference>
          <reference field="6" count="1" selected="0">
            <x v="6"/>
          </reference>
          <reference field="11" count="0"/>
        </references>
      </pivotArea>
    </format>
    <format dxfId="2982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2"/>
          </reference>
          <reference field="3" count="1" selected="0">
            <x v="1"/>
          </reference>
          <reference field="5" count="1" selected="0">
            <x v="4"/>
          </reference>
          <reference field="6" count="1" selected="0">
            <x v="4"/>
          </reference>
          <reference field="11" count="0"/>
        </references>
      </pivotArea>
    </format>
    <format dxfId="2981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2"/>
          </reference>
          <reference field="3" count="1" selected="0">
            <x v="2"/>
          </reference>
          <reference field="5" count="1" selected="0">
            <x v="5"/>
          </reference>
          <reference field="6" count="1" selected="0">
            <x v="5"/>
          </reference>
          <reference field="11" count="0"/>
        </references>
      </pivotArea>
    </format>
    <format dxfId="2980">
      <pivotArea dataOnly="0" labelOnly="1" outline="0" fieldPosition="0">
        <references count="6">
          <reference field="1" count="1" selected="0">
            <x v="2"/>
          </reference>
          <reference field="2" count="1" selected="0">
            <x v="0"/>
          </reference>
          <reference field="3" count="1" selected="0">
            <x v="3"/>
          </reference>
          <reference field="5" count="1" selected="0">
            <x v="3"/>
          </reference>
          <reference field="6" count="1" selected="0">
            <x v="1"/>
          </reference>
          <reference field="11" count="0"/>
        </references>
      </pivotArea>
    </format>
    <format dxfId="2979">
      <pivotArea dataOnly="0" labelOnly="1" outline="0" fieldPosition="0">
        <references count="6">
          <reference field="1" count="1" selected="0">
            <x v="2"/>
          </reference>
          <reference field="2" count="1" selected="0">
            <x v="2"/>
          </reference>
          <reference field="3" count="1" selected="0">
            <x v="3"/>
          </reference>
          <reference field="5" count="1" selected="0">
            <x v="3"/>
          </reference>
          <reference field="6" count="1" selected="0">
            <x v="1"/>
          </reference>
          <reference field="11" count="0"/>
        </references>
      </pivotArea>
    </format>
    <format dxfId="2978">
      <pivotArea dataOnly="0" labelOnly="1" outline="0" fieldPosition="0">
        <references count="6">
          <reference field="1" count="1" selected="0">
            <x v="2"/>
          </reference>
          <reference field="2" count="1" selected="0">
            <x v="1"/>
          </reference>
          <reference field="3" count="1" selected="0">
            <x v="3"/>
          </reference>
          <reference field="5" count="1" selected="0">
            <x v="3"/>
          </reference>
          <reference field="6" count="1" selected="0">
            <x v="1"/>
          </reference>
          <reference field="11" count="0"/>
        </references>
      </pivotArea>
    </format>
    <format dxfId="2977">
      <pivotArea dataOnly="0" labelOnly="1" outline="0" fieldPosition="0">
        <references count="6">
          <reference field="1" count="1" selected="0">
            <x v="2"/>
          </reference>
          <reference field="2" count="1" selected="0">
            <x v="3"/>
          </reference>
          <reference field="3" count="1" selected="0">
            <x v="8"/>
          </reference>
          <reference field="5" count="1" selected="0">
            <x v="1"/>
          </reference>
          <reference field="6" count="1" selected="0">
            <x v="3"/>
          </reference>
          <reference field="11" count="0"/>
        </references>
      </pivotArea>
    </format>
    <format dxfId="2976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4"/>
          </reference>
          <reference field="5" count="1" selected="0">
            <x v="0"/>
          </reference>
          <reference field="6" count="1" selected="0">
            <x v="0"/>
          </reference>
          <reference field="11" count="0"/>
        </references>
      </pivotArea>
    </format>
    <format dxfId="2975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2"/>
          </reference>
          <reference field="3" count="1" selected="0">
            <x v="5"/>
          </reference>
          <reference field="5" count="1" selected="0">
            <x v="1"/>
          </reference>
          <reference field="6" count="1" selected="0">
            <x v="2"/>
          </reference>
          <reference field="11" count="0"/>
        </references>
      </pivotArea>
    </format>
    <format dxfId="2974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2"/>
          </reference>
          <reference field="3" count="1" selected="0">
            <x v="6"/>
          </reference>
          <reference field="5" count="1" selected="0">
            <x v="1"/>
          </reference>
          <reference field="6" count="1" selected="0">
            <x v="1"/>
          </reference>
          <reference field="11" count="0"/>
        </references>
      </pivotArea>
    </format>
    <format dxfId="2973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2"/>
          </reference>
          <reference field="3" count="1" selected="0">
            <x v="7"/>
          </reference>
          <reference field="5" count="1" selected="0">
            <x v="2"/>
          </reference>
          <reference field="6" count="1" selected="0">
            <x v="3"/>
          </reference>
          <reference field="11" count="0"/>
        </references>
      </pivotArea>
    </format>
    <format dxfId="297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971">
      <pivotArea type="all" dataOnly="0" outline="0" fieldPosition="0"/>
    </format>
    <format dxfId="2970">
      <pivotArea outline="0" collapsedLevelsAreSubtotals="1" fieldPosition="0"/>
    </format>
    <format dxfId="2969">
      <pivotArea field="1" type="button" dataOnly="0" labelOnly="1" outline="0" axis="axisRow" fieldPosition="0"/>
    </format>
    <format dxfId="2968">
      <pivotArea field="2" type="button" dataOnly="0" labelOnly="1" outline="0" axis="axisRow" fieldPosition="1"/>
    </format>
    <format dxfId="2967">
      <pivotArea field="3" type="button" dataOnly="0" labelOnly="1" outline="0" axis="axisRow" fieldPosition="2"/>
    </format>
    <format dxfId="2966">
      <pivotArea field="5" type="button" dataOnly="0" labelOnly="1" outline="0" axis="axisRow" fieldPosition="3"/>
    </format>
    <format dxfId="2965">
      <pivotArea field="6" type="button" dataOnly="0" labelOnly="1" outline="0" axis="axisRow" fieldPosition="4"/>
    </format>
    <format dxfId="2964">
      <pivotArea field="11" type="button" dataOnly="0" labelOnly="1" outline="0" axis="axisRow" fieldPosition="5"/>
    </format>
    <format dxfId="2963">
      <pivotArea field="7" type="button" dataOnly="0" labelOnly="1" outline="0"/>
    </format>
    <format dxfId="2962">
      <pivotArea dataOnly="0" labelOnly="1" outline="0" fieldPosition="0">
        <references count="1">
          <reference field="1" count="0"/>
        </references>
      </pivotArea>
    </format>
    <format dxfId="2961">
      <pivotArea dataOnly="0" labelOnly="1" outline="0" fieldPosition="0">
        <references count="2">
          <reference field="1" count="1" selected="0">
            <x v="1"/>
          </reference>
          <reference field="2" count="2">
            <x v="0"/>
            <x v="2"/>
          </reference>
        </references>
      </pivotArea>
    </format>
    <format dxfId="2960">
      <pivotArea dataOnly="0" labelOnly="1" outline="0" fieldPosition="0">
        <references count="2">
          <reference field="1" count="1" selected="0">
            <x v="2"/>
          </reference>
          <reference field="2" count="0"/>
        </references>
      </pivotArea>
    </format>
    <format dxfId="2959">
      <pivotArea dataOnly="0" labelOnly="1" outline="0" fieldPosition="0">
        <references count="2">
          <reference field="1" count="1" selected="0">
            <x v="0"/>
          </reference>
          <reference field="2" count="2">
            <x v="0"/>
            <x v="2"/>
          </reference>
        </references>
      </pivotArea>
    </format>
    <format dxfId="2958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0"/>
          </reference>
          <reference field="3" count="1">
            <x v="0"/>
          </reference>
        </references>
      </pivotArea>
    </format>
    <format dxfId="2957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2"/>
          </reference>
          <reference field="3" count="2">
            <x v="1"/>
            <x v="2"/>
          </reference>
        </references>
      </pivotArea>
    </format>
    <format dxfId="2956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0"/>
          </reference>
          <reference field="3" count="1">
            <x v="3"/>
          </reference>
        </references>
      </pivotArea>
    </format>
    <format dxfId="2955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3"/>
          </reference>
          <reference field="3" count="1">
            <x v="8"/>
          </reference>
        </references>
      </pivotArea>
    </format>
    <format dxfId="2954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4"/>
          </reference>
        </references>
      </pivotArea>
    </format>
    <format dxfId="2953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2"/>
          </reference>
          <reference field="3" count="3">
            <x v="5"/>
            <x v="6"/>
            <x v="7"/>
          </reference>
        </references>
      </pivotArea>
    </format>
    <format dxfId="2952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5" count="1">
            <x v="6"/>
          </reference>
        </references>
      </pivotArea>
    </format>
    <format dxfId="2951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2"/>
          </reference>
          <reference field="3" count="1" selected="0">
            <x v="1"/>
          </reference>
          <reference field="5" count="1">
            <x v="4"/>
          </reference>
        </references>
      </pivotArea>
    </format>
    <format dxfId="2950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2"/>
          </reference>
          <reference field="3" count="1" selected="0">
            <x v="2"/>
          </reference>
          <reference field="5" count="1">
            <x v="5"/>
          </reference>
        </references>
      </pivotArea>
    </format>
    <format dxfId="2949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0"/>
          </reference>
          <reference field="3" count="1" selected="0">
            <x v="3"/>
          </reference>
          <reference field="5" count="1">
            <x v="3"/>
          </reference>
        </references>
      </pivotArea>
    </format>
    <format dxfId="2948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3"/>
          </reference>
          <reference field="3" count="1" selected="0">
            <x v="8"/>
          </reference>
          <reference field="5" count="1">
            <x v="1"/>
          </reference>
        </references>
      </pivotArea>
    </format>
    <format dxfId="2947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4"/>
          </reference>
          <reference field="5" count="1">
            <x v="0"/>
          </reference>
        </references>
      </pivotArea>
    </format>
    <format dxfId="2946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5"/>
          </reference>
          <reference field="5" count="1">
            <x v="1"/>
          </reference>
        </references>
      </pivotArea>
    </format>
    <format dxfId="2945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7"/>
          </reference>
          <reference field="5" count="1">
            <x v="2"/>
          </reference>
        </references>
      </pivotArea>
    </format>
    <format dxfId="2944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5" count="1" selected="0">
            <x v="6"/>
          </reference>
          <reference field="6" count="1">
            <x v="6"/>
          </reference>
        </references>
      </pivotArea>
    </format>
    <format dxfId="2943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2"/>
          </reference>
          <reference field="3" count="1" selected="0">
            <x v="1"/>
          </reference>
          <reference field="5" count="1" selected="0">
            <x v="4"/>
          </reference>
          <reference field="6" count="1">
            <x v="4"/>
          </reference>
        </references>
      </pivotArea>
    </format>
    <format dxfId="2942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2"/>
          </reference>
          <reference field="3" count="1" selected="0">
            <x v="2"/>
          </reference>
          <reference field="5" count="1" selected="0">
            <x v="5"/>
          </reference>
          <reference field="6" count="1">
            <x v="5"/>
          </reference>
        </references>
      </pivotArea>
    </format>
    <format dxfId="2941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0"/>
          </reference>
          <reference field="3" count="1" selected="0">
            <x v="3"/>
          </reference>
          <reference field="5" count="1" selected="0">
            <x v="3"/>
          </reference>
          <reference field="6" count="1">
            <x v="1"/>
          </reference>
        </references>
      </pivotArea>
    </format>
    <format dxfId="2940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3"/>
          </reference>
          <reference field="3" count="1" selected="0">
            <x v="8"/>
          </reference>
          <reference field="5" count="1" selected="0">
            <x v="1"/>
          </reference>
          <reference field="6" count="1">
            <x v="3"/>
          </reference>
        </references>
      </pivotArea>
    </format>
    <format dxfId="2939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4"/>
          </reference>
          <reference field="5" count="1" selected="0">
            <x v="0"/>
          </reference>
          <reference field="6" count="1">
            <x v="0"/>
          </reference>
        </references>
      </pivotArea>
    </format>
    <format dxfId="2938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5"/>
          </reference>
          <reference field="5" count="1" selected="0">
            <x v="1"/>
          </reference>
          <reference field="6" count="1">
            <x v="2"/>
          </reference>
        </references>
      </pivotArea>
    </format>
    <format dxfId="2937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6"/>
          </reference>
          <reference field="5" count="1" selected="0">
            <x v="1"/>
          </reference>
          <reference field="6" count="1">
            <x v="1"/>
          </reference>
        </references>
      </pivotArea>
    </format>
    <format dxfId="2936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7"/>
          </reference>
          <reference field="5" count="1" selected="0">
            <x v="2"/>
          </reference>
          <reference field="6" count="1">
            <x v="3"/>
          </reference>
        </references>
      </pivotArea>
    </format>
    <format dxfId="2935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5" count="1" selected="0">
            <x v="6"/>
          </reference>
          <reference field="6" count="1" selected="0">
            <x v="6"/>
          </reference>
          <reference field="11" count="0"/>
        </references>
      </pivotArea>
    </format>
    <format dxfId="2934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2"/>
          </reference>
          <reference field="3" count="1" selected="0">
            <x v="1"/>
          </reference>
          <reference field="5" count="1" selected="0">
            <x v="4"/>
          </reference>
          <reference field="6" count="1" selected="0">
            <x v="4"/>
          </reference>
          <reference field="11" count="0"/>
        </references>
      </pivotArea>
    </format>
    <format dxfId="2933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2"/>
          </reference>
          <reference field="3" count="1" selected="0">
            <x v="2"/>
          </reference>
          <reference field="5" count="1" selected="0">
            <x v="5"/>
          </reference>
          <reference field="6" count="1" selected="0">
            <x v="5"/>
          </reference>
          <reference field="11" count="0"/>
        </references>
      </pivotArea>
    </format>
    <format dxfId="2932">
      <pivotArea dataOnly="0" labelOnly="1" outline="0" fieldPosition="0">
        <references count="6">
          <reference field="1" count="1" selected="0">
            <x v="2"/>
          </reference>
          <reference field="2" count="1" selected="0">
            <x v="0"/>
          </reference>
          <reference field="3" count="1" selected="0">
            <x v="3"/>
          </reference>
          <reference field="5" count="1" selected="0">
            <x v="3"/>
          </reference>
          <reference field="6" count="1" selected="0">
            <x v="1"/>
          </reference>
          <reference field="11" count="0"/>
        </references>
      </pivotArea>
    </format>
    <format dxfId="2931">
      <pivotArea dataOnly="0" labelOnly="1" outline="0" fieldPosition="0">
        <references count="6">
          <reference field="1" count="1" selected="0">
            <x v="2"/>
          </reference>
          <reference field="2" count="1" selected="0">
            <x v="2"/>
          </reference>
          <reference field="3" count="1" selected="0">
            <x v="3"/>
          </reference>
          <reference field="5" count="1" selected="0">
            <x v="3"/>
          </reference>
          <reference field="6" count="1" selected="0">
            <x v="1"/>
          </reference>
          <reference field="11" count="0"/>
        </references>
      </pivotArea>
    </format>
    <format dxfId="2930">
      <pivotArea dataOnly="0" labelOnly="1" outline="0" fieldPosition="0">
        <references count="6">
          <reference field="1" count="1" selected="0">
            <x v="2"/>
          </reference>
          <reference field="2" count="1" selected="0">
            <x v="1"/>
          </reference>
          <reference field="3" count="1" selected="0">
            <x v="3"/>
          </reference>
          <reference field="5" count="1" selected="0">
            <x v="3"/>
          </reference>
          <reference field="6" count="1" selected="0">
            <x v="1"/>
          </reference>
          <reference field="11" count="0"/>
        </references>
      </pivotArea>
    </format>
    <format dxfId="2929">
      <pivotArea dataOnly="0" labelOnly="1" outline="0" fieldPosition="0">
        <references count="6">
          <reference field="1" count="1" selected="0">
            <x v="2"/>
          </reference>
          <reference field="2" count="1" selected="0">
            <x v="3"/>
          </reference>
          <reference field="3" count="1" selected="0">
            <x v="8"/>
          </reference>
          <reference field="5" count="1" selected="0">
            <x v="1"/>
          </reference>
          <reference field="6" count="1" selected="0">
            <x v="3"/>
          </reference>
          <reference field="11" count="0"/>
        </references>
      </pivotArea>
    </format>
    <format dxfId="2928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4"/>
          </reference>
          <reference field="5" count="1" selected="0">
            <x v="0"/>
          </reference>
          <reference field="6" count="1" selected="0">
            <x v="0"/>
          </reference>
          <reference field="11" count="0"/>
        </references>
      </pivotArea>
    </format>
    <format dxfId="2927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2"/>
          </reference>
          <reference field="3" count="1" selected="0">
            <x v="5"/>
          </reference>
          <reference field="5" count="1" selected="0">
            <x v="1"/>
          </reference>
          <reference field="6" count="1" selected="0">
            <x v="2"/>
          </reference>
          <reference field="11" count="0"/>
        </references>
      </pivotArea>
    </format>
    <format dxfId="2926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2"/>
          </reference>
          <reference field="3" count="1" selected="0">
            <x v="6"/>
          </reference>
          <reference field="5" count="1" selected="0">
            <x v="1"/>
          </reference>
          <reference field="6" count="1" selected="0">
            <x v="1"/>
          </reference>
          <reference field="11" count="0"/>
        </references>
      </pivotArea>
    </format>
    <format dxfId="2925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2"/>
          </reference>
          <reference field="3" count="1" selected="0">
            <x v="7"/>
          </reference>
          <reference field="5" count="1" selected="0">
            <x v="2"/>
          </reference>
          <reference field="6" count="1" selected="0">
            <x v="3"/>
          </reference>
          <reference field="11" count="0"/>
        </references>
      </pivotArea>
    </format>
    <format dxfId="292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B7D03C3-B747-471B-A48C-221663E4AA02}" name="PivotTable1" cacheId="170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compact="0" compactData="0" multipleFieldFilters="0">
  <location ref="A3:M113" firstHeaderRow="0" firstDataRow="1" firstDataCol="6"/>
  <pivotFields count="33">
    <pivotField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>
      <items count="4">
        <item x="2"/>
        <item x="0"/>
        <item x="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">
        <item x="0"/>
        <item x="2"/>
        <item x="1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>
      <items count="10">
        <item x="0"/>
        <item x="2"/>
        <item x="1"/>
        <item x="3"/>
        <item x="5"/>
        <item x="6"/>
        <item x="7"/>
        <item x="8"/>
        <item x="4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name="% TN Reduction" axis="axisRow" compact="0" outline="0" showAll="0" defaultSubtotal="0">
      <items count="7">
        <item x="5"/>
        <item x="4"/>
        <item x="6"/>
        <item x="3"/>
        <item x="2"/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% TP Reduction" axis="axisRow" compact="0" outline="0" showAll="0" defaultSubtotal="0">
      <items count="7">
        <item x="5"/>
        <item x="3"/>
        <item x="6"/>
        <item x="4"/>
        <item x="2"/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4">
        <item x="4"/>
        <item x="0"/>
        <item x="1"/>
        <item x="7"/>
        <item x="41"/>
        <item x="8"/>
        <item x="37"/>
        <item x="26"/>
        <item x="32"/>
        <item x="9"/>
        <item x="13"/>
        <item x="38"/>
        <item x="14"/>
        <item x="42"/>
        <item x="10"/>
        <item x="27"/>
        <item x="39"/>
        <item x="20"/>
        <item x="15"/>
        <item x="21"/>
        <item x="2"/>
        <item x="33"/>
        <item x="22"/>
        <item x="28"/>
        <item x="23"/>
        <item x="24"/>
        <item x="3"/>
        <item x="17"/>
        <item x="5"/>
        <item x="34"/>
        <item x="29"/>
        <item x="35"/>
        <item x="18"/>
        <item x="11"/>
        <item x="19"/>
        <item x="25"/>
        <item x="12"/>
        <item x="16"/>
        <item x="31"/>
        <item x="43"/>
        <item x="36"/>
        <item x="6"/>
        <item x="30"/>
        <item x="4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" outline="0" showAll="0" defaultSubtotal="0">
      <items count="168">
        <item x="5"/>
        <item x="145"/>
        <item x="6"/>
        <item x="7"/>
        <item x="8"/>
        <item x="9"/>
        <item x="88"/>
        <item x="62"/>
        <item x="80"/>
        <item x="63"/>
        <item x="10"/>
        <item x="81"/>
        <item x="89"/>
        <item x="82"/>
        <item x="11"/>
        <item x="64"/>
        <item x="65"/>
        <item x="66"/>
        <item x="83"/>
        <item x="67"/>
        <item x="12"/>
        <item x="141"/>
        <item x="105"/>
        <item x="90"/>
        <item x="155"/>
        <item x="95"/>
        <item x="106"/>
        <item x="162"/>
        <item x="167"/>
        <item x="68"/>
        <item x="91"/>
        <item x="146"/>
        <item x="123"/>
        <item x="127"/>
        <item x="163"/>
        <item x="147"/>
        <item x="148"/>
        <item x="69"/>
        <item x="70"/>
        <item x="71"/>
        <item x="13"/>
        <item x="72"/>
        <item x="14"/>
        <item x="84"/>
        <item x="73"/>
        <item x="92"/>
        <item x="124"/>
        <item x="15"/>
        <item x="107"/>
        <item x="85"/>
        <item x="16"/>
        <item x="74"/>
        <item x="142"/>
        <item x="24"/>
        <item x="103"/>
        <item x="0"/>
        <item x="115"/>
        <item x="1"/>
        <item x="116"/>
        <item x="104"/>
        <item x="139"/>
        <item x="87"/>
        <item x="2"/>
        <item x="3"/>
        <item x="151"/>
        <item x="161"/>
        <item x="117"/>
        <item x="61"/>
        <item x="118"/>
        <item x="119"/>
        <item x="120"/>
        <item x="140"/>
        <item x="121"/>
        <item x="122"/>
        <item x="26"/>
        <item x="27"/>
        <item x="110"/>
        <item x="97"/>
        <item x="111"/>
        <item x="156"/>
        <item x="4"/>
        <item x="28"/>
        <item x="132"/>
        <item x="112"/>
        <item x="133"/>
        <item x="113"/>
        <item x="128"/>
        <item x="78"/>
        <item x="29"/>
        <item x="30"/>
        <item x="157"/>
        <item x="98"/>
        <item x="99"/>
        <item x="100"/>
        <item x="134"/>
        <item x="129"/>
        <item x="31"/>
        <item x="32"/>
        <item x="101"/>
        <item x="152"/>
        <item x="33"/>
        <item x="34"/>
        <item x="130"/>
        <item x="35"/>
        <item x="36"/>
        <item x="158"/>
        <item x="37"/>
        <item x="135"/>
        <item x="38"/>
        <item x="39"/>
        <item x="40"/>
        <item x="41"/>
        <item x="42"/>
        <item x="43"/>
        <item x="164"/>
        <item x="159"/>
        <item x="44"/>
        <item x="23"/>
        <item x="165"/>
        <item x="153"/>
        <item x="136"/>
        <item x="79"/>
        <item x="45"/>
        <item x="150"/>
        <item x="46"/>
        <item x="47"/>
        <item x="48"/>
        <item x="154"/>
        <item x="49"/>
        <item x="50"/>
        <item x="51"/>
        <item x="137"/>
        <item x="138"/>
        <item x="114"/>
        <item x="131"/>
        <item x="52"/>
        <item x="166"/>
        <item x="53"/>
        <item x="54"/>
        <item x="55"/>
        <item x="56"/>
        <item x="102"/>
        <item x="17"/>
        <item x="125"/>
        <item x="75"/>
        <item x="93"/>
        <item x="126"/>
        <item x="18"/>
        <item x="160"/>
        <item x="76"/>
        <item x="19"/>
        <item x="143"/>
        <item x="20"/>
        <item x="57"/>
        <item x="21"/>
        <item x="149"/>
        <item x="96"/>
        <item x="58"/>
        <item x="86"/>
        <item x="108"/>
        <item x="59"/>
        <item x="22"/>
        <item x="77"/>
        <item x="94"/>
        <item x="60"/>
        <item x="109"/>
        <item x="25"/>
        <item x="14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42">
        <item x="0"/>
        <item x="5"/>
        <item x="39"/>
        <item x="6"/>
        <item x="35"/>
        <item x="24"/>
        <item x="31"/>
        <item x="7"/>
        <item x="11"/>
        <item x="36"/>
        <item x="12"/>
        <item x="40"/>
        <item x="8"/>
        <item x="25"/>
        <item x="38"/>
        <item x="20"/>
        <item x="13"/>
        <item x="21"/>
        <item x="3"/>
        <item x="32"/>
        <item x="22"/>
        <item x="27"/>
        <item x="18"/>
        <item x="23"/>
        <item x="1"/>
        <item x="15"/>
        <item x="4"/>
        <item x="34"/>
        <item x="28"/>
        <item x="30"/>
        <item x="16"/>
        <item x="9"/>
        <item x="17"/>
        <item x="19"/>
        <item x="10"/>
        <item x="14"/>
        <item x="29"/>
        <item x="41"/>
        <item x="33"/>
        <item x="2"/>
        <item x="26"/>
        <item x="3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3">
        <item x="2"/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items count="9">
        <item x="1"/>
        <item x="2"/>
        <item x="3"/>
        <item x="4"/>
        <item x="5"/>
        <item x="6"/>
        <item x="7"/>
        <item x="8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6">
    <field x="1"/>
    <field x="2"/>
    <field x="3"/>
    <field x="5"/>
    <field x="6"/>
    <field x="7"/>
  </rowFields>
  <rowItems count="110">
    <i>
      <x/>
      <x/>
      <x v="4"/>
      <x/>
      <x/>
      <x/>
    </i>
    <i r="5">
      <x v="1"/>
    </i>
    <i r="5">
      <x v="2"/>
    </i>
    <i r="5">
      <x v="6"/>
    </i>
    <i r="5">
      <x v="11"/>
    </i>
    <i r="5">
      <x v="16"/>
    </i>
    <i r="5">
      <x v="20"/>
    </i>
    <i r="5">
      <x v="26"/>
    </i>
    <i r="5">
      <x v="43"/>
    </i>
    <i t="default" r="2">
      <x v="4"/>
    </i>
    <i r="1">
      <x v="2"/>
      <x v="5"/>
      <x v="1"/>
      <x v="2"/>
      <x/>
    </i>
    <i r="5">
      <x v="1"/>
    </i>
    <i r="5">
      <x v="2"/>
    </i>
    <i r="5">
      <x v="4"/>
    </i>
    <i r="5">
      <x v="16"/>
    </i>
    <i r="5">
      <x v="20"/>
    </i>
    <i r="5">
      <x v="26"/>
    </i>
    <i t="default" r="2">
      <x v="5"/>
    </i>
    <i r="2">
      <x v="6"/>
      <x v="1"/>
      <x v="1"/>
      <x/>
    </i>
    <i r="5">
      <x v="1"/>
    </i>
    <i r="5">
      <x v="2"/>
    </i>
    <i r="5">
      <x v="4"/>
    </i>
    <i r="5">
      <x v="10"/>
    </i>
    <i r="5">
      <x v="13"/>
    </i>
    <i r="5">
      <x v="20"/>
    </i>
    <i r="5">
      <x v="34"/>
    </i>
    <i r="5">
      <x v="39"/>
    </i>
    <i t="default" r="2">
      <x v="6"/>
    </i>
    <i r="2">
      <x v="7"/>
      <x v="2"/>
      <x v="3"/>
      <x/>
    </i>
    <i r="5">
      <x v="1"/>
    </i>
    <i r="5">
      <x v="2"/>
    </i>
    <i r="5">
      <x v="10"/>
    </i>
    <i r="5">
      <x v="20"/>
    </i>
    <i t="default" r="2">
      <x v="7"/>
    </i>
    <i t="default">
      <x/>
    </i>
    <i>
      <x v="1"/>
      <x/>
      <x/>
      <x v="6"/>
      <x v="6"/>
      <x/>
    </i>
    <i r="5">
      <x v="1"/>
    </i>
    <i r="5">
      <x v="2"/>
    </i>
    <i r="5">
      <x v="20"/>
    </i>
    <i r="5">
      <x v="26"/>
    </i>
    <i r="5">
      <x v="28"/>
    </i>
    <i r="5">
      <x v="41"/>
    </i>
    <i t="default" r="2">
      <x/>
    </i>
    <i r="1">
      <x v="2"/>
      <x v="1"/>
      <x v="4"/>
      <x v="4"/>
      <x/>
    </i>
    <i r="5">
      <x v="1"/>
    </i>
    <i r="5">
      <x v="2"/>
    </i>
    <i r="5">
      <x v="3"/>
    </i>
    <i r="5">
      <x v="5"/>
    </i>
    <i r="5">
      <x v="9"/>
    </i>
    <i r="5">
      <x v="14"/>
    </i>
    <i r="5">
      <x v="20"/>
    </i>
    <i r="5">
      <x v="28"/>
    </i>
    <i r="5">
      <x v="41"/>
    </i>
    <i t="default" r="2">
      <x v="1"/>
    </i>
    <i r="2">
      <x v="2"/>
      <x v="5"/>
      <x v="5"/>
      <x/>
    </i>
    <i r="5">
      <x v="1"/>
    </i>
    <i r="5">
      <x v="2"/>
    </i>
    <i r="5">
      <x v="20"/>
    </i>
    <i t="default" r="2">
      <x v="2"/>
    </i>
    <i t="default">
      <x v="1"/>
    </i>
    <i>
      <x v="2"/>
      <x/>
      <x v="3"/>
      <x v="3"/>
      <x v="1"/>
      <x/>
    </i>
    <i r="5">
      <x v="1"/>
    </i>
    <i r="5">
      <x v="2"/>
    </i>
    <i r="5">
      <x v="10"/>
    </i>
    <i r="5">
      <x v="12"/>
    </i>
    <i r="5">
      <x v="18"/>
    </i>
    <i r="5">
      <x v="20"/>
    </i>
    <i r="5">
      <x v="27"/>
    </i>
    <i r="5">
      <x v="32"/>
    </i>
    <i r="5">
      <x v="33"/>
    </i>
    <i r="5">
      <x v="34"/>
    </i>
    <i r="5">
      <x v="36"/>
    </i>
    <i r="5">
      <x v="37"/>
    </i>
    <i r="5">
      <x v="41"/>
    </i>
    <i t="default" r="2">
      <x v="3"/>
    </i>
    <i r="1">
      <x v="1"/>
      <x v="3"/>
      <x v="3"/>
      <x v="1"/>
      <x/>
    </i>
    <i r="5">
      <x v="1"/>
    </i>
    <i r="5">
      <x v="2"/>
    </i>
    <i r="5">
      <x v="7"/>
    </i>
    <i r="5">
      <x v="12"/>
    </i>
    <i r="5">
      <x v="15"/>
    </i>
    <i r="5">
      <x v="19"/>
    </i>
    <i r="5">
      <x v="20"/>
    </i>
    <i r="5">
      <x v="23"/>
    </i>
    <i r="5">
      <x v="24"/>
    </i>
    <i r="5">
      <x v="30"/>
    </i>
    <i r="5">
      <x v="33"/>
    </i>
    <i r="5">
      <x v="38"/>
    </i>
    <i r="5">
      <x v="42"/>
    </i>
    <i t="default" r="2">
      <x v="3"/>
    </i>
    <i r="1">
      <x v="2"/>
      <x v="3"/>
      <x v="3"/>
      <x v="1"/>
      <x/>
    </i>
    <i r="5">
      <x v="1"/>
    </i>
    <i r="5">
      <x v="17"/>
    </i>
    <i r="5">
      <x v="19"/>
    </i>
    <i r="5">
      <x v="22"/>
    </i>
    <i r="5">
      <x v="24"/>
    </i>
    <i r="5">
      <x v="25"/>
    </i>
    <i r="5">
      <x v="35"/>
    </i>
    <i t="default" r="2">
      <x v="3"/>
    </i>
    <i r="1">
      <x v="3"/>
      <x v="8"/>
      <x v="1"/>
      <x v="3"/>
      <x/>
    </i>
    <i r="5">
      <x v="1"/>
    </i>
    <i r="5">
      <x v="8"/>
    </i>
    <i r="5">
      <x v="19"/>
    </i>
    <i r="5">
      <x v="21"/>
    </i>
    <i r="5">
      <x v="22"/>
    </i>
    <i r="5">
      <x v="29"/>
    </i>
    <i r="5">
      <x v="31"/>
    </i>
    <i r="5">
      <x v="40"/>
    </i>
    <i t="default" r="2">
      <x v="8"/>
    </i>
    <i t="default">
      <x v="2"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Area (Acres)" fld="20" baseField="0" baseItem="0"/>
    <dataField name="TN after C1 Diversion (lbs/yr)" fld="24" baseField="0" baseItem="0"/>
    <dataField name="TP after C1 Diversion (lbs/yr)" fld="25" baseField="0" baseItem="0"/>
    <dataField name="Anthropogenic TN (lbs/yr)" fld="27" baseField="0" baseItem="0"/>
    <dataField name="Anthropogenic TP (lbs/yr)" fld="28" baseField="0" baseItem="0"/>
    <dataField name="% Contribution to Anthropogenic TN" fld="29" baseField="3" baseItem="27" numFmtId="10">
      <extLst>
        <ext xmlns:x14="http://schemas.microsoft.com/office/spreadsheetml/2009/9/main" uri="{E15A36E0-9728-4e99-A89B-3F7291B0FE68}">
          <x14:dataField pivotShowAs="percentOfParent"/>
        </ext>
      </extLst>
    </dataField>
    <dataField name="% Contribution to Anthropogenic TP" fld="30" baseField="3" baseItem="27" numFmtId="10">
      <extLst>
        <ext xmlns:x14="http://schemas.microsoft.com/office/spreadsheetml/2009/9/main" uri="{E15A36E0-9728-4e99-A89B-3F7291B0FE68}">
          <x14:dataField pivotShowAs="percentOfParent"/>
        </ext>
      </extLst>
    </dataField>
  </dataFields>
  <formats count="134">
    <format dxfId="2923">
      <pivotArea type="all" dataOnly="0" outline="0" fieldPosition="0"/>
    </format>
    <format dxfId="2922">
      <pivotArea outline="0" collapsedLevelsAreSubtotals="1" fieldPosition="0"/>
    </format>
    <format dxfId="2921">
      <pivotArea field="13" type="button" dataOnly="0" labelOnly="1" outline="0"/>
    </format>
    <format dxfId="2920">
      <pivotArea field="14" type="button" dataOnly="0" labelOnly="1" outline="0"/>
    </format>
    <format dxfId="2919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2918">
      <pivotArea type="all" dataOnly="0" outline="0" fieldPosition="0"/>
    </format>
    <format dxfId="2917">
      <pivotArea outline="0" collapsedLevelsAreSubtotals="1" fieldPosition="0"/>
    </format>
    <format dxfId="2916">
      <pivotArea field="13" type="button" dataOnly="0" labelOnly="1" outline="0"/>
    </format>
    <format dxfId="2915">
      <pivotArea field="14" type="button" dataOnly="0" labelOnly="1" outline="0"/>
    </format>
    <format dxfId="2914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2913">
      <pivotArea outline="0" collapsedLevelsAreSubtotals="1" fieldPosition="0"/>
    </format>
    <format dxfId="2912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2911">
      <pivotArea outline="0" fieldPosition="0">
        <references count="1">
          <reference field="4294967294" count="1">
            <x v="5"/>
          </reference>
        </references>
      </pivotArea>
    </format>
    <format dxfId="2910">
      <pivotArea outline="0" fieldPosition="0">
        <references count="1">
          <reference field="4294967294" count="1">
            <x v="6"/>
          </reference>
        </references>
      </pivotArea>
    </format>
    <format dxfId="2909">
      <pivotArea field="1" type="button" dataOnly="0" labelOnly="1" outline="0" axis="axisRow" fieldPosition="0"/>
    </format>
    <format dxfId="2908">
      <pivotArea field="2" type="button" dataOnly="0" labelOnly="1" outline="0" axis="axisRow" fieldPosition="1"/>
    </format>
    <format dxfId="2907">
      <pivotArea field="3" type="button" dataOnly="0" labelOnly="1" outline="0" axis="axisRow" fieldPosition="2"/>
    </format>
    <format dxfId="2906">
      <pivotArea field="5" type="button" dataOnly="0" labelOnly="1" outline="0" axis="axisRow" fieldPosition="3"/>
    </format>
    <format dxfId="2905">
      <pivotArea field="6" type="button" dataOnly="0" labelOnly="1" outline="0" axis="axisRow" fieldPosition="4"/>
    </format>
    <format dxfId="2904">
      <pivotArea field="11" type="button" dataOnly="0" labelOnly="1" outline="0"/>
    </format>
    <format dxfId="2903">
      <pivotArea field="7" type="button" dataOnly="0" labelOnly="1" outline="0" axis="axisRow" fieldPosition="5"/>
    </format>
    <format dxfId="2902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2901">
      <pivotArea type="all" dataOnly="0" outline="0" fieldPosition="0"/>
    </format>
    <format dxfId="2900">
      <pivotArea outline="0" collapsedLevelsAreSubtotals="1" fieldPosition="0"/>
    </format>
    <format dxfId="2899">
      <pivotArea field="1" type="button" dataOnly="0" labelOnly="1" outline="0" axis="axisRow" fieldPosition="0"/>
    </format>
    <format dxfId="2898">
      <pivotArea field="2" type="button" dataOnly="0" labelOnly="1" outline="0" axis="axisRow" fieldPosition="1"/>
    </format>
    <format dxfId="2897">
      <pivotArea field="3" type="button" dataOnly="0" labelOnly="1" outline="0" axis="axisRow" fieldPosition="2"/>
    </format>
    <format dxfId="2896">
      <pivotArea field="5" type="button" dataOnly="0" labelOnly="1" outline="0" axis="axisRow" fieldPosition="3"/>
    </format>
    <format dxfId="2895">
      <pivotArea field="6" type="button" dataOnly="0" labelOnly="1" outline="0" axis="axisRow" fieldPosition="4"/>
    </format>
    <format dxfId="2894">
      <pivotArea field="11" type="button" dataOnly="0" labelOnly="1" outline="0"/>
    </format>
    <format dxfId="2893">
      <pivotArea field="7" type="button" dataOnly="0" labelOnly="1" outline="0" axis="axisRow" fieldPosition="5"/>
    </format>
    <format dxfId="2892">
      <pivotArea dataOnly="0" labelOnly="1" outline="0" fieldPosition="0">
        <references count="1">
          <reference field="1" count="0"/>
        </references>
      </pivotArea>
    </format>
    <format dxfId="2891">
      <pivotArea dataOnly="0" labelOnly="1" outline="0" fieldPosition="0">
        <references count="2">
          <reference field="1" count="1" selected="0">
            <x v="1"/>
          </reference>
          <reference field="2" count="2">
            <x v="0"/>
            <x v="2"/>
          </reference>
        </references>
      </pivotArea>
    </format>
    <format dxfId="2890">
      <pivotArea dataOnly="0" labelOnly="1" outline="0" fieldPosition="0">
        <references count="2">
          <reference field="1" count="1" selected="0">
            <x v="2"/>
          </reference>
          <reference field="2" count="0"/>
        </references>
      </pivotArea>
    </format>
    <format dxfId="2889">
      <pivotArea dataOnly="0" labelOnly="1" outline="0" fieldPosition="0">
        <references count="2">
          <reference field="1" count="1" selected="0">
            <x v="0"/>
          </reference>
          <reference field="2" count="2">
            <x v="0"/>
            <x v="2"/>
          </reference>
        </references>
      </pivotArea>
    </format>
    <format dxfId="2888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0"/>
          </reference>
          <reference field="3" count="1">
            <x v="0"/>
          </reference>
        </references>
      </pivotArea>
    </format>
    <format dxfId="2887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2"/>
          </reference>
          <reference field="3" count="2">
            <x v="1"/>
            <x v="2"/>
          </reference>
        </references>
      </pivotArea>
    </format>
    <format dxfId="2886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0"/>
          </reference>
          <reference field="3" count="1">
            <x v="3"/>
          </reference>
        </references>
      </pivotArea>
    </format>
    <format dxfId="2885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3"/>
          </reference>
          <reference field="3" count="1">
            <x v="8"/>
          </reference>
        </references>
      </pivotArea>
    </format>
    <format dxfId="2884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4"/>
          </reference>
        </references>
      </pivotArea>
    </format>
    <format dxfId="2883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2"/>
          </reference>
          <reference field="3" count="3">
            <x v="5"/>
            <x v="6"/>
            <x v="7"/>
          </reference>
        </references>
      </pivotArea>
    </format>
    <format dxfId="2882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5" count="1">
            <x v="6"/>
          </reference>
        </references>
      </pivotArea>
    </format>
    <format dxfId="2881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2"/>
          </reference>
          <reference field="3" count="1" selected="0">
            <x v="1"/>
          </reference>
          <reference field="5" count="1">
            <x v="4"/>
          </reference>
        </references>
      </pivotArea>
    </format>
    <format dxfId="2880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2"/>
          </reference>
          <reference field="3" count="1" selected="0">
            <x v="2"/>
          </reference>
          <reference field="5" count="1">
            <x v="5"/>
          </reference>
        </references>
      </pivotArea>
    </format>
    <format dxfId="2879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0"/>
          </reference>
          <reference field="3" count="1" selected="0">
            <x v="3"/>
          </reference>
          <reference field="5" count="1">
            <x v="3"/>
          </reference>
        </references>
      </pivotArea>
    </format>
    <format dxfId="2878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3"/>
          </reference>
          <reference field="3" count="1" selected="0">
            <x v="8"/>
          </reference>
          <reference field="5" count="1">
            <x v="1"/>
          </reference>
        </references>
      </pivotArea>
    </format>
    <format dxfId="2877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4"/>
          </reference>
          <reference field="5" count="1">
            <x v="0"/>
          </reference>
        </references>
      </pivotArea>
    </format>
    <format dxfId="2876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5"/>
          </reference>
          <reference field="5" count="1">
            <x v="1"/>
          </reference>
        </references>
      </pivotArea>
    </format>
    <format dxfId="2875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7"/>
          </reference>
          <reference field="5" count="1">
            <x v="2"/>
          </reference>
        </references>
      </pivotArea>
    </format>
    <format dxfId="2874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5" count="1" selected="0">
            <x v="6"/>
          </reference>
          <reference field="6" count="1">
            <x v="6"/>
          </reference>
        </references>
      </pivotArea>
    </format>
    <format dxfId="2873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2"/>
          </reference>
          <reference field="3" count="1" selected="0">
            <x v="1"/>
          </reference>
          <reference field="5" count="1" selected="0">
            <x v="4"/>
          </reference>
          <reference field="6" count="1">
            <x v="4"/>
          </reference>
        </references>
      </pivotArea>
    </format>
    <format dxfId="2872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2"/>
          </reference>
          <reference field="3" count="1" selected="0">
            <x v="2"/>
          </reference>
          <reference field="5" count="1" selected="0">
            <x v="5"/>
          </reference>
          <reference field="6" count="1">
            <x v="5"/>
          </reference>
        </references>
      </pivotArea>
    </format>
    <format dxfId="2871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0"/>
          </reference>
          <reference field="3" count="1" selected="0">
            <x v="3"/>
          </reference>
          <reference field="5" count="1" selected="0">
            <x v="3"/>
          </reference>
          <reference field="6" count="1">
            <x v="1"/>
          </reference>
        </references>
      </pivotArea>
    </format>
    <format dxfId="2870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3"/>
          </reference>
          <reference field="3" count="1" selected="0">
            <x v="8"/>
          </reference>
          <reference field="5" count="1" selected="0">
            <x v="1"/>
          </reference>
          <reference field="6" count="1">
            <x v="3"/>
          </reference>
        </references>
      </pivotArea>
    </format>
    <format dxfId="2869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4"/>
          </reference>
          <reference field="5" count="1" selected="0">
            <x v="0"/>
          </reference>
          <reference field="6" count="1">
            <x v="0"/>
          </reference>
        </references>
      </pivotArea>
    </format>
    <format dxfId="2868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5"/>
          </reference>
          <reference field="5" count="1" selected="0">
            <x v="1"/>
          </reference>
          <reference field="6" count="1">
            <x v="2"/>
          </reference>
        </references>
      </pivotArea>
    </format>
    <format dxfId="2867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6"/>
          </reference>
          <reference field="5" count="1" selected="0">
            <x v="1"/>
          </reference>
          <reference field="6" count="1">
            <x v="1"/>
          </reference>
        </references>
      </pivotArea>
    </format>
    <format dxfId="2866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7"/>
          </reference>
          <reference field="5" count="1" selected="0">
            <x v="2"/>
          </reference>
          <reference field="6" count="1">
            <x v="3"/>
          </reference>
        </references>
      </pivotArea>
    </format>
    <format dxfId="2865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2864">
      <pivotArea type="all" dataOnly="0" outline="0" fieldPosition="0"/>
    </format>
    <format dxfId="2863">
      <pivotArea outline="0" collapsedLevelsAreSubtotals="1" fieldPosition="0"/>
    </format>
    <format dxfId="2862">
      <pivotArea field="1" type="button" dataOnly="0" labelOnly="1" outline="0" axis="axisRow" fieldPosition="0"/>
    </format>
    <format dxfId="2861">
      <pivotArea field="2" type="button" dataOnly="0" labelOnly="1" outline="0" axis="axisRow" fieldPosition="1"/>
    </format>
    <format dxfId="2860">
      <pivotArea field="3" type="button" dataOnly="0" labelOnly="1" outline="0" axis="axisRow" fieldPosition="2"/>
    </format>
    <format dxfId="2859">
      <pivotArea field="5" type="button" dataOnly="0" labelOnly="1" outline="0" axis="axisRow" fieldPosition="3"/>
    </format>
    <format dxfId="2858">
      <pivotArea field="6" type="button" dataOnly="0" labelOnly="1" outline="0" axis="axisRow" fieldPosition="4"/>
    </format>
    <format dxfId="2857">
      <pivotArea field="11" type="button" dataOnly="0" labelOnly="1" outline="0"/>
    </format>
    <format dxfId="2856">
      <pivotArea field="7" type="button" dataOnly="0" labelOnly="1" outline="0" axis="axisRow" fieldPosition="5"/>
    </format>
    <format dxfId="2855">
      <pivotArea dataOnly="0" labelOnly="1" outline="0" fieldPosition="0">
        <references count="1">
          <reference field="1" count="0"/>
        </references>
      </pivotArea>
    </format>
    <format dxfId="2854">
      <pivotArea dataOnly="0" labelOnly="1" outline="0" fieldPosition="0">
        <references count="2">
          <reference field="1" count="1" selected="0">
            <x v="1"/>
          </reference>
          <reference field="2" count="2">
            <x v="0"/>
            <x v="2"/>
          </reference>
        </references>
      </pivotArea>
    </format>
    <format dxfId="2853">
      <pivotArea dataOnly="0" labelOnly="1" outline="0" fieldPosition="0">
        <references count="2">
          <reference field="1" count="1" selected="0">
            <x v="2"/>
          </reference>
          <reference field="2" count="0"/>
        </references>
      </pivotArea>
    </format>
    <format dxfId="2852">
      <pivotArea dataOnly="0" labelOnly="1" outline="0" fieldPosition="0">
        <references count="2">
          <reference field="1" count="1" selected="0">
            <x v="0"/>
          </reference>
          <reference field="2" count="2">
            <x v="0"/>
            <x v="2"/>
          </reference>
        </references>
      </pivotArea>
    </format>
    <format dxfId="2851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0"/>
          </reference>
          <reference field="3" count="1">
            <x v="0"/>
          </reference>
        </references>
      </pivotArea>
    </format>
    <format dxfId="2850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2"/>
          </reference>
          <reference field="3" count="2">
            <x v="1"/>
            <x v="2"/>
          </reference>
        </references>
      </pivotArea>
    </format>
    <format dxfId="2849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0"/>
          </reference>
          <reference field="3" count="1">
            <x v="3"/>
          </reference>
        </references>
      </pivotArea>
    </format>
    <format dxfId="2848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3"/>
          </reference>
          <reference field="3" count="1">
            <x v="8"/>
          </reference>
        </references>
      </pivotArea>
    </format>
    <format dxfId="2847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4"/>
          </reference>
        </references>
      </pivotArea>
    </format>
    <format dxfId="2846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2"/>
          </reference>
          <reference field="3" count="3">
            <x v="5"/>
            <x v="6"/>
            <x v="7"/>
          </reference>
        </references>
      </pivotArea>
    </format>
    <format dxfId="2845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5" count="1">
            <x v="6"/>
          </reference>
        </references>
      </pivotArea>
    </format>
    <format dxfId="2844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2"/>
          </reference>
          <reference field="3" count="1" selected="0">
            <x v="1"/>
          </reference>
          <reference field="5" count="1">
            <x v="4"/>
          </reference>
        </references>
      </pivotArea>
    </format>
    <format dxfId="2843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2"/>
          </reference>
          <reference field="3" count="1" selected="0">
            <x v="2"/>
          </reference>
          <reference field="5" count="1">
            <x v="5"/>
          </reference>
        </references>
      </pivotArea>
    </format>
    <format dxfId="2842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0"/>
          </reference>
          <reference field="3" count="1" selected="0">
            <x v="3"/>
          </reference>
          <reference field="5" count="1">
            <x v="3"/>
          </reference>
        </references>
      </pivotArea>
    </format>
    <format dxfId="2841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3"/>
          </reference>
          <reference field="3" count="1" selected="0">
            <x v="8"/>
          </reference>
          <reference field="5" count="1">
            <x v="1"/>
          </reference>
        </references>
      </pivotArea>
    </format>
    <format dxfId="2840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4"/>
          </reference>
          <reference field="5" count="1">
            <x v="0"/>
          </reference>
        </references>
      </pivotArea>
    </format>
    <format dxfId="2839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5"/>
          </reference>
          <reference field="5" count="1">
            <x v="1"/>
          </reference>
        </references>
      </pivotArea>
    </format>
    <format dxfId="2838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7"/>
          </reference>
          <reference field="5" count="1">
            <x v="2"/>
          </reference>
        </references>
      </pivotArea>
    </format>
    <format dxfId="2837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5" count="1" selected="0">
            <x v="6"/>
          </reference>
          <reference field="6" count="1">
            <x v="6"/>
          </reference>
        </references>
      </pivotArea>
    </format>
    <format dxfId="2836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2"/>
          </reference>
          <reference field="3" count="1" selected="0">
            <x v="1"/>
          </reference>
          <reference field="5" count="1" selected="0">
            <x v="4"/>
          </reference>
          <reference field="6" count="1">
            <x v="4"/>
          </reference>
        </references>
      </pivotArea>
    </format>
    <format dxfId="2835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2"/>
          </reference>
          <reference field="3" count="1" selected="0">
            <x v="2"/>
          </reference>
          <reference field="5" count="1" selected="0">
            <x v="5"/>
          </reference>
          <reference field="6" count="1">
            <x v="5"/>
          </reference>
        </references>
      </pivotArea>
    </format>
    <format dxfId="2834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0"/>
          </reference>
          <reference field="3" count="1" selected="0">
            <x v="3"/>
          </reference>
          <reference field="5" count="1" selected="0">
            <x v="3"/>
          </reference>
          <reference field="6" count="1">
            <x v="1"/>
          </reference>
        </references>
      </pivotArea>
    </format>
    <format dxfId="2833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3"/>
          </reference>
          <reference field="3" count="1" selected="0">
            <x v="8"/>
          </reference>
          <reference field="5" count="1" selected="0">
            <x v="1"/>
          </reference>
          <reference field="6" count="1">
            <x v="3"/>
          </reference>
        </references>
      </pivotArea>
    </format>
    <format dxfId="2832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4"/>
          </reference>
          <reference field="5" count="1" selected="0">
            <x v="0"/>
          </reference>
          <reference field="6" count="1">
            <x v="0"/>
          </reference>
        </references>
      </pivotArea>
    </format>
    <format dxfId="2831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5"/>
          </reference>
          <reference field="5" count="1" selected="0">
            <x v="1"/>
          </reference>
          <reference field="6" count="1">
            <x v="2"/>
          </reference>
        </references>
      </pivotArea>
    </format>
    <format dxfId="2830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6"/>
          </reference>
          <reference field="5" count="1" selected="0">
            <x v="1"/>
          </reference>
          <reference field="6" count="1">
            <x v="1"/>
          </reference>
        </references>
      </pivotArea>
    </format>
    <format dxfId="2829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7"/>
          </reference>
          <reference field="5" count="1" selected="0">
            <x v="2"/>
          </reference>
          <reference field="6" count="1">
            <x v="3"/>
          </reference>
        </references>
      </pivotArea>
    </format>
    <format dxfId="2828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2827">
      <pivotArea type="all" dataOnly="0" outline="0" fieldPosition="0"/>
    </format>
    <format dxfId="2826">
      <pivotArea outline="0" collapsedLevelsAreSubtotals="1" fieldPosition="0"/>
    </format>
    <format dxfId="2825">
      <pivotArea field="1" type="button" dataOnly="0" labelOnly="1" outline="0" axis="axisRow" fieldPosition="0"/>
    </format>
    <format dxfId="2824">
      <pivotArea field="2" type="button" dataOnly="0" labelOnly="1" outline="0" axis="axisRow" fieldPosition="1"/>
    </format>
    <format dxfId="2823">
      <pivotArea field="3" type="button" dataOnly="0" labelOnly="1" outline="0" axis="axisRow" fieldPosition="2"/>
    </format>
    <format dxfId="2822">
      <pivotArea field="5" type="button" dataOnly="0" labelOnly="1" outline="0" axis="axisRow" fieldPosition="3"/>
    </format>
    <format dxfId="2821">
      <pivotArea field="6" type="button" dataOnly="0" labelOnly="1" outline="0" axis="axisRow" fieldPosition="4"/>
    </format>
    <format dxfId="2820">
      <pivotArea field="11" type="button" dataOnly="0" labelOnly="1" outline="0"/>
    </format>
    <format dxfId="2819">
      <pivotArea field="7" type="button" dataOnly="0" labelOnly="1" outline="0" axis="axisRow" fieldPosition="5"/>
    </format>
    <format dxfId="2818">
      <pivotArea dataOnly="0" labelOnly="1" outline="0" fieldPosition="0">
        <references count="1">
          <reference field="1" count="0"/>
        </references>
      </pivotArea>
    </format>
    <format dxfId="2817">
      <pivotArea dataOnly="0" labelOnly="1" outline="0" fieldPosition="0">
        <references count="2">
          <reference field="1" count="1" selected="0">
            <x v="1"/>
          </reference>
          <reference field="2" count="2">
            <x v="0"/>
            <x v="2"/>
          </reference>
        </references>
      </pivotArea>
    </format>
    <format dxfId="2816">
      <pivotArea dataOnly="0" labelOnly="1" outline="0" fieldPosition="0">
        <references count="2">
          <reference field="1" count="1" selected="0">
            <x v="2"/>
          </reference>
          <reference field="2" count="0"/>
        </references>
      </pivotArea>
    </format>
    <format dxfId="2815">
      <pivotArea dataOnly="0" labelOnly="1" outline="0" fieldPosition="0">
        <references count="2">
          <reference field="1" count="1" selected="0">
            <x v="0"/>
          </reference>
          <reference field="2" count="2">
            <x v="0"/>
            <x v="2"/>
          </reference>
        </references>
      </pivotArea>
    </format>
    <format dxfId="2814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0"/>
          </reference>
          <reference field="3" count="1">
            <x v="0"/>
          </reference>
        </references>
      </pivotArea>
    </format>
    <format dxfId="2813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2"/>
          </reference>
          <reference field="3" count="2">
            <x v="1"/>
            <x v="2"/>
          </reference>
        </references>
      </pivotArea>
    </format>
    <format dxfId="2812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0"/>
          </reference>
          <reference field="3" count="1">
            <x v="3"/>
          </reference>
        </references>
      </pivotArea>
    </format>
    <format dxfId="2811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3"/>
          </reference>
          <reference field="3" count="1">
            <x v="8"/>
          </reference>
        </references>
      </pivotArea>
    </format>
    <format dxfId="2810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4"/>
          </reference>
        </references>
      </pivotArea>
    </format>
    <format dxfId="2809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2"/>
          </reference>
          <reference field="3" count="3">
            <x v="5"/>
            <x v="6"/>
            <x v="7"/>
          </reference>
        </references>
      </pivotArea>
    </format>
    <format dxfId="2808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5" count="1">
            <x v="6"/>
          </reference>
        </references>
      </pivotArea>
    </format>
    <format dxfId="2807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2"/>
          </reference>
          <reference field="3" count="1" selected="0">
            <x v="1"/>
          </reference>
          <reference field="5" count="1">
            <x v="4"/>
          </reference>
        </references>
      </pivotArea>
    </format>
    <format dxfId="2806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2"/>
          </reference>
          <reference field="3" count="1" selected="0">
            <x v="2"/>
          </reference>
          <reference field="5" count="1">
            <x v="5"/>
          </reference>
        </references>
      </pivotArea>
    </format>
    <format dxfId="2805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0"/>
          </reference>
          <reference field="3" count="1" selected="0">
            <x v="3"/>
          </reference>
          <reference field="5" count="1">
            <x v="3"/>
          </reference>
        </references>
      </pivotArea>
    </format>
    <format dxfId="2804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3"/>
          </reference>
          <reference field="3" count="1" selected="0">
            <x v="8"/>
          </reference>
          <reference field="5" count="1">
            <x v="1"/>
          </reference>
        </references>
      </pivotArea>
    </format>
    <format dxfId="2803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4"/>
          </reference>
          <reference field="5" count="1">
            <x v="0"/>
          </reference>
        </references>
      </pivotArea>
    </format>
    <format dxfId="2802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5"/>
          </reference>
          <reference field="5" count="1">
            <x v="1"/>
          </reference>
        </references>
      </pivotArea>
    </format>
    <format dxfId="2801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7"/>
          </reference>
          <reference field="5" count="1">
            <x v="2"/>
          </reference>
        </references>
      </pivotArea>
    </format>
    <format dxfId="2800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5" count="1" selected="0">
            <x v="6"/>
          </reference>
          <reference field="6" count="1">
            <x v="6"/>
          </reference>
        </references>
      </pivotArea>
    </format>
    <format dxfId="2799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2"/>
          </reference>
          <reference field="3" count="1" selected="0">
            <x v="1"/>
          </reference>
          <reference field="5" count="1" selected="0">
            <x v="4"/>
          </reference>
          <reference field="6" count="1">
            <x v="4"/>
          </reference>
        </references>
      </pivotArea>
    </format>
    <format dxfId="2798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2"/>
          </reference>
          <reference field="3" count="1" selected="0">
            <x v="2"/>
          </reference>
          <reference field="5" count="1" selected="0">
            <x v="5"/>
          </reference>
          <reference field="6" count="1">
            <x v="5"/>
          </reference>
        </references>
      </pivotArea>
    </format>
    <format dxfId="2797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0"/>
          </reference>
          <reference field="3" count="1" selected="0">
            <x v="3"/>
          </reference>
          <reference field="5" count="1" selected="0">
            <x v="3"/>
          </reference>
          <reference field="6" count="1">
            <x v="1"/>
          </reference>
        </references>
      </pivotArea>
    </format>
    <format dxfId="2796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3"/>
          </reference>
          <reference field="3" count="1" selected="0">
            <x v="8"/>
          </reference>
          <reference field="5" count="1" selected="0">
            <x v="1"/>
          </reference>
          <reference field="6" count="1">
            <x v="3"/>
          </reference>
        </references>
      </pivotArea>
    </format>
    <format dxfId="2795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4"/>
          </reference>
          <reference field="5" count="1" selected="0">
            <x v="0"/>
          </reference>
          <reference field="6" count="1">
            <x v="0"/>
          </reference>
        </references>
      </pivotArea>
    </format>
    <format dxfId="2794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5"/>
          </reference>
          <reference field="5" count="1" selected="0">
            <x v="1"/>
          </reference>
          <reference field="6" count="1">
            <x v="2"/>
          </reference>
        </references>
      </pivotArea>
    </format>
    <format dxfId="2793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6"/>
          </reference>
          <reference field="5" count="1" selected="0">
            <x v="1"/>
          </reference>
          <reference field="6" count="1">
            <x v="1"/>
          </reference>
        </references>
      </pivotArea>
    </format>
    <format dxfId="2792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7"/>
          </reference>
          <reference field="5" count="1" selected="0">
            <x v="2"/>
          </reference>
          <reference field="6" count="1">
            <x v="3"/>
          </reference>
        </references>
      </pivotArea>
    </format>
    <format dxfId="2791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2790">
      <pivotArea outline="0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 selected="0" defaultSubtotal="1">
            <x v="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6123CFC-34A1-4C1D-ABB5-2EA9632BB2E7}" name="PivotTable1" cacheId="170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compact="0" compactData="0" multipleFieldFilters="0">
  <location ref="A3:M113" firstHeaderRow="0" firstDataRow="1" firstDataCol="6"/>
  <pivotFields count="33">
    <pivotField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>
      <items count="4">
        <item x="2"/>
        <item x="0"/>
        <item x="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">
        <item x="0"/>
        <item x="2"/>
        <item x="1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>
      <items count="10">
        <item x="0"/>
        <item x="2"/>
        <item x="1"/>
        <item x="3"/>
        <item x="5"/>
        <item x="6"/>
        <item x="7"/>
        <item x="8"/>
        <item x="4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name="% TN Reduction" axis="axisRow" compact="0" outline="0" showAll="0" defaultSubtotal="0">
      <items count="7">
        <item x="5"/>
        <item x="4"/>
        <item x="6"/>
        <item x="3"/>
        <item x="2"/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% TP Reduction" axis="axisRow" compact="0" outline="0" showAll="0" defaultSubtotal="0">
      <items count="7">
        <item x="5"/>
        <item x="3"/>
        <item x="6"/>
        <item x="4"/>
        <item x="2"/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4">
        <item x="4"/>
        <item x="0"/>
        <item x="1"/>
        <item x="7"/>
        <item x="41"/>
        <item x="8"/>
        <item x="37"/>
        <item x="26"/>
        <item x="32"/>
        <item x="9"/>
        <item x="13"/>
        <item x="38"/>
        <item x="14"/>
        <item x="42"/>
        <item x="10"/>
        <item x="27"/>
        <item x="39"/>
        <item x="20"/>
        <item x="15"/>
        <item x="21"/>
        <item x="2"/>
        <item x="33"/>
        <item x="22"/>
        <item x="28"/>
        <item x="23"/>
        <item x="24"/>
        <item x="3"/>
        <item x="17"/>
        <item x="5"/>
        <item x="34"/>
        <item x="29"/>
        <item x="35"/>
        <item x="18"/>
        <item x="11"/>
        <item x="19"/>
        <item x="25"/>
        <item x="12"/>
        <item x="16"/>
        <item x="31"/>
        <item x="43"/>
        <item x="36"/>
        <item x="6"/>
        <item x="30"/>
        <item x="4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" outline="0" showAll="0" defaultSubtotal="0">
      <items count="168">
        <item x="5"/>
        <item x="145"/>
        <item x="6"/>
        <item x="7"/>
        <item x="8"/>
        <item x="9"/>
        <item x="88"/>
        <item x="62"/>
        <item x="80"/>
        <item x="63"/>
        <item x="10"/>
        <item x="81"/>
        <item x="89"/>
        <item x="82"/>
        <item x="11"/>
        <item x="64"/>
        <item x="65"/>
        <item x="66"/>
        <item x="83"/>
        <item x="67"/>
        <item x="12"/>
        <item x="141"/>
        <item x="105"/>
        <item x="90"/>
        <item x="155"/>
        <item x="95"/>
        <item x="106"/>
        <item x="162"/>
        <item x="167"/>
        <item x="68"/>
        <item x="91"/>
        <item x="146"/>
        <item x="123"/>
        <item x="127"/>
        <item x="163"/>
        <item x="147"/>
        <item x="148"/>
        <item x="69"/>
        <item x="70"/>
        <item x="71"/>
        <item x="13"/>
        <item x="72"/>
        <item x="14"/>
        <item x="84"/>
        <item x="73"/>
        <item x="92"/>
        <item x="124"/>
        <item x="15"/>
        <item x="107"/>
        <item x="85"/>
        <item x="16"/>
        <item x="74"/>
        <item x="142"/>
        <item x="24"/>
        <item x="103"/>
        <item x="0"/>
        <item x="115"/>
        <item x="1"/>
        <item x="116"/>
        <item x="104"/>
        <item x="139"/>
        <item x="87"/>
        <item x="2"/>
        <item x="3"/>
        <item x="151"/>
        <item x="161"/>
        <item x="117"/>
        <item x="61"/>
        <item x="118"/>
        <item x="119"/>
        <item x="120"/>
        <item x="140"/>
        <item x="121"/>
        <item x="122"/>
        <item x="26"/>
        <item x="27"/>
        <item x="110"/>
        <item x="97"/>
        <item x="111"/>
        <item x="156"/>
        <item x="4"/>
        <item x="28"/>
        <item x="132"/>
        <item x="112"/>
        <item x="133"/>
        <item x="113"/>
        <item x="128"/>
        <item x="78"/>
        <item x="29"/>
        <item x="30"/>
        <item x="157"/>
        <item x="98"/>
        <item x="99"/>
        <item x="100"/>
        <item x="134"/>
        <item x="129"/>
        <item x="31"/>
        <item x="32"/>
        <item x="101"/>
        <item x="152"/>
        <item x="33"/>
        <item x="34"/>
        <item x="130"/>
        <item x="35"/>
        <item x="36"/>
        <item x="158"/>
        <item x="37"/>
        <item x="135"/>
        <item x="38"/>
        <item x="39"/>
        <item x="40"/>
        <item x="41"/>
        <item x="42"/>
        <item x="43"/>
        <item x="164"/>
        <item x="159"/>
        <item x="44"/>
        <item x="23"/>
        <item x="165"/>
        <item x="153"/>
        <item x="136"/>
        <item x="79"/>
        <item x="45"/>
        <item x="150"/>
        <item x="46"/>
        <item x="47"/>
        <item x="48"/>
        <item x="154"/>
        <item x="49"/>
        <item x="50"/>
        <item x="51"/>
        <item x="137"/>
        <item x="138"/>
        <item x="114"/>
        <item x="131"/>
        <item x="52"/>
        <item x="166"/>
        <item x="53"/>
        <item x="54"/>
        <item x="55"/>
        <item x="56"/>
        <item x="102"/>
        <item x="17"/>
        <item x="125"/>
        <item x="75"/>
        <item x="93"/>
        <item x="126"/>
        <item x="18"/>
        <item x="160"/>
        <item x="76"/>
        <item x="19"/>
        <item x="143"/>
        <item x="20"/>
        <item x="57"/>
        <item x="21"/>
        <item x="149"/>
        <item x="96"/>
        <item x="58"/>
        <item x="86"/>
        <item x="108"/>
        <item x="59"/>
        <item x="22"/>
        <item x="77"/>
        <item x="94"/>
        <item x="60"/>
        <item x="109"/>
        <item x="25"/>
        <item x="14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42">
        <item x="0"/>
        <item x="5"/>
        <item x="39"/>
        <item x="6"/>
        <item x="35"/>
        <item x="24"/>
        <item x="31"/>
        <item x="7"/>
        <item x="11"/>
        <item x="36"/>
        <item x="12"/>
        <item x="40"/>
        <item x="8"/>
        <item x="25"/>
        <item x="38"/>
        <item x="20"/>
        <item x="13"/>
        <item x="21"/>
        <item x="3"/>
        <item x="32"/>
        <item x="22"/>
        <item x="27"/>
        <item x="18"/>
        <item x="23"/>
        <item x="1"/>
        <item x="15"/>
        <item x="4"/>
        <item x="34"/>
        <item x="28"/>
        <item x="30"/>
        <item x="16"/>
        <item x="9"/>
        <item x="17"/>
        <item x="19"/>
        <item x="10"/>
        <item x="14"/>
        <item x="29"/>
        <item x="41"/>
        <item x="33"/>
        <item x="2"/>
        <item x="26"/>
        <item x="3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3">
        <item x="2"/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items count="9">
        <item x="1"/>
        <item x="2"/>
        <item x="3"/>
        <item x="4"/>
        <item x="5"/>
        <item x="6"/>
        <item x="7"/>
        <item x="8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6">
    <field x="1"/>
    <field x="2"/>
    <field x="3"/>
    <field x="5"/>
    <field x="6"/>
    <field x="7"/>
  </rowFields>
  <rowItems count="110">
    <i>
      <x/>
      <x/>
      <x v="4"/>
      <x/>
      <x/>
      <x/>
    </i>
    <i r="5">
      <x v="1"/>
    </i>
    <i r="5">
      <x v="2"/>
    </i>
    <i r="5">
      <x v="6"/>
    </i>
    <i r="5">
      <x v="11"/>
    </i>
    <i r="5">
      <x v="16"/>
    </i>
    <i r="5">
      <x v="20"/>
    </i>
    <i r="5">
      <x v="26"/>
    </i>
    <i r="5">
      <x v="43"/>
    </i>
    <i t="default" r="2">
      <x v="4"/>
    </i>
    <i r="1">
      <x v="2"/>
      <x v="5"/>
      <x v="1"/>
      <x v="2"/>
      <x/>
    </i>
    <i r="5">
      <x v="1"/>
    </i>
    <i r="5">
      <x v="2"/>
    </i>
    <i r="5">
      <x v="4"/>
    </i>
    <i r="5">
      <x v="16"/>
    </i>
    <i r="5">
      <x v="20"/>
    </i>
    <i r="5">
      <x v="26"/>
    </i>
    <i t="default" r="2">
      <x v="5"/>
    </i>
    <i r="2">
      <x v="6"/>
      <x v="1"/>
      <x v="1"/>
      <x/>
    </i>
    <i r="5">
      <x v="1"/>
    </i>
    <i r="5">
      <x v="2"/>
    </i>
    <i r="5">
      <x v="4"/>
    </i>
    <i r="5">
      <x v="10"/>
    </i>
    <i r="5">
      <x v="13"/>
    </i>
    <i r="5">
      <x v="20"/>
    </i>
    <i r="5">
      <x v="34"/>
    </i>
    <i r="5">
      <x v="39"/>
    </i>
    <i t="default" r="2">
      <x v="6"/>
    </i>
    <i r="2">
      <x v="7"/>
      <x v="2"/>
      <x v="3"/>
      <x/>
    </i>
    <i r="5">
      <x v="1"/>
    </i>
    <i r="5">
      <x v="2"/>
    </i>
    <i r="5">
      <x v="10"/>
    </i>
    <i r="5">
      <x v="20"/>
    </i>
    <i t="default" r="2">
      <x v="7"/>
    </i>
    <i t="default">
      <x/>
    </i>
    <i>
      <x v="1"/>
      <x/>
      <x/>
      <x v="6"/>
      <x v="6"/>
      <x/>
    </i>
    <i r="5">
      <x v="1"/>
    </i>
    <i r="5">
      <x v="2"/>
    </i>
    <i r="5">
      <x v="20"/>
    </i>
    <i r="5">
      <x v="26"/>
    </i>
    <i r="5">
      <x v="28"/>
    </i>
    <i r="5">
      <x v="41"/>
    </i>
    <i t="default" r="2">
      <x/>
    </i>
    <i r="1">
      <x v="2"/>
      <x v="1"/>
      <x v="4"/>
      <x v="4"/>
      <x/>
    </i>
    <i r="5">
      <x v="1"/>
    </i>
    <i r="5">
      <x v="2"/>
    </i>
    <i r="5">
      <x v="3"/>
    </i>
    <i r="5">
      <x v="5"/>
    </i>
    <i r="5">
      <x v="9"/>
    </i>
    <i r="5">
      <x v="14"/>
    </i>
    <i r="5">
      <x v="20"/>
    </i>
    <i r="5">
      <x v="28"/>
    </i>
    <i r="5">
      <x v="41"/>
    </i>
    <i t="default" r="2">
      <x v="1"/>
    </i>
    <i r="2">
      <x v="2"/>
      <x v="5"/>
      <x v="5"/>
      <x/>
    </i>
    <i r="5">
      <x v="1"/>
    </i>
    <i r="5">
      <x v="2"/>
    </i>
    <i r="5">
      <x v="20"/>
    </i>
    <i t="default" r="2">
      <x v="2"/>
    </i>
    <i t="default">
      <x v="1"/>
    </i>
    <i>
      <x v="2"/>
      <x/>
      <x v="3"/>
      <x v="3"/>
      <x v="1"/>
      <x/>
    </i>
    <i r="5">
      <x v="1"/>
    </i>
    <i r="5">
      <x v="2"/>
    </i>
    <i r="5">
      <x v="10"/>
    </i>
    <i r="5">
      <x v="12"/>
    </i>
    <i r="5">
      <x v="18"/>
    </i>
    <i r="5">
      <x v="20"/>
    </i>
    <i r="5">
      <x v="27"/>
    </i>
    <i r="5">
      <x v="32"/>
    </i>
    <i r="5">
      <x v="33"/>
    </i>
    <i r="5">
      <x v="34"/>
    </i>
    <i r="5">
      <x v="36"/>
    </i>
    <i r="5">
      <x v="37"/>
    </i>
    <i r="5">
      <x v="41"/>
    </i>
    <i t="default" r="2">
      <x v="3"/>
    </i>
    <i r="1">
      <x v="1"/>
      <x v="3"/>
      <x v="3"/>
      <x v="1"/>
      <x/>
    </i>
    <i r="5">
      <x v="1"/>
    </i>
    <i r="5">
      <x v="2"/>
    </i>
    <i r="5">
      <x v="7"/>
    </i>
    <i r="5">
      <x v="12"/>
    </i>
    <i r="5">
      <x v="15"/>
    </i>
    <i r="5">
      <x v="19"/>
    </i>
    <i r="5">
      <x v="20"/>
    </i>
    <i r="5">
      <x v="23"/>
    </i>
    <i r="5">
      <x v="24"/>
    </i>
    <i r="5">
      <x v="30"/>
    </i>
    <i r="5">
      <x v="33"/>
    </i>
    <i r="5">
      <x v="38"/>
    </i>
    <i r="5">
      <x v="42"/>
    </i>
    <i t="default" r="2">
      <x v="3"/>
    </i>
    <i r="1">
      <x v="2"/>
      <x v="3"/>
      <x v="3"/>
      <x v="1"/>
      <x/>
    </i>
    <i r="5">
      <x v="1"/>
    </i>
    <i r="5">
      <x v="17"/>
    </i>
    <i r="5">
      <x v="19"/>
    </i>
    <i r="5">
      <x v="22"/>
    </i>
    <i r="5">
      <x v="24"/>
    </i>
    <i r="5">
      <x v="25"/>
    </i>
    <i r="5">
      <x v="35"/>
    </i>
    <i t="default" r="2">
      <x v="3"/>
    </i>
    <i r="1">
      <x v="3"/>
      <x v="8"/>
      <x v="1"/>
      <x v="3"/>
      <x/>
    </i>
    <i r="5">
      <x v="1"/>
    </i>
    <i r="5">
      <x v="8"/>
    </i>
    <i r="5">
      <x v="19"/>
    </i>
    <i r="5">
      <x v="21"/>
    </i>
    <i r="5">
      <x v="22"/>
    </i>
    <i r="5">
      <x v="29"/>
    </i>
    <i r="5">
      <x v="31"/>
    </i>
    <i r="5">
      <x v="40"/>
    </i>
    <i t="default" r="2">
      <x v="8"/>
    </i>
    <i t="default">
      <x v="2"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Area (Acres)" fld="20" baseField="0" baseItem="0"/>
    <dataField name="TN after C1 Diversion (lbs/yr)" fld="24" baseField="0" baseItem="0"/>
    <dataField name="TP after C1 Diversion (lbs/yr)" fld="25" baseField="0" baseItem="0"/>
    <dataField name="Anthropogenic TN (lbs/yr)" fld="27" baseField="0" baseItem="0"/>
    <dataField name="Anthropogenic TP (lbs/yr)" fld="28" baseField="0" baseItem="0"/>
    <dataField name="% Contribution to Anthropogenic TN" fld="29" baseField="3" baseItem="27" numFmtId="10">
      <extLst>
        <ext xmlns:x14="http://schemas.microsoft.com/office/spreadsheetml/2009/9/main" uri="{E15A36E0-9728-4e99-A89B-3F7291B0FE68}">
          <x14:dataField pivotShowAs="percentOfParent"/>
        </ext>
      </extLst>
    </dataField>
    <dataField name="% Contribution to Anthropogenic TP" fld="30" baseField="3" baseItem="27" numFmtId="10">
      <extLst>
        <ext xmlns:x14="http://schemas.microsoft.com/office/spreadsheetml/2009/9/main" uri="{E15A36E0-9728-4e99-A89B-3F7291B0FE68}">
          <x14:dataField pivotShowAs="percentOfParent"/>
        </ext>
      </extLst>
    </dataField>
  </dataFields>
  <formats count="134">
    <format dxfId="2789">
      <pivotArea type="all" dataOnly="0" outline="0" fieldPosition="0"/>
    </format>
    <format dxfId="2788">
      <pivotArea outline="0" collapsedLevelsAreSubtotals="1" fieldPosition="0"/>
    </format>
    <format dxfId="2787">
      <pivotArea field="13" type="button" dataOnly="0" labelOnly="1" outline="0"/>
    </format>
    <format dxfId="2786">
      <pivotArea field="14" type="button" dataOnly="0" labelOnly="1" outline="0"/>
    </format>
    <format dxfId="2785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2784">
      <pivotArea type="all" dataOnly="0" outline="0" fieldPosition="0"/>
    </format>
    <format dxfId="2783">
      <pivotArea outline="0" collapsedLevelsAreSubtotals="1" fieldPosition="0"/>
    </format>
    <format dxfId="2782">
      <pivotArea field="13" type="button" dataOnly="0" labelOnly="1" outline="0"/>
    </format>
    <format dxfId="2781">
      <pivotArea field="14" type="button" dataOnly="0" labelOnly="1" outline="0"/>
    </format>
    <format dxfId="2780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2779">
      <pivotArea outline="0" collapsedLevelsAreSubtotals="1" fieldPosition="0"/>
    </format>
    <format dxfId="2778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2777">
      <pivotArea outline="0" fieldPosition="0">
        <references count="1">
          <reference field="4294967294" count="1">
            <x v="5"/>
          </reference>
        </references>
      </pivotArea>
    </format>
    <format dxfId="2776">
      <pivotArea outline="0" fieldPosition="0">
        <references count="1">
          <reference field="4294967294" count="1">
            <x v="6"/>
          </reference>
        </references>
      </pivotArea>
    </format>
    <format dxfId="2775">
      <pivotArea field="1" type="button" dataOnly="0" labelOnly="1" outline="0" axis="axisRow" fieldPosition="0"/>
    </format>
    <format dxfId="2774">
      <pivotArea field="2" type="button" dataOnly="0" labelOnly="1" outline="0" axis="axisRow" fieldPosition="1"/>
    </format>
    <format dxfId="2773">
      <pivotArea field="3" type="button" dataOnly="0" labelOnly="1" outline="0" axis="axisRow" fieldPosition="2"/>
    </format>
    <format dxfId="2772">
      <pivotArea field="5" type="button" dataOnly="0" labelOnly="1" outline="0" axis="axisRow" fieldPosition="3"/>
    </format>
    <format dxfId="2771">
      <pivotArea field="6" type="button" dataOnly="0" labelOnly="1" outline="0" axis="axisRow" fieldPosition="4"/>
    </format>
    <format dxfId="2770">
      <pivotArea field="11" type="button" dataOnly="0" labelOnly="1" outline="0"/>
    </format>
    <format dxfId="2769">
      <pivotArea field="7" type="button" dataOnly="0" labelOnly="1" outline="0" axis="axisRow" fieldPosition="5"/>
    </format>
    <format dxfId="2768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2767">
      <pivotArea type="all" dataOnly="0" outline="0" fieldPosition="0"/>
    </format>
    <format dxfId="2766">
      <pivotArea outline="0" collapsedLevelsAreSubtotals="1" fieldPosition="0"/>
    </format>
    <format dxfId="2765">
      <pivotArea field="1" type="button" dataOnly="0" labelOnly="1" outline="0" axis="axisRow" fieldPosition="0"/>
    </format>
    <format dxfId="2764">
      <pivotArea field="2" type="button" dataOnly="0" labelOnly="1" outline="0" axis="axisRow" fieldPosition="1"/>
    </format>
    <format dxfId="2763">
      <pivotArea field="3" type="button" dataOnly="0" labelOnly="1" outline="0" axis="axisRow" fieldPosition="2"/>
    </format>
    <format dxfId="2762">
      <pivotArea field="5" type="button" dataOnly="0" labelOnly="1" outline="0" axis="axisRow" fieldPosition="3"/>
    </format>
    <format dxfId="2761">
      <pivotArea field="6" type="button" dataOnly="0" labelOnly="1" outline="0" axis="axisRow" fieldPosition="4"/>
    </format>
    <format dxfId="2760">
      <pivotArea field="11" type="button" dataOnly="0" labelOnly="1" outline="0"/>
    </format>
    <format dxfId="2759">
      <pivotArea field="7" type="button" dataOnly="0" labelOnly="1" outline="0" axis="axisRow" fieldPosition="5"/>
    </format>
    <format dxfId="2758">
      <pivotArea dataOnly="0" labelOnly="1" outline="0" fieldPosition="0">
        <references count="1">
          <reference field="1" count="0"/>
        </references>
      </pivotArea>
    </format>
    <format dxfId="2757">
      <pivotArea dataOnly="0" labelOnly="1" outline="0" fieldPosition="0">
        <references count="2">
          <reference field="1" count="1" selected="0">
            <x v="1"/>
          </reference>
          <reference field="2" count="2">
            <x v="0"/>
            <x v="2"/>
          </reference>
        </references>
      </pivotArea>
    </format>
    <format dxfId="2756">
      <pivotArea dataOnly="0" labelOnly="1" outline="0" fieldPosition="0">
        <references count="2">
          <reference field="1" count="1" selected="0">
            <x v="2"/>
          </reference>
          <reference field="2" count="0"/>
        </references>
      </pivotArea>
    </format>
    <format dxfId="2755">
      <pivotArea dataOnly="0" labelOnly="1" outline="0" fieldPosition="0">
        <references count="2">
          <reference field="1" count="1" selected="0">
            <x v="0"/>
          </reference>
          <reference field="2" count="2">
            <x v="0"/>
            <x v="2"/>
          </reference>
        </references>
      </pivotArea>
    </format>
    <format dxfId="2754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0"/>
          </reference>
          <reference field="3" count="1">
            <x v="0"/>
          </reference>
        </references>
      </pivotArea>
    </format>
    <format dxfId="2753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2"/>
          </reference>
          <reference field="3" count="2">
            <x v="1"/>
            <x v="2"/>
          </reference>
        </references>
      </pivotArea>
    </format>
    <format dxfId="2752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0"/>
          </reference>
          <reference field="3" count="1">
            <x v="3"/>
          </reference>
        </references>
      </pivotArea>
    </format>
    <format dxfId="2751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3"/>
          </reference>
          <reference field="3" count="1">
            <x v="8"/>
          </reference>
        </references>
      </pivotArea>
    </format>
    <format dxfId="2750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4"/>
          </reference>
        </references>
      </pivotArea>
    </format>
    <format dxfId="2749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2"/>
          </reference>
          <reference field="3" count="3">
            <x v="5"/>
            <x v="6"/>
            <x v="7"/>
          </reference>
        </references>
      </pivotArea>
    </format>
    <format dxfId="2748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5" count="1">
            <x v="6"/>
          </reference>
        </references>
      </pivotArea>
    </format>
    <format dxfId="2747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2"/>
          </reference>
          <reference field="3" count="1" selected="0">
            <x v="1"/>
          </reference>
          <reference field="5" count="1">
            <x v="4"/>
          </reference>
        </references>
      </pivotArea>
    </format>
    <format dxfId="2746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2"/>
          </reference>
          <reference field="3" count="1" selected="0">
            <x v="2"/>
          </reference>
          <reference field="5" count="1">
            <x v="5"/>
          </reference>
        </references>
      </pivotArea>
    </format>
    <format dxfId="2745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0"/>
          </reference>
          <reference field="3" count="1" selected="0">
            <x v="3"/>
          </reference>
          <reference field="5" count="1">
            <x v="3"/>
          </reference>
        </references>
      </pivotArea>
    </format>
    <format dxfId="2744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3"/>
          </reference>
          <reference field="3" count="1" selected="0">
            <x v="8"/>
          </reference>
          <reference field="5" count="1">
            <x v="1"/>
          </reference>
        </references>
      </pivotArea>
    </format>
    <format dxfId="2743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4"/>
          </reference>
          <reference field="5" count="1">
            <x v="0"/>
          </reference>
        </references>
      </pivotArea>
    </format>
    <format dxfId="2742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5"/>
          </reference>
          <reference field="5" count="1">
            <x v="1"/>
          </reference>
        </references>
      </pivotArea>
    </format>
    <format dxfId="2741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7"/>
          </reference>
          <reference field="5" count="1">
            <x v="2"/>
          </reference>
        </references>
      </pivotArea>
    </format>
    <format dxfId="2740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5" count="1" selected="0">
            <x v="6"/>
          </reference>
          <reference field="6" count="1">
            <x v="6"/>
          </reference>
        </references>
      </pivotArea>
    </format>
    <format dxfId="2739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2"/>
          </reference>
          <reference field="3" count="1" selected="0">
            <x v="1"/>
          </reference>
          <reference field="5" count="1" selected="0">
            <x v="4"/>
          </reference>
          <reference field="6" count="1">
            <x v="4"/>
          </reference>
        </references>
      </pivotArea>
    </format>
    <format dxfId="2738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2"/>
          </reference>
          <reference field="3" count="1" selected="0">
            <x v="2"/>
          </reference>
          <reference field="5" count="1" selected="0">
            <x v="5"/>
          </reference>
          <reference field="6" count="1">
            <x v="5"/>
          </reference>
        </references>
      </pivotArea>
    </format>
    <format dxfId="2737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0"/>
          </reference>
          <reference field="3" count="1" selected="0">
            <x v="3"/>
          </reference>
          <reference field="5" count="1" selected="0">
            <x v="3"/>
          </reference>
          <reference field="6" count="1">
            <x v="1"/>
          </reference>
        </references>
      </pivotArea>
    </format>
    <format dxfId="2736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3"/>
          </reference>
          <reference field="3" count="1" selected="0">
            <x v="8"/>
          </reference>
          <reference field="5" count="1" selected="0">
            <x v="1"/>
          </reference>
          <reference field="6" count="1">
            <x v="3"/>
          </reference>
        </references>
      </pivotArea>
    </format>
    <format dxfId="2735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4"/>
          </reference>
          <reference field="5" count="1" selected="0">
            <x v="0"/>
          </reference>
          <reference field="6" count="1">
            <x v="0"/>
          </reference>
        </references>
      </pivotArea>
    </format>
    <format dxfId="2734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5"/>
          </reference>
          <reference field="5" count="1" selected="0">
            <x v="1"/>
          </reference>
          <reference field="6" count="1">
            <x v="2"/>
          </reference>
        </references>
      </pivotArea>
    </format>
    <format dxfId="2733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6"/>
          </reference>
          <reference field="5" count="1" selected="0">
            <x v="1"/>
          </reference>
          <reference field="6" count="1">
            <x v="1"/>
          </reference>
        </references>
      </pivotArea>
    </format>
    <format dxfId="2732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7"/>
          </reference>
          <reference field="5" count="1" selected="0">
            <x v="2"/>
          </reference>
          <reference field="6" count="1">
            <x v="3"/>
          </reference>
        </references>
      </pivotArea>
    </format>
    <format dxfId="2731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2730">
      <pivotArea type="all" dataOnly="0" outline="0" fieldPosition="0"/>
    </format>
    <format dxfId="2729">
      <pivotArea outline="0" collapsedLevelsAreSubtotals="1" fieldPosition="0"/>
    </format>
    <format dxfId="2728">
      <pivotArea field="1" type="button" dataOnly="0" labelOnly="1" outline="0" axis="axisRow" fieldPosition="0"/>
    </format>
    <format dxfId="2727">
      <pivotArea field="2" type="button" dataOnly="0" labelOnly="1" outline="0" axis="axisRow" fieldPosition="1"/>
    </format>
    <format dxfId="2726">
      <pivotArea field="3" type="button" dataOnly="0" labelOnly="1" outline="0" axis="axisRow" fieldPosition="2"/>
    </format>
    <format dxfId="2725">
      <pivotArea field="5" type="button" dataOnly="0" labelOnly="1" outline="0" axis="axisRow" fieldPosition="3"/>
    </format>
    <format dxfId="2724">
      <pivotArea field="6" type="button" dataOnly="0" labelOnly="1" outline="0" axis="axisRow" fieldPosition="4"/>
    </format>
    <format dxfId="2723">
      <pivotArea field="11" type="button" dataOnly="0" labelOnly="1" outline="0"/>
    </format>
    <format dxfId="2722">
      <pivotArea field="7" type="button" dataOnly="0" labelOnly="1" outline="0" axis="axisRow" fieldPosition="5"/>
    </format>
    <format dxfId="2721">
      <pivotArea dataOnly="0" labelOnly="1" outline="0" fieldPosition="0">
        <references count="1">
          <reference field="1" count="0"/>
        </references>
      </pivotArea>
    </format>
    <format dxfId="2720">
      <pivotArea dataOnly="0" labelOnly="1" outline="0" fieldPosition="0">
        <references count="2">
          <reference field="1" count="1" selected="0">
            <x v="1"/>
          </reference>
          <reference field="2" count="2">
            <x v="0"/>
            <x v="2"/>
          </reference>
        </references>
      </pivotArea>
    </format>
    <format dxfId="2719">
      <pivotArea dataOnly="0" labelOnly="1" outline="0" fieldPosition="0">
        <references count="2">
          <reference field="1" count="1" selected="0">
            <x v="2"/>
          </reference>
          <reference field="2" count="0"/>
        </references>
      </pivotArea>
    </format>
    <format dxfId="2718">
      <pivotArea dataOnly="0" labelOnly="1" outline="0" fieldPosition="0">
        <references count="2">
          <reference field="1" count="1" selected="0">
            <x v="0"/>
          </reference>
          <reference field="2" count="2">
            <x v="0"/>
            <x v="2"/>
          </reference>
        </references>
      </pivotArea>
    </format>
    <format dxfId="2717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0"/>
          </reference>
          <reference field="3" count="1">
            <x v="0"/>
          </reference>
        </references>
      </pivotArea>
    </format>
    <format dxfId="2716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2"/>
          </reference>
          <reference field="3" count="2">
            <x v="1"/>
            <x v="2"/>
          </reference>
        </references>
      </pivotArea>
    </format>
    <format dxfId="2715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0"/>
          </reference>
          <reference field="3" count="1">
            <x v="3"/>
          </reference>
        </references>
      </pivotArea>
    </format>
    <format dxfId="2714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3"/>
          </reference>
          <reference field="3" count="1">
            <x v="8"/>
          </reference>
        </references>
      </pivotArea>
    </format>
    <format dxfId="2713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4"/>
          </reference>
        </references>
      </pivotArea>
    </format>
    <format dxfId="2712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2"/>
          </reference>
          <reference field="3" count="3">
            <x v="5"/>
            <x v="6"/>
            <x v="7"/>
          </reference>
        </references>
      </pivotArea>
    </format>
    <format dxfId="2711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5" count="1">
            <x v="6"/>
          </reference>
        </references>
      </pivotArea>
    </format>
    <format dxfId="2710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2"/>
          </reference>
          <reference field="3" count="1" selected="0">
            <x v="1"/>
          </reference>
          <reference field="5" count="1">
            <x v="4"/>
          </reference>
        </references>
      </pivotArea>
    </format>
    <format dxfId="2709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2"/>
          </reference>
          <reference field="3" count="1" selected="0">
            <x v="2"/>
          </reference>
          <reference field="5" count="1">
            <x v="5"/>
          </reference>
        </references>
      </pivotArea>
    </format>
    <format dxfId="2708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0"/>
          </reference>
          <reference field="3" count="1" selected="0">
            <x v="3"/>
          </reference>
          <reference field="5" count="1">
            <x v="3"/>
          </reference>
        </references>
      </pivotArea>
    </format>
    <format dxfId="2707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3"/>
          </reference>
          <reference field="3" count="1" selected="0">
            <x v="8"/>
          </reference>
          <reference field="5" count="1">
            <x v="1"/>
          </reference>
        </references>
      </pivotArea>
    </format>
    <format dxfId="2706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4"/>
          </reference>
          <reference field="5" count="1">
            <x v="0"/>
          </reference>
        </references>
      </pivotArea>
    </format>
    <format dxfId="2705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5"/>
          </reference>
          <reference field="5" count="1">
            <x v="1"/>
          </reference>
        </references>
      </pivotArea>
    </format>
    <format dxfId="2704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7"/>
          </reference>
          <reference field="5" count="1">
            <x v="2"/>
          </reference>
        </references>
      </pivotArea>
    </format>
    <format dxfId="2703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5" count="1" selected="0">
            <x v="6"/>
          </reference>
          <reference field="6" count="1">
            <x v="6"/>
          </reference>
        </references>
      </pivotArea>
    </format>
    <format dxfId="2702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2"/>
          </reference>
          <reference field="3" count="1" selected="0">
            <x v="1"/>
          </reference>
          <reference field="5" count="1" selected="0">
            <x v="4"/>
          </reference>
          <reference field="6" count="1">
            <x v="4"/>
          </reference>
        </references>
      </pivotArea>
    </format>
    <format dxfId="2701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2"/>
          </reference>
          <reference field="3" count="1" selected="0">
            <x v="2"/>
          </reference>
          <reference field="5" count="1" selected="0">
            <x v="5"/>
          </reference>
          <reference field="6" count="1">
            <x v="5"/>
          </reference>
        </references>
      </pivotArea>
    </format>
    <format dxfId="2700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0"/>
          </reference>
          <reference field="3" count="1" selected="0">
            <x v="3"/>
          </reference>
          <reference field="5" count="1" selected="0">
            <x v="3"/>
          </reference>
          <reference field="6" count="1">
            <x v="1"/>
          </reference>
        </references>
      </pivotArea>
    </format>
    <format dxfId="2699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3"/>
          </reference>
          <reference field="3" count="1" selected="0">
            <x v="8"/>
          </reference>
          <reference field="5" count="1" selected="0">
            <x v="1"/>
          </reference>
          <reference field="6" count="1">
            <x v="3"/>
          </reference>
        </references>
      </pivotArea>
    </format>
    <format dxfId="2698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4"/>
          </reference>
          <reference field="5" count="1" selected="0">
            <x v="0"/>
          </reference>
          <reference field="6" count="1">
            <x v="0"/>
          </reference>
        </references>
      </pivotArea>
    </format>
    <format dxfId="2697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5"/>
          </reference>
          <reference field="5" count="1" selected="0">
            <x v="1"/>
          </reference>
          <reference field="6" count="1">
            <x v="2"/>
          </reference>
        </references>
      </pivotArea>
    </format>
    <format dxfId="2696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6"/>
          </reference>
          <reference field="5" count="1" selected="0">
            <x v="1"/>
          </reference>
          <reference field="6" count="1">
            <x v="1"/>
          </reference>
        </references>
      </pivotArea>
    </format>
    <format dxfId="2695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7"/>
          </reference>
          <reference field="5" count="1" selected="0">
            <x v="2"/>
          </reference>
          <reference field="6" count="1">
            <x v="3"/>
          </reference>
        </references>
      </pivotArea>
    </format>
    <format dxfId="2694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2693">
      <pivotArea type="all" dataOnly="0" outline="0" fieldPosition="0"/>
    </format>
    <format dxfId="2692">
      <pivotArea outline="0" collapsedLevelsAreSubtotals="1" fieldPosition="0"/>
    </format>
    <format dxfId="2691">
      <pivotArea field="1" type="button" dataOnly="0" labelOnly="1" outline="0" axis="axisRow" fieldPosition="0"/>
    </format>
    <format dxfId="2690">
      <pivotArea field="2" type="button" dataOnly="0" labelOnly="1" outline="0" axis="axisRow" fieldPosition="1"/>
    </format>
    <format dxfId="2689">
      <pivotArea field="3" type="button" dataOnly="0" labelOnly="1" outline="0" axis="axisRow" fieldPosition="2"/>
    </format>
    <format dxfId="2688">
      <pivotArea field="5" type="button" dataOnly="0" labelOnly="1" outline="0" axis="axisRow" fieldPosition="3"/>
    </format>
    <format dxfId="2687">
      <pivotArea field="6" type="button" dataOnly="0" labelOnly="1" outline="0" axis="axisRow" fieldPosition="4"/>
    </format>
    <format dxfId="2686">
      <pivotArea field="11" type="button" dataOnly="0" labelOnly="1" outline="0"/>
    </format>
    <format dxfId="2685">
      <pivotArea field="7" type="button" dataOnly="0" labelOnly="1" outline="0" axis="axisRow" fieldPosition="5"/>
    </format>
    <format dxfId="2684">
      <pivotArea dataOnly="0" labelOnly="1" outline="0" fieldPosition="0">
        <references count="1">
          <reference field="1" count="0"/>
        </references>
      </pivotArea>
    </format>
    <format dxfId="2683">
      <pivotArea dataOnly="0" labelOnly="1" outline="0" fieldPosition="0">
        <references count="2">
          <reference field="1" count="1" selected="0">
            <x v="1"/>
          </reference>
          <reference field="2" count="2">
            <x v="0"/>
            <x v="2"/>
          </reference>
        </references>
      </pivotArea>
    </format>
    <format dxfId="2682">
      <pivotArea dataOnly="0" labelOnly="1" outline="0" fieldPosition="0">
        <references count="2">
          <reference field="1" count="1" selected="0">
            <x v="2"/>
          </reference>
          <reference field="2" count="0"/>
        </references>
      </pivotArea>
    </format>
    <format dxfId="2681">
      <pivotArea dataOnly="0" labelOnly="1" outline="0" fieldPosition="0">
        <references count="2">
          <reference field="1" count="1" selected="0">
            <x v="0"/>
          </reference>
          <reference field="2" count="2">
            <x v="0"/>
            <x v="2"/>
          </reference>
        </references>
      </pivotArea>
    </format>
    <format dxfId="2680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0"/>
          </reference>
          <reference field="3" count="1">
            <x v="0"/>
          </reference>
        </references>
      </pivotArea>
    </format>
    <format dxfId="2679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2"/>
          </reference>
          <reference field="3" count="2">
            <x v="1"/>
            <x v="2"/>
          </reference>
        </references>
      </pivotArea>
    </format>
    <format dxfId="2678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0"/>
          </reference>
          <reference field="3" count="1">
            <x v="3"/>
          </reference>
        </references>
      </pivotArea>
    </format>
    <format dxfId="2677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3"/>
          </reference>
          <reference field="3" count="1">
            <x v="8"/>
          </reference>
        </references>
      </pivotArea>
    </format>
    <format dxfId="2676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4"/>
          </reference>
        </references>
      </pivotArea>
    </format>
    <format dxfId="2675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2"/>
          </reference>
          <reference field="3" count="3">
            <x v="5"/>
            <x v="6"/>
            <x v="7"/>
          </reference>
        </references>
      </pivotArea>
    </format>
    <format dxfId="2674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5" count="1">
            <x v="6"/>
          </reference>
        </references>
      </pivotArea>
    </format>
    <format dxfId="2673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2"/>
          </reference>
          <reference field="3" count="1" selected="0">
            <x v="1"/>
          </reference>
          <reference field="5" count="1">
            <x v="4"/>
          </reference>
        </references>
      </pivotArea>
    </format>
    <format dxfId="2672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2"/>
          </reference>
          <reference field="3" count="1" selected="0">
            <x v="2"/>
          </reference>
          <reference field="5" count="1">
            <x v="5"/>
          </reference>
        </references>
      </pivotArea>
    </format>
    <format dxfId="2671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0"/>
          </reference>
          <reference field="3" count="1" selected="0">
            <x v="3"/>
          </reference>
          <reference field="5" count="1">
            <x v="3"/>
          </reference>
        </references>
      </pivotArea>
    </format>
    <format dxfId="2670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3"/>
          </reference>
          <reference field="3" count="1" selected="0">
            <x v="8"/>
          </reference>
          <reference field="5" count="1">
            <x v="1"/>
          </reference>
        </references>
      </pivotArea>
    </format>
    <format dxfId="2669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4"/>
          </reference>
          <reference field="5" count="1">
            <x v="0"/>
          </reference>
        </references>
      </pivotArea>
    </format>
    <format dxfId="2668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5"/>
          </reference>
          <reference field="5" count="1">
            <x v="1"/>
          </reference>
        </references>
      </pivotArea>
    </format>
    <format dxfId="2667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7"/>
          </reference>
          <reference field="5" count="1">
            <x v="2"/>
          </reference>
        </references>
      </pivotArea>
    </format>
    <format dxfId="2666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5" count="1" selected="0">
            <x v="6"/>
          </reference>
          <reference field="6" count="1">
            <x v="6"/>
          </reference>
        </references>
      </pivotArea>
    </format>
    <format dxfId="2665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2"/>
          </reference>
          <reference field="3" count="1" selected="0">
            <x v="1"/>
          </reference>
          <reference field="5" count="1" selected="0">
            <x v="4"/>
          </reference>
          <reference field="6" count="1">
            <x v="4"/>
          </reference>
        </references>
      </pivotArea>
    </format>
    <format dxfId="2664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2"/>
          </reference>
          <reference field="3" count="1" selected="0">
            <x v="2"/>
          </reference>
          <reference field="5" count="1" selected="0">
            <x v="5"/>
          </reference>
          <reference field="6" count="1">
            <x v="5"/>
          </reference>
        </references>
      </pivotArea>
    </format>
    <format dxfId="2663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0"/>
          </reference>
          <reference field="3" count="1" selected="0">
            <x v="3"/>
          </reference>
          <reference field="5" count="1" selected="0">
            <x v="3"/>
          </reference>
          <reference field="6" count="1">
            <x v="1"/>
          </reference>
        </references>
      </pivotArea>
    </format>
    <format dxfId="2662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3"/>
          </reference>
          <reference field="3" count="1" selected="0">
            <x v="8"/>
          </reference>
          <reference field="5" count="1" selected="0">
            <x v="1"/>
          </reference>
          <reference field="6" count="1">
            <x v="3"/>
          </reference>
        </references>
      </pivotArea>
    </format>
    <format dxfId="2661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4"/>
          </reference>
          <reference field="5" count="1" selected="0">
            <x v="0"/>
          </reference>
          <reference field="6" count="1">
            <x v="0"/>
          </reference>
        </references>
      </pivotArea>
    </format>
    <format dxfId="2660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5"/>
          </reference>
          <reference field="5" count="1" selected="0">
            <x v="1"/>
          </reference>
          <reference field="6" count="1">
            <x v="2"/>
          </reference>
        </references>
      </pivotArea>
    </format>
    <format dxfId="2659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6"/>
          </reference>
          <reference field="5" count="1" selected="0">
            <x v="1"/>
          </reference>
          <reference field="6" count="1">
            <x v="1"/>
          </reference>
        </references>
      </pivotArea>
    </format>
    <format dxfId="2658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7"/>
          </reference>
          <reference field="5" count="1" selected="0">
            <x v="2"/>
          </reference>
          <reference field="6" count="1">
            <x v="3"/>
          </reference>
        </references>
      </pivotArea>
    </format>
    <format dxfId="2657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2656">
      <pivotArea outline="0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 selected="0" defaultSubtotal="1">
            <x v="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DFE1C7B-75B2-44E1-A0B2-CC019875C6F8}" name="PivotTable1" cacheId="158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compact="0" compactData="0" multipleFieldFilters="0">
  <location ref="K1:P86" firstHeaderRow="0" firstDataRow="1" firstDataCol="3"/>
  <pivotFields count="7">
    <pivotField axis="axisRow" compact="0" outline="0" showAll="0">
      <items count="7">
        <item x="0"/>
        <item x="2"/>
        <item h="1" x="3"/>
        <item x="4"/>
        <item h="1" x="5"/>
        <item h="1" x="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>
      <items count="7">
        <item h="1" x="2"/>
        <item x="0"/>
        <item x="4"/>
        <item x="1"/>
        <item x="5"/>
        <item x="3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5">
        <item h="1" x="9"/>
        <item x="1"/>
        <item x="2"/>
        <item x="17"/>
        <item x="10"/>
        <item x="18"/>
        <item x="3"/>
        <item x="28"/>
        <item x="36"/>
        <item x="30"/>
        <item x="43"/>
        <item x="44"/>
        <item x="40"/>
        <item x="19"/>
        <item x="11"/>
        <item x="21"/>
        <item x="12"/>
        <item x="20"/>
        <item x="29"/>
        <item x="5"/>
        <item x="22"/>
        <item x="6"/>
        <item x="41"/>
        <item x="32"/>
        <item x="7"/>
        <item x="24"/>
        <item x="25"/>
        <item x="39"/>
        <item x="26"/>
        <item x="13"/>
        <item x="27"/>
        <item x="34"/>
        <item x="14"/>
        <item x="16"/>
        <item x="33"/>
        <item x="31"/>
        <item x="35"/>
        <item x="8"/>
        <item x="4"/>
        <item x="15"/>
        <item x="23"/>
        <item x="38"/>
        <item x="37"/>
        <item x="0"/>
        <item h="1" x="4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3">
    <field x="0"/>
    <field x="1"/>
    <field x="3"/>
  </rowFields>
  <rowItems count="85">
    <i>
      <x/>
      <x v="1"/>
      <x v="1"/>
    </i>
    <i r="2">
      <x v="2"/>
    </i>
    <i r="2">
      <x v="6"/>
    </i>
    <i r="2">
      <x v="19"/>
    </i>
    <i r="2">
      <x v="21"/>
    </i>
    <i r="2">
      <x v="24"/>
    </i>
    <i r="2">
      <x v="37"/>
    </i>
    <i r="2">
      <x v="38"/>
    </i>
    <i r="2">
      <x v="43"/>
    </i>
    <i t="default" r="1">
      <x v="1"/>
    </i>
    <i r="1">
      <x v="3"/>
      <x v="1"/>
    </i>
    <i r="2">
      <x v="2"/>
    </i>
    <i r="2">
      <x v="4"/>
    </i>
    <i r="2">
      <x v="14"/>
    </i>
    <i r="2">
      <x v="16"/>
    </i>
    <i r="2">
      <x v="19"/>
    </i>
    <i r="2">
      <x v="21"/>
    </i>
    <i r="2">
      <x v="24"/>
    </i>
    <i r="2">
      <x v="29"/>
    </i>
    <i r="2">
      <x v="32"/>
    </i>
    <i r="2">
      <x v="43"/>
    </i>
    <i t="default" r="1">
      <x v="3"/>
    </i>
    <i t="default">
      <x/>
    </i>
    <i>
      <x v="1"/>
      <x v="5"/>
      <x v="1"/>
    </i>
    <i r="2">
      <x v="2"/>
    </i>
    <i r="2">
      <x v="3"/>
    </i>
    <i r="2">
      <x v="5"/>
    </i>
    <i r="2">
      <x v="13"/>
    </i>
    <i r="2">
      <x v="17"/>
    </i>
    <i r="2">
      <x v="21"/>
    </i>
    <i r="2">
      <x v="24"/>
    </i>
    <i r="2">
      <x v="33"/>
    </i>
    <i r="2">
      <x v="39"/>
    </i>
    <i r="2">
      <x v="43"/>
    </i>
    <i t="default" r="1">
      <x v="5"/>
    </i>
    <i t="default">
      <x v="1"/>
    </i>
    <i>
      <x v="3"/>
      <x v="1"/>
      <x v="1"/>
    </i>
    <i r="2">
      <x v="2"/>
    </i>
    <i r="2">
      <x v="14"/>
    </i>
    <i r="2">
      <x v="15"/>
    </i>
    <i r="2">
      <x v="20"/>
    </i>
    <i r="2">
      <x v="21"/>
    </i>
    <i r="2">
      <x v="25"/>
    </i>
    <i r="2">
      <x v="26"/>
    </i>
    <i r="2">
      <x v="28"/>
    </i>
    <i r="2">
      <x v="29"/>
    </i>
    <i r="2">
      <x v="30"/>
    </i>
    <i r="2">
      <x v="33"/>
    </i>
    <i r="2">
      <x v="40"/>
    </i>
    <i r="2">
      <x v="43"/>
    </i>
    <i t="default" r="1">
      <x v="1"/>
    </i>
    <i r="1">
      <x v="2"/>
      <x v="1"/>
    </i>
    <i r="2">
      <x v="2"/>
    </i>
    <i r="2">
      <x v="7"/>
    </i>
    <i r="2">
      <x v="9"/>
    </i>
    <i r="2">
      <x v="15"/>
    </i>
    <i r="2">
      <x v="18"/>
    </i>
    <i r="2">
      <x v="21"/>
    </i>
    <i r="2">
      <x v="23"/>
    </i>
    <i r="2">
      <x v="26"/>
    </i>
    <i r="2">
      <x v="31"/>
    </i>
    <i r="2">
      <x v="34"/>
    </i>
    <i r="2">
      <x v="35"/>
    </i>
    <i r="2">
      <x v="36"/>
    </i>
    <i r="2">
      <x v="43"/>
    </i>
    <i t="default" r="1">
      <x v="2"/>
    </i>
    <i r="1">
      <x v="3"/>
      <x v="1"/>
    </i>
    <i r="2">
      <x v="8"/>
    </i>
    <i r="2">
      <x v="9"/>
    </i>
    <i r="2">
      <x v="23"/>
    </i>
    <i r="2">
      <x v="27"/>
    </i>
    <i r="2">
      <x v="41"/>
    </i>
    <i r="2">
      <x v="42"/>
    </i>
    <i r="2">
      <x v="43"/>
    </i>
    <i t="default" r="1">
      <x v="3"/>
    </i>
    <i r="1">
      <x v="4"/>
      <x v="1"/>
    </i>
    <i r="2">
      <x v="9"/>
    </i>
    <i r="2">
      <x v="10"/>
    </i>
    <i r="2">
      <x v="11"/>
    </i>
    <i r="2">
      <x v="12"/>
    </i>
    <i r="2">
      <x v="22"/>
    </i>
    <i r="2">
      <x v="42"/>
    </i>
    <i r="2">
      <x v="43"/>
    </i>
    <i t="default" r="1">
      <x v="4"/>
    </i>
    <i t="default">
      <x v="3"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Starting TN Load after C-1 Diversion (lbs/yr)" fld="4" baseField="0" baseItem="0"/>
    <dataField name="Sum of TN Reduction (lbs/yr)" fld="5" baseField="0" baseItem="0"/>
    <dataField name="Sum of TN Allocation (lbs/yr)" fld="6" baseField="0" baseItem="0"/>
  </dataFields>
  <formats count="210">
    <format dxfId="2479">
      <pivotArea outline="0" fieldPosition="0">
        <references count="1">
          <reference field="4294967294" count="1" selected="0">
            <x v="0"/>
          </reference>
        </references>
      </pivotArea>
    </format>
    <format dxfId="2478">
      <pivotArea field="0" type="button" dataOnly="0" labelOnly="1" outline="0" axis="axisRow" fieldPosition="0"/>
    </format>
    <format dxfId="2477">
      <pivotArea field="1" type="button" dataOnly="0" labelOnly="1" outline="0" axis="axisRow" fieldPosition="1"/>
    </format>
    <format dxfId="2476">
      <pivotArea field="3" type="button" dataOnly="0" labelOnly="1" outline="0" axis="axisRow" fieldPosition="2"/>
    </format>
    <format dxfId="2475">
      <pivotArea dataOnly="0" labelOnly="1" outline="0" fieldPosition="0">
        <references count="1">
          <reference field="0" count="0"/>
        </references>
      </pivotArea>
    </format>
    <format dxfId="2474">
      <pivotArea dataOnly="0" labelOnly="1" outline="0" fieldPosition="0">
        <references count="1">
          <reference field="0" count="0" defaultSubtotal="1"/>
        </references>
      </pivotArea>
    </format>
    <format dxfId="2473">
      <pivotArea dataOnly="0" labelOnly="1" grandRow="1" outline="0" fieldPosition="0"/>
    </format>
    <format dxfId="2472">
      <pivotArea dataOnly="0" labelOnly="1" outline="0" fieldPosition="0">
        <references count="2">
          <reference field="0" count="1" selected="0">
            <x v="1"/>
          </reference>
          <reference field="1" count="1">
            <x v="5"/>
          </reference>
        </references>
      </pivotArea>
    </format>
    <format dxfId="2471">
      <pivotArea dataOnly="0" labelOnly="1" outline="0" fieldPosition="0">
        <references count="2">
          <reference field="0" count="1" selected="0">
            <x v="1"/>
          </reference>
          <reference field="1" count="1" defaultSubtotal="1">
            <x v="5"/>
          </reference>
        </references>
      </pivotArea>
    </format>
    <format dxfId="2470">
      <pivotArea dataOnly="0" labelOnly="1" outline="0" fieldPosition="0">
        <references count="2">
          <reference field="0" count="1" selected="0">
            <x v="2"/>
          </reference>
          <reference field="1" count="1">
            <x v="0"/>
          </reference>
        </references>
      </pivotArea>
    </format>
    <format dxfId="2469">
      <pivotArea dataOnly="0" labelOnly="1" outline="0" fieldPosition="0">
        <references count="2">
          <reference field="0" count="1" selected="0">
            <x v="2"/>
          </reference>
          <reference field="1" count="1" defaultSubtotal="1">
            <x v="0"/>
          </reference>
        </references>
      </pivotArea>
    </format>
    <format dxfId="2468">
      <pivotArea dataOnly="0" labelOnly="1" outline="0" fieldPosition="0">
        <references count="2">
          <reference field="0" count="1" selected="0">
            <x v="3"/>
          </reference>
          <reference field="1" count="4">
            <x v="1"/>
            <x v="2"/>
            <x v="3"/>
            <x v="4"/>
          </reference>
        </references>
      </pivotArea>
    </format>
    <format dxfId="2467">
      <pivotArea dataOnly="0" labelOnly="1" outline="0" fieldPosition="0">
        <references count="2">
          <reference field="0" count="1" selected="0">
            <x v="3"/>
          </reference>
          <reference field="1" count="4" defaultSubtotal="1">
            <x v="1"/>
            <x v="2"/>
            <x v="3"/>
            <x v="4"/>
          </reference>
        </references>
      </pivotArea>
    </format>
    <format dxfId="2466">
      <pivotArea dataOnly="0" labelOnly="1" outline="0" fieldPosition="0">
        <references count="2">
          <reference field="0" count="1" selected="0">
            <x v="4"/>
          </reference>
          <reference field="1" count="1">
            <x v="0"/>
          </reference>
        </references>
      </pivotArea>
    </format>
    <format dxfId="2465">
      <pivotArea dataOnly="0" labelOnly="1" outline="0" fieldPosition="0">
        <references count="2">
          <reference field="0" count="1" selected="0">
            <x v="4"/>
          </reference>
          <reference field="1" count="1" defaultSubtotal="1">
            <x v="0"/>
          </reference>
        </references>
      </pivotArea>
    </format>
    <format dxfId="2464">
      <pivotArea dataOnly="0" labelOnly="1" outline="0" fieldPosition="0">
        <references count="2">
          <reference field="0" count="1" selected="0">
            <x v="0"/>
          </reference>
          <reference field="1" count="2">
            <x v="1"/>
            <x v="3"/>
          </reference>
        </references>
      </pivotArea>
    </format>
    <format dxfId="2463">
      <pivotArea dataOnly="0" labelOnly="1" outline="0" fieldPosition="0">
        <references count="2">
          <reference field="0" count="1" selected="0">
            <x v="0"/>
          </reference>
          <reference field="1" count="2" defaultSubtotal="1">
            <x v="1"/>
            <x v="3"/>
          </reference>
        </references>
      </pivotArea>
    </format>
    <format dxfId="2462">
      <pivotArea dataOnly="0" labelOnly="1" outline="0" fieldPosition="0">
        <references count="2">
          <reference field="0" count="1" selected="0">
            <x v="5"/>
          </reference>
          <reference field="1" count="1">
            <x v="0"/>
          </reference>
        </references>
      </pivotArea>
    </format>
    <format dxfId="2461">
      <pivotArea dataOnly="0" labelOnly="1" outline="0" fieldPosition="0">
        <references count="2">
          <reference field="0" count="1" selected="0">
            <x v="5"/>
          </reference>
          <reference field="1" count="1" defaultSubtotal="1">
            <x v="0"/>
          </reference>
        </references>
      </pivotArea>
    </format>
    <format dxfId="2460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5"/>
          </reference>
          <reference field="3" count="12">
            <x v="0"/>
            <x v="1"/>
            <x v="2"/>
            <x v="3"/>
            <x v="5"/>
            <x v="13"/>
            <x v="17"/>
            <x v="21"/>
            <x v="24"/>
            <x v="33"/>
            <x v="39"/>
            <x v="43"/>
          </reference>
        </references>
      </pivotArea>
    </format>
    <format dxfId="2459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0"/>
          </reference>
          <reference field="3" count="1">
            <x v="0"/>
          </reference>
        </references>
      </pivotArea>
    </format>
    <format dxfId="2458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1"/>
          </reference>
          <reference field="3" count="15">
            <x v="0"/>
            <x v="1"/>
            <x v="2"/>
            <x v="14"/>
            <x v="15"/>
            <x v="20"/>
            <x v="21"/>
            <x v="25"/>
            <x v="26"/>
            <x v="28"/>
            <x v="29"/>
            <x v="30"/>
            <x v="33"/>
            <x v="40"/>
            <x v="43"/>
          </reference>
        </references>
      </pivotArea>
    </format>
    <format dxfId="2457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3"/>
          </reference>
          <reference field="3" count="9">
            <x v="0"/>
            <x v="1"/>
            <x v="8"/>
            <x v="9"/>
            <x v="23"/>
            <x v="27"/>
            <x v="41"/>
            <x v="42"/>
            <x v="43"/>
          </reference>
        </references>
      </pivotArea>
    </format>
    <format dxfId="2456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2"/>
          </reference>
          <reference field="3" count="15">
            <x v="0"/>
            <x v="1"/>
            <x v="2"/>
            <x v="7"/>
            <x v="9"/>
            <x v="15"/>
            <x v="18"/>
            <x v="21"/>
            <x v="23"/>
            <x v="26"/>
            <x v="31"/>
            <x v="34"/>
            <x v="35"/>
            <x v="36"/>
            <x v="43"/>
          </reference>
        </references>
      </pivotArea>
    </format>
    <format dxfId="2455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4"/>
          </reference>
          <reference field="3" count="10">
            <x v="0"/>
            <x v="1"/>
            <x v="9"/>
            <x v="10"/>
            <x v="11"/>
            <x v="12"/>
            <x v="22"/>
            <x v="42"/>
            <x v="43"/>
            <x v="44"/>
          </reference>
        </references>
      </pivotArea>
    </format>
    <format dxfId="2454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0"/>
          </reference>
          <reference field="3" count="1">
            <x v="0"/>
          </reference>
        </references>
      </pivotArea>
    </format>
    <format dxfId="2453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3" count="10">
            <x v="0"/>
            <x v="1"/>
            <x v="2"/>
            <x v="6"/>
            <x v="19"/>
            <x v="21"/>
            <x v="24"/>
            <x v="37"/>
            <x v="38"/>
            <x v="43"/>
          </reference>
        </references>
      </pivotArea>
    </format>
    <format dxfId="2452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3"/>
          </reference>
          <reference field="3" count="12">
            <x v="0"/>
            <x v="1"/>
            <x v="2"/>
            <x v="4"/>
            <x v="14"/>
            <x v="16"/>
            <x v="19"/>
            <x v="21"/>
            <x v="24"/>
            <x v="29"/>
            <x v="32"/>
            <x v="43"/>
          </reference>
        </references>
      </pivotArea>
    </format>
    <format dxfId="2451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0"/>
          </reference>
          <reference field="3" count="1">
            <x v="0"/>
          </reference>
        </references>
      </pivotArea>
    </format>
    <format dxfId="2450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449">
      <pivotArea outline="0" fieldPosition="0">
        <references count="1">
          <reference field="4294967294" count="1" selected="0">
            <x v="0"/>
          </reference>
        </references>
      </pivotArea>
    </format>
    <format dxfId="2448">
      <pivotArea field="0" type="button" dataOnly="0" labelOnly="1" outline="0" axis="axisRow" fieldPosition="0"/>
    </format>
    <format dxfId="2447">
      <pivotArea field="1" type="button" dataOnly="0" labelOnly="1" outline="0" axis="axisRow" fieldPosition="1"/>
    </format>
    <format dxfId="2446">
      <pivotArea field="3" type="button" dataOnly="0" labelOnly="1" outline="0" axis="axisRow" fieldPosition="2"/>
    </format>
    <format dxfId="2445">
      <pivotArea dataOnly="0" labelOnly="1" outline="0" fieldPosition="0">
        <references count="1">
          <reference field="0" count="0"/>
        </references>
      </pivotArea>
    </format>
    <format dxfId="2444">
      <pivotArea dataOnly="0" labelOnly="1" outline="0" fieldPosition="0">
        <references count="1">
          <reference field="0" count="0" defaultSubtotal="1"/>
        </references>
      </pivotArea>
    </format>
    <format dxfId="2443">
      <pivotArea dataOnly="0" labelOnly="1" grandRow="1" outline="0" fieldPosition="0"/>
    </format>
    <format dxfId="2442">
      <pivotArea dataOnly="0" labelOnly="1" outline="0" fieldPosition="0">
        <references count="2">
          <reference field="0" count="1" selected="0">
            <x v="1"/>
          </reference>
          <reference field="1" count="1">
            <x v="5"/>
          </reference>
        </references>
      </pivotArea>
    </format>
    <format dxfId="2441">
      <pivotArea dataOnly="0" labelOnly="1" outline="0" fieldPosition="0">
        <references count="2">
          <reference field="0" count="1" selected="0">
            <x v="1"/>
          </reference>
          <reference field="1" count="1" defaultSubtotal="1">
            <x v="5"/>
          </reference>
        </references>
      </pivotArea>
    </format>
    <format dxfId="2440">
      <pivotArea dataOnly="0" labelOnly="1" outline="0" fieldPosition="0">
        <references count="2">
          <reference field="0" count="1" selected="0">
            <x v="2"/>
          </reference>
          <reference field="1" count="1">
            <x v="0"/>
          </reference>
        </references>
      </pivotArea>
    </format>
    <format dxfId="2439">
      <pivotArea dataOnly="0" labelOnly="1" outline="0" fieldPosition="0">
        <references count="2">
          <reference field="0" count="1" selected="0">
            <x v="2"/>
          </reference>
          <reference field="1" count="1" defaultSubtotal="1">
            <x v="0"/>
          </reference>
        </references>
      </pivotArea>
    </format>
    <format dxfId="2438">
      <pivotArea dataOnly="0" labelOnly="1" outline="0" fieldPosition="0">
        <references count="2">
          <reference field="0" count="1" selected="0">
            <x v="3"/>
          </reference>
          <reference field="1" count="4">
            <x v="1"/>
            <x v="2"/>
            <x v="3"/>
            <x v="4"/>
          </reference>
        </references>
      </pivotArea>
    </format>
    <format dxfId="2437">
      <pivotArea dataOnly="0" labelOnly="1" outline="0" fieldPosition="0">
        <references count="2">
          <reference field="0" count="1" selected="0">
            <x v="3"/>
          </reference>
          <reference field="1" count="4" defaultSubtotal="1">
            <x v="1"/>
            <x v="2"/>
            <x v="3"/>
            <x v="4"/>
          </reference>
        </references>
      </pivotArea>
    </format>
    <format dxfId="2436">
      <pivotArea dataOnly="0" labelOnly="1" outline="0" fieldPosition="0">
        <references count="2">
          <reference field="0" count="1" selected="0">
            <x v="4"/>
          </reference>
          <reference field="1" count="1">
            <x v="0"/>
          </reference>
        </references>
      </pivotArea>
    </format>
    <format dxfId="2435">
      <pivotArea dataOnly="0" labelOnly="1" outline="0" fieldPosition="0">
        <references count="2">
          <reference field="0" count="1" selected="0">
            <x v="4"/>
          </reference>
          <reference field="1" count="1" defaultSubtotal="1">
            <x v="0"/>
          </reference>
        </references>
      </pivotArea>
    </format>
    <format dxfId="2434">
      <pivotArea dataOnly="0" labelOnly="1" outline="0" fieldPosition="0">
        <references count="2">
          <reference field="0" count="1" selected="0">
            <x v="0"/>
          </reference>
          <reference field="1" count="2">
            <x v="1"/>
            <x v="3"/>
          </reference>
        </references>
      </pivotArea>
    </format>
    <format dxfId="2433">
      <pivotArea dataOnly="0" labelOnly="1" outline="0" fieldPosition="0">
        <references count="2">
          <reference field="0" count="1" selected="0">
            <x v="0"/>
          </reference>
          <reference field="1" count="2" defaultSubtotal="1">
            <x v="1"/>
            <x v="3"/>
          </reference>
        </references>
      </pivotArea>
    </format>
    <format dxfId="2432">
      <pivotArea dataOnly="0" labelOnly="1" outline="0" fieldPosition="0">
        <references count="2">
          <reference field="0" count="1" selected="0">
            <x v="5"/>
          </reference>
          <reference field="1" count="1">
            <x v="0"/>
          </reference>
        </references>
      </pivotArea>
    </format>
    <format dxfId="2431">
      <pivotArea dataOnly="0" labelOnly="1" outline="0" fieldPosition="0">
        <references count="2">
          <reference field="0" count="1" selected="0">
            <x v="5"/>
          </reference>
          <reference field="1" count="1" defaultSubtotal="1">
            <x v="0"/>
          </reference>
        </references>
      </pivotArea>
    </format>
    <format dxfId="2430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5"/>
          </reference>
          <reference field="3" count="12">
            <x v="0"/>
            <x v="1"/>
            <x v="2"/>
            <x v="3"/>
            <x v="5"/>
            <x v="13"/>
            <x v="17"/>
            <x v="21"/>
            <x v="24"/>
            <x v="33"/>
            <x v="39"/>
            <x v="43"/>
          </reference>
        </references>
      </pivotArea>
    </format>
    <format dxfId="2429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0"/>
          </reference>
          <reference field="3" count="1">
            <x v="0"/>
          </reference>
        </references>
      </pivotArea>
    </format>
    <format dxfId="2428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1"/>
          </reference>
          <reference field="3" count="15">
            <x v="0"/>
            <x v="1"/>
            <x v="2"/>
            <x v="14"/>
            <x v="15"/>
            <x v="20"/>
            <x v="21"/>
            <x v="25"/>
            <x v="26"/>
            <x v="28"/>
            <x v="29"/>
            <x v="30"/>
            <x v="33"/>
            <x v="40"/>
            <x v="43"/>
          </reference>
        </references>
      </pivotArea>
    </format>
    <format dxfId="2427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3"/>
          </reference>
          <reference field="3" count="9">
            <x v="0"/>
            <x v="1"/>
            <x v="8"/>
            <x v="9"/>
            <x v="23"/>
            <x v="27"/>
            <x v="41"/>
            <x v="42"/>
            <x v="43"/>
          </reference>
        </references>
      </pivotArea>
    </format>
    <format dxfId="2426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2"/>
          </reference>
          <reference field="3" count="15">
            <x v="0"/>
            <x v="1"/>
            <x v="2"/>
            <x v="7"/>
            <x v="9"/>
            <x v="15"/>
            <x v="18"/>
            <x v="21"/>
            <x v="23"/>
            <x v="26"/>
            <x v="31"/>
            <x v="34"/>
            <x v="35"/>
            <x v="36"/>
            <x v="43"/>
          </reference>
        </references>
      </pivotArea>
    </format>
    <format dxfId="2425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4"/>
          </reference>
          <reference field="3" count="10">
            <x v="0"/>
            <x v="1"/>
            <x v="9"/>
            <x v="10"/>
            <x v="11"/>
            <x v="12"/>
            <x v="22"/>
            <x v="42"/>
            <x v="43"/>
            <x v="44"/>
          </reference>
        </references>
      </pivotArea>
    </format>
    <format dxfId="2424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0"/>
          </reference>
          <reference field="3" count="1">
            <x v="0"/>
          </reference>
        </references>
      </pivotArea>
    </format>
    <format dxfId="2423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3" count="10">
            <x v="0"/>
            <x v="1"/>
            <x v="2"/>
            <x v="6"/>
            <x v="19"/>
            <x v="21"/>
            <x v="24"/>
            <x v="37"/>
            <x v="38"/>
            <x v="43"/>
          </reference>
        </references>
      </pivotArea>
    </format>
    <format dxfId="2422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3"/>
          </reference>
          <reference field="3" count="12">
            <x v="0"/>
            <x v="1"/>
            <x v="2"/>
            <x v="4"/>
            <x v="14"/>
            <x v="16"/>
            <x v="19"/>
            <x v="21"/>
            <x v="24"/>
            <x v="29"/>
            <x v="32"/>
            <x v="43"/>
          </reference>
        </references>
      </pivotArea>
    </format>
    <format dxfId="2421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0"/>
          </reference>
          <reference field="3" count="1">
            <x v="0"/>
          </reference>
        </references>
      </pivotArea>
    </format>
    <format dxfId="2420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419">
      <pivotArea outline="0" fieldPosition="0">
        <references count="1">
          <reference field="4294967294" count="1" selected="0">
            <x v="0"/>
          </reference>
        </references>
      </pivotArea>
    </format>
    <format dxfId="2418">
      <pivotArea field="0" type="button" dataOnly="0" labelOnly="1" outline="0" axis="axisRow" fieldPosition="0"/>
    </format>
    <format dxfId="2417">
      <pivotArea field="1" type="button" dataOnly="0" labelOnly="1" outline="0" axis="axisRow" fieldPosition="1"/>
    </format>
    <format dxfId="2416">
      <pivotArea field="3" type="button" dataOnly="0" labelOnly="1" outline="0" axis="axisRow" fieldPosition="2"/>
    </format>
    <format dxfId="2415">
      <pivotArea dataOnly="0" labelOnly="1" outline="0" fieldPosition="0">
        <references count="1">
          <reference field="0" count="0"/>
        </references>
      </pivotArea>
    </format>
    <format dxfId="2414">
      <pivotArea dataOnly="0" labelOnly="1" outline="0" fieldPosition="0">
        <references count="1">
          <reference field="0" count="0" defaultSubtotal="1"/>
        </references>
      </pivotArea>
    </format>
    <format dxfId="2413">
      <pivotArea dataOnly="0" labelOnly="1" grandRow="1" outline="0" fieldPosition="0"/>
    </format>
    <format dxfId="2412">
      <pivotArea dataOnly="0" labelOnly="1" outline="0" fieldPosition="0">
        <references count="2">
          <reference field="0" count="1" selected="0">
            <x v="1"/>
          </reference>
          <reference field="1" count="1">
            <x v="5"/>
          </reference>
        </references>
      </pivotArea>
    </format>
    <format dxfId="2411">
      <pivotArea dataOnly="0" labelOnly="1" outline="0" fieldPosition="0">
        <references count="2">
          <reference field="0" count="1" selected="0">
            <x v="1"/>
          </reference>
          <reference field="1" count="1" defaultSubtotal="1">
            <x v="5"/>
          </reference>
        </references>
      </pivotArea>
    </format>
    <format dxfId="2410">
      <pivotArea dataOnly="0" labelOnly="1" outline="0" fieldPosition="0">
        <references count="2">
          <reference field="0" count="1" selected="0">
            <x v="2"/>
          </reference>
          <reference field="1" count="1">
            <x v="0"/>
          </reference>
        </references>
      </pivotArea>
    </format>
    <format dxfId="2409">
      <pivotArea dataOnly="0" labelOnly="1" outline="0" fieldPosition="0">
        <references count="2">
          <reference field="0" count="1" selected="0">
            <x v="2"/>
          </reference>
          <reference field="1" count="1" defaultSubtotal="1">
            <x v="0"/>
          </reference>
        </references>
      </pivotArea>
    </format>
    <format dxfId="2408">
      <pivotArea dataOnly="0" labelOnly="1" outline="0" fieldPosition="0">
        <references count="2">
          <reference field="0" count="1" selected="0">
            <x v="3"/>
          </reference>
          <reference field="1" count="4">
            <x v="1"/>
            <x v="2"/>
            <x v="3"/>
            <x v="4"/>
          </reference>
        </references>
      </pivotArea>
    </format>
    <format dxfId="2407">
      <pivotArea dataOnly="0" labelOnly="1" outline="0" fieldPosition="0">
        <references count="2">
          <reference field="0" count="1" selected="0">
            <x v="3"/>
          </reference>
          <reference field="1" count="4" defaultSubtotal="1">
            <x v="1"/>
            <x v="2"/>
            <x v="3"/>
            <x v="4"/>
          </reference>
        </references>
      </pivotArea>
    </format>
    <format dxfId="2406">
      <pivotArea dataOnly="0" labelOnly="1" outline="0" fieldPosition="0">
        <references count="2">
          <reference field="0" count="1" selected="0">
            <x v="4"/>
          </reference>
          <reference field="1" count="1">
            <x v="0"/>
          </reference>
        </references>
      </pivotArea>
    </format>
    <format dxfId="2405">
      <pivotArea dataOnly="0" labelOnly="1" outline="0" fieldPosition="0">
        <references count="2">
          <reference field="0" count="1" selected="0">
            <x v="4"/>
          </reference>
          <reference field="1" count="1" defaultSubtotal="1">
            <x v="0"/>
          </reference>
        </references>
      </pivotArea>
    </format>
    <format dxfId="2404">
      <pivotArea dataOnly="0" labelOnly="1" outline="0" fieldPosition="0">
        <references count="2">
          <reference field="0" count="1" selected="0">
            <x v="0"/>
          </reference>
          <reference field="1" count="2">
            <x v="1"/>
            <x v="3"/>
          </reference>
        </references>
      </pivotArea>
    </format>
    <format dxfId="2403">
      <pivotArea dataOnly="0" labelOnly="1" outline="0" fieldPosition="0">
        <references count="2">
          <reference field="0" count="1" selected="0">
            <x v="0"/>
          </reference>
          <reference field="1" count="2" defaultSubtotal="1">
            <x v="1"/>
            <x v="3"/>
          </reference>
        </references>
      </pivotArea>
    </format>
    <format dxfId="2402">
      <pivotArea dataOnly="0" labelOnly="1" outline="0" fieldPosition="0">
        <references count="2">
          <reference field="0" count="1" selected="0">
            <x v="5"/>
          </reference>
          <reference field="1" count="1">
            <x v="0"/>
          </reference>
        </references>
      </pivotArea>
    </format>
    <format dxfId="2401">
      <pivotArea dataOnly="0" labelOnly="1" outline="0" fieldPosition="0">
        <references count="2">
          <reference field="0" count="1" selected="0">
            <x v="5"/>
          </reference>
          <reference field="1" count="1" defaultSubtotal="1">
            <x v="0"/>
          </reference>
        </references>
      </pivotArea>
    </format>
    <format dxfId="2400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5"/>
          </reference>
          <reference field="3" count="12">
            <x v="0"/>
            <x v="1"/>
            <x v="2"/>
            <x v="3"/>
            <x v="5"/>
            <x v="13"/>
            <x v="17"/>
            <x v="21"/>
            <x v="24"/>
            <x v="33"/>
            <x v="39"/>
            <x v="43"/>
          </reference>
        </references>
      </pivotArea>
    </format>
    <format dxfId="2399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0"/>
          </reference>
          <reference field="3" count="1">
            <x v="0"/>
          </reference>
        </references>
      </pivotArea>
    </format>
    <format dxfId="2398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1"/>
          </reference>
          <reference field="3" count="15">
            <x v="0"/>
            <x v="1"/>
            <x v="2"/>
            <x v="14"/>
            <x v="15"/>
            <x v="20"/>
            <x v="21"/>
            <x v="25"/>
            <x v="26"/>
            <x v="28"/>
            <x v="29"/>
            <x v="30"/>
            <x v="33"/>
            <x v="40"/>
            <x v="43"/>
          </reference>
        </references>
      </pivotArea>
    </format>
    <format dxfId="2397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3"/>
          </reference>
          <reference field="3" count="9">
            <x v="0"/>
            <x v="1"/>
            <x v="8"/>
            <x v="9"/>
            <x v="23"/>
            <x v="27"/>
            <x v="41"/>
            <x v="42"/>
            <x v="43"/>
          </reference>
        </references>
      </pivotArea>
    </format>
    <format dxfId="2396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2"/>
          </reference>
          <reference field="3" count="15">
            <x v="0"/>
            <x v="1"/>
            <x v="2"/>
            <x v="7"/>
            <x v="9"/>
            <x v="15"/>
            <x v="18"/>
            <x v="21"/>
            <x v="23"/>
            <x v="26"/>
            <x v="31"/>
            <x v="34"/>
            <x v="35"/>
            <x v="36"/>
            <x v="43"/>
          </reference>
        </references>
      </pivotArea>
    </format>
    <format dxfId="2395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4"/>
          </reference>
          <reference field="3" count="10">
            <x v="0"/>
            <x v="1"/>
            <x v="9"/>
            <x v="10"/>
            <x v="11"/>
            <x v="12"/>
            <x v="22"/>
            <x v="42"/>
            <x v="43"/>
            <x v="44"/>
          </reference>
        </references>
      </pivotArea>
    </format>
    <format dxfId="2394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0"/>
          </reference>
          <reference field="3" count="1">
            <x v="0"/>
          </reference>
        </references>
      </pivotArea>
    </format>
    <format dxfId="2393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3" count="10">
            <x v="0"/>
            <x v="1"/>
            <x v="2"/>
            <x v="6"/>
            <x v="19"/>
            <x v="21"/>
            <x v="24"/>
            <x v="37"/>
            <x v="38"/>
            <x v="43"/>
          </reference>
        </references>
      </pivotArea>
    </format>
    <format dxfId="2392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3"/>
          </reference>
          <reference field="3" count="12">
            <x v="0"/>
            <x v="1"/>
            <x v="2"/>
            <x v="4"/>
            <x v="14"/>
            <x v="16"/>
            <x v="19"/>
            <x v="21"/>
            <x v="24"/>
            <x v="29"/>
            <x v="32"/>
            <x v="43"/>
          </reference>
        </references>
      </pivotArea>
    </format>
    <format dxfId="2391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0"/>
          </reference>
          <reference field="3" count="1">
            <x v="0"/>
          </reference>
        </references>
      </pivotArea>
    </format>
    <format dxfId="2390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389">
      <pivotArea type="all" dataOnly="0" outline="0" fieldPosition="0"/>
    </format>
    <format dxfId="2388">
      <pivotArea outline="0" collapsedLevelsAreSubtotals="1" fieldPosition="0"/>
    </format>
    <format dxfId="2387">
      <pivotArea field="0" type="button" dataOnly="0" labelOnly="1" outline="0" axis="axisRow" fieldPosition="0"/>
    </format>
    <format dxfId="2386">
      <pivotArea field="1" type="button" dataOnly="0" labelOnly="1" outline="0" axis="axisRow" fieldPosition="1"/>
    </format>
    <format dxfId="2385">
      <pivotArea field="3" type="button" dataOnly="0" labelOnly="1" outline="0" axis="axisRow" fieldPosition="2"/>
    </format>
    <format dxfId="2384">
      <pivotArea dataOnly="0" labelOnly="1" outline="0" fieldPosition="0">
        <references count="1">
          <reference field="0" count="0"/>
        </references>
      </pivotArea>
    </format>
    <format dxfId="2383">
      <pivotArea dataOnly="0" labelOnly="1" outline="0" fieldPosition="0">
        <references count="1">
          <reference field="0" count="0" defaultSubtotal="1"/>
        </references>
      </pivotArea>
    </format>
    <format dxfId="2382">
      <pivotArea dataOnly="0" labelOnly="1" grandRow="1" outline="0" fieldPosition="0"/>
    </format>
    <format dxfId="2381">
      <pivotArea dataOnly="0" labelOnly="1" outline="0" fieldPosition="0">
        <references count="2">
          <reference field="0" count="1" selected="0">
            <x v="1"/>
          </reference>
          <reference field="1" count="1">
            <x v="5"/>
          </reference>
        </references>
      </pivotArea>
    </format>
    <format dxfId="2380">
      <pivotArea dataOnly="0" labelOnly="1" outline="0" fieldPosition="0">
        <references count="2">
          <reference field="0" count="1" selected="0">
            <x v="1"/>
          </reference>
          <reference field="1" count="1" defaultSubtotal="1">
            <x v="5"/>
          </reference>
        </references>
      </pivotArea>
    </format>
    <format dxfId="2379">
      <pivotArea dataOnly="0" labelOnly="1" outline="0" fieldPosition="0">
        <references count="2">
          <reference field="0" count="1" selected="0">
            <x v="2"/>
          </reference>
          <reference field="1" count="1">
            <x v="0"/>
          </reference>
        </references>
      </pivotArea>
    </format>
    <format dxfId="2378">
      <pivotArea dataOnly="0" labelOnly="1" outline="0" fieldPosition="0">
        <references count="2">
          <reference field="0" count="1" selected="0">
            <x v="2"/>
          </reference>
          <reference field="1" count="1" defaultSubtotal="1">
            <x v="0"/>
          </reference>
        </references>
      </pivotArea>
    </format>
    <format dxfId="2377">
      <pivotArea dataOnly="0" labelOnly="1" outline="0" fieldPosition="0">
        <references count="2">
          <reference field="0" count="1" selected="0">
            <x v="3"/>
          </reference>
          <reference field="1" count="4">
            <x v="1"/>
            <x v="2"/>
            <x v="3"/>
            <x v="4"/>
          </reference>
        </references>
      </pivotArea>
    </format>
    <format dxfId="2376">
      <pivotArea dataOnly="0" labelOnly="1" outline="0" fieldPosition="0">
        <references count="2">
          <reference field="0" count="1" selected="0">
            <x v="3"/>
          </reference>
          <reference field="1" count="4" defaultSubtotal="1">
            <x v="1"/>
            <x v="2"/>
            <x v="3"/>
            <x v="4"/>
          </reference>
        </references>
      </pivotArea>
    </format>
    <format dxfId="2375">
      <pivotArea dataOnly="0" labelOnly="1" outline="0" fieldPosition="0">
        <references count="2">
          <reference field="0" count="1" selected="0">
            <x v="4"/>
          </reference>
          <reference field="1" count="1">
            <x v="0"/>
          </reference>
        </references>
      </pivotArea>
    </format>
    <format dxfId="2374">
      <pivotArea dataOnly="0" labelOnly="1" outline="0" fieldPosition="0">
        <references count="2">
          <reference field="0" count="1" selected="0">
            <x v="4"/>
          </reference>
          <reference field="1" count="1" defaultSubtotal="1">
            <x v="0"/>
          </reference>
        </references>
      </pivotArea>
    </format>
    <format dxfId="2373">
      <pivotArea dataOnly="0" labelOnly="1" outline="0" fieldPosition="0">
        <references count="2">
          <reference field="0" count="1" selected="0">
            <x v="0"/>
          </reference>
          <reference field="1" count="2">
            <x v="1"/>
            <x v="3"/>
          </reference>
        </references>
      </pivotArea>
    </format>
    <format dxfId="2372">
      <pivotArea dataOnly="0" labelOnly="1" outline="0" fieldPosition="0">
        <references count="2">
          <reference field="0" count="1" selected="0">
            <x v="0"/>
          </reference>
          <reference field="1" count="2" defaultSubtotal="1">
            <x v="1"/>
            <x v="3"/>
          </reference>
        </references>
      </pivotArea>
    </format>
    <format dxfId="2371">
      <pivotArea dataOnly="0" labelOnly="1" outline="0" fieldPosition="0">
        <references count="2">
          <reference field="0" count="1" selected="0">
            <x v="5"/>
          </reference>
          <reference field="1" count="1">
            <x v="0"/>
          </reference>
        </references>
      </pivotArea>
    </format>
    <format dxfId="2370">
      <pivotArea dataOnly="0" labelOnly="1" outline="0" fieldPosition="0">
        <references count="2">
          <reference field="0" count="1" selected="0">
            <x v="5"/>
          </reference>
          <reference field="1" count="1" defaultSubtotal="1">
            <x v="0"/>
          </reference>
        </references>
      </pivotArea>
    </format>
    <format dxfId="2369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5"/>
          </reference>
          <reference field="3" count="12">
            <x v="0"/>
            <x v="1"/>
            <x v="2"/>
            <x v="3"/>
            <x v="5"/>
            <x v="13"/>
            <x v="17"/>
            <x v="21"/>
            <x v="24"/>
            <x v="33"/>
            <x v="39"/>
            <x v="43"/>
          </reference>
        </references>
      </pivotArea>
    </format>
    <format dxfId="2368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0"/>
          </reference>
          <reference field="3" count="1">
            <x v="0"/>
          </reference>
        </references>
      </pivotArea>
    </format>
    <format dxfId="2367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1"/>
          </reference>
          <reference field="3" count="15">
            <x v="0"/>
            <x v="1"/>
            <x v="2"/>
            <x v="14"/>
            <x v="15"/>
            <x v="20"/>
            <x v="21"/>
            <x v="25"/>
            <x v="26"/>
            <x v="28"/>
            <x v="29"/>
            <x v="30"/>
            <x v="33"/>
            <x v="40"/>
            <x v="43"/>
          </reference>
        </references>
      </pivotArea>
    </format>
    <format dxfId="2366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3"/>
          </reference>
          <reference field="3" count="9">
            <x v="0"/>
            <x v="1"/>
            <x v="8"/>
            <x v="9"/>
            <x v="23"/>
            <x v="27"/>
            <x v="41"/>
            <x v="42"/>
            <x v="43"/>
          </reference>
        </references>
      </pivotArea>
    </format>
    <format dxfId="2365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2"/>
          </reference>
          <reference field="3" count="15">
            <x v="0"/>
            <x v="1"/>
            <x v="2"/>
            <x v="7"/>
            <x v="9"/>
            <x v="15"/>
            <x v="18"/>
            <x v="21"/>
            <x v="23"/>
            <x v="26"/>
            <x v="31"/>
            <x v="34"/>
            <x v="35"/>
            <x v="36"/>
            <x v="43"/>
          </reference>
        </references>
      </pivotArea>
    </format>
    <format dxfId="2364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4"/>
          </reference>
          <reference field="3" count="10">
            <x v="0"/>
            <x v="1"/>
            <x v="9"/>
            <x v="10"/>
            <x v="11"/>
            <x v="12"/>
            <x v="22"/>
            <x v="42"/>
            <x v="43"/>
            <x v="44"/>
          </reference>
        </references>
      </pivotArea>
    </format>
    <format dxfId="2363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0"/>
          </reference>
          <reference field="3" count="1">
            <x v="0"/>
          </reference>
        </references>
      </pivotArea>
    </format>
    <format dxfId="2362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3" count="10">
            <x v="0"/>
            <x v="1"/>
            <x v="2"/>
            <x v="6"/>
            <x v="19"/>
            <x v="21"/>
            <x v="24"/>
            <x v="37"/>
            <x v="38"/>
            <x v="43"/>
          </reference>
        </references>
      </pivotArea>
    </format>
    <format dxfId="2361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3"/>
          </reference>
          <reference field="3" count="12">
            <x v="0"/>
            <x v="1"/>
            <x v="2"/>
            <x v="4"/>
            <x v="14"/>
            <x v="16"/>
            <x v="19"/>
            <x v="21"/>
            <x v="24"/>
            <x v="29"/>
            <x v="32"/>
            <x v="43"/>
          </reference>
        </references>
      </pivotArea>
    </format>
    <format dxfId="2360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0"/>
          </reference>
          <reference field="3" count="1">
            <x v="0"/>
          </reference>
        </references>
      </pivotArea>
    </format>
    <format dxfId="235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358">
      <pivotArea type="all" dataOnly="0" outline="0" fieldPosition="0"/>
    </format>
    <format dxfId="2357">
      <pivotArea outline="0" collapsedLevelsAreSubtotals="1" fieldPosition="0"/>
    </format>
    <format dxfId="2356">
      <pivotArea field="0" type="button" dataOnly="0" labelOnly="1" outline="0" axis="axisRow" fieldPosition="0"/>
    </format>
    <format dxfId="2355">
      <pivotArea field="1" type="button" dataOnly="0" labelOnly="1" outline="0" axis="axisRow" fieldPosition="1"/>
    </format>
    <format dxfId="2354">
      <pivotArea field="3" type="button" dataOnly="0" labelOnly="1" outline="0" axis="axisRow" fieldPosition="2"/>
    </format>
    <format dxfId="2353">
      <pivotArea dataOnly="0" labelOnly="1" outline="0" fieldPosition="0">
        <references count="1">
          <reference field="0" count="0"/>
        </references>
      </pivotArea>
    </format>
    <format dxfId="2352">
      <pivotArea dataOnly="0" labelOnly="1" outline="0" fieldPosition="0">
        <references count="1">
          <reference field="0" count="0" defaultSubtotal="1"/>
        </references>
      </pivotArea>
    </format>
    <format dxfId="2351">
      <pivotArea dataOnly="0" labelOnly="1" grandRow="1" outline="0" fieldPosition="0"/>
    </format>
    <format dxfId="2350">
      <pivotArea dataOnly="0" labelOnly="1" outline="0" fieldPosition="0">
        <references count="2">
          <reference field="0" count="1" selected="0">
            <x v="1"/>
          </reference>
          <reference field="1" count="1">
            <x v="5"/>
          </reference>
        </references>
      </pivotArea>
    </format>
    <format dxfId="2349">
      <pivotArea dataOnly="0" labelOnly="1" outline="0" fieldPosition="0">
        <references count="2">
          <reference field="0" count="1" selected="0">
            <x v="1"/>
          </reference>
          <reference field="1" count="1" defaultSubtotal="1">
            <x v="5"/>
          </reference>
        </references>
      </pivotArea>
    </format>
    <format dxfId="2348">
      <pivotArea dataOnly="0" labelOnly="1" outline="0" fieldPosition="0">
        <references count="2">
          <reference field="0" count="1" selected="0">
            <x v="2"/>
          </reference>
          <reference field="1" count="1">
            <x v="0"/>
          </reference>
        </references>
      </pivotArea>
    </format>
    <format dxfId="2347">
      <pivotArea dataOnly="0" labelOnly="1" outline="0" fieldPosition="0">
        <references count="2">
          <reference field="0" count="1" selected="0">
            <x v="2"/>
          </reference>
          <reference field="1" count="1" defaultSubtotal="1">
            <x v="0"/>
          </reference>
        </references>
      </pivotArea>
    </format>
    <format dxfId="2346">
      <pivotArea dataOnly="0" labelOnly="1" outline="0" fieldPosition="0">
        <references count="2">
          <reference field="0" count="1" selected="0">
            <x v="3"/>
          </reference>
          <reference field="1" count="4">
            <x v="1"/>
            <x v="2"/>
            <x v="3"/>
            <x v="4"/>
          </reference>
        </references>
      </pivotArea>
    </format>
    <format dxfId="2345">
      <pivotArea dataOnly="0" labelOnly="1" outline="0" fieldPosition="0">
        <references count="2">
          <reference field="0" count="1" selected="0">
            <x v="3"/>
          </reference>
          <reference field="1" count="4" defaultSubtotal="1">
            <x v="1"/>
            <x v="2"/>
            <x v="3"/>
            <x v="4"/>
          </reference>
        </references>
      </pivotArea>
    </format>
    <format dxfId="2344">
      <pivotArea dataOnly="0" labelOnly="1" outline="0" fieldPosition="0">
        <references count="2">
          <reference field="0" count="1" selected="0">
            <x v="4"/>
          </reference>
          <reference field="1" count="1">
            <x v="0"/>
          </reference>
        </references>
      </pivotArea>
    </format>
    <format dxfId="2343">
      <pivotArea dataOnly="0" labelOnly="1" outline="0" fieldPosition="0">
        <references count="2">
          <reference field="0" count="1" selected="0">
            <x v="4"/>
          </reference>
          <reference field="1" count="1" defaultSubtotal="1">
            <x v="0"/>
          </reference>
        </references>
      </pivotArea>
    </format>
    <format dxfId="2342">
      <pivotArea dataOnly="0" labelOnly="1" outline="0" fieldPosition="0">
        <references count="2">
          <reference field="0" count="1" selected="0">
            <x v="0"/>
          </reference>
          <reference field="1" count="2">
            <x v="1"/>
            <x v="3"/>
          </reference>
        </references>
      </pivotArea>
    </format>
    <format dxfId="2341">
      <pivotArea dataOnly="0" labelOnly="1" outline="0" fieldPosition="0">
        <references count="2">
          <reference field="0" count="1" selected="0">
            <x v="0"/>
          </reference>
          <reference field="1" count="2" defaultSubtotal="1">
            <x v="1"/>
            <x v="3"/>
          </reference>
        </references>
      </pivotArea>
    </format>
    <format dxfId="2340">
      <pivotArea dataOnly="0" labelOnly="1" outline="0" fieldPosition="0">
        <references count="2">
          <reference field="0" count="1" selected="0">
            <x v="5"/>
          </reference>
          <reference field="1" count="1">
            <x v="0"/>
          </reference>
        </references>
      </pivotArea>
    </format>
    <format dxfId="2339">
      <pivotArea dataOnly="0" labelOnly="1" outline="0" fieldPosition="0">
        <references count="2">
          <reference field="0" count="1" selected="0">
            <x v="5"/>
          </reference>
          <reference field="1" count="1" defaultSubtotal="1">
            <x v="0"/>
          </reference>
        </references>
      </pivotArea>
    </format>
    <format dxfId="2338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5"/>
          </reference>
          <reference field="3" count="12">
            <x v="0"/>
            <x v="1"/>
            <x v="2"/>
            <x v="3"/>
            <x v="5"/>
            <x v="13"/>
            <x v="17"/>
            <x v="21"/>
            <x v="24"/>
            <x v="33"/>
            <x v="39"/>
            <x v="43"/>
          </reference>
        </references>
      </pivotArea>
    </format>
    <format dxfId="2337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0"/>
          </reference>
          <reference field="3" count="1">
            <x v="0"/>
          </reference>
        </references>
      </pivotArea>
    </format>
    <format dxfId="2336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1"/>
          </reference>
          <reference field="3" count="15">
            <x v="0"/>
            <x v="1"/>
            <x v="2"/>
            <x v="14"/>
            <x v="15"/>
            <x v="20"/>
            <x v="21"/>
            <x v="25"/>
            <x v="26"/>
            <x v="28"/>
            <x v="29"/>
            <x v="30"/>
            <x v="33"/>
            <x v="40"/>
            <x v="43"/>
          </reference>
        </references>
      </pivotArea>
    </format>
    <format dxfId="2335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3"/>
          </reference>
          <reference field="3" count="9">
            <x v="0"/>
            <x v="1"/>
            <x v="8"/>
            <x v="9"/>
            <x v="23"/>
            <x v="27"/>
            <x v="41"/>
            <x v="42"/>
            <x v="43"/>
          </reference>
        </references>
      </pivotArea>
    </format>
    <format dxfId="2334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2"/>
          </reference>
          <reference field="3" count="15">
            <x v="0"/>
            <x v="1"/>
            <x v="2"/>
            <x v="7"/>
            <x v="9"/>
            <x v="15"/>
            <x v="18"/>
            <x v="21"/>
            <x v="23"/>
            <x v="26"/>
            <x v="31"/>
            <x v="34"/>
            <x v="35"/>
            <x v="36"/>
            <x v="43"/>
          </reference>
        </references>
      </pivotArea>
    </format>
    <format dxfId="2333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4"/>
          </reference>
          <reference field="3" count="10">
            <x v="0"/>
            <x v="1"/>
            <x v="9"/>
            <x v="10"/>
            <x v="11"/>
            <x v="12"/>
            <x v="22"/>
            <x v="42"/>
            <x v="43"/>
            <x v="44"/>
          </reference>
        </references>
      </pivotArea>
    </format>
    <format dxfId="2332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0"/>
          </reference>
          <reference field="3" count="1">
            <x v="0"/>
          </reference>
        </references>
      </pivotArea>
    </format>
    <format dxfId="2331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3" count="10">
            <x v="0"/>
            <x v="1"/>
            <x v="2"/>
            <x v="6"/>
            <x v="19"/>
            <x v="21"/>
            <x v="24"/>
            <x v="37"/>
            <x v="38"/>
            <x v="43"/>
          </reference>
        </references>
      </pivotArea>
    </format>
    <format dxfId="2330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3"/>
          </reference>
          <reference field="3" count="12">
            <x v="0"/>
            <x v="1"/>
            <x v="2"/>
            <x v="4"/>
            <x v="14"/>
            <x v="16"/>
            <x v="19"/>
            <x v="21"/>
            <x v="24"/>
            <x v="29"/>
            <x v="32"/>
            <x v="43"/>
          </reference>
        </references>
      </pivotArea>
    </format>
    <format dxfId="2329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0"/>
          </reference>
          <reference field="3" count="1">
            <x v="0"/>
          </reference>
        </references>
      </pivotArea>
    </format>
    <format dxfId="232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327">
      <pivotArea type="all" dataOnly="0" outline="0" fieldPosition="0"/>
    </format>
    <format dxfId="2326">
      <pivotArea outline="0" collapsedLevelsAreSubtotals="1" fieldPosition="0"/>
    </format>
    <format dxfId="2325">
      <pivotArea field="0" type="button" dataOnly="0" labelOnly="1" outline="0" axis="axisRow" fieldPosition="0"/>
    </format>
    <format dxfId="2324">
      <pivotArea field="1" type="button" dataOnly="0" labelOnly="1" outline="0" axis="axisRow" fieldPosition="1"/>
    </format>
    <format dxfId="2323">
      <pivotArea field="3" type="button" dataOnly="0" labelOnly="1" outline="0" axis="axisRow" fieldPosition="2"/>
    </format>
    <format dxfId="2322">
      <pivotArea dataOnly="0" labelOnly="1" outline="0" fieldPosition="0">
        <references count="1">
          <reference field="0" count="0"/>
        </references>
      </pivotArea>
    </format>
    <format dxfId="2321">
      <pivotArea dataOnly="0" labelOnly="1" outline="0" fieldPosition="0">
        <references count="1">
          <reference field="0" count="0" defaultSubtotal="1"/>
        </references>
      </pivotArea>
    </format>
    <format dxfId="2320">
      <pivotArea dataOnly="0" labelOnly="1" grandRow="1" outline="0" fieldPosition="0"/>
    </format>
    <format dxfId="2319">
      <pivotArea dataOnly="0" labelOnly="1" outline="0" fieldPosition="0">
        <references count="2">
          <reference field="0" count="1" selected="0">
            <x v="1"/>
          </reference>
          <reference field="1" count="1">
            <x v="5"/>
          </reference>
        </references>
      </pivotArea>
    </format>
    <format dxfId="2318">
      <pivotArea dataOnly="0" labelOnly="1" outline="0" fieldPosition="0">
        <references count="2">
          <reference field="0" count="1" selected="0">
            <x v="1"/>
          </reference>
          <reference field="1" count="1" defaultSubtotal="1">
            <x v="5"/>
          </reference>
        </references>
      </pivotArea>
    </format>
    <format dxfId="2317">
      <pivotArea dataOnly="0" labelOnly="1" outline="0" fieldPosition="0">
        <references count="2">
          <reference field="0" count="1" selected="0">
            <x v="2"/>
          </reference>
          <reference field="1" count="1">
            <x v="0"/>
          </reference>
        </references>
      </pivotArea>
    </format>
    <format dxfId="2316">
      <pivotArea dataOnly="0" labelOnly="1" outline="0" fieldPosition="0">
        <references count="2">
          <reference field="0" count="1" selected="0">
            <x v="2"/>
          </reference>
          <reference field="1" count="1" defaultSubtotal="1">
            <x v="0"/>
          </reference>
        </references>
      </pivotArea>
    </format>
    <format dxfId="2315">
      <pivotArea dataOnly="0" labelOnly="1" outline="0" fieldPosition="0">
        <references count="2">
          <reference field="0" count="1" selected="0">
            <x v="3"/>
          </reference>
          <reference field="1" count="4">
            <x v="1"/>
            <x v="2"/>
            <x v="3"/>
            <x v="4"/>
          </reference>
        </references>
      </pivotArea>
    </format>
    <format dxfId="2314">
      <pivotArea dataOnly="0" labelOnly="1" outline="0" fieldPosition="0">
        <references count="2">
          <reference field="0" count="1" selected="0">
            <x v="3"/>
          </reference>
          <reference field="1" count="4" defaultSubtotal="1">
            <x v="1"/>
            <x v="2"/>
            <x v="3"/>
            <x v="4"/>
          </reference>
        </references>
      </pivotArea>
    </format>
    <format dxfId="2313">
      <pivotArea dataOnly="0" labelOnly="1" outline="0" fieldPosition="0">
        <references count="2">
          <reference field="0" count="1" selected="0">
            <x v="4"/>
          </reference>
          <reference field="1" count="1">
            <x v="0"/>
          </reference>
        </references>
      </pivotArea>
    </format>
    <format dxfId="2312">
      <pivotArea dataOnly="0" labelOnly="1" outline="0" fieldPosition="0">
        <references count="2">
          <reference field="0" count="1" selected="0">
            <x v="4"/>
          </reference>
          <reference field="1" count="1" defaultSubtotal="1">
            <x v="0"/>
          </reference>
        </references>
      </pivotArea>
    </format>
    <format dxfId="2311">
      <pivotArea dataOnly="0" labelOnly="1" outline="0" fieldPosition="0">
        <references count="2">
          <reference field="0" count="1" selected="0">
            <x v="0"/>
          </reference>
          <reference field="1" count="2">
            <x v="1"/>
            <x v="3"/>
          </reference>
        </references>
      </pivotArea>
    </format>
    <format dxfId="2310">
      <pivotArea dataOnly="0" labelOnly="1" outline="0" fieldPosition="0">
        <references count="2">
          <reference field="0" count="1" selected="0">
            <x v="0"/>
          </reference>
          <reference field="1" count="2" defaultSubtotal="1">
            <x v="1"/>
            <x v="3"/>
          </reference>
        </references>
      </pivotArea>
    </format>
    <format dxfId="2309">
      <pivotArea dataOnly="0" labelOnly="1" outline="0" fieldPosition="0">
        <references count="2">
          <reference field="0" count="1" selected="0">
            <x v="5"/>
          </reference>
          <reference field="1" count="1">
            <x v="0"/>
          </reference>
        </references>
      </pivotArea>
    </format>
    <format dxfId="2308">
      <pivotArea dataOnly="0" labelOnly="1" outline="0" fieldPosition="0">
        <references count="2">
          <reference field="0" count="1" selected="0">
            <x v="5"/>
          </reference>
          <reference field="1" count="1" defaultSubtotal="1">
            <x v="0"/>
          </reference>
        </references>
      </pivotArea>
    </format>
    <format dxfId="2307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5"/>
          </reference>
          <reference field="3" count="12">
            <x v="0"/>
            <x v="1"/>
            <x v="2"/>
            <x v="3"/>
            <x v="5"/>
            <x v="13"/>
            <x v="17"/>
            <x v="21"/>
            <x v="24"/>
            <x v="33"/>
            <x v="39"/>
            <x v="43"/>
          </reference>
        </references>
      </pivotArea>
    </format>
    <format dxfId="2306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0"/>
          </reference>
          <reference field="3" count="1">
            <x v="0"/>
          </reference>
        </references>
      </pivotArea>
    </format>
    <format dxfId="2305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1"/>
          </reference>
          <reference field="3" count="15">
            <x v="0"/>
            <x v="1"/>
            <x v="2"/>
            <x v="14"/>
            <x v="15"/>
            <x v="20"/>
            <x v="21"/>
            <x v="25"/>
            <x v="26"/>
            <x v="28"/>
            <x v="29"/>
            <x v="30"/>
            <x v="33"/>
            <x v="40"/>
            <x v="43"/>
          </reference>
        </references>
      </pivotArea>
    </format>
    <format dxfId="2304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3"/>
          </reference>
          <reference field="3" count="9">
            <x v="0"/>
            <x v="1"/>
            <x v="8"/>
            <x v="9"/>
            <x v="23"/>
            <x v="27"/>
            <x v="41"/>
            <x v="42"/>
            <x v="43"/>
          </reference>
        </references>
      </pivotArea>
    </format>
    <format dxfId="2303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2"/>
          </reference>
          <reference field="3" count="15">
            <x v="0"/>
            <x v="1"/>
            <x v="2"/>
            <x v="7"/>
            <x v="9"/>
            <x v="15"/>
            <x v="18"/>
            <x v="21"/>
            <x v="23"/>
            <x v="26"/>
            <x v="31"/>
            <x v="34"/>
            <x v="35"/>
            <x v="36"/>
            <x v="43"/>
          </reference>
        </references>
      </pivotArea>
    </format>
    <format dxfId="2302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4"/>
          </reference>
          <reference field="3" count="10">
            <x v="0"/>
            <x v="1"/>
            <x v="9"/>
            <x v="10"/>
            <x v="11"/>
            <x v="12"/>
            <x v="22"/>
            <x v="42"/>
            <x v="43"/>
            <x v="44"/>
          </reference>
        </references>
      </pivotArea>
    </format>
    <format dxfId="2301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0"/>
          </reference>
          <reference field="3" count="1">
            <x v="0"/>
          </reference>
        </references>
      </pivotArea>
    </format>
    <format dxfId="2300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3" count="10">
            <x v="0"/>
            <x v="1"/>
            <x v="2"/>
            <x v="6"/>
            <x v="19"/>
            <x v="21"/>
            <x v="24"/>
            <x v="37"/>
            <x v="38"/>
            <x v="43"/>
          </reference>
        </references>
      </pivotArea>
    </format>
    <format dxfId="2299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3"/>
          </reference>
          <reference field="3" count="12">
            <x v="0"/>
            <x v="1"/>
            <x v="2"/>
            <x v="4"/>
            <x v="14"/>
            <x v="16"/>
            <x v="19"/>
            <x v="21"/>
            <x v="24"/>
            <x v="29"/>
            <x v="32"/>
            <x v="43"/>
          </reference>
        </references>
      </pivotArea>
    </format>
    <format dxfId="2298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0"/>
          </reference>
          <reference field="3" count="1">
            <x v="0"/>
          </reference>
        </references>
      </pivotArea>
    </format>
    <format dxfId="229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296">
      <pivotArea outline="0" collapsedLevelsAreSubtotals="1" fieldPosition="0"/>
    </format>
    <format dxfId="2295">
      <pivotArea outline="0" fieldPosition="0">
        <references count="1">
          <reference field="4294967294" count="2" selected="0">
            <x v="1"/>
            <x v="2"/>
          </reference>
        </references>
      </pivotArea>
    </format>
    <format dxfId="2294">
      <pivotArea dataOnly="0" labelOnly="1" outline="0" fieldPosition="0">
        <references count="1">
          <reference field="4294967294" count="2">
            <x v="1"/>
            <x v="2"/>
          </reference>
        </references>
      </pivotArea>
    </format>
    <format dxfId="2293">
      <pivotArea outline="0" fieldPosition="0">
        <references count="2">
          <reference field="0" count="1" selected="0">
            <x v="0"/>
          </reference>
          <reference field="1" count="1" selected="0" defaultSubtotal="1">
            <x v="1"/>
          </reference>
        </references>
      </pivotArea>
    </format>
    <format dxfId="2292">
      <pivotArea dataOnly="0" labelOnly="1" outline="0" offset="IV10" fieldPosition="0">
        <references count="1">
          <reference field="0" count="1">
            <x v="0"/>
          </reference>
        </references>
      </pivotArea>
    </format>
    <format dxfId="2291">
      <pivotArea dataOnly="0" labelOnly="1" outline="0" fieldPosition="0">
        <references count="2">
          <reference field="0" count="1" selected="0">
            <x v="0"/>
          </reference>
          <reference field="1" count="1" defaultSubtotal="1">
            <x v="1"/>
          </reference>
        </references>
      </pivotArea>
    </format>
    <format dxfId="2290">
      <pivotArea outline="0" fieldPosition="0">
        <references count="2">
          <reference field="0" count="1" selected="0">
            <x v="0"/>
          </reference>
          <reference field="1" count="1" selected="0" defaultSubtotal="1">
            <x v="3"/>
          </reference>
        </references>
      </pivotArea>
    </format>
    <format dxfId="2289">
      <pivotArea outline="0" fieldPosition="0">
        <references count="1">
          <reference field="0" count="1" selected="0" defaultSubtotal="1">
            <x v="0"/>
          </reference>
        </references>
      </pivotArea>
    </format>
    <format dxfId="2288">
      <pivotArea dataOnly="0" labelOnly="1" outline="0" offset="IV256" fieldPosition="0">
        <references count="1">
          <reference field="0" count="1">
            <x v="0"/>
          </reference>
        </references>
      </pivotArea>
    </format>
    <format dxfId="2287">
      <pivotArea dataOnly="0" labelOnly="1" outline="0" fieldPosition="0">
        <references count="1">
          <reference field="0" count="1" defaultSubtotal="1">
            <x v="0"/>
          </reference>
        </references>
      </pivotArea>
    </format>
    <format dxfId="2286">
      <pivotArea dataOnly="0" labelOnly="1" outline="0" fieldPosition="0">
        <references count="2">
          <reference field="0" count="1" selected="0">
            <x v="0"/>
          </reference>
          <reference field="1" count="1" defaultSubtotal="1">
            <x v="3"/>
          </reference>
        </references>
      </pivotArea>
    </format>
    <format dxfId="2285">
      <pivotArea outline="0" fieldPosition="0">
        <references count="1">
          <reference field="0" count="1" selected="0" defaultSubtotal="1">
            <x v="1"/>
          </reference>
        </references>
      </pivotArea>
    </format>
    <format dxfId="2284">
      <pivotArea dataOnly="0" labelOnly="1" outline="0" fieldPosition="0">
        <references count="1">
          <reference field="0" count="1" defaultSubtotal="1">
            <x v="1"/>
          </reference>
        </references>
      </pivotArea>
    </format>
    <format dxfId="2283">
      <pivotArea outline="0" fieldPosition="0">
        <references count="2">
          <reference field="0" count="1" selected="0">
            <x v="3"/>
          </reference>
          <reference field="1" count="1" selected="0" defaultSubtotal="1">
            <x v="1"/>
          </reference>
        </references>
      </pivotArea>
    </format>
    <format dxfId="2282">
      <pivotArea dataOnly="0" labelOnly="1" outline="0" offset="IV15" fieldPosition="0">
        <references count="1">
          <reference field="0" count="1">
            <x v="3"/>
          </reference>
        </references>
      </pivotArea>
    </format>
    <format dxfId="2281">
      <pivotArea dataOnly="0" labelOnly="1" outline="0" fieldPosition="0">
        <references count="2">
          <reference field="0" count="1" selected="0">
            <x v="3"/>
          </reference>
          <reference field="1" count="1" defaultSubtotal="1">
            <x v="1"/>
          </reference>
        </references>
      </pivotArea>
    </format>
    <format dxfId="2280">
      <pivotArea outline="0" fieldPosition="0">
        <references count="2">
          <reference field="0" count="1" selected="0">
            <x v="3"/>
          </reference>
          <reference field="1" count="1" selected="0" defaultSubtotal="1">
            <x v="2"/>
          </reference>
        </references>
      </pivotArea>
    </format>
    <format dxfId="2279">
      <pivotArea dataOnly="0" labelOnly="1" outline="0" offset="IV30" fieldPosition="0">
        <references count="1">
          <reference field="0" count="1">
            <x v="3"/>
          </reference>
        </references>
      </pivotArea>
    </format>
    <format dxfId="2278">
      <pivotArea dataOnly="0" labelOnly="1" outline="0" fieldPosition="0">
        <references count="2">
          <reference field="0" count="1" selected="0">
            <x v="3"/>
          </reference>
          <reference field="1" count="1" defaultSubtotal="1">
            <x v="2"/>
          </reference>
        </references>
      </pivotArea>
    </format>
    <format dxfId="2277">
      <pivotArea outline="0" fieldPosition="0">
        <references count="2">
          <reference field="0" count="1" selected="0">
            <x v="3"/>
          </reference>
          <reference field="1" count="1" selected="0" defaultSubtotal="1">
            <x v="3"/>
          </reference>
        </references>
      </pivotArea>
    </format>
    <format dxfId="2276">
      <pivotArea dataOnly="0" labelOnly="1" outline="0" offset="IV39" fieldPosition="0">
        <references count="1">
          <reference field="0" count="1">
            <x v="3"/>
          </reference>
        </references>
      </pivotArea>
    </format>
    <format dxfId="2275">
      <pivotArea dataOnly="0" labelOnly="1" outline="0" fieldPosition="0">
        <references count="2">
          <reference field="0" count="1" selected="0">
            <x v="3"/>
          </reference>
          <reference field="1" count="1" defaultSubtotal="1">
            <x v="3"/>
          </reference>
        </references>
      </pivotArea>
    </format>
    <format dxfId="2274">
      <pivotArea outline="0" fieldPosition="0">
        <references count="2">
          <reference field="0" count="1" selected="0">
            <x v="3"/>
          </reference>
          <reference field="1" count="1" selected="0" defaultSubtotal="1">
            <x v="4"/>
          </reference>
        </references>
      </pivotArea>
    </format>
    <format dxfId="2273">
      <pivotArea outline="0" fieldPosition="0">
        <references count="1">
          <reference field="0" count="1" selected="0" defaultSubtotal="1">
            <x v="3"/>
          </reference>
        </references>
      </pivotArea>
    </format>
    <format dxfId="2272">
      <pivotArea dataOnly="0" labelOnly="1" outline="0" offset="IV256" fieldPosition="0">
        <references count="1">
          <reference field="0" count="1">
            <x v="3"/>
          </reference>
        </references>
      </pivotArea>
    </format>
    <format dxfId="2271">
      <pivotArea dataOnly="0" labelOnly="1" outline="0" fieldPosition="0">
        <references count="1">
          <reference field="0" count="1" defaultSubtotal="1">
            <x v="3"/>
          </reference>
        </references>
      </pivotArea>
    </format>
    <format dxfId="2270">
      <pivotArea dataOnly="0" labelOnly="1" outline="0" fieldPosition="0">
        <references count="2">
          <reference field="0" count="1" selected="0">
            <x v="3"/>
          </reference>
          <reference field="1" count="1" defaultSubtotal="1">
            <x v="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F66CB19-315E-4CBE-8CCB-6BDE81E32DCB}" name="PivotTable2" cacheId="153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compact="0" compactData="0" multipleFieldFilters="0">
  <location ref="K1:P86" firstHeaderRow="0" firstDataRow="1" firstDataCol="3"/>
  <pivotFields count="7">
    <pivotField axis="axisRow" compact="0" outline="0" showAll="0">
      <items count="7">
        <item x="0"/>
        <item x="2"/>
        <item h="1" x="3"/>
        <item x="4"/>
        <item h="1" x="5"/>
        <item h="1" x="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>
      <items count="7">
        <item h="1" x="2"/>
        <item x="0"/>
        <item x="4"/>
        <item x="1"/>
        <item x="5"/>
        <item x="3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5">
        <item h="1" x="9"/>
        <item x="1"/>
        <item x="2"/>
        <item x="17"/>
        <item x="10"/>
        <item x="18"/>
        <item x="3"/>
        <item x="28"/>
        <item x="19"/>
        <item x="11"/>
        <item x="21"/>
        <item x="12"/>
        <item x="20"/>
        <item x="29"/>
        <item x="5"/>
        <item x="36"/>
        <item x="22"/>
        <item x="30"/>
        <item x="6"/>
        <item x="43"/>
        <item x="44"/>
        <item x="40"/>
        <item x="41"/>
        <item x="32"/>
        <item x="25"/>
        <item x="34"/>
        <item x="31"/>
        <item x="7"/>
        <item h="1" x="42"/>
        <item x="33"/>
        <item x="24"/>
        <item x="39"/>
        <item x="26"/>
        <item x="13"/>
        <item x="27"/>
        <item x="14"/>
        <item x="38"/>
        <item x="37"/>
        <item x="16"/>
        <item x="35"/>
        <item x="8"/>
        <item x="23"/>
        <item x="15"/>
        <item x="4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3">
    <field x="0"/>
    <field x="1"/>
    <field x="3"/>
  </rowFields>
  <rowItems count="85">
    <i>
      <x/>
      <x v="1"/>
      <x v="1"/>
    </i>
    <i r="2">
      <x v="2"/>
    </i>
    <i r="2">
      <x v="6"/>
    </i>
    <i r="2">
      <x v="14"/>
    </i>
    <i r="2">
      <x v="18"/>
    </i>
    <i r="2">
      <x v="27"/>
    </i>
    <i r="2">
      <x v="40"/>
    </i>
    <i r="2">
      <x v="43"/>
    </i>
    <i r="2">
      <x v="44"/>
    </i>
    <i t="default" r="1">
      <x v="1"/>
    </i>
    <i r="1">
      <x v="3"/>
      <x v="1"/>
    </i>
    <i r="2">
      <x v="2"/>
    </i>
    <i r="2">
      <x v="4"/>
    </i>
    <i r="2">
      <x v="9"/>
    </i>
    <i r="2">
      <x v="11"/>
    </i>
    <i r="2">
      <x v="14"/>
    </i>
    <i r="2">
      <x v="18"/>
    </i>
    <i r="2">
      <x v="27"/>
    </i>
    <i r="2">
      <x v="33"/>
    </i>
    <i r="2">
      <x v="35"/>
    </i>
    <i r="2">
      <x v="44"/>
    </i>
    <i t="default" r="1">
      <x v="3"/>
    </i>
    <i t="default">
      <x/>
    </i>
    <i>
      <x v="1"/>
      <x v="5"/>
      <x v="1"/>
    </i>
    <i r="2">
      <x v="2"/>
    </i>
    <i r="2">
      <x v="3"/>
    </i>
    <i r="2">
      <x v="5"/>
    </i>
    <i r="2">
      <x v="8"/>
    </i>
    <i r="2">
      <x v="12"/>
    </i>
    <i r="2">
      <x v="18"/>
    </i>
    <i r="2">
      <x v="27"/>
    </i>
    <i r="2">
      <x v="38"/>
    </i>
    <i r="2">
      <x v="42"/>
    </i>
    <i r="2">
      <x v="44"/>
    </i>
    <i t="default" r="1">
      <x v="5"/>
    </i>
    <i t="default">
      <x v="1"/>
    </i>
    <i>
      <x v="3"/>
      <x v="1"/>
      <x v="1"/>
    </i>
    <i r="2">
      <x v="2"/>
    </i>
    <i r="2">
      <x v="9"/>
    </i>
    <i r="2">
      <x v="10"/>
    </i>
    <i r="2">
      <x v="16"/>
    </i>
    <i r="2">
      <x v="18"/>
    </i>
    <i r="2">
      <x v="24"/>
    </i>
    <i r="2">
      <x v="30"/>
    </i>
    <i r="2">
      <x v="32"/>
    </i>
    <i r="2">
      <x v="33"/>
    </i>
    <i r="2">
      <x v="34"/>
    </i>
    <i r="2">
      <x v="38"/>
    </i>
    <i r="2">
      <x v="41"/>
    </i>
    <i r="2">
      <x v="44"/>
    </i>
    <i t="default" r="1">
      <x v="1"/>
    </i>
    <i r="1">
      <x v="2"/>
      <x v="1"/>
    </i>
    <i r="2">
      <x v="2"/>
    </i>
    <i r="2">
      <x v="7"/>
    </i>
    <i r="2">
      <x v="10"/>
    </i>
    <i r="2">
      <x v="13"/>
    </i>
    <i r="2">
      <x v="17"/>
    </i>
    <i r="2">
      <x v="18"/>
    </i>
    <i r="2">
      <x v="23"/>
    </i>
    <i r="2">
      <x v="24"/>
    </i>
    <i r="2">
      <x v="25"/>
    </i>
    <i r="2">
      <x v="26"/>
    </i>
    <i r="2">
      <x v="29"/>
    </i>
    <i r="2">
      <x v="39"/>
    </i>
    <i r="2">
      <x v="44"/>
    </i>
    <i t="default" r="1">
      <x v="2"/>
    </i>
    <i r="1">
      <x v="3"/>
      <x v="1"/>
    </i>
    <i r="2">
      <x v="15"/>
    </i>
    <i r="2">
      <x v="17"/>
    </i>
    <i r="2">
      <x v="23"/>
    </i>
    <i r="2">
      <x v="31"/>
    </i>
    <i r="2">
      <x v="36"/>
    </i>
    <i r="2">
      <x v="37"/>
    </i>
    <i r="2">
      <x v="44"/>
    </i>
    <i t="default" r="1">
      <x v="3"/>
    </i>
    <i r="1">
      <x v="4"/>
      <x v="1"/>
    </i>
    <i r="2">
      <x v="17"/>
    </i>
    <i r="2">
      <x v="19"/>
    </i>
    <i r="2">
      <x v="20"/>
    </i>
    <i r="2">
      <x v="21"/>
    </i>
    <i r="2">
      <x v="22"/>
    </i>
    <i r="2">
      <x v="37"/>
    </i>
    <i r="2">
      <x v="44"/>
    </i>
    <i t="default" r="1">
      <x v="4"/>
    </i>
    <i t="default">
      <x v="3"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Starting TP Load after C-1 Diversion (lbs/yr)" fld="4" baseField="0" baseItem="0"/>
    <dataField name="Sum of TP Reduction (lbs/yr)" fld="5" baseField="0" baseItem="0"/>
    <dataField name="Sum of TP Allocation (lbs/yr)" fld="6" baseField="0" baseItem="0"/>
  </dataFields>
  <formats count="89">
    <format dxfId="2269">
      <pivotArea type="all" dataOnly="0" outline="0" fieldPosition="0"/>
    </format>
    <format dxfId="2268">
      <pivotArea outline="0" collapsedLevelsAreSubtotals="1" fieldPosition="0"/>
    </format>
    <format dxfId="2267">
      <pivotArea field="0" type="button" dataOnly="0" labelOnly="1" outline="0" axis="axisRow" fieldPosition="0"/>
    </format>
    <format dxfId="2266">
      <pivotArea field="1" type="button" dataOnly="0" labelOnly="1" outline="0" axis="axisRow" fieldPosition="1"/>
    </format>
    <format dxfId="2265">
      <pivotArea field="3" type="button" dataOnly="0" labelOnly="1" outline="0" axis="axisRow" fieldPosition="2"/>
    </format>
    <format dxfId="2264">
      <pivotArea dataOnly="0" labelOnly="1" outline="0" fieldPosition="0">
        <references count="1">
          <reference field="0" count="0"/>
        </references>
      </pivotArea>
    </format>
    <format dxfId="2263">
      <pivotArea dataOnly="0" labelOnly="1" outline="0" fieldPosition="0">
        <references count="1">
          <reference field="0" count="0" defaultSubtotal="1"/>
        </references>
      </pivotArea>
    </format>
    <format dxfId="2262">
      <pivotArea dataOnly="0" labelOnly="1" outline="0" fieldPosition="0">
        <references count="2">
          <reference field="0" count="1" selected="0">
            <x v="0"/>
          </reference>
          <reference field="1" count="2">
            <x v="1"/>
            <x v="3"/>
          </reference>
        </references>
      </pivotArea>
    </format>
    <format dxfId="2261">
      <pivotArea dataOnly="0" labelOnly="1" outline="0" fieldPosition="0">
        <references count="2">
          <reference field="0" count="1" selected="0">
            <x v="0"/>
          </reference>
          <reference field="1" count="2" defaultSubtotal="1">
            <x v="1"/>
            <x v="3"/>
          </reference>
        </references>
      </pivotArea>
    </format>
    <format dxfId="2260">
      <pivotArea dataOnly="0" labelOnly="1" outline="0" fieldPosition="0">
        <references count="2">
          <reference field="0" count="1" selected="0">
            <x v="1"/>
          </reference>
          <reference field="1" count="1">
            <x v="5"/>
          </reference>
        </references>
      </pivotArea>
    </format>
    <format dxfId="2259">
      <pivotArea dataOnly="0" labelOnly="1" outline="0" fieldPosition="0">
        <references count="2">
          <reference field="0" count="1" selected="0">
            <x v="1"/>
          </reference>
          <reference field="1" count="1" defaultSubtotal="1">
            <x v="5"/>
          </reference>
        </references>
      </pivotArea>
    </format>
    <format dxfId="2258">
      <pivotArea dataOnly="0" labelOnly="1" outline="0" fieldPosition="0">
        <references count="2">
          <reference field="0" count="1" selected="0">
            <x v="3"/>
          </reference>
          <reference field="1" count="4">
            <x v="1"/>
            <x v="2"/>
            <x v="3"/>
            <x v="4"/>
          </reference>
        </references>
      </pivotArea>
    </format>
    <format dxfId="2257">
      <pivotArea dataOnly="0" labelOnly="1" outline="0" fieldPosition="0">
        <references count="2">
          <reference field="0" count="1" selected="0">
            <x v="3"/>
          </reference>
          <reference field="1" count="4" defaultSubtotal="1">
            <x v="1"/>
            <x v="2"/>
            <x v="3"/>
            <x v="4"/>
          </reference>
        </references>
      </pivotArea>
    </format>
    <format dxfId="2256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3" count="9">
            <x v="1"/>
            <x v="2"/>
            <x v="6"/>
            <x v="14"/>
            <x v="18"/>
            <x v="27"/>
            <x v="40"/>
            <x v="43"/>
            <x v="44"/>
          </reference>
        </references>
      </pivotArea>
    </format>
    <format dxfId="2255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3"/>
          </reference>
          <reference field="3" count="11">
            <x v="1"/>
            <x v="2"/>
            <x v="4"/>
            <x v="9"/>
            <x v="11"/>
            <x v="14"/>
            <x v="18"/>
            <x v="27"/>
            <x v="33"/>
            <x v="35"/>
            <x v="44"/>
          </reference>
        </references>
      </pivotArea>
    </format>
    <format dxfId="2254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5"/>
          </reference>
          <reference field="3" count="11">
            <x v="1"/>
            <x v="2"/>
            <x v="3"/>
            <x v="5"/>
            <x v="8"/>
            <x v="12"/>
            <x v="18"/>
            <x v="27"/>
            <x v="38"/>
            <x v="42"/>
            <x v="44"/>
          </reference>
        </references>
      </pivotArea>
    </format>
    <format dxfId="2253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1"/>
          </reference>
          <reference field="3" count="14">
            <x v="1"/>
            <x v="2"/>
            <x v="9"/>
            <x v="10"/>
            <x v="16"/>
            <x v="18"/>
            <x v="24"/>
            <x v="30"/>
            <x v="32"/>
            <x v="33"/>
            <x v="34"/>
            <x v="38"/>
            <x v="41"/>
            <x v="44"/>
          </reference>
        </references>
      </pivotArea>
    </format>
    <format dxfId="2252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2"/>
          </reference>
          <reference field="3" count="14">
            <x v="1"/>
            <x v="2"/>
            <x v="7"/>
            <x v="10"/>
            <x v="13"/>
            <x v="17"/>
            <x v="18"/>
            <x v="23"/>
            <x v="24"/>
            <x v="25"/>
            <x v="26"/>
            <x v="29"/>
            <x v="39"/>
            <x v="44"/>
          </reference>
        </references>
      </pivotArea>
    </format>
    <format dxfId="2251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3"/>
          </reference>
          <reference field="3" count="8">
            <x v="1"/>
            <x v="15"/>
            <x v="17"/>
            <x v="23"/>
            <x v="31"/>
            <x v="36"/>
            <x v="37"/>
            <x v="44"/>
          </reference>
        </references>
      </pivotArea>
    </format>
    <format dxfId="2250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4"/>
          </reference>
          <reference field="3" count="8">
            <x v="1"/>
            <x v="17"/>
            <x v="19"/>
            <x v="20"/>
            <x v="21"/>
            <x v="22"/>
            <x v="37"/>
            <x v="44"/>
          </reference>
        </references>
      </pivotArea>
    </format>
    <format dxfId="224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248">
      <pivotArea type="all" dataOnly="0" outline="0" fieldPosition="0"/>
    </format>
    <format dxfId="2247">
      <pivotArea outline="0" collapsedLevelsAreSubtotals="1" fieldPosition="0"/>
    </format>
    <format dxfId="2246">
      <pivotArea field="0" type="button" dataOnly="0" labelOnly="1" outline="0" axis="axisRow" fieldPosition="0"/>
    </format>
    <format dxfId="2245">
      <pivotArea field="1" type="button" dataOnly="0" labelOnly="1" outline="0" axis="axisRow" fieldPosition="1"/>
    </format>
    <format dxfId="2244">
      <pivotArea field="3" type="button" dataOnly="0" labelOnly="1" outline="0" axis="axisRow" fieldPosition="2"/>
    </format>
    <format dxfId="2243">
      <pivotArea dataOnly="0" labelOnly="1" outline="0" fieldPosition="0">
        <references count="1">
          <reference field="0" count="0"/>
        </references>
      </pivotArea>
    </format>
    <format dxfId="2242">
      <pivotArea dataOnly="0" labelOnly="1" outline="0" fieldPosition="0">
        <references count="1">
          <reference field="0" count="0" defaultSubtotal="1"/>
        </references>
      </pivotArea>
    </format>
    <format dxfId="2241">
      <pivotArea dataOnly="0" labelOnly="1" outline="0" fieldPosition="0">
        <references count="2">
          <reference field="0" count="1" selected="0">
            <x v="0"/>
          </reference>
          <reference field="1" count="2">
            <x v="1"/>
            <x v="3"/>
          </reference>
        </references>
      </pivotArea>
    </format>
    <format dxfId="2240">
      <pivotArea dataOnly="0" labelOnly="1" outline="0" fieldPosition="0">
        <references count="2">
          <reference field="0" count="1" selected="0">
            <x v="0"/>
          </reference>
          <reference field="1" count="2" defaultSubtotal="1">
            <x v="1"/>
            <x v="3"/>
          </reference>
        </references>
      </pivotArea>
    </format>
    <format dxfId="2239">
      <pivotArea dataOnly="0" labelOnly="1" outline="0" fieldPosition="0">
        <references count="2">
          <reference field="0" count="1" selected="0">
            <x v="1"/>
          </reference>
          <reference field="1" count="1">
            <x v="5"/>
          </reference>
        </references>
      </pivotArea>
    </format>
    <format dxfId="2238">
      <pivotArea dataOnly="0" labelOnly="1" outline="0" fieldPosition="0">
        <references count="2">
          <reference field="0" count="1" selected="0">
            <x v="1"/>
          </reference>
          <reference field="1" count="1" defaultSubtotal="1">
            <x v="5"/>
          </reference>
        </references>
      </pivotArea>
    </format>
    <format dxfId="2237">
      <pivotArea dataOnly="0" labelOnly="1" outline="0" fieldPosition="0">
        <references count="2">
          <reference field="0" count="1" selected="0">
            <x v="3"/>
          </reference>
          <reference field="1" count="4">
            <x v="1"/>
            <x v="2"/>
            <x v="3"/>
            <x v="4"/>
          </reference>
        </references>
      </pivotArea>
    </format>
    <format dxfId="2236">
      <pivotArea dataOnly="0" labelOnly="1" outline="0" fieldPosition="0">
        <references count="2">
          <reference field="0" count="1" selected="0">
            <x v="3"/>
          </reference>
          <reference field="1" count="4" defaultSubtotal="1">
            <x v="1"/>
            <x v="2"/>
            <x v="3"/>
            <x v="4"/>
          </reference>
        </references>
      </pivotArea>
    </format>
    <format dxfId="2235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3" count="9">
            <x v="1"/>
            <x v="2"/>
            <x v="6"/>
            <x v="14"/>
            <x v="18"/>
            <x v="27"/>
            <x v="40"/>
            <x v="43"/>
            <x v="44"/>
          </reference>
        </references>
      </pivotArea>
    </format>
    <format dxfId="2234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3"/>
          </reference>
          <reference field="3" count="11">
            <x v="1"/>
            <x v="2"/>
            <x v="4"/>
            <x v="9"/>
            <x v="11"/>
            <x v="14"/>
            <x v="18"/>
            <x v="27"/>
            <x v="33"/>
            <x v="35"/>
            <x v="44"/>
          </reference>
        </references>
      </pivotArea>
    </format>
    <format dxfId="2233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5"/>
          </reference>
          <reference field="3" count="11">
            <x v="1"/>
            <x v="2"/>
            <x v="3"/>
            <x v="5"/>
            <x v="8"/>
            <x v="12"/>
            <x v="18"/>
            <x v="27"/>
            <x v="38"/>
            <x v="42"/>
            <x v="44"/>
          </reference>
        </references>
      </pivotArea>
    </format>
    <format dxfId="2232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1"/>
          </reference>
          <reference field="3" count="14">
            <x v="1"/>
            <x v="2"/>
            <x v="9"/>
            <x v="10"/>
            <x v="16"/>
            <x v="18"/>
            <x v="24"/>
            <x v="30"/>
            <x v="32"/>
            <x v="33"/>
            <x v="34"/>
            <x v="38"/>
            <x v="41"/>
            <x v="44"/>
          </reference>
        </references>
      </pivotArea>
    </format>
    <format dxfId="2231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2"/>
          </reference>
          <reference field="3" count="14">
            <x v="1"/>
            <x v="2"/>
            <x v="7"/>
            <x v="10"/>
            <x v="13"/>
            <x v="17"/>
            <x v="18"/>
            <x v="23"/>
            <x v="24"/>
            <x v="25"/>
            <x v="26"/>
            <x v="29"/>
            <x v="39"/>
            <x v="44"/>
          </reference>
        </references>
      </pivotArea>
    </format>
    <format dxfId="2230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3"/>
          </reference>
          <reference field="3" count="8">
            <x v="1"/>
            <x v="15"/>
            <x v="17"/>
            <x v="23"/>
            <x v="31"/>
            <x v="36"/>
            <x v="37"/>
            <x v="44"/>
          </reference>
        </references>
      </pivotArea>
    </format>
    <format dxfId="2229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4"/>
          </reference>
          <reference field="3" count="8">
            <x v="1"/>
            <x v="17"/>
            <x v="19"/>
            <x v="20"/>
            <x v="21"/>
            <x v="22"/>
            <x v="37"/>
            <x v="44"/>
          </reference>
        </references>
      </pivotArea>
    </format>
    <format dxfId="222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227">
      <pivotArea type="all" dataOnly="0" outline="0" fieldPosition="0"/>
    </format>
    <format dxfId="2226">
      <pivotArea outline="0" collapsedLevelsAreSubtotals="1" fieldPosition="0"/>
    </format>
    <format dxfId="2225">
      <pivotArea field="0" type="button" dataOnly="0" labelOnly="1" outline="0" axis="axisRow" fieldPosition="0"/>
    </format>
    <format dxfId="2224">
      <pivotArea field="1" type="button" dataOnly="0" labelOnly="1" outline="0" axis="axisRow" fieldPosition="1"/>
    </format>
    <format dxfId="2223">
      <pivotArea field="3" type="button" dataOnly="0" labelOnly="1" outline="0" axis="axisRow" fieldPosition="2"/>
    </format>
    <format dxfId="2222">
      <pivotArea dataOnly="0" labelOnly="1" outline="0" fieldPosition="0">
        <references count="1">
          <reference field="0" count="0"/>
        </references>
      </pivotArea>
    </format>
    <format dxfId="2221">
      <pivotArea dataOnly="0" labelOnly="1" outline="0" fieldPosition="0">
        <references count="1">
          <reference field="0" count="0" defaultSubtotal="1"/>
        </references>
      </pivotArea>
    </format>
    <format dxfId="2220">
      <pivotArea dataOnly="0" labelOnly="1" outline="0" fieldPosition="0">
        <references count="2">
          <reference field="0" count="1" selected="0">
            <x v="0"/>
          </reference>
          <reference field="1" count="2">
            <x v="1"/>
            <x v="3"/>
          </reference>
        </references>
      </pivotArea>
    </format>
    <format dxfId="2219">
      <pivotArea dataOnly="0" labelOnly="1" outline="0" fieldPosition="0">
        <references count="2">
          <reference field="0" count="1" selected="0">
            <x v="0"/>
          </reference>
          <reference field="1" count="2" defaultSubtotal="1">
            <x v="1"/>
            <x v="3"/>
          </reference>
        </references>
      </pivotArea>
    </format>
    <format dxfId="2218">
      <pivotArea dataOnly="0" labelOnly="1" outline="0" fieldPosition="0">
        <references count="2">
          <reference field="0" count="1" selected="0">
            <x v="1"/>
          </reference>
          <reference field="1" count="1">
            <x v="5"/>
          </reference>
        </references>
      </pivotArea>
    </format>
    <format dxfId="2217">
      <pivotArea dataOnly="0" labelOnly="1" outline="0" fieldPosition="0">
        <references count="2">
          <reference field="0" count="1" selected="0">
            <x v="1"/>
          </reference>
          <reference field="1" count="1" defaultSubtotal="1">
            <x v="5"/>
          </reference>
        </references>
      </pivotArea>
    </format>
    <format dxfId="2216">
      <pivotArea dataOnly="0" labelOnly="1" outline="0" fieldPosition="0">
        <references count="2">
          <reference field="0" count="1" selected="0">
            <x v="3"/>
          </reference>
          <reference field="1" count="4">
            <x v="1"/>
            <x v="2"/>
            <x v="3"/>
            <x v="4"/>
          </reference>
        </references>
      </pivotArea>
    </format>
    <format dxfId="2215">
      <pivotArea dataOnly="0" labelOnly="1" outline="0" fieldPosition="0">
        <references count="2">
          <reference field="0" count="1" selected="0">
            <x v="3"/>
          </reference>
          <reference field="1" count="4" defaultSubtotal="1">
            <x v="1"/>
            <x v="2"/>
            <x v="3"/>
            <x v="4"/>
          </reference>
        </references>
      </pivotArea>
    </format>
    <format dxfId="2214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3" count="9">
            <x v="1"/>
            <x v="2"/>
            <x v="6"/>
            <x v="14"/>
            <x v="18"/>
            <x v="27"/>
            <x v="40"/>
            <x v="43"/>
            <x v="44"/>
          </reference>
        </references>
      </pivotArea>
    </format>
    <format dxfId="2213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3"/>
          </reference>
          <reference field="3" count="11">
            <x v="1"/>
            <x v="2"/>
            <x v="4"/>
            <x v="9"/>
            <x v="11"/>
            <x v="14"/>
            <x v="18"/>
            <x v="27"/>
            <x v="33"/>
            <x v="35"/>
            <x v="44"/>
          </reference>
        </references>
      </pivotArea>
    </format>
    <format dxfId="2212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5"/>
          </reference>
          <reference field="3" count="11">
            <x v="1"/>
            <x v="2"/>
            <x v="3"/>
            <x v="5"/>
            <x v="8"/>
            <x v="12"/>
            <x v="18"/>
            <x v="27"/>
            <x v="38"/>
            <x v="42"/>
            <x v="44"/>
          </reference>
        </references>
      </pivotArea>
    </format>
    <format dxfId="2211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1"/>
          </reference>
          <reference field="3" count="14">
            <x v="1"/>
            <x v="2"/>
            <x v="9"/>
            <x v="10"/>
            <x v="16"/>
            <x v="18"/>
            <x v="24"/>
            <x v="30"/>
            <x v="32"/>
            <x v="33"/>
            <x v="34"/>
            <x v="38"/>
            <x v="41"/>
            <x v="44"/>
          </reference>
        </references>
      </pivotArea>
    </format>
    <format dxfId="2210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2"/>
          </reference>
          <reference field="3" count="14">
            <x v="1"/>
            <x v="2"/>
            <x v="7"/>
            <x v="10"/>
            <x v="13"/>
            <x v="17"/>
            <x v="18"/>
            <x v="23"/>
            <x v="24"/>
            <x v="25"/>
            <x v="26"/>
            <x v="29"/>
            <x v="39"/>
            <x v="44"/>
          </reference>
        </references>
      </pivotArea>
    </format>
    <format dxfId="2209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3"/>
          </reference>
          <reference field="3" count="8">
            <x v="1"/>
            <x v="15"/>
            <x v="17"/>
            <x v="23"/>
            <x v="31"/>
            <x v="36"/>
            <x v="37"/>
            <x v="44"/>
          </reference>
        </references>
      </pivotArea>
    </format>
    <format dxfId="2208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4"/>
          </reference>
          <reference field="3" count="8">
            <x v="1"/>
            <x v="17"/>
            <x v="19"/>
            <x v="20"/>
            <x v="21"/>
            <x v="22"/>
            <x v="37"/>
            <x v="44"/>
          </reference>
        </references>
      </pivotArea>
    </format>
    <format dxfId="220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206">
      <pivotArea outline="0" collapsedLevelsAreSubtotals="1" fieldPosition="0"/>
    </format>
    <format dxfId="220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204">
      <pivotArea outline="0" fieldPosition="0">
        <references count="2">
          <reference field="0" count="1" selected="0">
            <x v="0"/>
          </reference>
          <reference field="1" count="1" selected="0" defaultSubtotal="1">
            <x v="3"/>
          </reference>
        </references>
      </pivotArea>
    </format>
    <format dxfId="2203">
      <pivotArea outline="0" fieldPosition="0">
        <references count="1">
          <reference field="0" count="1" selected="0" defaultSubtotal="1">
            <x v="0"/>
          </reference>
        </references>
      </pivotArea>
    </format>
    <format dxfId="2202">
      <pivotArea dataOnly="0" labelOnly="1" outline="0" offset="IV256" fieldPosition="0">
        <references count="1">
          <reference field="0" count="1">
            <x v="0"/>
          </reference>
        </references>
      </pivotArea>
    </format>
    <format dxfId="2201">
      <pivotArea dataOnly="0" labelOnly="1" outline="0" fieldPosition="0">
        <references count="1">
          <reference field="0" count="1" defaultSubtotal="1">
            <x v="0"/>
          </reference>
        </references>
      </pivotArea>
    </format>
    <format dxfId="2200">
      <pivotArea dataOnly="0" labelOnly="1" outline="0" fieldPosition="0">
        <references count="2">
          <reference field="0" count="1" selected="0">
            <x v="0"/>
          </reference>
          <reference field="1" count="1" defaultSubtotal="1">
            <x v="3"/>
          </reference>
        </references>
      </pivotArea>
    </format>
    <format dxfId="2199">
      <pivotArea outline="0" fieldPosition="0">
        <references count="2">
          <reference field="0" count="1" selected="0">
            <x v="0"/>
          </reference>
          <reference field="1" count="1" selected="0" defaultSubtotal="1">
            <x v="1"/>
          </reference>
        </references>
      </pivotArea>
    </format>
    <format dxfId="2198">
      <pivotArea dataOnly="0" labelOnly="1" outline="0" offset="IV10" fieldPosition="0">
        <references count="1">
          <reference field="0" count="1">
            <x v="0"/>
          </reference>
        </references>
      </pivotArea>
    </format>
    <format dxfId="2197">
      <pivotArea dataOnly="0" labelOnly="1" outline="0" fieldPosition="0">
        <references count="2">
          <reference field="0" count="1" selected="0">
            <x v="0"/>
          </reference>
          <reference field="1" count="1" defaultSubtotal="1">
            <x v="1"/>
          </reference>
        </references>
      </pivotArea>
    </format>
    <format dxfId="2196">
      <pivotArea outline="0" fieldPosition="0">
        <references count="1">
          <reference field="0" count="1" selected="0" defaultSubtotal="1">
            <x v="1"/>
          </reference>
        </references>
      </pivotArea>
    </format>
    <format dxfId="2195">
      <pivotArea dataOnly="0" labelOnly="1" outline="0" fieldPosition="0">
        <references count="1">
          <reference field="0" count="1" defaultSubtotal="1">
            <x v="1"/>
          </reference>
        </references>
      </pivotArea>
    </format>
    <format dxfId="2194">
      <pivotArea outline="0" fieldPosition="0">
        <references count="2">
          <reference field="0" count="1" selected="0">
            <x v="3"/>
          </reference>
          <reference field="1" count="1" selected="0" defaultSubtotal="1">
            <x v="1"/>
          </reference>
        </references>
      </pivotArea>
    </format>
    <format dxfId="2193">
      <pivotArea dataOnly="0" labelOnly="1" outline="0" offset="IV15" fieldPosition="0">
        <references count="1">
          <reference field="0" count="1">
            <x v="3"/>
          </reference>
        </references>
      </pivotArea>
    </format>
    <format dxfId="2192">
      <pivotArea dataOnly="0" labelOnly="1" outline="0" fieldPosition="0">
        <references count="2">
          <reference field="0" count="1" selected="0">
            <x v="3"/>
          </reference>
          <reference field="1" count="1" defaultSubtotal="1">
            <x v="1"/>
          </reference>
        </references>
      </pivotArea>
    </format>
    <format dxfId="2191">
      <pivotArea outline="0" fieldPosition="0">
        <references count="2">
          <reference field="0" count="1" selected="0">
            <x v="3"/>
          </reference>
          <reference field="1" count="1" selected="0" defaultSubtotal="1">
            <x v="2"/>
          </reference>
        </references>
      </pivotArea>
    </format>
    <format dxfId="2190">
      <pivotArea dataOnly="0" labelOnly="1" outline="0" offset="IV30" fieldPosition="0">
        <references count="1">
          <reference field="0" count="1">
            <x v="3"/>
          </reference>
        </references>
      </pivotArea>
    </format>
    <format dxfId="2189">
      <pivotArea dataOnly="0" labelOnly="1" outline="0" fieldPosition="0">
        <references count="2">
          <reference field="0" count="1" selected="0">
            <x v="3"/>
          </reference>
          <reference field="1" count="1" defaultSubtotal="1">
            <x v="2"/>
          </reference>
        </references>
      </pivotArea>
    </format>
    <format dxfId="2188">
      <pivotArea outline="0" fieldPosition="0">
        <references count="2">
          <reference field="0" count="1" selected="0">
            <x v="3"/>
          </reference>
          <reference field="1" count="1" selected="0" defaultSubtotal="1">
            <x v="3"/>
          </reference>
        </references>
      </pivotArea>
    </format>
    <format dxfId="2187">
      <pivotArea dataOnly="0" labelOnly="1" outline="0" offset="IV39" fieldPosition="0">
        <references count="1">
          <reference field="0" count="1">
            <x v="3"/>
          </reference>
        </references>
      </pivotArea>
    </format>
    <format dxfId="2186">
      <pivotArea dataOnly="0" labelOnly="1" outline="0" fieldPosition="0">
        <references count="2">
          <reference field="0" count="1" selected="0">
            <x v="3"/>
          </reference>
          <reference field="1" count="1" defaultSubtotal="1">
            <x v="3"/>
          </reference>
        </references>
      </pivotArea>
    </format>
    <format dxfId="2185">
      <pivotArea outline="0" fieldPosition="0">
        <references count="2">
          <reference field="0" count="1" selected="0">
            <x v="3"/>
          </reference>
          <reference field="1" count="1" selected="0" defaultSubtotal="1">
            <x v="4"/>
          </reference>
        </references>
      </pivotArea>
    </format>
    <format dxfId="2184">
      <pivotArea outline="0" fieldPosition="0">
        <references count="1">
          <reference field="0" count="1" selected="0" defaultSubtotal="1">
            <x v="3"/>
          </reference>
        </references>
      </pivotArea>
    </format>
    <format dxfId="2183">
      <pivotArea dataOnly="0" labelOnly="1" outline="0" offset="IV256" fieldPosition="0">
        <references count="1">
          <reference field="0" count="1">
            <x v="3"/>
          </reference>
        </references>
      </pivotArea>
    </format>
    <format dxfId="2182">
      <pivotArea dataOnly="0" labelOnly="1" outline="0" fieldPosition="0">
        <references count="1">
          <reference field="0" count="1" defaultSubtotal="1">
            <x v="3"/>
          </reference>
        </references>
      </pivotArea>
    </format>
    <format dxfId="2181">
      <pivotArea dataOnly="0" labelOnly="1" outline="0" fieldPosition="0">
        <references count="2">
          <reference field="0" count="1" selected="0">
            <x v="3"/>
          </reference>
          <reference field="1" count="1" defaultSubtotal="1">
            <x v="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03F3652-0C77-47CA-9C55-09686992ABE6}" name="PivotTable1" cacheId="170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compact="0" compactData="0" multipleFieldFilters="0">
  <location ref="A3:J99" firstHeaderRow="0" firstDataRow="1" firstDataCol="7"/>
  <pivotFields count="33">
    <pivotField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>
      <items count="4">
        <item x="2"/>
        <item x="0"/>
        <item x="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>
      <items count="5">
        <item x="0"/>
        <item x="2"/>
        <item x="1"/>
        <item x="3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9">
        <item x="0"/>
        <item x="2"/>
        <item x="1"/>
        <item x="3"/>
        <item x="5"/>
        <item x="6"/>
        <item x="7"/>
        <item x="8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name="% TN Reduction" axis="axisRow" compact="0" outline="0" showAll="0" defaultSubtotal="0">
      <items count="7">
        <item x="5"/>
        <item x="4"/>
        <item x="6"/>
        <item x="3"/>
        <item x="2"/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% TP Reduction" axis="axisRow" compact="0" outline="0" showAll="0" defaultSubtotal="0">
      <items count="7">
        <item x="5"/>
        <item x="3"/>
        <item x="6"/>
        <item x="4"/>
        <item x="2"/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44">
        <item x="0"/>
        <item x="1"/>
        <item x="7"/>
        <item x="41"/>
        <item x="8"/>
        <item x="37"/>
        <item x="26"/>
        <item x="32"/>
        <item x="9"/>
        <item x="13"/>
        <item x="38"/>
        <item x="14"/>
        <item x="42"/>
        <item x="10"/>
        <item x="27"/>
        <item x="39"/>
        <item x="20"/>
        <item x="15"/>
        <item x="21"/>
        <item x="2"/>
        <item x="33"/>
        <item x="22"/>
        <item x="28"/>
        <item x="23"/>
        <item x="24"/>
        <item x="3"/>
        <item x="17"/>
        <item x="4"/>
        <item x="5"/>
        <item x="34"/>
        <item x="29"/>
        <item x="35"/>
        <item x="18"/>
        <item x="11"/>
        <item x="19"/>
        <item x="25"/>
        <item x="12"/>
        <item x="16"/>
        <item x="31"/>
        <item x="43"/>
        <item x="36"/>
        <item x="6"/>
        <item x="30"/>
        <item x="4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" outline="0" showAll="0" defaultSubtotal="0">
      <items count="168">
        <item x="5"/>
        <item x="145"/>
        <item x="6"/>
        <item x="7"/>
        <item x="8"/>
        <item x="9"/>
        <item x="88"/>
        <item x="62"/>
        <item x="80"/>
        <item x="63"/>
        <item x="10"/>
        <item x="81"/>
        <item x="89"/>
        <item x="82"/>
        <item x="11"/>
        <item x="64"/>
        <item x="65"/>
        <item x="66"/>
        <item x="83"/>
        <item x="67"/>
        <item x="12"/>
        <item x="141"/>
        <item x="105"/>
        <item x="90"/>
        <item x="155"/>
        <item x="95"/>
        <item x="106"/>
        <item x="162"/>
        <item x="167"/>
        <item x="68"/>
        <item x="91"/>
        <item x="146"/>
        <item x="123"/>
        <item x="127"/>
        <item x="163"/>
        <item x="147"/>
        <item x="148"/>
        <item x="69"/>
        <item x="70"/>
        <item x="71"/>
        <item x="13"/>
        <item x="72"/>
        <item x="14"/>
        <item x="84"/>
        <item x="73"/>
        <item x="92"/>
        <item x="124"/>
        <item x="15"/>
        <item x="107"/>
        <item x="85"/>
        <item x="16"/>
        <item x="74"/>
        <item x="142"/>
        <item x="24"/>
        <item x="103"/>
        <item x="0"/>
        <item x="115"/>
        <item x="1"/>
        <item x="116"/>
        <item x="104"/>
        <item x="139"/>
        <item x="87"/>
        <item x="2"/>
        <item x="3"/>
        <item x="151"/>
        <item x="161"/>
        <item x="117"/>
        <item x="61"/>
        <item x="118"/>
        <item x="119"/>
        <item x="120"/>
        <item x="140"/>
        <item x="121"/>
        <item x="122"/>
        <item x="26"/>
        <item x="27"/>
        <item x="110"/>
        <item x="97"/>
        <item x="111"/>
        <item x="156"/>
        <item x="4"/>
        <item x="28"/>
        <item x="132"/>
        <item x="112"/>
        <item x="133"/>
        <item x="113"/>
        <item x="128"/>
        <item x="78"/>
        <item x="29"/>
        <item x="30"/>
        <item x="157"/>
        <item x="98"/>
        <item x="99"/>
        <item x="100"/>
        <item x="134"/>
        <item x="129"/>
        <item x="31"/>
        <item x="32"/>
        <item x="101"/>
        <item x="152"/>
        <item x="33"/>
        <item x="34"/>
        <item x="130"/>
        <item x="35"/>
        <item x="36"/>
        <item x="158"/>
        <item x="37"/>
        <item x="135"/>
        <item x="38"/>
        <item x="39"/>
        <item x="40"/>
        <item x="41"/>
        <item x="42"/>
        <item x="43"/>
        <item x="164"/>
        <item x="159"/>
        <item x="44"/>
        <item x="23"/>
        <item x="165"/>
        <item x="153"/>
        <item x="136"/>
        <item x="79"/>
        <item x="45"/>
        <item x="150"/>
        <item x="46"/>
        <item x="47"/>
        <item x="48"/>
        <item x="154"/>
        <item x="49"/>
        <item x="50"/>
        <item x="51"/>
        <item x="137"/>
        <item x="138"/>
        <item x="114"/>
        <item x="131"/>
        <item x="52"/>
        <item x="166"/>
        <item x="53"/>
        <item x="54"/>
        <item x="55"/>
        <item x="56"/>
        <item x="102"/>
        <item x="17"/>
        <item x="125"/>
        <item x="75"/>
        <item x="93"/>
        <item x="126"/>
        <item x="18"/>
        <item x="160"/>
        <item x="76"/>
        <item x="19"/>
        <item x="143"/>
        <item x="20"/>
        <item x="57"/>
        <item x="21"/>
        <item x="149"/>
        <item x="96"/>
        <item x="58"/>
        <item x="86"/>
        <item x="108"/>
        <item x="59"/>
        <item x="22"/>
        <item x="77"/>
        <item x="94"/>
        <item x="60"/>
        <item x="109"/>
        <item x="25"/>
        <item x="14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2">
        <item x="0"/>
        <item x="5"/>
        <item x="39"/>
        <item x="6"/>
        <item x="35"/>
        <item x="24"/>
        <item x="31"/>
        <item x="7"/>
        <item x="11"/>
        <item x="36"/>
        <item x="12"/>
        <item x="40"/>
        <item x="8"/>
        <item x="25"/>
        <item x="38"/>
        <item x="20"/>
        <item x="13"/>
        <item x="21"/>
        <item x="3"/>
        <item x="32"/>
        <item x="22"/>
        <item x="27"/>
        <item x="18"/>
        <item x="23"/>
        <item x="1"/>
        <item x="15"/>
        <item x="4"/>
        <item x="34"/>
        <item x="28"/>
        <item x="30"/>
        <item x="16"/>
        <item x="9"/>
        <item x="17"/>
        <item x="19"/>
        <item x="10"/>
        <item x="14"/>
        <item x="29"/>
        <item x="41"/>
        <item x="33"/>
        <item x="2"/>
        <item x="26"/>
        <item x="3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3">
        <item x="2"/>
        <item sd="0"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2">
        <item n="Agricultural Producers" sd="0"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items count="9">
        <item x="1"/>
        <item x="2"/>
        <item x="3"/>
        <item x="4"/>
        <item x="5"/>
        <item x="6"/>
        <item x="7"/>
        <item x="8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7">
    <field x="1"/>
    <field x="2"/>
    <field x="3"/>
    <field x="5"/>
    <field x="6"/>
    <field x="31"/>
    <field x="13"/>
  </rowFields>
  <rowItems count="96">
    <i>
      <x/>
      <x/>
      <x v="4"/>
      <x/>
      <x/>
      <x/>
    </i>
    <i r="5">
      <x v="1"/>
      <x/>
    </i>
    <i r="6">
      <x v="4"/>
    </i>
    <i r="6">
      <x v="9"/>
    </i>
    <i r="6">
      <x v="14"/>
    </i>
    <i r="6">
      <x v="18"/>
    </i>
    <i r="6">
      <x v="24"/>
    </i>
    <i r="6">
      <x v="41"/>
    </i>
    <i t="default" r="1">
      <x/>
    </i>
    <i r="1">
      <x v="2"/>
      <x v="5"/>
      <x v="1"/>
      <x v="2"/>
      <x/>
    </i>
    <i r="5">
      <x v="1"/>
      <x/>
    </i>
    <i r="6">
      <x v="2"/>
    </i>
    <i r="6">
      <x v="14"/>
    </i>
    <i r="6">
      <x v="18"/>
    </i>
    <i r="6">
      <x v="24"/>
    </i>
    <i r="2">
      <x v="6"/>
      <x v="1"/>
      <x v="1"/>
      <x/>
    </i>
    <i r="5">
      <x v="1"/>
      <x/>
    </i>
    <i r="6">
      <x v="2"/>
    </i>
    <i r="6">
      <x v="8"/>
    </i>
    <i r="6">
      <x v="11"/>
    </i>
    <i r="6">
      <x v="18"/>
    </i>
    <i r="6">
      <x v="32"/>
    </i>
    <i r="6">
      <x v="37"/>
    </i>
    <i r="2">
      <x v="7"/>
      <x v="2"/>
      <x v="3"/>
      <x/>
    </i>
    <i r="5">
      <x v="1"/>
      <x/>
    </i>
    <i r="6">
      <x v="8"/>
    </i>
    <i r="6">
      <x v="18"/>
    </i>
    <i t="default" r="1">
      <x v="2"/>
    </i>
    <i t="default">
      <x/>
    </i>
    <i>
      <x v="1"/>
      <x/>
      <x/>
      <x v="6"/>
      <x v="6"/>
      <x/>
    </i>
    <i r="5">
      <x v="1"/>
      <x/>
    </i>
    <i r="6">
      <x v="18"/>
    </i>
    <i r="6">
      <x v="24"/>
    </i>
    <i r="6">
      <x v="26"/>
    </i>
    <i r="6">
      <x v="39"/>
    </i>
    <i t="default" r="1">
      <x/>
    </i>
    <i r="1">
      <x v="2"/>
      <x v="1"/>
      <x v="4"/>
      <x v="4"/>
      <x/>
    </i>
    <i r="5">
      <x v="1"/>
      <x/>
    </i>
    <i r="6">
      <x v="1"/>
    </i>
    <i r="6">
      <x v="3"/>
    </i>
    <i r="6">
      <x v="7"/>
    </i>
    <i r="6">
      <x v="12"/>
    </i>
    <i r="6">
      <x v="18"/>
    </i>
    <i r="6">
      <x v="26"/>
    </i>
    <i r="6">
      <x v="39"/>
    </i>
    <i r="2">
      <x v="2"/>
      <x v="5"/>
      <x v="5"/>
      <x/>
    </i>
    <i r="5">
      <x v="1"/>
      <x/>
    </i>
    <i r="6">
      <x v="18"/>
    </i>
    <i t="default" r="1">
      <x v="2"/>
    </i>
    <i t="default">
      <x v="1"/>
    </i>
    <i>
      <x v="2"/>
      <x/>
      <x v="3"/>
      <x v="3"/>
      <x v="1"/>
      <x/>
    </i>
    <i r="5">
      <x v="1"/>
      <x/>
    </i>
    <i r="6">
      <x v="8"/>
    </i>
    <i r="6">
      <x v="10"/>
    </i>
    <i r="6">
      <x v="16"/>
    </i>
    <i r="6">
      <x v="18"/>
    </i>
    <i r="6">
      <x v="25"/>
    </i>
    <i r="6">
      <x v="30"/>
    </i>
    <i r="6">
      <x v="31"/>
    </i>
    <i r="6">
      <x v="32"/>
    </i>
    <i r="6">
      <x v="34"/>
    </i>
    <i r="6">
      <x v="35"/>
    </i>
    <i r="6">
      <x v="39"/>
    </i>
    <i t="default" r="1">
      <x/>
    </i>
    <i r="1">
      <x v="1"/>
      <x v="3"/>
      <x v="3"/>
      <x v="1"/>
      <x/>
    </i>
    <i r="5">
      <x v="1"/>
      <x/>
    </i>
    <i r="6">
      <x v="5"/>
    </i>
    <i r="6">
      <x v="10"/>
    </i>
    <i r="6">
      <x v="13"/>
    </i>
    <i r="6">
      <x v="17"/>
    </i>
    <i r="6">
      <x v="18"/>
    </i>
    <i r="6">
      <x v="21"/>
    </i>
    <i r="6">
      <x v="22"/>
    </i>
    <i r="6">
      <x v="28"/>
    </i>
    <i r="6">
      <x v="31"/>
    </i>
    <i r="6">
      <x v="36"/>
    </i>
    <i r="6">
      <x v="40"/>
    </i>
    <i t="default" r="1">
      <x v="1"/>
    </i>
    <i r="1">
      <x v="2"/>
      <x v="3"/>
      <x v="3"/>
      <x v="1"/>
      <x/>
    </i>
    <i r="5">
      <x v="1"/>
      <x v="15"/>
    </i>
    <i r="6">
      <x v="17"/>
    </i>
    <i r="6">
      <x v="20"/>
    </i>
    <i r="6">
      <x v="22"/>
    </i>
    <i r="6">
      <x v="23"/>
    </i>
    <i r="6">
      <x v="33"/>
    </i>
    <i t="default" r="1">
      <x v="2"/>
    </i>
    <i r="1">
      <x v="3"/>
      <x v="8"/>
      <x v="1"/>
      <x v="3"/>
      <x/>
    </i>
    <i r="5">
      <x v="1"/>
      <x v="6"/>
    </i>
    <i r="6">
      <x v="17"/>
    </i>
    <i r="6">
      <x v="19"/>
    </i>
    <i r="6">
      <x v="20"/>
    </i>
    <i r="6">
      <x v="27"/>
    </i>
    <i r="6">
      <x v="29"/>
    </i>
    <i r="6">
      <x v="38"/>
    </i>
    <i t="default" r="1">
      <x v="3"/>
    </i>
    <i t="default">
      <x v="2"/>
    </i>
  </rowItems>
  <colFields count="1">
    <field x="-2"/>
  </colFields>
  <colItems count="3">
    <i>
      <x/>
    </i>
    <i i="1">
      <x v="1"/>
    </i>
    <i i="2">
      <x v="2"/>
    </i>
  </colItems>
  <dataFields count="3">
    <dataField name="Area (Acres)" fld="20" baseField="0" baseItem="0"/>
    <dataField name="TN after C1 Diversion (lbs/yr)" fld="24" baseField="0" baseItem="0"/>
    <dataField name="TP after C1 Diversion (lbs/yr)" fld="25" baseField="0" baseItem="0"/>
  </dataFields>
  <formats count="176">
    <format dxfId="2655">
      <pivotArea type="all" dataOnly="0" outline="0" fieldPosition="0"/>
    </format>
    <format dxfId="2654">
      <pivotArea outline="0" collapsedLevelsAreSubtotals="1" fieldPosition="0"/>
    </format>
    <format dxfId="2653">
      <pivotArea field="1" type="button" dataOnly="0" labelOnly="1" outline="0" axis="axisRow" fieldPosition="0"/>
    </format>
    <format dxfId="2652">
      <pivotArea field="2" type="button" dataOnly="0" labelOnly="1" outline="0" axis="axisRow" fieldPosition="1"/>
    </format>
    <format dxfId="2651">
      <pivotArea field="3" type="button" dataOnly="0" labelOnly="1" outline="0" axis="axisRow" fieldPosition="2"/>
    </format>
    <format dxfId="2650">
      <pivotArea field="5" type="button" dataOnly="0" labelOnly="1" outline="0" axis="axisRow" fieldPosition="3"/>
    </format>
    <format dxfId="2649">
      <pivotArea field="6" type="button" dataOnly="0" labelOnly="1" outline="0" axis="axisRow" fieldPosition="4"/>
    </format>
    <format dxfId="2648">
      <pivotArea field="13" type="button" dataOnly="0" labelOnly="1" outline="0" axis="axisRow" fieldPosition="6"/>
    </format>
    <format dxfId="2647">
      <pivotArea field="11" type="button" dataOnly="0" labelOnly="1" outline="0"/>
    </format>
    <format dxfId="2646">
      <pivotArea field="14" type="button" dataOnly="0" labelOnly="1" outline="0"/>
    </format>
    <format dxfId="2645">
      <pivotArea field="7" type="button" dataOnly="0" labelOnly="1" outline="0"/>
    </format>
    <format dxfId="2644">
      <pivotArea dataOnly="0" labelOnly="1" outline="0" fieldPosition="0">
        <references count="1">
          <reference field="1" count="0"/>
        </references>
      </pivotArea>
    </format>
    <format dxfId="2643">
      <pivotArea dataOnly="0" labelOnly="1" outline="0" fieldPosition="0">
        <references count="2">
          <reference field="1" count="1" selected="0">
            <x v="1"/>
          </reference>
          <reference field="2" count="2">
            <x v="0"/>
            <x v="2"/>
          </reference>
        </references>
      </pivotArea>
    </format>
    <format dxfId="2642">
      <pivotArea dataOnly="0" labelOnly="1" outline="0" fieldPosition="0">
        <references count="2">
          <reference field="1" count="1" selected="0">
            <x v="2"/>
          </reference>
          <reference field="2" count="0"/>
        </references>
      </pivotArea>
    </format>
    <format dxfId="2641">
      <pivotArea dataOnly="0" labelOnly="1" outline="0" fieldPosition="0">
        <references count="2">
          <reference field="1" count="1" selected="0">
            <x v="0"/>
          </reference>
          <reference field="2" count="2">
            <x v="0"/>
            <x v="2"/>
          </reference>
        </references>
      </pivotArea>
    </format>
    <format dxfId="2640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0"/>
          </reference>
          <reference field="3" count="1">
            <x v="0"/>
          </reference>
        </references>
      </pivotArea>
    </format>
    <format dxfId="2639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2"/>
          </reference>
          <reference field="3" count="2">
            <x v="1"/>
            <x v="2"/>
          </reference>
        </references>
      </pivotArea>
    </format>
    <format dxfId="2638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0"/>
          </reference>
          <reference field="3" count="1">
            <x v="3"/>
          </reference>
        </references>
      </pivotArea>
    </format>
    <format dxfId="2637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3"/>
          </reference>
          <reference field="3" count="1">
            <x v="8"/>
          </reference>
        </references>
      </pivotArea>
    </format>
    <format dxfId="2636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4"/>
          </reference>
        </references>
      </pivotArea>
    </format>
    <format dxfId="2635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2"/>
          </reference>
          <reference field="3" count="3">
            <x v="5"/>
            <x v="6"/>
            <x v="7"/>
          </reference>
        </references>
      </pivotArea>
    </format>
    <format dxfId="2634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5" count="1">
            <x v="6"/>
          </reference>
        </references>
      </pivotArea>
    </format>
    <format dxfId="2633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2"/>
          </reference>
          <reference field="3" count="1" selected="0">
            <x v="1"/>
          </reference>
          <reference field="5" count="1">
            <x v="4"/>
          </reference>
        </references>
      </pivotArea>
    </format>
    <format dxfId="2632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2"/>
          </reference>
          <reference field="3" count="1" selected="0">
            <x v="2"/>
          </reference>
          <reference field="5" count="1">
            <x v="5"/>
          </reference>
        </references>
      </pivotArea>
    </format>
    <format dxfId="2631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0"/>
          </reference>
          <reference field="3" count="1" selected="0">
            <x v="3"/>
          </reference>
          <reference field="5" count="1">
            <x v="3"/>
          </reference>
        </references>
      </pivotArea>
    </format>
    <format dxfId="2630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3"/>
          </reference>
          <reference field="3" count="1" selected="0">
            <x v="8"/>
          </reference>
          <reference field="5" count="1">
            <x v="1"/>
          </reference>
        </references>
      </pivotArea>
    </format>
    <format dxfId="2629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4"/>
          </reference>
          <reference field="5" count="1">
            <x v="0"/>
          </reference>
        </references>
      </pivotArea>
    </format>
    <format dxfId="2628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5"/>
          </reference>
          <reference field="5" count="1">
            <x v="1"/>
          </reference>
        </references>
      </pivotArea>
    </format>
    <format dxfId="2627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7"/>
          </reference>
          <reference field="5" count="1">
            <x v="2"/>
          </reference>
        </references>
      </pivotArea>
    </format>
    <format dxfId="2626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5" count="1" selected="0">
            <x v="6"/>
          </reference>
          <reference field="6" count="1">
            <x v="6"/>
          </reference>
        </references>
      </pivotArea>
    </format>
    <format dxfId="2625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2"/>
          </reference>
          <reference field="3" count="1" selected="0">
            <x v="1"/>
          </reference>
          <reference field="5" count="1" selected="0">
            <x v="4"/>
          </reference>
          <reference field="6" count="1">
            <x v="4"/>
          </reference>
        </references>
      </pivotArea>
    </format>
    <format dxfId="2624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2"/>
          </reference>
          <reference field="3" count="1" selected="0">
            <x v="2"/>
          </reference>
          <reference field="5" count="1" selected="0">
            <x v="5"/>
          </reference>
          <reference field="6" count="1">
            <x v="5"/>
          </reference>
        </references>
      </pivotArea>
    </format>
    <format dxfId="2623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0"/>
          </reference>
          <reference field="3" count="1" selected="0">
            <x v="3"/>
          </reference>
          <reference field="5" count="1" selected="0">
            <x v="3"/>
          </reference>
          <reference field="6" count="1">
            <x v="1"/>
          </reference>
        </references>
      </pivotArea>
    </format>
    <format dxfId="2622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3"/>
          </reference>
          <reference field="3" count="1" selected="0">
            <x v="8"/>
          </reference>
          <reference field="5" count="1" selected="0">
            <x v="1"/>
          </reference>
          <reference field="6" count="1">
            <x v="3"/>
          </reference>
        </references>
      </pivotArea>
    </format>
    <format dxfId="2621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4"/>
          </reference>
          <reference field="5" count="1" selected="0">
            <x v="0"/>
          </reference>
          <reference field="6" count="1">
            <x v="0"/>
          </reference>
        </references>
      </pivotArea>
    </format>
    <format dxfId="2620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5"/>
          </reference>
          <reference field="5" count="1" selected="0">
            <x v="1"/>
          </reference>
          <reference field="6" count="1">
            <x v="2"/>
          </reference>
        </references>
      </pivotArea>
    </format>
    <format dxfId="2619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6"/>
          </reference>
          <reference field="5" count="1" selected="0">
            <x v="1"/>
          </reference>
          <reference field="6" count="1">
            <x v="1"/>
          </reference>
        </references>
      </pivotArea>
    </format>
    <format dxfId="2618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7"/>
          </reference>
          <reference field="5" count="1" selected="0">
            <x v="2"/>
          </reference>
          <reference field="6" count="1">
            <x v="3"/>
          </reference>
        </references>
      </pivotArea>
    </format>
    <format dxfId="2617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5" count="1" selected="0">
            <x v="6"/>
          </reference>
          <reference field="6" count="1" selected="0">
            <x v="6"/>
          </reference>
          <reference field="13" count="5">
            <x v="0"/>
            <x v="18"/>
            <x v="24"/>
            <x v="26"/>
            <x v="39"/>
          </reference>
        </references>
      </pivotArea>
    </format>
    <format dxfId="2616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2"/>
          </reference>
          <reference field="3" count="1" selected="0">
            <x v="1"/>
          </reference>
          <reference field="5" count="1" selected="0">
            <x v="4"/>
          </reference>
          <reference field="6" count="1" selected="0">
            <x v="4"/>
          </reference>
          <reference field="13" count="8">
            <x v="0"/>
            <x v="1"/>
            <x v="3"/>
            <x v="7"/>
            <x v="12"/>
            <x v="18"/>
            <x v="26"/>
            <x v="39"/>
          </reference>
        </references>
      </pivotArea>
    </format>
    <format dxfId="2615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2"/>
          </reference>
          <reference field="3" count="1" selected="0">
            <x v="2"/>
          </reference>
          <reference field="5" count="1" selected="0">
            <x v="5"/>
          </reference>
          <reference field="6" count="1" selected="0">
            <x v="5"/>
          </reference>
          <reference field="13" count="2">
            <x v="0"/>
            <x v="18"/>
          </reference>
        </references>
      </pivotArea>
    </format>
    <format dxfId="2614">
      <pivotArea dataOnly="0" labelOnly="1" outline="0" fieldPosition="0">
        <references count="6">
          <reference field="1" count="1" selected="0">
            <x v="2"/>
          </reference>
          <reference field="2" count="1" selected="0">
            <x v="0"/>
          </reference>
          <reference field="3" count="1" selected="0">
            <x v="3"/>
          </reference>
          <reference field="5" count="1" selected="0">
            <x v="3"/>
          </reference>
          <reference field="6" count="1" selected="0">
            <x v="1"/>
          </reference>
          <reference field="13" count="12">
            <x v="0"/>
            <x v="8"/>
            <x v="10"/>
            <x v="16"/>
            <x v="18"/>
            <x v="25"/>
            <x v="30"/>
            <x v="31"/>
            <x v="32"/>
            <x v="34"/>
            <x v="35"/>
            <x v="39"/>
          </reference>
        </references>
      </pivotArea>
    </format>
    <format dxfId="2613">
      <pivotArea dataOnly="0" labelOnly="1" outline="0" fieldPosition="0">
        <references count="6">
          <reference field="1" count="1" selected="0">
            <x v="2"/>
          </reference>
          <reference field="2" count="1" selected="0">
            <x v="2"/>
          </reference>
          <reference field="3" count="1" selected="0">
            <x v="3"/>
          </reference>
          <reference field="5" count="1" selected="0">
            <x v="3"/>
          </reference>
          <reference field="6" count="1" selected="0">
            <x v="1"/>
          </reference>
          <reference field="13" count="6">
            <x v="15"/>
            <x v="17"/>
            <x v="20"/>
            <x v="22"/>
            <x v="23"/>
            <x v="33"/>
          </reference>
        </references>
      </pivotArea>
    </format>
    <format dxfId="2612">
      <pivotArea dataOnly="0" labelOnly="1" outline="0" fieldPosition="0">
        <references count="6">
          <reference field="1" count="1" selected="0">
            <x v="2"/>
          </reference>
          <reference field="2" count="1" selected="0">
            <x v="1"/>
          </reference>
          <reference field="3" count="1" selected="0">
            <x v="3"/>
          </reference>
          <reference field="5" count="1" selected="0">
            <x v="3"/>
          </reference>
          <reference field="6" count="1" selected="0">
            <x v="1"/>
          </reference>
          <reference field="13" count="12">
            <x v="0"/>
            <x v="5"/>
            <x v="10"/>
            <x v="13"/>
            <x v="17"/>
            <x v="18"/>
            <x v="21"/>
            <x v="22"/>
            <x v="28"/>
            <x v="31"/>
            <x v="36"/>
            <x v="40"/>
          </reference>
        </references>
      </pivotArea>
    </format>
    <format dxfId="2611">
      <pivotArea dataOnly="0" labelOnly="1" outline="0" fieldPosition="0">
        <references count="6">
          <reference field="1" count="1" selected="0">
            <x v="2"/>
          </reference>
          <reference field="2" count="1" selected="0">
            <x v="3"/>
          </reference>
          <reference field="3" count="1" selected="0">
            <x v="8"/>
          </reference>
          <reference field="5" count="1" selected="0">
            <x v="1"/>
          </reference>
          <reference field="6" count="1" selected="0">
            <x v="3"/>
          </reference>
          <reference field="13" count="7">
            <x v="6"/>
            <x v="17"/>
            <x v="19"/>
            <x v="20"/>
            <x v="27"/>
            <x v="29"/>
            <x v="38"/>
          </reference>
        </references>
      </pivotArea>
    </format>
    <format dxfId="2610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4"/>
          </reference>
          <reference field="5" count="1" selected="0">
            <x v="0"/>
          </reference>
          <reference field="6" count="1" selected="0">
            <x v="0"/>
          </reference>
          <reference field="13" count="7">
            <x v="0"/>
            <x v="4"/>
            <x v="9"/>
            <x v="14"/>
            <x v="18"/>
            <x v="24"/>
            <x v="41"/>
          </reference>
        </references>
      </pivotArea>
    </format>
    <format dxfId="2609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2"/>
          </reference>
          <reference field="3" count="1" selected="0">
            <x v="5"/>
          </reference>
          <reference field="5" count="1" selected="0">
            <x v="1"/>
          </reference>
          <reference field="6" count="1" selected="0">
            <x v="2"/>
          </reference>
          <reference field="13" count="5">
            <x v="0"/>
            <x v="2"/>
            <x v="14"/>
            <x v="18"/>
            <x v="24"/>
          </reference>
        </references>
      </pivotArea>
    </format>
    <format dxfId="2608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2"/>
          </reference>
          <reference field="3" count="1" selected="0">
            <x v="6"/>
          </reference>
          <reference field="5" count="1" selected="0">
            <x v="1"/>
          </reference>
          <reference field="6" count="1" selected="0">
            <x v="1"/>
          </reference>
          <reference field="13" count="7">
            <x v="0"/>
            <x v="2"/>
            <x v="8"/>
            <x v="11"/>
            <x v="18"/>
            <x v="32"/>
            <x v="37"/>
          </reference>
        </references>
      </pivotArea>
    </format>
    <format dxfId="2607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2"/>
          </reference>
          <reference field="3" count="1" selected="0">
            <x v="7"/>
          </reference>
          <reference field="5" count="1" selected="0">
            <x v="2"/>
          </reference>
          <reference field="6" count="1" selected="0">
            <x v="3"/>
          </reference>
          <reference field="13" count="3">
            <x v="0"/>
            <x v="8"/>
            <x v="18"/>
          </reference>
        </references>
      </pivotArea>
    </format>
    <format dxfId="260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605">
      <pivotArea type="all" dataOnly="0" outline="0" fieldPosition="0"/>
    </format>
    <format dxfId="2604">
      <pivotArea outline="0" collapsedLevelsAreSubtotals="1" fieldPosition="0"/>
    </format>
    <format dxfId="2603">
      <pivotArea field="1" type="button" dataOnly="0" labelOnly="1" outline="0" axis="axisRow" fieldPosition="0"/>
    </format>
    <format dxfId="2602">
      <pivotArea field="2" type="button" dataOnly="0" labelOnly="1" outline="0" axis="axisRow" fieldPosition="1"/>
    </format>
    <format dxfId="2601">
      <pivotArea field="3" type="button" dataOnly="0" labelOnly="1" outline="0" axis="axisRow" fieldPosition="2"/>
    </format>
    <format dxfId="2600">
      <pivotArea field="5" type="button" dataOnly="0" labelOnly="1" outline="0" axis="axisRow" fieldPosition="3"/>
    </format>
    <format dxfId="2599">
      <pivotArea field="6" type="button" dataOnly="0" labelOnly="1" outline="0" axis="axisRow" fieldPosition="4"/>
    </format>
    <format dxfId="2598">
      <pivotArea field="13" type="button" dataOnly="0" labelOnly="1" outline="0" axis="axisRow" fieldPosition="6"/>
    </format>
    <format dxfId="2597">
      <pivotArea field="11" type="button" dataOnly="0" labelOnly="1" outline="0"/>
    </format>
    <format dxfId="2596">
      <pivotArea field="14" type="button" dataOnly="0" labelOnly="1" outline="0"/>
    </format>
    <format dxfId="2595">
      <pivotArea field="7" type="button" dataOnly="0" labelOnly="1" outline="0"/>
    </format>
    <format dxfId="2594">
      <pivotArea dataOnly="0" labelOnly="1" outline="0" fieldPosition="0">
        <references count="1">
          <reference field="1" count="0"/>
        </references>
      </pivotArea>
    </format>
    <format dxfId="2593">
      <pivotArea dataOnly="0" labelOnly="1" outline="0" fieldPosition="0">
        <references count="2">
          <reference field="1" count="1" selected="0">
            <x v="1"/>
          </reference>
          <reference field="2" count="2">
            <x v="0"/>
            <x v="2"/>
          </reference>
        </references>
      </pivotArea>
    </format>
    <format dxfId="2592">
      <pivotArea dataOnly="0" labelOnly="1" outline="0" fieldPosition="0">
        <references count="2">
          <reference field="1" count="1" selected="0">
            <x v="2"/>
          </reference>
          <reference field="2" count="0"/>
        </references>
      </pivotArea>
    </format>
    <format dxfId="2591">
      <pivotArea dataOnly="0" labelOnly="1" outline="0" fieldPosition="0">
        <references count="2">
          <reference field="1" count="1" selected="0">
            <x v="0"/>
          </reference>
          <reference field="2" count="2">
            <x v="0"/>
            <x v="2"/>
          </reference>
        </references>
      </pivotArea>
    </format>
    <format dxfId="2590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0"/>
          </reference>
          <reference field="3" count="1">
            <x v="0"/>
          </reference>
        </references>
      </pivotArea>
    </format>
    <format dxfId="2589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2"/>
          </reference>
          <reference field="3" count="2">
            <x v="1"/>
            <x v="2"/>
          </reference>
        </references>
      </pivotArea>
    </format>
    <format dxfId="2588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0"/>
          </reference>
          <reference field="3" count="1">
            <x v="3"/>
          </reference>
        </references>
      </pivotArea>
    </format>
    <format dxfId="2587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3"/>
          </reference>
          <reference field="3" count="1">
            <x v="8"/>
          </reference>
        </references>
      </pivotArea>
    </format>
    <format dxfId="2586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4"/>
          </reference>
        </references>
      </pivotArea>
    </format>
    <format dxfId="2585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2"/>
          </reference>
          <reference field="3" count="3">
            <x v="5"/>
            <x v="6"/>
            <x v="7"/>
          </reference>
        </references>
      </pivotArea>
    </format>
    <format dxfId="2584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5" count="1">
            <x v="6"/>
          </reference>
        </references>
      </pivotArea>
    </format>
    <format dxfId="2583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2"/>
          </reference>
          <reference field="3" count="1" selected="0">
            <x v="1"/>
          </reference>
          <reference field="5" count="1">
            <x v="4"/>
          </reference>
        </references>
      </pivotArea>
    </format>
    <format dxfId="2582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2"/>
          </reference>
          <reference field="3" count="1" selected="0">
            <x v="2"/>
          </reference>
          <reference field="5" count="1">
            <x v="5"/>
          </reference>
        </references>
      </pivotArea>
    </format>
    <format dxfId="2581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0"/>
          </reference>
          <reference field="3" count="1" selected="0">
            <x v="3"/>
          </reference>
          <reference field="5" count="1">
            <x v="3"/>
          </reference>
        </references>
      </pivotArea>
    </format>
    <format dxfId="2580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3"/>
          </reference>
          <reference field="3" count="1" selected="0">
            <x v="8"/>
          </reference>
          <reference field="5" count="1">
            <x v="1"/>
          </reference>
        </references>
      </pivotArea>
    </format>
    <format dxfId="2579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4"/>
          </reference>
          <reference field="5" count="1">
            <x v="0"/>
          </reference>
        </references>
      </pivotArea>
    </format>
    <format dxfId="2578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5"/>
          </reference>
          <reference field="5" count="1">
            <x v="1"/>
          </reference>
        </references>
      </pivotArea>
    </format>
    <format dxfId="2577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7"/>
          </reference>
          <reference field="5" count="1">
            <x v="2"/>
          </reference>
        </references>
      </pivotArea>
    </format>
    <format dxfId="2576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5" count="1" selected="0">
            <x v="6"/>
          </reference>
          <reference field="6" count="1">
            <x v="6"/>
          </reference>
        </references>
      </pivotArea>
    </format>
    <format dxfId="2575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2"/>
          </reference>
          <reference field="3" count="1" selected="0">
            <x v="1"/>
          </reference>
          <reference field="5" count="1" selected="0">
            <x v="4"/>
          </reference>
          <reference field="6" count="1">
            <x v="4"/>
          </reference>
        </references>
      </pivotArea>
    </format>
    <format dxfId="2574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2"/>
          </reference>
          <reference field="3" count="1" selected="0">
            <x v="2"/>
          </reference>
          <reference field="5" count="1" selected="0">
            <x v="5"/>
          </reference>
          <reference field="6" count="1">
            <x v="5"/>
          </reference>
        </references>
      </pivotArea>
    </format>
    <format dxfId="2573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0"/>
          </reference>
          <reference field="3" count="1" selected="0">
            <x v="3"/>
          </reference>
          <reference field="5" count="1" selected="0">
            <x v="3"/>
          </reference>
          <reference field="6" count="1">
            <x v="1"/>
          </reference>
        </references>
      </pivotArea>
    </format>
    <format dxfId="2572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3"/>
          </reference>
          <reference field="3" count="1" selected="0">
            <x v="8"/>
          </reference>
          <reference field="5" count="1" selected="0">
            <x v="1"/>
          </reference>
          <reference field="6" count="1">
            <x v="3"/>
          </reference>
        </references>
      </pivotArea>
    </format>
    <format dxfId="2571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4"/>
          </reference>
          <reference field="5" count="1" selected="0">
            <x v="0"/>
          </reference>
          <reference field="6" count="1">
            <x v="0"/>
          </reference>
        </references>
      </pivotArea>
    </format>
    <format dxfId="2570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5"/>
          </reference>
          <reference field="5" count="1" selected="0">
            <x v="1"/>
          </reference>
          <reference field="6" count="1">
            <x v="2"/>
          </reference>
        </references>
      </pivotArea>
    </format>
    <format dxfId="2569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6"/>
          </reference>
          <reference field="5" count="1" selected="0">
            <x v="1"/>
          </reference>
          <reference field="6" count="1">
            <x v="1"/>
          </reference>
        </references>
      </pivotArea>
    </format>
    <format dxfId="2568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7"/>
          </reference>
          <reference field="5" count="1" selected="0">
            <x v="2"/>
          </reference>
          <reference field="6" count="1">
            <x v="3"/>
          </reference>
        </references>
      </pivotArea>
    </format>
    <format dxfId="2567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5" count="1" selected="0">
            <x v="6"/>
          </reference>
          <reference field="6" count="1" selected="0">
            <x v="6"/>
          </reference>
          <reference field="13" count="5">
            <x v="0"/>
            <x v="18"/>
            <x v="24"/>
            <x v="26"/>
            <x v="39"/>
          </reference>
        </references>
      </pivotArea>
    </format>
    <format dxfId="2566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2"/>
          </reference>
          <reference field="3" count="1" selected="0">
            <x v="1"/>
          </reference>
          <reference field="5" count="1" selected="0">
            <x v="4"/>
          </reference>
          <reference field="6" count="1" selected="0">
            <x v="4"/>
          </reference>
          <reference field="13" count="8">
            <x v="0"/>
            <x v="1"/>
            <x v="3"/>
            <x v="7"/>
            <x v="12"/>
            <x v="18"/>
            <x v="26"/>
            <x v="39"/>
          </reference>
        </references>
      </pivotArea>
    </format>
    <format dxfId="2565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2"/>
          </reference>
          <reference field="3" count="1" selected="0">
            <x v="2"/>
          </reference>
          <reference field="5" count="1" selected="0">
            <x v="5"/>
          </reference>
          <reference field="6" count="1" selected="0">
            <x v="5"/>
          </reference>
          <reference field="13" count="2">
            <x v="0"/>
            <x v="18"/>
          </reference>
        </references>
      </pivotArea>
    </format>
    <format dxfId="2564">
      <pivotArea dataOnly="0" labelOnly="1" outline="0" fieldPosition="0">
        <references count="6">
          <reference field="1" count="1" selected="0">
            <x v="2"/>
          </reference>
          <reference field="2" count="1" selected="0">
            <x v="0"/>
          </reference>
          <reference field="3" count="1" selected="0">
            <x v="3"/>
          </reference>
          <reference field="5" count="1" selected="0">
            <x v="3"/>
          </reference>
          <reference field="6" count="1" selected="0">
            <x v="1"/>
          </reference>
          <reference field="13" count="12">
            <x v="0"/>
            <x v="8"/>
            <x v="10"/>
            <x v="16"/>
            <x v="18"/>
            <x v="25"/>
            <x v="30"/>
            <x v="31"/>
            <x v="32"/>
            <x v="34"/>
            <x v="35"/>
            <x v="39"/>
          </reference>
        </references>
      </pivotArea>
    </format>
    <format dxfId="2563">
      <pivotArea dataOnly="0" labelOnly="1" outline="0" fieldPosition="0">
        <references count="6">
          <reference field="1" count="1" selected="0">
            <x v="2"/>
          </reference>
          <reference field="2" count="1" selected="0">
            <x v="2"/>
          </reference>
          <reference field="3" count="1" selected="0">
            <x v="3"/>
          </reference>
          <reference field="5" count="1" selected="0">
            <x v="3"/>
          </reference>
          <reference field="6" count="1" selected="0">
            <x v="1"/>
          </reference>
          <reference field="13" count="6">
            <x v="15"/>
            <x v="17"/>
            <x v="20"/>
            <x v="22"/>
            <x v="23"/>
            <x v="33"/>
          </reference>
        </references>
      </pivotArea>
    </format>
    <format dxfId="2562">
      <pivotArea dataOnly="0" labelOnly="1" outline="0" fieldPosition="0">
        <references count="6">
          <reference field="1" count="1" selected="0">
            <x v="2"/>
          </reference>
          <reference field="2" count="1" selected="0">
            <x v="1"/>
          </reference>
          <reference field="3" count="1" selected="0">
            <x v="3"/>
          </reference>
          <reference field="5" count="1" selected="0">
            <x v="3"/>
          </reference>
          <reference field="6" count="1" selected="0">
            <x v="1"/>
          </reference>
          <reference field="13" count="12">
            <x v="0"/>
            <x v="5"/>
            <x v="10"/>
            <x v="13"/>
            <x v="17"/>
            <x v="18"/>
            <x v="21"/>
            <x v="22"/>
            <x v="28"/>
            <x v="31"/>
            <x v="36"/>
            <x v="40"/>
          </reference>
        </references>
      </pivotArea>
    </format>
    <format dxfId="2561">
      <pivotArea dataOnly="0" labelOnly="1" outline="0" fieldPosition="0">
        <references count="6">
          <reference field="1" count="1" selected="0">
            <x v="2"/>
          </reference>
          <reference field="2" count="1" selected="0">
            <x v="3"/>
          </reference>
          <reference field="3" count="1" selected="0">
            <x v="8"/>
          </reference>
          <reference field="5" count="1" selected="0">
            <x v="1"/>
          </reference>
          <reference field="6" count="1" selected="0">
            <x v="3"/>
          </reference>
          <reference field="13" count="7">
            <x v="6"/>
            <x v="17"/>
            <x v="19"/>
            <x v="20"/>
            <x v="27"/>
            <x v="29"/>
            <x v="38"/>
          </reference>
        </references>
      </pivotArea>
    </format>
    <format dxfId="2560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4"/>
          </reference>
          <reference field="5" count="1" selected="0">
            <x v="0"/>
          </reference>
          <reference field="6" count="1" selected="0">
            <x v="0"/>
          </reference>
          <reference field="13" count="7">
            <x v="0"/>
            <x v="4"/>
            <x v="9"/>
            <x v="14"/>
            <x v="18"/>
            <x v="24"/>
            <x v="41"/>
          </reference>
        </references>
      </pivotArea>
    </format>
    <format dxfId="2559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2"/>
          </reference>
          <reference field="3" count="1" selected="0">
            <x v="5"/>
          </reference>
          <reference field="5" count="1" selected="0">
            <x v="1"/>
          </reference>
          <reference field="6" count="1" selected="0">
            <x v="2"/>
          </reference>
          <reference field="13" count="5">
            <x v="0"/>
            <x v="2"/>
            <x v="14"/>
            <x v="18"/>
            <x v="24"/>
          </reference>
        </references>
      </pivotArea>
    </format>
    <format dxfId="2558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2"/>
          </reference>
          <reference field="3" count="1" selected="0">
            <x v="6"/>
          </reference>
          <reference field="5" count="1" selected="0">
            <x v="1"/>
          </reference>
          <reference field="6" count="1" selected="0">
            <x v="1"/>
          </reference>
          <reference field="13" count="7">
            <x v="0"/>
            <x v="2"/>
            <x v="8"/>
            <x v="11"/>
            <x v="18"/>
            <x v="32"/>
            <x v="37"/>
          </reference>
        </references>
      </pivotArea>
    </format>
    <format dxfId="2557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2"/>
          </reference>
          <reference field="3" count="1" selected="0">
            <x v="7"/>
          </reference>
          <reference field="5" count="1" selected="0">
            <x v="2"/>
          </reference>
          <reference field="6" count="1" selected="0">
            <x v="3"/>
          </reference>
          <reference field="13" count="3">
            <x v="0"/>
            <x v="8"/>
            <x v="18"/>
          </reference>
        </references>
      </pivotArea>
    </format>
    <format dxfId="255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555">
      <pivotArea outline="0" collapsedLevelsAreSubtotals="1" fieldPosition="0"/>
    </format>
    <format dxfId="255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553">
      <pivotArea field="1" type="button" dataOnly="0" labelOnly="1" outline="0" axis="axisRow" fieldPosition="0"/>
    </format>
    <format dxfId="2552">
      <pivotArea field="2" type="button" dataOnly="0" labelOnly="1" outline="0" axis="axisRow" fieldPosition="1"/>
    </format>
    <format dxfId="2551">
      <pivotArea field="3" type="button" dataOnly="0" labelOnly="1" outline="0" axis="axisRow" fieldPosition="2"/>
    </format>
    <format dxfId="2550">
      <pivotArea field="5" type="button" dataOnly="0" labelOnly="1" outline="0" axis="axisRow" fieldPosition="3"/>
    </format>
    <format dxfId="2549">
      <pivotArea field="6" type="button" dataOnly="0" labelOnly="1" outline="0" axis="axisRow" fieldPosition="4"/>
    </format>
    <format dxfId="2548">
      <pivotArea field="31" type="button" dataOnly="0" labelOnly="1" outline="0" axis="axisRow" fieldPosition="5"/>
    </format>
    <format dxfId="2547">
      <pivotArea field="13" type="button" dataOnly="0" labelOnly="1" outline="0" axis="axisRow" fieldPosition="6"/>
    </format>
    <format dxfId="254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545">
      <pivotArea type="all" dataOnly="0" outline="0" fieldPosition="0"/>
    </format>
    <format dxfId="2544">
      <pivotArea outline="0" collapsedLevelsAreSubtotals="1" fieldPosition="0"/>
    </format>
    <format dxfId="2543">
      <pivotArea field="1" type="button" dataOnly="0" labelOnly="1" outline="0" axis="axisRow" fieldPosition="0"/>
    </format>
    <format dxfId="2542">
      <pivotArea field="2" type="button" dataOnly="0" labelOnly="1" outline="0" axis="axisRow" fieldPosition="1"/>
    </format>
    <format dxfId="2541">
      <pivotArea field="3" type="button" dataOnly="0" labelOnly="1" outline="0" axis="axisRow" fieldPosition="2"/>
    </format>
    <format dxfId="2540">
      <pivotArea field="5" type="button" dataOnly="0" labelOnly="1" outline="0" axis="axisRow" fieldPosition="3"/>
    </format>
    <format dxfId="2539">
      <pivotArea field="6" type="button" dataOnly="0" labelOnly="1" outline="0" axis="axisRow" fieldPosition="4"/>
    </format>
    <format dxfId="2538">
      <pivotArea field="31" type="button" dataOnly="0" labelOnly="1" outline="0" axis="axisRow" fieldPosition="5"/>
    </format>
    <format dxfId="2537">
      <pivotArea field="13" type="button" dataOnly="0" labelOnly="1" outline="0" axis="axisRow" fieldPosition="6"/>
    </format>
    <format dxfId="2536">
      <pivotArea dataOnly="0" labelOnly="1" outline="0" fieldPosition="0">
        <references count="1">
          <reference field="1" count="0"/>
        </references>
      </pivotArea>
    </format>
    <format dxfId="2535">
      <pivotArea dataOnly="0" labelOnly="1" outline="0" fieldPosition="0">
        <references count="2">
          <reference field="1" count="1" selected="0">
            <x v="1"/>
          </reference>
          <reference field="2" count="2">
            <x v="0"/>
            <x v="2"/>
          </reference>
        </references>
      </pivotArea>
    </format>
    <format dxfId="2534">
      <pivotArea dataOnly="0" labelOnly="1" outline="0" fieldPosition="0">
        <references count="2">
          <reference field="1" count="1" selected="0">
            <x v="2"/>
          </reference>
          <reference field="2" count="0"/>
        </references>
      </pivotArea>
    </format>
    <format dxfId="2533">
      <pivotArea dataOnly="0" labelOnly="1" outline="0" fieldPosition="0">
        <references count="2">
          <reference field="1" count="1" selected="0">
            <x v="0"/>
          </reference>
          <reference field="2" count="2">
            <x v="0"/>
            <x v="2"/>
          </reference>
        </references>
      </pivotArea>
    </format>
    <format dxfId="2532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0"/>
          </reference>
          <reference field="3" count="1">
            <x v="0"/>
          </reference>
        </references>
      </pivotArea>
    </format>
    <format dxfId="2531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2"/>
          </reference>
          <reference field="3" count="2">
            <x v="1"/>
            <x v="2"/>
          </reference>
        </references>
      </pivotArea>
    </format>
    <format dxfId="2530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0"/>
          </reference>
          <reference field="3" count="1">
            <x v="3"/>
          </reference>
        </references>
      </pivotArea>
    </format>
    <format dxfId="2529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3"/>
          </reference>
          <reference field="3" count="1">
            <x v="8"/>
          </reference>
        </references>
      </pivotArea>
    </format>
    <format dxfId="2528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4"/>
          </reference>
        </references>
      </pivotArea>
    </format>
    <format dxfId="2527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2"/>
          </reference>
          <reference field="3" count="3">
            <x v="5"/>
            <x v="6"/>
            <x v="7"/>
          </reference>
        </references>
      </pivotArea>
    </format>
    <format dxfId="2526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5" count="1">
            <x v="6"/>
          </reference>
        </references>
      </pivotArea>
    </format>
    <format dxfId="2525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2"/>
          </reference>
          <reference field="3" count="1" selected="0">
            <x v="1"/>
          </reference>
          <reference field="5" count="1">
            <x v="4"/>
          </reference>
        </references>
      </pivotArea>
    </format>
    <format dxfId="2524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2"/>
          </reference>
          <reference field="3" count="1" selected="0">
            <x v="2"/>
          </reference>
          <reference field="5" count="1">
            <x v="5"/>
          </reference>
        </references>
      </pivotArea>
    </format>
    <format dxfId="2523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0"/>
          </reference>
          <reference field="3" count="1" selected="0">
            <x v="3"/>
          </reference>
          <reference field="5" count="1">
            <x v="3"/>
          </reference>
        </references>
      </pivotArea>
    </format>
    <format dxfId="2522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3"/>
          </reference>
          <reference field="3" count="1" selected="0">
            <x v="8"/>
          </reference>
          <reference field="5" count="1">
            <x v="1"/>
          </reference>
        </references>
      </pivotArea>
    </format>
    <format dxfId="2521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4"/>
          </reference>
          <reference field="5" count="1">
            <x v="0"/>
          </reference>
        </references>
      </pivotArea>
    </format>
    <format dxfId="2520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5"/>
          </reference>
          <reference field="5" count="1">
            <x v="1"/>
          </reference>
        </references>
      </pivotArea>
    </format>
    <format dxfId="2519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7"/>
          </reference>
          <reference field="5" count="1">
            <x v="2"/>
          </reference>
        </references>
      </pivotArea>
    </format>
    <format dxfId="2518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5" count="1" selected="0">
            <x v="6"/>
          </reference>
          <reference field="6" count="1">
            <x v="6"/>
          </reference>
        </references>
      </pivotArea>
    </format>
    <format dxfId="2517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2"/>
          </reference>
          <reference field="3" count="1" selected="0">
            <x v="1"/>
          </reference>
          <reference field="5" count="1" selected="0">
            <x v="4"/>
          </reference>
          <reference field="6" count="1">
            <x v="4"/>
          </reference>
        </references>
      </pivotArea>
    </format>
    <format dxfId="2516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2"/>
          </reference>
          <reference field="3" count="1" selected="0">
            <x v="2"/>
          </reference>
          <reference field="5" count="1" selected="0">
            <x v="5"/>
          </reference>
          <reference field="6" count="1">
            <x v="5"/>
          </reference>
        </references>
      </pivotArea>
    </format>
    <format dxfId="2515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0"/>
          </reference>
          <reference field="3" count="1" selected="0">
            <x v="3"/>
          </reference>
          <reference field="5" count="1" selected="0">
            <x v="3"/>
          </reference>
          <reference field="6" count="1">
            <x v="1"/>
          </reference>
        </references>
      </pivotArea>
    </format>
    <format dxfId="2514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3"/>
          </reference>
          <reference field="3" count="1" selected="0">
            <x v="8"/>
          </reference>
          <reference field="5" count="1" selected="0">
            <x v="1"/>
          </reference>
          <reference field="6" count="1">
            <x v="3"/>
          </reference>
        </references>
      </pivotArea>
    </format>
    <format dxfId="2513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4"/>
          </reference>
          <reference field="5" count="1" selected="0">
            <x v="0"/>
          </reference>
          <reference field="6" count="1">
            <x v="0"/>
          </reference>
        </references>
      </pivotArea>
    </format>
    <format dxfId="2512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5"/>
          </reference>
          <reference field="5" count="1" selected="0">
            <x v="1"/>
          </reference>
          <reference field="6" count="1">
            <x v="2"/>
          </reference>
        </references>
      </pivotArea>
    </format>
    <format dxfId="2511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6"/>
          </reference>
          <reference field="5" count="1" selected="0">
            <x v="1"/>
          </reference>
          <reference field="6" count="1">
            <x v="1"/>
          </reference>
        </references>
      </pivotArea>
    </format>
    <format dxfId="2510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7"/>
          </reference>
          <reference field="5" count="1" selected="0">
            <x v="2"/>
          </reference>
          <reference field="6" count="1">
            <x v="3"/>
          </reference>
        </references>
      </pivotArea>
    </format>
    <format dxfId="2509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5" count="1" selected="0">
            <x v="6"/>
          </reference>
          <reference field="6" count="1" selected="0">
            <x v="6"/>
          </reference>
          <reference field="31" count="0"/>
        </references>
      </pivotArea>
    </format>
    <format dxfId="2508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2"/>
          </reference>
          <reference field="3" count="1" selected="0">
            <x v="1"/>
          </reference>
          <reference field="5" count="1" selected="0">
            <x v="4"/>
          </reference>
          <reference field="6" count="1" selected="0">
            <x v="4"/>
          </reference>
          <reference field="31" count="0"/>
        </references>
      </pivotArea>
    </format>
    <format dxfId="2507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2"/>
          </reference>
          <reference field="3" count="1" selected="0">
            <x v="2"/>
          </reference>
          <reference field="5" count="1" selected="0">
            <x v="5"/>
          </reference>
          <reference field="6" count="1" selected="0">
            <x v="5"/>
          </reference>
          <reference field="31" count="0"/>
        </references>
      </pivotArea>
    </format>
    <format dxfId="2506">
      <pivotArea dataOnly="0" labelOnly="1" outline="0" fieldPosition="0">
        <references count="6">
          <reference field="1" count="1" selected="0">
            <x v="2"/>
          </reference>
          <reference field="2" count="1" selected="0">
            <x v="0"/>
          </reference>
          <reference field="3" count="1" selected="0">
            <x v="3"/>
          </reference>
          <reference field="5" count="1" selected="0">
            <x v="3"/>
          </reference>
          <reference field="6" count="1" selected="0">
            <x v="1"/>
          </reference>
          <reference field="31" count="0"/>
        </references>
      </pivotArea>
    </format>
    <format dxfId="2505">
      <pivotArea dataOnly="0" labelOnly="1" outline="0" fieldPosition="0">
        <references count="6">
          <reference field="1" count="1" selected="0">
            <x v="2"/>
          </reference>
          <reference field="2" count="1" selected="0">
            <x v="2"/>
          </reference>
          <reference field="3" count="1" selected="0">
            <x v="3"/>
          </reference>
          <reference field="5" count="1" selected="0">
            <x v="3"/>
          </reference>
          <reference field="6" count="1" selected="0">
            <x v="1"/>
          </reference>
          <reference field="31" count="0"/>
        </references>
      </pivotArea>
    </format>
    <format dxfId="2504">
      <pivotArea dataOnly="0" labelOnly="1" outline="0" fieldPosition="0">
        <references count="6">
          <reference field="1" count="1" selected="0">
            <x v="2"/>
          </reference>
          <reference field="2" count="1" selected="0">
            <x v="1"/>
          </reference>
          <reference field="3" count="1" selected="0">
            <x v="3"/>
          </reference>
          <reference field="5" count="1" selected="0">
            <x v="3"/>
          </reference>
          <reference field="6" count="1" selected="0">
            <x v="1"/>
          </reference>
          <reference field="31" count="0"/>
        </references>
      </pivotArea>
    </format>
    <format dxfId="2503">
      <pivotArea dataOnly="0" labelOnly="1" outline="0" fieldPosition="0">
        <references count="6">
          <reference field="1" count="1" selected="0">
            <x v="2"/>
          </reference>
          <reference field="2" count="1" selected="0">
            <x v="3"/>
          </reference>
          <reference field="3" count="1" selected="0">
            <x v="8"/>
          </reference>
          <reference field="5" count="1" selected="0">
            <x v="1"/>
          </reference>
          <reference field="6" count="1" selected="0">
            <x v="3"/>
          </reference>
          <reference field="31" count="0"/>
        </references>
      </pivotArea>
    </format>
    <format dxfId="2502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4"/>
          </reference>
          <reference field="5" count="1" selected="0">
            <x v="0"/>
          </reference>
          <reference field="6" count="1" selected="0">
            <x v="0"/>
          </reference>
          <reference field="31" count="0"/>
        </references>
      </pivotArea>
    </format>
    <format dxfId="2501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2"/>
          </reference>
          <reference field="3" count="1" selected="0">
            <x v="5"/>
          </reference>
          <reference field="5" count="1" selected="0">
            <x v="1"/>
          </reference>
          <reference field="6" count="1" selected="0">
            <x v="2"/>
          </reference>
          <reference field="31" count="0"/>
        </references>
      </pivotArea>
    </format>
    <format dxfId="2500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2"/>
          </reference>
          <reference field="3" count="1" selected="0">
            <x v="6"/>
          </reference>
          <reference field="5" count="1" selected="0">
            <x v="1"/>
          </reference>
          <reference field="6" count="1" selected="0">
            <x v="1"/>
          </reference>
          <reference field="31" count="0"/>
        </references>
      </pivotArea>
    </format>
    <format dxfId="2499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2"/>
          </reference>
          <reference field="3" count="1" selected="0">
            <x v="7"/>
          </reference>
          <reference field="5" count="1" selected="0">
            <x v="2"/>
          </reference>
          <reference field="6" count="1" selected="0">
            <x v="3"/>
          </reference>
          <reference field="31" count="0"/>
        </references>
      </pivotArea>
    </format>
    <format dxfId="2498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5" count="1" selected="0">
            <x v="6"/>
          </reference>
          <reference field="6" count="1" selected="0">
            <x v="6"/>
          </reference>
          <reference field="13" count="5">
            <x v="0"/>
            <x v="18"/>
            <x v="24"/>
            <x v="26"/>
            <x v="39"/>
          </reference>
          <reference field="31" count="1" selected="0">
            <x v="1"/>
          </reference>
        </references>
      </pivotArea>
    </format>
    <format dxfId="2497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2"/>
          </reference>
          <reference field="3" count="1" selected="0">
            <x v="1"/>
          </reference>
          <reference field="5" count="1" selected="0">
            <x v="4"/>
          </reference>
          <reference field="6" count="1" selected="0">
            <x v="4"/>
          </reference>
          <reference field="13" count="8">
            <x v="0"/>
            <x v="1"/>
            <x v="3"/>
            <x v="7"/>
            <x v="12"/>
            <x v="18"/>
            <x v="26"/>
            <x v="39"/>
          </reference>
          <reference field="31" count="1" selected="0">
            <x v="1"/>
          </reference>
        </references>
      </pivotArea>
    </format>
    <format dxfId="249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2"/>
          </reference>
          <reference field="3" count="1" selected="0">
            <x v="2"/>
          </reference>
          <reference field="5" count="1" selected="0">
            <x v="5"/>
          </reference>
          <reference field="6" count="1" selected="0">
            <x v="5"/>
          </reference>
          <reference field="13" count="2">
            <x v="0"/>
            <x v="18"/>
          </reference>
          <reference field="31" count="1" selected="0">
            <x v="1"/>
          </reference>
        </references>
      </pivotArea>
    </format>
    <format dxfId="2495">
      <pivotArea dataOnly="0" labelOnly="1" outline="0" fieldPosition="0">
        <references count="7">
          <reference field="1" count="1" selected="0">
            <x v="2"/>
          </reference>
          <reference field="2" count="1" selected="0">
            <x v="0"/>
          </reference>
          <reference field="3" count="1" selected="0">
            <x v="3"/>
          </reference>
          <reference field="5" count="1" selected="0">
            <x v="3"/>
          </reference>
          <reference field="6" count="1" selected="0">
            <x v="1"/>
          </reference>
          <reference field="13" count="12">
            <x v="0"/>
            <x v="8"/>
            <x v="10"/>
            <x v="16"/>
            <x v="18"/>
            <x v="25"/>
            <x v="30"/>
            <x v="31"/>
            <x v="32"/>
            <x v="34"/>
            <x v="35"/>
            <x v="39"/>
          </reference>
          <reference field="31" count="1" selected="0">
            <x v="1"/>
          </reference>
        </references>
      </pivotArea>
    </format>
    <format dxfId="2494">
      <pivotArea dataOnly="0" labelOnly="1" outline="0" fieldPosition="0">
        <references count="7">
          <reference field="1" count="1" selected="0">
            <x v="2"/>
          </reference>
          <reference field="2" count="1" selected="0">
            <x v="2"/>
          </reference>
          <reference field="3" count="1" selected="0">
            <x v="3"/>
          </reference>
          <reference field="5" count="1" selected="0">
            <x v="3"/>
          </reference>
          <reference field="6" count="1" selected="0">
            <x v="1"/>
          </reference>
          <reference field="13" count="6">
            <x v="15"/>
            <x v="17"/>
            <x v="20"/>
            <x v="22"/>
            <x v="23"/>
            <x v="33"/>
          </reference>
          <reference field="31" count="1" selected="0">
            <x v="1"/>
          </reference>
        </references>
      </pivotArea>
    </format>
    <format dxfId="2493">
      <pivotArea dataOnly="0" labelOnly="1" outline="0" fieldPosition="0">
        <references count="7">
          <reference field="1" count="1" selected="0">
            <x v="2"/>
          </reference>
          <reference field="2" count="1" selected="0">
            <x v="1"/>
          </reference>
          <reference field="3" count="1" selected="0">
            <x v="3"/>
          </reference>
          <reference field="5" count="1" selected="0">
            <x v="3"/>
          </reference>
          <reference field="6" count="1" selected="0">
            <x v="1"/>
          </reference>
          <reference field="13" count="12">
            <x v="0"/>
            <x v="5"/>
            <x v="10"/>
            <x v="13"/>
            <x v="17"/>
            <x v="18"/>
            <x v="21"/>
            <x v="22"/>
            <x v="28"/>
            <x v="31"/>
            <x v="36"/>
            <x v="40"/>
          </reference>
          <reference field="31" count="1" selected="0">
            <x v="1"/>
          </reference>
        </references>
      </pivotArea>
    </format>
    <format dxfId="2492">
      <pivotArea dataOnly="0" labelOnly="1" outline="0" fieldPosition="0">
        <references count="7">
          <reference field="1" count="1" selected="0">
            <x v="2"/>
          </reference>
          <reference field="2" count="1" selected="0">
            <x v="3"/>
          </reference>
          <reference field="3" count="1" selected="0">
            <x v="8"/>
          </reference>
          <reference field="5" count="1" selected="0">
            <x v="1"/>
          </reference>
          <reference field="6" count="1" selected="0">
            <x v="3"/>
          </reference>
          <reference field="13" count="7">
            <x v="6"/>
            <x v="17"/>
            <x v="19"/>
            <x v="20"/>
            <x v="27"/>
            <x v="29"/>
            <x v="38"/>
          </reference>
          <reference field="31" count="1" selected="0">
            <x v="1"/>
          </reference>
        </references>
      </pivotArea>
    </format>
    <format dxfId="249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4"/>
          </reference>
          <reference field="5" count="1" selected="0">
            <x v="0"/>
          </reference>
          <reference field="6" count="1" selected="0">
            <x v="0"/>
          </reference>
          <reference field="13" count="7">
            <x v="0"/>
            <x v="4"/>
            <x v="9"/>
            <x v="14"/>
            <x v="18"/>
            <x v="24"/>
            <x v="41"/>
          </reference>
          <reference field="31" count="1" selected="0">
            <x v="1"/>
          </reference>
        </references>
      </pivotArea>
    </format>
    <format dxfId="249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2"/>
          </reference>
          <reference field="3" count="1" selected="0">
            <x v="5"/>
          </reference>
          <reference field="5" count="1" selected="0">
            <x v="1"/>
          </reference>
          <reference field="6" count="1" selected="0">
            <x v="2"/>
          </reference>
          <reference field="13" count="5">
            <x v="0"/>
            <x v="2"/>
            <x v="14"/>
            <x v="18"/>
            <x v="24"/>
          </reference>
          <reference field="31" count="1" selected="0">
            <x v="1"/>
          </reference>
        </references>
      </pivotArea>
    </format>
    <format dxfId="248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2"/>
          </reference>
          <reference field="3" count="1" selected="0">
            <x v="6"/>
          </reference>
          <reference field="5" count="1" selected="0">
            <x v="1"/>
          </reference>
          <reference field="6" count="1" selected="0">
            <x v="1"/>
          </reference>
          <reference field="13" count="7">
            <x v="0"/>
            <x v="2"/>
            <x v="8"/>
            <x v="11"/>
            <x v="18"/>
            <x v="32"/>
            <x v="37"/>
          </reference>
          <reference field="31" count="1" selected="0">
            <x v="1"/>
          </reference>
        </references>
      </pivotArea>
    </format>
    <format dxfId="248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2"/>
          </reference>
          <reference field="3" count="1" selected="0">
            <x v="7"/>
          </reference>
          <reference field="5" count="1" selected="0">
            <x v="2"/>
          </reference>
          <reference field="6" count="1" selected="0">
            <x v="3"/>
          </reference>
          <reference field="13" count="3">
            <x v="0"/>
            <x v="8"/>
            <x v="18"/>
          </reference>
          <reference field="31" count="1" selected="0">
            <x v="1"/>
          </reference>
        </references>
      </pivotArea>
    </format>
    <format dxfId="248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486">
      <pivotArea outline="0" fieldPosition="0">
        <references count="2">
          <reference field="1" count="1" selected="0">
            <x v="0"/>
          </reference>
          <reference field="2" count="1" selected="0" defaultSubtotal="1">
            <x v="0"/>
          </reference>
        </references>
      </pivotArea>
    </format>
    <format dxfId="2485">
      <pivotArea outline="0" fieldPosition="0">
        <references count="2">
          <reference field="1" count="1" selected="0">
            <x v="2"/>
          </reference>
          <reference field="2" count="1" selected="0" defaultSubtotal="1">
            <x v="3"/>
          </reference>
        </references>
      </pivotArea>
    </format>
    <format dxfId="2484">
      <pivotArea outline="0" fieldPosition="0">
        <references count="1">
          <reference field="1" count="1" selected="0" defaultSubtotal="1">
            <x v="2"/>
          </reference>
        </references>
      </pivotArea>
    </format>
    <format dxfId="2483">
      <pivotArea dataOnly="0" labelOnly="1" outline="0" fieldPosition="0">
        <references count="1">
          <reference field="1" count="1">
            <x v="2"/>
          </reference>
        </references>
      </pivotArea>
    </format>
    <format dxfId="2482">
      <pivotArea dataOnly="0" labelOnly="1" outline="0" fieldPosition="0">
        <references count="1">
          <reference field="1" count="1" defaultSubtotal="1">
            <x v="2"/>
          </reference>
        </references>
      </pivotArea>
    </format>
    <format dxfId="2481">
      <pivotArea dataOnly="0" labelOnly="1" outline="0" fieldPosition="0">
        <references count="2">
          <reference field="1" count="1" selected="0">
            <x v="2"/>
          </reference>
          <reference field="2" count="1" defaultSubtotal="1">
            <x v="3"/>
          </reference>
        </references>
      </pivotArea>
    </format>
    <format dxfId="2480">
      <pivotArea outline="0" fieldPosition="0">
        <references count="2">
          <reference field="1" count="1" selected="0">
            <x v="2"/>
          </reference>
          <reference field="2" count="1" selected="0" defaultSubtotal="1"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9F427B1-1A2E-48BA-A2DA-DE92A946AE3C}" name="PivotTable3" cacheId="148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compact="0" compactData="0" multipleFieldFilters="0">
  <location ref="R2:Z81" firstHeaderRow="0" firstDataRow="1" firstDataCol="3"/>
  <pivotFields count="14">
    <pivotField axis="axisRow" compact="0" outline="0" showAll="0">
      <items count="7">
        <item x="0"/>
        <item x="2"/>
        <item h="1" x="3"/>
        <item x="4"/>
        <item h="1" x="5"/>
        <item h="1" x="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>
      <items count="10">
        <item x="0"/>
        <item h="1" x="1"/>
        <item x="5"/>
        <item x="2"/>
        <item h="1" x="3"/>
        <item h="1" x="6"/>
        <item x="7"/>
        <item h="1" x="8"/>
        <item x="4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3">
        <item x="1"/>
        <item x="15"/>
        <item x="8"/>
        <item x="16"/>
        <item x="2"/>
        <item x="26"/>
        <item x="38"/>
        <item x="17"/>
        <item x="9"/>
        <item x="3"/>
        <item x="19"/>
        <item x="10"/>
        <item x="18"/>
        <item x="27"/>
        <item x="4"/>
        <item x="34"/>
        <item x="20"/>
        <item x="28"/>
        <item x="5"/>
        <item x="39"/>
        <item x="35"/>
        <item x="29"/>
        <item x="30"/>
        <item x="36"/>
        <item x="6"/>
        <item x="21"/>
        <item x="13"/>
        <item x="40"/>
        <item x="31"/>
        <item x="41"/>
        <item x="22"/>
        <item x="23"/>
        <item x="11"/>
        <item x="37"/>
        <item x="24"/>
        <item x="25"/>
        <item x="32"/>
        <item x="12"/>
        <item x="42"/>
        <item x="14"/>
        <item x="33"/>
        <item x="7"/>
        <item n="Agricultural Producers"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3">
    <field x="0"/>
    <field x="1"/>
    <field x="6"/>
  </rowFields>
  <rowItems count="79">
    <i>
      <x/>
      <x/>
      <x/>
    </i>
    <i r="2">
      <x v="4"/>
    </i>
    <i r="2">
      <x v="9"/>
    </i>
    <i r="2">
      <x v="14"/>
    </i>
    <i r="2">
      <x v="18"/>
    </i>
    <i r="2">
      <x v="24"/>
    </i>
    <i r="2">
      <x v="41"/>
    </i>
    <i r="2">
      <x v="42"/>
    </i>
    <i t="default" r="1">
      <x/>
    </i>
    <i r="1">
      <x v="3"/>
      <x/>
    </i>
    <i r="2">
      <x v="2"/>
    </i>
    <i r="2">
      <x v="8"/>
    </i>
    <i r="2">
      <x v="11"/>
    </i>
    <i r="2">
      <x v="14"/>
    </i>
    <i r="2">
      <x v="18"/>
    </i>
    <i r="2">
      <x v="24"/>
    </i>
    <i r="2">
      <x v="32"/>
    </i>
    <i r="2">
      <x v="37"/>
    </i>
    <i r="2">
      <x v="42"/>
    </i>
    <i t="default" r="1">
      <x v="3"/>
    </i>
    <i t="default">
      <x/>
    </i>
    <i>
      <x v="1"/>
      <x v="8"/>
      <x/>
    </i>
    <i r="2">
      <x v="1"/>
    </i>
    <i r="2">
      <x v="3"/>
    </i>
    <i r="2">
      <x v="7"/>
    </i>
    <i r="2">
      <x v="12"/>
    </i>
    <i r="2">
      <x v="18"/>
    </i>
    <i r="2">
      <x v="24"/>
    </i>
    <i r="2">
      <x v="26"/>
    </i>
    <i r="2">
      <x v="39"/>
    </i>
    <i r="2">
      <x v="42"/>
    </i>
    <i t="default" r="1">
      <x v="8"/>
    </i>
    <i t="default">
      <x v="1"/>
    </i>
    <i>
      <x v="3"/>
      <x/>
      <x/>
    </i>
    <i r="2">
      <x v="8"/>
    </i>
    <i r="2">
      <x v="10"/>
    </i>
    <i r="2">
      <x v="16"/>
    </i>
    <i r="2">
      <x v="18"/>
    </i>
    <i r="2">
      <x v="25"/>
    </i>
    <i r="2">
      <x v="30"/>
    </i>
    <i r="2">
      <x v="31"/>
    </i>
    <i r="2">
      <x v="32"/>
    </i>
    <i r="2">
      <x v="34"/>
    </i>
    <i r="2">
      <x v="35"/>
    </i>
    <i r="2">
      <x v="39"/>
    </i>
    <i r="2">
      <x v="42"/>
    </i>
    <i t="default" r="1">
      <x/>
    </i>
    <i r="1">
      <x v="2"/>
      <x/>
    </i>
    <i r="2">
      <x v="5"/>
    </i>
    <i r="2">
      <x v="10"/>
    </i>
    <i r="2">
      <x v="13"/>
    </i>
    <i r="2">
      <x v="17"/>
    </i>
    <i r="2">
      <x v="18"/>
    </i>
    <i r="2">
      <x v="21"/>
    </i>
    <i r="2">
      <x v="22"/>
    </i>
    <i r="2">
      <x v="28"/>
    </i>
    <i r="2">
      <x v="31"/>
    </i>
    <i r="2">
      <x v="36"/>
    </i>
    <i r="2">
      <x v="40"/>
    </i>
    <i r="2">
      <x v="42"/>
    </i>
    <i t="default" r="1">
      <x v="2"/>
    </i>
    <i r="1">
      <x v="3"/>
      <x v="15"/>
    </i>
    <i r="2">
      <x v="17"/>
    </i>
    <i r="2">
      <x v="20"/>
    </i>
    <i r="2">
      <x v="22"/>
    </i>
    <i r="2">
      <x v="23"/>
    </i>
    <i r="2">
      <x v="33"/>
    </i>
    <i r="2">
      <x v="42"/>
    </i>
    <i t="default" r="1">
      <x v="3"/>
    </i>
    <i r="1">
      <x v="6"/>
      <x v="6"/>
    </i>
    <i r="2">
      <x v="17"/>
    </i>
    <i r="2">
      <x v="19"/>
    </i>
    <i r="2">
      <x v="20"/>
    </i>
    <i r="2">
      <x v="27"/>
    </i>
    <i r="2">
      <x v="29"/>
    </i>
    <i r="2">
      <x v="38"/>
    </i>
    <i r="2">
      <x v="42"/>
    </i>
    <i t="default" r="1">
      <x v="6"/>
    </i>
    <i t="default">
      <x v="3"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name="Sum of TN after C1 Diversion (lbs/yr)" fld="8" baseField="0" baseItem="0"/>
    <dataField name="Sum of TMDL % TN Reduction (lbs/yr)" fld="10" baseField="0" baseItem="0"/>
    <dataField name="Sum of TMDL % TN Allocation (lbs/yr)" fld="12" baseField="0" baseItem="0"/>
    <dataField name="Sum of TP after C1 Diversion (lbs/yr)" fld="9" baseField="0" baseItem="0"/>
    <dataField name="Sum of TMDL % TP Reduction (lbs/yr)" fld="11" baseField="0" baseItem="0"/>
    <dataField name="Sum of TMDL % TP Allocation (lbs/yr)" fld="13" baseField="0" baseItem="0"/>
  </dataFields>
  <formats count="120">
    <format dxfId="1">
      <pivotArea type="all" dataOnly="0" outline="0" fieldPosition="0"/>
    </format>
    <format dxfId="2">
      <pivotArea outline="0" collapsedLevelsAreSubtotals="1" fieldPosition="0"/>
    </format>
    <format dxfId="3">
      <pivotArea field="0" type="button" dataOnly="0" labelOnly="1" outline="0" axis="axisRow" fieldPosition="0"/>
    </format>
    <format dxfId="4">
      <pivotArea dataOnly="0" labelOnly="1" fieldPosition="0">
        <references count="1">
          <reference field="0" count="0"/>
        </references>
      </pivotArea>
    </format>
    <format dxfId="5">
      <pivotArea dataOnly="0" labelOnly="1" fieldPosition="0">
        <references count="2">
          <reference field="0" count="1" selected="0">
            <x v="1"/>
          </reference>
          <reference field="1" count="4">
            <x v="0"/>
            <x v="1"/>
            <x v="3"/>
            <x v="4"/>
          </reference>
        </references>
      </pivotArea>
    </format>
    <format dxfId="6">
      <pivotArea dataOnly="0" labelOnly="1" fieldPosition="0">
        <references count="2">
          <reference field="0" count="1" selected="0">
            <x v="2"/>
          </reference>
          <reference field="1" count="1">
            <x v="8"/>
          </reference>
        </references>
      </pivotArea>
    </format>
    <format dxfId="7">
      <pivotArea dataOnly="0" labelOnly="1" fieldPosition="0">
        <references count="2">
          <reference field="0" count="1" selected="0">
            <x v="3"/>
          </reference>
          <reference field="1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8">
      <pivotArea dataOnly="0" labelOnly="1" fieldPosition="0">
        <references count="2">
          <reference field="0" count="1" selected="0">
            <x v="4"/>
          </reference>
          <reference field="1" count="1">
            <x v="8"/>
          </reference>
        </references>
      </pivotArea>
    </format>
    <format dxfId="9">
      <pivotArea dataOnly="0" labelOnly="1" fieldPosition="0">
        <references count="2">
          <reference field="0" count="1" selected="0">
            <x v="0"/>
          </reference>
          <reference field="1" count="4">
            <x v="0"/>
            <x v="1"/>
            <x v="3"/>
            <x v="4"/>
          </reference>
        </references>
      </pivotArea>
    </format>
    <format dxfId="10">
      <pivotArea dataOnly="0" labelOnly="1" fieldPosition="0">
        <references count="2">
          <reference field="0" count="1" selected="0">
            <x v="5"/>
          </reference>
          <reference field="1" count="1">
            <x v="8"/>
          </reference>
        </references>
      </pivotArea>
    </format>
    <format dxfId="11">
      <pivotArea dataOnly="0" labelOnly="1" fieldPosition="0">
        <references count="3">
          <reference field="0" count="1" selected="0">
            <x v="1"/>
          </reference>
          <reference field="1" count="1" selected="0">
            <x v="0"/>
          </reference>
          <reference field="6" count="6">
            <x v="0"/>
            <x v="18"/>
            <x v="24"/>
            <x v="26"/>
            <x v="39"/>
            <x v="42"/>
          </reference>
        </references>
      </pivotArea>
    </format>
    <format dxfId="12">
      <pivotArea dataOnly="0" labelOnly="1" fieldPosition="0">
        <references count="3">
          <reference field="0" count="1" selected="0">
            <x v="1"/>
          </reference>
          <reference field="1" count="1" selected="0">
            <x v="1"/>
          </reference>
          <reference field="6" count="1">
            <x v="42"/>
          </reference>
        </references>
      </pivotArea>
    </format>
    <format dxfId="13">
      <pivotArea dataOnly="0" labelOnly="1" fieldPosition="0">
        <references count="3">
          <reference field="0" count="1" selected="0">
            <x v="1"/>
          </reference>
          <reference field="1" count="1" selected="0">
            <x v="3"/>
          </reference>
          <reference field="6" count="9">
            <x v="0"/>
            <x v="1"/>
            <x v="3"/>
            <x v="7"/>
            <x v="12"/>
            <x v="18"/>
            <x v="26"/>
            <x v="39"/>
            <x v="42"/>
          </reference>
        </references>
      </pivotArea>
    </format>
    <format dxfId="14">
      <pivotArea dataOnly="0" labelOnly="1" fieldPosition="0">
        <references count="3">
          <reference field="0" count="1" selected="0">
            <x v="1"/>
          </reference>
          <reference field="1" count="1" selected="0">
            <x v="4"/>
          </reference>
          <reference field="6" count="1">
            <x v="42"/>
          </reference>
        </references>
      </pivotArea>
    </format>
    <format dxfId="15">
      <pivotArea dataOnly="0" labelOnly="1" fieldPosition="0">
        <references count="3">
          <reference field="0" count="1" selected="0">
            <x v="2"/>
          </reference>
          <reference field="1" count="1" selected="0">
            <x v="8"/>
          </reference>
          <reference field="6" count="1">
            <x v="42"/>
          </reference>
        </references>
      </pivotArea>
    </format>
    <format dxfId="16">
      <pivotArea dataOnly="0" labelOnly="1" fieldPosition="0">
        <references count="3">
          <reference field="0" count="1" selected="0">
            <x v="3"/>
          </reference>
          <reference field="1" count="1" selected="0">
            <x v="0"/>
          </reference>
          <reference field="6" count="13">
            <x v="0"/>
            <x v="8"/>
            <x v="10"/>
            <x v="16"/>
            <x v="18"/>
            <x v="25"/>
            <x v="30"/>
            <x v="31"/>
            <x v="32"/>
            <x v="34"/>
            <x v="35"/>
            <x v="39"/>
            <x v="42"/>
          </reference>
        </references>
      </pivotArea>
    </format>
    <format dxfId="17">
      <pivotArea dataOnly="0" labelOnly="1" fieldPosition="0">
        <references count="3">
          <reference field="0" count="1" selected="0">
            <x v="3"/>
          </reference>
          <reference field="1" count="1" selected="0">
            <x v="1"/>
          </reference>
          <reference field="6" count="1">
            <x v="42"/>
          </reference>
        </references>
      </pivotArea>
    </format>
    <format dxfId="18">
      <pivotArea dataOnly="0" labelOnly="1" fieldPosition="0">
        <references count="3">
          <reference field="0" count="1" selected="0">
            <x v="3"/>
          </reference>
          <reference field="1" count="1" selected="0">
            <x v="3"/>
          </reference>
          <reference field="6" count="7">
            <x v="15"/>
            <x v="17"/>
            <x v="20"/>
            <x v="22"/>
            <x v="23"/>
            <x v="33"/>
            <x v="42"/>
          </reference>
        </references>
      </pivotArea>
    </format>
    <format dxfId="19">
      <pivotArea dataOnly="0" labelOnly="1" fieldPosition="0">
        <references count="3">
          <reference field="0" count="1" selected="0">
            <x v="3"/>
          </reference>
          <reference field="1" count="1" selected="0">
            <x v="4"/>
          </reference>
          <reference field="6" count="1">
            <x v="42"/>
          </reference>
        </references>
      </pivotArea>
    </format>
    <format dxfId="20">
      <pivotArea dataOnly="0" labelOnly="1" fieldPosition="0">
        <references count="3">
          <reference field="0" count="1" selected="0">
            <x v="3"/>
          </reference>
          <reference field="1" count="1" selected="0">
            <x v="2"/>
          </reference>
          <reference field="6" count="13">
            <x v="0"/>
            <x v="5"/>
            <x v="10"/>
            <x v="13"/>
            <x v="17"/>
            <x v="18"/>
            <x v="21"/>
            <x v="22"/>
            <x v="28"/>
            <x v="31"/>
            <x v="36"/>
            <x v="40"/>
            <x v="42"/>
          </reference>
        </references>
      </pivotArea>
    </format>
    <format dxfId="21">
      <pivotArea dataOnly="0" labelOnly="1" fieldPosition="0">
        <references count="3">
          <reference field="0" count="1" selected="0">
            <x v="3"/>
          </reference>
          <reference field="1" count="1" selected="0">
            <x v="5"/>
          </reference>
          <reference field="6" count="1">
            <x v="42"/>
          </reference>
        </references>
      </pivotArea>
    </format>
    <format dxfId="22">
      <pivotArea dataOnly="0" labelOnly="1" fieldPosition="0">
        <references count="3">
          <reference field="0" count="1" selected="0">
            <x v="3"/>
          </reference>
          <reference field="1" count="1" selected="0">
            <x v="6"/>
          </reference>
          <reference field="6" count="8">
            <x v="6"/>
            <x v="17"/>
            <x v="19"/>
            <x v="20"/>
            <x v="27"/>
            <x v="29"/>
            <x v="38"/>
            <x v="42"/>
          </reference>
        </references>
      </pivotArea>
    </format>
    <format dxfId="23">
      <pivotArea dataOnly="0" labelOnly="1" fieldPosition="0">
        <references count="3">
          <reference field="0" count="1" selected="0">
            <x v="3"/>
          </reference>
          <reference field="1" count="1" selected="0">
            <x v="7"/>
          </reference>
          <reference field="6" count="1">
            <x v="42"/>
          </reference>
        </references>
      </pivotArea>
    </format>
    <format dxfId="24">
      <pivotArea dataOnly="0" labelOnly="1" fieldPosition="0">
        <references count="3">
          <reference field="0" count="1" selected="0">
            <x v="4"/>
          </reference>
          <reference field="1" count="1" selected="0">
            <x v="8"/>
          </reference>
          <reference field="6" count="1">
            <x v="42"/>
          </reference>
        </references>
      </pivotArea>
    </format>
    <format dxfId="25">
      <pivotArea dataOnly="0" labelOnly="1" fieldPosition="0">
        <references count="3">
          <reference field="0" count="1" selected="0">
            <x v="0"/>
          </reference>
          <reference field="1" count="1" selected="0">
            <x v="0"/>
          </reference>
          <reference field="6" count="8">
            <x v="0"/>
            <x v="4"/>
            <x v="9"/>
            <x v="14"/>
            <x v="18"/>
            <x v="24"/>
            <x v="41"/>
            <x v="42"/>
          </reference>
        </references>
      </pivotArea>
    </format>
    <format dxfId="26">
      <pivotArea dataOnly="0" labelOnly="1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6" count="1">
            <x v="42"/>
          </reference>
        </references>
      </pivotArea>
    </format>
    <format dxfId="27">
      <pivotArea dataOnly="0" labelOnly="1" fieldPosition="0">
        <references count="3">
          <reference field="0" count="1" selected="0">
            <x v="0"/>
          </reference>
          <reference field="1" count="1" selected="0">
            <x v="3"/>
          </reference>
          <reference field="6" count="10">
            <x v="0"/>
            <x v="2"/>
            <x v="8"/>
            <x v="11"/>
            <x v="14"/>
            <x v="18"/>
            <x v="24"/>
            <x v="32"/>
            <x v="37"/>
            <x v="42"/>
          </reference>
        </references>
      </pivotArea>
    </format>
    <format dxfId="28">
      <pivotArea dataOnly="0" labelOnly="1" fieldPosition="0">
        <references count="3">
          <reference field="0" count="1" selected="0">
            <x v="0"/>
          </reference>
          <reference field="1" count="1" selected="0">
            <x v="4"/>
          </reference>
          <reference field="6" count="1">
            <x v="42"/>
          </reference>
        </references>
      </pivotArea>
    </format>
    <format dxfId="29">
      <pivotArea dataOnly="0" labelOnly="1" fieldPosition="0">
        <references count="3">
          <reference field="0" count="1" selected="0">
            <x v="5"/>
          </reference>
          <reference field="1" count="1" selected="0">
            <x v="8"/>
          </reference>
          <reference field="6" count="1">
            <x v="42"/>
          </reference>
        </references>
      </pivotArea>
    </format>
    <format dxfId="30">
      <pivotArea dataOnly="0" labelOnly="1" outline="0" fieldPosition="0">
        <references count="1">
          <reference field="4294967294" count="6">
            <x v="0"/>
            <x v="1"/>
            <x v="2"/>
            <x v="3"/>
            <x v="4"/>
            <x v="5"/>
          </reference>
        </references>
      </pivotArea>
    </format>
    <format dxfId="31">
      <pivotArea type="all" dataOnly="0" outline="0" fieldPosition="0"/>
    </format>
    <format dxfId="32">
      <pivotArea outline="0" collapsedLevelsAreSubtotals="1" fieldPosition="0"/>
    </format>
    <format dxfId="33">
      <pivotArea field="0" type="button" dataOnly="0" labelOnly="1" outline="0" axis="axisRow" fieldPosition="0"/>
    </format>
    <format dxfId="34">
      <pivotArea dataOnly="0" labelOnly="1" fieldPosition="0">
        <references count="1">
          <reference field="0" count="0"/>
        </references>
      </pivotArea>
    </format>
    <format dxfId="35">
      <pivotArea dataOnly="0" labelOnly="1" fieldPosition="0">
        <references count="2">
          <reference field="0" count="1" selected="0">
            <x v="1"/>
          </reference>
          <reference field="1" count="4">
            <x v="0"/>
            <x v="1"/>
            <x v="3"/>
            <x v="4"/>
          </reference>
        </references>
      </pivotArea>
    </format>
    <format dxfId="36">
      <pivotArea dataOnly="0" labelOnly="1" fieldPosition="0">
        <references count="2">
          <reference field="0" count="1" selected="0">
            <x v="2"/>
          </reference>
          <reference field="1" count="1">
            <x v="8"/>
          </reference>
        </references>
      </pivotArea>
    </format>
    <format dxfId="37">
      <pivotArea dataOnly="0" labelOnly="1" fieldPosition="0">
        <references count="2">
          <reference field="0" count="1" selected="0">
            <x v="3"/>
          </reference>
          <reference field="1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38">
      <pivotArea dataOnly="0" labelOnly="1" fieldPosition="0">
        <references count="2">
          <reference field="0" count="1" selected="0">
            <x v="4"/>
          </reference>
          <reference field="1" count="1">
            <x v="8"/>
          </reference>
        </references>
      </pivotArea>
    </format>
    <format dxfId="39">
      <pivotArea dataOnly="0" labelOnly="1" fieldPosition="0">
        <references count="2">
          <reference field="0" count="1" selected="0">
            <x v="0"/>
          </reference>
          <reference field="1" count="4">
            <x v="0"/>
            <x v="1"/>
            <x v="3"/>
            <x v="4"/>
          </reference>
        </references>
      </pivotArea>
    </format>
    <format dxfId="40">
      <pivotArea dataOnly="0" labelOnly="1" fieldPosition="0">
        <references count="2">
          <reference field="0" count="1" selected="0">
            <x v="5"/>
          </reference>
          <reference field="1" count="1">
            <x v="8"/>
          </reference>
        </references>
      </pivotArea>
    </format>
    <format dxfId="41">
      <pivotArea dataOnly="0" labelOnly="1" fieldPosition="0">
        <references count="3">
          <reference field="0" count="1" selected="0">
            <x v="1"/>
          </reference>
          <reference field="1" count="1" selected="0">
            <x v="0"/>
          </reference>
          <reference field="6" count="6">
            <x v="0"/>
            <x v="18"/>
            <x v="24"/>
            <x v="26"/>
            <x v="39"/>
            <x v="42"/>
          </reference>
        </references>
      </pivotArea>
    </format>
    <format dxfId="42">
      <pivotArea dataOnly="0" labelOnly="1" fieldPosition="0">
        <references count="3">
          <reference field="0" count="1" selected="0">
            <x v="1"/>
          </reference>
          <reference field="1" count="1" selected="0">
            <x v="1"/>
          </reference>
          <reference field="6" count="1">
            <x v="42"/>
          </reference>
        </references>
      </pivotArea>
    </format>
    <format dxfId="43">
      <pivotArea dataOnly="0" labelOnly="1" fieldPosition="0">
        <references count="3">
          <reference field="0" count="1" selected="0">
            <x v="1"/>
          </reference>
          <reference field="1" count="1" selected="0">
            <x v="3"/>
          </reference>
          <reference field="6" count="9">
            <x v="0"/>
            <x v="1"/>
            <x v="3"/>
            <x v="7"/>
            <x v="12"/>
            <x v="18"/>
            <x v="26"/>
            <x v="39"/>
            <x v="42"/>
          </reference>
        </references>
      </pivotArea>
    </format>
    <format dxfId="44">
      <pivotArea dataOnly="0" labelOnly="1" fieldPosition="0">
        <references count="3">
          <reference field="0" count="1" selected="0">
            <x v="1"/>
          </reference>
          <reference field="1" count="1" selected="0">
            <x v="4"/>
          </reference>
          <reference field="6" count="1">
            <x v="42"/>
          </reference>
        </references>
      </pivotArea>
    </format>
    <format dxfId="45">
      <pivotArea dataOnly="0" labelOnly="1" fieldPosition="0">
        <references count="3">
          <reference field="0" count="1" selected="0">
            <x v="2"/>
          </reference>
          <reference field="1" count="1" selected="0">
            <x v="8"/>
          </reference>
          <reference field="6" count="1">
            <x v="42"/>
          </reference>
        </references>
      </pivotArea>
    </format>
    <format dxfId="46">
      <pivotArea dataOnly="0" labelOnly="1" fieldPosition="0">
        <references count="3">
          <reference field="0" count="1" selected="0">
            <x v="3"/>
          </reference>
          <reference field="1" count="1" selected="0">
            <x v="0"/>
          </reference>
          <reference field="6" count="13">
            <x v="0"/>
            <x v="8"/>
            <x v="10"/>
            <x v="16"/>
            <x v="18"/>
            <x v="25"/>
            <x v="30"/>
            <x v="31"/>
            <x v="32"/>
            <x v="34"/>
            <x v="35"/>
            <x v="39"/>
            <x v="42"/>
          </reference>
        </references>
      </pivotArea>
    </format>
    <format dxfId="47">
      <pivotArea dataOnly="0" labelOnly="1" fieldPosition="0">
        <references count="3">
          <reference field="0" count="1" selected="0">
            <x v="3"/>
          </reference>
          <reference field="1" count="1" selected="0">
            <x v="1"/>
          </reference>
          <reference field="6" count="1">
            <x v="42"/>
          </reference>
        </references>
      </pivotArea>
    </format>
    <format dxfId="48">
      <pivotArea dataOnly="0" labelOnly="1" fieldPosition="0">
        <references count="3">
          <reference field="0" count="1" selected="0">
            <x v="3"/>
          </reference>
          <reference field="1" count="1" selected="0">
            <x v="3"/>
          </reference>
          <reference field="6" count="7">
            <x v="15"/>
            <x v="17"/>
            <x v="20"/>
            <x v="22"/>
            <x v="23"/>
            <x v="33"/>
            <x v="42"/>
          </reference>
        </references>
      </pivotArea>
    </format>
    <format dxfId="49">
      <pivotArea dataOnly="0" labelOnly="1" fieldPosition="0">
        <references count="3">
          <reference field="0" count="1" selected="0">
            <x v="3"/>
          </reference>
          <reference field="1" count="1" selected="0">
            <x v="4"/>
          </reference>
          <reference field="6" count="1">
            <x v="42"/>
          </reference>
        </references>
      </pivotArea>
    </format>
    <format dxfId="50">
      <pivotArea dataOnly="0" labelOnly="1" fieldPosition="0">
        <references count="3">
          <reference field="0" count="1" selected="0">
            <x v="3"/>
          </reference>
          <reference field="1" count="1" selected="0">
            <x v="2"/>
          </reference>
          <reference field="6" count="13">
            <x v="0"/>
            <x v="5"/>
            <x v="10"/>
            <x v="13"/>
            <x v="17"/>
            <x v="18"/>
            <x v="21"/>
            <x v="22"/>
            <x v="28"/>
            <x v="31"/>
            <x v="36"/>
            <x v="40"/>
            <x v="42"/>
          </reference>
        </references>
      </pivotArea>
    </format>
    <format dxfId="51">
      <pivotArea dataOnly="0" labelOnly="1" fieldPosition="0">
        <references count="3">
          <reference field="0" count="1" selected="0">
            <x v="3"/>
          </reference>
          <reference field="1" count="1" selected="0">
            <x v="5"/>
          </reference>
          <reference field="6" count="1">
            <x v="42"/>
          </reference>
        </references>
      </pivotArea>
    </format>
    <format dxfId="52">
      <pivotArea dataOnly="0" labelOnly="1" fieldPosition="0">
        <references count="3">
          <reference field="0" count="1" selected="0">
            <x v="3"/>
          </reference>
          <reference field="1" count="1" selected="0">
            <x v="6"/>
          </reference>
          <reference field="6" count="8">
            <x v="6"/>
            <x v="17"/>
            <x v="19"/>
            <x v="20"/>
            <x v="27"/>
            <x v="29"/>
            <x v="38"/>
            <x v="42"/>
          </reference>
        </references>
      </pivotArea>
    </format>
    <format dxfId="53">
      <pivotArea dataOnly="0" labelOnly="1" fieldPosition="0">
        <references count="3">
          <reference field="0" count="1" selected="0">
            <x v="3"/>
          </reference>
          <reference field="1" count="1" selected="0">
            <x v="7"/>
          </reference>
          <reference field="6" count="1">
            <x v="42"/>
          </reference>
        </references>
      </pivotArea>
    </format>
    <format dxfId="54">
      <pivotArea dataOnly="0" labelOnly="1" fieldPosition="0">
        <references count="3">
          <reference field="0" count="1" selected="0">
            <x v="4"/>
          </reference>
          <reference field="1" count="1" selected="0">
            <x v="8"/>
          </reference>
          <reference field="6" count="1">
            <x v="42"/>
          </reference>
        </references>
      </pivotArea>
    </format>
    <format dxfId="55">
      <pivotArea dataOnly="0" labelOnly="1" fieldPosition="0">
        <references count="3">
          <reference field="0" count="1" selected="0">
            <x v="0"/>
          </reference>
          <reference field="1" count="1" selected="0">
            <x v="0"/>
          </reference>
          <reference field="6" count="8">
            <x v="0"/>
            <x v="4"/>
            <x v="9"/>
            <x v="14"/>
            <x v="18"/>
            <x v="24"/>
            <x v="41"/>
            <x v="42"/>
          </reference>
        </references>
      </pivotArea>
    </format>
    <format dxfId="56">
      <pivotArea dataOnly="0" labelOnly="1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6" count="1">
            <x v="42"/>
          </reference>
        </references>
      </pivotArea>
    </format>
    <format dxfId="57">
      <pivotArea dataOnly="0" labelOnly="1" fieldPosition="0">
        <references count="3">
          <reference field="0" count="1" selected="0">
            <x v="0"/>
          </reference>
          <reference field="1" count="1" selected="0">
            <x v="3"/>
          </reference>
          <reference field="6" count="10">
            <x v="0"/>
            <x v="2"/>
            <x v="8"/>
            <x v="11"/>
            <x v="14"/>
            <x v="18"/>
            <x v="24"/>
            <x v="32"/>
            <x v="37"/>
            <x v="42"/>
          </reference>
        </references>
      </pivotArea>
    </format>
    <format dxfId="58">
      <pivotArea dataOnly="0" labelOnly="1" fieldPosition="0">
        <references count="3">
          <reference field="0" count="1" selected="0">
            <x v="0"/>
          </reference>
          <reference field="1" count="1" selected="0">
            <x v="4"/>
          </reference>
          <reference field="6" count="1">
            <x v="42"/>
          </reference>
        </references>
      </pivotArea>
    </format>
    <format dxfId="59">
      <pivotArea dataOnly="0" labelOnly="1" fieldPosition="0">
        <references count="3">
          <reference field="0" count="1" selected="0">
            <x v="5"/>
          </reference>
          <reference field="1" count="1" selected="0">
            <x v="8"/>
          </reference>
          <reference field="6" count="1">
            <x v="42"/>
          </reference>
        </references>
      </pivotArea>
    </format>
    <format dxfId="60">
      <pivotArea dataOnly="0" labelOnly="1" outline="0" fieldPosition="0">
        <references count="1">
          <reference field="4294967294" count="6">
            <x v="0"/>
            <x v="1"/>
            <x v="2"/>
            <x v="3"/>
            <x v="4"/>
            <x v="5"/>
          </reference>
        </references>
      </pivotArea>
    </format>
    <format dxfId="61">
      <pivotArea type="all" dataOnly="0" outline="0" fieldPosition="0"/>
    </format>
    <format dxfId="62">
      <pivotArea outline="0" collapsedLevelsAreSubtotals="1" fieldPosition="0"/>
    </format>
    <format dxfId="63">
      <pivotArea field="0" type="button" dataOnly="0" labelOnly="1" outline="0" axis="axisRow" fieldPosition="0"/>
    </format>
    <format dxfId="64">
      <pivotArea dataOnly="0" labelOnly="1" fieldPosition="0">
        <references count="1">
          <reference field="0" count="0"/>
        </references>
      </pivotArea>
    </format>
    <format dxfId="65">
      <pivotArea dataOnly="0" labelOnly="1" fieldPosition="0">
        <references count="2">
          <reference field="0" count="1" selected="0">
            <x v="1"/>
          </reference>
          <reference field="1" count="4">
            <x v="0"/>
            <x v="1"/>
            <x v="3"/>
            <x v="4"/>
          </reference>
        </references>
      </pivotArea>
    </format>
    <format dxfId="66">
      <pivotArea dataOnly="0" labelOnly="1" fieldPosition="0">
        <references count="2">
          <reference field="0" count="1" selected="0">
            <x v="2"/>
          </reference>
          <reference field="1" count="1">
            <x v="8"/>
          </reference>
        </references>
      </pivotArea>
    </format>
    <format dxfId="67">
      <pivotArea dataOnly="0" labelOnly="1" fieldPosition="0">
        <references count="2">
          <reference field="0" count="1" selected="0">
            <x v="3"/>
          </reference>
          <reference field="1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68">
      <pivotArea dataOnly="0" labelOnly="1" fieldPosition="0">
        <references count="2">
          <reference field="0" count="1" selected="0">
            <x v="4"/>
          </reference>
          <reference field="1" count="1">
            <x v="8"/>
          </reference>
        </references>
      </pivotArea>
    </format>
    <format dxfId="69">
      <pivotArea dataOnly="0" labelOnly="1" fieldPosition="0">
        <references count="2">
          <reference field="0" count="1" selected="0">
            <x v="0"/>
          </reference>
          <reference field="1" count="4">
            <x v="0"/>
            <x v="1"/>
            <x v="3"/>
            <x v="4"/>
          </reference>
        </references>
      </pivotArea>
    </format>
    <format dxfId="70">
      <pivotArea dataOnly="0" labelOnly="1" fieldPosition="0">
        <references count="2">
          <reference field="0" count="1" selected="0">
            <x v="5"/>
          </reference>
          <reference field="1" count="1">
            <x v="8"/>
          </reference>
        </references>
      </pivotArea>
    </format>
    <format dxfId="71">
      <pivotArea dataOnly="0" labelOnly="1" fieldPosition="0">
        <references count="3">
          <reference field="0" count="1" selected="0">
            <x v="1"/>
          </reference>
          <reference field="1" count="1" selected="0">
            <x v="0"/>
          </reference>
          <reference field="6" count="6">
            <x v="0"/>
            <x v="18"/>
            <x v="24"/>
            <x v="26"/>
            <x v="39"/>
            <x v="42"/>
          </reference>
        </references>
      </pivotArea>
    </format>
    <format dxfId="72">
      <pivotArea dataOnly="0" labelOnly="1" fieldPosition="0">
        <references count="3">
          <reference field="0" count="1" selected="0">
            <x v="1"/>
          </reference>
          <reference field="1" count="1" selected="0">
            <x v="1"/>
          </reference>
          <reference field="6" count="1">
            <x v="42"/>
          </reference>
        </references>
      </pivotArea>
    </format>
    <format dxfId="73">
      <pivotArea dataOnly="0" labelOnly="1" fieldPosition="0">
        <references count="3">
          <reference field="0" count="1" selected="0">
            <x v="1"/>
          </reference>
          <reference field="1" count="1" selected="0">
            <x v="3"/>
          </reference>
          <reference field="6" count="9">
            <x v="0"/>
            <x v="1"/>
            <x v="3"/>
            <x v="7"/>
            <x v="12"/>
            <x v="18"/>
            <x v="26"/>
            <x v="39"/>
            <x v="42"/>
          </reference>
        </references>
      </pivotArea>
    </format>
    <format dxfId="74">
      <pivotArea dataOnly="0" labelOnly="1" fieldPosition="0">
        <references count="3">
          <reference field="0" count="1" selected="0">
            <x v="1"/>
          </reference>
          <reference field="1" count="1" selected="0">
            <x v="4"/>
          </reference>
          <reference field="6" count="1">
            <x v="42"/>
          </reference>
        </references>
      </pivotArea>
    </format>
    <format dxfId="75">
      <pivotArea dataOnly="0" labelOnly="1" fieldPosition="0">
        <references count="3">
          <reference field="0" count="1" selected="0">
            <x v="2"/>
          </reference>
          <reference field="1" count="1" selected="0">
            <x v="8"/>
          </reference>
          <reference field="6" count="1">
            <x v="42"/>
          </reference>
        </references>
      </pivotArea>
    </format>
    <format dxfId="76">
      <pivotArea dataOnly="0" labelOnly="1" fieldPosition="0">
        <references count="3">
          <reference field="0" count="1" selected="0">
            <x v="3"/>
          </reference>
          <reference field="1" count="1" selected="0">
            <x v="0"/>
          </reference>
          <reference field="6" count="13">
            <x v="0"/>
            <x v="8"/>
            <x v="10"/>
            <x v="16"/>
            <x v="18"/>
            <x v="25"/>
            <x v="30"/>
            <x v="31"/>
            <x v="32"/>
            <x v="34"/>
            <x v="35"/>
            <x v="39"/>
            <x v="42"/>
          </reference>
        </references>
      </pivotArea>
    </format>
    <format dxfId="77">
      <pivotArea dataOnly="0" labelOnly="1" fieldPosition="0">
        <references count="3">
          <reference field="0" count="1" selected="0">
            <x v="3"/>
          </reference>
          <reference field="1" count="1" selected="0">
            <x v="1"/>
          </reference>
          <reference field="6" count="1">
            <x v="42"/>
          </reference>
        </references>
      </pivotArea>
    </format>
    <format dxfId="78">
      <pivotArea dataOnly="0" labelOnly="1" fieldPosition="0">
        <references count="3">
          <reference field="0" count="1" selected="0">
            <x v="3"/>
          </reference>
          <reference field="1" count="1" selected="0">
            <x v="3"/>
          </reference>
          <reference field="6" count="7">
            <x v="15"/>
            <x v="17"/>
            <x v="20"/>
            <x v="22"/>
            <x v="23"/>
            <x v="33"/>
            <x v="42"/>
          </reference>
        </references>
      </pivotArea>
    </format>
    <format dxfId="79">
      <pivotArea dataOnly="0" labelOnly="1" fieldPosition="0">
        <references count="3">
          <reference field="0" count="1" selected="0">
            <x v="3"/>
          </reference>
          <reference field="1" count="1" selected="0">
            <x v="4"/>
          </reference>
          <reference field="6" count="1">
            <x v="42"/>
          </reference>
        </references>
      </pivotArea>
    </format>
    <format dxfId="80">
      <pivotArea dataOnly="0" labelOnly="1" fieldPosition="0">
        <references count="3">
          <reference field="0" count="1" selected="0">
            <x v="3"/>
          </reference>
          <reference field="1" count="1" selected="0">
            <x v="2"/>
          </reference>
          <reference field="6" count="13">
            <x v="0"/>
            <x v="5"/>
            <x v="10"/>
            <x v="13"/>
            <x v="17"/>
            <x v="18"/>
            <x v="21"/>
            <x v="22"/>
            <x v="28"/>
            <x v="31"/>
            <x v="36"/>
            <x v="40"/>
            <x v="42"/>
          </reference>
        </references>
      </pivotArea>
    </format>
    <format dxfId="81">
      <pivotArea dataOnly="0" labelOnly="1" fieldPosition="0">
        <references count="3">
          <reference field="0" count="1" selected="0">
            <x v="3"/>
          </reference>
          <reference field="1" count="1" selected="0">
            <x v="5"/>
          </reference>
          <reference field="6" count="1">
            <x v="42"/>
          </reference>
        </references>
      </pivotArea>
    </format>
    <format dxfId="82">
      <pivotArea dataOnly="0" labelOnly="1" fieldPosition="0">
        <references count="3">
          <reference field="0" count="1" selected="0">
            <x v="3"/>
          </reference>
          <reference field="1" count="1" selected="0">
            <x v="6"/>
          </reference>
          <reference field="6" count="8">
            <x v="6"/>
            <x v="17"/>
            <x v="19"/>
            <x v="20"/>
            <x v="27"/>
            <x v="29"/>
            <x v="38"/>
            <x v="42"/>
          </reference>
        </references>
      </pivotArea>
    </format>
    <format dxfId="83">
      <pivotArea dataOnly="0" labelOnly="1" fieldPosition="0">
        <references count="3">
          <reference field="0" count="1" selected="0">
            <x v="3"/>
          </reference>
          <reference field="1" count="1" selected="0">
            <x v="7"/>
          </reference>
          <reference field="6" count="1">
            <x v="42"/>
          </reference>
        </references>
      </pivotArea>
    </format>
    <format dxfId="84">
      <pivotArea dataOnly="0" labelOnly="1" fieldPosition="0">
        <references count="3">
          <reference field="0" count="1" selected="0">
            <x v="4"/>
          </reference>
          <reference field="1" count="1" selected="0">
            <x v="8"/>
          </reference>
          <reference field="6" count="1">
            <x v="42"/>
          </reference>
        </references>
      </pivotArea>
    </format>
    <format dxfId="85">
      <pivotArea dataOnly="0" labelOnly="1" fieldPosition="0">
        <references count="3">
          <reference field="0" count="1" selected="0">
            <x v="0"/>
          </reference>
          <reference field="1" count="1" selected="0">
            <x v="0"/>
          </reference>
          <reference field="6" count="8">
            <x v="0"/>
            <x v="4"/>
            <x v="9"/>
            <x v="14"/>
            <x v="18"/>
            <x v="24"/>
            <x v="41"/>
            <x v="42"/>
          </reference>
        </references>
      </pivotArea>
    </format>
    <format dxfId="86">
      <pivotArea dataOnly="0" labelOnly="1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6" count="1">
            <x v="42"/>
          </reference>
        </references>
      </pivotArea>
    </format>
    <format dxfId="87">
      <pivotArea dataOnly="0" labelOnly="1" fieldPosition="0">
        <references count="3">
          <reference field="0" count="1" selected="0">
            <x v="0"/>
          </reference>
          <reference field="1" count="1" selected="0">
            <x v="3"/>
          </reference>
          <reference field="6" count="10">
            <x v="0"/>
            <x v="2"/>
            <x v="8"/>
            <x v="11"/>
            <x v="14"/>
            <x v="18"/>
            <x v="24"/>
            <x v="32"/>
            <x v="37"/>
            <x v="42"/>
          </reference>
        </references>
      </pivotArea>
    </format>
    <format dxfId="88">
      <pivotArea dataOnly="0" labelOnly="1" fieldPosition="0">
        <references count="3">
          <reference field="0" count="1" selected="0">
            <x v="0"/>
          </reference>
          <reference field="1" count="1" selected="0">
            <x v="4"/>
          </reference>
          <reference field="6" count="1">
            <x v="42"/>
          </reference>
        </references>
      </pivotArea>
    </format>
    <format dxfId="89">
      <pivotArea dataOnly="0" labelOnly="1" fieldPosition="0">
        <references count="3">
          <reference field="0" count="1" selected="0">
            <x v="5"/>
          </reference>
          <reference field="1" count="1" selected="0">
            <x v="8"/>
          </reference>
          <reference field="6" count="1">
            <x v="42"/>
          </reference>
        </references>
      </pivotArea>
    </format>
    <format dxfId="90">
      <pivotArea dataOnly="0" labelOnly="1" outline="0" fieldPosition="0">
        <references count="1">
          <reference field="4294967294" count="6">
            <x v="0"/>
            <x v="1"/>
            <x v="2"/>
            <x v="3"/>
            <x v="4"/>
            <x v="5"/>
          </reference>
        </references>
      </pivotArea>
    </format>
    <format dxfId="91">
      <pivotArea outline="0" collapsedLevelsAreSubtotals="1" fieldPosition="0"/>
    </format>
    <format dxfId="92">
      <pivotArea dataOnly="0" labelOnly="1" outline="0" fieldPosition="0">
        <references count="1">
          <reference field="4294967294" count="6">
            <x v="0"/>
            <x v="1"/>
            <x v="2"/>
            <x v="3"/>
            <x v="4"/>
            <x v="5"/>
          </reference>
        </references>
      </pivotArea>
    </format>
    <format dxfId="93">
      <pivotArea outline="0" fieldPosition="0">
        <references count="2">
          <reference field="0" count="1" selected="0">
            <x v="0"/>
          </reference>
          <reference field="1" count="1" selected="0" defaultSubtotal="1">
            <x v="0"/>
          </reference>
        </references>
      </pivotArea>
    </format>
    <format dxfId="94">
      <pivotArea dataOnly="0" labelOnly="1" outline="0" offset="IV9" fieldPosition="0">
        <references count="1">
          <reference field="0" count="1">
            <x v="0"/>
          </reference>
        </references>
      </pivotArea>
    </format>
    <format dxfId="95">
      <pivotArea dataOnly="0" labelOnly="1" outline="0" fieldPosition="0">
        <references count="2">
          <reference field="0" count="1" selected="0">
            <x v="0"/>
          </reference>
          <reference field="1" count="1" defaultSubtotal="1">
            <x v="0"/>
          </reference>
        </references>
      </pivotArea>
    </format>
    <format dxfId="96">
      <pivotArea outline="0" fieldPosition="0">
        <references count="2">
          <reference field="0" count="1" selected="0">
            <x v="0"/>
          </reference>
          <reference field="1" count="1" selected="0" defaultSubtotal="1">
            <x v="3"/>
          </reference>
        </references>
      </pivotArea>
    </format>
    <format dxfId="97">
      <pivotArea outline="0" fieldPosition="0">
        <references count="1">
          <reference field="0" count="1" selected="0" defaultSubtotal="1">
            <x v="0"/>
          </reference>
        </references>
      </pivotArea>
    </format>
    <format dxfId="98">
      <pivotArea dataOnly="0" labelOnly="1" outline="0" offset="IV256" fieldPosition="0">
        <references count="1">
          <reference field="0" count="1">
            <x v="0"/>
          </reference>
        </references>
      </pivotArea>
    </format>
    <format dxfId="99">
      <pivotArea dataOnly="0" labelOnly="1" outline="0" fieldPosition="0">
        <references count="1">
          <reference field="0" count="1" defaultSubtotal="1">
            <x v="0"/>
          </reference>
        </references>
      </pivotArea>
    </format>
    <format dxfId="100">
      <pivotArea dataOnly="0" labelOnly="1" outline="0" fieldPosition="0">
        <references count="2">
          <reference field="0" count="1" selected="0">
            <x v="0"/>
          </reference>
          <reference field="1" count="1" defaultSubtotal="1">
            <x v="3"/>
          </reference>
        </references>
      </pivotArea>
    </format>
    <format dxfId="101">
      <pivotArea outline="0" fieldPosition="0">
        <references count="1">
          <reference field="0" count="1" selected="0" defaultSubtotal="1">
            <x v="1"/>
          </reference>
        </references>
      </pivotArea>
    </format>
    <format dxfId="102">
      <pivotArea dataOnly="0" labelOnly="1" outline="0" fieldPosition="0">
        <references count="1">
          <reference field="0" count="1" defaultSubtotal="1">
            <x v="1"/>
          </reference>
        </references>
      </pivotArea>
    </format>
    <format dxfId="103">
      <pivotArea outline="0" fieldPosition="0">
        <references count="2">
          <reference field="0" count="1" selected="0">
            <x v="3"/>
          </reference>
          <reference field="1" count="1" selected="0" defaultSubtotal="1">
            <x v="0"/>
          </reference>
        </references>
      </pivotArea>
    </format>
    <format dxfId="104">
      <pivotArea dataOnly="0" labelOnly="1" outline="0" offset="IV14" fieldPosition="0">
        <references count="1">
          <reference field="0" count="1">
            <x v="3"/>
          </reference>
        </references>
      </pivotArea>
    </format>
    <format dxfId="105">
      <pivotArea dataOnly="0" labelOnly="1" outline="0" fieldPosition="0">
        <references count="2">
          <reference field="0" count="1" selected="0">
            <x v="3"/>
          </reference>
          <reference field="1" count="1" defaultSubtotal="1">
            <x v="0"/>
          </reference>
        </references>
      </pivotArea>
    </format>
    <format dxfId="106">
      <pivotArea outline="0" fieldPosition="0">
        <references count="2">
          <reference field="0" count="1" selected="0">
            <x v="3"/>
          </reference>
          <reference field="1" count="1" selected="0" defaultSubtotal="1">
            <x v="2"/>
          </reference>
        </references>
      </pivotArea>
    </format>
    <format dxfId="107">
      <pivotArea dataOnly="0" labelOnly="1" outline="0" offset="IV28" fieldPosition="0">
        <references count="1">
          <reference field="0" count="1">
            <x v="3"/>
          </reference>
        </references>
      </pivotArea>
    </format>
    <format dxfId="108">
      <pivotArea dataOnly="0" labelOnly="1" outline="0" fieldPosition="0">
        <references count="2">
          <reference field="0" count="1" selected="0">
            <x v="3"/>
          </reference>
          <reference field="1" count="1" defaultSubtotal="1">
            <x v="2"/>
          </reference>
        </references>
      </pivotArea>
    </format>
    <format dxfId="109">
      <pivotArea outline="0" fieldPosition="0">
        <references count="2">
          <reference field="0" count="1" selected="0">
            <x v="3"/>
          </reference>
          <reference field="1" count="1" selected="0" defaultSubtotal="1">
            <x v="3"/>
          </reference>
        </references>
      </pivotArea>
    </format>
    <format dxfId="110">
      <pivotArea dataOnly="0" labelOnly="1" outline="0" offset="IV36" fieldPosition="0">
        <references count="1">
          <reference field="0" count="1">
            <x v="3"/>
          </reference>
        </references>
      </pivotArea>
    </format>
    <format dxfId="111">
      <pivotArea dataOnly="0" labelOnly="1" outline="0" fieldPosition="0">
        <references count="2">
          <reference field="0" count="1" selected="0">
            <x v="3"/>
          </reference>
          <reference field="1" count="1" defaultSubtotal="1">
            <x v="3"/>
          </reference>
        </references>
      </pivotArea>
    </format>
    <format dxfId="112">
      <pivotArea outline="0" fieldPosition="0">
        <references count="2">
          <reference field="0" count="1" selected="0">
            <x v="3"/>
          </reference>
          <reference field="1" count="1" selected="0" defaultSubtotal="1">
            <x v="6"/>
          </reference>
        </references>
      </pivotArea>
    </format>
    <format dxfId="113">
      <pivotArea outline="0" fieldPosition="0">
        <references count="1">
          <reference field="0" count="1" selected="0" defaultSubtotal="1">
            <x v="3"/>
          </reference>
        </references>
      </pivotArea>
    </format>
    <format dxfId="114">
      <pivotArea dataOnly="0" labelOnly="1" outline="0" offset="IV256" fieldPosition="0">
        <references count="1">
          <reference field="0" count="1">
            <x v="3"/>
          </reference>
        </references>
      </pivotArea>
    </format>
    <format dxfId="115">
      <pivotArea dataOnly="0" labelOnly="1" outline="0" fieldPosition="0">
        <references count="1">
          <reference field="0" count="1" defaultSubtotal="1">
            <x v="3"/>
          </reference>
        </references>
      </pivotArea>
    </format>
    <format dxfId="116">
      <pivotArea dataOnly="0" labelOnly="1" outline="0" fieldPosition="0">
        <references count="2">
          <reference field="0" count="1" selected="0">
            <x v="3"/>
          </reference>
          <reference field="1" count="1" defaultSubtotal="1">
            <x v="6"/>
          </reference>
        </references>
      </pivotArea>
    </format>
    <format dxfId="117">
      <pivotArea field="0" type="button" dataOnly="0" labelOnly="1" outline="0" axis="axisRow" fieldPosition="0"/>
    </format>
    <format dxfId="118">
      <pivotArea field="1" type="button" dataOnly="0" labelOnly="1" outline="0" axis="axisRow" fieldPosition="1"/>
    </format>
    <format dxfId="119">
      <pivotArea field="6" type="button" dataOnly="0" labelOnly="1" outline="0" axis="axisRow" fieldPosition="2"/>
    </format>
    <format dxfId="120">
      <pivotArea dataOnly="0" labelOnly="1" outline="0" fieldPosition="0">
        <references count="1">
          <reference field="4294967294" count="6">
            <x v="0"/>
            <x v="1"/>
            <x v="2"/>
            <x v="3"/>
            <x v="4"/>
            <x v="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C6568"/>
  <sheetViews>
    <sheetView topLeftCell="O1" workbookViewId="0">
      <pane ySplit="1" topLeftCell="A2" activePane="bottomLeft" state="frozen"/>
      <selection pane="bottomLeft" activeCell="AB2" sqref="AB2"/>
    </sheetView>
  </sheetViews>
  <sheetFormatPr defaultRowHeight="13.2" x14ac:dyDescent="0.25"/>
  <cols>
    <col min="1" max="1" width="10.21875" bestFit="1" customWidth="1"/>
    <col min="2" max="2" width="11.88671875" bestFit="1" customWidth="1"/>
    <col min="3" max="3" width="5" bestFit="1" customWidth="1"/>
    <col min="4" max="4" width="15.33203125" bestFit="1" customWidth="1"/>
    <col min="5" max="5" width="50.6640625" bestFit="1" customWidth="1"/>
    <col min="6" max="6" width="13.44140625" bestFit="1" customWidth="1"/>
    <col min="7" max="7" width="13.33203125" bestFit="1" customWidth="1"/>
    <col min="8" max="8" width="25.109375" bestFit="1" customWidth="1"/>
    <col min="9" max="9" width="7.44140625" bestFit="1" customWidth="1"/>
    <col min="10" max="10" width="72.6640625" bestFit="1" customWidth="1"/>
    <col min="11" max="11" width="12.21875" bestFit="1" customWidth="1"/>
    <col min="12" max="12" width="12.109375" bestFit="1" customWidth="1"/>
    <col min="13" max="13" width="100.6640625" bestFit="1" customWidth="1"/>
    <col min="14" max="14" width="25.109375" bestFit="1" customWidth="1"/>
    <col min="15" max="15" width="24.21875" bestFit="1" customWidth="1"/>
    <col min="16" max="16" width="17.33203125" bestFit="1" customWidth="1"/>
    <col min="17" max="17" width="51.21875" bestFit="1" customWidth="1"/>
    <col min="18" max="18" width="10.5546875" bestFit="1" customWidth="1"/>
    <col min="19" max="19" width="11.77734375" bestFit="1" customWidth="1"/>
    <col min="20" max="20" width="12.44140625" bestFit="1" customWidth="1"/>
    <col min="21" max="21" width="12.33203125" bestFit="1" customWidth="1"/>
    <col min="22" max="23" width="13.88671875" bestFit="1" customWidth="1"/>
    <col min="24" max="24" width="12.88671875" bestFit="1" customWidth="1"/>
    <col min="25" max="25" width="16.21875" bestFit="1" customWidth="1"/>
    <col min="26" max="26" width="16.109375" bestFit="1" customWidth="1"/>
    <col min="27" max="27" width="12.33203125" bestFit="1" customWidth="1"/>
  </cols>
  <sheetData>
    <row r="1" spans="1:2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459</v>
      </c>
      <c r="AC1" s="1" t="s">
        <v>460</v>
      </c>
    </row>
    <row r="2" spans="1:29" x14ac:dyDescent="0.25">
      <c r="A2" s="2">
        <v>1</v>
      </c>
      <c r="B2" s="3" t="s">
        <v>27</v>
      </c>
      <c r="C2" s="3" t="s">
        <v>28</v>
      </c>
      <c r="D2" s="3" t="s">
        <v>29</v>
      </c>
      <c r="E2" s="3" t="s">
        <v>30</v>
      </c>
      <c r="F2" s="3">
        <v>0.67</v>
      </c>
      <c r="G2" s="3">
        <v>0.72</v>
      </c>
      <c r="H2" s="3" t="s">
        <v>31</v>
      </c>
      <c r="I2" s="2">
        <v>2110</v>
      </c>
      <c r="J2" s="3" t="s">
        <v>32</v>
      </c>
      <c r="K2" s="2">
        <v>2110</v>
      </c>
      <c r="L2" s="3"/>
      <c r="M2" s="3" t="s">
        <v>33</v>
      </c>
      <c r="N2" s="3" t="s">
        <v>33</v>
      </c>
      <c r="O2" s="3" t="s">
        <v>31</v>
      </c>
      <c r="P2" s="3"/>
      <c r="Q2" s="3"/>
      <c r="R2" s="3">
        <v>0</v>
      </c>
      <c r="S2" s="3">
        <v>1</v>
      </c>
      <c r="T2" s="2">
        <v>56</v>
      </c>
      <c r="U2" s="3">
        <v>11.295084773477274</v>
      </c>
      <c r="V2" s="3">
        <v>57.456353317683039</v>
      </c>
      <c r="W2" s="3">
        <v>8.5050007568472861</v>
      </c>
      <c r="X2" s="3">
        <v>20052.869924756007</v>
      </c>
      <c r="Y2" s="3">
        <v>57.456353317683039</v>
      </c>
      <c r="Z2" s="3">
        <v>8.5049932380572315</v>
      </c>
      <c r="AA2" s="3">
        <v>20052.869924756007</v>
      </c>
      <c r="AB2">
        <f>Y2</f>
        <v>57.456353317683039</v>
      </c>
      <c r="AC2">
        <f>Z2</f>
        <v>8.5049932380572315</v>
      </c>
    </row>
    <row r="3" spans="1:29" x14ac:dyDescent="0.25">
      <c r="A3" s="2">
        <v>2</v>
      </c>
      <c r="B3" s="3" t="s">
        <v>27</v>
      </c>
      <c r="C3" s="3" t="s">
        <v>28</v>
      </c>
      <c r="D3" s="3" t="s">
        <v>29</v>
      </c>
      <c r="E3" s="3" t="s">
        <v>30</v>
      </c>
      <c r="F3" s="3">
        <v>0.67</v>
      </c>
      <c r="G3" s="3">
        <v>0.72</v>
      </c>
      <c r="H3" s="3" t="s">
        <v>31</v>
      </c>
      <c r="I3" s="2">
        <v>2110</v>
      </c>
      <c r="J3" s="3" t="s">
        <v>32</v>
      </c>
      <c r="K3" s="2">
        <v>2110</v>
      </c>
      <c r="L3" s="3"/>
      <c r="M3" s="3" t="s">
        <v>34</v>
      </c>
      <c r="N3" s="3" t="s">
        <v>35</v>
      </c>
      <c r="O3" s="3" t="s">
        <v>31</v>
      </c>
      <c r="P3" s="3"/>
      <c r="Q3" s="3"/>
      <c r="R3" s="3">
        <v>0</v>
      </c>
      <c r="S3" s="3">
        <v>1</v>
      </c>
      <c r="T3" s="2">
        <v>5</v>
      </c>
      <c r="U3" s="3">
        <v>2.773598809605015E-2</v>
      </c>
      <c r="V3" s="3">
        <v>0.1183121672028942</v>
      </c>
      <c r="W3" s="3">
        <v>1.1036608904533184E-2</v>
      </c>
      <c r="X3" s="3">
        <v>41.976641445700785</v>
      </c>
      <c r="Y3" s="3">
        <v>0.1183121672028942</v>
      </c>
      <c r="Z3" s="3">
        <v>1.1036599147691568E-2</v>
      </c>
      <c r="AA3" s="3">
        <v>41.976641445700785</v>
      </c>
      <c r="AB3">
        <f t="shared" ref="AB3:AB50" si="0">Y3</f>
        <v>0.1183121672028942</v>
      </c>
      <c r="AC3">
        <f t="shared" ref="AC3:AC50" si="1">Z3</f>
        <v>1.1036599147691568E-2</v>
      </c>
    </row>
    <row r="4" spans="1:29" x14ac:dyDescent="0.25">
      <c r="A4" s="2">
        <v>3</v>
      </c>
      <c r="B4" s="3" t="s">
        <v>27</v>
      </c>
      <c r="C4" s="3" t="s">
        <v>28</v>
      </c>
      <c r="D4" s="3" t="s">
        <v>29</v>
      </c>
      <c r="E4" s="3" t="s">
        <v>30</v>
      </c>
      <c r="F4" s="3">
        <v>0.67</v>
      </c>
      <c r="G4" s="3">
        <v>0.72</v>
      </c>
      <c r="H4" s="3" t="s">
        <v>31</v>
      </c>
      <c r="I4" s="2">
        <v>2130</v>
      </c>
      <c r="J4" s="3" t="s">
        <v>36</v>
      </c>
      <c r="K4" s="2">
        <v>2130</v>
      </c>
      <c r="L4" s="3"/>
      <c r="M4" s="3" t="s">
        <v>33</v>
      </c>
      <c r="N4" s="3" t="s">
        <v>33</v>
      </c>
      <c r="O4" s="3" t="s">
        <v>31</v>
      </c>
      <c r="P4" s="3"/>
      <c r="Q4" s="3"/>
      <c r="R4" s="3">
        <v>0</v>
      </c>
      <c r="S4" s="3">
        <v>1</v>
      </c>
      <c r="T4" s="2">
        <v>53</v>
      </c>
      <c r="U4" s="3">
        <v>4.862849781123181</v>
      </c>
      <c r="V4" s="3">
        <v>26.03841311775734</v>
      </c>
      <c r="W4" s="3">
        <v>3.2834772623957358</v>
      </c>
      <c r="X4" s="3">
        <v>10975.262354539513</v>
      </c>
      <c r="Y4" s="3">
        <v>26.03841311775734</v>
      </c>
      <c r="Z4" s="3">
        <v>3.2834743596592304</v>
      </c>
      <c r="AA4" s="3">
        <v>10975.262354539513</v>
      </c>
      <c r="AB4">
        <f t="shared" si="0"/>
        <v>26.03841311775734</v>
      </c>
      <c r="AC4">
        <f t="shared" si="1"/>
        <v>3.2834743596592304</v>
      </c>
    </row>
    <row r="5" spans="1:29" x14ac:dyDescent="0.25">
      <c r="A5" s="2">
        <v>4</v>
      </c>
      <c r="B5" s="3" t="s">
        <v>27</v>
      </c>
      <c r="C5" s="3" t="s">
        <v>28</v>
      </c>
      <c r="D5" s="3" t="s">
        <v>29</v>
      </c>
      <c r="E5" s="3" t="s">
        <v>30</v>
      </c>
      <c r="F5" s="3">
        <v>0.67</v>
      </c>
      <c r="G5" s="3">
        <v>0.72</v>
      </c>
      <c r="H5" s="3" t="s">
        <v>31</v>
      </c>
      <c r="I5" s="2">
        <v>2130</v>
      </c>
      <c r="J5" s="3" t="s">
        <v>36</v>
      </c>
      <c r="K5" s="2">
        <v>2130</v>
      </c>
      <c r="L5" s="3"/>
      <c r="M5" s="3" t="s">
        <v>34</v>
      </c>
      <c r="N5" s="3" t="s">
        <v>35</v>
      </c>
      <c r="O5" s="3" t="s">
        <v>31</v>
      </c>
      <c r="P5" s="3"/>
      <c r="Q5" s="3"/>
      <c r="R5" s="3">
        <v>0</v>
      </c>
      <c r="S5" s="3">
        <v>1</v>
      </c>
      <c r="T5" s="2">
        <v>14</v>
      </c>
      <c r="U5" s="3">
        <v>7.4370903550096554E-2</v>
      </c>
      <c r="V5" s="3">
        <v>0.33519525432244718</v>
      </c>
      <c r="W5" s="3">
        <v>2.7397022523781914E-2</v>
      </c>
      <c r="X5" s="3">
        <v>127.95822288792232</v>
      </c>
      <c r="Y5" s="3">
        <v>0.33519525432244718</v>
      </c>
      <c r="Z5" s="3">
        <v>2.7396998303624187E-2</v>
      </c>
      <c r="AA5" s="3">
        <v>127.95822288792232</v>
      </c>
      <c r="AB5">
        <f t="shared" si="0"/>
        <v>0.33519525432244718</v>
      </c>
      <c r="AC5">
        <f t="shared" si="1"/>
        <v>2.7396998303624187E-2</v>
      </c>
    </row>
    <row r="6" spans="1:29" x14ac:dyDescent="0.25">
      <c r="A6" s="2">
        <v>5</v>
      </c>
      <c r="B6" s="3" t="s">
        <v>27</v>
      </c>
      <c r="C6" s="3" t="s">
        <v>28</v>
      </c>
      <c r="D6" s="3" t="s">
        <v>29</v>
      </c>
      <c r="E6" s="3" t="s">
        <v>30</v>
      </c>
      <c r="F6" s="3">
        <v>0.67</v>
      </c>
      <c r="G6" s="3">
        <v>0.72</v>
      </c>
      <c r="H6" s="3" t="s">
        <v>31</v>
      </c>
      <c r="I6" s="2">
        <v>2210</v>
      </c>
      <c r="J6" s="3" t="s">
        <v>37</v>
      </c>
      <c r="K6" s="2">
        <v>2210</v>
      </c>
      <c r="L6" s="3"/>
      <c r="M6" s="3" t="s">
        <v>34</v>
      </c>
      <c r="N6" s="3" t="s">
        <v>35</v>
      </c>
      <c r="O6" s="3" t="s">
        <v>31</v>
      </c>
      <c r="P6" s="3"/>
      <c r="Q6" s="3"/>
      <c r="R6" s="3">
        <v>0</v>
      </c>
      <c r="S6" s="3">
        <v>1</v>
      </c>
      <c r="T6" s="2">
        <v>153</v>
      </c>
      <c r="U6" s="3">
        <v>66.039733020939437</v>
      </c>
      <c r="V6" s="3">
        <v>229.11576009049944</v>
      </c>
      <c r="W6" s="3">
        <v>19.66395609894581</v>
      </c>
      <c r="X6" s="3">
        <v>66694.872564626974</v>
      </c>
      <c r="Y6" s="3">
        <v>229.11576009049944</v>
      </c>
      <c r="Z6" s="3">
        <v>19.663938715154615</v>
      </c>
      <c r="AA6" s="3">
        <v>66694.872564626974</v>
      </c>
      <c r="AB6">
        <f t="shared" si="0"/>
        <v>229.11576009049944</v>
      </c>
      <c r="AC6">
        <f t="shared" si="1"/>
        <v>19.663938715154615</v>
      </c>
    </row>
    <row r="7" spans="1:29" x14ac:dyDescent="0.25">
      <c r="A7" s="2">
        <v>6</v>
      </c>
      <c r="B7" s="3" t="s">
        <v>27</v>
      </c>
      <c r="C7" s="3" t="s">
        <v>28</v>
      </c>
      <c r="D7" s="3" t="s">
        <v>29</v>
      </c>
      <c r="E7" s="3" t="s">
        <v>30</v>
      </c>
      <c r="F7" s="3">
        <v>0.67</v>
      </c>
      <c r="G7" s="3">
        <v>0.72</v>
      </c>
      <c r="H7" s="3" t="s">
        <v>31</v>
      </c>
      <c r="I7" s="2">
        <v>2240</v>
      </c>
      <c r="J7" s="3" t="s">
        <v>38</v>
      </c>
      <c r="K7" s="2">
        <v>2240</v>
      </c>
      <c r="L7" s="3"/>
      <c r="M7" s="3" t="s">
        <v>34</v>
      </c>
      <c r="N7" s="3" t="s">
        <v>35</v>
      </c>
      <c r="O7" s="3" t="s">
        <v>31</v>
      </c>
      <c r="P7" s="3"/>
      <c r="Q7" s="3"/>
      <c r="R7" s="3">
        <v>0</v>
      </c>
      <c r="S7" s="3">
        <v>1</v>
      </c>
      <c r="T7" s="2">
        <v>46</v>
      </c>
      <c r="U7" s="3">
        <v>18.965255022701399</v>
      </c>
      <c r="V7" s="3">
        <v>59.56045857137098</v>
      </c>
      <c r="W7" s="3">
        <v>12.595754600933907</v>
      </c>
      <c r="X7" s="3">
        <v>22678.801464823431</v>
      </c>
      <c r="Y7" s="3">
        <v>59.56045857137098</v>
      </c>
      <c r="Z7" s="3">
        <v>12.595743465739796</v>
      </c>
      <c r="AA7" s="3">
        <v>22678.801464823431</v>
      </c>
      <c r="AB7">
        <f t="shared" si="0"/>
        <v>59.56045857137098</v>
      </c>
      <c r="AC7">
        <f t="shared" si="1"/>
        <v>12.595743465739796</v>
      </c>
    </row>
    <row r="8" spans="1:29" x14ac:dyDescent="0.25">
      <c r="A8" s="2">
        <v>7</v>
      </c>
      <c r="B8" s="3" t="s">
        <v>27</v>
      </c>
      <c r="C8" s="3" t="s">
        <v>28</v>
      </c>
      <c r="D8" s="3" t="s">
        <v>29</v>
      </c>
      <c r="E8" s="3" t="s">
        <v>30</v>
      </c>
      <c r="F8" s="3">
        <v>0.67</v>
      </c>
      <c r="G8" s="3">
        <v>0.72</v>
      </c>
      <c r="H8" s="3" t="s">
        <v>31</v>
      </c>
      <c r="I8" s="2">
        <v>3300</v>
      </c>
      <c r="J8" s="3" t="s">
        <v>39</v>
      </c>
      <c r="K8" s="2">
        <v>3300</v>
      </c>
      <c r="L8" s="3"/>
      <c r="M8" s="3" t="s">
        <v>33</v>
      </c>
      <c r="N8" s="3" t="s">
        <v>33</v>
      </c>
      <c r="O8" s="3" t="s">
        <v>31</v>
      </c>
      <c r="P8" s="3"/>
      <c r="Q8" s="3"/>
      <c r="R8" s="3">
        <v>0</v>
      </c>
      <c r="S8" s="3">
        <v>1</v>
      </c>
      <c r="T8" s="2">
        <v>292</v>
      </c>
      <c r="U8" s="3">
        <v>5.2529176954753742</v>
      </c>
      <c r="V8" s="3">
        <v>18.404095845543115</v>
      </c>
      <c r="W8" s="3">
        <v>2.3637222958975985</v>
      </c>
      <c r="X8" s="3">
        <v>8213.5724881379683</v>
      </c>
      <c r="Y8" s="3">
        <v>18.404095845543115</v>
      </c>
      <c r="Z8" s="3">
        <v>2.3637202062644307</v>
      </c>
      <c r="AA8" s="3">
        <v>8213.5724881379683</v>
      </c>
      <c r="AB8">
        <f t="shared" si="0"/>
        <v>18.404095845543115</v>
      </c>
      <c r="AC8">
        <f t="shared" si="1"/>
        <v>2.3637202062644307</v>
      </c>
    </row>
    <row r="9" spans="1:29" x14ac:dyDescent="0.25">
      <c r="A9" s="2">
        <v>8</v>
      </c>
      <c r="B9" s="3" t="s">
        <v>27</v>
      </c>
      <c r="C9" s="3" t="s">
        <v>28</v>
      </c>
      <c r="D9" s="3" t="s">
        <v>29</v>
      </c>
      <c r="E9" s="3" t="s">
        <v>30</v>
      </c>
      <c r="F9" s="3">
        <v>0.67</v>
      </c>
      <c r="G9" s="3">
        <v>0.72</v>
      </c>
      <c r="H9" s="3" t="s">
        <v>31</v>
      </c>
      <c r="I9" s="2">
        <v>3300</v>
      </c>
      <c r="J9" s="3" t="s">
        <v>39</v>
      </c>
      <c r="K9" s="2">
        <v>3300</v>
      </c>
      <c r="L9" s="3"/>
      <c r="M9" s="3" t="s">
        <v>34</v>
      </c>
      <c r="N9" s="3" t="s">
        <v>35</v>
      </c>
      <c r="O9" s="3" t="s">
        <v>31</v>
      </c>
      <c r="P9" s="3"/>
      <c r="Q9" s="3"/>
      <c r="R9" s="3">
        <v>0</v>
      </c>
      <c r="S9" s="3">
        <v>1</v>
      </c>
      <c r="T9" s="2">
        <v>1191</v>
      </c>
      <c r="U9" s="3">
        <v>340.73667680925081</v>
      </c>
      <c r="V9" s="3">
        <v>1424.8140928291323</v>
      </c>
      <c r="W9" s="3">
        <v>157.37814579310353</v>
      </c>
      <c r="X9" s="3">
        <v>606084.76189019147</v>
      </c>
      <c r="Y9" s="3">
        <v>1424.8140928291323</v>
      </c>
      <c r="Z9" s="3">
        <v>157.37800666398738</v>
      </c>
      <c r="AA9" s="3">
        <v>606084.76189019147</v>
      </c>
      <c r="AB9">
        <f t="shared" si="0"/>
        <v>1424.8140928291323</v>
      </c>
      <c r="AC9">
        <f t="shared" si="1"/>
        <v>157.37800666398738</v>
      </c>
    </row>
    <row r="10" spans="1:29" x14ac:dyDescent="0.25">
      <c r="A10" s="2">
        <v>9</v>
      </c>
      <c r="B10" s="3" t="s">
        <v>27</v>
      </c>
      <c r="C10" s="3" t="s">
        <v>28</v>
      </c>
      <c r="D10" s="3" t="s">
        <v>29</v>
      </c>
      <c r="E10" s="3" t="s">
        <v>30</v>
      </c>
      <c r="F10" s="3">
        <v>0.67</v>
      </c>
      <c r="G10" s="3">
        <v>0.72</v>
      </c>
      <c r="H10" s="3" t="s">
        <v>31</v>
      </c>
      <c r="I10" s="2">
        <v>3300</v>
      </c>
      <c r="J10" s="3" t="s">
        <v>39</v>
      </c>
      <c r="K10" s="2">
        <v>3300</v>
      </c>
      <c r="L10" s="3"/>
      <c r="M10" s="3" t="s">
        <v>40</v>
      </c>
      <c r="N10" s="3" t="s">
        <v>41</v>
      </c>
      <c r="O10" s="3" t="s">
        <v>31</v>
      </c>
      <c r="P10" s="3"/>
      <c r="Q10" s="3"/>
      <c r="R10" s="3">
        <v>0</v>
      </c>
      <c r="S10" s="3">
        <v>1</v>
      </c>
      <c r="T10" s="2">
        <v>1792</v>
      </c>
      <c r="U10" s="3">
        <v>612.16638575366869</v>
      </c>
      <c r="V10" s="3">
        <v>1879.2462262128101</v>
      </c>
      <c r="W10" s="3">
        <v>258.00993882404686</v>
      </c>
      <c r="X10" s="3">
        <v>926072.54972804221</v>
      </c>
      <c r="Y10" s="3">
        <v>1879.2462262128101</v>
      </c>
      <c r="Z10" s="3">
        <v>258.00971073205551</v>
      </c>
      <c r="AA10" s="3">
        <v>926072.54972804221</v>
      </c>
      <c r="AB10">
        <f t="shared" si="0"/>
        <v>1879.2462262128101</v>
      </c>
      <c r="AC10">
        <f t="shared" si="1"/>
        <v>258.00971073205551</v>
      </c>
    </row>
    <row r="11" spans="1:29" x14ac:dyDescent="0.25">
      <c r="A11" s="2">
        <v>10</v>
      </c>
      <c r="B11" s="3" t="s">
        <v>27</v>
      </c>
      <c r="C11" s="3" t="s">
        <v>28</v>
      </c>
      <c r="D11" s="3" t="s">
        <v>29</v>
      </c>
      <c r="E11" s="3" t="s">
        <v>30</v>
      </c>
      <c r="F11" s="3">
        <v>0.67</v>
      </c>
      <c r="G11" s="3">
        <v>0.72</v>
      </c>
      <c r="H11" s="3" t="s">
        <v>33</v>
      </c>
      <c r="I11" s="2">
        <v>1100</v>
      </c>
      <c r="J11" s="3" t="s">
        <v>42</v>
      </c>
      <c r="K11" s="2">
        <v>1100</v>
      </c>
      <c r="L11" s="3"/>
      <c r="M11" s="3" t="s">
        <v>33</v>
      </c>
      <c r="N11" s="3" t="s">
        <v>33</v>
      </c>
      <c r="O11" s="3"/>
      <c r="P11" s="3"/>
      <c r="Q11" s="3"/>
      <c r="R11" s="3">
        <v>0</v>
      </c>
      <c r="S11" s="3">
        <v>1</v>
      </c>
      <c r="T11" s="2">
        <v>107</v>
      </c>
      <c r="U11" s="3">
        <v>13.60763096812641</v>
      </c>
      <c r="V11" s="3">
        <v>105.37578709053903</v>
      </c>
      <c r="W11" s="3">
        <v>14.770442140468552</v>
      </c>
      <c r="X11" s="3">
        <v>47221.780328858928</v>
      </c>
      <c r="Y11" s="3">
        <v>105.37578709053903</v>
      </c>
      <c r="Z11" s="3">
        <v>14.770429082756202</v>
      </c>
      <c r="AA11" s="3">
        <v>47221.780328858928</v>
      </c>
      <c r="AB11">
        <f t="shared" si="0"/>
        <v>105.37578709053903</v>
      </c>
      <c r="AC11">
        <f t="shared" si="1"/>
        <v>14.770429082756202</v>
      </c>
    </row>
    <row r="12" spans="1:29" x14ac:dyDescent="0.25">
      <c r="A12" s="2">
        <v>11</v>
      </c>
      <c r="B12" s="3" t="s">
        <v>27</v>
      </c>
      <c r="C12" s="3" t="s">
        <v>28</v>
      </c>
      <c r="D12" s="3" t="s">
        <v>29</v>
      </c>
      <c r="E12" s="3" t="s">
        <v>30</v>
      </c>
      <c r="F12" s="3">
        <v>0.67</v>
      </c>
      <c r="G12" s="3">
        <v>0.72</v>
      </c>
      <c r="H12" s="3" t="s">
        <v>33</v>
      </c>
      <c r="I12" s="2">
        <v>1180</v>
      </c>
      <c r="J12" s="3" t="s">
        <v>43</v>
      </c>
      <c r="K12" s="2">
        <v>1180</v>
      </c>
      <c r="L12" s="3"/>
      <c r="M12" s="3" t="s">
        <v>33</v>
      </c>
      <c r="N12" s="3" t="s">
        <v>33</v>
      </c>
      <c r="O12" s="3"/>
      <c r="P12" s="3"/>
      <c r="Q12" s="3"/>
      <c r="R12" s="3">
        <v>0</v>
      </c>
      <c r="S12" s="3">
        <v>1</v>
      </c>
      <c r="T12" s="2">
        <v>4</v>
      </c>
      <c r="U12" s="3">
        <v>0.31561274702033881</v>
      </c>
      <c r="V12" s="3">
        <v>2.4265178279068991</v>
      </c>
      <c r="W12" s="3">
        <v>0.34987389125467216</v>
      </c>
      <c r="X12" s="3">
        <v>1054.5766440376876</v>
      </c>
      <c r="Y12" s="3">
        <v>2.4265178279068991</v>
      </c>
      <c r="Z12" s="3">
        <v>0.34987358195095669</v>
      </c>
      <c r="AA12" s="3">
        <v>1054.5766440376876</v>
      </c>
      <c r="AB12">
        <f t="shared" si="0"/>
        <v>2.4265178279068991</v>
      </c>
      <c r="AC12">
        <f t="shared" si="1"/>
        <v>0.34987358195095669</v>
      </c>
    </row>
    <row r="13" spans="1:29" x14ac:dyDescent="0.25">
      <c r="A13" s="2">
        <v>12</v>
      </c>
      <c r="B13" s="3" t="s">
        <v>27</v>
      </c>
      <c r="C13" s="3" t="s">
        <v>28</v>
      </c>
      <c r="D13" s="3" t="s">
        <v>29</v>
      </c>
      <c r="E13" s="3" t="s">
        <v>30</v>
      </c>
      <c r="F13" s="3">
        <v>0.67</v>
      </c>
      <c r="G13" s="3">
        <v>0.72</v>
      </c>
      <c r="H13" s="3" t="s">
        <v>33</v>
      </c>
      <c r="I13" s="2">
        <v>1190</v>
      </c>
      <c r="J13" s="3" t="s">
        <v>44</v>
      </c>
      <c r="K13" s="2">
        <v>1190</v>
      </c>
      <c r="L13" s="3"/>
      <c r="M13" s="3" t="s">
        <v>33</v>
      </c>
      <c r="N13" s="3" t="s">
        <v>33</v>
      </c>
      <c r="O13" s="3"/>
      <c r="P13" s="3"/>
      <c r="Q13" s="3"/>
      <c r="R13" s="3">
        <v>0</v>
      </c>
      <c r="S13" s="3">
        <v>1</v>
      </c>
      <c r="T13" s="2">
        <v>48</v>
      </c>
      <c r="U13" s="3">
        <v>18.669716217603479</v>
      </c>
      <c r="V13" s="3">
        <v>123.22987280703111</v>
      </c>
      <c r="W13" s="3">
        <v>15.942926390447104</v>
      </c>
      <c r="X13" s="3">
        <v>60693.515052210285</v>
      </c>
      <c r="Y13" s="3">
        <v>123.22987280703111</v>
      </c>
      <c r="Z13" s="3">
        <v>15.942912296207753</v>
      </c>
      <c r="AA13" s="3">
        <v>60693.515052210285</v>
      </c>
      <c r="AB13">
        <f t="shared" si="0"/>
        <v>123.22987280703111</v>
      </c>
      <c r="AC13">
        <f t="shared" si="1"/>
        <v>15.942912296207753</v>
      </c>
    </row>
    <row r="14" spans="1:29" x14ac:dyDescent="0.25">
      <c r="A14" s="2">
        <v>13</v>
      </c>
      <c r="B14" s="3" t="s">
        <v>27</v>
      </c>
      <c r="C14" s="3" t="s">
        <v>28</v>
      </c>
      <c r="D14" s="3" t="s">
        <v>29</v>
      </c>
      <c r="E14" s="3" t="s">
        <v>30</v>
      </c>
      <c r="F14" s="3">
        <v>0.67</v>
      </c>
      <c r="G14" s="3">
        <v>0.72</v>
      </c>
      <c r="H14" s="3" t="s">
        <v>33</v>
      </c>
      <c r="I14" s="2">
        <v>1200</v>
      </c>
      <c r="J14" s="3" t="s">
        <v>45</v>
      </c>
      <c r="K14" s="2">
        <v>1200</v>
      </c>
      <c r="L14" s="3"/>
      <c r="M14" s="3" t="s">
        <v>33</v>
      </c>
      <c r="N14" s="3" t="s">
        <v>33</v>
      </c>
      <c r="O14" s="3"/>
      <c r="P14" s="3"/>
      <c r="Q14" s="3"/>
      <c r="R14" s="3">
        <v>0</v>
      </c>
      <c r="S14" s="3">
        <v>1</v>
      </c>
      <c r="T14" s="2">
        <v>66</v>
      </c>
      <c r="U14" s="3">
        <v>21.236838819602667</v>
      </c>
      <c r="V14" s="3">
        <v>180.42970018391122</v>
      </c>
      <c r="W14" s="3">
        <v>25.791701947102382</v>
      </c>
      <c r="X14" s="3">
        <v>72461.870347529853</v>
      </c>
      <c r="Y14" s="3">
        <v>180.42970018391122</v>
      </c>
      <c r="Z14" s="3">
        <v>25.791679146117691</v>
      </c>
      <c r="AA14" s="3">
        <v>72461.870347529853</v>
      </c>
      <c r="AB14">
        <f t="shared" si="0"/>
        <v>180.42970018391122</v>
      </c>
      <c r="AC14">
        <f t="shared" si="1"/>
        <v>25.791679146117691</v>
      </c>
    </row>
    <row r="15" spans="1:29" x14ac:dyDescent="0.25">
      <c r="A15" s="2">
        <v>14</v>
      </c>
      <c r="B15" s="3" t="s">
        <v>27</v>
      </c>
      <c r="C15" s="3" t="s">
        <v>28</v>
      </c>
      <c r="D15" s="3" t="s">
        <v>29</v>
      </c>
      <c r="E15" s="3" t="s">
        <v>30</v>
      </c>
      <c r="F15" s="3">
        <v>0.67</v>
      </c>
      <c r="G15" s="3">
        <v>0.72</v>
      </c>
      <c r="H15" s="3" t="s">
        <v>33</v>
      </c>
      <c r="I15" s="2">
        <v>1210</v>
      </c>
      <c r="J15" s="3" t="s">
        <v>46</v>
      </c>
      <c r="K15" s="2">
        <v>1210</v>
      </c>
      <c r="L15" s="3"/>
      <c r="M15" s="3" t="s">
        <v>33</v>
      </c>
      <c r="N15" s="3" t="s">
        <v>33</v>
      </c>
      <c r="O15" s="3"/>
      <c r="P15" s="3"/>
      <c r="Q15" s="3"/>
      <c r="R15" s="3">
        <v>0</v>
      </c>
      <c r="S15" s="3">
        <v>1</v>
      </c>
      <c r="T15" s="2">
        <v>516</v>
      </c>
      <c r="U15" s="3">
        <v>111.16817180124988</v>
      </c>
      <c r="V15" s="3">
        <v>947.22193416736252</v>
      </c>
      <c r="W15" s="3">
        <v>138.06003784931079</v>
      </c>
      <c r="X15" s="3">
        <v>395151.51000781677</v>
      </c>
      <c r="Y15" s="3">
        <v>947.22193416736252</v>
      </c>
      <c r="Z15" s="3">
        <v>138.05991579824132</v>
      </c>
      <c r="AA15" s="3">
        <v>395151.51000781677</v>
      </c>
      <c r="AB15">
        <f t="shared" si="0"/>
        <v>947.22193416736252</v>
      </c>
      <c r="AC15">
        <f t="shared" si="1"/>
        <v>138.05991579824132</v>
      </c>
    </row>
    <row r="16" spans="1:29" x14ac:dyDescent="0.25">
      <c r="A16" s="2">
        <v>15</v>
      </c>
      <c r="B16" s="3" t="s">
        <v>27</v>
      </c>
      <c r="C16" s="3" t="s">
        <v>28</v>
      </c>
      <c r="D16" s="3" t="s">
        <v>29</v>
      </c>
      <c r="E16" s="3" t="s">
        <v>30</v>
      </c>
      <c r="F16" s="3">
        <v>0.67</v>
      </c>
      <c r="G16" s="3">
        <v>0.72</v>
      </c>
      <c r="H16" s="3" t="s">
        <v>33</v>
      </c>
      <c r="I16" s="2">
        <v>1330</v>
      </c>
      <c r="J16" s="3" t="s">
        <v>47</v>
      </c>
      <c r="K16" s="2">
        <v>1330</v>
      </c>
      <c r="L16" s="3"/>
      <c r="M16" s="3" t="s">
        <v>33</v>
      </c>
      <c r="N16" s="3" t="s">
        <v>33</v>
      </c>
      <c r="O16" s="3"/>
      <c r="P16" s="3"/>
      <c r="Q16" s="3"/>
      <c r="R16" s="3">
        <v>0</v>
      </c>
      <c r="S16" s="3">
        <v>1</v>
      </c>
      <c r="T16" s="2">
        <v>16</v>
      </c>
      <c r="U16" s="3">
        <v>5.1572516952432759</v>
      </c>
      <c r="V16" s="3">
        <v>52.581653394732882</v>
      </c>
      <c r="W16" s="3">
        <v>9.638914871699459</v>
      </c>
      <c r="X16" s="3">
        <v>18948.380825201788</v>
      </c>
      <c r="Y16" s="3">
        <v>52.581653394732882</v>
      </c>
      <c r="Z16" s="3">
        <v>9.6389063504800774</v>
      </c>
      <c r="AA16" s="3">
        <v>18948.380825201788</v>
      </c>
      <c r="AB16">
        <f t="shared" si="0"/>
        <v>52.581653394732882</v>
      </c>
      <c r="AC16">
        <f t="shared" si="1"/>
        <v>9.6389063504800774</v>
      </c>
    </row>
    <row r="17" spans="1:29" x14ac:dyDescent="0.25">
      <c r="A17" s="2">
        <v>16</v>
      </c>
      <c r="B17" s="3" t="s">
        <v>27</v>
      </c>
      <c r="C17" s="3" t="s">
        <v>28</v>
      </c>
      <c r="D17" s="3" t="s">
        <v>29</v>
      </c>
      <c r="E17" s="3" t="s">
        <v>30</v>
      </c>
      <c r="F17" s="3">
        <v>0.67</v>
      </c>
      <c r="G17" s="3">
        <v>0.72</v>
      </c>
      <c r="H17" s="3" t="s">
        <v>33</v>
      </c>
      <c r="I17" s="2">
        <v>1400</v>
      </c>
      <c r="J17" s="3" t="s">
        <v>48</v>
      </c>
      <c r="K17" s="2">
        <v>1400</v>
      </c>
      <c r="L17" s="3"/>
      <c r="M17" s="3" t="s">
        <v>33</v>
      </c>
      <c r="N17" s="3" t="s">
        <v>33</v>
      </c>
      <c r="O17" s="3"/>
      <c r="P17" s="3"/>
      <c r="Q17" s="3"/>
      <c r="R17" s="3">
        <v>0</v>
      </c>
      <c r="S17" s="3">
        <v>1</v>
      </c>
      <c r="T17" s="2">
        <v>1</v>
      </c>
      <c r="U17" s="3">
        <v>5.3105176991767398E-3</v>
      </c>
      <c r="V17" s="3">
        <v>2.7418196878198204E-2</v>
      </c>
      <c r="W17" s="3">
        <v>3.6119661231140878E-3</v>
      </c>
      <c r="X17" s="3">
        <v>8.6632244485713557</v>
      </c>
      <c r="Y17" s="3">
        <v>2.7418196878198204E-2</v>
      </c>
      <c r="Z17" s="3">
        <v>3.6119629299791599E-3</v>
      </c>
      <c r="AA17" s="3">
        <v>8.6632244485713557</v>
      </c>
      <c r="AB17">
        <f t="shared" si="0"/>
        <v>2.7418196878198204E-2</v>
      </c>
      <c r="AC17">
        <f t="shared" si="1"/>
        <v>3.6119629299791599E-3</v>
      </c>
    </row>
    <row r="18" spans="1:29" x14ac:dyDescent="0.25">
      <c r="A18" s="2">
        <v>17</v>
      </c>
      <c r="B18" s="3" t="s">
        <v>27</v>
      </c>
      <c r="C18" s="3" t="s">
        <v>28</v>
      </c>
      <c r="D18" s="3" t="s">
        <v>29</v>
      </c>
      <c r="E18" s="3" t="s">
        <v>30</v>
      </c>
      <c r="F18" s="3">
        <v>0.67</v>
      </c>
      <c r="G18" s="3">
        <v>0.72</v>
      </c>
      <c r="H18" s="3" t="s">
        <v>33</v>
      </c>
      <c r="I18" s="2">
        <v>1460</v>
      </c>
      <c r="J18" s="3" t="s">
        <v>49</v>
      </c>
      <c r="K18" s="2">
        <v>1460</v>
      </c>
      <c r="L18" s="3"/>
      <c r="M18" s="3" t="s">
        <v>33</v>
      </c>
      <c r="N18" s="3" t="s">
        <v>33</v>
      </c>
      <c r="O18" s="3"/>
      <c r="P18" s="3"/>
      <c r="Q18" s="3"/>
      <c r="R18" s="3">
        <v>0</v>
      </c>
      <c r="S18" s="3">
        <v>1</v>
      </c>
      <c r="T18" s="2">
        <v>1</v>
      </c>
      <c r="U18" s="3">
        <v>8.0651209575771405E-4</v>
      </c>
      <c r="V18" s="3">
        <v>2.2240585821991366E-4</v>
      </c>
      <c r="W18" s="3">
        <v>2.7879195771357423E-5</v>
      </c>
      <c r="X18" s="3">
        <v>8.9325755175970412E-2</v>
      </c>
      <c r="Y18" s="3">
        <v>2.2240585821991366E-4</v>
      </c>
      <c r="Z18" s="3">
        <v>2.7879171124937502E-5</v>
      </c>
      <c r="AA18" s="3">
        <v>8.9325755175970412E-2</v>
      </c>
      <c r="AB18">
        <f t="shared" si="0"/>
        <v>2.2240585821991366E-4</v>
      </c>
      <c r="AC18">
        <f t="shared" si="1"/>
        <v>2.7879171124937502E-5</v>
      </c>
    </row>
    <row r="19" spans="1:29" x14ac:dyDescent="0.25">
      <c r="A19" s="2">
        <v>18</v>
      </c>
      <c r="B19" s="3" t="s">
        <v>27</v>
      </c>
      <c r="C19" s="3" t="s">
        <v>28</v>
      </c>
      <c r="D19" s="3" t="s">
        <v>29</v>
      </c>
      <c r="E19" s="3" t="s">
        <v>30</v>
      </c>
      <c r="F19" s="3">
        <v>0.67</v>
      </c>
      <c r="G19" s="3">
        <v>0.72</v>
      </c>
      <c r="H19" s="3" t="s">
        <v>33</v>
      </c>
      <c r="I19" s="2">
        <v>1730</v>
      </c>
      <c r="J19" s="3" t="s">
        <v>50</v>
      </c>
      <c r="K19" s="2">
        <v>1730</v>
      </c>
      <c r="L19" s="3"/>
      <c r="M19" s="3" t="s">
        <v>33</v>
      </c>
      <c r="N19" s="3" t="s">
        <v>33</v>
      </c>
      <c r="O19" s="3"/>
      <c r="P19" s="3"/>
      <c r="Q19" s="3"/>
      <c r="R19" s="3">
        <v>0</v>
      </c>
      <c r="S19" s="3">
        <v>1</v>
      </c>
      <c r="T19" s="2">
        <v>14</v>
      </c>
      <c r="U19" s="3">
        <v>4.5303351245281861E-4</v>
      </c>
      <c r="V19" s="3">
        <v>2.5152093259418933E-3</v>
      </c>
      <c r="W19" s="3">
        <v>3.420024796669947E-4</v>
      </c>
      <c r="X19" s="3">
        <v>1.1774049770059316</v>
      </c>
      <c r="Y19" s="3">
        <v>2.5152093259418933E-3</v>
      </c>
      <c r="Z19" s="3">
        <v>3.4200217732194749E-4</v>
      </c>
      <c r="AA19" s="3">
        <v>1.1774049770059316</v>
      </c>
      <c r="AB19">
        <f t="shared" si="0"/>
        <v>2.5152093259418933E-3</v>
      </c>
      <c r="AC19">
        <f t="shared" si="1"/>
        <v>3.4200217732194749E-4</v>
      </c>
    </row>
    <row r="20" spans="1:29" x14ac:dyDescent="0.25">
      <c r="A20" s="2">
        <v>19</v>
      </c>
      <c r="B20" s="3" t="s">
        <v>27</v>
      </c>
      <c r="C20" s="3" t="s">
        <v>28</v>
      </c>
      <c r="D20" s="3" t="s">
        <v>29</v>
      </c>
      <c r="E20" s="3" t="s">
        <v>30</v>
      </c>
      <c r="F20" s="3">
        <v>0.67</v>
      </c>
      <c r="G20" s="3">
        <v>0.72</v>
      </c>
      <c r="H20" s="3" t="s">
        <v>33</v>
      </c>
      <c r="I20" s="2">
        <v>1750</v>
      </c>
      <c r="J20" s="3" t="s">
        <v>51</v>
      </c>
      <c r="K20" s="2">
        <v>1750</v>
      </c>
      <c r="L20" s="3"/>
      <c r="M20" s="3" t="s">
        <v>33</v>
      </c>
      <c r="N20" s="3" t="s">
        <v>33</v>
      </c>
      <c r="O20" s="3"/>
      <c r="P20" s="3"/>
      <c r="Q20" s="3"/>
      <c r="R20" s="3">
        <v>0</v>
      </c>
      <c r="S20" s="3">
        <v>1</v>
      </c>
      <c r="T20" s="2">
        <v>536</v>
      </c>
      <c r="U20" s="3">
        <v>44.609013661905557</v>
      </c>
      <c r="V20" s="3">
        <v>268.60588491985419</v>
      </c>
      <c r="W20" s="3">
        <v>35.124949683789012</v>
      </c>
      <c r="X20" s="3">
        <v>120160.41915195112</v>
      </c>
      <c r="Y20" s="3">
        <v>268.60588491985419</v>
      </c>
      <c r="Z20" s="3">
        <v>35.124918631807965</v>
      </c>
      <c r="AA20" s="3">
        <v>120160.41915195112</v>
      </c>
      <c r="AB20">
        <f t="shared" si="0"/>
        <v>268.60588491985419</v>
      </c>
      <c r="AC20">
        <f t="shared" si="1"/>
        <v>35.124918631807965</v>
      </c>
    </row>
    <row r="21" spans="1:29" x14ac:dyDescent="0.25">
      <c r="A21" s="2">
        <v>20</v>
      </c>
      <c r="B21" s="3" t="s">
        <v>27</v>
      </c>
      <c r="C21" s="3" t="s">
        <v>28</v>
      </c>
      <c r="D21" s="3" t="s">
        <v>29</v>
      </c>
      <c r="E21" s="3" t="s">
        <v>30</v>
      </c>
      <c r="F21" s="3">
        <v>0.67</v>
      </c>
      <c r="G21" s="3">
        <v>0.72</v>
      </c>
      <c r="H21" s="3" t="s">
        <v>33</v>
      </c>
      <c r="I21" s="2">
        <v>1820</v>
      </c>
      <c r="J21" s="3" t="s">
        <v>52</v>
      </c>
      <c r="K21" s="2">
        <v>1820</v>
      </c>
      <c r="L21" s="3"/>
      <c r="M21" s="3" t="s">
        <v>33</v>
      </c>
      <c r="N21" s="3" t="s">
        <v>33</v>
      </c>
      <c r="O21" s="3"/>
      <c r="P21" s="3"/>
      <c r="Q21" s="3"/>
      <c r="R21" s="3">
        <v>0</v>
      </c>
      <c r="S21" s="3">
        <v>1</v>
      </c>
      <c r="T21" s="2">
        <v>3</v>
      </c>
      <c r="U21" s="3">
        <v>0.10166432461124861</v>
      </c>
      <c r="V21" s="3">
        <v>0.3232697901832956</v>
      </c>
      <c r="W21" s="3">
        <v>1.9067927909991306E-2</v>
      </c>
      <c r="X21" s="3">
        <v>135.04240065539616</v>
      </c>
      <c r="Y21" s="3">
        <v>0.3232697901832956</v>
      </c>
      <c r="Z21" s="3">
        <v>1.9067911053114849E-2</v>
      </c>
      <c r="AA21" s="3">
        <v>135.04240065539616</v>
      </c>
      <c r="AB21">
        <f t="shared" si="0"/>
        <v>0.3232697901832956</v>
      </c>
      <c r="AC21">
        <f t="shared" si="1"/>
        <v>1.9067911053114849E-2</v>
      </c>
    </row>
    <row r="22" spans="1:29" x14ac:dyDescent="0.25">
      <c r="A22" s="2">
        <v>21</v>
      </c>
      <c r="B22" s="3" t="s">
        <v>27</v>
      </c>
      <c r="C22" s="3" t="s">
        <v>28</v>
      </c>
      <c r="D22" s="3" t="s">
        <v>29</v>
      </c>
      <c r="E22" s="3" t="s">
        <v>30</v>
      </c>
      <c r="F22" s="3">
        <v>0.67</v>
      </c>
      <c r="G22" s="3">
        <v>0.72</v>
      </c>
      <c r="H22" s="3" t="s">
        <v>33</v>
      </c>
      <c r="I22" s="2">
        <v>1850</v>
      </c>
      <c r="J22" s="3" t="s">
        <v>53</v>
      </c>
      <c r="K22" s="2">
        <v>1850</v>
      </c>
      <c r="L22" s="3"/>
      <c r="M22" s="3" t="s">
        <v>33</v>
      </c>
      <c r="N22" s="3" t="s">
        <v>33</v>
      </c>
      <c r="O22" s="3"/>
      <c r="P22" s="3"/>
      <c r="Q22" s="3"/>
      <c r="R22" s="3">
        <v>0</v>
      </c>
      <c r="S22" s="3">
        <v>1</v>
      </c>
      <c r="T22" s="2">
        <v>25</v>
      </c>
      <c r="U22" s="3">
        <v>0.98987185926965127</v>
      </c>
      <c r="V22" s="3">
        <v>3.9426110305147115</v>
      </c>
      <c r="W22" s="3">
        <v>0.50920045301699302</v>
      </c>
      <c r="X22" s="3">
        <v>1661.5009515440611</v>
      </c>
      <c r="Y22" s="3">
        <v>3.9426110305147115</v>
      </c>
      <c r="Z22" s="3">
        <v>0.50920000286167733</v>
      </c>
      <c r="AA22" s="3">
        <v>1661.5009515440611</v>
      </c>
      <c r="AB22">
        <f t="shared" si="0"/>
        <v>3.9426110305147115</v>
      </c>
      <c r="AC22">
        <f t="shared" si="1"/>
        <v>0.50920000286167733</v>
      </c>
    </row>
    <row r="23" spans="1:29" x14ac:dyDescent="0.25">
      <c r="A23" s="2">
        <v>22</v>
      </c>
      <c r="B23" s="3" t="s">
        <v>27</v>
      </c>
      <c r="C23" s="3" t="s">
        <v>28</v>
      </c>
      <c r="D23" s="3" t="s">
        <v>29</v>
      </c>
      <c r="E23" s="3" t="s">
        <v>30</v>
      </c>
      <c r="F23" s="3">
        <v>0.67</v>
      </c>
      <c r="G23" s="3">
        <v>0.72</v>
      </c>
      <c r="H23" s="3" t="s">
        <v>33</v>
      </c>
      <c r="I23" s="2">
        <v>7100</v>
      </c>
      <c r="J23" s="3" t="s">
        <v>54</v>
      </c>
      <c r="K23" s="2">
        <v>7100</v>
      </c>
      <c r="L23" s="3"/>
      <c r="M23" s="3" t="s">
        <v>33</v>
      </c>
      <c r="N23" s="3" t="s">
        <v>33</v>
      </c>
      <c r="O23" s="3"/>
      <c r="P23" s="3"/>
      <c r="Q23" s="3"/>
      <c r="R23" s="3">
        <v>0</v>
      </c>
      <c r="S23" s="3">
        <v>1</v>
      </c>
      <c r="T23" s="2">
        <v>38</v>
      </c>
      <c r="U23" s="3">
        <v>1.6740030515060584</v>
      </c>
      <c r="V23" s="3">
        <v>5.8802185407355898</v>
      </c>
      <c r="W23" s="3">
        <v>0.64705212801493184</v>
      </c>
      <c r="X23" s="3">
        <v>2605.1678868466233</v>
      </c>
      <c r="Y23" s="3">
        <v>5.8802185407355898</v>
      </c>
      <c r="Z23" s="3">
        <v>0.647051555992748</v>
      </c>
      <c r="AA23" s="3">
        <v>2605.1678868466233</v>
      </c>
      <c r="AB23">
        <f t="shared" si="0"/>
        <v>5.8802185407355898</v>
      </c>
      <c r="AC23">
        <f t="shared" si="1"/>
        <v>0.647051555992748</v>
      </c>
    </row>
    <row r="24" spans="1:29" x14ac:dyDescent="0.25">
      <c r="A24" s="2">
        <v>23</v>
      </c>
      <c r="B24" s="3" t="s">
        <v>27</v>
      </c>
      <c r="C24" s="3" t="s">
        <v>28</v>
      </c>
      <c r="D24" s="3" t="s">
        <v>29</v>
      </c>
      <c r="E24" s="3" t="s">
        <v>30</v>
      </c>
      <c r="F24" s="3">
        <v>0.67</v>
      </c>
      <c r="G24" s="3">
        <v>0.72</v>
      </c>
      <c r="H24" s="3" t="s">
        <v>33</v>
      </c>
      <c r="I24" s="2">
        <v>7430</v>
      </c>
      <c r="J24" s="3" t="s">
        <v>55</v>
      </c>
      <c r="K24" s="2">
        <v>7430</v>
      </c>
      <c r="L24" s="3"/>
      <c r="M24" s="3" t="s">
        <v>33</v>
      </c>
      <c r="N24" s="3" t="s">
        <v>33</v>
      </c>
      <c r="O24" s="3"/>
      <c r="P24" s="3"/>
      <c r="Q24" s="3"/>
      <c r="R24" s="3">
        <v>0</v>
      </c>
      <c r="S24" s="3">
        <v>1</v>
      </c>
      <c r="T24" s="2">
        <v>34</v>
      </c>
      <c r="U24" s="3">
        <v>0.77188438798900449</v>
      </c>
      <c r="V24" s="3">
        <v>1.8700287655537156</v>
      </c>
      <c r="W24" s="3">
        <v>0.17760634229745387</v>
      </c>
      <c r="X24" s="3">
        <v>806.15581539452057</v>
      </c>
      <c r="Y24" s="3">
        <v>1.8700287655537156</v>
      </c>
      <c r="Z24" s="3">
        <v>0.1776061852857336</v>
      </c>
      <c r="AA24" s="3">
        <v>806.15581539452057</v>
      </c>
      <c r="AB24">
        <f t="shared" si="0"/>
        <v>1.8700287655537156</v>
      </c>
      <c r="AC24">
        <f t="shared" si="1"/>
        <v>0.1776061852857336</v>
      </c>
    </row>
    <row r="25" spans="1:29" x14ac:dyDescent="0.25">
      <c r="A25" s="2">
        <v>24</v>
      </c>
      <c r="B25" s="3" t="s">
        <v>27</v>
      </c>
      <c r="C25" s="3" t="s">
        <v>28</v>
      </c>
      <c r="D25" s="3" t="s">
        <v>29</v>
      </c>
      <c r="E25" s="3" t="s">
        <v>30</v>
      </c>
      <c r="F25" s="3">
        <v>0.67</v>
      </c>
      <c r="G25" s="3">
        <v>0.72</v>
      </c>
      <c r="H25" s="3" t="s">
        <v>33</v>
      </c>
      <c r="I25" s="2">
        <v>8120</v>
      </c>
      <c r="J25" s="3" t="s">
        <v>56</v>
      </c>
      <c r="K25" s="2">
        <v>8120</v>
      </c>
      <c r="L25" s="3"/>
      <c r="M25" s="3" t="s">
        <v>33</v>
      </c>
      <c r="N25" s="3" t="s">
        <v>33</v>
      </c>
      <c r="O25" s="3"/>
      <c r="P25" s="3"/>
      <c r="Q25" s="3"/>
      <c r="R25" s="3">
        <v>0</v>
      </c>
      <c r="S25" s="3">
        <v>1</v>
      </c>
      <c r="T25" s="2">
        <v>3</v>
      </c>
      <c r="U25" s="3">
        <v>8.5207752109511536E-2</v>
      </c>
      <c r="V25" s="3">
        <v>0.20279281624023104</v>
      </c>
      <c r="W25" s="3">
        <v>2.6152252804668791E-2</v>
      </c>
      <c r="X25" s="3">
        <v>141.96732344318784</v>
      </c>
      <c r="Y25" s="3">
        <v>0.20279281624023104</v>
      </c>
      <c r="Z25" s="3">
        <v>2.6152229684941457E-2</v>
      </c>
      <c r="AA25" s="3">
        <v>141.96732344318784</v>
      </c>
      <c r="AB25">
        <f t="shared" si="0"/>
        <v>0.20279281624023104</v>
      </c>
      <c r="AC25">
        <f t="shared" si="1"/>
        <v>2.6152229684941457E-2</v>
      </c>
    </row>
    <row r="26" spans="1:29" x14ac:dyDescent="0.25">
      <c r="A26" s="2">
        <v>25</v>
      </c>
      <c r="B26" s="3" t="s">
        <v>27</v>
      </c>
      <c r="C26" s="3" t="s">
        <v>28</v>
      </c>
      <c r="D26" s="3" t="s">
        <v>29</v>
      </c>
      <c r="E26" s="3" t="s">
        <v>30</v>
      </c>
      <c r="F26" s="3">
        <v>0.67</v>
      </c>
      <c r="G26" s="3">
        <v>0.72</v>
      </c>
      <c r="H26" s="3" t="s">
        <v>33</v>
      </c>
      <c r="I26" s="2">
        <v>8140</v>
      </c>
      <c r="J26" s="3" t="s">
        <v>57</v>
      </c>
      <c r="K26" s="2">
        <v>8140</v>
      </c>
      <c r="L26" s="3"/>
      <c r="M26" s="3" t="s">
        <v>33</v>
      </c>
      <c r="N26" s="3" t="s">
        <v>33</v>
      </c>
      <c r="O26" s="3"/>
      <c r="P26" s="3"/>
      <c r="Q26" s="3"/>
      <c r="R26" s="3">
        <v>0</v>
      </c>
      <c r="S26" s="3">
        <v>1</v>
      </c>
      <c r="T26" s="2">
        <v>219</v>
      </c>
      <c r="U26" s="3">
        <v>10.058780246181431</v>
      </c>
      <c r="V26" s="3">
        <v>68.974680442925532</v>
      </c>
      <c r="W26" s="3">
        <v>8.9043940388083254</v>
      </c>
      <c r="X26" s="3">
        <v>31212.828387442871</v>
      </c>
      <c r="Y26" s="3">
        <v>68.974680442925532</v>
      </c>
      <c r="Z26" s="3">
        <v>8.9043861669372735</v>
      </c>
      <c r="AA26" s="3">
        <v>31212.828387442871</v>
      </c>
      <c r="AB26">
        <f t="shared" si="0"/>
        <v>68.974680442925532</v>
      </c>
      <c r="AC26">
        <f t="shared" si="1"/>
        <v>8.9043861669372735</v>
      </c>
    </row>
    <row r="27" spans="1:29" x14ac:dyDescent="0.25">
      <c r="A27" s="2">
        <v>26</v>
      </c>
      <c r="B27" s="3" t="s">
        <v>27</v>
      </c>
      <c r="C27" s="3" t="s">
        <v>28</v>
      </c>
      <c r="D27" s="3" t="s">
        <v>29</v>
      </c>
      <c r="E27" s="3" t="s">
        <v>30</v>
      </c>
      <c r="F27" s="3">
        <v>0.67</v>
      </c>
      <c r="G27" s="3">
        <v>0.72</v>
      </c>
      <c r="H27" s="3" t="s">
        <v>33</v>
      </c>
      <c r="I27" s="2">
        <v>8150</v>
      </c>
      <c r="J27" s="3" t="s">
        <v>58</v>
      </c>
      <c r="K27" s="2">
        <v>8150</v>
      </c>
      <c r="L27" s="3"/>
      <c r="M27" s="3" t="s">
        <v>33</v>
      </c>
      <c r="N27" s="3" t="s">
        <v>33</v>
      </c>
      <c r="O27" s="3"/>
      <c r="P27" s="3"/>
      <c r="Q27" s="3"/>
      <c r="R27" s="3">
        <v>0</v>
      </c>
      <c r="S27" s="3">
        <v>1</v>
      </c>
      <c r="T27" s="2">
        <v>90</v>
      </c>
      <c r="U27" s="3">
        <v>2.9167752581425472</v>
      </c>
      <c r="V27" s="3">
        <v>15.042717861773141</v>
      </c>
      <c r="W27" s="3">
        <v>1.98363957477495</v>
      </c>
      <c r="X27" s="3">
        <v>6047.0145977642424</v>
      </c>
      <c r="Y27" s="3">
        <v>15.042717861773141</v>
      </c>
      <c r="Z27" s="3">
        <v>1.9836378211514141</v>
      </c>
      <c r="AA27" s="3">
        <v>6047.0145977642424</v>
      </c>
      <c r="AB27">
        <f t="shared" si="0"/>
        <v>15.042717861773141</v>
      </c>
      <c r="AC27">
        <f t="shared" si="1"/>
        <v>1.9836378211514141</v>
      </c>
    </row>
    <row r="28" spans="1:29" x14ac:dyDescent="0.25">
      <c r="A28" s="2">
        <v>27</v>
      </c>
      <c r="B28" s="3" t="s">
        <v>27</v>
      </c>
      <c r="C28" s="3" t="s">
        <v>28</v>
      </c>
      <c r="D28" s="3" t="s">
        <v>29</v>
      </c>
      <c r="E28" s="3" t="s">
        <v>30</v>
      </c>
      <c r="F28" s="3">
        <v>0.67</v>
      </c>
      <c r="G28" s="3">
        <v>0.72</v>
      </c>
      <c r="H28" s="3" t="s">
        <v>33</v>
      </c>
      <c r="I28" s="2">
        <v>8320</v>
      </c>
      <c r="J28" s="3" t="s">
        <v>59</v>
      </c>
      <c r="K28" s="2">
        <v>8320</v>
      </c>
      <c r="L28" s="3"/>
      <c r="M28" s="3" t="s">
        <v>33</v>
      </c>
      <c r="N28" s="3" t="s">
        <v>33</v>
      </c>
      <c r="O28" s="3"/>
      <c r="P28" s="3"/>
      <c r="Q28" s="3"/>
      <c r="R28" s="3">
        <v>0</v>
      </c>
      <c r="S28" s="3">
        <v>1</v>
      </c>
      <c r="T28" s="2">
        <v>2</v>
      </c>
      <c r="U28" s="3">
        <v>1.0975318171701661E-2</v>
      </c>
      <c r="V28" s="3">
        <v>3.6890783017352408E-2</v>
      </c>
      <c r="W28" s="3">
        <v>4.7183246738167796E-3</v>
      </c>
      <c r="X28" s="3">
        <v>16.244598847822296</v>
      </c>
      <c r="Y28" s="3">
        <v>3.6890783017352408E-2</v>
      </c>
      <c r="Z28" s="3">
        <v>4.71832050261284E-3</v>
      </c>
      <c r="AA28" s="3">
        <v>16.244598847822296</v>
      </c>
      <c r="AB28">
        <f t="shared" si="0"/>
        <v>3.6890783017352408E-2</v>
      </c>
      <c r="AC28">
        <f t="shared" si="1"/>
        <v>4.71832050261284E-3</v>
      </c>
    </row>
    <row r="29" spans="1:29" x14ac:dyDescent="0.25">
      <c r="A29" s="2">
        <v>28</v>
      </c>
      <c r="B29" s="3" t="s">
        <v>27</v>
      </c>
      <c r="C29" s="3" t="s">
        <v>28</v>
      </c>
      <c r="D29" s="3" t="s">
        <v>29</v>
      </c>
      <c r="E29" s="3" t="s">
        <v>30</v>
      </c>
      <c r="F29" s="3">
        <v>0.67</v>
      </c>
      <c r="G29" s="3">
        <v>0.72</v>
      </c>
      <c r="H29" s="3" t="s">
        <v>60</v>
      </c>
      <c r="I29" s="2">
        <v>1400</v>
      </c>
      <c r="J29" s="3" t="s">
        <v>48</v>
      </c>
      <c r="K29" s="2">
        <v>1400</v>
      </c>
      <c r="L29" s="3"/>
      <c r="M29" s="3" t="s">
        <v>61</v>
      </c>
      <c r="N29" s="3" t="s">
        <v>60</v>
      </c>
      <c r="O29" s="3"/>
      <c r="P29" s="3"/>
      <c r="Q29" s="3"/>
      <c r="R29" s="3">
        <v>0</v>
      </c>
      <c r="S29" s="3">
        <v>1</v>
      </c>
      <c r="T29" s="2">
        <v>9</v>
      </c>
      <c r="U29" s="3">
        <v>0.6603518298827421</v>
      </c>
      <c r="V29" s="3">
        <v>5.2338156730138401</v>
      </c>
      <c r="W29" s="3">
        <v>0.57121260949646946</v>
      </c>
      <c r="X29" s="3">
        <v>2035.6550362902001</v>
      </c>
      <c r="Y29" s="3">
        <v>5.2338156730138401</v>
      </c>
      <c r="Z29" s="3">
        <v>0.57121210451971305</v>
      </c>
      <c r="AA29" s="3">
        <v>2035.6550362902001</v>
      </c>
      <c r="AB29">
        <f t="shared" si="0"/>
        <v>5.2338156730138401</v>
      </c>
      <c r="AC29">
        <f t="shared" si="1"/>
        <v>0.57121210451971305</v>
      </c>
    </row>
    <row r="30" spans="1:29" x14ac:dyDescent="0.25">
      <c r="A30" s="2">
        <v>29</v>
      </c>
      <c r="B30" s="3" t="s">
        <v>27</v>
      </c>
      <c r="C30" s="3" t="s">
        <v>28</v>
      </c>
      <c r="D30" s="3" t="s">
        <v>29</v>
      </c>
      <c r="E30" s="3" t="s">
        <v>30</v>
      </c>
      <c r="F30" s="3">
        <v>0.67</v>
      </c>
      <c r="G30" s="3">
        <v>0.72</v>
      </c>
      <c r="H30" s="3" t="s">
        <v>60</v>
      </c>
      <c r="I30" s="2">
        <v>1460</v>
      </c>
      <c r="J30" s="3" t="s">
        <v>49</v>
      </c>
      <c r="K30" s="2">
        <v>1460</v>
      </c>
      <c r="L30" s="3"/>
      <c r="M30" s="3" t="s">
        <v>61</v>
      </c>
      <c r="N30" s="3" t="s">
        <v>60</v>
      </c>
      <c r="O30" s="3"/>
      <c r="P30" s="3"/>
      <c r="Q30" s="3"/>
      <c r="R30" s="3">
        <v>0</v>
      </c>
      <c r="S30" s="3">
        <v>1</v>
      </c>
      <c r="T30" s="2">
        <v>13</v>
      </c>
      <c r="U30" s="3">
        <v>1.3781866362685418</v>
      </c>
      <c r="V30" s="3">
        <v>9.9758679510842097</v>
      </c>
      <c r="W30" s="3">
        <v>1.3311548921962242</v>
      </c>
      <c r="X30" s="3">
        <v>4647.2413109450781</v>
      </c>
      <c r="Y30" s="3">
        <v>9.9758679510842097</v>
      </c>
      <c r="Z30" s="3">
        <v>1.3311537153974877</v>
      </c>
      <c r="AA30" s="3">
        <v>4647.2413109450781</v>
      </c>
      <c r="AB30">
        <f t="shared" si="0"/>
        <v>9.9758679510842097</v>
      </c>
      <c r="AC30">
        <f t="shared" si="1"/>
        <v>1.3311537153974877</v>
      </c>
    </row>
    <row r="31" spans="1:29" x14ac:dyDescent="0.25">
      <c r="A31" s="2">
        <v>30</v>
      </c>
      <c r="B31" s="3" t="s">
        <v>27</v>
      </c>
      <c r="C31" s="3" t="s">
        <v>28</v>
      </c>
      <c r="D31" s="3" t="s">
        <v>29</v>
      </c>
      <c r="E31" s="3" t="s">
        <v>30</v>
      </c>
      <c r="F31" s="3">
        <v>0.67</v>
      </c>
      <c r="G31" s="3">
        <v>0.72</v>
      </c>
      <c r="H31" s="3" t="s">
        <v>60</v>
      </c>
      <c r="I31" s="2">
        <v>1460</v>
      </c>
      <c r="J31" s="3" t="s">
        <v>49</v>
      </c>
      <c r="K31" s="2">
        <v>1460</v>
      </c>
      <c r="L31" s="3"/>
      <c r="M31" s="3" t="s">
        <v>62</v>
      </c>
      <c r="N31" s="3" t="s">
        <v>60</v>
      </c>
      <c r="O31" s="3"/>
      <c r="P31" s="3"/>
      <c r="Q31" s="3"/>
      <c r="R31" s="3">
        <v>0</v>
      </c>
      <c r="S31" s="3">
        <v>1</v>
      </c>
      <c r="T31" s="2">
        <v>1</v>
      </c>
      <c r="U31" s="3">
        <v>1.68031057665756E-4</v>
      </c>
      <c r="V31" s="3">
        <v>1.3201980358065E-3</v>
      </c>
      <c r="W31" s="3">
        <v>1.7721191659933295E-4</v>
      </c>
      <c r="X31" s="3">
        <v>0.5871999495815069</v>
      </c>
      <c r="Y31" s="3">
        <v>1.3201980358065E-3</v>
      </c>
      <c r="Z31" s="3">
        <v>1.7721175993630199E-4</v>
      </c>
      <c r="AA31" s="3">
        <v>0.5871999495815069</v>
      </c>
      <c r="AB31">
        <f t="shared" si="0"/>
        <v>1.3201980358065E-3</v>
      </c>
      <c r="AC31">
        <f t="shared" si="1"/>
        <v>1.7721175993630199E-4</v>
      </c>
    </row>
    <row r="32" spans="1:29" x14ac:dyDescent="0.25">
      <c r="A32" s="2">
        <v>31</v>
      </c>
      <c r="B32" s="3" t="s">
        <v>27</v>
      </c>
      <c r="C32" s="3" t="s">
        <v>28</v>
      </c>
      <c r="D32" s="3" t="s">
        <v>29</v>
      </c>
      <c r="E32" s="3" t="s">
        <v>30</v>
      </c>
      <c r="F32" s="3">
        <v>0.67</v>
      </c>
      <c r="G32" s="3">
        <v>0.72</v>
      </c>
      <c r="H32" s="3" t="s">
        <v>60</v>
      </c>
      <c r="I32" s="2">
        <v>1730</v>
      </c>
      <c r="J32" s="3" t="s">
        <v>50</v>
      </c>
      <c r="K32" s="2">
        <v>1730</v>
      </c>
      <c r="L32" s="3"/>
      <c r="M32" s="3" t="s">
        <v>62</v>
      </c>
      <c r="N32" s="3" t="s">
        <v>60</v>
      </c>
      <c r="O32" s="3"/>
      <c r="P32" s="3"/>
      <c r="Q32" s="3"/>
      <c r="R32" s="3">
        <v>0</v>
      </c>
      <c r="S32" s="3">
        <v>1</v>
      </c>
      <c r="T32" s="2">
        <v>1</v>
      </c>
      <c r="U32" s="3">
        <v>8.4447725411502892E-3</v>
      </c>
      <c r="V32" s="3">
        <v>6.6349472987524666E-2</v>
      </c>
      <c r="W32" s="3">
        <v>8.9061769178380001E-3</v>
      </c>
      <c r="X32" s="3">
        <v>29.511032539321565</v>
      </c>
      <c r="Y32" s="3">
        <v>6.6349472987524666E-2</v>
      </c>
      <c r="Z32" s="3">
        <v>8.9061690443908003E-3</v>
      </c>
      <c r="AA32" s="3">
        <v>29.511032539321565</v>
      </c>
      <c r="AB32">
        <f t="shared" si="0"/>
        <v>6.6349472987524666E-2</v>
      </c>
      <c r="AC32">
        <f t="shared" si="1"/>
        <v>8.9061690443908003E-3</v>
      </c>
    </row>
    <row r="33" spans="1:29" x14ac:dyDescent="0.25">
      <c r="A33" s="2">
        <v>32</v>
      </c>
      <c r="B33" s="3" t="s">
        <v>27</v>
      </c>
      <c r="C33" s="3" t="s">
        <v>28</v>
      </c>
      <c r="D33" s="3" t="s">
        <v>29</v>
      </c>
      <c r="E33" s="3" t="s">
        <v>30</v>
      </c>
      <c r="F33" s="3">
        <v>0.67</v>
      </c>
      <c r="G33" s="3">
        <v>0.72</v>
      </c>
      <c r="H33" s="3" t="s">
        <v>60</v>
      </c>
      <c r="I33" s="2">
        <v>6120</v>
      </c>
      <c r="J33" s="3" t="s">
        <v>63</v>
      </c>
      <c r="K33" s="2">
        <v>6120</v>
      </c>
      <c r="L33" s="3" t="s">
        <v>64</v>
      </c>
      <c r="M33" s="3" t="s">
        <v>61</v>
      </c>
      <c r="N33" s="3" t="s">
        <v>60</v>
      </c>
      <c r="O33" s="3"/>
      <c r="P33" s="3"/>
      <c r="Q33" s="3"/>
      <c r="R33" s="3">
        <v>0</v>
      </c>
      <c r="S33" s="3">
        <v>1</v>
      </c>
      <c r="T33" s="2">
        <v>7</v>
      </c>
      <c r="U33" s="3">
        <v>0.11126146530973002</v>
      </c>
      <c r="V33" s="3">
        <v>0.88076359513290536</v>
      </c>
      <c r="W33" s="3">
        <v>9.6183880554096921E-2</v>
      </c>
      <c r="X33" s="3">
        <v>343.19457592586798</v>
      </c>
      <c r="Y33" s="3">
        <v>0.88076359513290536</v>
      </c>
      <c r="Z33" s="3">
        <v>9.6183795523369309E-2</v>
      </c>
      <c r="AA33" s="3">
        <v>343.19457592586798</v>
      </c>
      <c r="AB33">
        <f t="shared" si="0"/>
        <v>0.88076359513290536</v>
      </c>
      <c r="AC33">
        <f t="shared" si="1"/>
        <v>9.6183795523369309E-2</v>
      </c>
    </row>
    <row r="34" spans="1:29" x14ac:dyDescent="0.25">
      <c r="A34" s="2">
        <v>33</v>
      </c>
      <c r="B34" s="3" t="s">
        <v>27</v>
      </c>
      <c r="C34" s="3" t="s">
        <v>28</v>
      </c>
      <c r="D34" s="3" t="s">
        <v>29</v>
      </c>
      <c r="E34" s="3" t="s">
        <v>30</v>
      </c>
      <c r="F34" s="3">
        <v>0.67</v>
      </c>
      <c r="G34" s="3">
        <v>0.72</v>
      </c>
      <c r="H34" s="3" t="s">
        <v>60</v>
      </c>
      <c r="I34" s="2">
        <v>6120</v>
      </c>
      <c r="J34" s="3" t="s">
        <v>63</v>
      </c>
      <c r="K34" s="2">
        <v>6120</v>
      </c>
      <c r="L34" s="3" t="s">
        <v>64</v>
      </c>
      <c r="M34" s="3" t="s">
        <v>62</v>
      </c>
      <c r="N34" s="3" t="s">
        <v>60</v>
      </c>
      <c r="O34" s="3"/>
      <c r="P34" s="3"/>
      <c r="Q34" s="3"/>
      <c r="R34" s="3">
        <v>0</v>
      </c>
      <c r="S34" s="3">
        <v>1</v>
      </c>
      <c r="T34" s="2">
        <v>1</v>
      </c>
      <c r="U34" s="3">
        <v>8.1692985054461899E-5</v>
      </c>
      <c r="V34" s="3">
        <v>6.4185109530528117E-4</v>
      </c>
      <c r="W34" s="3">
        <v>8.615651567830486E-5</v>
      </c>
      <c r="X34" s="3">
        <v>0.28548363243992675</v>
      </c>
      <c r="Y34" s="3">
        <v>6.4185109530528117E-4</v>
      </c>
      <c r="Z34" s="3">
        <v>8.6156439512203101E-5</v>
      </c>
      <c r="AA34" s="3">
        <v>0.28548363243992675</v>
      </c>
      <c r="AB34">
        <f t="shared" si="0"/>
        <v>6.4185109530528117E-4</v>
      </c>
      <c r="AC34">
        <f t="shared" si="1"/>
        <v>8.6156439512203101E-5</v>
      </c>
    </row>
    <row r="35" spans="1:29" x14ac:dyDescent="0.25">
      <c r="A35" s="2">
        <v>34</v>
      </c>
      <c r="B35" s="3" t="s">
        <v>27</v>
      </c>
      <c r="C35" s="3" t="s">
        <v>28</v>
      </c>
      <c r="D35" s="3" t="s">
        <v>29</v>
      </c>
      <c r="E35" s="3" t="s">
        <v>30</v>
      </c>
      <c r="F35" s="3">
        <v>0.67</v>
      </c>
      <c r="G35" s="3">
        <v>0.72</v>
      </c>
      <c r="H35" s="3" t="s">
        <v>60</v>
      </c>
      <c r="I35" s="2">
        <v>8140</v>
      </c>
      <c r="J35" s="3" t="s">
        <v>57</v>
      </c>
      <c r="K35" s="2">
        <v>8140</v>
      </c>
      <c r="L35" s="3"/>
      <c r="M35" s="3" t="s">
        <v>65</v>
      </c>
      <c r="N35" s="3" t="s">
        <v>60</v>
      </c>
      <c r="O35" s="3"/>
      <c r="P35" s="3"/>
      <c r="Q35" s="3"/>
      <c r="R35" s="3">
        <v>0</v>
      </c>
      <c r="S35" s="3">
        <v>1</v>
      </c>
      <c r="T35" s="2">
        <v>24</v>
      </c>
      <c r="U35" s="3">
        <v>1.4872172029376935</v>
      </c>
      <c r="V35" s="3">
        <v>10.606511802638657</v>
      </c>
      <c r="W35" s="3">
        <v>1.401132794642634</v>
      </c>
      <c r="X35" s="3">
        <v>5128.8519527332846</v>
      </c>
      <c r="Y35" s="3">
        <v>10.606511802638657</v>
      </c>
      <c r="Z35" s="3">
        <v>1.4011315559803923</v>
      </c>
      <c r="AA35" s="3">
        <v>5128.8519527332846</v>
      </c>
      <c r="AB35">
        <f t="shared" si="0"/>
        <v>10.606511802638657</v>
      </c>
      <c r="AC35">
        <f t="shared" si="1"/>
        <v>1.4011315559803923</v>
      </c>
    </row>
    <row r="36" spans="1:29" x14ac:dyDescent="0.25">
      <c r="A36" s="2">
        <v>35</v>
      </c>
      <c r="B36" s="3" t="s">
        <v>27</v>
      </c>
      <c r="C36" s="3" t="s">
        <v>28</v>
      </c>
      <c r="D36" s="3" t="s">
        <v>29</v>
      </c>
      <c r="E36" s="3" t="s">
        <v>30</v>
      </c>
      <c r="F36" s="3">
        <v>0.67</v>
      </c>
      <c r="G36" s="3">
        <v>0.72</v>
      </c>
      <c r="H36" s="3" t="s">
        <v>60</v>
      </c>
      <c r="I36" s="2">
        <v>8140</v>
      </c>
      <c r="J36" s="3" t="s">
        <v>57</v>
      </c>
      <c r="K36" s="2">
        <v>8140</v>
      </c>
      <c r="L36" s="3"/>
      <c r="M36" s="3" t="s">
        <v>61</v>
      </c>
      <c r="N36" s="3" t="s">
        <v>60</v>
      </c>
      <c r="O36" s="3"/>
      <c r="P36" s="3"/>
      <c r="Q36" s="3"/>
      <c r="R36" s="3">
        <v>0</v>
      </c>
      <c r="S36" s="3">
        <v>1</v>
      </c>
      <c r="T36" s="2">
        <v>21</v>
      </c>
      <c r="U36" s="3">
        <v>1.0352743850665314</v>
      </c>
      <c r="V36" s="3">
        <v>7.9548341198724488</v>
      </c>
      <c r="W36" s="3">
        <v>0.94587153187414708</v>
      </c>
      <c r="X36" s="3">
        <v>3341.0717004447811</v>
      </c>
      <c r="Y36" s="3">
        <v>7.9548341198724488</v>
      </c>
      <c r="Z36" s="3">
        <v>0.94587069568263371</v>
      </c>
      <c r="AA36" s="3">
        <v>3341.0717004447811</v>
      </c>
      <c r="AB36">
        <f t="shared" si="0"/>
        <v>7.9548341198724488</v>
      </c>
      <c r="AC36">
        <f t="shared" si="1"/>
        <v>0.94587069568263371</v>
      </c>
    </row>
    <row r="37" spans="1:29" x14ac:dyDescent="0.25">
      <c r="A37" s="2">
        <v>36</v>
      </c>
      <c r="B37" s="3" t="s">
        <v>27</v>
      </c>
      <c r="C37" s="3" t="s">
        <v>28</v>
      </c>
      <c r="D37" s="3" t="s">
        <v>29</v>
      </c>
      <c r="E37" s="3" t="s">
        <v>30</v>
      </c>
      <c r="F37" s="3">
        <v>0.67</v>
      </c>
      <c r="G37" s="3">
        <v>0.72</v>
      </c>
      <c r="H37" s="3" t="s">
        <v>60</v>
      </c>
      <c r="I37" s="2">
        <v>8150</v>
      </c>
      <c r="J37" s="3" t="s">
        <v>58</v>
      </c>
      <c r="K37" s="2">
        <v>8150</v>
      </c>
      <c r="L37" s="3"/>
      <c r="M37" s="3" t="s">
        <v>61</v>
      </c>
      <c r="N37" s="3" t="s">
        <v>60</v>
      </c>
      <c r="O37" s="3"/>
      <c r="P37" s="3"/>
      <c r="Q37" s="3"/>
      <c r="R37" s="3">
        <v>0</v>
      </c>
      <c r="S37" s="3">
        <v>1</v>
      </c>
      <c r="T37" s="2">
        <v>1</v>
      </c>
      <c r="U37" s="3">
        <v>4.2643713702548902E-5</v>
      </c>
      <c r="V37" s="3">
        <v>1.9163317856743818E-4</v>
      </c>
      <c r="W37" s="3">
        <v>2.5469737579352913E-5</v>
      </c>
      <c r="X37" s="3">
        <v>9.8841973592705162E-2</v>
      </c>
      <c r="Y37" s="3">
        <v>1.9163317856743818E-4</v>
      </c>
      <c r="Z37" s="3">
        <v>2.5469715062998701E-5</v>
      </c>
      <c r="AA37" s="3">
        <v>9.8841973592705162E-2</v>
      </c>
      <c r="AB37">
        <f t="shared" si="0"/>
        <v>1.9163317856743818E-4</v>
      </c>
      <c r="AC37">
        <f t="shared" si="1"/>
        <v>2.5469715062998701E-5</v>
      </c>
    </row>
    <row r="38" spans="1:29" x14ac:dyDescent="0.25">
      <c r="A38" s="2">
        <v>37</v>
      </c>
      <c r="B38" s="3" t="s">
        <v>27</v>
      </c>
      <c r="C38" s="3" t="s">
        <v>28</v>
      </c>
      <c r="D38" s="3" t="s">
        <v>29</v>
      </c>
      <c r="E38" s="3" t="s">
        <v>30</v>
      </c>
      <c r="F38" s="3">
        <v>0.67</v>
      </c>
      <c r="G38" s="3">
        <v>0.72</v>
      </c>
      <c r="H38" s="3" t="s">
        <v>35</v>
      </c>
      <c r="I38" s="2">
        <v>1100</v>
      </c>
      <c r="J38" s="3" t="s">
        <v>42</v>
      </c>
      <c r="K38" s="2">
        <v>1100</v>
      </c>
      <c r="L38" s="3"/>
      <c r="M38" s="3" t="s">
        <v>34</v>
      </c>
      <c r="N38" s="3" t="s">
        <v>35</v>
      </c>
      <c r="O38" s="3"/>
      <c r="P38" s="3"/>
      <c r="Q38" s="3"/>
      <c r="R38" s="3">
        <v>0</v>
      </c>
      <c r="S38" s="3">
        <v>1</v>
      </c>
      <c r="T38" s="2">
        <v>27</v>
      </c>
      <c r="U38" s="3">
        <v>0.37907098080964474</v>
      </c>
      <c r="V38" s="3">
        <v>2.2091293587772287</v>
      </c>
      <c r="W38" s="3">
        <v>0.30261659339898228</v>
      </c>
      <c r="X38" s="3">
        <v>924.86888662355614</v>
      </c>
      <c r="Y38" s="3">
        <v>2.2091293587772287</v>
      </c>
      <c r="Z38" s="3">
        <v>0.30261632587277093</v>
      </c>
      <c r="AA38" s="3">
        <v>924.86888662355614</v>
      </c>
      <c r="AB38">
        <f t="shared" si="0"/>
        <v>2.2091293587772287</v>
      </c>
      <c r="AC38">
        <f t="shared" si="1"/>
        <v>0.30261632587277093</v>
      </c>
    </row>
    <row r="39" spans="1:29" x14ac:dyDescent="0.25">
      <c r="A39" s="2">
        <v>38</v>
      </c>
      <c r="B39" s="3" t="s">
        <v>27</v>
      </c>
      <c r="C39" s="3" t="s">
        <v>28</v>
      </c>
      <c r="D39" s="3" t="s">
        <v>29</v>
      </c>
      <c r="E39" s="3" t="s">
        <v>30</v>
      </c>
      <c r="F39" s="3">
        <v>0.67</v>
      </c>
      <c r="G39" s="3">
        <v>0.72</v>
      </c>
      <c r="H39" s="3" t="s">
        <v>35</v>
      </c>
      <c r="I39" s="2">
        <v>1210</v>
      </c>
      <c r="J39" s="3" t="s">
        <v>46</v>
      </c>
      <c r="K39" s="2">
        <v>1210</v>
      </c>
      <c r="L39" s="3"/>
      <c r="M39" s="3" t="s">
        <v>34</v>
      </c>
      <c r="N39" s="3" t="s">
        <v>35</v>
      </c>
      <c r="O39" s="3"/>
      <c r="P39" s="3"/>
      <c r="Q39" s="3"/>
      <c r="R39" s="3">
        <v>0</v>
      </c>
      <c r="S39" s="3">
        <v>1</v>
      </c>
      <c r="T39" s="2">
        <v>31</v>
      </c>
      <c r="U39" s="3">
        <v>0.29373521963495702</v>
      </c>
      <c r="V39" s="3">
        <v>2.4980254581645109</v>
      </c>
      <c r="W39" s="3">
        <v>0.36316293533270871</v>
      </c>
      <c r="X39" s="3">
        <v>1008.0656711528588</v>
      </c>
      <c r="Y39" s="3">
        <v>2.4980254581645109</v>
      </c>
      <c r="Z39" s="3">
        <v>0.36316261428090135</v>
      </c>
      <c r="AA39" s="3">
        <v>1008.0656711528588</v>
      </c>
      <c r="AB39">
        <f t="shared" si="0"/>
        <v>2.4980254581645109</v>
      </c>
      <c r="AC39">
        <f t="shared" si="1"/>
        <v>0.36316261428090135</v>
      </c>
    </row>
    <row r="40" spans="1:29" x14ac:dyDescent="0.25">
      <c r="A40" s="2">
        <v>39</v>
      </c>
      <c r="B40" s="3" t="s">
        <v>27</v>
      </c>
      <c r="C40" s="3" t="s">
        <v>28</v>
      </c>
      <c r="D40" s="3" t="s">
        <v>29</v>
      </c>
      <c r="E40" s="3" t="s">
        <v>30</v>
      </c>
      <c r="F40" s="3">
        <v>0.67</v>
      </c>
      <c r="G40" s="3">
        <v>0.72</v>
      </c>
      <c r="H40" s="3" t="s">
        <v>35</v>
      </c>
      <c r="I40" s="2">
        <v>1400</v>
      </c>
      <c r="J40" s="3" t="s">
        <v>48</v>
      </c>
      <c r="K40" s="2">
        <v>1400</v>
      </c>
      <c r="L40" s="3"/>
      <c r="M40" s="3" t="s">
        <v>34</v>
      </c>
      <c r="N40" s="3" t="s">
        <v>35</v>
      </c>
      <c r="O40" s="3"/>
      <c r="P40" s="3"/>
      <c r="Q40" s="3"/>
      <c r="R40" s="3">
        <v>0</v>
      </c>
      <c r="S40" s="3">
        <v>1</v>
      </c>
      <c r="T40" s="2">
        <v>8</v>
      </c>
      <c r="U40" s="3">
        <v>1.7805916265978721</v>
      </c>
      <c r="V40" s="3">
        <v>15.325872363887978</v>
      </c>
      <c r="W40" s="3">
        <v>1.9672325822720274</v>
      </c>
      <c r="X40" s="3">
        <v>5273.6967708476095</v>
      </c>
      <c r="Y40" s="3">
        <v>15.325872363887978</v>
      </c>
      <c r="Z40" s="3">
        <v>1.9672308431529839</v>
      </c>
      <c r="AA40" s="3">
        <v>5273.6967708476095</v>
      </c>
      <c r="AB40">
        <f t="shared" si="0"/>
        <v>15.325872363887978</v>
      </c>
      <c r="AC40">
        <f t="shared" si="1"/>
        <v>1.9672308431529839</v>
      </c>
    </row>
    <row r="41" spans="1:29" x14ac:dyDescent="0.25">
      <c r="A41" s="2">
        <v>40</v>
      </c>
      <c r="B41" s="3" t="s">
        <v>27</v>
      </c>
      <c r="C41" s="3" t="s">
        <v>28</v>
      </c>
      <c r="D41" s="3" t="s">
        <v>29</v>
      </c>
      <c r="E41" s="3" t="s">
        <v>30</v>
      </c>
      <c r="F41" s="3">
        <v>0.67</v>
      </c>
      <c r="G41" s="3">
        <v>0.72</v>
      </c>
      <c r="H41" s="3" t="s">
        <v>35</v>
      </c>
      <c r="I41" s="2">
        <v>1730</v>
      </c>
      <c r="J41" s="3" t="s">
        <v>50</v>
      </c>
      <c r="K41" s="2">
        <v>1730</v>
      </c>
      <c r="L41" s="3"/>
      <c r="M41" s="3" t="s">
        <v>34</v>
      </c>
      <c r="N41" s="3" t="s">
        <v>35</v>
      </c>
      <c r="O41" s="3"/>
      <c r="P41" s="3"/>
      <c r="Q41" s="3"/>
      <c r="R41" s="3">
        <v>0</v>
      </c>
      <c r="S41" s="3">
        <v>1</v>
      </c>
      <c r="T41" s="2">
        <v>9</v>
      </c>
      <c r="U41" s="3">
        <v>2.4265030935088938E-3</v>
      </c>
      <c r="V41" s="3">
        <v>1.3620656876781271E-2</v>
      </c>
      <c r="W41" s="3">
        <v>1.8078553364266016E-3</v>
      </c>
      <c r="X41" s="3">
        <v>6.7826537771283704</v>
      </c>
      <c r="Y41" s="3">
        <v>1.3620656876781271E-2</v>
      </c>
      <c r="Z41" s="3">
        <v>1.8078537382039757E-3</v>
      </c>
      <c r="AA41" s="3">
        <v>6.7826537771283704</v>
      </c>
      <c r="AB41">
        <f t="shared" si="0"/>
        <v>1.3620656876781271E-2</v>
      </c>
      <c r="AC41">
        <f t="shared" si="1"/>
        <v>1.8078537382039757E-3</v>
      </c>
    </row>
    <row r="42" spans="1:29" x14ac:dyDescent="0.25">
      <c r="A42" s="2">
        <v>41</v>
      </c>
      <c r="B42" s="3" t="s">
        <v>27</v>
      </c>
      <c r="C42" s="3" t="s">
        <v>28</v>
      </c>
      <c r="D42" s="3" t="s">
        <v>29</v>
      </c>
      <c r="E42" s="3" t="s">
        <v>30</v>
      </c>
      <c r="F42" s="3">
        <v>0.67</v>
      </c>
      <c r="G42" s="3">
        <v>0.72</v>
      </c>
      <c r="H42" s="3" t="s">
        <v>35</v>
      </c>
      <c r="I42" s="2">
        <v>1750</v>
      </c>
      <c r="J42" s="3" t="s">
        <v>51</v>
      </c>
      <c r="K42" s="2">
        <v>1750</v>
      </c>
      <c r="L42" s="3"/>
      <c r="M42" s="3" t="s">
        <v>34</v>
      </c>
      <c r="N42" s="3" t="s">
        <v>35</v>
      </c>
      <c r="O42" s="3"/>
      <c r="P42" s="3"/>
      <c r="Q42" s="3"/>
      <c r="R42" s="3">
        <v>0</v>
      </c>
      <c r="S42" s="3">
        <v>1</v>
      </c>
      <c r="T42" s="2">
        <v>2834</v>
      </c>
      <c r="U42" s="3">
        <v>1256.4582300022457</v>
      </c>
      <c r="V42" s="3">
        <v>9180.8940367225769</v>
      </c>
      <c r="W42" s="3">
        <v>1210.468466666008</v>
      </c>
      <c r="X42" s="3">
        <v>4274404.5914942697</v>
      </c>
      <c r="Y42" s="3">
        <v>9180.8940367225769</v>
      </c>
      <c r="Z42" s="3">
        <v>1210.4673965593092</v>
      </c>
      <c r="AA42" s="3">
        <v>4274404.5914942697</v>
      </c>
      <c r="AB42">
        <f t="shared" si="0"/>
        <v>9180.8940367225769</v>
      </c>
      <c r="AC42">
        <f t="shared" si="1"/>
        <v>1210.4673965593092</v>
      </c>
    </row>
    <row r="43" spans="1:29" x14ac:dyDescent="0.25">
      <c r="A43" s="2">
        <v>42</v>
      </c>
      <c r="B43" s="3" t="s">
        <v>27</v>
      </c>
      <c r="C43" s="3" t="s">
        <v>28</v>
      </c>
      <c r="D43" s="3" t="s">
        <v>29</v>
      </c>
      <c r="E43" s="3" t="s">
        <v>30</v>
      </c>
      <c r="F43" s="3">
        <v>0.67</v>
      </c>
      <c r="G43" s="3">
        <v>0.72</v>
      </c>
      <c r="H43" s="3" t="s">
        <v>35</v>
      </c>
      <c r="I43" s="2">
        <v>1850</v>
      </c>
      <c r="J43" s="3" t="s">
        <v>53</v>
      </c>
      <c r="K43" s="2">
        <v>1850</v>
      </c>
      <c r="L43" s="3"/>
      <c r="M43" s="3" t="s">
        <v>34</v>
      </c>
      <c r="N43" s="3" t="s">
        <v>35</v>
      </c>
      <c r="O43" s="3"/>
      <c r="P43" s="3"/>
      <c r="Q43" s="3"/>
      <c r="R43" s="3">
        <v>0</v>
      </c>
      <c r="S43" s="3">
        <v>1</v>
      </c>
      <c r="T43" s="2">
        <v>173</v>
      </c>
      <c r="U43" s="3">
        <v>62.91483266276331</v>
      </c>
      <c r="V43" s="3">
        <v>496.32066924278314</v>
      </c>
      <c r="W43" s="3">
        <v>63.715181540288874</v>
      </c>
      <c r="X43" s="3">
        <v>210628.54048882535</v>
      </c>
      <c r="Y43" s="3">
        <v>496.32066924278314</v>
      </c>
      <c r="Z43" s="3">
        <v>63.71512521330115</v>
      </c>
      <c r="AA43" s="3">
        <v>210628.54048882535</v>
      </c>
      <c r="AB43">
        <f t="shared" si="0"/>
        <v>496.32066924278314</v>
      </c>
      <c r="AC43">
        <f t="shared" si="1"/>
        <v>63.71512521330115</v>
      </c>
    </row>
    <row r="44" spans="1:29" x14ac:dyDescent="0.25">
      <c r="A44" s="2">
        <v>43</v>
      </c>
      <c r="B44" s="3" t="s">
        <v>27</v>
      </c>
      <c r="C44" s="3" t="s">
        <v>28</v>
      </c>
      <c r="D44" s="3" t="s">
        <v>29</v>
      </c>
      <c r="E44" s="3" t="s">
        <v>30</v>
      </c>
      <c r="F44" s="3">
        <v>0.67</v>
      </c>
      <c r="G44" s="3">
        <v>0.72</v>
      </c>
      <c r="H44" s="3" t="s">
        <v>35</v>
      </c>
      <c r="I44" s="2">
        <v>1890</v>
      </c>
      <c r="J44" s="3" t="s">
        <v>66</v>
      </c>
      <c r="K44" s="2">
        <v>1890</v>
      </c>
      <c r="L44" s="3"/>
      <c r="M44" s="3" t="s">
        <v>34</v>
      </c>
      <c r="N44" s="3" t="s">
        <v>35</v>
      </c>
      <c r="O44" s="3"/>
      <c r="P44" s="3"/>
      <c r="Q44" s="3"/>
      <c r="R44" s="3">
        <v>0</v>
      </c>
      <c r="S44" s="3">
        <v>1</v>
      </c>
      <c r="T44" s="2">
        <v>57</v>
      </c>
      <c r="U44" s="3">
        <v>22.560907944915115</v>
      </c>
      <c r="V44" s="3">
        <v>172.48297433962662</v>
      </c>
      <c r="W44" s="3">
        <v>22.091902557546003</v>
      </c>
      <c r="X44" s="3">
        <v>73656.301300061372</v>
      </c>
      <c r="Y44" s="3">
        <v>172.48297433962662</v>
      </c>
      <c r="Z44" s="3">
        <v>22.09188302734465</v>
      </c>
      <c r="AA44" s="3">
        <v>73656.301300061372</v>
      </c>
      <c r="AB44">
        <f t="shared" si="0"/>
        <v>172.48297433962662</v>
      </c>
      <c r="AC44">
        <f t="shared" si="1"/>
        <v>22.09188302734465</v>
      </c>
    </row>
    <row r="45" spans="1:29" x14ac:dyDescent="0.25">
      <c r="A45" s="2">
        <v>44</v>
      </c>
      <c r="B45" s="3" t="s">
        <v>27</v>
      </c>
      <c r="C45" s="3" t="s">
        <v>28</v>
      </c>
      <c r="D45" s="3" t="s">
        <v>29</v>
      </c>
      <c r="E45" s="3" t="s">
        <v>30</v>
      </c>
      <c r="F45" s="3">
        <v>0.67</v>
      </c>
      <c r="G45" s="3">
        <v>0.72</v>
      </c>
      <c r="H45" s="3" t="s">
        <v>35</v>
      </c>
      <c r="I45" s="2">
        <v>7100</v>
      </c>
      <c r="J45" s="3" t="s">
        <v>54</v>
      </c>
      <c r="K45" s="2">
        <v>7100</v>
      </c>
      <c r="L45" s="3"/>
      <c r="M45" s="3" t="s">
        <v>34</v>
      </c>
      <c r="N45" s="3" t="s">
        <v>35</v>
      </c>
      <c r="O45" s="3"/>
      <c r="P45" s="3"/>
      <c r="Q45" s="3"/>
      <c r="R45" s="3">
        <v>0</v>
      </c>
      <c r="S45" s="3">
        <v>1</v>
      </c>
      <c r="T45" s="2">
        <v>9</v>
      </c>
      <c r="U45" s="3">
        <v>0.16274340869122322</v>
      </c>
      <c r="V45" s="3">
        <v>0.64567377821584981</v>
      </c>
      <c r="W45" s="3">
        <v>6.9819570897009617E-2</v>
      </c>
      <c r="X45" s="3">
        <v>283.72750537863544</v>
      </c>
      <c r="Y45" s="3">
        <v>0.64567377821584981</v>
      </c>
      <c r="Z45" s="3">
        <v>6.9819509173476638E-2</v>
      </c>
      <c r="AA45" s="3">
        <v>283.72750537863544</v>
      </c>
      <c r="AB45">
        <f t="shared" si="0"/>
        <v>0.64567377821584981</v>
      </c>
      <c r="AC45">
        <f t="shared" si="1"/>
        <v>6.9819509173476638E-2</v>
      </c>
    </row>
    <row r="46" spans="1:29" x14ac:dyDescent="0.25">
      <c r="A46" s="2">
        <v>45</v>
      </c>
      <c r="B46" s="3" t="s">
        <v>27</v>
      </c>
      <c r="C46" s="3" t="s">
        <v>28</v>
      </c>
      <c r="D46" s="3" t="s">
        <v>29</v>
      </c>
      <c r="E46" s="3" t="s">
        <v>30</v>
      </c>
      <c r="F46" s="3">
        <v>0.67</v>
      </c>
      <c r="G46" s="3">
        <v>0.72</v>
      </c>
      <c r="H46" s="3" t="s">
        <v>35</v>
      </c>
      <c r="I46" s="2">
        <v>7430</v>
      </c>
      <c r="J46" s="3" t="s">
        <v>55</v>
      </c>
      <c r="K46" s="2">
        <v>7430</v>
      </c>
      <c r="L46" s="3"/>
      <c r="M46" s="3" t="s">
        <v>34</v>
      </c>
      <c r="N46" s="3" t="s">
        <v>35</v>
      </c>
      <c r="O46" s="3"/>
      <c r="P46" s="3"/>
      <c r="Q46" s="3"/>
      <c r="R46" s="3">
        <v>0</v>
      </c>
      <c r="S46" s="3">
        <v>1</v>
      </c>
      <c r="T46" s="2">
        <v>70</v>
      </c>
      <c r="U46" s="3">
        <v>10.057542866026411</v>
      </c>
      <c r="V46" s="3">
        <v>33.142646764933801</v>
      </c>
      <c r="W46" s="3">
        <v>3.1237895536579607</v>
      </c>
      <c r="X46" s="3">
        <v>13822.449184882529</v>
      </c>
      <c r="Y46" s="3">
        <v>33.142646764933801</v>
      </c>
      <c r="Z46" s="3">
        <v>3.1237867920923277</v>
      </c>
      <c r="AA46" s="3">
        <v>13822.449184882529</v>
      </c>
      <c r="AB46">
        <f t="shared" si="0"/>
        <v>33.142646764933801</v>
      </c>
      <c r="AC46">
        <f t="shared" si="1"/>
        <v>3.1237867920923277</v>
      </c>
    </row>
    <row r="47" spans="1:29" x14ac:dyDescent="0.25">
      <c r="A47" s="2">
        <v>46</v>
      </c>
      <c r="B47" s="3" t="s">
        <v>27</v>
      </c>
      <c r="C47" s="3" t="s">
        <v>28</v>
      </c>
      <c r="D47" s="3" t="s">
        <v>29</v>
      </c>
      <c r="E47" s="3" t="s">
        <v>30</v>
      </c>
      <c r="F47" s="3">
        <v>0.67</v>
      </c>
      <c r="G47" s="3">
        <v>0.72</v>
      </c>
      <c r="H47" s="3" t="s">
        <v>35</v>
      </c>
      <c r="I47" s="2">
        <v>8120</v>
      </c>
      <c r="J47" s="3" t="s">
        <v>56</v>
      </c>
      <c r="K47" s="2">
        <v>8120</v>
      </c>
      <c r="L47" s="3"/>
      <c r="M47" s="3" t="s">
        <v>34</v>
      </c>
      <c r="N47" s="3" t="s">
        <v>35</v>
      </c>
      <c r="O47" s="3"/>
      <c r="P47" s="3"/>
      <c r="Q47" s="3"/>
      <c r="R47" s="3">
        <v>0</v>
      </c>
      <c r="S47" s="3">
        <v>1</v>
      </c>
      <c r="T47" s="2">
        <v>228</v>
      </c>
      <c r="U47" s="3">
        <v>38.771302396280198</v>
      </c>
      <c r="V47" s="3">
        <v>158.10214573466996</v>
      </c>
      <c r="W47" s="3">
        <v>18.243672772622816</v>
      </c>
      <c r="X47" s="3">
        <v>71063.708714715074</v>
      </c>
      <c r="Y47" s="3">
        <v>158.10214573466996</v>
      </c>
      <c r="Z47" s="3">
        <v>18.243656644423748</v>
      </c>
      <c r="AA47" s="3">
        <v>71063.708714715074</v>
      </c>
      <c r="AB47">
        <f t="shared" si="0"/>
        <v>158.10214573466996</v>
      </c>
      <c r="AC47">
        <f t="shared" si="1"/>
        <v>18.243656644423748</v>
      </c>
    </row>
    <row r="48" spans="1:29" x14ac:dyDescent="0.25">
      <c r="A48" s="2">
        <v>47</v>
      </c>
      <c r="B48" s="3" t="s">
        <v>27</v>
      </c>
      <c r="C48" s="3" t="s">
        <v>28</v>
      </c>
      <c r="D48" s="3" t="s">
        <v>29</v>
      </c>
      <c r="E48" s="3" t="s">
        <v>30</v>
      </c>
      <c r="F48" s="3">
        <v>0.67</v>
      </c>
      <c r="G48" s="3">
        <v>0.72</v>
      </c>
      <c r="H48" s="3" t="s">
        <v>35</v>
      </c>
      <c r="I48" s="2">
        <v>8140</v>
      </c>
      <c r="J48" s="3" t="s">
        <v>57</v>
      </c>
      <c r="K48" s="2">
        <v>8140</v>
      </c>
      <c r="L48" s="3"/>
      <c r="M48" s="3" t="s">
        <v>34</v>
      </c>
      <c r="N48" s="3" t="s">
        <v>35</v>
      </c>
      <c r="O48" s="3"/>
      <c r="P48" s="3"/>
      <c r="Q48" s="3"/>
      <c r="R48" s="3">
        <v>0</v>
      </c>
      <c r="S48" s="3">
        <v>1</v>
      </c>
      <c r="T48" s="2">
        <v>649</v>
      </c>
      <c r="U48" s="3">
        <v>192.91170830122584</v>
      </c>
      <c r="V48" s="3">
        <v>1440.4568462886448</v>
      </c>
      <c r="W48" s="3">
        <v>183.29380215075687</v>
      </c>
      <c r="X48" s="3">
        <v>618742.04611579038</v>
      </c>
      <c r="Y48" s="3">
        <v>1440.4568462886448</v>
      </c>
      <c r="Z48" s="3">
        <v>183.29364011107509</v>
      </c>
      <c r="AA48" s="3">
        <v>618742.04611579038</v>
      </c>
      <c r="AB48">
        <f t="shared" si="0"/>
        <v>1440.4568462886448</v>
      </c>
      <c r="AC48">
        <f t="shared" si="1"/>
        <v>183.29364011107509</v>
      </c>
    </row>
    <row r="49" spans="1:29" x14ac:dyDescent="0.25">
      <c r="A49" s="2">
        <v>48</v>
      </c>
      <c r="B49" s="3" t="s">
        <v>27</v>
      </c>
      <c r="C49" s="3" t="s">
        <v>28</v>
      </c>
      <c r="D49" s="3" t="s">
        <v>29</v>
      </c>
      <c r="E49" s="3" t="s">
        <v>30</v>
      </c>
      <c r="F49" s="3">
        <v>0.67</v>
      </c>
      <c r="G49" s="3">
        <v>0.72</v>
      </c>
      <c r="H49" s="3" t="s">
        <v>35</v>
      </c>
      <c r="I49" s="2">
        <v>8140</v>
      </c>
      <c r="J49" s="3" t="s">
        <v>57</v>
      </c>
      <c r="K49" s="2">
        <v>8140</v>
      </c>
      <c r="L49" s="3"/>
      <c r="M49" s="3" t="s">
        <v>34</v>
      </c>
      <c r="N49" s="3" t="s">
        <v>35</v>
      </c>
      <c r="O49" s="3"/>
      <c r="P49" s="3"/>
      <c r="Q49" s="3" t="s">
        <v>67</v>
      </c>
      <c r="R49" s="3">
        <v>0</v>
      </c>
      <c r="S49" s="3">
        <v>1</v>
      </c>
      <c r="T49" s="2">
        <v>66</v>
      </c>
      <c r="U49" s="3">
        <v>4.1239777551610049E-3</v>
      </c>
      <c r="V49" s="3">
        <v>2.1796681968232128E-2</v>
      </c>
      <c r="W49" s="3">
        <v>2.7267409467165581E-3</v>
      </c>
      <c r="X49" s="3">
        <v>10.058658521754337</v>
      </c>
      <c r="Y49" s="3">
        <v>2.1796681968232128E-2</v>
      </c>
      <c r="Z49" s="3">
        <v>2.7267385361591312E-3</v>
      </c>
      <c r="AA49" s="3">
        <v>10.058658521754337</v>
      </c>
      <c r="AB49">
        <f t="shared" si="0"/>
        <v>2.1796681968232128E-2</v>
      </c>
      <c r="AC49">
        <f t="shared" si="1"/>
        <v>2.7267385361591312E-3</v>
      </c>
    </row>
    <row r="50" spans="1:29" x14ac:dyDescent="0.25">
      <c r="A50" s="2">
        <v>49</v>
      </c>
      <c r="B50" s="3" t="s">
        <v>27</v>
      </c>
      <c r="C50" s="3" t="s">
        <v>28</v>
      </c>
      <c r="D50" s="3" t="s">
        <v>29</v>
      </c>
      <c r="E50" s="3" t="s">
        <v>30</v>
      </c>
      <c r="F50" s="3">
        <v>0.67</v>
      </c>
      <c r="G50" s="3">
        <v>0.72</v>
      </c>
      <c r="H50" s="3" t="s">
        <v>35</v>
      </c>
      <c r="I50" s="2">
        <v>8370</v>
      </c>
      <c r="J50" s="3" t="s">
        <v>68</v>
      </c>
      <c r="K50" s="2">
        <v>8370</v>
      </c>
      <c r="L50" s="3"/>
      <c r="M50" s="3" t="s">
        <v>34</v>
      </c>
      <c r="N50" s="3" t="s">
        <v>35</v>
      </c>
      <c r="O50" s="3"/>
      <c r="P50" s="3"/>
      <c r="Q50" s="3"/>
      <c r="R50" s="3">
        <v>0</v>
      </c>
      <c r="S50" s="3">
        <v>1</v>
      </c>
      <c r="T50" s="2">
        <v>14</v>
      </c>
      <c r="U50" s="3">
        <v>2.1457143529878522</v>
      </c>
      <c r="V50" s="3">
        <v>4.8359599015690522</v>
      </c>
      <c r="W50" s="3">
        <v>0.52184171789949185</v>
      </c>
      <c r="X50" s="3">
        <v>4225.6334995636225</v>
      </c>
      <c r="Y50" s="3">
        <v>4.8359599015690522</v>
      </c>
      <c r="Z50" s="3">
        <v>0.52184125656874913</v>
      </c>
      <c r="AA50" s="3">
        <v>4225.6334995636225</v>
      </c>
      <c r="AB50">
        <f t="shared" si="0"/>
        <v>4.8359599015690522</v>
      </c>
      <c r="AC50">
        <f t="shared" si="1"/>
        <v>0.52184125656874913</v>
      </c>
    </row>
    <row r="51" spans="1:29" x14ac:dyDescent="0.25">
      <c r="A51" s="2">
        <v>50</v>
      </c>
      <c r="B51" s="3" t="s">
        <v>27</v>
      </c>
      <c r="C51" s="3" t="s">
        <v>28</v>
      </c>
      <c r="D51" s="3" t="s">
        <v>29</v>
      </c>
      <c r="E51" s="3" t="s">
        <v>30</v>
      </c>
      <c r="F51" s="3">
        <v>0.67</v>
      </c>
      <c r="G51" s="3">
        <v>0.72</v>
      </c>
      <c r="H51" s="3" t="s">
        <v>64</v>
      </c>
      <c r="I51" s="2">
        <v>3100</v>
      </c>
      <c r="J51" s="3" t="s">
        <v>69</v>
      </c>
      <c r="K51" s="2">
        <v>3100</v>
      </c>
      <c r="L51" s="3" t="s">
        <v>64</v>
      </c>
      <c r="M51" s="3" t="s">
        <v>33</v>
      </c>
      <c r="N51" s="3" t="s">
        <v>33</v>
      </c>
      <c r="O51" s="3"/>
      <c r="P51" s="3"/>
      <c r="Q51" s="3"/>
      <c r="R51" s="3">
        <v>0</v>
      </c>
      <c r="S51" s="3">
        <v>1</v>
      </c>
      <c r="T51" s="2">
        <v>68</v>
      </c>
      <c r="U51" s="3">
        <v>2.6342656469415999</v>
      </c>
      <c r="V51" s="3">
        <v>8.5324264054085397</v>
      </c>
      <c r="W51" s="3">
        <v>0.97941660162576827</v>
      </c>
      <c r="X51" s="3">
        <v>2904.9981706431054</v>
      </c>
      <c r="Y51" s="3">
        <v>8.5324264054085397</v>
      </c>
      <c r="Z51" s="3">
        <v>0.97941573577895624</v>
      </c>
      <c r="AA51" s="3">
        <v>2904.9981706431054</v>
      </c>
    </row>
    <row r="52" spans="1:29" x14ac:dyDescent="0.25">
      <c r="A52" s="2">
        <v>51</v>
      </c>
      <c r="B52" s="3" t="s">
        <v>27</v>
      </c>
      <c r="C52" s="3" t="s">
        <v>28</v>
      </c>
      <c r="D52" s="3" t="s">
        <v>29</v>
      </c>
      <c r="E52" s="3" t="s">
        <v>30</v>
      </c>
      <c r="F52" s="3">
        <v>0.67</v>
      </c>
      <c r="G52" s="3">
        <v>0.72</v>
      </c>
      <c r="H52" s="3" t="s">
        <v>64</v>
      </c>
      <c r="I52" s="2">
        <v>3100</v>
      </c>
      <c r="J52" s="3" t="s">
        <v>69</v>
      </c>
      <c r="K52" s="2">
        <v>3100</v>
      </c>
      <c r="L52" s="3" t="s">
        <v>64</v>
      </c>
      <c r="M52" s="3" t="s">
        <v>34</v>
      </c>
      <c r="N52" s="3" t="s">
        <v>35</v>
      </c>
      <c r="O52" s="3"/>
      <c r="P52" s="3"/>
      <c r="Q52" s="3"/>
      <c r="R52" s="3">
        <v>0</v>
      </c>
      <c r="S52" s="3">
        <v>1</v>
      </c>
      <c r="T52" s="2">
        <v>2618</v>
      </c>
      <c r="U52" s="3">
        <v>1014.2919718039004</v>
      </c>
      <c r="V52" s="3">
        <v>3489.1539079683362</v>
      </c>
      <c r="W52" s="3">
        <v>287.63927888565587</v>
      </c>
      <c r="X52" s="3">
        <v>1200733.8410324403</v>
      </c>
      <c r="Y52" s="3">
        <v>3489.1539079683362</v>
      </c>
      <c r="Z52" s="3">
        <v>287.63902460004078</v>
      </c>
      <c r="AA52" s="3">
        <v>1200733.8410324403</v>
      </c>
    </row>
    <row r="53" spans="1:29" x14ac:dyDescent="0.25">
      <c r="A53" s="2">
        <v>52</v>
      </c>
      <c r="B53" s="3" t="s">
        <v>27</v>
      </c>
      <c r="C53" s="3" t="s">
        <v>28</v>
      </c>
      <c r="D53" s="3" t="s">
        <v>29</v>
      </c>
      <c r="E53" s="3" t="s">
        <v>30</v>
      </c>
      <c r="F53" s="3">
        <v>0.67</v>
      </c>
      <c r="G53" s="3">
        <v>0.72</v>
      </c>
      <c r="H53" s="3" t="s">
        <v>64</v>
      </c>
      <c r="I53" s="2">
        <v>3100</v>
      </c>
      <c r="J53" s="3" t="s">
        <v>69</v>
      </c>
      <c r="K53" s="2">
        <v>3100</v>
      </c>
      <c r="L53" s="3" t="s">
        <v>64</v>
      </c>
      <c r="M53" s="3" t="s">
        <v>40</v>
      </c>
      <c r="N53" s="3" t="s">
        <v>41</v>
      </c>
      <c r="O53" s="3"/>
      <c r="P53" s="3"/>
      <c r="Q53" s="3"/>
      <c r="R53" s="3">
        <v>0</v>
      </c>
      <c r="S53" s="3">
        <v>1</v>
      </c>
      <c r="T53" s="2">
        <v>1045</v>
      </c>
      <c r="U53" s="3">
        <v>304.4317405030036</v>
      </c>
      <c r="V53" s="3">
        <v>997.03431533123967</v>
      </c>
      <c r="W53" s="3">
        <v>141.58230202180582</v>
      </c>
      <c r="X53" s="3">
        <v>492951.28465850663</v>
      </c>
      <c r="Y53" s="3">
        <v>997.03431533123967</v>
      </c>
      <c r="Z53" s="3">
        <v>141.58217685690187</v>
      </c>
      <c r="AA53" s="3">
        <v>492951.28465850663</v>
      </c>
    </row>
    <row r="54" spans="1:29" x14ac:dyDescent="0.25">
      <c r="A54" s="2">
        <v>53</v>
      </c>
      <c r="B54" s="3" t="s">
        <v>27</v>
      </c>
      <c r="C54" s="3" t="s">
        <v>28</v>
      </c>
      <c r="D54" s="3" t="s">
        <v>29</v>
      </c>
      <c r="E54" s="3" t="s">
        <v>30</v>
      </c>
      <c r="F54" s="3">
        <v>0.67</v>
      </c>
      <c r="G54" s="3">
        <v>0.72</v>
      </c>
      <c r="H54" s="3" t="s">
        <v>64</v>
      </c>
      <c r="I54" s="2">
        <v>3100</v>
      </c>
      <c r="J54" s="3" t="s">
        <v>69</v>
      </c>
      <c r="K54" s="2">
        <v>3100</v>
      </c>
      <c r="L54" s="3" t="s">
        <v>64</v>
      </c>
      <c r="M54" s="3" t="s">
        <v>70</v>
      </c>
      <c r="N54" s="3" t="s">
        <v>41</v>
      </c>
      <c r="O54" s="3"/>
      <c r="P54" s="3"/>
      <c r="Q54" s="3"/>
      <c r="R54" s="3">
        <v>0</v>
      </c>
      <c r="S54" s="3">
        <v>1</v>
      </c>
      <c r="T54" s="2">
        <v>6</v>
      </c>
      <c r="U54" s="3">
        <v>1.5978277514562289</v>
      </c>
      <c r="V54" s="3">
        <v>9.8090035096438903</v>
      </c>
      <c r="W54" s="3">
        <v>1.2676858170258241</v>
      </c>
      <c r="X54" s="3">
        <v>4652.1606852329105</v>
      </c>
      <c r="Y54" s="3">
        <v>9.8090035096438903</v>
      </c>
      <c r="Z54" s="3">
        <v>1.2676846963365052</v>
      </c>
      <c r="AA54" s="3">
        <v>4652.1606852329105</v>
      </c>
    </row>
    <row r="55" spans="1:29" x14ac:dyDescent="0.25">
      <c r="A55" s="2">
        <v>54</v>
      </c>
      <c r="B55" s="3" t="s">
        <v>27</v>
      </c>
      <c r="C55" s="3" t="s">
        <v>28</v>
      </c>
      <c r="D55" s="3" t="s">
        <v>29</v>
      </c>
      <c r="E55" s="3" t="s">
        <v>30</v>
      </c>
      <c r="F55" s="3">
        <v>0.67</v>
      </c>
      <c r="G55" s="3">
        <v>0.72</v>
      </c>
      <c r="H55" s="3" t="s">
        <v>64</v>
      </c>
      <c r="I55" s="2">
        <v>3100</v>
      </c>
      <c r="J55" s="3" t="s">
        <v>69</v>
      </c>
      <c r="K55" s="2">
        <v>3100</v>
      </c>
      <c r="L55" s="3" t="s">
        <v>64</v>
      </c>
      <c r="M55" s="3" t="s">
        <v>71</v>
      </c>
      <c r="N55" s="3" t="s">
        <v>41</v>
      </c>
      <c r="O55" s="3"/>
      <c r="P55" s="3"/>
      <c r="Q55" s="3"/>
      <c r="R55" s="3">
        <v>0</v>
      </c>
      <c r="S55" s="3">
        <v>1</v>
      </c>
      <c r="T55" s="2">
        <v>10</v>
      </c>
      <c r="U55" s="3">
        <v>1.3318310906011126</v>
      </c>
      <c r="V55" s="3">
        <v>7.963433811413501</v>
      </c>
      <c r="W55" s="3">
        <v>0.93441931774555398</v>
      </c>
      <c r="X55" s="3">
        <v>3399.9352563385073</v>
      </c>
      <c r="Y55" s="3">
        <v>7.963433811413501</v>
      </c>
      <c r="Z55" s="3">
        <v>0.93441849167829361</v>
      </c>
      <c r="AA55" s="3">
        <v>3399.9352563385073</v>
      </c>
    </row>
    <row r="56" spans="1:29" x14ac:dyDescent="0.25">
      <c r="A56" s="2">
        <v>55</v>
      </c>
      <c r="B56" s="3" t="s">
        <v>27</v>
      </c>
      <c r="C56" s="3" t="s">
        <v>28</v>
      </c>
      <c r="D56" s="3" t="s">
        <v>29</v>
      </c>
      <c r="E56" s="3" t="s">
        <v>30</v>
      </c>
      <c r="F56" s="3">
        <v>0.67</v>
      </c>
      <c r="G56" s="3">
        <v>0.72</v>
      </c>
      <c r="H56" s="3" t="s">
        <v>64</v>
      </c>
      <c r="I56" s="2">
        <v>3200</v>
      </c>
      <c r="J56" s="3" t="s">
        <v>72</v>
      </c>
      <c r="K56" s="2">
        <v>3200</v>
      </c>
      <c r="L56" s="3" t="s">
        <v>64</v>
      </c>
      <c r="M56" s="3" t="s">
        <v>33</v>
      </c>
      <c r="N56" s="3" t="s">
        <v>33</v>
      </c>
      <c r="O56" s="3"/>
      <c r="P56" s="3"/>
      <c r="Q56" s="3"/>
      <c r="R56" s="3">
        <v>0</v>
      </c>
      <c r="S56" s="3">
        <v>1</v>
      </c>
      <c r="T56" s="2">
        <v>266</v>
      </c>
      <c r="U56" s="3">
        <v>9.574527399896029</v>
      </c>
      <c r="V56" s="3">
        <v>28.905775436740822</v>
      </c>
      <c r="W56" s="3">
        <v>3.8526500163919053</v>
      </c>
      <c r="X56" s="3">
        <v>13236.788243885423</v>
      </c>
      <c r="Y56" s="3">
        <v>28.905775436740822</v>
      </c>
      <c r="Z56" s="3">
        <v>3.8526466104819672</v>
      </c>
      <c r="AA56" s="3">
        <v>13236.788243885423</v>
      </c>
    </row>
    <row r="57" spans="1:29" x14ac:dyDescent="0.25">
      <c r="A57" s="2">
        <v>56</v>
      </c>
      <c r="B57" s="3" t="s">
        <v>27</v>
      </c>
      <c r="C57" s="3" t="s">
        <v>28</v>
      </c>
      <c r="D57" s="3" t="s">
        <v>29</v>
      </c>
      <c r="E57" s="3" t="s">
        <v>30</v>
      </c>
      <c r="F57" s="3">
        <v>0.67</v>
      </c>
      <c r="G57" s="3">
        <v>0.72</v>
      </c>
      <c r="H57" s="3" t="s">
        <v>64</v>
      </c>
      <c r="I57" s="2">
        <v>3200</v>
      </c>
      <c r="J57" s="3" t="s">
        <v>72</v>
      </c>
      <c r="K57" s="2">
        <v>3200</v>
      </c>
      <c r="L57" s="3" t="s">
        <v>64</v>
      </c>
      <c r="M57" s="3" t="s">
        <v>34</v>
      </c>
      <c r="N57" s="3" t="s">
        <v>35</v>
      </c>
      <c r="O57" s="3"/>
      <c r="P57" s="3"/>
      <c r="Q57" s="3"/>
      <c r="R57" s="3">
        <v>0</v>
      </c>
      <c r="S57" s="3">
        <v>1</v>
      </c>
      <c r="T57" s="2">
        <v>17613</v>
      </c>
      <c r="U57" s="3">
        <v>7370.3818783494753</v>
      </c>
      <c r="V57" s="3">
        <v>23736.810297047807</v>
      </c>
      <c r="W57" s="3">
        <v>2593.8953284970626</v>
      </c>
      <c r="X57" s="3">
        <v>10609372.398959592</v>
      </c>
      <c r="Y57" s="3">
        <v>23736.810297047807</v>
      </c>
      <c r="Z57" s="3">
        <v>2593.8930353809019</v>
      </c>
      <c r="AA57" s="3">
        <v>10609372.398959592</v>
      </c>
    </row>
    <row r="58" spans="1:29" x14ac:dyDescent="0.25">
      <c r="A58" s="2">
        <v>57</v>
      </c>
      <c r="B58" s="3" t="s">
        <v>27</v>
      </c>
      <c r="C58" s="3" t="s">
        <v>28</v>
      </c>
      <c r="D58" s="3" t="s">
        <v>29</v>
      </c>
      <c r="E58" s="3" t="s">
        <v>30</v>
      </c>
      <c r="F58" s="3">
        <v>0.67</v>
      </c>
      <c r="G58" s="3">
        <v>0.72</v>
      </c>
      <c r="H58" s="3" t="s">
        <v>64</v>
      </c>
      <c r="I58" s="2">
        <v>3200</v>
      </c>
      <c r="J58" s="3" t="s">
        <v>72</v>
      </c>
      <c r="K58" s="2">
        <v>3200</v>
      </c>
      <c r="L58" s="3" t="s">
        <v>64</v>
      </c>
      <c r="M58" s="3" t="s">
        <v>34</v>
      </c>
      <c r="N58" s="3" t="s">
        <v>35</v>
      </c>
      <c r="O58" s="3"/>
      <c r="P58" s="3"/>
      <c r="Q58" s="3" t="s">
        <v>67</v>
      </c>
      <c r="R58" s="3">
        <v>0</v>
      </c>
      <c r="S58" s="3">
        <v>1</v>
      </c>
      <c r="T58" s="2">
        <v>3</v>
      </c>
      <c r="U58" s="3">
        <v>2.3799248280514408E-4</v>
      </c>
      <c r="V58" s="3">
        <v>1.0610499555777407E-3</v>
      </c>
      <c r="W58" s="3">
        <v>1.3064025676467214E-4</v>
      </c>
      <c r="X58" s="3">
        <v>0.50801105173577732</v>
      </c>
      <c r="Y58" s="3">
        <v>1.0610499555777407E-3</v>
      </c>
      <c r="Z58" s="3">
        <v>1.3064014127300871E-4</v>
      </c>
      <c r="AA58" s="3">
        <v>0.50801105173577732</v>
      </c>
    </row>
    <row r="59" spans="1:29" x14ac:dyDescent="0.25">
      <c r="A59" s="2">
        <v>58</v>
      </c>
      <c r="B59" s="3" t="s">
        <v>27</v>
      </c>
      <c r="C59" s="3" t="s">
        <v>28</v>
      </c>
      <c r="D59" s="3" t="s">
        <v>29</v>
      </c>
      <c r="E59" s="3" t="s">
        <v>30</v>
      </c>
      <c r="F59" s="3">
        <v>0.67</v>
      </c>
      <c r="G59" s="3">
        <v>0.72</v>
      </c>
      <c r="H59" s="3" t="s">
        <v>64</v>
      </c>
      <c r="I59" s="2">
        <v>3200</v>
      </c>
      <c r="J59" s="3" t="s">
        <v>72</v>
      </c>
      <c r="K59" s="2">
        <v>3200</v>
      </c>
      <c r="L59" s="3" t="s">
        <v>64</v>
      </c>
      <c r="M59" s="3" t="s">
        <v>73</v>
      </c>
      <c r="N59" s="3" t="s">
        <v>35</v>
      </c>
      <c r="O59" s="3"/>
      <c r="P59" s="3"/>
      <c r="Q59" s="3"/>
      <c r="R59" s="3">
        <v>0</v>
      </c>
      <c r="S59" s="3">
        <v>1</v>
      </c>
      <c r="T59" s="2">
        <v>28</v>
      </c>
      <c r="U59" s="3">
        <v>3.5058307539116531</v>
      </c>
      <c r="V59" s="3">
        <v>11.084334950574114</v>
      </c>
      <c r="W59" s="3">
        <v>1.1783252036056082</v>
      </c>
      <c r="X59" s="3">
        <v>4771.6815652790201</v>
      </c>
      <c r="Y59" s="3">
        <v>11.084334950574114</v>
      </c>
      <c r="Z59" s="3">
        <v>1.1783241619149516</v>
      </c>
      <c r="AA59" s="3">
        <v>4771.6815652790201</v>
      </c>
    </row>
    <row r="60" spans="1:29" x14ac:dyDescent="0.25">
      <c r="A60" s="2">
        <v>59</v>
      </c>
      <c r="B60" s="3" t="s">
        <v>27</v>
      </c>
      <c r="C60" s="3" t="s">
        <v>28</v>
      </c>
      <c r="D60" s="3" t="s">
        <v>29</v>
      </c>
      <c r="E60" s="3" t="s">
        <v>30</v>
      </c>
      <c r="F60" s="3">
        <v>0.67</v>
      </c>
      <c r="G60" s="3">
        <v>0.72</v>
      </c>
      <c r="H60" s="3" t="s">
        <v>64</v>
      </c>
      <c r="I60" s="2">
        <v>3200</v>
      </c>
      <c r="J60" s="3" t="s">
        <v>72</v>
      </c>
      <c r="K60" s="2">
        <v>3200</v>
      </c>
      <c r="L60" s="3" t="s">
        <v>64</v>
      </c>
      <c r="M60" s="3" t="s">
        <v>74</v>
      </c>
      <c r="N60" s="3" t="s">
        <v>75</v>
      </c>
      <c r="O60" s="3"/>
      <c r="P60" s="3"/>
      <c r="Q60" s="3"/>
      <c r="R60" s="3">
        <v>0</v>
      </c>
      <c r="S60" s="3">
        <v>1</v>
      </c>
      <c r="T60" s="2">
        <v>42</v>
      </c>
      <c r="U60" s="3">
        <v>5.6042908312376323</v>
      </c>
      <c r="V60" s="3">
        <v>11.047153651394511</v>
      </c>
      <c r="W60" s="3">
        <v>1.2141672728317616</v>
      </c>
      <c r="X60" s="3">
        <v>4902.203576731983</v>
      </c>
      <c r="Y60" s="3">
        <v>11.047153651394511</v>
      </c>
      <c r="Z60" s="3">
        <v>1.2141661994551591</v>
      </c>
      <c r="AA60" s="3">
        <v>4902.203576731983</v>
      </c>
    </row>
    <row r="61" spans="1:29" x14ac:dyDescent="0.25">
      <c r="A61" s="2">
        <v>60</v>
      </c>
      <c r="B61" s="3" t="s">
        <v>27</v>
      </c>
      <c r="C61" s="3" t="s">
        <v>28</v>
      </c>
      <c r="D61" s="3" t="s">
        <v>29</v>
      </c>
      <c r="E61" s="3" t="s">
        <v>30</v>
      </c>
      <c r="F61" s="3">
        <v>0.67</v>
      </c>
      <c r="G61" s="3">
        <v>0.72</v>
      </c>
      <c r="H61" s="3" t="s">
        <v>64</v>
      </c>
      <c r="I61" s="2">
        <v>3200</v>
      </c>
      <c r="J61" s="3" t="s">
        <v>72</v>
      </c>
      <c r="K61" s="2">
        <v>3200</v>
      </c>
      <c r="L61" s="3" t="s">
        <v>64</v>
      </c>
      <c r="M61" s="3" t="s">
        <v>40</v>
      </c>
      <c r="N61" s="3" t="s">
        <v>41</v>
      </c>
      <c r="O61" s="3"/>
      <c r="P61" s="3"/>
      <c r="Q61" s="3"/>
      <c r="R61" s="3">
        <v>0</v>
      </c>
      <c r="S61" s="3">
        <v>1</v>
      </c>
      <c r="T61" s="2">
        <v>4471</v>
      </c>
      <c r="U61" s="3">
        <v>1658.1180900174586</v>
      </c>
      <c r="V61" s="3">
        <v>5135.4279127804348</v>
      </c>
      <c r="W61" s="3">
        <v>701.61491088122523</v>
      </c>
      <c r="X61" s="3">
        <v>2571662.4232879761</v>
      </c>
      <c r="Y61" s="3">
        <v>5135.4279127804348</v>
      </c>
      <c r="Z61" s="3">
        <v>701.61429062317131</v>
      </c>
      <c r="AA61" s="3">
        <v>2571662.4232879761</v>
      </c>
    </row>
    <row r="62" spans="1:29" x14ac:dyDescent="0.25">
      <c r="A62" s="2">
        <v>61</v>
      </c>
      <c r="B62" s="3" t="s">
        <v>27</v>
      </c>
      <c r="C62" s="3" t="s">
        <v>28</v>
      </c>
      <c r="D62" s="3" t="s">
        <v>29</v>
      </c>
      <c r="E62" s="3" t="s">
        <v>30</v>
      </c>
      <c r="F62" s="3">
        <v>0.67</v>
      </c>
      <c r="G62" s="3">
        <v>0.72</v>
      </c>
      <c r="H62" s="3" t="s">
        <v>64</v>
      </c>
      <c r="I62" s="2">
        <v>3200</v>
      </c>
      <c r="J62" s="3" t="s">
        <v>72</v>
      </c>
      <c r="K62" s="2">
        <v>3200</v>
      </c>
      <c r="L62" s="3" t="s">
        <v>64</v>
      </c>
      <c r="M62" s="3" t="s">
        <v>71</v>
      </c>
      <c r="N62" s="3" t="s">
        <v>41</v>
      </c>
      <c r="O62" s="3"/>
      <c r="P62" s="3"/>
      <c r="Q62" s="3"/>
      <c r="R62" s="3">
        <v>0</v>
      </c>
      <c r="S62" s="3">
        <v>1</v>
      </c>
      <c r="T62" s="2">
        <v>16</v>
      </c>
      <c r="U62" s="3">
        <v>0.28142782627419116</v>
      </c>
      <c r="V62" s="3">
        <v>1.5139739952128946</v>
      </c>
      <c r="W62" s="3">
        <v>0.19337005537794161</v>
      </c>
      <c r="X62" s="3">
        <v>659.40488328651816</v>
      </c>
      <c r="Y62" s="3">
        <v>1.5139739952128946</v>
      </c>
      <c r="Z62" s="3">
        <v>0.19336988443041447</v>
      </c>
      <c r="AA62" s="3">
        <v>659.40488328651816</v>
      </c>
    </row>
    <row r="63" spans="1:29" x14ac:dyDescent="0.25">
      <c r="A63" s="2">
        <v>62</v>
      </c>
      <c r="B63" s="3" t="s">
        <v>27</v>
      </c>
      <c r="C63" s="3" t="s">
        <v>28</v>
      </c>
      <c r="D63" s="3" t="s">
        <v>29</v>
      </c>
      <c r="E63" s="3" t="s">
        <v>30</v>
      </c>
      <c r="F63" s="3">
        <v>0.67</v>
      </c>
      <c r="G63" s="3">
        <v>0.72</v>
      </c>
      <c r="H63" s="3" t="s">
        <v>64</v>
      </c>
      <c r="I63" s="2">
        <v>3300</v>
      </c>
      <c r="J63" s="3" t="s">
        <v>39</v>
      </c>
      <c r="K63" s="2">
        <v>3000</v>
      </c>
      <c r="L63" s="3"/>
      <c r="M63" s="3" t="s">
        <v>33</v>
      </c>
      <c r="N63" s="3" t="s">
        <v>33</v>
      </c>
      <c r="O63" s="3"/>
      <c r="P63" s="3" t="s">
        <v>76</v>
      </c>
      <c r="Q63" s="3"/>
      <c r="R63" s="3">
        <v>0</v>
      </c>
      <c r="S63" s="3">
        <v>1</v>
      </c>
      <c r="T63" s="2">
        <v>9</v>
      </c>
      <c r="U63" s="3">
        <v>1.0735883952216745</v>
      </c>
      <c r="V63" s="3">
        <v>4.2028848838402002</v>
      </c>
      <c r="W63" s="3">
        <v>0.48222816348421915</v>
      </c>
      <c r="X63" s="3">
        <v>1762.0512143775677</v>
      </c>
      <c r="Y63" s="3">
        <v>4.2028848838402002</v>
      </c>
      <c r="Z63" s="3">
        <v>0.48222773717357847</v>
      </c>
      <c r="AA63" s="3">
        <v>1762.0512143775677</v>
      </c>
    </row>
    <row r="64" spans="1:29" x14ac:dyDescent="0.25">
      <c r="A64" s="2">
        <v>63</v>
      </c>
      <c r="B64" s="3" t="s">
        <v>27</v>
      </c>
      <c r="C64" s="3" t="s">
        <v>28</v>
      </c>
      <c r="D64" s="3" t="s">
        <v>29</v>
      </c>
      <c r="E64" s="3" t="s">
        <v>30</v>
      </c>
      <c r="F64" s="3">
        <v>0.67</v>
      </c>
      <c r="G64" s="3">
        <v>0.72</v>
      </c>
      <c r="H64" s="3" t="s">
        <v>64</v>
      </c>
      <c r="I64" s="2">
        <v>3300</v>
      </c>
      <c r="J64" s="3" t="s">
        <v>39</v>
      </c>
      <c r="K64" s="2">
        <v>3000</v>
      </c>
      <c r="L64" s="3"/>
      <c r="M64" s="3" t="s">
        <v>40</v>
      </c>
      <c r="N64" s="3" t="s">
        <v>41</v>
      </c>
      <c r="O64" s="3"/>
      <c r="P64" s="3" t="s">
        <v>76</v>
      </c>
      <c r="Q64" s="3"/>
      <c r="R64" s="3">
        <v>0</v>
      </c>
      <c r="S64" s="3">
        <v>1</v>
      </c>
      <c r="T64" s="2">
        <v>69</v>
      </c>
      <c r="U64" s="3">
        <v>15.613560598416626</v>
      </c>
      <c r="V64" s="3">
        <v>77.927586873737766</v>
      </c>
      <c r="W64" s="3">
        <v>11.435038495088945</v>
      </c>
      <c r="X64" s="3">
        <v>38201.186878165929</v>
      </c>
      <c r="Y64" s="3">
        <v>77.927586873737766</v>
      </c>
      <c r="Z64" s="3">
        <v>11.435028386018269</v>
      </c>
      <c r="AA64" s="3">
        <v>38201.186878165929</v>
      </c>
    </row>
    <row r="65" spans="1:27" x14ac:dyDescent="0.25">
      <c r="A65" s="2">
        <v>64</v>
      </c>
      <c r="B65" s="3" t="s">
        <v>27</v>
      </c>
      <c r="C65" s="3" t="s">
        <v>28</v>
      </c>
      <c r="D65" s="3" t="s">
        <v>29</v>
      </c>
      <c r="E65" s="3" t="s">
        <v>30</v>
      </c>
      <c r="F65" s="3">
        <v>0.67</v>
      </c>
      <c r="G65" s="3">
        <v>0.72</v>
      </c>
      <c r="H65" s="3" t="s">
        <v>64</v>
      </c>
      <c r="I65" s="2">
        <v>4110</v>
      </c>
      <c r="J65" s="3" t="s">
        <v>77</v>
      </c>
      <c r="K65" s="2">
        <v>4110</v>
      </c>
      <c r="L65" s="3" t="s">
        <v>64</v>
      </c>
      <c r="M65" s="3" t="s">
        <v>33</v>
      </c>
      <c r="N65" s="3" t="s">
        <v>33</v>
      </c>
      <c r="O65" s="3"/>
      <c r="P65" s="3"/>
      <c r="Q65" s="3"/>
      <c r="R65" s="3">
        <v>0</v>
      </c>
      <c r="S65" s="3">
        <v>1</v>
      </c>
      <c r="T65" s="2">
        <v>189</v>
      </c>
      <c r="U65" s="3">
        <v>64.97876125329752</v>
      </c>
      <c r="V65" s="3">
        <v>253.33722194637221</v>
      </c>
      <c r="W65" s="3">
        <v>14.372590579199422</v>
      </c>
      <c r="X65" s="3">
        <v>103068.19776491039</v>
      </c>
      <c r="Y65" s="3">
        <v>253.33722194637221</v>
      </c>
      <c r="Z65" s="3">
        <v>14.372577873205127</v>
      </c>
      <c r="AA65" s="3">
        <v>103068.19776491039</v>
      </c>
    </row>
    <row r="66" spans="1:27" x14ac:dyDescent="0.25">
      <c r="A66" s="2">
        <v>65</v>
      </c>
      <c r="B66" s="3" t="s">
        <v>27</v>
      </c>
      <c r="C66" s="3" t="s">
        <v>28</v>
      </c>
      <c r="D66" s="3" t="s">
        <v>29</v>
      </c>
      <c r="E66" s="3" t="s">
        <v>30</v>
      </c>
      <c r="F66" s="3">
        <v>0.67</v>
      </c>
      <c r="G66" s="3">
        <v>0.72</v>
      </c>
      <c r="H66" s="3" t="s">
        <v>64</v>
      </c>
      <c r="I66" s="2">
        <v>4110</v>
      </c>
      <c r="J66" s="3" t="s">
        <v>77</v>
      </c>
      <c r="K66" s="2">
        <v>4110</v>
      </c>
      <c r="L66" s="3" t="s">
        <v>64</v>
      </c>
      <c r="M66" s="3" t="s">
        <v>34</v>
      </c>
      <c r="N66" s="3" t="s">
        <v>35</v>
      </c>
      <c r="O66" s="3"/>
      <c r="P66" s="3"/>
      <c r="Q66" s="3"/>
      <c r="R66" s="3">
        <v>0</v>
      </c>
      <c r="S66" s="3">
        <v>1</v>
      </c>
      <c r="T66" s="2">
        <v>570</v>
      </c>
      <c r="U66" s="3">
        <v>164.05959027947603</v>
      </c>
      <c r="V66" s="3">
        <v>723.03683542370015</v>
      </c>
      <c r="W66" s="3">
        <v>49.490211900096405</v>
      </c>
      <c r="X66" s="3">
        <v>309028.04617086292</v>
      </c>
      <c r="Y66" s="3">
        <v>723.03683542370015</v>
      </c>
      <c r="Z66" s="3">
        <v>49.490168148599665</v>
      </c>
      <c r="AA66" s="3">
        <v>309028.04617086292</v>
      </c>
    </row>
    <row r="67" spans="1:27" x14ac:dyDescent="0.25">
      <c r="A67" s="2">
        <v>66</v>
      </c>
      <c r="B67" s="3" t="s">
        <v>27</v>
      </c>
      <c r="C67" s="3" t="s">
        <v>28</v>
      </c>
      <c r="D67" s="3" t="s">
        <v>29</v>
      </c>
      <c r="E67" s="3" t="s">
        <v>30</v>
      </c>
      <c r="F67" s="3">
        <v>0.67</v>
      </c>
      <c r="G67" s="3">
        <v>0.72</v>
      </c>
      <c r="H67" s="3" t="s">
        <v>64</v>
      </c>
      <c r="I67" s="2">
        <v>4110</v>
      </c>
      <c r="J67" s="3" t="s">
        <v>77</v>
      </c>
      <c r="K67" s="2">
        <v>4110</v>
      </c>
      <c r="L67" s="3" t="s">
        <v>64</v>
      </c>
      <c r="M67" s="3" t="s">
        <v>74</v>
      </c>
      <c r="N67" s="3" t="s">
        <v>75</v>
      </c>
      <c r="O67" s="3"/>
      <c r="P67" s="3"/>
      <c r="Q67" s="3"/>
      <c r="R67" s="3">
        <v>0</v>
      </c>
      <c r="S67" s="3">
        <v>1</v>
      </c>
      <c r="T67" s="2">
        <v>9</v>
      </c>
      <c r="U67" s="3">
        <v>1.2089013658897469</v>
      </c>
      <c r="V67" s="3">
        <v>1.2884375915669473</v>
      </c>
      <c r="W67" s="3">
        <v>3.5215495124122316E-2</v>
      </c>
      <c r="X67" s="3">
        <v>503.91298750295209</v>
      </c>
      <c r="Y67" s="3">
        <v>1.2884375915669473</v>
      </c>
      <c r="Z67" s="3">
        <v>3.5215463992095221E-2</v>
      </c>
      <c r="AA67" s="3">
        <v>503.91298750295209</v>
      </c>
    </row>
    <row r="68" spans="1:27" x14ac:dyDescent="0.25">
      <c r="A68" s="2">
        <v>67</v>
      </c>
      <c r="B68" s="3" t="s">
        <v>27</v>
      </c>
      <c r="C68" s="3" t="s">
        <v>28</v>
      </c>
      <c r="D68" s="3" t="s">
        <v>29</v>
      </c>
      <c r="E68" s="3" t="s">
        <v>30</v>
      </c>
      <c r="F68" s="3">
        <v>0.67</v>
      </c>
      <c r="G68" s="3">
        <v>0.72</v>
      </c>
      <c r="H68" s="3" t="s">
        <v>64</v>
      </c>
      <c r="I68" s="2">
        <v>4110</v>
      </c>
      <c r="J68" s="3" t="s">
        <v>77</v>
      </c>
      <c r="K68" s="2">
        <v>4110</v>
      </c>
      <c r="L68" s="3" t="s">
        <v>64</v>
      </c>
      <c r="M68" s="3" t="s">
        <v>40</v>
      </c>
      <c r="N68" s="3" t="s">
        <v>41</v>
      </c>
      <c r="O68" s="3"/>
      <c r="P68" s="3"/>
      <c r="Q68" s="3"/>
      <c r="R68" s="3">
        <v>0</v>
      </c>
      <c r="S68" s="3">
        <v>1</v>
      </c>
      <c r="T68" s="2">
        <v>21</v>
      </c>
      <c r="U68" s="3">
        <v>5.5974023424057124</v>
      </c>
      <c r="V68" s="3">
        <v>10.866247072248711</v>
      </c>
      <c r="W68" s="3">
        <v>0.23907087642371738</v>
      </c>
      <c r="X68" s="3">
        <v>4115.2379665264971</v>
      </c>
      <c r="Y68" s="3">
        <v>10.866247072248711</v>
      </c>
      <c r="Z68" s="3">
        <v>0.23907066507467878</v>
      </c>
      <c r="AA68" s="3">
        <v>4115.2379665264971</v>
      </c>
    </row>
    <row r="69" spans="1:27" x14ac:dyDescent="0.25">
      <c r="A69" s="2">
        <v>68</v>
      </c>
      <c r="B69" s="3" t="s">
        <v>27</v>
      </c>
      <c r="C69" s="3" t="s">
        <v>28</v>
      </c>
      <c r="D69" s="3" t="s">
        <v>29</v>
      </c>
      <c r="E69" s="3" t="s">
        <v>30</v>
      </c>
      <c r="F69" s="3">
        <v>0.67</v>
      </c>
      <c r="G69" s="3">
        <v>0.72</v>
      </c>
      <c r="H69" s="3" t="s">
        <v>64</v>
      </c>
      <c r="I69" s="2">
        <v>4200</v>
      </c>
      <c r="J69" s="3" t="s">
        <v>78</v>
      </c>
      <c r="K69" s="2">
        <v>4200</v>
      </c>
      <c r="L69" s="3" t="s">
        <v>64</v>
      </c>
      <c r="M69" s="3" t="s">
        <v>33</v>
      </c>
      <c r="N69" s="3" t="s">
        <v>33</v>
      </c>
      <c r="O69" s="3"/>
      <c r="P69" s="3"/>
      <c r="Q69" s="3"/>
      <c r="R69" s="3">
        <v>0</v>
      </c>
      <c r="S69" s="3">
        <v>1</v>
      </c>
      <c r="T69" s="2">
        <v>230</v>
      </c>
      <c r="U69" s="3">
        <v>4.3512745167250628</v>
      </c>
      <c r="V69" s="3">
        <v>11.108632785900532</v>
      </c>
      <c r="W69" s="3">
        <v>1.2008737053014416</v>
      </c>
      <c r="X69" s="3">
        <v>5188.6862369822593</v>
      </c>
      <c r="Y69" s="3">
        <v>11.108632785900532</v>
      </c>
      <c r="Z69" s="3">
        <v>1.2008726436769304</v>
      </c>
      <c r="AA69" s="3">
        <v>5188.6862369822593</v>
      </c>
    </row>
    <row r="70" spans="1:27" x14ac:dyDescent="0.25">
      <c r="A70" s="2">
        <v>69</v>
      </c>
      <c r="B70" s="3" t="s">
        <v>27</v>
      </c>
      <c r="C70" s="3" t="s">
        <v>28</v>
      </c>
      <c r="D70" s="3" t="s">
        <v>29</v>
      </c>
      <c r="E70" s="3" t="s">
        <v>30</v>
      </c>
      <c r="F70" s="3">
        <v>0.67</v>
      </c>
      <c r="G70" s="3">
        <v>0.72</v>
      </c>
      <c r="H70" s="3" t="s">
        <v>64</v>
      </c>
      <c r="I70" s="2">
        <v>4200</v>
      </c>
      <c r="J70" s="3" t="s">
        <v>78</v>
      </c>
      <c r="K70" s="2">
        <v>4200</v>
      </c>
      <c r="L70" s="3" t="s">
        <v>64</v>
      </c>
      <c r="M70" s="3" t="s">
        <v>34</v>
      </c>
      <c r="N70" s="3" t="s">
        <v>35</v>
      </c>
      <c r="O70" s="3"/>
      <c r="P70" s="3"/>
      <c r="Q70" s="3"/>
      <c r="R70" s="3">
        <v>0</v>
      </c>
      <c r="S70" s="3">
        <v>1</v>
      </c>
      <c r="T70" s="2">
        <v>1552</v>
      </c>
      <c r="U70" s="3">
        <v>450.64590451392451</v>
      </c>
      <c r="V70" s="3">
        <v>1903.9855352808383</v>
      </c>
      <c r="W70" s="3">
        <v>218.61274958301479</v>
      </c>
      <c r="X70" s="3">
        <v>914049.05825898692</v>
      </c>
      <c r="Y70" s="3">
        <v>1903.9855352808383</v>
      </c>
      <c r="Z70" s="3">
        <v>218.61255631984903</v>
      </c>
      <c r="AA70" s="3">
        <v>914049.05825898692</v>
      </c>
    </row>
    <row r="71" spans="1:27" x14ac:dyDescent="0.25">
      <c r="A71" s="2">
        <v>70</v>
      </c>
      <c r="B71" s="3" t="s">
        <v>27</v>
      </c>
      <c r="C71" s="3" t="s">
        <v>28</v>
      </c>
      <c r="D71" s="3" t="s">
        <v>29</v>
      </c>
      <c r="E71" s="3" t="s">
        <v>30</v>
      </c>
      <c r="F71" s="3">
        <v>0.67</v>
      </c>
      <c r="G71" s="3">
        <v>0.72</v>
      </c>
      <c r="H71" s="3" t="s">
        <v>64</v>
      </c>
      <c r="I71" s="2">
        <v>4200</v>
      </c>
      <c r="J71" s="3" t="s">
        <v>78</v>
      </c>
      <c r="K71" s="2">
        <v>4200</v>
      </c>
      <c r="L71" s="3" t="s">
        <v>64</v>
      </c>
      <c r="M71" s="3" t="s">
        <v>40</v>
      </c>
      <c r="N71" s="3" t="s">
        <v>41</v>
      </c>
      <c r="O71" s="3"/>
      <c r="P71" s="3"/>
      <c r="Q71" s="3"/>
      <c r="R71" s="3">
        <v>0</v>
      </c>
      <c r="S71" s="3">
        <v>1</v>
      </c>
      <c r="T71" s="2">
        <v>5151</v>
      </c>
      <c r="U71" s="3">
        <v>2197.6124622077032</v>
      </c>
      <c r="V71" s="3">
        <v>3340.3099107726175</v>
      </c>
      <c r="W71" s="3">
        <v>430.08599890460829</v>
      </c>
      <c r="X71" s="3">
        <v>1644226.8383297604</v>
      </c>
      <c r="Y71" s="3">
        <v>3340.3099107726175</v>
      </c>
      <c r="Z71" s="3">
        <v>430.08561868990563</v>
      </c>
      <c r="AA71" s="3">
        <v>1644226.8383297604</v>
      </c>
    </row>
    <row r="72" spans="1:27" x14ac:dyDescent="0.25">
      <c r="A72" s="2">
        <v>71</v>
      </c>
      <c r="B72" s="3" t="s">
        <v>27</v>
      </c>
      <c r="C72" s="3" t="s">
        <v>28</v>
      </c>
      <c r="D72" s="3" t="s">
        <v>29</v>
      </c>
      <c r="E72" s="3" t="s">
        <v>30</v>
      </c>
      <c r="F72" s="3">
        <v>0.67</v>
      </c>
      <c r="G72" s="3">
        <v>0.72</v>
      </c>
      <c r="H72" s="3" t="s">
        <v>64</v>
      </c>
      <c r="I72" s="2">
        <v>4200</v>
      </c>
      <c r="J72" s="3" t="s">
        <v>78</v>
      </c>
      <c r="K72" s="2">
        <v>4200</v>
      </c>
      <c r="L72" s="3" t="s">
        <v>64</v>
      </c>
      <c r="M72" s="3" t="s">
        <v>71</v>
      </c>
      <c r="N72" s="3" t="s">
        <v>41</v>
      </c>
      <c r="O72" s="3"/>
      <c r="P72" s="3"/>
      <c r="Q72" s="3"/>
      <c r="R72" s="3">
        <v>0</v>
      </c>
      <c r="S72" s="3">
        <v>1</v>
      </c>
      <c r="T72" s="2">
        <v>6</v>
      </c>
      <c r="U72" s="3">
        <v>0.25128098301196056</v>
      </c>
      <c r="V72" s="3">
        <v>1.6012505209382</v>
      </c>
      <c r="W72" s="3">
        <v>0.18274805548428846</v>
      </c>
      <c r="X72" s="3">
        <v>649.78527617827081</v>
      </c>
      <c r="Y72" s="3">
        <v>1.6012505209382</v>
      </c>
      <c r="Z72" s="3">
        <v>0.18274789392707039</v>
      </c>
      <c r="AA72" s="3">
        <v>649.78527617827081</v>
      </c>
    </row>
    <row r="73" spans="1:27" x14ac:dyDescent="0.25">
      <c r="A73" s="2">
        <v>72</v>
      </c>
      <c r="B73" s="3" t="s">
        <v>27</v>
      </c>
      <c r="C73" s="3" t="s">
        <v>28</v>
      </c>
      <c r="D73" s="3" t="s">
        <v>29</v>
      </c>
      <c r="E73" s="3" t="s">
        <v>30</v>
      </c>
      <c r="F73" s="3">
        <v>0.67</v>
      </c>
      <c r="G73" s="3">
        <v>0.72</v>
      </c>
      <c r="H73" s="3" t="s">
        <v>64</v>
      </c>
      <c r="I73" s="2">
        <v>4210</v>
      </c>
      <c r="J73" s="3" t="s">
        <v>79</v>
      </c>
      <c r="K73" s="2">
        <v>4210</v>
      </c>
      <c r="L73" s="3" t="s">
        <v>64</v>
      </c>
      <c r="M73" s="3" t="s">
        <v>33</v>
      </c>
      <c r="N73" s="3" t="s">
        <v>33</v>
      </c>
      <c r="O73" s="3"/>
      <c r="P73" s="3"/>
      <c r="Q73" s="3"/>
      <c r="R73" s="3">
        <v>0</v>
      </c>
      <c r="S73" s="3">
        <v>1</v>
      </c>
      <c r="T73" s="2">
        <v>93</v>
      </c>
      <c r="U73" s="3">
        <v>0.84037589616003006</v>
      </c>
      <c r="V73" s="3">
        <v>1.4390086633431893</v>
      </c>
      <c r="W73" s="3">
        <v>0.30436175343894639</v>
      </c>
      <c r="X73" s="3">
        <v>690.12446019807737</v>
      </c>
      <c r="Y73" s="3">
        <v>1.4390086633431893</v>
      </c>
      <c r="Z73" s="3">
        <v>0.30436148436993765</v>
      </c>
      <c r="AA73" s="3">
        <v>690.12446019807737</v>
      </c>
    </row>
    <row r="74" spans="1:27" x14ac:dyDescent="0.25">
      <c r="A74" s="2">
        <v>73</v>
      </c>
      <c r="B74" s="3" t="s">
        <v>27</v>
      </c>
      <c r="C74" s="3" t="s">
        <v>28</v>
      </c>
      <c r="D74" s="3" t="s">
        <v>29</v>
      </c>
      <c r="E74" s="3" t="s">
        <v>30</v>
      </c>
      <c r="F74" s="3">
        <v>0.67</v>
      </c>
      <c r="G74" s="3">
        <v>0.72</v>
      </c>
      <c r="H74" s="3" t="s">
        <v>64</v>
      </c>
      <c r="I74" s="2">
        <v>4210</v>
      </c>
      <c r="J74" s="3" t="s">
        <v>79</v>
      </c>
      <c r="K74" s="2">
        <v>4210</v>
      </c>
      <c r="L74" s="3" t="s">
        <v>64</v>
      </c>
      <c r="M74" s="3" t="s">
        <v>34</v>
      </c>
      <c r="N74" s="3" t="s">
        <v>35</v>
      </c>
      <c r="O74" s="3"/>
      <c r="P74" s="3"/>
      <c r="Q74" s="3"/>
      <c r="R74" s="3">
        <v>0</v>
      </c>
      <c r="S74" s="3">
        <v>1</v>
      </c>
      <c r="T74" s="2">
        <v>34</v>
      </c>
      <c r="U74" s="3">
        <v>6.1291454541251049</v>
      </c>
      <c r="V74" s="3">
        <v>31.927061313562294</v>
      </c>
      <c r="W74" s="3">
        <v>4.9789272262232371</v>
      </c>
      <c r="X74" s="3">
        <v>15667.483765520974</v>
      </c>
      <c r="Y74" s="3">
        <v>31.927061313562294</v>
      </c>
      <c r="Z74" s="3">
        <v>4.9789228246353305</v>
      </c>
      <c r="AA74" s="3">
        <v>15667.483765520974</v>
      </c>
    </row>
    <row r="75" spans="1:27" x14ac:dyDescent="0.25">
      <c r="A75" s="2">
        <v>74</v>
      </c>
      <c r="B75" s="3" t="s">
        <v>27</v>
      </c>
      <c r="C75" s="3" t="s">
        <v>28</v>
      </c>
      <c r="D75" s="3" t="s">
        <v>29</v>
      </c>
      <c r="E75" s="3" t="s">
        <v>30</v>
      </c>
      <c r="F75" s="3">
        <v>0.67</v>
      </c>
      <c r="G75" s="3">
        <v>0.72</v>
      </c>
      <c r="H75" s="3" t="s">
        <v>64</v>
      </c>
      <c r="I75" s="2">
        <v>4210</v>
      </c>
      <c r="J75" s="3" t="s">
        <v>79</v>
      </c>
      <c r="K75" s="2">
        <v>4210</v>
      </c>
      <c r="L75" s="3" t="s">
        <v>64</v>
      </c>
      <c r="M75" s="3" t="s">
        <v>40</v>
      </c>
      <c r="N75" s="3" t="s">
        <v>41</v>
      </c>
      <c r="O75" s="3"/>
      <c r="P75" s="3"/>
      <c r="Q75" s="3"/>
      <c r="R75" s="3">
        <v>0</v>
      </c>
      <c r="S75" s="3">
        <v>1</v>
      </c>
      <c r="T75" s="2">
        <v>8069</v>
      </c>
      <c r="U75" s="3">
        <v>3304.7943935877479</v>
      </c>
      <c r="V75" s="3">
        <v>8330.5564493057627</v>
      </c>
      <c r="W75" s="3">
        <v>1694.5937466569274</v>
      </c>
      <c r="X75" s="3">
        <v>4128494.5249600108</v>
      </c>
      <c r="Y75" s="3">
        <v>8330.5564493057627</v>
      </c>
      <c r="Z75" s="3">
        <v>1694.5922485624606</v>
      </c>
      <c r="AA75" s="3">
        <v>4128494.5249600108</v>
      </c>
    </row>
    <row r="76" spans="1:27" x14ac:dyDescent="0.25">
      <c r="A76" s="2">
        <v>75</v>
      </c>
      <c r="B76" s="3" t="s">
        <v>27</v>
      </c>
      <c r="C76" s="3" t="s">
        <v>28</v>
      </c>
      <c r="D76" s="3" t="s">
        <v>29</v>
      </c>
      <c r="E76" s="3" t="s">
        <v>30</v>
      </c>
      <c r="F76" s="3">
        <v>0.67</v>
      </c>
      <c r="G76" s="3">
        <v>0.72</v>
      </c>
      <c r="H76" s="3" t="s">
        <v>64</v>
      </c>
      <c r="I76" s="2">
        <v>4280</v>
      </c>
      <c r="J76" s="3" t="s">
        <v>80</v>
      </c>
      <c r="K76" s="2">
        <v>4280</v>
      </c>
      <c r="L76" s="3" t="s">
        <v>64</v>
      </c>
      <c r="M76" s="3" t="s">
        <v>40</v>
      </c>
      <c r="N76" s="3" t="s">
        <v>41</v>
      </c>
      <c r="O76" s="3"/>
      <c r="P76" s="3"/>
      <c r="Q76" s="3"/>
      <c r="R76" s="3">
        <v>0</v>
      </c>
      <c r="S76" s="3">
        <v>1</v>
      </c>
      <c r="T76" s="2">
        <v>40</v>
      </c>
      <c r="U76" s="3">
        <v>10.678487604963582</v>
      </c>
      <c r="V76" s="3">
        <v>57.685909702329667</v>
      </c>
      <c r="W76" s="3">
        <v>5.243164962508879</v>
      </c>
      <c r="X76" s="3">
        <v>25385.831240757605</v>
      </c>
      <c r="Y76" s="3">
        <v>57.685909702329667</v>
      </c>
      <c r="Z76" s="3">
        <v>5.2431603273233369</v>
      </c>
      <c r="AA76" s="3">
        <v>25385.831240757605</v>
      </c>
    </row>
    <row r="77" spans="1:27" x14ac:dyDescent="0.25">
      <c r="A77" s="2">
        <v>76</v>
      </c>
      <c r="B77" s="3" t="s">
        <v>27</v>
      </c>
      <c r="C77" s="3" t="s">
        <v>28</v>
      </c>
      <c r="D77" s="3" t="s">
        <v>29</v>
      </c>
      <c r="E77" s="3" t="s">
        <v>30</v>
      </c>
      <c r="F77" s="3">
        <v>0.67</v>
      </c>
      <c r="G77" s="3">
        <v>0.72</v>
      </c>
      <c r="H77" s="3" t="s">
        <v>64</v>
      </c>
      <c r="I77" s="2">
        <v>4300</v>
      </c>
      <c r="J77" s="3" t="s">
        <v>81</v>
      </c>
      <c r="K77" s="2">
        <v>4300</v>
      </c>
      <c r="L77" s="3" t="s">
        <v>64</v>
      </c>
      <c r="M77" s="3" t="s">
        <v>33</v>
      </c>
      <c r="N77" s="3" t="s">
        <v>33</v>
      </c>
      <c r="O77" s="3"/>
      <c r="P77" s="3"/>
      <c r="Q77" s="3"/>
      <c r="R77" s="3">
        <v>0</v>
      </c>
      <c r="S77" s="3">
        <v>1</v>
      </c>
      <c r="T77" s="2">
        <v>1</v>
      </c>
      <c r="U77" s="3">
        <v>3.1800791366252399E-3</v>
      </c>
      <c r="V77" s="3">
        <v>1.4753531807643527E-2</v>
      </c>
      <c r="W77" s="3">
        <v>1.0394292343171343E-2</v>
      </c>
      <c r="X77" s="3">
        <v>7.9193454948490958</v>
      </c>
      <c r="Y77" s="3">
        <v>1.4753531807643527E-2</v>
      </c>
      <c r="Z77" s="3">
        <v>1.03942831541655E-2</v>
      </c>
      <c r="AA77" s="3">
        <v>7.9193454948490958</v>
      </c>
    </row>
    <row r="78" spans="1:27" x14ac:dyDescent="0.25">
      <c r="A78" s="2">
        <v>77</v>
      </c>
      <c r="B78" s="3" t="s">
        <v>27</v>
      </c>
      <c r="C78" s="3" t="s">
        <v>28</v>
      </c>
      <c r="D78" s="3" t="s">
        <v>29</v>
      </c>
      <c r="E78" s="3" t="s">
        <v>30</v>
      </c>
      <c r="F78" s="3">
        <v>0.67</v>
      </c>
      <c r="G78" s="3">
        <v>0.72</v>
      </c>
      <c r="H78" s="3" t="s">
        <v>64</v>
      </c>
      <c r="I78" s="2">
        <v>4300</v>
      </c>
      <c r="J78" s="3" t="s">
        <v>81</v>
      </c>
      <c r="K78" s="2">
        <v>4300</v>
      </c>
      <c r="L78" s="3" t="s">
        <v>64</v>
      </c>
      <c r="M78" s="3" t="s">
        <v>40</v>
      </c>
      <c r="N78" s="3" t="s">
        <v>41</v>
      </c>
      <c r="O78" s="3"/>
      <c r="P78" s="3"/>
      <c r="Q78" s="3"/>
      <c r="R78" s="3">
        <v>0</v>
      </c>
      <c r="S78" s="3">
        <v>1</v>
      </c>
      <c r="T78" s="2">
        <v>333</v>
      </c>
      <c r="U78" s="3">
        <v>129.15967294636778</v>
      </c>
      <c r="V78" s="3">
        <v>554.50953031624056</v>
      </c>
      <c r="W78" s="3">
        <v>373.75283997375334</v>
      </c>
      <c r="X78" s="3">
        <v>293442.15784867224</v>
      </c>
      <c r="Y78" s="3">
        <v>554.50953031624056</v>
      </c>
      <c r="Z78" s="3">
        <v>373.75250956001014</v>
      </c>
      <c r="AA78" s="3">
        <v>293442.15784867224</v>
      </c>
    </row>
    <row r="79" spans="1:27" x14ac:dyDescent="0.25">
      <c r="A79" s="2">
        <v>78</v>
      </c>
      <c r="B79" s="3" t="s">
        <v>27</v>
      </c>
      <c r="C79" s="3" t="s">
        <v>28</v>
      </c>
      <c r="D79" s="3" t="s">
        <v>29</v>
      </c>
      <c r="E79" s="3" t="s">
        <v>30</v>
      </c>
      <c r="F79" s="3">
        <v>0.67</v>
      </c>
      <c r="G79" s="3">
        <v>0.72</v>
      </c>
      <c r="H79" s="3" t="s">
        <v>64</v>
      </c>
      <c r="I79" s="2">
        <v>4340</v>
      </c>
      <c r="J79" s="3" t="s">
        <v>82</v>
      </c>
      <c r="K79" s="2">
        <v>4340</v>
      </c>
      <c r="L79" s="3" t="s">
        <v>64</v>
      </c>
      <c r="M79" s="3" t="s">
        <v>33</v>
      </c>
      <c r="N79" s="3" t="s">
        <v>33</v>
      </c>
      <c r="O79" s="3"/>
      <c r="P79" s="3"/>
      <c r="Q79" s="3"/>
      <c r="R79" s="3">
        <v>0</v>
      </c>
      <c r="S79" s="3">
        <v>1</v>
      </c>
      <c r="T79" s="2">
        <v>116</v>
      </c>
      <c r="U79" s="3">
        <v>13.075451816546671</v>
      </c>
      <c r="V79" s="3">
        <v>44.942165982057666</v>
      </c>
      <c r="W79" s="3">
        <v>5.6569722127365196</v>
      </c>
      <c r="X79" s="3">
        <v>20893.263046004791</v>
      </c>
      <c r="Y79" s="3">
        <v>44.942165982057666</v>
      </c>
      <c r="Z79" s="3">
        <v>5.6569672117273848</v>
      </c>
      <c r="AA79" s="3">
        <v>20893.263046004791</v>
      </c>
    </row>
    <row r="80" spans="1:27" x14ac:dyDescent="0.25">
      <c r="A80" s="2">
        <v>79</v>
      </c>
      <c r="B80" s="3" t="s">
        <v>27</v>
      </c>
      <c r="C80" s="3" t="s">
        <v>28</v>
      </c>
      <c r="D80" s="3" t="s">
        <v>29</v>
      </c>
      <c r="E80" s="3" t="s">
        <v>30</v>
      </c>
      <c r="F80" s="3">
        <v>0.67</v>
      </c>
      <c r="G80" s="3">
        <v>0.72</v>
      </c>
      <c r="H80" s="3" t="s">
        <v>64</v>
      </c>
      <c r="I80" s="2">
        <v>4340</v>
      </c>
      <c r="J80" s="3" t="s">
        <v>82</v>
      </c>
      <c r="K80" s="2">
        <v>4340</v>
      </c>
      <c r="L80" s="3" t="s">
        <v>64</v>
      </c>
      <c r="M80" s="3" t="s">
        <v>34</v>
      </c>
      <c r="N80" s="3" t="s">
        <v>35</v>
      </c>
      <c r="O80" s="3"/>
      <c r="P80" s="3"/>
      <c r="Q80" s="3"/>
      <c r="R80" s="3">
        <v>0</v>
      </c>
      <c r="S80" s="3">
        <v>1</v>
      </c>
      <c r="T80" s="2">
        <v>1200</v>
      </c>
      <c r="U80" s="3">
        <v>448.46425612426424</v>
      </c>
      <c r="V80" s="3">
        <v>1339.6719990838189</v>
      </c>
      <c r="W80" s="3">
        <v>151.4875003259472</v>
      </c>
      <c r="X80" s="3">
        <v>649331.13095286582</v>
      </c>
      <c r="Y80" s="3">
        <v>1339.6719990838189</v>
      </c>
      <c r="Z80" s="3">
        <v>151.48736640441746</v>
      </c>
      <c r="AA80" s="3">
        <v>649331.13095286582</v>
      </c>
    </row>
    <row r="81" spans="1:27" x14ac:dyDescent="0.25">
      <c r="A81" s="2">
        <v>80</v>
      </c>
      <c r="B81" s="3" t="s">
        <v>27</v>
      </c>
      <c r="C81" s="3" t="s">
        <v>28</v>
      </c>
      <c r="D81" s="3" t="s">
        <v>29</v>
      </c>
      <c r="E81" s="3" t="s">
        <v>30</v>
      </c>
      <c r="F81" s="3">
        <v>0.67</v>
      </c>
      <c r="G81" s="3">
        <v>0.72</v>
      </c>
      <c r="H81" s="3" t="s">
        <v>64</v>
      </c>
      <c r="I81" s="2">
        <v>4340</v>
      </c>
      <c r="J81" s="3" t="s">
        <v>82</v>
      </c>
      <c r="K81" s="2">
        <v>4340</v>
      </c>
      <c r="L81" s="3" t="s">
        <v>64</v>
      </c>
      <c r="M81" s="3" t="s">
        <v>74</v>
      </c>
      <c r="N81" s="3" t="s">
        <v>75</v>
      </c>
      <c r="O81" s="3"/>
      <c r="P81" s="3"/>
      <c r="Q81" s="3"/>
      <c r="R81" s="3">
        <v>0</v>
      </c>
      <c r="S81" s="3">
        <v>1</v>
      </c>
      <c r="T81" s="2">
        <v>10</v>
      </c>
      <c r="U81" s="3">
        <v>1.4696486429673714</v>
      </c>
      <c r="V81" s="3">
        <v>1.8558498459607087</v>
      </c>
      <c r="W81" s="3">
        <v>0.17105829344930004</v>
      </c>
      <c r="X81" s="3">
        <v>812.87916640771584</v>
      </c>
      <c r="Y81" s="3">
        <v>1.8558498459607087</v>
      </c>
      <c r="Z81" s="3">
        <v>0.1710581422263398</v>
      </c>
      <c r="AA81" s="3">
        <v>812.87916640771584</v>
      </c>
    </row>
    <row r="82" spans="1:27" x14ac:dyDescent="0.25">
      <c r="A82" s="2">
        <v>81</v>
      </c>
      <c r="B82" s="3" t="s">
        <v>27</v>
      </c>
      <c r="C82" s="3" t="s">
        <v>28</v>
      </c>
      <c r="D82" s="3" t="s">
        <v>29</v>
      </c>
      <c r="E82" s="3" t="s">
        <v>30</v>
      </c>
      <c r="F82" s="3">
        <v>0.67</v>
      </c>
      <c r="G82" s="3">
        <v>0.72</v>
      </c>
      <c r="H82" s="3" t="s">
        <v>64</v>
      </c>
      <c r="I82" s="2">
        <v>4340</v>
      </c>
      <c r="J82" s="3" t="s">
        <v>82</v>
      </c>
      <c r="K82" s="2">
        <v>4340</v>
      </c>
      <c r="L82" s="3" t="s">
        <v>64</v>
      </c>
      <c r="M82" s="3" t="s">
        <v>40</v>
      </c>
      <c r="N82" s="3" t="s">
        <v>41</v>
      </c>
      <c r="O82" s="3"/>
      <c r="P82" s="3"/>
      <c r="Q82" s="3"/>
      <c r="R82" s="3">
        <v>0</v>
      </c>
      <c r="S82" s="3">
        <v>1</v>
      </c>
      <c r="T82" s="2">
        <v>181</v>
      </c>
      <c r="U82" s="3">
        <v>46.993012500618498</v>
      </c>
      <c r="V82" s="3">
        <v>169.6312300387456</v>
      </c>
      <c r="W82" s="3">
        <v>23.08763053374631</v>
      </c>
      <c r="X82" s="3">
        <v>85603.274866035892</v>
      </c>
      <c r="Y82" s="3">
        <v>169.6312300387456</v>
      </c>
      <c r="Z82" s="3">
        <v>23.087610123278182</v>
      </c>
      <c r="AA82" s="3">
        <v>85603.274866035892</v>
      </c>
    </row>
    <row r="83" spans="1:27" x14ac:dyDescent="0.25">
      <c r="A83" s="2">
        <v>82</v>
      </c>
      <c r="B83" s="3" t="s">
        <v>27</v>
      </c>
      <c r="C83" s="3" t="s">
        <v>28</v>
      </c>
      <c r="D83" s="3" t="s">
        <v>29</v>
      </c>
      <c r="E83" s="3" t="s">
        <v>30</v>
      </c>
      <c r="F83" s="3">
        <v>0.67</v>
      </c>
      <c r="G83" s="3">
        <v>0.72</v>
      </c>
      <c r="H83" s="3" t="s">
        <v>64</v>
      </c>
      <c r="I83" s="2">
        <v>4370</v>
      </c>
      <c r="J83" s="3" t="s">
        <v>83</v>
      </c>
      <c r="K83" s="2">
        <v>4370</v>
      </c>
      <c r="L83" s="3" t="s">
        <v>64</v>
      </c>
      <c r="M83" s="3" t="s">
        <v>34</v>
      </c>
      <c r="N83" s="3" t="s">
        <v>35</v>
      </c>
      <c r="O83" s="3"/>
      <c r="P83" s="3"/>
      <c r="Q83" s="3"/>
      <c r="R83" s="3">
        <v>0</v>
      </c>
      <c r="S83" s="3">
        <v>1</v>
      </c>
      <c r="T83" s="2">
        <v>29</v>
      </c>
      <c r="U83" s="3">
        <v>7.2814478561027922</v>
      </c>
      <c r="V83" s="3">
        <v>21.561509167412733</v>
      </c>
      <c r="W83" s="3">
        <v>3.6633247128488748</v>
      </c>
      <c r="X83" s="3">
        <v>10682.47324522005</v>
      </c>
      <c r="Y83" s="3">
        <v>21.561509167412733</v>
      </c>
      <c r="Z83" s="3">
        <v>3.6633214743107287</v>
      </c>
      <c r="AA83" s="3">
        <v>10682.47324522005</v>
      </c>
    </row>
    <row r="84" spans="1:27" x14ac:dyDescent="0.25">
      <c r="A84" s="2">
        <v>83</v>
      </c>
      <c r="B84" s="3" t="s">
        <v>27</v>
      </c>
      <c r="C84" s="3" t="s">
        <v>28</v>
      </c>
      <c r="D84" s="3" t="s">
        <v>29</v>
      </c>
      <c r="E84" s="3" t="s">
        <v>30</v>
      </c>
      <c r="F84" s="3">
        <v>0.67</v>
      </c>
      <c r="G84" s="3">
        <v>0.72</v>
      </c>
      <c r="H84" s="3" t="s">
        <v>64</v>
      </c>
      <c r="I84" s="2">
        <v>4430</v>
      </c>
      <c r="J84" s="3" t="s">
        <v>84</v>
      </c>
      <c r="K84" s="2">
        <v>4430</v>
      </c>
      <c r="L84" s="3" t="s">
        <v>64</v>
      </c>
      <c r="M84" s="3" t="s">
        <v>34</v>
      </c>
      <c r="N84" s="3" t="s">
        <v>35</v>
      </c>
      <c r="O84" s="3"/>
      <c r="P84" s="3"/>
      <c r="Q84" s="3"/>
      <c r="R84" s="3">
        <v>0</v>
      </c>
      <c r="S84" s="3">
        <v>1</v>
      </c>
      <c r="T84" s="2">
        <v>77</v>
      </c>
      <c r="U84" s="3">
        <v>23.743967815068043</v>
      </c>
      <c r="V84" s="3">
        <v>63.567573432796394</v>
      </c>
      <c r="W84" s="3">
        <v>10.537258406753782</v>
      </c>
      <c r="X84" s="3">
        <v>26805.032062028655</v>
      </c>
      <c r="Y84" s="3">
        <v>63.567573432796394</v>
      </c>
      <c r="Z84" s="3">
        <v>10.537249091359707</v>
      </c>
      <c r="AA84" s="3">
        <v>26805.032062028655</v>
      </c>
    </row>
    <row r="85" spans="1:27" x14ac:dyDescent="0.25">
      <c r="A85" s="2">
        <v>84</v>
      </c>
      <c r="B85" s="3" t="s">
        <v>27</v>
      </c>
      <c r="C85" s="3" t="s">
        <v>28</v>
      </c>
      <c r="D85" s="3" t="s">
        <v>29</v>
      </c>
      <c r="E85" s="3" t="s">
        <v>30</v>
      </c>
      <c r="F85" s="3">
        <v>0.67</v>
      </c>
      <c r="G85" s="3">
        <v>0.72</v>
      </c>
      <c r="H85" s="3" t="s">
        <v>64</v>
      </c>
      <c r="I85" s="2">
        <v>5100</v>
      </c>
      <c r="J85" s="3" t="s">
        <v>85</v>
      </c>
      <c r="K85" s="2">
        <v>5100</v>
      </c>
      <c r="L85" s="3" t="s">
        <v>64</v>
      </c>
      <c r="M85" s="3" t="s">
        <v>33</v>
      </c>
      <c r="N85" s="3" t="s">
        <v>33</v>
      </c>
      <c r="O85" s="3"/>
      <c r="P85" s="3"/>
      <c r="Q85" s="3"/>
      <c r="R85" s="3">
        <v>0</v>
      </c>
      <c r="S85" s="3">
        <v>1</v>
      </c>
      <c r="T85" s="2">
        <v>3</v>
      </c>
      <c r="U85" s="3">
        <v>0.38852505612052413</v>
      </c>
      <c r="V85" s="3">
        <v>0.17454833518974686</v>
      </c>
      <c r="W85" s="3">
        <v>2.0245788863784336E-2</v>
      </c>
      <c r="X85" s="3">
        <v>84.86994959274594</v>
      </c>
      <c r="Y85" s="3">
        <v>0.17454833518974686</v>
      </c>
      <c r="Z85" s="3">
        <v>2.024577096562772E-2</v>
      </c>
      <c r="AA85" s="3">
        <v>84.86994959274594</v>
      </c>
    </row>
    <row r="86" spans="1:27" x14ac:dyDescent="0.25">
      <c r="A86" s="2">
        <v>85</v>
      </c>
      <c r="B86" s="3" t="s">
        <v>27</v>
      </c>
      <c r="C86" s="3" t="s">
        <v>28</v>
      </c>
      <c r="D86" s="3" t="s">
        <v>29</v>
      </c>
      <c r="E86" s="3" t="s">
        <v>30</v>
      </c>
      <c r="F86" s="3">
        <v>0.67</v>
      </c>
      <c r="G86" s="3">
        <v>0.72</v>
      </c>
      <c r="H86" s="3" t="s">
        <v>64</v>
      </c>
      <c r="I86" s="2">
        <v>5100</v>
      </c>
      <c r="J86" s="3" t="s">
        <v>85</v>
      </c>
      <c r="K86" s="2">
        <v>5100</v>
      </c>
      <c r="L86" s="3" t="s">
        <v>64</v>
      </c>
      <c r="M86" s="3" t="s">
        <v>34</v>
      </c>
      <c r="N86" s="3" t="s">
        <v>35</v>
      </c>
      <c r="O86" s="3"/>
      <c r="P86" s="3"/>
      <c r="Q86" s="3"/>
      <c r="R86" s="3">
        <v>0</v>
      </c>
      <c r="S86" s="3">
        <v>1</v>
      </c>
      <c r="T86" s="2">
        <v>319</v>
      </c>
      <c r="U86" s="3">
        <v>34.188443739404775</v>
      </c>
      <c r="V86" s="3">
        <v>86.617860708974646</v>
      </c>
      <c r="W86" s="3">
        <v>8.7217668369331705</v>
      </c>
      <c r="X86" s="3">
        <v>36973.862560084825</v>
      </c>
      <c r="Y86" s="3">
        <v>86.617860708974646</v>
      </c>
      <c r="Z86" s="3">
        <v>8.7217591265124863</v>
      </c>
      <c r="AA86" s="3">
        <v>36973.862560084825</v>
      </c>
    </row>
    <row r="87" spans="1:27" x14ac:dyDescent="0.25">
      <c r="A87" s="2">
        <v>86</v>
      </c>
      <c r="B87" s="3" t="s">
        <v>27</v>
      </c>
      <c r="C87" s="3" t="s">
        <v>28</v>
      </c>
      <c r="D87" s="3" t="s">
        <v>29</v>
      </c>
      <c r="E87" s="3" t="s">
        <v>30</v>
      </c>
      <c r="F87" s="3">
        <v>0.67</v>
      </c>
      <c r="G87" s="3">
        <v>0.72</v>
      </c>
      <c r="H87" s="3" t="s">
        <v>64</v>
      </c>
      <c r="I87" s="2">
        <v>5100</v>
      </c>
      <c r="J87" s="3" t="s">
        <v>85</v>
      </c>
      <c r="K87" s="2">
        <v>5100</v>
      </c>
      <c r="L87" s="3" t="s">
        <v>64</v>
      </c>
      <c r="M87" s="3" t="s">
        <v>74</v>
      </c>
      <c r="N87" s="3" t="s">
        <v>75</v>
      </c>
      <c r="O87" s="3"/>
      <c r="P87" s="3"/>
      <c r="Q87" s="3"/>
      <c r="R87" s="3">
        <v>0</v>
      </c>
      <c r="S87" s="3">
        <v>1</v>
      </c>
      <c r="T87" s="2">
        <v>59</v>
      </c>
      <c r="U87" s="3">
        <v>21.054095494859276</v>
      </c>
      <c r="V87" s="3">
        <v>19.590119342899296</v>
      </c>
      <c r="W87" s="3">
        <v>2.0029608303072819</v>
      </c>
      <c r="X87" s="3">
        <v>7768.1107323363349</v>
      </c>
      <c r="Y87" s="3">
        <v>19.590119342899296</v>
      </c>
      <c r="Z87" s="3">
        <v>2.0029590596029179</v>
      </c>
      <c r="AA87" s="3">
        <v>7768.1107323363349</v>
      </c>
    </row>
    <row r="88" spans="1:27" x14ac:dyDescent="0.25">
      <c r="A88" s="2">
        <v>87</v>
      </c>
      <c r="B88" s="3" t="s">
        <v>27</v>
      </c>
      <c r="C88" s="3" t="s">
        <v>28</v>
      </c>
      <c r="D88" s="3" t="s">
        <v>29</v>
      </c>
      <c r="E88" s="3" t="s">
        <v>30</v>
      </c>
      <c r="F88" s="3">
        <v>0.67</v>
      </c>
      <c r="G88" s="3">
        <v>0.72</v>
      </c>
      <c r="H88" s="3" t="s">
        <v>64</v>
      </c>
      <c r="I88" s="2">
        <v>5100</v>
      </c>
      <c r="J88" s="3" t="s">
        <v>85</v>
      </c>
      <c r="K88" s="2">
        <v>5100</v>
      </c>
      <c r="L88" s="3" t="s">
        <v>64</v>
      </c>
      <c r="M88" s="3" t="s">
        <v>40</v>
      </c>
      <c r="N88" s="3" t="s">
        <v>41</v>
      </c>
      <c r="O88" s="3"/>
      <c r="P88" s="3"/>
      <c r="Q88" s="3"/>
      <c r="R88" s="3">
        <v>0</v>
      </c>
      <c r="S88" s="3">
        <v>1</v>
      </c>
      <c r="T88" s="2">
        <v>1103</v>
      </c>
      <c r="U88" s="3">
        <v>74.535612234859599</v>
      </c>
      <c r="V88" s="3">
        <v>158.61445877953952</v>
      </c>
      <c r="W88" s="3">
        <v>24.65239334826046</v>
      </c>
      <c r="X88" s="3">
        <v>76026.694008752092</v>
      </c>
      <c r="Y88" s="3">
        <v>158.61445877953952</v>
      </c>
      <c r="Z88" s="3">
        <v>24.652371554474083</v>
      </c>
      <c r="AA88" s="3">
        <v>76026.694008752092</v>
      </c>
    </row>
    <row r="89" spans="1:27" x14ac:dyDescent="0.25">
      <c r="A89" s="2">
        <v>88</v>
      </c>
      <c r="B89" s="3" t="s">
        <v>27</v>
      </c>
      <c r="C89" s="3" t="s">
        <v>28</v>
      </c>
      <c r="D89" s="3" t="s">
        <v>29</v>
      </c>
      <c r="E89" s="3" t="s">
        <v>30</v>
      </c>
      <c r="F89" s="3">
        <v>0.67</v>
      </c>
      <c r="G89" s="3">
        <v>0.72</v>
      </c>
      <c r="H89" s="3" t="s">
        <v>64</v>
      </c>
      <c r="I89" s="2">
        <v>5200</v>
      </c>
      <c r="J89" s="3" t="s">
        <v>86</v>
      </c>
      <c r="K89" s="2">
        <v>5200</v>
      </c>
      <c r="L89" s="3" t="s">
        <v>64</v>
      </c>
      <c r="M89" s="3" t="s">
        <v>34</v>
      </c>
      <c r="N89" s="3" t="s">
        <v>35</v>
      </c>
      <c r="O89" s="3"/>
      <c r="P89" s="3"/>
      <c r="Q89" s="3"/>
      <c r="R89" s="3">
        <v>0</v>
      </c>
      <c r="S89" s="3">
        <v>1</v>
      </c>
      <c r="T89" s="2">
        <v>22</v>
      </c>
      <c r="U89" s="3">
        <v>5.818671740453186</v>
      </c>
      <c r="V89" s="3">
        <v>3.4149447647444275</v>
      </c>
      <c r="W89" s="3">
        <v>0.19858192640897543</v>
      </c>
      <c r="X89" s="3">
        <v>7428.3787912805947</v>
      </c>
      <c r="Y89" s="3">
        <v>3.4149447647444275</v>
      </c>
      <c r="Z89" s="3">
        <v>0.1985817508539276</v>
      </c>
      <c r="AA89" s="3">
        <v>7428.3787912805947</v>
      </c>
    </row>
    <row r="90" spans="1:27" x14ac:dyDescent="0.25">
      <c r="A90" s="2">
        <v>89</v>
      </c>
      <c r="B90" s="3" t="s">
        <v>27</v>
      </c>
      <c r="C90" s="3" t="s">
        <v>28</v>
      </c>
      <c r="D90" s="3" t="s">
        <v>29</v>
      </c>
      <c r="E90" s="3" t="s">
        <v>30</v>
      </c>
      <c r="F90" s="3">
        <v>0.67</v>
      </c>
      <c r="G90" s="3">
        <v>0.72</v>
      </c>
      <c r="H90" s="3" t="s">
        <v>64</v>
      </c>
      <c r="I90" s="2">
        <v>5200</v>
      </c>
      <c r="J90" s="3" t="s">
        <v>86</v>
      </c>
      <c r="K90" s="2">
        <v>5200</v>
      </c>
      <c r="L90" s="3" t="s">
        <v>64</v>
      </c>
      <c r="M90" s="3" t="s">
        <v>40</v>
      </c>
      <c r="N90" s="3" t="s">
        <v>41</v>
      </c>
      <c r="O90" s="3"/>
      <c r="P90" s="3"/>
      <c r="Q90" s="3"/>
      <c r="R90" s="3">
        <v>0</v>
      </c>
      <c r="S90" s="3">
        <v>1</v>
      </c>
      <c r="T90" s="2">
        <v>20</v>
      </c>
      <c r="U90" s="3">
        <v>2.920797140490611</v>
      </c>
      <c r="V90" s="3">
        <v>1.1113724168166736</v>
      </c>
      <c r="W90" s="3">
        <v>0.10331000218640027</v>
      </c>
      <c r="X90" s="3">
        <v>2095.0533448677129</v>
      </c>
      <c r="Y90" s="3">
        <v>1.1113724168166736</v>
      </c>
      <c r="Z90" s="3">
        <v>0.10330991085587159</v>
      </c>
      <c r="AA90" s="3">
        <v>2095.0533448677129</v>
      </c>
    </row>
    <row r="91" spans="1:27" x14ac:dyDescent="0.25">
      <c r="A91" s="2">
        <v>90</v>
      </c>
      <c r="B91" s="3" t="s">
        <v>27</v>
      </c>
      <c r="C91" s="3" t="s">
        <v>28</v>
      </c>
      <c r="D91" s="3" t="s">
        <v>29</v>
      </c>
      <c r="E91" s="3" t="s">
        <v>30</v>
      </c>
      <c r="F91" s="3">
        <v>0.67</v>
      </c>
      <c r="G91" s="3">
        <v>0.72</v>
      </c>
      <c r="H91" s="3" t="s">
        <v>64</v>
      </c>
      <c r="I91" s="2">
        <v>5250</v>
      </c>
      <c r="J91" s="3" t="s">
        <v>87</v>
      </c>
      <c r="K91" s="2">
        <v>5250</v>
      </c>
      <c r="L91" s="3" t="s">
        <v>64</v>
      </c>
      <c r="M91" s="3" t="s">
        <v>40</v>
      </c>
      <c r="N91" s="3" t="s">
        <v>41</v>
      </c>
      <c r="O91" s="3"/>
      <c r="P91" s="3"/>
      <c r="Q91" s="3"/>
      <c r="R91" s="3">
        <v>0</v>
      </c>
      <c r="S91" s="3">
        <v>1</v>
      </c>
      <c r="T91" s="2">
        <v>11</v>
      </c>
      <c r="U91" s="3">
        <v>1.2590669746727123</v>
      </c>
      <c r="V91" s="3">
        <v>2.1354635843097144E-2</v>
      </c>
      <c r="W91" s="3">
        <v>1.8878984155518469E-3</v>
      </c>
      <c r="X91" s="3">
        <v>767.13019165978051</v>
      </c>
      <c r="Y91" s="3">
        <v>2.1354635843097144E-2</v>
      </c>
      <c r="Z91" s="3">
        <v>1.8878967465676491E-3</v>
      </c>
      <c r="AA91" s="3">
        <v>767.13019165978051</v>
      </c>
    </row>
    <row r="92" spans="1:27" x14ac:dyDescent="0.25">
      <c r="A92" s="2">
        <v>91</v>
      </c>
      <c r="B92" s="3" t="s">
        <v>27</v>
      </c>
      <c r="C92" s="3" t="s">
        <v>28</v>
      </c>
      <c r="D92" s="3" t="s">
        <v>29</v>
      </c>
      <c r="E92" s="3" t="s">
        <v>30</v>
      </c>
      <c r="F92" s="3">
        <v>0.67</v>
      </c>
      <c r="G92" s="3">
        <v>0.72</v>
      </c>
      <c r="H92" s="3" t="s">
        <v>64</v>
      </c>
      <c r="I92" s="2">
        <v>5300</v>
      </c>
      <c r="J92" s="3" t="s">
        <v>88</v>
      </c>
      <c r="K92" s="2">
        <v>5300</v>
      </c>
      <c r="L92" s="3" t="s">
        <v>64</v>
      </c>
      <c r="M92" s="3" t="s">
        <v>33</v>
      </c>
      <c r="N92" s="3" t="s">
        <v>33</v>
      </c>
      <c r="O92" s="3"/>
      <c r="P92" s="3"/>
      <c r="Q92" s="3"/>
      <c r="R92" s="3">
        <v>0</v>
      </c>
      <c r="S92" s="3">
        <v>1</v>
      </c>
      <c r="T92" s="2">
        <v>25</v>
      </c>
      <c r="U92" s="3">
        <v>3.3076416719766861</v>
      </c>
      <c r="V92" s="3">
        <v>2.174678182571419</v>
      </c>
      <c r="W92" s="3">
        <v>0.23091168060784339</v>
      </c>
      <c r="X92" s="3">
        <v>5143.3848168452469</v>
      </c>
      <c r="Y92" s="3">
        <v>2.174678182571419</v>
      </c>
      <c r="Z92" s="3">
        <v>0.2309114764718887</v>
      </c>
      <c r="AA92" s="3">
        <v>5143.3848168452469</v>
      </c>
    </row>
    <row r="93" spans="1:27" x14ac:dyDescent="0.25">
      <c r="A93" s="2">
        <v>92</v>
      </c>
      <c r="B93" s="3" t="s">
        <v>27</v>
      </c>
      <c r="C93" s="3" t="s">
        <v>28</v>
      </c>
      <c r="D93" s="3" t="s">
        <v>29</v>
      </c>
      <c r="E93" s="3" t="s">
        <v>30</v>
      </c>
      <c r="F93" s="3">
        <v>0.67</v>
      </c>
      <c r="G93" s="3">
        <v>0.72</v>
      </c>
      <c r="H93" s="3" t="s">
        <v>64</v>
      </c>
      <c r="I93" s="2">
        <v>5300</v>
      </c>
      <c r="J93" s="3" t="s">
        <v>88</v>
      </c>
      <c r="K93" s="2">
        <v>5300</v>
      </c>
      <c r="L93" s="3" t="s">
        <v>64</v>
      </c>
      <c r="M93" s="3" t="s">
        <v>34</v>
      </c>
      <c r="N93" s="3" t="s">
        <v>35</v>
      </c>
      <c r="O93" s="3"/>
      <c r="P93" s="3"/>
      <c r="Q93" s="3"/>
      <c r="R93" s="3">
        <v>0</v>
      </c>
      <c r="S93" s="3">
        <v>1</v>
      </c>
      <c r="T93" s="2">
        <v>399</v>
      </c>
      <c r="U93" s="3">
        <v>106.69038298415495</v>
      </c>
      <c r="V93" s="3">
        <v>35.921965558324032</v>
      </c>
      <c r="W93" s="3">
        <v>3.4341280857451211</v>
      </c>
      <c r="X93" s="3">
        <v>107955.15223711198</v>
      </c>
      <c r="Y93" s="3">
        <v>35.921965558324032</v>
      </c>
      <c r="Z93" s="3">
        <v>3.4341250498267453</v>
      </c>
      <c r="AA93" s="3">
        <v>107955.15223711198</v>
      </c>
    </row>
    <row r="94" spans="1:27" x14ac:dyDescent="0.25">
      <c r="A94" s="2">
        <v>93</v>
      </c>
      <c r="B94" s="3" t="s">
        <v>27</v>
      </c>
      <c r="C94" s="3" t="s">
        <v>28</v>
      </c>
      <c r="D94" s="3" t="s">
        <v>29</v>
      </c>
      <c r="E94" s="3" t="s">
        <v>30</v>
      </c>
      <c r="F94" s="3">
        <v>0.67</v>
      </c>
      <c r="G94" s="3">
        <v>0.72</v>
      </c>
      <c r="H94" s="3" t="s">
        <v>64</v>
      </c>
      <c r="I94" s="2">
        <v>5300</v>
      </c>
      <c r="J94" s="3" t="s">
        <v>88</v>
      </c>
      <c r="K94" s="2">
        <v>5300</v>
      </c>
      <c r="L94" s="3" t="s">
        <v>64</v>
      </c>
      <c r="M94" s="3" t="s">
        <v>74</v>
      </c>
      <c r="N94" s="3" t="s">
        <v>75</v>
      </c>
      <c r="O94" s="3"/>
      <c r="P94" s="3"/>
      <c r="Q94" s="3"/>
      <c r="R94" s="3">
        <v>0</v>
      </c>
      <c r="S94" s="3">
        <v>1</v>
      </c>
      <c r="T94" s="2">
        <v>3</v>
      </c>
      <c r="U94" s="3">
        <v>0.14870177114215027</v>
      </c>
      <c r="V94" s="3">
        <v>5.8263201950870967E-4</v>
      </c>
      <c r="W94" s="3">
        <v>0</v>
      </c>
      <c r="X94" s="3">
        <v>36.203179427244663</v>
      </c>
      <c r="Y94" s="3">
        <v>5.8263201950870967E-4</v>
      </c>
      <c r="Z94" s="3">
        <v>0</v>
      </c>
      <c r="AA94" s="3">
        <v>36.203179427244663</v>
      </c>
    </row>
    <row r="95" spans="1:27" x14ac:dyDescent="0.25">
      <c r="A95" s="2">
        <v>94</v>
      </c>
      <c r="B95" s="3" t="s">
        <v>27</v>
      </c>
      <c r="C95" s="3" t="s">
        <v>28</v>
      </c>
      <c r="D95" s="3" t="s">
        <v>29</v>
      </c>
      <c r="E95" s="3" t="s">
        <v>30</v>
      </c>
      <c r="F95" s="3">
        <v>0.67</v>
      </c>
      <c r="G95" s="3">
        <v>0.72</v>
      </c>
      <c r="H95" s="3" t="s">
        <v>64</v>
      </c>
      <c r="I95" s="2">
        <v>5300</v>
      </c>
      <c r="J95" s="3" t="s">
        <v>88</v>
      </c>
      <c r="K95" s="2">
        <v>5300</v>
      </c>
      <c r="L95" s="3" t="s">
        <v>64</v>
      </c>
      <c r="M95" s="3" t="s">
        <v>40</v>
      </c>
      <c r="N95" s="3" t="s">
        <v>41</v>
      </c>
      <c r="O95" s="3"/>
      <c r="P95" s="3"/>
      <c r="Q95" s="3"/>
      <c r="R95" s="3">
        <v>0</v>
      </c>
      <c r="S95" s="3">
        <v>1</v>
      </c>
      <c r="T95" s="2">
        <v>181</v>
      </c>
      <c r="U95" s="3">
        <v>39.846705583609889</v>
      </c>
      <c r="V95" s="3">
        <v>24.495862171506051</v>
      </c>
      <c r="W95" s="3">
        <v>3.3686238515385147</v>
      </c>
      <c r="X95" s="3">
        <v>50810.480066455624</v>
      </c>
      <c r="Y95" s="3">
        <v>24.495862171506051</v>
      </c>
      <c r="Z95" s="3">
        <v>3.3686208735287275</v>
      </c>
      <c r="AA95" s="3">
        <v>50810.480066455624</v>
      </c>
    </row>
    <row r="96" spans="1:27" x14ac:dyDescent="0.25">
      <c r="A96" s="2">
        <v>95</v>
      </c>
      <c r="B96" s="3" t="s">
        <v>27</v>
      </c>
      <c r="C96" s="3" t="s">
        <v>28</v>
      </c>
      <c r="D96" s="3" t="s">
        <v>29</v>
      </c>
      <c r="E96" s="3" t="s">
        <v>30</v>
      </c>
      <c r="F96" s="3">
        <v>0.67</v>
      </c>
      <c r="G96" s="3">
        <v>0.72</v>
      </c>
      <c r="H96" s="3" t="s">
        <v>64</v>
      </c>
      <c r="I96" s="2">
        <v>5300</v>
      </c>
      <c r="J96" s="3" t="s">
        <v>88</v>
      </c>
      <c r="K96" s="2">
        <v>5300</v>
      </c>
      <c r="L96" s="3" t="s">
        <v>64</v>
      </c>
      <c r="M96" s="3" t="s">
        <v>71</v>
      </c>
      <c r="N96" s="3" t="s">
        <v>41</v>
      </c>
      <c r="O96" s="3"/>
      <c r="P96" s="3"/>
      <c r="Q96" s="3"/>
      <c r="R96" s="3">
        <v>0</v>
      </c>
      <c r="S96" s="3">
        <v>1</v>
      </c>
      <c r="T96" s="2">
        <v>16</v>
      </c>
      <c r="U96" s="3">
        <v>2.1025467377967799</v>
      </c>
      <c r="V96" s="3">
        <v>3.1134512458004791</v>
      </c>
      <c r="W96" s="3">
        <v>0.36667429954362263</v>
      </c>
      <c r="X96" s="3">
        <v>3670.9800783035253</v>
      </c>
      <c r="Y96" s="3">
        <v>3.1134512458004791</v>
      </c>
      <c r="Z96" s="3">
        <v>0.36667397538761676</v>
      </c>
      <c r="AA96" s="3">
        <v>3670.9800783035253</v>
      </c>
    </row>
    <row r="97" spans="1:27" x14ac:dyDescent="0.25">
      <c r="A97" s="2">
        <v>96</v>
      </c>
      <c r="B97" s="3" t="s">
        <v>27</v>
      </c>
      <c r="C97" s="3" t="s">
        <v>28</v>
      </c>
      <c r="D97" s="3" t="s">
        <v>29</v>
      </c>
      <c r="E97" s="3" t="s">
        <v>30</v>
      </c>
      <c r="F97" s="3">
        <v>0.67</v>
      </c>
      <c r="G97" s="3">
        <v>0.72</v>
      </c>
      <c r="H97" s="3" t="s">
        <v>64</v>
      </c>
      <c r="I97" s="2">
        <v>5400</v>
      </c>
      <c r="J97" s="3" t="s">
        <v>89</v>
      </c>
      <c r="K97" s="2">
        <v>5400</v>
      </c>
      <c r="L97" s="3" t="s">
        <v>64</v>
      </c>
      <c r="M97" s="3" t="s">
        <v>33</v>
      </c>
      <c r="N97" s="3" t="s">
        <v>33</v>
      </c>
      <c r="O97" s="3"/>
      <c r="P97" s="3"/>
      <c r="Q97" s="3"/>
      <c r="R97" s="3">
        <v>0</v>
      </c>
      <c r="S97" s="3">
        <v>1</v>
      </c>
      <c r="T97" s="2">
        <v>32151</v>
      </c>
      <c r="U97" s="3">
        <v>18690.576568048476</v>
      </c>
      <c r="V97" s="3">
        <v>1078.5253417763133</v>
      </c>
      <c r="W97" s="3">
        <v>111.44176705966049</v>
      </c>
      <c r="X97" s="3">
        <v>435891.67066064983</v>
      </c>
      <c r="Y97" s="3">
        <v>1078.5253417763133</v>
      </c>
      <c r="Z97" s="3">
        <v>111.44166854029842</v>
      </c>
      <c r="AA97" s="3">
        <v>435891.67066064983</v>
      </c>
    </row>
    <row r="98" spans="1:27" x14ac:dyDescent="0.25">
      <c r="A98" s="2">
        <v>97</v>
      </c>
      <c r="B98" s="3" t="s">
        <v>27</v>
      </c>
      <c r="C98" s="3" t="s">
        <v>28</v>
      </c>
      <c r="D98" s="3" t="s">
        <v>29</v>
      </c>
      <c r="E98" s="3" t="s">
        <v>30</v>
      </c>
      <c r="F98" s="3">
        <v>0.67</v>
      </c>
      <c r="G98" s="3">
        <v>0.72</v>
      </c>
      <c r="H98" s="3" t="s">
        <v>64</v>
      </c>
      <c r="I98" s="2">
        <v>5400</v>
      </c>
      <c r="J98" s="3" t="s">
        <v>89</v>
      </c>
      <c r="K98" s="2">
        <v>5400</v>
      </c>
      <c r="L98" s="3" t="s">
        <v>64</v>
      </c>
      <c r="M98" s="3" t="s">
        <v>34</v>
      </c>
      <c r="N98" s="3" t="s">
        <v>35</v>
      </c>
      <c r="O98" s="3"/>
      <c r="P98" s="3"/>
      <c r="Q98" s="3"/>
      <c r="R98" s="3">
        <v>0</v>
      </c>
      <c r="S98" s="3">
        <v>1</v>
      </c>
      <c r="T98" s="2">
        <v>1499</v>
      </c>
      <c r="U98" s="3">
        <v>71.217800339223643</v>
      </c>
      <c r="V98" s="3">
        <v>151.83403558582242</v>
      </c>
      <c r="W98" s="3">
        <v>15.487335330569373</v>
      </c>
      <c r="X98" s="3">
        <v>63599.765651635462</v>
      </c>
      <c r="Y98" s="3">
        <v>151.83403558582242</v>
      </c>
      <c r="Z98" s="3">
        <v>15.48732163909226</v>
      </c>
      <c r="AA98" s="3">
        <v>63599.765651635462</v>
      </c>
    </row>
    <row r="99" spans="1:27" x14ac:dyDescent="0.25">
      <c r="A99" s="2">
        <v>98</v>
      </c>
      <c r="B99" s="3" t="s">
        <v>27</v>
      </c>
      <c r="C99" s="3" t="s">
        <v>28</v>
      </c>
      <c r="D99" s="3" t="s">
        <v>29</v>
      </c>
      <c r="E99" s="3" t="s">
        <v>30</v>
      </c>
      <c r="F99" s="3">
        <v>0.67</v>
      </c>
      <c r="G99" s="3">
        <v>0.72</v>
      </c>
      <c r="H99" s="3" t="s">
        <v>64</v>
      </c>
      <c r="I99" s="2">
        <v>5400</v>
      </c>
      <c r="J99" s="3" t="s">
        <v>89</v>
      </c>
      <c r="K99" s="2">
        <v>5400</v>
      </c>
      <c r="L99" s="3" t="s">
        <v>64</v>
      </c>
      <c r="M99" s="3" t="s">
        <v>73</v>
      </c>
      <c r="N99" s="3" t="s">
        <v>35</v>
      </c>
      <c r="O99" s="3"/>
      <c r="P99" s="3"/>
      <c r="Q99" s="3"/>
      <c r="R99" s="3">
        <v>0</v>
      </c>
      <c r="S99" s="3">
        <v>1</v>
      </c>
      <c r="T99" s="2">
        <v>2</v>
      </c>
      <c r="U99" s="3">
        <v>4.0331640593523586E-3</v>
      </c>
      <c r="V99" s="3">
        <v>8.2842848900007409E-3</v>
      </c>
      <c r="W99" s="3">
        <v>9.4352941872849873E-4</v>
      </c>
      <c r="X99" s="3">
        <v>3.7956187127698029</v>
      </c>
      <c r="Y99" s="3">
        <v>8.2842848900007409E-3</v>
      </c>
      <c r="Z99" s="3">
        <v>9.4352858460751605E-4</v>
      </c>
      <c r="AA99" s="3">
        <v>3.7956187127698029</v>
      </c>
    </row>
    <row r="100" spans="1:27" x14ac:dyDescent="0.25">
      <c r="A100" s="2">
        <v>99</v>
      </c>
      <c r="B100" s="3" t="s">
        <v>27</v>
      </c>
      <c r="C100" s="3" t="s">
        <v>28</v>
      </c>
      <c r="D100" s="3" t="s">
        <v>29</v>
      </c>
      <c r="E100" s="3" t="s">
        <v>30</v>
      </c>
      <c r="F100" s="3">
        <v>0.67</v>
      </c>
      <c r="G100" s="3">
        <v>0.72</v>
      </c>
      <c r="H100" s="3" t="s">
        <v>64</v>
      </c>
      <c r="I100" s="2">
        <v>5400</v>
      </c>
      <c r="J100" s="3" t="s">
        <v>89</v>
      </c>
      <c r="K100" s="2">
        <v>5400</v>
      </c>
      <c r="L100" s="3" t="s">
        <v>64</v>
      </c>
      <c r="M100" s="3" t="s">
        <v>74</v>
      </c>
      <c r="N100" s="3" t="s">
        <v>75</v>
      </c>
      <c r="O100" s="3"/>
      <c r="P100" s="3"/>
      <c r="Q100" s="3"/>
      <c r="R100" s="3">
        <v>0</v>
      </c>
      <c r="S100" s="3">
        <v>1</v>
      </c>
      <c r="T100" s="2">
        <v>32</v>
      </c>
      <c r="U100" s="3">
        <v>0.88865732156418231</v>
      </c>
      <c r="V100" s="3">
        <v>1.8336205786483328</v>
      </c>
      <c r="W100" s="3">
        <v>0.20753306329546373</v>
      </c>
      <c r="X100" s="3">
        <v>682.18315138667867</v>
      </c>
      <c r="Y100" s="3">
        <v>1.8336205786483328</v>
      </c>
      <c r="Z100" s="3">
        <v>0.20753287982722238</v>
      </c>
      <c r="AA100" s="3">
        <v>682.18315138667867</v>
      </c>
    </row>
    <row r="101" spans="1:27" x14ac:dyDescent="0.25">
      <c r="A101" s="2">
        <v>100</v>
      </c>
      <c r="B101" s="3" t="s">
        <v>27</v>
      </c>
      <c r="C101" s="3" t="s">
        <v>28</v>
      </c>
      <c r="D101" s="3" t="s">
        <v>29</v>
      </c>
      <c r="E101" s="3" t="s">
        <v>30</v>
      </c>
      <c r="F101" s="3">
        <v>0.67</v>
      </c>
      <c r="G101" s="3">
        <v>0.72</v>
      </c>
      <c r="H101" s="3" t="s">
        <v>64</v>
      </c>
      <c r="I101" s="2">
        <v>5400</v>
      </c>
      <c r="J101" s="3" t="s">
        <v>89</v>
      </c>
      <c r="K101" s="2">
        <v>5400</v>
      </c>
      <c r="L101" s="3" t="s">
        <v>64</v>
      </c>
      <c r="M101" s="3" t="s">
        <v>40</v>
      </c>
      <c r="N101" s="3" t="s">
        <v>41</v>
      </c>
      <c r="O101" s="3"/>
      <c r="P101" s="3"/>
      <c r="Q101" s="3"/>
      <c r="R101" s="3">
        <v>0</v>
      </c>
      <c r="S101" s="3">
        <v>1</v>
      </c>
      <c r="T101" s="2">
        <v>118</v>
      </c>
      <c r="U101" s="3">
        <v>15.990849346055615</v>
      </c>
      <c r="V101" s="3">
        <v>23.001150533711257</v>
      </c>
      <c r="W101" s="3">
        <v>2.1509471083717253</v>
      </c>
      <c r="X101" s="3">
        <v>8770.9565751983464</v>
      </c>
      <c r="Y101" s="3">
        <v>23.001150533711257</v>
      </c>
      <c r="Z101" s="3">
        <v>2.1509452068410635</v>
      </c>
      <c r="AA101" s="3">
        <v>8770.9565751983464</v>
      </c>
    </row>
    <row r="102" spans="1:27" x14ac:dyDescent="0.25">
      <c r="A102" s="2">
        <v>101</v>
      </c>
      <c r="B102" s="3" t="s">
        <v>27</v>
      </c>
      <c r="C102" s="3" t="s">
        <v>28</v>
      </c>
      <c r="D102" s="3" t="s">
        <v>29</v>
      </c>
      <c r="E102" s="3" t="s">
        <v>30</v>
      </c>
      <c r="F102" s="3">
        <v>0.67</v>
      </c>
      <c r="G102" s="3">
        <v>0.72</v>
      </c>
      <c r="H102" s="3" t="s">
        <v>64</v>
      </c>
      <c r="I102" s="2">
        <v>5400</v>
      </c>
      <c r="J102" s="3" t="s">
        <v>89</v>
      </c>
      <c r="K102" s="2">
        <v>5400</v>
      </c>
      <c r="L102" s="3" t="s">
        <v>64</v>
      </c>
      <c r="M102" s="3" t="s">
        <v>70</v>
      </c>
      <c r="N102" s="3" t="s">
        <v>41</v>
      </c>
      <c r="O102" s="3"/>
      <c r="P102" s="3"/>
      <c r="Q102" s="3"/>
      <c r="R102" s="3">
        <v>0</v>
      </c>
      <c r="S102" s="3">
        <v>1</v>
      </c>
      <c r="T102" s="2">
        <v>1</v>
      </c>
      <c r="U102" s="3">
        <v>1.51279195923062E-7</v>
      </c>
      <c r="V102" s="3">
        <v>8.831298767228735E-7</v>
      </c>
      <c r="W102" s="3">
        <v>1.1795162829585476E-7</v>
      </c>
      <c r="X102" s="3">
        <v>4.2712601258964878E-4</v>
      </c>
      <c r="Y102" s="3">
        <v>8.831298767228735E-7</v>
      </c>
      <c r="Z102" s="3">
        <v>1.17951524021492E-7</v>
      </c>
      <c r="AA102" s="3">
        <v>4.2712601258964878E-4</v>
      </c>
    </row>
    <row r="103" spans="1:27" x14ac:dyDescent="0.25">
      <c r="A103" s="2">
        <v>102</v>
      </c>
      <c r="B103" s="3" t="s">
        <v>27</v>
      </c>
      <c r="C103" s="3" t="s">
        <v>28</v>
      </c>
      <c r="D103" s="3" t="s">
        <v>29</v>
      </c>
      <c r="E103" s="3" t="s">
        <v>30</v>
      </c>
      <c r="F103" s="3">
        <v>0.67</v>
      </c>
      <c r="G103" s="3">
        <v>0.72</v>
      </c>
      <c r="H103" s="3" t="s">
        <v>64</v>
      </c>
      <c r="I103" s="2">
        <v>5410</v>
      </c>
      <c r="J103" s="3" t="s">
        <v>90</v>
      </c>
      <c r="K103" s="2">
        <v>5410</v>
      </c>
      <c r="L103" s="3" t="s">
        <v>64</v>
      </c>
      <c r="M103" s="3" t="s">
        <v>40</v>
      </c>
      <c r="N103" s="3" t="s">
        <v>41</v>
      </c>
      <c r="O103" s="3"/>
      <c r="P103" s="3"/>
      <c r="Q103" s="3"/>
      <c r="R103" s="3">
        <v>0</v>
      </c>
      <c r="S103" s="3">
        <v>1</v>
      </c>
      <c r="T103" s="2">
        <v>29</v>
      </c>
      <c r="U103" s="3">
        <v>3.3574646642803816</v>
      </c>
      <c r="V103" s="3">
        <v>12.944377458617412</v>
      </c>
      <c r="W103" s="3">
        <v>1.2273294594824642</v>
      </c>
      <c r="X103" s="3">
        <v>4993.8233590012987</v>
      </c>
      <c r="Y103" s="3">
        <v>12.944377458617412</v>
      </c>
      <c r="Z103" s="3">
        <v>1.2273283744699175</v>
      </c>
      <c r="AA103" s="3">
        <v>4993.8233590012987</v>
      </c>
    </row>
    <row r="104" spans="1:27" x14ac:dyDescent="0.25">
      <c r="A104" s="2">
        <v>103</v>
      </c>
      <c r="B104" s="3" t="s">
        <v>27</v>
      </c>
      <c r="C104" s="3" t="s">
        <v>28</v>
      </c>
      <c r="D104" s="3" t="s">
        <v>29</v>
      </c>
      <c r="E104" s="3" t="s">
        <v>30</v>
      </c>
      <c r="F104" s="3">
        <v>0.67</v>
      </c>
      <c r="G104" s="3">
        <v>0.72</v>
      </c>
      <c r="H104" s="3" t="s">
        <v>64</v>
      </c>
      <c r="I104" s="2">
        <v>5420</v>
      </c>
      <c r="J104" s="3" t="s">
        <v>91</v>
      </c>
      <c r="K104" s="2">
        <v>5420</v>
      </c>
      <c r="L104" s="3" t="s">
        <v>64</v>
      </c>
      <c r="M104" s="3" t="s">
        <v>40</v>
      </c>
      <c r="N104" s="3" t="s">
        <v>41</v>
      </c>
      <c r="O104" s="3"/>
      <c r="P104" s="3"/>
      <c r="Q104" s="3"/>
      <c r="R104" s="3">
        <v>0</v>
      </c>
      <c r="S104" s="3">
        <v>1</v>
      </c>
      <c r="T104" s="2">
        <v>2583</v>
      </c>
      <c r="U104" s="3">
        <v>1306.5490259750395</v>
      </c>
      <c r="V104" s="3">
        <v>285.53695697380772</v>
      </c>
      <c r="W104" s="3">
        <v>32.227932629131175</v>
      </c>
      <c r="X104" s="3">
        <v>123837.3645569831</v>
      </c>
      <c r="Y104" s="3">
        <v>285.53695697380772</v>
      </c>
      <c r="Z104" s="3">
        <v>32.22790413823904</v>
      </c>
      <c r="AA104" s="3">
        <v>123837.3645569831</v>
      </c>
    </row>
    <row r="105" spans="1:27" x14ac:dyDescent="0.25">
      <c r="A105" s="2">
        <v>104</v>
      </c>
      <c r="B105" s="3" t="s">
        <v>27</v>
      </c>
      <c r="C105" s="3" t="s">
        <v>28</v>
      </c>
      <c r="D105" s="3" t="s">
        <v>29</v>
      </c>
      <c r="E105" s="3" t="s">
        <v>30</v>
      </c>
      <c r="F105" s="3">
        <v>0.67</v>
      </c>
      <c r="G105" s="3">
        <v>0.72</v>
      </c>
      <c r="H105" s="3" t="s">
        <v>64</v>
      </c>
      <c r="I105" s="2">
        <v>5430</v>
      </c>
      <c r="J105" s="3" t="s">
        <v>92</v>
      </c>
      <c r="K105" s="2">
        <v>5430</v>
      </c>
      <c r="L105" s="3" t="s">
        <v>64</v>
      </c>
      <c r="M105" s="3" t="s">
        <v>33</v>
      </c>
      <c r="N105" s="3" t="s">
        <v>33</v>
      </c>
      <c r="O105" s="3"/>
      <c r="P105" s="3"/>
      <c r="Q105" s="3"/>
      <c r="R105" s="3">
        <v>0</v>
      </c>
      <c r="S105" s="3">
        <v>1</v>
      </c>
      <c r="T105" s="2">
        <v>16</v>
      </c>
      <c r="U105" s="3">
        <v>3.0603826422958571</v>
      </c>
      <c r="V105" s="3">
        <v>6.1661971995575087</v>
      </c>
      <c r="W105" s="3">
        <v>0.76922880208857181</v>
      </c>
      <c r="X105" s="3">
        <v>2750.6269062554579</v>
      </c>
      <c r="Y105" s="3">
        <v>6.1661971995575087</v>
      </c>
      <c r="Z105" s="3">
        <v>0.76922812205690161</v>
      </c>
      <c r="AA105" s="3">
        <v>2750.6269062554579</v>
      </c>
    </row>
    <row r="106" spans="1:27" x14ac:dyDescent="0.25">
      <c r="A106" s="2">
        <v>105</v>
      </c>
      <c r="B106" s="3" t="s">
        <v>27</v>
      </c>
      <c r="C106" s="3" t="s">
        <v>28</v>
      </c>
      <c r="D106" s="3" t="s">
        <v>29</v>
      </c>
      <c r="E106" s="3" t="s">
        <v>30</v>
      </c>
      <c r="F106" s="3">
        <v>0.67</v>
      </c>
      <c r="G106" s="3">
        <v>0.72</v>
      </c>
      <c r="H106" s="3" t="s">
        <v>64</v>
      </c>
      <c r="I106" s="2">
        <v>5430</v>
      </c>
      <c r="J106" s="3" t="s">
        <v>92</v>
      </c>
      <c r="K106" s="2">
        <v>5430</v>
      </c>
      <c r="L106" s="3" t="s">
        <v>64</v>
      </c>
      <c r="M106" s="3" t="s">
        <v>34</v>
      </c>
      <c r="N106" s="3" t="s">
        <v>35</v>
      </c>
      <c r="O106" s="3"/>
      <c r="P106" s="3"/>
      <c r="Q106" s="3"/>
      <c r="R106" s="3">
        <v>0</v>
      </c>
      <c r="S106" s="3">
        <v>1</v>
      </c>
      <c r="T106" s="2">
        <v>1324</v>
      </c>
      <c r="U106" s="3">
        <v>392.11665744002011</v>
      </c>
      <c r="V106" s="3">
        <v>432.11172813881109</v>
      </c>
      <c r="W106" s="3">
        <v>40.554157823221644</v>
      </c>
      <c r="X106" s="3">
        <v>165718.39575447881</v>
      </c>
      <c r="Y106" s="3">
        <v>432.11172813881109</v>
      </c>
      <c r="Z106" s="3">
        <v>40.554121971584784</v>
      </c>
      <c r="AA106" s="3">
        <v>165718.39575447881</v>
      </c>
    </row>
    <row r="107" spans="1:27" x14ac:dyDescent="0.25">
      <c r="A107" s="2">
        <v>106</v>
      </c>
      <c r="B107" s="3" t="s">
        <v>27</v>
      </c>
      <c r="C107" s="3" t="s">
        <v>28</v>
      </c>
      <c r="D107" s="3" t="s">
        <v>29</v>
      </c>
      <c r="E107" s="3" t="s">
        <v>30</v>
      </c>
      <c r="F107" s="3">
        <v>0.67</v>
      </c>
      <c r="G107" s="3">
        <v>0.72</v>
      </c>
      <c r="H107" s="3" t="s">
        <v>64</v>
      </c>
      <c r="I107" s="2">
        <v>5430</v>
      </c>
      <c r="J107" s="3" t="s">
        <v>92</v>
      </c>
      <c r="K107" s="2">
        <v>5430</v>
      </c>
      <c r="L107" s="3" t="s">
        <v>64</v>
      </c>
      <c r="M107" s="3" t="s">
        <v>40</v>
      </c>
      <c r="N107" s="3" t="s">
        <v>41</v>
      </c>
      <c r="O107" s="3"/>
      <c r="P107" s="3"/>
      <c r="Q107" s="3"/>
      <c r="R107" s="3">
        <v>0</v>
      </c>
      <c r="S107" s="3">
        <v>1</v>
      </c>
      <c r="T107" s="2">
        <v>23</v>
      </c>
      <c r="U107" s="3">
        <v>2.6389176959936225</v>
      </c>
      <c r="V107" s="3">
        <v>3.7905734794519681</v>
      </c>
      <c r="W107" s="3">
        <v>0.38347096313606188</v>
      </c>
      <c r="X107" s="3">
        <v>1542.8840864013384</v>
      </c>
      <c r="Y107" s="3">
        <v>3.7905734794519681</v>
      </c>
      <c r="Z107" s="3">
        <v>0.3834706241310753</v>
      </c>
      <c r="AA107" s="3">
        <v>1542.8840864013384</v>
      </c>
    </row>
    <row r="108" spans="1:27" x14ac:dyDescent="0.25">
      <c r="A108" s="2">
        <v>107</v>
      </c>
      <c r="B108" s="3" t="s">
        <v>27</v>
      </c>
      <c r="C108" s="3" t="s">
        <v>28</v>
      </c>
      <c r="D108" s="3" t="s">
        <v>29</v>
      </c>
      <c r="E108" s="3" t="s">
        <v>30</v>
      </c>
      <c r="F108" s="3">
        <v>0.67</v>
      </c>
      <c r="G108" s="3">
        <v>0.72</v>
      </c>
      <c r="H108" s="3" t="s">
        <v>64</v>
      </c>
      <c r="I108" s="2">
        <v>6110</v>
      </c>
      <c r="J108" s="3" t="s">
        <v>93</v>
      </c>
      <c r="K108" s="2">
        <v>6110</v>
      </c>
      <c r="L108" s="3" t="s">
        <v>64</v>
      </c>
      <c r="M108" s="3" t="s">
        <v>40</v>
      </c>
      <c r="N108" s="3" t="s">
        <v>41</v>
      </c>
      <c r="O108" s="3"/>
      <c r="P108" s="3"/>
      <c r="Q108" s="3"/>
      <c r="R108" s="3">
        <v>0</v>
      </c>
      <c r="S108" s="3">
        <v>1</v>
      </c>
      <c r="T108" s="2">
        <v>85</v>
      </c>
      <c r="U108" s="3">
        <v>20.136998618643869</v>
      </c>
      <c r="V108" s="3">
        <v>75.148460728505086</v>
      </c>
      <c r="W108" s="3">
        <v>6.7518759292212112</v>
      </c>
      <c r="X108" s="3">
        <v>28998.139448756341</v>
      </c>
      <c r="Y108" s="3">
        <v>75.148460728505086</v>
      </c>
      <c r="Z108" s="3">
        <v>6.7518699602696524</v>
      </c>
      <c r="AA108" s="3">
        <v>28998.139448756341</v>
      </c>
    </row>
    <row r="109" spans="1:27" x14ac:dyDescent="0.25">
      <c r="A109" s="2">
        <v>108</v>
      </c>
      <c r="B109" s="3" t="s">
        <v>27</v>
      </c>
      <c r="C109" s="3" t="s">
        <v>28</v>
      </c>
      <c r="D109" s="3" t="s">
        <v>29</v>
      </c>
      <c r="E109" s="3" t="s">
        <v>30</v>
      </c>
      <c r="F109" s="3">
        <v>0.67</v>
      </c>
      <c r="G109" s="3">
        <v>0.72</v>
      </c>
      <c r="H109" s="3" t="s">
        <v>64</v>
      </c>
      <c r="I109" s="2">
        <v>6120</v>
      </c>
      <c r="J109" s="3" t="s">
        <v>63</v>
      </c>
      <c r="K109" s="2">
        <v>6120</v>
      </c>
      <c r="L109" s="3" t="s">
        <v>64</v>
      </c>
      <c r="M109" s="3" t="s">
        <v>33</v>
      </c>
      <c r="N109" s="3" t="s">
        <v>33</v>
      </c>
      <c r="O109" s="3"/>
      <c r="P109" s="3"/>
      <c r="Q109" s="3"/>
      <c r="R109" s="3">
        <v>0</v>
      </c>
      <c r="S109" s="3">
        <v>1</v>
      </c>
      <c r="T109" s="2">
        <v>932</v>
      </c>
      <c r="U109" s="3">
        <v>32.695051504507198</v>
      </c>
      <c r="V109" s="3">
        <v>106.49159329559507</v>
      </c>
      <c r="W109" s="3">
        <v>10.50431162540178</v>
      </c>
      <c r="X109" s="3">
        <v>41954.933669637576</v>
      </c>
      <c r="Y109" s="3">
        <v>106.49159329559507</v>
      </c>
      <c r="Z109" s="3">
        <v>10.504302339134089</v>
      </c>
      <c r="AA109" s="3">
        <v>41954.933669637576</v>
      </c>
    </row>
    <row r="110" spans="1:27" x14ac:dyDescent="0.25">
      <c r="A110" s="2">
        <v>109</v>
      </c>
      <c r="B110" s="3" t="s">
        <v>27</v>
      </c>
      <c r="C110" s="3" t="s">
        <v>28</v>
      </c>
      <c r="D110" s="3" t="s">
        <v>29</v>
      </c>
      <c r="E110" s="3" t="s">
        <v>30</v>
      </c>
      <c r="F110" s="3">
        <v>0.67</v>
      </c>
      <c r="G110" s="3">
        <v>0.72</v>
      </c>
      <c r="H110" s="3" t="s">
        <v>64</v>
      </c>
      <c r="I110" s="2">
        <v>6120</v>
      </c>
      <c r="J110" s="3" t="s">
        <v>63</v>
      </c>
      <c r="K110" s="2">
        <v>6120</v>
      </c>
      <c r="L110" s="3" t="s">
        <v>64</v>
      </c>
      <c r="M110" s="3" t="s">
        <v>34</v>
      </c>
      <c r="N110" s="3" t="s">
        <v>35</v>
      </c>
      <c r="O110" s="3"/>
      <c r="P110" s="3"/>
      <c r="Q110" s="3"/>
      <c r="R110" s="3">
        <v>0</v>
      </c>
      <c r="S110" s="3">
        <v>1</v>
      </c>
      <c r="T110" s="2">
        <v>2393</v>
      </c>
      <c r="U110" s="3">
        <v>577.53666048210289</v>
      </c>
      <c r="V110" s="3">
        <v>2381.1522025634195</v>
      </c>
      <c r="W110" s="3">
        <v>240.59834305381713</v>
      </c>
      <c r="X110" s="3">
        <v>963479.95455084136</v>
      </c>
      <c r="Y110" s="3">
        <v>2381.1522025634195</v>
      </c>
      <c r="Z110" s="3">
        <v>240.59813035443284</v>
      </c>
      <c r="AA110" s="3">
        <v>963479.95455084136</v>
      </c>
    </row>
    <row r="111" spans="1:27" x14ac:dyDescent="0.25">
      <c r="A111" s="2">
        <v>110</v>
      </c>
      <c r="B111" s="3" t="s">
        <v>27</v>
      </c>
      <c r="C111" s="3" t="s">
        <v>28</v>
      </c>
      <c r="D111" s="3" t="s">
        <v>29</v>
      </c>
      <c r="E111" s="3" t="s">
        <v>30</v>
      </c>
      <c r="F111" s="3">
        <v>0.67</v>
      </c>
      <c r="G111" s="3">
        <v>0.72</v>
      </c>
      <c r="H111" s="3" t="s">
        <v>64</v>
      </c>
      <c r="I111" s="2">
        <v>6120</v>
      </c>
      <c r="J111" s="3" t="s">
        <v>63</v>
      </c>
      <c r="K111" s="2">
        <v>6120</v>
      </c>
      <c r="L111" s="3" t="s">
        <v>64</v>
      </c>
      <c r="M111" s="3" t="s">
        <v>74</v>
      </c>
      <c r="N111" s="3" t="s">
        <v>75</v>
      </c>
      <c r="O111" s="3"/>
      <c r="P111" s="3"/>
      <c r="Q111" s="3"/>
      <c r="R111" s="3">
        <v>0</v>
      </c>
      <c r="S111" s="3">
        <v>1</v>
      </c>
      <c r="T111" s="2">
        <v>81</v>
      </c>
      <c r="U111" s="3">
        <v>23.770584541141854</v>
      </c>
      <c r="V111" s="3">
        <v>158.39884156334909</v>
      </c>
      <c r="W111" s="3">
        <v>16.900585376988797</v>
      </c>
      <c r="X111" s="3">
        <v>64828.876789070746</v>
      </c>
      <c r="Y111" s="3">
        <v>158.39884156334909</v>
      </c>
      <c r="Z111" s="3">
        <v>16.900570436137311</v>
      </c>
      <c r="AA111" s="3">
        <v>64828.876789070746</v>
      </c>
    </row>
    <row r="112" spans="1:27" x14ac:dyDescent="0.25">
      <c r="A112" s="2">
        <v>111</v>
      </c>
      <c r="B112" s="3" t="s">
        <v>27</v>
      </c>
      <c r="C112" s="3" t="s">
        <v>28</v>
      </c>
      <c r="D112" s="3" t="s">
        <v>29</v>
      </c>
      <c r="E112" s="3" t="s">
        <v>30</v>
      </c>
      <c r="F112" s="3">
        <v>0.67</v>
      </c>
      <c r="G112" s="3">
        <v>0.72</v>
      </c>
      <c r="H112" s="3" t="s">
        <v>64</v>
      </c>
      <c r="I112" s="2">
        <v>6120</v>
      </c>
      <c r="J112" s="3" t="s">
        <v>63</v>
      </c>
      <c r="K112" s="2">
        <v>6120</v>
      </c>
      <c r="L112" s="3" t="s">
        <v>64</v>
      </c>
      <c r="M112" s="3" t="s">
        <v>40</v>
      </c>
      <c r="N112" s="3" t="s">
        <v>41</v>
      </c>
      <c r="O112" s="3"/>
      <c r="P112" s="3"/>
      <c r="Q112" s="3"/>
      <c r="R112" s="3">
        <v>0</v>
      </c>
      <c r="S112" s="3">
        <v>1</v>
      </c>
      <c r="T112" s="2">
        <v>2231</v>
      </c>
      <c r="U112" s="3">
        <v>515.23247228111575</v>
      </c>
      <c r="V112" s="3">
        <v>2405.6328617515751</v>
      </c>
      <c r="W112" s="3">
        <v>248.9483061538518</v>
      </c>
      <c r="X112" s="3">
        <v>977422.54573270096</v>
      </c>
      <c r="Y112" s="3">
        <v>2405.6328617515751</v>
      </c>
      <c r="Z112" s="3">
        <v>248.94808607273688</v>
      </c>
      <c r="AA112" s="3">
        <v>977422.54573270096</v>
      </c>
    </row>
    <row r="113" spans="1:27" x14ac:dyDescent="0.25">
      <c r="A113" s="2">
        <v>112</v>
      </c>
      <c r="B113" s="3" t="s">
        <v>27</v>
      </c>
      <c r="C113" s="3" t="s">
        <v>28</v>
      </c>
      <c r="D113" s="3" t="s">
        <v>29</v>
      </c>
      <c r="E113" s="3" t="s">
        <v>30</v>
      </c>
      <c r="F113" s="3">
        <v>0.67</v>
      </c>
      <c r="G113" s="3">
        <v>0.72</v>
      </c>
      <c r="H113" s="3" t="s">
        <v>64</v>
      </c>
      <c r="I113" s="2">
        <v>6120</v>
      </c>
      <c r="J113" s="3" t="s">
        <v>63</v>
      </c>
      <c r="K113" s="2">
        <v>6120</v>
      </c>
      <c r="L113" s="3" t="s">
        <v>64</v>
      </c>
      <c r="M113" s="3" t="s">
        <v>70</v>
      </c>
      <c r="N113" s="3" t="s">
        <v>41</v>
      </c>
      <c r="O113" s="3"/>
      <c r="P113" s="3"/>
      <c r="Q113" s="3"/>
      <c r="R113" s="3">
        <v>0</v>
      </c>
      <c r="S113" s="3">
        <v>1</v>
      </c>
      <c r="T113" s="2">
        <v>14</v>
      </c>
      <c r="U113" s="3">
        <v>2.406078156844679</v>
      </c>
      <c r="V113" s="3">
        <v>12.949205174109057</v>
      </c>
      <c r="W113" s="3">
        <v>1.365093984834191</v>
      </c>
      <c r="X113" s="3">
        <v>5364.4376004878623</v>
      </c>
      <c r="Y113" s="3">
        <v>12.949205174109057</v>
      </c>
      <c r="Z113" s="3">
        <v>1.3650927780318212</v>
      </c>
      <c r="AA113" s="3">
        <v>5364.4376004878623</v>
      </c>
    </row>
    <row r="114" spans="1:27" x14ac:dyDescent="0.25">
      <c r="A114" s="2">
        <v>113</v>
      </c>
      <c r="B114" s="3" t="s">
        <v>27</v>
      </c>
      <c r="C114" s="3" t="s">
        <v>28</v>
      </c>
      <c r="D114" s="3" t="s">
        <v>29</v>
      </c>
      <c r="E114" s="3" t="s">
        <v>30</v>
      </c>
      <c r="F114" s="3">
        <v>0.67</v>
      </c>
      <c r="G114" s="3">
        <v>0.72</v>
      </c>
      <c r="H114" s="3" t="s">
        <v>64</v>
      </c>
      <c r="I114" s="2">
        <v>6120</v>
      </c>
      <c r="J114" s="3" t="s">
        <v>63</v>
      </c>
      <c r="K114" s="2">
        <v>6120</v>
      </c>
      <c r="L114" s="3" t="s">
        <v>64</v>
      </c>
      <c r="M114" s="3" t="s">
        <v>71</v>
      </c>
      <c r="N114" s="3" t="s">
        <v>41</v>
      </c>
      <c r="O114" s="3"/>
      <c r="P114" s="3"/>
      <c r="Q114" s="3"/>
      <c r="R114" s="3">
        <v>0</v>
      </c>
      <c r="S114" s="3">
        <v>1</v>
      </c>
      <c r="T114" s="2">
        <v>47</v>
      </c>
      <c r="U114" s="3">
        <v>4.5715684564819963</v>
      </c>
      <c r="V114" s="3">
        <v>19.107035462200852</v>
      </c>
      <c r="W114" s="3">
        <v>1.7466660524479656</v>
      </c>
      <c r="X114" s="3">
        <v>7548.0302136022619</v>
      </c>
      <c r="Y114" s="3">
        <v>19.107035462200852</v>
      </c>
      <c r="Z114" s="3">
        <v>1.7466645083193142</v>
      </c>
      <c r="AA114" s="3">
        <v>7548.0302136022619</v>
      </c>
    </row>
    <row r="115" spans="1:27" x14ac:dyDescent="0.25">
      <c r="A115" s="2">
        <v>114</v>
      </c>
      <c r="B115" s="3" t="s">
        <v>27</v>
      </c>
      <c r="C115" s="3" t="s">
        <v>28</v>
      </c>
      <c r="D115" s="3" t="s">
        <v>29</v>
      </c>
      <c r="E115" s="3" t="s">
        <v>30</v>
      </c>
      <c r="F115" s="3">
        <v>0.67</v>
      </c>
      <c r="G115" s="3">
        <v>0.72</v>
      </c>
      <c r="H115" s="3" t="s">
        <v>64</v>
      </c>
      <c r="I115" s="2">
        <v>6170</v>
      </c>
      <c r="J115" s="3" t="s">
        <v>94</v>
      </c>
      <c r="K115" s="2">
        <v>6170</v>
      </c>
      <c r="L115" s="3" t="s">
        <v>64</v>
      </c>
      <c r="M115" s="3" t="s">
        <v>33</v>
      </c>
      <c r="N115" s="3" t="s">
        <v>33</v>
      </c>
      <c r="O115" s="3"/>
      <c r="P115" s="3"/>
      <c r="Q115" s="3"/>
      <c r="R115" s="3">
        <v>0</v>
      </c>
      <c r="S115" s="3">
        <v>1</v>
      </c>
      <c r="T115" s="2">
        <v>21</v>
      </c>
      <c r="U115" s="3">
        <v>0.8847739316604466</v>
      </c>
      <c r="V115" s="3">
        <v>2.0411472304873866</v>
      </c>
      <c r="W115" s="3">
        <v>0.18834589567975998</v>
      </c>
      <c r="X115" s="3">
        <v>775.56120269629605</v>
      </c>
      <c r="Y115" s="3">
        <v>2.0411472304873866</v>
      </c>
      <c r="Z115" s="3">
        <v>0.18834572917380779</v>
      </c>
      <c r="AA115" s="3">
        <v>775.56120269629605</v>
      </c>
    </row>
    <row r="116" spans="1:27" x14ac:dyDescent="0.25">
      <c r="A116" s="2">
        <v>115</v>
      </c>
      <c r="B116" s="3" t="s">
        <v>27</v>
      </c>
      <c r="C116" s="3" t="s">
        <v>28</v>
      </c>
      <c r="D116" s="3" t="s">
        <v>29</v>
      </c>
      <c r="E116" s="3" t="s">
        <v>30</v>
      </c>
      <c r="F116" s="3">
        <v>0.67</v>
      </c>
      <c r="G116" s="3">
        <v>0.72</v>
      </c>
      <c r="H116" s="3" t="s">
        <v>64</v>
      </c>
      <c r="I116" s="2">
        <v>6170</v>
      </c>
      <c r="J116" s="3" t="s">
        <v>94</v>
      </c>
      <c r="K116" s="2">
        <v>6170</v>
      </c>
      <c r="L116" s="3" t="s">
        <v>64</v>
      </c>
      <c r="M116" s="3" t="s">
        <v>34</v>
      </c>
      <c r="N116" s="3" t="s">
        <v>35</v>
      </c>
      <c r="O116" s="3"/>
      <c r="P116" s="3"/>
      <c r="Q116" s="3"/>
      <c r="R116" s="3">
        <v>0</v>
      </c>
      <c r="S116" s="3">
        <v>1</v>
      </c>
      <c r="T116" s="2">
        <v>3066</v>
      </c>
      <c r="U116" s="3">
        <v>1049.8675510570069</v>
      </c>
      <c r="V116" s="3">
        <v>4445.1427066196284</v>
      </c>
      <c r="W116" s="3">
        <v>359.23036152913033</v>
      </c>
      <c r="X116" s="3">
        <v>1548107.4791290106</v>
      </c>
      <c r="Y116" s="3">
        <v>4445.1427066196284</v>
      </c>
      <c r="Z116" s="3">
        <v>359.2300439538887</v>
      </c>
      <c r="AA116" s="3">
        <v>1548107.4791290106</v>
      </c>
    </row>
    <row r="117" spans="1:27" x14ac:dyDescent="0.25">
      <c r="A117" s="2">
        <v>116</v>
      </c>
      <c r="B117" s="3" t="s">
        <v>27</v>
      </c>
      <c r="C117" s="3" t="s">
        <v>28</v>
      </c>
      <c r="D117" s="3" t="s">
        <v>29</v>
      </c>
      <c r="E117" s="3" t="s">
        <v>30</v>
      </c>
      <c r="F117" s="3">
        <v>0.67</v>
      </c>
      <c r="G117" s="3">
        <v>0.72</v>
      </c>
      <c r="H117" s="3" t="s">
        <v>64</v>
      </c>
      <c r="I117" s="2">
        <v>6170</v>
      </c>
      <c r="J117" s="3" t="s">
        <v>94</v>
      </c>
      <c r="K117" s="2">
        <v>6170</v>
      </c>
      <c r="L117" s="3" t="s">
        <v>64</v>
      </c>
      <c r="M117" s="3" t="s">
        <v>40</v>
      </c>
      <c r="N117" s="3" t="s">
        <v>41</v>
      </c>
      <c r="O117" s="3"/>
      <c r="P117" s="3"/>
      <c r="Q117" s="3"/>
      <c r="R117" s="3">
        <v>0</v>
      </c>
      <c r="S117" s="3">
        <v>1</v>
      </c>
      <c r="T117" s="2">
        <v>20</v>
      </c>
      <c r="U117" s="3">
        <v>6.1967183790590346</v>
      </c>
      <c r="V117" s="3">
        <v>20.563305927408248</v>
      </c>
      <c r="W117" s="3">
        <v>1.6191241308898152</v>
      </c>
      <c r="X117" s="3">
        <v>6916.9673920590349</v>
      </c>
      <c r="Y117" s="3">
        <v>20.563305927408248</v>
      </c>
      <c r="Z117" s="3">
        <v>1.6191226995137615</v>
      </c>
      <c r="AA117" s="3">
        <v>6916.9673920590349</v>
      </c>
    </row>
    <row r="118" spans="1:27" x14ac:dyDescent="0.25">
      <c r="A118" s="2">
        <v>117</v>
      </c>
      <c r="B118" s="3" t="s">
        <v>27</v>
      </c>
      <c r="C118" s="3" t="s">
        <v>28</v>
      </c>
      <c r="D118" s="3" t="s">
        <v>29</v>
      </c>
      <c r="E118" s="3" t="s">
        <v>30</v>
      </c>
      <c r="F118" s="3">
        <v>0.67</v>
      </c>
      <c r="G118" s="3">
        <v>0.72</v>
      </c>
      <c r="H118" s="3" t="s">
        <v>64</v>
      </c>
      <c r="I118" s="2">
        <v>6181</v>
      </c>
      <c r="J118" s="3" t="s">
        <v>95</v>
      </c>
      <c r="K118" s="2">
        <v>6181</v>
      </c>
      <c r="L118" s="3" t="s">
        <v>64</v>
      </c>
      <c r="M118" s="3" t="s">
        <v>33</v>
      </c>
      <c r="N118" s="3" t="s">
        <v>33</v>
      </c>
      <c r="O118" s="3"/>
      <c r="P118" s="3"/>
      <c r="Q118" s="3"/>
      <c r="R118" s="3">
        <v>0</v>
      </c>
      <c r="S118" s="3">
        <v>1</v>
      </c>
      <c r="T118" s="2">
        <v>16</v>
      </c>
      <c r="U118" s="3">
        <v>0.18720546651172279</v>
      </c>
      <c r="V118" s="3">
        <v>0.36496365050472607</v>
      </c>
      <c r="W118" s="3">
        <v>2.63479390113136E-2</v>
      </c>
      <c r="X118" s="3">
        <v>167.28251575724872</v>
      </c>
      <c r="Y118" s="3">
        <v>0.36496365050472607</v>
      </c>
      <c r="Z118" s="3">
        <v>2.6347915718591183E-2</v>
      </c>
      <c r="AA118" s="3">
        <v>167.28251575724872</v>
      </c>
    </row>
    <row r="119" spans="1:27" x14ac:dyDescent="0.25">
      <c r="A119" s="2">
        <v>118</v>
      </c>
      <c r="B119" s="3" t="s">
        <v>27</v>
      </c>
      <c r="C119" s="3" t="s">
        <v>28</v>
      </c>
      <c r="D119" s="3" t="s">
        <v>29</v>
      </c>
      <c r="E119" s="3" t="s">
        <v>30</v>
      </c>
      <c r="F119" s="3">
        <v>0.67</v>
      </c>
      <c r="G119" s="3">
        <v>0.72</v>
      </c>
      <c r="H119" s="3" t="s">
        <v>64</v>
      </c>
      <c r="I119" s="2">
        <v>6181</v>
      </c>
      <c r="J119" s="3" t="s">
        <v>95</v>
      </c>
      <c r="K119" s="2">
        <v>6181</v>
      </c>
      <c r="L119" s="3" t="s">
        <v>64</v>
      </c>
      <c r="M119" s="3" t="s">
        <v>34</v>
      </c>
      <c r="N119" s="3" t="s">
        <v>35</v>
      </c>
      <c r="O119" s="3"/>
      <c r="P119" s="3"/>
      <c r="Q119" s="3"/>
      <c r="R119" s="3">
        <v>0</v>
      </c>
      <c r="S119" s="3">
        <v>1</v>
      </c>
      <c r="T119" s="2">
        <v>148</v>
      </c>
      <c r="U119" s="3">
        <v>38.880420599884104</v>
      </c>
      <c r="V119" s="3">
        <v>171.7820693824514</v>
      </c>
      <c r="W119" s="3">
        <v>13.439242111922036</v>
      </c>
      <c r="X119" s="3">
        <v>75180.465743429275</v>
      </c>
      <c r="Y119" s="3">
        <v>171.7820693824514</v>
      </c>
      <c r="Z119" s="3">
        <v>13.439230231048317</v>
      </c>
      <c r="AA119" s="3">
        <v>75180.465743429275</v>
      </c>
    </row>
    <row r="120" spans="1:27" x14ac:dyDescent="0.25">
      <c r="A120" s="2">
        <v>119</v>
      </c>
      <c r="B120" s="3" t="s">
        <v>27</v>
      </c>
      <c r="C120" s="3" t="s">
        <v>28</v>
      </c>
      <c r="D120" s="3" t="s">
        <v>29</v>
      </c>
      <c r="E120" s="3" t="s">
        <v>30</v>
      </c>
      <c r="F120" s="3">
        <v>0.67</v>
      </c>
      <c r="G120" s="3">
        <v>0.72</v>
      </c>
      <c r="H120" s="3" t="s">
        <v>64</v>
      </c>
      <c r="I120" s="2">
        <v>6181</v>
      </c>
      <c r="J120" s="3" t="s">
        <v>95</v>
      </c>
      <c r="K120" s="2">
        <v>6181</v>
      </c>
      <c r="L120" s="3" t="s">
        <v>64</v>
      </c>
      <c r="M120" s="3" t="s">
        <v>40</v>
      </c>
      <c r="N120" s="3" t="s">
        <v>41</v>
      </c>
      <c r="O120" s="3"/>
      <c r="P120" s="3"/>
      <c r="Q120" s="3"/>
      <c r="R120" s="3">
        <v>0</v>
      </c>
      <c r="S120" s="3">
        <v>1</v>
      </c>
      <c r="T120" s="2">
        <v>124</v>
      </c>
      <c r="U120" s="3">
        <v>31.751705916932949</v>
      </c>
      <c r="V120" s="3">
        <v>118.04166703802228</v>
      </c>
      <c r="W120" s="3">
        <v>9.1837792844530135</v>
      </c>
      <c r="X120" s="3">
        <v>52529.496241322224</v>
      </c>
      <c r="Y120" s="3">
        <v>118.04166703802228</v>
      </c>
      <c r="Z120" s="3">
        <v>9.1837711655932637</v>
      </c>
      <c r="AA120" s="3">
        <v>52529.496241322224</v>
      </c>
    </row>
    <row r="121" spans="1:27" x14ac:dyDescent="0.25">
      <c r="A121" s="2">
        <v>120</v>
      </c>
      <c r="B121" s="3" t="s">
        <v>27</v>
      </c>
      <c r="C121" s="3" t="s">
        <v>28</v>
      </c>
      <c r="D121" s="3" t="s">
        <v>29</v>
      </c>
      <c r="E121" s="3" t="s">
        <v>30</v>
      </c>
      <c r="F121" s="3">
        <v>0.67</v>
      </c>
      <c r="G121" s="3">
        <v>0.72</v>
      </c>
      <c r="H121" s="3" t="s">
        <v>64</v>
      </c>
      <c r="I121" s="2">
        <v>6182</v>
      </c>
      <c r="J121" s="3" t="s">
        <v>96</v>
      </c>
      <c r="K121" s="2">
        <v>6182</v>
      </c>
      <c r="L121" s="3" t="s">
        <v>64</v>
      </c>
      <c r="M121" s="3" t="s">
        <v>34</v>
      </c>
      <c r="N121" s="3" t="s">
        <v>35</v>
      </c>
      <c r="O121" s="3"/>
      <c r="P121" s="3"/>
      <c r="Q121" s="3"/>
      <c r="R121" s="3">
        <v>0</v>
      </c>
      <c r="S121" s="3">
        <v>1</v>
      </c>
      <c r="T121" s="2">
        <v>1091</v>
      </c>
      <c r="U121" s="3">
        <v>309.63489991529354</v>
      </c>
      <c r="V121" s="3">
        <v>908.8548177519516</v>
      </c>
      <c r="W121" s="3">
        <v>46.651741334297775</v>
      </c>
      <c r="X121" s="3">
        <v>383394.51921885891</v>
      </c>
      <c r="Y121" s="3">
        <v>908.8548177519516</v>
      </c>
      <c r="Z121" s="3">
        <v>46.651700092132245</v>
      </c>
      <c r="AA121" s="3">
        <v>383394.51921885891</v>
      </c>
    </row>
    <row r="122" spans="1:27" x14ac:dyDescent="0.25">
      <c r="A122" s="2">
        <v>121</v>
      </c>
      <c r="B122" s="3" t="s">
        <v>27</v>
      </c>
      <c r="C122" s="3" t="s">
        <v>28</v>
      </c>
      <c r="D122" s="3" t="s">
        <v>29</v>
      </c>
      <c r="E122" s="3" t="s">
        <v>30</v>
      </c>
      <c r="F122" s="3">
        <v>0.67</v>
      </c>
      <c r="G122" s="3">
        <v>0.72</v>
      </c>
      <c r="H122" s="3" t="s">
        <v>64</v>
      </c>
      <c r="I122" s="2">
        <v>6210</v>
      </c>
      <c r="J122" s="3" t="s">
        <v>97</v>
      </c>
      <c r="K122" s="2">
        <v>6210</v>
      </c>
      <c r="L122" s="3" t="s">
        <v>64</v>
      </c>
      <c r="M122" s="3" t="s">
        <v>34</v>
      </c>
      <c r="N122" s="3" t="s">
        <v>35</v>
      </c>
      <c r="O122" s="3"/>
      <c r="P122" s="3"/>
      <c r="Q122" s="3"/>
      <c r="R122" s="3">
        <v>0</v>
      </c>
      <c r="S122" s="3">
        <v>1</v>
      </c>
      <c r="T122" s="2">
        <v>58</v>
      </c>
      <c r="U122" s="3">
        <v>16.286555882283761</v>
      </c>
      <c r="V122" s="3">
        <v>76.14946784367514</v>
      </c>
      <c r="W122" s="3">
        <v>6.647647905151481</v>
      </c>
      <c r="X122" s="3">
        <v>27206.096640304157</v>
      </c>
      <c r="Y122" s="3">
        <v>76.14946784367514</v>
      </c>
      <c r="Z122" s="3">
        <v>6.6476420283420152</v>
      </c>
      <c r="AA122" s="3">
        <v>27206.096640304157</v>
      </c>
    </row>
    <row r="123" spans="1:27" x14ac:dyDescent="0.25">
      <c r="A123" s="2">
        <v>122</v>
      </c>
      <c r="B123" s="3" t="s">
        <v>27</v>
      </c>
      <c r="C123" s="3" t="s">
        <v>28</v>
      </c>
      <c r="D123" s="3" t="s">
        <v>29</v>
      </c>
      <c r="E123" s="3" t="s">
        <v>30</v>
      </c>
      <c r="F123" s="3">
        <v>0.67</v>
      </c>
      <c r="G123" s="3">
        <v>0.72</v>
      </c>
      <c r="H123" s="3" t="s">
        <v>64</v>
      </c>
      <c r="I123" s="2">
        <v>6250</v>
      </c>
      <c r="J123" s="3" t="s">
        <v>98</v>
      </c>
      <c r="K123" s="2">
        <v>6250</v>
      </c>
      <c r="L123" s="3" t="s">
        <v>64</v>
      </c>
      <c r="M123" s="3" t="s">
        <v>34</v>
      </c>
      <c r="N123" s="3" t="s">
        <v>35</v>
      </c>
      <c r="O123" s="3"/>
      <c r="P123" s="3"/>
      <c r="Q123" s="3"/>
      <c r="R123" s="3">
        <v>0</v>
      </c>
      <c r="S123" s="3">
        <v>1</v>
      </c>
      <c r="T123" s="2">
        <v>45</v>
      </c>
      <c r="U123" s="3">
        <v>15.645067825190315</v>
      </c>
      <c r="V123" s="3">
        <v>35.073010220759272</v>
      </c>
      <c r="W123" s="3">
        <v>4.2070794222251235</v>
      </c>
      <c r="X123" s="3">
        <v>16536.489790054668</v>
      </c>
      <c r="Y123" s="3">
        <v>35.073010220759272</v>
      </c>
      <c r="Z123" s="3">
        <v>4.2070757029841941</v>
      </c>
      <c r="AA123" s="3">
        <v>16536.489790054668</v>
      </c>
    </row>
    <row r="124" spans="1:27" x14ac:dyDescent="0.25">
      <c r="A124" s="2">
        <v>123</v>
      </c>
      <c r="B124" s="3" t="s">
        <v>27</v>
      </c>
      <c r="C124" s="3" t="s">
        <v>28</v>
      </c>
      <c r="D124" s="3" t="s">
        <v>29</v>
      </c>
      <c r="E124" s="3" t="s">
        <v>30</v>
      </c>
      <c r="F124" s="3">
        <v>0.67</v>
      </c>
      <c r="G124" s="3">
        <v>0.72</v>
      </c>
      <c r="H124" s="3" t="s">
        <v>64</v>
      </c>
      <c r="I124" s="2">
        <v>6300</v>
      </c>
      <c r="J124" s="3" t="s">
        <v>99</v>
      </c>
      <c r="K124" s="2">
        <v>6300</v>
      </c>
      <c r="L124" s="3" t="s">
        <v>64</v>
      </c>
      <c r="M124" s="3" t="s">
        <v>33</v>
      </c>
      <c r="N124" s="3" t="s">
        <v>33</v>
      </c>
      <c r="O124" s="3"/>
      <c r="P124" s="3"/>
      <c r="Q124" s="3"/>
      <c r="R124" s="3">
        <v>0</v>
      </c>
      <c r="S124" s="3">
        <v>1</v>
      </c>
      <c r="T124" s="2">
        <v>20</v>
      </c>
      <c r="U124" s="3">
        <v>5.5187833271215245</v>
      </c>
      <c r="V124" s="3">
        <v>23.986489807050418</v>
      </c>
      <c r="W124" s="3">
        <v>2.0864277445546757</v>
      </c>
      <c r="X124" s="3">
        <v>8836.0153531822125</v>
      </c>
      <c r="Y124" s="3">
        <v>23.986489807050418</v>
      </c>
      <c r="Z124" s="3">
        <v>2.0864259000619332</v>
      </c>
      <c r="AA124" s="3">
        <v>8836.0153531822125</v>
      </c>
    </row>
    <row r="125" spans="1:27" x14ac:dyDescent="0.25">
      <c r="A125" s="2">
        <v>124</v>
      </c>
      <c r="B125" s="3" t="s">
        <v>27</v>
      </c>
      <c r="C125" s="3" t="s">
        <v>28</v>
      </c>
      <c r="D125" s="3" t="s">
        <v>29</v>
      </c>
      <c r="E125" s="3" t="s">
        <v>30</v>
      </c>
      <c r="F125" s="3">
        <v>0.67</v>
      </c>
      <c r="G125" s="3">
        <v>0.72</v>
      </c>
      <c r="H125" s="3" t="s">
        <v>64</v>
      </c>
      <c r="I125" s="2">
        <v>6300</v>
      </c>
      <c r="J125" s="3" t="s">
        <v>99</v>
      </c>
      <c r="K125" s="2">
        <v>6300</v>
      </c>
      <c r="L125" s="3" t="s">
        <v>64</v>
      </c>
      <c r="M125" s="3" t="s">
        <v>34</v>
      </c>
      <c r="N125" s="3" t="s">
        <v>35</v>
      </c>
      <c r="O125" s="3"/>
      <c r="P125" s="3"/>
      <c r="Q125" s="3"/>
      <c r="R125" s="3">
        <v>0</v>
      </c>
      <c r="S125" s="3">
        <v>1</v>
      </c>
      <c r="T125" s="2">
        <v>927</v>
      </c>
      <c r="U125" s="3">
        <v>295.74332814704127</v>
      </c>
      <c r="V125" s="3">
        <v>1187.2585272540052</v>
      </c>
      <c r="W125" s="3">
        <v>92.589596063255229</v>
      </c>
      <c r="X125" s="3">
        <v>401746.55335709377</v>
      </c>
      <c r="Y125" s="3">
        <v>1187.2585272540052</v>
      </c>
      <c r="Z125" s="3">
        <v>92.58951421003097</v>
      </c>
      <c r="AA125" s="3">
        <v>401746.55335709377</v>
      </c>
    </row>
    <row r="126" spans="1:27" x14ac:dyDescent="0.25">
      <c r="A126" s="2">
        <v>125</v>
      </c>
      <c r="B126" s="3" t="s">
        <v>27</v>
      </c>
      <c r="C126" s="3" t="s">
        <v>28</v>
      </c>
      <c r="D126" s="3" t="s">
        <v>29</v>
      </c>
      <c r="E126" s="3" t="s">
        <v>30</v>
      </c>
      <c r="F126" s="3">
        <v>0.67</v>
      </c>
      <c r="G126" s="3">
        <v>0.72</v>
      </c>
      <c r="H126" s="3" t="s">
        <v>64</v>
      </c>
      <c r="I126" s="2">
        <v>6410</v>
      </c>
      <c r="J126" s="3" t="s">
        <v>100</v>
      </c>
      <c r="K126" s="2">
        <v>6410</v>
      </c>
      <c r="L126" s="3" t="s">
        <v>64</v>
      </c>
      <c r="M126" s="3" t="s">
        <v>34</v>
      </c>
      <c r="N126" s="3" t="s">
        <v>35</v>
      </c>
      <c r="O126" s="3"/>
      <c r="P126" s="3"/>
      <c r="Q126" s="3"/>
      <c r="R126" s="3">
        <v>0</v>
      </c>
      <c r="S126" s="3">
        <v>1</v>
      </c>
      <c r="T126" s="2">
        <v>7605</v>
      </c>
      <c r="U126" s="3">
        <v>2116.0789955528949</v>
      </c>
      <c r="V126" s="3">
        <v>9608.7014683897778</v>
      </c>
      <c r="W126" s="3">
        <v>840.3051166887559</v>
      </c>
      <c r="X126" s="3">
        <v>3532884.3006504364</v>
      </c>
      <c r="Y126" s="3">
        <v>9608.7014683897778</v>
      </c>
      <c r="Z126" s="3">
        <v>840.30437382253501</v>
      </c>
      <c r="AA126" s="3">
        <v>3532884.3006504364</v>
      </c>
    </row>
    <row r="127" spans="1:27" x14ac:dyDescent="0.25">
      <c r="A127" s="2">
        <v>126</v>
      </c>
      <c r="B127" s="3" t="s">
        <v>27</v>
      </c>
      <c r="C127" s="3" t="s">
        <v>28</v>
      </c>
      <c r="D127" s="3" t="s">
        <v>29</v>
      </c>
      <c r="E127" s="3" t="s">
        <v>30</v>
      </c>
      <c r="F127" s="3">
        <v>0.67</v>
      </c>
      <c r="G127" s="3">
        <v>0.72</v>
      </c>
      <c r="H127" s="3" t="s">
        <v>64</v>
      </c>
      <c r="I127" s="2">
        <v>6410</v>
      </c>
      <c r="J127" s="3" t="s">
        <v>100</v>
      </c>
      <c r="K127" s="2">
        <v>6410</v>
      </c>
      <c r="L127" s="3" t="s">
        <v>64</v>
      </c>
      <c r="M127" s="3" t="s">
        <v>40</v>
      </c>
      <c r="N127" s="3" t="s">
        <v>41</v>
      </c>
      <c r="O127" s="3"/>
      <c r="P127" s="3"/>
      <c r="Q127" s="3"/>
      <c r="R127" s="3">
        <v>0</v>
      </c>
      <c r="S127" s="3">
        <v>1</v>
      </c>
      <c r="T127" s="2">
        <v>120</v>
      </c>
      <c r="U127" s="3">
        <v>22.4216428607753</v>
      </c>
      <c r="V127" s="3">
        <v>61.816492321411225</v>
      </c>
      <c r="W127" s="3">
        <v>5.4254784121918416</v>
      </c>
      <c r="X127" s="3">
        <v>22456.623933213963</v>
      </c>
      <c r="Y127" s="3">
        <v>61.816492321411225</v>
      </c>
      <c r="Z127" s="3">
        <v>5.425473615833293</v>
      </c>
      <c r="AA127" s="3">
        <v>22456.623933213963</v>
      </c>
    </row>
    <row r="128" spans="1:27" x14ac:dyDescent="0.25">
      <c r="A128" s="2">
        <v>127</v>
      </c>
      <c r="B128" s="3" t="s">
        <v>27</v>
      </c>
      <c r="C128" s="3" t="s">
        <v>28</v>
      </c>
      <c r="D128" s="3" t="s">
        <v>29</v>
      </c>
      <c r="E128" s="3" t="s">
        <v>30</v>
      </c>
      <c r="F128" s="3">
        <v>0.67</v>
      </c>
      <c r="G128" s="3">
        <v>0.72</v>
      </c>
      <c r="H128" s="3" t="s">
        <v>64</v>
      </c>
      <c r="I128" s="2">
        <v>6420</v>
      </c>
      <c r="J128" s="3" t="s">
        <v>101</v>
      </c>
      <c r="K128" s="2">
        <v>6420</v>
      </c>
      <c r="L128" s="3" t="s">
        <v>64</v>
      </c>
      <c r="M128" s="3" t="s">
        <v>33</v>
      </c>
      <c r="N128" s="3" t="s">
        <v>33</v>
      </c>
      <c r="O128" s="3"/>
      <c r="P128" s="3"/>
      <c r="Q128" s="3"/>
      <c r="R128" s="3">
        <v>0</v>
      </c>
      <c r="S128" s="3">
        <v>1</v>
      </c>
      <c r="T128" s="2">
        <v>297</v>
      </c>
      <c r="U128" s="3">
        <v>17.54199234324</v>
      </c>
      <c r="V128" s="3">
        <v>77.44502223767681</v>
      </c>
      <c r="W128" s="3">
        <v>7.8471184763891797</v>
      </c>
      <c r="X128" s="3">
        <v>31321.489509010491</v>
      </c>
      <c r="Y128" s="3">
        <v>77.44502223767681</v>
      </c>
      <c r="Z128" s="3">
        <v>7.8471115391956348</v>
      </c>
      <c r="AA128" s="3">
        <v>31321.489509010491</v>
      </c>
    </row>
    <row r="129" spans="1:29" x14ac:dyDescent="0.25">
      <c r="A129" s="2">
        <v>128</v>
      </c>
      <c r="B129" s="3" t="s">
        <v>27</v>
      </c>
      <c r="C129" s="3" t="s">
        <v>28</v>
      </c>
      <c r="D129" s="3" t="s">
        <v>29</v>
      </c>
      <c r="E129" s="3" t="s">
        <v>30</v>
      </c>
      <c r="F129" s="3">
        <v>0.67</v>
      </c>
      <c r="G129" s="3">
        <v>0.72</v>
      </c>
      <c r="H129" s="3" t="s">
        <v>64</v>
      </c>
      <c r="I129" s="2">
        <v>6420</v>
      </c>
      <c r="J129" s="3" t="s">
        <v>101</v>
      </c>
      <c r="K129" s="2">
        <v>6420</v>
      </c>
      <c r="L129" s="3" t="s">
        <v>64</v>
      </c>
      <c r="M129" s="3" t="s">
        <v>34</v>
      </c>
      <c r="N129" s="3" t="s">
        <v>35</v>
      </c>
      <c r="O129" s="3"/>
      <c r="P129" s="3"/>
      <c r="Q129" s="3"/>
      <c r="R129" s="3">
        <v>0</v>
      </c>
      <c r="S129" s="3">
        <v>1</v>
      </c>
      <c r="T129" s="2">
        <v>1228</v>
      </c>
      <c r="U129" s="3">
        <v>310.58263628912187</v>
      </c>
      <c r="V129" s="3">
        <v>1386.2814102002287</v>
      </c>
      <c r="W129" s="3">
        <v>133.29514748770291</v>
      </c>
      <c r="X129" s="3">
        <v>545838.03728195664</v>
      </c>
      <c r="Y129" s="3">
        <v>1386.2814102002287</v>
      </c>
      <c r="Z129" s="3">
        <v>133.29502964900323</v>
      </c>
      <c r="AA129" s="3">
        <v>545838.03728195664</v>
      </c>
    </row>
    <row r="130" spans="1:29" x14ac:dyDescent="0.25">
      <c r="A130" s="2">
        <v>129</v>
      </c>
      <c r="B130" s="3" t="s">
        <v>27</v>
      </c>
      <c r="C130" s="3" t="s">
        <v>28</v>
      </c>
      <c r="D130" s="3" t="s">
        <v>29</v>
      </c>
      <c r="E130" s="3" t="s">
        <v>30</v>
      </c>
      <c r="F130" s="3">
        <v>0.67</v>
      </c>
      <c r="G130" s="3">
        <v>0.72</v>
      </c>
      <c r="H130" s="3" t="s">
        <v>64</v>
      </c>
      <c r="I130" s="2">
        <v>6420</v>
      </c>
      <c r="J130" s="3" t="s">
        <v>101</v>
      </c>
      <c r="K130" s="2">
        <v>6420</v>
      </c>
      <c r="L130" s="3" t="s">
        <v>64</v>
      </c>
      <c r="M130" s="3" t="s">
        <v>40</v>
      </c>
      <c r="N130" s="3" t="s">
        <v>41</v>
      </c>
      <c r="O130" s="3"/>
      <c r="P130" s="3"/>
      <c r="Q130" s="3"/>
      <c r="R130" s="3">
        <v>0</v>
      </c>
      <c r="S130" s="3">
        <v>1</v>
      </c>
      <c r="T130" s="2">
        <v>453</v>
      </c>
      <c r="U130" s="3">
        <v>96.923324171734009</v>
      </c>
      <c r="V130" s="3">
        <v>512.00386739308613</v>
      </c>
      <c r="W130" s="3">
        <v>51.064683795692332</v>
      </c>
      <c r="X130" s="3">
        <v>205077.03304203498</v>
      </c>
      <c r="Y130" s="3">
        <v>512.00386739308613</v>
      </c>
      <c r="Z130" s="3">
        <v>51.064638652294065</v>
      </c>
      <c r="AA130" s="3">
        <v>205077.03304203498</v>
      </c>
    </row>
    <row r="131" spans="1:29" x14ac:dyDescent="0.25">
      <c r="A131" s="2">
        <v>130</v>
      </c>
      <c r="B131" s="3" t="s">
        <v>27</v>
      </c>
      <c r="C131" s="3" t="s">
        <v>28</v>
      </c>
      <c r="D131" s="3" t="s">
        <v>29</v>
      </c>
      <c r="E131" s="3" t="s">
        <v>30</v>
      </c>
      <c r="F131" s="3">
        <v>0.67</v>
      </c>
      <c r="G131" s="3">
        <v>0.72</v>
      </c>
      <c r="H131" s="3" t="s">
        <v>64</v>
      </c>
      <c r="I131" s="2">
        <v>6430</v>
      </c>
      <c r="J131" s="3" t="s">
        <v>102</v>
      </c>
      <c r="K131" s="2">
        <v>6430</v>
      </c>
      <c r="L131" s="3" t="s">
        <v>64</v>
      </c>
      <c r="M131" s="3" t="s">
        <v>34</v>
      </c>
      <c r="N131" s="3" t="s">
        <v>35</v>
      </c>
      <c r="O131" s="3"/>
      <c r="P131" s="3"/>
      <c r="Q131" s="3"/>
      <c r="R131" s="3">
        <v>0</v>
      </c>
      <c r="S131" s="3">
        <v>1</v>
      </c>
      <c r="T131" s="2">
        <v>1469</v>
      </c>
      <c r="U131" s="3">
        <v>255.38512930188725</v>
      </c>
      <c r="V131" s="3">
        <v>668.17598554414587</v>
      </c>
      <c r="W131" s="3">
        <v>47.345758023481743</v>
      </c>
      <c r="X131" s="3">
        <v>315030.50763360719</v>
      </c>
      <c r="Y131" s="3">
        <v>668.17598554414587</v>
      </c>
      <c r="Z131" s="3">
        <v>47.3457161677754</v>
      </c>
      <c r="AA131" s="3">
        <v>315030.50763360719</v>
      </c>
    </row>
    <row r="132" spans="1:29" x14ac:dyDescent="0.25">
      <c r="A132" s="2">
        <v>131</v>
      </c>
      <c r="B132" s="3" t="s">
        <v>27</v>
      </c>
      <c r="C132" s="3" t="s">
        <v>28</v>
      </c>
      <c r="D132" s="3" t="s">
        <v>29</v>
      </c>
      <c r="E132" s="3" t="s">
        <v>30</v>
      </c>
      <c r="F132" s="3">
        <v>0.67</v>
      </c>
      <c r="G132" s="3">
        <v>0.72</v>
      </c>
      <c r="H132" s="3" t="s">
        <v>64</v>
      </c>
      <c r="I132" s="2">
        <v>6430</v>
      </c>
      <c r="J132" s="3" t="s">
        <v>102</v>
      </c>
      <c r="K132" s="2">
        <v>6430</v>
      </c>
      <c r="L132" s="3" t="s">
        <v>64</v>
      </c>
      <c r="M132" s="3" t="s">
        <v>40</v>
      </c>
      <c r="N132" s="3" t="s">
        <v>41</v>
      </c>
      <c r="O132" s="3"/>
      <c r="P132" s="3"/>
      <c r="Q132" s="3"/>
      <c r="R132" s="3">
        <v>0</v>
      </c>
      <c r="S132" s="3">
        <v>1</v>
      </c>
      <c r="T132" s="2">
        <v>580</v>
      </c>
      <c r="U132" s="3">
        <v>113.87473865162264</v>
      </c>
      <c r="V132" s="3">
        <v>200.03518575122621</v>
      </c>
      <c r="W132" s="3">
        <v>18.020932724751724</v>
      </c>
      <c r="X132" s="3">
        <v>110847.93831216601</v>
      </c>
      <c r="Y132" s="3">
        <v>200.03518575122621</v>
      </c>
      <c r="Z132" s="3">
        <v>18.020916793464533</v>
      </c>
      <c r="AA132" s="3">
        <v>110847.93831216601</v>
      </c>
    </row>
    <row r="133" spans="1:29" x14ac:dyDescent="0.25">
      <c r="A133" s="2">
        <v>132</v>
      </c>
      <c r="B133" s="3" t="s">
        <v>27</v>
      </c>
      <c r="C133" s="3" t="s">
        <v>28</v>
      </c>
      <c r="D133" s="3" t="s">
        <v>29</v>
      </c>
      <c r="E133" s="3" t="s">
        <v>30</v>
      </c>
      <c r="F133" s="3">
        <v>0.67</v>
      </c>
      <c r="G133" s="3">
        <v>0.72</v>
      </c>
      <c r="H133" s="3" t="s">
        <v>64</v>
      </c>
      <c r="I133" s="2">
        <v>6440</v>
      </c>
      <c r="J133" s="3" t="s">
        <v>103</v>
      </c>
      <c r="K133" s="2">
        <v>6440</v>
      </c>
      <c r="L133" s="3" t="s">
        <v>64</v>
      </c>
      <c r="M133" s="3" t="s">
        <v>34</v>
      </c>
      <c r="N133" s="3" t="s">
        <v>35</v>
      </c>
      <c r="O133" s="3"/>
      <c r="P133" s="3"/>
      <c r="Q133" s="3"/>
      <c r="R133" s="3">
        <v>0</v>
      </c>
      <c r="S133" s="3">
        <v>1</v>
      </c>
      <c r="T133" s="2">
        <v>3</v>
      </c>
      <c r="U133" s="3">
        <v>1.4856008562793139</v>
      </c>
      <c r="V133" s="3">
        <v>8.851657484361116</v>
      </c>
      <c r="W133" s="3">
        <v>0.90949434804844254</v>
      </c>
      <c r="X133" s="3">
        <v>3545.7059419324778</v>
      </c>
      <c r="Y133" s="3">
        <v>8.851657484361116</v>
      </c>
      <c r="Z133" s="3">
        <v>0.90949354401593796</v>
      </c>
      <c r="AA133" s="3">
        <v>3545.7059419324778</v>
      </c>
    </row>
    <row r="134" spans="1:29" x14ac:dyDescent="0.25">
      <c r="A134" s="2">
        <v>133</v>
      </c>
      <c r="B134" s="3" t="s">
        <v>27</v>
      </c>
      <c r="C134" s="3" t="s">
        <v>28</v>
      </c>
      <c r="D134" s="3" t="s">
        <v>29</v>
      </c>
      <c r="E134" s="3" t="s">
        <v>30</v>
      </c>
      <c r="F134" s="3">
        <v>0.67</v>
      </c>
      <c r="G134" s="3">
        <v>0.72</v>
      </c>
      <c r="H134" s="3" t="s">
        <v>64</v>
      </c>
      <c r="I134" s="2">
        <v>6460</v>
      </c>
      <c r="J134" s="3" t="s">
        <v>104</v>
      </c>
      <c r="K134" s="2">
        <v>6460</v>
      </c>
      <c r="L134" s="3" t="s">
        <v>64</v>
      </c>
      <c r="M134" s="3" t="s">
        <v>33</v>
      </c>
      <c r="N134" s="3" t="s">
        <v>33</v>
      </c>
      <c r="O134" s="3"/>
      <c r="P134" s="3"/>
      <c r="Q134" s="3"/>
      <c r="R134" s="3">
        <v>0</v>
      </c>
      <c r="S134" s="3">
        <v>1</v>
      </c>
      <c r="T134" s="2">
        <v>215</v>
      </c>
      <c r="U134" s="3">
        <v>9.6265208050778295</v>
      </c>
      <c r="V134" s="3">
        <v>28.981996828405638</v>
      </c>
      <c r="W134" s="3">
        <v>2.3191156238117547</v>
      </c>
      <c r="X134" s="3">
        <v>10667.769999349239</v>
      </c>
      <c r="Y134" s="3">
        <v>28.981996828405638</v>
      </c>
      <c r="Z134" s="3">
        <v>2.3191135736128179</v>
      </c>
      <c r="AA134" s="3">
        <v>10667.769999349239</v>
      </c>
    </row>
    <row r="135" spans="1:29" x14ac:dyDescent="0.25">
      <c r="A135" s="2">
        <v>134</v>
      </c>
      <c r="B135" s="3" t="s">
        <v>27</v>
      </c>
      <c r="C135" s="3" t="s">
        <v>28</v>
      </c>
      <c r="D135" s="3" t="s">
        <v>29</v>
      </c>
      <c r="E135" s="3" t="s">
        <v>30</v>
      </c>
      <c r="F135" s="3">
        <v>0.67</v>
      </c>
      <c r="G135" s="3">
        <v>0.72</v>
      </c>
      <c r="H135" s="3" t="s">
        <v>64</v>
      </c>
      <c r="I135" s="2">
        <v>6460</v>
      </c>
      <c r="J135" s="3" t="s">
        <v>104</v>
      </c>
      <c r="K135" s="2">
        <v>6460</v>
      </c>
      <c r="L135" s="3" t="s">
        <v>64</v>
      </c>
      <c r="M135" s="3" t="s">
        <v>34</v>
      </c>
      <c r="N135" s="3" t="s">
        <v>35</v>
      </c>
      <c r="O135" s="3"/>
      <c r="P135" s="3"/>
      <c r="Q135" s="3"/>
      <c r="R135" s="3">
        <v>0</v>
      </c>
      <c r="S135" s="3">
        <v>1</v>
      </c>
      <c r="T135" s="2">
        <v>5632</v>
      </c>
      <c r="U135" s="3">
        <v>1403.417663443902</v>
      </c>
      <c r="V135" s="3">
        <v>6034.6814967047803</v>
      </c>
      <c r="W135" s="3">
        <v>523.60135768371413</v>
      </c>
      <c r="X135" s="3">
        <v>2222918.1260176995</v>
      </c>
      <c r="Y135" s="3">
        <v>6034.6814967047803</v>
      </c>
      <c r="Z135" s="3">
        <v>523.60089479737951</v>
      </c>
      <c r="AA135" s="3">
        <v>2222918.1260176995</v>
      </c>
    </row>
    <row r="136" spans="1:29" x14ac:dyDescent="0.25">
      <c r="A136" s="2">
        <v>135</v>
      </c>
      <c r="B136" s="3" t="s">
        <v>27</v>
      </c>
      <c r="C136" s="3" t="s">
        <v>28</v>
      </c>
      <c r="D136" s="3" t="s">
        <v>29</v>
      </c>
      <c r="E136" s="3" t="s">
        <v>30</v>
      </c>
      <c r="F136" s="3">
        <v>0.67</v>
      </c>
      <c r="G136" s="3">
        <v>0.72</v>
      </c>
      <c r="H136" s="3" t="s">
        <v>64</v>
      </c>
      <c r="I136" s="2">
        <v>6460</v>
      </c>
      <c r="J136" s="3" t="s">
        <v>104</v>
      </c>
      <c r="K136" s="2">
        <v>6460</v>
      </c>
      <c r="L136" s="3" t="s">
        <v>64</v>
      </c>
      <c r="M136" s="3" t="s">
        <v>73</v>
      </c>
      <c r="N136" s="3" t="s">
        <v>35</v>
      </c>
      <c r="O136" s="3"/>
      <c r="P136" s="3"/>
      <c r="Q136" s="3"/>
      <c r="R136" s="3">
        <v>0</v>
      </c>
      <c r="S136" s="3">
        <v>1</v>
      </c>
      <c r="T136" s="2">
        <v>2</v>
      </c>
      <c r="U136" s="3">
        <v>3.8915545402233749E-3</v>
      </c>
      <c r="V136" s="3">
        <v>1.0758540288750588E-2</v>
      </c>
      <c r="W136" s="3">
        <v>1.1782698173766282E-3</v>
      </c>
      <c r="X136" s="3">
        <v>4.7760001846693205</v>
      </c>
      <c r="Y136" s="3">
        <v>1.0758540288750588E-2</v>
      </c>
      <c r="Z136" s="3">
        <v>1.1782687757349369E-3</v>
      </c>
      <c r="AA136" s="3">
        <v>4.7760001846693205</v>
      </c>
    </row>
    <row r="137" spans="1:29" x14ac:dyDescent="0.25">
      <c r="A137" s="2">
        <v>136</v>
      </c>
      <c r="B137" s="3" t="s">
        <v>27</v>
      </c>
      <c r="C137" s="3" t="s">
        <v>28</v>
      </c>
      <c r="D137" s="3" t="s">
        <v>29</v>
      </c>
      <c r="E137" s="3" t="s">
        <v>30</v>
      </c>
      <c r="F137" s="3">
        <v>0.67</v>
      </c>
      <c r="G137" s="3">
        <v>0.72</v>
      </c>
      <c r="H137" s="3" t="s">
        <v>64</v>
      </c>
      <c r="I137" s="2">
        <v>6460</v>
      </c>
      <c r="J137" s="3" t="s">
        <v>104</v>
      </c>
      <c r="K137" s="2">
        <v>6460</v>
      </c>
      <c r="L137" s="3" t="s">
        <v>64</v>
      </c>
      <c r="M137" s="3" t="s">
        <v>74</v>
      </c>
      <c r="N137" s="3" t="s">
        <v>75</v>
      </c>
      <c r="O137" s="3"/>
      <c r="P137" s="3"/>
      <c r="Q137" s="3"/>
      <c r="R137" s="3">
        <v>0</v>
      </c>
      <c r="S137" s="3">
        <v>1</v>
      </c>
      <c r="T137" s="2">
        <v>4</v>
      </c>
      <c r="U137" s="3">
        <v>0.48069941301388197</v>
      </c>
      <c r="V137" s="3">
        <v>0.66348487323510486</v>
      </c>
      <c r="W137" s="3">
        <v>4.2635527274462709E-2</v>
      </c>
      <c r="X137" s="3">
        <v>214.47925108630449</v>
      </c>
      <c r="Y137" s="3">
        <v>0.66348487323510486</v>
      </c>
      <c r="Z137" s="3">
        <v>4.2635489582804845E-2</v>
      </c>
      <c r="AA137" s="3">
        <v>214.47925108630449</v>
      </c>
    </row>
    <row r="138" spans="1:29" x14ac:dyDescent="0.25">
      <c r="A138" s="2">
        <v>137</v>
      </c>
      <c r="B138" s="3" t="s">
        <v>27</v>
      </c>
      <c r="C138" s="3" t="s">
        <v>28</v>
      </c>
      <c r="D138" s="3" t="s">
        <v>29</v>
      </c>
      <c r="E138" s="3" t="s">
        <v>30</v>
      </c>
      <c r="F138" s="3">
        <v>0.67</v>
      </c>
      <c r="G138" s="3">
        <v>0.72</v>
      </c>
      <c r="H138" s="3" t="s">
        <v>64</v>
      </c>
      <c r="I138" s="2">
        <v>6460</v>
      </c>
      <c r="J138" s="3" t="s">
        <v>104</v>
      </c>
      <c r="K138" s="2">
        <v>6460</v>
      </c>
      <c r="L138" s="3" t="s">
        <v>64</v>
      </c>
      <c r="M138" s="3" t="s">
        <v>40</v>
      </c>
      <c r="N138" s="3" t="s">
        <v>41</v>
      </c>
      <c r="O138" s="3"/>
      <c r="P138" s="3"/>
      <c r="Q138" s="3"/>
      <c r="R138" s="3">
        <v>0</v>
      </c>
      <c r="S138" s="3">
        <v>1</v>
      </c>
      <c r="T138" s="2">
        <v>1262</v>
      </c>
      <c r="U138" s="3">
        <v>330.34138074243765</v>
      </c>
      <c r="V138" s="3">
        <v>1324.9538343571219</v>
      </c>
      <c r="W138" s="3">
        <v>128.1249687264152</v>
      </c>
      <c r="X138" s="3">
        <v>495529.12237788521</v>
      </c>
      <c r="Y138" s="3">
        <v>1324.9538343571219</v>
      </c>
      <c r="Z138" s="3">
        <v>128.12485545837814</v>
      </c>
      <c r="AA138" s="3">
        <v>495529.12237788521</v>
      </c>
    </row>
    <row r="139" spans="1:29" x14ac:dyDescent="0.25">
      <c r="A139" s="2">
        <v>138</v>
      </c>
      <c r="B139" s="3" t="s">
        <v>27</v>
      </c>
      <c r="C139" s="3" t="s">
        <v>28</v>
      </c>
      <c r="D139" s="3" t="s">
        <v>29</v>
      </c>
      <c r="E139" s="3" t="s">
        <v>30</v>
      </c>
      <c r="F139" s="3">
        <v>0.67</v>
      </c>
      <c r="G139" s="3">
        <v>0.72</v>
      </c>
      <c r="H139" s="3" t="s">
        <v>64</v>
      </c>
      <c r="I139" s="2">
        <v>6460</v>
      </c>
      <c r="J139" s="3" t="s">
        <v>104</v>
      </c>
      <c r="K139" s="2">
        <v>6460</v>
      </c>
      <c r="L139" s="3" t="s">
        <v>64</v>
      </c>
      <c r="M139" s="3" t="s">
        <v>71</v>
      </c>
      <c r="N139" s="3" t="s">
        <v>41</v>
      </c>
      <c r="O139" s="3"/>
      <c r="P139" s="3"/>
      <c r="Q139" s="3"/>
      <c r="R139" s="3">
        <v>0</v>
      </c>
      <c r="S139" s="3">
        <v>1</v>
      </c>
      <c r="T139" s="2">
        <v>11</v>
      </c>
      <c r="U139" s="3">
        <v>1.3193806862848203</v>
      </c>
      <c r="V139" s="3">
        <v>6.6502037276159651</v>
      </c>
      <c r="W139" s="3">
        <v>0.66006944037331705</v>
      </c>
      <c r="X139" s="3">
        <v>2530.3545459805487</v>
      </c>
      <c r="Y139" s="3">
        <v>6.6502037276159651</v>
      </c>
      <c r="Z139" s="3">
        <v>0.66006885684326433</v>
      </c>
      <c r="AA139" s="3">
        <v>2530.3545459805487</v>
      </c>
    </row>
    <row r="140" spans="1:29" x14ac:dyDescent="0.25">
      <c r="A140" s="2">
        <v>139</v>
      </c>
      <c r="B140" s="3" t="s">
        <v>27</v>
      </c>
      <c r="C140" s="3" t="s">
        <v>28</v>
      </c>
      <c r="D140" s="3" t="s">
        <v>29</v>
      </c>
      <c r="E140" s="3" t="s">
        <v>30</v>
      </c>
      <c r="F140" s="3">
        <v>0.67</v>
      </c>
      <c r="G140" s="3">
        <v>0.72</v>
      </c>
      <c r="H140" s="3" t="s">
        <v>64</v>
      </c>
      <c r="I140" s="2">
        <v>6500</v>
      </c>
      <c r="J140" s="3" t="s">
        <v>105</v>
      </c>
      <c r="K140" s="2">
        <v>6500</v>
      </c>
      <c r="L140" s="3" t="s">
        <v>64</v>
      </c>
      <c r="M140" s="3" t="s">
        <v>33</v>
      </c>
      <c r="N140" s="3" t="s">
        <v>33</v>
      </c>
      <c r="O140" s="3"/>
      <c r="P140" s="3"/>
      <c r="Q140" s="3"/>
      <c r="R140" s="3">
        <v>0</v>
      </c>
      <c r="S140" s="3">
        <v>1</v>
      </c>
      <c r="T140" s="2">
        <v>24</v>
      </c>
      <c r="U140" s="3">
        <v>3.6353206305853263</v>
      </c>
      <c r="V140" s="3">
        <v>17.344969337490706</v>
      </c>
      <c r="W140" s="3">
        <v>1.7327633800038642</v>
      </c>
      <c r="X140" s="3">
        <v>6950.8156171849532</v>
      </c>
      <c r="Y140" s="3">
        <v>17.344969337490706</v>
      </c>
      <c r="Z140" s="3">
        <v>1.7327618481657796</v>
      </c>
      <c r="AA140" s="3">
        <v>6950.8156171849532</v>
      </c>
    </row>
    <row r="141" spans="1:29" x14ac:dyDescent="0.25">
      <c r="A141" s="2">
        <v>140</v>
      </c>
      <c r="B141" s="3" t="s">
        <v>27</v>
      </c>
      <c r="C141" s="3" t="s">
        <v>28</v>
      </c>
      <c r="D141" s="3" t="s">
        <v>29</v>
      </c>
      <c r="E141" s="3" t="s">
        <v>30</v>
      </c>
      <c r="F141" s="3">
        <v>0.67</v>
      </c>
      <c r="G141" s="3">
        <v>0.72</v>
      </c>
      <c r="H141" s="3" t="s">
        <v>64</v>
      </c>
      <c r="I141" s="2">
        <v>6500</v>
      </c>
      <c r="J141" s="3" t="s">
        <v>105</v>
      </c>
      <c r="K141" s="2">
        <v>6500</v>
      </c>
      <c r="L141" s="3" t="s">
        <v>64</v>
      </c>
      <c r="M141" s="3" t="s">
        <v>34</v>
      </c>
      <c r="N141" s="3" t="s">
        <v>35</v>
      </c>
      <c r="O141" s="3"/>
      <c r="P141" s="3"/>
      <c r="Q141" s="3"/>
      <c r="R141" s="3">
        <v>0</v>
      </c>
      <c r="S141" s="3">
        <v>1</v>
      </c>
      <c r="T141" s="2">
        <v>285</v>
      </c>
      <c r="U141" s="3">
        <v>70.221146192754645</v>
      </c>
      <c r="V141" s="3">
        <v>400.6465239022935</v>
      </c>
      <c r="W141" s="3">
        <v>39.006543763116923</v>
      </c>
      <c r="X141" s="3">
        <v>157585.12843039329</v>
      </c>
      <c r="Y141" s="3">
        <v>400.6465239022935</v>
      </c>
      <c r="Z141" s="3">
        <v>39.006509279638117</v>
      </c>
      <c r="AA141" s="3">
        <v>157585.12843039329</v>
      </c>
    </row>
    <row r="142" spans="1:29" x14ac:dyDescent="0.25">
      <c r="A142" s="2">
        <v>141</v>
      </c>
      <c r="B142" s="3" t="s">
        <v>27</v>
      </c>
      <c r="C142" s="3" t="s">
        <v>28</v>
      </c>
      <c r="D142" s="3" t="s">
        <v>29</v>
      </c>
      <c r="E142" s="3" t="s">
        <v>30</v>
      </c>
      <c r="F142" s="3">
        <v>0.67</v>
      </c>
      <c r="G142" s="3">
        <v>0.72</v>
      </c>
      <c r="H142" s="3" t="s">
        <v>64</v>
      </c>
      <c r="I142" s="2">
        <v>6500</v>
      </c>
      <c r="J142" s="3" t="s">
        <v>105</v>
      </c>
      <c r="K142" s="2">
        <v>6500</v>
      </c>
      <c r="L142" s="3" t="s">
        <v>64</v>
      </c>
      <c r="M142" s="3" t="s">
        <v>40</v>
      </c>
      <c r="N142" s="3" t="s">
        <v>41</v>
      </c>
      <c r="O142" s="3"/>
      <c r="P142" s="3"/>
      <c r="Q142" s="3"/>
      <c r="R142" s="3">
        <v>0</v>
      </c>
      <c r="S142" s="3">
        <v>1</v>
      </c>
      <c r="T142" s="2">
        <v>21</v>
      </c>
      <c r="U142" s="3">
        <v>3.7915015061453587</v>
      </c>
      <c r="V142" s="3">
        <v>16.446189728795023</v>
      </c>
      <c r="W142" s="3">
        <v>1.6918603754105985</v>
      </c>
      <c r="X142" s="3">
        <v>6734.3659010205511</v>
      </c>
      <c r="Y142" s="3">
        <v>16.446189728795023</v>
      </c>
      <c r="Z142" s="3">
        <v>1.6918588797325476</v>
      </c>
      <c r="AA142" s="3">
        <v>6734.3659010205511</v>
      </c>
    </row>
    <row r="143" spans="1:29" x14ac:dyDescent="0.25">
      <c r="A143" s="2">
        <v>142</v>
      </c>
      <c r="B143" s="3" t="s">
        <v>27</v>
      </c>
      <c r="C143" s="3" t="s">
        <v>28</v>
      </c>
      <c r="D143" s="3" t="s">
        <v>29</v>
      </c>
      <c r="E143" s="3" t="s">
        <v>30</v>
      </c>
      <c r="F143" s="3">
        <v>0.67</v>
      </c>
      <c r="G143" s="3">
        <v>0.72</v>
      </c>
      <c r="H143" s="3" t="s">
        <v>75</v>
      </c>
      <c r="I143" s="2">
        <v>1400</v>
      </c>
      <c r="J143" s="3" t="s">
        <v>48</v>
      </c>
      <c r="K143" s="2">
        <v>1400</v>
      </c>
      <c r="L143" s="3"/>
      <c r="M143" s="3" t="s">
        <v>74</v>
      </c>
      <c r="N143" s="3" t="s">
        <v>75</v>
      </c>
      <c r="O143" s="3"/>
      <c r="P143" s="3"/>
      <c r="Q143" s="3"/>
      <c r="R143" s="3">
        <v>0</v>
      </c>
      <c r="S143" s="3">
        <v>1</v>
      </c>
      <c r="T143" s="2">
        <v>9</v>
      </c>
      <c r="U143" s="3">
        <v>1.9186848370279392</v>
      </c>
      <c r="V143" s="3">
        <v>12.273461641877978</v>
      </c>
      <c r="W143" s="3">
        <v>1.6113742134750142</v>
      </c>
      <c r="X143" s="3">
        <v>3899.1400901570569</v>
      </c>
      <c r="Y143" s="3">
        <v>12.273461641877978</v>
      </c>
      <c r="Z143" s="3">
        <v>1.611372788950227</v>
      </c>
      <c r="AA143" s="3">
        <v>3899.1400901570569</v>
      </c>
      <c r="AB143">
        <f t="shared" ref="AB143:AB191" si="2">Y143</f>
        <v>12.273461641877978</v>
      </c>
      <c r="AC143">
        <f t="shared" ref="AC143:AC191" si="3">Z143</f>
        <v>1.611372788950227</v>
      </c>
    </row>
    <row r="144" spans="1:29" x14ac:dyDescent="0.25">
      <c r="A144" s="2">
        <v>143</v>
      </c>
      <c r="B144" s="3" t="s">
        <v>27</v>
      </c>
      <c r="C144" s="3" t="s">
        <v>28</v>
      </c>
      <c r="D144" s="3" t="s">
        <v>29</v>
      </c>
      <c r="E144" s="3" t="s">
        <v>30</v>
      </c>
      <c r="F144" s="3">
        <v>0.67</v>
      </c>
      <c r="G144" s="3">
        <v>0.72</v>
      </c>
      <c r="H144" s="3" t="s">
        <v>75</v>
      </c>
      <c r="I144" s="2">
        <v>1460</v>
      </c>
      <c r="J144" s="3" t="s">
        <v>49</v>
      </c>
      <c r="K144" s="2">
        <v>1460</v>
      </c>
      <c r="L144" s="3"/>
      <c r="M144" s="3" t="s">
        <v>74</v>
      </c>
      <c r="N144" s="3" t="s">
        <v>75</v>
      </c>
      <c r="O144" s="3"/>
      <c r="P144" s="3"/>
      <c r="Q144" s="3"/>
      <c r="R144" s="3">
        <v>0</v>
      </c>
      <c r="S144" s="3">
        <v>1</v>
      </c>
      <c r="T144" s="2">
        <v>20</v>
      </c>
      <c r="U144" s="3">
        <v>2.8952583864331904</v>
      </c>
      <c r="V144" s="3">
        <v>20.534992649833619</v>
      </c>
      <c r="W144" s="3">
        <v>2.6871062349837618</v>
      </c>
      <c r="X144" s="3">
        <v>9469.1488029429929</v>
      </c>
      <c r="Y144" s="3">
        <v>20.534992649833619</v>
      </c>
      <c r="Z144" s="3">
        <v>2.6871038594651471</v>
      </c>
      <c r="AA144" s="3">
        <v>9469.1488029429929</v>
      </c>
      <c r="AB144">
        <f t="shared" si="2"/>
        <v>20.534992649833619</v>
      </c>
      <c r="AC144">
        <f t="shared" si="3"/>
        <v>2.6871038594651471</v>
      </c>
    </row>
    <row r="145" spans="1:29" x14ac:dyDescent="0.25">
      <c r="A145" s="2">
        <v>144</v>
      </c>
      <c r="B145" s="3" t="s">
        <v>27</v>
      </c>
      <c r="C145" s="3" t="s">
        <v>28</v>
      </c>
      <c r="D145" s="3" t="s">
        <v>29</v>
      </c>
      <c r="E145" s="3" t="s">
        <v>30</v>
      </c>
      <c r="F145" s="3">
        <v>0.67</v>
      </c>
      <c r="G145" s="3">
        <v>0.72</v>
      </c>
      <c r="H145" s="3" t="s">
        <v>75</v>
      </c>
      <c r="I145" s="2">
        <v>1750</v>
      </c>
      <c r="J145" s="3" t="s">
        <v>51</v>
      </c>
      <c r="K145" s="2">
        <v>1750</v>
      </c>
      <c r="L145" s="3"/>
      <c r="M145" s="3" t="s">
        <v>74</v>
      </c>
      <c r="N145" s="3" t="s">
        <v>75</v>
      </c>
      <c r="O145" s="3"/>
      <c r="P145" s="3"/>
      <c r="Q145" s="3"/>
      <c r="R145" s="3">
        <v>0</v>
      </c>
      <c r="S145" s="3">
        <v>1</v>
      </c>
      <c r="T145" s="2">
        <v>5</v>
      </c>
      <c r="U145" s="3">
        <v>1.0964996766605326E-2</v>
      </c>
      <c r="V145" s="3">
        <v>7.2518284224985546E-2</v>
      </c>
      <c r="W145" s="3">
        <v>9.6811673302841916E-3</v>
      </c>
      <c r="X145" s="3">
        <v>35.370394201948606</v>
      </c>
      <c r="Y145" s="3">
        <v>7.2518284224985546E-2</v>
      </c>
      <c r="Z145" s="3">
        <v>9.6811587717118112E-3</v>
      </c>
      <c r="AA145" s="3">
        <v>35.370394201948606</v>
      </c>
      <c r="AB145">
        <f t="shared" si="2"/>
        <v>7.2518284224985546E-2</v>
      </c>
      <c r="AC145">
        <f t="shared" si="3"/>
        <v>9.6811587717118112E-3</v>
      </c>
    </row>
    <row r="146" spans="1:29" x14ac:dyDescent="0.25">
      <c r="A146" s="2">
        <v>145</v>
      </c>
      <c r="B146" s="3" t="s">
        <v>27</v>
      </c>
      <c r="C146" s="3" t="s">
        <v>28</v>
      </c>
      <c r="D146" s="3" t="s">
        <v>29</v>
      </c>
      <c r="E146" s="3" t="s">
        <v>30</v>
      </c>
      <c r="F146" s="3">
        <v>0.67</v>
      </c>
      <c r="G146" s="3">
        <v>0.72</v>
      </c>
      <c r="H146" s="3" t="s">
        <v>75</v>
      </c>
      <c r="I146" s="2">
        <v>8140</v>
      </c>
      <c r="J146" s="3" t="s">
        <v>57</v>
      </c>
      <c r="K146" s="2">
        <v>8140</v>
      </c>
      <c r="L146" s="3"/>
      <c r="M146" s="3" t="s">
        <v>74</v>
      </c>
      <c r="N146" s="3" t="s">
        <v>75</v>
      </c>
      <c r="O146" s="3"/>
      <c r="P146" s="3"/>
      <c r="Q146" s="3"/>
      <c r="R146" s="3">
        <v>0</v>
      </c>
      <c r="S146" s="3">
        <v>1</v>
      </c>
      <c r="T146" s="2">
        <v>39</v>
      </c>
      <c r="U146" s="3">
        <v>1.4805946800857237</v>
      </c>
      <c r="V146" s="3">
        <v>9.8563832442421422</v>
      </c>
      <c r="W146" s="3">
        <v>1.1417771061024919</v>
      </c>
      <c r="X146" s="3">
        <v>4139.3815906832233</v>
      </c>
      <c r="Y146" s="3">
        <v>9.8563832442421422</v>
      </c>
      <c r="Z146" s="3">
        <v>1.1417760967219415</v>
      </c>
      <c r="AA146" s="3">
        <v>4139.3815906832233</v>
      </c>
      <c r="AB146">
        <f t="shared" si="2"/>
        <v>9.8563832442421422</v>
      </c>
      <c r="AC146">
        <f t="shared" si="3"/>
        <v>1.1417760967219415</v>
      </c>
    </row>
    <row r="147" spans="1:29" x14ac:dyDescent="0.25">
      <c r="A147" s="2">
        <v>146</v>
      </c>
      <c r="B147" s="3" t="s">
        <v>27</v>
      </c>
      <c r="C147" s="3" t="s">
        <v>28</v>
      </c>
      <c r="D147" s="3" t="s">
        <v>29</v>
      </c>
      <c r="E147" s="3" t="s">
        <v>30</v>
      </c>
      <c r="F147" s="3">
        <v>0.67</v>
      </c>
      <c r="G147" s="3">
        <v>0.72</v>
      </c>
      <c r="H147" s="3" t="s">
        <v>75</v>
      </c>
      <c r="I147" s="2">
        <v>8150</v>
      </c>
      <c r="J147" s="3" t="s">
        <v>58</v>
      </c>
      <c r="K147" s="2">
        <v>8150</v>
      </c>
      <c r="L147" s="3"/>
      <c r="M147" s="3" t="s">
        <v>74</v>
      </c>
      <c r="N147" s="3" t="s">
        <v>75</v>
      </c>
      <c r="O147" s="3"/>
      <c r="P147" s="3"/>
      <c r="Q147" s="3"/>
      <c r="R147" s="3">
        <v>0</v>
      </c>
      <c r="S147" s="3">
        <v>1</v>
      </c>
      <c r="T147" s="2">
        <v>68</v>
      </c>
      <c r="U147" s="3">
        <v>11.767838124522044</v>
      </c>
      <c r="V147" s="3">
        <v>58.606892468691044</v>
      </c>
      <c r="W147" s="3">
        <v>7.7985936185596758</v>
      </c>
      <c r="X147" s="3">
        <v>30544.961881936531</v>
      </c>
      <c r="Y147" s="3">
        <v>58.606892468691044</v>
      </c>
      <c r="Z147" s="3">
        <v>7.7985867242642124</v>
      </c>
      <c r="AA147" s="3">
        <v>30544.961881936531</v>
      </c>
      <c r="AB147">
        <f t="shared" si="2"/>
        <v>58.606892468691044</v>
      </c>
      <c r="AC147">
        <f t="shared" si="3"/>
        <v>7.7985867242642124</v>
      </c>
    </row>
    <row r="148" spans="1:29" x14ac:dyDescent="0.25">
      <c r="A148" s="2">
        <v>147</v>
      </c>
      <c r="B148" s="3" t="s">
        <v>27</v>
      </c>
      <c r="C148" s="3" t="s">
        <v>28</v>
      </c>
      <c r="D148" s="3" t="s">
        <v>29</v>
      </c>
      <c r="E148" s="3" t="s">
        <v>30</v>
      </c>
      <c r="F148" s="3">
        <v>0.67</v>
      </c>
      <c r="G148" s="3">
        <v>0.72</v>
      </c>
      <c r="H148" s="3" t="s">
        <v>41</v>
      </c>
      <c r="I148" s="2">
        <v>1460</v>
      </c>
      <c r="J148" s="3" t="s">
        <v>49</v>
      </c>
      <c r="K148" s="2">
        <v>1460</v>
      </c>
      <c r="L148" s="3"/>
      <c r="M148" s="3" t="s">
        <v>70</v>
      </c>
      <c r="N148" s="3" t="s">
        <v>41</v>
      </c>
      <c r="O148" s="3"/>
      <c r="P148" s="3"/>
      <c r="Q148" s="3"/>
      <c r="R148" s="3">
        <v>0</v>
      </c>
      <c r="S148" s="3">
        <v>1</v>
      </c>
      <c r="T148" s="2">
        <v>1</v>
      </c>
      <c r="U148" s="3">
        <v>1.01997296331756E-4</v>
      </c>
      <c r="V148" s="3">
        <v>8.0137941250488383E-4</v>
      </c>
      <c r="W148" s="3">
        <v>1.0757021125734559E-4</v>
      </c>
      <c r="X148" s="3">
        <v>0.35643891132670669</v>
      </c>
      <c r="Y148" s="3">
        <v>8.0137941250488383E-4</v>
      </c>
      <c r="Z148" s="3">
        <v>1.07570116160607E-4</v>
      </c>
      <c r="AA148" s="3">
        <v>0.35643891132670669</v>
      </c>
      <c r="AB148">
        <f t="shared" si="2"/>
        <v>8.0137941250488383E-4</v>
      </c>
      <c r="AC148">
        <f t="shared" si="3"/>
        <v>1.07570116160607E-4</v>
      </c>
    </row>
    <row r="149" spans="1:29" x14ac:dyDescent="0.25">
      <c r="A149" s="2">
        <v>148</v>
      </c>
      <c r="B149" s="3" t="s">
        <v>27</v>
      </c>
      <c r="C149" s="3" t="s">
        <v>28</v>
      </c>
      <c r="D149" s="3" t="s">
        <v>29</v>
      </c>
      <c r="E149" s="3" t="s">
        <v>30</v>
      </c>
      <c r="F149" s="3">
        <v>0.67</v>
      </c>
      <c r="G149" s="3">
        <v>0.72</v>
      </c>
      <c r="H149" s="3" t="s">
        <v>41</v>
      </c>
      <c r="I149" s="2">
        <v>1730</v>
      </c>
      <c r="J149" s="3" t="s">
        <v>50</v>
      </c>
      <c r="K149" s="2">
        <v>1730</v>
      </c>
      <c r="L149" s="3"/>
      <c r="M149" s="3" t="s">
        <v>40</v>
      </c>
      <c r="N149" s="3" t="s">
        <v>41</v>
      </c>
      <c r="O149" s="3"/>
      <c r="P149" s="3"/>
      <c r="Q149" s="3"/>
      <c r="R149" s="3">
        <v>0</v>
      </c>
      <c r="S149" s="3">
        <v>1</v>
      </c>
      <c r="T149" s="2">
        <v>6456</v>
      </c>
      <c r="U149" s="3">
        <v>2745.0671525279704</v>
      </c>
      <c r="V149" s="3">
        <v>18113.172843674478</v>
      </c>
      <c r="W149" s="3">
        <v>2449.4874247106741</v>
      </c>
      <c r="X149" s="3">
        <v>8575892.7218680903</v>
      </c>
      <c r="Y149" s="3">
        <v>18113.172843674478</v>
      </c>
      <c r="Z149" s="3">
        <v>2449.4852592574052</v>
      </c>
      <c r="AA149" s="3">
        <v>8575892.7218680903</v>
      </c>
      <c r="AB149">
        <f t="shared" si="2"/>
        <v>18113.172843674478</v>
      </c>
      <c r="AC149">
        <f t="shared" si="3"/>
        <v>2449.4852592574052</v>
      </c>
    </row>
    <row r="150" spans="1:29" x14ac:dyDescent="0.25">
      <c r="A150" s="2">
        <v>149</v>
      </c>
      <c r="B150" s="3" t="s">
        <v>27</v>
      </c>
      <c r="C150" s="3" t="s">
        <v>28</v>
      </c>
      <c r="D150" s="3" t="s">
        <v>29</v>
      </c>
      <c r="E150" s="3" t="s">
        <v>30</v>
      </c>
      <c r="F150" s="3">
        <v>0.67</v>
      </c>
      <c r="G150" s="3">
        <v>0.72</v>
      </c>
      <c r="H150" s="3" t="s">
        <v>41</v>
      </c>
      <c r="I150" s="2">
        <v>1730</v>
      </c>
      <c r="J150" s="3" t="s">
        <v>50</v>
      </c>
      <c r="K150" s="2">
        <v>1730</v>
      </c>
      <c r="L150" s="3"/>
      <c r="M150" s="3" t="s">
        <v>70</v>
      </c>
      <c r="N150" s="3" t="s">
        <v>41</v>
      </c>
      <c r="O150" s="3"/>
      <c r="P150" s="3"/>
      <c r="Q150" s="3"/>
      <c r="R150" s="3">
        <v>0</v>
      </c>
      <c r="S150" s="3">
        <v>1</v>
      </c>
      <c r="T150" s="2">
        <v>10</v>
      </c>
      <c r="U150" s="3">
        <v>1.9974540722681069</v>
      </c>
      <c r="V150" s="3">
        <v>14.248849723412189</v>
      </c>
      <c r="W150" s="3">
        <v>1.8771734766651988</v>
      </c>
      <c r="X150" s="3">
        <v>6479.6960630215999</v>
      </c>
      <c r="Y150" s="3">
        <v>14.248849723412189</v>
      </c>
      <c r="Z150" s="3">
        <v>1.8771718171623191</v>
      </c>
      <c r="AA150" s="3">
        <v>6479.6960630215999</v>
      </c>
      <c r="AB150">
        <f t="shared" si="2"/>
        <v>14.248849723412189</v>
      </c>
      <c r="AC150">
        <f t="shared" si="3"/>
        <v>1.8771718171623191</v>
      </c>
    </row>
    <row r="151" spans="1:29" x14ac:dyDescent="0.25">
      <c r="A151" s="2">
        <v>150</v>
      </c>
      <c r="B151" s="3" t="s">
        <v>27</v>
      </c>
      <c r="C151" s="3" t="s">
        <v>28</v>
      </c>
      <c r="D151" s="3" t="s">
        <v>29</v>
      </c>
      <c r="E151" s="3" t="s">
        <v>30</v>
      </c>
      <c r="F151" s="3">
        <v>0.67</v>
      </c>
      <c r="G151" s="3">
        <v>0.72</v>
      </c>
      <c r="H151" s="3" t="s">
        <v>41</v>
      </c>
      <c r="I151" s="2">
        <v>1730</v>
      </c>
      <c r="J151" s="3" t="s">
        <v>50</v>
      </c>
      <c r="K151" s="2">
        <v>1730</v>
      </c>
      <c r="L151" s="3"/>
      <c r="M151" s="3" t="s">
        <v>71</v>
      </c>
      <c r="N151" s="3" t="s">
        <v>41</v>
      </c>
      <c r="O151" s="3"/>
      <c r="P151" s="3"/>
      <c r="Q151" s="3"/>
      <c r="R151" s="3">
        <v>0</v>
      </c>
      <c r="S151" s="3">
        <v>1</v>
      </c>
      <c r="T151" s="2">
        <v>116</v>
      </c>
      <c r="U151" s="3">
        <v>47.178555304208253</v>
      </c>
      <c r="V151" s="3">
        <v>285.43402549397416</v>
      </c>
      <c r="W151" s="3">
        <v>38.27097390618048</v>
      </c>
      <c r="X151" s="3">
        <v>146674.18568005829</v>
      </c>
      <c r="Y151" s="3">
        <v>285.43402549397416</v>
      </c>
      <c r="Z151" s="3">
        <v>38.270940072977396</v>
      </c>
      <c r="AA151" s="3">
        <v>146674.18568005829</v>
      </c>
      <c r="AB151">
        <f t="shared" si="2"/>
        <v>285.43402549397416</v>
      </c>
      <c r="AC151">
        <f t="shared" si="3"/>
        <v>38.270940072977396</v>
      </c>
    </row>
    <row r="152" spans="1:29" x14ac:dyDescent="0.25">
      <c r="A152" s="2">
        <v>151</v>
      </c>
      <c r="B152" s="3" t="s">
        <v>27</v>
      </c>
      <c r="C152" s="3" t="s">
        <v>28</v>
      </c>
      <c r="D152" s="3" t="s">
        <v>29</v>
      </c>
      <c r="E152" s="3" t="s">
        <v>30</v>
      </c>
      <c r="F152" s="3">
        <v>0.67</v>
      </c>
      <c r="G152" s="3">
        <v>0.72</v>
      </c>
      <c r="H152" s="3" t="s">
        <v>41</v>
      </c>
      <c r="I152" s="2">
        <v>1750</v>
      </c>
      <c r="J152" s="3" t="s">
        <v>51</v>
      </c>
      <c r="K152" s="2">
        <v>1750</v>
      </c>
      <c r="L152" s="3"/>
      <c r="M152" s="3" t="s">
        <v>40</v>
      </c>
      <c r="N152" s="3" t="s">
        <v>41</v>
      </c>
      <c r="O152" s="3"/>
      <c r="P152" s="3"/>
      <c r="Q152" s="3"/>
      <c r="R152" s="3">
        <v>0</v>
      </c>
      <c r="S152" s="3">
        <v>1</v>
      </c>
      <c r="T152" s="2">
        <v>20</v>
      </c>
      <c r="U152" s="3">
        <v>1.9240436070938399E-3</v>
      </c>
      <c r="V152" s="3">
        <v>1.0875559279998462E-2</v>
      </c>
      <c r="W152" s="3">
        <v>1.4291946499706849E-3</v>
      </c>
      <c r="X152" s="3">
        <v>4.9358762828073157</v>
      </c>
      <c r="Y152" s="3">
        <v>1.0875559279998462E-2</v>
      </c>
      <c r="Z152" s="3">
        <v>1.4291933865005421E-3</v>
      </c>
      <c r="AA152" s="3">
        <v>4.9358762828073157</v>
      </c>
      <c r="AB152">
        <f t="shared" si="2"/>
        <v>1.0875559279998462E-2</v>
      </c>
      <c r="AC152">
        <f t="shared" si="3"/>
        <v>1.4291933865005421E-3</v>
      </c>
    </row>
    <row r="153" spans="1:29" x14ac:dyDescent="0.25">
      <c r="A153" s="2">
        <v>152</v>
      </c>
      <c r="B153" s="3" t="s">
        <v>27</v>
      </c>
      <c r="C153" s="3" t="s">
        <v>28</v>
      </c>
      <c r="D153" s="3" t="s">
        <v>29</v>
      </c>
      <c r="E153" s="3" t="s">
        <v>30</v>
      </c>
      <c r="F153" s="3">
        <v>0.67</v>
      </c>
      <c r="G153" s="3">
        <v>0.72</v>
      </c>
      <c r="H153" s="3" t="s">
        <v>41</v>
      </c>
      <c r="I153" s="2">
        <v>7100</v>
      </c>
      <c r="J153" s="3" t="s">
        <v>54</v>
      </c>
      <c r="K153" s="2">
        <v>7100</v>
      </c>
      <c r="L153" s="3"/>
      <c r="M153" s="3" t="s">
        <v>40</v>
      </c>
      <c r="N153" s="3" t="s">
        <v>41</v>
      </c>
      <c r="O153" s="3"/>
      <c r="P153" s="3"/>
      <c r="Q153" s="3"/>
      <c r="R153" s="3">
        <v>0</v>
      </c>
      <c r="S153" s="3">
        <v>1</v>
      </c>
      <c r="T153" s="2">
        <v>37</v>
      </c>
      <c r="U153" s="3">
        <v>3.9030949862223712</v>
      </c>
      <c r="V153" s="3">
        <v>4.817550803429981</v>
      </c>
      <c r="W153" s="3">
        <v>0.60805032368769651</v>
      </c>
      <c r="X153" s="3">
        <v>2375.4033408814762</v>
      </c>
      <c r="Y153" s="3">
        <v>4.817550803429981</v>
      </c>
      <c r="Z153" s="3">
        <v>0.60804978614480132</v>
      </c>
      <c r="AA153" s="3">
        <v>2375.4033408814762</v>
      </c>
      <c r="AB153">
        <f t="shared" si="2"/>
        <v>4.817550803429981</v>
      </c>
      <c r="AC153">
        <f t="shared" si="3"/>
        <v>0.60804978614480132</v>
      </c>
    </row>
    <row r="154" spans="1:29" x14ac:dyDescent="0.25">
      <c r="A154" s="2">
        <v>153</v>
      </c>
      <c r="B154" s="3" t="s">
        <v>27</v>
      </c>
      <c r="C154" s="3" t="s">
        <v>28</v>
      </c>
      <c r="D154" s="3" t="s">
        <v>29</v>
      </c>
      <c r="E154" s="3" t="s">
        <v>30</v>
      </c>
      <c r="F154" s="3">
        <v>0.67</v>
      </c>
      <c r="G154" s="3">
        <v>0.72</v>
      </c>
      <c r="H154" s="3" t="s">
        <v>41</v>
      </c>
      <c r="I154" s="2">
        <v>8140</v>
      </c>
      <c r="J154" s="3" t="s">
        <v>57</v>
      </c>
      <c r="K154" s="2">
        <v>8140</v>
      </c>
      <c r="L154" s="3"/>
      <c r="M154" s="3" t="s">
        <v>40</v>
      </c>
      <c r="N154" s="3" t="s">
        <v>41</v>
      </c>
      <c r="O154" s="3"/>
      <c r="P154" s="3"/>
      <c r="Q154" s="3"/>
      <c r="R154" s="3">
        <v>0</v>
      </c>
      <c r="S154" s="3">
        <v>1</v>
      </c>
      <c r="T154" s="2">
        <v>2782</v>
      </c>
      <c r="U154" s="3">
        <v>595.63440696822238</v>
      </c>
      <c r="V154" s="3">
        <v>3653.477800802073</v>
      </c>
      <c r="W154" s="3">
        <v>493.7227544943288</v>
      </c>
      <c r="X154" s="3">
        <v>1614106.4606251025</v>
      </c>
      <c r="Y154" s="3">
        <v>3653.477800802073</v>
      </c>
      <c r="Z154" s="3">
        <v>493.7223180219712</v>
      </c>
      <c r="AA154" s="3">
        <v>1614106.4606251025</v>
      </c>
      <c r="AB154">
        <f t="shared" si="2"/>
        <v>3653.477800802073</v>
      </c>
      <c r="AC154">
        <f t="shared" si="3"/>
        <v>493.7223180219712</v>
      </c>
    </row>
    <row r="155" spans="1:29" x14ac:dyDescent="0.25">
      <c r="A155" s="2">
        <v>154</v>
      </c>
      <c r="B155" s="3" t="s">
        <v>27</v>
      </c>
      <c r="C155" s="3" t="s">
        <v>28</v>
      </c>
      <c r="D155" s="3" t="s">
        <v>29</v>
      </c>
      <c r="E155" s="3" t="s">
        <v>30</v>
      </c>
      <c r="F155" s="3">
        <v>0.67</v>
      </c>
      <c r="G155" s="3">
        <v>0.72</v>
      </c>
      <c r="H155" s="3" t="s">
        <v>41</v>
      </c>
      <c r="I155" s="2">
        <v>8140</v>
      </c>
      <c r="J155" s="3" t="s">
        <v>57</v>
      </c>
      <c r="K155" s="2">
        <v>8140</v>
      </c>
      <c r="L155" s="3"/>
      <c r="M155" s="3" t="s">
        <v>71</v>
      </c>
      <c r="N155" s="3" t="s">
        <v>41</v>
      </c>
      <c r="O155" s="3"/>
      <c r="P155" s="3"/>
      <c r="Q155" s="3"/>
      <c r="R155" s="3">
        <v>0</v>
      </c>
      <c r="S155" s="3">
        <v>1</v>
      </c>
      <c r="T155" s="2">
        <v>53</v>
      </c>
      <c r="U155" s="3">
        <v>8.7329983536308564</v>
      </c>
      <c r="V155" s="3">
        <v>52.824894349012823</v>
      </c>
      <c r="W155" s="3">
        <v>6.4239541168424301</v>
      </c>
      <c r="X155" s="3">
        <v>21840.06970557509</v>
      </c>
      <c r="Y155" s="3">
        <v>52.824894349012823</v>
      </c>
      <c r="Z155" s="3">
        <v>6.4239484377879927</v>
      </c>
      <c r="AA155" s="3">
        <v>21840.06970557509</v>
      </c>
      <c r="AB155">
        <f t="shared" si="2"/>
        <v>52.824894349012823</v>
      </c>
      <c r="AC155">
        <f t="shared" si="3"/>
        <v>6.4239484377879927</v>
      </c>
    </row>
    <row r="156" spans="1:29" x14ac:dyDescent="0.25">
      <c r="A156" s="2">
        <v>155</v>
      </c>
      <c r="B156" s="3" t="s">
        <v>27</v>
      </c>
      <c r="C156" s="3" t="s">
        <v>28</v>
      </c>
      <c r="D156" s="3" t="s">
        <v>29</v>
      </c>
      <c r="E156" s="3" t="s">
        <v>30</v>
      </c>
      <c r="F156" s="3">
        <v>0.67</v>
      </c>
      <c r="G156" s="3">
        <v>0.72</v>
      </c>
      <c r="H156" s="3" t="s">
        <v>41</v>
      </c>
      <c r="I156" s="2">
        <v>8146</v>
      </c>
      <c r="J156" s="3" t="s">
        <v>106</v>
      </c>
      <c r="K156" s="2">
        <v>8146</v>
      </c>
      <c r="L156" s="3"/>
      <c r="M156" s="3" t="s">
        <v>40</v>
      </c>
      <c r="N156" s="3" t="s">
        <v>41</v>
      </c>
      <c r="O156" s="3"/>
      <c r="P156" s="3"/>
      <c r="Q156" s="3"/>
      <c r="R156" s="3">
        <v>0</v>
      </c>
      <c r="S156" s="3">
        <v>1</v>
      </c>
      <c r="T156" s="2">
        <v>1424</v>
      </c>
      <c r="U156" s="3">
        <v>142.24179090220446</v>
      </c>
      <c r="V156" s="3">
        <v>366.2773648288404</v>
      </c>
      <c r="W156" s="3">
        <v>59.245439873092828</v>
      </c>
      <c r="X156" s="3">
        <v>183691.708728925</v>
      </c>
      <c r="Y156" s="3">
        <v>366.2773648288404</v>
      </c>
      <c r="Z156" s="3">
        <v>59.24538749755088</v>
      </c>
      <c r="AA156" s="3">
        <v>183691.708728925</v>
      </c>
      <c r="AB156">
        <f t="shared" si="2"/>
        <v>366.2773648288404</v>
      </c>
      <c r="AC156">
        <f t="shared" si="3"/>
        <v>59.24538749755088</v>
      </c>
    </row>
    <row r="157" spans="1:29" x14ac:dyDescent="0.25">
      <c r="A157" s="2">
        <v>156</v>
      </c>
      <c r="B157" s="3" t="s">
        <v>27</v>
      </c>
      <c r="C157" s="3" t="s">
        <v>28</v>
      </c>
      <c r="D157" s="3" t="s">
        <v>29</v>
      </c>
      <c r="E157" s="3" t="s">
        <v>30</v>
      </c>
      <c r="F157" s="3">
        <v>0.67</v>
      </c>
      <c r="G157" s="3">
        <v>0.72</v>
      </c>
      <c r="H157" s="3" t="s">
        <v>41</v>
      </c>
      <c r="I157" s="2">
        <v>8150</v>
      </c>
      <c r="J157" s="3" t="s">
        <v>58</v>
      </c>
      <c r="K157" s="2">
        <v>8150</v>
      </c>
      <c r="L157" s="3"/>
      <c r="M157" s="3" t="s">
        <v>40</v>
      </c>
      <c r="N157" s="3" t="s">
        <v>41</v>
      </c>
      <c r="O157" s="3"/>
      <c r="P157" s="3"/>
      <c r="Q157" s="3"/>
      <c r="R157" s="3">
        <v>0</v>
      </c>
      <c r="S157" s="3">
        <v>1</v>
      </c>
      <c r="T157" s="2">
        <v>32</v>
      </c>
      <c r="U157" s="3">
        <v>3.6134112635571083</v>
      </c>
      <c r="V157" s="3">
        <v>28.817786332524783</v>
      </c>
      <c r="W157" s="3">
        <v>3.8832435255886879</v>
      </c>
      <c r="X157" s="3">
        <v>12876.574006276454</v>
      </c>
      <c r="Y157" s="3">
        <v>28.817786332524783</v>
      </c>
      <c r="Z157" s="3">
        <v>3.883240092632759</v>
      </c>
      <c r="AA157" s="3">
        <v>12876.574006276454</v>
      </c>
      <c r="AB157">
        <f t="shared" si="2"/>
        <v>28.817786332524783</v>
      </c>
      <c r="AC157">
        <f t="shared" si="3"/>
        <v>3.883240092632759</v>
      </c>
    </row>
    <row r="158" spans="1:29" x14ac:dyDescent="0.25">
      <c r="A158" s="2">
        <v>157</v>
      </c>
      <c r="B158" s="3" t="s">
        <v>27</v>
      </c>
      <c r="C158" s="3" t="s">
        <v>28</v>
      </c>
      <c r="D158" s="3" t="s">
        <v>29</v>
      </c>
      <c r="E158" s="3" t="s">
        <v>30</v>
      </c>
      <c r="F158" s="3">
        <v>0.67</v>
      </c>
      <c r="G158" s="3">
        <v>0.72</v>
      </c>
      <c r="H158" s="3" t="s">
        <v>41</v>
      </c>
      <c r="I158" s="2">
        <v>8200</v>
      </c>
      <c r="J158" s="3" t="s">
        <v>107</v>
      </c>
      <c r="K158" s="2">
        <v>8200</v>
      </c>
      <c r="L158" s="3"/>
      <c r="M158" s="3" t="s">
        <v>40</v>
      </c>
      <c r="N158" s="3" t="s">
        <v>41</v>
      </c>
      <c r="O158" s="3"/>
      <c r="P158" s="3"/>
      <c r="Q158" s="3"/>
      <c r="R158" s="3">
        <v>0</v>
      </c>
      <c r="S158" s="3">
        <v>1</v>
      </c>
      <c r="T158" s="2">
        <v>22</v>
      </c>
      <c r="U158" s="3">
        <v>4.9747423132359119</v>
      </c>
      <c r="V158" s="3">
        <v>28.607360094594707</v>
      </c>
      <c r="W158" s="3">
        <v>4.0815140851650931</v>
      </c>
      <c r="X158" s="3">
        <v>14115.720777207052</v>
      </c>
      <c r="Y158" s="3">
        <v>28.607360094594707</v>
      </c>
      <c r="Z158" s="3">
        <v>4.0815104769293749</v>
      </c>
      <c r="AA158" s="3">
        <v>14115.720777207052</v>
      </c>
      <c r="AB158">
        <f t="shared" si="2"/>
        <v>28.607360094594707</v>
      </c>
      <c r="AC158">
        <f t="shared" si="3"/>
        <v>4.0815104769293749</v>
      </c>
    </row>
    <row r="159" spans="1:29" x14ac:dyDescent="0.25">
      <c r="A159" s="2">
        <v>158</v>
      </c>
      <c r="B159" s="3" t="s">
        <v>27</v>
      </c>
      <c r="C159" s="3" t="s">
        <v>28</v>
      </c>
      <c r="D159" s="3" t="s">
        <v>29</v>
      </c>
      <c r="E159" s="3" t="s">
        <v>30</v>
      </c>
      <c r="F159" s="3">
        <v>0.67</v>
      </c>
      <c r="G159" s="3">
        <v>0.72</v>
      </c>
      <c r="H159" s="3" t="s">
        <v>41</v>
      </c>
      <c r="I159" s="2">
        <v>8310</v>
      </c>
      <c r="J159" s="3" t="s">
        <v>108</v>
      </c>
      <c r="K159" s="2">
        <v>8310</v>
      </c>
      <c r="L159" s="3"/>
      <c r="M159" s="3" t="s">
        <v>40</v>
      </c>
      <c r="N159" s="3" t="s">
        <v>41</v>
      </c>
      <c r="O159" s="3"/>
      <c r="P159" s="3"/>
      <c r="Q159" s="3"/>
      <c r="R159" s="3">
        <v>0</v>
      </c>
      <c r="S159" s="3">
        <v>1</v>
      </c>
      <c r="T159" s="2">
        <v>44</v>
      </c>
      <c r="U159" s="3">
        <v>10.467067574249688</v>
      </c>
      <c r="V159" s="3">
        <v>68.64836701993579</v>
      </c>
      <c r="W159" s="3">
        <v>9.9339155040237017</v>
      </c>
      <c r="X159" s="3">
        <v>33527.376699398934</v>
      </c>
      <c r="Y159" s="3">
        <v>68.64836701993579</v>
      </c>
      <c r="Z159" s="3">
        <v>9.9339067220109527</v>
      </c>
      <c r="AA159" s="3">
        <v>33527.376699398934</v>
      </c>
      <c r="AB159">
        <f t="shared" si="2"/>
        <v>68.64836701993579</v>
      </c>
      <c r="AC159">
        <f t="shared" si="3"/>
        <v>9.9339067220109527</v>
      </c>
    </row>
    <row r="160" spans="1:29" x14ac:dyDescent="0.25">
      <c r="A160" s="2">
        <v>159</v>
      </c>
      <c r="B160" s="3" t="s">
        <v>27</v>
      </c>
      <c r="C160" s="3" t="s">
        <v>28</v>
      </c>
      <c r="D160" s="3" t="s">
        <v>29</v>
      </c>
      <c r="E160" s="3" t="s">
        <v>30</v>
      </c>
      <c r="F160" s="3">
        <v>0.67</v>
      </c>
      <c r="G160" s="3">
        <v>0.72</v>
      </c>
      <c r="H160" s="3" t="s">
        <v>41</v>
      </c>
      <c r="I160" s="2">
        <v>8320</v>
      </c>
      <c r="J160" s="3" t="s">
        <v>59</v>
      </c>
      <c r="K160" s="2">
        <v>8320</v>
      </c>
      <c r="L160" s="3"/>
      <c r="M160" s="3" t="s">
        <v>40</v>
      </c>
      <c r="N160" s="3" t="s">
        <v>41</v>
      </c>
      <c r="O160" s="3"/>
      <c r="P160" s="3"/>
      <c r="Q160" s="3"/>
      <c r="R160" s="3">
        <v>0</v>
      </c>
      <c r="S160" s="3">
        <v>1</v>
      </c>
      <c r="T160" s="2">
        <v>380</v>
      </c>
      <c r="U160" s="3">
        <v>66.999890798805808</v>
      </c>
      <c r="V160" s="3">
        <v>250.48990868775232</v>
      </c>
      <c r="W160" s="3">
        <v>40.233533308435675</v>
      </c>
      <c r="X160" s="3">
        <v>122130.43465789247</v>
      </c>
      <c r="Y160" s="3">
        <v>250.48990868775232</v>
      </c>
      <c r="Z160" s="3">
        <v>40.233497740244843</v>
      </c>
      <c r="AA160" s="3">
        <v>122130.43465789247</v>
      </c>
      <c r="AB160">
        <f t="shared" si="2"/>
        <v>250.48990868775232</v>
      </c>
      <c r="AC160">
        <f t="shared" si="3"/>
        <v>40.233497740244843</v>
      </c>
    </row>
    <row r="161" spans="1:29" x14ac:dyDescent="0.25">
      <c r="A161" s="2">
        <v>160</v>
      </c>
      <c r="B161" s="3" t="s">
        <v>27</v>
      </c>
      <c r="C161" s="3" t="s">
        <v>28</v>
      </c>
      <c r="D161" s="3" t="s">
        <v>29</v>
      </c>
      <c r="E161" s="3" t="s">
        <v>30</v>
      </c>
      <c r="F161" s="3">
        <v>0.67</v>
      </c>
      <c r="G161" s="3">
        <v>0.72</v>
      </c>
      <c r="H161" s="3" t="s">
        <v>41</v>
      </c>
      <c r="I161" s="2">
        <v>8350</v>
      </c>
      <c r="J161" s="3" t="s">
        <v>109</v>
      </c>
      <c r="K161" s="2">
        <v>8350</v>
      </c>
      <c r="L161" s="3"/>
      <c r="M161" s="3" t="s">
        <v>40</v>
      </c>
      <c r="N161" s="3" t="s">
        <v>41</v>
      </c>
      <c r="O161" s="3"/>
      <c r="P161" s="3"/>
      <c r="Q161" s="3"/>
      <c r="R161" s="3">
        <v>0</v>
      </c>
      <c r="S161" s="3">
        <v>1</v>
      </c>
      <c r="T161" s="2">
        <v>189</v>
      </c>
      <c r="U161" s="3">
        <v>86.153430537159764</v>
      </c>
      <c r="V161" s="3">
        <v>542.03730178440981</v>
      </c>
      <c r="W161" s="3">
        <v>78.649136562775126</v>
      </c>
      <c r="X161" s="3">
        <v>264394.35183452221</v>
      </c>
      <c r="Y161" s="3">
        <v>542.03730178440981</v>
      </c>
      <c r="Z161" s="3">
        <v>78.649067033522641</v>
      </c>
      <c r="AA161" s="3">
        <v>264394.35183452221</v>
      </c>
      <c r="AB161">
        <f t="shared" si="2"/>
        <v>542.03730178440981</v>
      </c>
      <c r="AC161">
        <f t="shared" si="3"/>
        <v>78.649067033522641</v>
      </c>
    </row>
    <row r="162" spans="1:29" x14ac:dyDescent="0.25">
      <c r="A162" s="2">
        <v>161</v>
      </c>
      <c r="B162" s="3" t="s">
        <v>27</v>
      </c>
      <c r="C162" s="3" t="s">
        <v>110</v>
      </c>
      <c r="D162" s="3" t="s">
        <v>111</v>
      </c>
      <c r="E162" s="3" t="s">
        <v>112</v>
      </c>
      <c r="F162" s="3">
        <v>0.66</v>
      </c>
      <c r="G162" s="3">
        <v>0.7</v>
      </c>
      <c r="H162" s="3" t="s">
        <v>31</v>
      </c>
      <c r="I162" s="2">
        <v>2110</v>
      </c>
      <c r="J162" s="3" t="s">
        <v>32</v>
      </c>
      <c r="K162" s="2">
        <v>2110</v>
      </c>
      <c r="L162" s="3"/>
      <c r="M162" s="3" t="s">
        <v>33</v>
      </c>
      <c r="N162" s="3" t="s">
        <v>33</v>
      </c>
      <c r="O162" s="3" t="s">
        <v>31</v>
      </c>
      <c r="P162" s="3"/>
      <c r="Q162" s="3"/>
      <c r="R162" s="3">
        <v>0</v>
      </c>
      <c r="S162" s="3">
        <v>1</v>
      </c>
      <c r="T162" s="2">
        <v>28</v>
      </c>
      <c r="U162" s="3">
        <v>6.6374160368196566</v>
      </c>
      <c r="V162" s="3">
        <v>46.833272975462819</v>
      </c>
      <c r="W162" s="3">
        <v>6.5768226650689288</v>
      </c>
      <c r="X162" s="3">
        <v>21834.194279798667</v>
      </c>
      <c r="Y162" s="3">
        <v>46.833272975462819</v>
      </c>
      <c r="Z162" s="3">
        <v>6.5768168508720573</v>
      </c>
      <c r="AA162" s="3">
        <v>21834.194279798667</v>
      </c>
      <c r="AB162">
        <f t="shared" si="2"/>
        <v>46.833272975462819</v>
      </c>
      <c r="AC162">
        <f t="shared" si="3"/>
        <v>6.5768168508720573</v>
      </c>
    </row>
    <row r="163" spans="1:29" x14ac:dyDescent="0.25">
      <c r="A163" s="2">
        <v>162</v>
      </c>
      <c r="B163" s="3" t="s">
        <v>27</v>
      </c>
      <c r="C163" s="3" t="s">
        <v>110</v>
      </c>
      <c r="D163" s="3" t="s">
        <v>111</v>
      </c>
      <c r="E163" s="3" t="s">
        <v>112</v>
      </c>
      <c r="F163" s="3">
        <v>0.66</v>
      </c>
      <c r="G163" s="3">
        <v>0.7</v>
      </c>
      <c r="H163" s="3" t="s">
        <v>31</v>
      </c>
      <c r="I163" s="2">
        <v>2210</v>
      </c>
      <c r="J163" s="3" t="s">
        <v>37</v>
      </c>
      <c r="K163" s="2">
        <v>2210</v>
      </c>
      <c r="L163" s="3"/>
      <c r="M163" s="3" t="s">
        <v>33</v>
      </c>
      <c r="N163" s="3" t="s">
        <v>33</v>
      </c>
      <c r="O163" s="3" t="s">
        <v>31</v>
      </c>
      <c r="P163" s="3"/>
      <c r="Q163" s="3"/>
      <c r="R163" s="3">
        <v>0</v>
      </c>
      <c r="S163" s="3">
        <v>1</v>
      </c>
      <c r="T163" s="2">
        <v>24</v>
      </c>
      <c r="U163" s="3">
        <v>2.7714726593724484</v>
      </c>
      <c r="V163" s="3">
        <v>18.753528358335256</v>
      </c>
      <c r="W163" s="3">
        <v>2.6160743975770702</v>
      </c>
      <c r="X163" s="3">
        <v>8622.3885687188613</v>
      </c>
      <c r="Y163" s="3">
        <v>18.753528358335256</v>
      </c>
      <c r="Z163" s="3">
        <v>2.6160720848536831</v>
      </c>
      <c r="AA163" s="3">
        <v>8622.3885687188613</v>
      </c>
      <c r="AB163">
        <f t="shared" si="2"/>
        <v>18.753528358335256</v>
      </c>
      <c r="AC163">
        <f t="shared" si="3"/>
        <v>2.6160720848536831</v>
      </c>
    </row>
    <row r="164" spans="1:29" x14ac:dyDescent="0.25">
      <c r="A164" s="2">
        <v>163</v>
      </c>
      <c r="B164" s="3" t="s">
        <v>27</v>
      </c>
      <c r="C164" s="3" t="s">
        <v>110</v>
      </c>
      <c r="D164" s="3" t="s">
        <v>111</v>
      </c>
      <c r="E164" s="3" t="s">
        <v>112</v>
      </c>
      <c r="F164" s="3">
        <v>0.66</v>
      </c>
      <c r="G164" s="3">
        <v>0.7</v>
      </c>
      <c r="H164" s="3" t="s">
        <v>31</v>
      </c>
      <c r="I164" s="2">
        <v>2410</v>
      </c>
      <c r="J164" s="3" t="s">
        <v>113</v>
      </c>
      <c r="K164" s="2">
        <v>2410</v>
      </c>
      <c r="L164" s="3"/>
      <c r="M164" s="3" t="s">
        <v>33</v>
      </c>
      <c r="N164" s="3" t="s">
        <v>33</v>
      </c>
      <c r="O164" s="3" t="s">
        <v>31</v>
      </c>
      <c r="P164" s="3"/>
      <c r="Q164" s="3"/>
      <c r="R164" s="3">
        <v>0</v>
      </c>
      <c r="S164" s="3">
        <v>1</v>
      </c>
      <c r="T164" s="2">
        <v>15</v>
      </c>
      <c r="U164" s="3">
        <v>4.1605173951881742</v>
      </c>
      <c r="V164" s="3">
        <v>29.230731241279177</v>
      </c>
      <c r="W164" s="3">
        <v>4.3910196153037324</v>
      </c>
      <c r="X164" s="3">
        <v>12180.327577514014</v>
      </c>
      <c r="Y164" s="3">
        <v>29.230731241279177</v>
      </c>
      <c r="Z164" s="3">
        <v>4.3910157334516926</v>
      </c>
      <c r="AA164" s="3">
        <v>12180.327577514014</v>
      </c>
      <c r="AB164">
        <f t="shared" si="2"/>
        <v>29.230731241279177</v>
      </c>
      <c r="AC164">
        <f t="shared" si="3"/>
        <v>4.3910157334516926</v>
      </c>
    </row>
    <row r="165" spans="1:29" x14ac:dyDescent="0.25">
      <c r="A165" s="2">
        <v>164</v>
      </c>
      <c r="B165" s="3" t="s">
        <v>27</v>
      </c>
      <c r="C165" s="3" t="s">
        <v>110</v>
      </c>
      <c r="D165" s="3" t="s">
        <v>111</v>
      </c>
      <c r="E165" s="3" t="s">
        <v>112</v>
      </c>
      <c r="F165" s="3">
        <v>0.66</v>
      </c>
      <c r="G165" s="3">
        <v>0.7</v>
      </c>
      <c r="H165" s="3" t="s">
        <v>31</v>
      </c>
      <c r="I165" s="2">
        <v>3300</v>
      </c>
      <c r="J165" s="3" t="s">
        <v>39</v>
      </c>
      <c r="K165" s="2">
        <v>3300</v>
      </c>
      <c r="L165" s="3"/>
      <c r="M165" s="3" t="s">
        <v>33</v>
      </c>
      <c r="N165" s="3" t="s">
        <v>33</v>
      </c>
      <c r="O165" s="3" t="s">
        <v>31</v>
      </c>
      <c r="P165" s="3"/>
      <c r="Q165" s="3"/>
      <c r="R165" s="3">
        <v>0</v>
      </c>
      <c r="S165" s="3">
        <v>1</v>
      </c>
      <c r="T165" s="2">
        <v>11</v>
      </c>
      <c r="U165" s="3">
        <v>0.41546895448506643</v>
      </c>
      <c r="V165" s="3">
        <v>2.8635566531903991</v>
      </c>
      <c r="W165" s="3">
        <v>0.3121010872319715</v>
      </c>
      <c r="X165" s="3">
        <v>1197.5836184263417</v>
      </c>
      <c r="Y165" s="3">
        <v>2.8635566531903991</v>
      </c>
      <c r="Z165" s="3">
        <v>0.31210081132105549</v>
      </c>
      <c r="AA165" s="3">
        <v>1197.5836184263417</v>
      </c>
      <c r="AB165">
        <f t="shared" si="2"/>
        <v>2.8635566531903991</v>
      </c>
      <c r="AC165">
        <f t="shared" si="3"/>
        <v>0.31210081132105549</v>
      </c>
    </row>
    <row r="166" spans="1:29" x14ac:dyDescent="0.25">
      <c r="A166" s="2">
        <v>165</v>
      </c>
      <c r="B166" s="3" t="s">
        <v>27</v>
      </c>
      <c r="C166" s="3" t="s">
        <v>110</v>
      </c>
      <c r="D166" s="3" t="s">
        <v>111</v>
      </c>
      <c r="E166" s="3" t="s">
        <v>112</v>
      </c>
      <c r="F166" s="3">
        <v>0.66</v>
      </c>
      <c r="G166" s="3">
        <v>0.7</v>
      </c>
      <c r="H166" s="3" t="s">
        <v>33</v>
      </c>
      <c r="I166" s="2">
        <v>1100</v>
      </c>
      <c r="J166" s="3" t="s">
        <v>42</v>
      </c>
      <c r="K166" s="2">
        <v>1100</v>
      </c>
      <c r="L166" s="3"/>
      <c r="M166" s="3" t="s">
        <v>33</v>
      </c>
      <c r="N166" s="3" t="s">
        <v>33</v>
      </c>
      <c r="O166" s="3"/>
      <c r="P166" s="3"/>
      <c r="Q166" s="3"/>
      <c r="R166" s="3">
        <v>0</v>
      </c>
      <c r="S166" s="3">
        <v>1</v>
      </c>
      <c r="T166" s="2">
        <v>420</v>
      </c>
      <c r="U166" s="3">
        <v>48.461273726358073</v>
      </c>
      <c r="V166" s="3">
        <v>369.27354608119379</v>
      </c>
      <c r="W166" s="3">
        <v>53.211657118571864</v>
      </c>
      <c r="X166" s="3">
        <v>166079.98347008805</v>
      </c>
      <c r="Y166" s="3">
        <v>369.27354608119379</v>
      </c>
      <c r="Z166" s="3">
        <v>53.211610077155889</v>
      </c>
      <c r="AA166" s="3">
        <v>166079.98347008805</v>
      </c>
      <c r="AB166">
        <f t="shared" si="2"/>
        <v>369.27354608119379</v>
      </c>
      <c r="AC166">
        <f t="shared" si="3"/>
        <v>53.211610077155889</v>
      </c>
    </row>
    <row r="167" spans="1:29" x14ac:dyDescent="0.25">
      <c r="A167" s="2">
        <v>166</v>
      </c>
      <c r="B167" s="3" t="s">
        <v>27</v>
      </c>
      <c r="C167" s="3" t="s">
        <v>110</v>
      </c>
      <c r="D167" s="3" t="s">
        <v>111</v>
      </c>
      <c r="E167" s="3" t="s">
        <v>112</v>
      </c>
      <c r="F167" s="3">
        <v>0.66</v>
      </c>
      <c r="G167" s="3">
        <v>0.7</v>
      </c>
      <c r="H167" s="3" t="s">
        <v>33</v>
      </c>
      <c r="I167" s="2">
        <v>1180</v>
      </c>
      <c r="J167" s="3" t="s">
        <v>43</v>
      </c>
      <c r="K167" s="2">
        <v>1180</v>
      </c>
      <c r="L167" s="3"/>
      <c r="M167" s="3" t="s">
        <v>33</v>
      </c>
      <c r="N167" s="3" t="s">
        <v>33</v>
      </c>
      <c r="O167" s="3"/>
      <c r="P167" s="3"/>
      <c r="Q167" s="3"/>
      <c r="R167" s="3">
        <v>0</v>
      </c>
      <c r="S167" s="3">
        <v>1</v>
      </c>
      <c r="T167" s="2">
        <v>20</v>
      </c>
      <c r="U167" s="3">
        <v>1.1200950768473315</v>
      </c>
      <c r="V167" s="3">
        <v>9.2040140248879947</v>
      </c>
      <c r="W167" s="3">
        <v>1.3244855411242935</v>
      </c>
      <c r="X167" s="3">
        <v>3696.0813126679554</v>
      </c>
      <c r="Y167" s="3">
        <v>9.2040140248879947</v>
      </c>
      <c r="Z167" s="3">
        <v>1.3244843702215512</v>
      </c>
      <c r="AA167" s="3">
        <v>3696.0813126679554</v>
      </c>
      <c r="AB167">
        <f t="shared" si="2"/>
        <v>9.2040140248879947</v>
      </c>
      <c r="AC167">
        <f t="shared" si="3"/>
        <v>1.3244843702215512</v>
      </c>
    </row>
    <row r="168" spans="1:29" x14ac:dyDescent="0.25">
      <c r="A168" s="2">
        <v>167</v>
      </c>
      <c r="B168" s="3" t="s">
        <v>27</v>
      </c>
      <c r="C168" s="3" t="s">
        <v>110</v>
      </c>
      <c r="D168" s="3" t="s">
        <v>111</v>
      </c>
      <c r="E168" s="3" t="s">
        <v>112</v>
      </c>
      <c r="F168" s="3">
        <v>0.66</v>
      </c>
      <c r="G168" s="3">
        <v>0.7</v>
      </c>
      <c r="H168" s="3" t="s">
        <v>33</v>
      </c>
      <c r="I168" s="2">
        <v>1200</v>
      </c>
      <c r="J168" s="3" t="s">
        <v>45</v>
      </c>
      <c r="K168" s="2">
        <v>1200</v>
      </c>
      <c r="L168" s="3"/>
      <c r="M168" s="3" t="s">
        <v>33</v>
      </c>
      <c r="N168" s="3" t="s">
        <v>33</v>
      </c>
      <c r="O168" s="3"/>
      <c r="P168" s="3"/>
      <c r="Q168" s="3"/>
      <c r="R168" s="3">
        <v>0</v>
      </c>
      <c r="S168" s="3">
        <v>1</v>
      </c>
      <c r="T168" s="2">
        <v>1553</v>
      </c>
      <c r="U168" s="3">
        <v>226.69878899842502</v>
      </c>
      <c r="V168" s="3">
        <v>1885.6882360952111</v>
      </c>
      <c r="W168" s="3">
        <v>274.5197815676006</v>
      </c>
      <c r="X168" s="3">
        <v>812926.05066864635</v>
      </c>
      <c r="Y168" s="3">
        <v>1885.6882360952111</v>
      </c>
      <c r="Z168" s="3">
        <v>274.51953888019136</v>
      </c>
      <c r="AA168" s="3">
        <v>812926.05066864635</v>
      </c>
      <c r="AB168">
        <f t="shared" si="2"/>
        <v>1885.6882360952111</v>
      </c>
      <c r="AC168">
        <f t="shared" si="3"/>
        <v>274.51953888019136</v>
      </c>
    </row>
    <row r="169" spans="1:29" x14ac:dyDescent="0.25">
      <c r="A169" s="2">
        <v>168</v>
      </c>
      <c r="B169" s="3" t="s">
        <v>27</v>
      </c>
      <c r="C169" s="3" t="s">
        <v>110</v>
      </c>
      <c r="D169" s="3" t="s">
        <v>111</v>
      </c>
      <c r="E169" s="3" t="s">
        <v>112</v>
      </c>
      <c r="F169" s="3">
        <v>0.66</v>
      </c>
      <c r="G169" s="3">
        <v>0.7</v>
      </c>
      <c r="H169" s="3" t="s">
        <v>33</v>
      </c>
      <c r="I169" s="2">
        <v>1210</v>
      </c>
      <c r="J169" s="3" t="s">
        <v>46</v>
      </c>
      <c r="K169" s="2">
        <v>1210</v>
      </c>
      <c r="L169" s="3"/>
      <c r="M169" s="3" t="s">
        <v>33</v>
      </c>
      <c r="N169" s="3" t="s">
        <v>33</v>
      </c>
      <c r="O169" s="3"/>
      <c r="P169" s="3"/>
      <c r="Q169" s="3"/>
      <c r="R169" s="3">
        <v>0</v>
      </c>
      <c r="S169" s="3">
        <v>1</v>
      </c>
      <c r="T169" s="2">
        <v>7953</v>
      </c>
      <c r="U169" s="3">
        <v>945.26165050311363</v>
      </c>
      <c r="V169" s="3">
        <v>8155.3231028467653</v>
      </c>
      <c r="W169" s="3">
        <v>1193.0574614068807</v>
      </c>
      <c r="X169" s="3">
        <v>3403176.3321706946</v>
      </c>
      <c r="Y169" s="3">
        <v>8155.3231028467653</v>
      </c>
      <c r="Z169" s="3">
        <v>1193.0564066922652</v>
      </c>
      <c r="AA169" s="3">
        <v>3403176.3321706946</v>
      </c>
      <c r="AB169">
        <f t="shared" si="2"/>
        <v>8155.3231028467653</v>
      </c>
      <c r="AC169">
        <f t="shared" si="3"/>
        <v>1193.0564066922652</v>
      </c>
    </row>
    <row r="170" spans="1:29" x14ac:dyDescent="0.25">
      <c r="A170" s="2">
        <v>169</v>
      </c>
      <c r="B170" s="3" t="s">
        <v>27</v>
      </c>
      <c r="C170" s="3" t="s">
        <v>110</v>
      </c>
      <c r="D170" s="3" t="s">
        <v>111</v>
      </c>
      <c r="E170" s="3" t="s">
        <v>112</v>
      </c>
      <c r="F170" s="3">
        <v>0.66</v>
      </c>
      <c r="G170" s="3">
        <v>0.7</v>
      </c>
      <c r="H170" s="3" t="s">
        <v>33</v>
      </c>
      <c r="I170" s="2">
        <v>1300</v>
      </c>
      <c r="J170" s="3" t="s">
        <v>114</v>
      </c>
      <c r="K170" s="2">
        <v>1300</v>
      </c>
      <c r="L170" s="3"/>
      <c r="M170" s="3" t="s">
        <v>33</v>
      </c>
      <c r="N170" s="3" t="s">
        <v>33</v>
      </c>
      <c r="O170" s="3"/>
      <c r="P170" s="3"/>
      <c r="Q170" s="3"/>
      <c r="R170" s="3">
        <v>0</v>
      </c>
      <c r="S170" s="3">
        <v>1</v>
      </c>
      <c r="T170" s="2">
        <v>152</v>
      </c>
      <c r="U170" s="3">
        <v>25.221914165911699</v>
      </c>
      <c r="V170" s="3">
        <v>225.02503104383584</v>
      </c>
      <c r="W170" s="3">
        <v>39.203494093081616</v>
      </c>
      <c r="X170" s="3">
        <v>87275.406363943199</v>
      </c>
      <c r="Y170" s="3">
        <v>225.02503104383584</v>
      </c>
      <c r="Z170" s="3">
        <v>39.203459435490224</v>
      </c>
      <c r="AA170" s="3">
        <v>87275.406363943199</v>
      </c>
      <c r="AB170">
        <f t="shared" si="2"/>
        <v>225.02503104383584</v>
      </c>
      <c r="AC170">
        <f t="shared" si="3"/>
        <v>39.203459435490224</v>
      </c>
    </row>
    <row r="171" spans="1:29" x14ac:dyDescent="0.25">
      <c r="A171" s="2">
        <v>170</v>
      </c>
      <c r="B171" s="3" t="s">
        <v>27</v>
      </c>
      <c r="C171" s="3" t="s">
        <v>110</v>
      </c>
      <c r="D171" s="3" t="s">
        <v>111</v>
      </c>
      <c r="E171" s="3" t="s">
        <v>112</v>
      </c>
      <c r="F171" s="3">
        <v>0.66</v>
      </c>
      <c r="G171" s="3">
        <v>0.7</v>
      </c>
      <c r="H171" s="3" t="s">
        <v>33</v>
      </c>
      <c r="I171" s="2">
        <v>1320</v>
      </c>
      <c r="J171" s="3" t="s">
        <v>115</v>
      </c>
      <c r="K171" s="2">
        <v>1320</v>
      </c>
      <c r="L171" s="3"/>
      <c r="M171" s="3" t="s">
        <v>33</v>
      </c>
      <c r="N171" s="3" t="s">
        <v>33</v>
      </c>
      <c r="O171" s="3"/>
      <c r="P171" s="3"/>
      <c r="Q171" s="3"/>
      <c r="R171" s="3">
        <v>0</v>
      </c>
      <c r="S171" s="3">
        <v>1</v>
      </c>
      <c r="T171" s="2">
        <v>31</v>
      </c>
      <c r="U171" s="3">
        <v>5.5215565207876187</v>
      </c>
      <c r="V171" s="3">
        <v>57.975022771840393</v>
      </c>
      <c r="W171" s="3">
        <v>10.595645633664393</v>
      </c>
      <c r="X171" s="3">
        <v>19773.212095292976</v>
      </c>
      <c r="Y171" s="3">
        <v>57.975022771840393</v>
      </c>
      <c r="Z171" s="3">
        <v>10.595636266653472</v>
      </c>
      <c r="AA171" s="3">
        <v>19773.212095292976</v>
      </c>
      <c r="AB171">
        <f t="shared" si="2"/>
        <v>57.975022771840393</v>
      </c>
      <c r="AC171">
        <f t="shared" si="3"/>
        <v>10.595636266653472</v>
      </c>
    </row>
    <row r="172" spans="1:29" x14ac:dyDescent="0.25">
      <c r="A172" s="2">
        <v>171</v>
      </c>
      <c r="B172" s="3" t="s">
        <v>27</v>
      </c>
      <c r="C172" s="3" t="s">
        <v>110</v>
      </c>
      <c r="D172" s="3" t="s">
        <v>111</v>
      </c>
      <c r="E172" s="3" t="s">
        <v>112</v>
      </c>
      <c r="F172" s="3">
        <v>0.66</v>
      </c>
      <c r="G172" s="3">
        <v>0.7</v>
      </c>
      <c r="H172" s="3" t="s">
        <v>33</v>
      </c>
      <c r="I172" s="2">
        <v>1330</v>
      </c>
      <c r="J172" s="3" t="s">
        <v>47</v>
      </c>
      <c r="K172" s="2">
        <v>1330</v>
      </c>
      <c r="L172" s="3"/>
      <c r="M172" s="3" t="s">
        <v>33</v>
      </c>
      <c r="N172" s="3" t="s">
        <v>33</v>
      </c>
      <c r="O172" s="3"/>
      <c r="P172" s="3"/>
      <c r="Q172" s="3"/>
      <c r="R172" s="3">
        <v>0</v>
      </c>
      <c r="S172" s="3">
        <v>1</v>
      </c>
      <c r="T172" s="2">
        <v>70</v>
      </c>
      <c r="U172" s="3">
        <v>16.726329923136138</v>
      </c>
      <c r="V172" s="3">
        <v>162.4390380023892</v>
      </c>
      <c r="W172" s="3">
        <v>29.602144682160581</v>
      </c>
      <c r="X172" s="3">
        <v>57197.026163556184</v>
      </c>
      <c r="Y172" s="3">
        <v>162.4390380023892</v>
      </c>
      <c r="Z172" s="3">
        <v>29.602118512579001</v>
      </c>
      <c r="AA172" s="3">
        <v>57197.026163556184</v>
      </c>
      <c r="AB172">
        <f t="shared" si="2"/>
        <v>162.4390380023892</v>
      </c>
      <c r="AC172">
        <f t="shared" si="3"/>
        <v>29.602118512579001</v>
      </c>
    </row>
    <row r="173" spans="1:29" x14ac:dyDescent="0.25">
      <c r="A173" s="2">
        <v>172</v>
      </c>
      <c r="B173" s="3" t="s">
        <v>27</v>
      </c>
      <c r="C173" s="3" t="s">
        <v>110</v>
      </c>
      <c r="D173" s="3" t="s">
        <v>111</v>
      </c>
      <c r="E173" s="3" t="s">
        <v>112</v>
      </c>
      <c r="F173" s="3">
        <v>0.66</v>
      </c>
      <c r="G173" s="3">
        <v>0.7</v>
      </c>
      <c r="H173" s="3" t="s">
        <v>33</v>
      </c>
      <c r="I173" s="2">
        <v>1400</v>
      </c>
      <c r="J173" s="3" t="s">
        <v>48</v>
      </c>
      <c r="K173" s="2">
        <v>1400</v>
      </c>
      <c r="L173" s="3"/>
      <c r="M173" s="3" t="s">
        <v>33</v>
      </c>
      <c r="N173" s="3" t="s">
        <v>33</v>
      </c>
      <c r="O173" s="3"/>
      <c r="P173" s="3"/>
      <c r="Q173" s="3"/>
      <c r="R173" s="3">
        <v>0</v>
      </c>
      <c r="S173" s="3">
        <v>1</v>
      </c>
      <c r="T173" s="2">
        <v>173</v>
      </c>
      <c r="U173" s="3">
        <v>28.931861756255131</v>
      </c>
      <c r="V173" s="3">
        <v>285.73217749762097</v>
      </c>
      <c r="W173" s="3">
        <v>38.334531744499166</v>
      </c>
      <c r="X173" s="3">
        <v>103645.5735739209</v>
      </c>
      <c r="Y173" s="3">
        <v>285.73217749762097</v>
      </c>
      <c r="Z173" s="3">
        <v>38.334497855108168</v>
      </c>
      <c r="AA173" s="3">
        <v>103645.5735739209</v>
      </c>
      <c r="AB173">
        <f t="shared" si="2"/>
        <v>285.73217749762097</v>
      </c>
      <c r="AC173">
        <f t="shared" si="3"/>
        <v>38.334497855108168</v>
      </c>
    </row>
    <row r="174" spans="1:29" x14ac:dyDescent="0.25">
      <c r="A174" s="2">
        <v>173</v>
      </c>
      <c r="B174" s="3" t="s">
        <v>27</v>
      </c>
      <c r="C174" s="3" t="s">
        <v>110</v>
      </c>
      <c r="D174" s="3" t="s">
        <v>111</v>
      </c>
      <c r="E174" s="3" t="s">
        <v>112</v>
      </c>
      <c r="F174" s="3">
        <v>0.66</v>
      </c>
      <c r="G174" s="3">
        <v>0.7</v>
      </c>
      <c r="H174" s="3" t="s">
        <v>33</v>
      </c>
      <c r="I174" s="2">
        <v>1410</v>
      </c>
      <c r="J174" s="3" t="s">
        <v>116</v>
      </c>
      <c r="K174" s="2">
        <v>1410</v>
      </c>
      <c r="L174" s="3"/>
      <c r="M174" s="3" t="s">
        <v>33</v>
      </c>
      <c r="N174" s="3" t="s">
        <v>33</v>
      </c>
      <c r="O174" s="3"/>
      <c r="P174" s="3"/>
      <c r="Q174" s="3"/>
      <c r="R174" s="3">
        <v>0</v>
      </c>
      <c r="S174" s="3">
        <v>1</v>
      </c>
      <c r="T174" s="2">
        <v>283</v>
      </c>
      <c r="U174" s="3">
        <v>81.634417127208124</v>
      </c>
      <c r="V174" s="3">
        <v>655.57934533009995</v>
      </c>
      <c r="W174" s="3">
        <v>87.913950863664894</v>
      </c>
      <c r="X174" s="3">
        <v>294279.5509961319</v>
      </c>
      <c r="Y174" s="3">
        <v>655.57934533009995</v>
      </c>
      <c r="Z174" s="3">
        <v>87.913873143914131</v>
      </c>
      <c r="AA174" s="3">
        <v>294279.5509961319</v>
      </c>
      <c r="AB174">
        <f t="shared" si="2"/>
        <v>655.57934533009995</v>
      </c>
      <c r="AC174">
        <f t="shared" si="3"/>
        <v>87.913873143914131</v>
      </c>
    </row>
    <row r="175" spans="1:29" x14ac:dyDescent="0.25">
      <c r="A175" s="2">
        <v>174</v>
      </c>
      <c r="B175" s="3" t="s">
        <v>27</v>
      </c>
      <c r="C175" s="3" t="s">
        <v>110</v>
      </c>
      <c r="D175" s="3" t="s">
        <v>111</v>
      </c>
      <c r="E175" s="3" t="s">
        <v>112</v>
      </c>
      <c r="F175" s="3">
        <v>0.66</v>
      </c>
      <c r="G175" s="3">
        <v>0.7</v>
      </c>
      <c r="H175" s="3" t="s">
        <v>33</v>
      </c>
      <c r="I175" s="2">
        <v>1420</v>
      </c>
      <c r="J175" s="3" t="s">
        <v>117</v>
      </c>
      <c r="K175" s="2">
        <v>1420</v>
      </c>
      <c r="L175" s="3"/>
      <c r="M175" s="3" t="s">
        <v>33</v>
      </c>
      <c r="N175" s="3" t="s">
        <v>33</v>
      </c>
      <c r="O175" s="3"/>
      <c r="P175" s="3"/>
      <c r="Q175" s="3"/>
      <c r="R175" s="3">
        <v>0</v>
      </c>
      <c r="S175" s="3">
        <v>1</v>
      </c>
      <c r="T175" s="2">
        <v>131</v>
      </c>
      <c r="U175" s="3">
        <v>21.598753126523487</v>
      </c>
      <c r="V175" s="3">
        <v>212.09008771155675</v>
      </c>
      <c r="W175" s="3">
        <v>28.67132517743946</v>
      </c>
      <c r="X175" s="3">
        <v>78710.304291746914</v>
      </c>
      <c r="Y175" s="3">
        <v>212.09008771155675</v>
      </c>
      <c r="Z175" s="3">
        <v>28.671299830742754</v>
      </c>
      <c r="AA175" s="3">
        <v>78710.304291746914</v>
      </c>
      <c r="AB175">
        <f t="shared" si="2"/>
        <v>212.09008771155675</v>
      </c>
      <c r="AC175">
        <f t="shared" si="3"/>
        <v>28.671299830742754</v>
      </c>
    </row>
    <row r="176" spans="1:29" x14ac:dyDescent="0.25">
      <c r="A176" s="2">
        <v>175</v>
      </c>
      <c r="B176" s="3" t="s">
        <v>27</v>
      </c>
      <c r="C176" s="3" t="s">
        <v>110</v>
      </c>
      <c r="D176" s="3" t="s">
        <v>111</v>
      </c>
      <c r="E176" s="3" t="s">
        <v>112</v>
      </c>
      <c r="F176" s="3">
        <v>0.66</v>
      </c>
      <c r="G176" s="3">
        <v>0.7</v>
      </c>
      <c r="H176" s="3" t="s">
        <v>33</v>
      </c>
      <c r="I176" s="2">
        <v>1430</v>
      </c>
      <c r="J176" s="3" t="s">
        <v>118</v>
      </c>
      <c r="K176" s="2">
        <v>1430</v>
      </c>
      <c r="L176" s="3"/>
      <c r="M176" s="3" t="s">
        <v>33</v>
      </c>
      <c r="N176" s="3" t="s">
        <v>33</v>
      </c>
      <c r="O176" s="3"/>
      <c r="P176" s="3"/>
      <c r="Q176" s="3"/>
      <c r="R176" s="3">
        <v>0</v>
      </c>
      <c r="S176" s="3">
        <v>1</v>
      </c>
      <c r="T176" s="2">
        <v>96</v>
      </c>
      <c r="U176" s="3">
        <v>16.499262717872359</v>
      </c>
      <c r="V176" s="3">
        <v>156.27745711543827</v>
      </c>
      <c r="W176" s="3">
        <v>21.089250126310493</v>
      </c>
      <c r="X176" s="3">
        <v>60335.013438026101</v>
      </c>
      <c r="Y176" s="3">
        <v>156.27745711543827</v>
      </c>
      <c r="Z176" s="3">
        <v>21.089231482497453</v>
      </c>
      <c r="AA176" s="3">
        <v>60335.013438026101</v>
      </c>
      <c r="AB176">
        <f t="shared" si="2"/>
        <v>156.27745711543827</v>
      </c>
      <c r="AC176">
        <f t="shared" si="3"/>
        <v>21.089231482497453</v>
      </c>
    </row>
    <row r="177" spans="1:29" x14ac:dyDescent="0.25">
      <c r="A177" s="2">
        <v>176</v>
      </c>
      <c r="B177" s="3" t="s">
        <v>27</v>
      </c>
      <c r="C177" s="3" t="s">
        <v>110</v>
      </c>
      <c r="D177" s="3" t="s">
        <v>111</v>
      </c>
      <c r="E177" s="3" t="s">
        <v>112</v>
      </c>
      <c r="F177" s="3">
        <v>0.66</v>
      </c>
      <c r="G177" s="3">
        <v>0.7</v>
      </c>
      <c r="H177" s="3" t="s">
        <v>33</v>
      </c>
      <c r="I177" s="2">
        <v>1450</v>
      </c>
      <c r="J177" s="3" t="s">
        <v>119</v>
      </c>
      <c r="K177" s="2">
        <v>1450</v>
      </c>
      <c r="L177" s="3"/>
      <c r="M177" s="3" t="s">
        <v>33</v>
      </c>
      <c r="N177" s="3" t="s">
        <v>33</v>
      </c>
      <c r="O177" s="3"/>
      <c r="P177" s="3"/>
      <c r="Q177" s="3"/>
      <c r="R177" s="3">
        <v>0</v>
      </c>
      <c r="S177" s="3">
        <v>1</v>
      </c>
      <c r="T177" s="2">
        <v>27</v>
      </c>
      <c r="U177" s="3">
        <v>9.7496618519171161</v>
      </c>
      <c r="V177" s="3">
        <v>81.666367209357688</v>
      </c>
      <c r="W177" s="3">
        <v>11.355298861933631</v>
      </c>
      <c r="X177" s="3">
        <v>35458.484157520201</v>
      </c>
      <c r="Y177" s="3">
        <v>81.666367209357688</v>
      </c>
      <c r="Z177" s="3">
        <v>11.355288823356263</v>
      </c>
      <c r="AA177" s="3">
        <v>35458.484157520201</v>
      </c>
      <c r="AB177">
        <f t="shared" si="2"/>
        <v>81.666367209357688</v>
      </c>
      <c r="AC177">
        <f t="shared" si="3"/>
        <v>11.355288823356263</v>
      </c>
    </row>
    <row r="178" spans="1:29" x14ac:dyDescent="0.25">
      <c r="A178" s="2">
        <v>177</v>
      </c>
      <c r="B178" s="3" t="s">
        <v>27</v>
      </c>
      <c r="C178" s="3" t="s">
        <v>110</v>
      </c>
      <c r="D178" s="3" t="s">
        <v>111</v>
      </c>
      <c r="E178" s="3" t="s">
        <v>112</v>
      </c>
      <c r="F178" s="3">
        <v>0.66</v>
      </c>
      <c r="G178" s="3">
        <v>0.7</v>
      </c>
      <c r="H178" s="3" t="s">
        <v>33</v>
      </c>
      <c r="I178" s="2">
        <v>1550</v>
      </c>
      <c r="J178" s="3" t="s">
        <v>120</v>
      </c>
      <c r="K178" s="2">
        <v>1550</v>
      </c>
      <c r="L178" s="3"/>
      <c r="M178" s="3" t="s">
        <v>33</v>
      </c>
      <c r="N178" s="3" t="s">
        <v>33</v>
      </c>
      <c r="O178" s="3"/>
      <c r="P178" s="3"/>
      <c r="Q178" s="3"/>
      <c r="R178" s="3">
        <v>0</v>
      </c>
      <c r="S178" s="3">
        <v>1</v>
      </c>
      <c r="T178" s="2">
        <v>77</v>
      </c>
      <c r="U178" s="3">
        <v>17.557526423369371</v>
      </c>
      <c r="V178" s="3">
        <v>124.36122815515144</v>
      </c>
      <c r="W178" s="3">
        <v>17.113888587720396</v>
      </c>
      <c r="X178" s="3">
        <v>61497.308151160585</v>
      </c>
      <c r="Y178" s="3">
        <v>124.36122815515144</v>
      </c>
      <c r="Z178" s="3">
        <v>17.113873458299604</v>
      </c>
      <c r="AA178" s="3">
        <v>61497.308151160585</v>
      </c>
      <c r="AB178">
        <f t="shared" si="2"/>
        <v>124.36122815515144</v>
      </c>
      <c r="AC178">
        <f t="shared" si="3"/>
        <v>17.113873458299604</v>
      </c>
    </row>
    <row r="179" spans="1:29" x14ac:dyDescent="0.25">
      <c r="A179" s="2">
        <v>178</v>
      </c>
      <c r="B179" s="3" t="s">
        <v>27</v>
      </c>
      <c r="C179" s="3" t="s">
        <v>110</v>
      </c>
      <c r="D179" s="3" t="s">
        <v>111</v>
      </c>
      <c r="E179" s="3" t="s">
        <v>112</v>
      </c>
      <c r="F179" s="3">
        <v>0.66</v>
      </c>
      <c r="G179" s="3">
        <v>0.7</v>
      </c>
      <c r="H179" s="3" t="s">
        <v>33</v>
      </c>
      <c r="I179" s="2">
        <v>1700</v>
      </c>
      <c r="J179" s="3" t="s">
        <v>121</v>
      </c>
      <c r="K179" s="2">
        <v>1700</v>
      </c>
      <c r="L179" s="3"/>
      <c r="M179" s="3" t="s">
        <v>33</v>
      </c>
      <c r="N179" s="3" t="s">
        <v>33</v>
      </c>
      <c r="O179" s="3"/>
      <c r="P179" s="3"/>
      <c r="Q179" s="3"/>
      <c r="R179" s="3">
        <v>0</v>
      </c>
      <c r="S179" s="3">
        <v>1</v>
      </c>
      <c r="T179" s="2">
        <v>91</v>
      </c>
      <c r="U179" s="3">
        <v>16.10295364570398</v>
      </c>
      <c r="V179" s="3">
        <v>104.63952490731791</v>
      </c>
      <c r="W179" s="3">
        <v>13.719075968557922</v>
      </c>
      <c r="X179" s="3">
        <v>52539.610365911431</v>
      </c>
      <c r="Y179" s="3">
        <v>104.63952490731791</v>
      </c>
      <c r="Z179" s="3">
        <v>13.719063840298938</v>
      </c>
      <c r="AA179" s="3">
        <v>52539.610365911431</v>
      </c>
      <c r="AB179">
        <f t="shared" si="2"/>
        <v>104.63952490731791</v>
      </c>
      <c r="AC179">
        <f t="shared" si="3"/>
        <v>13.719063840298938</v>
      </c>
    </row>
    <row r="180" spans="1:29" x14ac:dyDescent="0.25">
      <c r="A180" s="2">
        <v>179</v>
      </c>
      <c r="B180" s="3" t="s">
        <v>27</v>
      </c>
      <c r="C180" s="3" t="s">
        <v>110</v>
      </c>
      <c r="D180" s="3" t="s">
        <v>111</v>
      </c>
      <c r="E180" s="3" t="s">
        <v>112</v>
      </c>
      <c r="F180" s="3">
        <v>0.66</v>
      </c>
      <c r="G180" s="3">
        <v>0.7</v>
      </c>
      <c r="H180" s="3" t="s">
        <v>33</v>
      </c>
      <c r="I180" s="2">
        <v>1710</v>
      </c>
      <c r="J180" s="3" t="s">
        <v>122</v>
      </c>
      <c r="K180" s="2">
        <v>1710</v>
      </c>
      <c r="L180" s="3"/>
      <c r="M180" s="3" t="s">
        <v>33</v>
      </c>
      <c r="N180" s="3" t="s">
        <v>33</v>
      </c>
      <c r="O180" s="3"/>
      <c r="P180" s="3"/>
      <c r="Q180" s="3"/>
      <c r="R180" s="3">
        <v>0</v>
      </c>
      <c r="S180" s="3">
        <v>1</v>
      </c>
      <c r="T180" s="2">
        <v>131</v>
      </c>
      <c r="U180" s="3">
        <v>56.802849077556218</v>
      </c>
      <c r="V180" s="3">
        <v>410.30408824407988</v>
      </c>
      <c r="W180" s="3">
        <v>55.807708056817837</v>
      </c>
      <c r="X180" s="3">
        <v>204054.81609299983</v>
      </c>
      <c r="Y180" s="3">
        <v>410.30408824407988</v>
      </c>
      <c r="Z180" s="3">
        <v>55.807658720380118</v>
      </c>
      <c r="AA180" s="3">
        <v>204054.81609299983</v>
      </c>
      <c r="AB180">
        <f t="shared" si="2"/>
        <v>410.30408824407988</v>
      </c>
      <c r="AC180">
        <f t="shared" si="3"/>
        <v>55.807658720380118</v>
      </c>
    </row>
    <row r="181" spans="1:29" x14ac:dyDescent="0.25">
      <c r="A181" s="2">
        <v>180</v>
      </c>
      <c r="B181" s="3" t="s">
        <v>27</v>
      </c>
      <c r="C181" s="3" t="s">
        <v>110</v>
      </c>
      <c r="D181" s="3" t="s">
        <v>111</v>
      </c>
      <c r="E181" s="3" t="s">
        <v>112</v>
      </c>
      <c r="F181" s="3">
        <v>0.66</v>
      </c>
      <c r="G181" s="3">
        <v>0.7</v>
      </c>
      <c r="H181" s="3" t="s">
        <v>33</v>
      </c>
      <c r="I181" s="2">
        <v>1720</v>
      </c>
      <c r="J181" s="3" t="s">
        <v>123</v>
      </c>
      <c r="K181" s="2">
        <v>1720</v>
      </c>
      <c r="L181" s="3"/>
      <c r="M181" s="3" t="s">
        <v>33</v>
      </c>
      <c r="N181" s="3" t="s">
        <v>33</v>
      </c>
      <c r="O181" s="3"/>
      <c r="P181" s="3"/>
      <c r="Q181" s="3"/>
      <c r="R181" s="3">
        <v>0</v>
      </c>
      <c r="S181" s="3">
        <v>1</v>
      </c>
      <c r="T181" s="2">
        <v>38</v>
      </c>
      <c r="U181" s="3">
        <v>8.3341410641220168</v>
      </c>
      <c r="V181" s="3">
        <v>69.216628044704322</v>
      </c>
      <c r="W181" s="3">
        <v>9.8325822295276648</v>
      </c>
      <c r="X181" s="3">
        <v>30071.307546928711</v>
      </c>
      <c r="Y181" s="3">
        <v>69.216628044704322</v>
      </c>
      <c r="Z181" s="3">
        <v>9.832573537097943</v>
      </c>
      <c r="AA181" s="3">
        <v>30071.307546928711</v>
      </c>
      <c r="AB181">
        <f t="shared" si="2"/>
        <v>69.216628044704322</v>
      </c>
      <c r="AC181">
        <f t="shared" si="3"/>
        <v>9.832573537097943</v>
      </c>
    </row>
    <row r="182" spans="1:29" x14ac:dyDescent="0.25">
      <c r="A182" s="2">
        <v>181</v>
      </c>
      <c r="B182" s="3" t="s">
        <v>27</v>
      </c>
      <c r="C182" s="3" t="s">
        <v>110</v>
      </c>
      <c r="D182" s="3" t="s">
        <v>111</v>
      </c>
      <c r="E182" s="3" t="s">
        <v>112</v>
      </c>
      <c r="F182" s="3">
        <v>0.66</v>
      </c>
      <c r="G182" s="3">
        <v>0.7</v>
      </c>
      <c r="H182" s="3" t="s">
        <v>33</v>
      </c>
      <c r="I182" s="2">
        <v>1740</v>
      </c>
      <c r="J182" s="3" t="s">
        <v>124</v>
      </c>
      <c r="K182" s="2">
        <v>1740</v>
      </c>
      <c r="L182" s="3"/>
      <c r="M182" s="3" t="s">
        <v>33</v>
      </c>
      <c r="N182" s="3" t="s">
        <v>33</v>
      </c>
      <c r="O182" s="3"/>
      <c r="P182" s="3"/>
      <c r="Q182" s="3"/>
      <c r="R182" s="3">
        <v>0</v>
      </c>
      <c r="S182" s="3">
        <v>1</v>
      </c>
      <c r="T182" s="2">
        <v>55</v>
      </c>
      <c r="U182" s="3">
        <v>17.896337049989707</v>
      </c>
      <c r="V182" s="3">
        <v>132.61563317957217</v>
      </c>
      <c r="W182" s="3">
        <v>17.45372221052385</v>
      </c>
      <c r="X182" s="3">
        <v>62208.334514159629</v>
      </c>
      <c r="Y182" s="3">
        <v>132.61563317957217</v>
      </c>
      <c r="Z182" s="3">
        <v>17.453706780675393</v>
      </c>
      <c r="AA182" s="3">
        <v>62208.334514159629</v>
      </c>
      <c r="AB182">
        <f t="shared" si="2"/>
        <v>132.61563317957217</v>
      </c>
      <c r="AC182">
        <f t="shared" si="3"/>
        <v>17.453706780675393</v>
      </c>
    </row>
    <row r="183" spans="1:29" x14ac:dyDescent="0.25">
      <c r="A183" s="2">
        <v>182</v>
      </c>
      <c r="B183" s="3" t="s">
        <v>27</v>
      </c>
      <c r="C183" s="3" t="s">
        <v>110</v>
      </c>
      <c r="D183" s="3" t="s">
        <v>111</v>
      </c>
      <c r="E183" s="3" t="s">
        <v>112</v>
      </c>
      <c r="F183" s="3">
        <v>0.66</v>
      </c>
      <c r="G183" s="3">
        <v>0.7</v>
      </c>
      <c r="H183" s="3" t="s">
        <v>33</v>
      </c>
      <c r="I183" s="2">
        <v>1750</v>
      </c>
      <c r="J183" s="3" t="s">
        <v>51</v>
      </c>
      <c r="K183" s="2">
        <v>1750</v>
      </c>
      <c r="L183" s="3"/>
      <c r="M183" s="3" t="s">
        <v>33</v>
      </c>
      <c r="N183" s="3" t="s">
        <v>33</v>
      </c>
      <c r="O183" s="3"/>
      <c r="P183" s="3"/>
      <c r="Q183" s="3"/>
      <c r="R183" s="3">
        <v>0</v>
      </c>
      <c r="S183" s="3">
        <v>1</v>
      </c>
      <c r="T183" s="2">
        <v>469</v>
      </c>
      <c r="U183" s="3">
        <v>202.64682089584682</v>
      </c>
      <c r="V183" s="3">
        <v>1469.3668357876402</v>
      </c>
      <c r="W183" s="3">
        <v>198.060440282851</v>
      </c>
      <c r="X183" s="3">
        <v>703840.93703862361</v>
      </c>
      <c r="Y183" s="3">
        <v>1469.3668357876402</v>
      </c>
      <c r="Z183" s="3">
        <v>198.06026518881967</v>
      </c>
      <c r="AA183" s="3">
        <v>703840.93703862361</v>
      </c>
      <c r="AB183">
        <f t="shared" si="2"/>
        <v>1469.3668357876402</v>
      </c>
      <c r="AC183">
        <f t="shared" si="3"/>
        <v>198.06026518881967</v>
      </c>
    </row>
    <row r="184" spans="1:29" x14ac:dyDescent="0.25">
      <c r="A184" s="2">
        <v>183</v>
      </c>
      <c r="B184" s="3" t="s">
        <v>27</v>
      </c>
      <c r="C184" s="3" t="s">
        <v>110</v>
      </c>
      <c r="D184" s="3" t="s">
        <v>111</v>
      </c>
      <c r="E184" s="3" t="s">
        <v>112</v>
      </c>
      <c r="F184" s="3">
        <v>0.66</v>
      </c>
      <c r="G184" s="3">
        <v>0.7</v>
      </c>
      <c r="H184" s="3" t="s">
        <v>33</v>
      </c>
      <c r="I184" s="2">
        <v>1780</v>
      </c>
      <c r="J184" s="3" t="s">
        <v>125</v>
      </c>
      <c r="K184" s="2">
        <v>1780</v>
      </c>
      <c r="L184" s="3"/>
      <c r="M184" s="3" t="s">
        <v>33</v>
      </c>
      <c r="N184" s="3" t="s">
        <v>33</v>
      </c>
      <c r="O184" s="3"/>
      <c r="P184" s="3"/>
      <c r="Q184" s="3"/>
      <c r="R184" s="3">
        <v>0</v>
      </c>
      <c r="S184" s="3">
        <v>1</v>
      </c>
      <c r="T184" s="2">
        <v>1</v>
      </c>
      <c r="U184" s="3">
        <v>5.2229820810361499E-4</v>
      </c>
      <c r="V184" s="3">
        <v>4.6738485478051324E-3</v>
      </c>
      <c r="W184" s="3">
        <v>6.7642219255263213E-4</v>
      </c>
      <c r="X184" s="3">
        <v>1.8875407803094648</v>
      </c>
      <c r="Y184" s="3">
        <v>4.6738485478051324E-3</v>
      </c>
      <c r="Z184" s="3">
        <v>6.7642159456603602E-4</v>
      </c>
      <c r="AA184" s="3">
        <v>1.8875407803094648</v>
      </c>
      <c r="AB184">
        <f t="shared" si="2"/>
        <v>4.6738485478051324E-3</v>
      </c>
      <c r="AC184">
        <f t="shared" si="3"/>
        <v>6.7642159456603602E-4</v>
      </c>
    </row>
    <row r="185" spans="1:29" x14ac:dyDescent="0.25">
      <c r="A185" s="2">
        <v>184</v>
      </c>
      <c r="B185" s="3" t="s">
        <v>27</v>
      </c>
      <c r="C185" s="3" t="s">
        <v>110</v>
      </c>
      <c r="D185" s="3" t="s">
        <v>111</v>
      </c>
      <c r="E185" s="3" t="s">
        <v>112</v>
      </c>
      <c r="F185" s="3">
        <v>0.66</v>
      </c>
      <c r="G185" s="3">
        <v>0.7</v>
      </c>
      <c r="H185" s="3" t="s">
        <v>33</v>
      </c>
      <c r="I185" s="2">
        <v>1860</v>
      </c>
      <c r="J185" s="3" t="s">
        <v>126</v>
      </c>
      <c r="K185" s="2">
        <v>1860</v>
      </c>
      <c r="L185" s="3"/>
      <c r="M185" s="3" t="s">
        <v>33</v>
      </c>
      <c r="N185" s="3" t="s">
        <v>33</v>
      </c>
      <c r="O185" s="3"/>
      <c r="P185" s="3"/>
      <c r="Q185" s="3"/>
      <c r="R185" s="3">
        <v>0</v>
      </c>
      <c r="S185" s="3">
        <v>1</v>
      </c>
      <c r="T185" s="2">
        <v>8</v>
      </c>
      <c r="U185" s="3">
        <v>0.66363789542453411</v>
      </c>
      <c r="V185" s="3">
        <v>6.1255254192394517</v>
      </c>
      <c r="W185" s="3">
        <v>0.88083095095472719</v>
      </c>
      <c r="X185" s="3">
        <v>2312.229400432745</v>
      </c>
      <c r="Y185" s="3">
        <v>6.1255254192394517</v>
      </c>
      <c r="Z185" s="3">
        <v>0.88083017226191251</v>
      </c>
      <c r="AA185" s="3">
        <v>2312.229400432745</v>
      </c>
      <c r="AB185">
        <f t="shared" si="2"/>
        <v>6.1255254192394517</v>
      </c>
      <c r="AC185">
        <f t="shared" si="3"/>
        <v>0.88083017226191251</v>
      </c>
    </row>
    <row r="186" spans="1:29" x14ac:dyDescent="0.25">
      <c r="A186" s="2">
        <v>185</v>
      </c>
      <c r="B186" s="3" t="s">
        <v>27</v>
      </c>
      <c r="C186" s="3" t="s">
        <v>110</v>
      </c>
      <c r="D186" s="3" t="s">
        <v>111</v>
      </c>
      <c r="E186" s="3" t="s">
        <v>112</v>
      </c>
      <c r="F186" s="3">
        <v>0.66</v>
      </c>
      <c r="G186" s="3">
        <v>0.7</v>
      </c>
      <c r="H186" s="3" t="s">
        <v>33</v>
      </c>
      <c r="I186" s="2">
        <v>1890</v>
      </c>
      <c r="J186" s="3" t="s">
        <v>66</v>
      </c>
      <c r="K186" s="2">
        <v>1890</v>
      </c>
      <c r="L186" s="3"/>
      <c r="M186" s="3" t="s">
        <v>33</v>
      </c>
      <c r="N186" s="3" t="s">
        <v>33</v>
      </c>
      <c r="O186" s="3"/>
      <c r="P186" s="3"/>
      <c r="Q186" s="3"/>
      <c r="R186" s="3">
        <v>0</v>
      </c>
      <c r="S186" s="3">
        <v>1</v>
      </c>
      <c r="T186" s="2">
        <v>2</v>
      </c>
      <c r="U186" s="3">
        <v>4.6988077586308699E-2</v>
      </c>
      <c r="V186" s="3">
        <v>0.41993698214384462</v>
      </c>
      <c r="W186" s="3">
        <v>6.024330800337898E-2</v>
      </c>
      <c r="X186" s="3">
        <v>167.56335243496105</v>
      </c>
      <c r="Y186" s="3">
        <v>0.41993698214384462</v>
      </c>
      <c r="Z186" s="3">
        <v>6.0243254745678002E-2</v>
      </c>
      <c r="AA186" s="3">
        <v>167.56335243496105</v>
      </c>
      <c r="AB186">
        <f t="shared" si="2"/>
        <v>0.41993698214384462</v>
      </c>
      <c r="AC186">
        <f t="shared" si="3"/>
        <v>6.0243254745678002E-2</v>
      </c>
    </row>
    <row r="187" spans="1:29" x14ac:dyDescent="0.25">
      <c r="A187" s="2">
        <v>186</v>
      </c>
      <c r="B187" s="3" t="s">
        <v>27</v>
      </c>
      <c r="C187" s="3" t="s">
        <v>110</v>
      </c>
      <c r="D187" s="3" t="s">
        <v>111</v>
      </c>
      <c r="E187" s="3" t="s">
        <v>112</v>
      </c>
      <c r="F187" s="3">
        <v>0.66</v>
      </c>
      <c r="G187" s="3">
        <v>0.7</v>
      </c>
      <c r="H187" s="3" t="s">
        <v>33</v>
      </c>
      <c r="I187" s="2">
        <v>7400</v>
      </c>
      <c r="J187" s="3" t="s">
        <v>127</v>
      </c>
      <c r="K187" s="2">
        <v>7400</v>
      </c>
      <c r="L187" s="3"/>
      <c r="M187" s="3" t="s">
        <v>33</v>
      </c>
      <c r="N187" s="3" t="s">
        <v>33</v>
      </c>
      <c r="O187" s="3"/>
      <c r="P187" s="3"/>
      <c r="Q187" s="3"/>
      <c r="R187" s="3">
        <v>0</v>
      </c>
      <c r="S187" s="3">
        <v>1</v>
      </c>
      <c r="T187" s="2">
        <v>4</v>
      </c>
      <c r="U187" s="3">
        <v>0.28537583384866505</v>
      </c>
      <c r="V187" s="3">
        <v>2.1628620445215767</v>
      </c>
      <c r="W187" s="3">
        <v>0.30765573653841266</v>
      </c>
      <c r="X187" s="3">
        <v>985.62165921383576</v>
      </c>
      <c r="Y187" s="3">
        <v>2.1628620445215767</v>
      </c>
      <c r="Z187" s="3">
        <v>0.30765546455737952</v>
      </c>
      <c r="AA187" s="3">
        <v>985.62165921383576</v>
      </c>
      <c r="AB187">
        <f t="shared" si="2"/>
        <v>2.1628620445215767</v>
      </c>
      <c r="AC187">
        <f t="shared" si="3"/>
        <v>0.30765546455737952</v>
      </c>
    </row>
    <row r="188" spans="1:29" x14ac:dyDescent="0.25">
      <c r="A188" s="2">
        <v>187</v>
      </c>
      <c r="B188" s="3" t="s">
        <v>27</v>
      </c>
      <c r="C188" s="3" t="s">
        <v>110</v>
      </c>
      <c r="D188" s="3" t="s">
        <v>111</v>
      </c>
      <c r="E188" s="3" t="s">
        <v>112</v>
      </c>
      <c r="F188" s="3">
        <v>0.66</v>
      </c>
      <c r="G188" s="3">
        <v>0.7</v>
      </c>
      <c r="H188" s="3" t="s">
        <v>33</v>
      </c>
      <c r="I188" s="2">
        <v>8110</v>
      </c>
      <c r="J188" s="3" t="s">
        <v>128</v>
      </c>
      <c r="K188" s="2">
        <v>8110</v>
      </c>
      <c r="L188" s="3"/>
      <c r="M188" s="3" t="s">
        <v>33</v>
      </c>
      <c r="N188" s="3" t="s">
        <v>33</v>
      </c>
      <c r="O188" s="3"/>
      <c r="P188" s="3"/>
      <c r="Q188" s="3"/>
      <c r="R188" s="3">
        <v>0</v>
      </c>
      <c r="S188" s="3">
        <v>1</v>
      </c>
      <c r="T188" s="2">
        <v>85</v>
      </c>
      <c r="U188" s="3">
        <v>7.5913074374587923</v>
      </c>
      <c r="V188" s="3">
        <v>49.524037775136442</v>
      </c>
      <c r="W188" s="3">
        <v>6.6199364679286017</v>
      </c>
      <c r="X188" s="3">
        <v>23539.728438023903</v>
      </c>
      <c r="Y188" s="3">
        <v>49.524037775136442</v>
      </c>
      <c r="Z188" s="3">
        <v>6.6199306156172542</v>
      </c>
      <c r="AA188" s="3">
        <v>23539.728438023903</v>
      </c>
      <c r="AB188">
        <f t="shared" si="2"/>
        <v>49.524037775136442</v>
      </c>
      <c r="AC188">
        <f t="shared" si="3"/>
        <v>6.6199306156172542</v>
      </c>
    </row>
    <row r="189" spans="1:29" x14ac:dyDescent="0.25">
      <c r="A189" s="2">
        <v>188</v>
      </c>
      <c r="B189" s="3" t="s">
        <v>27</v>
      </c>
      <c r="C189" s="3" t="s">
        <v>110</v>
      </c>
      <c r="D189" s="3" t="s">
        <v>111</v>
      </c>
      <c r="E189" s="3" t="s">
        <v>112</v>
      </c>
      <c r="F189" s="3">
        <v>0.66</v>
      </c>
      <c r="G189" s="3">
        <v>0.7</v>
      </c>
      <c r="H189" s="3" t="s">
        <v>33</v>
      </c>
      <c r="I189" s="2">
        <v>8140</v>
      </c>
      <c r="J189" s="3" t="s">
        <v>57</v>
      </c>
      <c r="K189" s="2">
        <v>8140</v>
      </c>
      <c r="L189" s="3"/>
      <c r="M189" s="3" t="s">
        <v>33</v>
      </c>
      <c r="N189" s="3" t="s">
        <v>33</v>
      </c>
      <c r="O189" s="3"/>
      <c r="P189" s="3"/>
      <c r="Q189" s="3"/>
      <c r="R189" s="3">
        <v>0</v>
      </c>
      <c r="S189" s="3">
        <v>1</v>
      </c>
      <c r="T189" s="2">
        <v>13</v>
      </c>
      <c r="U189" s="3">
        <v>1.7367588724973724</v>
      </c>
      <c r="V189" s="3">
        <v>13.474127086356523</v>
      </c>
      <c r="W189" s="3">
        <v>1.9856145500159754</v>
      </c>
      <c r="X189" s="3">
        <v>6046.6237975542954</v>
      </c>
      <c r="Y189" s="3">
        <v>13.474127086356523</v>
      </c>
      <c r="Z189" s="3">
        <v>1.9856127946464759</v>
      </c>
      <c r="AA189" s="3">
        <v>6046.6237975542954</v>
      </c>
      <c r="AB189">
        <f t="shared" si="2"/>
        <v>13.474127086356523</v>
      </c>
      <c r="AC189">
        <f t="shared" si="3"/>
        <v>1.9856127946464759</v>
      </c>
    </row>
    <row r="190" spans="1:29" x14ac:dyDescent="0.25">
      <c r="A190" s="2">
        <v>189</v>
      </c>
      <c r="B190" s="3" t="s">
        <v>27</v>
      </c>
      <c r="C190" s="3" t="s">
        <v>110</v>
      </c>
      <c r="D190" s="3" t="s">
        <v>111</v>
      </c>
      <c r="E190" s="3" t="s">
        <v>112</v>
      </c>
      <c r="F190" s="3">
        <v>0.66</v>
      </c>
      <c r="G190" s="3">
        <v>0.7</v>
      </c>
      <c r="H190" s="3" t="s">
        <v>33</v>
      </c>
      <c r="I190" s="2">
        <v>8330</v>
      </c>
      <c r="J190" s="3" t="s">
        <v>129</v>
      </c>
      <c r="K190" s="2">
        <v>8330</v>
      </c>
      <c r="L190" s="3"/>
      <c r="M190" s="3" t="s">
        <v>33</v>
      </c>
      <c r="N190" s="3" t="s">
        <v>33</v>
      </c>
      <c r="O190" s="3"/>
      <c r="P190" s="3"/>
      <c r="Q190" s="3"/>
      <c r="R190" s="3">
        <v>0</v>
      </c>
      <c r="S190" s="3">
        <v>1</v>
      </c>
      <c r="T190" s="2">
        <v>2</v>
      </c>
      <c r="U190" s="3">
        <v>0.12338095966723969</v>
      </c>
      <c r="V190" s="3">
        <v>1.1635611522786042</v>
      </c>
      <c r="W190" s="3">
        <v>0.16875714643451495</v>
      </c>
      <c r="X190" s="3">
        <v>443.72434006501931</v>
      </c>
      <c r="Y190" s="3">
        <v>1.1635611522786042</v>
      </c>
      <c r="Z190" s="3">
        <v>0.16875699724586851</v>
      </c>
      <c r="AA190" s="3">
        <v>443.72434006501931</v>
      </c>
      <c r="AB190">
        <f t="shared" si="2"/>
        <v>1.1635611522786042</v>
      </c>
      <c r="AC190">
        <f t="shared" si="3"/>
        <v>0.16875699724586851</v>
      </c>
    </row>
    <row r="191" spans="1:29" x14ac:dyDescent="0.25">
      <c r="A191" s="2">
        <v>190</v>
      </c>
      <c r="B191" s="3" t="s">
        <v>27</v>
      </c>
      <c r="C191" s="3" t="s">
        <v>110</v>
      </c>
      <c r="D191" s="3" t="s">
        <v>111</v>
      </c>
      <c r="E191" s="3" t="s">
        <v>112</v>
      </c>
      <c r="F191" s="3">
        <v>0.66</v>
      </c>
      <c r="G191" s="3">
        <v>0.7</v>
      </c>
      <c r="H191" s="3" t="s">
        <v>33</v>
      </c>
      <c r="I191" s="2">
        <v>8370</v>
      </c>
      <c r="J191" s="3" t="s">
        <v>68</v>
      </c>
      <c r="K191" s="2">
        <v>8370</v>
      </c>
      <c r="L191" s="3"/>
      <c r="M191" s="3" t="s">
        <v>33</v>
      </c>
      <c r="N191" s="3" t="s">
        <v>33</v>
      </c>
      <c r="O191" s="3"/>
      <c r="P191" s="3"/>
      <c r="Q191" s="3"/>
      <c r="R191" s="3">
        <v>0</v>
      </c>
      <c r="S191" s="3">
        <v>1</v>
      </c>
      <c r="T191" s="2">
        <v>15</v>
      </c>
      <c r="U191" s="3">
        <v>0.7198683838438793</v>
      </c>
      <c r="V191" s="3">
        <v>2.4288252026626842</v>
      </c>
      <c r="W191" s="3">
        <v>0.33675132608617941</v>
      </c>
      <c r="X191" s="3">
        <v>1777.0708263869165</v>
      </c>
      <c r="Y191" s="3">
        <v>2.4288252026626842</v>
      </c>
      <c r="Z191" s="3">
        <v>0.33675102838338167</v>
      </c>
      <c r="AA191" s="3">
        <v>1777.0708263869165</v>
      </c>
      <c r="AB191">
        <f t="shared" si="2"/>
        <v>2.4288252026626842</v>
      </c>
      <c r="AC191">
        <f t="shared" si="3"/>
        <v>0.33675102838338167</v>
      </c>
    </row>
    <row r="192" spans="1:29" x14ac:dyDescent="0.25">
      <c r="A192" s="2">
        <v>191</v>
      </c>
      <c r="B192" s="3" t="s">
        <v>27</v>
      </c>
      <c r="C192" s="3" t="s">
        <v>110</v>
      </c>
      <c r="D192" s="3" t="s">
        <v>111</v>
      </c>
      <c r="E192" s="3" t="s">
        <v>112</v>
      </c>
      <c r="F192" s="3">
        <v>0.66</v>
      </c>
      <c r="G192" s="3">
        <v>0.7</v>
      </c>
      <c r="H192" s="3" t="s">
        <v>64</v>
      </c>
      <c r="I192" s="2">
        <v>3100</v>
      </c>
      <c r="J192" s="3" t="s">
        <v>69</v>
      </c>
      <c r="K192" s="2">
        <v>3100</v>
      </c>
      <c r="L192" s="3" t="s">
        <v>64</v>
      </c>
      <c r="M192" s="3" t="s">
        <v>33</v>
      </c>
      <c r="N192" s="3" t="s">
        <v>33</v>
      </c>
      <c r="O192" s="3"/>
      <c r="P192" s="3"/>
      <c r="Q192" s="3"/>
      <c r="R192" s="3">
        <v>0</v>
      </c>
      <c r="S192" s="3">
        <v>1</v>
      </c>
      <c r="T192" s="2">
        <v>92</v>
      </c>
      <c r="U192" s="3">
        <v>18.192085732466989</v>
      </c>
      <c r="V192" s="3">
        <v>123.61679840582988</v>
      </c>
      <c r="W192" s="3">
        <v>15.127829949697897</v>
      </c>
      <c r="X192" s="3">
        <v>55087.264061580703</v>
      </c>
      <c r="Y192" s="3">
        <v>123.61679840582988</v>
      </c>
      <c r="Z192" s="3">
        <v>15.127816576039207</v>
      </c>
      <c r="AA192" s="3">
        <v>55087.264061580703</v>
      </c>
    </row>
    <row r="193" spans="1:27" x14ac:dyDescent="0.25">
      <c r="A193" s="2">
        <v>192</v>
      </c>
      <c r="B193" s="3" t="s">
        <v>27</v>
      </c>
      <c r="C193" s="3" t="s">
        <v>110</v>
      </c>
      <c r="D193" s="3" t="s">
        <v>111</v>
      </c>
      <c r="E193" s="3" t="s">
        <v>112</v>
      </c>
      <c r="F193" s="3">
        <v>0.66</v>
      </c>
      <c r="G193" s="3">
        <v>0.7</v>
      </c>
      <c r="H193" s="3" t="s">
        <v>64</v>
      </c>
      <c r="I193" s="2">
        <v>3200</v>
      </c>
      <c r="J193" s="3" t="s">
        <v>72</v>
      </c>
      <c r="K193" s="2">
        <v>3200</v>
      </c>
      <c r="L193" s="3" t="s">
        <v>64</v>
      </c>
      <c r="M193" s="3" t="s">
        <v>33</v>
      </c>
      <c r="N193" s="3" t="s">
        <v>33</v>
      </c>
      <c r="O193" s="3"/>
      <c r="P193" s="3"/>
      <c r="Q193" s="3"/>
      <c r="R193" s="3">
        <v>0</v>
      </c>
      <c r="S193" s="3">
        <v>1</v>
      </c>
      <c r="T193" s="2">
        <v>38</v>
      </c>
      <c r="U193" s="3">
        <v>5.0977498482255434</v>
      </c>
      <c r="V193" s="3">
        <v>37.397438146536487</v>
      </c>
      <c r="W193" s="3">
        <v>5.3518703967167616</v>
      </c>
      <c r="X193" s="3">
        <v>16453.194640037607</v>
      </c>
      <c r="Y193" s="3">
        <v>37.397438146536487</v>
      </c>
      <c r="Z193" s="3">
        <v>5.3518656654308954</v>
      </c>
      <c r="AA193" s="3">
        <v>16453.194640037607</v>
      </c>
    </row>
    <row r="194" spans="1:27" x14ac:dyDescent="0.25">
      <c r="A194" s="2">
        <v>193</v>
      </c>
      <c r="B194" s="3" t="s">
        <v>27</v>
      </c>
      <c r="C194" s="3" t="s">
        <v>110</v>
      </c>
      <c r="D194" s="3" t="s">
        <v>111</v>
      </c>
      <c r="E194" s="3" t="s">
        <v>112</v>
      </c>
      <c r="F194" s="3">
        <v>0.66</v>
      </c>
      <c r="G194" s="3">
        <v>0.7</v>
      </c>
      <c r="H194" s="3" t="s">
        <v>64</v>
      </c>
      <c r="I194" s="2">
        <v>4110</v>
      </c>
      <c r="J194" s="3" t="s">
        <v>77</v>
      </c>
      <c r="K194" s="2">
        <v>4110</v>
      </c>
      <c r="L194" s="3" t="s">
        <v>64</v>
      </c>
      <c r="M194" s="3" t="s">
        <v>33</v>
      </c>
      <c r="N194" s="3" t="s">
        <v>33</v>
      </c>
      <c r="O194" s="3"/>
      <c r="P194" s="3"/>
      <c r="Q194" s="3"/>
      <c r="R194" s="3">
        <v>0</v>
      </c>
      <c r="S194" s="3">
        <v>1</v>
      </c>
      <c r="T194" s="2">
        <v>28</v>
      </c>
      <c r="U194" s="3">
        <v>7.0030002798697453</v>
      </c>
      <c r="V194" s="3">
        <v>51.25995494916809</v>
      </c>
      <c r="W194" s="3">
        <v>5.7204037928610036</v>
      </c>
      <c r="X194" s="3">
        <v>22572.680958476747</v>
      </c>
      <c r="Y194" s="3">
        <v>51.25995494916809</v>
      </c>
      <c r="Z194" s="3">
        <v>5.7203987357756079</v>
      </c>
      <c r="AA194" s="3">
        <v>22572.680958476747</v>
      </c>
    </row>
    <row r="195" spans="1:27" x14ac:dyDescent="0.25">
      <c r="A195" s="2">
        <v>194</v>
      </c>
      <c r="B195" s="3" t="s">
        <v>27</v>
      </c>
      <c r="C195" s="3" t="s">
        <v>110</v>
      </c>
      <c r="D195" s="3" t="s">
        <v>111</v>
      </c>
      <c r="E195" s="3" t="s">
        <v>112</v>
      </c>
      <c r="F195" s="3">
        <v>0.66</v>
      </c>
      <c r="G195" s="3">
        <v>0.7</v>
      </c>
      <c r="H195" s="3" t="s">
        <v>64</v>
      </c>
      <c r="I195" s="2">
        <v>4140</v>
      </c>
      <c r="J195" s="3" t="s">
        <v>130</v>
      </c>
      <c r="K195" s="2">
        <v>4140</v>
      </c>
      <c r="L195" s="3" t="s">
        <v>64</v>
      </c>
      <c r="M195" s="3" t="s">
        <v>33</v>
      </c>
      <c r="N195" s="3" t="s">
        <v>33</v>
      </c>
      <c r="O195" s="3"/>
      <c r="P195" s="3"/>
      <c r="Q195" s="3"/>
      <c r="R195" s="3">
        <v>0</v>
      </c>
      <c r="S195" s="3">
        <v>1</v>
      </c>
      <c r="T195" s="2">
        <v>10</v>
      </c>
      <c r="U195" s="3">
        <v>2.4975133233015923</v>
      </c>
      <c r="V195" s="3">
        <v>16.439065022904913</v>
      </c>
      <c r="W195" s="3">
        <v>6.9147418944587775</v>
      </c>
      <c r="X195" s="3">
        <v>8179.3919204500571</v>
      </c>
      <c r="Y195" s="3">
        <v>16.439065022904913</v>
      </c>
      <c r="Z195" s="3">
        <v>6.9147357815266322</v>
      </c>
      <c r="AA195" s="3">
        <v>8179.3919204500571</v>
      </c>
    </row>
    <row r="196" spans="1:27" x14ac:dyDescent="0.25">
      <c r="A196" s="2">
        <v>195</v>
      </c>
      <c r="B196" s="3" t="s">
        <v>27</v>
      </c>
      <c r="C196" s="3" t="s">
        <v>110</v>
      </c>
      <c r="D196" s="3" t="s">
        <v>111</v>
      </c>
      <c r="E196" s="3" t="s">
        <v>112</v>
      </c>
      <c r="F196" s="3">
        <v>0.66</v>
      </c>
      <c r="G196" s="3">
        <v>0.7</v>
      </c>
      <c r="H196" s="3" t="s">
        <v>64</v>
      </c>
      <c r="I196" s="2">
        <v>4200</v>
      </c>
      <c r="J196" s="3" t="s">
        <v>78</v>
      </c>
      <c r="K196" s="2">
        <v>4200</v>
      </c>
      <c r="L196" s="3" t="s">
        <v>64</v>
      </c>
      <c r="M196" s="3" t="s">
        <v>33</v>
      </c>
      <c r="N196" s="3" t="s">
        <v>33</v>
      </c>
      <c r="O196" s="3"/>
      <c r="P196" s="3"/>
      <c r="Q196" s="3"/>
      <c r="R196" s="3">
        <v>0</v>
      </c>
      <c r="S196" s="3">
        <v>1</v>
      </c>
      <c r="T196" s="2">
        <v>4</v>
      </c>
      <c r="U196" s="3">
        <v>0.59726345131119685</v>
      </c>
      <c r="V196" s="3">
        <v>3.8788573587009991</v>
      </c>
      <c r="W196" s="3">
        <v>0.47211784025225195</v>
      </c>
      <c r="X196" s="3">
        <v>1890.7754659333093</v>
      </c>
      <c r="Y196" s="3">
        <v>3.8788573587009991</v>
      </c>
      <c r="Z196" s="3">
        <v>0.47211742287957559</v>
      </c>
      <c r="AA196" s="3">
        <v>1890.7754659333093</v>
      </c>
    </row>
    <row r="197" spans="1:27" x14ac:dyDescent="0.25">
      <c r="A197" s="2">
        <v>196</v>
      </c>
      <c r="B197" s="3" t="s">
        <v>27</v>
      </c>
      <c r="C197" s="3" t="s">
        <v>110</v>
      </c>
      <c r="D197" s="3" t="s">
        <v>111</v>
      </c>
      <c r="E197" s="3" t="s">
        <v>112</v>
      </c>
      <c r="F197" s="3">
        <v>0.66</v>
      </c>
      <c r="G197" s="3">
        <v>0.7</v>
      </c>
      <c r="H197" s="3" t="s">
        <v>64</v>
      </c>
      <c r="I197" s="2">
        <v>4340</v>
      </c>
      <c r="J197" s="3" t="s">
        <v>82</v>
      </c>
      <c r="K197" s="2">
        <v>4340</v>
      </c>
      <c r="L197" s="3" t="s">
        <v>64</v>
      </c>
      <c r="M197" s="3" t="s">
        <v>33</v>
      </c>
      <c r="N197" s="3" t="s">
        <v>33</v>
      </c>
      <c r="O197" s="3"/>
      <c r="P197" s="3"/>
      <c r="Q197" s="3"/>
      <c r="R197" s="3">
        <v>0</v>
      </c>
      <c r="S197" s="3">
        <v>1</v>
      </c>
      <c r="T197" s="2">
        <v>89</v>
      </c>
      <c r="U197" s="3">
        <v>15.107808166272923</v>
      </c>
      <c r="V197" s="3">
        <v>101.48004003478268</v>
      </c>
      <c r="W197" s="3">
        <v>12.831423204596661</v>
      </c>
      <c r="X197" s="3">
        <v>47740.745652314319</v>
      </c>
      <c r="Y197" s="3">
        <v>101.48004003478268</v>
      </c>
      <c r="Z197" s="3">
        <v>12.831411861061262</v>
      </c>
      <c r="AA197" s="3">
        <v>47740.745652314319</v>
      </c>
    </row>
    <row r="198" spans="1:27" x14ac:dyDescent="0.25">
      <c r="A198" s="2">
        <v>197</v>
      </c>
      <c r="B198" s="3" t="s">
        <v>27</v>
      </c>
      <c r="C198" s="3" t="s">
        <v>110</v>
      </c>
      <c r="D198" s="3" t="s">
        <v>111</v>
      </c>
      <c r="E198" s="3" t="s">
        <v>112</v>
      </c>
      <c r="F198" s="3">
        <v>0.66</v>
      </c>
      <c r="G198" s="3">
        <v>0.7</v>
      </c>
      <c r="H198" s="3" t="s">
        <v>64</v>
      </c>
      <c r="I198" s="2">
        <v>4370</v>
      </c>
      <c r="J198" s="3" t="s">
        <v>83</v>
      </c>
      <c r="K198" s="2">
        <v>4370</v>
      </c>
      <c r="L198" s="3" t="s">
        <v>64</v>
      </c>
      <c r="M198" s="3" t="s">
        <v>33</v>
      </c>
      <c r="N198" s="3" t="s">
        <v>33</v>
      </c>
      <c r="O198" s="3"/>
      <c r="P198" s="3"/>
      <c r="Q198" s="3"/>
      <c r="R198" s="3">
        <v>0</v>
      </c>
      <c r="S198" s="3">
        <v>1</v>
      </c>
      <c r="T198" s="2">
        <v>28</v>
      </c>
      <c r="U198" s="3">
        <v>5.6033919223576518</v>
      </c>
      <c r="V198" s="3">
        <v>38.763563809422578</v>
      </c>
      <c r="W198" s="3">
        <v>5.5633645333181363</v>
      </c>
      <c r="X198" s="3">
        <v>17987.090215663069</v>
      </c>
      <c r="Y198" s="3">
        <v>38.763563809422578</v>
      </c>
      <c r="Z198" s="3">
        <v>5.5633596150622688</v>
      </c>
      <c r="AA198" s="3">
        <v>17987.090215663069</v>
      </c>
    </row>
    <row r="199" spans="1:27" x14ac:dyDescent="0.25">
      <c r="A199" s="2">
        <v>198</v>
      </c>
      <c r="B199" s="3" t="s">
        <v>27</v>
      </c>
      <c r="C199" s="3" t="s">
        <v>110</v>
      </c>
      <c r="D199" s="3" t="s">
        <v>111</v>
      </c>
      <c r="E199" s="3" t="s">
        <v>112</v>
      </c>
      <c r="F199" s="3">
        <v>0.66</v>
      </c>
      <c r="G199" s="3">
        <v>0.7</v>
      </c>
      <c r="H199" s="3" t="s">
        <v>64</v>
      </c>
      <c r="I199" s="2">
        <v>5100</v>
      </c>
      <c r="J199" s="3" t="s">
        <v>85</v>
      </c>
      <c r="K199" s="2">
        <v>5100</v>
      </c>
      <c r="L199" s="3" t="s">
        <v>64</v>
      </c>
      <c r="M199" s="3" t="s">
        <v>33</v>
      </c>
      <c r="N199" s="3" t="s">
        <v>33</v>
      </c>
      <c r="O199" s="3"/>
      <c r="P199" s="3"/>
      <c r="Q199" s="3"/>
      <c r="R199" s="3">
        <v>0</v>
      </c>
      <c r="S199" s="3">
        <v>1</v>
      </c>
      <c r="T199" s="2">
        <v>88</v>
      </c>
      <c r="U199" s="3">
        <v>9.1244172413025915</v>
      </c>
      <c r="V199" s="3">
        <v>50.12935210407791</v>
      </c>
      <c r="W199" s="3">
        <v>6.4459633114104555</v>
      </c>
      <c r="X199" s="3">
        <v>21052.344344039018</v>
      </c>
      <c r="Y199" s="3">
        <v>50.12935210407791</v>
      </c>
      <c r="Z199" s="3">
        <v>6.4459576128989342</v>
      </c>
      <c r="AA199" s="3">
        <v>21052.344344039018</v>
      </c>
    </row>
    <row r="200" spans="1:27" x14ac:dyDescent="0.25">
      <c r="A200" s="2">
        <v>199</v>
      </c>
      <c r="B200" s="3" t="s">
        <v>27</v>
      </c>
      <c r="C200" s="3" t="s">
        <v>110</v>
      </c>
      <c r="D200" s="3" t="s">
        <v>111</v>
      </c>
      <c r="E200" s="3" t="s">
        <v>112</v>
      </c>
      <c r="F200" s="3">
        <v>0.66</v>
      </c>
      <c r="G200" s="3">
        <v>0.7</v>
      </c>
      <c r="H200" s="3" t="s">
        <v>64</v>
      </c>
      <c r="I200" s="2">
        <v>5200</v>
      </c>
      <c r="J200" s="3" t="s">
        <v>86</v>
      </c>
      <c r="K200" s="2">
        <v>5200</v>
      </c>
      <c r="L200" s="3" t="s">
        <v>64</v>
      </c>
      <c r="M200" s="3" t="s">
        <v>33</v>
      </c>
      <c r="N200" s="3" t="s">
        <v>33</v>
      </c>
      <c r="O200" s="3"/>
      <c r="P200" s="3"/>
      <c r="Q200" s="3"/>
      <c r="R200" s="3">
        <v>0</v>
      </c>
      <c r="S200" s="3">
        <v>1</v>
      </c>
      <c r="T200" s="2">
        <v>6</v>
      </c>
      <c r="U200" s="3">
        <v>0.52255914318078944</v>
      </c>
      <c r="V200" s="3">
        <v>1.1118484473968426</v>
      </c>
      <c r="W200" s="3">
        <v>8.1074695823616968E-2</v>
      </c>
      <c r="X200" s="3">
        <v>1153.3482204738889</v>
      </c>
      <c r="Y200" s="3">
        <v>1.1118484473968426</v>
      </c>
      <c r="Z200" s="3">
        <v>8.1074624150064875E-2</v>
      </c>
      <c r="AA200" s="3">
        <v>1153.3482204738889</v>
      </c>
    </row>
    <row r="201" spans="1:27" x14ac:dyDescent="0.25">
      <c r="A201" s="2">
        <v>200</v>
      </c>
      <c r="B201" s="3" t="s">
        <v>27</v>
      </c>
      <c r="C201" s="3" t="s">
        <v>110</v>
      </c>
      <c r="D201" s="3" t="s">
        <v>111</v>
      </c>
      <c r="E201" s="3" t="s">
        <v>112</v>
      </c>
      <c r="F201" s="3">
        <v>0.66</v>
      </c>
      <c r="G201" s="3">
        <v>0.7</v>
      </c>
      <c r="H201" s="3" t="s">
        <v>64</v>
      </c>
      <c r="I201" s="2">
        <v>5300</v>
      </c>
      <c r="J201" s="3" t="s">
        <v>88</v>
      </c>
      <c r="K201" s="2">
        <v>5300</v>
      </c>
      <c r="L201" s="3" t="s">
        <v>64</v>
      </c>
      <c r="M201" s="3" t="s">
        <v>33</v>
      </c>
      <c r="N201" s="3" t="s">
        <v>33</v>
      </c>
      <c r="O201" s="3"/>
      <c r="P201" s="3"/>
      <c r="Q201" s="3"/>
      <c r="R201" s="3">
        <v>0</v>
      </c>
      <c r="S201" s="3">
        <v>1</v>
      </c>
      <c r="T201" s="2">
        <v>193</v>
      </c>
      <c r="U201" s="3">
        <v>30.884452367063684</v>
      </c>
      <c r="V201" s="3">
        <v>44.917475696001155</v>
      </c>
      <c r="W201" s="3">
        <v>6.1857286133361358</v>
      </c>
      <c r="X201" s="3">
        <v>54665.705967000526</v>
      </c>
      <c r="Y201" s="3">
        <v>44.917475696001155</v>
      </c>
      <c r="Z201" s="3">
        <v>6.1857231448833883</v>
      </c>
      <c r="AA201" s="3">
        <v>54665.705967000526</v>
      </c>
    </row>
    <row r="202" spans="1:27" x14ac:dyDescent="0.25">
      <c r="A202" s="2">
        <v>201</v>
      </c>
      <c r="B202" s="3" t="s">
        <v>27</v>
      </c>
      <c r="C202" s="3" t="s">
        <v>110</v>
      </c>
      <c r="D202" s="3" t="s">
        <v>111</v>
      </c>
      <c r="E202" s="3" t="s">
        <v>112</v>
      </c>
      <c r="F202" s="3">
        <v>0.66</v>
      </c>
      <c r="G202" s="3">
        <v>0.7</v>
      </c>
      <c r="H202" s="3" t="s">
        <v>64</v>
      </c>
      <c r="I202" s="2">
        <v>5400</v>
      </c>
      <c r="J202" s="3" t="s">
        <v>89</v>
      </c>
      <c r="K202" s="2">
        <v>5400</v>
      </c>
      <c r="L202" s="3" t="s">
        <v>64</v>
      </c>
      <c r="M202" s="3" t="s">
        <v>33</v>
      </c>
      <c r="N202" s="3" t="s">
        <v>33</v>
      </c>
      <c r="O202" s="3"/>
      <c r="P202" s="3"/>
      <c r="Q202" s="3"/>
      <c r="R202" s="3">
        <v>0</v>
      </c>
      <c r="S202" s="3">
        <v>1</v>
      </c>
      <c r="T202" s="2">
        <v>6113</v>
      </c>
      <c r="U202" s="3">
        <v>3330.4754633495718</v>
      </c>
      <c r="V202" s="3">
        <v>344.6441420349272</v>
      </c>
      <c r="W202" s="3">
        <v>46.399799258927665</v>
      </c>
      <c r="X202" s="3">
        <v>133628.84859569315</v>
      </c>
      <c r="Y202" s="3">
        <v>344.6441420349272</v>
      </c>
      <c r="Z202" s="3">
        <v>46.399758239489849</v>
      </c>
      <c r="AA202" s="3">
        <v>133628.84859569315</v>
      </c>
    </row>
    <row r="203" spans="1:27" x14ac:dyDescent="0.25">
      <c r="A203" s="2">
        <v>202</v>
      </c>
      <c r="B203" s="3" t="s">
        <v>27</v>
      </c>
      <c r="C203" s="3" t="s">
        <v>110</v>
      </c>
      <c r="D203" s="3" t="s">
        <v>111</v>
      </c>
      <c r="E203" s="3" t="s">
        <v>112</v>
      </c>
      <c r="F203" s="3">
        <v>0.66</v>
      </c>
      <c r="G203" s="3">
        <v>0.7</v>
      </c>
      <c r="H203" s="3" t="s">
        <v>64</v>
      </c>
      <c r="I203" s="2">
        <v>5430</v>
      </c>
      <c r="J203" s="3" t="s">
        <v>92</v>
      </c>
      <c r="K203" s="2">
        <v>5430</v>
      </c>
      <c r="L203" s="3" t="s">
        <v>64</v>
      </c>
      <c r="M203" s="3" t="s">
        <v>33</v>
      </c>
      <c r="N203" s="3" t="s">
        <v>33</v>
      </c>
      <c r="O203" s="3"/>
      <c r="P203" s="3"/>
      <c r="Q203" s="3"/>
      <c r="R203" s="3">
        <v>0</v>
      </c>
      <c r="S203" s="3">
        <v>1</v>
      </c>
      <c r="T203" s="2">
        <v>67</v>
      </c>
      <c r="U203" s="3">
        <v>16.199704635763869</v>
      </c>
      <c r="V203" s="3">
        <v>35.973667465743617</v>
      </c>
      <c r="W203" s="3">
        <v>3.4956607384683376</v>
      </c>
      <c r="X203" s="3">
        <v>14127.617822438566</v>
      </c>
      <c r="Y203" s="3">
        <v>35.973667465743617</v>
      </c>
      <c r="Z203" s="3">
        <v>3.4956576481524197</v>
      </c>
      <c r="AA203" s="3">
        <v>14127.617822438566</v>
      </c>
    </row>
    <row r="204" spans="1:27" x14ac:dyDescent="0.25">
      <c r="A204" s="2">
        <v>203</v>
      </c>
      <c r="B204" s="3" t="s">
        <v>27</v>
      </c>
      <c r="C204" s="3" t="s">
        <v>110</v>
      </c>
      <c r="D204" s="3" t="s">
        <v>111</v>
      </c>
      <c r="E204" s="3" t="s">
        <v>112</v>
      </c>
      <c r="F204" s="3">
        <v>0.66</v>
      </c>
      <c r="G204" s="3">
        <v>0.7</v>
      </c>
      <c r="H204" s="3" t="s">
        <v>64</v>
      </c>
      <c r="I204" s="2">
        <v>6120</v>
      </c>
      <c r="J204" s="3" t="s">
        <v>63</v>
      </c>
      <c r="K204" s="2">
        <v>6120</v>
      </c>
      <c r="L204" s="3" t="s">
        <v>64</v>
      </c>
      <c r="M204" s="3" t="s">
        <v>33</v>
      </c>
      <c r="N204" s="3" t="s">
        <v>33</v>
      </c>
      <c r="O204" s="3"/>
      <c r="P204" s="3"/>
      <c r="Q204" s="3"/>
      <c r="R204" s="3">
        <v>0</v>
      </c>
      <c r="S204" s="3">
        <v>1</v>
      </c>
      <c r="T204" s="2">
        <v>434</v>
      </c>
      <c r="U204" s="3">
        <v>134.45048182895559</v>
      </c>
      <c r="V204" s="3">
        <v>832.40115696119028</v>
      </c>
      <c r="W204" s="3">
        <v>85.361147983865791</v>
      </c>
      <c r="X204" s="3">
        <v>336231.76848107076</v>
      </c>
      <c r="Y204" s="3">
        <v>832.40115696119028</v>
      </c>
      <c r="Z204" s="3">
        <v>85.361072520903718</v>
      </c>
      <c r="AA204" s="3">
        <v>336231.76848107076</v>
      </c>
    </row>
    <row r="205" spans="1:27" x14ac:dyDescent="0.25">
      <c r="A205" s="2">
        <v>204</v>
      </c>
      <c r="B205" s="3" t="s">
        <v>27</v>
      </c>
      <c r="C205" s="3" t="s">
        <v>110</v>
      </c>
      <c r="D205" s="3" t="s">
        <v>111</v>
      </c>
      <c r="E205" s="3" t="s">
        <v>112</v>
      </c>
      <c r="F205" s="3">
        <v>0.66</v>
      </c>
      <c r="G205" s="3">
        <v>0.7</v>
      </c>
      <c r="H205" s="3" t="s">
        <v>64</v>
      </c>
      <c r="I205" s="2">
        <v>6153</v>
      </c>
      <c r="J205" s="3" t="s">
        <v>131</v>
      </c>
      <c r="K205" s="2">
        <v>6153</v>
      </c>
      <c r="L205" s="3" t="s">
        <v>64</v>
      </c>
      <c r="M205" s="3" t="s">
        <v>33</v>
      </c>
      <c r="N205" s="3" t="s">
        <v>33</v>
      </c>
      <c r="O205" s="3"/>
      <c r="P205" s="3"/>
      <c r="Q205" s="3"/>
      <c r="R205" s="3">
        <v>0</v>
      </c>
      <c r="S205" s="3">
        <v>1</v>
      </c>
      <c r="T205" s="2">
        <v>4</v>
      </c>
      <c r="U205" s="3">
        <v>0.21785770612100855</v>
      </c>
      <c r="V205" s="3">
        <v>1.5455854377423792</v>
      </c>
      <c r="W205" s="3">
        <v>0.33767198115105634</v>
      </c>
      <c r="X205" s="3">
        <v>684.19174446849718</v>
      </c>
      <c r="Y205" s="3">
        <v>1.5455854377423792</v>
      </c>
      <c r="Z205" s="3">
        <v>0.33767168263435959</v>
      </c>
      <c r="AA205" s="3">
        <v>684.19174446849718</v>
      </c>
    </row>
    <row r="206" spans="1:27" x14ac:dyDescent="0.25">
      <c r="A206" s="2">
        <v>205</v>
      </c>
      <c r="B206" s="3" t="s">
        <v>27</v>
      </c>
      <c r="C206" s="3" t="s">
        <v>110</v>
      </c>
      <c r="D206" s="3" t="s">
        <v>111</v>
      </c>
      <c r="E206" s="3" t="s">
        <v>112</v>
      </c>
      <c r="F206" s="3">
        <v>0.66</v>
      </c>
      <c r="G206" s="3">
        <v>0.7</v>
      </c>
      <c r="H206" s="3" t="s">
        <v>64</v>
      </c>
      <c r="I206" s="2">
        <v>6170</v>
      </c>
      <c r="J206" s="3" t="s">
        <v>94</v>
      </c>
      <c r="K206" s="2">
        <v>6170</v>
      </c>
      <c r="L206" s="3" t="s">
        <v>64</v>
      </c>
      <c r="M206" s="3" t="s">
        <v>33</v>
      </c>
      <c r="N206" s="3" t="s">
        <v>33</v>
      </c>
      <c r="O206" s="3"/>
      <c r="P206" s="3"/>
      <c r="Q206" s="3"/>
      <c r="R206" s="3">
        <v>0</v>
      </c>
      <c r="S206" s="3">
        <v>1</v>
      </c>
      <c r="T206" s="2">
        <v>96</v>
      </c>
      <c r="U206" s="3">
        <v>18.759458697583845</v>
      </c>
      <c r="V206" s="3">
        <v>134.65776470047447</v>
      </c>
      <c r="W206" s="3">
        <v>16.639164799530473</v>
      </c>
      <c r="X206" s="3">
        <v>58323.767730050131</v>
      </c>
      <c r="Y206" s="3">
        <v>134.65776470047447</v>
      </c>
      <c r="Z206" s="3">
        <v>16.639150089786124</v>
      </c>
      <c r="AA206" s="3">
        <v>58323.767730050131</v>
      </c>
    </row>
    <row r="207" spans="1:27" x14ac:dyDescent="0.25">
      <c r="A207" s="2">
        <v>206</v>
      </c>
      <c r="B207" s="3" t="s">
        <v>27</v>
      </c>
      <c r="C207" s="3" t="s">
        <v>110</v>
      </c>
      <c r="D207" s="3" t="s">
        <v>111</v>
      </c>
      <c r="E207" s="3" t="s">
        <v>112</v>
      </c>
      <c r="F207" s="3">
        <v>0.66</v>
      </c>
      <c r="G207" s="3">
        <v>0.7</v>
      </c>
      <c r="H207" s="3" t="s">
        <v>64</v>
      </c>
      <c r="I207" s="2">
        <v>6300</v>
      </c>
      <c r="J207" s="3" t="s">
        <v>99</v>
      </c>
      <c r="K207" s="2">
        <v>6300</v>
      </c>
      <c r="L207" s="3" t="s">
        <v>64</v>
      </c>
      <c r="M207" s="3" t="s">
        <v>33</v>
      </c>
      <c r="N207" s="3" t="s">
        <v>33</v>
      </c>
      <c r="O207" s="3"/>
      <c r="P207" s="3"/>
      <c r="Q207" s="3"/>
      <c r="R207" s="3">
        <v>0</v>
      </c>
      <c r="S207" s="3">
        <v>1</v>
      </c>
      <c r="T207" s="2">
        <v>15</v>
      </c>
      <c r="U207" s="3">
        <v>2.8786360401167728</v>
      </c>
      <c r="V207" s="3">
        <v>11.347979687428577</v>
      </c>
      <c r="W207" s="3">
        <v>1.3870577375720081</v>
      </c>
      <c r="X207" s="3">
        <v>7328.1558649494209</v>
      </c>
      <c r="Y207" s="3">
        <v>11.347979687428577</v>
      </c>
      <c r="Z207" s="3">
        <v>1.3870565113527247</v>
      </c>
      <c r="AA207" s="3">
        <v>7328.1558649494209</v>
      </c>
    </row>
    <row r="208" spans="1:27" x14ac:dyDescent="0.25">
      <c r="A208" s="2">
        <v>207</v>
      </c>
      <c r="B208" s="3" t="s">
        <v>27</v>
      </c>
      <c r="C208" s="3" t="s">
        <v>110</v>
      </c>
      <c r="D208" s="3" t="s">
        <v>111</v>
      </c>
      <c r="E208" s="3" t="s">
        <v>112</v>
      </c>
      <c r="F208" s="3">
        <v>0.66</v>
      </c>
      <c r="G208" s="3">
        <v>0.7</v>
      </c>
      <c r="H208" s="3" t="s">
        <v>64</v>
      </c>
      <c r="I208" s="2">
        <v>6410</v>
      </c>
      <c r="J208" s="3" t="s">
        <v>100</v>
      </c>
      <c r="K208" s="2">
        <v>6410</v>
      </c>
      <c r="L208" s="3" t="s">
        <v>64</v>
      </c>
      <c r="M208" s="3" t="s">
        <v>33</v>
      </c>
      <c r="N208" s="3" t="s">
        <v>33</v>
      </c>
      <c r="O208" s="3"/>
      <c r="P208" s="3"/>
      <c r="Q208" s="3"/>
      <c r="R208" s="3">
        <v>0</v>
      </c>
      <c r="S208" s="3">
        <v>1</v>
      </c>
      <c r="T208" s="2">
        <v>26</v>
      </c>
      <c r="U208" s="3">
        <v>4.6677333279323774</v>
      </c>
      <c r="V208" s="3">
        <v>30.258059870377974</v>
      </c>
      <c r="W208" s="3">
        <v>3.2999725144689798</v>
      </c>
      <c r="X208" s="3">
        <v>12321.236247887531</v>
      </c>
      <c r="Y208" s="3">
        <v>30.258059870377974</v>
      </c>
      <c r="Z208" s="3">
        <v>3.2999695971499556</v>
      </c>
      <c r="AA208" s="3">
        <v>12321.236247887531</v>
      </c>
    </row>
    <row r="209" spans="1:29" x14ac:dyDescent="0.25">
      <c r="A209" s="2">
        <v>208</v>
      </c>
      <c r="B209" s="3" t="s">
        <v>27</v>
      </c>
      <c r="C209" s="3" t="s">
        <v>110</v>
      </c>
      <c r="D209" s="3" t="s">
        <v>111</v>
      </c>
      <c r="E209" s="3" t="s">
        <v>112</v>
      </c>
      <c r="F209" s="3">
        <v>0.66</v>
      </c>
      <c r="G209" s="3">
        <v>0.7</v>
      </c>
      <c r="H209" s="3" t="s">
        <v>64</v>
      </c>
      <c r="I209" s="2">
        <v>6420</v>
      </c>
      <c r="J209" s="3" t="s">
        <v>101</v>
      </c>
      <c r="K209" s="2">
        <v>6420</v>
      </c>
      <c r="L209" s="3" t="s">
        <v>64</v>
      </c>
      <c r="M209" s="3" t="s">
        <v>33</v>
      </c>
      <c r="N209" s="3" t="s">
        <v>33</v>
      </c>
      <c r="O209" s="3"/>
      <c r="P209" s="3"/>
      <c r="Q209" s="3"/>
      <c r="R209" s="3">
        <v>0</v>
      </c>
      <c r="S209" s="3">
        <v>1</v>
      </c>
      <c r="T209" s="2">
        <v>114</v>
      </c>
      <c r="U209" s="3">
        <v>35.160747192708222</v>
      </c>
      <c r="V209" s="3">
        <v>260.89093879884513</v>
      </c>
      <c r="W209" s="3">
        <v>28.024281085740057</v>
      </c>
      <c r="X209" s="3">
        <v>108164.73638191501</v>
      </c>
      <c r="Y209" s="3">
        <v>260.89093879884513</v>
      </c>
      <c r="Z209" s="3">
        <v>28.024256311058465</v>
      </c>
      <c r="AA209" s="3">
        <v>108164.73638191501</v>
      </c>
    </row>
    <row r="210" spans="1:29" x14ac:dyDescent="0.25">
      <c r="A210" s="2">
        <v>209</v>
      </c>
      <c r="B210" s="3" t="s">
        <v>27</v>
      </c>
      <c r="C210" s="3" t="s">
        <v>110</v>
      </c>
      <c r="D210" s="3" t="s">
        <v>111</v>
      </c>
      <c r="E210" s="3" t="s">
        <v>112</v>
      </c>
      <c r="F210" s="3">
        <v>0.66</v>
      </c>
      <c r="G210" s="3">
        <v>0.7</v>
      </c>
      <c r="H210" s="3" t="s">
        <v>64</v>
      </c>
      <c r="I210" s="2">
        <v>6440</v>
      </c>
      <c r="J210" s="3" t="s">
        <v>103</v>
      </c>
      <c r="K210" s="2">
        <v>6440</v>
      </c>
      <c r="L210" s="3" t="s">
        <v>64</v>
      </c>
      <c r="M210" s="3" t="s">
        <v>33</v>
      </c>
      <c r="N210" s="3" t="s">
        <v>33</v>
      </c>
      <c r="O210" s="3"/>
      <c r="P210" s="3"/>
      <c r="Q210" s="3"/>
      <c r="R210" s="3">
        <v>0</v>
      </c>
      <c r="S210" s="3">
        <v>1</v>
      </c>
      <c r="T210" s="2">
        <v>11</v>
      </c>
      <c r="U210" s="3">
        <v>2.4827588371011631</v>
      </c>
      <c r="V210" s="3">
        <v>12.41567500222903</v>
      </c>
      <c r="W210" s="3">
        <v>1.258585118085306</v>
      </c>
      <c r="X210" s="3">
        <v>4917.6827143847895</v>
      </c>
      <c r="Y210" s="3">
        <v>12.41567500222903</v>
      </c>
      <c r="Z210" s="3">
        <v>1.2585840054413993</v>
      </c>
      <c r="AA210" s="3">
        <v>4917.6827143847895</v>
      </c>
    </row>
    <row r="211" spans="1:29" x14ac:dyDescent="0.25">
      <c r="A211" s="2">
        <v>210</v>
      </c>
      <c r="B211" s="3" t="s">
        <v>27</v>
      </c>
      <c r="C211" s="3" t="s">
        <v>110</v>
      </c>
      <c r="D211" s="3" t="s">
        <v>111</v>
      </c>
      <c r="E211" s="3" t="s">
        <v>112</v>
      </c>
      <c r="F211" s="3">
        <v>0.66</v>
      </c>
      <c r="G211" s="3">
        <v>0.7</v>
      </c>
      <c r="H211" s="3" t="s">
        <v>64</v>
      </c>
      <c r="I211" s="2">
        <v>6460</v>
      </c>
      <c r="J211" s="3" t="s">
        <v>104</v>
      </c>
      <c r="K211" s="2">
        <v>6460</v>
      </c>
      <c r="L211" s="3" t="s">
        <v>64</v>
      </c>
      <c r="M211" s="3" t="s">
        <v>33</v>
      </c>
      <c r="N211" s="3" t="s">
        <v>33</v>
      </c>
      <c r="O211" s="3"/>
      <c r="P211" s="3"/>
      <c r="Q211" s="3"/>
      <c r="R211" s="3">
        <v>0</v>
      </c>
      <c r="S211" s="3">
        <v>1</v>
      </c>
      <c r="T211" s="2">
        <v>528</v>
      </c>
      <c r="U211" s="3">
        <v>168.18569009945713</v>
      </c>
      <c r="V211" s="3">
        <v>1146.9215964414032</v>
      </c>
      <c r="W211" s="3">
        <v>126.90185557222753</v>
      </c>
      <c r="X211" s="3">
        <v>484551.24940769747</v>
      </c>
      <c r="Y211" s="3">
        <v>1146.9215964414032</v>
      </c>
      <c r="Z211" s="3">
        <v>126.90174338547578</v>
      </c>
      <c r="AA211" s="3">
        <v>484551.24940769747</v>
      </c>
    </row>
    <row r="212" spans="1:29" x14ac:dyDescent="0.25">
      <c r="A212" s="2">
        <v>211</v>
      </c>
      <c r="B212" s="3" t="s">
        <v>27</v>
      </c>
      <c r="C212" s="3" t="s">
        <v>110</v>
      </c>
      <c r="D212" s="3" t="s">
        <v>111</v>
      </c>
      <c r="E212" s="3" t="s">
        <v>112</v>
      </c>
      <c r="F212" s="3">
        <v>0.66</v>
      </c>
      <c r="G212" s="3">
        <v>0.7</v>
      </c>
      <c r="H212" s="3" t="s">
        <v>64</v>
      </c>
      <c r="I212" s="2">
        <v>6500</v>
      </c>
      <c r="J212" s="3" t="s">
        <v>105</v>
      </c>
      <c r="K212" s="2">
        <v>6500</v>
      </c>
      <c r="L212" s="3" t="s">
        <v>64</v>
      </c>
      <c r="M212" s="3" t="s">
        <v>33</v>
      </c>
      <c r="N212" s="3" t="s">
        <v>33</v>
      </c>
      <c r="O212" s="3"/>
      <c r="P212" s="3"/>
      <c r="Q212" s="3"/>
      <c r="R212" s="3">
        <v>0</v>
      </c>
      <c r="S212" s="3">
        <v>1</v>
      </c>
      <c r="T212" s="2">
        <v>12</v>
      </c>
      <c r="U212" s="3">
        <v>2.5493746234896162</v>
      </c>
      <c r="V212" s="3">
        <v>18.227637517658536</v>
      </c>
      <c r="W212" s="3">
        <v>1.8268076664100443</v>
      </c>
      <c r="X212" s="3">
        <v>7321.7813568164738</v>
      </c>
      <c r="Y212" s="3">
        <v>18.227637517658536</v>
      </c>
      <c r="Z212" s="3">
        <v>1.8268060514327267</v>
      </c>
      <c r="AA212" s="3">
        <v>7321.7813568164738</v>
      </c>
    </row>
    <row r="213" spans="1:29" x14ac:dyDescent="0.25">
      <c r="A213" s="2">
        <v>212</v>
      </c>
      <c r="B213" s="3" t="s">
        <v>27</v>
      </c>
      <c r="C213" s="3" t="s">
        <v>110</v>
      </c>
      <c r="D213" s="3" t="s">
        <v>111</v>
      </c>
      <c r="E213" s="3" t="s">
        <v>132</v>
      </c>
      <c r="F213" s="3">
        <v>0.66</v>
      </c>
      <c r="G213" s="3">
        <v>0.7</v>
      </c>
      <c r="H213" s="3" t="s">
        <v>31</v>
      </c>
      <c r="I213" s="2">
        <v>3300</v>
      </c>
      <c r="J213" s="3" t="s">
        <v>39</v>
      </c>
      <c r="K213" s="2">
        <v>3300</v>
      </c>
      <c r="L213" s="3"/>
      <c r="M213" s="3" t="s">
        <v>33</v>
      </c>
      <c r="N213" s="3" t="s">
        <v>33</v>
      </c>
      <c r="O213" s="3" t="s">
        <v>31</v>
      </c>
      <c r="P213" s="3"/>
      <c r="Q213" s="3"/>
      <c r="R213" s="3">
        <v>0</v>
      </c>
      <c r="S213" s="3">
        <v>1</v>
      </c>
      <c r="T213" s="2">
        <v>123</v>
      </c>
      <c r="U213" s="3">
        <v>38.715436504322128</v>
      </c>
      <c r="V213" s="3">
        <v>236.5589418555297</v>
      </c>
      <c r="W213" s="3">
        <v>26.652890643725431</v>
      </c>
      <c r="X213" s="3">
        <v>98603.550845439648</v>
      </c>
      <c r="Y213" s="3">
        <v>236.5589418555297</v>
      </c>
      <c r="Z213" s="3">
        <v>26.652867081412534</v>
      </c>
      <c r="AA213" s="3">
        <v>98603.550845439648</v>
      </c>
      <c r="AB213">
        <f t="shared" ref="AB213:AB263" si="4">Y213</f>
        <v>236.5589418555297</v>
      </c>
      <c r="AC213">
        <f t="shared" ref="AC213:AC263" si="5">Z213</f>
        <v>26.652867081412534</v>
      </c>
    </row>
    <row r="214" spans="1:29" x14ac:dyDescent="0.25">
      <c r="A214" s="2">
        <v>213</v>
      </c>
      <c r="B214" s="3" t="s">
        <v>27</v>
      </c>
      <c r="C214" s="3" t="s">
        <v>110</v>
      </c>
      <c r="D214" s="3" t="s">
        <v>111</v>
      </c>
      <c r="E214" s="3" t="s">
        <v>132</v>
      </c>
      <c r="F214" s="3">
        <v>0.66</v>
      </c>
      <c r="G214" s="3">
        <v>0.7</v>
      </c>
      <c r="H214" s="3" t="s">
        <v>33</v>
      </c>
      <c r="I214" s="2">
        <v>1200</v>
      </c>
      <c r="J214" s="3" t="s">
        <v>45</v>
      </c>
      <c r="K214" s="2">
        <v>1200</v>
      </c>
      <c r="L214" s="3"/>
      <c r="M214" s="3" t="s">
        <v>33</v>
      </c>
      <c r="N214" s="3" t="s">
        <v>33</v>
      </c>
      <c r="O214" s="3"/>
      <c r="P214" s="3"/>
      <c r="Q214" s="3"/>
      <c r="R214" s="3">
        <v>0</v>
      </c>
      <c r="S214" s="3">
        <v>1</v>
      </c>
      <c r="T214" s="2">
        <v>2549</v>
      </c>
      <c r="U214" s="3">
        <v>286.69559478341284</v>
      </c>
      <c r="V214" s="3">
        <v>2473.9563128347208</v>
      </c>
      <c r="W214" s="3">
        <v>362.82452483617169</v>
      </c>
      <c r="X214" s="3">
        <v>1006095.3288688784</v>
      </c>
      <c r="Y214" s="3">
        <v>2473.9563128347208</v>
      </c>
      <c r="Z214" s="3">
        <v>362.82420408353192</v>
      </c>
      <c r="AA214" s="3">
        <v>1006095.3288688784</v>
      </c>
      <c r="AB214">
        <f t="shared" si="4"/>
        <v>2473.9563128347208</v>
      </c>
      <c r="AC214">
        <f t="shared" si="5"/>
        <v>362.82420408353192</v>
      </c>
    </row>
    <row r="215" spans="1:29" x14ac:dyDescent="0.25">
      <c r="A215" s="2">
        <v>214</v>
      </c>
      <c r="B215" s="3" t="s">
        <v>27</v>
      </c>
      <c r="C215" s="3" t="s">
        <v>110</v>
      </c>
      <c r="D215" s="3" t="s">
        <v>111</v>
      </c>
      <c r="E215" s="3" t="s">
        <v>132</v>
      </c>
      <c r="F215" s="3">
        <v>0.66</v>
      </c>
      <c r="G215" s="3">
        <v>0.7</v>
      </c>
      <c r="H215" s="3" t="s">
        <v>33</v>
      </c>
      <c r="I215" s="2">
        <v>1210</v>
      </c>
      <c r="J215" s="3" t="s">
        <v>46</v>
      </c>
      <c r="K215" s="2">
        <v>1210</v>
      </c>
      <c r="L215" s="3"/>
      <c r="M215" s="3" t="s">
        <v>33</v>
      </c>
      <c r="N215" s="3" t="s">
        <v>33</v>
      </c>
      <c r="O215" s="3"/>
      <c r="P215" s="3"/>
      <c r="Q215" s="3"/>
      <c r="R215" s="3">
        <v>0</v>
      </c>
      <c r="S215" s="3">
        <v>1</v>
      </c>
      <c r="T215" s="2">
        <v>10691</v>
      </c>
      <c r="U215" s="3">
        <v>845.77926587130219</v>
      </c>
      <c r="V215" s="3">
        <v>6943.3036502752784</v>
      </c>
      <c r="W215" s="3">
        <v>1022.1277970214231</v>
      </c>
      <c r="X215" s="3">
        <v>2837263.4663661402</v>
      </c>
      <c r="Y215" s="3">
        <v>6943.3036502752784</v>
      </c>
      <c r="Z215" s="3">
        <v>1022.1268934160554</v>
      </c>
      <c r="AA215" s="3">
        <v>2837263.4663661402</v>
      </c>
      <c r="AB215">
        <f t="shared" si="4"/>
        <v>6943.3036502752784</v>
      </c>
      <c r="AC215">
        <f t="shared" si="5"/>
        <v>1022.1268934160554</v>
      </c>
    </row>
    <row r="216" spans="1:29" x14ac:dyDescent="0.25">
      <c r="A216" s="2">
        <v>215</v>
      </c>
      <c r="B216" s="3" t="s">
        <v>27</v>
      </c>
      <c r="C216" s="3" t="s">
        <v>110</v>
      </c>
      <c r="D216" s="3" t="s">
        <v>111</v>
      </c>
      <c r="E216" s="3" t="s">
        <v>132</v>
      </c>
      <c r="F216" s="3">
        <v>0.66</v>
      </c>
      <c r="G216" s="3">
        <v>0.7</v>
      </c>
      <c r="H216" s="3" t="s">
        <v>33</v>
      </c>
      <c r="I216" s="2">
        <v>1300</v>
      </c>
      <c r="J216" s="3" t="s">
        <v>114</v>
      </c>
      <c r="K216" s="2">
        <v>1300</v>
      </c>
      <c r="L216" s="3"/>
      <c r="M216" s="3" t="s">
        <v>33</v>
      </c>
      <c r="N216" s="3" t="s">
        <v>33</v>
      </c>
      <c r="O216" s="3"/>
      <c r="P216" s="3"/>
      <c r="Q216" s="3"/>
      <c r="R216" s="3">
        <v>0</v>
      </c>
      <c r="S216" s="3">
        <v>1</v>
      </c>
      <c r="T216" s="2">
        <v>425</v>
      </c>
      <c r="U216" s="3">
        <v>61.876849659627794</v>
      </c>
      <c r="V216" s="3">
        <v>560.49535172591868</v>
      </c>
      <c r="W216" s="3">
        <v>98.002848271467187</v>
      </c>
      <c r="X216" s="3">
        <v>222374.47551164607</v>
      </c>
      <c r="Y216" s="3">
        <v>560.49535172591868</v>
      </c>
      <c r="Z216" s="3">
        <v>98.002761632693122</v>
      </c>
      <c r="AA216" s="3">
        <v>222374.47551164607</v>
      </c>
      <c r="AB216">
        <f t="shared" si="4"/>
        <v>560.49535172591868</v>
      </c>
      <c r="AC216">
        <f t="shared" si="5"/>
        <v>98.002761632693122</v>
      </c>
    </row>
    <row r="217" spans="1:29" x14ac:dyDescent="0.25">
      <c r="A217" s="2">
        <v>216</v>
      </c>
      <c r="B217" s="3" t="s">
        <v>27</v>
      </c>
      <c r="C217" s="3" t="s">
        <v>110</v>
      </c>
      <c r="D217" s="3" t="s">
        <v>111</v>
      </c>
      <c r="E217" s="3" t="s">
        <v>132</v>
      </c>
      <c r="F217" s="3">
        <v>0.66</v>
      </c>
      <c r="G217" s="3">
        <v>0.7</v>
      </c>
      <c r="H217" s="3" t="s">
        <v>33</v>
      </c>
      <c r="I217" s="2">
        <v>1310</v>
      </c>
      <c r="J217" s="3" t="s">
        <v>46</v>
      </c>
      <c r="K217" s="2">
        <v>1310</v>
      </c>
      <c r="L217" s="3"/>
      <c r="M217" s="3" t="s">
        <v>33</v>
      </c>
      <c r="N217" s="3" t="s">
        <v>33</v>
      </c>
      <c r="O217" s="3"/>
      <c r="P217" s="3"/>
      <c r="Q217" s="3"/>
      <c r="R217" s="3">
        <v>0</v>
      </c>
      <c r="S217" s="3">
        <v>1</v>
      </c>
      <c r="T217" s="2">
        <v>2</v>
      </c>
      <c r="U217" s="3">
        <v>0.2055003249845746</v>
      </c>
      <c r="V217" s="3">
        <v>1.9269883518239117</v>
      </c>
      <c r="W217" s="3">
        <v>0.31131137308154549</v>
      </c>
      <c r="X217" s="3">
        <v>739.46886287661289</v>
      </c>
      <c r="Y217" s="3">
        <v>1.9269883518239117</v>
      </c>
      <c r="Z217" s="3">
        <v>0.31131109786877031</v>
      </c>
      <c r="AA217" s="3">
        <v>739.46886287661289</v>
      </c>
      <c r="AB217">
        <f t="shared" si="4"/>
        <v>1.9269883518239117</v>
      </c>
      <c r="AC217">
        <f t="shared" si="5"/>
        <v>0.31131109786877031</v>
      </c>
    </row>
    <row r="218" spans="1:29" x14ac:dyDescent="0.25">
      <c r="A218" s="2">
        <v>217</v>
      </c>
      <c r="B218" s="3" t="s">
        <v>27</v>
      </c>
      <c r="C218" s="3" t="s">
        <v>110</v>
      </c>
      <c r="D218" s="3" t="s">
        <v>111</v>
      </c>
      <c r="E218" s="3" t="s">
        <v>132</v>
      </c>
      <c r="F218" s="3">
        <v>0.66</v>
      </c>
      <c r="G218" s="3">
        <v>0.7</v>
      </c>
      <c r="H218" s="3" t="s">
        <v>33</v>
      </c>
      <c r="I218" s="2">
        <v>1320</v>
      </c>
      <c r="J218" s="3" t="s">
        <v>115</v>
      </c>
      <c r="K218" s="2">
        <v>1320</v>
      </c>
      <c r="L218" s="3"/>
      <c r="M218" s="3" t="s">
        <v>33</v>
      </c>
      <c r="N218" s="3" t="s">
        <v>33</v>
      </c>
      <c r="O218" s="3"/>
      <c r="P218" s="3"/>
      <c r="Q218" s="3"/>
      <c r="R218" s="3">
        <v>0</v>
      </c>
      <c r="S218" s="3">
        <v>1</v>
      </c>
      <c r="T218" s="2">
        <v>69</v>
      </c>
      <c r="U218" s="3">
        <v>15.912280053660055</v>
      </c>
      <c r="V218" s="3">
        <v>165.79196914163387</v>
      </c>
      <c r="W218" s="3">
        <v>31.248446993004627</v>
      </c>
      <c r="X218" s="3">
        <v>57003.084787353488</v>
      </c>
      <c r="Y218" s="3">
        <v>165.79196914163387</v>
      </c>
      <c r="Z218" s="3">
        <v>31.248419368020315</v>
      </c>
      <c r="AA218" s="3">
        <v>57003.084787353488</v>
      </c>
      <c r="AB218">
        <f t="shared" si="4"/>
        <v>165.79196914163387</v>
      </c>
      <c r="AC218">
        <f t="shared" si="5"/>
        <v>31.248419368020315</v>
      </c>
    </row>
    <row r="219" spans="1:29" x14ac:dyDescent="0.25">
      <c r="A219" s="2">
        <v>218</v>
      </c>
      <c r="B219" s="3" t="s">
        <v>27</v>
      </c>
      <c r="C219" s="3" t="s">
        <v>110</v>
      </c>
      <c r="D219" s="3" t="s">
        <v>111</v>
      </c>
      <c r="E219" s="3" t="s">
        <v>132</v>
      </c>
      <c r="F219" s="3">
        <v>0.66</v>
      </c>
      <c r="G219" s="3">
        <v>0.7</v>
      </c>
      <c r="H219" s="3" t="s">
        <v>33</v>
      </c>
      <c r="I219" s="2">
        <v>1330</v>
      </c>
      <c r="J219" s="3" t="s">
        <v>47</v>
      </c>
      <c r="K219" s="2">
        <v>1330</v>
      </c>
      <c r="L219" s="3"/>
      <c r="M219" s="3" t="s">
        <v>33</v>
      </c>
      <c r="N219" s="3" t="s">
        <v>33</v>
      </c>
      <c r="O219" s="3"/>
      <c r="P219" s="3"/>
      <c r="Q219" s="3"/>
      <c r="R219" s="3">
        <v>0</v>
      </c>
      <c r="S219" s="3">
        <v>1</v>
      </c>
      <c r="T219" s="2">
        <v>336</v>
      </c>
      <c r="U219" s="3">
        <v>16.202239886980017</v>
      </c>
      <c r="V219" s="3">
        <v>157.72525848785088</v>
      </c>
      <c r="W219" s="3">
        <v>28.07353268913559</v>
      </c>
      <c r="X219" s="3">
        <v>59816.69333863799</v>
      </c>
      <c r="Y219" s="3">
        <v>157.72525848785088</v>
      </c>
      <c r="Z219" s="3">
        <v>28.073507870913385</v>
      </c>
      <c r="AA219" s="3">
        <v>59816.69333863799</v>
      </c>
      <c r="AB219">
        <f t="shared" si="4"/>
        <v>157.72525848785088</v>
      </c>
      <c r="AC219">
        <f t="shared" si="5"/>
        <v>28.073507870913385</v>
      </c>
    </row>
    <row r="220" spans="1:29" x14ac:dyDescent="0.25">
      <c r="A220" s="2">
        <v>219</v>
      </c>
      <c r="B220" s="3" t="s">
        <v>27</v>
      </c>
      <c r="C220" s="3" t="s">
        <v>110</v>
      </c>
      <c r="D220" s="3" t="s">
        <v>111</v>
      </c>
      <c r="E220" s="3" t="s">
        <v>132</v>
      </c>
      <c r="F220" s="3">
        <v>0.66</v>
      </c>
      <c r="G220" s="3">
        <v>0.7</v>
      </c>
      <c r="H220" s="3" t="s">
        <v>33</v>
      </c>
      <c r="I220" s="2">
        <v>1340</v>
      </c>
      <c r="J220" s="3" t="s">
        <v>133</v>
      </c>
      <c r="K220" s="2">
        <v>1340</v>
      </c>
      <c r="L220" s="3"/>
      <c r="M220" s="3" t="s">
        <v>33</v>
      </c>
      <c r="N220" s="3" t="s">
        <v>33</v>
      </c>
      <c r="O220" s="3"/>
      <c r="P220" s="3"/>
      <c r="Q220" s="3"/>
      <c r="R220" s="3">
        <v>0</v>
      </c>
      <c r="S220" s="3">
        <v>1</v>
      </c>
      <c r="T220" s="2">
        <v>81</v>
      </c>
      <c r="U220" s="3">
        <v>29.066925100350119</v>
      </c>
      <c r="V220" s="3">
        <v>311.00522702547215</v>
      </c>
      <c r="W220" s="3">
        <v>58.354078135114698</v>
      </c>
      <c r="X220" s="3">
        <v>106725.12609072312</v>
      </c>
      <c r="Y220" s="3">
        <v>311.00522702547215</v>
      </c>
      <c r="Z220" s="3">
        <v>58.354026547575252</v>
      </c>
      <c r="AA220" s="3">
        <v>106725.12609072312</v>
      </c>
      <c r="AB220">
        <f t="shared" si="4"/>
        <v>311.00522702547215</v>
      </c>
      <c r="AC220">
        <f t="shared" si="5"/>
        <v>58.354026547575252</v>
      </c>
    </row>
    <row r="221" spans="1:29" x14ac:dyDescent="0.25">
      <c r="A221" s="2">
        <v>220</v>
      </c>
      <c r="B221" s="3" t="s">
        <v>27</v>
      </c>
      <c r="C221" s="3" t="s">
        <v>110</v>
      </c>
      <c r="D221" s="3" t="s">
        <v>111</v>
      </c>
      <c r="E221" s="3" t="s">
        <v>132</v>
      </c>
      <c r="F221" s="3">
        <v>0.66</v>
      </c>
      <c r="G221" s="3">
        <v>0.7</v>
      </c>
      <c r="H221" s="3" t="s">
        <v>33</v>
      </c>
      <c r="I221" s="2">
        <v>1390</v>
      </c>
      <c r="J221" s="3" t="s">
        <v>134</v>
      </c>
      <c r="K221" s="2">
        <v>1390</v>
      </c>
      <c r="L221" s="3"/>
      <c r="M221" s="3" t="s">
        <v>33</v>
      </c>
      <c r="N221" s="3" t="s">
        <v>33</v>
      </c>
      <c r="O221" s="3"/>
      <c r="P221" s="3"/>
      <c r="Q221" s="3"/>
      <c r="R221" s="3">
        <v>0</v>
      </c>
      <c r="S221" s="3">
        <v>1</v>
      </c>
      <c r="T221" s="2">
        <v>2</v>
      </c>
      <c r="U221" s="3">
        <v>3.6156573319803098E-2</v>
      </c>
      <c r="V221" s="3">
        <v>0.36434115144641932</v>
      </c>
      <c r="W221" s="3">
        <v>4.9529203278389888E-2</v>
      </c>
      <c r="X221" s="3">
        <v>137.55595894519854</v>
      </c>
      <c r="Y221" s="3">
        <v>0.36434115144641932</v>
      </c>
      <c r="Z221" s="3">
        <v>4.9529159492423105E-2</v>
      </c>
      <c r="AA221" s="3">
        <v>137.55595894519854</v>
      </c>
      <c r="AB221">
        <f t="shared" si="4"/>
        <v>0.36434115144641932</v>
      </c>
      <c r="AC221">
        <f t="shared" si="5"/>
        <v>4.9529159492423105E-2</v>
      </c>
    </row>
    <row r="222" spans="1:29" x14ac:dyDescent="0.25">
      <c r="A222" s="2">
        <v>221</v>
      </c>
      <c r="B222" s="3" t="s">
        <v>27</v>
      </c>
      <c r="C222" s="3" t="s">
        <v>110</v>
      </c>
      <c r="D222" s="3" t="s">
        <v>111</v>
      </c>
      <c r="E222" s="3" t="s">
        <v>132</v>
      </c>
      <c r="F222" s="3">
        <v>0.66</v>
      </c>
      <c r="G222" s="3">
        <v>0.7</v>
      </c>
      <c r="H222" s="3" t="s">
        <v>33</v>
      </c>
      <c r="I222" s="2">
        <v>1400</v>
      </c>
      <c r="J222" s="3" t="s">
        <v>48</v>
      </c>
      <c r="K222" s="2">
        <v>1400</v>
      </c>
      <c r="L222" s="3"/>
      <c r="M222" s="3" t="s">
        <v>33</v>
      </c>
      <c r="N222" s="3" t="s">
        <v>33</v>
      </c>
      <c r="O222" s="3"/>
      <c r="P222" s="3"/>
      <c r="Q222" s="3"/>
      <c r="R222" s="3">
        <v>0</v>
      </c>
      <c r="S222" s="3">
        <v>1</v>
      </c>
      <c r="T222" s="2">
        <v>432</v>
      </c>
      <c r="U222" s="3">
        <v>44.183894337516229</v>
      </c>
      <c r="V222" s="3">
        <v>432.58863591638794</v>
      </c>
      <c r="W222" s="3">
        <v>58.757914979030332</v>
      </c>
      <c r="X222" s="3">
        <v>160969.19675657185</v>
      </c>
      <c r="Y222" s="3">
        <v>432.58863591638794</v>
      </c>
      <c r="Z222" s="3">
        <v>58.757863034481488</v>
      </c>
      <c r="AA222" s="3">
        <v>160969.19675657185</v>
      </c>
      <c r="AB222">
        <f t="shared" si="4"/>
        <v>432.58863591638794</v>
      </c>
      <c r="AC222">
        <f t="shared" si="5"/>
        <v>58.757863034481488</v>
      </c>
    </row>
    <row r="223" spans="1:29" x14ac:dyDescent="0.25">
      <c r="A223" s="2">
        <v>222</v>
      </c>
      <c r="B223" s="3" t="s">
        <v>27</v>
      </c>
      <c r="C223" s="3" t="s">
        <v>110</v>
      </c>
      <c r="D223" s="3" t="s">
        <v>111</v>
      </c>
      <c r="E223" s="3" t="s">
        <v>132</v>
      </c>
      <c r="F223" s="3">
        <v>0.66</v>
      </c>
      <c r="G223" s="3">
        <v>0.7</v>
      </c>
      <c r="H223" s="3" t="s">
        <v>33</v>
      </c>
      <c r="I223" s="2">
        <v>1410</v>
      </c>
      <c r="J223" s="3" t="s">
        <v>116</v>
      </c>
      <c r="K223" s="2">
        <v>1410</v>
      </c>
      <c r="L223" s="3"/>
      <c r="M223" s="3" t="s">
        <v>33</v>
      </c>
      <c r="N223" s="3" t="s">
        <v>33</v>
      </c>
      <c r="O223" s="3"/>
      <c r="P223" s="3"/>
      <c r="Q223" s="3"/>
      <c r="R223" s="3">
        <v>0</v>
      </c>
      <c r="S223" s="3">
        <v>1</v>
      </c>
      <c r="T223" s="2">
        <v>956</v>
      </c>
      <c r="U223" s="3">
        <v>212.5686206539489</v>
      </c>
      <c r="V223" s="3">
        <v>1928.336971281052</v>
      </c>
      <c r="W223" s="3">
        <v>260.77884701994662</v>
      </c>
      <c r="X223" s="3">
        <v>780496.43927681167</v>
      </c>
      <c r="Y223" s="3">
        <v>1928.336971281052</v>
      </c>
      <c r="Z223" s="3">
        <v>260.77861648011992</v>
      </c>
      <c r="AA223" s="3">
        <v>780496.43927681167</v>
      </c>
      <c r="AB223">
        <f t="shared" si="4"/>
        <v>1928.336971281052</v>
      </c>
      <c r="AC223">
        <f t="shared" si="5"/>
        <v>260.77861648011992</v>
      </c>
    </row>
    <row r="224" spans="1:29" x14ac:dyDescent="0.25">
      <c r="A224" s="2">
        <v>223</v>
      </c>
      <c r="B224" s="3" t="s">
        <v>27</v>
      </c>
      <c r="C224" s="3" t="s">
        <v>110</v>
      </c>
      <c r="D224" s="3" t="s">
        <v>111</v>
      </c>
      <c r="E224" s="3" t="s">
        <v>132</v>
      </c>
      <c r="F224" s="3">
        <v>0.66</v>
      </c>
      <c r="G224" s="3">
        <v>0.7</v>
      </c>
      <c r="H224" s="3" t="s">
        <v>33</v>
      </c>
      <c r="I224" s="2">
        <v>1420</v>
      </c>
      <c r="J224" s="3" t="s">
        <v>117</v>
      </c>
      <c r="K224" s="2">
        <v>1420</v>
      </c>
      <c r="L224" s="3"/>
      <c r="M224" s="3" t="s">
        <v>33</v>
      </c>
      <c r="N224" s="3" t="s">
        <v>33</v>
      </c>
      <c r="O224" s="3"/>
      <c r="P224" s="3"/>
      <c r="Q224" s="3"/>
      <c r="R224" s="3">
        <v>0</v>
      </c>
      <c r="S224" s="3">
        <v>1</v>
      </c>
      <c r="T224" s="2">
        <v>292</v>
      </c>
      <c r="U224" s="3">
        <v>90.321263531507299</v>
      </c>
      <c r="V224" s="3">
        <v>756.87218917507914</v>
      </c>
      <c r="W224" s="3">
        <v>102.85216949229438</v>
      </c>
      <c r="X224" s="3">
        <v>332379.20796900039</v>
      </c>
      <c r="Y224" s="3">
        <v>756.87218917507914</v>
      </c>
      <c r="Z224" s="3">
        <v>102.85207856650962</v>
      </c>
      <c r="AA224" s="3">
        <v>332379.20796900039</v>
      </c>
      <c r="AB224">
        <f t="shared" si="4"/>
        <v>756.87218917507914</v>
      </c>
      <c r="AC224">
        <f t="shared" si="5"/>
        <v>102.85207856650962</v>
      </c>
    </row>
    <row r="225" spans="1:29" x14ac:dyDescent="0.25">
      <c r="A225" s="2">
        <v>224</v>
      </c>
      <c r="B225" s="3" t="s">
        <v>27</v>
      </c>
      <c r="C225" s="3" t="s">
        <v>110</v>
      </c>
      <c r="D225" s="3" t="s">
        <v>111</v>
      </c>
      <c r="E225" s="3" t="s">
        <v>132</v>
      </c>
      <c r="F225" s="3">
        <v>0.66</v>
      </c>
      <c r="G225" s="3">
        <v>0.7</v>
      </c>
      <c r="H225" s="3" t="s">
        <v>33</v>
      </c>
      <c r="I225" s="2">
        <v>1430</v>
      </c>
      <c r="J225" s="3" t="s">
        <v>118</v>
      </c>
      <c r="K225" s="2">
        <v>1430</v>
      </c>
      <c r="L225" s="3"/>
      <c r="M225" s="3" t="s">
        <v>33</v>
      </c>
      <c r="N225" s="3" t="s">
        <v>33</v>
      </c>
      <c r="O225" s="3"/>
      <c r="P225" s="3"/>
      <c r="Q225" s="3"/>
      <c r="R225" s="3">
        <v>0</v>
      </c>
      <c r="S225" s="3">
        <v>1</v>
      </c>
      <c r="T225" s="2">
        <v>180</v>
      </c>
      <c r="U225" s="3">
        <v>36.434283877972057</v>
      </c>
      <c r="V225" s="3">
        <v>346.42780566420964</v>
      </c>
      <c r="W225" s="3">
        <v>46.874239175867778</v>
      </c>
      <c r="X225" s="3">
        <v>127796.63467501085</v>
      </c>
      <c r="Y225" s="3">
        <v>346.42780566420964</v>
      </c>
      <c r="Z225" s="3">
        <v>46.874197737004529</v>
      </c>
      <c r="AA225" s="3">
        <v>127796.63467501085</v>
      </c>
      <c r="AB225">
        <f t="shared" si="4"/>
        <v>346.42780566420964</v>
      </c>
      <c r="AC225">
        <f t="shared" si="5"/>
        <v>46.874197737004529</v>
      </c>
    </row>
    <row r="226" spans="1:29" x14ac:dyDescent="0.25">
      <c r="A226" s="2">
        <v>225</v>
      </c>
      <c r="B226" s="3" t="s">
        <v>27</v>
      </c>
      <c r="C226" s="3" t="s">
        <v>110</v>
      </c>
      <c r="D226" s="3" t="s">
        <v>111</v>
      </c>
      <c r="E226" s="3" t="s">
        <v>132</v>
      </c>
      <c r="F226" s="3">
        <v>0.66</v>
      </c>
      <c r="G226" s="3">
        <v>0.7</v>
      </c>
      <c r="H226" s="3" t="s">
        <v>33</v>
      </c>
      <c r="I226" s="2">
        <v>1440</v>
      </c>
      <c r="J226" s="3" t="s">
        <v>135</v>
      </c>
      <c r="K226" s="2">
        <v>1440</v>
      </c>
      <c r="L226" s="3"/>
      <c r="M226" s="3" t="s">
        <v>33</v>
      </c>
      <c r="N226" s="3" t="s">
        <v>33</v>
      </c>
      <c r="O226" s="3"/>
      <c r="P226" s="3"/>
      <c r="Q226" s="3"/>
      <c r="R226" s="3">
        <v>0</v>
      </c>
      <c r="S226" s="3">
        <v>1</v>
      </c>
      <c r="T226" s="2">
        <v>22</v>
      </c>
      <c r="U226" s="3">
        <v>4.2988794859591719</v>
      </c>
      <c r="V226" s="3">
        <v>47.927261399242667</v>
      </c>
      <c r="W226" s="3">
        <v>6.4070322865274694</v>
      </c>
      <c r="X226" s="3">
        <v>15692.06698213494</v>
      </c>
      <c r="Y226" s="3">
        <v>47.927261399242667</v>
      </c>
      <c r="Z226" s="3">
        <v>6.4070266224326557</v>
      </c>
      <c r="AA226" s="3">
        <v>15692.06698213494</v>
      </c>
      <c r="AB226">
        <f t="shared" si="4"/>
        <v>47.927261399242667</v>
      </c>
      <c r="AC226">
        <f t="shared" si="5"/>
        <v>6.4070266224326557</v>
      </c>
    </row>
    <row r="227" spans="1:29" x14ac:dyDescent="0.25">
      <c r="A227" s="2">
        <v>226</v>
      </c>
      <c r="B227" s="3" t="s">
        <v>27</v>
      </c>
      <c r="C227" s="3" t="s">
        <v>110</v>
      </c>
      <c r="D227" s="3" t="s">
        <v>111</v>
      </c>
      <c r="E227" s="3" t="s">
        <v>132</v>
      </c>
      <c r="F227" s="3">
        <v>0.66</v>
      </c>
      <c r="G227" s="3">
        <v>0.7</v>
      </c>
      <c r="H227" s="3" t="s">
        <v>33</v>
      </c>
      <c r="I227" s="2">
        <v>1450</v>
      </c>
      <c r="J227" s="3" t="s">
        <v>119</v>
      </c>
      <c r="K227" s="2">
        <v>1450</v>
      </c>
      <c r="L227" s="3"/>
      <c r="M227" s="3" t="s">
        <v>33</v>
      </c>
      <c r="N227" s="3" t="s">
        <v>33</v>
      </c>
      <c r="O227" s="3"/>
      <c r="P227" s="3"/>
      <c r="Q227" s="3"/>
      <c r="R227" s="3">
        <v>0</v>
      </c>
      <c r="S227" s="3">
        <v>1</v>
      </c>
      <c r="T227" s="2">
        <v>24</v>
      </c>
      <c r="U227" s="3">
        <v>6.9347428819802257</v>
      </c>
      <c r="V227" s="3">
        <v>76.079316192340571</v>
      </c>
      <c r="W227" s="3">
        <v>10.410522569574853</v>
      </c>
      <c r="X227" s="3">
        <v>25014.630576832304</v>
      </c>
      <c r="Y227" s="3">
        <v>76.079316192340571</v>
      </c>
      <c r="Z227" s="3">
        <v>10.410513366220764</v>
      </c>
      <c r="AA227" s="3">
        <v>25014.630576832304</v>
      </c>
      <c r="AB227">
        <f t="shared" si="4"/>
        <v>76.079316192340571</v>
      </c>
      <c r="AC227">
        <f t="shared" si="5"/>
        <v>10.410513366220764</v>
      </c>
    </row>
    <row r="228" spans="1:29" x14ac:dyDescent="0.25">
      <c r="A228" s="2">
        <v>227</v>
      </c>
      <c r="B228" s="3" t="s">
        <v>27</v>
      </c>
      <c r="C228" s="3" t="s">
        <v>110</v>
      </c>
      <c r="D228" s="3" t="s">
        <v>111</v>
      </c>
      <c r="E228" s="3" t="s">
        <v>132</v>
      </c>
      <c r="F228" s="3">
        <v>0.66</v>
      </c>
      <c r="G228" s="3">
        <v>0.7</v>
      </c>
      <c r="H228" s="3" t="s">
        <v>33</v>
      </c>
      <c r="I228" s="2">
        <v>1550</v>
      </c>
      <c r="J228" s="3" t="s">
        <v>120</v>
      </c>
      <c r="K228" s="2">
        <v>1550</v>
      </c>
      <c r="L228" s="3"/>
      <c r="M228" s="3" t="s">
        <v>33</v>
      </c>
      <c r="N228" s="3" t="s">
        <v>33</v>
      </c>
      <c r="O228" s="3"/>
      <c r="P228" s="3"/>
      <c r="Q228" s="3"/>
      <c r="R228" s="3">
        <v>0</v>
      </c>
      <c r="S228" s="3">
        <v>1</v>
      </c>
      <c r="T228" s="2">
        <v>6</v>
      </c>
      <c r="U228" s="3">
        <v>0.96653439589906043</v>
      </c>
      <c r="V228" s="3">
        <v>8.0128063927172022</v>
      </c>
      <c r="W228" s="3">
        <v>1.1238139697552967</v>
      </c>
      <c r="X228" s="3">
        <v>3456.2705602597375</v>
      </c>
      <c r="Y228" s="3">
        <v>8.0128063927172022</v>
      </c>
      <c r="Z228" s="3">
        <v>1.12381297625494</v>
      </c>
      <c r="AA228" s="3">
        <v>3456.2705602597375</v>
      </c>
      <c r="AB228">
        <f t="shared" si="4"/>
        <v>8.0128063927172022</v>
      </c>
      <c r="AC228">
        <f t="shared" si="5"/>
        <v>1.12381297625494</v>
      </c>
    </row>
    <row r="229" spans="1:29" x14ac:dyDescent="0.25">
      <c r="A229" s="2">
        <v>228</v>
      </c>
      <c r="B229" s="3" t="s">
        <v>27</v>
      </c>
      <c r="C229" s="3" t="s">
        <v>110</v>
      </c>
      <c r="D229" s="3" t="s">
        <v>111</v>
      </c>
      <c r="E229" s="3" t="s">
        <v>132</v>
      </c>
      <c r="F229" s="3">
        <v>0.66</v>
      </c>
      <c r="G229" s="3">
        <v>0.7</v>
      </c>
      <c r="H229" s="3" t="s">
        <v>33</v>
      </c>
      <c r="I229" s="2">
        <v>1700</v>
      </c>
      <c r="J229" s="3" t="s">
        <v>121</v>
      </c>
      <c r="K229" s="2">
        <v>1700</v>
      </c>
      <c r="L229" s="3"/>
      <c r="M229" s="3" t="s">
        <v>33</v>
      </c>
      <c r="N229" s="3" t="s">
        <v>33</v>
      </c>
      <c r="O229" s="3"/>
      <c r="P229" s="3"/>
      <c r="Q229" s="3"/>
      <c r="R229" s="3">
        <v>0</v>
      </c>
      <c r="S229" s="3">
        <v>1</v>
      </c>
      <c r="T229" s="2">
        <v>139</v>
      </c>
      <c r="U229" s="3">
        <v>17.748816967351679</v>
      </c>
      <c r="V229" s="3">
        <v>139.91861320762411</v>
      </c>
      <c r="W229" s="3">
        <v>18.998402663641997</v>
      </c>
      <c r="X229" s="3">
        <v>63892.99027447994</v>
      </c>
      <c r="Y229" s="3">
        <v>139.91861320762411</v>
      </c>
      <c r="Z229" s="3">
        <v>18.998385868228915</v>
      </c>
      <c r="AA229" s="3">
        <v>63892.99027447994</v>
      </c>
      <c r="AB229">
        <f t="shared" si="4"/>
        <v>139.91861320762411</v>
      </c>
      <c r="AC229">
        <f t="shared" si="5"/>
        <v>18.998385868228915</v>
      </c>
    </row>
    <row r="230" spans="1:29" x14ac:dyDescent="0.25">
      <c r="A230" s="2">
        <v>229</v>
      </c>
      <c r="B230" s="3" t="s">
        <v>27</v>
      </c>
      <c r="C230" s="3" t="s">
        <v>110</v>
      </c>
      <c r="D230" s="3" t="s">
        <v>111</v>
      </c>
      <c r="E230" s="3" t="s">
        <v>132</v>
      </c>
      <c r="F230" s="3">
        <v>0.66</v>
      </c>
      <c r="G230" s="3">
        <v>0.7</v>
      </c>
      <c r="H230" s="3" t="s">
        <v>33</v>
      </c>
      <c r="I230" s="2">
        <v>1710</v>
      </c>
      <c r="J230" s="3" t="s">
        <v>122</v>
      </c>
      <c r="K230" s="2">
        <v>1710</v>
      </c>
      <c r="L230" s="3"/>
      <c r="M230" s="3" t="s">
        <v>33</v>
      </c>
      <c r="N230" s="3" t="s">
        <v>33</v>
      </c>
      <c r="O230" s="3"/>
      <c r="P230" s="3"/>
      <c r="Q230" s="3"/>
      <c r="R230" s="3">
        <v>0</v>
      </c>
      <c r="S230" s="3">
        <v>1</v>
      </c>
      <c r="T230" s="2">
        <v>226</v>
      </c>
      <c r="U230" s="3">
        <v>97.814766237257984</v>
      </c>
      <c r="V230" s="3">
        <v>694.82084206941795</v>
      </c>
      <c r="W230" s="3">
        <v>94.870581890608008</v>
      </c>
      <c r="X230" s="3">
        <v>349789.2258109728</v>
      </c>
      <c r="Y230" s="3">
        <v>694.82084206941795</v>
      </c>
      <c r="Z230" s="3">
        <v>94.87049802089318</v>
      </c>
      <c r="AA230" s="3">
        <v>349789.2258109728</v>
      </c>
      <c r="AB230">
        <f t="shared" si="4"/>
        <v>694.82084206941795</v>
      </c>
      <c r="AC230">
        <f t="shared" si="5"/>
        <v>94.87049802089318</v>
      </c>
    </row>
    <row r="231" spans="1:29" x14ac:dyDescent="0.25">
      <c r="A231" s="2">
        <v>230</v>
      </c>
      <c r="B231" s="3" t="s">
        <v>27</v>
      </c>
      <c r="C231" s="3" t="s">
        <v>110</v>
      </c>
      <c r="D231" s="3" t="s">
        <v>111</v>
      </c>
      <c r="E231" s="3" t="s">
        <v>132</v>
      </c>
      <c r="F231" s="3">
        <v>0.66</v>
      </c>
      <c r="G231" s="3">
        <v>0.7</v>
      </c>
      <c r="H231" s="3" t="s">
        <v>33</v>
      </c>
      <c r="I231" s="2">
        <v>1720</v>
      </c>
      <c r="J231" s="3" t="s">
        <v>123</v>
      </c>
      <c r="K231" s="2">
        <v>1720</v>
      </c>
      <c r="L231" s="3"/>
      <c r="M231" s="3" t="s">
        <v>33</v>
      </c>
      <c r="N231" s="3" t="s">
        <v>33</v>
      </c>
      <c r="O231" s="3"/>
      <c r="P231" s="3"/>
      <c r="Q231" s="3"/>
      <c r="R231" s="3">
        <v>0</v>
      </c>
      <c r="S231" s="3">
        <v>1</v>
      </c>
      <c r="T231" s="2">
        <v>127</v>
      </c>
      <c r="U231" s="3">
        <v>36.998502890501847</v>
      </c>
      <c r="V231" s="3">
        <v>279.67099331078111</v>
      </c>
      <c r="W231" s="3">
        <v>38.067736125914145</v>
      </c>
      <c r="X231" s="3">
        <v>134732.27861921411</v>
      </c>
      <c r="Y231" s="3">
        <v>279.67099331078111</v>
      </c>
      <c r="Z231" s="3">
        <v>38.067702472382102</v>
      </c>
      <c r="AA231" s="3">
        <v>134732.27861921411</v>
      </c>
      <c r="AB231">
        <f t="shared" si="4"/>
        <v>279.67099331078111</v>
      </c>
      <c r="AC231">
        <f t="shared" si="5"/>
        <v>38.067702472382102</v>
      </c>
    </row>
    <row r="232" spans="1:29" x14ac:dyDescent="0.25">
      <c r="A232" s="2">
        <v>231</v>
      </c>
      <c r="B232" s="3" t="s">
        <v>27</v>
      </c>
      <c r="C232" s="3" t="s">
        <v>110</v>
      </c>
      <c r="D232" s="3" t="s">
        <v>111</v>
      </c>
      <c r="E232" s="3" t="s">
        <v>132</v>
      </c>
      <c r="F232" s="3">
        <v>0.66</v>
      </c>
      <c r="G232" s="3">
        <v>0.7</v>
      </c>
      <c r="H232" s="3" t="s">
        <v>33</v>
      </c>
      <c r="I232" s="2">
        <v>1740</v>
      </c>
      <c r="J232" s="3" t="s">
        <v>124</v>
      </c>
      <c r="K232" s="2">
        <v>1740</v>
      </c>
      <c r="L232" s="3"/>
      <c r="M232" s="3" t="s">
        <v>33</v>
      </c>
      <c r="N232" s="3" t="s">
        <v>33</v>
      </c>
      <c r="O232" s="3"/>
      <c r="P232" s="3"/>
      <c r="Q232" s="3"/>
      <c r="R232" s="3">
        <v>0</v>
      </c>
      <c r="S232" s="3">
        <v>1</v>
      </c>
      <c r="T232" s="2">
        <v>4</v>
      </c>
      <c r="U232" s="3">
        <v>0.18941185107628039</v>
      </c>
      <c r="V232" s="3">
        <v>1.6947487113243942</v>
      </c>
      <c r="W232" s="3">
        <v>0.24810885951633027</v>
      </c>
      <c r="X232" s="3">
        <v>677.97544321458236</v>
      </c>
      <c r="Y232" s="3">
        <v>1.6947487113243942</v>
      </c>
      <c r="Z232" s="3">
        <v>0.2481086401773224</v>
      </c>
      <c r="AA232" s="3">
        <v>677.97544321458236</v>
      </c>
      <c r="AB232">
        <f t="shared" si="4"/>
        <v>1.6947487113243942</v>
      </c>
      <c r="AC232">
        <f t="shared" si="5"/>
        <v>0.2481086401773224</v>
      </c>
    </row>
    <row r="233" spans="1:29" x14ac:dyDescent="0.25">
      <c r="A233" s="2">
        <v>232</v>
      </c>
      <c r="B233" s="3" t="s">
        <v>27</v>
      </c>
      <c r="C233" s="3" t="s">
        <v>110</v>
      </c>
      <c r="D233" s="3" t="s">
        <v>111</v>
      </c>
      <c r="E233" s="3" t="s">
        <v>132</v>
      </c>
      <c r="F233" s="3">
        <v>0.66</v>
      </c>
      <c r="G233" s="3">
        <v>0.7</v>
      </c>
      <c r="H233" s="3" t="s">
        <v>33</v>
      </c>
      <c r="I233" s="2">
        <v>1750</v>
      </c>
      <c r="J233" s="3" t="s">
        <v>51</v>
      </c>
      <c r="K233" s="2">
        <v>1750</v>
      </c>
      <c r="L233" s="3"/>
      <c r="M233" s="3" t="s">
        <v>33</v>
      </c>
      <c r="N233" s="3" t="s">
        <v>33</v>
      </c>
      <c r="O233" s="3"/>
      <c r="P233" s="3"/>
      <c r="Q233" s="3"/>
      <c r="R233" s="3">
        <v>0</v>
      </c>
      <c r="S233" s="3">
        <v>1</v>
      </c>
      <c r="T233" s="2">
        <v>80</v>
      </c>
      <c r="U233" s="3">
        <v>19.421496603739868</v>
      </c>
      <c r="V233" s="3">
        <v>144.24651667512254</v>
      </c>
      <c r="W233" s="3">
        <v>19.589778783956554</v>
      </c>
      <c r="X233" s="3">
        <v>67185.849845185949</v>
      </c>
      <c r="Y233" s="3">
        <v>144.24651667512254</v>
      </c>
      <c r="Z233" s="3">
        <v>19.589761465741294</v>
      </c>
      <c r="AA233" s="3">
        <v>67185.849845185949</v>
      </c>
      <c r="AB233">
        <f t="shared" si="4"/>
        <v>144.24651667512254</v>
      </c>
      <c r="AC233">
        <f t="shared" si="5"/>
        <v>19.589761465741294</v>
      </c>
    </row>
    <row r="234" spans="1:29" x14ac:dyDescent="0.25">
      <c r="A234" s="2">
        <v>233</v>
      </c>
      <c r="B234" s="3" t="s">
        <v>27</v>
      </c>
      <c r="C234" s="3" t="s">
        <v>110</v>
      </c>
      <c r="D234" s="3" t="s">
        <v>111</v>
      </c>
      <c r="E234" s="3" t="s">
        <v>132</v>
      </c>
      <c r="F234" s="3">
        <v>0.66</v>
      </c>
      <c r="G234" s="3">
        <v>0.7</v>
      </c>
      <c r="H234" s="3" t="s">
        <v>33</v>
      </c>
      <c r="I234" s="2">
        <v>1770</v>
      </c>
      <c r="J234" s="3" t="s">
        <v>136</v>
      </c>
      <c r="K234" s="2">
        <v>1770</v>
      </c>
      <c r="L234" s="3"/>
      <c r="M234" s="3" t="s">
        <v>33</v>
      </c>
      <c r="N234" s="3" t="s">
        <v>33</v>
      </c>
      <c r="O234" s="3"/>
      <c r="P234" s="3"/>
      <c r="Q234" s="3"/>
      <c r="R234" s="3">
        <v>0</v>
      </c>
      <c r="S234" s="3">
        <v>1</v>
      </c>
      <c r="T234" s="2">
        <v>4</v>
      </c>
      <c r="U234" s="3">
        <v>0.3016140277837005</v>
      </c>
      <c r="V234" s="3">
        <v>2.9540472473993376</v>
      </c>
      <c r="W234" s="3">
        <v>0.39449255074258355</v>
      </c>
      <c r="X234" s="3">
        <v>1106.4686166727104</v>
      </c>
      <c r="Y234" s="3">
        <v>2.9540472473993376</v>
      </c>
      <c r="Z234" s="3">
        <v>0.39449220199403434</v>
      </c>
      <c r="AA234" s="3">
        <v>1106.4686166727104</v>
      </c>
      <c r="AB234">
        <f t="shared" si="4"/>
        <v>2.9540472473993376</v>
      </c>
      <c r="AC234">
        <f t="shared" si="5"/>
        <v>0.39449220199403434</v>
      </c>
    </row>
    <row r="235" spans="1:29" x14ac:dyDescent="0.25">
      <c r="A235" s="2">
        <v>234</v>
      </c>
      <c r="B235" s="3" t="s">
        <v>27</v>
      </c>
      <c r="C235" s="3" t="s">
        <v>110</v>
      </c>
      <c r="D235" s="3" t="s">
        <v>111</v>
      </c>
      <c r="E235" s="3" t="s">
        <v>132</v>
      </c>
      <c r="F235" s="3">
        <v>0.66</v>
      </c>
      <c r="G235" s="3">
        <v>0.7</v>
      </c>
      <c r="H235" s="3" t="s">
        <v>33</v>
      </c>
      <c r="I235" s="2">
        <v>1780</v>
      </c>
      <c r="J235" s="3" t="s">
        <v>125</v>
      </c>
      <c r="K235" s="2">
        <v>1780</v>
      </c>
      <c r="L235" s="3"/>
      <c r="M235" s="3" t="s">
        <v>33</v>
      </c>
      <c r="N235" s="3" t="s">
        <v>33</v>
      </c>
      <c r="O235" s="3"/>
      <c r="P235" s="3"/>
      <c r="Q235" s="3"/>
      <c r="R235" s="3">
        <v>0</v>
      </c>
      <c r="S235" s="3">
        <v>1</v>
      </c>
      <c r="T235" s="2">
        <v>12</v>
      </c>
      <c r="U235" s="3">
        <v>1.4631214034855951</v>
      </c>
      <c r="V235" s="3">
        <v>11.999659638950435</v>
      </c>
      <c r="W235" s="3">
        <v>1.6413041343482617</v>
      </c>
      <c r="X235" s="3">
        <v>5085.8665893334401</v>
      </c>
      <c r="Y235" s="3">
        <v>11.999659638950435</v>
      </c>
      <c r="Z235" s="3">
        <v>1.6413026833641224</v>
      </c>
      <c r="AA235" s="3">
        <v>5085.8665893334401</v>
      </c>
      <c r="AB235">
        <f t="shared" si="4"/>
        <v>11.999659638950435</v>
      </c>
      <c r="AC235">
        <f t="shared" si="5"/>
        <v>1.6413026833641224</v>
      </c>
    </row>
    <row r="236" spans="1:29" x14ac:dyDescent="0.25">
      <c r="A236" s="2">
        <v>235</v>
      </c>
      <c r="B236" s="3" t="s">
        <v>27</v>
      </c>
      <c r="C236" s="3" t="s">
        <v>110</v>
      </c>
      <c r="D236" s="3" t="s">
        <v>111</v>
      </c>
      <c r="E236" s="3" t="s">
        <v>132</v>
      </c>
      <c r="F236" s="3">
        <v>0.66</v>
      </c>
      <c r="G236" s="3">
        <v>0.7</v>
      </c>
      <c r="H236" s="3" t="s">
        <v>33</v>
      </c>
      <c r="I236" s="2">
        <v>1840</v>
      </c>
      <c r="J236" s="3" t="s">
        <v>137</v>
      </c>
      <c r="K236" s="2">
        <v>1840</v>
      </c>
      <c r="L236" s="3"/>
      <c r="M236" s="3" t="s">
        <v>33</v>
      </c>
      <c r="N236" s="3" t="s">
        <v>33</v>
      </c>
      <c r="O236" s="3"/>
      <c r="P236" s="3"/>
      <c r="Q236" s="3"/>
      <c r="R236" s="3">
        <v>0</v>
      </c>
      <c r="S236" s="3">
        <v>1</v>
      </c>
      <c r="T236" s="2">
        <v>4</v>
      </c>
      <c r="U236" s="3">
        <v>0.36400182228815547</v>
      </c>
      <c r="V236" s="3">
        <v>2.811721328974349</v>
      </c>
      <c r="W236" s="3">
        <v>0.36173915587201927</v>
      </c>
      <c r="X236" s="3">
        <v>1207.2723635508446</v>
      </c>
      <c r="Y236" s="3">
        <v>2.811721328974349</v>
      </c>
      <c r="Z236" s="3">
        <v>0.3617388360788959</v>
      </c>
      <c r="AA236" s="3">
        <v>1207.2723635508446</v>
      </c>
      <c r="AB236">
        <f t="shared" si="4"/>
        <v>2.811721328974349</v>
      </c>
      <c r="AC236">
        <f t="shared" si="5"/>
        <v>0.3617388360788959</v>
      </c>
    </row>
    <row r="237" spans="1:29" x14ac:dyDescent="0.25">
      <c r="A237" s="2">
        <v>236</v>
      </c>
      <c r="B237" s="3" t="s">
        <v>27</v>
      </c>
      <c r="C237" s="3" t="s">
        <v>110</v>
      </c>
      <c r="D237" s="3" t="s">
        <v>111</v>
      </c>
      <c r="E237" s="3" t="s">
        <v>132</v>
      </c>
      <c r="F237" s="3">
        <v>0.66</v>
      </c>
      <c r="G237" s="3">
        <v>0.7</v>
      </c>
      <c r="H237" s="3" t="s">
        <v>33</v>
      </c>
      <c r="I237" s="2">
        <v>1850</v>
      </c>
      <c r="J237" s="3" t="s">
        <v>53</v>
      </c>
      <c r="K237" s="2">
        <v>1850</v>
      </c>
      <c r="L237" s="3"/>
      <c r="M237" s="3" t="s">
        <v>33</v>
      </c>
      <c r="N237" s="3" t="s">
        <v>33</v>
      </c>
      <c r="O237" s="3"/>
      <c r="P237" s="3"/>
      <c r="Q237" s="3"/>
      <c r="R237" s="3">
        <v>0</v>
      </c>
      <c r="S237" s="3">
        <v>1</v>
      </c>
      <c r="T237" s="2">
        <v>80</v>
      </c>
      <c r="U237" s="3">
        <v>26.011733969526496</v>
      </c>
      <c r="V237" s="3">
        <v>161.83389443561714</v>
      </c>
      <c r="W237" s="3">
        <v>21.43816505398885</v>
      </c>
      <c r="X237" s="3">
        <v>74881.003631285377</v>
      </c>
      <c r="Y237" s="3">
        <v>161.83389443561714</v>
      </c>
      <c r="Z237" s="3">
        <v>21.438146101719873</v>
      </c>
      <c r="AA237" s="3">
        <v>74881.003631285377</v>
      </c>
      <c r="AB237">
        <f t="shared" si="4"/>
        <v>161.83389443561714</v>
      </c>
      <c r="AC237">
        <f t="shared" si="5"/>
        <v>21.438146101719873</v>
      </c>
    </row>
    <row r="238" spans="1:29" x14ac:dyDescent="0.25">
      <c r="A238" s="2">
        <v>237</v>
      </c>
      <c r="B238" s="3" t="s">
        <v>27</v>
      </c>
      <c r="C238" s="3" t="s">
        <v>110</v>
      </c>
      <c r="D238" s="3" t="s">
        <v>111</v>
      </c>
      <c r="E238" s="3" t="s">
        <v>132</v>
      </c>
      <c r="F238" s="3">
        <v>0.66</v>
      </c>
      <c r="G238" s="3">
        <v>0.7</v>
      </c>
      <c r="H238" s="3" t="s">
        <v>33</v>
      </c>
      <c r="I238" s="2">
        <v>8140</v>
      </c>
      <c r="J238" s="3" t="s">
        <v>57</v>
      </c>
      <c r="K238" s="2">
        <v>8140</v>
      </c>
      <c r="L238" s="3"/>
      <c r="M238" s="3" t="s">
        <v>33</v>
      </c>
      <c r="N238" s="3" t="s">
        <v>33</v>
      </c>
      <c r="O238" s="3"/>
      <c r="P238" s="3"/>
      <c r="Q238" s="3"/>
      <c r="R238" s="3">
        <v>0</v>
      </c>
      <c r="S238" s="3">
        <v>1</v>
      </c>
      <c r="T238" s="2">
        <v>243</v>
      </c>
      <c r="U238" s="3">
        <v>23.249029363790417</v>
      </c>
      <c r="V238" s="3">
        <v>136.7920743136485</v>
      </c>
      <c r="W238" s="3">
        <v>17.15215390674728</v>
      </c>
      <c r="X238" s="3">
        <v>59676.688907002499</v>
      </c>
      <c r="Y238" s="3">
        <v>136.7920743136485</v>
      </c>
      <c r="Z238" s="3">
        <v>17.152138743498327</v>
      </c>
      <c r="AA238" s="3">
        <v>59676.688907002499</v>
      </c>
      <c r="AB238">
        <f t="shared" si="4"/>
        <v>136.7920743136485</v>
      </c>
      <c r="AC238">
        <f t="shared" si="5"/>
        <v>17.152138743498327</v>
      </c>
    </row>
    <row r="239" spans="1:29" x14ac:dyDescent="0.25">
      <c r="A239" s="2">
        <v>238</v>
      </c>
      <c r="B239" s="3" t="s">
        <v>27</v>
      </c>
      <c r="C239" s="3" t="s">
        <v>110</v>
      </c>
      <c r="D239" s="3" t="s">
        <v>111</v>
      </c>
      <c r="E239" s="3" t="s">
        <v>132</v>
      </c>
      <c r="F239" s="3">
        <v>0.66</v>
      </c>
      <c r="G239" s="3">
        <v>0.7</v>
      </c>
      <c r="H239" s="3" t="s">
        <v>33</v>
      </c>
      <c r="I239" s="2">
        <v>8220</v>
      </c>
      <c r="J239" s="3" t="s">
        <v>138</v>
      </c>
      <c r="K239" s="2">
        <v>8220</v>
      </c>
      <c r="L239" s="3"/>
      <c r="M239" s="3" t="s">
        <v>33</v>
      </c>
      <c r="N239" s="3" t="s">
        <v>33</v>
      </c>
      <c r="O239" s="3"/>
      <c r="P239" s="3"/>
      <c r="Q239" s="3"/>
      <c r="R239" s="3">
        <v>0</v>
      </c>
      <c r="S239" s="3">
        <v>1</v>
      </c>
      <c r="T239" s="2">
        <v>9</v>
      </c>
      <c r="U239" s="3">
        <v>2.822244116007691</v>
      </c>
      <c r="V239" s="3">
        <v>23.893745585864696</v>
      </c>
      <c r="W239" s="3">
        <v>3.6064230625164742</v>
      </c>
      <c r="X239" s="3">
        <v>10357.775712227538</v>
      </c>
      <c r="Y239" s="3">
        <v>23.893745585864696</v>
      </c>
      <c r="Z239" s="3">
        <v>3.606419874281853</v>
      </c>
      <c r="AA239" s="3">
        <v>10357.775712227538</v>
      </c>
      <c r="AB239">
        <f t="shared" si="4"/>
        <v>23.893745585864696</v>
      </c>
      <c r="AC239">
        <f t="shared" si="5"/>
        <v>3.606419874281853</v>
      </c>
    </row>
    <row r="240" spans="1:29" x14ac:dyDescent="0.25">
      <c r="A240" s="2">
        <v>239</v>
      </c>
      <c r="B240" s="3" t="s">
        <v>27</v>
      </c>
      <c r="C240" s="3" t="s">
        <v>110</v>
      </c>
      <c r="D240" s="3" t="s">
        <v>111</v>
      </c>
      <c r="E240" s="3" t="s">
        <v>132</v>
      </c>
      <c r="F240" s="3">
        <v>0.66</v>
      </c>
      <c r="G240" s="3">
        <v>0.7</v>
      </c>
      <c r="H240" s="3" t="s">
        <v>33</v>
      </c>
      <c r="I240" s="2">
        <v>8370</v>
      </c>
      <c r="J240" s="3" t="s">
        <v>68</v>
      </c>
      <c r="K240" s="2">
        <v>8370</v>
      </c>
      <c r="L240" s="3"/>
      <c r="M240" s="3" t="s">
        <v>33</v>
      </c>
      <c r="N240" s="3" t="s">
        <v>33</v>
      </c>
      <c r="O240" s="3"/>
      <c r="P240" s="3"/>
      <c r="Q240" s="3"/>
      <c r="R240" s="3">
        <v>0</v>
      </c>
      <c r="S240" s="3">
        <v>1</v>
      </c>
      <c r="T240" s="2">
        <v>25</v>
      </c>
      <c r="U240" s="3">
        <v>1.883545922741398</v>
      </c>
      <c r="V240" s="3">
        <v>3.7837165378047413</v>
      </c>
      <c r="W240" s="3">
        <v>0.55483867098088302</v>
      </c>
      <c r="X240" s="3">
        <v>3871.5643992165715</v>
      </c>
      <c r="Y240" s="3">
        <v>3.7837165378047413</v>
      </c>
      <c r="Z240" s="3">
        <v>0.55483818047940037</v>
      </c>
      <c r="AA240" s="3">
        <v>3871.5643992165715</v>
      </c>
      <c r="AB240">
        <f t="shared" si="4"/>
        <v>3.7837165378047413</v>
      </c>
      <c r="AC240">
        <f t="shared" si="5"/>
        <v>0.55483818047940037</v>
      </c>
    </row>
    <row r="241" spans="1:29" x14ac:dyDescent="0.25">
      <c r="A241" s="2">
        <v>240</v>
      </c>
      <c r="B241" s="3" t="s">
        <v>27</v>
      </c>
      <c r="C241" s="3" t="s">
        <v>110</v>
      </c>
      <c r="D241" s="3" t="s">
        <v>111</v>
      </c>
      <c r="E241" s="3" t="s">
        <v>132</v>
      </c>
      <c r="F241" s="3">
        <v>0.66</v>
      </c>
      <c r="G241" s="3">
        <v>0.7</v>
      </c>
      <c r="H241" s="3" t="s">
        <v>60</v>
      </c>
      <c r="I241" s="2">
        <v>1200</v>
      </c>
      <c r="J241" s="3" t="s">
        <v>45</v>
      </c>
      <c r="K241" s="2">
        <v>1200</v>
      </c>
      <c r="L241" s="3"/>
      <c r="M241" s="3" t="s">
        <v>65</v>
      </c>
      <c r="N241" s="3" t="s">
        <v>60</v>
      </c>
      <c r="O241" s="3"/>
      <c r="P241" s="3"/>
      <c r="Q241" s="3"/>
      <c r="R241" s="3">
        <v>0</v>
      </c>
      <c r="S241" s="3">
        <v>1</v>
      </c>
      <c r="T241" s="2">
        <v>11</v>
      </c>
      <c r="U241" s="3">
        <v>0.59510972506338944</v>
      </c>
      <c r="V241" s="3">
        <v>5.4091373684326189</v>
      </c>
      <c r="W241" s="3">
        <v>0.74406144868207236</v>
      </c>
      <c r="X241" s="3">
        <v>2241.0908280220847</v>
      </c>
      <c r="Y241" s="3">
        <v>5.4091373684326189</v>
      </c>
      <c r="Z241" s="3">
        <v>0.74406079089943555</v>
      </c>
      <c r="AA241" s="3">
        <v>2241.0908280220847</v>
      </c>
      <c r="AB241">
        <f t="shared" si="4"/>
        <v>5.4091373684326189</v>
      </c>
      <c r="AC241">
        <f t="shared" si="5"/>
        <v>0.74406079089943555</v>
      </c>
    </row>
    <row r="242" spans="1:29" x14ac:dyDescent="0.25">
      <c r="A242" s="2">
        <v>241</v>
      </c>
      <c r="B242" s="3" t="s">
        <v>27</v>
      </c>
      <c r="C242" s="3" t="s">
        <v>110</v>
      </c>
      <c r="D242" s="3" t="s">
        <v>111</v>
      </c>
      <c r="E242" s="3" t="s">
        <v>132</v>
      </c>
      <c r="F242" s="3">
        <v>0.66</v>
      </c>
      <c r="G242" s="3">
        <v>0.7</v>
      </c>
      <c r="H242" s="3" t="s">
        <v>60</v>
      </c>
      <c r="I242" s="2">
        <v>1210</v>
      </c>
      <c r="J242" s="3" t="s">
        <v>46</v>
      </c>
      <c r="K242" s="2">
        <v>1210</v>
      </c>
      <c r="L242" s="3"/>
      <c r="M242" s="3" t="s">
        <v>65</v>
      </c>
      <c r="N242" s="3" t="s">
        <v>60</v>
      </c>
      <c r="O242" s="3"/>
      <c r="P242" s="3"/>
      <c r="Q242" s="3"/>
      <c r="R242" s="3">
        <v>0</v>
      </c>
      <c r="S242" s="3">
        <v>1</v>
      </c>
      <c r="T242" s="2">
        <v>19</v>
      </c>
      <c r="U242" s="3">
        <v>0.30534429062605278</v>
      </c>
      <c r="V242" s="3">
        <v>2.7808156042257459</v>
      </c>
      <c r="W242" s="3">
        <v>0.3838518130660965</v>
      </c>
      <c r="X242" s="3">
        <v>1151.9541681270625</v>
      </c>
      <c r="Y242" s="3">
        <v>2.7808156042257459</v>
      </c>
      <c r="Z242" s="3">
        <v>0.38385147372442247</v>
      </c>
      <c r="AA242" s="3">
        <v>1151.9541681270625</v>
      </c>
      <c r="AB242">
        <f t="shared" si="4"/>
        <v>2.7808156042257459</v>
      </c>
      <c r="AC242">
        <f t="shared" si="5"/>
        <v>0.38385147372442247</v>
      </c>
    </row>
    <row r="243" spans="1:29" x14ac:dyDescent="0.25">
      <c r="A243" s="2">
        <v>242</v>
      </c>
      <c r="B243" s="3" t="s">
        <v>27</v>
      </c>
      <c r="C243" s="3" t="s">
        <v>110</v>
      </c>
      <c r="D243" s="3" t="s">
        <v>111</v>
      </c>
      <c r="E243" s="3" t="s">
        <v>132</v>
      </c>
      <c r="F243" s="3">
        <v>0.66</v>
      </c>
      <c r="G243" s="3">
        <v>0.7</v>
      </c>
      <c r="H243" s="3" t="s">
        <v>60</v>
      </c>
      <c r="I243" s="2">
        <v>1300</v>
      </c>
      <c r="J243" s="3" t="s">
        <v>114</v>
      </c>
      <c r="K243" s="2">
        <v>1300</v>
      </c>
      <c r="L243" s="3"/>
      <c r="M243" s="3" t="s">
        <v>65</v>
      </c>
      <c r="N243" s="3" t="s">
        <v>60</v>
      </c>
      <c r="O243" s="3"/>
      <c r="P243" s="3"/>
      <c r="Q243" s="3"/>
      <c r="R243" s="3">
        <v>0</v>
      </c>
      <c r="S243" s="3">
        <v>1</v>
      </c>
      <c r="T243" s="2">
        <v>21</v>
      </c>
      <c r="U243" s="3">
        <v>0.46118346516847841</v>
      </c>
      <c r="V243" s="3">
        <v>4.0705333045659877</v>
      </c>
      <c r="W243" s="3">
        <v>0.60005880352655994</v>
      </c>
      <c r="X243" s="3">
        <v>1704.8410203178173</v>
      </c>
      <c r="Y243" s="3">
        <v>4.0705333045659877</v>
      </c>
      <c r="Z243" s="3">
        <v>0.60005827304851689</v>
      </c>
      <c r="AA243" s="3">
        <v>1704.8410203178173</v>
      </c>
      <c r="AB243">
        <f t="shared" si="4"/>
        <v>4.0705333045659877</v>
      </c>
      <c r="AC243">
        <f t="shared" si="5"/>
        <v>0.60005827304851689</v>
      </c>
    </row>
    <row r="244" spans="1:29" x14ac:dyDescent="0.25">
      <c r="A244" s="2">
        <v>243</v>
      </c>
      <c r="B244" s="3" t="s">
        <v>27</v>
      </c>
      <c r="C244" s="3" t="s">
        <v>110</v>
      </c>
      <c r="D244" s="3" t="s">
        <v>111</v>
      </c>
      <c r="E244" s="3" t="s">
        <v>132</v>
      </c>
      <c r="F244" s="3">
        <v>0.66</v>
      </c>
      <c r="G244" s="3">
        <v>0.7</v>
      </c>
      <c r="H244" s="3" t="s">
        <v>60</v>
      </c>
      <c r="I244" s="2">
        <v>1320</v>
      </c>
      <c r="J244" s="3" t="s">
        <v>115</v>
      </c>
      <c r="K244" s="2">
        <v>1320</v>
      </c>
      <c r="L244" s="3"/>
      <c r="M244" s="3" t="s">
        <v>65</v>
      </c>
      <c r="N244" s="3" t="s">
        <v>60</v>
      </c>
      <c r="O244" s="3"/>
      <c r="P244" s="3"/>
      <c r="Q244" s="3"/>
      <c r="R244" s="3">
        <v>0</v>
      </c>
      <c r="S244" s="3">
        <v>1</v>
      </c>
      <c r="T244" s="2">
        <v>1</v>
      </c>
      <c r="U244" s="3">
        <v>1.18651601895415E-5</v>
      </c>
      <c r="V244" s="3">
        <v>1.2941006394883244E-4</v>
      </c>
      <c r="W244" s="3">
        <v>1.7895118708271952E-5</v>
      </c>
      <c r="X244" s="3">
        <v>4.2149273148503245E-2</v>
      </c>
      <c r="Y244" s="3">
        <v>1.2941006394883244E-4</v>
      </c>
      <c r="Z244" s="3">
        <v>1.7895102888209699E-5</v>
      </c>
      <c r="AA244" s="3">
        <v>4.2149273148503245E-2</v>
      </c>
      <c r="AB244">
        <f t="shared" si="4"/>
        <v>1.2941006394883244E-4</v>
      </c>
      <c r="AC244">
        <f t="shared" si="5"/>
        <v>1.7895102888209699E-5</v>
      </c>
    </row>
    <row r="245" spans="1:29" x14ac:dyDescent="0.25">
      <c r="A245" s="2">
        <v>244</v>
      </c>
      <c r="B245" s="3" t="s">
        <v>27</v>
      </c>
      <c r="C245" s="3" t="s">
        <v>110</v>
      </c>
      <c r="D245" s="3" t="s">
        <v>111</v>
      </c>
      <c r="E245" s="3" t="s">
        <v>132</v>
      </c>
      <c r="F245" s="3">
        <v>0.66</v>
      </c>
      <c r="G245" s="3">
        <v>0.7</v>
      </c>
      <c r="H245" s="3" t="s">
        <v>60</v>
      </c>
      <c r="I245" s="2">
        <v>1340</v>
      </c>
      <c r="J245" s="3" t="s">
        <v>133</v>
      </c>
      <c r="K245" s="2">
        <v>1340</v>
      </c>
      <c r="L245" s="3"/>
      <c r="M245" s="3" t="s">
        <v>65</v>
      </c>
      <c r="N245" s="3" t="s">
        <v>60</v>
      </c>
      <c r="O245" s="3"/>
      <c r="P245" s="3"/>
      <c r="Q245" s="3"/>
      <c r="R245" s="3">
        <v>0</v>
      </c>
      <c r="S245" s="3">
        <v>1</v>
      </c>
      <c r="T245" s="2">
        <v>5</v>
      </c>
      <c r="U245" s="3">
        <v>9.0581313718671695E-3</v>
      </c>
      <c r="V245" s="3">
        <v>8.6895635086765816E-2</v>
      </c>
      <c r="W245" s="3">
        <v>1.4251085421956374E-2</v>
      </c>
      <c r="X245" s="3">
        <v>33.210016420142679</v>
      </c>
      <c r="Y245" s="3">
        <v>8.6895635086765816E-2</v>
      </c>
      <c r="Z245" s="3">
        <v>1.425107282337792E-2</v>
      </c>
      <c r="AA245" s="3">
        <v>33.210016420142679</v>
      </c>
      <c r="AB245">
        <f t="shared" si="4"/>
        <v>8.6895635086765816E-2</v>
      </c>
      <c r="AC245">
        <f t="shared" si="5"/>
        <v>1.425107282337792E-2</v>
      </c>
    </row>
    <row r="246" spans="1:29" x14ac:dyDescent="0.25">
      <c r="A246" s="2">
        <v>245</v>
      </c>
      <c r="B246" s="3" t="s">
        <v>27</v>
      </c>
      <c r="C246" s="3" t="s">
        <v>110</v>
      </c>
      <c r="D246" s="3" t="s">
        <v>111</v>
      </c>
      <c r="E246" s="3" t="s">
        <v>132</v>
      </c>
      <c r="F246" s="3">
        <v>0.66</v>
      </c>
      <c r="G246" s="3">
        <v>0.7</v>
      </c>
      <c r="H246" s="3" t="s">
        <v>60</v>
      </c>
      <c r="I246" s="2">
        <v>1390</v>
      </c>
      <c r="J246" s="3" t="s">
        <v>134</v>
      </c>
      <c r="K246" s="2">
        <v>1390</v>
      </c>
      <c r="L246" s="3"/>
      <c r="M246" s="3" t="s">
        <v>65</v>
      </c>
      <c r="N246" s="3" t="s">
        <v>60</v>
      </c>
      <c r="O246" s="3"/>
      <c r="P246" s="3"/>
      <c r="Q246" s="3"/>
      <c r="R246" s="3">
        <v>0</v>
      </c>
      <c r="S246" s="3">
        <v>1</v>
      </c>
      <c r="T246" s="2">
        <v>1</v>
      </c>
      <c r="U246" s="3">
        <v>1.7674360505031499E-2</v>
      </c>
      <c r="V246" s="3">
        <v>0.18058210254760776</v>
      </c>
      <c r="W246" s="3">
        <v>2.4519912227272154E-2</v>
      </c>
      <c r="X246" s="3">
        <v>67.368374116736021</v>
      </c>
      <c r="Y246" s="3">
        <v>0.18058210254760776</v>
      </c>
      <c r="Z246" s="3">
        <v>2.45198905506048E-2</v>
      </c>
      <c r="AA246" s="3">
        <v>67.368374116736021</v>
      </c>
      <c r="AB246">
        <f t="shared" si="4"/>
        <v>0.18058210254760776</v>
      </c>
      <c r="AC246">
        <f t="shared" si="5"/>
        <v>2.45198905506048E-2</v>
      </c>
    </row>
    <row r="247" spans="1:29" x14ac:dyDescent="0.25">
      <c r="A247" s="2">
        <v>246</v>
      </c>
      <c r="B247" s="3" t="s">
        <v>27</v>
      </c>
      <c r="C247" s="3" t="s">
        <v>110</v>
      </c>
      <c r="D247" s="3" t="s">
        <v>111</v>
      </c>
      <c r="E247" s="3" t="s">
        <v>132</v>
      </c>
      <c r="F247" s="3">
        <v>0.66</v>
      </c>
      <c r="G247" s="3">
        <v>0.7</v>
      </c>
      <c r="H247" s="3" t="s">
        <v>60</v>
      </c>
      <c r="I247" s="2">
        <v>1400</v>
      </c>
      <c r="J247" s="3" t="s">
        <v>48</v>
      </c>
      <c r="K247" s="2">
        <v>1400</v>
      </c>
      <c r="L247" s="3"/>
      <c r="M247" s="3" t="s">
        <v>65</v>
      </c>
      <c r="N247" s="3" t="s">
        <v>60</v>
      </c>
      <c r="O247" s="3"/>
      <c r="P247" s="3"/>
      <c r="Q247" s="3"/>
      <c r="R247" s="3">
        <v>0</v>
      </c>
      <c r="S247" s="3">
        <v>1</v>
      </c>
      <c r="T247" s="2">
        <v>205</v>
      </c>
      <c r="U247" s="3">
        <v>13.765119627622392</v>
      </c>
      <c r="V247" s="3">
        <v>128.71761730183337</v>
      </c>
      <c r="W247" s="3">
        <v>17.040516523957393</v>
      </c>
      <c r="X247" s="3">
        <v>49785.18894974907</v>
      </c>
      <c r="Y247" s="3">
        <v>128.71761730183337</v>
      </c>
      <c r="Z247" s="3">
        <v>17.040501459400705</v>
      </c>
      <c r="AA247" s="3">
        <v>49785.18894974907</v>
      </c>
      <c r="AB247">
        <f t="shared" si="4"/>
        <v>128.71761730183337</v>
      </c>
      <c r="AC247">
        <f t="shared" si="5"/>
        <v>17.040501459400705</v>
      </c>
    </row>
    <row r="248" spans="1:29" x14ac:dyDescent="0.25">
      <c r="A248" s="2">
        <v>247</v>
      </c>
      <c r="B248" s="3" t="s">
        <v>27</v>
      </c>
      <c r="C248" s="3" t="s">
        <v>110</v>
      </c>
      <c r="D248" s="3" t="s">
        <v>111</v>
      </c>
      <c r="E248" s="3" t="s">
        <v>132</v>
      </c>
      <c r="F248" s="3">
        <v>0.66</v>
      </c>
      <c r="G248" s="3">
        <v>0.7</v>
      </c>
      <c r="H248" s="3" t="s">
        <v>60</v>
      </c>
      <c r="I248" s="2">
        <v>1410</v>
      </c>
      <c r="J248" s="3" t="s">
        <v>116</v>
      </c>
      <c r="K248" s="2">
        <v>1410</v>
      </c>
      <c r="L248" s="3"/>
      <c r="M248" s="3" t="s">
        <v>65</v>
      </c>
      <c r="N248" s="3" t="s">
        <v>60</v>
      </c>
      <c r="O248" s="3"/>
      <c r="P248" s="3"/>
      <c r="Q248" s="3"/>
      <c r="R248" s="3">
        <v>0</v>
      </c>
      <c r="S248" s="3">
        <v>1</v>
      </c>
      <c r="T248" s="2">
        <v>157</v>
      </c>
      <c r="U248" s="3">
        <v>0.70315940154999645</v>
      </c>
      <c r="V248" s="3">
        <v>6.8340060861457816</v>
      </c>
      <c r="W248" s="3">
        <v>0.90410776649381908</v>
      </c>
      <c r="X248" s="3">
        <v>2658.4433771266072</v>
      </c>
      <c r="Y248" s="3">
        <v>6.8340060861457816</v>
      </c>
      <c r="Z248" s="3">
        <v>0.90410696722328654</v>
      </c>
      <c r="AA248" s="3">
        <v>2658.4433771266072</v>
      </c>
      <c r="AB248">
        <f t="shared" si="4"/>
        <v>6.8340060861457816</v>
      </c>
      <c r="AC248">
        <f t="shared" si="5"/>
        <v>0.90410696722328654</v>
      </c>
    </row>
    <row r="249" spans="1:29" x14ac:dyDescent="0.25">
      <c r="A249" s="2">
        <v>248</v>
      </c>
      <c r="B249" s="3" t="s">
        <v>27</v>
      </c>
      <c r="C249" s="3" t="s">
        <v>110</v>
      </c>
      <c r="D249" s="3" t="s">
        <v>111</v>
      </c>
      <c r="E249" s="3" t="s">
        <v>132</v>
      </c>
      <c r="F249" s="3">
        <v>0.66</v>
      </c>
      <c r="G249" s="3">
        <v>0.7</v>
      </c>
      <c r="H249" s="3" t="s">
        <v>60</v>
      </c>
      <c r="I249" s="2">
        <v>1420</v>
      </c>
      <c r="J249" s="3" t="s">
        <v>117</v>
      </c>
      <c r="K249" s="2">
        <v>1420</v>
      </c>
      <c r="L249" s="3"/>
      <c r="M249" s="3" t="s">
        <v>65</v>
      </c>
      <c r="N249" s="3" t="s">
        <v>60</v>
      </c>
      <c r="O249" s="3"/>
      <c r="P249" s="3"/>
      <c r="Q249" s="3"/>
      <c r="R249" s="3">
        <v>0</v>
      </c>
      <c r="S249" s="3">
        <v>1</v>
      </c>
      <c r="T249" s="2">
        <v>40</v>
      </c>
      <c r="U249" s="3">
        <v>0.48932340001651631</v>
      </c>
      <c r="V249" s="3">
        <v>4.1803669884194585</v>
      </c>
      <c r="W249" s="3">
        <v>0.54822316976210161</v>
      </c>
      <c r="X249" s="3">
        <v>1758.0510410188185</v>
      </c>
      <c r="Y249" s="3">
        <v>4.1803669884194585</v>
      </c>
      <c r="Z249" s="3">
        <v>0.54822268510900884</v>
      </c>
      <c r="AA249" s="3">
        <v>1758.0510410188185</v>
      </c>
      <c r="AB249">
        <f t="shared" si="4"/>
        <v>4.1803669884194585</v>
      </c>
      <c r="AC249">
        <f t="shared" si="5"/>
        <v>0.54822268510900884</v>
      </c>
    </row>
    <row r="250" spans="1:29" x14ac:dyDescent="0.25">
      <c r="A250" s="2">
        <v>249</v>
      </c>
      <c r="B250" s="3" t="s">
        <v>27</v>
      </c>
      <c r="C250" s="3" t="s">
        <v>110</v>
      </c>
      <c r="D250" s="3" t="s">
        <v>111</v>
      </c>
      <c r="E250" s="3" t="s">
        <v>132</v>
      </c>
      <c r="F250" s="3">
        <v>0.66</v>
      </c>
      <c r="G250" s="3">
        <v>0.7</v>
      </c>
      <c r="H250" s="3" t="s">
        <v>60</v>
      </c>
      <c r="I250" s="2">
        <v>1430</v>
      </c>
      <c r="J250" s="3" t="s">
        <v>118</v>
      </c>
      <c r="K250" s="2">
        <v>1430</v>
      </c>
      <c r="L250" s="3"/>
      <c r="M250" s="3" t="s">
        <v>65</v>
      </c>
      <c r="N250" s="3" t="s">
        <v>60</v>
      </c>
      <c r="O250" s="3"/>
      <c r="P250" s="3"/>
      <c r="Q250" s="3"/>
      <c r="R250" s="3">
        <v>0</v>
      </c>
      <c r="S250" s="3">
        <v>1</v>
      </c>
      <c r="T250" s="2">
        <v>18</v>
      </c>
      <c r="U250" s="3">
        <v>0.16214740278313056</v>
      </c>
      <c r="V250" s="3">
        <v>1.5603078017614374</v>
      </c>
      <c r="W250" s="3">
        <v>0.22304936904059497</v>
      </c>
      <c r="X250" s="3">
        <v>614.38457421762405</v>
      </c>
      <c r="Y250" s="3">
        <v>1.5603078017614374</v>
      </c>
      <c r="Z250" s="3">
        <v>0.22304917185526563</v>
      </c>
      <c r="AA250" s="3">
        <v>614.38457421762405</v>
      </c>
      <c r="AB250">
        <f t="shared" si="4"/>
        <v>1.5603078017614374</v>
      </c>
      <c r="AC250">
        <f t="shared" si="5"/>
        <v>0.22304917185526563</v>
      </c>
    </row>
    <row r="251" spans="1:29" x14ac:dyDescent="0.25">
      <c r="A251" s="2">
        <v>250</v>
      </c>
      <c r="B251" s="3" t="s">
        <v>27</v>
      </c>
      <c r="C251" s="3" t="s">
        <v>110</v>
      </c>
      <c r="D251" s="3" t="s">
        <v>111</v>
      </c>
      <c r="E251" s="3" t="s">
        <v>132</v>
      </c>
      <c r="F251" s="3">
        <v>0.66</v>
      </c>
      <c r="G251" s="3">
        <v>0.7</v>
      </c>
      <c r="H251" s="3" t="s">
        <v>60</v>
      </c>
      <c r="I251" s="2">
        <v>1440</v>
      </c>
      <c r="J251" s="3" t="s">
        <v>135</v>
      </c>
      <c r="K251" s="2">
        <v>1440</v>
      </c>
      <c r="L251" s="3"/>
      <c r="M251" s="3" t="s">
        <v>65</v>
      </c>
      <c r="N251" s="3" t="s">
        <v>60</v>
      </c>
      <c r="O251" s="3"/>
      <c r="P251" s="3"/>
      <c r="Q251" s="3"/>
      <c r="R251" s="3">
        <v>0</v>
      </c>
      <c r="S251" s="3">
        <v>1</v>
      </c>
      <c r="T251" s="2">
        <v>4</v>
      </c>
      <c r="U251" s="3">
        <v>3.5169605531012002E-3</v>
      </c>
      <c r="V251" s="3">
        <v>3.4339192299061391E-2</v>
      </c>
      <c r="W251" s="3">
        <v>4.5506843796768014E-3</v>
      </c>
      <c r="X251" s="3">
        <v>12.864052314319135</v>
      </c>
      <c r="Y251" s="3">
        <v>3.4339192299061391E-2</v>
      </c>
      <c r="Z251" s="3">
        <v>4.5506803566741621E-3</v>
      </c>
      <c r="AA251" s="3">
        <v>12.864052314319135</v>
      </c>
      <c r="AB251">
        <f t="shared" si="4"/>
        <v>3.4339192299061391E-2</v>
      </c>
      <c r="AC251">
        <f t="shared" si="5"/>
        <v>4.5506803566741621E-3</v>
      </c>
    </row>
    <row r="252" spans="1:29" x14ac:dyDescent="0.25">
      <c r="A252" s="2">
        <v>251</v>
      </c>
      <c r="B252" s="3" t="s">
        <v>27</v>
      </c>
      <c r="C252" s="3" t="s">
        <v>110</v>
      </c>
      <c r="D252" s="3" t="s">
        <v>111</v>
      </c>
      <c r="E252" s="3" t="s">
        <v>132</v>
      </c>
      <c r="F252" s="3">
        <v>0.66</v>
      </c>
      <c r="G252" s="3">
        <v>0.7</v>
      </c>
      <c r="H252" s="3" t="s">
        <v>60</v>
      </c>
      <c r="I252" s="2">
        <v>1450</v>
      </c>
      <c r="J252" s="3" t="s">
        <v>119</v>
      </c>
      <c r="K252" s="2">
        <v>1450</v>
      </c>
      <c r="L252" s="3"/>
      <c r="M252" s="3" t="s">
        <v>65</v>
      </c>
      <c r="N252" s="3" t="s">
        <v>60</v>
      </c>
      <c r="O252" s="3"/>
      <c r="P252" s="3"/>
      <c r="Q252" s="3"/>
      <c r="R252" s="3">
        <v>0</v>
      </c>
      <c r="S252" s="3">
        <v>1</v>
      </c>
      <c r="T252" s="2">
        <v>2</v>
      </c>
      <c r="U252" s="3">
        <v>3.8183056009625605E-4</v>
      </c>
      <c r="V252" s="3">
        <v>3.5999733665919289E-3</v>
      </c>
      <c r="W252" s="3">
        <v>4.7429935986124667E-4</v>
      </c>
      <c r="X252" s="3">
        <v>1.383024488186392</v>
      </c>
      <c r="Y252" s="3">
        <v>3.5999733665919289E-3</v>
      </c>
      <c r="Z252" s="3">
        <v>4.7429894056001302E-4</v>
      </c>
      <c r="AA252" s="3">
        <v>1.383024488186392</v>
      </c>
      <c r="AB252">
        <f t="shared" si="4"/>
        <v>3.5999733665919289E-3</v>
      </c>
      <c r="AC252">
        <f t="shared" si="5"/>
        <v>4.7429894056001302E-4</v>
      </c>
    </row>
    <row r="253" spans="1:29" x14ac:dyDescent="0.25">
      <c r="A253" s="2">
        <v>252</v>
      </c>
      <c r="B253" s="3" t="s">
        <v>27</v>
      </c>
      <c r="C253" s="3" t="s">
        <v>110</v>
      </c>
      <c r="D253" s="3" t="s">
        <v>111</v>
      </c>
      <c r="E253" s="3" t="s">
        <v>132</v>
      </c>
      <c r="F253" s="3">
        <v>0.66</v>
      </c>
      <c r="G253" s="3">
        <v>0.7</v>
      </c>
      <c r="H253" s="3" t="s">
        <v>60</v>
      </c>
      <c r="I253" s="2">
        <v>1700</v>
      </c>
      <c r="J253" s="3" t="s">
        <v>121</v>
      </c>
      <c r="K253" s="2">
        <v>1700</v>
      </c>
      <c r="L253" s="3"/>
      <c r="M253" s="3" t="s">
        <v>65</v>
      </c>
      <c r="N253" s="3" t="s">
        <v>60</v>
      </c>
      <c r="O253" s="3"/>
      <c r="P253" s="3"/>
      <c r="Q253" s="3"/>
      <c r="R253" s="3">
        <v>0</v>
      </c>
      <c r="S253" s="3">
        <v>1</v>
      </c>
      <c r="T253" s="2">
        <v>24</v>
      </c>
      <c r="U253" s="3">
        <v>0.55835544572401319</v>
      </c>
      <c r="V253" s="3">
        <v>4.4816675373202237</v>
      </c>
      <c r="W253" s="3">
        <v>0.59873608540836287</v>
      </c>
      <c r="X253" s="3">
        <v>2044.0117872277883</v>
      </c>
      <c r="Y253" s="3">
        <v>4.4816675373202237</v>
      </c>
      <c r="Z253" s="3">
        <v>0.59873555609965956</v>
      </c>
      <c r="AA253" s="3">
        <v>2044.0117872277883</v>
      </c>
      <c r="AB253">
        <f t="shared" si="4"/>
        <v>4.4816675373202237</v>
      </c>
      <c r="AC253">
        <f t="shared" si="5"/>
        <v>0.59873555609965956</v>
      </c>
    </row>
    <row r="254" spans="1:29" x14ac:dyDescent="0.25">
      <c r="A254" s="2">
        <v>253</v>
      </c>
      <c r="B254" s="3" t="s">
        <v>27</v>
      </c>
      <c r="C254" s="3" t="s">
        <v>110</v>
      </c>
      <c r="D254" s="3" t="s">
        <v>111</v>
      </c>
      <c r="E254" s="3" t="s">
        <v>132</v>
      </c>
      <c r="F254" s="3">
        <v>0.66</v>
      </c>
      <c r="G254" s="3">
        <v>0.7</v>
      </c>
      <c r="H254" s="3" t="s">
        <v>60</v>
      </c>
      <c r="I254" s="2">
        <v>1710</v>
      </c>
      <c r="J254" s="3" t="s">
        <v>122</v>
      </c>
      <c r="K254" s="2">
        <v>1710</v>
      </c>
      <c r="L254" s="3"/>
      <c r="M254" s="3" t="s">
        <v>65</v>
      </c>
      <c r="N254" s="3" t="s">
        <v>60</v>
      </c>
      <c r="O254" s="3"/>
      <c r="P254" s="3"/>
      <c r="Q254" s="3"/>
      <c r="R254" s="3">
        <v>0</v>
      </c>
      <c r="S254" s="3">
        <v>1</v>
      </c>
      <c r="T254" s="2">
        <v>12</v>
      </c>
      <c r="U254" s="3">
        <v>1.5965657093259072E-2</v>
      </c>
      <c r="V254" s="3">
        <v>0.12867382525095269</v>
      </c>
      <c r="W254" s="3">
        <v>1.7179503434038502E-2</v>
      </c>
      <c r="X254" s="3">
        <v>59.186885563331643</v>
      </c>
      <c r="Y254" s="3">
        <v>0.12867382525095269</v>
      </c>
      <c r="Z254" s="3">
        <v>1.717948824661136E-2</v>
      </c>
      <c r="AA254" s="3">
        <v>59.186885563331643</v>
      </c>
      <c r="AB254">
        <f t="shared" si="4"/>
        <v>0.12867382525095269</v>
      </c>
      <c r="AC254">
        <f t="shared" si="5"/>
        <v>1.717948824661136E-2</v>
      </c>
    </row>
    <row r="255" spans="1:29" x14ac:dyDescent="0.25">
      <c r="A255" s="2">
        <v>254</v>
      </c>
      <c r="B255" s="3" t="s">
        <v>27</v>
      </c>
      <c r="C255" s="3" t="s">
        <v>110</v>
      </c>
      <c r="D255" s="3" t="s">
        <v>111</v>
      </c>
      <c r="E255" s="3" t="s">
        <v>132</v>
      </c>
      <c r="F255" s="3">
        <v>0.66</v>
      </c>
      <c r="G255" s="3">
        <v>0.7</v>
      </c>
      <c r="H255" s="3" t="s">
        <v>60</v>
      </c>
      <c r="I255" s="2">
        <v>1720</v>
      </c>
      <c r="J255" s="3" t="s">
        <v>123</v>
      </c>
      <c r="K255" s="2">
        <v>1720</v>
      </c>
      <c r="L255" s="3"/>
      <c r="M255" s="3" t="s">
        <v>65</v>
      </c>
      <c r="N255" s="3" t="s">
        <v>60</v>
      </c>
      <c r="O255" s="3"/>
      <c r="P255" s="3"/>
      <c r="Q255" s="3"/>
      <c r="R255" s="3">
        <v>0</v>
      </c>
      <c r="S255" s="3">
        <v>1</v>
      </c>
      <c r="T255" s="2">
        <v>15</v>
      </c>
      <c r="U255" s="3">
        <v>1.5711122757618937E-2</v>
      </c>
      <c r="V255" s="3">
        <v>0.13078189051780204</v>
      </c>
      <c r="W255" s="3">
        <v>1.7505666150779555E-2</v>
      </c>
      <c r="X255" s="3">
        <v>58.481342054195544</v>
      </c>
      <c r="Y255" s="3">
        <v>0.13078189051780204</v>
      </c>
      <c r="Z255" s="3">
        <v>1.7505650675010368E-2</v>
      </c>
      <c r="AA255" s="3">
        <v>58.481342054195544</v>
      </c>
      <c r="AB255">
        <f t="shared" si="4"/>
        <v>0.13078189051780204</v>
      </c>
      <c r="AC255">
        <f t="shared" si="5"/>
        <v>1.7505650675010368E-2</v>
      </c>
    </row>
    <row r="256" spans="1:29" x14ac:dyDescent="0.25">
      <c r="A256" s="2">
        <v>255</v>
      </c>
      <c r="B256" s="3" t="s">
        <v>27</v>
      </c>
      <c r="C256" s="3" t="s">
        <v>110</v>
      </c>
      <c r="D256" s="3" t="s">
        <v>111</v>
      </c>
      <c r="E256" s="3" t="s">
        <v>132</v>
      </c>
      <c r="F256" s="3">
        <v>0.66</v>
      </c>
      <c r="G256" s="3">
        <v>0.7</v>
      </c>
      <c r="H256" s="3" t="s">
        <v>60</v>
      </c>
      <c r="I256" s="2">
        <v>1750</v>
      </c>
      <c r="J256" s="3" t="s">
        <v>51</v>
      </c>
      <c r="K256" s="2">
        <v>1750</v>
      </c>
      <c r="L256" s="3"/>
      <c r="M256" s="3" t="s">
        <v>65</v>
      </c>
      <c r="N256" s="3" t="s">
        <v>60</v>
      </c>
      <c r="O256" s="3"/>
      <c r="P256" s="3"/>
      <c r="Q256" s="3"/>
      <c r="R256" s="3">
        <v>0</v>
      </c>
      <c r="S256" s="3">
        <v>1</v>
      </c>
      <c r="T256" s="2">
        <v>1</v>
      </c>
      <c r="U256" s="3">
        <v>7.22329653733107E-3</v>
      </c>
      <c r="V256" s="3">
        <v>6.9979849693527038E-2</v>
      </c>
      <c r="W256" s="3">
        <v>9.2279671365583377E-3</v>
      </c>
      <c r="X256" s="3">
        <v>27.527201988929406</v>
      </c>
      <c r="Y256" s="3">
        <v>6.9979849693527038E-2</v>
      </c>
      <c r="Z256" s="3">
        <v>9.2279589786346001E-3</v>
      </c>
      <c r="AA256" s="3">
        <v>27.527201988929406</v>
      </c>
      <c r="AB256">
        <f t="shared" si="4"/>
        <v>6.9979849693527038E-2</v>
      </c>
      <c r="AC256">
        <f t="shared" si="5"/>
        <v>9.2279589786346001E-3</v>
      </c>
    </row>
    <row r="257" spans="1:29" x14ac:dyDescent="0.25">
      <c r="A257" s="2">
        <v>256</v>
      </c>
      <c r="B257" s="3" t="s">
        <v>27</v>
      </c>
      <c r="C257" s="3" t="s">
        <v>110</v>
      </c>
      <c r="D257" s="3" t="s">
        <v>111</v>
      </c>
      <c r="E257" s="3" t="s">
        <v>132</v>
      </c>
      <c r="F257" s="3">
        <v>0.66</v>
      </c>
      <c r="G257" s="3">
        <v>0.7</v>
      </c>
      <c r="H257" s="3" t="s">
        <v>60</v>
      </c>
      <c r="I257" s="2">
        <v>1780</v>
      </c>
      <c r="J257" s="3" t="s">
        <v>125</v>
      </c>
      <c r="K257" s="2">
        <v>1780</v>
      </c>
      <c r="L257" s="3"/>
      <c r="M257" s="3" t="s">
        <v>65</v>
      </c>
      <c r="N257" s="3" t="s">
        <v>60</v>
      </c>
      <c r="O257" s="3"/>
      <c r="P257" s="3"/>
      <c r="Q257" s="3"/>
      <c r="R257" s="3">
        <v>0</v>
      </c>
      <c r="S257" s="3">
        <v>1</v>
      </c>
      <c r="T257" s="2">
        <v>2</v>
      </c>
      <c r="U257" s="3">
        <v>1.149791024314571E-3</v>
      </c>
      <c r="V257" s="3">
        <v>9.6233480223381317E-3</v>
      </c>
      <c r="W257" s="3">
        <v>1.2495550721198993E-3</v>
      </c>
      <c r="X257" s="3">
        <v>4.1387425285101767</v>
      </c>
      <c r="Y257" s="3">
        <v>9.6233480223381317E-3</v>
      </c>
      <c r="Z257" s="3">
        <v>1.2495539674589439E-3</v>
      </c>
      <c r="AA257" s="3">
        <v>4.1387425285101767</v>
      </c>
      <c r="AB257">
        <f t="shared" si="4"/>
        <v>9.6233480223381317E-3</v>
      </c>
      <c r="AC257">
        <f t="shared" si="5"/>
        <v>1.2495539674589439E-3</v>
      </c>
    </row>
    <row r="258" spans="1:29" x14ac:dyDescent="0.25">
      <c r="A258" s="2">
        <v>257</v>
      </c>
      <c r="B258" s="3" t="s">
        <v>27</v>
      </c>
      <c r="C258" s="3" t="s">
        <v>110</v>
      </c>
      <c r="D258" s="3" t="s">
        <v>111</v>
      </c>
      <c r="E258" s="3" t="s">
        <v>132</v>
      </c>
      <c r="F258" s="3">
        <v>0.66</v>
      </c>
      <c r="G258" s="3">
        <v>0.7</v>
      </c>
      <c r="H258" s="3" t="s">
        <v>60</v>
      </c>
      <c r="I258" s="2">
        <v>3100</v>
      </c>
      <c r="J258" s="3" t="s">
        <v>69</v>
      </c>
      <c r="K258" s="2">
        <v>3100</v>
      </c>
      <c r="L258" s="3" t="s">
        <v>64</v>
      </c>
      <c r="M258" s="3" t="s">
        <v>65</v>
      </c>
      <c r="N258" s="3" t="s">
        <v>60</v>
      </c>
      <c r="O258" s="3"/>
      <c r="P258" s="3"/>
      <c r="Q258" s="3"/>
      <c r="R258" s="3">
        <v>0</v>
      </c>
      <c r="S258" s="3">
        <v>1</v>
      </c>
      <c r="T258" s="2">
        <v>6</v>
      </c>
      <c r="U258" s="3">
        <v>5.3745373730775495E-2</v>
      </c>
      <c r="V258" s="3">
        <v>0.30906383164783541</v>
      </c>
      <c r="W258" s="3">
        <v>3.9348372359346198E-2</v>
      </c>
      <c r="X258" s="3">
        <v>134.19004865597626</v>
      </c>
      <c r="Y258" s="3">
        <v>0.30906383164783541</v>
      </c>
      <c r="Z258" s="3">
        <v>3.9348337573676145E-2</v>
      </c>
      <c r="AA258" s="3">
        <v>134.19004865597626</v>
      </c>
      <c r="AB258">
        <f t="shared" si="4"/>
        <v>0.30906383164783541</v>
      </c>
      <c r="AC258">
        <f t="shared" si="5"/>
        <v>3.9348337573676145E-2</v>
      </c>
    </row>
    <row r="259" spans="1:29" x14ac:dyDescent="0.25">
      <c r="A259" s="2">
        <v>258</v>
      </c>
      <c r="B259" s="3" t="s">
        <v>27</v>
      </c>
      <c r="C259" s="3" t="s">
        <v>110</v>
      </c>
      <c r="D259" s="3" t="s">
        <v>111</v>
      </c>
      <c r="E259" s="3" t="s">
        <v>132</v>
      </c>
      <c r="F259" s="3">
        <v>0.66</v>
      </c>
      <c r="G259" s="3">
        <v>0.7</v>
      </c>
      <c r="H259" s="3" t="s">
        <v>60</v>
      </c>
      <c r="I259" s="2">
        <v>3200</v>
      </c>
      <c r="J259" s="3" t="s">
        <v>72</v>
      </c>
      <c r="K259" s="2">
        <v>3200</v>
      </c>
      <c r="L259" s="3" t="s">
        <v>64</v>
      </c>
      <c r="M259" s="3" t="s">
        <v>65</v>
      </c>
      <c r="N259" s="3" t="s">
        <v>60</v>
      </c>
      <c r="O259" s="3"/>
      <c r="P259" s="3"/>
      <c r="Q259" s="3"/>
      <c r="R259" s="3">
        <v>0</v>
      </c>
      <c r="S259" s="3">
        <v>1</v>
      </c>
      <c r="T259" s="2">
        <v>21</v>
      </c>
      <c r="U259" s="3">
        <v>1.8126279932911658</v>
      </c>
      <c r="V259" s="3">
        <v>12.859722956334052</v>
      </c>
      <c r="W259" s="3">
        <v>1.6402659357557512</v>
      </c>
      <c r="X259" s="3">
        <v>5704.1793904524429</v>
      </c>
      <c r="Y259" s="3">
        <v>12.859722956334052</v>
      </c>
      <c r="Z259" s="3">
        <v>1.6402644856894255</v>
      </c>
      <c r="AA259" s="3">
        <v>5704.1793904524429</v>
      </c>
      <c r="AB259">
        <f t="shared" si="4"/>
        <v>12.859722956334052</v>
      </c>
      <c r="AC259">
        <f t="shared" si="5"/>
        <v>1.6402644856894255</v>
      </c>
    </row>
    <row r="260" spans="1:29" x14ac:dyDescent="0.25">
      <c r="A260" s="2">
        <v>259</v>
      </c>
      <c r="B260" s="3" t="s">
        <v>27</v>
      </c>
      <c r="C260" s="3" t="s">
        <v>110</v>
      </c>
      <c r="D260" s="3" t="s">
        <v>111</v>
      </c>
      <c r="E260" s="3" t="s">
        <v>132</v>
      </c>
      <c r="F260" s="3">
        <v>0.66</v>
      </c>
      <c r="G260" s="3">
        <v>0.7</v>
      </c>
      <c r="H260" s="3" t="s">
        <v>60</v>
      </c>
      <c r="I260" s="2">
        <v>4340</v>
      </c>
      <c r="J260" s="3" t="s">
        <v>82</v>
      </c>
      <c r="K260" s="2">
        <v>4340</v>
      </c>
      <c r="L260" s="3" t="s">
        <v>64</v>
      </c>
      <c r="M260" s="3" t="s">
        <v>65</v>
      </c>
      <c r="N260" s="3" t="s">
        <v>60</v>
      </c>
      <c r="O260" s="3"/>
      <c r="P260" s="3"/>
      <c r="Q260" s="3"/>
      <c r="R260" s="3">
        <v>0</v>
      </c>
      <c r="S260" s="3">
        <v>1</v>
      </c>
      <c r="T260" s="2">
        <v>3</v>
      </c>
      <c r="U260" s="3">
        <v>3.3541442218141808E-2</v>
      </c>
      <c r="V260" s="3">
        <v>0.15961508734268307</v>
      </c>
      <c r="W260" s="3">
        <v>2.0198817073844681E-2</v>
      </c>
      <c r="X260" s="3">
        <v>82.535514909294179</v>
      </c>
      <c r="Y260" s="3">
        <v>0.15961508734268307</v>
      </c>
      <c r="Z260" s="3">
        <v>2.0198799217213112E-2</v>
      </c>
      <c r="AA260" s="3">
        <v>82.535514909294179</v>
      </c>
      <c r="AB260">
        <f t="shared" si="4"/>
        <v>0.15961508734268307</v>
      </c>
      <c r="AC260">
        <f t="shared" si="5"/>
        <v>2.0198799217213112E-2</v>
      </c>
    </row>
    <row r="261" spans="1:29" x14ac:dyDescent="0.25">
      <c r="A261" s="2">
        <v>260</v>
      </c>
      <c r="B261" s="3" t="s">
        <v>27</v>
      </c>
      <c r="C261" s="3" t="s">
        <v>110</v>
      </c>
      <c r="D261" s="3" t="s">
        <v>111</v>
      </c>
      <c r="E261" s="3" t="s">
        <v>132</v>
      </c>
      <c r="F261" s="3">
        <v>0.66</v>
      </c>
      <c r="G261" s="3">
        <v>0.7</v>
      </c>
      <c r="H261" s="3" t="s">
        <v>60</v>
      </c>
      <c r="I261" s="2">
        <v>5100</v>
      </c>
      <c r="J261" s="3" t="s">
        <v>85</v>
      </c>
      <c r="K261" s="2">
        <v>5100</v>
      </c>
      <c r="L261" s="3" t="s">
        <v>64</v>
      </c>
      <c r="M261" s="3" t="s">
        <v>65</v>
      </c>
      <c r="N261" s="3" t="s">
        <v>60</v>
      </c>
      <c r="O261" s="3"/>
      <c r="P261" s="3"/>
      <c r="Q261" s="3"/>
      <c r="R261" s="3">
        <v>0</v>
      </c>
      <c r="S261" s="3">
        <v>1</v>
      </c>
      <c r="T261" s="2">
        <v>7</v>
      </c>
      <c r="U261" s="3">
        <v>0.61703629811095462</v>
      </c>
      <c r="V261" s="3">
        <v>2.9940594490327581</v>
      </c>
      <c r="W261" s="3">
        <v>0.36471504966315782</v>
      </c>
      <c r="X261" s="3">
        <v>1246.1821550389673</v>
      </c>
      <c r="Y261" s="3">
        <v>2.9940594490327581</v>
      </c>
      <c r="Z261" s="3">
        <v>0.364714727239214</v>
      </c>
      <c r="AA261" s="3">
        <v>1246.1821550389673</v>
      </c>
      <c r="AB261">
        <f t="shared" si="4"/>
        <v>2.9940594490327581</v>
      </c>
      <c r="AC261">
        <f t="shared" si="5"/>
        <v>0.364714727239214</v>
      </c>
    </row>
    <row r="262" spans="1:29" x14ac:dyDescent="0.25">
      <c r="A262" s="2">
        <v>261</v>
      </c>
      <c r="B262" s="3" t="s">
        <v>27</v>
      </c>
      <c r="C262" s="3" t="s">
        <v>110</v>
      </c>
      <c r="D262" s="3" t="s">
        <v>111</v>
      </c>
      <c r="E262" s="3" t="s">
        <v>132</v>
      </c>
      <c r="F262" s="3">
        <v>0.66</v>
      </c>
      <c r="G262" s="3">
        <v>0.7</v>
      </c>
      <c r="H262" s="3" t="s">
        <v>60</v>
      </c>
      <c r="I262" s="2">
        <v>6120</v>
      </c>
      <c r="J262" s="3" t="s">
        <v>63</v>
      </c>
      <c r="K262" s="2">
        <v>6120</v>
      </c>
      <c r="L262" s="3" t="s">
        <v>64</v>
      </c>
      <c r="M262" s="3" t="s">
        <v>65</v>
      </c>
      <c r="N262" s="3" t="s">
        <v>60</v>
      </c>
      <c r="O262" s="3"/>
      <c r="P262" s="3"/>
      <c r="Q262" s="3"/>
      <c r="R262" s="3">
        <v>0</v>
      </c>
      <c r="S262" s="3">
        <v>1</v>
      </c>
      <c r="T262" s="2">
        <v>13</v>
      </c>
      <c r="U262" s="3">
        <v>0.84336064855509651</v>
      </c>
      <c r="V262" s="3">
        <v>4.5482952713584712</v>
      </c>
      <c r="W262" s="3">
        <v>0.55015316726534302</v>
      </c>
      <c r="X262" s="3">
        <v>1945.698722380688</v>
      </c>
      <c r="Y262" s="3">
        <v>4.5482952713584712</v>
      </c>
      <c r="Z262" s="3">
        <v>0.55015268090604974</v>
      </c>
      <c r="AA262" s="3">
        <v>1945.698722380688</v>
      </c>
      <c r="AB262">
        <f t="shared" si="4"/>
        <v>4.5482952713584712</v>
      </c>
      <c r="AC262">
        <f t="shared" si="5"/>
        <v>0.55015268090604974</v>
      </c>
    </row>
    <row r="263" spans="1:29" x14ac:dyDescent="0.25">
      <c r="A263" s="2">
        <v>262</v>
      </c>
      <c r="B263" s="3" t="s">
        <v>27</v>
      </c>
      <c r="C263" s="3" t="s">
        <v>110</v>
      </c>
      <c r="D263" s="3" t="s">
        <v>111</v>
      </c>
      <c r="E263" s="3" t="s">
        <v>132</v>
      </c>
      <c r="F263" s="3">
        <v>0.66</v>
      </c>
      <c r="G263" s="3">
        <v>0.7</v>
      </c>
      <c r="H263" s="3" t="s">
        <v>60</v>
      </c>
      <c r="I263" s="2">
        <v>8140</v>
      </c>
      <c r="J263" s="3" t="s">
        <v>57</v>
      </c>
      <c r="K263" s="2">
        <v>8140</v>
      </c>
      <c r="L263" s="3"/>
      <c r="M263" s="3" t="s">
        <v>65</v>
      </c>
      <c r="N263" s="3" t="s">
        <v>60</v>
      </c>
      <c r="O263" s="3"/>
      <c r="P263" s="3"/>
      <c r="Q263" s="3"/>
      <c r="R263" s="3">
        <v>0</v>
      </c>
      <c r="S263" s="3">
        <v>1</v>
      </c>
      <c r="T263" s="2">
        <v>319</v>
      </c>
      <c r="U263" s="3">
        <v>75.324565914480644</v>
      </c>
      <c r="V263" s="3">
        <v>662.60975193703518</v>
      </c>
      <c r="W263" s="3">
        <v>89.318663064971219</v>
      </c>
      <c r="X263" s="3">
        <v>267570.17931722599</v>
      </c>
      <c r="Y263" s="3">
        <v>662.60975193703518</v>
      </c>
      <c r="Z263" s="3">
        <v>89.318584103393832</v>
      </c>
      <c r="AA263" s="3">
        <v>267570.17931722599</v>
      </c>
      <c r="AB263">
        <f t="shared" si="4"/>
        <v>662.60975193703518</v>
      </c>
      <c r="AC263">
        <f t="shared" si="5"/>
        <v>89.318584103393832</v>
      </c>
    </row>
    <row r="264" spans="1:29" x14ac:dyDescent="0.25">
      <c r="A264" s="2">
        <v>263</v>
      </c>
      <c r="B264" s="3" t="s">
        <v>27</v>
      </c>
      <c r="C264" s="3" t="s">
        <v>110</v>
      </c>
      <c r="D264" s="3" t="s">
        <v>111</v>
      </c>
      <c r="E264" s="3" t="s">
        <v>132</v>
      </c>
      <c r="F264" s="3">
        <v>0.66</v>
      </c>
      <c r="G264" s="3">
        <v>0.7</v>
      </c>
      <c r="H264" s="3" t="s">
        <v>64</v>
      </c>
      <c r="I264" s="2">
        <v>3100</v>
      </c>
      <c r="J264" s="3" t="s">
        <v>69</v>
      </c>
      <c r="K264" s="2">
        <v>3100</v>
      </c>
      <c r="L264" s="3" t="s">
        <v>64</v>
      </c>
      <c r="M264" s="3" t="s">
        <v>33</v>
      </c>
      <c r="N264" s="3" t="s">
        <v>33</v>
      </c>
      <c r="O264" s="3"/>
      <c r="P264" s="3"/>
      <c r="Q264" s="3"/>
      <c r="R264" s="3">
        <v>0</v>
      </c>
      <c r="S264" s="3">
        <v>1</v>
      </c>
      <c r="T264" s="2">
        <v>60</v>
      </c>
      <c r="U264" s="3">
        <v>14.466461511596394</v>
      </c>
      <c r="V264" s="3">
        <v>87.969725035789594</v>
      </c>
      <c r="W264" s="3">
        <v>11.297133342625713</v>
      </c>
      <c r="X264" s="3">
        <v>39136.581520896194</v>
      </c>
      <c r="Y264" s="3">
        <v>87.969725035789594</v>
      </c>
      <c r="Z264" s="3">
        <v>11.297123355469189</v>
      </c>
      <c r="AA264" s="3">
        <v>39136.581520896194</v>
      </c>
    </row>
    <row r="265" spans="1:29" x14ac:dyDescent="0.25">
      <c r="A265" s="2">
        <v>264</v>
      </c>
      <c r="B265" s="3" t="s">
        <v>27</v>
      </c>
      <c r="C265" s="3" t="s">
        <v>110</v>
      </c>
      <c r="D265" s="3" t="s">
        <v>111</v>
      </c>
      <c r="E265" s="3" t="s">
        <v>132</v>
      </c>
      <c r="F265" s="3">
        <v>0.66</v>
      </c>
      <c r="G265" s="3">
        <v>0.7</v>
      </c>
      <c r="H265" s="3" t="s">
        <v>64</v>
      </c>
      <c r="I265" s="2">
        <v>3200</v>
      </c>
      <c r="J265" s="3" t="s">
        <v>72</v>
      </c>
      <c r="K265" s="2">
        <v>3200</v>
      </c>
      <c r="L265" s="3" t="s">
        <v>64</v>
      </c>
      <c r="M265" s="3" t="s">
        <v>33</v>
      </c>
      <c r="N265" s="3" t="s">
        <v>33</v>
      </c>
      <c r="O265" s="3"/>
      <c r="P265" s="3"/>
      <c r="Q265" s="3"/>
      <c r="R265" s="3">
        <v>0</v>
      </c>
      <c r="S265" s="3">
        <v>1</v>
      </c>
      <c r="T265" s="2">
        <v>75</v>
      </c>
      <c r="U265" s="3">
        <v>16.702497220518499</v>
      </c>
      <c r="V265" s="3">
        <v>87.484785219433874</v>
      </c>
      <c r="W265" s="3">
        <v>11.433025653799437</v>
      </c>
      <c r="X265" s="3">
        <v>43281.983671712158</v>
      </c>
      <c r="Y265" s="3">
        <v>87.484785219433874</v>
      </c>
      <c r="Z265" s="3">
        <v>11.433015546508214</v>
      </c>
      <c r="AA265" s="3">
        <v>43281.983671712158</v>
      </c>
    </row>
    <row r="266" spans="1:29" x14ac:dyDescent="0.25">
      <c r="A266" s="2">
        <v>265</v>
      </c>
      <c r="B266" s="3" t="s">
        <v>27</v>
      </c>
      <c r="C266" s="3" t="s">
        <v>110</v>
      </c>
      <c r="D266" s="3" t="s">
        <v>111</v>
      </c>
      <c r="E266" s="3" t="s">
        <v>132</v>
      </c>
      <c r="F266" s="3">
        <v>0.66</v>
      </c>
      <c r="G266" s="3">
        <v>0.7</v>
      </c>
      <c r="H266" s="3" t="s">
        <v>64</v>
      </c>
      <c r="I266" s="2">
        <v>4340</v>
      </c>
      <c r="J266" s="3" t="s">
        <v>82</v>
      </c>
      <c r="K266" s="2">
        <v>4340</v>
      </c>
      <c r="L266" s="3" t="s">
        <v>64</v>
      </c>
      <c r="M266" s="3" t="s">
        <v>33</v>
      </c>
      <c r="N266" s="3" t="s">
        <v>33</v>
      </c>
      <c r="O266" s="3"/>
      <c r="P266" s="3"/>
      <c r="Q266" s="3"/>
      <c r="R266" s="3">
        <v>0</v>
      </c>
      <c r="S266" s="3">
        <v>1</v>
      </c>
      <c r="T266" s="2">
        <v>180</v>
      </c>
      <c r="U266" s="3">
        <v>62.632642742407029</v>
      </c>
      <c r="V266" s="3">
        <v>360.14582206125573</v>
      </c>
      <c r="W266" s="3">
        <v>44.341592804752672</v>
      </c>
      <c r="X266" s="3">
        <v>174011.29807343098</v>
      </c>
      <c r="Y266" s="3">
        <v>360.14582206125573</v>
      </c>
      <c r="Z266" s="3">
        <v>44.341553604858824</v>
      </c>
      <c r="AA266" s="3">
        <v>174011.29807343098</v>
      </c>
    </row>
    <row r="267" spans="1:29" x14ac:dyDescent="0.25">
      <c r="A267" s="2">
        <v>266</v>
      </c>
      <c r="B267" s="3" t="s">
        <v>27</v>
      </c>
      <c r="C267" s="3" t="s">
        <v>110</v>
      </c>
      <c r="D267" s="3" t="s">
        <v>111</v>
      </c>
      <c r="E267" s="3" t="s">
        <v>132</v>
      </c>
      <c r="F267" s="3">
        <v>0.66</v>
      </c>
      <c r="G267" s="3">
        <v>0.7</v>
      </c>
      <c r="H267" s="3" t="s">
        <v>64</v>
      </c>
      <c r="I267" s="2">
        <v>4370</v>
      </c>
      <c r="J267" s="3" t="s">
        <v>83</v>
      </c>
      <c r="K267" s="2">
        <v>4370</v>
      </c>
      <c r="L267" s="3" t="s">
        <v>64</v>
      </c>
      <c r="M267" s="3" t="s">
        <v>33</v>
      </c>
      <c r="N267" s="3" t="s">
        <v>33</v>
      </c>
      <c r="O267" s="3"/>
      <c r="P267" s="3"/>
      <c r="Q267" s="3"/>
      <c r="R267" s="3">
        <v>0</v>
      </c>
      <c r="S267" s="3">
        <v>1</v>
      </c>
      <c r="T267" s="2">
        <v>6</v>
      </c>
      <c r="U267" s="3">
        <v>1.1137193226887387</v>
      </c>
      <c r="V267" s="3">
        <v>6.5940455484288885</v>
      </c>
      <c r="W267" s="3">
        <v>0.87633572819928252</v>
      </c>
      <c r="X267" s="3">
        <v>2999.9697772507293</v>
      </c>
      <c r="Y267" s="3">
        <v>6.5940455484288885</v>
      </c>
      <c r="Z267" s="3">
        <v>0.87633495348043866</v>
      </c>
      <c r="AA267" s="3">
        <v>2999.9697772507293</v>
      </c>
    </row>
    <row r="268" spans="1:29" x14ac:dyDescent="0.25">
      <c r="A268" s="2">
        <v>267</v>
      </c>
      <c r="B268" s="3" t="s">
        <v>27</v>
      </c>
      <c r="C268" s="3" t="s">
        <v>110</v>
      </c>
      <c r="D268" s="3" t="s">
        <v>111</v>
      </c>
      <c r="E268" s="3" t="s">
        <v>132</v>
      </c>
      <c r="F268" s="3">
        <v>0.66</v>
      </c>
      <c r="G268" s="3">
        <v>0.7</v>
      </c>
      <c r="H268" s="3" t="s">
        <v>64</v>
      </c>
      <c r="I268" s="2">
        <v>5100</v>
      </c>
      <c r="J268" s="3" t="s">
        <v>85</v>
      </c>
      <c r="K268" s="2">
        <v>5100</v>
      </c>
      <c r="L268" s="3" t="s">
        <v>64</v>
      </c>
      <c r="M268" s="3" t="s">
        <v>33</v>
      </c>
      <c r="N268" s="3" t="s">
        <v>33</v>
      </c>
      <c r="O268" s="3"/>
      <c r="P268" s="3"/>
      <c r="Q268" s="3"/>
      <c r="R268" s="3">
        <v>0</v>
      </c>
      <c r="S268" s="3">
        <v>1</v>
      </c>
      <c r="T268" s="2">
        <v>1805</v>
      </c>
      <c r="U268" s="3">
        <v>648.17898531873391</v>
      </c>
      <c r="V268" s="3">
        <v>863.34999432286702</v>
      </c>
      <c r="W268" s="3">
        <v>117.1869668023357</v>
      </c>
      <c r="X268" s="3">
        <v>342671.84977174568</v>
      </c>
      <c r="Y268" s="3">
        <v>863.34999432286702</v>
      </c>
      <c r="Z268" s="3">
        <v>117.18686320396742</v>
      </c>
      <c r="AA268" s="3">
        <v>342671.84977174568</v>
      </c>
    </row>
    <row r="269" spans="1:29" x14ac:dyDescent="0.25">
      <c r="A269" s="2">
        <v>268</v>
      </c>
      <c r="B269" s="3" t="s">
        <v>27</v>
      </c>
      <c r="C269" s="3" t="s">
        <v>110</v>
      </c>
      <c r="D269" s="3" t="s">
        <v>111</v>
      </c>
      <c r="E269" s="3" t="s">
        <v>132</v>
      </c>
      <c r="F269" s="3">
        <v>0.66</v>
      </c>
      <c r="G269" s="3">
        <v>0.7</v>
      </c>
      <c r="H269" s="3" t="s">
        <v>64</v>
      </c>
      <c r="I269" s="2">
        <v>5300</v>
      </c>
      <c r="J269" s="3" t="s">
        <v>88</v>
      </c>
      <c r="K269" s="2">
        <v>5300</v>
      </c>
      <c r="L269" s="3" t="s">
        <v>64</v>
      </c>
      <c r="M269" s="3" t="s">
        <v>33</v>
      </c>
      <c r="N269" s="3" t="s">
        <v>33</v>
      </c>
      <c r="O269" s="3"/>
      <c r="P269" s="3"/>
      <c r="Q269" s="3"/>
      <c r="R269" s="3">
        <v>0</v>
      </c>
      <c r="S269" s="3">
        <v>1</v>
      </c>
      <c r="T269" s="2">
        <v>203</v>
      </c>
      <c r="U269" s="3">
        <v>50.744119078838118</v>
      </c>
      <c r="V269" s="3">
        <v>33.085533345759238</v>
      </c>
      <c r="W269" s="3">
        <v>3.812618777134273</v>
      </c>
      <c r="X269" s="3">
        <v>88817.426760520248</v>
      </c>
      <c r="Y269" s="3">
        <v>33.085533345759238</v>
      </c>
      <c r="Z269" s="3">
        <v>3.8126154066136899</v>
      </c>
      <c r="AA269" s="3">
        <v>88817.426760520248</v>
      </c>
    </row>
    <row r="270" spans="1:29" x14ac:dyDescent="0.25">
      <c r="A270" s="2">
        <v>269</v>
      </c>
      <c r="B270" s="3" t="s">
        <v>27</v>
      </c>
      <c r="C270" s="3" t="s">
        <v>110</v>
      </c>
      <c r="D270" s="3" t="s">
        <v>111</v>
      </c>
      <c r="E270" s="3" t="s">
        <v>132</v>
      </c>
      <c r="F270" s="3">
        <v>0.66</v>
      </c>
      <c r="G270" s="3">
        <v>0.7</v>
      </c>
      <c r="H270" s="3" t="s">
        <v>64</v>
      </c>
      <c r="I270" s="2">
        <v>5400</v>
      </c>
      <c r="J270" s="3" t="s">
        <v>89</v>
      </c>
      <c r="K270" s="2">
        <v>5400</v>
      </c>
      <c r="L270" s="3" t="s">
        <v>64</v>
      </c>
      <c r="M270" s="3" t="s">
        <v>33</v>
      </c>
      <c r="N270" s="3" t="s">
        <v>33</v>
      </c>
      <c r="O270" s="3"/>
      <c r="P270" s="3"/>
      <c r="Q270" s="3"/>
      <c r="R270" s="3">
        <v>0</v>
      </c>
      <c r="S270" s="3">
        <v>1</v>
      </c>
      <c r="T270" s="2">
        <v>177</v>
      </c>
      <c r="U270" s="3">
        <v>64.714278662739844</v>
      </c>
      <c r="V270" s="3">
        <v>71.201602695901158</v>
      </c>
      <c r="W270" s="3">
        <v>8.5882754396355701</v>
      </c>
      <c r="X270" s="3">
        <v>28833.000296999067</v>
      </c>
      <c r="Y270" s="3">
        <v>71.201602695901158</v>
      </c>
      <c r="Z270" s="3">
        <v>8.588267847227085</v>
      </c>
      <c r="AA270" s="3">
        <v>28833.000296999067</v>
      </c>
    </row>
    <row r="271" spans="1:29" x14ac:dyDescent="0.25">
      <c r="A271" s="2">
        <v>270</v>
      </c>
      <c r="B271" s="3" t="s">
        <v>27</v>
      </c>
      <c r="C271" s="3" t="s">
        <v>110</v>
      </c>
      <c r="D271" s="3" t="s">
        <v>111</v>
      </c>
      <c r="E271" s="3" t="s">
        <v>132</v>
      </c>
      <c r="F271" s="3">
        <v>0.66</v>
      </c>
      <c r="G271" s="3">
        <v>0.7</v>
      </c>
      <c r="H271" s="3" t="s">
        <v>64</v>
      </c>
      <c r="I271" s="2">
        <v>5430</v>
      </c>
      <c r="J271" s="3" t="s">
        <v>92</v>
      </c>
      <c r="K271" s="2">
        <v>5430</v>
      </c>
      <c r="L271" s="3" t="s">
        <v>64</v>
      </c>
      <c r="M271" s="3" t="s">
        <v>33</v>
      </c>
      <c r="N271" s="3" t="s">
        <v>33</v>
      </c>
      <c r="O271" s="3"/>
      <c r="P271" s="3"/>
      <c r="Q271" s="3"/>
      <c r="R271" s="3">
        <v>0</v>
      </c>
      <c r="S271" s="3">
        <v>1</v>
      </c>
      <c r="T271" s="2">
        <v>1168</v>
      </c>
      <c r="U271" s="3">
        <v>337.40078819285873</v>
      </c>
      <c r="V271" s="3">
        <v>591.99411811735399</v>
      </c>
      <c r="W271" s="3">
        <v>57.349011534326529</v>
      </c>
      <c r="X271" s="3">
        <v>230617.08333201238</v>
      </c>
      <c r="Y271" s="3">
        <v>591.99411811735399</v>
      </c>
      <c r="Z271" s="3">
        <v>57.348960835309597</v>
      </c>
      <c r="AA271" s="3">
        <v>230617.08333201238</v>
      </c>
    </row>
    <row r="272" spans="1:29" x14ac:dyDescent="0.25">
      <c r="A272" s="2">
        <v>271</v>
      </c>
      <c r="B272" s="3" t="s">
        <v>27</v>
      </c>
      <c r="C272" s="3" t="s">
        <v>110</v>
      </c>
      <c r="D272" s="3" t="s">
        <v>111</v>
      </c>
      <c r="E272" s="3" t="s">
        <v>132</v>
      </c>
      <c r="F272" s="3">
        <v>0.66</v>
      </c>
      <c r="G272" s="3">
        <v>0.7</v>
      </c>
      <c r="H272" s="3" t="s">
        <v>64</v>
      </c>
      <c r="I272" s="2">
        <v>6120</v>
      </c>
      <c r="J272" s="3" t="s">
        <v>63</v>
      </c>
      <c r="K272" s="2">
        <v>6120</v>
      </c>
      <c r="L272" s="3" t="s">
        <v>64</v>
      </c>
      <c r="M272" s="3" t="s">
        <v>33</v>
      </c>
      <c r="N272" s="3" t="s">
        <v>33</v>
      </c>
      <c r="O272" s="3"/>
      <c r="P272" s="3"/>
      <c r="Q272" s="3"/>
      <c r="R272" s="3">
        <v>0</v>
      </c>
      <c r="S272" s="3">
        <v>1</v>
      </c>
      <c r="T272" s="2">
        <v>2209</v>
      </c>
      <c r="U272" s="3">
        <v>537.71285844979172</v>
      </c>
      <c r="V272" s="3">
        <v>3030.6898558889689</v>
      </c>
      <c r="W272" s="3">
        <v>303.70701254128454</v>
      </c>
      <c r="X272" s="3">
        <v>1228850.2353537763</v>
      </c>
      <c r="Y272" s="3">
        <v>3030.6898558889689</v>
      </c>
      <c r="Z272" s="3">
        <v>303.70674405109486</v>
      </c>
      <c r="AA272" s="3">
        <v>1228850.2353537763</v>
      </c>
    </row>
    <row r="273" spans="1:29" x14ac:dyDescent="0.25">
      <c r="A273" s="2">
        <v>272</v>
      </c>
      <c r="B273" s="3" t="s">
        <v>27</v>
      </c>
      <c r="C273" s="3" t="s">
        <v>110</v>
      </c>
      <c r="D273" s="3" t="s">
        <v>111</v>
      </c>
      <c r="E273" s="3" t="s">
        <v>132</v>
      </c>
      <c r="F273" s="3">
        <v>0.66</v>
      </c>
      <c r="G273" s="3">
        <v>0.7</v>
      </c>
      <c r="H273" s="3" t="s">
        <v>64</v>
      </c>
      <c r="I273" s="2">
        <v>6170</v>
      </c>
      <c r="J273" s="3" t="s">
        <v>94</v>
      </c>
      <c r="K273" s="2">
        <v>6170</v>
      </c>
      <c r="L273" s="3" t="s">
        <v>64</v>
      </c>
      <c r="M273" s="3" t="s">
        <v>33</v>
      </c>
      <c r="N273" s="3" t="s">
        <v>33</v>
      </c>
      <c r="O273" s="3"/>
      <c r="P273" s="3"/>
      <c r="Q273" s="3"/>
      <c r="R273" s="3">
        <v>0</v>
      </c>
      <c r="S273" s="3">
        <v>1</v>
      </c>
      <c r="T273" s="2">
        <v>164</v>
      </c>
      <c r="U273" s="3">
        <v>53.129826783331232</v>
      </c>
      <c r="V273" s="3">
        <v>275.11674417507038</v>
      </c>
      <c r="W273" s="3">
        <v>28.130532805956115</v>
      </c>
      <c r="X273" s="3">
        <v>119737.45066388113</v>
      </c>
      <c r="Y273" s="3">
        <v>275.11674417507038</v>
      </c>
      <c r="Z273" s="3">
        <v>28.130507937343385</v>
      </c>
      <c r="AA273" s="3">
        <v>119737.45066388113</v>
      </c>
    </row>
    <row r="274" spans="1:29" x14ac:dyDescent="0.25">
      <c r="A274" s="2">
        <v>273</v>
      </c>
      <c r="B274" s="3" t="s">
        <v>27</v>
      </c>
      <c r="C274" s="3" t="s">
        <v>110</v>
      </c>
      <c r="D274" s="3" t="s">
        <v>111</v>
      </c>
      <c r="E274" s="3" t="s">
        <v>132</v>
      </c>
      <c r="F274" s="3">
        <v>0.66</v>
      </c>
      <c r="G274" s="3">
        <v>0.7</v>
      </c>
      <c r="H274" s="3" t="s">
        <v>64</v>
      </c>
      <c r="I274" s="2">
        <v>6410</v>
      </c>
      <c r="J274" s="3" t="s">
        <v>100</v>
      </c>
      <c r="K274" s="2">
        <v>6410</v>
      </c>
      <c r="L274" s="3" t="s">
        <v>64</v>
      </c>
      <c r="M274" s="3" t="s">
        <v>33</v>
      </c>
      <c r="N274" s="3" t="s">
        <v>33</v>
      </c>
      <c r="O274" s="3"/>
      <c r="P274" s="3"/>
      <c r="Q274" s="3"/>
      <c r="R274" s="3">
        <v>0</v>
      </c>
      <c r="S274" s="3">
        <v>1</v>
      </c>
      <c r="T274" s="2">
        <v>9</v>
      </c>
      <c r="U274" s="3">
        <v>1.4384125353764667</v>
      </c>
      <c r="V274" s="3">
        <v>7.4452213375290253</v>
      </c>
      <c r="W274" s="3">
        <v>0.73952460271879161</v>
      </c>
      <c r="X274" s="3">
        <v>2946.6749274375397</v>
      </c>
      <c r="Y274" s="3">
        <v>7.4452213375290253</v>
      </c>
      <c r="Z274" s="3">
        <v>0.73952394894692419</v>
      </c>
      <c r="AA274" s="3">
        <v>2946.6749274375397</v>
      </c>
    </row>
    <row r="275" spans="1:29" x14ac:dyDescent="0.25">
      <c r="A275" s="2">
        <v>274</v>
      </c>
      <c r="B275" s="3" t="s">
        <v>27</v>
      </c>
      <c r="C275" s="3" t="s">
        <v>110</v>
      </c>
      <c r="D275" s="3" t="s">
        <v>111</v>
      </c>
      <c r="E275" s="3" t="s">
        <v>132</v>
      </c>
      <c r="F275" s="3">
        <v>0.66</v>
      </c>
      <c r="G275" s="3">
        <v>0.7</v>
      </c>
      <c r="H275" s="3" t="s">
        <v>64</v>
      </c>
      <c r="I275" s="2">
        <v>6420</v>
      </c>
      <c r="J275" s="3" t="s">
        <v>101</v>
      </c>
      <c r="K275" s="2">
        <v>6420</v>
      </c>
      <c r="L275" s="3" t="s">
        <v>64</v>
      </c>
      <c r="M275" s="3" t="s">
        <v>33</v>
      </c>
      <c r="N275" s="3" t="s">
        <v>33</v>
      </c>
      <c r="O275" s="3"/>
      <c r="P275" s="3"/>
      <c r="Q275" s="3"/>
      <c r="R275" s="3">
        <v>0</v>
      </c>
      <c r="S275" s="3">
        <v>1</v>
      </c>
      <c r="T275" s="2">
        <v>1400</v>
      </c>
      <c r="U275" s="3">
        <v>460.10689721383619</v>
      </c>
      <c r="V275" s="3">
        <v>3039.1136943775246</v>
      </c>
      <c r="W275" s="3">
        <v>302.05777699527255</v>
      </c>
      <c r="X275" s="3">
        <v>1217922.7879930339</v>
      </c>
      <c r="Y275" s="3">
        <v>3039.1136943775246</v>
      </c>
      <c r="Z275" s="3">
        <v>302.05750996307955</v>
      </c>
      <c r="AA275" s="3">
        <v>1217922.7879930339</v>
      </c>
    </row>
    <row r="276" spans="1:29" x14ac:dyDescent="0.25">
      <c r="A276" s="2">
        <v>275</v>
      </c>
      <c r="B276" s="3" t="s">
        <v>27</v>
      </c>
      <c r="C276" s="3" t="s">
        <v>110</v>
      </c>
      <c r="D276" s="3" t="s">
        <v>111</v>
      </c>
      <c r="E276" s="3" t="s">
        <v>132</v>
      </c>
      <c r="F276" s="3">
        <v>0.66</v>
      </c>
      <c r="G276" s="3">
        <v>0.7</v>
      </c>
      <c r="H276" s="3" t="s">
        <v>64</v>
      </c>
      <c r="I276" s="2">
        <v>6440</v>
      </c>
      <c r="J276" s="3" t="s">
        <v>103</v>
      </c>
      <c r="K276" s="2">
        <v>6440</v>
      </c>
      <c r="L276" s="3" t="s">
        <v>64</v>
      </c>
      <c r="M276" s="3" t="s">
        <v>33</v>
      </c>
      <c r="N276" s="3" t="s">
        <v>33</v>
      </c>
      <c r="O276" s="3"/>
      <c r="P276" s="3"/>
      <c r="Q276" s="3"/>
      <c r="R276" s="3">
        <v>0</v>
      </c>
      <c r="S276" s="3">
        <v>1</v>
      </c>
      <c r="T276" s="2">
        <v>12</v>
      </c>
      <c r="U276" s="3">
        <v>0.86853687364913434</v>
      </c>
      <c r="V276" s="3">
        <v>4.7745361049427615</v>
      </c>
      <c r="W276" s="3">
        <v>0.6145079549595589</v>
      </c>
      <c r="X276" s="3">
        <v>2396.1040242506833</v>
      </c>
      <c r="Y276" s="3">
        <v>4.7745361049427615</v>
      </c>
      <c r="Z276" s="3">
        <v>0.61450741170783807</v>
      </c>
      <c r="AA276" s="3">
        <v>2396.1040242506833</v>
      </c>
    </row>
    <row r="277" spans="1:29" x14ac:dyDescent="0.25">
      <c r="A277" s="2">
        <v>276</v>
      </c>
      <c r="B277" s="3" t="s">
        <v>27</v>
      </c>
      <c r="C277" s="3" t="s">
        <v>110</v>
      </c>
      <c r="D277" s="3" t="s">
        <v>111</v>
      </c>
      <c r="E277" s="3" t="s">
        <v>132</v>
      </c>
      <c r="F277" s="3">
        <v>0.66</v>
      </c>
      <c r="G277" s="3">
        <v>0.7</v>
      </c>
      <c r="H277" s="3" t="s">
        <v>64</v>
      </c>
      <c r="I277" s="2">
        <v>6460</v>
      </c>
      <c r="J277" s="3" t="s">
        <v>104</v>
      </c>
      <c r="K277" s="2">
        <v>6460</v>
      </c>
      <c r="L277" s="3" t="s">
        <v>64</v>
      </c>
      <c r="M277" s="3" t="s">
        <v>33</v>
      </c>
      <c r="N277" s="3" t="s">
        <v>33</v>
      </c>
      <c r="O277" s="3"/>
      <c r="P277" s="3"/>
      <c r="Q277" s="3"/>
      <c r="R277" s="3">
        <v>0</v>
      </c>
      <c r="S277" s="3">
        <v>1</v>
      </c>
      <c r="T277" s="2">
        <v>186</v>
      </c>
      <c r="U277" s="3">
        <v>52.077312739642537</v>
      </c>
      <c r="V277" s="3">
        <v>315.64807363863002</v>
      </c>
      <c r="W277" s="3">
        <v>33.28465374952269</v>
      </c>
      <c r="X277" s="3">
        <v>133871.60402865568</v>
      </c>
      <c r="Y277" s="3">
        <v>315.64807363863002</v>
      </c>
      <c r="Z277" s="3">
        <v>33.284624324443193</v>
      </c>
      <c r="AA277" s="3">
        <v>133871.60402865568</v>
      </c>
    </row>
    <row r="278" spans="1:29" x14ac:dyDescent="0.25">
      <c r="A278" s="2">
        <v>277</v>
      </c>
      <c r="B278" s="3" t="s">
        <v>27</v>
      </c>
      <c r="C278" s="3" t="s">
        <v>110</v>
      </c>
      <c r="D278" s="3" t="s">
        <v>111</v>
      </c>
      <c r="E278" s="3" t="s">
        <v>132</v>
      </c>
      <c r="F278" s="3">
        <v>0.66</v>
      </c>
      <c r="G278" s="3">
        <v>0.7</v>
      </c>
      <c r="H278" s="3" t="s">
        <v>64</v>
      </c>
      <c r="I278" s="2">
        <v>6500</v>
      </c>
      <c r="J278" s="3" t="s">
        <v>105</v>
      </c>
      <c r="K278" s="2">
        <v>6500</v>
      </c>
      <c r="L278" s="3" t="s">
        <v>64</v>
      </c>
      <c r="M278" s="3" t="s">
        <v>33</v>
      </c>
      <c r="N278" s="3" t="s">
        <v>33</v>
      </c>
      <c r="O278" s="3"/>
      <c r="P278" s="3"/>
      <c r="Q278" s="3"/>
      <c r="R278" s="3">
        <v>0</v>
      </c>
      <c r="S278" s="3">
        <v>1</v>
      </c>
      <c r="T278" s="2">
        <v>164</v>
      </c>
      <c r="U278" s="3">
        <v>30.318449518229084</v>
      </c>
      <c r="V278" s="3">
        <v>202.57595414649515</v>
      </c>
      <c r="W278" s="3">
        <v>20.076733086091771</v>
      </c>
      <c r="X278" s="3">
        <v>80707.976159557191</v>
      </c>
      <c r="Y278" s="3">
        <v>202.57595414649515</v>
      </c>
      <c r="Z278" s="3">
        <v>20.076715337387764</v>
      </c>
      <c r="AA278" s="3">
        <v>80707.976159557191</v>
      </c>
    </row>
    <row r="279" spans="1:29" x14ac:dyDescent="0.25">
      <c r="A279" s="2">
        <v>278</v>
      </c>
      <c r="B279" s="3" t="s">
        <v>27</v>
      </c>
      <c r="C279" s="3" t="s">
        <v>110</v>
      </c>
      <c r="D279" s="3" t="s">
        <v>139</v>
      </c>
      <c r="E279" s="3" t="s">
        <v>140</v>
      </c>
      <c r="F279" s="3">
        <v>0.59</v>
      </c>
      <c r="G279" s="3">
        <v>0.64</v>
      </c>
      <c r="H279" s="3" t="s">
        <v>31</v>
      </c>
      <c r="I279" s="2">
        <v>2110</v>
      </c>
      <c r="J279" s="3" t="s">
        <v>32</v>
      </c>
      <c r="K279" s="2">
        <v>2110</v>
      </c>
      <c r="L279" s="3"/>
      <c r="M279" s="3" t="s">
        <v>33</v>
      </c>
      <c r="N279" s="3" t="s">
        <v>33</v>
      </c>
      <c r="O279" s="3" t="s">
        <v>31</v>
      </c>
      <c r="P279" s="3"/>
      <c r="Q279" s="3"/>
      <c r="R279" s="3">
        <v>0</v>
      </c>
      <c r="S279" s="3">
        <v>1</v>
      </c>
      <c r="T279" s="2">
        <v>3</v>
      </c>
      <c r="U279" s="3">
        <v>5.1378466574498053E-3</v>
      </c>
      <c r="V279" s="3">
        <v>4.31241728154785E-2</v>
      </c>
      <c r="W279" s="3">
        <v>6.2086198501556302E-3</v>
      </c>
      <c r="X279" s="3">
        <v>18.506394187399785</v>
      </c>
      <c r="Y279" s="3">
        <v>4.31241728154785E-2</v>
      </c>
      <c r="Z279" s="3">
        <v>6.2086143614660215E-3</v>
      </c>
      <c r="AA279" s="3">
        <v>18.506394187399785</v>
      </c>
      <c r="AB279">
        <f t="shared" ref="AB279:AB342" si="6">Y279</f>
        <v>4.31241728154785E-2</v>
      </c>
      <c r="AC279">
        <f t="shared" ref="AC279:AC342" si="7">Z279</f>
        <v>6.2086143614660215E-3</v>
      </c>
    </row>
    <row r="280" spans="1:29" x14ac:dyDescent="0.25">
      <c r="A280" s="2">
        <v>279</v>
      </c>
      <c r="B280" s="3" t="s">
        <v>27</v>
      </c>
      <c r="C280" s="3" t="s">
        <v>110</v>
      </c>
      <c r="D280" s="3" t="s">
        <v>139</v>
      </c>
      <c r="E280" s="3" t="s">
        <v>140</v>
      </c>
      <c r="F280" s="3">
        <v>0.59</v>
      </c>
      <c r="G280" s="3">
        <v>0.64</v>
      </c>
      <c r="H280" s="3" t="s">
        <v>31</v>
      </c>
      <c r="I280" s="2">
        <v>2200</v>
      </c>
      <c r="J280" s="3" t="s">
        <v>141</v>
      </c>
      <c r="K280" s="2">
        <v>2200</v>
      </c>
      <c r="L280" s="3"/>
      <c r="M280" s="3" t="s">
        <v>33</v>
      </c>
      <c r="N280" s="3" t="s">
        <v>33</v>
      </c>
      <c r="O280" s="3" t="s">
        <v>31</v>
      </c>
      <c r="P280" s="3"/>
      <c r="Q280" s="3"/>
      <c r="R280" s="3">
        <v>0</v>
      </c>
      <c r="S280" s="3">
        <v>1</v>
      </c>
      <c r="T280" s="2">
        <v>29</v>
      </c>
      <c r="U280" s="3">
        <v>7.0127354765578627</v>
      </c>
      <c r="V280" s="3">
        <v>47.460814030358954</v>
      </c>
      <c r="W280" s="3">
        <v>6.5782052809244593</v>
      </c>
      <c r="X280" s="3">
        <v>23305.392175310688</v>
      </c>
      <c r="Y280" s="3">
        <v>47.460814030358954</v>
      </c>
      <c r="Z280" s="3">
        <v>6.5781994655052936</v>
      </c>
      <c r="AA280" s="3">
        <v>23305.392175310688</v>
      </c>
      <c r="AB280">
        <f t="shared" si="6"/>
        <v>47.460814030358954</v>
      </c>
      <c r="AC280">
        <f t="shared" si="7"/>
        <v>6.5781994655052936</v>
      </c>
    </row>
    <row r="281" spans="1:29" x14ac:dyDescent="0.25">
      <c r="A281" s="2">
        <v>280</v>
      </c>
      <c r="B281" s="3" t="s">
        <v>27</v>
      </c>
      <c r="C281" s="3" t="s">
        <v>110</v>
      </c>
      <c r="D281" s="3" t="s">
        <v>139</v>
      </c>
      <c r="E281" s="3" t="s">
        <v>140</v>
      </c>
      <c r="F281" s="3">
        <v>0.59</v>
      </c>
      <c r="G281" s="3">
        <v>0.64</v>
      </c>
      <c r="H281" s="3" t="s">
        <v>31</v>
      </c>
      <c r="I281" s="2">
        <v>2210</v>
      </c>
      <c r="J281" s="3" t="s">
        <v>37</v>
      </c>
      <c r="K281" s="2">
        <v>2210</v>
      </c>
      <c r="L281" s="3"/>
      <c r="M281" s="3" t="s">
        <v>33</v>
      </c>
      <c r="N281" s="3" t="s">
        <v>33</v>
      </c>
      <c r="O281" s="3" t="s">
        <v>31</v>
      </c>
      <c r="P281" s="3"/>
      <c r="Q281" s="3"/>
      <c r="R281" s="3">
        <v>0</v>
      </c>
      <c r="S281" s="3">
        <v>1</v>
      </c>
      <c r="T281" s="2">
        <v>1</v>
      </c>
      <c r="U281" s="3">
        <v>6.06926603953604E-2</v>
      </c>
      <c r="V281" s="3">
        <v>0.40698342563279732</v>
      </c>
      <c r="W281" s="3">
        <v>5.6338544613325173E-2</v>
      </c>
      <c r="X281" s="3">
        <v>195.77978532699265</v>
      </c>
      <c r="Y281" s="3">
        <v>0.40698342563279732</v>
      </c>
      <c r="Z281" s="3">
        <v>5.6338494807604902E-2</v>
      </c>
      <c r="AA281" s="3">
        <v>195.77978532699265</v>
      </c>
      <c r="AB281">
        <f t="shared" si="6"/>
        <v>0.40698342563279732</v>
      </c>
      <c r="AC281">
        <f t="shared" si="7"/>
        <v>5.6338494807604902E-2</v>
      </c>
    </row>
    <row r="282" spans="1:29" x14ac:dyDescent="0.25">
      <c r="A282" s="2">
        <v>281</v>
      </c>
      <c r="B282" s="3" t="s">
        <v>27</v>
      </c>
      <c r="C282" s="3" t="s">
        <v>110</v>
      </c>
      <c r="D282" s="3" t="s">
        <v>139</v>
      </c>
      <c r="E282" s="3" t="s">
        <v>140</v>
      </c>
      <c r="F282" s="3">
        <v>0.59</v>
      </c>
      <c r="G282" s="3">
        <v>0.64</v>
      </c>
      <c r="H282" s="3" t="s">
        <v>31</v>
      </c>
      <c r="I282" s="2">
        <v>2410</v>
      </c>
      <c r="J282" s="3" t="s">
        <v>113</v>
      </c>
      <c r="K282" s="2">
        <v>2410</v>
      </c>
      <c r="L282" s="3"/>
      <c r="M282" s="3" t="s">
        <v>33</v>
      </c>
      <c r="N282" s="3" t="s">
        <v>33</v>
      </c>
      <c r="O282" s="3" t="s">
        <v>31</v>
      </c>
      <c r="P282" s="3"/>
      <c r="Q282" s="3"/>
      <c r="R282" s="3">
        <v>0</v>
      </c>
      <c r="S282" s="3">
        <v>1</v>
      </c>
      <c r="T282" s="2">
        <v>7</v>
      </c>
      <c r="U282" s="3">
        <v>1.4394840264809368</v>
      </c>
      <c r="V282" s="3">
        <v>10.607973454920719</v>
      </c>
      <c r="W282" s="3">
        <v>1.5104816905511134</v>
      </c>
      <c r="X282" s="3">
        <v>4456.2451185272466</v>
      </c>
      <c r="Y282" s="3">
        <v>10.607973454920719</v>
      </c>
      <c r="Z282" s="3">
        <v>1.5104803552196966</v>
      </c>
      <c r="AA282" s="3">
        <v>4456.2451185272466</v>
      </c>
      <c r="AB282">
        <f t="shared" si="6"/>
        <v>10.607973454920719</v>
      </c>
      <c r="AC282">
        <f t="shared" si="7"/>
        <v>1.5104803552196966</v>
      </c>
    </row>
    <row r="283" spans="1:29" x14ac:dyDescent="0.25">
      <c r="A283" s="2">
        <v>282</v>
      </c>
      <c r="B283" s="3" t="s">
        <v>27</v>
      </c>
      <c r="C283" s="3" t="s">
        <v>110</v>
      </c>
      <c r="D283" s="3" t="s">
        <v>139</v>
      </c>
      <c r="E283" s="3" t="s">
        <v>140</v>
      </c>
      <c r="F283" s="3">
        <v>0.59</v>
      </c>
      <c r="G283" s="3">
        <v>0.64</v>
      </c>
      <c r="H283" s="3" t="s">
        <v>31</v>
      </c>
      <c r="I283" s="2">
        <v>3300</v>
      </c>
      <c r="J283" s="3" t="s">
        <v>39</v>
      </c>
      <c r="K283" s="2">
        <v>3300</v>
      </c>
      <c r="L283" s="3"/>
      <c r="M283" s="3" t="s">
        <v>33</v>
      </c>
      <c r="N283" s="3" t="s">
        <v>33</v>
      </c>
      <c r="O283" s="3" t="s">
        <v>31</v>
      </c>
      <c r="P283" s="3"/>
      <c r="Q283" s="3"/>
      <c r="R283" s="3">
        <v>0</v>
      </c>
      <c r="S283" s="3">
        <v>1</v>
      </c>
      <c r="T283" s="2">
        <v>47</v>
      </c>
      <c r="U283" s="3">
        <v>6.5826772845114139</v>
      </c>
      <c r="V283" s="3">
        <v>40.12779051255135</v>
      </c>
      <c r="W283" s="3">
        <v>4.8354067370141465</v>
      </c>
      <c r="X283" s="3">
        <v>16969.47522658663</v>
      </c>
      <c r="Y283" s="3">
        <v>40.12779051255135</v>
      </c>
      <c r="Z283" s="3">
        <v>4.8354024623045824</v>
      </c>
      <c r="AA283" s="3">
        <v>16969.47522658663</v>
      </c>
      <c r="AB283">
        <f t="shared" si="6"/>
        <v>40.12779051255135</v>
      </c>
      <c r="AC283">
        <f t="shared" si="7"/>
        <v>4.8354024623045824</v>
      </c>
    </row>
    <row r="284" spans="1:29" x14ac:dyDescent="0.25">
      <c r="A284" s="2">
        <v>283</v>
      </c>
      <c r="B284" s="3" t="s">
        <v>27</v>
      </c>
      <c r="C284" s="3" t="s">
        <v>110</v>
      </c>
      <c r="D284" s="3" t="s">
        <v>139</v>
      </c>
      <c r="E284" s="3" t="s">
        <v>140</v>
      </c>
      <c r="F284" s="3">
        <v>0.59</v>
      </c>
      <c r="G284" s="3">
        <v>0.64</v>
      </c>
      <c r="H284" s="3" t="s">
        <v>31</v>
      </c>
      <c r="I284" s="2">
        <v>3300</v>
      </c>
      <c r="J284" s="3" t="s">
        <v>39</v>
      </c>
      <c r="K284" s="2">
        <v>3300</v>
      </c>
      <c r="L284" s="3"/>
      <c r="M284" s="3" t="s">
        <v>142</v>
      </c>
      <c r="N284" s="3" t="s">
        <v>143</v>
      </c>
      <c r="O284" s="3" t="s">
        <v>31</v>
      </c>
      <c r="P284" s="3"/>
      <c r="Q284" s="3"/>
      <c r="R284" s="3">
        <v>0</v>
      </c>
      <c r="S284" s="3">
        <v>1</v>
      </c>
      <c r="T284" s="2">
        <v>3</v>
      </c>
      <c r="U284" s="3">
        <v>0.14142105752638401</v>
      </c>
      <c r="V284" s="3">
        <v>1.1939743971856696</v>
      </c>
      <c r="W284" s="3">
        <v>0.17969644132919188</v>
      </c>
      <c r="X284" s="3">
        <v>482.65584895422165</v>
      </c>
      <c r="Y284" s="3">
        <v>1.1939743971856696</v>
      </c>
      <c r="Z284" s="3">
        <v>0.17969628246973299</v>
      </c>
      <c r="AA284" s="3">
        <v>482.65584895422165</v>
      </c>
      <c r="AB284">
        <f t="shared" si="6"/>
        <v>1.1939743971856696</v>
      </c>
      <c r="AC284">
        <f t="shared" si="7"/>
        <v>0.17969628246973299</v>
      </c>
    </row>
    <row r="285" spans="1:29" x14ac:dyDescent="0.25">
      <c r="A285" s="2">
        <v>284</v>
      </c>
      <c r="B285" s="3" t="s">
        <v>27</v>
      </c>
      <c r="C285" s="3" t="s">
        <v>110</v>
      </c>
      <c r="D285" s="3" t="s">
        <v>139</v>
      </c>
      <c r="E285" s="3" t="s">
        <v>140</v>
      </c>
      <c r="F285" s="3">
        <v>0.59</v>
      </c>
      <c r="G285" s="3">
        <v>0.64</v>
      </c>
      <c r="H285" s="3" t="s">
        <v>31</v>
      </c>
      <c r="I285" s="2">
        <v>3300</v>
      </c>
      <c r="J285" s="3" t="s">
        <v>39</v>
      </c>
      <c r="K285" s="2">
        <v>3300</v>
      </c>
      <c r="L285" s="3"/>
      <c r="M285" s="3" t="s">
        <v>144</v>
      </c>
      <c r="N285" s="3" t="s">
        <v>143</v>
      </c>
      <c r="O285" s="3" t="s">
        <v>31</v>
      </c>
      <c r="P285" s="3"/>
      <c r="Q285" s="3"/>
      <c r="R285" s="3">
        <v>0</v>
      </c>
      <c r="S285" s="3">
        <v>1</v>
      </c>
      <c r="T285" s="2">
        <v>4</v>
      </c>
      <c r="U285" s="3">
        <v>0.14515000365987041</v>
      </c>
      <c r="V285" s="3">
        <v>1.085193297430888</v>
      </c>
      <c r="W285" s="3">
        <v>0.11561253501012624</v>
      </c>
      <c r="X285" s="3">
        <v>444.50728842114523</v>
      </c>
      <c r="Y285" s="3">
        <v>1.085193297430888</v>
      </c>
      <c r="Z285" s="3">
        <v>0.11561243280362411</v>
      </c>
      <c r="AA285" s="3">
        <v>444.50728842114523</v>
      </c>
      <c r="AB285">
        <f t="shared" si="6"/>
        <v>1.085193297430888</v>
      </c>
      <c r="AC285">
        <f t="shared" si="7"/>
        <v>0.11561243280362411</v>
      </c>
    </row>
    <row r="286" spans="1:29" x14ac:dyDescent="0.25">
      <c r="A286" s="2">
        <v>285</v>
      </c>
      <c r="B286" s="3" t="s">
        <v>27</v>
      </c>
      <c r="C286" s="3" t="s">
        <v>110</v>
      </c>
      <c r="D286" s="3" t="s">
        <v>139</v>
      </c>
      <c r="E286" s="3" t="s">
        <v>140</v>
      </c>
      <c r="F286" s="3">
        <v>0.59</v>
      </c>
      <c r="G286" s="3">
        <v>0.64</v>
      </c>
      <c r="H286" s="3" t="s">
        <v>33</v>
      </c>
      <c r="I286" s="2">
        <v>1100</v>
      </c>
      <c r="J286" s="3" t="s">
        <v>42</v>
      </c>
      <c r="K286" s="2">
        <v>1100</v>
      </c>
      <c r="L286" s="3"/>
      <c r="M286" s="3" t="s">
        <v>33</v>
      </c>
      <c r="N286" s="3" t="s">
        <v>33</v>
      </c>
      <c r="O286" s="3"/>
      <c r="P286" s="3"/>
      <c r="Q286" s="3"/>
      <c r="R286" s="3">
        <v>0</v>
      </c>
      <c r="S286" s="3">
        <v>1</v>
      </c>
      <c r="T286" s="2">
        <v>677</v>
      </c>
      <c r="U286" s="3">
        <v>79.93973914882892</v>
      </c>
      <c r="V286" s="3">
        <v>620.99890923946737</v>
      </c>
      <c r="W286" s="3">
        <v>88.824628086903004</v>
      </c>
      <c r="X286" s="3">
        <v>278212.67592346581</v>
      </c>
      <c r="Y286" s="3">
        <v>620.99890923946737</v>
      </c>
      <c r="Z286" s="3">
        <v>88.824549562073898</v>
      </c>
      <c r="AA286" s="3">
        <v>278212.67592346581</v>
      </c>
      <c r="AB286">
        <f t="shared" si="6"/>
        <v>620.99890923946737</v>
      </c>
      <c r="AC286">
        <f t="shared" si="7"/>
        <v>88.824549562073898</v>
      </c>
    </row>
    <row r="287" spans="1:29" x14ac:dyDescent="0.25">
      <c r="A287" s="2">
        <v>286</v>
      </c>
      <c r="B287" s="3" t="s">
        <v>27</v>
      </c>
      <c r="C287" s="3" t="s">
        <v>110</v>
      </c>
      <c r="D287" s="3" t="s">
        <v>139</v>
      </c>
      <c r="E287" s="3" t="s">
        <v>140</v>
      </c>
      <c r="F287" s="3">
        <v>0.59</v>
      </c>
      <c r="G287" s="3">
        <v>0.64</v>
      </c>
      <c r="H287" s="3" t="s">
        <v>33</v>
      </c>
      <c r="I287" s="2">
        <v>1180</v>
      </c>
      <c r="J287" s="3" t="s">
        <v>43</v>
      </c>
      <c r="K287" s="2">
        <v>1180</v>
      </c>
      <c r="L287" s="3"/>
      <c r="M287" s="3" t="s">
        <v>33</v>
      </c>
      <c r="N287" s="3" t="s">
        <v>33</v>
      </c>
      <c r="O287" s="3"/>
      <c r="P287" s="3"/>
      <c r="Q287" s="3"/>
      <c r="R287" s="3">
        <v>0</v>
      </c>
      <c r="S287" s="3">
        <v>1</v>
      </c>
      <c r="T287" s="2">
        <v>6</v>
      </c>
      <c r="U287" s="3">
        <v>0.49966889307618523</v>
      </c>
      <c r="V287" s="3">
        <v>4.1357183234294457</v>
      </c>
      <c r="W287" s="3">
        <v>0.58081758543962025</v>
      </c>
      <c r="X287" s="3">
        <v>1840.2926466330528</v>
      </c>
      <c r="Y287" s="3">
        <v>4.1357183234294457</v>
      </c>
      <c r="Z287" s="3">
        <v>0.58081707197165011</v>
      </c>
      <c r="AA287" s="3">
        <v>1840.2926466330528</v>
      </c>
      <c r="AB287">
        <f t="shared" si="6"/>
        <v>4.1357183234294457</v>
      </c>
      <c r="AC287">
        <f t="shared" si="7"/>
        <v>0.58081707197165011</v>
      </c>
    </row>
    <row r="288" spans="1:29" x14ac:dyDescent="0.25">
      <c r="A288" s="2">
        <v>287</v>
      </c>
      <c r="B288" s="3" t="s">
        <v>27</v>
      </c>
      <c r="C288" s="3" t="s">
        <v>110</v>
      </c>
      <c r="D288" s="3" t="s">
        <v>139</v>
      </c>
      <c r="E288" s="3" t="s">
        <v>140</v>
      </c>
      <c r="F288" s="3">
        <v>0.59</v>
      </c>
      <c r="G288" s="3">
        <v>0.64</v>
      </c>
      <c r="H288" s="3" t="s">
        <v>33</v>
      </c>
      <c r="I288" s="2">
        <v>1190</v>
      </c>
      <c r="J288" s="3" t="s">
        <v>44</v>
      </c>
      <c r="K288" s="2">
        <v>1190</v>
      </c>
      <c r="L288" s="3"/>
      <c r="M288" s="3" t="s">
        <v>33</v>
      </c>
      <c r="N288" s="3" t="s">
        <v>33</v>
      </c>
      <c r="O288" s="3"/>
      <c r="P288" s="3"/>
      <c r="Q288" s="3"/>
      <c r="R288" s="3">
        <v>0</v>
      </c>
      <c r="S288" s="3">
        <v>1</v>
      </c>
      <c r="T288" s="2">
        <v>6</v>
      </c>
      <c r="U288" s="3">
        <v>0.55201746783679706</v>
      </c>
      <c r="V288" s="3">
        <v>5.1514363669765029</v>
      </c>
      <c r="W288" s="3">
        <v>0.81363337066589525</v>
      </c>
      <c r="X288" s="3">
        <v>2134.3539632528336</v>
      </c>
      <c r="Y288" s="3">
        <v>5.1514363669765029</v>
      </c>
      <c r="Z288" s="3">
        <v>0.81363265137865848</v>
      </c>
      <c r="AA288" s="3">
        <v>2134.3539632528336</v>
      </c>
      <c r="AB288">
        <f t="shared" si="6"/>
        <v>5.1514363669765029</v>
      </c>
      <c r="AC288">
        <f t="shared" si="7"/>
        <v>0.81363265137865848</v>
      </c>
    </row>
    <row r="289" spans="1:29" x14ac:dyDescent="0.25">
      <c r="A289" s="2">
        <v>288</v>
      </c>
      <c r="B289" s="3" t="s">
        <v>27</v>
      </c>
      <c r="C289" s="3" t="s">
        <v>110</v>
      </c>
      <c r="D289" s="3" t="s">
        <v>139</v>
      </c>
      <c r="E289" s="3" t="s">
        <v>140</v>
      </c>
      <c r="F289" s="3">
        <v>0.59</v>
      </c>
      <c r="G289" s="3">
        <v>0.64</v>
      </c>
      <c r="H289" s="3" t="s">
        <v>33</v>
      </c>
      <c r="I289" s="2">
        <v>1200</v>
      </c>
      <c r="J289" s="3" t="s">
        <v>45</v>
      </c>
      <c r="K289" s="2">
        <v>1200</v>
      </c>
      <c r="L289" s="3"/>
      <c r="M289" s="3" t="s">
        <v>33</v>
      </c>
      <c r="N289" s="3" t="s">
        <v>33</v>
      </c>
      <c r="O289" s="3"/>
      <c r="P289" s="3"/>
      <c r="Q289" s="3"/>
      <c r="R289" s="3">
        <v>0</v>
      </c>
      <c r="S289" s="3">
        <v>1</v>
      </c>
      <c r="T289" s="2">
        <v>4020</v>
      </c>
      <c r="U289" s="3">
        <v>485.44561308275456</v>
      </c>
      <c r="V289" s="3">
        <v>4268.3244918109958</v>
      </c>
      <c r="W289" s="3">
        <v>630.43456156324726</v>
      </c>
      <c r="X289" s="3">
        <v>1751832.9840557859</v>
      </c>
      <c r="Y289" s="3">
        <v>4268.3244918109958</v>
      </c>
      <c r="Z289" s="3">
        <v>630.43400423171499</v>
      </c>
      <c r="AA289" s="3">
        <v>1751832.9840557859</v>
      </c>
      <c r="AB289">
        <f t="shared" si="6"/>
        <v>4268.3244918109958</v>
      </c>
      <c r="AC289">
        <f t="shared" si="7"/>
        <v>630.43400423171499</v>
      </c>
    </row>
    <row r="290" spans="1:29" x14ac:dyDescent="0.25">
      <c r="A290" s="2">
        <v>289</v>
      </c>
      <c r="B290" s="3" t="s">
        <v>27</v>
      </c>
      <c r="C290" s="3" t="s">
        <v>110</v>
      </c>
      <c r="D290" s="3" t="s">
        <v>139</v>
      </c>
      <c r="E290" s="3" t="s">
        <v>140</v>
      </c>
      <c r="F290" s="3">
        <v>0.59</v>
      </c>
      <c r="G290" s="3">
        <v>0.64</v>
      </c>
      <c r="H290" s="3" t="s">
        <v>33</v>
      </c>
      <c r="I290" s="2">
        <v>1210</v>
      </c>
      <c r="J290" s="3" t="s">
        <v>46</v>
      </c>
      <c r="K290" s="2">
        <v>1210</v>
      </c>
      <c r="L290" s="3"/>
      <c r="M290" s="3" t="s">
        <v>33</v>
      </c>
      <c r="N290" s="3" t="s">
        <v>33</v>
      </c>
      <c r="O290" s="3"/>
      <c r="P290" s="3"/>
      <c r="Q290" s="3"/>
      <c r="R290" s="3">
        <v>0</v>
      </c>
      <c r="S290" s="3">
        <v>1</v>
      </c>
      <c r="T290" s="2">
        <v>15889</v>
      </c>
      <c r="U290" s="3">
        <v>1503.3624094542311</v>
      </c>
      <c r="V290" s="3">
        <v>12695.752531948683</v>
      </c>
      <c r="W290" s="3">
        <v>1871.4094840571217</v>
      </c>
      <c r="X290" s="3">
        <v>5188995.875971958</v>
      </c>
      <c r="Y290" s="3">
        <v>12695.752531948683</v>
      </c>
      <c r="Z290" s="3">
        <v>1871.407829649859</v>
      </c>
      <c r="AA290" s="3">
        <v>5188995.875971958</v>
      </c>
      <c r="AB290">
        <f t="shared" si="6"/>
        <v>12695.752531948683</v>
      </c>
      <c r="AC290">
        <f t="shared" si="7"/>
        <v>1871.407829649859</v>
      </c>
    </row>
    <row r="291" spans="1:29" x14ac:dyDescent="0.25">
      <c r="A291" s="2">
        <v>290</v>
      </c>
      <c r="B291" s="3" t="s">
        <v>27</v>
      </c>
      <c r="C291" s="3" t="s">
        <v>110</v>
      </c>
      <c r="D291" s="3" t="s">
        <v>139</v>
      </c>
      <c r="E291" s="3" t="s">
        <v>140</v>
      </c>
      <c r="F291" s="3">
        <v>0.59</v>
      </c>
      <c r="G291" s="3">
        <v>0.64</v>
      </c>
      <c r="H291" s="3" t="s">
        <v>33</v>
      </c>
      <c r="I291" s="2">
        <v>1290</v>
      </c>
      <c r="J291" s="3" t="s">
        <v>145</v>
      </c>
      <c r="K291" s="2">
        <v>1290</v>
      </c>
      <c r="L291" s="3"/>
      <c r="M291" s="3" t="s">
        <v>33</v>
      </c>
      <c r="N291" s="3" t="s">
        <v>33</v>
      </c>
      <c r="O291" s="3"/>
      <c r="P291" s="3"/>
      <c r="Q291" s="3"/>
      <c r="R291" s="3">
        <v>0</v>
      </c>
      <c r="S291" s="3">
        <v>1</v>
      </c>
      <c r="T291" s="2">
        <v>2</v>
      </c>
      <c r="U291" s="3">
        <v>3.2161133592446141E-3</v>
      </c>
      <c r="V291" s="3">
        <v>1.9945734999313083E-2</v>
      </c>
      <c r="W291" s="3">
        <v>2.9054657236749128E-3</v>
      </c>
      <c r="X291" s="3">
        <v>10.631201243686689</v>
      </c>
      <c r="Y291" s="3">
        <v>1.9945734999313083E-2</v>
      </c>
      <c r="Z291" s="3">
        <v>2.9054631551170204E-3</v>
      </c>
      <c r="AA291" s="3">
        <v>10.631201243686689</v>
      </c>
      <c r="AB291">
        <f t="shared" si="6"/>
        <v>1.9945734999313083E-2</v>
      </c>
      <c r="AC291">
        <f t="shared" si="7"/>
        <v>2.9054631551170204E-3</v>
      </c>
    </row>
    <row r="292" spans="1:29" x14ac:dyDescent="0.25">
      <c r="A292" s="2">
        <v>291</v>
      </c>
      <c r="B292" s="3" t="s">
        <v>27</v>
      </c>
      <c r="C292" s="3" t="s">
        <v>110</v>
      </c>
      <c r="D292" s="3" t="s">
        <v>139</v>
      </c>
      <c r="E292" s="3" t="s">
        <v>140</v>
      </c>
      <c r="F292" s="3">
        <v>0.59</v>
      </c>
      <c r="G292" s="3">
        <v>0.64</v>
      </c>
      <c r="H292" s="3" t="s">
        <v>33</v>
      </c>
      <c r="I292" s="2">
        <v>1300</v>
      </c>
      <c r="J292" s="3" t="s">
        <v>114</v>
      </c>
      <c r="K292" s="2">
        <v>1300</v>
      </c>
      <c r="L292" s="3"/>
      <c r="M292" s="3" t="s">
        <v>33</v>
      </c>
      <c r="N292" s="3" t="s">
        <v>33</v>
      </c>
      <c r="O292" s="3"/>
      <c r="P292" s="3"/>
      <c r="Q292" s="3"/>
      <c r="R292" s="3">
        <v>0</v>
      </c>
      <c r="S292" s="3">
        <v>1</v>
      </c>
      <c r="T292" s="2">
        <v>1025</v>
      </c>
      <c r="U292" s="3">
        <v>128.36411810257079</v>
      </c>
      <c r="V292" s="3">
        <v>1246.4056428364458</v>
      </c>
      <c r="W292" s="3">
        <v>223.99143014645657</v>
      </c>
      <c r="X292" s="3">
        <v>460846.15782284224</v>
      </c>
      <c r="Y292" s="3">
        <v>1246.4056428364458</v>
      </c>
      <c r="Z292" s="3">
        <v>223.9912321283044</v>
      </c>
      <c r="AA292" s="3">
        <v>460846.15782284224</v>
      </c>
      <c r="AB292">
        <f t="shared" si="6"/>
        <v>1246.4056428364458</v>
      </c>
      <c r="AC292">
        <f t="shared" si="7"/>
        <v>223.9912321283044</v>
      </c>
    </row>
    <row r="293" spans="1:29" x14ac:dyDescent="0.25">
      <c r="A293" s="2">
        <v>292</v>
      </c>
      <c r="B293" s="3" t="s">
        <v>27</v>
      </c>
      <c r="C293" s="3" t="s">
        <v>110</v>
      </c>
      <c r="D293" s="3" t="s">
        <v>139</v>
      </c>
      <c r="E293" s="3" t="s">
        <v>140</v>
      </c>
      <c r="F293" s="3">
        <v>0.59</v>
      </c>
      <c r="G293" s="3">
        <v>0.64</v>
      </c>
      <c r="H293" s="3" t="s">
        <v>33</v>
      </c>
      <c r="I293" s="2">
        <v>1310</v>
      </c>
      <c r="J293" s="3" t="s">
        <v>46</v>
      </c>
      <c r="K293" s="2">
        <v>1310</v>
      </c>
      <c r="L293" s="3"/>
      <c r="M293" s="3" t="s">
        <v>33</v>
      </c>
      <c r="N293" s="3" t="s">
        <v>33</v>
      </c>
      <c r="O293" s="3"/>
      <c r="P293" s="3"/>
      <c r="Q293" s="3"/>
      <c r="R293" s="3">
        <v>0</v>
      </c>
      <c r="S293" s="3">
        <v>1</v>
      </c>
      <c r="T293" s="2">
        <v>2</v>
      </c>
      <c r="U293" s="3">
        <v>0.23944947807397499</v>
      </c>
      <c r="V293" s="3">
        <v>2.4030141269780456</v>
      </c>
      <c r="W293" s="3">
        <v>0.40278585441509801</v>
      </c>
      <c r="X293" s="3">
        <v>874.40074198616219</v>
      </c>
      <c r="Y293" s="3">
        <v>2.4030141269780456</v>
      </c>
      <c r="Z293" s="3">
        <v>0.40278549833491001</v>
      </c>
      <c r="AA293" s="3">
        <v>874.40074198616219</v>
      </c>
      <c r="AB293">
        <f t="shared" si="6"/>
        <v>2.4030141269780456</v>
      </c>
      <c r="AC293">
        <f t="shared" si="7"/>
        <v>0.40278549833491001</v>
      </c>
    </row>
    <row r="294" spans="1:29" x14ac:dyDescent="0.25">
      <c r="A294" s="2">
        <v>293</v>
      </c>
      <c r="B294" s="3" t="s">
        <v>27</v>
      </c>
      <c r="C294" s="3" t="s">
        <v>110</v>
      </c>
      <c r="D294" s="3" t="s">
        <v>139</v>
      </c>
      <c r="E294" s="3" t="s">
        <v>140</v>
      </c>
      <c r="F294" s="3">
        <v>0.59</v>
      </c>
      <c r="G294" s="3">
        <v>0.64</v>
      </c>
      <c r="H294" s="3" t="s">
        <v>33</v>
      </c>
      <c r="I294" s="2">
        <v>1320</v>
      </c>
      <c r="J294" s="3" t="s">
        <v>115</v>
      </c>
      <c r="K294" s="2">
        <v>1320</v>
      </c>
      <c r="L294" s="3"/>
      <c r="M294" s="3" t="s">
        <v>33</v>
      </c>
      <c r="N294" s="3" t="s">
        <v>33</v>
      </c>
      <c r="O294" s="3"/>
      <c r="P294" s="3"/>
      <c r="Q294" s="3"/>
      <c r="R294" s="3">
        <v>0</v>
      </c>
      <c r="S294" s="3">
        <v>1</v>
      </c>
      <c r="T294" s="2">
        <v>294</v>
      </c>
      <c r="U294" s="3">
        <v>39.216860281619795</v>
      </c>
      <c r="V294" s="3">
        <v>421.4142699594604</v>
      </c>
      <c r="W294" s="3">
        <v>80.205221810269109</v>
      </c>
      <c r="X294" s="3">
        <v>144407.36974980525</v>
      </c>
      <c r="Y294" s="3">
        <v>421.4142699594604</v>
      </c>
      <c r="Z294" s="3">
        <v>80.205150905369578</v>
      </c>
      <c r="AA294" s="3">
        <v>144407.36974980525</v>
      </c>
      <c r="AB294">
        <f t="shared" si="6"/>
        <v>421.4142699594604</v>
      </c>
      <c r="AC294">
        <f t="shared" si="7"/>
        <v>80.205150905369578</v>
      </c>
    </row>
    <row r="295" spans="1:29" x14ac:dyDescent="0.25">
      <c r="A295" s="2">
        <v>294</v>
      </c>
      <c r="B295" s="3" t="s">
        <v>27</v>
      </c>
      <c r="C295" s="3" t="s">
        <v>110</v>
      </c>
      <c r="D295" s="3" t="s">
        <v>139</v>
      </c>
      <c r="E295" s="3" t="s">
        <v>140</v>
      </c>
      <c r="F295" s="3">
        <v>0.59</v>
      </c>
      <c r="G295" s="3">
        <v>0.64</v>
      </c>
      <c r="H295" s="3" t="s">
        <v>33</v>
      </c>
      <c r="I295" s="2">
        <v>1330</v>
      </c>
      <c r="J295" s="3" t="s">
        <v>47</v>
      </c>
      <c r="K295" s="2">
        <v>1330</v>
      </c>
      <c r="L295" s="3"/>
      <c r="M295" s="3" t="s">
        <v>33</v>
      </c>
      <c r="N295" s="3" t="s">
        <v>33</v>
      </c>
      <c r="O295" s="3"/>
      <c r="P295" s="3"/>
      <c r="Q295" s="3"/>
      <c r="R295" s="3">
        <v>0</v>
      </c>
      <c r="S295" s="3">
        <v>1</v>
      </c>
      <c r="T295" s="2">
        <v>683</v>
      </c>
      <c r="U295" s="3">
        <v>62.524998525153393</v>
      </c>
      <c r="V295" s="3">
        <v>624.82070568864651</v>
      </c>
      <c r="W295" s="3">
        <v>113.53421199003851</v>
      </c>
      <c r="X295" s="3">
        <v>225605.57541330723</v>
      </c>
      <c r="Y295" s="3">
        <v>624.82070568864651</v>
      </c>
      <c r="Z295" s="3">
        <v>113.53411162086419</v>
      </c>
      <c r="AA295" s="3">
        <v>225605.57541330723</v>
      </c>
      <c r="AB295">
        <f t="shared" si="6"/>
        <v>624.82070568864651</v>
      </c>
      <c r="AC295">
        <f t="shared" si="7"/>
        <v>113.53411162086419</v>
      </c>
    </row>
    <row r="296" spans="1:29" x14ac:dyDescent="0.25">
      <c r="A296" s="2">
        <v>295</v>
      </c>
      <c r="B296" s="3" t="s">
        <v>27</v>
      </c>
      <c r="C296" s="3" t="s">
        <v>110</v>
      </c>
      <c r="D296" s="3" t="s">
        <v>139</v>
      </c>
      <c r="E296" s="3" t="s">
        <v>140</v>
      </c>
      <c r="F296" s="3">
        <v>0.59</v>
      </c>
      <c r="G296" s="3">
        <v>0.64</v>
      </c>
      <c r="H296" s="3" t="s">
        <v>33</v>
      </c>
      <c r="I296" s="2">
        <v>1340</v>
      </c>
      <c r="J296" s="3" t="s">
        <v>133</v>
      </c>
      <c r="K296" s="2">
        <v>1340</v>
      </c>
      <c r="L296" s="3"/>
      <c r="M296" s="3" t="s">
        <v>33</v>
      </c>
      <c r="N296" s="3" t="s">
        <v>33</v>
      </c>
      <c r="O296" s="3"/>
      <c r="P296" s="3"/>
      <c r="Q296" s="3"/>
      <c r="R296" s="3">
        <v>0</v>
      </c>
      <c r="S296" s="3">
        <v>1</v>
      </c>
      <c r="T296" s="2">
        <v>41</v>
      </c>
      <c r="U296" s="3">
        <v>12.37267322330959</v>
      </c>
      <c r="V296" s="3">
        <v>134.8350446627413</v>
      </c>
      <c r="W296" s="3">
        <v>25.022061738410343</v>
      </c>
      <c r="X296" s="3">
        <v>47941.568842415152</v>
      </c>
      <c r="Y296" s="3">
        <v>134.8350446627413</v>
      </c>
      <c r="Z296" s="3">
        <v>25.022039617820997</v>
      </c>
      <c r="AA296" s="3">
        <v>47941.568842415152</v>
      </c>
      <c r="AB296">
        <f t="shared" si="6"/>
        <v>134.8350446627413</v>
      </c>
      <c r="AC296">
        <f t="shared" si="7"/>
        <v>25.022039617820997</v>
      </c>
    </row>
    <row r="297" spans="1:29" x14ac:dyDescent="0.25">
      <c r="A297" s="2">
        <v>296</v>
      </c>
      <c r="B297" s="3" t="s">
        <v>27</v>
      </c>
      <c r="C297" s="3" t="s">
        <v>110</v>
      </c>
      <c r="D297" s="3" t="s">
        <v>139</v>
      </c>
      <c r="E297" s="3" t="s">
        <v>140</v>
      </c>
      <c r="F297" s="3">
        <v>0.59</v>
      </c>
      <c r="G297" s="3">
        <v>0.64</v>
      </c>
      <c r="H297" s="3" t="s">
        <v>33</v>
      </c>
      <c r="I297" s="2">
        <v>1350</v>
      </c>
      <c r="J297" s="3" t="s">
        <v>146</v>
      </c>
      <c r="K297" s="2">
        <v>1350</v>
      </c>
      <c r="L297" s="3"/>
      <c r="M297" s="3" t="s">
        <v>33</v>
      </c>
      <c r="N297" s="3" t="s">
        <v>33</v>
      </c>
      <c r="O297" s="3"/>
      <c r="P297" s="3"/>
      <c r="Q297" s="3"/>
      <c r="R297" s="3">
        <v>0</v>
      </c>
      <c r="S297" s="3">
        <v>1</v>
      </c>
      <c r="T297" s="2">
        <v>4</v>
      </c>
      <c r="U297" s="3">
        <v>0.35011320192133466</v>
      </c>
      <c r="V297" s="3">
        <v>3.7499806484931368</v>
      </c>
      <c r="W297" s="3">
        <v>0.70841922035259652</v>
      </c>
      <c r="X297" s="3">
        <v>1304.5419946338529</v>
      </c>
      <c r="Y297" s="3">
        <v>3.7499806484931368</v>
      </c>
      <c r="Z297" s="3">
        <v>0.70841859407923946</v>
      </c>
      <c r="AA297" s="3">
        <v>1304.5419946338529</v>
      </c>
      <c r="AB297">
        <f t="shared" si="6"/>
        <v>3.7499806484931368</v>
      </c>
      <c r="AC297">
        <f t="shared" si="7"/>
        <v>0.70841859407923946</v>
      </c>
    </row>
    <row r="298" spans="1:29" x14ac:dyDescent="0.25">
      <c r="A298" s="2">
        <v>297</v>
      </c>
      <c r="B298" s="3" t="s">
        <v>27</v>
      </c>
      <c r="C298" s="3" t="s">
        <v>110</v>
      </c>
      <c r="D298" s="3" t="s">
        <v>139</v>
      </c>
      <c r="E298" s="3" t="s">
        <v>140</v>
      </c>
      <c r="F298" s="3">
        <v>0.59</v>
      </c>
      <c r="G298" s="3">
        <v>0.64</v>
      </c>
      <c r="H298" s="3" t="s">
        <v>33</v>
      </c>
      <c r="I298" s="2">
        <v>1390</v>
      </c>
      <c r="J298" s="3" t="s">
        <v>134</v>
      </c>
      <c r="K298" s="2">
        <v>1390</v>
      </c>
      <c r="L298" s="3"/>
      <c r="M298" s="3" t="s">
        <v>33</v>
      </c>
      <c r="N298" s="3" t="s">
        <v>33</v>
      </c>
      <c r="O298" s="3"/>
      <c r="P298" s="3"/>
      <c r="Q298" s="3"/>
      <c r="R298" s="3">
        <v>0</v>
      </c>
      <c r="S298" s="3">
        <v>1</v>
      </c>
      <c r="T298" s="2">
        <v>4</v>
      </c>
      <c r="U298" s="3">
        <v>5.3890831288761466E-2</v>
      </c>
      <c r="V298" s="3">
        <v>0.54820079574713088</v>
      </c>
      <c r="W298" s="3">
        <v>8.9663508064746766E-2</v>
      </c>
      <c r="X298" s="3">
        <v>207.56106407171345</v>
      </c>
      <c r="Y298" s="3">
        <v>0.54820079574713088</v>
      </c>
      <c r="Z298" s="3">
        <v>8.9663428798311351E-2</v>
      </c>
      <c r="AA298" s="3">
        <v>207.56106407171345</v>
      </c>
      <c r="AB298">
        <f t="shared" si="6"/>
        <v>0.54820079574713088</v>
      </c>
      <c r="AC298">
        <f t="shared" si="7"/>
        <v>8.9663428798311351E-2</v>
      </c>
    </row>
    <row r="299" spans="1:29" x14ac:dyDescent="0.25">
      <c r="A299" s="2">
        <v>298</v>
      </c>
      <c r="B299" s="3" t="s">
        <v>27</v>
      </c>
      <c r="C299" s="3" t="s">
        <v>110</v>
      </c>
      <c r="D299" s="3" t="s">
        <v>139</v>
      </c>
      <c r="E299" s="3" t="s">
        <v>140</v>
      </c>
      <c r="F299" s="3">
        <v>0.59</v>
      </c>
      <c r="G299" s="3">
        <v>0.64</v>
      </c>
      <c r="H299" s="3" t="s">
        <v>33</v>
      </c>
      <c r="I299" s="2">
        <v>1400</v>
      </c>
      <c r="J299" s="3" t="s">
        <v>48</v>
      </c>
      <c r="K299" s="2">
        <v>1400</v>
      </c>
      <c r="L299" s="3"/>
      <c r="M299" s="3" t="s">
        <v>33</v>
      </c>
      <c r="N299" s="3" t="s">
        <v>33</v>
      </c>
      <c r="O299" s="3"/>
      <c r="P299" s="3"/>
      <c r="Q299" s="3"/>
      <c r="R299" s="3">
        <v>0</v>
      </c>
      <c r="S299" s="3">
        <v>1</v>
      </c>
      <c r="T299" s="2">
        <v>247</v>
      </c>
      <c r="U299" s="3">
        <v>17.749446207568038</v>
      </c>
      <c r="V299" s="3">
        <v>185.56396488140422</v>
      </c>
      <c r="W299" s="3">
        <v>26.049529872554672</v>
      </c>
      <c r="X299" s="3">
        <v>64956.604005215726</v>
      </c>
      <c r="Y299" s="3">
        <v>185.56396488140422</v>
      </c>
      <c r="Z299" s="3">
        <v>26.049506843638923</v>
      </c>
      <c r="AA299" s="3">
        <v>64956.604005215726</v>
      </c>
      <c r="AB299">
        <f t="shared" si="6"/>
        <v>185.56396488140422</v>
      </c>
      <c r="AC299">
        <f t="shared" si="7"/>
        <v>26.049506843638923</v>
      </c>
    </row>
    <row r="300" spans="1:29" x14ac:dyDescent="0.25">
      <c r="A300" s="2">
        <v>299</v>
      </c>
      <c r="B300" s="3" t="s">
        <v>27</v>
      </c>
      <c r="C300" s="3" t="s">
        <v>110</v>
      </c>
      <c r="D300" s="3" t="s">
        <v>139</v>
      </c>
      <c r="E300" s="3" t="s">
        <v>140</v>
      </c>
      <c r="F300" s="3">
        <v>0.59</v>
      </c>
      <c r="G300" s="3">
        <v>0.64</v>
      </c>
      <c r="H300" s="3" t="s">
        <v>33</v>
      </c>
      <c r="I300" s="2">
        <v>1410</v>
      </c>
      <c r="J300" s="3" t="s">
        <v>116</v>
      </c>
      <c r="K300" s="2">
        <v>1410</v>
      </c>
      <c r="L300" s="3"/>
      <c r="M300" s="3" t="s">
        <v>33</v>
      </c>
      <c r="N300" s="3" t="s">
        <v>33</v>
      </c>
      <c r="O300" s="3"/>
      <c r="P300" s="3"/>
      <c r="Q300" s="3"/>
      <c r="R300" s="3">
        <v>0</v>
      </c>
      <c r="S300" s="3">
        <v>1</v>
      </c>
      <c r="T300" s="2">
        <v>294</v>
      </c>
      <c r="U300" s="3">
        <v>43.747310358577018</v>
      </c>
      <c r="V300" s="3">
        <v>464.48706029646229</v>
      </c>
      <c r="W300" s="3">
        <v>63.611846258960043</v>
      </c>
      <c r="X300" s="3">
        <v>164718.41435209065</v>
      </c>
      <c r="Y300" s="3">
        <v>464.48706029646229</v>
      </c>
      <c r="Z300" s="3">
        <v>63.611790023325192</v>
      </c>
      <c r="AA300" s="3">
        <v>164718.41435209065</v>
      </c>
      <c r="AB300">
        <f t="shared" si="6"/>
        <v>464.48706029646229</v>
      </c>
      <c r="AC300">
        <f t="shared" si="7"/>
        <v>63.611790023325192</v>
      </c>
    </row>
    <row r="301" spans="1:29" x14ac:dyDescent="0.25">
      <c r="A301" s="2">
        <v>300</v>
      </c>
      <c r="B301" s="3" t="s">
        <v>27</v>
      </c>
      <c r="C301" s="3" t="s">
        <v>110</v>
      </c>
      <c r="D301" s="3" t="s">
        <v>139</v>
      </c>
      <c r="E301" s="3" t="s">
        <v>140</v>
      </c>
      <c r="F301" s="3">
        <v>0.59</v>
      </c>
      <c r="G301" s="3">
        <v>0.64</v>
      </c>
      <c r="H301" s="3" t="s">
        <v>33</v>
      </c>
      <c r="I301" s="2">
        <v>1420</v>
      </c>
      <c r="J301" s="3" t="s">
        <v>117</v>
      </c>
      <c r="K301" s="2">
        <v>1420</v>
      </c>
      <c r="L301" s="3"/>
      <c r="M301" s="3" t="s">
        <v>33</v>
      </c>
      <c r="N301" s="3" t="s">
        <v>33</v>
      </c>
      <c r="O301" s="3"/>
      <c r="P301" s="3"/>
      <c r="Q301" s="3"/>
      <c r="R301" s="3">
        <v>0</v>
      </c>
      <c r="S301" s="3">
        <v>1</v>
      </c>
      <c r="T301" s="2">
        <v>162</v>
      </c>
      <c r="U301" s="3">
        <v>29.450408668675159</v>
      </c>
      <c r="V301" s="3">
        <v>273.41521921807782</v>
      </c>
      <c r="W301" s="3">
        <v>37.375676252678822</v>
      </c>
      <c r="X301" s="3">
        <v>112477.50788463478</v>
      </c>
      <c r="Y301" s="3">
        <v>273.41521921807782</v>
      </c>
      <c r="Z301" s="3">
        <v>37.375643210957747</v>
      </c>
      <c r="AA301" s="3">
        <v>112477.50788463478</v>
      </c>
      <c r="AB301">
        <f t="shared" si="6"/>
        <v>273.41521921807782</v>
      </c>
      <c r="AC301">
        <f t="shared" si="7"/>
        <v>37.375643210957747</v>
      </c>
    </row>
    <row r="302" spans="1:29" x14ac:dyDescent="0.25">
      <c r="A302" s="2">
        <v>301</v>
      </c>
      <c r="B302" s="3" t="s">
        <v>27</v>
      </c>
      <c r="C302" s="3" t="s">
        <v>110</v>
      </c>
      <c r="D302" s="3" t="s">
        <v>139</v>
      </c>
      <c r="E302" s="3" t="s">
        <v>140</v>
      </c>
      <c r="F302" s="3">
        <v>0.59</v>
      </c>
      <c r="G302" s="3">
        <v>0.64</v>
      </c>
      <c r="H302" s="3" t="s">
        <v>33</v>
      </c>
      <c r="I302" s="2">
        <v>1430</v>
      </c>
      <c r="J302" s="3" t="s">
        <v>118</v>
      </c>
      <c r="K302" s="2">
        <v>1430</v>
      </c>
      <c r="L302" s="3"/>
      <c r="M302" s="3" t="s">
        <v>33</v>
      </c>
      <c r="N302" s="3" t="s">
        <v>33</v>
      </c>
      <c r="O302" s="3"/>
      <c r="P302" s="3"/>
      <c r="Q302" s="3"/>
      <c r="R302" s="3">
        <v>0</v>
      </c>
      <c r="S302" s="3">
        <v>1</v>
      </c>
      <c r="T302" s="2">
        <v>35</v>
      </c>
      <c r="U302" s="3">
        <v>3.1918110348600006</v>
      </c>
      <c r="V302" s="3">
        <v>34.689711061685067</v>
      </c>
      <c r="W302" s="3">
        <v>4.8919857402695381</v>
      </c>
      <c r="X302" s="3">
        <v>12331.408412274481</v>
      </c>
      <c r="Y302" s="3">
        <v>34.689711061685067</v>
      </c>
      <c r="Z302" s="3">
        <v>4.8919814155416823</v>
      </c>
      <c r="AA302" s="3">
        <v>12331.408412274481</v>
      </c>
      <c r="AB302">
        <f t="shared" si="6"/>
        <v>34.689711061685067</v>
      </c>
      <c r="AC302">
        <f t="shared" si="7"/>
        <v>4.8919814155416823</v>
      </c>
    </row>
    <row r="303" spans="1:29" x14ac:dyDescent="0.25">
      <c r="A303" s="2">
        <v>302</v>
      </c>
      <c r="B303" s="3" t="s">
        <v>27</v>
      </c>
      <c r="C303" s="3" t="s">
        <v>110</v>
      </c>
      <c r="D303" s="3" t="s">
        <v>139</v>
      </c>
      <c r="E303" s="3" t="s">
        <v>140</v>
      </c>
      <c r="F303" s="3">
        <v>0.59</v>
      </c>
      <c r="G303" s="3">
        <v>0.64</v>
      </c>
      <c r="H303" s="3" t="s">
        <v>33</v>
      </c>
      <c r="I303" s="2">
        <v>1450</v>
      </c>
      <c r="J303" s="3" t="s">
        <v>119</v>
      </c>
      <c r="K303" s="2">
        <v>1450</v>
      </c>
      <c r="L303" s="3"/>
      <c r="M303" s="3" t="s">
        <v>33</v>
      </c>
      <c r="N303" s="3" t="s">
        <v>33</v>
      </c>
      <c r="O303" s="3"/>
      <c r="P303" s="3"/>
      <c r="Q303" s="3"/>
      <c r="R303" s="3">
        <v>0</v>
      </c>
      <c r="S303" s="3">
        <v>1</v>
      </c>
      <c r="T303" s="2">
        <v>16</v>
      </c>
      <c r="U303" s="3">
        <v>3.5572744067808602</v>
      </c>
      <c r="V303" s="3">
        <v>41.60991188242091</v>
      </c>
      <c r="W303" s="3">
        <v>5.7021787426917001</v>
      </c>
      <c r="X303" s="3">
        <v>13824.984886723834</v>
      </c>
      <c r="Y303" s="3">
        <v>41.60991188242091</v>
      </c>
      <c r="Z303" s="3">
        <v>5.7021737017180394</v>
      </c>
      <c r="AA303" s="3">
        <v>13824.984886723834</v>
      </c>
      <c r="AB303">
        <f t="shared" si="6"/>
        <v>41.60991188242091</v>
      </c>
      <c r="AC303">
        <f t="shared" si="7"/>
        <v>5.7021737017180394</v>
      </c>
    </row>
    <row r="304" spans="1:29" x14ac:dyDescent="0.25">
      <c r="A304" s="2">
        <v>303</v>
      </c>
      <c r="B304" s="3" t="s">
        <v>27</v>
      </c>
      <c r="C304" s="3" t="s">
        <v>110</v>
      </c>
      <c r="D304" s="3" t="s">
        <v>139</v>
      </c>
      <c r="E304" s="3" t="s">
        <v>140</v>
      </c>
      <c r="F304" s="3">
        <v>0.59</v>
      </c>
      <c r="G304" s="3">
        <v>0.64</v>
      </c>
      <c r="H304" s="3" t="s">
        <v>33</v>
      </c>
      <c r="I304" s="2">
        <v>1460</v>
      </c>
      <c r="J304" s="3" t="s">
        <v>49</v>
      </c>
      <c r="K304" s="2">
        <v>1460</v>
      </c>
      <c r="L304" s="3"/>
      <c r="M304" s="3" t="s">
        <v>33</v>
      </c>
      <c r="N304" s="3" t="s">
        <v>33</v>
      </c>
      <c r="O304" s="3"/>
      <c r="P304" s="3"/>
      <c r="Q304" s="3"/>
      <c r="R304" s="3">
        <v>0</v>
      </c>
      <c r="S304" s="3">
        <v>1</v>
      </c>
      <c r="T304" s="2">
        <v>5</v>
      </c>
      <c r="U304" s="3">
        <v>2.2988494015976038E-2</v>
      </c>
      <c r="V304" s="3">
        <v>9.0771164983877495E-2</v>
      </c>
      <c r="W304" s="3">
        <v>1.3394702744241781E-2</v>
      </c>
      <c r="X304" s="3">
        <v>43.61332871895641</v>
      </c>
      <c r="Y304" s="3">
        <v>9.0771164983877495E-2</v>
      </c>
      <c r="Z304" s="3">
        <v>1.3394690902742794E-2</v>
      </c>
      <c r="AA304" s="3">
        <v>43.61332871895641</v>
      </c>
      <c r="AB304">
        <f t="shared" si="6"/>
        <v>9.0771164983877495E-2</v>
      </c>
      <c r="AC304">
        <f t="shared" si="7"/>
        <v>1.3394690902742794E-2</v>
      </c>
    </row>
    <row r="305" spans="1:29" x14ac:dyDescent="0.25">
      <c r="A305" s="2">
        <v>304</v>
      </c>
      <c r="B305" s="3" t="s">
        <v>27</v>
      </c>
      <c r="C305" s="3" t="s">
        <v>110</v>
      </c>
      <c r="D305" s="3" t="s">
        <v>139</v>
      </c>
      <c r="E305" s="3" t="s">
        <v>140</v>
      </c>
      <c r="F305" s="3">
        <v>0.59</v>
      </c>
      <c r="G305" s="3">
        <v>0.64</v>
      </c>
      <c r="H305" s="3" t="s">
        <v>33</v>
      </c>
      <c r="I305" s="2">
        <v>1490</v>
      </c>
      <c r="J305" s="3" t="s">
        <v>147</v>
      </c>
      <c r="K305" s="2">
        <v>1490</v>
      </c>
      <c r="L305" s="3"/>
      <c r="M305" s="3" t="s">
        <v>33</v>
      </c>
      <c r="N305" s="3" t="s">
        <v>33</v>
      </c>
      <c r="O305" s="3"/>
      <c r="P305" s="3"/>
      <c r="Q305" s="3"/>
      <c r="R305" s="3">
        <v>0</v>
      </c>
      <c r="S305" s="3">
        <v>1</v>
      </c>
      <c r="T305" s="2">
        <v>1</v>
      </c>
      <c r="U305" s="3">
        <v>2.2797620073792498E-6</v>
      </c>
      <c r="V305" s="3">
        <v>1.652142104481471E-6</v>
      </c>
      <c r="W305" s="3">
        <v>2.2247818285431591E-7</v>
      </c>
      <c r="X305" s="3">
        <v>7.4781926937048039E-4</v>
      </c>
      <c r="Y305" s="3">
        <v>1.652142104481471E-6</v>
      </c>
      <c r="Z305" s="3">
        <v>2.22477986173939E-7</v>
      </c>
      <c r="AA305" s="3">
        <v>7.4781926937048039E-4</v>
      </c>
      <c r="AB305">
        <f t="shared" si="6"/>
        <v>1.652142104481471E-6</v>
      </c>
      <c r="AC305">
        <f t="shared" si="7"/>
        <v>2.22477986173939E-7</v>
      </c>
    </row>
    <row r="306" spans="1:29" x14ac:dyDescent="0.25">
      <c r="A306" s="2">
        <v>305</v>
      </c>
      <c r="B306" s="3" t="s">
        <v>27</v>
      </c>
      <c r="C306" s="3" t="s">
        <v>110</v>
      </c>
      <c r="D306" s="3" t="s">
        <v>139</v>
      </c>
      <c r="E306" s="3" t="s">
        <v>140</v>
      </c>
      <c r="F306" s="3">
        <v>0.59</v>
      </c>
      <c r="G306" s="3">
        <v>0.64</v>
      </c>
      <c r="H306" s="3" t="s">
        <v>33</v>
      </c>
      <c r="I306" s="2">
        <v>1550</v>
      </c>
      <c r="J306" s="3" t="s">
        <v>120</v>
      </c>
      <c r="K306" s="2">
        <v>1550</v>
      </c>
      <c r="L306" s="3"/>
      <c r="M306" s="3" t="s">
        <v>33</v>
      </c>
      <c r="N306" s="3" t="s">
        <v>33</v>
      </c>
      <c r="O306" s="3"/>
      <c r="P306" s="3"/>
      <c r="Q306" s="3"/>
      <c r="R306" s="3">
        <v>0</v>
      </c>
      <c r="S306" s="3">
        <v>1</v>
      </c>
      <c r="T306" s="2">
        <v>67</v>
      </c>
      <c r="U306" s="3">
        <v>18.64046387747317</v>
      </c>
      <c r="V306" s="3">
        <v>137.75551667526665</v>
      </c>
      <c r="W306" s="3">
        <v>19.154345937169776</v>
      </c>
      <c r="X306" s="3">
        <v>69000.678074920477</v>
      </c>
      <c r="Y306" s="3">
        <v>137.75551667526665</v>
      </c>
      <c r="Z306" s="3">
        <v>19.154329003896041</v>
      </c>
      <c r="AA306" s="3">
        <v>69000.678074920477</v>
      </c>
      <c r="AB306">
        <f t="shared" si="6"/>
        <v>137.75551667526665</v>
      </c>
      <c r="AC306">
        <f t="shared" si="7"/>
        <v>19.154329003896041</v>
      </c>
    </row>
    <row r="307" spans="1:29" x14ac:dyDescent="0.25">
      <c r="A307" s="2">
        <v>306</v>
      </c>
      <c r="B307" s="3" t="s">
        <v>27</v>
      </c>
      <c r="C307" s="3" t="s">
        <v>110</v>
      </c>
      <c r="D307" s="3" t="s">
        <v>139</v>
      </c>
      <c r="E307" s="3" t="s">
        <v>140</v>
      </c>
      <c r="F307" s="3">
        <v>0.59</v>
      </c>
      <c r="G307" s="3">
        <v>0.64</v>
      </c>
      <c r="H307" s="3" t="s">
        <v>33</v>
      </c>
      <c r="I307" s="2">
        <v>1560</v>
      </c>
      <c r="J307" s="3" t="s">
        <v>148</v>
      </c>
      <c r="K307" s="2">
        <v>1560</v>
      </c>
      <c r="L307" s="3"/>
      <c r="M307" s="3" t="s">
        <v>33</v>
      </c>
      <c r="N307" s="3" t="s">
        <v>33</v>
      </c>
      <c r="O307" s="3"/>
      <c r="P307" s="3"/>
      <c r="Q307" s="3"/>
      <c r="R307" s="3">
        <v>0</v>
      </c>
      <c r="S307" s="3">
        <v>1</v>
      </c>
      <c r="T307" s="2">
        <v>1</v>
      </c>
      <c r="U307" s="3">
        <v>1.58382015802469E-3</v>
      </c>
      <c r="V307" s="3">
        <v>1.1455863376746728E-2</v>
      </c>
      <c r="W307" s="3">
        <v>1.6562412169067796E-3</v>
      </c>
      <c r="X307" s="3">
        <v>5.6319879021375909</v>
      </c>
      <c r="Y307" s="3">
        <v>1.1455863376746728E-2</v>
      </c>
      <c r="Z307" s="3">
        <v>1.6562397527175999E-3</v>
      </c>
      <c r="AA307" s="3">
        <v>5.6319879021375909</v>
      </c>
      <c r="AB307">
        <f t="shared" si="6"/>
        <v>1.1455863376746728E-2</v>
      </c>
      <c r="AC307">
        <f t="shared" si="7"/>
        <v>1.6562397527175999E-3</v>
      </c>
    </row>
    <row r="308" spans="1:29" x14ac:dyDescent="0.25">
      <c r="A308" s="2">
        <v>307</v>
      </c>
      <c r="B308" s="3" t="s">
        <v>27</v>
      </c>
      <c r="C308" s="3" t="s">
        <v>110</v>
      </c>
      <c r="D308" s="3" t="s">
        <v>139</v>
      </c>
      <c r="E308" s="3" t="s">
        <v>140</v>
      </c>
      <c r="F308" s="3">
        <v>0.59</v>
      </c>
      <c r="G308" s="3">
        <v>0.64</v>
      </c>
      <c r="H308" s="3" t="s">
        <v>33</v>
      </c>
      <c r="I308" s="2">
        <v>1700</v>
      </c>
      <c r="J308" s="3" t="s">
        <v>121</v>
      </c>
      <c r="K308" s="2">
        <v>1700</v>
      </c>
      <c r="L308" s="3"/>
      <c r="M308" s="3" t="s">
        <v>33</v>
      </c>
      <c r="N308" s="3" t="s">
        <v>33</v>
      </c>
      <c r="O308" s="3"/>
      <c r="P308" s="3"/>
      <c r="Q308" s="3"/>
      <c r="R308" s="3">
        <v>0</v>
      </c>
      <c r="S308" s="3">
        <v>1</v>
      </c>
      <c r="T308" s="2">
        <v>71</v>
      </c>
      <c r="U308" s="3">
        <v>4.9875357653479302</v>
      </c>
      <c r="V308" s="3">
        <v>39.18476949007438</v>
      </c>
      <c r="W308" s="3">
        <v>5.4408047995978635</v>
      </c>
      <c r="X308" s="3">
        <v>18252.451037795607</v>
      </c>
      <c r="Y308" s="3">
        <v>39.18476949007438</v>
      </c>
      <c r="Z308" s="3">
        <v>5.4407999896901229</v>
      </c>
      <c r="AA308" s="3">
        <v>18252.451037795607</v>
      </c>
      <c r="AB308">
        <f t="shared" si="6"/>
        <v>39.18476949007438</v>
      </c>
      <c r="AC308">
        <f t="shared" si="7"/>
        <v>5.4407999896901229</v>
      </c>
    </row>
    <row r="309" spans="1:29" x14ac:dyDescent="0.25">
      <c r="A309" s="2">
        <v>308</v>
      </c>
      <c r="B309" s="3" t="s">
        <v>27</v>
      </c>
      <c r="C309" s="3" t="s">
        <v>110</v>
      </c>
      <c r="D309" s="3" t="s">
        <v>139</v>
      </c>
      <c r="E309" s="3" t="s">
        <v>140</v>
      </c>
      <c r="F309" s="3">
        <v>0.59</v>
      </c>
      <c r="G309" s="3">
        <v>0.64</v>
      </c>
      <c r="H309" s="3" t="s">
        <v>33</v>
      </c>
      <c r="I309" s="2">
        <v>1710</v>
      </c>
      <c r="J309" s="3" t="s">
        <v>122</v>
      </c>
      <c r="K309" s="2">
        <v>1710</v>
      </c>
      <c r="L309" s="3"/>
      <c r="M309" s="3" t="s">
        <v>33</v>
      </c>
      <c r="N309" s="3" t="s">
        <v>33</v>
      </c>
      <c r="O309" s="3"/>
      <c r="P309" s="3"/>
      <c r="Q309" s="3"/>
      <c r="R309" s="3">
        <v>0</v>
      </c>
      <c r="S309" s="3">
        <v>1</v>
      </c>
      <c r="T309" s="2">
        <v>100</v>
      </c>
      <c r="U309" s="3">
        <v>41.048247051034316</v>
      </c>
      <c r="V309" s="3">
        <v>311.89069168380081</v>
      </c>
      <c r="W309" s="3">
        <v>42.674738261961622</v>
      </c>
      <c r="X309" s="3">
        <v>151911.55178542531</v>
      </c>
      <c r="Y309" s="3">
        <v>311.89069168380081</v>
      </c>
      <c r="Z309" s="3">
        <v>42.674700535639609</v>
      </c>
      <c r="AA309" s="3">
        <v>151911.55178542531</v>
      </c>
      <c r="AB309">
        <f t="shared" si="6"/>
        <v>311.89069168380081</v>
      </c>
      <c r="AC309">
        <f t="shared" si="7"/>
        <v>42.674700535639609</v>
      </c>
    </row>
    <row r="310" spans="1:29" x14ac:dyDescent="0.25">
      <c r="A310" s="2">
        <v>309</v>
      </c>
      <c r="B310" s="3" t="s">
        <v>27</v>
      </c>
      <c r="C310" s="3" t="s">
        <v>110</v>
      </c>
      <c r="D310" s="3" t="s">
        <v>139</v>
      </c>
      <c r="E310" s="3" t="s">
        <v>140</v>
      </c>
      <c r="F310" s="3">
        <v>0.59</v>
      </c>
      <c r="G310" s="3">
        <v>0.64</v>
      </c>
      <c r="H310" s="3" t="s">
        <v>33</v>
      </c>
      <c r="I310" s="2">
        <v>1720</v>
      </c>
      <c r="J310" s="3" t="s">
        <v>123</v>
      </c>
      <c r="K310" s="2">
        <v>1720</v>
      </c>
      <c r="L310" s="3"/>
      <c r="M310" s="3" t="s">
        <v>33</v>
      </c>
      <c r="N310" s="3" t="s">
        <v>33</v>
      </c>
      <c r="O310" s="3"/>
      <c r="P310" s="3"/>
      <c r="Q310" s="3"/>
      <c r="R310" s="3">
        <v>0</v>
      </c>
      <c r="S310" s="3">
        <v>1</v>
      </c>
      <c r="T310" s="2">
        <v>86</v>
      </c>
      <c r="U310" s="3">
        <v>24.609832817641511</v>
      </c>
      <c r="V310" s="3">
        <v>199.45821440138059</v>
      </c>
      <c r="W310" s="3">
        <v>28.100768578977892</v>
      </c>
      <c r="X310" s="3">
        <v>92954.701992561982</v>
      </c>
      <c r="Y310" s="3">
        <v>199.45821440138059</v>
      </c>
      <c r="Z310" s="3">
        <v>28.100743736678027</v>
      </c>
      <c r="AA310" s="3">
        <v>92954.701992561982</v>
      </c>
      <c r="AB310">
        <f t="shared" si="6"/>
        <v>199.45821440138059</v>
      </c>
      <c r="AC310">
        <f t="shared" si="7"/>
        <v>28.100743736678027</v>
      </c>
    </row>
    <row r="311" spans="1:29" x14ac:dyDescent="0.25">
      <c r="A311" s="2">
        <v>310</v>
      </c>
      <c r="B311" s="3" t="s">
        <v>27</v>
      </c>
      <c r="C311" s="3" t="s">
        <v>110</v>
      </c>
      <c r="D311" s="3" t="s">
        <v>139</v>
      </c>
      <c r="E311" s="3" t="s">
        <v>140</v>
      </c>
      <c r="F311" s="3">
        <v>0.59</v>
      </c>
      <c r="G311" s="3">
        <v>0.64</v>
      </c>
      <c r="H311" s="3" t="s">
        <v>33</v>
      </c>
      <c r="I311" s="2">
        <v>1730</v>
      </c>
      <c r="J311" s="3" t="s">
        <v>50</v>
      </c>
      <c r="K311" s="2">
        <v>1730</v>
      </c>
      <c r="L311" s="3"/>
      <c r="M311" s="3" t="s">
        <v>33</v>
      </c>
      <c r="N311" s="3" t="s">
        <v>33</v>
      </c>
      <c r="O311" s="3"/>
      <c r="P311" s="3"/>
      <c r="Q311" s="3"/>
      <c r="R311" s="3">
        <v>0</v>
      </c>
      <c r="S311" s="3">
        <v>1</v>
      </c>
      <c r="T311" s="2">
        <v>135</v>
      </c>
      <c r="U311" s="3">
        <v>2.3700414658282583</v>
      </c>
      <c r="V311" s="3">
        <v>8.2044081812516367</v>
      </c>
      <c r="W311" s="3">
        <v>1.0828377722847782</v>
      </c>
      <c r="X311" s="3">
        <v>3713.355210565519</v>
      </c>
      <c r="Y311" s="3">
        <v>8.2044081812516367</v>
      </c>
      <c r="Z311" s="3">
        <v>1.0828368150091594</v>
      </c>
      <c r="AA311" s="3">
        <v>3713.355210565519</v>
      </c>
      <c r="AB311">
        <f t="shared" si="6"/>
        <v>8.2044081812516367</v>
      </c>
      <c r="AC311">
        <f t="shared" si="7"/>
        <v>1.0828368150091594</v>
      </c>
    </row>
    <row r="312" spans="1:29" x14ac:dyDescent="0.25">
      <c r="A312" s="2">
        <v>311</v>
      </c>
      <c r="B312" s="3" t="s">
        <v>27</v>
      </c>
      <c r="C312" s="3" t="s">
        <v>110</v>
      </c>
      <c r="D312" s="3" t="s">
        <v>139</v>
      </c>
      <c r="E312" s="3" t="s">
        <v>140</v>
      </c>
      <c r="F312" s="3">
        <v>0.59</v>
      </c>
      <c r="G312" s="3">
        <v>0.64</v>
      </c>
      <c r="H312" s="3" t="s">
        <v>33</v>
      </c>
      <c r="I312" s="2">
        <v>1750</v>
      </c>
      <c r="J312" s="3" t="s">
        <v>51</v>
      </c>
      <c r="K312" s="2">
        <v>1750</v>
      </c>
      <c r="L312" s="3"/>
      <c r="M312" s="3" t="s">
        <v>33</v>
      </c>
      <c r="N312" s="3" t="s">
        <v>33</v>
      </c>
      <c r="O312" s="3"/>
      <c r="P312" s="3"/>
      <c r="Q312" s="3"/>
      <c r="R312" s="3">
        <v>0</v>
      </c>
      <c r="S312" s="3">
        <v>1</v>
      </c>
      <c r="T312" s="2">
        <v>275</v>
      </c>
      <c r="U312" s="3">
        <v>85.491419283321036</v>
      </c>
      <c r="V312" s="3">
        <v>630.06115831248201</v>
      </c>
      <c r="W312" s="3">
        <v>85.296047549520125</v>
      </c>
      <c r="X312" s="3">
        <v>302742.05854812148</v>
      </c>
      <c r="Y312" s="3">
        <v>630.06115831248201</v>
      </c>
      <c r="Z312" s="3">
        <v>85.295972144109541</v>
      </c>
      <c r="AA312" s="3">
        <v>302742.05854812148</v>
      </c>
      <c r="AB312">
        <f t="shared" si="6"/>
        <v>630.06115831248201</v>
      </c>
      <c r="AC312">
        <f t="shared" si="7"/>
        <v>85.295972144109541</v>
      </c>
    </row>
    <row r="313" spans="1:29" x14ac:dyDescent="0.25">
      <c r="A313" s="2">
        <v>312</v>
      </c>
      <c r="B313" s="3" t="s">
        <v>27</v>
      </c>
      <c r="C313" s="3" t="s">
        <v>110</v>
      </c>
      <c r="D313" s="3" t="s">
        <v>139</v>
      </c>
      <c r="E313" s="3" t="s">
        <v>140</v>
      </c>
      <c r="F313" s="3">
        <v>0.59</v>
      </c>
      <c r="G313" s="3">
        <v>0.64</v>
      </c>
      <c r="H313" s="3" t="s">
        <v>33</v>
      </c>
      <c r="I313" s="2">
        <v>1780</v>
      </c>
      <c r="J313" s="3" t="s">
        <v>125</v>
      </c>
      <c r="K313" s="2">
        <v>1780</v>
      </c>
      <c r="L313" s="3"/>
      <c r="M313" s="3" t="s">
        <v>33</v>
      </c>
      <c r="N313" s="3" t="s">
        <v>33</v>
      </c>
      <c r="O313" s="3"/>
      <c r="P313" s="3"/>
      <c r="Q313" s="3"/>
      <c r="R313" s="3">
        <v>0</v>
      </c>
      <c r="S313" s="3">
        <v>1</v>
      </c>
      <c r="T313" s="2">
        <v>8</v>
      </c>
      <c r="U313" s="3">
        <v>0.77869851250168087</v>
      </c>
      <c r="V313" s="3">
        <v>7.597542384188797</v>
      </c>
      <c r="W313" s="3">
        <v>1.1656465073298321</v>
      </c>
      <c r="X313" s="3">
        <v>3029.5295694046126</v>
      </c>
      <c r="Y313" s="3">
        <v>7.597542384188797</v>
      </c>
      <c r="Z313" s="3">
        <v>1.1656454768476958</v>
      </c>
      <c r="AA313" s="3">
        <v>3029.5295694046126</v>
      </c>
      <c r="AB313">
        <f t="shared" si="6"/>
        <v>7.597542384188797</v>
      </c>
      <c r="AC313">
        <f t="shared" si="7"/>
        <v>1.1656454768476958</v>
      </c>
    </row>
    <row r="314" spans="1:29" x14ac:dyDescent="0.25">
      <c r="A314" s="2">
        <v>313</v>
      </c>
      <c r="B314" s="3" t="s">
        <v>27</v>
      </c>
      <c r="C314" s="3" t="s">
        <v>110</v>
      </c>
      <c r="D314" s="3" t="s">
        <v>139</v>
      </c>
      <c r="E314" s="3" t="s">
        <v>140</v>
      </c>
      <c r="F314" s="3">
        <v>0.59</v>
      </c>
      <c r="G314" s="3">
        <v>0.64</v>
      </c>
      <c r="H314" s="3" t="s">
        <v>33</v>
      </c>
      <c r="I314" s="2">
        <v>1800</v>
      </c>
      <c r="J314" s="3" t="s">
        <v>149</v>
      </c>
      <c r="K314" s="2">
        <v>1800</v>
      </c>
      <c r="L314" s="3"/>
      <c r="M314" s="3" t="s">
        <v>33</v>
      </c>
      <c r="N314" s="3" t="s">
        <v>33</v>
      </c>
      <c r="O314" s="3"/>
      <c r="P314" s="3"/>
      <c r="Q314" s="3"/>
      <c r="R314" s="3">
        <v>0</v>
      </c>
      <c r="S314" s="3">
        <v>1</v>
      </c>
      <c r="T314" s="2">
        <v>5</v>
      </c>
      <c r="U314" s="3">
        <v>1.9733164950836608E-2</v>
      </c>
      <c r="V314" s="3">
        <v>8.1791710842841217E-2</v>
      </c>
      <c r="W314" s="3">
        <v>1.1190276353615095E-2</v>
      </c>
      <c r="X314" s="3">
        <v>40.513278473105842</v>
      </c>
      <c r="Y314" s="3">
        <v>8.1791710842841217E-2</v>
      </c>
      <c r="Z314" s="3">
        <v>1.1190266460924801E-2</v>
      </c>
      <c r="AA314" s="3">
        <v>40.513278473105842</v>
      </c>
      <c r="AB314">
        <f t="shared" si="6"/>
        <v>8.1791710842841217E-2</v>
      </c>
      <c r="AC314">
        <f t="shared" si="7"/>
        <v>1.1190266460924801E-2</v>
      </c>
    </row>
    <row r="315" spans="1:29" x14ac:dyDescent="0.25">
      <c r="A315" s="2">
        <v>314</v>
      </c>
      <c r="B315" s="3" t="s">
        <v>27</v>
      </c>
      <c r="C315" s="3" t="s">
        <v>110</v>
      </c>
      <c r="D315" s="3" t="s">
        <v>139</v>
      </c>
      <c r="E315" s="3" t="s">
        <v>140</v>
      </c>
      <c r="F315" s="3">
        <v>0.59</v>
      </c>
      <c r="G315" s="3">
        <v>0.64</v>
      </c>
      <c r="H315" s="3" t="s">
        <v>33</v>
      </c>
      <c r="I315" s="2">
        <v>1840</v>
      </c>
      <c r="J315" s="3" t="s">
        <v>137</v>
      </c>
      <c r="K315" s="2">
        <v>1840</v>
      </c>
      <c r="L315" s="3"/>
      <c r="M315" s="3" t="s">
        <v>33</v>
      </c>
      <c r="N315" s="3" t="s">
        <v>33</v>
      </c>
      <c r="O315" s="3"/>
      <c r="P315" s="3"/>
      <c r="Q315" s="3"/>
      <c r="R315" s="3">
        <v>0</v>
      </c>
      <c r="S315" s="3">
        <v>1</v>
      </c>
      <c r="T315" s="2">
        <v>69</v>
      </c>
      <c r="U315" s="3">
        <v>11.972772144896615</v>
      </c>
      <c r="V315" s="3">
        <v>97.59213849981839</v>
      </c>
      <c r="W315" s="3">
        <v>13.814761590212868</v>
      </c>
      <c r="X315" s="3">
        <v>40894.522469521158</v>
      </c>
      <c r="Y315" s="3">
        <v>97.59213849981839</v>
      </c>
      <c r="Z315" s="3">
        <v>13.814749377363638</v>
      </c>
      <c r="AA315" s="3">
        <v>40894.522469521158</v>
      </c>
      <c r="AB315">
        <f t="shared" si="6"/>
        <v>97.59213849981839</v>
      </c>
      <c r="AC315">
        <f t="shared" si="7"/>
        <v>13.814749377363638</v>
      </c>
    </row>
    <row r="316" spans="1:29" x14ac:dyDescent="0.25">
      <c r="A316" s="2">
        <v>315</v>
      </c>
      <c r="B316" s="3" t="s">
        <v>27</v>
      </c>
      <c r="C316" s="3" t="s">
        <v>110</v>
      </c>
      <c r="D316" s="3" t="s">
        <v>139</v>
      </c>
      <c r="E316" s="3" t="s">
        <v>140</v>
      </c>
      <c r="F316" s="3">
        <v>0.59</v>
      </c>
      <c r="G316" s="3">
        <v>0.64</v>
      </c>
      <c r="H316" s="3" t="s">
        <v>33</v>
      </c>
      <c r="I316" s="2">
        <v>1850</v>
      </c>
      <c r="J316" s="3" t="s">
        <v>53</v>
      </c>
      <c r="K316" s="2">
        <v>1850</v>
      </c>
      <c r="L316" s="3"/>
      <c r="M316" s="3" t="s">
        <v>33</v>
      </c>
      <c r="N316" s="3" t="s">
        <v>33</v>
      </c>
      <c r="O316" s="3"/>
      <c r="P316" s="3"/>
      <c r="Q316" s="3"/>
      <c r="R316" s="3">
        <v>0</v>
      </c>
      <c r="S316" s="3">
        <v>1</v>
      </c>
      <c r="T316" s="2">
        <v>3</v>
      </c>
      <c r="U316" s="3">
        <v>2.6062023257262472E-2</v>
      </c>
      <c r="V316" s="3">
        <v>0.23841130870306165</v>
      </c>
      <c r="W316" s="3">
        <v>3.9845668370990267E-2</v>
      </c>
      <c r="X316" s="3">
        <v>99.197027651366341</v>
      </c>
      <c r="Y316" s="3">
        <v>0.23841130870306165</v>
      </c>
      <c r="Z316" s="3">
        <v>3.9845633145689063E-2</v>
      </c>
      <c r="AA316" s="3">
        <v>99.197027651366341</v>
      </c>
      <c r="AB316">
        <f t="shared" si="6"/>
        <v>0.23841130870306165</v>
      </c>
      <c r="AC316">
        <f t="shared" si="7"/>
        <v>3.9845633145689063E-2</v>
      </c>
    </row>
    <row r="317" spans="1:29" x14ac:dyDescent="0.25">
      <c r="A317" s="2">
        <v>316</v>
      </c>
      <c r="B317" s="3" t="s">
        <v>27</v>
      </c>
      <c r="C317" s="3" t="s">
        <v>110</v>
      </c>
      <c r="D317" s="3" t="s">
        <v>139</v>
      </c>
      <c r="E317" s="3" t="s">
        <v>140</v>
      </c>
      <c r="F317" s="3">
        <v>0.59</v>
      </c>
      <c r="G317" s="3">
        <v>0.64</v>
      </c>
      <c r="H317" s="3" t="s">
        <v>33</v>
      </c>
      <c r="I317" s="2">
        <v>1860</v>
      </c>
      <c r="J317" s="3" t="s">
        <v>126</v>
      </c>
      <c r="K317" s="2">
        <v>1860</v>
      </c>
      <c r="L317" s="3"/>
      <c r="M317" s="3" t="s">
        <v>33</v>
      </c>
      <c r="N317" s="3" t="s">
        <v>33</v>
      </c>
      <c r="O317" s="3"/>
      <c r="P317" s="3"/>
      <c r="Q317" s="3"/>
      <c r="R317" s="3">
        <v>0</v>
      </c>
      <c r="S317" s="3">
        <v>1</v>
      </c>
      <c r="T317" s="2">
        <v>78</v>
      </c>
      <c r="U317" s="3">
        <v>2.1875607101277188</v>
      </c>
      <c r="V317" s="3">
        <v>16.758179385722908</v>
      </c>
      <c r="W317" s="3">
        <v>2.4607795977538887</v>
      </c>
      <c r="X317" s="3">
        <v>7548.2118741376471</v>
      </c>
      <c r="Y317" s="3">
        <v>16.758179385722908</v>
      </c>
      <c r="Z317" s="3">
        <v>2.4607774223178525</v>
      </c>
      <c r="AA317" s="3">
        <v>7548.2118741376471</v>
      </c>
      <c r="AB317">
        <f t="shared" si="6"/>
        <v>16.758179385722908</v>
      </c>
      <c r="AC317">
        <f t="shared" si="7"/>
        <v>2.4607774223178525</v>
      </c>
    </row>
    <row r="318" spans="1:29" x14ac:dyDescent="0.25">
      <c r="A318" s="2">
        <v>317</v>
      </c>
      <c r="B318" s="3" t="s">
        <v>27</v>
      </c>
      <c r="C318" s="3" t="s">
        <v>110</v>
      </c>
      <c r="D318" s="3" t="s">
        <v>139</v>
      </c>
      <c r="E318" s="3" t="s">
        <v>140</v>
      </c>
      <c r="F318" s="3">
        <v>0.59</v>
      </c>
      <c r="G318" s="3">
        <v>0.64</v>
      </c>
      <c r="H318" s="3" t="s">
        <v>33</v>
      </c>
      <c r="I318" s="2">
        <v>1890</v>
      </c>
      <c r="J318" s="3" t="s">
        <v>66</v>
      </c>
      <c r="K318" s="2">
        <v>1890</v>
      </c>
      <c r="L318" s="3"/>
      <c r="M318" s="3" t="s">
        <v>33</v>
      </c>
      <c r="N318" s="3" t="s">
        <v>33</v>
      </c>
      <c r="O318" s="3"/>
      <c r="P318" s="3"/>
      <c r="Q318" s="3"/>
      <c r="R318" s="3">
        <v>0</v>
      </c>
      <c r="S318" s="3">
        <v>1</v>
      </c>
      <c r="T318" s="2">
        <v>5</v>
      </c>
      <c r="U318" s="3">
        <v>1.1823805968267813</v>
      </c>
      <c r="V318" s="3">
        <v>9.9579850232991021</v>
      </c>
      <c r="W318" s="3">
        <v>1.3740913511248538</v>
      </c>
      <c r="X318" s="3">
        <v>4514.8877514990672</v>
      </c>
      <c r="Y318" s="3">
        <v>9.9579850232991021</v>
      </c>
      <c r="Z318" s="3">
        <v>1.3740901363684173</v>
      </c>
      <c r="AA318" s="3">
        <v>4514.8877514990672</v>
      </c>
      <c r="AB318">
        <f t="shared" si="6"/>
        <v>9.9579850232991021</v>
      </c>
      <c r="AC318">
        <f t="shared" si="7"/>
        <v>1.3740901363684173</v>
      </c>
    </row>
    <row r="319" spans="1:29" x14ac:dyDescent="0.25">
      <c r="A319" s="2">
        <v>318</v>
      </c>
      <c r="B319" s="3" t="s">
        <v>27</v>
      </c>
      <c r="C319" s="3" t="s">
        <v>110</v>
      </c>
      <c r="D319" s="3" t="s">
        <v>139</v>
      </c>
      <c r="E319" s="3" t="s">
        <v>140</v>
      </c>
      <c r="F319" s="3">
        <v>0.59</v>
      </c>
      <c r="G319" s="3">
        <v>0.64</v>
      </c>
      <c r="H319" s="3" t="s">
        <v>33</v>
      </c>
      <c r="I319" s="2">
        <v>3300</v>
      </c>
      <c r="J319" s="3" t="s">
        <v>39</v>
      </c>
      <c r="K319" s="2">
        <v>1000</v>
      </c>
      <c r="L319" s="3"/>
      <c r="M319" s="3" t="s">
        <v>33</v>
      </c>
      <c r="N319" s="3" t="s">
        <v>33</v>
      </c>
      <c r="O319" s="3"/>
      <c r="P319" s="3" t="s">
        <v>76</v>
      </c>
      <c r="Q319" s="3"/>
      <c r="R319" s="3">
        <v>0</v>
      </c>
      <c r="S319" s="3">
        <v>1</v>
      </c>
      <c r="T319" s="2">
        <v>7</v>
      </c>
      <c r="U319" s="3">
        <v>0.27777237686968992</v>
      </c>
      <c r="V319" s="3">
        <v>2.2723799688986204</v>
      </c>
      <c r="W319" s="3">
        <v>0.32778216817176764</v>
      </c>
      <c r="X319" s="3">
        <v>998.62085535874303</v>
      </c>
      <c r="Y319" s="3">
        <v>2.2723799688986204</v>
      </c>
      <c r="Z319" s="3">
        <v>0.32778187839809564</v>
      </c>
      <c r="AA319" s="3">
        <v>998.62085535874303</v>
      </c>
      <c r="AB319">
        <f t="shared" si="6"/>
        <v>2.2723799688986204</v>
      </c>
      <c r="AC319">
        <f t="shared" si="7"/>
        <v>0.32778187839809564</v>
      </c>
    </row>
    <row r="320" spans="1:29" x14ac:dyDescent="0.25">
      <c r="A320" s="2">
        <v>319</v>
      </c>
      <c r="B320" s="3" t="s">
        <v>27</v>
      </c>
      <c r="C320" s="3" t="s">
        <v>110</v>
      </c>
      <c r="D320" s="3" t="s">
        <v>139</v>
      </c>
      <c r="E320" s="3" t="s">
        <v>140</v>
      </c>
      <c r="F320" s="3">
        <v>0.59</v>
      </c>
      <c r="G320" s="3">
        <v>0.64</v>
      </c>
      <c r="H320" s="3" t="s">
        <v>33</v>
      </c>
      <c r="I320" s="2">
        <v>7100</v>
      </c>
      <c r="J320" s="3" t="s">
        <v>54</v>
      </c>
      <c r="K320" s="2">
        <v>7100</v>
      </c>
      <c r="L320" s="3"/>
      <c r="M320" s="3" t="s">
        <v>33</v>
      </c>
      <c r="N320" s="3" t="s">
        <v>33</v>
      </c>
      <c r="O320" s="3"/>
      <c r="P320" s="3"/>
      <c r="Q320" s="3"/>
      <c r="R320" s="3">
        <v>0</v>
      </c>
      <c r="S320" s="3">
        <v>1</v>
      </c>
      <c r="T320" s="2">
        <v>5</v>
      </c>
      <c r="U320" s="3">
        <v>5.6639179059892575E-2</v>
      </c>
      <c r="V320" s="3">
        <v>0.22586125414768196</v>
      </c>
      <c r="W320" s="3">
        <v>3.0786578508348209E-2</v>
      </c>
      <c r="X320" s="3">
        <v>115.70081041658862</v>
      </c>
      <c r="Y320" s="3">
        <v>0.22586125414768196</v>
      </c>
      <c r="Z320" s="3">
        <v>3.0786551291675752E-2</v>
      </c>
      <c r="AA320" s="3">
        <v>115.70081041658862</v>
      </c>
      <c r="AB320">
        <f t="shared" si="6"/>
        <v>0.22586125414768196</v>
      </c>
      <c r="AC320">
        <f t="shared" si="7"/>
        <v>3.0786551291675752E-2</v>
      </c>
    </row>
    <row r="321" spans="1:29" x14ac:dyDescent="0.25">
      <c r="A321" s="2">
        <v>320</v>
      </c>
      <c r="B321" s="3" t="s">
        <v>27</v>
      </c>
      <c r="C321" s="3" t="s">
        <v>110</v>
      </c>
      <c r="D321" s="3" t="s">
        <v>139</v>
      </c>
      <c r="E321" s="3" t="s">
        <v>140</v>
      </c>
      <c r="F321" s="3">
        <v>0.59</v>
      </c>
      <c r="G321" s="3">
        <v>0.64</v>
      </c>
      <c r="H321" s="3" t="s">
        <v>33</v>
      </c>
      <c r="I321" s="2">
        <v>7400</v>
      </c>
      <c r="J321" s="3" t="s">
        <v>127</v>
      </c>
      <c r="K321" s="2">
        <v>7400</v>
      </c>
      <c r="L321" s="3"/>
      <c r="M321" s="3" t="s">
        <v>33</v>
      </c>
      <c r="N321" s="3" t="s">
        <v>33</v>
      </c>
      <c r="O321" s="3"/>
      <c r="P321" s="3"/>
      <c r="Q321" s="3"/>
      <c r="R321" s="3">
        <v>0</v>
      </c>
      <c r="S321" s="3">
        <v>1</v>
      </c>
      <c r="T321" s="2">
        <v>15</v>
      </c>
      <c r="U321" s="3">
        <v>2.0426890074320778</v>
      </c>
      <c r="V321" s="3">
        <v>13.657796142776977</v>
      </c>
      <c r="W321" s="3">
        <v>2.2186710041648516</v>
      </c>
      <c r="X321" s="3">
        <v>6697.0679292130444</v>
      </c>
      <c r="Y321" s="3">
        <v>13.657796142776977</v>
      </c>
      <c r="Z321" s="3">
        <v>2.2186690427633216</v>
      </c>
      <c r="AA321" s="3">
        <v>6697.0679292130444</v>
      </c>
      <c r="AB321">
        <f t="shared" si="6"/>
        <v>13.657796142776977</v>
      </c>
      <c r="AC321">
        <f t="shared" si="7"/>
        <v>2.2186690427633216</v>
      </c>
    </row>
    <row r="322" spans="1:29" x14ac:dyDescent="0.25">
      <c r="A322" s="2">
        <v>321</v>
      </c>
      <c r="B322" s="3" t="s">
        <v>27</v>
      </c>
      <c r="C322" s="3" t="s">
        <v>110</v>
      </c>
      <c r="D322" s="3" t="s">
        <v>139</v>
      </c>
      <c r="E322" s="3" t="s">
        <v>140</v>
      </c>
      <c r="F322" s="3">
        <v>0.59</v>
      </c>
      <c r="G322" s="3">
        <v>0.64</v>
      </c>
      <c r="H322" s="3" t="s">
        <v>33</v>
      </c>
      <c r="I322" s="2">
        <v>7410</v>
      </c>
      <c r="J322" s="3" t="s">
        <v>150</v>
      </c>
      <c r="K322" s="2">
        <v>7410</v>
      </c>
      <c r="L322" s="3"/>
      <c r="M322" s="3" t="s">
        <v>33</v>
      </c>
      <c r="N322" s="3" t="s">
        <v>33</v>
      </c>
      <c r="O322" s="3"/>
      <c r="P322" s="3"/>
      <c r="Q322" s="3"/>
      <c r="R322" s="3">
        <v>0</v>
      </c>
      <c r="S322" s="3">
        <v>1</v>
      </c>
      <c r="T322" s="2">
        <v>14</v>
      </c>
      <c r="U322" s="3">
        <v>2.7427215276649561</v>
      </c>
      <c r="V322" s="3">
        <v>12.246367365275653</v>
      </c>
      <c r="W322" s="3">
        <v>1.510897179041778</v>
      </c>
      <c r="X322" s="3">
        <v>5690.5050821028854</v>
      </c>
      <c r="Y322" s="3">
        <v>12.246367365275653</v>
      </c>
      <c r="Z322" s="3">
        <v>1.5108958433430504</v>
      </c>
      <c r="AA322" s="3">
        <v>5690.5050821028854</v>
      </c>
      <c r="AB322">
        <f t="shared" si="6"/>
        <v>12.246367365275653</v>
      </c>
      <c r="AC322">
        <f t="shared" si="7"/>
        <v>1.5108958433430504</v>
      </c>
    </row>
    <row r="323" spans="1:29" x14ac:dyDescent="0.25">
      <c r="A323" s="2">
        <v>322</v>
      </c>
      <c r="B323" s="3" t="s">
        <v>27</v>
      </c>
      <c r="C323" s="3" t="s">
        <v>110</v>
      </c>
      <c r="D323" s="3" t="s">
        <v>139</v>
      </c>
      <c r="E323" s="3" t="s">
        <v>140</v>
      </c>
      <c r="F323" s="3">
        <v>0.59</v>
      </c>
      <c r="G323" s="3">
        <v>0.64</v>
      </c>
      <c r="H323" s="3" t="s">
        <v>33</v>
      </c>
      <c r="I323" s="2">
        <v>8140</v>
      </c>
      <c r="J323" s="3" t="s">
        <v>57</v>
      </c>
      <c r="K323" s="2">
        <v>8140</v>
      </c>
      <c r="L323" s="3"/>
      <c r="M323" s="3" t="s">
        <v>33</v>
      </c>
      <c r="N323" s="3" t="s">
        <v>33</v>
      </c>
      <c r="O323" s="3"/>
      <c r="P323" s="3"/>
      <c r="Q323" s="3"/>
      <c r="R323" s="3">
        <v>0</v>
      </c>
      <c r="S323" s="3">
        <v>1</v>
      </c>
      <c r="T323" s="2">
        <v>393</v>
      </c>
      <c r="U323" s="3">
        <v>28.414460852848435</v>
      </c>
      <c r="V323" s="3">
        <v>209.58417699469356</v>
      </c>
      <c r="W323" s="3">
        <v>28.263051419213664</v>
      </c>
      <c r="X323" s="3">
        <v>88271.509265606568</v>
      </c>
      <c r="Y323" s="3">
        <v>209.58417699469356</v>
      </c>
      <c r="Z323" s="3">
        <v>28.263026433448729</v>
      </c>
      <c r="AA323" s="3">
        <v>88271.509265606568</v>
      </c>
      <c r="AB323">
        <f t="shared" si="6"/>
        <v>209.58417699469356</v>
      </c>
      <c r="AC323">
        <f t="shared" si="7"/>
        <v>28.263026433448729</v>
      </c>
    </row>
    <row r="324" spans="1:29" x14ac:dyDescent="0.25">
      <c r="A324" s="2">
        <v>323</v>
      </c>
      <c r="B324" s="3" t="s">
        <v>27</v>
      </c>
      <c r="C324" s="3" t="s">
        <v>110</v>
      </c>
      <c r="D324" s="3" t="s">
        <v>139</v>
      </c>
      <c r="E324" s="3" t="s">
        <v>140</v>
      </c>
      <c r="F324" s="3">
        <v>0.59</v>
      </c>
      <c r="G324" s="3">
        <v>0.64</v>
      </c>
      <c r="H324" s="3" t="s">
        <v>33</v>
      </c>
      <c r="I324" s="2">
        <v>8150</v>
      </c>
      <c r="J324" s="3" t="s">
        <v>58</v>
      </c>
      <c r="K324" s="2">
        <v>8150</v>
      </c>
      <c r="L324" s="3"/>
      <c r="M324" s="3" t="s">
        <v>33</v>
      </c>
      <c r="N324" s="3" t="s">
        <v>33</v>
      </c>
      <c r="O324" s="3"/>
      <c r="P324" s="3"/>
      <c r="Q324" s="3"/>
      <c r="R324" s="3">
        <v>0</v>
      </c>
      <c r="S324" s="3">
        <v>1</v>
      </c>
      <c r="T324" s="2">
        <v>58</v>
      </c>
      <c r="U324" s="3">
        <v>0.14312420640786688</v>
      </c>
      <c r="V324" s="3">
        <v>0.6923450515888725</v>
      </c>
      <c r="W324" s="3">
        <v>8.7747375472979477E-2</v>
      </c>
      <c r="X324" s="3">
        <v>349.64296255083752</v>
      </c>
      <c r="Y324" s="3">
        <v>0.6923450515888725</v>
      </c>
      <c r="Z324" s="3">
        <v>8.7747297900488616E-2</v>
      </c>
      <c r="AA324" s="3">
        <v>349.64296255083752</v>
      </c>
      <c r="AB324">
        <f t="shared" si="6"/>
        <v>0.6923450515888725</v>
      </c>
      <c r="AC324">
        <f t="shared" si="7"/>
        <v>8.7747297900488616E-2</v>
      </c>
    </row>
    <row r="325" spans="1:29" x14ac:dyDescent="0.25">
      <c r="A325" s="2">
        <v>324</v>
      </c>
      <c r="B325" s="3" t="s">
        <v>27</v>
      </c>
      <c r="C325" s="3" t="s">
        <v>110</v>
      </c>
      <c r="D325" s="3" t="s">
        <v>139</v>
      </c>
      <c r="E325" s="3" t="s">
        <v>140</v>
      </c>
      <c r="F325" s="3">
        <v>0.59</v>
      </c>
      <c r="G325" s="3">
        <v>0.64</v>
      </c>
      <c r="H325" s="3" t="s">
        <v>33</v>
      </c>
      <c r="I325" s="2">
        <v>8310</v>
      </c>
      <c r="J325" s="3" t="s">
        <v>108</v>
      </c>
      <c r="K325" s="2">
        <v>8310</v>
      </c>
      <c r="L325" s="3"/>
      <c r="M325" s="3" t="s">
        <v>33</v>
      </c>
      <c r="N325" s="3" t="s">
        <v>33</v>
      </c>
      <c r="O325" s="3"/>
      <c r="P325" s="3"/>
      <c r="Q325" s="3"/>
      <c r="R325" s="3">
        <v>0</v>
      </c>
      <c r="S325" s="3">
        <v>1</v>
      </c>
      <c r="T325" s="2">
        <v>8</v>
      </c>
      <c r="U325" s="3">
        <v>0.15795166362276578</v>
      </c>
      <c r="V325" s="3">
        <v>1.4008841427891174</v>
      </c>
      <c r="W325" s="3">
        <v>0.1965960955873568</v>
      </c>
      <c r="X325" s="3">
        <v>606.35165738850446</v>
      </c>
      <c r="Y325" s="3">
        <v>1.4008841427891174</v>
      </c>
      <c r="Z325" s="3">
        <v>0.19659592178787003</v>
      </c>
      <c r="AA325" s="3">
        <v>606.35165738850446</v>
      </c>
      <c r="AB325">
        <f t="shared" si="6"/>
        <v>1.4008841427891174</v>
      </c>
      <c r="AC325">
        <f t="shared" si="7"/>
        <v>0.19659592178787003</v>
      </c>
    </row>
    <row r="326" spans="1:29" x14ac:dyDescent="0.25">
      <c r="A326" s="2">
        <v>325</v>
      </c>
      <c r="B326" s="3" t="s">
        <v>27</v>
      </c>
      <c r="C326" s="3" t="s">
        <v>110</v>
      </c>
      <c r="D326" s="3" t="s">
        <v>139</v>
      </c>
      <c r="E326" s="3" t="s">
        <v>140</v>
      </c>
      <c r="F326" s="3">
        <v>0.59</v>
      </c>
      <c r="G326" s="3">
        <v>0.64</v>
      </c>
      <c r="H326" s="3" t="s">
        <v>33</v>
      </c>
      <c r="I326" s="2">
        <v>8330</v>
      </c>
      <c r="J326" s="3" t="s">
        <v>129</v>
      </c>
      <c r="K326" s="2">
        <v>8330</v>
      </c>
      <c r="L326" s="3"/>
      <c r="M326" s="3" t="s">
        <v>33</v>
      </c>
      <c r="N326" s="3" t="s">
        <v>33</v>
      </c>
      <c r="O326" s="3"/>
      <c r="P326" s="3"/>
      <c r="Q326" s="3"/>
      <c r="R326" s="3">
        <v>0</v>
      </c>
      <c r="S326" s="3">
        <v>1</v>
      </c>
      <c r="T326" s="2">
        <v>17</v>
      </c>
      <c r="U326" s="3">
        <v>3.7192047192442543</v>
      </c>
      <c r="V326" s="3">
        <v>19.665244288209436</v>
      </c>
      <c r="W326" s="3">
        <v>2.8046911499362772</v>
      </c>
      <c r="X326" s="3">
        <v>9474.4738193433222</v>
      </c>
      <c r="Y326" s="3">
        <v>19.665244288209436</v>
      </c>
      <c r="Z326" s="3">
        <v>2.8046886704674892</v>
      </c>
      <c r="AA326" s="3">
        <v>9474.4738193433222</v>
      </c>
      <c r="AB326">
        <f t="shared" si="6"/>
        <v>19.665244288209436</v>
      </c>
      <c r="AC326">
        <f t="shared" si="7"/>
        <v>2.8046886704674892</v>
      </c>
    </row>
    <row r="327" spans="1:29" x14ac:dyDescent="0.25">
      <c r="A327" s="2">
        <v>326</v>
      </c>
      <c r="B327" s="3" t="s">
        <v>27</v>
      </c>
      <c r="C327" s="3" t="s">
        <v>110</v>
      </c>
      <c r="D327" s="3" t="s">
        <v>139</v>
      </c>
      <c r="E327" s="3" t="s">
        <v>140</v>
      </c>
      <c r="F327" s="3">
        <v>0.59</v>
      </c>
      <c r="G327" s="3">
        <v>0.64</v>
      </c>
      <c r="H327" s="3" t="s">
        <v>33</v>
      </c>
      <c r="I327" s="2">
        <v>8340</v>
      </c>
      <c r="J327" s="3" t="s">
        <v>151</v>
      </c>
      <c r="K327" s="2">
        <v>8340</v>
      </c>
      <c r="L327" s="3"/>
      <c r="M327" s="3" t="s">
        <v>33</v>
      </c>
      <c r="N327" s="3" t="s">
        <v>33</v>
      </c>
      <c r="O327" s="3"/>
      <c r="P327" s="3"/>
      <c r="Q327" s="3"/>
      <c r="R327" s="3">
        <v>0</v>
      </c>
      <c r="S327" s="3">
        <v>1</v>
      </c>
      <c r="T327" s="2">
        <v>3</v>
      </c>
      <c r="U327" s="3">
        <v>5.5062421455566439E-2</v>
      </c>
      <c r="V327" s="3">
        <v>0.36611007908001864</v>
      </c>
      <c r="W327" s="3">
        <v>5.0782752005398696E-2</v>
      </c>
      <c r="X327" s="3">
        <v>189.39167268934858</v>
      </c>
      <c r="Y327" s="3">
        <v>0.36611007908001864</v>
      </c>
      <c r="Z327" s="3">
        <v>5.0782707111240451E-2</v>
      </c>
      <c r="AA327" s="3">
        <v>189.39167268934858</v>
      </c>
      <c r="AB327">
        <f t="shared" si="6"/>
        <v>0.36611007908001864</v>
      </c>
      <c r="AC327">
        <f t="shared" si="7"/>
        <v>5.0782707111240451E-2</v>
      </c>
    </row>
    <row r="328" spans="1:29" x14ac:dyDescent="0.25">
      <c r="A328" s="2">
        <v>327</v>
      </c>
      <c r="B328" s="3" t="s">
        <v>27</v>
      </c>
      <c r="C328" s="3" t="s">
        <v>110</v>
      </c>
      <c r="D328" s="3" t="s">
        <v>139</v>
      </c>
      <c r="E328" s="3" t="s">
        <v>140</v>
      </c>
      <c r="F328" s="3">
        <v>0.59</v>
      </c>
      <c r="G328" s="3">
        <v>0.64</v>
      </c>
      <c r="H328" s="3" t="s">
        <v>143</v>
      </c>
      <c r="I328" s="2">
        <v>1100</v>
      </c>
      <c r="J328" s="3" t="s">
        <v>42</v>
      </c>
      <c r="K328" s="2">
        <v>1100</v>
      </c>
      <c r="L328" s="3"/>
      <c r="M328" s="3" t="s">
        <v>142</v>
      </c>
      <c r="N328" s="3" t="s">
        <v>143</v>
      </c>
      <c r="O328" s="3"/>
      <c r="P328" s="3"/>
      <c r="Q328" s="3"/>
      <c r="R328" s="3">
        <v>0</v>
      </c>
      <c r="S328" s="3">
        <v>1</v>
      </c>
      <c r="T328" s="2">
        <v>19</v>
      </c>
      <c r="U328" s="3">
        <v>0.82382185771320371</v>
      </c>
      <c r="V328" s="3">
        <v>6.5837676947516677</v>
      </c>
      <c r="W328" s="3">
        <v>1.0113931010504367</v>
      </c>
      <c r="X328" s="3">
        <v>2645.1114119127301</v>
      </c>
      <c r="Y328" s="3">
        <v>6.5837676947516677</v>
      </c>
      <c r="Z328" s="3">
        <v>1.0113922069350103</v>
      </c>
      <c r="AA328" s="3">
        <v>2645.1114119127301</v>
      </c>
      <c r="AB328">
        <f t="shared" si="6"/>
        <v>6.5837676947516677</v>
      </c>
      <c r="AC328">
        <f t="shared" si="7"/>
        <v>1.0113922069350103</v>
      </c>
    </row>
    <row r="329" spans="1:29" x14ac:dyDescent="0.25">
      <c r="A329" s="2">
        <v>328</v>
      </c>
      <c r="B329" s="3" t="s">
        <v>27</v>
      </c>
      <c r="C329" s="3" t="s">
        <v>110</v>
      </c>
      <c r="D329" s="3" t="s">
        <v>139</v>
      </c>
      <c r="E329" s="3" t="s">
        <v>140</v>
      </c>
      <c r="F329" s="3">
        <v>0.59</v>
      </c>
      <c r="G329" s="3">
        <v>0.64</v>
      </c>
      <c r="H329" s="3" t="s">
        <v>143</v>
      </c>
      <c r="I329" s="2">
        <v>1200</v>
      </c>
      <c r="J329" s="3" t="s">
        <v>45</v>
      </c>
      <c r="K329" s="2">
        <v>1200</v>
      </c>
      <c r="L329" s="3"/>
      <c r="M329" s="3" t="s">
        <v>142</v>
      </c>
      <c r="N329" s="3" t="s">
        <v>143</v>
      </c>
      <c r="O329" s="3"/>
      <c r="P329" s="3"/>
      <c r="Q329" s="3"/>
      <c r="R329" s="3">
        <v>0</v>
      </c>
      <c r="S329" s="3">
        <v>1</v>
      </c>
      <c r="T329" s="2">
        <v>638</v>
      </c>
      <c r="U329" s="3">
        <v>109.54825058823788</v>
      </c>
      <c r="V329" s="3">
        <v>1002.0792322579479</v>
      </c>
      <c r="W329" s="3">
        <v>160.73869010586347</v>
      </c>
      <c r="X329" s="3">
        <v>391590.81580229528</v>
      </c>
      <c r="Y329" s="3">
        <v>1002.0792322579479</v>
      </c>
      <c r="Z329" s="3">
        <v>160.73854800588026</v>
      </c>
      <c r="AA329" s="3">
        <v>391590.81580229528</v>
      </c>
      <c r="AB329">
        <f t="shared" si="6"/>
        <v>1002.0792322579479</v>
      </c>
      <c r="AC329">
        <f t="shared" si="7"/>
        <v>160.73854800588026</v>
      </c>
    </row>
    <row r="330" spans="1:29" x14ac:dyDescent="0.25">
      <c r="A330" s="2">
        <v>329</v>
      </c>
      <c r="B330" s="3" t="s">
        <v>27</v>
      </c>
      <c r="C330" s="3" t="s">
        <v>110</v>
      </c>
      <c r="D330" s="3" t="s">
        <v>139</v>
      </c>
      <c r="E330" s="3" t="s">
        <v>140</v>
      </c>
      <c r="F330" s="3">
        <v>0.59</v>
      </c>
      <c r="G330" s="3">
        <v>0.64</v>
      </c>
      <c r="H330" s="3" t="s">
        <v>143</v>
      </c>
      <c r="I330" s="2">
        <v>1210</v>
      </c>
      <c r="J330" s="3" t="s">
        <v>46</v>
      </c>
      <c r="K330" s="2">
        <v>1210</v>
      </c>
      <c r="L330" s="3"/>
      <c r="M330" s="3" t="s">
        <v>142</v>
      </c>
      <c r="N330" s="3" t="s">
        <v>143</v>
      </c>
      <c r="O330" s="3"/>
      <c r="P330" s="3"/>
      <c r="Q330" s="3"/>
      <c r="R330" s="3">
        <v>0</v>
      </c>
      <c r="S330" s="3">
        <v>1</v>
      </c>
      <c r="T330" s="2">
        <v>1143</v>
      </c>
      <c r="U330" s="3">
        <v>104.88962593849733</v>
      </c>
      <c r="V330" s="3">
        <v>911.91500104306817</v>
      </c>
      <c r="W330" s="3">
        <v>139.75066361178182</v>
      </c>
      <c r="X330" s="3">
        <v>368500.9203301199</v>
      </c>
      <c r="Y330" s="3">
        <v>911.91500104306817</v>
      </c>
      <c r="Z330" s="3">
        <v>139.75054006612564</v>
      </c>
      <c r="AA330" s="3">
        <v>368500.9203301199</v>
      </c>
      <c r="AB330">
        <f t="shared" si="6"/>
        <v>911.91500104306817</v>
      </c>
      <c r="AC330">
        <f t="shared" si="7"/>
        <v>139.75054006612564</v>
      </c>
    </row>
    <row r="331" spans="1:29" x14ac:dyDescent="0.25">
      <c r="A331" s="2">
        <v>330</v>
      </c>
      <c r="B331" s="3" t="s">
        <v>27</v>
      </c>
      <c r="C331" s="3" t="s">
        <v>110</v>
      </c>
      <c r="D331" s="3" t="s">
        <v>139</v>
      </c>
      <c r="E331" s="3" t="s">
        <v>140</v>
      </c>
      <c r="F331" s="3">
        <v>0.59</v>
      </c>
      <c r="G331" s="3">
        <v>0.64</v>
      </c>
      <c r="H331" s="3" t="s">
        <v>143</v>
      </c>
      <c r="I331" s="2">
        <v>1300</v>
      </c>
      <c r="J331" s="3" t="s">
        <v>114</v>
      </c>
      <c r="K331" s="2">
        <v>1300</v>
      </c>
      <c r="L331" s="3"/>
      <c r="M331" s="3" t="s">
        <v>142</v>
      </c>
      <c r="N331" s="3" t="s">
        <v>143</v>
      </c>
      <c r="O331" s="3"/>
      <c r="P331" s="3"/>
      <c r="Q331" s="3"/>
      <c r="R331" s="3">
        <v>0</v>
      </c>
      <c r="S331" s="3">
        <v>1</v>
      </c>
      <c r="T331" s="2">
        <v>1594</v>
      </c>
      <c r="U331" s="3">
        <v>281.59781252319897</v>
      </c>
      <c r="V331" s="3">
        <v>2571.729096802108</v>
      </c>
      <c r="W331" s="3">
        <v>455.33453828355505</v>
      </c>
      <c r="X331" s="3">
        <v>1013151.5727936592</v>
      </c>
      <c r="Y331" s="3">
        <v>2571.729096802108</v>
      </c>
      <c r="Z331" s="3">
        <v>455.33413574804774</v>
      </c>
      <c r="AA331" s="3">
        <v>1013151.5727936592</v>
      </c>
      <c r="AB331">
        <f t="shared" si="6"/>
        <v>2571.729096802108</v>
      </c>
      <c r="AC331">
        <f t="shared" si="7"/>
        <v>455.33413574804774</v>
      </c>
    </row>
    <row r="332" spans="1:29" x14ac:dyDescent="0.25">
      <c r="A332" s="2">
        <v>331</v>
      </c>
      <c r="B332" s="3" t="s">
        <v>27</v>
      </c>
      <c r="C332" s="3" t="s">
        <v>110</v>
      </c>
      <c r="D332" s="3" t="s">
        <v>139</v>
      </c>
      <c r="E332" s="3" t="s">
        <v>140</v>
      </c>
      <c r="F332" s="3">
        <v>0.59</v>
      </c>
      <c r="G332" s="3">
        <v>0.64</v>
      </c>
      <c r="H332" s="3" t="s">
        <v>143</v>
      </c>
      <c r="I332" s="2">
        <v>1300</v>
      </c>
      <c r="J332" s="3" t="s">
        <v>114</v>
      </c>
      <c r="K332" s="2">
        <v>1300</v>
      </c>
      <c r="L332" s="3"/>
      <c r="M332" s="3" t="s">
        <v>144</v>
      </c>
      <c r="N332" s="3" t="s">
        <v>143</v>
      </c>
      <c r="O332" s="3"/>
      <c r="P332" s="3"/>
      <c r="Q332" s="3"/>
      <c r="R332" s="3">
        <v>0</v>
      </c>
      <c r="S332" s="3">
        <v>1</v>
      </c>
      <c r="T332" s="2">
        <v>5</v>
      </c>
      <c r="U332" s="3">
        <v>4.4797999410739794E-2</v>
      </c>
      <c r="V332" s="3">
        <v>0.37822988286879017</v>
      </c>
      <c r="W332" s="3">
        <v>6.3065348173911656E-2</v>
      </c>
      <c r="X332" s="3">
        <v>154.63253788350545</v>
      </c>
      <c r="Y332" s="3">
        <v>0.37822988286879017</v>
      </c>
      <c r="Z332" s="3">
        <v>6.3065292421404975E-2</v>
      </c>
      <c r="AA332" s="3">
        <v>154.63253788350545</v>
      </c>
      <c r="AB332">
        <f t="shared" si="6"/>
        <v>0.37822988286879017</v>
      </c>
      <c r="AC332">
        <f t="shared" si="7"/>
        <v>6.3065292421404975E-2</v>
      </c>
    </row>
    <row r="333" spans="1:29" x14ac:dyDescent="0.25">
      <c r="A333" s="2">
        <v>332</v>
      </c>
      <c r="B333" s="3" t="s">
        <v>27</v>
      </c>
      <c r="C333" s="3" t="s">
        <v>110</v>
      </c>
      <c r="D333" s="3" t="s">
        <v>139</v>
      </c>
      <c r="E333" s="3" t="s">
        <v>140</v>
      </c>
      <c r="F333" s="3">
        <v>0.59</v>
      </c>
      <c r="G333" s="3">
        <v>0.64</v>
      </c>
      <c r="H333" s="3" t="s">
        <v>143</v>
      </c>
      <c r="I333" s="2">
        <v>1320</v>
      </c>
      <c r="J333" s="3" t="s">
        <v>115</v>
      </c>
      <c r="K333" s="2">
        <v>1320</v>
      </c>
      <c r="L333" s="3"/>
      <c r="M333" s="3" t="s">
        <v>142</v>
      </c>
      <c r="N333" s="3" t="s">
        <v>143</v>
      </c>
      <c r="O333" s="3"/>
      <c r="P333" s="3"/>
      <c r="Q333" s="3"/>
      <c r="R333" s="3">
        <v>0</v>
      </c>
      <c r="S333" s="3">
        <v>1</v>
      </c>
      <c r="T333" s="2">
        <v>153</v>
      </c>
      <c r="U333" s="3">
        <v>38.682667586792142</v>
      </c>
      <c r="V333" s="3">
        <v>385.55378125847778</v>
      </c>
      <c r="W333" s="3">
        <v>70.929557947470414</v>
      </c>
      <c r="X333" s="3">
        <v>138493.72547671731</v>
      </c>
      <c r="Y333" s="3">
        <v>385.55378125847778</v>
      </c>
      <c r="Z333" s="3">
        <v>70.929495242660678</v>
      </c>
      <c r="AA333" s="3">
        <v>138493.72547671731</v>
      </c>
      <c r="AB333">
        <f t="shared" si="6"/>
        <v>385.55378125847778</v>
      </c>
      <c r="AC333">
        <f t="shared" si="7"/>
        <v>70.929495242660678</v>
      </c>
    </row>
    <row r="334" spans="1:29" x14ac:dyDescent="0.25">
      <c r="A334" s="2">
        <v>333</v>
      </c>
      <c r="B334" s="3" t="s">
        <v>27</v>
      </c>
      <c r="C334" s="3" t="s">
        <v>110</v>
      </c>
      <c r="D334" s="3" t="s">
        <v>139</v>
      </c>
      <c r="E334" s="3" t="s">
        <v>140</v>
      </c>
      <c r="F334" s="3">
        <v>0.59</v>
      </c>
      <c r="G334" s="3">
        <v>0.64</v>
      </c>
      <c r="H334" s="3" t="s">
        <v>143</v>
      </c>
      <c r="I334" s="2">
        <v>1330</v>
      </c>
      <c r="J334" s="3" t="s">
        <v>47</v>
      </c>
      <c r="K334" s="2">
        <v>1330</v>
      </c>
      <c r="L334" s="3"/>
      <c r="M334" s="3" t="s">
        <v>142</v>
      </c>
      <c r="N334" s="3" t="s">
        <v>143</v>
      </c>
      <c r="O334" s="3"/>
      <c r="P334" s="3"/>
      <c r="Q334" s="3"/>
      <c r="R334" s="3">
        <v>0</v>
      </c>
      <c r="S334" s="3">
        <v>1</v>
      </c>
      <c r="T334" s="2">
        <v>2364</v>
      </c>
      <c r="U334" s="3">
        <v>92.245780989786851</v>
      </c>
      <c r="V334" s="3">
        <v>855.39905248338948</v>
      </c>
      <c r="W334" s="3">
        <v>143.8396476693099</v>
      </c>
      <c r="X334" s="3">
        <v>333757.82133881323</v>
      </c>
      <c r="Y334" s="3">
        <v>855.39905248338948</v>
      </c>
      <c r="Z334" s="3">
        <v>143.83952050881464</v>
      </c>
      <c r="AA334" s="3">
        <v>333757.82133881323</v>
      </c>
      <c r="AB334">
        <f t="shared" si="6"/>
        <v>855.39905248338948</v>
      </c>
      <c r="AC334">
        <f t="shared" si="7"/>
        <v>143.83952050881464</v>
      </c>
    </row>
    <row r="335" spans="1:29" x14ac:dyDescent="0.25">
      <c r="A335" s="2">
        <v>334</v>
      </c>
      <c r="B335" s="3" t="s">
        <v>27</v>
      </c>
      <c r="C335" s="3" t="s">
        <v>110</v>
      </c>
      <c r="D335" s="3" t="s">
        <v>139</v>
      </c>
      <c r="E335" s="3" t="s">
        <v>140</v>
      </c>
      <c r="F335" s="3">
        <v>0.59</v>
      </c>
      <c r="G335" s="3">
        <v>0.64</v>
      </c>
      <c r="H335" s="3" t="s">
        <v>143</v>
      </c>
      <c r="I335" s="2">
        <v>1340</v>
      </c>
      <c r="J335" s="3" t="s">
        <v>133</v>
      </c>
      <c r="K335" s="2">
        <v>1340</v>
      </c>
      <c r="L335" s="3"/>
      <c r="M335" s="3" t="s">
        <v>142</v>
      </c>
      <c r="N335" s="3" t="s">
        <v>143</v>
      </c>
      <c r="O335" s="3"/>
      <c r="P335" s="3"/>
      <c r="Q335" s="3"/>
      <c r="R335" s="3">
        <v>0</v>
      </c>
      <c r="S335" s="3">
        <v>1</v>
      </c>
      <c r="T335" s="2">
        <v>63</v>
      </c>
      <c r="U335" s="3">
        <v>17.15143718359289</v>
      </c>
      <c r="V335" s="3">
        <v>173.05228993261071</v>
      </c>
      <c r="W335" s="3">
        <v>31.807300205708135</v>
      </c>
      <c r="X335" s="3">
        <v>61974.939446269491</v>
      </c>
      <c r="Y335" s="3">
        <v>173.05228993261071</v>
      </c>
      <c r="Z335" s="3">
        <v>31.807272086673329</v>
      </c>
      <c r="AA335" s="3">
        <v>61974.939446269491</v>
      </c>
      <c r="AB335">
        <f t="shared" si="6"/>
        <v>173.05228993261071</v>
      </c>
      <c r="AC335">
        <f t="shared" si="7"/>
        <v>31.807272086673329</v>
      </c>
    </row>
    <row r="336" spans="1:29" x14ac:dyDescent="0.25">
      <c r="A336" s="2">
        <v>335</v>
      </c>
      <c r="B336" s="3" t="s">
        <v>27</v>
      </c>
      <c r="C336" s="3" t="s">
        <v>110</v>
      </c>
      <c r="D336" s="3" t="s">
        <v>139</v>
      </c>
      <c r="E336" s="3" t="s">
        <v>140</v>
      </c>
      <c r="F336" s="3">
        <v>0.59</v>
      </c>
      <c r="G336" s="3">
        <v>0.64</v>
      </c>
      <c r="H336" s="3" t="s">
        <v>143</v>
      </c>
      <c r="I336" s="2">
        <v>1400</v>
      </c>
      <c r="J336" s="3" t="s">
        <v>48</v>
      </c>
      <c r="K336" s="2">
        <v>1400</v>
      </c>
      <c r="L336" s="3"/>
      <c r="M336" s="3" t="s">
        <v>142</v>
      </c>
      <c r="N336" s="3" t="s">
        <v>143</v>
      </c>
      <c r="O336" s="3"/>
      <c r="P336" s="3"/>
      <c r="Q336" s="3"/>
      <c r="R336" s="3">
        <v>0</v>
      </c>
      <c r="S336" s="3">
        <v>1</v>
      </c>
      <c r="T336" s="2">
        <v>317</v>
      </c>
      <c r="U336" s="3">
        <v>41.038132653726137</v>
      </c>
      <c r="V336" s="3">
        <v>397.05306012174071</v>
      </c>
      <c r="W336" s="3">
        <v>54.91548343071991</v>
      </c>
      <c r="X336" s="3">
        <v>150574.59974089003</v>
      </c>
      <c r="Y336" s="3">
        <v>397.05306012174071</v>
      </c>
      <c r="Z336" s="3">
        <v>54.915434883047546</v>
      </c>
      <c r="AA336" s="3">
        <v>150574.59974089003</v>
      </c>
      <c r="AB336">
        <f t="shared" si="6"/>
        <v>397.05306012174071</v>
      </c>
      <c r="AC336">
        <f t="shared" si="7"/>
        <v>54.915434883047546</v>
      </c>
    </row>
    <row r="337" spans="1:29" x14ac:dyDescent="0.25">
      <c r="A337" s="2">
        <v>336</v>
      </c>
      <c r="B337" s="3" t="s">
        <v>27</v>
      </c>
      <c r="C337" s="3" t="s">
        <v>110</v>
      </c>
      <c r="D337" s="3" t="s">
        <v>139</v>
      </c>
      <c r="E337" s="3" t="s">
        <v>140</v>
      </c>
      <c r="F337" s="3">
        <v>0.59</v>
      </c>
      <c r="G337" s="3">
        <v>0.64</v>
      </c>
      <c r="H337" s="3" t="s">
        <v>143</v>
      </c>
      <c r="I337" s="2">
        <v>1410</v>
      </c>
      <c r="J337" s="3" t="s">
        <v>116</v>
      </c>
      <c r="K337" s="2">
        <v>1410</v>
      </c>
      <c r="L337" s="3"/>
      <c r="M337" s="3" t="s">
        <v>142</v>
      </c>
      <c r="N337" s="3" t="s">
        <v>143</v>
      </c>
      <c r="O337" s="3"/>
      <c r="P337" s="3"/>
      <c r="Q337" s="3"/>
      <c r="R337" s="3">
        <v>0</v>
      </c>
      <c r="S337" s="3">
        <v>1</v>
      </c>
      <c r="T337" s="2">
        <v>427</v>
      </c>
      <c r="U337" s="3">
        <v>78.455891590645336</v>
      </c>
      <c r="V337" s="3">
        <v>712.32578709584527</v>
      </c>
      <c r="W337" s="3">
        <v>98.020158757859662</v>
      </c>
      <c r="X337" s="3">
        <v>289481.65366575192</v>
      </c>
      <c r="Y337" s="3">
        <v>712.32578709584527</v>
      </c>
      <c r="Z337" s="3">
        <v>98.020072103782226</v>
      </c>
      <c r="AA337" s="3">
        <v>289481.65366575192</v>
      </c>
      <c r="AB337">
        <f t="shared" si="6"/>
        <v>712.32578709584527</v>
      </c>
      <c r="AC337">
        <f t="shared" si="7"/>
        <v>98.020072103782226</v>
      </c>
    </row>
    <row r="338" spans="1:29" x14ac:dyDescent="0.25">
      <c r="A338" s="2">
        <v>337</v>
      </c>
      <c r="B338" s="3" t="s">
        <v>27</v>
      </c>
      <c r="C338" s="3" t="s">
        <v>110</v>
      </c>
      <c r="D338" s="3" t="s">
        <v>139</v>
      </c>
      <c r="E338" s="3" t="s">
        <v>140</v>
      </c>
      <c r="F338" s="3">
        <v>0.59</v>
      </c>
      <c r="G338" s="3">
        <v>0.64</v>
      </c>
      <c r="H338" s="3" t="s">
        <v>143</v>
      </c>
      <c r="I338" s="2">
        <v>1420</v>
      </c>
      <c r="J338" s="3" t="s">
        <v>117</v>
      </c>
      <c r="K338" s="2">
        <v>1420</v>
      </c>
      <c r="L338" s="3"/>
      <c r="M338" s="3" t="s">
        <v>142</v>
      </c>
      <c r="N338" s="3" t="s">
        <v>143</v>
      </c>
      <c r="O338" s="3"/>
      <c r="P338" s="3"/>
      <c r="Q338" s="3"/>
      <c r="R338" s="3">
        <v>0</v>
      </c>
      <c r="S338" s="3">
        <v>1</v>
      </c>
      <c r="T338" s="2">
        <v>169</v>
      </c>
      <c r="U338" s="3">
        <v>46.883758777094343</v>
      </c>
      <c r="V338" s="3">
        <v>411.89260966395705</v>
      </c>
      <c r="W338" s="3">
        <v>55.97592103689842</v>
      </c>
      <c r="X338" s="3">
        <v>172478.7873164987</v>
      </c>
      <c r="Y338" s="3">
        <v>411.89260966395705</v>
      </c>
      <c r="Z338" s="3">
        <v>55.975871551753144</v>
      </c>
      <c r="AA338" s="3">
        <v>172478.7873164987</v>
      </c>
      <c r="AB338">
        <f t="shared" si="6"/>
        <v>411.89260966395705</v>
      </c>
      <c r="AC338">
        <f t="shared" si="7"/>
        <v>55.975871551753144</v>
      </c>
    </row>
    <row r="339" spans="1:29" x14ac:dyDescent="0.25">
      <c r="A339" s="2">
        <v>338</v>
      </c>
      <c r="B339" s="3" t="s">
        <v>27</v>
      </c>
      <c r="C339" s="3" t="s">
        <v>110</v>
      </c>
      <c r="D339" s="3" t="s">
        <v>139</v>
      </c>
      <c r="E339" s="3" t="s">
        <v>140</v>
      </c>
      <c r="F339" s="3">
        <v>0.59</v>
      </c>
      <c r="G339" s="3">
        <v>0.64</v>
      </c>
      <c r="H339" s="3" t="s">
        <v>143</v>
      </c>
      <c r="I339" s="2">
        <v>1430</v>
      </c>
      <c r="J339" s="3" t="s">
        <v>118</v>
      </c>
      <c r="K339" s="2">
        <v>1430</v>
      </c>
      <c r="L339" s="3"/>
      <c r="M339" s="3" t="s">
        <v>142</v>
      </c>
      <c r="N339" s="3" t="s">
        <v>143</v>
      </c>
      <c r="O339" s="3"/>
      <c r="P339" s="3"/>
      <c r="Q339" s="3"/>
      <c r="R339" s="3">
        <v>0</v>
      </c>
      <c r="S339" s="3">
        <v>1</v>
      </c>
      <c r="T339" s="2">
        <v>157</v>
      </c>
      <c r="U339" s="3">
        <v>35.429560629350021</v>
      </c>
      <c r="V339" s="3">
        <v>360.42842733011207</v>
      </c>
      <c r="W339" s="3">
        <v>48.771188393380747</v>
      </c>
      <c r="X339" s="3">
        <v>129533.37243406427</v>
      </c>
      <c r="Y339" s="3">
        <v>360.42842733011207</v>
      </c>
      <c r="Z339" s="3">
        <v>48.771145277532035</v>
      </c>
      <c r="AA339" s="3">
        <v>129533.37243406427</v>
      </c>
      <c r="AB339">
        <f t="shared" si="6"/>
        <v>360.42842733011207</v>
      </c>
      <c r="AC339">
        <f t="shared" si="7"/>
        <v>48.771145277532035</v>
      </c>
    </row>
    <row r="340" spans="1:29" x14ac:dyDescent="0.25">
      <c r="A340" s="2">
        <v>339</v>
      </c>
      <c r="B340" s="3" t="s">
        <v>27</v>
      </c>
      <c r="C340" s="3" t="s">
        <v>110</v>
      </c>
      <c r="D340" s="3" t="s">
        <v>139</v>
      </c>
      <c r="E340" s="3" t="s">
        <v>140</v>
      </c>
      <c r="F340" s="3">
        <v>0.59</v>
      </c>
      <c r="G340" s="3">
        <v>0.64</v>
      </c>
      <c r="H340" s="3" t="s">
        <v>143</v>
      </c>
      <c r="I340" s="2">
        <v>1450</v>
      </c>
      <c r="J340" s="3" t="s">
        <v>119</v>
      </c>
      <c r="K340" s="2">
        <v>1450</v>
      </c>
      <c r="L340" s="3"/>
      <c r="M340" s="3" t="s">
        <v>142</v>
      </c>
      <c r="N340" s="3" t="s">
        <v>143</v>
      </c>
      <c r="O340" s="3"/>
      <c r="P340" s="3"/>
      <c r="Q340" s="3"/>
      <c r="R340" s="3">
        <v>0</v>
      </c>
      <c r="S340" s="3">
        <v>1</v>
      </c>
      <c r="T340" s="2">
        <v>113</v>
      </c>
      <c r="U340" s="3">
        <v>34.099801326097484</v>
      </c>
      <c r="V340" s="3">
        <v>275.83993025548449</v>
      </c>
      <c r="W340" s="3">
        <v>37.905280330043496</v>
      </c>
      <c r="X340" s="3">
        <v>125205.4039869493</v>
      </c>
      <c r="Y340" s="3">
        <v>275.83993025548449</v>
      </c>
      <c r="Z340" s="3">
        <v>37.905246820129413</v>
      </c>
      <c r="AA340" s="3">
        <v>125205.4039869493</v>
      </c>
      <c r="AB340">
        <f t="shared" si="6"/>
        <v>275.83993025548449</v>
      </c>
      <c r="AC340">
        <f t="shared" si="7"/>
        <v>37.905246820129413</v>
      </c>
    </row>
    <row r="341" spans="1:29" x14ac:dyDescent="0.25">
      <c r="A341" s="2">
        <v>340</v>
      </c>
      <c r="B341" s="3" t="s">
        <v>27</v>
      </c>
      <c r="C341" s="3" t="s">
        <v>110</v>
      </c>
      <c r="D341" s="3" t="s">
        <v>139</v>
      </c>
      <c r="E341" s="3" t="s">
        <v>140</v>
      </c>
      <c r="F341" s="3">
        <v>0.59</v>
      </c>
      <c r="G341" s="3">
        <v>0.64</v>
      </c>
      <c r="H341" s="3" t="s">
        <v>143</v>
      </c>
      <c r="I341" s="2">
        <v>1450</v>
      </c>
      <c r="J341" s="3" t="s">
        <v>119</v>
      </c>
      <c r="K341" s="2">
        <v>1450</v>
      </c>
      <c r="L341" s="3"/>
      <c r="M341" s="3" t="s">
        <v>144</v>
      </c>
      <c r="N341" s="3" t="s">
        <v>143</v>
      </c>
      <c r="O341" s="3"/>
      <c r="P341" s="3"/>
      <c r="Q341" s="3"/>
      <c r="R341" s="3">
        <v>0</v>
      </c>
      <c r="S341" s="3">
        <v>1</v>
      </c>
      <c r="T341" s="2">
        <v>4</v>
      </c>
      <c r="U341" s="3">
        <v>8.8391623411181695E-3</v>
      </c>
      <c r="V341" s="3">
        <v>6.1720074020603019E-2</v>
      </c>
      <c r="W341" s="3">
        <v>7.9534229434752197E-3</v>
      </c>
      <c r="X341" s="3">
        <v>31.588785873508883</v>
      </c>
      <c r="Y341" s="3">
        <v>6.1720074020603019E-2</v>
      </c>
      <c r="Z341" s="3">
        <v>7.9534159123039114E-3</v>
      </c>
      <c r="AA341" s="3">
        <v>31.588785873508883</v>
      </c>
      <c r="AB341">
        <f t="shared" si="6"/>
        <v>6.1720074020603019E-2</v>
      </c>
      <c r="AC341">
        <f t="shared" si="7"/>
        <v>7.9534159123039114E-3</v>
      </c>
    </row>
    <row r="342" spans="1:29" x14ac:dyDescent="0.25">
      <c r="A342" s="2">
        <v>341</v>
      </c>
      <c r="B342" s="3" t="s">
        <v>27</v>
      </c>
      <c r="C342" s="3" t="s">
        <v>110</v>
      </c>
      <c r="D342" s="3" t="s">
        <v>139</v>
      </c>
      <c r="E342" s="3" t="s">
        <v>140</v>
      </c>
      <c r="F342" s="3">
        <v>0.59</v>
      </c>
      <c r="G342" s="3">
        <v>0.64</v>
      </c>
      <c r="H342" s="3" t="s">
        <v>143</v>
      </c>
      <c r="I342" s="2">
        <v>1460</v>
      </c>
      <c r="J342" s="3" t="s">
        <v>49</v>
      </c>
      <c r="K342" s="2">
        <v>1460</v>
      </c>
      <c r="L342" s="3"/>
      <c r="M342" s="3" t="s">
        <v>142</v>
      </c>
      <c r="N342" s="3" t="s">
        <v>143</v>
      </c>
      <c r="O342" s="3"/>
      <c r="P342" s="3"/>
      <c r="Q342" s="3"/>
      <c r="R342" s="3">
        <v>0</v>
      </c>
      <c r="S342" s="3">
        <v>1</v>
      </c>
      <c r="T342" s="2">
        <v>23</v>
      </c>
      <c r="U342" s="3">
        <v>2.0080610697279577</v>
      </c>
      <c r="V342" s="3">
        <v>14.32025057473623</v>
      </c>
      <c r="W342" s="3">
        <v>1.9897409608005774</v>
      </c>
      <c r="X342" s="3">
        <v>6555.7590067459296</v>
      </c>
      <c r="Y342" s="3">
        <v>14.32025057473623</v>
      </c>
      <c r="Z342" s="3">
        <v>1.9897392017831541</v>
      </c>
      <c r="AA342" s="3">
        <v>6555.7590067459296</v>
      </c>
      <c r="AB342">
        <f t="shared" si="6"/>
        <v>14.32025057473623</v>
      </c>
      <c r="AC342">
        <f t="shared" si="7"/>
        <v>1.9897392017831541</v>
      </c>
    </row>
    <row r="343" spans="1:29" x14ac:dyDescent="0.25">
      <c r="A343" s="2">
        <v>342</v>
      </c>
      <c r="B343" s="3" t="s">
        <v>27</v>
      </c>
      <c r="C343" s="3" t="s">
        <v>110</v>
      </c>
      <c r="D343" s="3" t="s">
        <v>139</v>
      </c>
      <c r="E343" s="3" t="s">
        <v>140</v>
      </c>
      <c r="F343" s="3">
        <v>0.59</v>
      </c>
      <c r="G343" s="3">
        <v>0.64</v>
      </c>
      <c r="H343" s="3" t="s">
        <v>143</v>
      </c>
      <c r="I343" s="2">
        <v>1510</v>
      </c>
      <c r="J343" s="3" t="s">
        <v>152</v>
      </c>
      <c r="K343" s="2">
        <v>1510</v>
      </c>
      <c r="L343" s="3"/>
      <c r="M343" s="3" t="s">
        <v>142</v>
      </c>
      <c r="N343" s="3" t="s">
        <v>143</v>
      </c>
      <c r="O343" s="3"/>
      <c r="P343" s="3"/>
      <c r="Q343" s="3"/>
      <c r="R343" s="3">
        <v>0</v>
      </c>
      <c r="S343" s="3">
        <v>1</v>
      </c>
      <c r="T343" s="2">
        <v>19</v>
      </c>
      <c r="U343" s="3">
        <v>4.967167283102242</v>
      </c>
      <c r="V343" s="3">
        <v>36.992975660394613</v>
      </c>
      <c r="W343" s="3">
        <v>5.3093445911438897</v>
      </c>
      <c r="X343" s="3">
        <v>17662.168493305056</v>
      </c>
      <c r="Y343" s="3">
        <v>36.992975660394613</v>
      </c>
      <c r="Z343" s="3">
        <v>5.3093398974526878</v>
      </c>
      <c r="AA343" s="3">
        <v>17662.168493305056</v>
      </c>
      <c r="AB343">
        <f t="shared" ref="AB343:AB406" si="8">Y343</f>
        <v>36.992975660394613</v>
      </c>
      <c r="AC343">
        <f t="shared" ref="AC343:AC406" si="9">Z343</f>
        <v>5.3093398974526878</v>
      </c>
    </row>
    <row r="344" spans="1:29" x14ac:dyDescent="0.25">
      <c r="A344" s="2">
        <v>343</v>
      </c>
      <c r="B344" s="3" t="s">
        <v>27</v>
      </c>
      <c r="C344" s="3" t="s">
        <v>110</v>
      </c>
      <c r="D344" s="3" t="s">
        <v>139</v>
      </c>
      <c r="E344" s="3" t="s">
        <v>140</v>
      </c>
      <c r="F344" s="3">
        <v>0.59</v>
      </c>
      <c r="G344" s="3">
        <v>0.64</v>
      </c>
      <c r="H344" s="3" t="s">
        <v>143</v>
      </c>
      <c r="I344" s="2">
        <v>1550</v>
      </c>
      <c r="J344" s="3" t="s">
        <v>120</v>
      </c>
      <c r="K344" s="2">
        <v>1550</v>
      </c>
      <c r="L344" s="3"/>
      <c r="M344" s="3" t="s">
        <v>142</v>
      </c>
      <c r="N344" s="3" t="s">
        <v>143</v>
      </c>
      <c r="O344" s="3"/>
      <c r="P344" s="3"/>
      <c r="Q344" s="3"/>
      <c r="R344" s="3">
        <v>0</v>
      </c>
      <c r="S344" s="3">
        <v>1</v>
      </c>
      <c r="T344" s="2">
        <v>152</v>
      </c>
      <c r="U344" s="3">
        <v>27.852188231562817</v>
      </c>
      <c r="V344" s="3">
        <v>216.31223778850526</v>
      </c>
      <c r="W344" s="3">
        <v>30.300922336200486</v>
      </c>
      <c r="X344" s="3">
        <v>100628.16930075813</v>
      </c>
      <c r="Y344" s="3">
        <v>216.31223778850526</v>
      </c>
      <c r="Z344" s="3">
        <v>30.300895548869136</v>
      </c>
      <c r="AA344" s="3">
        <v>100628.16930075813</v>
      </c>
      <c r="AB344">
        <f t="shared" si="8"/>
        <v>216.31223778850526</v>
      </c>
      <c r="AC344">
        <f t="shared" si="9"/>
        <v>30.300895548869136</v>
      </c>
    </row>
    <row r="345" spans="1:29" x14ac:dyDescent="0.25">
      <c r="A345" s="2">
        <v>344</v>
      </c>
      <c r="B345" s="3" t="s">
        <v>27</v>
      </c>
      <c r="C345" s="3" t="s">
        <v>110</v>
      </c>
      <c r="D345" s="3" t="s">
        <v>139</v>
      </c>
      <c r="E345" s="3" t="s">
        <v>140</v>
      </c>
      <c r="F345" s="3">
        <v>0.59</v>
      </c>
      <c r="G345" s="3">
        <v>0.64</v>
      </c>
      <c r="H345" s="3" t="s">
        <v>143</v>
      </c>
      <c r="I345" s="2">
        <v>1550</v>
      </c>
      <c r="J345" s="3" t="s">
        <v>120</v>
      </c>
      <c r="K345" s="2">
        <v>1550</v>
      </c>
      <c r="L345" s="3"/>
      <c r="M345" s="3" t="s">
        <v>144</v>
      </c>
      <c r="N345" s="3" t="s">
        <v>143</v>
      </c>
      <c r="O345" s="3"/>
      <c r="P345" s="3"/>
      <c r="Q345" s="3"/>
      <c r="R345" s="3">
        <v>0</v>
      </c>
      <c r="S345" s="3">
        <v>1</v>
      </c>
      <c r="T345" s="2">
        <v>1</v>
      </c>
      <c r="U345" s="3">
        <v>2.7701261504338198E-3</v>
      </c>
      <c r="V345" s="3">
        <v>1.3839234132306628E-2</v>
      </c>
      <c r="W345" s="3">
        <v>1.6035568254598666E-3</v>
      </c>
      <c r="X345" s="3">
        <v>7.5577353455298475</v>
      </c>
      <c r="Y345" s="3">
        <v>1.3839234132306628E-2</v>
      </c>
      <c r="Z345" s="3">
        <v>1.6035554078459901E-3</v>
      </c>
      <c r="AA345" s="3">
        <v>7.5577353455298475</v>
      </c>
      <c r="AB345">
        <f t="shared" si="8"/>
        <v>1.3839234132306628E-2</v>
      </c>
      <c r="AC345">
        <f t="shared" si="9"/>
        <v>1.6035554078459901E-3</v>
      </c>
    </row>
    <row r="346" spans="1:29" x14ac:dyDescent="0.25">
      <c r="A346" s="2">
        <v>345</v>
      </c>
      <c r="B346" s="3" t="s">
        <v>27</v>
      </c>
      <c r="C346" s="3" t="s">
        <v>110</v>
      </c>
      <c r="D346" s="3" t="s">
        <v>139</v>
      </c>
      <c r="E346" s="3" t="s">
        <v>140</v>
      </c>
      <c r="F346" s="3">
        <v>0.59</v>
      </c>
      <c r="G346" s="3">
        <v>0.64</v>
      </c>
      <c r="H346" s="3" t="s">
        <v>143</v>
      </c>
      <c r="I346" s="2">
        <v>1560</v>
      </c>
      <c r="J346" s="3" t="s">
        <v>148</v>
      </c>
      <c r="K346" s="2">
        <v>1560</v>
      </c>
      <c r="L346" s="3"/>
      <c r="M346" s="3" t="s">
        <v>142</v>
      </c>
      <c r="N346" s="3" t="s">
        <v>143</v>
      </c>
      <c r="O346" s="3"/>
      <c r="P346" s="3"/>
      <c r="Q346" s="3"/>
      <c r="R346" s="3">
        <v>0</v>
      </c>
      <c r="S346" s="3">
        <v>1</v>
      </c>
      <c r="T346" s="2">
        <v>8</v>
      </c>
      <c r="U346" s="3">
        <v>3.9790922260508248</v>
      </c>
      <c r="V346" s="3">
        <v>28.400832110007215</v>
      </c>
      <c r="W346" s="3">
        <v>4.085163040614419</v>
      </c>
      <c r="X346" s="3">
        <v>13969.03671767487</v>
      </c>
      <c r="Y346" s="3">
        <v>28.400832110007215</v>
      </c>
      <c r="Z346" s="3">
        <v>4.0851594291528679</v>
      </c>
      <c r="AA346" s="3">
        <v>13969.03671767487</v>
      </c>
      <c r="AB346">
        <f t="shared" si="8"/>
        <v>28.400832110007215</v>
      </c>
      <c r="AC346">
        <f t="shared" si="9"/>
        <v>4.0851594291528679</v>
      </c>
    </row>
    <row r="347" spans="1:29" x14ac:dyDescent="0.25">
      <c r="A347" s="2">
        <v>346</v>
      </c>
      <c r="B347" s="3" t="s">
        <v>27</v>
      </c>
      <c r="C347" s="3" t="s">
        <v>110</v>
      </c>
      <c r="D347" s="3" t="s">
        <v>139</v>
      </c>
      <c r="E347" s="3" t="s">
        <v>140</v>
      </c>
      <c r="F347" s="3">
        <v>0.59</v>
      </c>
      <c r="G347" s="3">
        <v>0.64</v>
      </c>
      <c r="H347" s="3" t="s">
        <v>143</v>
      </c>
      <c r="I347" s="2">
        <v>1700</v>
      </c>
      <c r="J347" s="3" t="s">
        <v>121</v>
      </c>
      <c r="K347" s="2">
        <v>1700</v>
      </c>
      <c r="L347" s="3"/>
      <c r="M347" s="3" t="s">
        <v>142</v>
      </c>
      <c r="N347" s="3" t="s">
        <v>143</v>
      </c>
      <c r="O347" s="3"/>
      <c r="P347" s="3"/>
      <c r="Q347" s="3"/>
      <c r="R347" s="3">
        <v>0</v>
      </c>
      <c r="S347" s="3">
        <v>1</v>
      </c>
      <c r="T347" s="2">
        <v>54</v>
      </c>
      <c r="U347" s="3">
        <v>5.3561171204325175</v>
      </c>
      <c r="V347" s="3">
        <v>41.979901662927666</v>
      </c>
      <c r="W347" s="3">
        <v>6.0117004729019001</v>
      </c>
      <c r="X347" s="3">
        <v>19137.914766740832</v>
      </c>
      <c r="Y347" s="3">
        <v>41.979901662927666</v>
      </c>
      <c r="Z347" s="3">
        <v>6.0116951582975888</v>
      </c>
      <c r="AA347" s="3">
        <v>19137.914766740832</v>
      </c>
      <c r="AB347">
        <f t="shared" si="8"/>
        <v>41.979901662927666</v>
      </c>
      <c r="AC347">
        <f t="shared" si="9"/>
        <v>6.0116951582975888</v>
      </c>
    </row>
    <row r="348" spans="1:29" x14ac:dyDescent="0.25">
      <c r="A348" s="2">
        <v>347</v>
      </c>
      <c r="B348" s="3" t="s">
        <v>27</v>
      </c>
      <c r="C348" s="3" t="s">
        <v>110</v>
      </c>
      <c r="D348" s="3" t="s">
        <v>139</v>
      </c>
      <c r="E348" s="3" t="s">
        <v>140</v>
      </c>
      <c r="F348" s="3">
        <v>0.59</v>
      </c>
      <c r="G348" s="3">
        <v>0.64</v>
      </c>
      <c r="H348" s="3" t="s">
        <v>143</v>
      </c>
      <c r="I348" s="2">
        <v>1710</v>
      </c>
      <c r="J348" s="3" t="s">
        <v>122</v>
      </c>
      <c r="K348" s="2">
        <v>1710</v>
      </c>
      <c r="L348" s="3"/>
      <c r="M348" s="3" t="s">
        <v>142</v>
      </c>
      <c r="N348" s="3" t="s">
        <v>143</v>
      </c>
      <c r="O348" s="3"/>
      <c r="P348" s="3"/>
      <c r="Q348" s="3"/>
      <c r="R348" s="3">
        <v>0</v>
      </c>
      <c r="S348" s="3">
        <v>1</v>
      </c>
      <c r="T348" s="2">
        <v>27</v>
      </c>
      <c r="U348" s="3">
        <v>8.0223722261780281</v>
      </c>
      <c r="V348" s="3">
        <v>59.483140663349886</v>
      </c>
      <c r="W348" s="3">
        <v>8.3715330367183025</v>
      </c>
      <c r="X348" s="3">
        <v>28429.276505550406</v>
      </c>
      <c r="Y348" s="3">
        <v>59.483140663349886</v>
      </c>
      <c r="Z348" s="3">
        <v>8.3715256359195127</v>
      </c>
      <c r="AA348" s="3">
        <v>28429.276505550406</v>
      </c>
      <c r="AB348">
        <f t="shared" si="8"/>
        <v>59.483140663349886</v>
      </c>
      <c r="AC348">
        <f t="shared" si="9"/>
        <v>8.3715256359195127</v>
      </c>
    </row>
    <row r="349" spans="1:29" x14ac:dyDescent="0.25">
      <c r="A349" s="2">
        <v>348</v>
      </c>
      <c r="B349" s="3" t="s">
        <v>27</v>
      </c>
      <c r="C349" s="3" t="s">
        <v>110</v>
      </c>
      <c r="D349" s="3" t="s">
        <v>139</v>
      </c>
      <c r="E349" s="3" t="s">
        <v>140</v>
      </c>
      <c r="F349" s="3">
        <v>0.59</v>
      </c>
      <c r="G349" s="3">
        <v>0.64</v>
      </c>
      <c r="H349" s="3" t="s">
        <v>143</v>
      </c>
      <c r="I349" s="2">
        <v>1720</v>
      </c>
      <c r="J349" s="3" t="s">
        <v>123</v>
      </c>
      <c r="K349" s="2">
        <v>1720</v>
      </c>
      <c r="L349" s="3"/>
      <c r="M349" s="3" t="s">
        <v>142</v>
      </c>
      <c r="N349" s="3" t="s">
        <v>143</v>
      </c>
      <c r="O349" s="3"/>
      <c r="P349" s="3"/>
      <c r="Q349" s="3"/>
      <c r="R349" s="3">
        <v>0</v>
      </c>
      <c r="S349" s="3">
        <v>1</v>
      </c>
      <c r="T349" s="2">
        <v>32</v>
      </c>
      <c r="U349" s="3">
        <v>8.1034646650897297</v>
      </c>
      <c r="V349" s="3">
        <v>70.191743717734298</v>
      </c>
      <c r="W349" s="3">
        <v>10.618961044435348</v>
      </c>
      <c r="X349" s="3">
        <v>28873.916638520943</v>
      </c>
      <c r="Y349" s="3">
        <v>70.191743717734298</v>
      </c>
      <c r="Z349" s="3">
        <v>10.618951656812593</v>
      </c>
      <c r="AA349" s="3">
        <v>28873.916638520943</v>
      </c>
      <c r="AB349">
        <f t="shared" si="8"/>
        <v>70.191743717734298</v>
      </c>
      <c r="AC349">
        <f t="shared" si="9"/>
        <v>10.618951656812593</v>
      </c>
    </row>
    <row r="350" spans="1:29" x14ac:dyDescent="0.25">
      <c r="A350" s="2">
        <v>349</v>
      </c>
      <c r="B350" s="3" t="s">
        <v>27</v>
      </c>
      <c r="C350" s="3" t="s">
        <v>110</v>
      </c>
      <c r="D350" s="3" t="s">
        <v>139</v>
      </c>
      <c r="E350" s="3" t="s">
        <v>140</v>
      </c>
      <c r="F350" s="3">
        <v>0.59</v>
      </c>
      <c r="G350" s="3">
        <v>0.64</v>
      </c>
      <c r="H350" s="3" t="s">
        <v>143</v>
      </c>
      <c r="I350" s="2">
        <v>1750</v>
      </c>
      <c r="J350" s="3" t="s">
        <v>51</v>
      </c>
      <c r="K350" s="2">
        <v>1750</v>
      </c>
      <c r="L350" s="3"/>
      <c r="M350" s="3" t="s">
        <v>142</v>
      </c>
      <c r="N350" s="3" t="s">
        <v>143</v>
      </c>
      <c r="O350" s="3"/>
      <c r="P350" s="3"/>
      <c r="Q350" s="3"/>
      <c r="R350" s="3">
        <v>0</v>
      </c>
      <c r="S350" s="3">
        <v>1</v>
      </c>
      <c r="T350" s="2">
        <v>129</v>
      </c>
      <c r="U350" s="3">
        <v>34.691707164735753</v>
      </c>
      <c r="V350" s="3">
        <v>254.2972579262123</v>
      </c>
      <c r="W350" s="3">
        <v>35.566674239590412</v>
      </c>
      <c r="X350" s="3">
        <v>121336.75237698277</v>
      </c>
      <c r="Y350" s="3">
        <v>254.2972579262123</v>
      </c>
      <c r="Z350" s="3">
        <v>35.566642797105686</v>
      </c>
      <c r="AA350" s="3">
        <v>121336.75237698277</v>
      </c>
      <c r="AB350">
        <f t="shared" si="8"/>
        <v>254.2972579262123</v>
      </c>
      <c r="AC350">
        <f t="shared" si="9"/>
        <v>35.566642797105686</v>
      </c>
    </row>
    <row r="351" spans="1:29" x14ac:dyDescent="0.25">
      <c r="A351" s="2">
        <v>350</v>
      </c>
      <c r="B351" s="3" t="s">
        <v>27</v>
      </c>
      <c r="C351" s="3" t="s">
        <v>110</v>
      </c>
      <c r="D351" s="3" t="s">
        <v>139</v>
      </c>
      <c r="E351" s="3" t="s">
        <v>140</v>
      </c>
      <c r="F351" s="3">
        <v>0.59</v>
      </c>
      <c r="G351" s="3">
        <v>0.64</v>
      </c>
      <c r="H351" s="3" t="s">
        <v>143</v>
      </c>
      <c r="I351" s="2">
        <v>1860</v>
      </c>
      <c r="J351" s="3" t="s">
        <v>126</v>
      </c>
      <c r="K351" s="2">
        <v>1860</v>
      </c>
      <c r="L351" s="3"/>
      <c r="M351" s="3" t="s">
        <v>142</v>
      </c>
      <c r="N351" s="3" t="s">
        <v>143</v>
      </c>
      <c r="O351" s="3"/>
      <c r="P351" s="3"/>
      <c r="Q351" s="3"/>
      <c r="R351" s="3">
        <v>0</v>
      </c>
      <c r="S351" s="3">
        <v>1</v>
      </c>
      <c r="T351" s="2">
        <v>22</v>
      </c>
      <c r="U351" s="3">
        <v>1.2032136272102583</v>
      </c>
      <c r="V351" s="3">
        <v>9.8003669471795405</v>
      </c>
      <c r="W351" s="3">
        <v>1.4283034789002294</v>
      </c>
      <c r="X351" s="3">
        <v>4314.3324523225929</v>
      </c>
      <c r="Y351" s="3">
        <v>9.8003669471795405</v>
      </c>
      <c r="Z351" s="3">
        <v>1.4283022162179213</v>
      </c>
      <c r="AA351" s="3">
        <v>4314.3324523225929</v>
      </c>
      <c r="AB351">
        <f t="shared" si="8"/>
        <v>9.8003669471795405</v>
      </c>
      <c r="AC351">
        <f t="shared" si="9"/>
        <v>1.4283022162179213</v>
      </c>
    </row>
    <row r="352" spans="1:29" x14ac:dyDescent="0.25">
      <c r="A352" s="2">
        <v>351</v>
      </c>
      <c r="B352" s="3" t="s">
        <v>27</v>
      </c>
      <c r="C352" s="3" t="s">
        <v>110</v>
      </c>
      <c r="D352" s="3" t="s">
        <v>139</v>
      </c>
      <c r="E352" s="3" t="s">
        <v>140</v>
      </c>
      <c r="F352" s="3">
        <v>0.59</v>
      </c>
      <c r="G352" s="3">
        <v>0.64</v>
      </c>
      <c r="H352" s="3" t="s">
        <v>143</v>
      </c>
      <c r="I352" s="2">
        <v>1890</v>
      </c>
      <c r="J352" s="3" t="s">
        <v>66</v>
      </c>
      <c r="K352" s="2">
        <v>1890</v>
      </c>
      <c r="L352" s="3"/>
      <c r="M352" s="3" t="s">
        <v>142</v>
      </c>
      <c r="N352" s="3" t="s">
        <v>143</v>
      </c>
      <c r="O352" s="3"/>
      <c r="P352" s="3"/>
      <c r="Q352" s="3"/>
      <c r="R352" s="3">
        <v>0</v>
      </c>
      <c r="S352" s="3">
        <v>1</v>
      </c>
      <c r="T352" s="2">
        <v>14</v>
      </c>
      <c r="U352" s="3">
        <v>0.51224148844676043</v>
      </c>
      <c r="V352" s="3">
        <v>4.1679083417569442</v>
      </c>
      <c r="W352" s="3">
        <v>0.55504457014808495</v>
      </c>
      <c r="X352" s="3">
        <v>1878.4067562521909</v>
      </c>
      <c r="Y352" s="3">
        <v>4.1679083417569442</v>
      </c>
      <c r="Z352" s="3">
        <v>0.55504407946457723</v>
      </c>
      <c r="AA352" s="3">
        <v>1878.4067562521909</v>
      </c>
      <c r="AB352">
        <f t="shared" si="8"/>
        <v>4.1679083417569442</v>
      </c>
      <c r="AC352">
        <f t="shared" si="9"/>
        <v>0.55504407946457723</v>
      </c>
    </row>
    <row r="353" spans="1:29" x14ac:dyDescent="0.25">
      <c r="A353" s="2">
        <v>352</v>
      </c>
      <c r="B353" s="3" t="s">
        <v>27</v>
      </c>
      <c r="C353" s="3" t="s">
        <v>110</v>
      </c>
      <c r="D353" s="3" t="s">
        <v>139</v>
      </c>
      <c r="E353" s="3" t="s">
        <v>140</v>
      </c>
      <c r="F353" s="3">
        <v>0.59</v>
      </c>
      <c r="G353" s="3">
        <v>0.64</v>
      </c>
      <c r="H353" s="3" t="s">
        <v>143</v>
      </c>
      <c r="I353" s="2">
        <v>8140</v>
      </c>
      <c r="J353" s="3" t="s">
        <v>57</v>
      </c>
      <c r="K353" s="2">
        <v>8140</v>
      </c>
      <c r="L353" s="3"/>
      <c r="M353" s="3" t="s">
        <v>142</v>
      </c>
      <c r="N353" s="3" t="s">
        <v>143</v>
      </c>
      <c r="O353" s="3"/>
      <c r="P353" s="3"/>
      <c r="Q353" s="3"/>
      <c r="R353" s="3">
        <v>0</v>
      </c>
      <c r="S353" s="3">
        <v>1</v>
      </c>
      <c r="T353" s="2">
        <v>35</v>
      </c>
      <c r="U353" s="3">
        <v>0.11057954778299546</v>
      </c>
      <c r="V353" s="3">
        <v>1.020007824294205</v>
      </c>
      <c r="W353" s="3">
        <v>0.13930350751274562</v>
      </c>
      <c r="X353" s="3">
        <v>405.20566879648413</v>
      </c>
      <c r="Y353" s="3">
        <v>1.020007824294205</v>
      </c>
      <c r="Z353" s="3">
        <v>0.13930338436239503</v>
      </c>
      <c r="AA353" s="3">
        <v>405.20566879648413</v>
      </c>
      <c r="AB353">
        <f t="shared" si="8"/>
        <v>1.020007824294205</v>
      </c>
      <c r="AC353">
        <f t="shared" si="9"/>
        <v>0.13930338436239503</v>
      </c>
    </row>
    <row r="354" spans="1:29" x14ac:dyDescent="0.25">
      <c r="A354" s="2">
        <v>353</v>
      </c>
      <c r="B354" s="3" t="s">
        <v>27</v>
      </c>
      <c r="C354" s="3" t="s">
        <v>110</v>
      </c>
      <c r="D354" s="3" t="s">
        <v>139</v>
      </c>
      <c r="E354" s="3" t="s">
        <v>140</v>
      </c>
      <c r="F354" s="3">
        <v>0.59</v>
      </c>
      <c r="G354" s="3">
        <v>0.64</v>
      </c>
      <c r="H354" s="3" t="s">
        <v>143</v>
      </c>
      <c r="I354" s="2">
        <v>8140</v>
      </c>
      <c r="J354" s="3" t="s">
        <v>57</v>
      </c>
      <c r="K354" s="2">
        <v>8140</v>
      </c>
      <c r="L354" s="3"/>
      <c r="M354" s="3" t="s">
        <v>144</v>
      </c>
      <c r="N354" s="3" t="s">
        <v>143</v>
      </c>
      <c r="O354" s="3"/>
      <c r="P354" s="3"/>
      <c r="Q354" s="3"/>
      <c r="R354" s="3">
        <v>0</v>
      </c>
      <c r="S354" s="3">
        <v>1</v>
      </c>
      <c r="T354" s="2">
        <v>10</v>
      </c>
      <c r="U354" s="3">
        <v>0.79167560702507855</v>
      </c>
      <c r="V354" s="3">
        <v>6.6505710018037965</v>
      </c>
      <c r="W354" s="3">
        <v>0.80115670113617576</v>
      </c>
      <c r="X354" s="3">
        <v>2698.8069345247645</v>
      </c>
      <c r="Y354" s="3">
        <v>6.6505710018037965</v>
      </c>
      <c r="Z354" s="3">
        <v>0.80115599287885764</v>
      </c>
      <c r="AA354" s="3">
        <v>2698.8069345247645</v>
      </c>
      <c r="AB354">
        <f t="shared" si="8"/>
        <v>6.6505710018037965</v>
      </c>
      <c r="AC354">
        <f t="shared" si="9"/>
        <v>0.80115599287885764</v>
      </c>
    </row>
    <row r="355" spans="1:29" x14ac:dyDescent="0.25">
      <c r="A355" s="2">
        <v>354</v>
      </c>
      <c r="B355" s="3" t="s">
        <v>27</v>
      </c>
      <c r="C355" s="3" t="s">
        <v>110</v>
      </c>
      <c r="D355" s="3" t="s">
        <v>139</v>
      </c>
      <c r="E355" s="3" t="s">
        <v>140</v>
      </c>
      <c r="F355" s="3">
        <v>0.59</v>
      </c>
      <c r="G355" s="3">
        <v>0.64</v>
      </c>
      <c r="H355" s="3" t="s">
        <v>143</v>
      </c>
      <c r="I355" s="2">
        <v>8150</v>
      </c>
      <c r="J355" s="3" t="s">
        <v>58</v>
      </c>
      <c r="K355" s="2">
        <v>8150</v>
      </c>
      <c r="L355" s="3"/>
      <c r="M355" s="3" t="s">
        <v>142</v>
      </c>
      <c r="N355" s="3" t="s">
        <v>143</v>
      </c>
      <c r="O355" s="3"/>
      <c r="P355" s="3"/>
      <c r="Q355" s="3"/>
      <c r="R355" s="3">
        <v>0</v>
      </c>
      <c r="S355" s="3">
        <v>1</v>
      </c>
      <c r="T355" s="2">
        <v>42</v>
      </c>
      <c r="U355" s="3">
        <v>11.139592597701521</v>
      </c>
      <c r="V355" s="3">
        <v>69.479026316836496</v>
      </c>
      <c r="W355" s="3">
        <v>9.2878264856350619</v>
      </c>
      <c r="X355" s="3">
        <v>39018.003703380855</v>
      </c>
      <c r="Y355" s="3">
        <v>69.479026316836496</v>
      </c>
      <c r="Z355" s="3">
        <v>9.2878182747930715</v>
      </c>
      <c r="AA355" s="3">
        <v>39018.003703380855</v>
      </c>
      <c r="AB355">
        <f t="shared" si="8"/>
        <v>69.479026316836496</v>
      </c>
      <c r="AC355">
        <f t="shared" si="9"/>
        <v>9.2878182747930715</v>
      </c>
    </row>
    <row r="356" spans="1:29" x14ac:dyDescent="0.25">
      <c r="A356" s="2">
        <v>355</v>
      </c>
      <c r="B356" s="3" t="s">
        <v>27</v>
      </c>
      <c r="C356" s="3" t="s">
        <v>110</v>
      </c>
      <c r="D356" s="3" t="s">
        <v>139</v>
      </c>
      <c r="E356" s="3" t="s">
        <v>140</v>
      </c>
      <c r="F356" s="3">
        <v>0.59</v>
      </c>
      <c r="G356" s="3">
        <v>0.64</v>
      </c>
      <c r="H356" s="3" t="s">
        <v>143</v>
      </c>
      <c r="I356" s="2">
        <v>8150</v>
      </c>
      <c r="J356" s="3" t="s">
        <v>58</v>
      </c>
      <c r="K356" s="2">
        <v>8150</v>
      </c>
      <c r="L356" s="3"/>
      <c r="M356" s="3" t="s">
        <v>144</v>
      </c>
      <c r="N356" s="3" t="s">
        <v>143</v>
      </c>
      <c r="O356" s="3"/>
      <c r="P356" s="3"/>
      <c r="Q356" s="3"/>
      <c r="R356" s="3">
        <v>0</v>
      </c>
      <c r="S356" s="3">
        <v>1</v>
      </c>
      <c r="T356" s="2">
        <v>3</v>
      </c>
      <c r="U356" s="3">
        <v>6.0594493628547769E-2</v>
      </c>
      <c r="V356" s="3">
        <v>0.32518617904246733</v>
      </c>
      <c r="W356" s="3">
        <v>3.6560176805446883E-2</v>
      </c>
      <c r="X356" s="3">
        <v>167.50671857403711</v>
      </c>
      <c r="Y356" s="3">
        <v>0.32518617904246733</v>
      </c>
      <c r="Z356" s="3">
        <v>3.656014448466266E-2</v>
      </c>
      <c r="AA356" s="3">
        <v>167.50671857403711</v>
      </c>
      <c r="AB356">
        <f t="shared" si="8"/>
        <v>0.32518617904246733</v>
      </c>
      <c r="AC356">
        <f t="shared" si="9"/>
        <v>3.656014448466266E-2</v>
      </c>
    </row>
    <row r="357" spans="1:29" x14ac:dyDescent="0.25">
      <c r="A357" s="2">
        <v>356</v>
      </c>
      <c r="B357" s="3" t="s">
        <v>27</v>
      </c>
      <c r="C357" s="3" t="s">
        <v>110</v>
      </c>
      <c r="D357" s="3" t="s">
        <v>139</v>
      </c>
      <c r="E357" s="3" t="s">
        <v>140</v>
      </c>
      <c r="F357" s="3">
        <v>0.59</v>
      </c>
      <c r="G357" s="3">
        <v>0.64</v>
      </c>
      <c r="H357" s="3" t="s">
        <v>143</v>
      </c>
      <c r="I357" s="2">
        <v>8340</v>
      </c>
      <c r="J357" s="3" t="s">
        <v>151</v>
      </c>
      <c r="K357" s="2">
        <v>8340</v>
      </c>
      <c r="L357" s="3"/>
      <c r="M357" s="3" t="s">
        <v>142</v>
      </c>
      <c r="N357" s="3" t="s">
        <v>143</v>
      </c>
      <c r="O357" s="3"/>
      <c r="P357" s="3"/>
      <c r="Q357" s="3"/>
      <c r="R357" s="3">
        <v>0</v>
      </c>
      <c r="S357" s="3">
        <v>1</v>
      </c>
      <c r="T357" s="2">
        <v>31</v>
      </c>
      <c r="U357" s="3">
        <v>5.8379209554053508</v>
      </c>
      <c r="V357" s="3">
        <v>37.081726476051529</v>
      </c>
      <c r="W357" s="3">
        <v>5.2034968179752781</v>
      </c>
      <c r="X357" s="3">
        <v>19626.906951308494</v>
      </c>
      <c r="Y357" s="3">
        <v>37.081726476051529</v>
      </c>
      <c r="Z357" s="3">
        <v>5.2034922178580976</v>
      </c>
      <c r="AA357" s="3">
        <v>19626.906951308494</v>
      </c>
      <c r="AB357">
        <f t="shared" si="8"/>
        <v>37.081726476051529</v>
      </c>
      <c r="AC357">
        <f t="shared" si="9"/>
        <v>5.2034922178580976</v>
      </c>
    </row>
    <row r="358" spans="1:29" x14ac:dyDescent="0.25">
      <c r="A358" s="2">
        <v>357</v>
      </c>
      <c r="B358" s="3" t="s">
        <v>27</v>
      </c>
      <c r="C358" s="3" t="s">
        <v>110</v>
      </c>
      <c r="D358" s="3" t="s">
        <v>139</v>
      </c>
      <c r="E358" s="3" t="s">
        <v>140</v>
      </c>
      <c r="F358" s="3">
        <v>0.59</v>
      </c>
      <c r="G358" s="3">
        <v>0.64</v>
      </c>
      <c r="H358" s="3" t="s">
        <v>153</v>
      </c>
      <c r="I358" s="2">
        <v>1100</v>
      </c>
      <c r="J358" s="3" t="s">
        <v>42</v>
      </c>
      <c r="K358" s="2">
        <v>1100</v>
      </c>
      <c r="L358" s="3"/>
      <c r="M358" s="3" t="s">
        <v>154</v>
      </c>
      <c r="N358" s="3" t="s">
        <v>153</v>
      </c>
      <c r="O358" s="3"/>
      <c r="P358" s="3"/>
      <c r="Q358" s="3"/>
      <c r="R358" s="3">
        <v>0</v>
      </c>
      <c r="S358" s="3">
        <v>1</v>
      </c>
      <c r="T358" s="2">
        <v>15</v>
      </c>
      <c r="U358" s="3">
        <v>0.31395969115312383</v>
      </c>
      <c r="V358" s="3">
        <v>2.8827766402135042</v>
      </c>
      <c r="W358" s="3">
        <v>0.4794478906156584</v>
      </c>
      <c r="X358" s="3">
        <v>1174.5299247917205</v>
      </c>
      <c r="Y358" s="3">
        <v>2.8827766402135042</v>
      </c>
      <c r="Z358" s="3">
        <v>0.47944746676290007</v>
      </c>
      <c r="AA358" s="3">
        <v>1174.5299247917205</v>
      </c>
      <c r="AB358">
        <f t="shared" si="8"/>
        <v>2.8827766402135042</v>
      </c>
      <c r="AC358">
        <f t="shared" si="9"/>
        <v>0.47944746676290007</v>
      </c>
    </row>
    <row r="359" spans="1:29" x14ac:dyDescent="0.25">
      <c r="A359" s="2">
        <v>358</v>
      </c>
      <c r="B359" s="3" t="s">
        <v>27</v>
      </c>
      <c r="C359" s="3" t="s">
        <v>110</v>
      </c>
      <c r="D359" s="3" t="s">
        <v>139</v>
      </c>
      <c r="E359" s="3" t="s">
        <v>140</v>
      </c>
      <c r="F359" s="3">
        <v>0.59</v>
      </c>
      <c r="G359" s="3">
        <v>0.64</v>
      </c>
      <c r="H359" s="3" t="s">
        <v>153</v>
      </c>
      <c r="I359" s="2">
        <v>1200</v>
      </c>
      <c r="J359" s="3" t="s">
        <v>45</v>
      </c>
      <c r="K359" s="2">
        <v>1200</v>
      </c>
      <c r="L359" s="3"/>
      <c r="M359" s="3" t="s">
        <v>154</v>
      </c>
      <c r="N359" s="3" t="s">
        <v>153</v>
      </c>
      <c r="O359" s="3"/>
      <c r="P359" s="3"/>
      <c r="Q359" s="3"/>
      <c r="R359" s="3">
        <v>0</v>
      </c>
      <c r="S359" s="3">
        <v>1</v>
      </c>
      <c r="T359" s="2">
        <v>1827</v>
      </c>
      <c r="U359" s="3">
        <v>182.1875217694068</v>
      </c>
      <c r="V359" s="3">
        <v>1569.2748334613761</v>
      </c>
      <c r="W359" s="3">
        <v>233.47547075410446</v>
      </c>
      <c r="X359" s="3">
        <v>631128.15077390347</v>
      </c>
      <c r="Y359" s="3">
        <v>1569.2748334613761</v>
      </c>
      <c r="Z359" s="3">
        <v>233.47526435164855</v>
      </c>
      <c r="AA359" s="3">
        <v>631128.15077390347</v>
      </c>
      <c r="AB359">
        <f t="shared" si="8"/>
        <v>1569.2748334613761</v>
      </c>
      <c r="AC359">
        <f t="shared" si="9"/>
        <v>233.47526435164855</v>
      </c>
    </row>
    <row r="360" spans="1:29" x14ac:dyDescent="0.25">
      <c r="A360" s="2">
        <v>359</v>
      </c>
      <c r="B360" s="3" t="s">
        <v>27</v>
      </c>
      <c r="C360" s="3" t="s">
        <v>110</v>
      </c>
      <c r="D360" s="3" t="s">
        <v>139</v>
      </c>
      <c r="E360" s="3" t="s">
        <v>140</v>
      </c>
      <c r="F360" s="3">
        <v>0.59</v>
      </c>
      <c r="G360" s="3">
        <v>0.64</v>
      </c>
      <c r="H360" s="3" t="s">
        <v>153</v>
      </c>
      <c r="I360" s="2">
        <v>1210</v>
      </c>
      <c r="J360" s="3" t="s">
        <v>46</v>
      </c>
      <c r="K360" s="2">
        <v>1210</v>
      </c>
      <c r="L360" s="3"/>
      <c r="M360" s="3" t="s">
        <v>154</v>
      </c>
      <c r="N360" s="3" t="s">
        <v>153</v>
      </c>
      <c r="O360" s="3"/>
      <c r="P360" s="3"/>
      <c r="Q360" s="3"/>
      <c r="R360" s="3">
        <v>0</v>
      </c>
      <c r="S360" s="3">
        <v>1</v>
      </c>
      <c r="T360" s="2">
        <v>6812</v>
      </c>
      <c r="U360" s="3">
        <v>573.31647844609108</v>
      </c>
      <c r="V360" s="3">
        <v>4730.6821829031678</v>
      </c>
      <c r="W360" s="3">
        <v>702.12212922617812</v>
      </c>
      <c r="X360" s="3">
        <v>1898685.4417878299</v>
      </c>
      <c r="Y360" s="3">
        <v>4730.6821829031678</v>
      </c>
      <c r="Z360" s="3">
        <v>702.1215085197224</v>
      </c>
      <c r="AA360" s="3">
        <v>1898685.4417878299</v>
      </c>
      <c r="AB360">
        <f t="shared" si="8"/>
        <v>4730.6821829031678</v>
      </c>
      <c r="AC360">
        <f t="shared" si="9"/>
        <v>702.1215085197224</v>
      </c>
    </row>
    <row r="361" spans="1:29" x14ac:dyDescent="0.25">
      <c r="A361" s="2">
        <v>360</v>
      </c>
      <c r="B361" s="3" t="s">
        <v>27</v>
      </c>
      <c r="C361" s="3" t="s">
        <v>110</v>
      </c>
      <c r="D361" s="3" t="s">
        <v>139</v>
      </c>
      <c r="E361" s="3" t="s">
        <v>140</v>
      </c>
      <c r="F361" s="3">
        <v>0.59</v>
      </c>
      <c r="G361" s="3">
        <v>0.64</v>
      </c>
      <c r="H361" s="3" t="s">
        <v>153</v>
      </c>
      <c r="I361" s="2">
        <v>1300</v>
      </c>
      <c r="J361" s="3" t="s">
        <v>114</v>
      </c>
      <c r="K361" s="2">
        <v>1300</v>
      </c>
      <c r="L361" s="3"/>
      <c r="M361" s="3" t="s">
        <v>154</v>
      </c>
      <c r="N361" s="3" t="s">
        <v>153</v>
      </c>
      <c r="O361" s="3"/>
      <c r="P361" s="3"/>
      <c r="Q361" s="3"/>
      <c r="R361" s="3">
        <v>0</v>
      </c>
      <c r="S361" s="3">
        <v>1</v>
      </c>
      <c r="T361" s="2">
        <v>2176</v>
      </c>
      <c r="U361" s="3">
        <v>358.58420478568348</v>
      </c>
      <c r="V361" s="3">
        <v>3510.7650936996338</v>
      </c>
      <c r="W361" s="3">
        <v>638.23017802677555</v>
      </c>
      <c r="X361" s="3">
        <v>1313137.8989902099</v>
      </c>
      <c r="Y361" s="3">
        <v>3510.7650936996338</v>
      </c>
      <c r="Z361" s="3">
        <v>638.2296138035797</v>
      </c>
      <c r="AA361" s="3">
        <v>1313137.8989902099</v>
      </c>
      <c r="AB361">
        <f t="shared" si="8"/>
        <v>3510.7650936996338</v>
      </c>
      <c r="AC361">
        <f t="shared" si="9"/>
        <v>638.2296138035797</v>
      </c>
    </row>
    <row r="362" spans="1:29" x14ac:dyDescent="0.25">
      <c r="A362" s="2">
        <v>361</v>
      </c>
      <c r="B362" s="3" t="s">
        <v>27</v>
      </c>
      <c r="C362" s="3" t="s">
        <v>110</v>
      </c>
      <c r="D362" s="3" t="s">
        <v>139</v>
      </c>
      <c r="E362" s="3" t="s">
        <v>140</v>
      </c>
      <c r="F362" s="3">
        <v>0.59</v>
      </c>
      <c r="G362" s="3">
        <v>0.64</v>
      </c>
      <c r="H362" s="3" t="s">
        <v>153</v>
      </c>
      <c r="I362" s="2">
        <v>1330</v>
      </c>
      <c r="J362" s="3" t="s">
        <v>47</v>
      </c>
      <c r="K362" s="2">
        <v>1330</v>
      </c>
      <c r="L362" s="3"/>
      <c r="M362" s="3" t="s">
        <v>154</v>
      </c>
      <c r="N362" s="3" t="s">
        <v>153</v>
      </c>
      <c r="O362" s="3"/>
      <c r="P362" s="3"/>
      <c r="Q362" s="3"/>
      <c r="R362" s="3">
        <v>0</v>
      </c>
      <c r="S362" s="3">
        <v>1</v>
      </c>
      <c r="T362" s="2">
        <v>505</v>
      </c>
      <c r="U362" s="3">
        <v>36.298320867762861</v>
      </c>
      <c r="V362" s="3">
        <v>374.25795486796761</v>
      </c>
      <c r="W362" s="3">
        <v>67.307371465539035</v>
      </c>
      <c r="X362" s="3">
        <v>135331.58970583719</v>
      </c>
      <c r="Y362" s="3">
        <v>374.25795486796761</v>
      </c>
      <c r="Z362" s="3">
        <v>67.307311962899448</v>
      </c>
      <c r="AA362" s="3">
        <v>135331.58970583719</v>
      </c>
      <c r="AB362">
        <f t="shared" si="8"/>
        <v>374.25795486796761</v>
      </c>
      <c r="AC362">
        <f t="shared" si="9"/>
        <v>67.307311962899448</v>
      </c>
    </row>
    <row r="363" spans="1:29" x14ac:dyDescent="0.25">
      <c r="A363" s="2">
        <v>362</v>
      </c>
      <c r="B363" s="3" t="s">
        <v>27</v>
      </c>
      <c r="C363" s="3" t="s">
        <v>110</v>
      </c>
      <c r="D363" s="3" t="s">
        <v>139</v>
      </c>
      <c r="E363" s="3" t="s">
        <v>140</v>
      </c>
      <c r="F363" s="3">
        <v>0.59</v>
      </c>
      <c r="G363" s="3">
        <v>0.64</v>
      </c>
      <c r="H363" s="3" t="s">
        <v>153</v>
      </c>
      <c r="I363" s="2">
        <v>1340</v>
      </c>
      <c r="J363" s="3" t="s">
        <v>133</v>
      </c>
      <c r="K363" s="2">
        <v>1340</v>
      </c>
      <c r="L363" s="3"/>
      <c r="M363" s="3" t="s">
        <v>154</v>
      </c>
      <c r="N363" s="3" t="s">
        <v>153</v>
      </c>
      <c r="O363" s="3"/>
      <c r="P363" s="3"/>
      <c r="Q363" s="3"/>
      <c r="R363" s="3">
        <v>0</v>
      </c>
      <c r="S363" s="3">
        <v>1</v>
      </c>
      <c r="T363" s="2">
        <v>33</v>
      </c>
      <c r="U363" s="3">
        <v>6.0105280988487255</v>
      </c>
      <c r="V363" s="3">
        <v>62.87326490107904</v>
      </c>
      <c r="W363" s="3">
        <v>11.667830715818276</v>
      </c>
      <c r="X363" s="3">
        <v>22523.68867237254</v>
      </c>
      <c r="Y363" s="3">
        <v>62.87326490107904</v>
      </c>
      <c r="Z363" s="3">
        <v>11.667820400949179</v>
      </c>
      <c r="AA363" s="3">
        <v>22523.68867237254</v>
      </c>
      <c r="AB363">
        <f t="shared" si="8"/>
        <v>62.87326490107904</v>
      </c>
      <c r="AC363">
        <f t="shared" si="9"/>
        <v>11.667820400949179</v>
      </c>
    </row>
    <row r="364" spans="1:29" x14ac:dyDescent="0.25">
      <c r="A364" s="2">
        <v>363</v>
      </c>
      <c r="B364" s="3" t="s">
        <v>27</v>
      </c>
      <c r="C364" s="3" t="s">
        <v>110</v>
      </c>
      <c r="D364" s="3" t="s">
        <v>139</v>
      </c>
      <c r="E364" s="3" t="s">
        <v>140</v>
      </c>
      <c r="F364" s="3">
        <v>0.59</v>
      </c>
      <c r="G364" s="3">
        <v>0.64</v>
      </c>
      <c r="H364" s="3" t="s">
        <v>153</v>
      </c>
      <c r="I364" s="2">
        <v>1390</v>
      </c>
      <c r="J364" s="3" t="s">
        <v>134</v>
      </c>
      <c r="K364" s="2">
        <v>1390</v>
      </c>
      <c r="L364" s="3"/>
      <c r="M364" s="3" t="s">
        <v>154</v>
      </c>
      <c r="N364" s="3" t="s">
        <v>153</v>
      </c>
      <c r="O364" s="3"/>
      <c r="P364" s="3"/>
      <c r="Q364" s="3"/>
      <c r="R364" s="3">
        <v>0</v>
      </c>
      <c r="S364" s="3">
        <v>1</v>
      </c>
      <c r="T364" s="2">
        <v>10</v>
      </c>
      <c r="U364" s="3">
        <v>1.683200750904507</v>
      </c>
      <c r="V364" s="3">
        <v>15.196179802465954</v>
      </c>
      <c r="W364" s="3">
        <v>2.5288155200230782</v>
      </c>
      <c r="X364" s="3">
        <v>6342.6210061680349</v>
      </c>
      <c r="Y364" s="3">
        <v>15.196179802465954</v>
      </c>
      <c r="Z364" s="3">
        <v>2.5288132844403295</v>
      </c>
      <c r="AA364" s="3">
        <v>6342.6210061680349</v>
      </c>
      <c r="AB364">
        <f t="shared" si="8"/>
        <v>15.196179802465954</v>
      </c>
      <c r="AC364">
        <f t="shared" si="9"/>
        <v>2.5288132844403295</v>
      </c>
    </row>
    <row r="365" spans="1:29" x14ac:dyDescent="0.25">
      <c r="A365" s="2">
        <v>364</v>
      </c>
      <c r="B365" s="3" t="s">
        <v>27</v>
      </c>
      <c r="C365" s="3" t="s">
        <v>110</v>
      </c>
      <c r="D365" s="3" t="s">
        <v>139</v>
      </c>
      <c r="E365" s="3" t="s">
        <v>140</v>
      </c>
      <c r="F365" s="3">
        <v>0.59</v>
      </c>
      <c r="G365" s="3">
        <v>0.64</v>
      </c>
      <c r="H365" s="3" t="s">
        <v>153</v>
      </c>
      <c r="I365" s="2">
        <v>1400</v>
      </c>
      <c r="J365" s="3" t="s">
        <v>48</v>
      </c>
      <c r="K365" s="2">
        <v>1400</v>
      </c>
      <c r="L365" s="3"/>
      <c r="M365" s="3" t="s">
        <v>154</v>
      </c>
      <c r="N365" s="3" t="s">
        <v>153</v>
      </c>
      <c r="O365" s="3"/>
      <c r="P365" s="3"/>
      <c r="Q365" s="3"/>
      <c r="R365" s="3">
        <v>0</v>
      </c>
      <c r="S365" s="3">
        <v>1</v>
      </c>
      <c r="T365" s="2">
        <v>434</v>
      </c>
      <c r="U365" s="3">
        <v>45.26839599006658</v>
      </c>
      <c r="V365" s="3">
        <v>481.62933581419492</v>
      </c>
      <c r="W365" s="3">
        <v>66.577352426440783</v>
      </c>
      <c r="X365" s="3">
        <v>168197.71240440771</v>
      </c>
      <c r="Y365" s="3">
        <v>481.62933581419492</v>
      </c>
      <c r="Z365" s="3">
        <v>66.577293569169655</v>
      </c>
      <c r="AA365" s="3">
        <v>168197.71240440771</v>
      </c>
      <c r="AB365">
        <f t="shared" si="8"/>
        <v>481.62933581419492</v>
      </c>
      <c r="AC365">
        <f t="shared" si="9"/>
        <v>66.577293569169655</v>
      </c>
    </row>
    <row r="366" spans="1:29" x14ac:dyDescent="0.25">
      <c r="A366" s="2">
        <v>365</v>
      </c>
      <c r="B366" s="3" t="s">
        <v>27</v>
      </c>
      <c r="C366" s="3" t="s">
        <v>110</v>
      </c>
      <c r="D366" s="3" t="s">
        <v>139</v>
      </c>
      <c r="E366" s="3" t="s">
        <v>140</v>
      </c>
      <c r="F366" s="3">
        <v>0.59</v>
      </c>
      <c r="G366" s="3">
        <v>0.64</v>
      </c>
      <c r="H366" s="3" t="s">
        <v>153</v>
      </c>
      <c r="I366" s="2">
        <v>1410</v>
      </c>
      <c r="J366" s="3" t="s">
        <v>116</v>
      </c>
      <c r="K366" s="2">
        <v>1410</v>
      </c>
      <c r="L366" s="3"/>
      <c r="M366" s="3" t="s">
        <v>154</v>
      </c>
      <c r="N366" s="3" t="s">
        <v>153</v>
      </c>
      <c r="O366" s="3"/>
      <c r="P366" s="3"/>
      <c r="Q366" s="3"/>
      <c r="R366" s="3">
        <v>0</v>
      </c>
      <c r="S366" s="3">
        <v>1</v>
      </c>
      <c r="T366" s="2">
        <v>658</v>
      </c>
      <c r="U366" s="3">
        <v>108.62870441229845</v>
      </c>
      <c r="V366" s="3">
        <v>1150.9336800266785</v>
      </c>
      <c r="W366" s="3">
        <v>156.64699873556771</v>
      </c>
      <c r="X366" s="3">
        <v>409558.70567894692</v>
      </c>
      <c r="Y366" s="3">
        <v>1150.9336800266785</v>
      </c>
      <c r="Z366" s="3">
        <v>156.64686025281765</v>
      </c>
      <c r="AA366" s="3">
        <v>409558.70567894692</v>
      </c>
      <c r="AB366">
        <f t="shared" si="8"/>
        <v>1150.9336800266785</v>
      </c>
      <c r="AC366">
        <f t="shared" si="9"/>
        <v>156.64686025281765</v>
      </c>
    </row>
    <row r="367" spans="1:29" x14ac:dyDescent="0.25">
      <c r="A367" s="2">
        <v>366</v>
      </c>
      <c r="B367" s="3" t="s">
        <v>27</v>
      </c>
      <c r="C367" s="3" t="s">
        <v>110</v>
      </c>
      <c r="D367" s="3" t="s">
        <v>139</v>
      </c>
      <c r="E367" s="3" t="s">
        <v>140</v>
      </c>
      <c r="F367" s="3">
        <v>0.59</v>
      </c>
      <c r="G367" s="3">
        <v>0.64</v>
      </c>
      <c r="H367" s="3" t="s">
        <v>153</v>
      </c>
      <c r="I367" s="2">
        <v>1420</v>
      </c>
      <c r="J367" s="3" t="s">
        <v>117</v>
      </c>
      <c r="K367" s="2">
        <v>1420</v>
      </c>
      <c r="L367" s="3"/>
      <c r="M367" s="3" t="s">
        <v>154</v>
      </c>
      <c r="N367" s="3" t="s">
        <v>153</v>
      </c>
      <c r="O367" s="3"/>
      <c r="P367" s="3"/>
      <c r="Q367" s="3"/>
      <c r="R367" s="3">
        <v>0</v>
      </c>
      <c r="S367" s="3">
        <v>1</v>
      </c>
      <c r="T367" s="2">
        <v>70</v>
      </c>
      <c r="U367" s="3">
        <v>10.315147288026079</v>
      </c>
      <c r="V367" s="3">
        <v>108.05736041398654</v>
      </c>
      <c r="W367" s="3">
        <v>15.131913617079141</v>
      </c>
      <c r="X367" s="3">
        <v>38960.4811099445</v>
      </c>
      <c r="Y367" s="3">
        <v>108.05736041398654</v>
      </c>
      <c r="Z367" s="3">
        <v>15.131900239810308</v>
      </c>
      <c r="AA367" s="3">
        <v>38960.4811099445</v>
      </c>
      <c r="AB367">
        <f t="shared" si="8"/>
        <v>108.05736041398654</v>
      </c>
      <c r="AC367">
        <f t="shared" si="9"/>
        <v>15.131900239810308</v>
      </c>
    </row>
    <row r="368" spans="1:29" x14ac:dyDescent="0.25">
      <c r="A368" s="2">
        <v>367</v>
      </c>
      <c r="B368" s="3" t="s">
        <v>27</v>
      </c>
      <c r="C368" s="3" t="s">
        <v>110</v>
      </c>
      <c r="D368" s="3" t="s">
        <v>139</v>
      </c>
      <c r="E368" s="3" t="s">
        <v>140</v>
      </c>
      <c r="F368" s="3">
        <v>0.59</v>
      </c>
      <c r="G368" s="3">
        <v>0.64</v>
      </c>
      <c r="H368" s="3" t="s">
        <v>153</v>
      </c>
      <c r="I368" s="2">
        <v>1430</v>
      </c>
      <c r="J368" s="3" t="s">
        <v>118</v>
      </c>
      <c r="K368" s="2">
        <v>1430</v>
      </c>
      <c r="L368" s="3"/>
      <c r="M368" s="3" t="s">
        <v>154</v>
      </c>
      <c r="N368" s="3" t="s">
        <v>153</v>
      </c>
      <c r="O368" s="3"/>
      <c r="P368" s="3"/>
      <c r="Q368" s="3"/>
      <c r="R368" s="3">
        <v>0</v>
      </c>
      <c r="S368" s="3">
        <v>1</v>
      </c>
      <c r="T368" s="2">
        <v>108</v>
      </c>
      <c r="U368" s="3">
        <v>14.47745925043106</v>
      </c>
      <c r="V368" s="3">
        <v>159.44164227672124</v>
      </c>
      <c r="W368" s="3">
        <v>22.137139026260151</v>
      </c>
      <c r="X368" s="3">
        <v>53908.297137218928</v>
      </c>
      <c r="Y368" s="3">
        <v>159.44164227672124</v>
      </c>
      <c r="Z368" s="3">
        <v>22.137119456067811</v>
      </c>
      <c r="AA368" s="3">
        <v>53908.297137218928</v>
      </c>
      <c r="AB368">
        <f t="shared" si="8"/>
        <v>159.44164227672124</v>
      </c>
      <c r="AC368">
        <f t="shared" si="9"/>
        <v>22.137119456067811</v>
      </c>
    </row>
    <row r="369" spans="1:29" x14ac:dyDescent="0.25">
      <c r="A369" s="2">
        <v>368</v>
      </c>
      <c r="B369" s="3" t="s">
        <v>27</v>
      </c>
      <c r="C369" s="3" t="s">
        <v>110</v>
      </c>
      <c r="D369" s="3" t="s">
        <v>139</v>
      </c>
      <c r="E369" s="3" t="s">
        <v>140</v>
      </c>
      <c r="F369" s="3">
        <v>0.59</v>
      </c>
      <c r="G369" s="3">
        <v>0.64</v>
      </c>
      <c r="H369" s="3" t="s">
        <v>153</v>
      </c>
      <c r="I369" s="2">
        <v>1450</v>
      </c>
      <c r="J369" s="3" t="s">
        <v>119</v>
      </c>
      <c r="K369" s="2">
        <v>1450</v>
      </c>
      <c r="L369" s="3"/>
      <c r="M369" s="3" t="s">
        <v>154</v>
      </c>
      <c r="N369" s="3" t="s">
        <v>153</v>
      </c>
      <c r="O369" s="3"/>
      <c r="P369" s="3"/>
      <c r="Q369" s="3"/>
      <c r="R369" s="3">
        <v>0</v>
      </c>
      <c r="S369" s="3">
        <v>1</v>
      </c>
      <c r="T369" s="2">
        <v>179</v>
      </c>
      <c r="U369" s="3">
        <v>46.596319903125561</v>
      </c>
      <c r="V369" s="3">
        <v>465.35145162696864</v>
      </c>
      <c r="W369" s="3">
        <v>65.059510630243707</v>
      </c>
      <c r="X369" s="3">
        <v>177563.82008426747</v>
      </c>
      <c r="Y369" s="3">
        <v>465.35145162696864</v>
      </c>
      <c r="Z369" s="3">
        <v>65.059453114810637</v>
      </c>
      <c r="AA369" s="3">
        <v>177563.82008426747</v>
      </c>
      <c r="AB369">
        <f t="shared" si="8"/>
        <v>465.35145162696864</v>
      </c>
      <c r="AC369">
        <f t="shared" si="9"/>
        <v>65.059453114810637</v>
      </c>
    </row>
    <row r="370" spans="1:29" x14ac:dyDescent="0.25">
      <c r="A370" s="2">
        <v>369</v>
      </c>
      <c r="B370" s="3" t="s">
        <v>27</v>
      </c>
      <c r="C370" s="3" t="s">
        <v>110</v>
      </c>
      <c r="D370" s="3" t="s">
        <v>139</v>
      </c>
      <c r="E370" s="3" t="s">
        <v>140</v>
      </c>
      <c r="F370" s="3">
        <v>0.59</v>
      </c>
      <c r="G370" s="3">
        <v>0.64</v>
      </c>
      <c r="H370" s="3" t="s">
        <v>153</v>
      </c>
      <c r="I370" s="2">
        <v>1700</v>
      </c>
      <c r="J370" s="3" t="s">
        <v>121</v>
      </c>
      <c r="K370" s="2">
        <v>1700</v>
      </c>
      <c r="L370" s="3"/>
      <c r="M370" s="3" t="s">
        <v>154</v>
      </c>
      <c r="N370" s="3" t="s">
        <v>153</v>
      </c>
      <c r="O370" s="3"/>
      <c r="P370" s="3"/>
      <c r="Q370" s="3"/>
      <c r="R370" s="3">
        <v>0</v>
      </c>
      <c r="S370" s="3">
        <v>1</v>
      </c>
      <c r="T370" s="2">
        <v>83</v>
      </c>
      <c r="U370" s="3">
        <v>8.0645999389037417</v>
      </c>
      <c r="V370" s="3">
        <v>62.302317361932722</v>
      </c>
      <c r="W370" s="3">
        <v>8.4892971740280174</v>
      </c>
      <c r="X370" s="3">
        <v>28899.020315478101</v>
      </c>
      <c r="Y370" s="3">
        <v>62.302317361932722</v>
      </c>
      <c r="Z370" s="3">
        <v>8.4892896691206019</v>
      </c>
      <c r="AA370" s="3">
        <v>28899.020315478101</v>
      </c>
      <c r="AB370">
        <f t="shared" si="8"/>
        <v>62.302317361932722</v>
      </c>
      <c r="AC370">
        <f t="shared" si="9"/>
        <v>8.4892896691206019</v>
      </c>
    </row>
    <row r="371" spans="1:29" x14ac:dyDescent="0.25">
      <c r="A371" s="2">
        <v>370</v>
      </c>
      <c r="B371" s="3" t="s">
        <v>27</v>
      </c>
      <c r="C371" s="3" t="s">
        <v>110</v>
      </c>
      <c r="D371" s="3" t="s">
        <v>139</v>
      </c>
      <c r="E371" s="3" t="s">
        <v>140</v>
      </c>
      <c r="F371" s="3">
        <v>0.59</v>
      </c>
      <c r="G371" s="3">
        <v>0.64</v>
      </c>
      <c r="H371" s="3" t="s">
        <v>153</v>
      </c>
      <c r="I371" s="2">
        <v>1710</v>
      </c>
      <c r="J371" s="3" t="s">
        <v>122</v>
      </c>
      <c r="K371" s="2">
        <v>1710</v>
      </c>
      <c r="L371" s="3"/>
      <c r="M371" s="3" t="s">
        <v>154</v>
      </c>
      <c r="N371" s="3" t="s">
        <v>153</v>
      </c>
      <c r="O371" s="3"/>
      <c r="P371" s="3"/>
      <c r="Q371" s="3"/>
      <c r="R371" s="3">
        <v>0</v>
      </c>
      <c r="S371" s="3">
        <v>1</v>
      </c>
      <c r="T371" s="2">
        <v>199</v>
      </c>
      <c r="U371" s="3">
        <v>103.03028749226505</v>
      </c>
      <c r="V371" s="3">
        <v>721.15369840172878</v>
      </c>
      <c r="W371" s="3">
        <v>97.914658061929075</v>
      </c>
      <c r="X371" s="3">
        <v>374584.93605005025</v>
      </c>
      <c r="Y371" s="3">
        <v>721.15369840172878</v>
      </c>
      <c r="Z371" s="3">
        <v>97.914571501118786</v>
      </c>
      <c r="AA371" s="3">
        <v>374584.93605005025</v>
      </c>
      <c r="AB371">
        <f t="shared" si="8"/>
        <v>721.15369840172878</v>
      </c>
      <c r="AC371">
        <f t="shared" si="9"/>
        <v>97.914571501118786</v>
      </c>
    </row>
    <row r="372" spans="1:29" x14ac:dyDescent="0.25">
      <c r="A372" s="2">
        <v>371</v>
      </c>
      <c r="B372" s="3" t="s">
        <v>27</v>
      </c>
      <c r="C372" s="3" t="s">
        <v>110</v>
      </c>
      <c r="D372" s="3" t="s">
        <v>139</v>
      </c>
      <c r="E372" s="3" t="s">
        <v>140</v>
      </c>
      <c r="F372" s="3">
        <v>0.59</v>
      </c>
      <c r="G372" s="3">
        <v>0.64</v>
      </c>
      <c r="H372" s="3" t="s">
        <v>153</v>
      </c>
      <c r="I372" s="2">
        <v>1720</v>
      </c>
      <c r="J372" s="3" t="s">
        <v>123</v>
      </c>
      <c r="K372" s="2">
        <v>1720</v>
      </c>
      <c r="L372" s="3"/>
      <c r="M372" s="3" t="s">
        <v>154</v>
      </c>
      <c r="N372" s="3" t="s">
        <v>153</v>
      </c>
      <c r="O372" s="3"/>
      <c r="P372" s="3"/>
      <c r="Q372" s="3"/>
      <c r="R372" s="3">
        <v>0</v>
      </c>
      <c r="S372" s="3">
        <v>1</v>
      </c>
      <c r="T372" s="2">
        <v>132</v>
      </c>
      <c r="U372" s="3">
        <v>39.442405741871404</v>
      </c>
      <c r="V372" s="3">
        <v>288.30965444267576</v>
      </c>
      <c r="W372" s="3">
        <v>39.948168364506913</v>
      </c>
      <c r="X372" s="3">
        <v>140856.57815610073</v>
      </c>
      <c r="Y372" s="3">
        <v>288.30965444267576</v>
      </c>
      <c r="Z372" s="3">
        <v>39.948133048591068</v>
      </c>
      <c r="AA372" s="3">
        <v>140856.57815610073</v>
      </c>
      <c r="AB372">
        <f t="shared" si="8"/>
        <v>288.30965444267576</v>
      </c>
      <c r="AC372">
        <f t="shared" si="9"/>
        <v>39.948133048591068</v>
      </c>
    </row>
    <row r="373" spans="1:29" x14ac:dyDescent="0.25">
      <c r="A373" s="2">
        <v>372</v>
      </c>
      <c r="B373" s="3" t="s">
        <v>27</v>
      </c>
      <c r="C373" s="3" t="s">
        <v>110</v>
      </c>
      <c r="D373" s="3" t="s">
        <v>139</v>
      </c>
      <c r="E373" s="3" t="s">
        <v>140</v>
      </c>
      <c r="F373" s="3">
        <v>0.59</v>
      </c>
      <c r="G373" s="3">
        <v>0.64</v>
      </c>
      <c r="H373" s="3" t="s">
        <v>153</v>
      </c>
      <c r="I373" s="2">
        <v>1740</v>
      </c>
      <c r="J373" s="3" t="s">
        <v>124</v>
      </c>
      <c r="K373" s="2">
        <v>1740</v>
      </c>
      <c r="L373" s="3"/>
      <c r="M373" s="3" t="s">
        <v>154</v>
      </c>
      <c r="N373" s="3" t="s">
        <v>153</v>
      </c>
      <c r="O373" s="3"/>
      <c r="P373" s="3"/>
      <c r="Q373" s="3"/>
      <c r="R373" s="3">
        <v>0</v>
      </c>
      <c r="S373" s="3">
        <v>1</v>
      </c>
      <c r="T373" s="2">
        <v>137</v>
      </c>
      <c r="U373" s="3">
        <v>60.644751730172445</v>
      </c>
      <c r="V373" s="3">
        <v>442.44152613990224</v>
      </c>
      <c r="W373" s="3">
        <v>59.555747738915663</v>
      </c>
      <c r="X373" s="3">
        <v>212053.01462066261</v>
      </c>
      <c r="Y373" s="3">
        <v>442.44152613990224</v>
      </c>
      <c r="Z373" s="3">
        <v>59.555695089048108</v>
      </c>
      <c r="AA373" s="3">
        <v>212053.01462066261</v>
      </c>
      <c r="AB373">
        <f t="shared" si="8"/>
        <v>442.44152613990224</v>
      </c>
      <c r="AC373">
        <f t="shared" si="9"/>
        <v>59.555695089048108</v>
      </c>
    </row>
    <row r="374" spans="1:29" x14ac:dyDescent="0.25">
      <c r="A374" s="2">
        <v>373</v>
      </c>
      <c r="B374" s="3" t="s">
        <v>27</v>
      </c>
      <c r="C374" s="3" t="s">
        <v>110</v>
      </c>
      <c r="D374" s="3" t="s">
        <v>139</v>
      </c>
      <c r="E374" s="3" t="s">
        <v>140</v>
      </c>
      <c r="F374" s="3">
        <v>0.59</v>
      </c>
      <c r="G374" s="3">
        <v>0.64</v>
      </c>
      <c r="H374" s="3" t="s">
        <v>153</v>
      </c>
      <c r="I374" s="2">
        <v>1750</v>
      </c>
      <c r="J374" s="3" t="s">
        <v>51</v>
      </c>
      <c r="K374" s="2">
        <v>1750</v>
      </c>
      <c r="L374" s="3"/>
      <c r="M374" s="3" t="s">
        <v>154</v>
      </c>
      <c r="N374" s="3" t="s">
        <v>153</v>
      </c>
      <c r="O374" s="3"/>
      <c r="P374" s="3"/>
      <c r="Q374" s="3"/>
      <c r="R374" s="3">
        <v>0</v>
      </c>
      <c r="S374" s="3">
        <v>1</v>
      </c>
      <c r="T374" s="2">
        <v>589</v>
      </c>
      <c r="U374" s="3">
        <v>264.75752356112309</v>
      </c>
      <c r="V374" s="3">
        <v>1983.2160583191971</v>
      </c>
      <c r="W374" s="3">
        <v>272.89778664541802</v>
      </c>
      <c r="X374" s="3">
        <v>976867.90995279537</v>
      </c>
      <c r="Y374" s="3">
        <v>1983.2160583191971</v>
      </c>
      <c r="Z374" s="3">
        <v>272.89754539192199</v>
      </c>
      <c r="AA374" s="3">
        <v>976867.90995279537</v>
      </c>
      <c r="AB374">
        <f t="shared" si="8"/>
        <v>1983.2160583191971</v>
      </c>
      <c r="AC374">
        <f t="shared" si="9"/>
        <v>272.89754539192199</v>
      </c>
    </row>
    <row r="375" spans="1:29" x14ac:dyDescent="0.25">
      <c r="A375" s="2">
        <v>374</v>
      </c>
      <c r="B375" s="3" t="s">
        <v>27</v>
      </c>
      <c r="C375" s="3" t="s">
        <v>110</v>
      </c>
      <c r="D375" s="3" t="s">
        <v>139</v>
      </c>
      <c r="E375" s="3" t="s">
        <v>140</v>
      </c>
      <c r="F375" s="3">
        <v>0.59</v>
      </c>
      <c r="G375" s="3">
        <v>0.64</v>
      </c>
      <c r="H375" s="3" t="s">
        <v>153</v>
      </c>
      <c r="I375" s="2">
        <v>1820</v>
      </c>
      <c r="J375" s="3" t="s">
        <v>52</v>
      </c>
      <c r="K375" s="2">
        <v>1820</v>
      </c>
      <c r="L375" s="3"/>
      <c r="M375" s="3" t="s">
        <v>154</v>
      </c>
      <c r="N375" s="3" t="s">
        <v>153</v>
      </c>
      <c r="O375" s="3"/>
      <c r="P375" s="3"/>
      <c r="Q375" s="3"/>
      <c r="R375" s="3">
        <v>0</v>
      </c>
      <c r="S375" s="3">
        <v>1</v>
      </c>
      <c r="T375" s="2">
        <v>118</v>
      </c>
      <c r="U375" s="3">
        <v>16.62688901666278</v>
      </c>
      <c r="V375" s="3">
        <v>105.10147763763203</v>
      </c>
      <c r="W375" s="3">
        <v>14.829100016250713</v>
      </c>
      <c r="X375" s="3">
        <v>51292.543698675931</v>
      </c>
      <c r="Y375" s="3">
        <v>105.10147763763203</v>
      </c>
      <c r="Z375" s="3">
        <v>14.829086906682241</v>
      </c>
      <c r="AA375" s="3">
        <v>51292.543698675931</v>
      </c>
      <c r="AB375">
        <f t="shared" si="8"/>
        <v>105.10147763763203</v>
      </c>
      <c r="AC375">
        <f t="shared" si="9"/>
        <v>14.829086906682241</v>
      </c>
    </row>
    <row r="376" spans="1:29" x14ac:dyDescent="0.25">
      <c r="A376" s="2">
        <v>375</v>
      </c>
      <c r="B376" s="3" t="s">
        <v>27</v>
      </c>
      <c r="C376" s="3" t="s">
        <v>110</v>
      </c>
      <c r="D376" s="3" t="s">
        <v>139</v>
      </c>
      <c r="E376" s="3" t="s">
        <v>140</v>
      </c>
      <c r="F376" s="3">
        <v>0.59</v>
      </c>
      <c r="G376" s="3">
        <v>0.64</v>
      </c>
      <c r="H376" s="3" t="s">
        <v>153</v>
      </c>
      <c r="I376" s="2">
        <v>1840</v>
      </c>
      <c r="J376" s="3" t="s">
        <v>137</v>
      </c>
      <c r="K376" s="2">
        <v>1840</v>
      </c>
      <c r="L376" s="3"/>
      <c r="M376" s="3" t="s">
        <v>154</v>
      </c>
      <c r="N376" s="3" t="s">
        <v>153</v>
      </c>
      <c r="O376" s="3"/>
      <c r="P376" s="3"/>
      <c r="Q376" s="3"/>
      <c r="R376" s="3">
        <v>0</v>
      </c>
      <c r="S376" s="3">
        <v>1</v>
      </c>
      <c r="T376" s="2">
        <v>17</v>
      </c>
      <c r="U376" s="3">
        <v>3.2213612431433489</v>
      </c>
      <c r="V376" s="3">
        <v>23.617280474831787</v>
      </c>
      <c r="W376" s="3">
        <v>3.2091050966780088</v>
      </c>
      <c r="X376" s="3">
        <v>10813.587201868682</v>
      </c>
      <c r="Y376" s="3">
        <v>23.617280474831787</v>
      </c>
      <c r="Z376" s="3">
        <v>3.2091022596897343</v>
      </c>
      <c r="AA376" s="3">
        <v>10813.587201868682</v>
      </c>
      <c r="AB376">
        <f t="shared" si="8"/>
        <v>23.617280474831787</v>
      </c>
      <c r="AC376">
        <f t="shared" si="9"/>
        <v>3.2091022596897343</v>
      </c>
    </row>
    <row r="377" spans="1:29" x14ac:dyDescent="0.25">
      <c r="A377" s="2">
        <v>376</v>
      </c>
      <c r="B377" s="3" t="s">
        <v>27</v>
      </c>
      <c r="C377" s="3" t="s">
        <v>110</v>
      </c>
      <c r="D377" s="3" t="s">
        <v>139</v>
      </c>
      <c r="E377" s="3" t="s">
        <v>140</v>
      </c>
      <c r="F377" s="3">
        <v>0.59</v>
      </c>
      <c r="G377" s="3">
        <v>0.64</v>
      </c>
      <c r="H377" s="3" t="s">
        <v>153</v>
      </c>
      <c r="I377" s="2">
        <v>1850</v>
      </c>
      <c r="J377" s="3" t="s">
        <v>53</v>
      </c>
      <c r="K377" s="2">
        <v>1850</v>
      </c>
      <c r="L377" s="3"/>
      <c r="M377" s="3" t="s">
        <v>154</v>
      </c>
      <c r="N377" s="3" t="s">
        <v>153</v>
      </c>
      <c r="O377" s="3"/>
      <c r="P377" s="3"/>
      <c r="Q377" s="3"/>
      <c r="R377" s="3">
        <v>0</v>
      </c>
      <c r="S377" s="3">
        <v>1</v>
      </c>
      <c r="T377" s="2">
        <v>27</v>
      </c>
      <c r="U377" s="3">
        <v>3.077104404173693</v>
      </c>
      <c r="V377" s="3">
        <v>24.335998110461354</v>
      </c>
      <c r="W377" s="3">
        <v>3.6891940722213534</v>
      </c>
      <c r="X377" s="3">
        <v>10604.281892466022</v>
      </c>
      <c r="Y377" s="3">
        <v>24.335998110461354</v>
      </c>
      <c r="Z377" s="3">
        <v>3.6891908108135674</v>
      </c>
      <c r="AA377" s="3">
        <v>10604.281892466022</v>
      </c>
      <c r="AB377">
        <f t="shared" si="8"/>
        <v>24.335998110461354</v>
      </c>
      <c r="AC377">
        <f t="shared" si="9"/>
        <v>3.6891908108135674</v>
      </c>
    </row>
    <row r="378" spans="1:29" x14ac:dyDescent="0.25">
      <c r="A378" s="2">
        <v>377</v>
      </c>
      <c r="B378" s="3" t="s">
        <v>27</v>
      </c>
      <c r="C378" s="3" t="s">
        <v>110</v>
      </c>
      <c r="D378" s="3" t="s">
        <v>139</v>
      </c>
      <c r="E378" s="3" t="s">
        <v>140</v>
      </c>
      <c r="F378" s="3">
        <v>0.59</v>
      </c>
      <c r="G378" s="3">
        <v>0.64</v>
      </c>
      <c r="H378" s="3" t="s">
        <v>153</v>
      </c>
      <c r="I378" s="2">
        <v>1890</v>
      </c>
      <c r="J378" s="3" t="s">
        <v>66</v>
      </c>
      <c r="K378" s="2">
        <v>1890</v>
      </c>
      <c r="L378" s="3"/>
      <c r="M378" s="3" t="s">
        <v>154</v>
      </c>
      <c r="N378" s="3" t="s">
        <v>153</v>
      </c>
      <c r="O378" s="3"/>
      <c r="P378" s="3"/>
      <c r="Q378" s="3"/>
      <c r="R378" s="3">
        <v>0</v>
      </c>
      <c r="S378" s="3">
        <v>1</v>
      </c>
      <c r="T378" s="2">
        <v>12</v>
      </c>
      <c r="U378" s="3">
        <v>1.1273948113762104</v>
      </c>
      <c r="V378" s="3">
        <v>10.997042853994051</v>
      </c>
      <c r="W378" s="3">
        <v>1.6391416604011773</v>
      </c>
      <c r="X378" s="3">
        <v>4189.3218517486257</v>
      </c>
      <c r="Y378" s="3">
        <v>10.997042853994051</v>
      </c>
      <c r="Z378" s="3">
        <v>1.6391402113287599</v>
      </c>
      <c r="AA378" s="3">
        <v>4189.3218517486257</v>
      </c>
      <c r="AB378">
        <f t="shared" si="8"/>
        <v>10.997042853994051</v>
      </c>
      <c r="AC378">
        <f t="shared" si="9"/>
        <v>1.6391402113287599</v>
      </c>
    </row>
    <row r="379" spans="1:29" x14ac:dyDescent="0.25">
      <c r="A379" s="2">
        <v>378</v>
      </c>
      <c r="B379" s="3" t="s">
        <v>27</v>
      </c>
      <c r="C379" s="3" t="s">
        <v>110</v>
      </c>
      <c r="D379" s="3" t="s">
        <v>139</v>
      </c>
      <c r="E379" s="3" t="s">
        <v>140</v>
      </c>
      <c r="F379" s="3">
        <v>0.59</v>
      </c>
      <c r="G379" s="3">
        <v>0.64</v>
      </c>
      <c r="H379" s="3" t="s">
        <v>153</v>
      </c>
      <c r="I379" s="2">
        <v>3300</v>
      </c>
      <c r="J379" s="3" t="s">
        <v>39</v>
      </c>
      <c r="K379" s="2">
        <v>1000</v>
      </c>
      <c r="L379" s="3"/>
      <c r="M379" s="3" t="s">
        <v>154</v>
      </c>
      <c r="N379" s="3" t="s">
        <v>153</v>
      </c>
      <c r="O379" s="3"/>
      <c r="P379" s="3" t="s">
        <v>76</v>
      </c>
      <c r="Q379" s="3"/>
      <c r="R379" s="3">
        <v>0</v>
      </c>
      <c r="S379" s="3">
        <v>1</v>
      </c>
      <c r="T379" s="2">
        <v>4</v>
      </c>
      <c r="U379" s="3">
        <v>2.6345642386751619E-2</v>
      </c>
      <c r="V379" s="3">
        <v>0.23666127493953157</v>
      </c>
      <c r="W379" s="3">
        <v>3.4632465883854442E-2</v>
      </c>
      <c r="X379" s="3">
        <v>96.611718952279816</v>
      </c>
      <c r="Y379" s="3">
        <v>0.23666127493953157</v>
      </c>
      <c r="Z379" s="3">
        <v>3.4632435267250468E-2</v>
      </c>
      <c r="AA379" s="3">
        <v>96.611718952279816</v>
      </c>
      <c r="AB379">
        <f t="shared" si="8"/>
        <v>0.23666127493953157</v>
      </c>
      <c r="AC379">
        <f t="shared" si="9"/>
        <v>3.4632435267250468E-2</v>
      </c>
    </row>
    <row r="380" spans="1:29" x14ac:dyDescent="0.25">
      <c r="A380" s="2">
        <v>379</v>
      </c>
      <c r="B380" s="3" t="s">
        <v>27</v>
      </c>
      <c r="C380" s="3" t="s">
        <v>110</v>
      </c>
      <c r="D380" s="3" t="s">
        <v>139</v>
      </c>
      <c r="E380" s="3" t="s">
        <v>140</v>
      </c>
      <c r="F380" s="3">
        <v>0.59</v>
      </c>
      <c r="G380" s="3">
        <v>0.64</v>
      </c>
      <c r="H380" s="3" t="s">
        <v>153</v>
      </c>
      <c r="I380" s="2">
        <v>7430</v>
      </c>
      <c r="J380" s="3" t="s">
        <v>55</v>
      </c>
      <c r="K380" s="2">
        <v>7430</v>
      </c>
      <c r="L380" s="3"/>
      <c r="M380" s="3" t="s">
        <v>154</v>
      </c>
      <c r="N380" s="3" t="s">
        <v>153</v>
      </c>
      <c r="O380" s="3"/>
      <c r="P380" s="3"/>
      <c r="Q380" s="3"/>
      <c r="R380" s="3">
        <v>0</v>
      </c>
      <c r="S380" s="3">
        <v>1</v>
      </c>
      <c r="T380" s="2">
        <v>4</v>
      </c>
      <c r="U380" s="3">
        <v>0.19195311807716209</v>
      </c>
      <c r="V380" s="3">
        <v>0.6419797540941734</v>
      </c>
      <c r="W380" s="3">
        <v>6.6202441679893573E-2</v>
      </c>
      <c r="X380" s="3">
        <v>268.27720481579809</v>
      </c>
      <c r="Y380" s="3">
        <v>0.6419797540941734</v>
      </c>
      <c r="Z380" s="3">
        <v>6.6202383154059824E-2</v>
      </c>
      <c r="AA380" s="3">
        <v>268.27720481579809</v>
      </c>
      <c r="AB380">
        <f t="shared" si="8"/>
        <v>0.6419797540941734</v>
      </c>
      <c r="AC380">
        <f t="shared" si="9"/>
        <v>6.6202383154059824E-2</v>
      </c>
    </row>
    <row r="381" spans="1:29" x14ac:dyDescent="0.25">
      <c r="A381" s="2">
        <v>380</v>
      </c>
      <c r="B381" s="3" t="s">
        <v>27</v>
      </c>
      <c r="C381" s="3" t="s">
        <v>110</v>
      </c>
      <c r="D381" s="3" t="s">
        <v>139</v>
      </c>
      <c r="E381" s="3" t="s">
        <v>140</v>
      </c>
      <c r="F381" s="3">
        <v>0.59</v>
      </c>
      <c r="G381" s="3">
        <v>0.64</v>
      </c>
      <c r="H381" s="3" t="s">
        <v>153</v>
      </c>
      <c r="I381" s="2">
        <v>8140</v>
      </c>
      <c r="J381" s="3" t="s">
        <v>57</v>
      </c>
      <c r="K381" s="2">
        <v>8140</v>
      </c>
      <c r="L381" s="3"/>
      <c r="M381" s="3" t="s">
        <v>154</v>
      </c>
      <c r="N381" s="3" t="s">
        <v>153</v>
      </c>
      <c r="O381" s="3"/>
      <c r="P381" s="3"/>
      <c r="Q381" s="3"/>
      <c r="R381" s="3">
        <v>0</v>
      </c>
      <c r="S381" s="3">
        <v>1</v>
      </c>
      <c r="T381" s="2">
        <v>124</v>
      </c>
      <c r="U381" s="3">
        <v>2.5062709873838984</v>
      </c>
      <c r="V381" s="3">
        <v>21.180047715999162</v>
      </c>
      <c r="W381" s="3">
        <v>2.8882533711091622</v>
      </c>
      <c r="X381" s="3">
        <v>8818.9582006566798</v>
      </c>
      <c r="Y381" s="3">
        <v>21.180047715999162</v>
      </c>
      <c r="Z381" s="3">
        <v>2.8882508177677426</v>
      </c>
      <c r="AA381" s="3">
        <v>8818.9582006566798</v>
      </c>
      <c r="AB381">
        <f t="shared" si="8"/>
        <v>21.180047715999162</v>
      </c>
      <c r="AC381">
        <f t="shared" si="9"/>
        <v>2.8882508177677426</v>
      </c>
    </row>
    <row r="382" spans="1:29" x14ac:dyDescent="0.25">
      <c r="A382" s="2">
        <v>381</v>
      </c>
      <c r="B382" s="3" t="s">
        <v>27</v>
      </c>
      <c r="C382" s="3" t="s">
        <v>110</v>
      </c>
      <c r="D382" s="3" t="s">
        <v>139</v>
      </c>
      <c r="E382" s="3" t="s">
        <v>140</v>
      </c>
      <c r="F382" s="3">
        <v>0.59</v>
      </c>
      <c r="G382" s="3">
        <v>0.64</v>
      </c>
      <c r="H382" s="3" t="s">
        <v>153</v>
      </c>
      <c r="I382" s="2">
        <v>8180</v>
      </c>
      <c r="J382" s="3" t="s">
        <v>155</v>
      </c>
      <c r="K382" s="2">
        <v>8180</v>
      </c>
      <c r="L382" s="3"/>
      <c r="M382" s="3" t="s">
        <v>154</v>
      </c>
      <c r="N382" s="3" t="s">
        <v>153</v>
      </c>
      <c r="O382" s="3"/>
      <c r="P382" s="3"/>
      <c r="Q382" s="3"/>
      <c r="R382" s="3">
        <v>0</v>
      </c>
      <c r="S382" s="3">
        <v>1</v>
      </c>
      <c r="T382" s="2">
        <v>27</v>
      </c>
      <c r="U382" s="3">
        <v>4.735281000993977</v>
      </c>
      <c r="V382" s="3">
        <v>48.219204029676213</v>
      </c>
      <c r="W382" s="3">
        <v>6.4076887336932762</v>
      </c>
      <c r="X382" s="3">
        <v>16319.375189828768</v>
      </c>
      <c r="Y382" s="3">
        <v>48.219204029676213</v>
      </c>
      <c r="Z382" s="3">
        <v>6.4076830690181454</v>
      </c>
      <c r="AA382" s="3">
        <v>16319.375189828768</v>
      </c>
      <c r="AB382">
        <f t="shared" si="8"/>
        <v>48.219204029676213</v>
      </c>
      <c r="AC382">
        <f t="shared" si="9"/>
        <v>6.4076830690181454</v>
      </c>
    </row>
    <row r="383" spans="1:29" x14ac:dyDescent="0.25">
      <c r="A383" s="2">
        <v>382</v>
      </c>
      <c r="B383" s="3" t="s">
        <v>27</v>
      </c>
      <c r="C383" s="3" t="s">
        <v>110</v>
      </c>
      <c r="D383" s="3" t="s">
        <v>139</v>
      </c>
      <c r="E383" s="3" t="s">
        <v>140</v>
      </c>
      <c r="F383" s="3">
        <v>0.59</v>
      </c>
      <c r="G383" s="3">
        <v>0.64</v>
      </c>
      <c r="H383" s="3" t="s">
        <v>153</v>
      </c>
      <c r="I383" s="2">
        <v>8200</v>
      </c>
      <c r="J383" s="3" t="s">
        <v>107</v>
      </c>
      <c r="K383" s="2">
        <v>8200</v>
      </c>
      <c r="L383" s="3"/>
      <c r="M383" s="3" t="s">
        <v>154</v>
      </c>
      <c r="N383" s="3" t="s">
        <v>153</v>
      </c>
      <c r="O383" s="3"/>
      <c r="P383" s="3"/>
      <c r="Q383" s="3"/>
      <c r="R383" s="3">
        <v>0</v>
      </c>
      <c r="S383" s="3">
        <v>1</v>
      </c>
      <c r="T383" s="2">
        <v>2</v>
      </c>
      <c r="U383" s="3">
        <v>9.6392878836210217E-3</v>
      </c>
      <c r="V383" s="3">
        <v>1.63439023871822E-2</v>
      </c>
      <c r="W383" s="3">
        <v>2.544152899817733E-3</v>
      </c>
      <c r="X383" s="3">
        <v>7.3997313004069154</v>
      </c>
      <c r="Y383" s="3">
        <v>1.63439023871822E-2</v>
      </c>
      <c r="Z383" s="3">
        <v>2.5441506506760688E-3</v>
      </c>
      <c r="AA383" s="3">
        <v>7.3997313004069154</v>
      </c>
      <c r="AB383">
        <f t="shared" si="8"/>
        <v>1.63439023871822E-2</v>
      </c>
      <c r="AC383">
        <f t="shared" si="9"/>
        <v>2.5441506506760688E-3</v>
      </c>
    </row>
    <row r="384" spans="1:29" x14ac:dyDescent="0.25">
      <c r="A384" s="2">
        <v>383</v>
      </c>
      <c r="B384" s="3" t="s">
        <v>27</v>
      </c>
      <c r="C384" s="3" t="s">
        <v>110</v>
      </c>
      <c r="D384" s="3" t="s">
        <v>139</v>
      </c>
      <c r="E384" s="3" t="s">
        <v>140</v>
      </c>
      <c r="F384" s="3">
        <v>0.59</v>
      </c>
      <c r="G384" s="3">
        <v>0.64</v>
      </c>
      <c r="H384" s="3" t="s">
        <v>153</v>
      </c>
      <c r="I384" s="2">
        <v>8220</v>
      </c>
      <c r="J384" s="3" t="s">
        <v>138</v>
      </c>
      <c r="K384" s="2">
        <v>8220</v>
      </c>
      <c r="L384" s="3"/>
      <c r="M384" s="3" t="s">
        <v>154</v>
      </c>
      <c r="N384" s="3" t="s">
        <v>153</v>
      </c>
      <c r="O384" s="3"/>
      <c r="P384" s="3"/>
      <c r="Q384" s="3"/>
      <c r="R384" s="3">
        <v>0</v>
      </c>
      <c r="S384" s="3">
        <v>1</v>
      </c>
      <c r="T384" s="2">
        <v>7</v>
      </c>
      <c r="U384" s="3">
        <v>1.8060981352649716</v>
      </c>
      <c r="V384" s="3">
        <v>14.213254025490484</v>
      </c>
      <c r="W384" s="3">
        <v>2.0231064174558897</v>
      </c>
      <c r="X384" s="3">
        <v>6342.9487274966714</v>
      </c>
      <c r="Y384" s="3">
        <v>14.213254025490484</v>
      </c>
      <c r="Z384" s="3">
        <v>2.0231046289419501</v>
      </c>
      <c r="AA384" s="3">
        <v>6342.9487274966714</v>
      </c>
      <c r="AB384">
        <f t="shared" si="8"/>
        <v>14.213254025490484</v>
      </c>
      <c r="AC384">
        <f t="shared" si="9"/>
        <v>2.0231046289419501</v>
      </c>
    </row>
    <row r="385" spans="1:29" x14ac:dyDescent="0.25">
      <c r="A385" s="2">
        <v>384</v>
      </c>
      <c r="B385" s="3" t="s">
        <v>27</v>
      </c>
      <c r="C385" s="3" t="s">
        <v>110</v>
      </c>
      <c r="D385" s="3" t="s">
        <v>139</v>
      </c>
      <c r="E385" s="3" t="s">
        <v>140</v>
      </c>
      <c r="F385" s="3">
        <v>0.59</v>
      </c>
      <c r="G385" s="3">
        <v>0.64</v>
      </c>
      <c r="H385" s="3" t="s">
        <v>153</v>
      </c>
      <c r="I385" s="2">
        <v>8310</v>
      </c>
      <c r="J385" s="3" t="s">
        <v>108</v>
      </c>
      <c r="K385" s="2">
        <v>8310</v>
      </c>
      <c r="L385" s="3"/>
      <c r="M385" s="3" t="s">
        <v>154</v>
      </c>
      <c r="N385" s="3" t="s">
        <v>153</v>
      </c>
      <c r="O385" s="3"/>
      <c r="P385" s="3"/>
      <c r="Q385" s="3"/>
      <c r="R385" s="3">
        <v>0</v>
      </c>
      <c r="S385" s="3">
        <v>1</v>
      </c>
      <c r="T385" s="2">
        <v>8</v>
      </c>
      <c r="U385" s="3">
        <v>1.6365529080527903</v>
      </c>
      <c r="V385" s="3">
        <v>15.222156297673475</v>
      </c>
      <c r="W385" s="3">
        <v>2.2228013827460957</v>
      </c>
      <c r="X385" s="3">
        <v>6113.9655388173442</v>
      </c>
      <c r="Y385" s="3">
        <v>15.222156297673475</v>
      </c>
      <c r="Z385" s="3">
        <v>2.2227994176931367</v>
      </c>
      <c r="AA385" s="3">
        <v>6113.9655388173442</v>
      </c>
      <c r="AB385">
        <f t="shared" si="8"/>
        <v>15.222156297673475</v>
      </c>
      <c r="AC385">
        <f t="shared" si="9"/>
        <v>2.2227994176931367</v>
      </c>
    </row>
    <row r="386" spans="1:29" x14ac:dyDescent="0.25">
      <c r="A386" s="2">
        <v>385</v>
      </c>
      <c r="B386" s="3" t="s">
        <v>27</v>
      </c>
      <c r="C386" s="3" t="s">
        <v>110</v>
      </c>
      <c r="D386" s="3" t="s">
        <v>139</v>
      </c>
      <c r="E386" s="3" t="s">
        <v>140</v>
      </c>
      <c r="F386" s="3">
        <v>0.59</v>
      </c>
      <c r="G386" s="3">
        <v>0.64</v>
      </c>
      <c r="H386" s="3" t="s">
        <v>153</v>
      </c>
      <c r="I386" s="2">
        <v>8330</v>
      </c>
      <c r="J386" s="3" t="s">
        <v>129</v>
      </c>
      <c r="K386" s="2">
        <v>8330</v>
      </c>
      <c r="L386" s="3"/>
      <c r="M386" s="3" t="s">
        <v>154</v>
      </c>
      <c r="N386" s="3" t="s">
        <v>153</v>
      </c>
      <c r="O386" s="3"/>
      <c r="P386" s="3"/>
      <c r="Q386" s="3"/>
      <c r="R386" s="3">
        <v>0</v>
      </c>
      <c r="S386" s="3">
        <v>1</v>
      </c>
      <c r="T386" s="2">
        <v>9</v>
      </c>
      <c r="U386" s="3">
        <v>2.0820676056783487</v>
      </c>
      <c r="V386" s="3">
        <v>18.871203347048883</v>
      </c>
      <c r="W386" s="3">
        <v>2.6601089417413686</v>
      </c>
      <c r="X386" s="3">
        <v>7791.6712873902088</v>
      </c>
      <c r="Y386" s="3">
        <v>18.871203347048883</v>
      </c>
      <c r="Z386" s="3">
        <v>2.6601065900895344</v>
      </c>
      <c r="AA386" s="3">
        <v>7791.6712873902088</v>
      </c>
      <c r="AB386">
        <f t="shared" si="8"/>
        <v>18.871203347048883</v>
      </c>
      <c r="AC386">
        <f t="shared" si="9"/>
        <v>2.6601065900895344</v>
      </c>
    </row>
    <row r="387" spans="1:29" x14ac:dyDescent="0.25">
      <c r="A387" s="2">
        <v>386</v>
      </c>
      <c r="B387" s="3" t="s">
        <v>27</v>
      </c>
      <c r="C387" s="3" t="s">
        <v>110</v>
      </c>
      <c r="D387" s="3" t="s">
        <v>139</v>
      </c>
      <c r="E387" s="3" t="s">
        <v>140</v>
      </c>
      <c r="F387" s="3">
        <v>0.59</v>
      </c>
      <c r="G387" s="3">
        <v>0.64</v>
      </c>
      <c r="H387" s="3" t="s">
        <v>153</v>
      </c>
      <c r="I387" s="2">
        <v>8340</v>
      </c>
      <c r="J387" s="3" t="s">
        <v>151</v>
      </c>
      <c r="K387" s="2">
        <v>8340</v>
      </c>
      <c r="L387" s="3"/>
      <c r="M387" s="3" t="s">
        <v>154</v>
      </c>
      <c r="N387" s="3" t="s">
        <v>153</v>
      </c>
      <c r="O387" s="3"/>
      <c r="P387" s="3"/>
      <c r="Q387" s="3"/>
      <c r="R387" s="3">
        <v>0</v>
      </c>
      <c r="S387" s="3">
        <v>1</v>
      </c>
      <c r="T387" s="2">
        <v>2</v>
      </c>
      <c r="U387" s="3">
        <v>2.7456929065890329E-2</v>
      </c>
      <c r="V387" s="3">
        <v>0.20326463054866548</v>
      </c>
      <c r="W387" s="3">
        <v>2.8037841244577207E-2</v>
      </c>
      <c r="X387" s="3">
        <v>101.20569743201199</v>
      </c>
      <c r="Y387" s="3">
        <v>0.20326463054866548</v>
      </c>
      <c r="Z387" s="3">
        <v>2.8037816457907941E-2</v>
      </c>
      <c r="AA387" s="3">
        <v>101.20569743201199</v>
      </c>
      <c r="AB387">
        <f t="shared" si="8"/>
        <v>0.20326463054866548</v>
      </c>
      <c r="AC387">
        <f t="shared" si="9"/>
        <v>2.8037816457907941E-2</v>
      </c>
    </row>
    <row r="388" spans="1:29" x14ac:dyDescent="0.25">
      <c r="A388" s="2">
        <v>387</v>
      </c>
      <c r="B388" s="3" t="s">
        <v>27</v>
      </c>
      <c r="C388" s="3" t="s">
        <v>110</v>
      </c>
      <c r="D388" s="3" t="s">
        <v>139</v>
      </c>
      <c r="E388" s="3" t="s">
        <v>140</v>
      </c>
      <c r="F388" s="3">
        <v>0.59</v>
      </c>
      <c r="G388" s="3">
        <v>0.64</v>
      </c>
      <c r="H388" s="3" t="s">
        <v>156</v>
      </c>
      <c r="I388" s="2">
        <v>1100</v>
      </c>
      <c r="J388" s="3" t="s">
        <v>42</v>
      </c>
      <c r="K388" s="2">
        <v>1100</v>
      </c>
      <c r="L388" s="3"/>
      <c r="M388" s="3" t="s">
        <v>157</v>
      </c>
      <c r="N388" s="3" t="s">
        <v>156</v>
      </c>
      <c r="O388" s="3"/>
      <c r="P388" s="3"/>
      <c r="Q388" s="3"/>
      <c r="R388" s="3">
        <v>0</v>
      </c>
      <c r="S388" s="3">
        <v>1</v>
      </c>
      <c r="T388" s="2">
        <v>80</v>
      </c>
      <c r="U388" s="3">
        <v>11.077568429356337</v>
      </c>
      <c r="V388" s="3">
        <v>69.372732140255579</v>
      </c>
      <c r="W388" s="3">
        <v>9.7413333094584686</v>
      </c>
      <c r="X388" s="3">
        <v>38162.983970257927</v>
      </c>
      <c r="Y388" s="3">
        <v>69.372732140255579</v>
      </c>
      <c r="Z388" s="3">
        <v>9.7413246976967507</v>
      </c>
      <c r="AA388" s="3">
        <v>38162.983970257927</v>
      </c>
      <c r="AB388">
        <f t="shared" si="8"/>
        <v>69.372732140255579</v>
      </c>
      <c r="AC388">
        <f t="shared" si="9"/>
        <v>9.7413246976967507</v>
      </c>
    </row>
    <row r="389" spans="1:29" x14ac:dyDescent="0.25">
      <c r="A389" s="2">
        <v>388</v>
      </c>
      <c r="B389" s="3" t="s">
        <v>27</v>
      </c>
      <c r="C389" s="3" t="s">
        <v>110</v>
      </c>
      <c r="D389" s="3" t="s">
        <v>139</v>
      </c>
      <c r="E389" s="3" t="s">
        <v>140</v>
      </c>
      <c r="F389" s="3">
        <v>0.59</v>
      </c>
      <c r="G389" s="3">
        <v>0.64</v>
      </c>
      <c r="H389" s="3" t="s">
        <v>156</v>
      </c>
      <c r="I389" s="2">
        <v>1190</v>
      </c>
      <c r="J389" s="3" t="s">
        <v>44</v>
      </c>
      <c r="K389" s="2">
        <v>1190</v>
      </c>
      <c r="L389" s="3"/>
      <c r="M389" s="3" t="s">
        <v>157</v>
      </c>
      <c r="N389" s="3" t="s">
        <v>156</v>
      </c>
      <c r="O389" s="3"/>
      <c r="P389" s="3"/>
      <c r="Q389" s="3"/>
      <c r="R389" s="3">
        <v>0</v>
      </c>
      <c r="S389" s="3">
        <v>1</v>
      </c>
      <c r="T389" s="2">
        <v>9</v>
      </c>
      <c r="U389" s="3">
        <v>1.8867892603713265</v>
      </c>
      <c r="V389" s="3">
        <v>13.536053658293387</v>
      </c>
      <c r="W389" s="3">
        <v>1.8746153962820489</v>
      </c>
      <c r="X389" s="3">
        <v>6964.4681589876373</v>
      </c>
      <c r="Y389" s="3">
        <v>13.536053658293387</v>
      </c>
      <c r="Z389" s="3">
        <v>1.8746137390406217</v>
      </c>
      <c r="AA389" s="3">
        <v>6964.4681589876373</v>
      </c>
      <c r="AB389">
        <f t="shared" si="8"/>
        <v>13.536053658293387</v>
      </c>
      <c r="AC389">
        <f t="shared" si="9"/>
        <v>1.8746137390406217</v>
      </c>
    </row>
    <row r="390" spans="1:29" x14ac:dyDescent="0.25">
      <c r="A390" s="2">
        <v>389</v>
      </c>
      <c r="B390" s="3" t="s">
        <v>27</v>
      </c>
      <c r="C390" s="3" t="s">
        <v>110</v>
      </c>
      <c r="D390" s="3" t="s">
        <v>139</v>
      </c>
      <c r="E390" s="3" t="s">
        <v>140</v>
      </c>
      <c r="F390" s="3">
        <v>0.59</v>
      </c>
      <c r="G390" s="3">
        <v>0.64</v>
      </c>
      <c r="H390" s="3" t="s">
        <v>156</v>
      </c>
      <c r="I390" s="2">
        <v>1200</v>
      </c>
      <c r="J390" s="3" t="s">
        <v>45</v>
      </c>
      <c r="K390" s="2">
        <v>1200</v>
      </c>
      <c r="L390" s="3"/>
      <c r="M390" s="3" t="s">
        <v>157</v>
      </c>
      <c r="N390" s="3" t="s">
        <v>156</v>
      </c>
      <c r="O390" s="3"/>
      <c r="P390" s="3"/>
      <c r="Q390" s="3"/>
      <c r="R390" s="3">
        <v>0</v>
      </c>
      <c r="S390" s="3">
        <v>1</v>
      </c>
      <c r="T390" s="2">
        <v>1046</v>
      </c>
      <c r="U390" s="3">
        <v>147.74890347351447</v>
      </c>
      <c r="V390" s="3">
        <v>1332.7507762102878</v>
      </c>
      <c r="W390" s="3">
        <v>195.39749266489085</v>
      </c>
      <c r="X390" s="3">
        <v>558724.5522372321</v>
      </c>
      <c r="Y390" s="3">
        <v>1332.7507762102878</v>
      </c>
      <c r="Z390" s="3">
        <v>195.39731992502095</v>
      </c>
      <c r="AA390" s="3">
        <v>558724.5522372321</v>
      </c>
      <c r="AB390">
        <f t="shared" si="8"/>
        <v>1332.7507762102878</v>
      </c>
      <c r="AC390">
        <f t="shared" si="9"/>
        <v>195.39731992502095</v>
      </c>
    </row>
    <row r="391" spans="1:29" x14ac:dyDescent="0.25">
      <c r="A391" s="2">
        <v>390</v>
      </c>
      <c r="B391" s="3" t="s">
        <v>27</v>
      </c>
      <c r="C391" s="3" t="s">
        <v>110</v>
      </c>
      <c r="D391" s="3" t="s">
        <v>139</v>
      </c>
      <c r="E391" s="3" t="s">
        <v>140</v>
      </c>
      <c r="F391" s="3">
        <v>0.59</v>
      </c>
      <c r="G391" s="3">
        <v>0.64</v>
      </c>
      <c r="H391" s="3" t="s">
        <v>156</v>
      </c>
      <c r="I391" s="2">
        <v>1210</v>
      </c>
      <c r="J391" s="3" t="s">
        <v>46</v>
      </c>
      <c r="K391" s="2">
        <v>1210</v>
      </c>
      <c r="L391" s="3"/>
      <c r="M391" s="3" t="s">
        <v>157</v>
      </c>
      <c r="N391" s="3" t="s">
        <v>156</v>
      </c>
      <c r="O391" s="3"/>
      <c r="P391" s="3"/>
      <c r="Q391" s="3"/>
      <c r="R391" s="3">
        <v>0</v>
      </c>
      <c r="S391" s="3">
        <v>1</v>
      </c>
      <c r="T391" s="2">
        <v>5705</v>
      </c>
      <c r="U391" s="3">
        <v>536.08152827093977</v>
      </c>
      <c r="V391" s="3">
        <v>4637.0925524133809</v>
      </c>
      <c r="W391" s="3">
        <v>678.55335647271295</v>
      </c>
      <c r="X391" s="3">
        <v>1988216.7599931189</v>
      </c>
      <c r="Y391" s="3">
        <v>4637.0925524133809</v>
      </c>
      <c r="Z391" s="3">
        <v>678.55275660207735</v>
      </c>
      <c r="AA391" s="3">
        <v>1988216.7599931189</v>
      </c>
      <c r="AB391">
        <f t="shared" si="8"/>
        <v>4637.0925524133809</v>
      </c>
      <c r="AC391">
        <f t="shared" si="9"/>
        <v>678.55275660207735</v>
      </c>
    </row>
    <row r="392" spans="1:29" x14ac:dyDescent="0.25">
      <c r="A392" s="2">
        <v>391</v>
      </c>
      <c r="B392" s="3" t="s">
        <v>27</v>
      </c>
      <c r="C392" s="3" t="s">
        <v>110</v>
      </c>
      <c r="D392" s="3" t="s">
        <v>139</v>
      </c>
      <c r="E392" s="3" t="s">
        <v>140</v>
      </c>
      <c r="F392" s="3">
        <v>0.59</v>
      </c>
      <c r="G392" s="3">
        <v>0.64</v>
      </c>
      <c r="H392" s="3" t="s">
        <v>156</v>
      </c>
      <c r="I392" s="2">
        <v>1300</v>
      </c>
      <c r="J392" s="3" t="s">
        <v>114</v>
      </c>
      <c r="K392" s="2">
        <v>1300</v>
      </c>
      <c r="L392" s="3"/>
      <c r="M392" s="3" t="s">
        <v>157</v>
      </c>
      <c r="N392" s="3" t="s">
        <v>156</v>
      </c>
      <c r="O392" s="3"/>
      <c r="P392" s="3"/>
      <c r="Q392" s="3"/>
      <c r="R392" s="3">
        <v>0</v>
      </c>
      <c r="S392" s="3">
        <v>1</v>
      </c>
      <c r="T392" s="2">
        <v>852</v>
      </c>
      <c r="U392" s="3">
        <v>143.21600437214704</v>
      </c>
      <c r="V392" s="3">
        <v>1395.6550611881751</v>
      </c>
      <c r="W392" s="3">
        <v>250.30392185304487</v>
      </c>
      <c r="X392" s="3">
        <v>544146.15548186132</v>
      </c>
      <c r="Y392" s="3">
        <v>1395.6550611881751</v>
      </c>
      <c r="Z392" s="3">
        <v>250.30370057350618</v>
      </c>
      <c r="AA392" s="3">
        <v>544146.15548186132</v>
      </c>
      <c r="AB392">
        <f t="shared" si="8"/>
        <v>1395.6550611881751</v>
      </c>
      <c r="AC392">
        <f t="shared" si="9"/>
        <v>250.30370057350618</v>
      </c>
    </row>
    <row r="393" spans="1:29" x14ac:dyDescent="0.25">
      <c r="A393" s="2">
        <v>392</v>
      </c>
      <c r="B393" s="3" t="s">
        <v>27</v>
      </c>
      <c r="C393" s="3" t="s">
        <v>110</v>
      </c>
      <c r="D393" s="3" t="s">
        <v>139</v>
      </c>
      <c r="E393" s="3" t="s">
        <v>140</v>
      </c>
      <c r="F393" s="3">
        <v>0.59</v>
      </c>
      <c r="G393" s="3">
        <v>0.64</v>
      </c>
      <c r="H393" s="3" t="s">
        <v>156</v>
      </c>
      <c r="I393" s="2">
        <v>1330</v>
      </c>
      <c r="J393" s="3" t="s">
        <v>47</v>
      </c>
      <c r="K393" s="2">
        <v>1330</v>
      </c>
      <c r="L393" s="3"/>
      <c r="M393" s="3" t="s">
        <v>157</v>
      </c>
      <c r="N393" s="3" t="s">
        <v>156</v>
      </c>
      <c r="O393" s="3"/>
      <c r="P393" s="3"/>
      <c r="Q393" s="3"/>
      <c r="R393" s="3">
        <v>0</v>
      </c>
      <c r="S393" s="3">
        <v>1</v>
      </c>
      <c r="T393" s="2">
        <v>2201</v>
      </c>
      <c r="U393" s="3">
        <v>83.791828675737491</v>
      </c>
      <c r="V393" s="3">
        <v>830.42679901716951</v>
      </c>
      <c r="W393" s="3">
        <v>151.62882766684555</v>
      </c>
      <c r="X393" s="3">
        <v>316909.44221732317</v>
      </c>
      <c r="Y393" s="3">
        <v>830.42679901716951</v>
      </c>
      <c r="Z393" s="3">
        <v>151.62869362037659</v>
      </c>
      <c r="AA393" s="3">
        <v>316909.44221732317</v>
      </c>
      <c r="AB393">
        <f t="shared" si="8"/>
        <v>830.42679901716951</v>
      </c>
      <c r="AC393">
        <f t="shared" si="9"/>
        <v>151.62869362037659</v>
      </c>
    </row>
    <row r="394" spans="1:29" x14ac:dyDescent="0.25">
      <c r="A394" s="2">
        <v>393</v>
      </c>
      <c r="B394" s="3" t="s">
        <v>27</v>
      </c>
      <c r="C394" s="3" t="s">
        <v>110</v>
      </c>
      <c r="D394" s="3" t="s">
        <v>139</v>
      </c>
      <c r="E394" s="3" t="s">
        <v>140</v>
      </c>
      <c r="F394" s="3">
        <v>0.59</v>
      </c>
      <c r="G394" s="3">
        <v>0.64</v>
      </c>
      <c r="H394" s="3" t="s">
        <v>156</v>
      </c>
      <c r="I394" s="2">
        <v>1340</v>
      </c>
      <c r="J394" s="3" t="s">
        <v>133</v>
      </c>
      <c r="K394" s="2">
        <v>1340</v>
      </c>
      <c r="L394" s="3"/>
      <c r="M394" s="3" t="s">
        <v>157</v>
      </c>
      <c r="N394" s="3" t="s">
        <v>156</v>
      </c>
      <c r="O394" s="3"/>
      <c r="P394" s="3"/>
      <c r="Q394" s="3"/>
      <c r="R394" s="3">
        <v>0</v>
      </c>
      <c r="S394" s="3">
        <v>1</v>
      </c>
      <c r="T394" s="2">
        <v>134</v>
      </c>
      <c r="U394" s="3">
        <v>46.926302022607238</v>
      </c>
      <c r="V394" s="3">
        <v>510.5710309384238</v>
      </c>
      <c r="W394" s="3">
        <v>96.968648200262422</v>
      </c>
      <c r="X394" s="3">
        <v>178339.5727421162</v>
      </c>
      <c r="Y394" s="3">
        <v>510.5710309384238</v>
      </c>
      <c r="Z394" s="3">
        <v>96.968562475765964</v>
      </c>
      <c r="AA394" s="3">
        <v>178339.5727421162</v>
      </c>
      <c r="AB394">
        <f t="shared" si="8"/>
        <v>510.5710309384238</v>
      </c>
      <c r="AC394">
        <f t="shared" si="9"/>
        <v>96.968562475765964</v>
      </c>
    </row>
    <row r="395" spans="1:29" x14ac:dyDescent="0.25">
      <c r="A395" s="2">
        <v>394</v>
      </c>
      <c r="B395" s="3" t="s">
        <v>27</v>
      </c>
      <c r="C395" s="3" t="s">
        <v>110</v>
      </c>
      <c r="D395" s="3" t="s">
        <v>139</v>
      </c>
      <c r="E395" s="3" t="s">
        <v>140</v>
      </c>
      <c r="F395" s="3">
        <v>0.59</v>
      </c>
      <c r="G395" s="3">
        <v>0.64</v>
      </c>
      <c r="H395" s="3" t="s">
        <v>156</v>
      </c>
      <c r="I395" s="2">
        <v>1390</v>
      </c>
      <c r="J395" s="3" t="s">
        <v>134</v>
      </c>
      <c r="K395" s="2">
        <v>1390</v>
      </c>
      <c r="L395" s="3"/>
      <c r="M395" s="3" t="s">
        <v>157</v>
      </c>
      <c r="N395" s="3" t="s">
        <v>156</v>
      </c>
      <c r="O395" s="3"/>
      <c r="P395" s="3"/>
      <c r="Q395" s="3"/>
      <c r="R395" s="3">
        <v>0</v>
      </c>
      <c r="S395" s="3">
        <v>1</v>
      </c>
      <c r="T395" s="2">
        <v>22</v>
      </c>
      <c r="U395" s="3">
        <v>4.0936453605141141</v>
      </c>
      <c r="V395" s="3">
        <v>29.824557453046712</v>
      </c>
      <c r="W395" s="3">
        <v>5.1832718951439531</v>
      </c>
      <c r="X395" s="3">
        <v>13588.325208042597</v>
      </c>
      <c r="Y395" s="3">
        <v>29.824557453046712</v>
      </c>
      <c r="Z395" s="3">
        <v>5.1832673129064855</v>
      </c>
      <c r="AA395" s="3">
        <v>13588.325208042597</v>
      </c>
      <c r="AB395">
        <f t="shared" si="8"/>
        <v>29.824557453046712</v>
      </c>
      <c r="AC395">
        <f t="shared" si="9"/>
        <v>5.1832673129064855</v>
      </c>
    </row>
    <row r="396" spans="1:29" x14ac:dyDescent="0.25">
      <c r="A396" s="2">
        <v>395</v>
      </c>
      <c r="B396" s="3" t="s">
        <v>27</v>
      </c>
      <c r="C396" s="3" t="s">
        <v>110</v>
      </c>
      <c r="D396" s="3" t="s">
        <v>139</v>
      </c>
      <c r="E396" s="3" t="s">
        <v>140</v>
      </c>
      <c r="F396" s="3">
        <v>0.59</v>
      </c>
      <c r="G396" s="3">
        <v>0.64</v>
      </c>
      <c r="H396" s="3" t="s">
        <v>156</v>
      </c>
      <c r="I396" s="2">
        <v>1400</v>
      </c>
      <c r="J396" s="3" t="s">
        <v>48</v>
      </c>
      <c r="K396" s="2">
        <v>1400</v>
      </c>
      <c r="L396" s="3"/>
      <c r="M396" s="3" t="s">
        <v>157</v>
      </c>
      <c r="N396" s="3" t="s">
        <v>156</v>
      </c>
      <c r="O396" s="3"/>
      <c r="P396" s="3"/>
      <c r="Q396" s="3"/>
      <c r="R396" s="3">
        <v>0</v>
      </c>
      <c r="S396" s="3">
        <v>1</v>
      </c>
      <c r="T396" s="2">
        <v>146</v>
      </c>
      <c r="U396" s="3">
        <v>15.909504403708675</v>
      </c>
      <c r="V396" s="3">
        <v>161.50684257266926</v>
      </c>
      <c r="W396" s="3">
        <v>22.389397770821173</v>
      </c>
      <c r="X396" s="3">
        <v>61063.274424680116</v>
      </c>
      <c r="Y396" s="3">
        <v>161.50684257266926</v>
      </c>
      <c r="Z396" s="3">
        <v>22.389377977621134</v>
      </c>
      <c r="AA396" s="3">
        <v>61063.274424680116</v>
      </c>
      <c r="AB396">
        <f t="shared" si="8"/>
        <v>161.50684257266926</v>
      </c>
      <c r="AC396">
        <f t="shared" si="9"/>
        <v>22.389377977621134</v>
      </c>
    </row>
    <row r="397" spans="1:29" x14ac:dyDescent="0.25">
      <c r="A397" s="2">
        <v>396</v>
      </c>
      <c r="B397" s="3" t="s">
        <v>27</v>
      </c>
      <c r="C397" s="3" t="s">
        <v>110</v>
      </c>
      <c r="D397" s="3" t="s">
        <v>139</v>
      </c>
      <c r="E397" s="3" t="s">
        <v>140</v>
      </c>
      <c r="F397" s="3">
        <v>0.59</v>
      </c>
      <c r="G397" s="3">
        <v>0.64</v>
      </c>
      <c r="H397" s="3" t="s">
        <v>156</v>
      </c>
      <c r="I397" s="2">
        <v>1410</v>
      </c>
      <c r="J397" s="3" t="s">
        <v>116</v>
      </c>
      <c r="K397" s="2">
        <v>1410</v>
      </c>
      <c r="L397" s="3"/>
      <c r="M397" s="3" t="s">
        <v>157</v>
      </c>
      <c r="N397" s="3" t="s">
        <v>156</v>
      </c>
      <c r="O397" s="3"/>
      <c r="P397" s="3"/>
      <c r="Q397" s="3"/>
      <c r="R397" s="3">
        <v>0</v>
      </c>
      <c r="S397" s="3">
        <v>1</v>
      </c>
      <c r="T397" s="2">
        <v>297</v>
      </c>
      <c r="U397" s="3">
        <v>61.806706854754395</v>
      </c>
      <c r="V397" s="3">
        <v>544.0383922680877</v>
      </c>
      <c r="W397" s="3">
        <v>73.852499439317327</v>
      </c>
      <c r="X397" s="3">
        <v>238753.94268285646</v>
      </c>
      <c r="Y397" s="3">
        <v>544.0383922680877</v>
      </c>
      <c r="Z397" s="3">
        <v>73.852434150500414</v>
      </c>
      <c r="AA397" s="3">
        <v>238753.94268285646</v>
      </c>
      <c r="AB397">
        <f t="shared" si="8"/>
        <v>544.0383922680877</v>
      </c>
      <c r="AC397">
        <f t="shared" si="9"/>
        <v>73.852434150500414</v>
      </c>
    </row>
    <row r="398" spans="1:29" x14ac:dyDescent="0.25">
      <c r="A398" s="2">
        <v>397</v>
      </c>
      <c r="B398" s="3" t="s">
        <v>27</v>
      </c>
      <c r="C398" s="3" t="s">
        <v>110</v>
      </c>
      <c r="D398" s="3" t="s">
        <v>139</v>
      </c>
      <c r="E398" s="3" t="s">
        <v>140</v>
      </c>
      <c r="F398" s="3">
        <v>0.59</v>
      </c>
      <c r="G398" s="3">
        <v>0.64</v>
      </c>
      <c r="H398" s="3" t="s">
        <v>156</v>
      </c>
      <c r="I398" s="2">
        <v>1420</v>
      </c>
      <c r="J398" s="3" t="s">
        <v>117</v>
      </c>
      <c r="K398" s="2">
        <v>1420</v>
      </c>
      <c r="L398" s="3"/>
      <c r="M398" s="3" t="s">
        <v>157</v>
      </c>
      <c r="N398" s="3" t="s">
        <v>156</v>
      </c>
      <c r="O398" s="3"/>
      <c r="P398" s="3"/>
      <c r="Q398" s="3"/>
      <c r="R398" s="3">
        <v>0</v>
      </c>
      <c r="S398" s="3">
        <v>1</v>
      </c>
      <c r="T398" s="2">
        <v>184</v>
      </c>
      <c r="U398" s="3">
        <v>30.379447525198668</v>
      </c>
      <c r="V398" s="3">
        <v>301.77594177056847</v>
      </c>
      <c r="W398" s="3">
        <v>41.161729627965656</v>
      </c>
      <c r="X398" s="3">
        <v>119953.73754661983</v>
      </c>
      <c r="Y398" s="3">
        <v>301.77594177056847</v>
      </c>
      <c r="Z398" s="3">
        <v>41.161693239208972</v>
      </c>
      <c r="AA398" s="3">
        <v>119953.73754661983</v>
      </c>
      <c r="AB398">
        <f t="shared" si="8"/>
        <v>301.77594177056847</v>
      </c>
      <c r="AC398">
        <f t="shared" si="9"/>
        <v>41.161693239208972</v>
      </c>
    </row>
    <row r="399" spans="1:29" x14ac:dyDescent="0.25">
      <c r="A399" s="2">
        <v>398</v>
      </c>
      <c r="B399" s="3" t="s">
        <v>27</v>
      </c>
      <c r="C399" s="3" t="s">
        <v>110</v>
      </c>
      <c r="D399" s="3" t="s">
        <v>139</v>
      </c>
      <c r="E399" s="3" t="s">
        <v>140</v>
      </c>
      <c r="F399" s="3">
        <v>0.59</v>
      </c>
      <c r="G399" s="3">
        <v>0.64</v>
      </c>
      <c r="H399" s="3" t="s">
        <v>156</v>
      </c>
      <c r="I399" s="2">
        <v>1430</v>
      </c>
      <c r="J399" s="3" t="s">
        <v>118</v>
      </c>
      <c r="K399" s="2">
        <v>1430</v>
      </c>
      <c r="L399" s="3"/>
      <c r="M399" s="3" t="s">
        <v>157</v>
      </c>
      <c r="N399" s="3" t="s">
        <v>156</v>
      </c>
      <c r="O399" s="3"/>
      <c r="P399" s="3"/>
      <c r="Q399" s="3"/>
      <c r="R399" s="3">
        <v>0</v>
      </c>
      <c r="S399" s="3">
        <v>1</v>
      </c>
      <c r="T399" s="2">
        <v>71</v>
      </c>
      <c r="U399" s="3">
        <v>9.0764611534471946</v>
      </c>
      <c r="V399" s="3">
        <v>92.976570049600909</v>
      </c>
      <c r="W399" s="3">
        <v>12.78755998178031</v>
      </c>
      <c r="X399" s="3">
        <v>34934.088000885633</v>
      </c>
      <c r="Y399" s="3">
        <v>92.976570049600909</v>
      </c>
      <c r="Z399" s="3">
        <v>12.787548677021903</v>
      </c>
      <c r="AA399" s="3">
        <v>34934.088000885633</v>
      </c>
      <c r="AB399">
        <f t="shared" si="8"/>
        <v>92.976570049600909</v>
      </c>
      <c r="AC399">
        <f t="shared" si="9"/>
        <v>12.787548677021903</v>
      </c>
    </row>
    <row r="400" spans="1:29" x14ac:dyDescent="0.25">
      <c r="A400" s="2">
        <v>399</v>
      </c>
      <c r="B400" s="3" t="s">
        <v>27</v>
      </c>
      <c r="C400" s="3" t="s">
        <v>110</v>
      </c>
      <c r="D400" s="3" t="s">
        <v>139</v>
      </c>
      <c r="E400" s="3" t="s">
        <v>140</v>
      </c>
      <c r="F400" s="3">
        <v>0.59</v>
      </c>
      <c r="G400" s="3">
        <v>0.64</v>
      </c>
      <c r="H400" s="3" t="s">
        <v>156</v>
      </c>
      <c r="I400" s="2">
        <v>1440</v>
      </c>
      <c r="J400" s="3" t="s">
        <v>135</v>
      </c>
      <c r="K400" s="2">
        <v>1440</v>
      </c>
      <c r="L400" s="3"/>
      <c r="M400" s="3" t="s">
        <v>157</v>
      </c>
      <c r="N400" s="3" t="s">
        <v>156</v>
      </c>
      <c r="O400" s="3"/>
      <c r="P400" s="3"/>
      <c r="Q400" s="3"/>
      <c r="R400" s="3">
        <v>0</v>
      </c>
      <c r="S400" s="3">
        <v>1</v>
      </c>
      <c r="T400" s="2">
        <v>6</v>
      </c>
      <c r="U400" s="3">
        <v>2.0348589285054377</v>
      </c>
      <c r="V400" s="3">
        <v>15.859272844710974</v>
      </c>
      <c r="W400" s="3">
        <v>2.1602438910145785</v>
      </c>
      <c r="X400" s="3">
        <v>7936.3776092619892</v>
      </c>
      <c r="Y400" s="3">
        <v>15.859272844710974</v>
      </c>
      <c r="Z400" s="3">
        <v>2.1602419812651639</v>
      </c>
      <c r="AA400" s="3">
        <v>7936.3776092619892</v>
      </c>
      <c r="AB400">
        <f t="shared" si="8"/>
        <v>15.859272844710974</v>
      </c>
      <c r="AC400">
        <f t="shared" si="9"/>
        <v>2.1602419812651639</v>
      </c>
    </row>
    <row r="401" spans="1:29" x14ac:dyDescent="0.25">
      <c r="A401" s="2">
        <v>400</v>
      </c>
      <c r="B401" s="3" t="s">
        <v>27</v>
      </c>
      <c r="C401" s="3" t="s">
        <v>110</v>
      </c>
      <c r="D401" s="3" t="s">
        <v>139</v>
      </c>
      <c r="E401" s="3" t="s">
        <v>140</v>
      </c>
      <c r="F401" s="3">
        <v>0.59</v>
      </c>
      <c r="G401" s="3">
        <v>0.64</v>
      </c>
      <c r="H401" s="3" t="s">
        <v>156</v>
      </c>
      <c r="I401" s="2">
        <v>1450</v>
      </c>
      <c r="J401" s="3" t="s">
        <v>119</v>
      </c>
      <c r="K401" s="2">
        <v>1450</v>
      </c>
      <c r="L401" s="3"/>
      <c r="M401" s="3" t="s">
        <v>157</v>
      </c>
      <c r="N401" s="3" t="s">
        <v>156</v>
      </c>
      <c r="O401" s="3"/>
      <c r="P401" s="3"/>
      <c r="Q401" s="3"/>
      <c r="R401" s="3">
        <v>0</v>
      </c>
      <c r="S401" s="3">
        <v>1</v>
      </c>
      <c r="T401" s="2">
        <v>11</v>
      </c>
      <c r="U401" s="3">
        <v>2.649027402659192</v>
      </c>
      <c r="V401" s="3">
        <v>20.972073270691599</v>
      </c>
      <c r="W401" s="3">
        <v>3.0941896540457949</v>
      </c>
      <c r="X401" s="3">
        <v>10393.269673985253</v>
      </c>
      <c r="Y401" s="3">
        <v>20.972073270691599</v>
      </c>
      <c r="Z401" s="3">
        <v>3.0941869186477562</v>
      </c>
      <c r="AA401" s="3">
        <v>10393.269673985253</v>
      </c>
      <c r="AB401">
        <f t="shared" si="8"/>
        <v>20.972073270691599</v>
      </c>
      <c r="AC401">
        <f t="shared" si="9"/>
        <v>3.0941869186477562</v>
      </c>
    </row>
    <row r="402" spans="1:29" x14ac:dyDescent="0.25">
      <c r="A402" s="2">
        <v>401</v>
      </c>
      <c r="B402" s="3" t="s">
        <v>27</v>
      </c>
      <c r="C402" s="3" t="s">
        <v>110</v>
      </c>
      <c r="D402" s="3" t="s">
        <v>139</v>
      </c>
      <c r="E402" s="3" t="s">
        <v>140</v>
      </c>
      <c r="F402" s="3">
        <v>0.59</v>
      </c>
      <c r="G402" s="3">
        <v>0.64</v>
      </c>
      <c r="H402" s="3" t="s">
        <v>156</v>
      </c>
      <c r="I402" s="2">
        <v>1490</v>
      </c>
      <c r="J402" s="3" t="s">
        <v>147</v>
      </c>
      <c r="K402" s="2">
        <v>1490</v>
      </c>
      <c r="L402" s="3"/>
      <c r="M402" s="3" t="s">
        <v>157</v>
      </c>
      <c r="N402" s="3" t="s">
        <v>156</v>
      </c>
      <c r="O402" s="3"/>
      <c r="P402" s="3"/>
      <c r="Q402" s="3"/>
      <c r="R402" s="3">
        <v>0</v>
      </c>
      <c r="S402" s="3">
        <v>1</v>
      </c>
      <c r="T402" s="2">
        <v>1</v>
      </c>
      <c r="U402" s="3">
        <v>1.5188565819103E-2</v>
      </c>
      <c r="V402" s="3">
        <v>1.1007144173472363E-2</v>
      </c>
      <c r="W402" s="3">
        <v>1.4822268783581303E-3</v>
      </c>
      <c r="X402" s="3">
        <v>4.9822315473553491</v>
      </c>
      <c r="Y402" s="3">
        <v>1.1007144173472363E-2</v>
      </c>
      <c r="Z402" s="3">
        <v>1.4822255680051999E-3</v>
      </c>
      <c r="AA402" s="3">
        <v>4.9822315473553491</v>
      </c>
      <c r="AB402">
        <f t="shared" si="8"/>
        <v>1.1007144173472363E-2</v>
      </c>
      <c r="AC402">
        <f t="shared" si="9"/>
        <v>1.4822255680051999E-3</v>
      </c>
    </row>
    <row r="403" spans="1:29" x14ac:dyDescent="0.25">
      <c r="A403" s="2">
        <v>402</v>
      </c>
      <c r="B403" s="3" t="s">
        <v>27</v>
      </c>
      <c r="C403" s="3" t="s">
        <v>110</v>
      </c>
      <c r="D403" s="3" t="s">
        <v>139</v>
      </c>
      <c r="E403" s="3" t="s">
        <v>140</v>
      </c>
      <c r="F403" s="3">
        <v>0.59</v>
      </c>
      <c r="G403" s="3">
        <v>0.64</v>
      </c>
      <c r="H403" s="3" t="s">
        <v>156</v>
      </c>
      <c r="I403" s="2">
        <v>1550</v>
      </c>
      <c r="J403" s="3" t="s">
        <v>120</v>
      </c>
      <c r="K403" s="2">
        <v>1550</v>
      </c>
      <c r="L403" s="3"/>
      <c r="M403" s="3" t="s">
        <v>157</v>
      </c>
      <c r="N403" s="3" t="s">
        <v>156</v>
      </c>
      <c r="O403" s="3"/>
      <c r="P403" s="3"/>
      <c r="Q403" s="3"/>
      <c r="R403" s="3">
        <v>0</v>
      </c>
      <c r="S403" s="3">
        <v>1</v>
      </c>
      <c r="T403" s="2">
        <v>19</v>
      </c>
      <c r="U403" s="3">
        <v>3.1225651639643068</v>
      </c>
      <c r="V403" s="3">
        <v>29.298969605631527</v>
      </c>
      <c r="W403" s="3">
        <v>4.2159588645988029</v>
      </c>
      <c r="X403" s="3">
        <v>12126.428677078637</v>
      </c>
      <c r="Y403" s="3">
        <v>29.298969605631527</v>
      </c>
      <c r="Z403" s="3">
        <v>4.2159551375080664</v>
      </c>
      <c r="AA403" s="3">
        <v>12126.428677078637</v>
      </c>
      <c r="AB403">
        <f t="shared" si="8"/>
        <v>29.298969605631527</v>
      </c>
      <c r="AC403">
        <f t="shared" si="9"/>
        <v>4.2159551375080664</v>
      </c>
    </row>
    <row r="404" spans="1:29" x14ac:dyDescent="0.25">
      <c r="A404" s="2">
        <v>403</v>
      </c>
      <c r="B404" s="3" t="s">
        <v>27</v>
      </c>
      <c r="C404" s="3" t="s">
        <v>110</v>
      </c>
      <c r="D404" s="3" t="s">
        <v>139</v>
      </c>
      <c r="E404" s="3" t="s">
        <v>140</v>
      </c>
      <c r="F404" s="3">
        <v>0.59</v>
      </c>
      <c r="G404" s="3">
        <v>0.64</v>
      </c>
      <c r="H404" s="3" t="s">
        <v>156</v>
      </c>
      <c r="I404" s="2">
        <v>1700</v>
      </c>
      <c r="J404" s="3" t="s">
        <v>121</v>
      </c>
      <c r="K404" s="2">
        <v>1700</v>
      </c>
      <c r="L404" s="3"/>
      <c r="M404" s="3" t="s">
        <v>157</v>
      </c>
      <c r="N404" s="3" t="s">
        <v>156</v>
      </c>
      <c r="O404" s="3"/>
      <c r="P404" s="3"/>
      <c r="Q404" s="3"/>
      <c r="R404" s="3">
        <v>0</v>
      </c>
      <c r="S404" s="3">
        <v>1</v>
      </c>
      <c r="T404" s="2">
        <v>72</v>
      </c>
      <c r="U404" s="3">
        <v>8.44739514250608</v>
      </c>
      <c r="V404" s="3">
        <v>67.062499636915774</v>
      </c>
      <c r="W404" s="3">
        <v>9.3815489156026253</v>
      </c>
      <c r="X404" s="3">
        <v>31332.151729167519</v>
      </c>
      <c r="Y404" s="3">
        <v>67.062499636915774</v>
      </c>
      <c r="Z404" s="3">
        <v>9.3815406219059305</v>
      </c>
      <c r="AA404" s="3">
        <v>31332.151729167519</v>
      </c>
      <c r="AB404">
        <f t="shared" si="8"/>
        <v>67.062499636915774</v>
      </c>
      <c r="AC404">
        <f t="shared" si="9"/>
        <v>9.3815406219059305</v>
      </c>
    </row>
    <row r="405" spans="1:29" x14ac:dyDescent="0.25">
      <c r="A405" s="2">
        <v>404</v>
      </c>
      <c r="B405" s="3" t="s">
        <v>27</v>
      </c>
      <c r="C405" s="3" t="s">
        <v>110</v>
      </c>
      <c r="D405" s="3" t="s">
        <v>139</v>
      </c>
      <c r="E405" s="3" t="s">
        <v>140</v>
      </c>
      <c r="F405" s="3">
        <v>0.59</v>
      </c>
      <c r="G405" s="3">
        <v>0.64</v>
      </c>
      <c r="H405" s="3" t="s">
        <v>156</v>
      </c>
      <c r="I405" s="2">
        <v>1710</v>
      </c>
      <c r="J405" s="3" t="s">
        <v>122</v>
      </c>
      <c r="K405" s="2">
        <v>1710</v>
      </c>
      <c r="L405" s="3"/>
      <c r="M405" s="3" t="s">
        <v>157</v>
      </c>
      <c r="N405" s="3" t="s">
        <v>156</v>
      </c>
      <c r="O405" s="3"/>
      <c r="P405" s="3"/>
      <c r="Q405" s="3"/>
      <c r="R405" s="3">
        <v>0</v>
      </c>
      <c r="S405" s="3">
        <v>1</v>
      </c>
      <c r="T405" s="2">
        <v>44</v>
      </c>
      <c r="U405" s="3">
        <v>15.730464953596316</v>
      </c>
      <c r="V405" s="3">
        <v>126.64570093306193</v>
      </c>
      <c r="W405" s="3">
        <v>17.716869702931731</v>
      </c>
      <c r="X405" s="3">
        <v>60328.360737459072</v>
      </c>
      <c r="Y405" s="3">
        <v>126.64570093306193</v>
      </c>
      <c r="Z405" s="3">
        <v>17.716854040449455</v>
      </c>
      <c r="AA405" s="3">
        <v>60328.360737459072</v>
      </c>
      <c r="AB405">
        <f t="shared" si="8"/>
        <v>126.64570093306193</v>
      </c>
      <c r="AC405">
        <f t="shared" si="9"/>
        <v>17.716854040449455</v>
      </c>
    </row>
    <row r="406" spans="1:29" x14ac:dyDescent="0.25">
      <c r="A406" s="2">
        <v>405</v>
      </c>
      <c r="B406" s="3" t="s">
        <v>27</v>
      </c>
      <c r="C406" s="3" t="s">
        <v>110</v>
      </c>
      <c r="D406" s="3" t="s">
        <v>139</v>
      </c>
      <c r="E406" s="3" t="s">
        <v>140</v>
      </c>
      <c r="F406" s="3">
        <v>0.59</v>
      </c>
      <c r="G406" s="3">
        <v>0.64</v>
      </c>
      <c r="H406" s="3" t="s">
        <v>156</v>
      </c>
      <c r="I406" s="2">
        <v>1720</v>
      </c>
      <c r="J406" s="3" t="s">
        <v>123</v>
      </c>
      <c r="K406" s="2">
        <v>1720</v>
      </c>
      <c r="L406" s="3"/>
      <c r="M406" s="3" t="s">
        <v>157</v>
      </c>
      <c r="N406" s="3" t="s">
        <v>156</v>
      </c>
      <c r="O406" s="3"/>
      <c r="P406" s="3"/>
      <c r="Q406" s="3"/>
      <c r="R406" s="3">
        <v>0</v>
      </c>
      <c r="S406" s="3">
        <v>1</v>
      </c>
      <c r="T406" s="2">
        <v>24</v>
      </c>
      <c r="U406" s="3">
        <v>5.5637145036910596</v>
      </c>
      <c r="V406" s="3">
        <v>46.596686726676957</v>
      </c>
      <c r="W406" s="3">
        <v>6.3361669795487341</v>
      </c>
      <c r="X406" s="3">
        <v>21272.468261180347</v>
      </c>
      <c r="Y406" s="3">
        <v>46.596686726676957</v>
      </c>
      <c r="Z406" s="3">
        <v>6.3361613781019432</v>
      </c>
      <c r="AA406" s="3">
        <v>21272.468261180347</v>
      </c>
      <c r="AB406">
        <f t="shared" si="8"/>
        <v>46.596686726676957</v>
      </c>
      <c r="AC406">
        <f t="shared" si="9"/>
        <v>6.3361613781019432</v>
      </c>
    </row>
    <row r="407" spans="1:29" x14ac:dyDescent="0.25">
      <c r="A407" s="2">
        <v>406</v>
      </c>
      <c r="B407" s="3" t="s">
        <v>27</v>
      </c>
      <c r="C407" s="3" t="s">
        <v>110</v>
      </c>
      <c r="D407" s="3" t="s">
        <v>139</v>
      </c>
      <c r="E407" s="3" t="s">
        <v>140</v>
      </c>
      <c r="F407" s="3">
        <v>0.59</v>
      </c>
      <c r="G407" s="3">
        <v>0.64</v>
      </c>
      <c r="H407" s="3" t="s">
        <v>156</v>
      </c>
      <c r="I407" s="2">
        <v>1750</v>
      </c>
      <c r="J407" s="3" t="s">
        <v>51</v>
      </c>
      <c r="K407" s="2">
        <v>1750</v>
      </c>
      <c r="L407" s="3"/>
      <c r="M407" s="3" t="s">
        <v>157</v>
      </c>
      <c r="N407" s="3" t="s">
        <v>156</v>
      </c>
      <c r="O407" s="3"/>
      <c r="P407" s="3"/>
      <c r="Q407" s="3"/>
      <c r="R407" s="3">
        <v>0</v>
      </c>
      <c r="S407" s="3">
        <v>1</v>
      </c>
      <c r="T407" s="2">
        <v>152</v>
      </c>
      <c r="U407" s="3">
        <v>60.685688629564531</v>
      </c>
      <c r="V407" s="3">
        <v>467.88331297761255</v>
      </c>
      <c r="W407" s="3">
        <v>64.43177909976508</v>
      </c>
      <c r="X407" s="3">
        <v>231907.93351177682</v>
      </c>
      <c r="Y407" s="3">
        <v>467.88331297761255</v>
      </c>
      <c r="Z407" s="3">
        <v>64.431722139274001</v>
      </c>
      <c r="AA407" s="3">
        <v>231907.93351177682</v>
      </c>
      <c r="AB407">
        <f t="shared" ref="AB407:AB470" si="10">Y407</f>
        <v>467.88331297761255</v>
      </c>
      <c r="AC407">
        <f t="shared" ref="AC407:AC470" si="11">Z407</f>
        <v>64.431722139274001</v>
      </c>
    </row>
    <row r="408" spans="1:29" x14ac:dyDescent="0.25">
      <c r="A408" s="2">
        <v>407</v>
      </c>
      <c r="B408" s="3" t="s">
        <v>27</v>
      </c>
      <c r="C408" s="3" t="s">
        <v>110</v>
      </c>
      <c r="D408" s="3" t="s">
        <v>139</v>
      </c>
      <c r="E408" s="3" t="s">
        <v>140</v>
      </c>
      <c r="F408" s="3">
        <v>0.59</v>
      </c>
      <c r="G408" s="3">
        <v>0.64</v>
      </c>
      <c r="H408" s="3" t="s">
        <v>156</v>
      </c>
      <c r="I408" s="2">
        <v>1780</v>
      </c>
      <c r="J408" s="3" t="s">
        <v>125</v>
      </c>
      <c r="K408" s="2">
        <v>1780</v>
      </c>
      <c r="L408" s="3"/>
      <c r="M408" s="3" t="s">
        <v>157</v>
      </c>
      <c r="N408" s="3" t="s">
        <v>156</v>
      </c>
      <c r="O408" s="3"/>
      <c r="P408" s="3"/>
      <c r="Q408" s="3"/>
      <c r="R408" s="3">
        <v>0</v>
      </c>
      <c r="S408" s="3">
        <v>1</v>
      </c>
      <c r="T408" s="2">
        <v>10</v>
      </c>
      <c r="U408" s="3">
        <v>0.91177498135097423</v>
      </c>
      <c r="V408" s="3">
        <v>8.540909777344913</v>
      </c>
      <c r="W408" s="3">
        <v>1.1593555678601117</v>
      </c>
      <c r="X408" s="3">
        <v>3513.360688490875</v>
      </c>
      <c r="Y408" s="3">
        <v>8.540909777344913</v>
      </c>
      <c r="Z408" s="3">
        <v>1.1593545429394347</v>
      </c>
      <c r="AA408" s="3">
        <v>3513.360688490875</v>
      </c>
      <c r="AB408">
        <f t="shared" si="10"/>
        <v>8.540909777344913</v>
      </c>
      <c r="AC408">
        <f t="shared" si="11"/>
        <v>1.1593545429394347</v>
      </c>
    </row>
    <row r="409" spans="1:29" x14ac:dyDescent="0.25">
      <c r="A409" s="2">
        <v>408</v>
      </c>
      <c r="B409" s="3" t="s">
        <v>27</v>
      </c>
      <c r="C409" s="3" t="s">
        <v>110</v>
      </c>
      <c r="D409" s="3" t="s">
        <v>139</v>
      </c>
      <c r="E409" s="3" t="s">
        <v>140</v>
      </c>
      <c r="F409" s="3">
        <v>0.59</v>
      </c>
      <c r="G409" s="3">
        <v>0.64</v>
      </c>
      <c r="H409" s="3" t="s">
        <v>156</v>
      </c>
      <c r="I409" s="2">
        <v>1800</v>
      </c>
      <c r="J409" s="3" t="s">
        <v>149</v>
      </c>
      <c r="K409" s="2">
        <v>1800</v>
      </c>
      <c r="L409" s="3"/>
      <c r="M409" s="3" t="s">
        <v>157</v>
      </c>
      <c r="N409" s="3" t="s">
        <v>156</v>
      </c>
      <c r="O409" s="3"/>
      <c r="P409" s="3"/>
      <c r="Q409" s="3"/>
      <c r="R409" s="3">
        <v>0</v>
      </c>
      <c r="S409" s="3">
        <v>1</v>
      </c>
      <c r="T409" s="2">
        <v>21</v>
      </c>
      <c r="U409" s="3">
        <v>5.2224854839983204</v>
      </c>
      <c r="V409" s="3">
        <v>36.699631409962713</v>
      </c>
      <c r="W409" s="3">
        <v>5.320031594647423</v>
      </c>
      <c r="X409" s="3">
        <v>19113.92878989068</v>
      </c>
      <c r="Y409" s="3">
        <v>36.699631409962713</v>
      </c>
      <c r="Z409" s="3">
        <v>5.3200268915084328</v>
      </c>
      <c r="AA409" s="3">
        <v>19113.92878989068</v>
      </c>
      <c r="AB409">
        <f t="shared" si="10"/>
        <v>36.699631409962713</v>
      </c>
      <c r="AC409">
        <f t="shared" si="11"/>
        <v>5.3200268915084328</v>
      </c>
    </row>
    <row r="410" spans="1:29" x14ac:dyDescent="0.25">
      <c r="A410" s="2">
        <v>409</v>
      </c>
      <c r="B410" s="3" t="s">
        <v>27</v>
      </c>
      <c r="C410" s="3" t="s">
        <v>110</v>
      </c>
      <c r="D410" s="3" t="s">
        <v>139</v>
      </c>
      <c r="E410" s="3" t="s">
        <v>140</v>
      </c>
      <c r="F410" s="3">
        <v>0.59</v>
      </c>
      <c r="G410" s="3">
        <v>0.64</v>
      </c>
      <c r="H410" s="3" t="s">
        <v>156</v>
      </c>
      <c r="I410" s="2">
        <v>1840</v>
      </c>
      <c r="J410" s="3" t="s">
        <v>137</v>
      </c>
      <c r="K410" s="2">
        <v>1840</v>
      </c>
      <c r="L410" s="3"/>
      <c r="M410" s="3" t="s">
        <v>157</v>
      </c>
      <c r="N410" s="3" t="s">
        <v>156</v>
      </c>
      <c r="O410" s="3"/>
      <c r="P410" s="3"/>
      <c r="Q410" s="3"/>
      <c r="R410" s="3">
        <v>0</v>
      </c>
      <c r="S410" s="3">
        <v>1</v>
      </c>
      <c r="T410" s="2">
        <v>38</v>
      </c>
      <c r="U410" s="3">
        <v>9.4754452186228786</v>
      </c>
      <c r="V410" s="3">
        <v>68.939789100119427</v>
      </c>
      <c r="W410" s="3">
        <v>9.9595641395750665</v>
      </c>
      <c r="X410" s="3">
        <v>32369.812985834142</v>
      </c>
      <c r="Y410" s="3">
        <v>68.939789100119427</v>
      </c>
      <c r="Z410" s="3">
        <v>9.9595553348878259</v>
      </c>
      <c r="AA410" s="3">
        <v>32369.812985834142</v>
      </c>
      <c r="AB410">
        <f t="shared" si="10"/>
        <v>68.939789100119427</v>
      </c>
      <c r="AC410">
        <f t="shared" si="11"/>
        <v>9.9595553348878259</v>
      </c>
    </row>
    <row r="411" spans="1:29" x14ac:dyDescent="0.25">
      <c r="A411" s="2">
        <v>410</v>
      </c>
      <c r="B411" s="3" t="s">
        <v>27</v>
      </c>
      <c r="C411" s="3" t="s">
        <v>110</v>
      </c>
      <c r="D411" s="3" t="s">
        <v>139</v>
      </c>
      <c r="E411" s="3" t="s">
        <v>140</v>
      </c>
      <c r="F411" s="3">
        <v>0.59</v>
      </c>
      <c r="G411" s="3">
        <v>0.64</v>
      </c>
      <c r="H411" s="3" t="s">
        <v>156</v>
      </c>
      <c r="I411" s="2">
        <v>1850</v>
      </c>
      <c r="J411" s="3" t="s">
        <v>53</v>
      </c>
      <c r="K411" s="2">
        <v>1850</v>
      </c>
      <c r="L411" s="3"/>
      <c r="M411" s="3" t="s">
        <v>157</v>
      </c>
      <c r="N411" s="3" t="s">
        <v>156</v>
      </c>
      <c r="O411" s="3"/>
      <c r="P411" s="3"/>
      <c r="Q411" s="3"/>
      <c r="R411" s="3">
        <v>0</v>
      </c>
      <c r="S411" s="3">
        <v>1</v>
      </c>
      <c r="T411" s="2">
        <v>16</v>
      </c>
      <c r="U411" s="3">
        <v>1.2938813260915758</v>
      </c>
      <c r="V411" s="3">
        <v>10.860091781557236</v>
      </c>
      <c r="W411" s="3">
        <v>1.5247347139549523</v>
      </c>
      <c r="X411" s="3">
        <v>4955.8791448784023</v>
      </c>
      <c r="Y411" s="3">
        <v>10.860091781557236</v>
      </c>
      <c r="Z411" s="3">
        <v>1.5247333660232456</v>
      </c>
      <c r="AA411" s="3">
        <v>4955.8791448784023</v>
      </c>
      <c r="AB411">
        <f t="shared" si="10"/>
        <v>10.860091781557236</v>
      </c>
      <c r="AC411">
        <f t="shared" si="11"/>
        <v>1.5247333660232456</v>
      </c>
    </row>
    <row r="412" spans="1:29" x14ac:dyDescent="0.25">
      <c r="A412" s="2">
        <v>411</v>
      </c>
      <c r="B412" s="3" t="s">
        <v>27</v>
      </c>
      <c r="C412" s="3" t="s">
        <v>110</v>
      </c>
      <c r="D412" s="3" t="s">
        <v>139</v>
      </c>
      <c r="E412" s="3" t="s">
        <v>140</v>
      </c>
      <c r="F412" s="3">
        <v>0.59</v>
      </c>
      <c r="G412" s="3">
        <v>0.64</v>
      </c>
      <c r="H412" s="3" t="s">
        <v>156</v>
      </c>
      <c r="I412" s="2">
        <v>1860</v>
      </c>
      <c r="J412" s="3" t="s">
        <v>126</v>
      </c>
      <c r="K412" s="2">
        <v>1860</v>
      </c>
      <c r="L412" s="3"/>
      <c r="M412" s="3" t="s">
        <v>157</v>
      </c>
      <c r="N412" s="3" t="s">
        <v>156</v>
      </c>
      <c r="O412" s="3"/>
      <c r="P412" s="3"/>
      <c r="Q412" s="3"/>
      <c r="R412" s="3">
        <v>0</v>
      </c>
      <c r="S412" s="3">
        <v>1</v>
      </c>
      <c r="T412" s="2">
        <v>40</v>
      </c>
      <c r="U412" s="3">
        <v>2.7425068545068405</v>
      </c>
      <c r="V412" s="3">
        <v>22.725809478044066</v>
      </c>
      <c r="W412" s="3">
        <v>3.1782615280782678</v>
      </c>
      <c r="X412" s="3">
        <v>10374.724732968371</v>
      </c>
      <c r="Y412" s="3">
        <v>22.725809478044066</v>
      </c>
      <c r="Z412" s="3">
        <v>3.1782587183570419</v>
      </c>
      <c r="AA412" s="3">
        <v>10374.724732968371</v>
      </c>
      <c r="AB412">
        <f t="shared" si="10"/>
        <v>22.725809478044066</v>
      </c>
      <c r="AC412">
        <f t="shared" si="11"/>
        <v>3.1782587183570419</v>
      </c>
    </row>
    <row r="413" spans="1:29" x14ac:dyDescent="0.25">
      <c r="A413" s="2">
        <v>412</v>
      </c>
      <c r="B413" s="3" t="s">
        <v>27</v>
      </c>
      <c r="C413" s="3" t="s">
        <v>110</v>
      </c>
      <c r="D413" s="3" t="s">
        <v>139</v>
      </c>
      <c r="E413" s="3" t="s">
        <v>140</v>
      </c>
      <c r="F413" s="3">
        <v>0.59</v>
      </c>
      <c r="G413" s="3">
        <v>0.64</v>
      </c>
      <c r="H413" s="3" t="s">
        <v>156</v>
      </c>
      <c r="I413" s="2">
        <v>8140</v>
      </c>
      <c r="J413" s="3" t="s">
        <v>57</v>
      </c>
      <c r="K413" s="2">
        <v>8140</v>
      </c>
      <c r="L413" s="3"/>
      <c r="M413" s="3" t="s">
        <v>157</v>
      </c>
      <c r="N413" s="3" t="s">
        <v>156</v>
      </c>
      <c r="O413" s="3"/>
      <c r="P413" s="3"/>
      <c r="Q413" s="3"/>
      <c r="R413" s="3">
        <v>0</v>
      </c>
      <c r="S413" s="3">
        <v>1</v>
      </c>
      <c r="T413" s="2">
        <v>22</v>
      </c>
      <c r="U413" s="3">
        <v>0.13632673280395075</v>
      </c>
      <c r="V413" s="3">
        <v>1.2635855469988628</v>
      </c>
      <c r="W413" s="3">
        <v>0.17492826124029798</v>
      </c>
      <c r="X413" s="3">
        <v>517.13398039979336</v>
      </c>
      <c r="Y413" s="3">
        <v>1.2635855469988628</v>
      </c>
      <c r="Z413" s="3">
        <v>0.17492810659611754</v>
      </c>
      <c r="AA413" s="3">
        <v>517.13398039979336</v>
      </c>
      <c r="AB413">
        <f t="shared" si="10"/>
        <v>1.2635855469988628</v>
      </c>
      <c r="AC413">
        <f t="shared" si="11"/>
        <v>0.17492810659611754</v>
      </c>
    </row>
    <row r="414" spans="1:29" x14ac:dyDescent="0.25">
      <c r="A414" s="2">
        <v>413</v>
      </c>
      <c r="B414" s="3" t="s">
        <v>27</v>
      </c>
      <c r="C414" s="3" t="s">
        <v>110</v>
      </c>
      <c r="D414" s="3" t="s">
        <v>139</v>
      </c>
      <c r="E414" s="3" t="s">
        <v>140</v>
      </c>
      <c r="F414" s="3">
        <v>0.59</v>
      </c>
      <c r="G414" s="3">
        <v>0.64</v>
      </c>
      <c r="H414" s="3" t="s">
        <v>156</v>
      </c>
      <c r="I414" s="2">
        <v>8220</v>
      </c>
      <c r="J414" s="3" t="s">
        <v>138</v>
      </c>
      <c r="K414" s="2">
        <v>8220</v>
      </c>
      <c r="L414" s="3"/>
      <c r="M414" s="3" t="s">
        <v>157</v>
      </c>
      <c r="N414" s="3" t="s">
        <v>156</v>
      </c>
      <c r="O414" s="3"/>
      <c r="P414" s="3"/>
      <c r="Q414" s="3"/>
      <c r="R414" s="3">
        <v>0</v>
      </c>
      <c r="S414" s="3">
        <v>1</v>
      </c>
      <c r="T414" s="2">
        <v>8</v>
      </c>
      <c r="U414" s="3">
        <v>1.6817099513118903</v>
      </c>
      <c r="V414" s="3">
        <v>15.005334407315893</v>
      </c>
      <c r="W414" s="3">
        <v>2.1925102829072753</v>
      </c>
      <c r="X414" s="3">
        <v>6503.8783855875145</v>
      </c>
      <c r="Y414" s="3">
        <v>15.005334407315893</v>
      </c>
      <c r="Z414" s="3">
        <v>2.1925083446329623</v>
      </c>
      <c r="AA414" s="3">
        <v>6503.8783855875145</v>
      </c>
      <c r="AB414">
        <f t="shared" si="10"/>
        <v>15.005334407315893</v>
      </c>
      <c r="AC414">
        <f t="shared" si="11"/>
        <v>2.1925083446329623</v>
      </c>
    </row>
    <row r="415" spans="1:29" x14ac:dyDescent="0.25">
      <c r="A415" s="2">
        <v>414</v>
      </c>
      <c r="B415" s="3" t="s">
        <v>27</v>
      </c>
      <c r="C415" s="3" t="s">
        <v>110</v>
      </c>
      <c r="D415" s="3" t="s">
        <v>139</v>
      </c>
      <c r="E415" s="3" t="s">
        <v>140</v>
      </c>
      <c r="F415" s="3">
        <v>0.59</v>
      </c>
      <c r="G415" s="3">
        <v>0.64</v>
      </c>
      <c r="H415" s="3" t="s">
        <v>156</v>
      </c>
      <c r="I415" s="2">
        <v>8310</v>
      </c>
      <c r="J415" s="3" t="s">
        <v>108</v>
      </c>
      <c r="K415" s="2">
        <v>8310</v>
      </c>
      <c r="L415" s="3"/>
      <c r="M415" s="3" t="s">
        <v>157</v>
      </c>
      <c r="N415" s="3" t="s">
        <v>156</v>
      </c>
      <c r="O415" s="3"/>
      <c r="P415" s="3"/>
      <c r="Q415" s="3"/>
      <c r="R415" s="3">
        <v>0</v>
      </c>
      <c r="S415" s="3">
        <v>1</v>
      </c>
      <c r="T415" s="2">
        <v>21</v>
      </c>
      <c r="U415" s="3">
        <v>3.6686535055465326</v>
      </c>
      <c r="V415" s="3">
        <v>30.997829908087315</v>
      </c>
      <c r="W415" s="3">
        <v>4.5044452390647836</v>
      </c>
      <c r="X415" s="3">
        <v>14160.275987404788</v>
      </c>
      <c r="Y415" s="3">
        <v>30.997829908087315</v>
      </c>
      <c r="Z415" s="3">
        <v>4.5044412569395558</v>
      </c>
      <c r="AA415" s="3">
        <v>14160.275987404788</v>
      </c>
      <c r="AB415">
        <f t="shared" si="10"/>
        <v>30.997829908087315</v>
      </c>
      <c r="AC415">
        <f t="shared" si="11"/>
        <v>4.5044412569395558</v>
      </c>
    </row>
    <row r="416" spans="1:29" x14ac:dyDescent="0.25">
      <c r="A416" s="2">
        <v>415</v>
      </c>
      <c r="B416" s="3" t="s">
        <v>27</v>
      </c>
      <c r="C416" s="3" t="s">
        <v>110</v>
      </c>
      <c r="D416" s="3" t="s">
        <v>139</v>
      </c>
      <c r="E416" s="3" t="s">
        <v>140</v>
      </c>
      <c r="F416" s="3">
        <v>0.59</v>
      </c>
      <c r="G416" s="3">
        <v>0.64</v>
      </c>
      <c r="H416" s="3" t="s">
        <v>156</v>
      </c>
      <c r="I416" s="2">
        <v>8370</v>
      </c>
      <c r="J416" s="3" t="s">
        <v>68</v>
      </c>
      <c r="K416" s="2">
        <v>8370</v>
      </c>
      <c r="L416" s="3"/>
      <c r="M416" s="3" t="s">
        <v>157</v>
      </c>
      <c r="N416" s="3" t="s">
        <v>156</v>
      </c>
      <c r="O416" s="3"/>
      <c r="P416" s="3"/>
      <c r="Q416" s="3"/>
      <c r="R416" s="3">
        <v>0</v>
      </c>
      <c r="S416" s="3">
        <v>1</v>
      </c>
      <c r="T416" s="2">
        <v>13</v>
      </c>
      <c r="U416" s="3">
        <v>0.7844395421491438</v>
      </c>
      <c r="V416" s="3">
        <v>1.6167721695008683</v>
      </c>
      <c r="W416" s="3">
        <v>0.30319770233227522</v>
      </c>
      <c r="X416" s="3">
        <v>1599.4566328058036</v>
      </c>
      <c r="Y416" s="3">
        <v>1.6167721695008683</v>
      </c>
      <c r="Z416" s="3">
        <v>0.30319743429233798</v>
      </c>
      <c r="AA416" s="3">
        <v>1599.4566328058036</v>
      </c>
      <c r="AB416">
        <f t="shared" si="10"/>
        <v>1.6167721695008683</v>
      </c>
      <c r="AC416">
        <f t="shared" si="11"/>
        <v>0.30319743429233798</v>
      </c>
    </row>
    <row r="417" spans="1:29" x14ac:dyDescent="0.25">
      <c r="A417" s="2">
        <v>416</v>
      </c>
      <c r="B417" s="3" t="s">
        <v>27</v>
      </c>
      <c r="C417" s="3" t="s">
        <v>110</v>
      </c>
      <c r="D417" s="3" t="s">
        <v>139</v>
      </c>
      <c r="E417" s="3" t="s">
        <v>140</v>
      </c>
      <c r="F417" s="3">
        <v>0.59</v>
      </c>
      <c r="G417" s="3">
        <v>0.64</v>
      </c>
      <c r="H417" s="3" t="s">
        <v>158</v>
      </c>
      <c r="I417" s="2">
        <v>1100</v>
      </c>
      <c r="J417" s="3" t="s">
        <v>42</v>
      </c>
      <c r="K417" s="2">
        <v>1100</v>
      </c>
      <c r="L417" s="3"/>
      <c r="M417" s="3" t="s">
        <v>159</v>
      </c>
      <c r="N417" s="3" t="s">
        <v>158</v>
      </c>
      <c r="O417" s="3"/>
      <c r="P417" s="3"/>
      <c r="Q417" s="3"/>
      <c r="R417" s="3">
        <v>0</v>
      </c>
      <c r="S417" s="3">
        <v>1</v>
      </c>
      <c r="T417" s="2">
        <v>81</v>
      </c>
      <c r="U417" s="3">
        <v>16.998510204839747</v>
      </c>
      <c r="V417" s="3">
        <v>102.66330032244352</v>
      </c>
      <c r="W417" s="3">
        <v>14.190320012085005</v>
      </c>
      <c r="X417" s="3">
        <v>58364.28700892214</v>
      </c>
      <c r="Y417" s="3">
        <v>102.66330032244352</v>
      </c>
      <c r="Z417" s="3">
        <v>14.190307467225814</v>
      </c>
      <c r="AA417" s="3">
        <v>58364.28700892214</v>
      </c>
      <c r="AB417">
        <f t="shared" si="10"/>
        <v>102.66330032244352</v>
      </c>
      <c r="AC417">
        <f t="shared" si="11"/>
        <v>14.190307467225814</v>
      </c>
    </row>
    <row r="418" spans="1:29" x14ac:dyDescent="0.25">
      <c r="A418" s="2">
        <v>417</v>
      </c>
      <c r="B418" s="3" t="s">
        <v>27</v>
      </c>
      <c r="C418" s="3" t="s">
        <v>110</v>
      </c>
      <c r="D418" s="3" t="s">
        <v>139</v>
      </c>
      <c r="E418" s="3" t="s">
        <v>140</v>
      </c>
      <c r="F418" s="3">
        <v>0.59</v>
      </c>
      <c r="G418" s="3">
        <v>0.64</v>
      </c>
      <c r="H418" s="3" t="s">
        <v>158</v>
      </c>
      <c r="I418" s="2">
        <v>1200</v>
      </c>
      <c r="J418" s="3" t="s">
        <v>45</v>
      </c>
      <c r="K418" s="2">
        <v>1200</v>
      </c>
      <c r="L418" s="3"/>
      <c r="M418" s="3" t="s">
        <v>159</v>
      </c>
      <c r="N418" s="3" t="s">
        <v>158</v>
      </c>
      <c r="O418" s="3"/>
      <c r="P418" s="3"/>
      <c r="Q418" s="3"/>
      <c r="R418" s="3">
        <v>0</v>
      </c>
      <c r="S418" s="3">
        <v>1</v>
      </c>
      <c r="T418" s="2">
        <v>1647</v>
      </c>
      <c r="U418" s="3">
        <v>235.73955946936303</v>
      </c>
      <c r="V418" s="3">
        <v>2133.2659689418224</v>
      </c>
      <c r="W418" s="3">
        <v>313.93893911027953</v>
      </c>
      <c r="X418" s="3">
        <v>884481.57110681525</v>
      </c>
      <c r="Y418" s="3">
        <v>2133.2659689418224</v>
      </c>
      <c r="Z418" s="3">
        <v>313.93866157462247</v>
      </c>
      <c r="AA418" s="3">
        <v>884481.57110681525</v>
      </c>
      <c r="AB418">
        <f t="shared" si="10"/>
        <v>2133.2659689418224</v>
      </c>
      <c r="AC418">
        <f t="shared" si="11"/>
        <v>313.93866157462247</v>
      </c>
    </row>
    <row r="419" spans="1:29" x14ac:dyDescent="0.25">
      <c r="A419" s="2">
        <v>418</v>
      </c>
      <c r="B419" s="3" t="s">
        <v>27</v>
      </c>
      <c r="C419" s="3" t="s">
        <v>110</v>
      </c>
      <c r="D419" s="3" t="s">
        <v>139</v>
      </c>
      <c r="E419" s="3" t="s">
        <v>140</v>
      </c>
      <c r="F419" s="3">
        <v>0.59</v>
      </c>
      <c r="G419" s="3">
        <v>0.64</v>
      </c>
      <c r="H419" s="3" t="s">
        <v>158</v>
      </c>
      <c r="I419" s="2">
        <v>1200</v>
      </c>
      <c r="J419" s="3" t="s">
        <v>45</v>
      </c>
      <c r="K419" s="2">
        <v>1200</v>
      </c>
      <c r="L419" s="3"/>
      <c r="M419" s="3" t="s">
        <v>160</v>
      </c>
      <c r="N419" s="3" t="s">
        <v>158</v>
      </c>
      <c r="O419" s="3"/>
      <c r="P419" s="3"/>
      <c r="Q419" s="3"/>
      <c r="R419" s="3">
        <v>0</v>
      </c>
      <c r="S419" s="3">
        <v>1</v>
      </c>
      <c r="T419" s="2">
        <v>20</v>
      </c>
      <c r="U419" s="3">
        <v>0.60838582488130077</v>
      </c>
      <c r="V419" s="3">
        <v>5.2315573115787153</v>
      </c>
      <c r="W419" s="3">
        <v>0.7521341879603971</v>
      </c>
      <c r="X419" s="3">
        <v>2338.0556376090249</v>
      </c>
      <c r="Y419" s="3">
        <v>5.2315573115787153</v>
      </c>
      <c r="Z419" s="3">
        <v>0.75213352304110803</v>
      </c>
      <c r="AA419" s="3">
        <v>2338.0556376090249</v>
      </c>
      <c r="AB419">
        <f t="shared" si="10"/>
        <v>5.2315573115787153</v>
      </c>
      <c r="AC419">
        <f t="shared" si="11"/>
        <v>0.75213352304110803</v>
      </c>
    </row>
    <row r="420" spans="1:29" x14ac:dyDescent="0.25">
      <c r="A420" s="2">
        <v>419</v>
      </c>
      <c r="B420" s="3" t="s">
        <v>27</v>
      </c>
      <c r="C420" s="3" t="s">
        <v>110</v>
      </c>
      <c r="D420" s="3" t="s">
        <v>139</v>
      </c>
      <c r="E420" s="3" t="s">
        <v>140</v>
      </c>
      <c r="F420" s="3">
        <v>0.59</v>
      </c>
      <c r="G420" s="3">
        <v>0.64</v>
      </c>
      <c r="H420" s="3" t="s">
        <v>158</v>
      </c>
      <c r="I420" s="2">
        <v>1210</v>
      </c>
      <c r="J420" s="3" t="s">
        <v>46</v>
      </c>
      <c r="K420" s="2">
        <v>1210</v>
      </c>
      <c r="L420" s="3"/>
      <c r="M420" s="3" t="s">
        <v>159</v>
      </c>
      <c r="N420" s="3" t="s">
        <v>158</v>
      </c>
      <c r="O420" s="3"/>
      <c r="P420" s="3"/>
      <c r="Q420" s="3"/>
      <c r="R420" s="3">
        <v>0</v>
      </c>
      <c r="S420" s="3">
        <v>1</v>
      </c>
      <c r="T420" s="2">
        <v>9001</v>
      </c>
      <c r="U420" s="3">
        <v>756.71164517898069</v>
      </c>
      <c r="V420" s="3">
        <v>6870.127143002509</v>
      </c>
      <c r="W420" s="3">
        <v>1009.6625171533276</v>
      </c>
      <c r="X420" s="3">
        <v>2835032.33683619</v>
      </c>
      <c r="Y420" s="3">
        <v>6870.127143002509</v>
      </c>
      <c r="Z420" s="3">
        <v>1009.6616245678096</v>
      </c>
      <c r="AA420" s="3">
        <v>2835032.33683619</v>
      </c>
      <c r="AB420">
        <f t="shared" si="10"/>
        <v>6870.127143002509</v>
      </c>
      <c r="AC420">
        <f t="shared" si="11"/>
        <v>1009.6616245678096</v>
      </c>
    </row>
    <row r="421" spans="1:29" x14ac:dyDescent="0.25">
      <c r="A421" s="2">
        <v>420</v>
      </c>
      <c r="B421" s="3" t="s">
        <v>27</v>
      </c>
      <c r="C421" s="3" t="s">
        <v>110</v>
      </c>
      <c r="D421" s="3" t="s">
        <v>139</v>
      </c>
      <c r="E421" s="3" t="s">
        <v>140</v>
      </c>
      <c r="F421" s="3">
        <v>0.59</v>
      </c>
      <c r="G421" s="3">
        <v>0.64</v>
      </c>
      <c r="H421" s="3" t="s">
        <v>158</v>
      </c>
      <c r="I421" s="2">
        <v>1210</v>
      </c>
      <c r="J421" s="3" t="s">
        <v>46</v>
      </c>
      <c r="K421" s="2">
        <v>1210</v>
      </c>
      <c r="L421" s="3"/>
      <c r="M421" s="3" t="s">
        <v>160</v>
      </c>
      <c r="N421" s="3" t="s">
        <v>158</v>
      </c>
      <c r="O421" s="3"/>
      <c r="P421" s="3"/>
      <c r="Q421" s="3"/>
      <c r="R421" s="3">
        <v>0</v>
      </c>
      <c r="S421" s="3">
        <v>1</v>
      </c>
      <c r="T421" s="2">
        <v>59</v>
      </c>
      <c r="U421" s="3">
        <v>0.36842302132093419</v>
      </c>
      <c r="V421" s="3">
        <v>3.1013266529535115</v>
      </c>
      <c r="W421" s="3">
        <v>0.44872083623830444</v>
      </c>
      <c r="X421" s="3">
        <v>1321.9817034731045</v>
      </c>
      <c r="Y421" s="3">
        <v>3.1013266529535115</v>
      </c>
      <c r="Z421" s="3">
        <v>0.44872043954959662</v>
      </c>
      <c r="AA421" s="3">
        <v>1321.9817034731045</v>
      </c>
      <c r="AB421">
        <f t="shared" si="10"/>
        <v>3.1013266529535115</v>
      </c>
      <c r="AC421">
        <f t="shared" si="11"/>
        <v>0.44872043954959662</v>
      </c>
    </row>
    <row r="422" spans="1:29" x14ac:dyDescent="0.25">
      <c r="A422" s="2">
        <v>421</v>
      </c>
      <c r="B422" s="3" t="s">
        <v>27</v>
      </c>
      <c r="C422" s="3" t="s">
        <v>110</v>
      </c>
      <c r="D422" s="3" t="s">
        <v>139</v>
      </c>
      <c r="E422" s="3" t="s">
        <v>140</v>
      </c>
      <c r="F422" s="3">
        <v>0.59</v>
      </c>
      <c r="G422" s="3">
        <v>0.64</v>
      </c>
      <c r="H422" s="3" t="s">
        <v>158</v>
      </c>
      <c r="I422" s="2">
        <v>1290</v>
      </c>
      <c r="J422" s="3" t="s">
        <v>145</v>
      </c>
      <c r="K422" s="2">
        <v>1290</v>
      </c>
      <c r="L422" s="3"/>
      <c r="M422" s="3" t="s">
        <v>159</v>
      </c>
      <c r="N422" s="3" t="s">
        <v>158</v>
      </c>
      <c r="O422" s="3"/>
      <c r="P422" s="3"/>
      <c r="Q422" s="3"/>
      <c r="R422" s="3">
        <v>0</v>
      </c>
      <c r="S422" s="3">
        <v>1</v>
      </c>
      <c r="T422" s="2">
        <v>45</v>
      </c>
      <c r="U422" s="3">
        <v>3.8324465704060104</v>
      </c>
      <c r="V422" s="3">
        <v>26.831323311945205</v>
      </c>
      <c r="W422" s="3">
        <v>3.8172666826118311</v>
      </c>
      <c r="X422" s="3">
        <v>14127.051390619647</v>
      </c>
      <c r="Y422" s="3">
        <v>26.831323311945205</v>
      </c>
      <c r="Z422" s="3">
        <v>3.8172633079822935</v>
      </c>
      <c r="AA422" s="3">
        <v>14127.051390619647</v>
      </c>
      <c r="AB422">
        <f t="shared" si="10"/>
        <v>26.831323311945205</v>
      </c>
      <c r="AC422">
        <f t="shared" si="11"/>
        <v>3.8172633079822935</v>
      </c>
    </row>
    <row r="423" spans="1:29" x14ac:dyDescent="0.25">
      <c r="A423" s="2">
        <v>422</v>
      </c>
      <c r="B423" s="3" t="s">
        <v>27</v>
      </c>
      <c r="C423" s="3" t="s">
        <v>110</v>
      </c>
      <c r="D423" s="3" t="s">
        <v>139</v>
      </c>
      <c r="E423" s="3" t="s">
        <v>140</v>
      </c>
      <c r="F423" s="3">
        <v>0.59</v>
      </c>
      <c r="G423" s="3">
        <v>0.64</v>
      </c>
      <c r="H423" s="3" t="s">
        <v>158</v>
      </c>
      <c r="I423" s="2">
        <v>1300</v>
      </c>
      <c r="J423" s="3" t="s">
        <v>114</v>
      </c>
      <c r="K423" s="2">
        <v>1300</v>
      </c>
      <c r="L423" s="3"/>
      <c r="M423" s="3" t="s">
        <v>159</v>
      </c>
      <c r="N423" s="3" t="s">
        <v>158</v>
      </c>
      <c r="O423" s="3"/>
      <c r="P423" s="3"/>
      <c r="Q423" s="3"/>
      <c r="R423" s="3">
        <v>0</v>
      </c>
      <c r="S423" s="3">
        <v>1</v>
      </c>
      <c r="T423" s="2">
        <v>402</v>
      </c>
      <c r="U423" s="3">
        <v>52.330127540015475</v>
      </c>
      <c r="V423" s="3">
        <v>520.59430165332799</v>
      </c>
      <c r="W423" s="3">
        <v>91.575011190449743</v>
      </c>
      <c r="X423" s="3">
        <v>201420.24544787689</v>
      </c>
      <c r="Y423" s="3">
        <v>520.59430165332799</v>
      </c>
      <c r="Z423" s="3">
        <v>91.574930234162679</v>
      </c>
      <c r="AA423" s="3">
        <v>201420.24544787689</v>
      </c>
      <c r="AB423">
        <f t="shared" si="10"/>
        <v>520.59430165332799</v>
      </c>
      <c r="AC423">
        <f t="shared" si="11"/>
        <v>91.574930234162679</v>
      </c>
    </row>
    <row r="424" spans="1:29" x14ac:dyDescent="0.25">
      <c r="A424" s="2">
        <v>423</v>
      </c>
      <c r="B424" s="3" t="s">
        <v>27</v>
      </c>
      <c r="C424" s="3" t="s">
        <v>110</v>
      </c>
      <c r="D424" s="3" t="s">
        <v>139</v>
      </c>
      <c r="E424" s="3" t="s">
        <v>140</v>
      </c>
      <c r="F424" s="3">
        <v>0.59</v>
      </c>
      <c r="G424" s="3">
        <v>0.64</v>
      </c>
      <c r="H424" s="3" t="s">
        <v>158</v>
      </c>
      <c r="I424" s="2">
        <v>1300</v>
      </c>
      <c r="J424" s="3" t="s">
        <v>114</v>
      </c>
      <c r="K424" s="2">
        <v>1300</v>
      </c>
      <c r="L424" s="3"/>
      <c r="M424" s="3" t="s">
        <v>160</v>
      </c>
      <c r="N424" s="3" t="s">
        <v>158</v>
      </c>
      <c r="O424" s="3"/>
      <c r="P424" s="3"/>
      <c r="Q424" s="3"/>
      <c r="R424" s="3">
        <v>0</v>
      </c>
      <c r="S424" s="3">
        <v>1</v>
      </c>
      <c r="T424" s="2">
        <v>8</v>
      </c>
      <c r="U424" s="3">
        <v>7.9846218676434766E-2</v>
      </c>
      <c r="V424" s="3">
        <v>0.80845762996531656</v>
      </c>
      <c r="W424" s="3">
        <v>0.13893151406489304</v>
      </c>
      <c r="X424" s="3">
        <v>308.39600090086884</v>
      </c>
      <c r="Y424" s="3">
        <v>0.80845762996531656</v>
      </c>
      <c r="Z424" s="3">
        <v>0.13893139124340059</v>
      </c>
      <c r="AA424" s="3">
        <v>308.39600090086884</v>
      </c>
      <c r="AB424">
        <f t="shared" si="10"/>
        <v>0.80845762996531656</v>
      </c>
      <c r="AC424">
        <f t="shared" si="11"/>
        <v>0.13893139124340059</v>
      </c>
    </row>
    <row r="425" spans="1:29" x14ac:dyDescent="0.25">
      <c r="A425" s="2">
        <v>424</v>
      </c>
      <c r="B425" s="3" t="s">
        <v>27</v>
      </c>
      <c r="C425" s="3" t="s">
        <v>110</v>
      </c>
      <c r="D425" s="3" t="s">
        <v>139</v>
      </c>
      <c r="E425" s="3" t="s">
        <v>140</v>
      </c>
      <c r="F425" s="3">
        <v>0.59</v>
      </c>
      <c r="G425" s="3">
        <v>0.64</v>
      </c>
      <c r="H425" s="3" t="s">
        <v>158</v>
      </c>
      <c r="I425" s="2">
        <v>1330</v>
      </c>
      <c r="J425" s="3" t="s">
        <v>47</v>
      </c>
      <c r="K425" s="2">
        <v>1330</v>
      </c>
      <c r="L425" s="3"/>
      <c r="M425" s="3" t="s">
        <v>159</v>
      </c>
      <c r="N425" s="3" t="s">
        <v>158</v>
      </c>
      <c r="O425" s="3"/>
      <c r="P425" s="3"/>
      <c r="Q425" s="3"/>
      <c r="R425" s="3">
        <v>0</v>
      </c>
      <c r="S425" s="3">
        <v>1</v>
      </c>
      <c r="T425" s="2">
        <v>1583</v>
      </c>
      <c r="U425" s="3">
        <v>101.8024449854842</v>
      </c>
      <c r="V425" s="3">
        <v>1063.1194385305528</v>
      </c>
      <c r="W425" s="3">
        <v>194.53668711095017</v>
      </c>
      <c r="X425" s="3">
        <v>392742.19762853021</v>
      </c>
      <c r="Y425" s="3">
        <v>1063.1194385305528</v>
      </c>
      <c r="Z425" s="3">
        <v>194.53651513207038</v>
      </c>
      <c r="AA425" s="3">
        <v>392742.19762853021</v>
      </c>
      <c r="AB425">
        <f t="shared" si="10"/>
        <v>1063.1194385305528</v>
      </c>
      <c r="AC425">
        <f t="shared" si="11"/>
        <v>194.53651513207038</v>
      </c>
    </row>
    <row r="426" spans="1:29" x14ac:dyDescent="0.25">
      <c r="A426" s="2">
        <v>425</v>
      </c>
      <c r="B426" s="3" t="s">
        <v>27</v>
      </c>
      <c r="C426" s="3" t="s">
        <v>110</v>
      </c>
      <c r="D426" s="3" t="s">
        <v>139</v>
      </c>
      <c r="E426" s="3" t="s">
        <v>140</v>
      </c>
      <c r="F426" s="3">
        <v>0.59</v>
      </c>
      <c r="G426" s="3">
        <v>0.64</v>
      </c>
      <c r="H426" s="3" t="s">
        <v>158</v>
      </c>
      <c r="I426" s="2">
        <v>1330</v>
      </c>
      <c r="J426" s="3" t="s">
        <v>47</v>
      </c>
      <c r="K426" s="2">
        <v>1330</v>
      </c>
      <c r="L426" s="3"/>
      <c r="M426" s="3" t="s">
        <v>160</v>
      </c>
      <c r="N426" s="3" t="s">
        <v>158</v>
      </c>
      <c r="O426" s="3"/>
      <c r="P426" s="3"/>
      <c r="Q426" s="3"/>
      <c r="R426" s="3">
        <v>0</v>
      </c>
      <c r="S426" s="3">
        <v>1</v>
      </c>
      <c r="T426" s="2">
        <v>2</v>
      </c>
      <c r="U426" s="3">
        <v>1.4434571324016059E-3</v>
      </c>
      <c r="V426" s="3">
        <v>1.2484144735434985E-2</v>
      </c>
      <c r="W426" s="3">
        <v>1.8554092526843365E-3</v>
      </c>
      <c r="X426" s="3">
        <v>5.5284245245074954</v>
      </c>
      <c r="Y426" s="3">
        <v>1.2484144735434985E-2</v>
      </c>
      <c r="Z426" s="3">
        <v>1.8554076124219772E-3</v>
      </c>
      <c r="AA426" s="3">
        <v>5.5284245245074954</v>
      </c>
      <c r="AB426">
        <f t="shared" si="10"/>
        <v>1.2484144735434985E-2</v>
      </c>
      <c r="AC426">
        <f t="shared" si="11"/>
        <v>1.8554076124219772E-3</v>
      </c>
    </row>
    <row r="427" spans="1:29" x14ac:dyDescent="0.25">
      <c r="A427" s="2">
        <v>426</v>
      </c>
      <c r="B427" s="3" t="s">
        <v>27</v>
      </c>
      <c r="C427" s="3" t="s">
        <v>110</v>
      </c>
      <c r="D427" s="3" t="s">
        <v>139</v>
      </c>
      <c r="E427" s="3" t="s">
        <v>140</v>
      </c>
      <c r="F427" s="3">
        <v>0.59</v>
      </c>
      <c r="G427" s="3">
        <v>0.64</v>
      </c>
      <c r="H427" s="3" t="s">
        <v>158</v>
      </c>
      <c r="I427" s="2">
        <v>1340</v>
      </c>
      <c r="J427" s="3" t="s">
        <v>133</v>
      </c>
      <c r="K427" s="2">
        <v>1340</v>
      </c>
      <c r="L427" s="3"/>
      <c r="M427" s="3" t="s">
        <v>159</v>
      </c>
      <c r="N427" s="3" t="s">
        <v>158</v>
      </c>
      <c r="O427" s="3"/>
      <c r="P427" s="3"/>
      <c r="Q427" s="3"/>
      <c r="R427" s="3">
        <v>0</v>
      </c>
      <c r="S427" s="3">
        <v>1</v>
      </c>
      <c r="T427" s="2">
        <v>7</v>
      </c>
      <c r="U427" s="3">
        <v>1.8014585134841132</v>
      </c>
      <c r="V427" s="3">
        <v>19.563559686233816</v>
      </c>
      <c r="W427" s="3">
        <v>3.2871132547254862</v>
      </c>
      <c r="X427" s="3">
        <v>7002.6304716457853</v>
      </c>
      <c r="Y427" s="3">
        <v>19.563559686233816</v>
      </c>
      <c r="Z427" s="3">
        <v>3.2871103487746018</v>
      </c>
      <c r="AA427" s="3">
        <v>7002.6304716457853</v>
      </c>
      <c r="AB427">
        <f t="shared" si="10"/>
        <v>19.563559686233816</v>
      </c>
      <c r="AC427">
        <f t="shared" si="11"/>
        <v>3.2871103487746018</v>
      </c>
    </row>
    <row r="428" spans="1:29" x14ac:dyDescent="0.25">
      <c r="A428" s="2">
        <v>427</v>
      </c>
      <c r="B428" s="3" t="s">
        <v>27</v>
      </c>
      <c r="C428" s="3" t="s">
        <v>110</v>
      </c>
      <c r="D428" s="3" t="s">
        <v>139</v>
      </c>
      <c r="E428" s="3" t="s">
        <v>140</v>
      </c>
      <c r="F428" s="3">
        <v>0.59</v>
      </c>
      <c r="G428" s="3">
        <v>0.64</v>
      </c>
      <c r="H428" s="3" t="s">
        <v>158</v>
      </c>
      <c r="I428" s="2">
        <v>1340</v>
      </c>
      <c r="J428" s="3" t="s">
        <v>133</v>
      </c>
      <c r="K428" s="2">
        <v>1340</v>
      </c>
      <c r="L428" s="3"/>
      <c r="M428" s="3" t="s">
        <v>160</v>
      </c>
      <c r="N428" s="3" t="s">
        <v>158</v>
      </c>
      <c r="O428" s="3"/>
      <c r="P428" s="3"/>
      <c r="Q428" s="3"/>
      <c r="R428" s="3">
        <v>0</v>
      </c>
      <c r="S428" s="3">
        <v>1</v>
      </c>
      <c r="T428" s="2">
        <v>4</v>
      </c>
      <c r="U428" s="3">
        <v>3.9339767829567801E-2</v>
      </c>
      <c r="V428" s="3">
        <v>0.39082786378351642</v>
      </c>
      <c r="W428" s="3">
        <v>6.7319928859567224E-2</v>
      </c>
      <c r="X428" s="3">
        <v>151.76522459543708</v>
      </c>
      <c r="Y428" s="3">
        <v>0.39082786378351642</v>
      </c>
      <c r="Z428" s="3">
        <v>6.7319869345826358E-2</v>
      </c>
      <c r="AA428" s="3">
        <v>151.76522459543708</v>
      </c>
      <c r="AB428">
        <f t="shared" si="10"/>
        <v>0.39082786378351642</v>
      </c>
      <c r="AC428">
        <f t="shared" si="11"/>
        <v>6.7319869345826358E-2</v>
      </c>
    </row>
    <row r="429" spans="1:29" x14ac:dyDescent="0.25">
      <c r="A429" s="2">
        <v>428</v>
      </c>
      <c r="B429" s="3" t="s">
        <v>27</v>
      </c>
      <c r="C429" s="3" t="s">
        <v>110</v>
      </c>
      <c r="D429" s="3" t="s">
        <v>139</v>
      </c>
      <c r="E429" s="3" t="s">
        <v>140</v>
      </c>
      <c r="F429" s="3">
        <v>0.59</v>
      </c>
      <c r="G429" s="3">
        <v>0.64</v>
      </c>
      <c r="H429" s="3" t="s">
        <v>158</v>
      </c>
      <c r="I429" s="2">
        <v>1390</v>
      </c>
      <c r="J429" s="3" t="s">
        <v>134</v>
      </c>
      <c r="K429" s="2">
        <v>1390</v>
      </c>
      <c r="L429" s="3"/>
      <c r="M429" s="3" t="s">
        <v>159</v>
      </c>
      <c r="N429" s="3" t="s">
        <v>158</v>
      </c>
      <c r="O429" s="3"/>
      <c r="P429" s="3"/>
      <c r="Q429" s="3"/>
      <c r="R429" s="3">
        <v>0</v>
      </c>
      <c r="S429" s="3">
        <v>1</v>
      </c>
      <c r="T429" s="2">
        <v>47</v>
      </c>
      <c r="U429" s="3">
        <v>10.238882193593748</v>
      </c>
      <c r="V429" s="3">
        <v>78.454178436175084</v>
      </c>
      <c r="W429" s="3">
        <v>14.273013398435731</v>
      </c>
      <c r="X429" s="3">
        <v>35468.623625341723</v>
      </c>
      <c r="Y429" s="3">
        <v>78.454178436175084</v>
      </c>
      <c r="Z429" s="3">
        <v>14.273000780472001</v>
      </c>
      <c r="AA429" s="3">
        <v>35468.623625341723</v>
      </c>
      <c r="AB429">
        <f t="shared" si="10"/>
        <v>78.454178436175084</v>
      </c>
      <c r="AC429">
        <f t="shared" si="11"/>
        <v>14.273000780472001</v>
      </c>
    </row>
    <row r="430" spans="1:29" x14ac:dyDescent="0.25">
      <c r="A430" s="2">
        <v>429</v>
      </c>
      <c r="B430" s="3" t="s">
        <v>27</v>
      </c>
      <c r="C430" s="3" t="s">
        <v>110</v>
      </c>
      <c r="D430" s="3" t="s">
        <v>139</v>
      </c>
      <c r="E430" s="3" t="s">
        <v>140</v>
      </c>
      <c r="F430" s="3">
        <v>0.59</v>
      </c>
      <c r="G430" s="3">
        <v>0.64</v>
      </c>
      <c r="H430" s="3" t="s">
        <v>158</v>
      </c>
      <c r="I430" s="2">
        <v>1400</v>
      </c>
      <c r="J430" s="3" t="s">
        <v>48</v>
      </c>
      <c r="K430" s="2">
        <v>1400</v>
      </c>
      <c r="L430" s="3"/>
      <c r="M430" s="3" t="s">
        <v>159</v>
      </c>
      <c r="N430" s="3" t="s">
        <v>158</v>
      </c>
      <c r="O430" s="3"/>
      <c r="P430" s="3"/>
      <c r="Q430" s="3"/>
      <c r="R430" s="3">
        <v>0</v>
      </c>
      <c r="S430" s="3">
        <v>1</v>
      </c>
      <c r="T430" s="2">
        <v>169</v>
      </c>
      <c r="U430" s="3">
        <v>13.929776983967374</v>
      </c>
      <c r="V430" s="3">
        <v>143.024743486479</v>
      </c>
      <c r="W430" s="3">
        <v>20.213048033441019</v>
      </c>
      <c r="X430" s="3">
        <v>53864.103759087375</v>
      </c>
      <c r="Y430" s="3">
        <v>143.024743486479</v>
      </c>
      <c r="Z430" s="3">
        <v>20.213030164228694</v>
      </c>
      <c r="AA430" s="3">
        <v>53864.103759087375</v>
      </c>
      <c r="AB430">
        <f t="shared" si="10"/>
        <v>143.024743486479</v>
      </c>
      <c r="AC430">
        <f t="shared" si="11"/>
        <v>20.213030164228694</v>
      </c>
    </row>
    <row r="431" spans="1:29" x14ac:dyDescent="0.25">
      <c r="A431" s="2">
        <v>430</v>
      </c>
      <c r="B431" s="3" t="s">
        <v>27</v>
      </c>
      <c r="C431" s="3" t="s">
        <v>110</v>
      </c>
      <c r="D431" s="3" t="s">
        <v>139</v>
      </c>
      <c r="E431" s="3" t="s">
        <v>140</v>
      </c>
      <c r="F431" s="3">
        <v>0.59</v>
      </c>
      <c r="G431" s="3">
        <v>0.64</v>
      </c>
      <c r="H431" s="3" t="s">
        <v>158</v>
      </c>
      <c r="I431" s="2">
        <v>1400</v>
      </c>
      <c r="J431" s="3" t="s">
        <v>48</v>
      </c>
      <c r="K431" s="2">
        <v>1400</v>
      </c>
      <c r="L431" s="3"/>
      <c r="M431" s="3" t="s">
        <v>160</v>
      </c>
      <c r="N431" s="3" t="s">
        <v>158</v>
      </c>
      <c r="O431" s="3"/>
      <c r="P431" s="3"/>
      <c r="Q431" s="3"/>
      <c r="R431" s="3">
        <v>0</v>
      </c>
      <c r="S431" s="3">
        <v>1</v>
      </c>
      <c r="T431" s="2">
        <v>4</v>
      </c>
      <c r="U431" s="3">
        <v>2.2353070916107981E-3</v>
      </c>
      <c r="V431" s="3">
        <v>2.1371401942766211E-2</v>
      </c>
      <c r="W431" s="3">
        <v>2.921703175227908E-3</v>
      </c>
      <c r="X431" s="3">
        <v>8.5958263603276031</v>
      </c>
      <c r="Y431" s="3">
        <v>2.1371401942766211E-2</v>
      </c>
      <c r="Z431" s="3">
        <v>2.9217005923154117E-3</v>
      </c>
      <c r="AA431" s="3">
        <v>8.5958263603276031</v>
      </c>
      <c r="AB431">
        <f t="shared" si="10"/>
        <v>2.1371401942766211E-2</v>
      </c>
      <c r="AC431">
        <f t="shared" si="11"/>
        <v>2.9217005923154117E-3</v>
      </c>
    </row>
    <row r="432" spans="1:29" x14ac:dyDescent="0.25">
      <c r="A432" s="2">
        <v>431</v>
      </c>
      <c r="B432" s="3" t="s">
        <v>27</v>
      </c>
      <c r="C432" s="3" t="s">
        <v>110</v>
      </c>
      <c r="D432" s="3" t="s">
        <v>139</v>
      </c>
      <c r="E432" s="3" t="s">
        <v>140</v>
      </c>
      <c r="F432" s="3">
        <v>0.59</v>
      </c>
      <c r="G432" s="3">
        <v>0.64</v>
      </c>
      <c r="H432" s="3" t="s">
        <v>158</v>
      </c>
      <c r="I432" s="2">
        <v>1410</v>
      </c>
      <c r="J432" s="3" t="s">
        <v>116</v>
      </c>
      <c r="K432" s="2">
        <v>1410</v>
      </c>
      <c r="L432" s="3"/>
      <c r="M432" s="3" t="s">
        <v>159</v>
      </c>
      <c r="N432" s="3" t="s">
        <v>158</v>
      </c>
      <c r="O432" s="3"/>
      <c r="P432" s="3"/>
      <c r="Q432" s="3"/>
      <c r="R432" s="3">
        <v>0</v>
      </c>
      <c r="S432" s="3">
        <v>1</v>
      </c>
      <c r="T432" s="2">
        <v>216</v>
      </c>
      <c r="U432" s="3">
        <v>42.549752496730008</v>
      </c>
      <c r="V432" s="3">
        <v>415.5263671005531</v>
      </c>
      <c r="W432" s="3">
        <v>57.1639799861195</v>
      </c>
      <c r="X432" s="3">
        <v>168183.75623304732</v>
      </c>
      <c r="Y432" s="3">
        <v>415.5263671005531</v>
      </c>
      <c r="Z432" s="3">
        <v>57.163929450678474</v>
      </c>
      <c r="AA432" s="3">
        <v>168183.75623304732</v>
      </c>
      <c r="AB432">
        <f t="shared" si="10"/>
        <v>415.5263671005531</v>
      </c>
      <c r="AC432">
        <f t="shared" si="11"/>
        <v>57.163929450678474</v>
      </c>
    </row>
    <row r="433" spans="1:29" x14ac:dyDescent="0.25">
      <c r="A433" s="2">
        <v>432</v>
      </c>
      <c r="B433" s="3" t="s">
        <v>27</v>
      </c>
      <c r="C433" s="3" t="s">
        <v>110</v>
      </c>
      <c r="D433" s="3" t="s">
        <v>139</v>
      </c>
      <c r="E433" s="3" t="s">
        <v>140</v>
      </c>
      <c r="F433" s="3">
        <v>0.59</v>
      </c>
      <c r="G433" s="3">
        <v>0.64</v>
      </c>
      <c r="H433" s="3" t="s">
        <v>158</v>
      </c>
      <c r="I433" s="2">
        <v>1420</v>
      </c>
      <c r="J433" s="3" t="s">
        <v>117</v>
      </c>
      <c r="K433" s="2">
        <v>1420</v>
      </c>
      <c r="L433" s="3"/>
      <c r="M433" s="3" t="s">
        <v>159</v>
      </c>
      <c r="N433" s="3" t="s">
        <v>158</v>
      </c>
      <c r="O433" s="3"/>
      <c r="P433" s="3"/>
      <c r="Q433" s="3"/>
      <c r="R433" s="3">
        <v>0</v>
      </c>
      <c r="S433" s="3">
        <v>1</v>
      </c>
      <c r="T433" s="2">
        <v>30</v>
      </c>
      <c r="U433" s="3">
        <v>5.1619949682420048</v>
      </c>
      <c r="V433" s="3">
        <v>49.342817379495791</v>
      </c>
      <c r="W433" s="3">
        <v>6.8764130159939416</v>
      </c>
      <c r="X433" s="3">
        <v>20324.5481371063</v>
      </c>
      <c r="Y433" s="3">
        <v>49.342817379495791</v>
      </c>
      <c r="Z433" s="3">
        <v>6.8764069369461893</v>
      </c>
      <c r="AA433" s="3">
        <v>20324.5481371063</v>
      </c>
      <c r="AB433">
        <f t="shared" si="10"/>
        <v>49.342817379495791</v>
      </c>
      <c r="AC433">
        <f t="shared" si="11"/>
        <v>6.8764069369461893</v>
      </c>
    </row>
    <row r="434" spans="1:29" x14ac:dyDescent="0.25">
      <c r="A434" s="2">
        <v>433</v>
      </c>
      <c r="B434" s="3" t="s">
        <v>27</v>
      </c>
      <c r="C434" s="3" t="s">
        <v>110</v>
      </c>
      <c r="D434" s="3" t="s">
        <v>139</v>
      </c>
      <c r="E434" s="3" t="s">
        <v>140</v>
      </c>
      <c r="F434" s="3">
        <v>0.59</v>
      </c>
      <c r="G434" s="3">
        <v>0.64</v>
      </c>
      <c r="H434" s="3" t="s">
        <v>158</v>
      </c>
      <c r="I434" s="2">
        <v>1420</v>
      </c>
      <c r="J434" s="3" t="s">
        <v>117</v>
      </c>
      <c r="K434" s="2">
        <v>1420</v>
      </c>
      <c r="L434" s="3"/>
      <c r="M434" s="3" t="s">
        <v>160</v>
      </c>
      <c r="N434" s="3" t="s">
        <v>158</v>
      </c>
      <c r="O434" s="3"/>
      <c r="P434" s="3"/>
      <c r="Q434" s="3"/>
      <c r="R434" s="3">
        <v>0</v>
      </c>
      <c r="S434" s="3">
        <v>1</v>
      </c>
      <c r="T434" s="2">
        <v>12</v>
      </c>
      <c r="U434" s="3">
        <v>6.154356872110707E-2</v>
      </c>
      <c r="V434" s="3">
        <v>0.61476525784105518</v>
      </c>
      <c r="W434" s="3">
        <v>8.6699710572680569E-2</v>
      </c>
      <c r="X434" s="3">
        <v>238.80234059398001</v>
      </c>
      <c r="Y434" s="3">
        <v>0.61476525784105518</v>
      </c>
      <c r="Z434" s="3">
        <v>8.6699633926371061E-2</v>
      </c>
      <c r="AA434" s="3">
        <v>238.80234059398001</v>
      </c>
      <c r="AB434">
        <f t="shared" si="10"/>
        <v>0.61476525784105518</v>
      </c>
      <c r="AC434">
        <f t="shared" si="11"/>
        <v>8.6699633926371061E-2</v>
      </c>
    </row>
    <row r="435" spans="1:29" x14ac:dyDescent="0.25">
      <c r="A435" s="2">
        <v>434</v>
      </c>
      <c r="B435" s="3" t="s">
        <v>27</v>
      </c>
      <c r="C435" s="3" t="s">
        <v>110</v>
      </c>
      <c r="D435" s="3" t="s">
        <v>139</v>
      </c>
      <c r="E435" s="3" t="s">
        <v>140</v>
      </c>
      <c r="F435" s="3">
        <v>0.59</v>
      </c>
      <c r="G435" s="3">
        <v>0.64</v>
      </c>
      <c r="H435" s="3" t="s">
        <v>158</v>
      </c>
      <c r="I435" s="2">
        <v>1430</v>
      </c>
      <c r="J435" s="3" t="s">
        <v>118</v>
      </c>
      <c r="K435" s="2">
        <v>1430</v>
      </c>
      <c r="L435" s="3"/>
      <c r="M435" s="3" t="s">
        <v>159</v>
      </c>
      <c r="N435" s="3" t="s">
        <v>158</v>
      </c>
      <c r="O435" s="3"/>
      <c r="P435" s="3"/>
      <c r="Q435" s="3"/>
      <c r="R435" s="3">
        <v>0</v>
      </c>
      <c r="S435" s="3">
        <v>1</v>
      </c>
      <c r="T435" s="2">
        <v>94</v>
      </c>
      <c r="U435" s="3">
        <v>11.862797065748742</v>
      </c>
      <c r="V435" s="3">
        <v>130.10594925101248</v>
      </c>
      <c r="W435" s="3">
        <v>18.275989714599461</v>
      </c>
      <c r="X435" s="3">
        <v>46424.682329179726</v>
      </c>
      <c r="Y435" s="3">
        <v>130.10594925101248</v>
      </c>
      <c r="Z435" s="3">
        <v>18.275973557830802</v>
      </c>
      <c r="AA435" s="3">
        <v>46424.682329179726</v>
      </c>
      <c r="AB435">
        <f t="shared" si="10"/>
        <v>130.10594925101248</v>
      </c>
      <c r="AC435">
        <f t="shared" si="11"/>
        <v>18.275973557830802</v>
      </c>
    </row>
    <row r="436" spans="1:29" x14ac:dyDescent="0.25">
      <c r="A436" s="2">
        <v>435</v>
      </c>
      <c r="B436" s="3" t="s">
        <v>27</v>
      </c>
      <c r="C436" s="3" t="s">
        <v>110</v>
      </c>
      <c r="D436" s="3" t="s">
        <v>139</v>
      </c>
      <c r="E436" s="3" t="s">
        <v>140</v>
      </c>
      <c r="F436" s="3">
        <v>0.59</v>
      </c>
      <c r="G436" s="3">
        <v>0.64</v>
      </c>
      <c r="H436" s="3" t="s">
        <v>158</v>
      </c>
      <c r="I436" s="2">
        <v>1550</v>
      </c>
      <c r="J436" s="3" t="s">
        <v>120</v>
      </c>
      <c r="K436" s="2">
        <v>1550</v>
      </c>
      <c r="L436" s="3"/>
      <c r="M436" s="3" t="s">
        <v>159</v>
      </c>
      <c r="N436" s="3" t="s">
        <v>158</v>
      </c>
      <c r="O436" s="3"/>
      <c r="P436" s="3"/>
      <c r="Q436" s="3"/>
      <c r="R436" s="3">
        <v>0</v>
      </c>
      <c r="S436" s="3">
        <v>1</v>
      </c>
      <c r="T436" s="2">
        <v>2</v>
      </c>
      <c r="U436" s="3">
        <v>0.24684735477693159</v>
      </c>
      <c r="V436" s="3">
        <v>2.6664835864375664</v>
      </c>
      <c r="W436" s="3">
        <v>0.36899310329626789</v>
      </c>
      <c r="X436" s="3">
        <v>959.71336192562671</v>
      </c>
      <c r="Y436" s="3">
        <v>2.6664835864375664</v>
      </c>
      <c r="Z436" s="3">
        <v>0.36899277709033801</v>
      </c>
      <c r="AA436" s="3">
        <v>959.71336192562671</v>
      </c>
      <c r="AB436">
        <f t="shared" si="10"/>
        <v>2.6664835864375664</v>
      </c>
      <c r="AC436">
        <f t="shared" si="11"/>
        <v>0.36899277709033801</v>
      </c>
    </row>
    <row r="437" spans="1:29" x14ac:dyDescent="0.25">
      <c r="A437" s="2">
        <v>436</v>
      </c>
      <c r="B437" s="3" t="s">
        <v>27</v>
      </c>
      <c r="C437" s="3" t="s">
        <v>110</v>
      </c>
      <c r="D437" s="3" t="s">
        <v>139</v>
      </c>
      <c r="E437" s="3" t="s">
        <v>140</v>
      </c>
      <c r="F437" s="3">
        <v>0.59</v>
      </c>
      <c r="G437" s="3">
        <v>0.64</v>
      </c>
      <c r="H437" s="3" t="s">
        <v>158</v>
      </c>
      <c r="I437" s="2">
        <v>1550</v>
      </c>
      <c r="J437" s="3" t="s">
        <v>120</v>
      </c>
      <c r="K437" s="2">
        <v>1550</v>
      </c>
      <c r="L437" s="3"/>
      <c r="M437" s="3" t="s">
        <v>160</v>
      </c>
      <c r="N437" s="3" t="s">
        <v>158</v>
      </c>
      <c r="O437" s="3"/>
      <c r="P437" s="3"/>
      <c r="Q437" s="3"/>
      <c r="R437" s="3">
        <v>0</v>
      </c>
      <c r="S437" s="3">
        <v>1</v>
      </c>
      <c r="T437" s="2">
        <v>8</v>
      </c>
      <c r="U437" s="3">
        <v>2.1150750627994857E-2</v>
      </c>
      <c r="V437" s="3">
        <v>0.19759296661398884</v>
      </c>
      <c r="W437" s="3">
        <v>2.9116336216602409E-2</v>
      </c>
      <c r="X437" s="3">
        <v>81.904329282053155</v>
      </c>
      <c r="Y437" s="3">
        <v>0.19759296661398884</v>
      </c>
      <c r="Z437" s="3">
        <v>2.9116310476496626E-2</v>
      </c>
      <c r="AA437" s="3">
        <v>81.904329282053155</v>
      </c>
      <c r="AB437">
        <f t="shared" si="10"/>
        <v>0.19759296661398884</v>
      </c>
      <c r="AC437">
        <f t="shared" si="11"/>
        <v>2.9116310476496626E-2</v>
      </c>
    </row>
    <row r="438" spans="1:29" x14ac:dyDescent="0.25">
      <c r="A438" s="2">
        <v>437</v>
      </c>
      <c r="B438" s="3" t="s">
        <v>27</v>
      </c>
      <c r="C438" s="3" t="s">
        <v>110</v>
      </c>
      <c r="D438" s="3" t="s">
        <v>139</v>
      </c>
      <c r="E438" s="3" t="s">
        <v>140</v>
      </c>
      <c r="F438" s="3">
        <v>0.59</v>
      </c>
      <c r="G438" s="3">
        <v>0.64</v>
      </c>
      <c r="H438" s="3" t="s">
        <v>158</v>
      </c>
      <c r="I438" s="2">
        <v>1700</v>
      </c>
      <c r="J438" s="3" t="s">
        <v>121</v>
      </c>
      <c r="K438" s="2">
        <v>1700</v>
      </c>
      <c r="L438" s="3"/>
      <c r="M438" s="3" t="s">
        <v>159</v>
      </c>
      <c r="N438" s="3" t="s">
        <v>158</v>
      </c>
      <c r="O438" s="3"/>
      <c r="P438" s="3"/>
      <c r="Q438" s="3"/>
      <c r="R438" s="3">
        <v>0</v>
      </c>
      <c r="S438" s="3">
        <v>1</v>
      </c>
      <c r="T438" s="2">
        <v>89</v>
      </c>
      <c r="U438" s="3">
        <v>9.62443347307976</v>
      </c>
      <c r="V438" s="3">
        <v>80.170937205433347</v>
      </c>
      <c r="W438" s="3">
        <v>11.26359099780359</v>
      </c>
      <c r="X438" s="3">
        <v>36683.130926408478</v>
      </c>
      <c r="Y438" s="3">
        <v>80.170937205433347</v>
      </c>
      <c r="Z438" s="3">
        <v>11.26358104029997</v>
      </c>
      <c r="AA438" s="3">
        <v>36683.130926408478</v>
      </c>
      <c r="AB438">
        <f t="shared" si="10"/>
        <v>80.170937205433347</v>
      </c>
      <c r="AC438">
        <f t="shared" si="11"/>
        <v>11.26358104029997</v>
      </c>
    </row>
    <row r="439" spans="1:29" x14ac:dyDescent="0.25">
      <c r="A439" s="2">
        <v>438</v>
      </c>
      <c r="B439" s="3" t="s">
        <v>27</v>
      </c>
      <c r="C439" s="3" t="s">
        <v>110</v>
      </c>
      <c r="D439" s="3" t="s">
        <v>139</v>
      </c>
      <c r="E439" s="3" t="s">
        <v>140</v>
      </c>
      <c r="F439" s="3">
        <v>0.59</v>
      </c>
      <c r="G439" s="3">
        <v>0.64</v>
      </c>
      <c r="H439" s="3" t="s">
        <v>158</v>
      </c>
      <c r="I439" s="2">
        <v>1700</v>
      </c>
      <c r="J439" s="3" t="s">
        <v>121</v>
      </c>
      <c r="K439" s="2">
        <v>1700</v>
      </c>
      <c r="L439" s="3"/>
      <c r="M439" s="3" t="s">
        <v>160</v>
      </c>
      <c r="N439" s="3" t="s">
        <v>158</v>
      </c>
      <c r="O439" s="3"/>
      <c r="P439" s="3"/>
      <c r="Q439" s="3"/>
      <c r="R439" s="3">
        <v>0</v>
      </c>
      <c r="S439" s="3">
        <v>1</v>
      </c>
      <c r="T439" s="2">
        <v>3</v>
      </c>
      <c r="U439" s="3">
        <v>3.9780439591013197E-2</v>
      </c>
      <c r="V439" s="3">
        <v>0.32840303941342797</v>
      </c>
      <c r="W439" s="3">
        <v>4.9241725422465368E-2</v>
      </c>
      <c r="X439" s="3">
        <v>152.36660385002614</v>
      </c>
      <c r="Y439" s="3">
        <v>0.32840303941342797</v>
      </c>
      <c r="Z439" s="3">
        <v>4.9241681890641507E-2</v>
      </c>
      <c r="AA439" s="3">
        <v>152.36660385002614</v>
      </c>
      <c r="AB439">
        <f t="shared" si="10"/>
        <v>0.32840303941342797</v>
      </c>
      <c r="AC439">
        <f t="shared" si="11"/>
        <v>4.9241681890641507E-2</v>
      </c>
    </row>
    <row r="440" spans="1:29" x14ac:dyDescent="0.25">
      <c r="A440" s="2">
        <v>439</v>
      </c>
      <c r="B440" s="3" t="s">
        <v>27</v>
      </c>
      <c r="C440" s="3" t="s">
        <v>110</v>
      </c>
      <c r="D440" s="3" t="s">
        <v>139</v>
      </c>
      <c r="E440" s="3" t="s">
        <v>140</v>
      </c>
      <c r="F440" s="3">
        <v>0.59</v>
      </c>
      <c r="G440" s="3">
        <v>0.64</v>
      </c>
      <c r="H440" s="3" t="s">
        <v>158</v>
      </c>
      <c r="I440" s="2">
        <v>1710</v>
      </c>
      <c r="J440" s="3" t="s">
        <v>122</v>
      </c>
      <c r="K440" s="2">
        <v>1710</v>
      </c>
      <c r="L440" s="3"/>
      <c r="M440" s="3" t="s">
        <v>159</v>
      </c>
      <c r="N440" s="3" t="s">
        <v>158</v>
      </c>
      <c r="O440" s="3"/>
      <c r="P440" s="3"/>
      <c r="Q440" s="3"/>
      <c r="R440" s="3">
        <v>0</v>
      </c>
      <c r="S440" s="3">
        <v>1</v>
      </c>
      <c r="T440" s="2">
        <v>182</v>
      </c>
      <c r="U440" s="3">
        <v>86.216969184992152</v>
      </c>
      <c r="V440" s="3">
        <v>668.71451087172886</v>
      </c>
      <c r="W440" s="3">
        <v>91.658340015433012</v>
      </c>
      <c r="X440" s="3">
        <v>330003.85051707929</v>
      </c>
      <c r="Y440" s="3">
        <v>668.71451087172886</v>
      </c>
      <c r="Z440" s="3">
        <v>91.658258985479605</v>
      </c>
      <c r="AA440" s="3">
        <v>330003.85051707929</v>
      </c>
      <c r="AB440">
        <f t="shared" si="10"/>
        <v>668.71451087172886</v>
      </c>
      <c r="AC440">
        <f t="shared" si="11"/>
        <v>91.658258985479605</v>
      </c>
    </row>
    <row r="441" spans="1:29" x14ac:dyDescent="0.25">
      <c r="A441" s="2">
        <v>440</v>
      </c>
      <c r="B441" s="3" t="s">
        <v>27</v>
      </c>
      <c r="C441" s="3" t="s">
        <v>110</v>
      </c>
      <c r="D441" s="3" t="s">
        <v>139</v>
      </c>
      <c r="E441" s="3" t="s">
        <v>140</v>
      </c>
      <c r="F441" s="3">
        <v>0.59</v>
      </c>
      <c r="G441" s="3">
        <v>0.64</v>
      </c>
      <c r="H441" s="3" t="s">
        <v>158</v>
      </c>
      <c r="I441" s="2">
        <v>1720</v>
      </c>
      <c r="J441" s="3" t="s">
        <v>123</v>
      </c>
      <c r="K441" s="2">
        <v>1720</v>
      </c>
      <c r="L441" s="3"/>
      <c r="M441" s="3" t="s">
        <v>159</v>
      </c>
      <c r="N441" s="3" t="s">
        <v>158</v>
      </c>
      <c r="O441" s="3"/>
      <c r="P441" s="3"/>
      <c r="Q441" s="3"/>
      <c r="R441" s="3">
        <v>0</v>
      </c>
      <c r="S441" s="3">
        <v>1</v>
      </c>
      <c r="T441" s="2">
        <v>55</v>
      </c>
      <c r="U441" s="3">
        <v>14.77785283185432</v>
      </c>
      <c r="V441" s="3">
        <v>124.83364541772083</v>
      </c>
      <c r="W441" s="3">
        <v>17.51346995944969</v>
      </c>
      <c r="X441" s="3">
        <v>56504.404430273076</v>
      </c>
      <c r="Y441" s="3">
        <v>124.83364541772083</v>
      </c>
      <c r="Z441" s="3">
        <v>17.513454476781614</v>
      </c>
      <c r="AA441" s="3">
        <v>56504.404430273076</v>
      </c>
      <c r="AB441">
        <f t="shared" si="10"/>
        <v>124.83364541772083</v>
      </c>
      <c r="AC441">
        <f t="shared" si="11"/>
        <v>17.513454476781614</v>
      </c>
    </row>
    <row r="442" spans="1:29" x14ac:dyDescent="0.25">
      <c r="A442" s="2">
        <v>441</v>
      </c>
      <c r="B442" s="3" t="s">
        <v>27</v>
      </c>
      <c r="C442" s="3" t="s">
        <v>110</v>
      </c>
      <c r="D442" s="3" t="s">
        <v>139</v>
      </c>
      <c r="E442" s="3" t="s">
        <v>140</v>
      </c>
      <c r="F442" s="3">
        <v>0.59</v>
      </c>
      <c r="G442" s="3">
        <v>0.64</v>
      </c>
      <c r="H442" s="3" t="s">
        <v>158</v>
      </c>
      <c r="I442" s="2">
        <v>1720</v>
      </c>
      <c r="J442" s="3" t="s">
        <v>123</v>
      </c>
      <c r="K442" s="2">
        <v>1720</v>
      </c>
      <c r="L442" s="3"/>
      <c r="M442" s="3" t="s">
        <v>160</v>
      </c>
      <c r="N442" s="3" t="s">
        <v>158</v>
      </c>
      <c r="O442" s="3"/>
      <c r="P442" s="3"/>
      <c r="Q442" s="3"/>
      <c r="R442" s="3">
        <v>0</v>
      </c>
      <c r="S442" s="3">
        <v>1</v>
      </c>
      <c r="T442" s="2">
        <v>3</v>
      </c>
      <c r="U442" s="3">
        <v>6.8536502341696698E-2</v>
      </c>
      <c r="V442" s="3">
        <v>0.67764103662005959</v>
      </c>
      <c r="W442" s="3">
        <v>0.11585547280176312</v>
      </c>
      <c r="X442" s="3">
        <v>264.3239580559665</v>
      </c>
      <c r="Y442" s="3">
        <v>0.67764103662005959</v>
      </c>
      <c r="Z442" s="3">
        <v>0.1158553703804935</v>
      </c>
      <c r="AA442" s="3">
        <v>264.3239580559665</v>
      </c>
      <c r="AB442">
        <f t="shared" si="10"/>
        <v>0.67764103662005959</v>
      </c>
      <c r="AC442">
        <f t="shared" si="11"/>
        <v>0.1158553703804935</v>
      </c>
    </row>
    <row r="443" spans="1:29" x14ac:dyDescent="0.25">
      <c r="A443" s="2">
        <v>442</v>
      </c>
      <c r="B443" s="3" t="s">
        <v>27</v>
      </c>
      <c r="C443" s="3" t="s">
        <v>110</v>
      </c>
      <c r="D443" s="3" t="s">
        <v>139</v>
      </c>
      <c r="E443" s="3" t="s">
        <v>140</v>
      </c>
      <c r="F443" s="3">
        <v>0.59</v>
      </c>
      <c r="G443" s="3">
        <v>0.64</v>
      </c>
      <c r="H443" s="3" t="s">
        <v>158</v>
      </c>
      <c r="I443" s="2">
        <v>1750</v>
      </c>
      <c r="J443" s="3" t="s">
        <v>51</v>
      </c>
      <c r="K443" s="2">
        <v>1750</v>
      </c>
      <c r="L443" s="3"/>
      <c r="M443" s="3" t="s">
        <v>159</v>
      </c>
      <c r="N443" s="3" t="s">
        <v>158</v>
      </c>
      <c r="O443" s="3"/>
      <c r="P443" s="3"/>
      <c r="Q443" s="3"/>
      <c r="R443" s="3">
        <v>0</v>
      </c>
      <c r="S443" s="3">
        <v>1</v>
      </c>
      <c r="T443" s="2">
        <v>595</v>
      </c>
      <c r="U443" s="3">
        <v>247.54552521967628</v>
      </c>
      <c r="V443" s="3">
        <v>1987.7568306839144</v>
      </c>
      <c r="W443" s="3">
        <v>268.96240665687924</v>
      </c>
      <c r="X443" s="3">
        <v>934744.75195248763</v>
      </c>
      <c r="Y443" s="3">
        <v>1987.7568306839144</v>
      </c>
      <c r="Z443" s="3">
        <v>268.96216888242992</v>
      </c>
      <c r="AA443" s="3">
        <v>934744.75195248763</v>
      </c>
      <c r="AB443">
        <f t="shared" si="10"/>
        <v>1987.7568306839144</v>
      </c>
      <c r="AC443">
        <f t="shared" si="11"/>
        <v>268.96216888242992</v>
      </c>
    </row>
    <row r="444" spans="1:29" x14ac:dyDescent="0.25">
      <c r="A444" s="2">
        <v>443</v>
      </c>
      <c r="B444" s="3" t="s">
        <v>27</v>
      </c>
      <c r="C444" s="3" t="s">
        <v>110</v>
      </c>
      <c r="D444" s="3" t="s">
        <v>139</v>
      </c>
      <c r="E444" s="3" t="s">
        <v>140</v>
      </c>
      <c r="F444" s="3">
        <v>0.59</v>
      </c>
      <c r="G444" s="3">
        <v>0.64</v>
      </c>
      <c r="H444" s="3" t="s">
        <v>158</v>
      </c>
      <c r="I444" s="2">
        <v>1750</v>
      </c>
      <c r="J444" s="3" t="s">
        <v>51</v>
      </c>
      <c r="K444" s="2">
        <v>1750</v>
      </c>
      <c r="L444" s="3"/>
      <c r="M444" s="3" t="s">
        <v>160</v>
      </c>
      <c r="N444" s="3" t="s">
        <v>158</v>
      </c>
      <c r="O444" s="3"/>
      <c r="P444" s="3"/>
      <c r="Q444" s="3"/>
      <c r="R444" s="3">
        <v>0</v>
      </c>
      <c r="S444" s="3">
        <v>1</v>
      </c>
      <c r="T444" s="2">
        <v>23</v>
      </c>
      <c r="U444" s="3">
        <v>0.50466558292394348</v>
      </c>
      <c r="V444" s="3">
        <v>4.4413569689632784</v>
      </c>
      <c r="W444" s="3">
        <v>0.63856035189746119</v>
      </c>
      <c r="X444" s="3">
        <v>1943.4533929740194</v>
      </c>
      <c r="Y444" s="3">
        <v>4.4413569689632784</v>
      </c>
      <c r="Z444" s="3">
        <v>0.63855978738237629</v>
      </c>
      <c r="AA444" s="3">
        <v>1943.4533929740194</v>
      </c>
      <c r="AB444">
        <f t="shared" si="10"/>
        <v>4.4413569689632784</v>
      </c>
      <c r="AC444">
        <f t="shared" si="11"/>
        <v>0.63855978738237629</v>
      </c>
    </row>
    <row r="445" spans="1:29" x14ac:dyDescent="0.25">
      <c r="A445" s="2">
        <v>444</v>
      </c>
      <c r="B445" s="3" t="s">
        <v>27</v>
      </c>
      <c r="C445" s="3" t="s">
        <v>110</v>
      </c>
      <c r="D445" s="3" t="s">
        <v>139</v>
      </c>
      <c r="E445" s="3" t="s">
        <v>140</v>
      </c>
      <c r="F445" s="3">
        <v>0.59</v>
      </c>
      <c r="G445" s="3">
        <v>0.64</v>
      </c>
      <c r="H445" s="3" t="s">
        <v>158</v>
      </c>
      <c r="I445" s="2">
        <v>1780</v>
      </c>
      <c r="J445" s="3" t="s">
        <v>125</v>
      </c>
      <c r="K445" s="2">
        <v>1780</v>
      </c>
      <c r="L445" s="3"/>
      <c r="M445" s="3" t="s">
        <v>159</v>
      </c>
      <c r="N445" s="3" t="s">
        <v>158</v>
      </c>
      <c r="O445" s="3"/>
      <c r="P445" s="3"/>
      <c r="Q445" s="3"/>
      <c r="R445" s="3">
        <v>0</v>
      </c>
      <c r="S445" s="3">
        <v>1</v>
      </c>
      <c r="T445" s="2">
        <v>4</v>
      </c>
      <c r="U445" s="3">
        <v>0.29442483200188679</v>
      </c>
      <c r="V445" s="3">
        <v>2.8426095469309489</v>
      </c>
      <c r="W445" s="3">
        <v>0.45547306941313426</v>
      </c>
      <c r="X445" s="3">
        <v>1135.0036091600234</v>
      </c>
      <c r="Y445" s="3">
        <v>2.8426095469309489</v>
      </c>
      <c r="Z445" s="3">
        <v>0.45547266675516035</v>
      </c>
      <c r="AA445" s="3">
        <v>1135.0036091600234</v>
      </c>
      <c r="AB445">
        <f t="shared" si="10"/>
        <v>2.8426095469309489</v>
      </c>
      <c r="AC445">
        <f t="shared" si="11"/>
        <v>0.45547266675516035</v>
      </c>
    </row>
    <row r="446" spans="1:29" x14ac:dyDescent="0.25">
      <c r="A446" s="2">
        <v>445</v>
      </c>
      <c r="B446" s="3" t="s">
        <v>27</v>
      </c>
      <c r="C446" s="3" t="s">
        <v>110</v>
      </c>
      <c r="D446" s="3" t="s">
        <v>139</v>
      </c>
      <c r="E446" s="3" t="s">
        <v>140</v>
      </c>
      <c r="F446" s="3">
        <v>0.59</v>
      </c>
      <c r="G446" s="3">
        <v>0.64</v>
      </c>
      <c r="H446" s="3" t="s">
        <v>158</v>
      </c>
      <c r="I446" s="2">
        <v>1850</v>
      </c>
      <c r="J446" s="3" t="s">
        <v>53</v>
      </c>
      <c r="K446" s="2">
        <v>1850</v>
      </c>
      <c r="L446" s="3"/>
      <c r="M446" s="3" t="s">
        <v>159</v>
      </c>
      <c r="N446" s="3" t="s">
        <v>158</v>
      </c>
      <c r="O446" s="3"/>
      <c r="P446" s="3"/>
      <c r="Q446" s="3"/>
      <c r="R446" s="3">
        <v>0</v>
      </c>
      <c r="S446" s="3">
        <v>1</v>
      </c>
      <c r="T446" s="2">
        <v>9</v>
      </c>
      <c r="U446" s="3">
        <v>2.0983249396595873</v>
      </c>
      <c r="V446" s="3">
        <v>16.571013433112689</v>
      </c>
      <c r="W446" s="3">
        <v>2.3559677005236224</v>
      </c>
      <c r="X446" s="3">
        <v>8038.3123622995336</v>
      </c>
      <c r="Y446" s="3">
        <v>16.571013433112689</v>
      </c>
      <c r="Z446" s="3">
        <v>2.3559656177458557</v>
      </c>
      <c r="AA446" s="3">
        <v>8038.3123622995336</v>
      </c>
      <c r="AB446">
        <f t="shared" si="10"/>
        <v>16.571013433112689</v>
      </c>
      <c r="AC446">
        <f t="shared" si="11"/>
        <v>2.3559656177458557</v>
      </c>
    </row>
    <row r="447" spans="1:29" x14ac:dyDescent="0.25">
      <c r="A447" s="2">
        <v>446</v>
      </c>
      <c r="B447" s="3" t="s">
        <v>27</v>
      </c>
      <c r="C447" s="3" t="s">
        <v>110</v>
      </c>
      <c r="D447" s="3" t="s">
        <v>139</v>
      </c>
      <c r="E447" s="3" t="s">
        <v>140</v>
      </c>
      <c r="F447" s="3">
        <v>0.59</v>
      </c>
      <c r="G447" s="3">
        <v>0.64</v>
      </c>
      <c r="H447" s="3" t="s">
        <v>158</v>
      </c>
      <c r="I447" s="2">
        <v>1850</v>
      </c>
      <c r="J447" s="3" t="s">
        <v>53</v>
      </c>
      <c r="K447" s="2">
        <v>1850</v>
      </c>
      <c r="L447" s="3"/>
      <c r="M447" s="3" t="s">
        <v>160</v>
      </c>
      <c r="N447" s="3" t="s">
        <v>158</v>
      </c>
      <c r="O447" s="3"/>
      <c r="P447" s="3"/>
      <c r="Q447" s="3"/>
      <c r="R447" s="3">
        <v>0</v>
      </c>
      <c r="S447" s="3">
        <v>1</v>
      </c>
      <c r="T447" s="2">
        <v>5</v>
      </c>
      <c r="U447" s="3">
        <v>0.15842296912262296</v>
      </c>
      <c r="V447" s="3">
        <v>1.2229073631821425</v>
      </c>
      <c r="W447" s="3">
        <v>0.16838753491127345</v>
      </c>
      <c r="X447" s="3">
        <v>606.76989385371064</v>
      </c>
      <c r="Y447" s="3">
        <v>1.2229073631821425</v>
      </c>
      <c r="Z447" s="3">
        <v>0.16838738604937964</v>
      </c>
      <c r="AA447" s="3">
        <v>606.76989385371064</v>
      </c>
      <c r="AB447">
        <f t="shared" si="10"/>
        <v>1.2229073631821425</v>
      </c>
      <c r="AC447">
        <f t="shared" si="11"/>
        <v>0.16838738604937964</v>
      </c>
    </row>
    <row r="448" spans="1:29" x14ac:dyDescent="0.25">
      <c r="A448" s="2">
        <v>447</v>
      </c>
      <c r="B448" s="3" t="s">
        <v>27</v>
      </c>
      <c r="C448" s="3" t="s">
        <v>110</v>
      </c>
      <c r="D448" s="3" t="s">
        <v>139</v>
      </c>
      <c r="E448" s="3" t="s">
        <v>140</v>
      </c>
      <c r="F448" s="3">
        <v>0.59</v>
      </c>
      <c r="G448" s="3">
        <v>0.64</v>
      </c>
      <c r="H448" s="3" t="s">
        <v>158</v>
      </c>
      <c r="I448" s="2">
        <v>1860</v>
      </c>
      <c r="J448" s="3" t="s">
        <v>126</v>
      </c>
      <c r="K448" s="2">
        <v>1860</v>
      </c>
      <c r="L448" s="3"/>
      <c r="M448" s="3" t="s">
        <v>159</v>
      </c>
      <c r="N448" s="3" t="s">
        <v>158</v>
      </c>
      <c r="O448" s="3"/>
      <c r="P448" s="3"/>
      <c r="Q448" s="3"/>
      <c r="R448" s="3">
        <v>0</v>
      </c>
      <c r="S448" s="3">
        <v>1</v>
      </c>
      <c r="T448" s="2">
        <v>61</v>
      </c>
      <c r="U448" s="3">
        <v>12.99021551238925</v>
      </c>
      <c r="V448" s="3">
        <v>95.606357838008535</v>
      </c>
      <c r="W448" s="3">
        <v>13.132460642347279</v>
      </c>
      <c r="X448" s="3">
        <v>47082.4283147475</v>
      </c>
      <c r="Y448" s="3">
        <v>95.606357838008535</v>
      </c>
      <c r="Z448" s="3">
        <v>13.132449032681702</v>
      </c>
      <c r="AA448" s="3">
        <v>47082.4283147475</v>
      </c>
      <c r="AB448">
        <f t="shared" si="10"/>
        <v>95.606357838008535</v>
      </c>
      <c r="AC448">
        <f t="shared" si="11"/>
        <v>13.132449032681702</v>
      </c>
    </row>
    <row r="449" spans="1:29" x14ac:dyDescent="0.25">
      <c r="A449" s="2">
        <v>448</v>
      </c>
      <c r="B449" s="3" t="s">
        <v>27</v>
      </c>
      <c r="C449" s="3" t="s">
        <v>110</v>
      </c>
      <c r="D449" s="3" t="s">
        <v>139</v>
      </c>
      <c r="E449" s="3" t="s">
        <v>140</v>
      </c>
      <c r="F449" s="3">
        <v>0.59</v>
      </c>
      <c r="G449" s="3">
        <v>0.64</v>
      </c>
      <c r="H449" s="3" t="s">
        <v>158</v>
      </c>
      <c r="I449" s="2">
        <v>1860</v>
      </c>
      <c r="J449" s="3" t="s">
        <v>126</v>
      </c>
      <c r="K449" s="2">
        <v>1860</v>
      </c>
      <c r="L449" s="3"/>
      <c r="M449" s="3" t="s">
        <v>160</v>
      </c>
      <c r="N449" s="3" t="s">
        <v>158</v>
      </c>
      <c r="O449" s="3"/>
      <c r="P449" s="3"/>
      <c r="Q449" s="3"/>
      <c r="R449" s="3">
        <v>0</v>
      </c>
      <c r="S449" s="3">
        <v>1</v>
      </c>
      <c r="T449" s="2">
        <v>5</v>
      </c>
      <c r="U449" s="3">
        <v>2.4345292100583317E-2</v>
      </c>
      <c r="V449" s="3">
        <v>0.21878248376519085</v>
      </c>
      <c r="W449" s="3">
        <v>3.3414944840195339E-2</v>
      </c>
      <c r="X449" s="3">
        <v>93.347559421174594</v>
      </c>
      <c r="Y449" s="3">
        <v>0.21878248376519085</v>
      </c>
      <c r="Z449" s="3">
        <v>3.3414915299932943E-2</v>
      </c>
      <c r="AA449" s="3">
        <v>93.347559421174594</v>
      </c>
      <c r="AB449">
        <f t="shared" si="10"/>
        <v>0.21878248376519085</v>
      </c>
      <c r="AC449">
        <f t="shared" si="11"/>
        <v>3.3414915299932943E-2</v>
      </c>
    </row>
    <row r="450" spans="1:29" x14ac:dyDescent="0.25">
      <c r="A450" s="2">
        <v>449</v>
      </c>
      <c r="B450" s="3" t="s">
        <v>27</v>
      </c>
      <c r="C450" s="3" t="s">
        <v>110</v>
      </c>
      <c r="D450" s="3" t="s">
        <v>139</v>
      </c>
      <c r="E450" s="3" t="s">
        <v>140</v>
      </c>
      <c r="F450" s="3">
        <v>0.59</v>
      </c>
      <c r="G450" s="3">
        <v>0.64</v>
      </c>
      <c r="H450" s="3" t="s">
        <v>158</v>
      </c>
      <c r="I450" s="2">
        <v>7400</v>
      </c>
      <c r="J450" s="3" t="s">
        <v>127</v>
      </c>
      <c r="K450" s="2">
        <v>7400</v>
      </c>
      <c r="L450" s="3"/>
      <c r="M450" s="3" t="s">
        <v>159</v>
      </c>
      <c r="N450" s="3" t="s">
        <v>158</v>
      </c>
      <c r="O450" s="3"/>
      <c r="P450" s="3"/>
      <c r="Q450" s="3"/>
      <c r="R450" s="3">
        <v>0</v>
      </c>
      <c r="S450" s="3">
        <v>1</v>
      </c>
      <c r="T450" s="2">
        <v>8</v>
      </c>
      <c r="U450" s="3">
        <v>1.6201649234141811</v>
      </c>
      <c r="V450" s="3">
        <v>12.414515000453878</v>
      </c>
      <c r="W450" s="3">
        <v>1.8519404132784525</v>
      </c>
      <c r="X450" s="3">
        <v>5595.3840346980905</v>
      </c>
      <c r="Y450" s="3">
        <v>12.414515000453878</v>
      </c>
      <c r="Z450" s="3">
        <v>1.8519387760826984</v>
      </c>
      <c r="AA450" s="3">
        <v>5595.3840346980905</v>
      </c>
      <c r="AB450">
        <f t="shared" si="10"/>
        <v>12.414515000453878</v>
      </c>
      <c r="AC450">
        <f t="shared" si="11"/>
        <v>1.8519387760826984</v>
      </c>
    </row>
    <row r="451" spans="1:29" x14ac:dyDescent="0.25">
      <c r="A451" s="2">
        <v>450</v>
      </c>
      <c r="B451" s="3" t="s">
        <v>27</v>
      </c>
      <c r="C451" s="3" t="s">
        <v>110</v>
      </c>
      <c r="D451" s="3" t="s">
        <v>139</v>
      </c>
      <c r="E451" s="3" t="s">
        <v>140</v>
      </c>
      <c r="F451" s="3">
        <v>0.59</v>
      </c>
      <c r="G451" s="3">
        <v>0.64</v>
      </c>
      <c r="H451" s="3" t="s">
        <v>158</v>
      </c>
      <c r="I451" s="2">
        <v>8140</v>
      </c>
      <c r="J451" s="3" t="s">
        <v>57</v>
      </c>
      <c r="K451" s="2">
        <v>8140</v>
      </c>
      <c r="L451" s="3"/>
      <c r="M451" s="3" t="s">
        <v>159</v>
      </c>
      <c r="N451" s="3" t="s">
        <v>158</v>
      </c>
      <c r="O451" s="3"/>
      <c r="P451" s="3"/>
      <c r="Q451" s="3"/>
      <c r="R451" s="3">
        <v>0</v>
      </c>
      <c r="S451" s="3">
        <v>1</v>
      </c>
      <c r="T451" s="2">
        <v>5</v>
      </c>
      <c r="U451" s="3">
        <v>2.1821469201387558E-3</v>
      </c>
      <c r="V451" s="3">
        <v>2.4286087385644101E-2</v>
      </c>
      <c r="W451" s="3">
        <v>4.4127485540300009E-3</v>
      </c>
      <c r="X451" s="3">
        <v>8.4618432350284998</v>
      </c>
      <c r="Y451" s="3">
        <v>2.4286087385644101E-2</v>
      </c>
      <c r="Z451" s="3">
        <v>4.412744652968625E-3</v>
      </c>
      <c r="AA451" s="3">
        <v>8.4618432350284998</v>
      </c>
      <c r="AB451">
        <f t="shared" si="10"/>
        <v>2.4286087385644101E-2</v>
      </c>
      <c r="AC451">
        <f t="shared" si="11"/>
        <v>4.412744652968625E-3</v>
      </c>
    </row>
    <row r="452" spans="1:29" x14ac:dyDescent="0.25">
      <c r="A452" s="2">
        <v>451</v>
      </c>
      <c r="B452" s="3" t="s">
        <v>27</v>
      </c>
      <c r="C452" s="3" t="s">
        <v>110</v>
      </c>
      <c r="D452" s="3" t="s">
        <v>139</v>
      </c>
      <c r="E452" s="3" t="s">
        <v>140</v>
      </c>
      <c r="F452" s="3">
        <v>0.59</v>
      </c>
      <c r="G452" s="3">
        <v>0.64</v>
      </c>
      <c r="H452" s="3" t="s">
        <v>158</v>
      </c>
      <c r="I452" s="2">
        <v>8220</v>
      </c>
      <c r="J452" s="3" t="s">
        <v>138</v>
      </c>
      <c r="K452" s="2">
        <v>8220</v>
      </c>
      <c r="L452" s="3"/>
      <c r="M452" s="3" t="s">
        <v>159</v>
      </c>
      <c r="N452" s="3" t="s">
        <v>158</v>
      </c>
      <c r="O452" s="3"/>
      <c r="P452" s="3"/>
      <c r="Q452" s="3"/>
      <c r="R452" s="3">
        <v>0</v>
      </c>
      <c r="S452" s="3">
        <v>1</v>
      </c>
      <c r="T452" s="2">
        <v>2</v>
      </c>
      <c r="U452" s="3">
        <v>0.40625878896560863</v>
      </c>
      <c r="V452" s="3">
        <v>3.6672558515972229</v>
      </c>
      <c r="W452" s="3">
        <v>0.57898615255295516</v>
      </c>
      <c r="X452" s="3">
        <v>1574.261433011204</v>
      </c>
      <c r="Y452" s="3">
        <v>3.6672558515972229</v>
      </c>
      <c r="Z452" s="3">
        <v>0.57898564070404968</v>
      </c>
      <c r="AA452" s="3">
        <v>1574.261433011204</v>
      </c>
      <c r="AB452">
        <f t="shared" si="10"/>
        <v>3.6672558515972229</v>
      </c>
      <c r="AC452">
        <f t="shared" si="11"/>
        <v>0.57898564070404968</v>
      </c>
    </row>
    <row r="453" spans="1:29" x14ac:dyDescent="0.25">
      <c r="A453" s="2">
        <v>452</v>
      </c>
      <c r="B453" s="3" t="s">
        <v>27</v>
      </c>
      <c r="C453" s="3" t="s">
        <v>110</v>
      </c>
      <c r="D453" s="3" t="s">
        <v>139</v>
      </c>
      <c r="E453" s="3" t="s">
        <v>140</v>
      </c>
      <c r="F453" s="3">
        <v>0.59</v>
      </c>
      <c r="G453" s="3">
        <v>0.64</v>
      </c>
      <c r="H453" s="3" t="s">
        <v>158</v>
      </c>
      <c r="I453" s="2">
        <v>8310</v>
      </c>
      <c r="J453" s="3" t="s">
        <v>108</v>
      </c>
      <c r="K453" s="2">
        <v>8310</v>
      </c>
      <c r="L453" s="3"/>
      <c r="M453" s="3" t="s">
        <v>159</v>
      </c>
      <c r="N453" s="3" t="s">
        <v>158</v>
      </c>
      <c r="O453" s="3"/>
      <c r="P453" s="3"/>
      <c r="Q453" s="3"/>
      <c r="R453" s="3">
        <v>0</v>
      </c>
      <c r="S453" s="3">
        <v>1</v>
      </c>
      <c r="T453" s="2">
        <v>2</v>
      </c>
      <c r="U453" s="3">
        <v>0.1278044190121502</v>
      </c>
      <c r="V453" s="3">
        <v>1.1579232530757895</v>
      </c>
      <c r="W453" s="3">
        <v>0.16192917801135828</v>
      </c>
      <c r="X453" s="3">
        <v>494.22188736789792</v>
      </c>
      <c r="Y453" s="3">
        <v>1.1579232530757895</v>
      </c>
      <c r="Z453" s="3">
        <v>0.1619290348589324</v>
      </c>
      <c r="AA453" s="3">
        <v>494.22188736789792</v>
      </c>
      <c r="AB453">
        <f t="shared" si="10"/>
        <v>1.1579232530757895</v>
      </c>
      <c r="AC453">
        <f t="shared" si="11"/>
        <v>0.1619290348589324</v>
      </c>
    </row>
    <row r="454" spans="1:29" x14ac:dyDescent="0.25">
      <c r="A454" s="2">
        <v>453</v>
      </c>
      <c r="B454" s="3" t="s">
        <v>27</v>
      </c>
      <c r="C454" s="3" t="s">
        <v>110</v>
      </c>
      <c r="D454" s="3" t="s">
        <v>139</v>
      </c>
      <c r="E454" s="3" t="s">
        <v>140</v>
      </c>
      <c r="F454" s="3">
        <v>0.59</v>
      </c>
      <c r="G454" s="3">
        <v>0.64</v>
      </c>
      <c r="H454" s="3" t="s">
        <v>158</v>
      </c>
      <c r="I454" s="2">
        <v>8330</v>
      </c>
      <c r="J454" s="3" t="s">
        <v>129</v>
      </c>
      <c r="K454" s="2">
        <v>8330</v>
      </c>
      <c r="L454" s="3"/>
      <c r="M454" s="3" t="s">
        <v>159</v>
      </c>
      <c r="N454" s="3" t="s">
        <v>158</v>
      </c>
      <c r="O454" s="3"/>
      <c r="P454" s="3"/>
      <c r="Q454" s="3"/>
      <c r="R454" s="3">
        <v>0</v>
      </c>
      <c r="S454" s="3">
        <v>1</v>
      </c>
      <c r="T454" s="2">
        <v>2</v>
      </c>
      <c r="U454" s="3">
        <v>0.277431803569407</v>
      </c>
      <c r="V454" s="3">
        <v>2.2430831662458894</v>
      </c>
      <c r="W454" s="3">
        <v>0.30552313742547504</v>
      </c>
      <c r="X454" s="3">
        <v>1059.8932629624492</v>
      </c>
      <c r="Y454" s="3">
        <v>2.2430831662458894</v>
      </c>
      <c r="Z454" s="3">
        <v>0.30552286732975398</v>
      </c>
      <c r="AA454" s="3">
        <v>1059.8932629624492</v>
      </c>
      <c r="AB454">
        <f t="shared" si="10"/>
        <v>2.2430831662458894</v>
      </c>
      <c r="AC454">
        <f t="shared" si="11"/>
        <v>0.30552286732975398</v>
      </c>
    </row>
    <row r="455" spans="1:29" x14ac:dyDescent="0.25">
      <c r="A455" s="2">
        <v>454</v>
      </c>
      <c r="B455" s="3" t="s">
        <v>27</v>
      </c>
      <c r="C455" s="3" t="s">
        <v>110</v>
      </c>
      <c r="D455" s="3" t="s">
        <v>139</v>
      </c>
      <c r="E455" s="3" t="s">
        <v>140</v>
      </c>
      <c r="F455" s="3">
        <v>0.59</v>
      </c>
      <c r="G455" s="3">
        <v>0.64</v>
      </c>
      <c r="H455" s="3" t="s">
        <v>158</v>
      </c>
      <c r="I455" s="2">
        <v>8370</v>
      </c>
      <c r="J455" s="3" t="s">
        <v>68</v>
      </c>
      <c r="K455" s="2">
        <v>8370</v>
      </c>
      <c r="L455" s="3"/>
      <c r="M455" s="3" t="s">
        <v>159</v>
      </c>
      <c r="N455" s="3" t="s">
        <v>158</v>
      </c>
      <c r="O455" s="3"/>
      <c r="P455" s="3"/>
      <c r="Q455" s="3"/>
      <c r="R455" s="3">
        <v>0</v>
      </c>
      <c r="S455" s="3">
        <v>1</v>
      </c>
      <c r="T455" s="2">
        <v>44</v>
      </c>
      <c r="U455" s="3">
        <v>3.4114198109807523</v>
      </c>
      <c r="V455" s="3">
        <v>7.0744164525655062</v>
      </c>
      <c r="W455" s="3">
        <v>0.98182933751968526</v>
      </c>
      <c r="X455" s="3">
        <v>7450.4967024516345</v>
      </c>
      <c r="Y455" s="3">
        <v>7.0744164525655062</v>
      </c>
      <c r="Z455" s="3">
        <v>0.98182846953990899</v>
      </c>
      <c r="AA455" s="3">
        <v>7450.4967024516345</v>
      </c>
      <c r="AB455">
        <f t="shared" si="10"/>
        <v>7.0744164525655062</v>
      </c>
      <c r="AC455">
        <f t="shared" si="11"/>
        <v>0.98182846953990899</v>
      </c>
    </row>
    <row r="456" spans="1:29" x14ac:dyDescent="0.25">
      <c r="A456" s="2">
        <v>455</v>
      </c>
      <c r="B456" s="3" t="s">
        <v>27</v>
      </c>
      <c r="C456" s="3" t="s">
        <v>110</v>
      </c>
      <c r="D456" s="3" t="s">
        <v>139</v>
      </c>
      <c r="E456" s="3" t="s">
        <v>140</v>
      </c>
      <c r="F456" s="3">
        <v>0.59</v>
      </c>
      <c r="G456" s="3">
        <v>0.64</v>
      </c>
      <c r="H456" s="3" t="s">
        <v>60</v>
      </c>
      <c r="I456" s="2">
        <v>1100</v>
      </c>
      <c r="J456" s="3" t="s">
        <v>42</v>
      </c>
      <c r="K456" s="2">
        <v>1100</v>
      </c>
      <c r="L456" s="3"/>
      <c r="M456" s="3" t="s">
        <v>65</v>
      </c>
      <c r="N456" s="3" t="s">
        <v>60</v>
      </c>
      <c r="O456" s="3"/>
      <c r="P456" s="3"/>
      <c r="Q456" s="3"/>
      <c r="R456" s="3">
        <v>0</v>
      </c>
      <c r="S456" s="3">
        <v>1</v>
      </c>
      <c r="T456" s="2">
        <v>8</v>
      </c>
      <c r="U456" s="3">
        <v>3.7008127036612763E-2</v>
      </c>
      <c r="V456" s="3">
        <v>0.33026407558471921</v>
      </c>
      <c r="W456" s="3">
        <v>5.1347524650869433E-2</v>
      </c>
      <c r="X456" s="3">
        <v>137.82818694829541</v>
      </c>
      <c r="Y456" s="3">
        <v>0.33026407558471921</v>
      </c>
      <c r="Z456" s="3">
        <v>5.1347479257427574E-2</v>
      </c>
      <c r="AA456" s="3">
        <v>137.82818694829541</v>
      </c>
      <c r="AB456">
        <f t="shared" si="10"/>
        <v>0.33026407558471921</v>
      </c>
      <c r="AC456">
        <f t="shared" si="11"/>
        <v>5.1347479257427574E-2</v>
      </c>
    </row>
    <row r="457" spans="1:29" x14ac:dyDescent="0.25">
      <c r="A457" s="2">
        <v>456</v>
      </c>
      <c r="B457" s="3" t="s">
        <v>27</v>
      </c>
      <c r="C457" s="3" t="s">
        <v>110</v>
      </c>
      <c r="D457" s="3" t="s">
        <v>139</v>
      </c>
      <c r="E457" s="3" t="s">
        <v>140</v>
      </c>
      <c r="F457" s="3">
        <v>0.59</v>
      </c>
      <c r="G457" s="3">
        <v>0.64</v>
      </c>
      <c r="H457" s="3" t="s">
        <v>60</v>
      </c>
      <c r="I457" s="2">
        <v>1100</v>
      </c>
      <c r="J457" s="3" t="s">
        <v>42</v>
      </c>
      <c r="K457" s="2">
        <v>1100</v>
      </c>
      <c r="L457" s="3"/>
      <c r="M457" s="3" t="s">
        <v>161</v>
      </c>
      <c r="N457" s="3" t="s">
        <v>60</v>
      </c>
      <c r="O457" s="3"/>
      <c r="P457" s="3"/>
      <c r="Q457" s="3"/>
      <c r="R457" s="3">
        <v>0</v>
      </c>
      <c r="S457" s="3">
        <v>1</v>
      </c>
      <c r="T457" s="2">
        <v>10</v>
      </c>
      <c r="U457" s="3">
        <v>1.2730236346885189</v>
      </c>
      <c r="V457" s="3">
        <v>11.218130924098235</v>
      </c>
      <c r="W457" s="3">
        <v>1.703677442388488</v>
      </c>
      <c r="X457" s="3">
        <v>4741.2948477234959</v>
      </c>
      <c r="Y457" s="3">
        <v>11.218130924098235</v>
      </c>
      <c r="Z457" s="3">
        <v>1.7036759362636344</v>
      </c>
      <c r="AA457" s="3">
        <v>4741.2948477234959</v>
      </c>
      <c r="AB457">
        <f t="shared" si="10"/>
        <v>11.218130924098235</v>
      </c>
      <c r="AC457">
        <f t="shared" si="11"/>
        <v>1.7036759362636344</v>
      </c>
    </row>
    <row r="458" spans="1:29" x14ac:dyDescent="0.25">
      <c r="A458" s="2">
        <v>457</v>
      </c>
      <c r="B458" s="3" t="s">
        <v>27</v>
      </c>
      <c r="C458" s="3" t="s">
        <v>110</v>
      </c>
      <c r="D458" s="3" t="s">
        <v>139</v>
      </c>
      <c r="E458" s="3" t="s">
        <v>140</v>
      </c>
      <c r="F458" s="3">
        <v>0.59</v>
      </c>
      <c r="G458" s="3">
        <v>0.64</v>
      </c>
      <c r="H458" s="3" t="s">
        <v>60</v>
      </c>
      <c r="I458" s="2">
        <v>1190</v>
      </c>
      <c r="J458" s="3" t="s">
        <v>44</v>
      </c>
      <c r="K458" s="2">
        <v>1190</v>
      </c>
      <c r="L458" s="3"/>
      <c r="M458" s="3" t="s">
        <v>162</v>
      </c>
      <c r="N458" s="3" t="s">
        <v>60</v>
      </c>
      <c r="O458" s="3"/>
      <c r="P458" s="3"/>
      <c r="Q458" s="3"/>
      <c r="R458" s="3">
        <v>0</v>
      </c>
      <c r="S458" s="3">
        <v>1</v>
      </c>
      <c r="T458" s="2">
        <v>1</v>
      </c>
      <c r="U458" s="3">
        <v>1.38063414510293E-2</v>
      </c>
      <c r="V458" s="3">
        <v>0.15010578068746888</v>
      </c>
      <c r="W458" s="3">
        <v>1.994346788420398E-2</v>
      </c>
      <c r="X458" s="3">
        <v>53.664288717678424</v>
      </c>
      <c r="Y458" s="3">
        <v>0.15010578068746888</v>
      </c>
      <c r="Z458" s="3">
        <v>1.9943450253312098E-2</v>
      </c>
      <c r="AA458" s="3">
        <v>53.664288717678424</v>
      </c>
      <c r="AB458">
        <f t="shared" si="10"/>
        <v>0.15010578068746888</v>
      </c>
      <c r="AC458">
        <f t="shared" si="11"/>
        <v>1.9943450253312098E-2</v>
      </c>
    </row>
    <row r="459" spans="1:29" x14ac:dyDescent="0.25">
      <c r="A459" s="2">
        <v>458</v>
      </c>
      <c r="B459" s="3" t="s">
        <v>27</v>
      </c>
      <c r="C459" s="3" t="s">
        <v>110</v>
      </c>
      <c r="D459" s="3" t="s">
        <v>139</v>
      </c>
      <c r="E459" s="3" t="s">
        <v>140</v>
      </c>
      <c r="F459" s="3">
        <v>0.59</v>
      </c>
      <c r="G459" s="3">
        <v>0.64</v>
      </c>
      <c r="H459" s="3" t="s">
        <v>60</v>
      </c>
      <c r="I459" s="2">
        <v>1200</v>
      </c>
      <c r="J459" s="3" t="s">
        <v>45</v>
      </c>
      <c r="K459" s="2">
        <v>1200</v>
      </c>
      <c r="L459" s="3"/>
      <c r="M459" s="3" t="s">
        <v>65</v>
      </c>
      <c r="N459" s="3" t="s">
        <v>60</v>
      </c>
      <c r="O459" s="3"/>
      <c r="P459" s="3"/>
      <c r="Q459" s="3"/>
      <c r="R459" s="3">
        <v>0</v>
      </c>
      <c r="S459" s="3">
        <v>1</v>
      </c>
      <c r="T459" s="2">
        <v>181</v>
      </c>
      <c r="U459" s="3">
        <v>32.960764121666514</v>
      </c>
      <c r="V459" s="3">
        <v>303.14904702262896</v>
      </c>
      <c r="W459" s="3">
        <v>44.800041400828057</v>
      </c>
      <c r="X459" s="3">
        <v>124016.35726744191</v>
      </c>
      <c r="Y459" s="3">
        <v>303.14904702262896</v>
      </c>
      <c r="Z459" s="3">
        <v>44.800001795645741</v>
      </c>
      <c r="AA459" s="3">
        <v>124016.35726744191</v>
      </c>
      <c r="AB459">
        <f t="shared" si="10"/>
        <v>303.14904702262896</v>
      </c>
      <c r="AC459">
        <f t="shared" si="11"/>
        <v>44.800001795645741</v>
      </c>
    </row>
    <row r="460" spans="1:29" x14ac:dyDescent="0.25">
      <c r="A460" s="2">
        <v>459</v>
      </c>
      <c r="B460" s="3" t="s">
        <v>27</v>
      </c>
      <c r="C460" s="3" t="s">
        <v>110</v>
      </c>
      <c r="D460" s="3" t="s">
        <v>139</v>
      </c>
      <c r="E460" s="3" t="s">
        <v>140</v>
      </c>
      <c r="F460" s="3">
        <v>0.59</v>
      </c>
      <c r="G460" s="3">
        <v>0.64</v>
      </c>
      <c r="H460" s="3" t="s">
        <v>60</v>
      </c>
      <c r="I460" s="2">
        <v>1200</v>
      </c>
      <c r="J460" s="3" t="s">
        <v>45</v>
      </c>
      <c r="K460" s="2">
        <v>1200</v>
      </c>
      <c r="L460" s="3"/>
      <c r="M460" s="3" t="s">
        <v>163</v>
      </c>
      <c r="N460" s="3" t="s">
        <v>60</v>
      </c>
      <c r="O460" s="3"/>
      <c r="P460" s="3"/>
      <c r="Q460" s="3"/>
      <c r="R460" s="3">
        <v>0</v>
      </c>
      <c r="S460" s="3">
        <v>1</v>
      </c>
      <c r="T460" s="2">
        <v>3</v>
      </c>
      <c r="U460" s="3">
        <v>2.0067509609919501E-2</v>
      </c>
      <c r="V460" s="3">
        <v>0.1989275074908094</v>
      </c>
      <c r="W460" s="3">
        <v>2.6646975876832485E-2</v>
      </c>
      <c r="X460" s="3">
        <v>73.590697917294676</v>
      </c>
      <c r="Y460" s="3">
        <v>0.1989275074908094</v>
      </c>
      <c r="Z460" s="3">
        <v>2.6646952319748507E-2</v>
      </c>
      <c r="AA460" s="3">
        <v>73.590697917294676</v>
      </c>
      <c r="AB460">
        <f t="shared" si="10"/>
        <v>0.1989275074908094</v>
      </c>
      <c r="AC460">
        <f t="shared" si="11"/>
        <v>2.6646952319748507E-2</v>
      </c>
    </row>
    <row r="461" spans="1:29" x14ac:dyDescent="0.25">
      <c r="A461" s="2">
        <v>460</v>
      </c>
      <c r="B461" s="3" t="s">
        <v>27</v>
      </c>
      <c r="C461" s="3" t="s">
        <v>110</v>
      </c>
      <c r="D461" s="3" t="s">
        <v>139</v>
      </c>
      <c r="E461" s="3" t="s">
        <v>140</v>
      </c>
      <c r="F461" s="3">
        <v>0.59</v>
      </c>
      <c r="G461" s="3">
        <v>0.64</v>
      </c>
      <c r="H461" s="3" t="s">
        <v>60</v>
      </c>
      <c r="I461" s="2">
        <v>1200</v>
      </c>
      <c r="J461" s="3" t="s">
        <v>45</v>
      </c>
      <c r="K461" s="2">
        <v>1200</v>
      </c>
      <c r="L461" s="3"/>
      <c r="M461" s="3" t="s">
        <v>161</v>
      </c>
      <c r="N461" s="3" t="s">
        <v>60</v>
      </c>
      <c r="O461" s="3"/>
      <c r="P461" s="3"/>
      <c r="Q461" s="3"/>
      <c r="R461" s="3">
        <v>0</v>
      </c>
      <c r="S461" s="3">
        <v>1</v>
      </c>
      <c r="T461" s="2">
        <v>107</v>
      </c>
      <c r="U461" s="3">
        <v>9.5094575779595463</v>
      </c>
      <c r="V461" s="3">
        <v>89.398108982528967</v>
      </c>
      <c r="W461" s="3">
        <v>13.67911476879739</v>
      </c>
      <c r="X461" s="3">
        <v>35467.543454700222</v>
      </c>
      <c r="Y461" s="3">
        <v>89.398108982528967</v>
      </c>
      <c r="Z461" s="3">
        <v>13.679102675865833</v>
      </c>
      <c r="AA461" s="3">
        <v>35467.543454700222</v>
      </c>
      <c r="AB461">
        <f t="shared" si="10"/>
        <v>89.398108982528967</v>
      </c>
      <c r="AC461">
        <f t="shared" si="11"/>
        <v>13.679102675865833</v>
      </c>
    </row>
    <row r="462" spans="1:29" x14ac:dyDescent="0.25">
      <c r="A462" s="2">
        <v>461</v>
      </c>
      <c r="B462" s="3" t="s">
        <v>27</v>
      </c>
      <c r="C462" s="3" t="s">
        <v>110</v>
      </c>
      <c r="D462" s="3" t="s">
        <v>139</v>
      </c>
      <c r="E462" s="3" t="s">
        <v>140</v>
      </c>
      <c r="F462" s="3">
        <v>0.59</v>
      </c>
      <c r="G462" s="3">
        <v>0.64</v>
      </c>
      <c r="H462" s="3" t="s">
        <v>60</v>
      </c>
      <c r="I462" s="2">
        <v>1200</v>
      </c>
      <c r="J462" s="3" t="s">
        <v>45</v>
      </c>
      <c r="K462" s="2">
        <v>1200</v>
      </c>
      <c r="L462" s="3"/>
      <c r="M462" s="3" t="s">
        <v>164</v>
      </c>
      <c r="N462" s="3" t="s">
        <v>60</v>
      </c>
      <c r="O462" s="3"/>
      <c r="P462" s="3"/>
      <c r="Q462" s="3"/>
      <c r="R462" s="3">
        <v>0</v>
      </c>
      <c r="S462" s="3">
        <v>1</v>
      </c>
      <c r="T462" s="2">
        <v>81</v>
      </c>
      <c r="U462" s="3">
        <v>8.6571072535312439</v>
      </c>
      <c r="V462" s="3">
        <v>72.01177433131933</v>
      </c>
      <c r="W462" s="3">
        <v>10.832561327475467</v>
      </c>
      <c r="X462" s="3">
        <v>32103.461398382406</v>
      </c>
      <c r="Y462" s="3">
        <v>72.01177433131933</v>
      </c>
      <c r="Z462" s="3">
        <v>10.832551751020798</v>
      </c>
      <c r="AA462" s="3">
        <v>32103.461398382406</v>
      </c>
      <c r="AB462">
        <f t="shared" si="10"/>
        <v>72.01177433131933</v>
      </c>
      <c r="AC462">
        <f t="shared" si="11"/>
        <v>10.832551751020798</v>
      </c>
    </row>
    <row r="463" spans="1:29" x14ac:dyDescent="0.25">
      <c r="A463" s="2">
        <v>462</v>
      </c>
      <c r="B463" s="3" t="s">
        <v>27</v>
      </c>
      <c r="C463" s="3" t="s">
        <v>110</v>
      </c>
      <c r="D463" s="3" t="s">
        <v>139</v>
      </c>
      <c r="E463" s="3" t="s">
        <v>140</v>
      </c>
      <c r="F463" s="3">
        <v>0.59</v>
      </c>
      <c r="G463" s="3">
        <v>0.64</v>
      </c>
      <c r="H463" s="3" t="s">
        <v>60</v>
      </c>
      <c r="I463" s="2">
        <v>1200</v>
      </c>
      <c r="J463" s="3" t="s">
        <v>45</v>
      </c>
      <c r="K463" s="2">
        <v>1200</v>
      </c>
      <c r="L463" s="3"/>
      <c r="M463" s="3" t="s">
        <v>165</v>
      </c>
      <c r="N463" s="3" t="s">
        <v>60</v>
      </c>
      <c r="O463" s="3"/>
      <c r="P463" s="3"/>
      <c r="Q463" s="3"/>
      <c r="R463" s="3">
        <v>0</v>
      </c>
      <c r="S463" s="3">
        <v>1</v>
      </c>
      <c r="T463" s="2">
        <v>20</v>
      </c>
      <c r="U463" s="3">
        <v>1.1944789101575335</v>
      </c>
      <c r="V463" s="3">
        <v>11.169169107009695</v>
      </c>
      <c r="W463" s="3">
        <v>1.6264014566247669</v>
      </c>
      <c r="X463" s="3">
        <v>4397.8346878021148</v>
      </c>
      <c r="Y463" s="3">
        <v>11.169169107009695</v>
      </c>
      <c r="Z463" s="3">
        <v>1.6264000188152443</v>
      </c>
      <c r="AA463" s="3">
        <v>4397.8346878021148</v>
      </c>
      <c r="AB463">
        <f t="shared" si="10"/>
        <v>11.169169107009695</v>
      </c>
      <c r="AC463">
        <f t="shared" si="11"/>
        <v>1.6264000188152443</v>
      </c>
    </row>
    <row r="464" spans="1:29" x14ac:dyDescent="0.25">
      <c r="A464" s="2">
        <v>463</v>
      </c>
      <c r="B464" s="3" t="s">
        <v>27</v>
      </c>
      <c r="C464" s="3" t="s">
        <v>110</v>
      </c>
      <c r="D464" s="3" t="s">
        <v>139</v>
      </c>
      <c r="E464" s="3" t="s">
        <v>140</v>
      </c>
      <c r="F464" s="3">
        <v>0.59</v>
      </c>
      <c r="G464" s="3">
        <v>0.64</v>
      </c>
      <c r="H464" s="3" t="s">
        <v>60</v>
      </c>
      <c r="I464" s="2">
        <v>1200</v>
      </c>
      <c r="J464" s="3" t="s">
        <v>45</v>
      </c>
      <c r="K464" s="2">
        <v>1200</v>
      </c>
      <c r="L464" s="3"/>
      <c r="M464" s="3" t="s">
        <v>166</v>
      </c>
      <c r="N464" s="3" t="s">
        <v>60</v>
      </c>
      <c r="O464" s="3"/>
      <c r="P464" s="3"/>
      <c r="Q464" s="3"/>
      <c r="R464" s="3">
        <v>0</v>
      </c>
      <c r="S464" s="3">
        <v>1</v>
      </c>
      <c r="T464" s="2">
        <v>1</v>
      </c>
      <c r="U464" s="3">
        <v>1.6713158081511401E-6</v>
      </c>
      <c r="V464" s="3">
        <v>1.350827430396484E-5</v>
      </c>
      <c r="W464" s="3">
        <v>1.9118773448343722E-6</v>
      </c>
      <c r="X464" s="3">
        <v>6.4564799380524666E-3</v>
      </c>
      <c r="Y464" s="3">
        <v>1.350827430396484E-5</v>
      </c>
      <c r="Z464" s="3">
        <v>1.9118756546517599E-6</v>
      </c>
      <c r="AA464" s="3">
        <v>6.4564799380524666E-3</v>
      </c>
      <c r="AB464">
        <f t="shared" si="10"/>
        <v>1.350827430396484E-5</v>
      </c>
      <c r="AC464">
        <f t="shared" si="11"/>
        <v>1.9118756546517599E-6</v>
      </c>
    </row>
    <row r="465" spans="1:29" x14ac:dyDescent="0.25">
      <c r="A465" s="2">
        <v>464</v>
      </c>
      <c r="B465" s="3" t="s">
        <v>27</v>
      </c>
      <c r="C465" s="3" t="s">
        <v>110</v>
      </c>
      <c r="D465" s="3" t="s">
        <v>139</v>
      </c>
      <c r="E465" s="3" t="s">
        <v>140</v>
      </c>
      <c r="F465" s="3">
        <v>0.59</v>
      </c>
      <c r="G465" s="3">
        <v>0.64</v>
      </c>
      <c r="H465" s="3" t="s">
        <v>60</v>
      </c>
      <c r="I465" s="2">
        <v>1200</v>
      </c>
      <c r="J465" s="3" t="s">
        <v>45</v>
      </c>
      <c r="K465" s="2">
        <v>1200</v>
      </c>
      <c r="L465" s="3"/>
      <c r="M465" s="3" t="s">
        <v>167</v>
      </c>
      <c r="N465" s="3" t="s">
        <v>60</v>
      </c>
      <c r="O465" s="3"/>
      <c r="P465" s="3"/>
      <c r="Q465" s="3"/>
      <c r="R465" s="3">
        <v>0</v>
      </c>
      <c r="S465" s="3">
        <v>1</v>
      </c>
      <c r="T465" s="2">
        <v>8</v>
      </c>
      <c r="U465" s="3">
        <v>0.11711389517552481</v>
      </c>
      <c r="V465" s="3">
        <v>1.0818681020907097</v>
      </c>
      <c r="W465" s="3">
        <v>0.15076714541792482</v>
      </c>
      <c r="X465" s="3">
        <v>451.99620309311814</v>
      </c>
      <c r="Y465" s="3">
        <v>1.0818681020907097</v>
      </c>
      <c r="Z465" s="3">
        <v>0.15076701213322011</v>
      </c>
      <c r="AA465" s="3">
        <v>451.99620309311814</v>
      </c>
      <c r="AB465">
        <f t="shared" si="10"/>
        <v>1.0818681020907097</v>
      </c>
      <c r="AC465">
        <f t="shared" si="11"/>
        <v>0.15076701213322011</v>
      </c>
    </row>
    <row r="466" spans="1:29" x14ac:dyDescent="0.25">
      <c r="A466" s="2">
        <v>465</v>
      </c>
      <c r="B466" s="3" t="s">
        <v>27</v>
      </c>
      <c r="C466" s="3" t="s">
        <v>110</v>
      </c>
      <c r="D466" s="3" t="s">
        <v>139</v>
      </c>
      <c r="E466" s="3" t="s">
        <v>140</v>
      </c>
      <c r="F466" s="3">
        <v>0.59</v>
      </c>
      <c r="G466" s="3">
        <v>0.64</v>
      </c>
      <c r="H466" s="3" t="s">
        <v>60</v>
      </c>
      <c r="I466" s="2">
        <v>1210</v>
      </c>
      <c r="J466" s="3" t="s">
        <v>46</v>
      </c>
      <c r="K466" s="2">
        <v>1210</v>
      </c>
      <c r="L466" s="3"/>
      <c r="M466" s="3" t="s">
        <v>65</v>
      </c>
      <c r="N466" s="3" t="s">
        <v>60</v>
      </c>
      <c r="O466" s="3"/>
      <c r="P466" s="3"/>
      <c r="Q466" s="3"/>
      <c r="R466" s="3">
        <v>0</v>
      </c>
      <c r="S466" s="3">
        <v>1</v>
      </c>
      <c r="T466" s="2">
        <v>137</v>
      </c>
      <c r="U466" s="3">
        <v>0.94628146668585122</v>
      </c>
      <c r="V466" s="3">
        <v>8.7827369761909129</v>
      </c>
      <c r="W466" s="3">
        <v>1.3036862177993027</v>
      </c>
      <c r="X466" s="3">
        <v>3548.424335776097</v>
      </c>
      <c r="Y466" s="3">
        <v>8.7827369761909129</v>
      </c>
      <c r="Z466" s="3">
        <v>1.3036850652840637</v>
      </c>
      <c r="AA466" s="3">
        <v>3548.424335776097</v>
      </c>
      <c r="AB466">
        <f t="shared" si="10"/>
        <v>8.7827369761909129</v>
      </c>
      <c r="AC466">
        <f t="shared" si="11"/>
        <v>1.3036850652840637</v>
      </c>
    </row>
    <row r="467" spans="1:29" x14ac:dyDescent="0.25">
      <c r="A467" s="2">
        <v>466</v>
      </c>
      <c r="B467" s="3" t="s">
        <v>27</v>
      </c>
      <c r="C467" s="3" t="s">
        <v>110</v>
      </c>
      <c r="D467" s="3" t="s">
        <v>139</v>
      </c>
      <c r="E467" s="3" t="s">
        <v>140</v>
      </c>
      <c r="F467" s="3">
        <v>0.59</v>
      </c>
      <c r="G467" s="3">
        <v>0.64</v>
      </c>
      <c r="H467" s="3" t="s">
        <v>60</v>
      </c>
      <c r="I467" s="2">
        <v>1210</v>
      </c>
      <c r="J467" s="3" t="s">
        <v>46</v>
      </c>
      <c r="K467" s="2">
        <v>1210</v>
      </c>
      <c r="L467" s="3"/>
      <c r="M467" s="3" t="s">
        <v>161</v>
      </c>
      <c r="N467" s="3" t="s">
        <v>60</v>
      </c>
      <c r="O467" s="3"/>
      <c r="P467" s="3"/>
      <c r="Q467" s="3"/>
      <c r="R467" s="3">
        <v>0</v>
      </c>
      <c r="S467" s="3">
        <v>1</v>
      </c>
      <c r="T467" s="2">
        <v>150</v>
      </c>
      <c r="U467" s="3">
        <v>1.4320340213875429</v>
      </c>
      <c r="V467" s="3">
        <v>12.939809744444407</v>
      </c>
      <c r="W467" s="3">
        <v>1.8996353891866946</v>
      </c>
      <c r="X467" s="3">
        <v>5302.5709718574553</v>
      </c>
      <c r="Y467" s="3">
        <v>12.939809744444407</v>
      </c>
      <c r="Z467" s="3">
        <v>1.8996337098265075</v>
      </c>
      <c r="AA467" s="3">
        <v>5302.5709718574553</v>
      </c>
      <c r="AB467">
        <f t="shared" si="10"/>
        <v>12.939809744444407</v>
      </c>
      <c r="AC467">
        <f t="shared" si="11"/>
        <v>1.8996337098265075</v>
      </c>
    </row>
    <row r="468" spans="1:29" x14ac:dyDescent="0.25">
      <c r="A468" s="2">
        <v>467</v>
      </c>
      <c r="B468" s="3" t="s">
        <v>27</v>
      </c>
      <c r="C468" s="3" t="s">
        <v>110</v>
      </c>
      <c r="D468" s="3" t="s">
        <v>139</v>
      </c>
      <c r="E468" s="3" t="s">
        <v>140</v>
      </c>
      <c r="F468" s="3">
        <v>0.59</v>
      </c>
      <c r="G468" s="3">
        <v>0.64</v>
      </c>
      <c r="H468" s="3" t="s">
        <v>60</v>
      </c>
      <c r="I468" s="2">
        <v>1210</v>
      </c>
      <c r="J468" s="3" t="s">
        <v>46</v>
      </c>
      <c r="K468" s="2">
        <v>1210</v>
      </c>
      <c r="L468" s="3"/>
      <c r="M468" s="3" t="s">
        <v>164</v>
      </c>
      <c r="N468" s="3" t="s">
        <v>60</v>
      </c>
      <c r="O468" s="3"/>
      <c r="P468" s="3"/>
      <c r="Q468" s="3"/>
      <c r="R468" s="3">
        <v>0</v>
      </c>
      <c r="S468" s="3">
        <v>1</v>
      </c>
      <c r="T468" s="2">
        <v>13</v>
      </c>
      <c r="U468" s="3">
        <v>9.5199229503927767E-3</v>
      </c>
      <c r="V468" s="3">
        <v>8.4829536895665344E-2</v>
      </c>
      <c r="W468" s="3">
        <v>1.2426478129981905E-2</v>
      </c>
      <c r="X468" s="3">
        <v>36.726675043360579</v>
      </c>
      <c r="Y468" s="3">
        <v>8.4829536895665344E-2</v>
      </c>
      <c r="Z468" s="3">
        <v>1.2426467144435545E-2</v>
      </c>
      <c r="AA468" s="3">
        <v>36.726675043360579</v>
      </c>
      <c r="AB468">
        <f t="shared" si="10"/>
        <v>8.4829536895665344E-2</v>
      </c>
      <c r="AC468">
        <f t="shared" si="11"/>
        <v>1.2426467144435545E-2</v>
      </c>
    </row>
    <row r="469" spans="1:29" x14ac:dyDescent="0.25">
      <c r="A469" s="2">
        <v>468</v>
      </c>
      <c r="B469" s="3" t="s">
        <v>27</v>
      </c>
      <c r="C469" s="3" t="s">
        <v>110</v>
      </c>
      <c r="D469" s="3" t="s">
        <v>139</v>
      </c>
      <c r="E469" s="3" t="s">
        <v>140</v>
      </c>
      <c r="F469" s="3">
        <v>0.59</v>
      </c>
      <c r="G469" s="3">
        <v>0.64</v>
      </c>
      <c r="H469" s="3" t="s">
        <v>60</v>
      </c>
      <c r="I469" s="2">
        <v>1210</v>
      </c>
      <c r="J469" s="3" t="s">
        <v>46</v>
      </c>
      <c r="K469" s="2">
        <v>1210</v>
      </c>
      <c r="L469" s="3"/>
      <c r="M469" s="3" t="s">
        <v>165</v>
      </c>
      <c r="N469" s="3" t="s">
        <v>60</v>
      </c>
      <c r="O469" s="3"/>
      <c r="P469" s="3"/>
      <c r="Q469" s="3"/>
      <c r="R469" s="3">
        <v>0</v>
      </c>
      <c r="S469" s="3">
        <v>1</v>
      </c>
      <c r="T469" s="2">
        <v>1</v>
      </c>
      <c r="U469" s="3">
        <v>1.12783183666868E-4</v>
      </c>
      <c r="V469" s="3">
        <v>1.2500888150742098E-3</v>
      </c>
      <c r="W469" s="3">
        <v>1.6828544198761193E-4</v>
      </c>
      <c r="X469" s="3">
        <v>0.44089437560274986</v>
      </c>
      <c r="Y469" s="3">
        <v>1.2500888150742098E-3</v>
      </c>
      <c r="Z469" s="3">
        <v>1.6828529321597299E-4</v>
      </c>
      <c r="AA469" s="3">
        <v>0.44089437560274986</v>
      </c>
      <c r="AB469">
        <f t="shared" si="10"/>
        <v>1.2500888150742098E-3</v>
      </c>
      <c r="AC469">
        <f t="shared" si="11"/>
        <v>1.6828529321597299E-4</v>
      </c>
    </row>
    <row r="470" spans="1:29" x14ac:dyDescent="0.25">
      <c r="A470" s="2">
        <v>469</v>
      </c>
      <c r="B470" s="3" t="s">
        <v>27</v>
      </c>
      <c r="C470" s="3" t="s">
        <v>110</v>
      </c>
      <c r="D470" s="3" t="s">
        <v>139</v>
      </c>
      <c r="E470" s="3" t="s">
        <v>140</v>
      </c>
      <c r="F470" s="3">
        <v>0.59</v>
      </c>
      <c r="G470" s="3">
        <v>0.64</v>
      </c>
      <c r="H470" s="3" t="s">
        <v>60</v>
      </c>
      <c r="I470" s="2">
        <v>1300</v>
      </c>
      <c r="J470" s="3" t="s">
        <v>114</v>
      </c>
      <c r="K470" s="2">
        <v>1300</v>
      </c>
      <c r="L470" s="3"/>
      <c r="M470" s="3" t="s">
        <v>65</v>
      </c>
      <c r="N470" s="3" t="s">
        <v>60</v>
      </c>
      <c r="O470" s="3"/>
      <c r="P470" s="3"/>
      <c r="Q470" s="3"/>
      <c r="R470" s="3">
        <v>0</v>
      </c>
      <c r="S470" s="3">
        <v>1</v>
      </c>
      <c r="T470" s="2">
        <v>145</v>
      </c>
      <c r="U470" s="3">
        <v>5.5103083603696525</v>
      </c>
      <c r="V470" s="3">
        <v>55.024842200657758</v>
      </c>
      <c r="W470" s="3">
        <v>9.2612219097360811</v>
      </c>
      <c r="X470" s="3">
        <v>20947.082654658188</v>
      </c>
      <c r="Y470" s="3">
        <v>55.024842200657758</v>
      </c>
      <c r="Z470" s="3">
        <v>9.261213722413693</v>
      </c>
      <c r="AA470" s="3">
        <v>20947.082654658188</v>
      </c>
      <c r="AB470">
        <f t="shared" si="10"/>
        <v>55.024842200657758</v>
      </c>
      <c r="AC470">
        <f t="shared" si="11"/>
        <v>9.261213722413693</v>
      </c>
    </row>
    <row r="471" spans="1:29" x14ac:dyDescent="0.25">
      <c r="A471" s="2">
        <v>470</v>
      </c>
      <c r="B471" s="3" t="s">
        <v>27</v>
      </c>
      <c r="C471" s="3" t="s">
        <v>110</v>
      </c>
      <c r="D471" s="3" t="s">
        <v>139</v>
      </c>
      <c r="E471" s="3" t="s">
        <v>140</v>
      </c>
      <c r="F471" s="3">
        <v>0.59</v>
      </c>
      <c r="G471" s="3">
        <v>0.64</v>
      </c>
      <c r="H471" s="3" t="s">
        <v>60</v>
      </c>
      <c r="I471" s="2">
        <v>1300</v>
      </c>
      <c r="J471" s="3" t="s">
        <v>114</v>
      </c>
      <c r="K471" s="2">
        <v>1300</v>
      </c>
      <c r="L471" s="3"/>
      <c r="M471" s="3" t="s">
        <v>163</v>
      </c>
      <c r="N471" s="3" t="s">
        <v>60</v>
      </c>
      <c r="O471" s="3"/>
      <c r="P471" s="3"/>
      <c r="Q471" s="3"/>
      <c r="R471" s="3">
        <v>0</v>
      </c>
      <c r="S471" s="3">
        <v>1</v>
      </c>
      <c r="T471" s="2">
        <v>18</v>
      </c>
      <c r="U471" s="3">
        <v>0.82492651223915359</v>
      </c>
      <c r="V471" s="3">
        <v>7.5536258900898723</v>
      </c>
      <c r="W471" s="3">
        <v>1.1240801529233082</v>
      </c>
      <c r="X471" s="3">
        <v>3039.3820975404765</v>
      </c>
      <c r="Y471" s="3">
        <v>7.5536258900898723</v>
      </c>
      <c r="Z471" s="3">
        <v>1.1240791591876309</v>
      </c>
      <c r="AA471" s="3">
        <v>3039.3820975404765</v>
      </c>
      <c r="AB471">
        <f t="shared" ref="AB471:AB534" si="12">Y471</f>
        <v>7.5536258900898723</v>
      </c>
      <c r="AC471">
        <f t="shared" ref="AC471:AC534" si="13">Z471</f>
        <v>1.1240791591876309</v>
      </c>
    </row>
    <row r="472" spans="1:29" x14ac:dyDescent="0.25">
      <c r="A472" s="2">
        <v>471</v>
      </c>
      <c r="B472" s="3" t="s">
        <v>27</v>
      </c>
      <c r="C472" s="3" t="s">
        <v>110</v>
      </c>
      <c r="D472" s="3" t="s">
        <v>139</v>
      </c>
      <c r="E472" s="3" t="s">
        <v>140</v>
      </c>
      <c r="F472" s="3">
        <v>0.59</v>
      </c>
      <c r="G472" s="3">
        <v>0.64</v>
      </c>
      <c r="H472" s="3" t="s">
        <v>60</v>
      </c>
      <c r="I472" s="2">
        <v>1300</v>
      </c>
      <c r="J472" s="3" t="s">
        <v>114</v>
      </c>
      <c r="K472" s="2">
        <v>1300</v>
      </c>
      <c r="L472" s="3"/>
      <c r="M472" s="3" t="s">
        <v>161</v>
      </c>
      <c r="N472" s="3" t="s">
        <v>60</v>
      </c>
      <c r="O472" s="3"/>
      <c r="P472" s="3"/>
      <c r="Q472" s="3"/>
      <c r="R472" s="3">
        <v>0</v>
      </c>
      <c r="S472" s="3">
        <v>1</v>
      </c>
      <c r="T472" s="2">
        <v>217</v>
      </c>
      <c r="U472" s="3">
        <v>11.077821976578337</v>
      </c>
      <c r="V472" s="3">
        <v>114.3765267352435</v>
      </c>
      <c r="W472" s="3">
        <v>20.297686998701074</v>
      </c>
      <c r="X472" s="3">
        <v>41688.706828480426</v>
      </c>
      <c r="Y472" s="3">
        <v>114.3765267352435</v>
      </c>
      <c r="Z472" s="3">
        <v>20.297669054664237</v>
      </c>
      <c r="AA472" s="3">
        <v>41688.706828480426</v>
      </c>
      <c r="AB472">
        <f t="shared" si="12"/>
        <v>114.3765267352435</v>
      </c>
      <c r="AC472">
        <f t="shared" si="13"/>
        <v>20.297669054664237</v>
      </c>
    </row>
    <row r="473" spans="1:29" x14ac:dyDescent="0.25">
      <c r="A473" s="2">
        <v>472</v>
      </c>
      <c r="B473" s="3" t="s">
        <v>27</v>
      </c>
      <c r="C473" s="3" t="s">
        <v>110</v>
      </c>
      <c r="D473" s="3" t="s">
        <v>139</v>
      </c>
      <c r="E473" s="3" t="s">
        <v>140</v>
      </c>
      <c r="F473" s="3">
        <v>0.59</v>
      </c>
      <c r="G473" s="3">
        <v>0.64</v>
      </c>
      <c r="H473" s="3" t="s">
        <v>60</v>
      </c>
      <c r="I473" s="2">
        <v>1300</v>
      </c>
      <c r="J473" s="3" t="s">
        <v>114</v>
      </c>
      <c r="K473" s="2">
        <v>1300</v>
      </c>
      <c r="L473" s="3"/>
      <c r="M473" s="3" t="s">
        <v>164</v>
      </c>
      <c r="N473" s="3" t="s">
        <v>60</v>
      </c>
      <c r="O473" s="3"/>
      <c r="P473" s="3"/>
      <c r="Q473" s="3"/>
      <c r="R473" s="3">
        <v>0</v>
      </c>
      <c r="S473" s="3">
        <v>1</v>
      </c>
      <c r="T473" s="2">
        <v>60</v>
      </c>
      <c r="U473" s="3">
        <v>3.6078855816056397</v>
      </c>
      <c r="V473" s="3">
        <v>31.138493693063914</v>
      </c>
      <c r="W473" s="3">
        <v>5.1236132041478735</v>
      </c>
      <c r="X473" s="3">
        <v>13629.51443761512</v>
      </c>
      <c r="Y473" s="3">
        <v>31.138493693063914</v>
      </c>
      <c r="Z473" s="3">
        <v>5.1236086746512814</v>
      </c>
      <c r="AA473" s="3">
        <v>13629.51443761512</v>
      </c>
      <c r="AB473">
        <f t="shared" si="12"/>
        <v>31.138493693063914</v>
      </c>
      <c r="AC473">
        <f t="shared" si="13"/>
        <v>5.1236086746512814</v>
      </c>
    </row>
    <row r="474" spans="1:29" x14ac:dyDescent="0.25">
      <c r="A474" s="2">
        <v>473</v>
      </c>
      <c r="B474" s="3" t="s">
        <v>27</v>
      </c>
      <c r="C474" s="3" t="s">
        <v>110</v>
      </c>
      <c r="D474" s="3" t="s">
        <v>139</v>
      </c>
      <c r="E474" s="3" t="s">
        <v>140</v>
      </c>
      <c r="F474" s="3">
        <v>0.59</v>
      </c>
      <c r="G474" s="3">
        <v>0.64</v>
      </c>
      <c r="H474" s="3" t="s">
        <v>60</v>
      </c>
      <c r="I474" s="2">
        <v>1300</v>
      </c>
      <c r="J474" s="3" t="s">
        <v>114</v>
      </c>
      <c r="K474" s="2">
        <v>1300</v>
      </c>
      <c r="L474" s="3"/>
      <c r="M474" s="3" t="s">
        <v>162</v>
      </c>
      <c r="N474" s="3" t="s">
        <v>60</v>
      </c>
      <c r="O474" s="3"/>
      <c r="P474" s="3"/>
      <c r="Q474" s="3"/>
      <c r="R474" s="3">
        <v>0</v>
      </c>
      <c r="S474" s="3">
        <v>1</v>
      </c>
      <c r="T474" s="2">
        <v>4</v>
      </c>
      <c r="U474" s="3">
        <v>6.4082992426721108E-2</v>
      </c>
      <c r="V474" s="3">
        <v>0.65102250628156888</v>
      </c>
      <c r="W474" s="3">
        <v>9.0172667891268987E-2</v>
      </c>
      <c r="X474" s="3">
        <v>250.75313382338811</v>
      </c>
      <c r="Y474" s="3">
        <v>0.65102250628156888</v>
      </c>
      <c r="Z474" s="3">
        <v>9.0172588174714588E-2</v>
      </c>
      <c r="AA474" s="3">
        <v>250.75313382338811</v>
      </c>
      <c r="AB474">
        <f t="shared" si="12"/>
        <v>0.65102250628156888</v>
      </c>
      <c r="AC474">
        <f t="shared" si="13"/>
        <v>9.0172588174714588E-2</v>
      </c>
    </row>
    <row r="475" spans="1:29" x14ac:dyDescent="0.25">
      <c r="A475" s="2">
        <v>474</v>
      </c>
      <c r="B475" s="3" t="s">
        <v>27</v>
      </c>
      <c r="C475" s="3" t="s">
        <v>110</v>
      </c>
      <c r="D475" s="3" t="s">
        <v>139</v>
      </c>
      <c r="E475" s="3" t="s">
        <v>140</v>
      </c>
      <c r="F475" s="3">
        <v>0.59</v>
      </c>
      <c r="G475" s="3">
        <v>0.64</v>
      </c>
      <c r="H475" s="3" t="s">
        <v>60</v>
      </c>
      <c r="I475" s="2">
        <v>1300</v>
      </c>
      <c r="J475" s="3" t="s">
        <v>114</v>
      </c>
      <c r="K475" s="2">
        <v>1300</v>
      </c>
      <c r="L475" s="3"/>
      <c r="M475" s="3" t="s">
        <v>165</v>
      </c>
      <c r="N475" s="3" t="s">
        <v>60</v>
      </c>
      <c r="O475" s="3"/>
      <c r="P475" s="3"/>
      <c r="Q475" s="3"/>
      <c r="R475" s="3">
        <v>0</v>
      </c>
      <c r="S475" s="3">
        <v>1</v>
      </c>
      <c r="T475" s="2">
        <v>25</v>
      </c>
      <c r="U475" s="3">
        <v>2.7612203646325182</v>
      </c>
      <c r="V475" s="3">
        <v>30.069727402657044</v>
      </c>
      <c r="W475" s="3">
        <v>5.172153029303753</v>
      </c>
      <c r="X475" s="3">
        <v>10741.161586569369</v>
      </c>
      <c r="Y475" s="3">
        <v>30.069727402657044</v>
      </c>
      <c r="Z475" s="3">
        <v>5.1721484568958385</v>
      </c>
      <c r="AA475" s="3">
        <v>10741.161586569369</v>
      </c>
      <c r="AB475">
        <f t="shared" si="12"/>
        <v>30.069727402657044</v>
      </c>
      <c r="AC475">
        <f t="shared" si="13"/>
        <v>5.1721484568958385</v>
      </c>
    </row>
    <row r="476" spans="1:29" x14ac:dyDescent="0.25">
      <c r="A476" s="2">
        <v>475</v>
      </c>
      <c r="B476" s="3" t="s">
        <v>27</v>
      </c>
      <c r="C476" s="3" t="s">
        <v>110</v>
      </c>
      <c r="D476" s="3" t="s">
        <v>139</v>
      </c>
      <c r="E476" s="3" t="s">
        <v>140</v>
      </c>
      <c r="F476" s="3">
        <v>0.59</v>
      </c>
      <c r="G476" s="3">
        <v>0.64</v>
      </c>
      <c r="H476" s="3" t="s">
        <v>60</v>
      </c>
      <c r="I476" s="2">
        <v>1320</v>
      </c>
      <c r="J476" s="3" t="s">
        <v>115</v>
      </c>
      <c r="K476" s="2">
        <v>1320</v>
      </c>
      <c r="L476" s="3"/>
      <c r="M476" s="3" t="s">
        <v>163</v>
      </c>
      <c r="N476" s="3" t="s">
        <v>60</v>
      </c>
      <c r="O476" s="3"/>
      <c r="P476" s="3"/>
      <c r="Q476" s="3"/>
      <c r="R476" s="3">
        <v>0</v>
      </c>
      <c r="S476" s="3">
        <v>1</v>
      </c>
      <c r="T476" s="2">
        <v>2</v>
      </c>
      <c r="U476" s="3">
        <v>3.8615750535349602E-2</v>
      </c>
      <c r="V476" s="3">
        <v>0.39729049430483115</v>
      </c>
      <c r="W476" s="3">
        <v>6.2220075285739709E-2</v>
      </c>
      <c r="X476" s="3">
        <v>142.49652188929741</v>
      </c>
      <c r="Y476" s="3">
        <v>0.39729049430483115</v>
      </c>
      <c r="Z476" s="3">
        <v>6.2220020280490701E-2</v>
      </c>
      <c r="AA476" s="3">
        <v>142.49652188929741</v>
      </c>
      <c r="AB476">
        <f t="shared" si="12"/>
        <v>0.39729049430483115</v>
      </c>
      <c r="AC476">
        <f t="shared" si="13"/>
        <v>6.2220020280490701E-2</v>
      </c>
    </row>
    <row r="477" spans="1:29" x14ac:dyDescent="0.25">
      <c r="A477" s="2">
        <v>476</v>
      </c>
      <c r="B477" s="3" t="s">
        <v>27</v>
      </c>
      <c r="C477" s="3" t="s">
        <v>110</v>
      </c>
      <c r="D477" s="3" t="s">
        <v>139</v>
      </c>
      <c r="E477" s="3" t="s">
        <v>140</v>
      </c>
      <c r="F477" s="3">
        <v>0.59</v>
      </c>
      <c r="G477" s="3">
        <v>0.64</v>
      </c>
      <c r="H477" s="3" t="s">
        <v>60</v>
      </c>
      <c r="I477" s="2">
        <v>1320</v>
      </c>
      <c r="J477" s="3" t="s">
        <v>115</v>
      </c>
      <c r="K477" s="2">
        <v>1320</v>
      </c>
      <c r="L477" s="3"/>
      <c r="M477" s="3" t="s">
        <v>162</v>
      </c>
      <c r="N477" s="3" t="s">
        <v>60</v>
      </c>
      <c r="O477" s="3"/>
      <c r="P477" s="3"/>
      <c r="Q477" s="3"/>
      <c r="R477" s="3">
        <v>0</v>
      </c>
      <c r="S477" s="3">
        <v>1</v>
      </c>
      <c r="T477" s="2">
        <v>1</v>
      </c>
      <c r="U477" s="3">
        <v>9.4627072812150208E-3</v>
      </c>
      <c r="V477" s="3">
        <v>9.5797133519809716E-2</v>
      </c>
      <c r="W477" s="3">
        <v>1.2799584610314253E-2</v>
      </c>
      <c r="X477" s="3">
        <v>37.05853647039811</v>
      </c>
      <c r="Y477" s="3">
        <v>9.5797133519809716E-2</v>
      </c>
      <c r="Z477" s="3">
        <v>1.2799573294925599E-2</v>
      </c>
      <c r="AA477" s="3">
        <v>37.05853647039811</v>
      </c>
      <c r="AB477">
        <f t="shared" si="12"/>
        <v>9.5797133519809716E-2</v>
      </c>
      <c r="AC477">
        <f t="shared" si="13"/>
        <v>1.2799573294925599E-2</v>
      </c>
    </row>
    <row r="478" spans="1:29" x14ac:dyDescent="0.25">
      <c r="A478" s="2">
        <v>477</v>
      </c>
      <c r="B478" s="3" t="s">
        <v>27</v>
      </c>
      <c r="C478" s="3" t="s">
        <v>110</v>
      </c>
      <c r="D478" s="3" t="s">
        <v>139</v>
      </c>
      <c r="E478" s="3" t="s">
        <v>140</v>
      </c>
      <c r="F478" s="3">
        <v>0.59</v>
      </c>
      <c r="G478" s="3">
        <v>0.64</v>
      </c>
      <c r="H478" s="3" t="s">
        <v>60</v>
      </c>
      <c r="I478" s="2">
        <v>1330</v>
      </c>
      <c r="J478" s="3" t="s">
        <v>47</v>
      </c>
      <c r="K478" s="2">
        <v>1330</v>
      </c>
      <c r="L478" s="3"/>
      <c r="M478" s="3" t="s">
        <v>65</v>
      </c>
      <c r="N478" s="3" t="s">
        <v>60</v>
      </c>
      <c r="O478" s="3"/>
      <c r="P478" s="3"/>
      <c r="Q478" s="3"/>
      <c r="R478" s="3">
        <v>0</v>
      </c>
      <c r="S478" s="3">
        <v>1</v>
      </c>
      <c r="T478" s="2">
        <v>45</v>
      </c>
      <c r="U478" s="3">
        <v>2.1193691026323576E-2</v>
      </c>
      <c r="V478" s="3">
        <v>0.21022929057782624</v>
      </c>
      <c r="W478" s="3">
        <v>3.5365045298714572E-2</v>
      </c>
      <c r="X478" s="3">
        <v>81.163635945111295</v>
      </c>
      <c r="Y478" s="3">
        <v>0.21022929057782624</v>
      </c>
      <c r="Z478" s="3">
        <v>3.5365014034478608E-2</v>
      </c>
      <c r="AA478" s="3">
        <v>81.163635945111295</v>
      </c>
      <c r="AB478">
        <f t="shared" si="12"/>
        <v>0.21022929057782624</v>
      </c>
      <c r="AC478">
        <f t="shared" si="13"/>
        <v>3.5365014034478608E-2</v>
      </c>
    </row>
    <row r="479" spans="1:29" x14ac:dyDescent="0.25">
      <c r="A479" s="2">
        <v>478</v>
      </c>
      <c r="B479" s="3" t="s">
        <v>27</v>
      </c>
      <c r="C479" s="3" t="s">
        <v>110</v>
      </c>
      <c r="D479" s="3" t="s">
        <v>139</v>
      </c>
      <c r="E479" s="3" t="s">
        <v>140</v>
      </c>
      <c r="F479" s="3">
        <v>0.59</v>
      </c>
      <c r="G479" s="3">
        <v>0.64</v>
      </c>
      <c r="H479" s="3" t="s">
        <v>60</v>
      </c>
      <c r="I479" s="2">
        <v>1330</v>
      </c>
      <c r="J479" s="3" t="s">
        <v>47</v>
      </c>
      <c r="K479" s="2">
        <v>1330</v>
      </c>
      <c r="L479" s="3"/>
      <c r="M479" s="3" t="s">
        <v>163</v>
      </c>
      <c r="N479" s="3" t="s">
        <v>60</v>
      </c>
      <c r="O479" s="3"/>
      <c r="P479" s="3"/>
      <c r="Q479" s="3"/>
      <c r="R479" s="3">
        <v>0</v>
      </c>
      <c r="S479" s="3">
        <v>1</v>
      </c>
      <c r="T479" s="2">
        <v>9</v>
      </c>
      <c r="U479" s="3">
        <v>2.8025521134596794E-4</v>
      </c>
      <c r="V479" s="3">
        <v>2.5019645021545586E-3</v>
      </c>
      <c r="W479" s="3">
        <v>3.7206063611621462E-4</v>
      </c>
      <c r="X479" s="3">
        <v>1.0290209221203601</v>
      </c>
      <c r="Y479" s="3">
        <v>2.5019645021545586E-3</v>
      </c>
      <c r="Z479" s="3">
        <v>3.7206030719845446E-4</v>
      </c>
      <c r="AA479" s="3">
        <v>1.0290209221203601</v>
      </c>
      <c r="AB479">
        <f t="shared" si="12"/>
        <v>2.5019645021545586E-3</v>
      </c>
      <c r="AC479">
        <f t="shared" si="13"/>
        <v>3.7206030719845446E-4</v>
      </c>
    </row>
    <row r="480" spans="1:29" x14ac:dyDescent="0.25">
      <c r="A480" s="2">
        <v>479</v>
      </c>
      <c r="B480" s="3" t="s">
        <v>27</v>
      </c>
      <c r="C480" s="3" t="s">
        <v>110</v>
      </c>
      <c r="D480" s="3" t="s">
        <v>139</v>
      </c>
      <c r="E480" s="3" t="s">
        <v>140</v>
      </c>
      <c r="F480" s="3">
        <v>0.59</v>
      </c>
      <c r="G480" s="3">
        <v>0.64</v>
      </c>
      <c r="H480" s="3" t="s">
        <v>60</v>
      </c>
      <c r="I480" s="2">
        <v>1330</v>
      </c>
      <c r="J480" s="3" t="s">
        <v>47</v>
      </c>
      <c r="K480" s="2">
        <v>1330</v>
      </c>
      <c r="L480" s="3"/>
      <c r="M480" s="3" t="s">
        <v>161</v>
      </c>
      <c r="N480" s="3" t="s">
        <v>60</v>
      </c>
      <c r="O480" s="3"/>
      <c r="P480" s="3"/>
      <c r="Q480" s="3"/>
      <c r="R480" s="3">
        <v>0</v>
      </c>
      <c r="S480" s="3">
        <v>1</v>
      </c>
      <c r="T480" s="2">
        <v>26</v>
      </c>
      <c r="U480" s="3">
        <v>0.1294268251306821</v>
      </c>
      <c r="V480" s="3">
        <v>1.2891528177134282</v>
      </c>
      <c r="W480" s="3">
        <v>0.21944930645470767</v>
      </c>
      <c r="X480" s="3">
        <v>482.35001438488166</v>
      </c>
      <c r="Y480" s="3">
        <v>1.2891528177134282</v>
      </c>
      <c r="Z480" s="3">
        <v>0.21944911245198948</v>
      </c>
      <c r="AA480" s="3">
        <v>482.35001438488166</v>
      </c>
      <c r="AB480">
        <f t="shared" si="12"/>
        <v>1.2891528177134282</v>
      </c>
      <c r="AC480">
        <f t="shared" si="13"/>
        <v>0.21944911245198948</v>
      </c>
    </row>
    <row r="481" spans="1:29" x14ac:dyDescent="0.25">
      <c r="A481" s="2">
        <v>480</v>
      </c>
      <c r="B481" s="3" t="s">
        <v>27</v>
      </c>
      <c r="C481" s="3" t="s">
        <v>110</v>
      </c>
      <c r="D481" s="3" t="s">
        <v>139</v>
      </c>
      <c r="E481" s="3" t="s">
        <v>140</v>
      </c>
      <c r="F481" s="3">
        <v>0.59</v>
      </c>
      <c r="G481" s="3">
        <v>0.64</v>
      </c>
      <c r="H481" s="3" t="s">
        <v>60</v>
      </c>
      <c r="I481" s="2">
        <v>1330</v>
      </c>
      <c r="J481" s="3" t="s">
        <v>47</v>
      </c>
      <c r="K481" s="2">
        <v>1330</v>
      </c>
      <c r="L481" s="3"/>
      <c r="M481" s="3" t="s">
        <v>164</v>
      </c>
      <c r="N481" s="3" t="s">
        <v>60</v>
      </c>
      <c r="O481" s="3"/>
      <c r="P481" s="3"/>
      <c r="Q481" s="3"/>
      <c r="R481" s="3">
        <v>0</v>
      </c>
      <c r="S481" s="3">
        <v>1</v>
      </c>
      <c r="T481" s="2">
        <v>24</v>
      </c>
      <c r="U481" s="3">
        <v>1.2053787112396472E-2</v>
      </c>
      <c r="V481" s="3">
        <v>0.10652902957042901</v>
      </c>
      <c r="W481" s="3">
        <v>1.7376857426303984E-2</v>
      </c>
      <c r="X481" s="3">
        <v>44.724731101484728</v>
      </c>
      <c r="Y481" s="3">
        <v>0.10652902957042901</v>
      </c>
      <c r="Z481" s="3">
        <v>1.7376842064407327E-2</v>
      </c>
      <c r="AA481" s="3">
        <v>44.724731101484728</v>
      </c>
      <c r="AB481">
        <f t="shared" si="12"/>
        <v>0.10652902957042901</v>
      </c>
      <c r="AC481">
        <f t="shared" si="13"/>
        <v>1.7376842064407327E-2</v>
      </c>
    </row>
    <row r="482" spans="1:29" x14ac:dyDescent="0.25">
      <c r="A482" s="2">
        <v>481</v>
      </c>
      <c r="B482" s="3" t="s">
        <v>27</v>
      </c>
      <c r="C482" s="3" t="s">
        <v>110</v>
      </c>
      <c r="D482" s="3" t="s">
        <v>139</v>
      </c>
      <c r="E482" s="3" t="s">
        <v>140</v>
      </c>
      <c r="F482" s="3">
        <v>0.59</v>
      </c>
      <c r="G482" s="3">
        <v>0.64</v>
      </c>
      <c r="H482" s="3" t="s">
        <v>60</v>
      </c>
      <c r="I482" s="2">
        <v>1330</v>
      </c>
      <c r="J482" s="3" t="s">
        <v>47</v>
      </c>
      <c r="K482" s="2">
        <v>1330</v>
      </c>
      <c r="L482" s="3"/>
      <c r="M482" s="3" t="s">
        <v>165</v>
      </c>
      <c r="N482" s="3" t="s">
        <v>60</v>
      </c>
      <c r="O482" s="3"/>
      <c r="P482" s="3"/>
      <c r="Q482" s="3"/>
      <c r="R482" s="3">
        <v>0</v>
      </c>
      <c r="S482" s="3">
        <v>1</v>
      </c>
      <c r="T482" s="2">
        <v>6</v>
      </c>
      <c r="U482" s="3">
        <v>3.1895180684112455E-3</v>
      </c>
      <c r="V482" s="3">
        <v>3.3606926474979704E-2</v>
      </c>
      <c r="W482" s="3">
        <v>5.3512330266261756E-3</v>
      </c>
      <c r="X482" s="3">
        <v>12.340775485821151</v>
      </c>
      <c r="Y482" s="3">
        <v>3.3606926474979704E-2</v>
      </c>
      <c r="Z482" s="3">
        <v>5.3512282959037663E-3</v>
      </c>
      <c r="AA482" s="3">
        <v>12.340775485821151</v>
      </c>
      <c r="AB482">
        <f t="shared" si="12"/>
        <v>3.3606926474979704E-2</v>
      </c>
      <c r="AC482">
        <f t="shared" si="13"/>
        <v>5.3512282959037663E-3</v>
      </c>
    </row>
    <row r="483" spans="1:29" x14ac:dyDescent="0.25">
      <c r="A483" s="2">
        <v>482</v>
      </c>
      <c r="B483" s="3" t="s">
        <v>27</v>
      </c>
      <c r="C483" s="3" t="s">
        <v>110</v>
      </c>
      <c r="D483" s="3" t="s">
        <v>139</v>
      </c>
      <c r="E483" s="3" t="s">
        <v>140</v>
      </c>
      <c r="F483" s="3">
        <v>0.59</v>
      </c>
      <c r="G483" s="3">
        <v>0.64</v>
      </c>
      <c r="H483" s="3" t="s">
        <v>60</v>
      </c>
      <c r="I483" s="2">
        <v>1340</v>
      </c>
      <c r="J483" s="3" t="s">
        <v>133</v>
      </c>
      <c r="K483" s="2">
        <v>1340</v>
      </c>
      <c r="L483" s="3"/>
      <c r="M483" s="3" t="s">
        <v>164</v>
      </c>
      <c r="N483" s="3" t="s">
        <v>60</v>
      </c>
      <c r="O483" s="3"/>
      <c r="P483" s="3"/>
      <c r="Q483" s="3"/>
      <c r="R483" s="3">
        <v>0</v>
      </c>
      <c r="S483" s="3">
        <v>1</v>
      </c>
      <c r="T483" s="2">
        <v>3</v>
      </c>
      <c r="U483" s="3">
        <v>3.9279625929261406E-3</v>
      </c>
      <c r="V483" s="3">
        <v>4.2092946558635401E-2</v>
      </c>
      <c r="W483" s="3">
        <v>7.5930297586665257E-3</v>
      </c>
      <c r="X483" s="3">
        <v>15.196662695982582</v>
      </c>
      <c r="Y483" s="3">
        <v>4.2092946558635401E-2</v>
      </c>
      <c r="Z483" s="3">
        <v>7.5930230460984427E-3</v>
      </c>
      <c r="AA483" s="3">
        <v>15.196662695982582</v>
      </c>
      <c r="AB483">
        <f t="shared" si="12"/>
        <v>4.2092946558635401E-2</v>
      </c>
      <c r="AC483">
        <f t="shared" si="13"/>
        <v>7.5930230460984427E-3</v>
      </c>
    </row>
    <row r="484" spans="1:29" x14ac:dyDescent="0.25">
      <c r="A484" s="2">
        <v>483</v>
      </c>
      <c r="B484" s="3" t="s">
        <v>27</v>
      </c>
      <c r="C484" s="3" t="s">
        <v>110</v>
      </c>
      <c r="D484" s="3" t="s">
        <v>139</v>
      </c>
      <c r="E484" s="3" t="s">
        <v>140</v>
      </c>
      <c r="F484" s="3">
        <v>0.59</v>
      </c>
      <c r="G484" s="3">
        <v>0.64</v>
      </c>
      <c r="H484" s="3" t="s">
        <v>60</v>
      </c>
      <c r="I484" s="2">
        <v>1390</v>
      </c>
      <c r="J484" s="3" t="s">
        <v>134</v>
      </c>
      <c r="K484" s="2">
        <v>1390</v>
      </c>
      <c r="L484" s="3"/>
      <c r="M484" s="3" t="s">
        <v>161</v>
      </c>
      <c r="N484" s="3" t="s">
        <v>60</v>
      </c>
      <c r="O484" s="3"/>
      <c r="P484" s="3"/>
      <c r="Q484" s="3"/>
      <c r="R484" s="3">
        <v>0</v>
      </c>
      <c r="S484" s="3">
        <v>1</v>
      </c>
      <c r="T484" s="2">
        <v>5</v>
      </c>
      <c r="U484" s="3">
        <v>0.18070007629580867</v>
      </c>
      <c r="V484" s="3">
        <v>1.7405672207758285</v>
      </c>
      <c r="W484" s="3">
        <v>0.30592731221213421</v>
      </c>
      <c r="X484" s="3">
        <v>680.99957938695582</v>
      </c>
      <c r="Y484" s="3">
        <v>1.7405672207758285</v>
      </c>
      <c r="Z484" s="3">
        <v>0.30592704175910346</v>
      </c>
      <c r="AA484" s="3">
        <v>680.99957938695582</v>
      </c>
      <c r="AB484">
        <f t="shared" si="12"/>
        <v>1.7405672207758285</v>
      </c>
      <c r="AC484">
        <f t="shared" si="13"/>
        <v>0.30592704175910346</v>
      </c>
    </row>
    <row r="485" spans="1:29" x14ac:dyDescent="0.25">
      <c r="A485" s="2">
        <v>484</v>
      </c>
      <c r="B485" s="3" t="s">
        <v>27</v>
      </c>
      <c r="C485" s="3" t="s">
        <v>110</v>
      </c>
      <c r="D485" s="3" t="s">
        <v>139</v>
      </c>
      <c r="E485" s="3" t="s">
        <v>140</v>
      </c>
      <c r="F485" s="3">
        <v>0.59</v>
      </c>
      <c r="G485" s="3">
        <v>0.64</v>
      </c>
      <c r="H485" s="3" t="s">
        <v>60</v>
      </c>
      <c r="I485" s="2">
        <v>1390</v>
      </c>
      <c r="J485" s="3" t="s">
        <v>134</v>
      </c>
      <c r="K485" s="2">
        <v>1390</v>
      </c>
      <c r="L485" s="3"/>
      <c r="M485" s="3" t="s">
        <v>162</v>
      </c>
      <c r="N485" s="3" t="s">
        <v>60</v>
      </c>
      <c r="O485" s="3"/>
      <c r="P485" s="3"/>
      <c r="Q485" s="3"/>
      <c r="R485" s="3">
        <v>0</v>
      </c>
      <c r="S485" s="3">
        <v>1</v>
      </c>
      <c r="T485" s="2">
        <v>3</v>
      </c>
      <c r="U485" s="3">
        <v>0.1194441509023412</v>
      </c>
      <c r="V485" s="3">
        <v>1.2115211620766644</v>
      </c>
      <c r="W485" s="3">
        <v>0.16852059030486921</v>
      </c>
      <c r="X485" s="3">
        <v>467.39369284270379</v>
      </c>
      <c r="Y485" s="3">
        <v>1.2115211620766644</v>
      </c>
      <c r="Z485" s="3">
        <v>0.16852044132534871</v>
      </c>
      <c r="AA485" s="3">
        <v>467.39369284270379</v>
      </c>
      <c r="AB485">
        <f t="shared" si="12"/>
        <v>1.2115211620766644</v>
      </c>
      <c r="AC485">
        <f t="shared" si="13"/>
        <v>0.16852044132534871</v>
      </c>
    </row>
    <row r="486" spans="1:29" x14ac:dyDescent="0.25">
      <c r="A486" s="2">
        <v>485</v>
      </c>
      <c r="B486" s="3" t="s">
        <v>27</v>
      </c>
      <c r="C486" s="3" t="s">
        <v>110</v>
      </c>
      <c r="D486" s="3" t="s">
        <v>139</v>
      </c>
      <c r="E486" s="3" t="s">
        <v>140</v>
      </c>
      <c r="F486" s="3">
        <v>0.59</v>
      </c>
      <c r="G486" s="3">
        <v>0.64</v>
      </c>
      <c r="H486" s="3" t="s">
        <v>60</v>
      </c>
      <c r="I486" s="2">
        <v>1400</v>
      </c>
      <c r="J486" s="3" t="s">
        <v>48</v>
      </c>
      <c r="K486" s="2">
        <v>1400</v>
      </c>
      <c r="L486" s="3"/>
      <c r="M486" s="3" t="s">
        <v>65</v>
      </c>
      <c r="N486" s="3" t="s">
        <v>60</v>
      </c>
      <c r="O486" s="3"/>
      <c r="P486" s="3"/>
      <c r="Q486" s="3"/>
      <c r="R486" s="3">
        <v>0</v>
      </c>
      <c r="S486" s="3">
        <v>1</v>
      </c>
      <c r="T486" s="2">
        <v>104</v>
      </c>
      <c r="U486" s="3">
        <v>7.3157572896456413</v>
      </c>
      <c r="V486" s="3">
        <v>75.131407419039689</v>
      </c>
      <c r="W486" s="3">
        <v>10.130416779546428</v>
      </c>
      <c r="X486" s="3">
        <v>27402.770604656547</v>
      </c>
      <c r="Y486" s="3">
        <v>75.131407419039689</v>
      </c>
      <c r="Z486" s="3">
        <v>10.130407823818018</v>
      </c>
      <c r="AA486" s="3">
        <v>27402.770604656547</v>
      </c>
      <c r="AB486">
        <f t="shared" si="12"/>
        <v>75.131407419039689</v>
      </c>
      <c r="AC486">
        <f t="shared" si="13"/>
        <v>10.130407823818018</v>
      </c>
    </row>
    <row r="487" spans="1:29" x14ac:dyDescent="0.25">
      <c r="A487" s="2">
        <v>486</v>
      </c>
      <c r="B487" s="3" t="s">
        <v>27</v>
      </c>
      <c r="C487" s="3" t="s">
        <v>110</v>
      </c>
      <c r="D487" s="3" t="s">
        <v>139</v>
      </c>
      <c r="E487" s="3" t="s">
        <v>140</v>
      </c>
      <c r="F487" s="3">
        <v>0.59</v>
      </c>
      <c r="G487" s="3">
        <v>0.64</v>
      </c>
      <c r="H487" s="3" t="s">
        <v>60</v>
      </c>
      <c r="I487" s="2">
        <v>1400</v>
      </c>
      <c r="J487" s="3" t="s">
        <v>48</v>
      </c>
      <c r="K487" s="2">
        <v>1400</v>
      </c>
      <c r="L487" s="3"/>
      <c r="M487" s="3" t="s">
        <v>163</v>
      </c>
      <c r="N487" s="3" t="s">
        <v>60</v>
      </c>
      <c r="O487" s="3"/>
      <c r="P487" s="3"/>
      <c r="Q487" s="3"/>
      <c r="R487" s="3">
        <v>0</v>
      </c>
      <c r="S487" s="3">
        <v>1</v>
      </c>
      <c r="T487" s="2">
        <v>115</v>
      </c>
      <c r="U487" s="3">
        <v>4.2255530904838698</v>
      </c>
      <c r="V487" s="3">
        <v>40.602074219876151</v>
      </c>
      <c r="W487" s="3">
        <v>5.4281730308994147</v>
      </c>
      <c r="X487" s="3">
        <v>15573.543898525928</v>
      </c>
      <c r="Y487" s="3">
        <v>40.602074219876151</v>
      </c>
      <c r="Z487" s="3">
        <v>5.4281682321587024</v>
      </c>
      <c r="AA487" s="3">
        <v>15573.543898525928</v>
      </c>
      <c r="AB487">
        <f t="shared" si="12"/>
        <v>40.602074219876151</v>
      </c>
      <c r="AC487">
        <f t="shared" si="13"/>
        <v>5.4281682321587024</v>
      </c>
    </row>
    <row r="488" spans="1:29" x14ac:dyDescent="0.25">
      <c r="A488" s="2">
        <v>487</v>
      </c>
      <c r="B488" s="3" t="s">
        <v>27</v>
      </c>
      <c r="C488" s="3" t="s">
        <v>110</v>
      </c>
      <c r="D488" s="3" t="s">
        <v>139</v>
      </c>
      <c r="E488" s="3" t="s">
        <v>140</v>
      </c>
      <c r="F488" s="3">
        <v>0.59</v>
      </c>
      <c r="G488" s="3">
        <v>0.64</v>
      </c>
      <c r="H488" s="3" t="s">
        <v>60</v>
      </c>
      <c r="I488" s="2">
        <v>1400</v>
      </c>
      <c r="J488" s="3" t="s">
        <v>48</v>
      </c>
      <c r="K488" s="2">
        <v>1400</v>
      </c>
      <c r="L488" s="3"/>
      <c r="M488" s="3" t="s">
        <v>161</v>
      </c>
      <c r="N488" s="3" t="s">
        <v>60</v>
      </c>
      <c r="O488" s="3"/>
      <c r="P488" s="3"/>
      <c r="Q488" s="3"/>
      <c r="R488" s="3">
        <v>0</v>
      </c>
      <c r="S488" s="3">
        <v>1</v>
      </c>
      <c r="T488" s="2">
        <v>219</v>
      </c>
      <c r="U488" s="3">
        <v>18.512884368363448</v>
      </c>
      <c r="V488" s="3">
        <v>200.56435399067385</v>
      </c>
      <c r="W488" s="3">
        <v>27.534854699258439</v>
      </c>
      <c r="X488" s="3">
        <v>69757.902030874058</v>
      </c>
      <c r="Y488" s="3">
        <v>200.56435399067385</v>
      </c>
      <c r="Z488" s="3">
        <v>27.534830357250989</v>
      </c>
      <c r="AA488" s="3">
        <v>69757.902030874058</v>
      </c>
      <c r="AB488">
        <f t="shared" si="12"/>
        <v>200.56435399067385</v>
      </c>
      <c r="AC488">
        <f t="shared" si="13"/>
        <v>27.534830357250989</v>
      </c>
    </row>
    <row r="489" spans="1:29" x14ac:dyDescent="0.25">
      <c r="A489" s="2">
        <v>488</v>
      </c>
      <c r="B489" s="3" t="s">
        <v>27</v>
      </c>
      <c r="C489" s="3" t="s">
        <v>110</v>
      </c>
      <c r="D489" s="3" t="s">
        <v>139</v>
      </c>
      <c r="E489" s="3" t="s">
        <v>140</v>
      </c>
      <c r="F489" s="3">
        <v>0.59</v>
      </c>
      <c r="G489" s="3">
        <v>0.64</v>
      </c>
      <c r="H489" s="3" t="s">
        <v>60</v>
      </c>
      <c r="I489" s="2">
        <v>1400</v>
      </c>
      <c r="J489" s="3" t="s">
        <v>48</v>
      </c>
      <c r="K489" s="2">
        <v>1400</v>
      </c>
      <c r="L489" s="3"/>
      <c r="M489" s="3" t="s">
        <v>164</v>
      </c>
      <c r="N489" s="3" t="s">
        <v>60</v>
      </c>
      <c r="O489" s="3"/>
      <c r="P489" s="3"/>
      <c r="Q489" s="3"/>
      <c r="R489" s="3">
        <v>0</v>
      </c>
      <c r="S489" s="3">
        <v>1</v>
      </c>
      <c r="T489" s="2">
        <v>74</v>
      </c>
      <c r="U489" s="3">
        <v>5.9735766171531912</v>
      </c>
      <c r="V489" s="3">
        <v>52.432818598154853</v>
      </c>
      <c r="W489" s="3">
        <v>7.1820838511274614</v>
      </c>
      <c r="X489" s="3">
        <v>23167.519381927043</v>
      </c>
      <c r="Y489" s="3">
        <v>52.432818598154853</v>
      </c>
      <c r="Z489" s="3">
        <v>7.1820775018534135</v>
      </c>
      <c r="AA489" s="3">
        <v>23167.519381927043</v>
      </c>
      <c r="AB489">
        <f t="shared" si="12"/>
        <v>52.432818598154853</v>
      </c>
      <c r="AC489">
        <f t="shared" si="13"/>
        <v>7.1820775018534135</v>
      </c>
    </row>
    <row r="490" spans="1:29" x14ac:dyDescent="0.25">
      <c r="A490" s="2">
        <v>489</v>
      </c>
      <c r="B490" s="3" t="s">
        <v>27</v>
      </c>
      <c r="C490" s="3" t="s">
        <v>110</v>
      </c>
      <c r="D490" s="3" t="s">
        <v>139</v>
      </c>
      <c r="E490" s="3" t="s">
        <v>140</v>
      </c>
      <c r="F490" s="3">
        <v>0.59</v>
      </c>
      <c r="G490" s="3">
        <v>0.64</v>
      </c>
      <c r="H490" s="3" t="s">
        <v>60</v>
      </c>
      <c r="I490" s="2">
        <v>1400</v>
      </c>
      <c r="J490" s="3" t="s">
        <v>48</v>
      </c>
      <c r="K490" s="2">
        <v>1400</v>
      </c>
      <c r="L490" s="3"/>
      <c r="M490" s="3" t="s">
        <v>162</v>
      </c>
      <c r="N490" s="3" t="s">
        <v>60</v>
      </c>
      <c r="O490" s="3"/>
      <c r="P490" s="3"/>
      <c r="Q490" s="3"/>
      <c r="R490" s="3">
        <v>0</v>
      </c>
      <c r="S490" s="3">
        <v>1</v>
      </c>
      <c r="T490" s="2">
        <v>32</v>
      </c>
      <c r="U490" s="3">
        <v>1.6109463607592494</v>
      </c>
      <c r="V490" s="3">
        <v>16.090356537480528</v>
      </c>
      <c r="W490" s="3">
        <v>2.1534339015548007</v>
      </c>
      <c r="X490" s="3">
        <v>6276.838676331462</v>
      </c>
      <c r="Y490" s="3">
        <v>16.090356537480528</v>
      </c>
      <c r="Z490" s="3">
        <v>2.153431997825709</v>
      </c>
      <c r="AA490" s="3">
        <v>6276.838676331462</v>
      </c>
      <c r="AB490">
        <f t="shared" si="12"/>
        <v>16.090356537480528</v>
      </c>
      <c r="AC490">
        <f t="shared" si="13"/>
        <v>2.153431997825709</v>
      </c>
    </row>
    <row r="491" spans="1:29" x14ac:dyDescent="0.25">
      <c r="A491" s="2">
        <v>490</v>
      </c>
      <c r="B491" s="3" t="s">
        <v>27</v>
      </c>
      <c r="C491" s="3" t="s">
        <v>110</v>
      </c>
      <c r="D491" s="3" t="s">
        <v>139</v>
      </c>
      <c r="E491" s="3" t="s">
        <v>140</v>
      </c>
      <c r="F491" s="3">
        <v>0.59</v>
      </c>
      <c r="G491" s="3">
        <v>0.64</v>
      </c>
      <c r="H491" s="3" t="s">
        <v>60</v>
      </c>
      <c r="I491" s="2">
        <v>1400</v>
      </c>
      <c r="J491" s="3" t="s">
        <v>48</v>
      </c>
      <c r="K491" s="2">
        <v>1400</v>
      </c>
      <c r="L491" s="3"/>
      <c r="M491" s="3" t="s">
        <v>168</v>
      </c>
      <c r="N491" s="3" t="s">
        <v>60</v>
      </c>
      <c r="O491" s="3"/>
      <c r="P491" s="3"/>
      <c r="Q491" s="3"/>
      <c r="R491" s="3">
        <v>0</v>
      </c>
      <c r="S491" s="3">
        <v>1</v>
      </c>
      <c r="T491" s="2">
        <v>1</v>
      </c>
      <c r="U491" s="3">
        <v>1.9442372358537699E-5</v>
      </c>
      <c r="V491" s="3">
        <v>1.6544140910906556E-4</v>
      </c>
      <c r="W491" s="3">
        <v>2.1863277020415156E-5</v>
      </c>
      <c r="X491" s="3">
        <v>7.5738871529250684E-2</v>
      </c>
      <c r="Y491" s="3">
        <v>1.6544140910906556E-4</v>
      </c>
      <c r="Z491" s="3">
        <v>2.18632576923288E-5</v>
      </c>
      <c r="AA491" s="3">
        <v>7.5738871529250684E-2</v>
      </c>
      <c r="AB491">
        <f t="shared" si="12"/>
        <v>1.6544140910906556E-4</v>
      </c>
      <c r="AC491">
        <f t="shared" si="13"/>
        <v>2.18632576923288E-5</v>
      </c>
    </row>
    <row r="492" spans="1:29" x14ac:dyDescent="0.25">
      <c r="A492" s="2">
        <v>491</v>
      </c>
      <c r="B492" s="3" t="s">
        <v>27</v>
      </c>
      <c r="C492" s="3" t="s">
        <v>110</v>
      </c>
      <c r="D492" s="3" t="s">
        <v>139</v>
      </c>
      <c r="E492" s="3" t="s">
        <v>140</v>
      </c>
      <c r="F492" s="3">
        <v>0.59</v>
      </c>
      <c r="G492" s="3">
        <v>0.64</v>
      </c>
      <c r="H492" s="3" t="s">
        <v>60</v>
      </c>
      <c r="I492" s="2">
        <v>1400</v>
      </c>
      <c r="J492" s="3" t="s">
        <v>48</v>
      </c>
      <c r="K492" s="2">
        <v>1400</v>
      </c>
      <c r="L492" s="3"/>
      <c r="M492" s="3" t="s">
        <v>165</v>
      </c>
      <c r="N492" s="3" t="s">
        <v>60</v>
      </c>
      <c r="O492" s="3"/>
      <c r="P492" s="3"/>
      <c r="Q492" s="3"/>
      <c r="R492" s="3">
        <v>0</v>
      </c>
      <c r="S492" s="3">
        <v>1</v>
      </c>
      <c r="T492" s="2">
        <v>59</v>
      </c>
      <c r="U492" s="3">
        <v>9.8719428248752052</v>
      </c>
      <c r="V492" s="3">
        <v>109.85445176837369</v>
      </c>
      <c r="W492" s="3">
        <v>15.601097048419355</v>
      </c>
      <c r="X492" s="3">
        <v>38601.633262067073</v>
      </c>
      <c r="Y492" s="3">
        <v>109.85445176837369</v>
      </c>
      <c r="Z492" s="3">
        <v>15.601083256371995</v>
      </c>
      <c r="AA492" s="3">
        <v>38601.633262067073</v>
      </c>
      <c r="AB492">
        <f t="shared" si="12"/>
        <v>109.85445176837369</v>
      </c>
      <c r="AC492">
        <f t="shared" si="13"/>
        <v>15.601083256371995</v>
      </c>
    </row>
    <row r="493" spans="1:29" x14ac:dyDescent="0.25">
      <c r="A493" s="2">
        <v>492</v>
      </c>
      <c r="B493" s="3" t="s">
        <v>27</v>
      </c>
      <c r="C493" s="3" t="s">
        <v>110</v>
      </c>
      <c r="D493" s="3" t="s">
        <v>139</v>
      </c>
      <c r="E493" s="3" t="s">
        <v>140</v>
      </c>
      <c r="F493" s="3">
        <v>0.59</v>
      </c>
      <c r="G493" s="3">
        <v>0.64</v>
      </c>
      <c r="H493" s="3" t="s">
        <v>60</v>
      </c>
      <c r="I493" s="2">
        <v>1400</v>
      </c>
      <c r="J493" s="3" t="s">
        <v>48</v>
      </c>
      <c r="K493" s="2">
        <v>1400</v>
      </c>
      <c r="L493" s="3"/>
      <c r="M493" s="3" t="s">
        <v>167</v>
      </c>
      <c r="N493" s="3" t="s">
        <v>60</v>
      </c>
      <c r="O493" s="3"/>
      <c r="P493" s="3"/>
      <c r="Q493" s="3"/>
      <c r="R493" s="3">
        <v>0</v>
      </c>
      <c r="S493" s="3">
        <v>1</v>
      </c>
      <c r="T493" s="2">
        <v>12</v>
      </c>
      <c r="U493" s="3">
        <v>0.15476455248932644</v>
      </c>
      <c r="V493" s="3">
        <v>1.691321719826516</v>
      </c>
      <c r="W493" s="3">
        <v>0.22291177662118389</v>
      </c>
      <c r="X493" s="3">
        <v>597.95232377612524</v>
      </c>
      <c r="Y493" s="3">
        <v>1.691321719826516</v>
      </c>
      <c r="Z493" s="3">
        <v>0.22291157955749213</v>
      </c>
      <c r="AA493" s="3">
        <v>597.95232377612524</v>
      </c>
      <c r="AB493">
        <f t="shared" si="12"/>
        <v>1.691321719826516</v>
      </c>
      <c r="AC493">
        <f t="shared" si="13"/>
        <v>0.22291157955749213</v>
      </c>
    </row>
    <row r="494" spans="1:29" x14ac:dyDescent="0.25">
      <c r="A494" s="2">
        <v>493</v>
      </c>
      <c r="B494" s="3" t="s">
        <v>27</v>
      </c>
      <c r="C494" s="3" t="s">
        <v>110</v>
      </c>
      <c r="D494" s="3" t="s">
        <v>139</v>
      </c>
      <c r="E494" s="3" t="s">
        <v>140</v>
      </c>
      <c r="F494" s="3">
        <v>0.59</v>
      </c>
      <c r="G494" s="3">
        <v>0.64</v>
      </c>
      <c r="H494" s="3" t="s">
        <v>60</v>
      </c>
      <c r="I494" s="2">
        <v>1410</v>
      </c>
      <c r="J494" s="3" t="s">
        <v>116</v>
      </c>
      <c r="K494" s="2">
        <v>1410</v>
      </c>
      <c r="L494" s="3"/>
      <c r="M494" s="3" t="s">
        <v>65</v>
      </c>
      <c r="N494" s="3" t="s">
        <v>60</v>
      </c>
      <c r="O494" s="3"/>
      <c r="P494" s="3"/>
      <c r="Q494" s="3"/>
      <c r="R494" s="3">
        <v>0</v>
      </c>
      <c r="S494" s="3">
        <v>1</v>
      </c>
      <c r="T494" s="2">
        <v>56</v>
      </c>
      <c r="U494" s="3">
        <v>0.20833052031051544</v>
      </c>
      <c r="V494" s="3">
        <v>2.1112447093279822</v>
      </c>
      <c r="W494" s="3">
        <v>0.28419285639494379</v>
      </c>
      <c r="X494" s="3">
        <v>793.36595200702709</v>
      </c>
      <c r="Y494" s="3">
        <v>2.1112447093279822</v>
      </c>
      <c r="Z494" s="3">
        <v>0.28419260515611638</v>
      </c>
      <c r="AA494" s="3">
        <v>793.36595200702709</v>
      </c>
      <c r="AB494">
        <f t="shared" si="12"/>
        <v>2.1112447093279822</v>
      </c>
      <c r="AC494">
        <f t="shared" si="13"/>
        <v>0.28419260515611638</v>
      </c>
    </row>
    <row r="495" spans="1:29" x14ac:dyDescent="0.25">
      <c r="A495" s="2">
        <v>494</v>
      </c>
      <c r="B495" s="3" t="s">
        <v>27</v>
      </c>
      <c r="C495" s="3" t="s">
        <v>110</v>
      </c>
      <c r="D495" s="3" t="s">
        <v>139</v>
      </c>
      <c r="E495" s="3" t="s">
        <v>140</v>
      </c>
      <c r="F495" s="3">
        <v>0.59</v>
      </c>
      <c r="G495" s="3">
        <v>0.64</v>
      </c>
      <c r="H495" s="3" t="s">
        <v>60</v>
      </c>
      <c r="I495" s="2">
        <v>1410</v>
      </c>
      <c r="J495" s="3" t="s">
        <v>116</v>
      </c>
      <c r="K495" s="2">
        <v>1410</v>
      </c>
      <c r="L495" s="3"/>
      <c r="M495" s="3" t="s">
        <v>163</v>
      </c>
      <c r="N495" s="3" t="s">
        <v>60</v>
      </c>
      <c r="O495" s="3"/>
      <c r="P495" s="3"/>
      <c r="Q495" s="3"/>
      <c r="R495" s="3">
        <v>0</v>
      </c>
      <c r="S495" s="3">
        <v>1</v>
      </c>
      <c r="T495" s="2">
        <v>52</v>
      </c>
      <c r="U495" s="3">
        <v>0.19845160565310263</v>
      </c>
      <c r="V495" s="3">
        <v>1.8851588409470295</v>
      </c>
      <c r="W495" s="3">
        <v>0.26011526208637265</v>
      </c>
      <c r="X495" s="3">
        <v>739.6620648916205</v>
      </c>
      <c r="Y495" s="3">
        <v>1.8851588409470295</v>
      </c>
      <c r="Z495" s="3">
        <v>0.26011503213318388</v>
      </c>
      <c r="AA495" s="3">
        <v>739.6620648916205</v>
      </c>
      <c r="AB495">
        <f t="shared" si="12"/>
        <v>1.8851588409470295</v>
      </c>
      <c r="AC495">
        <f t="shared" si="13"/>
        <v>0.26011503213318388</v>
      </c>
    </row>
    <row r="496" spans="1:29" x14ac:dyDescent="0.25">
      <c r="A496" s="2">
        <v>495</v>
      </c>
      <c r="B496" s="3" t="s">
        <v>27</v>
      </c>
      <c r="C496" s="3" t="s">
        <v>110</v>
      </c>
      <c r="D496" s="3" t="s">
        <v>139</v>
      </c>
      <c r="E496" s="3" t="s">
        <v>140</v>
      </c>
      <c r="F496" s="3">
        <v>0.59</v>
      </c>
      <c r="G496" s="3">
        <v>0.64</v>
      </c>
      <c r="H496" s="3" t="s">
        <v>60</v>
      </c>
      <c r="I496" s="2">
        <v>1410</v>
      </c>
      <c r="J496" s="3" t="s">
        <v>116</v>
      </c>
      <c r="K496" s="2">
        <v>1410</v>
      </c>
      <c r="L496" s="3"/>
      <c r="M496" s="3" t="s">
        <v>161</v>
      </c>
      <c r="N496" s="3" t="s">
        <v>60</v>
      </c>
      <c r="O496" s="3"/>
      <c r="P496" s="3"/>
      <c r="Q496" s="3"/>
      <c r="R496" s="3">
        <v>0</v>
      </c>
      <c r="S496" s="3">
        <v>1</v>
      </c>
      <c r="T496" s="2">
        <v>78</v>
      </c>
      <c r="U496" s="3">
        <v>1.4916137042946649</v>
      </c>
      <c r="V496" s="3">
        <v>14.957655100050744</v>
      </c>
      <c r="W496" s="3">
        <v>1.9992060904930831</v>
      </c>
      <c r="X496" s="3">
        <v>5604.3410543376685</v>
      </c>
      <c r="Y496" s="3">
        <v>14.957655100050744</v>
      </c>
      <c r="Z496" s="3">
        <v>1.9992043231080712</v>
      </c>
      <c r="AA496" s="3">
        <v>5604.3410543376685</v>
      </c>
      <c r="AB496">
        <f t="shared" si="12"/>
        <v>14.957655100050744</v>
      </c>
      <c r="AC496">
        <f t="shared" si="13"/>
        <v>1.9992043231080712</v>
      </c>
    </row>
    <row r="497" spans="1:29" x14ac:dyDescent="0.25">
      <c r="A497" s="2">
        <v>496</v>
      </c>
      <c r="B497" s="3" t="s">
        <v>27</v>
      </c>
      <c r="C497" s="3" t="s">
        <v>110</v>
      </c>
      <c r="D497" s="3" t="s">
        <v>139</v>
      </c>
      <c r="E497" s="3" t="s">
        <v>140</v>
      </c>
      <c r="F497" s="3">
        <v>0.59</v>
      </c>
      <c r="G497" s="3">
        <v>0.64</v>
      </c>
      <c r="H497" s="3" t="s">
        <v>60</v>
      </c>
      <c r="I497" s="2">
        <v>1410</v>
      </c>
      <c r="J497" s="3" t="s">
        <v>116</v>
      </c>
      <c r="K497" s="2">
        <v>1410</v>
      </c>
      <c r="L497" s="3"/>
      <c r="M497" s="3" t="s">
        <v>164</v>
      </c>
      <c r="N497" s="3" t="s">
        <v>60</v>
      </c>
      <c r="O497" s="3"/>
      <c r="P497" s="3"/>
      <c r="Q497" s="3"/>
      <c r="R497" s="3">
        <v>0</v>
      </c>
      <c r="S497" s="3">
        <v>1</v>
      </c>
      <c r="T497" s="2">
        <v>17</v>
      </c>
      <c r="U497" s="3">
        <v>3.6043086795572596E-2</v>
      </c>
      <c r="V497" s="3">
        <v>0.29741035137355804</v>
      </c>
      <c r="W497" s="3">
        <v>4.0147153606423874E-2</v>
      </c>
      <c r="X497" s="3">
        <v>140.20907172878569</v>
      </c>
      <c r="Y497" s="3">
        <v>0.29741035137355804</v>
      </c>
      <c r="Z497" s="3">
        <v>4.0147118114596439E-2</v>
      </c>
      <c r="AA497" s="3">
        <v>140.20907172878569</v>
      </c>
      <c r="AB497">
        <f t="shared" si="12"/>
        <v>0.29741035137355804</v>
      </c>
      <c r="AC497">
        <f t="shared" si="13"/>
        <v>4.0147118114596439E-2</v>
      </c>
    </row>
    <row r="498" spans="1:29" x14ac:dyDescent="0.25">
      <c r="A498" s="2">
        <v>497</v>
      </c>
      <c r="B498" s="3" t="s">
        <v>27</v>
      </c>
      <c r="C498" s="3" t="s">
        <v>110</v>
      </c>
      <c r="D498" s="3" t="s">
        <v>139</v>
      </c>
      <c r="E498" s="3" t="s">
        <v>140</v>
      </c>
      <c r="F498" s="3">
        <v>0.59</v>
      </c>
      <c r="G498" s="3">
        <v>0.64</v>
      </c>
      <c r="H498" s="3" t="s">
        <v>60</v>
      </c>
      <c r="I498" s="2">
        <v>1410</v>
      </c>
      <c r="J498" s="3" t="s">
        <v>116</v>
      </c>
      <c r="K498" s="2">
        <v>1410</v>
      </c>
      <c r="L498" s="3"/>
      <c r="M498" s="3" t="s">
        <v>162</v>
      </c>
      <c r="N498" s="3" t="s">
        <v>60</v>
      </c>
      <c r="O498" s="3"/>
      <c r="P498" s="3"/>
      <c r="Q498" s="3"/>
      <c r="R498" s="3">
        <v>0</v>
      </c>
      <c r="S498" s="3">
        <v>1</v>
      </c>
      <c r="T498" s="2">
        <v>5</v>
      </c>
      <c r="U498" s="3">
        <v>3.9011890127635722E-2</v>
      </c>
      <c r="V498" s="3">
        <v>0.39736576800232115</v>
      </c>
      <c r="W498" s="3">
        <v>5.3333847331821324E-2</v>
      </c>
      <c r="X498" s="3">
        <v>152.72724080633589</v>
      </c>
      <c r="Y498" s="3">
        <v>0.39736576800232115</v>
      </c>
      <c r="Z498" s="3">
        <v>5.3333800182384046E-2</v>
      </c>
      <c r="AA498" s="3">
        <v>152.72724080633589</v>
      </c>
      <c r="AB498">
        <f t="shared" si="12"/>
        <v>0.39736576800232115</v>
      </c>
      <c r="AC498">
        <f t="shared" si="13"/>
        <v>5.3333800182384046E-2</v>
      </c>
    </row>
    <row r="499" spans="1:29" x14ac:dyDescent="0.25">
      <c r="A499" s="2">
        <v>498</v>
      </c>
      <c r="B499" s="3" t="s">
        <v>27</v>
      </c>
      <c r="C499" s="3" t="s">
        <v>110</v>
      </c>
      <c r="D499" s="3" t="s">
        <v>139</v>
      </c>
      <c r="E499" s="3" t="s">
        <v>140</v>
      </c>
      <c r="F499" s="3">
        <v>0.59</v>
      </c>
      <c r="G499" s="3">
        <v>0.64</v>
      </c>
      <c r="H499" s="3" t="s">
        <v>60</v>
      </c>
      <c r="I499" s="2">
        <v>1410</v>
      </c>
      <c r="J499" s="3" t="s">
        <v>116</v>
      </c>
      <c r="K499" s="2">
        <v>1410</v>
      </c>
      <c r="L499" s="3"/>
      <c r="M499" s="3" t="s">
        <v>168</v>
      </c>
      <c r="N499" s="3" t="s">
        <v>60</v>
      </c>
      <c r="O499" s="3"/>
      <c r="P499" s="3"/>
      <c r="Q499" s="3"/>
      <c r="R499" s="3">
        <v>0</v>
      </c>
      <c r="S499" s="3">
        <v>1</v>
      </c>
      <c r="T499" s="2">
        <v>2</v>
      </c>
      <c r="U499" s="3">
        <v>5.125227377271842E-4</v>
      </c>
      <c r="V499" s="3">
        <v>4.3612210673861819E-3</v>
      </c>
      <c r="W499" s="3">
        <v>5.7634049937688744E-4</v>
      </c>
      <c r="X499" s="3">
        <v>1.9965615858340975</v>
      </c>
      <c r="Y499" s="3">
        <v>4.3612210673861819E-3</v>
      </c>
      <c r="Z499" s="3">
        <v>5.7633998986685573E-4</v>
      </c>
      <c r="AA499" s="3">
        <v>1.9965615858340975</v>
      </c>
      <c r="AB499">
        <f t="shared" si="12"/>
        <v>4.3612210673861819E-3</v>
      </c>
      <c r="AC499">
        <f t="shared" si="13"/>
        <v>5.7633998986685573E-4</v>
      </c>
    </row>
    <row r="500" spans="1:29" x14ac:dyDescent="0.25">
      <c r="A500" s="2">
        <v>499</v>
      </c>
      <c r="B500" s="3" t="s">
        <v>27</v>
      </c>
      <c r="C500" s="3" t="s">
        <v>110</v>
      </c>
      <c r="D500" s="3" t="s">
        <v>139</v>
      </c>
      <c r="E500" s="3" t="s">
        <v>140</v>
      </c>
      <c r="F500" s="3">
        <v>0.59</v>
      </c>
      <c r="G500" s="3">
        <v>0.64</v>
      </c>
      <c r="H500" s="3" t="s">
        <v>60</v>
      </c>
      <c r="I500" s="2">
        <v>1410</v>
      </c>
      <c r="J500" s="3" t="s">
        <v>116</v>
      </c>
      <c r="K500" s="2">
        <v>1410</v>
      </c>
      <c r="L500" s="3"/>
      <c r="M500" s="3" t="s">
        <v>165</v>
      </c>
      <c r="N500" s="3" t="s">
        <v>60</v>
      </c>
      <c r="O500" s="3"/>
      <c r="P500" s="3"/>
      <c r="Q500" s="3"/>
      <c r="R500" s="3">
        <v>0</v>
      </c>
      <c r="S500" s="3">
        <v>1</v>
      </c>
      <c r="T500" s="2">
        <v>22</v>
      </c>
      <c r="U500" s="3">
        <v>9.3432975396943355E-2</v>
      </c>
      <c r="V500" s="3">
        <v>1.0139119918612665</v>
      </c>
      <c r="W500" s="3">
        <v>0.13763674197516601</v>
      </c>
      <c r="X500" s="3">
        <v>366.86199863526224</v>
      </c>
      <c r="Y500" s="3">
        <v>1.0139119918612665</v>
      </c>
      <c r="Z500" s="3">
        <v>0.13763662029830853</v>
      </c>
      <c r="AA500" s="3">
        <v>366.86199863526224</v>
      </c>
      <c r="AB500">
        <f t="shared" si="12"/>
        <v>1.0139119918612665</v>
      </c>
      <c r="AC500">
        <f t="shared" si="13"/>
        <v>0.13763662029830853</v>
      </c>
    </row>
    <row r="501" spans="1:29" x14ac:dyDescent="0.25">
      <c r="A501" s="2">
        <v>500</v>
      </c>
      <c r="B501" s="3" t="s">
        <v>27</v>
      </c>
      <c r="C501" s="3" t="s">
        <v>110</v>
      </c>
      <c r="D501" s="3" t="s">
        <v>139</v>
      </c>
      <c r="E501" s="3" t="s">
        <v>140</v>
      </c>
      <c r="F501" s="3">
        <v>0.59</v>
      </c>
      <c r="G501" s="3">
        <v>0.64</v>
      </c>
      <c r="H501" s="3" t="s">
        <v>60</v>
      </c>
      <c r="I501" s="2">
        <v>1420</v>
      </c>
      <c r="J501" s="3" t="s">
        <v>117</v>
      </c>
      <c r="K501" s="2">
        <v>1420</v>
      </c>
      <c r="L501" s="3"/>
      <c r="M501" s="3" t="s">
        <v>65</v>
      </c>
      <c r="N501" s="3" t="s">
        <v>60</v>
      </c>
      <c r="O501" s="3"/>
      <c r="P501" s="3"/>
      <c r="Q501" s="3"/>
      <c r="R501" s="3">
        <v>0</v>
      </c>
      <c r="S501" s="3">
        <v>1</v>
      </c>
      <c r="T501" s="2">
        <v>29</v>
      </c>
      <c r="U501" s="3">
        <v>0.19503068967042128</v>
      </c>
      <c r="V501" s="3">
        <v>1.5877434434253412</v>
      </c>
      <c r="W501" s="3">
        <v>0.21191948801251451</v>
      </c>
      <c r="X501" s="3">
        <v>757.97949453496062</v>
      </c>
      <c r="Y501" s="3">
        <v>1.5877434434253412</v>
      </c>
      <c r="Z501" s="3">
        <v>0.21191930066648351</v>
      </c>
      <c r="AA501" s="3">
        <v>757.97949453496062</v>
      </c>
      <c r="AB501">
        <f t="shared" si="12"/>
        <v>1.5877434434253412</v>
      </c>
      <c r="AC501">
        <f t="shared" si="13"/>
        <v>0.21191930066648351</v>
      </c>
    </row>
    <row r="502" spans="1:29" x14ac:dyDescent="0.25">
      <c r="A502" s="2">
        <v>501</v>
      </c>
      <c r="B502" s="3" t="s">
        <v>27</v>
      </c>
      <c r="C502" s="3" t="s">
        <v>110</v>
      </c>
      <c r="D502" s="3" t="s">
        <v>139</v>
      </c>
      <c r="E502" s="3" t="s">
        <v>140</v>
      </c>
      <c r="F502" s="3">
        <v>0.59</v>
      </c>
      <c r="G502" s="3">
        <v>0.64</v>
      </c>
      <c r="H502" s="3" t="s">
        <v>60</v>
      </c>
      <c r="I502" s="2">
        <v>1420</v>
      </c>
      <c r="J502" s="3" t="s">
        <v>117</v>
      </c>
      <c r="K502" s="2">
        <v>1420</v>
      </c>
      <c r="L502" s="3"/>
      <c r="M502" s="3" t="s">
        <v>161</v>
      </c>
      <c r="N502" s="3" t="s">
        <v>60</v>
      </c>
      <c r="O502" s="3"/>
      <c r="P502" s="3"/>
      <c r="Q502" s="3"/>
      <c r="R502" s="3">
        <v>0</v>
      </c>
      <c r="S502" s="3">
        <v>1</v>
      </c>
      <c r="T502" s="2">
        <v>2</v>
      </c>
      <c r="U502" s="3">
        <v>8.6034721389093197E-2</v>
      </c>
      <c r="V502" s="3">
        <v>0.88821746216484887</v>
      </c>
      <c r="W502" s="3">
        <v>0.11729075683360651</v>
      </c>
      <c r="X502" s="3">
        <v>325.10794392621983</v>
      </c>
      <c r="Y502" s="3">
        <v>0.88821746216484887</v>
      </c>
      <c r="Z502" s="3">
        <v>0.1172906531434833</v>
      </c>
      <c r="AA502" s="3">
        <v>325.10794392621983</v>
      </c>
      <c r="AB502">
        <f t="shared" si="12"/>
        <v>0.88821746216484887</v>
      </c>
      <c r="AC502">
        <f t="shared" si="13"/>
        <v>0.1172906531434833</v>
      </c>
    </row>
    <row r="503" spans="1:29" x14ac:dyDescent="0.25">
      <c r="A503" s="2">
        <v>502</v>
      </c>
      <c r="B503" s="3" t="s">
        <v>27</v>
      </c>
      <c r="C503" s="3" t="s">
        <v>110</v>
      </c>
      <c r="D503" s="3" t="s">
        <v>139</v>
      </c>
      <c r="E503" s="3" t="s">
        <v>140</v>
      </c>
      <c r="F503" s="3">
        <v>0.59</v>
      </c>
      <c r="G503" s="3">
        <v>0.64</v>
      </c>
      <c r="H503" s="3" t="s">
        <v>60</v>
      </c>
      <c r="I503" s="2">
        <v>1420</v>
      </c>
      <c r="J503" s="3" t="s">
        <v>117</v>
      </c>
      <c r="K503" s="2">
        <v>1420</v>
      </c>
      <c r="L503" s="3"/>
      <c r="M503" s="3" t="s">
        <v>164</v>
      </c>
      <c r="N503" s="3" t="s">
        <v>60</v>
      </c>
      <c r="O503" s="3"/>
      <c r="P503" s="3"/>
      <c r="Q503" s="3"/>
      <c r="R503" s="3">
        <v>0</v>
      </c>
      <c r="S503" s="3">
        <v>1</v>
      </c>
      <c r="T503" s="2">
        <v>2</v>
      </c>
      <c r="U503" s="3">
        <v>3.6459711328815298E-4</v>
      </c>
      <c r="V503" s="3">
        <v>3.3772742565283701E-3</v>
      </c>
      <c r="W503" s="3">
        <v>4.6266277138901898E-4</v>
      </c>
      <c r="X503" s="3">
        <v>1.4163984415981359</v>
      </c>
      <c r="Y503" s="3">
        <v>3.3772742565283701E-3</v>
      </c>
      <c r="Z503" s="3">
        <v>4.6266236237503403E-4</v>
      </c>
      <c r="AA503" s="3">
        <v>1.4163984415981359</v>
      </c>
      <c r="AB503">
        <f t="shared" si="12"/>
        <v>3.3772742565283701E-3</v>
      </c>
      <c r="AC503">
        <f t="shared" si="13"/>
        <v>4.6266236237503403E-4</v>
      </c>
    </row>
    <row r="504" spans="1:29" x14ac:dyDescent="0.25">
      <c r="A504" s="2">
        <v>503</v>
      </c>
      <c r="B504" s="3" t="s">
        <v>27</v>
      </c>
      <c r="C504" s="3" t="s">
        <v>110</v>
      </c>
      <c r="D504" s="3" t="s">
        <v>139</v>
      </c>
      <c r="E504" s="3" t="s">
        <v>140</v>
      </c>
      <c r="F504" s="3">
        <v>0.59</v>
      </c>
      <c r="G504" s="3">
        <v>0.64</v>
      </c>
      <c r="H504" s="3" t="s">
        <v>60</v>
      </c>
      <c r="I504" s="2">
        <v>1420</v>
      </c>
      <c r="J504" s="3" t="s">
        <v>117</v>
      </c>
      <c r="K504" s="2">
        <v>1420</v>
      </c>
      <c r="L504" s="3"/>
      <c r="M504" s="3" t="s">
        <v>162</v>
      </c>
      <c r="N504" s="3" t="s">
        <v>60</v>
      </c>
      <c r="O504" s="3"/>
      <c r="P504" s="3"/>
      <c r="Q504" s="3"/>
      <c r="R504" s="3">
        <v>0</v>
      </c>
      <c r="S504" s="3">
        <v>1</v>
      </c>
      <c r="T504" s="2">
        <v>1</v>
      </c>
      <c r="U504" s="3">
        <v>1.2760758666167899E-5</v>
      </c>
      <c r="V504" s="3">
        <v>1.3401116091379519E-4</v>
      </c>
      <c r="W504" s="3">
        <v>1.7709730347847988E-5</v>
      </c>
      <c r="X504" s="3">
        <v>4.9973556550553237E-2</v>
      </c>
      <c r="Y504" s="3">
        <v>1.3401116091379519E-4</v>
      </c>
      <c r="Z504" s="3">
        <v>1.77097146916772E-5</v>
      </c>
      <c r="AA504" s="3">
        <v>4.9973556550553237E-2</v>
      </c>
      <c r="AB504">
        <f t="shared" si="12"/>
        <v>1.3401116091379519E-4</v>
      </c>
      <c r="AC504">
        <f t="shared" si="13"/>
        <v>1.77097146916772E-5</v>
      </c>
    </row>
    <row r="505" spans="1:29" x14ac:dyDescent="0.25">
      <c r="A505" s="2">
        <v>504</v>
      </c>
      <c r="B505" s="3" t="s">
        <v>27</v>
      </c>
      <c r="C505" s="3" t="s">
        <v>110</v>
      </c>
      <c r="D505" s="3" t="s">
        <v>139</v>
      </c>
      <c r="E505" s="3" t="s">
        <v>140</v>
      </c>
      <c r="F505" s="3">
        <v>0.59</v>
      </c>
      <c r="G505" s="3">
        <v>0.64</v>
      </c>
      <c r="H505" s="3" t="s">
        <v>60</v>
      </c>
      <c r="I505" s="2">
        <v>1420</v>
      </c>
      <c r="J505" s="3" t="s">
        <v>117</v>
      </c>
      <c r="K505" s="2">
        <v>1420</v>
      </c>
      <c r="L505" s="3"/>
      <c r="M505" s="3" t="s">
        <v>165</v>
      </c>
      <c r="N505" s="3" t="s">
        <v>60</v>
      </c>
      <c r="O505" s="3"/>
      <c r="P505" s="3"/>
      <c r="Q505" s="3"/>
      <c r="R505" s="3">
        <v>0</v>
      </c>
      <c r="S505" s="3">
        <v>1</v>
      </c>
      <c r="T505" s="2">
        <v>2</v>
      </c>
      <c r="U505" s="3">
        <v>1.2903542577816941E-3</v>
      </c>
      <c r="V505" s="3">
        <v>1.5150891415345688E-2</v>
      </c>
      <c r="W505" s="3">
        <v>2.1832074441866501E-3</v>
      </c>
      <c r="X505" s="3">
        <v>5.0308220038007949</v>
      </c>
      <c r="Y505" s="3">
        <v>1.5150891415345688E-2</v>
      </c>
      <c r="Z505" s="3">
        <v>2.1832055141364501E-3</v>
      </c>
      <c r="AA505" s="3">
        <v>5.0308220038007949</v>
      </c>
      <c r="AB505">
        <f t="shared" si="12"/>
        <v>1.5150891415345688E-2</v>
      </c>
      <c r="AC505">
        <f t="shared" si="13"/>
        <v>2.1832055141364501E-3</v>
      </c>
    </row>
    <row r="506" spans="1:29" x14ac:dyDescent="0.25">
      <c r="A506" s="2">
        <v>505</v>
      </c>
      <c r="B506" s="3" t="s">
        <v>27</v>
      </c>
      <c r="C506" s="3" t="s">
        <v>110</v>
      </c>
      <c r="D506" s="3" t="s">
        <v>139</v>
      </c>
      <c r="E506" s="3" t="s">
        <v>140</v>
      </c>
      <c r="F506" s="3">
        <v>0.59</v>
      </c>
      <c r="G506" s="3">
        <v>0.64</v>
      </c>
      <c r="H506" s="3" t="s">
        <v>60</v>
      </c>
      <c r="I506" s="2">
        <v>1420</v>
      </c>
      <c r="J506" s="3" t="s">
        <v>117</v>
      </c>
      <c r="K506" s="2">
        <v>1420</v>
      </c>
      <c r="L506" s="3"/>
      <c r="M506" s="3" t="s">
        <v>167</v>
      </c>
      <c r="N506" s="3" t="s">
        <v>60</v>
      </c>
      <c r="O506" s="3"/>
      <c r="P506" s="3"/>
      <c r="Q506" s="3"/>
      <c r="R506" s="3">
        <v>0</v>
      </c>
      <c r="S506" s="3">
        <v>1</v>
      </c>
      <c r="T506" s="2">
        <v>1</v>
      </c>
      <c r="U506" s="3">
        <v>6.2544635619525102E-4</v>
      </c>
      <c r="V506" s="3">
        <v>5.5637574430815375E-3</v>
      </c>
      <c r="W506" s="3">
        <v>7.4070142584834841E-4</v>
      </c>
      <c r="X506" s="3">
        <v>2.4616298295488792</v>
      </c>
      <c r="Y506" s="3">
        <v>5.5637574430815375E-3</v>
      </c>
      <c r="Z506" s="3">
        <v>7.4070077103611696E-4</v>
      </c>
      <c r="AA506" s="3">
        <v>2.4616298295488792</v>
      </c>
      <c r="AB506">
        <f t="shared" si="12"/>
        <v>5.5637574430815375E-3</v>
      </c>
      <c r="AC506">
        <f t="shared" si="13"/>
        <v>7.4070077103611696E-4</v>
      </c>
    </row>
    <row r="507" spans="1:29" x14ac:dyDescent="0.25">
      <c r="A507" s="2">
        <v>506</v>
      </c>
      <c r="B507" s="3" t="s">
        <v>27</v>
      </c>
      <c r="C507" s="3" t="s">
        <v>110</v>
      </c>
      <c r="D507" s="3" t="s">
        <v>139</v>
      </c>
      <c r="E507" s="3" t="s">
        <v>140</v>
      </c>
      <c r="F507" s="3">
        <v>0.59</v>
      </c>
      <c r="G507" s="3">
        <v>0.64</v>
      </c>
      <c r="H507" s="3" t="s">
        <v>60</v>
      </c>
      <c r="I507" s="2">
        <v>1430</v>
      </c>
      <c r="J507" s="3" t="s">
        <v>118</v>
      </c>
      <c r="K507" s="2">
        <v>1430</v>
      </c>
      <c r="L507" s="3"/>
      <c r="M507" s="3" t="s">
        <v>65</v>
      </c>
      <c r="N507" s="3" t="s">
        <v>60</v>
      </c>
      <c r="O507" s="3"/>
      <c r="P507" s="3"/>
      <c r="Q507" s="3"/>
      <c r="R507" s="3">
        <v>0</v>
      </c>
      <c r="S507" s="3">
        <v>1</v>
      </c>
      <c r="T507" s="2">
        <v>1</v>
      </c>
      <c r="U507" s="3">
        <v>1.14682631197219E-4</v>
      </c>
      <c r="V507" s="3">
        <v>1.2723878423685749E-3</v>
      </c>
      <c r="W507" s="3">
        <v>2.1577453613604055E-4</v>
      </c>
      <c r="X507" s="3">
        <v>0.44587676708117285</v>
      </c>
      <c r="Y507" s="3">
        <v>1.2723878423685749E-3</v>
      </c>
      <c r="Z507" s="3">
        <v>2.1577434538198E-4</v>
      </c>
      <c r="AA507" s="3">
        <v>0.44587676708117285</v>
      </c>
      <c r="AB507">
        <f t="shared" si="12"/>
        <v>1.2723878423685749E-3</v>
      </c>
      <c r="AC507">
        <f t="shared" si="13"/>
        <v>2.1577434538198E-4</v>
      </c>
    </row>
    <row r="508" spans="1:29" x14ac:dyDescent="0.25">
      <c r="A508" s="2">
        <v>507</v>
      </c>
      <c r="B508" s="3" t="s">
        <v>27</v>
      </c>
      <c r="C508" s="3" t="s">
        <v>110</v>
      </c>
      <c r="D508" s="3" t="s">
        <v>139</v>
      </c>
      <c r="E508" s="3" t="s">
        <v>140</v>
      </c>
      <c r="F508" s="3">
        <v>0.59</v>
      </c>
      <c r="G508" s="3">
        <v>0.64</v>
      </c>
      <c r="H508" s="3" t="s">
        <v>60</v>
      </c>
      <c r="I508" s="2">
        <v>1430</v>
      </c>
      <c r="J508" s="3" t="s">
        <v>118</v>
      </c>
      <c r="K508" s="2">
        <v>1430</v>
      </c>
      <c r="L508" s="3"/>
      <c r="M508" s="3" t="s">
        <v>163</v>
      </c>
      <c r="N508" s="3" t="s">
        <v>60</v>
      </c>
      <c r="O508" s="3"/>
      <c r="P508" s="3"/>
      <c r="Q508" s="3"/>
      <c r="R508" s="3">
        <v>0</v>
      </c>
      <c r="S508" s="3">
        <v>1</v>
      </c>
      <c r="T508" s="2">
        <v>14</v>
      </c>
      <c r="U508" s="3">
        <v>7.9387435509429019E-2</v>
      </c>
      <c r="V508" s="3">
        <v>0.82088032105057307</v>
      </c>
      <c r="W508" s="3">
        <v>0.1117937431929818</v>
      </c>
      <c r="X508" s="3">
        <v>293.63663080315229</v>
      </c>
      <c r="Y508" s="3">
        <v>0.82088032105057307</v>
      </c>
      <c r="Z508" s="3">
        <v>0.11179364436245731</v>
      </c>
      <c r="AA508" s="3">
        <v>293.63663080315229</v>
      </c>
      <c r="AB508">
        <f t="shared" si="12"/>
        <v>0.82088032105057307</v>
      </c>
      <c r="AC508">
        <f t="shared" si="13"/>
        <v>0.11179364436245731</v>
      </c>
    </row>
    <row r="509" spans="1:29" x14ac:dyDescent="0.25">
      <c r="A509" s="2">
        <v>508</v>
      </c>
      <c r="B509" s="3" t="s">
        <v>27</v>
      </c>
      <c r="C509" s="3" t="s">
        <v>110</v>
      </c>
      <c r="D509" s="3" t="s">
        <v>139</v>
      </c>
      <c r="E509" s="3" t="s">
        <v>140</v>
      </c>
      <c r="F509" s="3">
        <v>0.59</v>
      </c>
      <c r="G509" s="3">
        <v>0.64</v>
      </c>
      <c r="H509" s="3" t="s">
        <v>60</v>
      </c>
      <c r="I509" s="2">
        <v>1430</v>
      </c>
      <c r="J509" s="3" t="s">
        <v>118</v>
      </c>
      <c r="K509" s="2">
        <v>1430</v>
      </c>
      <c r="L509" s="3"/>
      <c r="M509" s="3" t="s">
        <v>161</v>
      </c>
      <c r="N509" s="3" t="s">
        <v>60</v>
      </c>
      <c r="O509" s="3"/>
      <c r="P509" s="3"/>
      <c r="Q509" s="3"/>
      <c r="R509" s="3">
        <v>0</v>
      </c>
      <c r="S509" s="3">
        <v>1</v>
      </c>
      <c r="T509" s="2">
        <v>18</v>
      </c>
      <c r="U509" s="3">
        <v>3.2306597426516676E-2</v>
      </c>
      <c r="V509" s="3">
        <v>0.34628541417851988</v>
      </c>
      <c r="W509" s="3">
        <v>4.6117471228097839E-2</v>
      </c>
      <c r="X509" s="3">
        <v>121.95249333083272</v>
      </c>
      <c r="Y509" s="3">
        <v>0.34628541417851988</v>
      </c>
      <c r="Z509" s="3">
        <v>4.6117430458250341E-2</v>
      </c>
      <c r="AA509" s="3">
        <v>121.95249333083272</v>
      </c>
      <c r="AB509">
        <f t="shared" si="12"/>
        <v>0.34628541417851988</v>
      </c>
      <c r="AC509">
        <f t="shared" si="13"/>
        <v>4.6117430458250341E-2</v>
      </c>
    </row>
    <row r="510" spans="1:29" x14ac:dyDescent="0.25">
      <c r="A510" s="2">
        <v>509</v>
      </c>
      <c r="B510" s="3" t="s">
        <v>27</v>
      </c>
      <c r="C510" s="3" t="s">
        <v>110</v>
      </c>
      <c r="D510" s="3" t="s">
        <v>139</v>
      </c>
      <c r="E510" s="3" t="s">
        <v>140</v>
      </c>
      <c r="F510" s="3">
        <v>0.59</v>
      </c>
      <c r="G510" s="3">
        <v>0.64</v>
      </c>
      <c r="H510" s="3" t="s">
        <v>60</v>
      </c>
      <c r="I510" s="2">
        <v>1430</v>
      </c>
      <c r="J510" s="3" t="s">
        <v>118</v>
      </c>
      <c r="K510" s="2">
        <v>1430</v>
      </c>
      <c r="L510" s="3"/>
      <c r="M510" s="3" t="s">
        <v>164</v>
      </c>
      <c r="N510" s="3" t="s">
        <v>60</v>
      </c>
      <c r="O510" s="3"/>
      <c r="P510" s="3"/>
      <c r="Q510" s="3"/>
      <c r="R510" s="3">
        <v>0</v>
      </c>
      <c r="S510" s="3">
        <v>1</v>
      </c>
      <c r="T510" s="2">
        <v>9</v>
      </c>
      <c r="U510" s="3">
        <v>5.1808074224221363E-3</v>
      </c>
      <c r="V510" s="3">
        <v>5.3930030792189346E-2</v>
      </c>
      <c r="W510" s="3">
        <v>7.310306637771647E-3</v>
      </c>
      <c r="X510" s="3">
        <v>20.112543684466758</v>
      </c>
      <c r="Y510" s="3">
        <v>5.3930030792189346E-2</v>
      </c>
      <c r="Z510" s="3">
        <v>7.3103001751430897E-3</v>
      </c>
      <c r="AA510" s="3">
        <v>20.112543684466758</v>
      </c>
      <c r="AB510">
        <f t="shared" si="12"/>
        <v>5.3930030792189346E-2</v>
      </c>
      <c r="AC510">
        <f t="shared" si="13"/>
        <v>7.3103001751430897E-3</v>
      </c>
    </row>
    <row r="511" spans="1:29" x14ac:dyDescent="0.25">
      <c r="A511" s="2">
        <v>510</v>
      </c>
      <c r="B511" s="3" t="s">
        <v>27</v>
      </c>
      <c r="C511" s="3" t="s">
        <v>110</v>
      </c>
      <c r="D511" s="3" t="s">
        <v>139</v>
      </c>
      <c r="E511" s="3" t="s">
        <v>140</v>
      </c>
      <c r="F511" s="3">
        <v>0.59</v>
      </c>
      <c r="G511" s="3">
        <v>0.64</v>
      </c>
      <c r="H511" s="3" t="s">
        <v>60</v>
      </c>
      <c r="I511" s="2">
        <v>1430</v>
      </c>
      <c r="J511" s="3" t="s">
        <v>118</v>
      </c>
      <c r="K511" s="2">
        <v>1430</v>
      </c>
      <c r="L511" s="3"/>
      <c r="M511" s="3" t="s">
        <v>162</v>
      </c>
      <c r="N511" s="3" t="s">
        <v>60</v>
      </c>
      <c r="O511" s="3"/>
      <c r="P511" s="3"/>
      <c r="Q511" s="3"/>
      <c r="R511" s="3">
        <v>0</v>
      </c>
      <c r="S511" s="3">
        <v>1</v>
      </c>
      <c r="T511" s="2">
        <v>1</v>
      </c>
      <c r="U511" s="3">
        <v>1.33597556368287E-4</v>
      </c>
      <c r="V511" s="3">
        <v>1.4281818445747948E-3</v>
      </c>
      <c r="W511" s="3">
        <v>1.9619319588061034E-4</v>
      </c>
      <c r="X511" s="3">
        <v>0.52095276095097598</v>
      </c>
      <c r="Y511" s="3">
        <v>1.4281818445747948E-3</v>
      </c>
      <c r="Z511" s="3">
        <v>1.9619302243730399E-4</v>
      </c>
      <c r="AA511" s="3">
        <v>0.52095276095097598</v>
      </c>
      <c r="AB511">
        <f t="shared" si="12"/>
        <v>1.4281818445747948E-3</v>
      </c>
      <c r="AC511">
        <f t="shared" si="13"/>
        <v>1.9619302243730399E-4</v>
      </c>
    </row>
    <row r="512" spans="1:29" x14ac:dyDescent="0.25">
      <c r="A512" s="2">
        <v>511</v>
      </c>
      <c r="B512" s="3" t="s">
        <v>27</v>
      </c>
      <c r="C512" s="3" t="s">
        <v>110</v>
      </c>
      <c r="D512" s="3" t="s">
        <v>139</v>
      </c>
      <c r="E512" s="3" t="s">
        <v>140</v>
      </c>
      <c r="F512" s="3">
        <v>0.59</v>
      </c>
      <c r="G512" s="3">
        <v>0.64</v>
      </c>
      <c r="H512" s="3" t="s">
        <v>60</v>
      </c>
      <c r="I512" s="2">
        <v>1430</v>
      </c>
      <c r="J512" s="3" t="s">
        <v>118</v>
      </c>
      <c r="K512" s="2">
        <v>1430</v>
      </c>
      <c r="L512" s="3"/>
      <c r="M512" s="3" t="s">
        <v>165</v>
      </c>
      <c r="N512" s="3" t="s">
        <v>60</v>
      </c>
      <c r="O512" s="3"/>
      <c r="P512" s="3"/>
      <c r="Q512" s="3"/>
      <c r="R512" s="3">
        <v>0</v>
      </c>
      <c r="S512" s="3">
        <v>1</v>
      </c>
      <c r="T512" s="2">
        <v>12</v>
      </c>
      <c r="U512" s="3">
        <v>1.112566105134284E-2</v>
      </c>
      <c r="V512" s="3">
        <v>0.12780419861955991</v>
      </c>
      <c r="W512" s="3">
        <v>1.750600700927327E-2</v>
      </c>
      <c r="X512" s="3">
        <v>43.465695082677428</v>
      </c>
      <c r="Y512" s="3">
        <v>0.12780419861955991</v>
      </c>
      <c r="Z512" s="3">
        <v>1.7505991533202779E-2</v>
      </c>
      <c r="AA512" s="3">
        <v>43.465695082677428</v>
      </c>
      <c r="AB512">
        <f t="shared" si="12"/>
        <v>0.12780419861955991</v>
      </c>
      <c r="AC512">
        <f t="shared" si="13"/>
        <v>1.7505991533202779E-2</v>
      </c>
    </row>
    <row r="513" spans="1:29" x14ac:dyDescent="0.25">
      <c r="A513" s="2">
        <v>512</v>
      </c>
      <c r="B513" s="3" t="s">
        <v>27</v>
      </c>
      <c r="C513" s="3" t="s">
        <v>110</v>
      </c>
      <c r="D513" s="3" t="s">
        <v>139</v>
      </c>
      <c r="E513" s="3" t="s">
        <v>140</v>
      </c>
      <c r="F513" s="3">
        <v>0.59</v>
      </c>
      <c r="G513" s="3">
        <v>0.64</v>
      </c>
      <c r="H513" s="3" t="s">
        <v>60</v>
      </c>
      <c r="I513" s="2">
        <v>1450</v>
      </c>
      <c r="J513" s="3" t="s">
        <v>119</v>
      </c>
      <c r="K513" s="2">
        <v>1450</v>
      </c>
      <c r="L513" s="3"/>
      <c r="M513" s="3" t="s">
        <v>163</v>
      </c>
      <c r="N513" s="3" t="s">
        <v>60</v>
      </c>
      <c r="O513" s="3"/>
      <c r="P513" s="3"/>
      <c r="Q513" s="3"/>
      <c r="R513" s="3">
        <v>0</v>
      </c>
      <c r="S513" s="3">
        <v>1</v>
      </c>
      <c r="T513" s="2">
        <v>5</v>
      </c>
      <c r="U513" s="3">
        <v>2.3617306049413139E-3</v>
      </c>
      <c r="V513" s="3">
        <v>1.9901736232173856E-2</v>
      </c>
      <c r="W513" s="3">
        <v>2.6342886316095765E-3</v>
      </c>
      <c r="X513" s="3">
        <v>8.7123400630011929</v>
      </c>
      <c r="Y513" s="3">
        <v>1.9901736232173856E-2</v>
      </c>
      <c r="Z513" s="3">
        <v>2.6342863027840162E-3</v>
      </c>
      <c r="AA513" s="3">
        <v>8.7123400630011929</v>
      </c>
      <c r="AB513">
        <f t="shared" si="12"/>
        <v>1.9901736232173856E-2</v>
      </c>
      <c r="AC513">
        <f t="shared" si="13"/>
        <v>2.6342863027840162E-3</v>
      </c>
    </row>
    <row r="514" spans="1:29" x14ac:dyDescent="0.25">
      <c r="A514" s="2">
        <v>513</v>
      </c>
      <c r="B514" s="3" t="s">
        <v>27</v>
      </c>
      <c r="C514" s="3" t="s">
        <v>110</v>
      </c>
      <c r="D514" s="3" t="s">
        <v>139</v>
      </c>
      <c r="E514" s="3" t="s">
        <v>140</v>
      </c>
      <c r="F514" s="3">
        <v>0.59</v>
      </c>
      <c r="G514" s="3">
        <v>0.64</v>
      </c>
      <c r="H514" s="3" t="s">
        <v>60</v>
      </c>
      <c r="I514" s="2">
        <v>1450</v>
      </c>
      <c r="J514" s="3" t="s">
        <v>119</v>
      </c>
      <c r="K514" s="2">
        <v>1450</v>
      </c>
      <c r="L514" s="3"/>
      <c r="M514" s="3" t="s">
        <v>161</v>
      </c>
      <c r="N514" s="3" t="s">
        <v>60</v>
      </c>
      <c r="O514" s="3"/>
      <c r="P514" s="3"/>
      <c r="Q514" s="3"/>
      <c r="R514" s="3">
        <v>0</v>
      </c>
      <c r="S514" s="3">
        <v>1</v>
      </c>
      <c r="T514" s="2">
        <v>15</v>
      </c>
      <c r="U514" s="3">
        <v>9.3645237150510971E-2</v>
      </c>
      <c r="V514" s="3">
        <v>0.88950773258028881</v>
      </c>
      <c r="W514" s="3">
        <v>0.12569148791925561</v>
      </c>
      <c r="X514" s="3">
        <v>358.56549088213825</v>
      </c>
      <c r="Y514" s="3">
        <v>0.88950773258028881</v>
      </c>
      <c r="Z514" s="3">
        <v>0.12569137680252132</v>
      </c>
      <c r="AA514" s="3">
        <v>358.56549088213825</v>
      </c>
      <c r="AB514">
        <f t="shared" si="12"/>
        <v>0.88950773258028881</v>
      </c>
      <c r="AC514">
        <f t="shared" si="13"/>
        <v>0.12569137680252132</v>
      </c>
    </row>
    <row r="515" spans="1:29" x14ac:dyDescent="0.25">
      <c r="A515" s="2">
        <v>514</v>
      </c>
      <c r="B515" s="3" t="s">
        <v>27</v>
      </c>
      <c r="C515" s="3" t="s">
        <v>110</v>
      </c>
      <c r="D515" s="3" t="s">
        <v>139</v>
      </c>
      <c r="E515" s="3" t="s">
        <v>140</v>
      </c>
      <c r="F515" s="3">
        <v>0.59</v>
      </c>
      <c r="G515" s="3">
        <v>0.64</v>
      </c>
      <c r="H515" s="3" t="s">
        <v>60</v>
      </c>
      <c r="I515" s="2">
        <v>1490</v>
      </c>
      <c r="J515" s="3" t="s">
        <v>147</v>
      </c>
      <c r="K515" s="2">
        <v>1490</v>
      </c>
      <c r="L515" s="3"/>
      <c r="M515" s="3" t="s">
        <v>164</v>
      </c>
      <c r="N515" s="3" t="s">
        <v>60</v>
      </c>
      <c r="O515" s="3"/>
      <c r="P515" s="3"/>
      <c r="Q515" s="3"/>
      <c r="R515" s="3">
        <v>0</v>
      </c>
      <c r="S515" s="3">
        <v>1</v>
      </c>
      <c r="T515" s="2">
        <v>2</v>
      </c>
      <c r="U515" s="3">
        <v>5.3607430359864101E-2</v>
      </c>
      <c r="V515" s="3">
        <v>0.50609344901681108</v>
      </c>
      <c r="W515" s="3">
        <v>6.6597941681611025E-2</v>
      </c>
      <c r="X515" s="3">
        <v>209.18487631813994</v>
      </c>
      <c r="Y515" s="3">
        <v>0.50609344901681108</v>
      </c>
      <c r="Z515" s="3">
        <v>6.6597882806138403E-2</v>
      </c>
      <c r="AA515" s="3">
        <v>209.18487631813994</v>
      </c>
      <c r="AB515">
        <f t="shared" si="12"/>
        <v>0.50609344901681108</v>
      </c>
      <c r="AC515">
        <f t="shared" si="13"/>
        <v>6.6597882806138403E-2</v>
      </c>
    </row>
    <row r="516" spans="1:29" x14ac:dyDescent="0.25">
      <c r="A516" s="2">
        <v>515</v>
      </c>
      <c r="B516" s="3" t="s">
        <v>27</v>
      </c>
      <c r="C516" s="3" t="s">
        <v>110</v>
      </c>
      <c r="D516" s="3" t="s">
        <v>139</v>
      </c>
      <c r="E516" s="3" t="s">
        <v>140</v>
      </c>
      <c r="F516" s="3">
        <v>0.59</v>
      </c>
      <c r="G516" s="3">
        <v>0.64</v>
      </c>
      <c r="H516" s="3" t="s">
        <v>60</v>
      </c>
      <c r="I516" s="2">
        <v>1490</v>
      </c>
      <c r="J516" s="3" t="s">
        <v>147</v>
      </c>
      <c r="K516" s="2">
        <v>1490</v>
      </c>
      <c r="L516" s="3"/>
      <c r="M516" s="3" t="s">
        <v>162</v>
      </c>
      <c r="N516" s="3" t="s">
        <v>60</v>
      </c>
      <c r="O516" s="3"/>
      <c r="P516" s="3"/>
      <c r="Q516" s="3"/>
      <c r="R516" s="3">
        <v>0</v>
      </c>
      <c r="S516" s="3">
        <v>1</v>
      </c>
      <c r="T516" s="2">
        <v>1</v>
      </c>
      <c r="U516" s="3">
        <v>1.9732540395626399E-2</v>
      </c>
      <c r="V516" s="3">
        <v>0.16791054240458572</v>
      </c>
      <c r="W516" s="3">
        <v>2.2189575892813541E-2</v>
      </c>
      <c r="X516" s="3">
        <v>76.869237684042758</v>
      </c>
      <c r="Y516" s="3">
        <v>0.16791054240458572</v>
      </c>
      <c r="Z516" s="3">
        <v>2.2189556276264701E-2</v>
      </c>
      <c r="AA516" s="3">
        <v>76.869237684042758</v>
      </c>
      <c r="AB516">
        <f t="shared" si="12"/>
        <v>0.16791054240458572</v>
      </c>
      <c r="AC516">
        <f t="shared" si="13"/>
        <v>2.2189556276264701E-2</v>
      </c>
    </row>
    <row r="517" spans="1:29" x14ac:dyDescent="0.25">
      <c r="A517" s="2">
        <v>516</v>
      </c>
      <c r="B517" s="3" t="s">
        <v>27</v>
      </c>
      <c r="C517" s="3" t="s">
        <v>110</v>
      </c>
      <c r="D517" s="3" t="s">
        <v>139</v>
      </c>
      <c r="E517" s="3" t="s">
        <v>140</v>
      </c>
      <c r="F517" s="3">
        <v>0.59</v>
      </c>
      <c r="G517" s="3">
        <v>0.64</v>
      </c>
      <c r="H517" s="3" t="s">
        <v>60</v>
      </c>
      <c r="I517" s="2">
        <v>1490</v>
      </c>
      <c r="J517" s="3" t="s">
        <v>147</v>
      </c>
      <c r="K517" s="2">
        <v>1490</v>
      </c>
      <c r="L517" s="3"/>
      <c r="M517" s="3" t="s">
        <v>168</v>
      </c>
      <c r="N517" s="3" t="s">
        <v>60</v>
      </c>
      <c r="O517" s="3"/>
      <c r="P517" s="3"/>
      <c r="Q517" s="3"/>
      <c r="R517" s="3">
        <v>0</v>
      </c>
      <c r="S517" s="3">
        <v>1</v>
      </c>
      <c r="T517" s="2">
        <v>1</v>
      </c>
      <c r="U517" s="3">
        <v>2.7704707947662899E-4</v>
      </c>
      <c r="V517" s="3">
        <v>2.3574828407211994E-3</v>
      </c>
      <c r="W517" s="3">
        <v>3.115441333287007E-4</v>
      </c>
      <c r="X517" s="3">
        <v>1.0792527153107514</v>
      </c>
      <c r="Y517" s="3">
        <v>2.3574828407211994E-3</v>
      </c>
      <c r="Z517" s="3">
        <v>3.1154385791015699E-4</v>
      </c>
      <c r="AA517" s="3">
        <v>1.0792527153107514</v>
      </c>
      <c r="AB517">
        <f t="shared" si="12"/>
        <v>2.3574828407211994E-3</v>
      </c>
      <c r="AC517">
        <f t="shared" si="13"/>
        <v>3.1154385791015699E-4</v>
      </c>
    </row>
    <row r="518" spans="1:29" x14ac:dyDescent="0.25">
      <c r="A518" s="2">
        <v>517</v>
      </c>
      <c r="B518" s="3" t="s">
        <v>27</v>
      </c>
      <c r="C518" s="3" t="s">
        <v>110</v>
      </c>
      <c r="D518" s="3" t="s">
        <v>139</v>
      </c>
      <c r="E518" s="3" t="s">
        <v>140</v>
      </c>
      <c r="F518" s="3">
        <v>0.59</v>
      </c>
      <c r="G518" s="3">
        <v>0.64</v>
      </c>
      <c r="H518" s="3" t="s">
        <v>60</v>
      </c>
      <c r="I518" s="2">
        <v>1550</v>
      </c>
      <c r="J518" s="3" t="s">
        <v>120</v>
      </c>
      <c r="K518" s="2">
        <v>1550</v>
      </c>
      <c r="L518" s="3"/>
      <c r="M518" s="3" t="s">
        <v>163</v>
      </c>
      <c r="N518" s="3" t="s">
        <v>60</v>
      </c>
      <c r="O518" s="3"/>
      <c r="P518" s="3"/>
      <c r="Q518" s="3"/>
      <c r="R518" s="3">
        <v>0</v>
      </c>
      <c r="S518" s="3">
        <v>1</v>
      </c>
      <c r="T518" s="2">
        <v>10</v>
      </c>
      <c r="U518" s="3">
        <v>0.12145645803882056</v>
      </c>
      <c r="V518" s="3">
        <v>1.0300377796117834</v>
      </c>
      <c r="W518" s="3">
        <v>0.14058605427239027</v>
      </c>
      <c r="X518" s="3">
        <v>444.57557525285875</v>
      </c>
      <c r="Y518" s="3">
        <v>1.0300377796117834</v>
      </c>
      <c r="Z518" s="3">
        <v>0.14058592998821279</v>
      </c>
      <c r="AA518" s="3">
        <v>444.57557525285875</v>
      </c>
      <c r="AB518">
        <f t="shared" si="12"/>
        <v>1.0300377796117834</v>
      </c>
      <c r="AC518">
        <f t="shared" si="13"/>
        <v>0.14058592998821279</v>
      </c>
    </row>
    <row r="519" spans="1:29" x14ac:dyDescent="0.25">
      <c r="A519" s="2">
        <v>518</v>
      </c>
      <c r="B519" s="3" t="s">
        <v>27</v>
      </c>
      <c r="C519" s="3" t="s">
        <v>110</v>
      </c>
      <c r="D519" s="3" t="s">
        <v>139</v>
      </c>
      <c r="E519" s="3" t="s">
        <v>140</v>
      </c>
      <c r="F519" s="3">
        <v>0.59</v>
      </c>
      <c r="G519" s="3">
        <v>0.64</v>
      </c>
      <c r="H519" s="3" t="s">
        <v>60</v>
      </c>
      <c r="I519" s="2">
        <v>1550</v>
      </c>
      <c r="J519" s="3" t="s">
        <v>120</v>
      </c>
      <c r="K519" s="2">
        <v>1550</v>
      </c>
      <c r="L519" s="3"/>
      <c r="M519" s="3" t="s">
        <v>162</v>
      </c>
      <c r="N519" s="3" t="s">
        <v>60</v>
      </c>
      <c r="O519" s="3"/>
      <c r="P519" s="3"/>
      <c r="Q519" s="3"/>
      <c r="R519" s="3">
        <v>0</v>
      </c>
      <c r="S519" s="3">
        <v>1</v>
      </c>
      <c r="T519" s="2">
        <v>1</v>
      </c>
      <c r="U519" s="3">
        <v>1.9070726707400301E-2</v>
      </c>
      <c r="V519" s="3">
        <v>0.1622789565503156</v>
      </c>
      <c r="W519" s="3">
        <v>2.1445355191000062E-2</v>
      </c>
      <c r="X519" s="3">
        <v>74.291104677200892</v>
      </c>
      <c r="Y519" s="3">
        <v>0.1622789565503156</v>
      </c>
      <c r="Z519" s="3">
        <v>2.1445336232374702E-2</v>
      </c>
      <c r="AA519" s="3">
        <v>74.291104677200892</v>
      </c>
      <c r="AB519">
        <f t="shared" si="12"/>
        <v>0.1622789565503156</v>
      </c>
      <c r="AC519">
        <f t="shared" si="13"/>
        <v>2.1445336232374702E-2</v>
      </c>
    </row>
    <row r="520" spans="1:29" x14ac:dyDescent="0.25">
      <c r="A520" s="2">
        <v>519</v>
      </c>
      <c r="B520" s="3" t="s">
        <v>27</v>
      </c>
      <c r="C520" s="3" t="s">
        <v>110</v>
      </c>
      <c r="D520" s="3" t="s">
        <v>139</v>
      </c>
      <c r="E520" s="3" t="s">
        <v>140</v>
      </c>
      <c r="F520" s="3">
        <v>0.59</v>
      </c>
      <c r="G520" s="3">
        <v>0.64</v>
      </c>
      <c r="H520" s="3" t="s">
        <v>60</v>
      </c>
      <c r="I520" s="2">
        <v>1550</v>
      </c>
      <c r="J520" s="3" t="s">
        <v>120</v>
      </c>
      <c r="K520" s="2">
        <v>1550</v>
      </c>
      <c r="L520" s="3"/>
      <c r="M520" s="3" t="s">
        <v>167</v>
      </c>
      <c r="N520" s="3" t="s">
        <v>60</v>
      </c>
      <c r="O520" s="3"/>
      <c r="P520" s="3"/>
      <c r="Q520" s="3"/>
      <c r="R520" s="3">
        <v>0</v>
      </c>
      <c r="S520" s="3">
        <v>1</v>
      </c>
      <c r="T520" s="2">
        <v>1</v>
      </c>
      <c r="U520" s="3">
        <v>1.97909172565804E-4</v>
      </c>
      <c r="V520" s="3">
        <v>1.6307518858340892E-3</v>
      </c>
      <c r="W520" s="3">
        <v>2.2011023311772066E-4</v>
      </c>
      <c r="X520" s="3">
        <v>0.76634336862993391</v>
      </c>
      <c r="Y520" s="3">
        <v>1.6307518858340892E-3</v>
      </c>
      <c r="Z520" s="3">
        <v>2.20110038530715E-4</v>
      </c>
      <c r="AA520" s="3">
        <v>0.76634336862993391</v>
      </c>
      <c r="AB520">
        <f t="shared" si="12"/>
        <v>1.6307518858340892E-3</v>
      </c>
      <c r="AC520">
        <f t="shared" si="13"/>
        <v>2.20110038530715E-4</v>
      </c>
    </row>
    <row r="521" spans="1:29" x14ac:dyDescent="0.25">
      <c r="A521" s="2">
        <v>520</v>
      </c>
      <c r="B521" s="3" t="s">
        <v>27</v>
      </c>
      <c r="C521" s="3" t="s">
        <v>110</v>
      </c>
      <c r="D521" s="3" t="s">
        <v>139</v>
      </c>
      <c r="E521" s="3" t="s">
        <v>140</v>
      </c>
      <c r="F521" s="3">
        <v>0.59</v>
      </c>
      <c r="G521" s="3">
        <v>0.64</v>
      </c>
      <c r="H521" s="3" t="s">
        <v>60</v>
      </c>
      <c r="I521" s="2">
        <v>1700</v>
      </c>
      <c r="J521" s="3" t="s">
        <v>121</v>
      </c>
      <c r="K521" s="2">
        <v>1700</v>
      </c>
      <c r="L521" s="3"/>
      <c r="M521" s="3" t="s">
        <v>65</v>
      </c>
      <c r="N521" s="3" t="s">
        <v>60</v>
      </c>
      <c r="O521" s="3"/>
      <c r="P521" s="3"/>
      <c r="Q521" s="3"/>
      <c r="R521" s="3">
        <v>0</v>
      </c>
      <c r="S521" s="3">
        <v>1</v>
      </c>
      <c r="T521" s="2">
        <v>9</v>
      </c>
      <c r="U521" s="3">
        <v>0.96661558880122944</v>
      </c>
      <c r="V521" s="3">
        <v>8.287090919780784</v>
      </c>
      <c r="W521" s="3">
        <v>1.1672431105045891</v>
      </c>
      <c r="X521" s="3">
        <v>3701.1663674526467</v>
      </c>
      <c r="Y521" s="3">
        <v>8.287090919780784</v>
      </c>
      <c r="Z521" s="3">
        <v>1.1672420786109849</v>
      </c>
      <c r="AA521" s="3">
        <v>3701.1663674526467</v>
      </c>
      <c r="AB521">
        <f t="shared" si="12"/>
        <v>8.287090919780784</v>
      </c>
      <c r="AC521">
        <f t="shared" si="13"/>
        <v>1.1672420786109849</v>
      </c>
    </row>
    <row r="522" spans="1:29" x14ac:dyDescent="0.25">
      <c r="A522" s="2">
        <v>521</v>
      </c>
      <c r="B522" s="3" t="s">
        <v>27</v>
      </c>
      <c r="C522" s="3" t="s">
        <v>110</v>
      </c>
      <c r="D522" s="3" t="s">
        <v>139</v>
      </c>
      <c r="E522" s="3" t="s">
        <v>140</v>
      </c>
      <c r="F522" s="3">
        <v>0.59</v>
      </c>
      <c r="G522" s="3">
        <v>0.64</v>
      </c>
      <c r="H522" s="3" t="s">
        <v>60</v>
      </c>
      <c r="I522" s="2">
        <v>1700</v>
      </c>
      <c r="J522" s="3" t="s">
        <v>121</v>
      </c>
      <c r="K522" s="2">
        <v>1700</v>
      </c>
      <c r="L522" s="3"/>
      <c r="M522" s="3" t="s">
        <v>163</v>
      </c>
      <c r="N522" s="3" t="s">
        <v>60</v>
      </c>
      <c r="O522" s="3"/>
      <c r="P522" s="3"/>
      <c r="Q522" s="3"/>
      <c r="R522" s="3">
        <v>0</v>
      </c>
      <c r="S522" s="3">
        <v>1</v>
      </c>
      <c r="T522" s="2">
        <v>2</v>
      </c>
      <c r="U522" s="3">
        <v>9.5118845987631997E-2</v>
      </c>
      <c r="V522" s="3">
        <v>0.87051262288786102</v>
      </c>
      <c r="W522" s="3">
        <v>0.12127209200050011</v>
      </c>
      <c r="X522" s="3">
        <v>347.34418160187892</v>
      </c>
      <c r="Y522" s="3">
        <v>0.87051262288786102</v>
      </c>
      <c r="Z522" s="3">
        <v>0.1212719847907036</v>
      </c>
      <c r="AA522" s="3">
        <v>347.34418160187892</v>
      </c>
      <c r="AB522">
        <f t="shared" si="12"/>
        <v>0.87051262288786102</v>
      </c>
      <c r="AC522">
        <f t="shared" si="13"/>
        <v>0.1212719847907036</v>
      </c>
    </row>
    <row r="523" spans="1:29" x14ac:dyDescent="0.25">
      <c r="A523" s="2">
        <v>522</v>
      </c>
      <c r="B523" s="3" t="s">
        <v>27</v>
      </c>
      <c r="C523" s="3" t="s">
        <v>110</v>
      </c>
      <c r="D523" s="3" t="s">
        <v>139</v>
      </c>
      <c r="E523" s="3" t="s">
        <v>140</v>
      </c>
      <c r="F523" s="3">
        <v>0.59</v>
      </c>
      <c r="G523" s="3">
        <v>0.64</v>
      </c>
      <c r="H523" s="3" t="s">
        <v>60</v>
      </c>
      <c r="I523" s="2">
        <v>1700</v>
      </c>
      <c r="J523" s="3" t="s">
        <v>121</v>
      </c>
      <c r="K523" s="2">
        <v>1700</v>
      </c>
      <c r="L523" s="3"/>
      <c r="M523" s="3" t="s">
        <v>161</v>
      </c>
      <c r="N523" s="3" t="s">
        <v>60</v>
      </c>
      <c r="O523" s="3"/>
      <c r="P523" s="3"/>
      <c r="Q523" s="3"/>
      <c r="R523" s="3">
        <v>0</v>
      </c>
      <c r="S523" s="3">
        <v>1</v>
      </c>
      <c r="T523" s="2">
        <v>20</v>
      </c>
      <c r="U523" s="3">
        <v>0.97609868899616903</v>
      </c>
      <c r="V523" s="3">
        <v>7.9433398914623137</v>
      </c>
      <c r="W523" s="3">
        <v>1.0841567133371461</v>
      </c>
      <c r="X523" s="3">
        <v>3603.4565640830792</v>
      </c>
      <c r="Y523" s="3">
        <v>7.9433398914623137</v>
      </c>
      <c r="Z523" s="3">
        <v>1.084155754895525</v>
      </c>
      <c r="AA523" s="3">
        <v>3603.4565640830792</v>
      </c>
      <c r="AB523">
        <f t="shared" si="12"/>
        <v>7.9433398914623137</v>
      </c>
      <c r="AC523">
        <f t="shared" si="13"/>
        <v>1.084155754895525</v>
      </c>
    </row>
    <row r="524" spans="1:29" x14ac:dyDescent="0.25">
      <c r="A524" s="2">
        <v>523</v>
      </c>
      <c r="B524" s="3" t="s">
        <v>27</v>
      </c>
      <c r="C524" s="3" t="s">
        <v>110</v>
      </c>
      <c r="D524" s="3" t="s">
        <v>139</v>
      </c>
      <c r="E524" s="3" t="s">
        <v>140</v>
      </c>
      <c r="F524" s="3">
        <v>0.59</v>
      </c>
      <c r="G524" s="3">
        <v>0.64</v>
      </c>
      <c r="H524" s="3" t="s">
        <v>60</v>
      </c>
      <c r="I524" s="2">
        <v>1700</v>
      </c>
      <c r="J524" s="3" t="s">
        <v>121</v>
      </c>
      <c r="K524" s="2">
        <v>1700</v>
      </c>
      <c r="L524" s="3"/>
      <c r="M524" s="3" t="s">
        <v>164</v>
      </c>
      <c r="N524" s="3" t="s">
        <v>60</v>
      </c>
      <c r="O524" s="3"/>
      <c r="P524" s="3"/>
      <c r="Q524" s="3"/>
      <c r="R524" s="3">
        <v>0</v>
      </c>
      <c r="S524" s="3">
        <v>1</v>
      </c>
      <c r="T524" s="2">
        <v>15</v>
      </c>
      <c r="U524" s="3">
        <v>0.5681210689436258</v>
      </c>
      <c r="V524" s="3">
        <v>5.4390432200194674</v>
      </c>
      <c r="W524" s="3">
        <v>0.74845679604954429</v>
      </c>
      <c r="X524" s="3">
        <v>2127.6597521921617</v>
      </c>
      <c r="Y524" s="3">
        <v>5.4390432200194674</v>
      </c>
      <c r="Z524" s="3">
        <v>0.74845613438123093</v>
      </c>
      <c r="AA524" s="3">
        <v>2127.6597521921617</v>
      </c>
      <c r="AB524">
        <f t="shared" si="12"/>
        <v>5.4390432200194674</v>
      </c>
      <c r="AC524">
        <f t="shared" si="13"/>
        <v>0.74845613438123093</v>
      </c>
    </row>
    <row r="525" spans="1:29" x14ac:dyDescent="0.25">
      <c r="A525" s="2">
        <v>524</v>
      </c>
      <c r="B525" s="3" t="s">
        <v>27</v>
      </c>
      <c r="C525" s="3" t="s">
        <v>110</v>
      </c>
      <c r="D525" s="3" t="s">
        <v>139</v>
      </c>
      <c r="E525" s="3" t="s">
        <v>140</v>
      </c>
      <c r="F525" s="3">
        <v>0.59</v>
      </c>
      <c r="G525" s="3">
        <v>0.64</v>
      </c>
      <c r="H525" s="3" t="s">
        <v>60</v>
      </c>
      <c r="I525" s="2">
        <v>1700</v>
      </c>
      <c r="J525" s="3" t="s">
        <v>121</v>
      </c>
      <c r="K525" s="2">
        <v>1700</v>
      </c>
      <c r="L525" s="3"/>
      <c r="M525" s="3" t="s">
        <v>166</v>
      </c>
      <c r="N525" s="3" t="s">
        <v>60</v>
      </c>
      <c r="O525" s="3"/>
      <c r="P525" s="3"/>
      <c r="Q525" s="3"/>
      <c r="R525" s="3">
        <v>0</v>
      </c>
      <c r="S525" s="3">
        <v>1</v>
      </c>
      <c r="T525" s="2">
        <v>1</v>
      </c>
      <c r="U525" s="3">
        <v>1.29998989965897E-3</v>
      </c>
      <c r="V525" s="3">
        <v>1.1726719233136569E-2</v>
      </c>
      <c r="W525" s="3">
        <v>1.9268040984318766E-3</v>
      </c>
      <c r="X525" s="3">
        <v>4.9798961638976929</v>
      </c>
      <c r="Y525" s="3">
        <v>1.1726719233136569E-2</v>
      </c>
      <c r="Z525" s="3">
        <v>1.92680239505338E-3</v>
      </c>
      <c r="AA525" s="3">
        <v>4.9798961638976929</v>
      </c>
      <c r="AB525">
        <f t="shared" si="12"/>
        <v>1.1726719233136569E-2</v>
      </c>
      <c r="AC525">
        <f t="shared" si="13"/>
        <v>1.92680239505338E-3</v>
      </c>
    </row>
    <row r="526" spans="1:29" x14ac:dyDescent="0.25">
      <c r="A526" s="2">
        <v>525</v>
      </c>
      <c r="B526" s="3" t="s">
        <v>27</v>
      </c>
      <c r="C526" s="3" t="s">
        <v>110</v>
      </c>
      <c r="D526" s="3" t="s">
        <v>139</v>
      </c>
      <c r="E526" s="3" t="s">
        <v>140</v>
      </c>
      <c r="F526" s="3">
        <v>0.59</v>
      </c>
      <c r="G526" s="3">
        <v>0.64</v>
      </c>
      <c r="H526" s="3" t="s">
        <v>60</v>
      </c>
      <c r="I526" s="2">
        <v>1720</v>
      </c>
      <c r="J526" s="3" t="s">
        <v>123</v>
      </c>
      <c r="K526" s="2">
        <v>1720</v>
      </c>
      <c r="L526" s="3"/>
      <c r="M526" s="3" t="s">
        <v>65</v>
      </c>
      <c r="N526" s="3" t="s">
        <v>60</v>
      </c>
      <c r="O526" s="3"/>
      <c r="P526" s="3"/>
      <c r="Q526" s="3"/>
      <c r="R526" s="3">
        <v>0</v>
      </c>
      <c r="S526" s="3">
        <v>1</v>
      </c>
      <c r="T526" s="2">
        <v>8</v>
      </c>
      <c r="U526" s="3">
        <v>6.6419671385254224E-3</v>
      </c>
      <c r="V526" s="3">
        <v>6.0233011535528791E-2</v>
      </c>
      <c r="W526" s="3">
        <v>9.0352254662390847E-3</v>
      </c>
      <c r="X526" s="3">
        <v>25.390896616674876</v>
      </c>
      <c r="Y526" s="3">
        <v>6.0233011535528791E-2</v>
      </c>
      <c r="Z526" s="3">
        <v>9.0352174787073688E-3</v>
      </c>
      <c r="AA526" s="3">
        <v>25.390896616674876</v>
      </c>
      <c r="AB526">
        <f t="shared" si="12"/>
        <v>6.0233011535528791E-2</v>
      </c>
      <c r="AC526">
        <f t="shared" si="13"/>
        <v>9.0352174787073688E-3</v>
      </c>
    </row>
    <row r="527" spans="1:29" x14ac:dyDescent="0.25">
      <c r="A527" s="2">
        <v>526</v>
      </c>
      <c r="B527" s="3" t="s">
        <v>27</v>
      </c>
      <c r="C527" s="3" t="s">
        <v>110</v>
      </c>
      <c r="D527" s="3" t="s">
        <v>139</v>
      </c>
      <c r="E527" s="3" t="s">
        <v>140</v>
      </c>
      <c r="F527" s="3">
        <v>0.59</v>
      </c>
      <c r="G527" s="3">
        <v>0.64</v>
      </c>
      <c r="H527" s="3" t="s">
        <v>60</v>
      </c>
      <c r="I527" s="2">
        <v>1720</v>
      </c>
      <c r="J527" s="3" t="s">
        <v>123</v>
      </c>
      <c r="K527" s="2">
        <v>1720</v>
      </c>
      <c r="L527" s="3"/>
      <c r="M527" s="3" t="s">
        <v>161</v>
      </c>
      <c r="N527" s="3" t="s">
        <v>60</v>
      </c>
      <c r="O527" s="3"/>
      <c r="P527" s="3"/>
      <c r="Q527" s="3"/>
      <c r="R527" s="3">
        <v>0</v>
      </c>
      <c r="S527" s="3">
        <v>1</v>
      </c>
      <c r="T527" s="2">
        <v>14</v>
      </c>
      <c r="U527" s="3">
        <v>0.30658749894491877</v>
      </c>
      <c r="V527" s="3">
        <v>2.4211868086120938</v>
      </c>
      <c r="W527" s="3">
        <v>0.32596815810304197</v>
      </c>
      <c r="X527" s="3">
        <v>1132.0743781094648</v>
      </c>
      <c r="Y527" s="3">
        <v>2.4211868086120938</v>
      </c>
      <c r="Z527" s="3">
        <v>0.32596786993303251</v>
      </c>
      <c r="AA527" s="3">
        <v>1132.0743781094648</v>
      </c>
      <c r="AB527">
        <f t="shared" si="12"/>
        <v>2.4211868086120938</v>
      </c>
      <c r="AC527">
        <f t="shared" si="13"/>
        <v>0.32596786993303251</v>
      </c>
    </row>
    <row r="528" spans="1:29" x14ac:dyDescent="0.25">
      <c r="A528" s="2">
        <v>527</v>
      </c>
      <c r="B528" s="3" t="s">
        <v>27</v>
      </c>
      <c r="C528" s="3" t="s">
        <v>110</v>
      </c>
      <c r="D528" s="3" t="s">
        <v>139</v>
      </c>
      <c r="E528" s="3" t="s">
        <v>140</v>
      </c>
      <c r="F528" s="3">
        <v>0.59</v>
      </c>
      <c r="G528" s="3">
        <v>0.64</v>
      </c>
      <c r="H528" s="3" t="s">
        <v>60</v>
      </c>
      <c r="I528" s="2">
        <v>1730</v>
      </c>
      <c r="J528" s="3" t="s">
        <v>50</v>
      </c>
      <c r="K528" s="2">
        <v>1730</v>
      </c>
      <c r="L528" s="3"/>
      <c r="M528" s="3" t="s">
        <v>167</v>
      </c>
      <c r="N528" s="3" t="s">
        <v>60</v>
      </c>
      <c r="O528" s="3"/>
      <c r="P528" s="3"/>
      <c r="Q528" s="3"/>
      <c r="R528" s="3">
        <v>0</v>
      </c>
      <c r="S528" s="3">
        <v>1</v>
      </c>
      <c r="T528" s="2">
        <v>2</v>
      </c>
      <c r="U528" s="3">
        <v>6.5887521215770586E-2</v>
      </c>
      <c r="V528" s="3">
        <v>0.47468561149986127</v>
      </c>
      <c r="W528" s="3">
        <v>6.4076058463736443E-2</v>
      </c>
      <c r="X528" s="3">
        <v>254.38624702931307</v>
      </c>
      <c r="Y528" s="3">
        <v>0.47468561149986127</v>
      </c>
      <c r="Z528" s="3">
        <v>6.4076001817717707E-2</v>
      </c>
      <c r="AA528" s="3">
        <v>254.38624702931307</v>
      </c>
      <c r="AB528">
        <f t="shared" si="12"/>
        <v>0.47468561149986127</v>
      </c>
      <c r="AC528">
        <f t="shared" si="13"/>
        <v>6.4076001817717707E-2</v>
      </c>
    </row>
    <row r="529" spans="1:29" x14ac:dyDescent="0.25">
      <c r="A529" s="2">
        <v>528</v>
      </c>
      <c r="B529" s="3" t="s">
        <v>27</v>
      </c>
      <c r="C529" s="3" t="s">
        <v>110</v>
      </c>
      <c r="D529" s="3" t="s">
        <v>139</v>
      </c>
      <c r="E529" s="3" t="s">
        <v>140</v>
      </c>
      <c r="F529" s="3">
        <v>0.59</v>
      </c>
      <c r="G529" s="3">
        <v>0.64</v>
      </c>
      <c r="H529" s="3" t="s">
        <v>60</v>
      </c>
      <c r="I529" s="2">
        <v>1750</v>
      </c>
      <c r="J529" s="3" t="s">
        <v>51</v>
      </c>
      <c r="K529" s="2">
        <v>1750</v>
      </c>
      <c r="L529" s="3"/>
      <c r="M529" s="3" t="s">
        <v>65</v>
      </c>
      <c r="N529" s="3" t="s">
        <v>60</v>
      </c>
      <c r="O529" s="3"/>
      <c r="P529" s="3"/>
      <c r="Q529" s="3"/>
      <c r="R529" s="3">
        <v>0</v>
      </c>
      <c r="S529" s="3">
        <v>1</v>
      </c>
      <c r="T529" s="2">
        <v>9</v>
      </c>
      <c r="U529" s="3">
        <v>2.2566313777270669E-2</v>
      </c>
      <c r="V529" s="3">
        <v>0.15429372785830131</v>
      </c>
      <c r="W529" s="3">
        <v>2.0318643314858047E-2</v>
      </c>
      <c r="X529" s="3">
        <v>75.793846189997339</v>
      </c>
      <c r="Y529" s="3">
        <v>0.15429372785830131</v>
      </c>
      <c r="Z529" s="3">
        <v>2.0318625352294867E-2</v>
      </c>
      <c r="AA529" s="3">
        <v>75.793846189997339</v>
      </c>
      <c r="AB529">
        <f t="shared" si="12"/>
        <v>0.15429372785830131</v>
      </c>
      <c r="AC529">
        <f t="shared" si="13"/>
        <v>2.0318625352294867E-2</v>
      </c>
    </row>
    <row r="530" spans="1:29" x14ac:dyDescent="0.25">
      <c r="A530" s="2">
        <v>529</v>
      </c>
      <c r="B530" s="3" t="s">
        <v>27</v>
      </c>
      <c r="C530" s="3" t="s">
        <v>110</v>
      </c>
      <c r="D530" s="3" t="s">
        <v>139</v>
      </c>
      <c r="E530" s="3" t="s">
        <v>140</v>
      </c>
      <c r="F530" s="3">
        <v>0.59</v>
      </c>
      <c r="G530" s="3">
        <v>0.64</v>
      </c>
      <c r="H530" s="3" t="s">
        <v>60</v>
      </c>
      <c r="I530" s="2">
        <v>1750</v>
      </c>
      <c r="J530" s="3" t="s">
        <v>51</v>
      </c>
      <c r="K530" s="2">
        <v>1750</v>
      </c>
      <c r="L530" s="3"/>
      <c r="M530" s="3" t="s">
        <v>163</v>
      </c>
      <c r="N530" s="3" t="s">
        <v>60</v>
      </c>
      <c r="O530" s="3"/>
      <c r="P530" s="3"/>
      <c r="Q530" s="3"/>
      <c r="R530" s="3">
        <v>0</v>
      </c>
      <c r="S530" s="3">
        <v>1</v>
      </c>
      <c r="T530" s="2">
        <v>5</v>
      </c>
      <c r="U530" s="3">
        <v>5.8705698145570719E-3</v>
      </c>
      <c r="V530" s="3">
        <v>5.5677230304983456E-2</v>
      </c>
      <c r="W530" s="3">
        <v>7.9330132795278844E-3</v>
      </c>
      <c r="X530" s="3">
        <v>21.492171355735493</v>
      </c>
      <c r="Y530" s="3">
        <v>5.5677230304983456E-2</v>
      </c>
      <c r="Z530" s="3">
        <v>7.9330062663996101E-3</v>
      </c>
      <c r="AA530" s="3">
        <v>21.492171355735493</v>
      </c>
      <c r="AB530">
        <f t="shared" si="12"/>
        <v>5.5677230304983456E-2</v>
      </c>
      <c r="AC530">
        <f t="shared" si="13"/>
        <v>7.9330062663996101E-3</v>
      </c>
    </row>
    <row r="531" spans="1:29" x14ac:dyDescent="0.25">
      <c r="A531" s="2">
        <v>530</v>
      </c>
      <c r="B531" s="3" t="s">
        <v>27</v>
      </c>
      <c r="C531" s="3" t="s">
        <v>110</v>
      </c>
      <c r="D531" s="3" t="s">
        <v>139</v>
      </c>
      <c r="E531" s="3" t="s">
        <v>140</v>
      </c>
      <c r="F531" s="3">
        <v>0.59</v>
      </c>
      <c r="G531" s="3">
        <v>0.64</v>
      </c>
      <c r="H531" s="3" t="s">
        <v>60</v>
      </c>
      <c r="I531" s="2">
        <v>1750</v>
      </c>
      <c r="J531" s="3" t="s">
        <v>51</v>
      </c>
      <c r="K531" s="2">
        <v>1750</v>
      </c>
      <c r="L531" s="3"/>
      <c r="M531" s="3" t="s">
        <v>161</v>
      </c>
      <c r="N531" s="3" t="s">
        <v>60</v>
      </c>
      <c r="O531" s="3"/>
      <c r="P531" s="3"/>
      <c r="Q531" s="3"/>
      <c r="R531" s="3">
        <v>0</v>
      </c>
      <c r="S531" s="3">
        <v>1</v>
      </c>
      <c r="T531" s="2">
        <v>12</v>
      </c>
      <c r="U531" s="3">
        <v>2.2363892585240769E-2</v>
      </c>
      <c r="V531" s="3">
        <v>0.18844983859684461</v>
      </c>
      <c r="W531" s="3">
        <v>2.5502532601606547E-2</v>
      </c>
      <c r="X531" s="3">
        <v>83.065362423301707</v>
      </c>
      <c r="Y531" s="3">
        <v>0.18844983859684461</v>
      </c>
      <c r="Z531" s="3">
        <v>2.5502510056260121E-2</v>
      </c>
      <c r="AA531" s="3">
        <v>83.065362423301707</v>
      </c>
      <c r="AB531">
        <f t="shared" si="12"/>
        <v>0.18844983859684461</v>
      </c>
      <c r="AC531">
        <f t="shared" si="13"/>
        <v>2.5502510056260121E-2</v>
      </c>
    </row>
    <row r="532" spans="1:29" x14ac:dyDescent="0.25">
      <c r="A532" s="2">
        <v>531</v>
      </c>
      <c r="B532" s="3" t="s">
        <v>27</v>
      </c>
      <c r="C532" s="3" t="s">
        <v>110</v>
      </c>
      <c r="D532" s="3" t="s">
        <v>139</v>
      </c>
      <c r="E532" s="3" t="s">
        <v>140</v>
      </c>
      <c r="F532" s="3">
        <v>0.59</v>
      </c>
      <c r="G532" s="3">
        <v>0.64</v>
      </c>
      <c r="H532" s="3" t="s">
        <v>60</v>
      </c>
      <c r="I532" s="2">
        <v>1750</v>
      </c>
      <c r="J532" s="3" t="s">
        <v>51</v>
      </c>
      <c r="K532" s="2">
        <v>1750</v>
      </c>
      <c r="L532" s="3"/>
      <c r="M532" s="3" t="s">
        <v>164</v>
      </c>
      <c r="N532" s="3" t="s">
        <v>60</v>
      </c>
      <c r="O532" s="3"/>
      <c r="P532" s="3"/>
      <c r="Q532" s="3"/>
      <c r="R532" s="3">
        <v>0</v>
      </c>
      <c r="S532" s="3">
        <v>1</v>
      </c>
      <c r="T532" s="2">
        <v>4</v>
      </c>
      <c r="U532" s="3">
        <v>0.40648809905847688</v>
      </c>
      <c r="V532" s="3">
        <v>3.1936999399084431</v>
      </c>
      <c r="W532" s="3">
        <v>0.44229484011054254</v>
      </c>
      <c r="X532" s="3">
        <v>1575.479135418446</v>
      </c>
      <c r="Y532" s="3">
        <v>3.1936999399084431</v>
      </c>
      <c r="Z532" s="3">
        <v>0.44229444910269428</v>
      </c>
      <c r="AA532" s="3">
        <v>1575.479135418446</v>
      </c>
      <c r="AB532">
        <f t="shared" si="12"/>
        <v>3.1936999399084431</v>
      </c>
      <c r="AC532">
        <f t="shared" si="13"/>
        <v>0.44229444910269428</v>
      </c>
    </row>
    <row r="533" spans="1:29" x14ac:dyDescent="0.25">
      <c r="A533" s="2">
        <v>532</v>
      </c>
      <c r="B533" s="3" t="s">
        <v>27</v>
      </c>
      <c r="C533" s="3" t="s">
        <v>110</v>
      </c>
      <c r="D533" s="3" t="s">
        <v>139</v>
      </c>
      <c r="E533" s="3" t="s">
        <v>140</v>
      </c>
      <c r="F533" s="3">
        <v>0.59</v>
      </c>
      <c r="G533" s="3">
        <v>0.64</v>
      </c>
      <c r="H533" s="3" t="s">
        <v>60</v>
      </c>
      <c r="I533" s="2">
        <v>1750</v>
      </c>
      <c r="J533" s="3" t="s">
        <v>51</v>
      </c>
      <c r="K533" s="2">
        <v>1750</v>
      </c>
      <c r="L533" s="3"/>
      <c r="M533" s="3" t="s">
        <v>165</v>
      </c>
      <c r="N533" s="3" t="s">
        <v>60</v>
      </c>
      <c r="O533" s="3"/>
      <c r="P533" s="3"/>
      <c r="Q533" s="3"/>
      <c r="R533" s="3">
        <v>0</v>
      </c>
      <c r="S533" s="3">
        <v>1</v>
      </c>
      <c r="T533" s="2">
        <v>5</v>
      </c>
      <c r="U533" s="3">
        <v>7.3478845979606678E-3</v>
      </c>
      <c r="V533" s="3">
        <v>7.9518123714912209E-2</v>
      </c>
      <c r="W533" s="3">
        <v>1.1990255419748673E-2</v>
      </c>
      <c r="X533" s="3">
        <v>28.464665490269187</v>
      </c>
      <c r="Y533" s="3">
        <v>7.9518123714912209E-2</v>
      </c>
      <c r="Z533" s="3">
        <v>1.1990244819842144E-2</v>
      </c>
      <c r="AA533" s="3">
        <v>28.464665490269187</v>
      </c>
      <c r="AB533">
        <f t="shared" si="12"/>
        <v>7.9518123714912209E-2</v>
      </c>
      <c r="AC533">
        <f t="shared" si="13"/>
        <v>1.1990244819842144E-2</v>
      </c>
    </row>
    <row r="534" spans="1:29" x14ac:dyDescent="0.25">
      <c r="A534" s="2">
        <v>533</v>
      </c>
      <c r="B534" s="3" t="s">
        <v>27</v>
      </c>
      <c r="C534" s="3" t="s">
        <v>110</v>
      </c>
      <c r="D534" s="3" t="s">
        <v>139</v>
      </c>
      <c r="E534" s="3" t="s">
        <v>140</v>
      </c>
      <c r="F534" s="3">
        <v>0.59</v>
      </c>
      <c r="G534" s="3">
        <v>0.64</v>
      </c>
      <c r="H534" s="3" t="s">
        <v>60</v>
      </c>
      <c r="I534" s="2">
        <v>1800</v>
      </c>
      <c r="J534" s="3" t="s">
        <v>149</v>
      </c>
      <c r="K534" s="2">
        <v>1800</v>
      </c>
      <c r="L534" s="3"/>
      <c r="M534" s="3" t="s">
        <v>164</v>
      </c>
      <c r="N534" s="3" t="s">
        <v>60</v>
      </c>
      <c r="O534" s="3"/>
      <c r="P534" s="3"/>
      <c r="Q534" s="3"/>
      <c r="R534" s="3">
        <v>0</v>
      </c>
      <c r="S534" s="3">
        <v>1</v>
      </c>
      <c r="T534" s="2">
        <v>14</v>
      </c>
      <c r="U534" s="3">
        <v>1.7124843107732126</v>
      </c>
      <c r="V534" s="3">
        <v>11.366976241172583</v>
      </c>
      <c r="W534" s="3">
        <v>1.6587214968624289</v>
      </c>
      <c r="X534" s="3">
        <v>5985.8899009863408</v>
      </c>
      <c r="Y534" s="3">
        <v>11.366976241172583</v>
      </c>
      <c r="Z534" s="3">
        <v>1.6587200304805831</v>
      </c>
      <c r="AA534" s="3">
        <v>5985.8899009863408</v>
      </c>
      <c r="AB534">
        <f t="shared" si="12"/>
        <v>11.366976241172583</v>
      </c>
      <c r="AC534">
        <f t="shared" si="13"/>
        <v>1.6587200304805831</v>
      </c>
    </row>
    <row r="535" spans="1:29" x14ac:dyDescent="0.25">
      <c r="A535" s="2">
        <v>534</v>
      </c>
      <c r="B535" s="3" t="s">
        <v>27</v>
      </c>
      <c r="C535" s="3" t="s">
        <v>110</v>
      </c>
      <c r="D535" s="3" t="s">
        <v>139</v>
      </c>
      <c r="E535" s="3" t="s">
        <v>140</v>
      </c>
      <c r="F535" s="3">
        <v>0.59</v>
      </c>
      <c r="G535" s="3">
        <v>0.64</v>
      </c>
      <c r="H535" s="3" t="s">
        <v>60</v>
      </c>
      <c r="I535" s="2">
        <v>1840</v>
      </c>
      <c r="J535" s="3" t="s">
        <v>137</v>
      </c>
      <c r="K535" s="2">
        <v>1840</v>
      </c>
      <c r="L535" s="3"/>
      <c r="M535" s="3" t="s">
        <v>65</v>
      </c>
      <c r="N535" s="3" t="s">
        <v>60</v>
      </c>
      <c r="O535" s="3"/>
      <c r="P535" s="3"/>
      <c r="Q535" s="3"/>
      <c r="R535" s="3">
        <v>0</v>
      </c>
      <c r="S535" s="3">
        <v>1</v>
      </c>
      <c r="T535" s="2">
        <v>14</v>
      </c>
      <c r="U535" s="3">
        <v>0.78204720653046966</v>
      </c>
      <c r="V535" s="3">
        <v>6.7851025850080005</v>
      </c>
      <c r="W535" s="3">
        <v>0.89474477779953798</v>
      </c>
      <c r="X535" s="3">
        <v>2692.7408932963408</v>
      </c>
      <c r="Y535" s="3">
        <v>6.7851025850080005</v>
      </c>
      <c r="Z535" s="3">
        <v>0.89474398680629508</v>
      </c>
      <c r="AA535" s="3">
        <v>2692.7408932963408</v>
      </c>
      <c r="AB535">
        <f t="shared" ref="AB535:AB595" si="14">Y535</f>
        <v>6.7851025850080005</v>
      </c>
      <c r="AC535">
        <f t="shared" ref="AC535:AC595" si="15">Z535</f>
        <v>0.89474398680629508</v>
      </c>
    </row>
    <row r="536" spans="1:29" x14ac:dyDescent="0.25">
      <c r="A536" s="2">
        <v>535</v>
      </c>
      <c r="B536" s="3" t="s">
        <v>27</v>
      </c>
      <c r="C536" s="3" t="s">
        <v>110</v>
      </c>
      <c r="D536" s="3" t="s">
        <v>139</v>
      </c>
      <c r="E536" s="3" t="s">
        <v>140</v>
      </c>
      <c r="F536" s="3">
        <v>0.59</v>
      </c>
      <c r="G536" s="3">
        <v>0.64</v>
      </c>
      <c r="H536" s="3" t="s">
        <v>60</v>
      </c>
      <c r="I536" s="2">
        <v>1840</v>
      </c>
      <c r="J536" s="3" t="s">
        <v>137</v>
      </c>
      <c r="K536" s="2">
        <v>1840</v>
      </c>
      <c r="L536" s="3"/>
      <c r="M536" s="3" t="s">
        <v>162</v>
      </c>
      <c r="N536" s="3" t="s">
        <v>60</v>
      </c>
      <c r="O536" s="3"/>
      <c r="P536" s="3"/>
      <c r="Q536" s="3"/>
      <c r="R536" s="3">
        <v>0</v>
      </c>
      <c r="S536" s="3">
        <v>1</v>
      </c>
      <c r="T536" s="2">
        <v>4</v>
      </c>
      <c r="U536" s="3">
        <v>0.1393269005618078</v>
      </c>
      <c r="V536" s="3">
        <v>1.1250184720503116</v>
      </c>
      <c r="W536" s="3">
        <v>0.15209703697760715</v>
      </c>
      <c r="X536" s="3">
        <v>528.91926659445812</v>
      </c>
      <c r="Y536" s="3">
        <v>1.1250184720503116</v>
      </c>
      <c r="Z536" s="3">
        <v>0.15209690251722099</v>
      </c>
      <c r="AA536" s="3">
        <v>528.91926659445812</v>
      </c>
      <c r="AB536">
        <f t="shared" si="14"/>
        <v>1.1250184720503116</v>
      </c>
      <c r="AC536">
        <f t="shared" si="15"/>
        <v>0.15209690251722099</v>
      </c>
    </row>
    <row r="537" spans="1:29" x14ac:dyDescent="0.25">
      <c r="A537" s="2">
        <v>536</v>
      </c>
      <c r="B537" s="3" t="s">
        <v>27</v>
      </c>
      <c r="C537" s="3" t="s">
        <v>110</v>
      </c>
      <c r="D537" s="3" t="s">
        <v>139</v>
      </c>
      <c r="E537" s="3" t="s">
        <v>140</v>
      </c>
      <c r="F537" s="3">
        <v>0.59</v>
      </c>
      <c r="G537" s="3">
        <v>0.64</v>
      </c>
      <c r="H537" s="3" t="s">
        <v>60</v>
      </c>
      <c r="I537" s="2">
        <v>1840</v>
      </c>
      <c r="J537" s="3" t="s">
        <v>137</v>
      </c>
      <c r="K537" s="2">
        <v>1840</v>
      </c>
      <c r="L537" s="3"/>
      <c r="M537" s="3" t="s">
        <v>168</v>
      </c>
      <c r="N537" s="3" t="s">
        <v>60</v>
      </c>
      <c r="O537" s="3"/>
      <c r="P537" s="3"/>
      <c r="Q537" s="3"/>
      <c r="R537" s="3">
        <v>0</v>
      </c>
      <c r="S537" s="3">
        <v>1</v>
      </c>
      <c r="T537" s="2">
        <v>1</v>
      </c>
      <c r="U537" s="3">
        <v>3.5524836383880198E-5</v>
      </c>
      <c r="V537" s="3">
        <v>3.0229227592883031E-4</v>
      </c>
      <c r="W537" s="3">
        <v>3.9948280212040574E-5</v>
      </c>
      <c r="X537" s="3">
        <v>0.13838902832219593</v>
      </c>
      <c r="Y537" s="3">
        <v>3.0229227592883031E-4</v>
      </c>
      <c r="Z537" s="3">
        <v>3.9948244896026002E-5</v>
      </c>
      <c r="AA537" s="3">
        <v>0.13838902832219593</v>
      </c>
      <c r="AB537">
        <f t="shared" si="14"/>
        <v>3.0229227592883031E-4</v>
      </c>
      <c r="AC537">
        <f t="shared" si="15"/>
        <v>3.9948244896026002E-5</v>
      </c>
    </row>
    <row r="538" spans="1:29" x14ac:dyDescent="0.25">
      <c r="A538" s="2">
        <v>537</v>
      </c>
      <c r="B538" s="3" t="s">
        <v>27</v>
      </c>
      <c r="C538" s="3" t="s">
        <v>110</v>
      </c>
      <c r="D538" s="3" t="s">
        <v>139</v>
      </c>
      <c r="E538" s="3" t="s">
        <v>140</v>
      </c>
      <c r="F538" s="3">
        <v>0.59</v>
      </c>
      <c r="G538" s="3">
        <v>0.64</v>
      </c>
      <c r="H538" s="3" t="s">
        <v>60</v>
      </c>
      <c r="I538" s="2">
        <v>1840</v>
      </c>
      <c r="J538" s="3" t="s">
        <v>137</v>
      </c>
      <c r="K538" s="2">
        <v>1840</v>
      </c>
      <c r="L538" s="3"/>
      <c r="M538" s="3" t="s">
        <v>167</v>
      </c>
      <c r="N538" s="3" t="s">
        <v>60</v>
      </c>
      <c r="O538" s="3"/>
      <c r="P538" s="3"/>
      <c r="Q538" s="3"/>
      <c r="R538" s="3">
        <v>0</v>
      </c>
      <c r="S538" s="3">
        <v>1</v>
      </c>
      <c r="T538" s="2">
        <v>3</v>
      </c>
      <c r="U538" s="3">
        <v>0.64819794122997698</v>
      </c>
      <c r="V538" s="3">
        <v>4.8397603250700483</v>
      </c>
      <c r="W538" s="3">
        <v>0.6632826760803987</v>
      </c>
      <c r="X538" s="3">
        <v>2389.8205244983146</v>
      </c>
      <c r="Y538" s="3">
        <v>4.8397603250700483</v>
      </c>
      <c r="Z538" s="3">
        <v>0.66328208970970692</v>
      </c>
      <c r="AA538" s="3">
        <v>2389.8205244983146</v>
      </c>
      <c r="AB538">
        <f t="shared" si="14"/>
        <v>4.8397603250700483</v>
      </c>
      <c r="AC538">
        <f t="shared" si="15"/>
        <v>0.66328208970970692</v>
      </c>
    </row>
    <row r="539" spans="1:29" x14ac:dyDescent="0.25">
      <c r="A539" s="2">
        <v>538</v>
      </c>
      <c r="B539" s="3" t="s">
        <v>27</v>
      </c>
      <c r="C539" s="3" t="s">
        <v>110</v>
      </c>
      <c r="D539" s="3" t="s">
        <v>139</v>
      </c>
      <c r="E539" s="3" t="s">
        <v>140</v>
      </c>
      <c r="F539" s="3">
        <v>0.59</v>
      </c>
      <c r="G539" s="3">
        <v>0.64</v>
      </c>
      <c r="H539" s="3" t="s">
        <v>60</v>
      </c>
      <c r="I539" s="2">
        <v>1850</v>
      </c>
      <c r="J539" s="3" t="s">
        <v>53</v>
      </c>
      <c r="K539" s="2">
        <v>1850</v>
      </c>
      <c r="L539" s="3"/>
      <c r="M539" s="3" t="s">
        <v>161</v>
      </c>
      <c r="N539" s="3" t="s">
        <v>60</v>
      </c>
      <c r="O539" s="3"/>
      <c r="P539" s="3"/>
      <c r="Q539" s="3"/>
      <c r="R539" s="3">
        <v>0</v>
      </c>
      <c r="S539" s="3">
        <v>1</v>
      </c>
      <c r="T539" s="2">
        <v>10</v>
      </c>
      <c r="U539" s="3">
        <v>0.17089516279723305</v>
      </c>
      <c r="V539" s="3">
        <v>1.4218026915007982</v>
      </c>
      <c r="W539" s="3">
        <v>0.19578441800168586</v>
      </c>
      <c r="X539" s="3">
        <v>635.42274535527883</v>
      </c>
      <c r="Y539" s="3">
        <v>1.4218026915007982</v>
      </c>
      <c r="Z539" s="3">
        <v>0.19578424491975702</v>
      </c>
      <c r="AA539" s="3">
        <v>635.42274535527883</v>
      </c>
      <c r="AB539">
        <f t="shared" si="14"/>
        <v>1.4218026915007982</v>
      </c>
      <c r="AC539">
        <f t="shared" si="15"/>
        <v>0.19578424491975702</v>
      </c>
    </row>
    <row r="540" spans="1:29" x14ac:dyDescent="0.25">
      <c r="A540" s="2">
        <v>539</v>
      </c>
      <c r="B540" s="3" t="s">
        <v>27</v>
      </c>
      <c r="C540" s="3" t="s">
        <v>110</v>
      </c>
      <c r="D540" s="3" t="s">
        <v>139</v>
      </c>
      <c r="E540" s="3" t="s">
        <v>140</v>
      </c>
      <c r="F540" s="3">
        <v>0.59</v>
      </c>
      <c r="G540" s="3">
        <v>0.64</v>
      </c>
      <c r="H540" s="3" t="s">
        <v>60</v>
      </c>
      <c r="I540" s="2">
        <v>1860</v>
      </c>
      <c r="J540" s="3" t="s">
        <v>126</v>
      </c>
      <c r="K540" s="2">
        <v>1860</v>
      </c>
      <c r="L540" s="3"/>
      <c r="M540" s="3" t="s">
        <v>65</v>
      </c>
      <c r="N540" s="3" t="s">
        <v>60</v>
      </c>
      <c r="O540" s="3"/>
      <c r="P540" s="3"/>
      <c r="Q540" s="3"/>
      <c r="R540" s="3">
        <v>0</v>
      </c>
      <c r="S540" s="3">
        <v>1</v>
      </c>
      <c r="T540" s="2">
        <v>13</v>
      </c>
      <c r="U540" s="3">
        <v>1.9770072868309718</v>
      </c>
      <c r="V540" s="3">
        <v>12.780047340943746</v>
      </c>
      <c r="W540" s="3">
        <v>1.760611031572014</v>
      </c>
      <c r="X540" s="3">
        <v>6615.6527229667154</v>
      </c>
      <c r="Y540" s="3">
        <v>12.780047340943746</v>
      </c>
      <c r="Z540" s="3">
        <v>1.7606094751153958</v>
      </c>
      <c r="AA540" s="3">
        <v>6615.6527229667154</v>
      </c>
      <c r="AB540">
        <f t="shared" si="14"/>
        <v>12.780047340943746</v>
      </c>
      <c r="AC540">
        <f t="shared" si="15"/>
        <v>1.7606094751153958</v>
      </c>
    </row>
    <row r="541" spans="1:29" x14ac:dyDescent="0.25">
      <c r="A541" s="2">
        <v>540</v>
      </c>
      <c r="B541" s="3" t="s">
        <v>27</v>
      </c>
      <c r="C541" s="3" t="s">
        <v>110</v>
      </c>
      <c r="D541" s="3" t="s">
        <v>139</v>
      </c>
      <c r="E541" s="3" t="s">
        <v>140</v>
      </c>
      <c r="F541" s="3">
        <v>0.59</v>
      </c>
      <c r="G541" s="3">
        <v>0.64</v>
      </c>
      <c r="H541" s="3" t="s">
        <v>60</v>
      </c>
      <c r="I541" s="2">
        <v>1860</v>
      </c>
      <c r="J541" s="3" t="s">
        <v>126</v>
      </c>
      <c r="K541" s="2">
        <v>1860</v>
      </c>
      <c r="L541" s="3"/>
      <c r="M541" s="3" t="s">
        <v>163</v>
      </c>
      <c r="N541" s="3" t="s">
        <v>60</v>
      </c>
      <c r="O541" s="3"/>
      <c r="P541" s="3"/>
      <c r="Q541" s="3"/>
      <c r="R541" s="3">
        <v>0</v>
      </c>
      <c r="S541" s="3">
        <v>1</v>
      </c>
      <c r="T541" s="2">
        <v>3</v>
      </c>
      <c r="U541" s="3">
        <v>2.414099272410675E-2</v>
      </c>
      <c r="V541" s="3">
        <v>0.23627807089898201</v>
      </c>
      <c r="W541" s="3">
        <v>3.1110844124108406E-2</v>
      </c>
      <c r="X541" s="3">
        <v>88.689635381445328</v>
      </c>
      <c r="Y541" s="3">
        <v>0.23627807089898201</v>
      </c>
      <c r="Z541" s="3">
        <v>3.1110816620770917E-2</v>
      </c>
      <c r="AA541" s="3">
        <v>88.689635381445328</v>
      </c>
      <c r="AB541">
        <f t="shared" si="14"/>
        <v>0.23627807089898201</v>
      </c>
      <c r="AC541">
        <f t="shared" si="15"/>
        <v>3.1110816620770917E-2</v>
      </c>
    </row>
    <row r="542" spans="1:29" x14ac:dyDescent="0.25">
      <c r="A542" s="2">
        <v>541</v>
      </c>
      <c r="B542" s="3" t="s">
        <v>27</v>
      </c>
      <c r="C542" s="3" t="s">
        <v>110</v>
      </c>
      <c r="D542" s="3" t="s">
        <v>139</v>
      </c>
      <c r="E542" s="3" t="s">
        <v>140</v>
      </c>
      <c r="F542" s="3">
        <v>0.59</v>
      </c>
      <c r="G542" s="3">
        <v>0.64</v>
      </c>
      <c r="H542" s="3" t="s">
        <v>60</v>
      </c>
      <c r="I542" s="2">
        <v>1860</v>
      </c>
      <c r="J542" s="3" t="s">
        <v>126</v>
      </c>
      <c r="K542" s="2">
        <v>1860</v>
      </c>
      <c r="L542" s="3"/>
      <c r="M542" s="3" t="s">
        <v>164</v>
      </c>
      <c r="N542" s="3" t="s">
        <v>60</v>
      </c>
      <c r="O542" s="3"/>
      <c r="P542" s="3"/>
      <c r="Q542" s="3"/>
      <c r="R542" s="3">
        <v>0</v>
      </c>
      <c r="S542" s="3">
        <v>1</v>
      </c>
      <c r="T542" s="2">
        <v>2</v>
      </c>
      <c r="U542" s="3">
        <v>1.6272960690176309E-3</v>
      </c>
      <c r="V542" s="3">
        <v>1.4519752498897974E-2</v>
      </c>
      <c r="W542" s="3">
        <v>1.9423865961960623E-3</v>
      </c>
      <c r="X542" s="3">
        <v>5.8684036684592886</v>
      </c>
      <c r="Y542" s="3">
        <v>1.4519752498897974E-2</v>
      </c>
      <c r="Z542" s="3">
        <v>1.9423848790419498E-3</v>
      </c>
      <c r="AA542" s="3">
        <v>5.8684036684592886</v>
      </c>
      <c r="AB542">
        <f t="shared" si="14"/>
        <v>1.4519752498897974E-2</v>
      </c>
      <c r="AC542">
        <f t="shared" si="15"/>
        <v>1.9423848790419498E-3</v>
      </c>
    </row>
    <row r="543" spans="1:29" x14ac:dyDescent="0.25">
      <c r="A543" s="2">
        <v>542</v>
      </c>
      <c r="B543" s="3" t="s">
        <v>27</v>
      </c>
      <c r="C543" s="3" t="s">
        <v>110</v>
      </c>
      <c r="D543" s="3" t="s">
        <v>139</v>
      </c>
      <c r="E543" s="3" t="s">
        <v>140</v>
      </c>
      <c r="F543" s="3">
        <v>0.59</v>
      </c>
      <c r="G543" s="3">
        <v>0.64</v>
      </c>
      <c r="H543" s="3" t="s">
        <v>60</v>
      </c>
      <c r="I543" s="2">
        <v>1860</v>
      </c>
      <c r="J543" s="3" t="s">
        <v>126</v>
      </c>
      <c r="K543" s="2">
        <v>1860</v>
      </c>
      <c r="L543" s="3"/>
      <c r="M543" s="3" t="s">
        <v>165</v>
      </c>
      <c r="N543" s="3" t="s">
        <v>60</v>
      </c>
      <c r="O543" s="3"/>
      <c r="P543" s="3"/>
      <c r="Q543" s="3"/>
      <c r="R543" s="3">
        <v>0</v>
      </c>
      <c r="S543" s="3">
        <v>1</v>
      </c>
      <c r="T543" s="2">
        <v>12</v>
      </c>
      <c r="U543" s="3">
        <v>1.0038691068137291</v>
      </c>
      <c r="V543" s="3">
        <v>8.0021229368995623</v>
      </c>
      <c r="W543" s="3">
        <v>1.1144127397987247</v>
      </c>
      <c r="X543" s="3">
        <v>3729.2718172694695</v>
      </c>
      <c r="Y543" s="3">
        <v>8.0021229368995623</v>
      </c>
      <c r="Z543" s="3">
        <v>1.1144117546094612</v>
      </c>
      <c r="AA543" s="3">
        <v>3729.2718172694695</v>
      </c>
      <c r="AB543">
        <f t="shared" si="14"/>
        <v>8.0021229368995623</v>
      </c>
      <c r="AC543">
        <f t="shared" si="15"/>
        <v>1.1144117546094612</v>
      </c>
    </row>
    <row r="544" spans="1:29" x14ac:dyDescent="0.25">
      <c r="A544" s="2">
        <v>543</v>
      </c>
      <c r="B544" s="3" t="s">
        <v>27</v>
      </c>
      <c r="C544" s="3" t="s">
        <v>110</v>
      </c>
      <c r="D544" s="3" t="s">
        <v>139</v>
      </c>
      <c r="E544" s="3" t="s">
        <v>140</v>
      </c>
      <c r="F544" s="3">
        <v>0.59</v>
      </c>
      <c r="G544" s="3">
        <v>0.64</v>
      </c>
      <c r="H544" s="3" t="s">
        <v>60</v>
      </c>
      <c r="I544" s="2">
        <v>1890</v>
      </c>
      <c r="J544" s="3" t="s">
        <v>66</v>
      </c>
      <c r="K544" s="2">
        <v>1890</v>
      </c>
      <c r="L544" s="3"/>
      <c r="M544" s="3" t="s">
        <v>163</v>
      </c>
      <c r="N544" s="3" t="s">
        <v>60</v>
      </c>
      <c r="O544" s="3"/>
      <c r="P544" s="3"/>
      <c r="Q544" s="3"/>
      <c r="R544" s="3">
        <v>0</v>
      </c>
      <c r="S544" s="3">
        <v>1</v>
      </c>
      <c r="T544" s="2">
        <v>5</v>
      </c>
      <c r="U544" s="3">
        <v>0.26312721238716213</v>
      </c>
      <c r="V544" s="3">
        <v>2.1684566425387577</v>
      </c>
      <c r="W544" s="3">
        <v>0.28754524449068997</v>
      </c>
      <c r="X544" s="3">
        <v>967.03342477803085</v>
      </c>
      <c r="Y544" s="3">
        <v>2.1684566425387577</v>
      </c>
      <c r="Z544" s="3">
        <v>0.2875449902882049</v>
      </c>
      <c r="AA544" s="3">
        <v>967.03342477803085</v>
      </c>
      <c r="AB544">
        <f t="shared" si="14"/>
        <v>2.1684566425387577</v>
      </c>
      <c r="AC544">
        <f t="shared" si="15"/>
        <v>0.2875449902882049</v>
      </c>
    </row>
    <row r="545" spans="1:29" x14ac:dyDescent="0.25">
      <c r="A545" s="2">
        <v>544</v>
      </c>
      <c r="B545" s="3" t="s">
        <v>27</v>
      </c>
      <c r="C545" s="3" t="s">
        <v>110</v>
      </c>
      <c r="D545" s="3" t="s">
        <v>139</v>
      </c>
      <c r="E545" s="3" t="s">
        <v>140</v>
      </c>
      <c r="F545" s="3">
        <v>0.59</v>
      </c>
      <c r="G545" s="3">
        <v>0.64</v>
      </c>
      <c r="H545" s="3" t="s">
        <v>60</v>
      </c>
      <c r="I545" s="2">
        <v>3100</v>
      </c>
      <c r="J545" s="3" t="s">
        <v>69</v>
      </c>
      <c r="K545" s="2">
        <v>3100</v>
      </c>
      <c r="L545" s="3" t="s">
        <v>64</v>
      </c>
      <c r="M545" s="3" t="s">
        <v>65</v>
      </c>
      <c r="N545" s="3" t="s">
        <v>60</v>
      </c>
      <c r="O545" s="3"/>
      <c r="P545" s="3"/>
      <c r="Q545" s="3"/>
      <c r="R545" s="3">
        <v>0</v>
      </c>
      <c r="S545" s="3">
        <v>1</v>
      </c>
      <c r="T545" s="2">
        <v>63</v>
      </c>
      <c r="U545" s="3">
        <v>2.3925384707473047</v>
      </c>
      <c r="V545" s="3">
        <v>16.298880899530051</v>
      </c>
      <c r="W545" s="3">
        <v>2.2556331721742908</v>
      </c>
      <c r="X545" s="3">
        <v>7426.4436002012408</v>
      </c>
      <c r="Y545" s="3">
        <v>16.298880899530051</v>
      </c>
      <c r="Z545" s="3">
        <v>2.2556311780965985</v>
      </c>
      <c r="AA545" s="3">
        <v>7426.4436002012408</v>
      </c>
      <c r="AB545">
        <f t="shared" si="14"/>
        <v>16.298880899530051</v>
      </c>
      <c r="AC545">
        <f t="shared" si="15"/>
        <v>2.2556311780965985</v>
      </c>
    </row>
    <row r="546" spans="1:29" x14ac:dyDescent="0.25">
      <c r="A546" s="2">
        <v>545</v>
      </c>
      <c r="B546" s="3" t="s">
        <v>27</v>
      </c>
      <c r="C546" s="3" t="s">
        <v>110</v>
      </c>
      <c r="D546" s="3" t="s">
        <v>139</v>
      </c>
      <c r="E546" s="3" t="s">
        <v>140</v>
      </c>
      <c r="F546" s="3">
        <v>0.59</v>
      </c>
      <c r="G546" s="3">
        <v>0.64</v>
      </c>
      <c r="H546" s="3" t="s">
        <v>60</v>
      </c>
      <c r="I546" s="2">
        <v>3100</v>
      </c>
      <c r="J546" s="3" t="s">
        <v>69</v>
      </c>
      <c r="K546" s="2">
        <v>3100</v>
      </c>
      <c r="L546" s="3" t="s">
        <v>64</v>
      </c>
      <c r="M546" s="3" t="s">
        <v>163</v>
      </c>
      <c r="N546" s="3" t="s">
        <v>60</v>
      </c>
      <c r="O546" s="3"/>
      <c r="P546" s="3"/>
      <c r="Q546" s="3"/>
      <c r="R546" s="3">
        <v>0</v>
      </c>
      <c r="S546" s="3">
        <v>1</v>
      </c>
      <c r="T546" s="2">
        <v>10</v>
      </c>
      <c r="U546" s="3">
        <v>0.25615168076978467</v>
      </c>
      <c r="V546" s="3">
        <v>2.1022311277085919</v>
      </c>
      <c r="W546" s="3">
        <v>0.27627024026799574</v>
      </c>
      <c r="X546" s="3">
        <v>893.36222207097808</v>
      </c>
      <c r="Y546" s="3">
        <v>2.1022311277085919</v>
      </c>
      <c r="Z546" s="3">
        <v>0.2762699960331047</v>
      </c>
      <c r="AA546" s="3">
        <v>893.36222207097808</v>
      </c>
      <c r="AB546">
        <f t="shared" si="14"/>
        <v>2.1022311277085919</v>
      </c>
      <c r="AC546">
        <f t="shared" si="15"/>
        <v>0.2762699960331047</v>
      </c>
    </row>
    <row r="547" spans="1:29" x14ac:dyDescent="0.25">
      <c r="A547" s="2">
        <v>546</v>
      </c>
      <c r="B547" s="3" t="s">
        <v>27</v>
      </c>
      <c r="C547" s="3" t="s">
        <v>110</v>
      </c>
      <c r="D547" s="3" t="s">
        <v>139</v>
      </c>
      <c r="E547" s="3" t="s">
        <v>140</v>
      </c>
      <c r="F547" s="3">
        <v>0.59</v>
      </c>
      <c r="G547" s="3">
        <v>0.64</v>
      </c>
      <c r="H547" s="3" t="s">
        <v>60</v>
      </c>
      <c r="I547" s="2">
        <v>3100</v>
      </c>
      <c r="J547" s="3" t="s">
        <v>69</v>
      </c>
      <c r="K547" s="2">
        <v>3100</v>
      </c>
      <c r="L547" s="3" t="s">
        <v>64</v>
      </c>
      <c r="M547" s="3" t="s">
        <v>161</v>
      </c>
      <c r="N547" s="3" t="s">
        <v>60</v>
      </c>
      <c r="O547" s="3"/>
      <c r="P547" s="3"/>
      <c r="Q547" s="3"/>
      <c r="R547" s="3">
        <v>0</v>
      </c>
      <c r="S547" s="3">
        <v>1</v>
      </c>
      <c r="T547" s="2">
        <v>44</v>
      </c>
      <c r="U547" s="3">
        <v>1.0700056542608019</v>
      </c>
      <c r="V547" s="3">
        <v>5.5274017623216896</v>
      </c>
      <c r="W547" s="3">
        <v>0.74568023771078273</v>
      </c>
      <c r="X547" s="3">
        <v>2540.0065302596463</v>
      </c>
      <c r="Y547" s="3">
        <v>5.5274017623216896</v>
      </c>
      <c r="Z547" s="3">
        <v>0.7456795784970669</v>
      </c>
      <c r="AA547" s="3">
        <v>2540.0065302596463</v>
      </c>
      <c r="AB547">
        <f t="shared" si="14"/>
        <v>5.5274017623216896</v>
      </c>
      <c r="AC547">
        <f t="shared" si="15"/>
        <v>0.7456795784970669</v>
      </c>
    </row>
    <row r="548" spans="1:29" x14ac:dyDescent="0.25">
      <c r="A548" s="2">
        <v>547</v>
      </c>
      <c r="B548" s="3" t="s">
        <v>27</v>
      </c>
      <c r="C548" s="3" t="s">
        <v>110</v>
      </c>
      <c r="D548" s="3" t="s">
        <v>139</v>
      </c>
      <c r="E548" s="3" t="s">
        <v>140</v>
      </c>
      <c r="F548" s="3">
        <v>0.59</v>
      </c>
      <c r="G548" s="3">
        <v>0.64</v>
      </c>
      <c r="H548" s="3" t="s">
        <v>60</v>
      </c>
      <c r="I548" s="2">
        <v>3100</v>
      </c>
      <c r="J548" s="3" t="s">
        <v>69</v>
      </c>
      <c r="K548" s="2">
        <v>3100</v>
      </c>
      <c r="L548" s="3" t="s">
        <v>64</v>
      </c>
      <c r="M548" s="3" t="s">
        <v>164</v>
      </c>
      <c r="N548" s="3" t="s">
        <v>60</v>
      </c>
      <c r="O548" s="3"/>
      <c r="P548" s="3"/>
      <c r="Q548" s="3"/>
      <c r="R548" s="3">
        <v>0</v>
      </c>
      <c r="S548" s="3">
        <v>1</v>
      </c>
      <c r="T548" s="2">
        <v>14</v>
      </c>
      <c r="U548" s="3">
        <v>1.3101965175184125</v>
      </c>
      <c r="V548" s="3">
        <v>3.1567118848429363</v>
      </c>
      <c r="W548" s="3">
        <v>0.42723282921722316</v>
      </c>
      <c r="X548" s="3">
        <v>2960.0640386113996</v>
      </c>
      <c r="Y548" s="3">
        <v>3.1567118848429363</v>
      </c>
      <c r="Z548" s="3">
        <v>0.42723245152484701</v>
      </c>
      <c r="AA548" s="3">
        <v>2960.0640386113996</v>
      </c>
      <c r="AB548">
        <f t="shared" si="14"/>
        <v>3.1567118848429363</v>
      </c>
      <c r="AC548">
        <f t="shared" si="15"/>
        <v>0.42723245152484701</v>
      </c>
    </row>
    <row r="549" spans="1:29" x14ac:dyDescent="0.25">
      <c r="A549" s="2">
        <v>548</v>
      </c>
      <c r="B549" s="3" t="s">
        <v>27</v>
      </c>
      <c r="C549" s="3" t="s">
        <v>110</v>
      </c>
      <c r="D549" s="3" t="s">
        <v>139</v>
      </c>
      <c r="E549" s="3" t="s">
        <v>140</v>
      </c>
      <c r="F549" s="3">
        <v>0.59</v>
      </c>
      <c r="G549" s="3">
        <v>0.64</v>
      </c>
      <c r="H549" s="3" t="s">
        <v>60</v>
      </c>
      <c r="I549" s="2">
        <v>3100</v>
      </c>
      <c r="J549" s="3" t="s">
        <v>69</v>
      </c>
      <c r="K549" s="2">
        <v>3100</v>
      </c>
      <c r="L549" s="3" t="s">
        <v>64</v>
      </c>
      <c r="M549" s="3" t="s">
        <v>165</v>
      </c>
      <c r="N549" s="3" t="s">
        <v>60</v>
      </c>
      <c r="O549" s="3"/>
      <c r="P549" s="3"/>
      <c r="Q549" s="3"/>
      <c r="R549" s="3">
        <v>0</v>
      </c>
      <c r="S549" s="3">
        <v>1</v>
      </c>
      <c r="T549" s="2">
        <v>1</v>
      </c>
      <c r="U549" s="3">
        <v>5.9078666175104301E-4</v>
      </c>
      <c r="V549" s="3">
        <v>5.5698269067859484E-3</v>
      </c>
      <c r="W549" s="3">
        <v>7.4147127849018323E-4</v>
      </c>
      <c r="X549" s="3">
        <v>2.2860579423258991</v>
      </c>
      <c r="Y549" s="3">
        <v>5.5698269067859484E-3</v>
      </c>
      <c r="Z549" s="3">
        <v>7.4147062299736804E-4</v>
      </c>
      <c r="AA549" s="3">
        <v>2.2860579423258991</v>
      </c>
      <c r="AB549">
        <f t="shared" si="14"/>
        <v>5.5698269067859484E-3</v>
      </c>
      <c r="AC549">
        <f t="shared" si="15"/>
        <v>7.4147062299736804E-4</v>
      </c>
    </row>
    <row r="550" spans="1:29" x14ac:dyDescent="0.25">
      <c r="A550" s="2">
        <v>549</v>
      </c>
      <c r="B550" s="3" t="s">
        <v>27</v>
      </c>
      <c r="C550" s="3" t="s">
        <v>110</v>
      </c>
      <c r="D550" s="3" t="s">
        <v>139</v>
      </c>
      <c r="E550" s="3" t="s">
        <v>140</v>
      </c>
      <c r="F550" s="3">
        <v>0.59</v>
      </c>
      <c r="G550" s="3">
        <v>0.64</v>
      </c>
      <c r="H550" s="3" t="s">
        <v>60</v>
      </c>
      <c r="I550" s="2">
        <v>3200</v>
      </c>
      <c r="J550" s="3" t="s">
        <v>72</v>
      </c>
      <c r="K550" s="2">
        <v>3200</v>
      </c>
      <c r="L550" s="3" t="s">
        <v>64</v>
      </c>
      <c r="M550" s="3" t="s">
        <v>65</v>
      </c>
      <c r="N550" s="3" t="s">
        <v>60</v>
      </c>
      <c r="O550" s="3"/>
      <c r="P550" s="3"/>
      <c r="Q550" s="3"/>
      <c r="R550" s="3">
        <v>0</v>
      </c>
      <c r="S550" s="3">
        <v>1</v>
      </c>
      <c r="T550" s="2">
        <v>19</v>
      </c>
      <c r="U550" s="3">
        <v>0.30908118453751149</v>
      </c>
      <c r="V550" s="3">
        <v>2.026725081017076</v>
      </c>
      <c r="W550" s="3">
        <v>0.27058602296354273</v>
      </c>
      <c r="X550" s="3">
        <v>917.29502762720847</v>
      </c>
      <c r="Y550" s="3">
        <v>2.026725081017076</v>
      </c>
      <c r="Z550" s="3">
        <v>0.27058578375374642</v>
      </c>
      <c r="AA550" s="3">
        <v>917.29502762720847</v>
      </c>
      <c r="AB550">
        <f t="shared" si="14"/>
        <v>2.026725081017076</v>
      </c>
      <c r="AC550">
        <f t="shared" si="15"/>
        <v>0.27058578375374642</v>
      </c>
    </row>
    <row r="551" spans="1:29" x14ac:dyDescent="0.25">
      <c r="A551" s="2">
        <v>550</v>
      </c>
      <c r="B551" s="3" t="s">
        <v>27</v>
      </c>
      <c r="C551" s="3" t="s">
        <v>110</v>
      </c>
      <c r="D551" s="3" t="s">
        <v>139</v>
      </c>
      <c r="E551" s="3" t="s">
        <v>140</v>
      </c>
      <c r="F551" s="3">
        <v>0.59</v>
      </c>
      <c r="G551" s="3">
        <v>0.64</v>
      </c>
      <c r="H551" s="3" t="s">
        <v>60</v>
      </c>
      <c r="I551" s="2">
        <v>3200</v>
      </c>
      <c r="J551" s="3" t="s">
        <v>72</v>
      </c>
      <c r="K551" s="2">
        <v>3200</v>
      </c>
      <c r="L551" s="3" t="s">
        <v>64</v>
      </c>
      <c r="M551" s="3" t="s">
        <v>161</v>
      </c>
      <c r="N551" s="3" t="s">
        <v>60</v>
      </c>
      <c r="O551" s="3"/>
      <c r="P551" s="3"/>
      <c r="Q551" s="3"/>
      <c r="R551" s="3">
        <v>0</v>
      </c>
      <c r="S551" s="3">
        <v>1</v>
      </c>
      <c r="T551" s="2">
        <v>7</v>
      </c>
      <c r="U551" s="3">
        <v>0.11172602341596591</v>
      </c>
      <c r="V551" s="3">
        <v>1.0568812841221178</v>
      </c>
      <c r="W551" s="3">
        <v>0.16451800443542366</v>
      </c>
      <c r="X551" s="3">
        <v>413.19584072410521</v>
      </c>
      <c r="Y551" s="3">
        <v>1.0568812841221178</v>
      </c>
      <c r="Z551" s="3">
        <v>0.1645178589943625</v>
      </c>
      <c r="AA551" s="3">
        <v>413.19584072410521</v>
      </c>
      <c r="AB551">
        <f t="shared" si="14"/>
        <v>1.0568812841221178</v>
      </c>
      <c r="AC551">
        <f t="shared" si="15"/>
        <v>0.1645178589943625</v>
      </c>
    </row>
    <row r="552" spans="1:29" x14ac:dyDescent="0.25">
      <c r="A552" s="2">
        <v>551</v>
      </c>
      <c r="B552" s="3" t="s">
        <v>27</v>
      </c>
      <c r="C552" s="3" t="s">
        <v>110</v>
      </c>
      <c r="D552" s="3" t="s">
        <v>139</v>
      </c>
      <c r="E552" s="3" t="s">
        <v>140</v>
      </c>
      <c r="F552" s="3">
        <v>0.59</v>
      </c>
      <c r="G552" s="3">
        <v>0.64</v>
      </c>
      <c r="H552" s="3" t="s">
        <v>60</v>
      </c>
      <c r="I552" s="2">
        <v>3200</v>
      </c>
      <c r="J552" s="3" t="s">
        <v>72</v>
      </c>
      <c r="K552" s="2">
        <v>3200</v>
      </c>
      <c r="L552" s="3" t="s">
        <v>64</v>
      </c>
      <c r="M552" s="3" t="s">
        <v>164</v>
      </c>
      <c r="N552" s="3" t="s">
        <v>60</v>
      </c>
      <c r="O552" s="3"/>
      <c r="P552" s="3"/>
      <c r="Q552" s="3"/>
      <c r="R552" s="3">
        <v>0</v>
      </c>
      <c r="S552" s="3">
        <v>1</v>
      </c>
      <c r="T552" s="2">
        <v>9</v>
      </c>
      <c r="U552" s="3">
        <v>1.3810440449512202</v>
      </c>
      <c r="V552" s="3">
        <v>9.4923517533986779</v>
      </c>
      <c r="W552" s="3">
        <v>1.2747640225798276</v>
      </c>
      <c r="X552" s="3">
        <v>4777.9966999963217</v>
      </c>
      <c r="Y552" s="3">
        <v>9.4923517533986779</v>
      </c>
      <c r="Z552" s="3">
        <v>1.2747628956330683</v>
      </c>
      <c r="AA552" s="3">
        <v>4777.9966999963217</v>
      </c>
      <c r="AB552">
        <f t="shared" si="14"/>
        <v>9.4923517533986779</v>
      </c>
      <c r="AC552">
        <f t="shared" si="15"/>
        <v>1.2747628956330683</v>
      </c>
    </row>
    <row r="553" spans="1:29" x14ac:dyDescent="0.25">
      <c r="A553" s="2">
        <v>552</v>
      </c>
      <c r="B553" s="3" t="s">
        <v>27</v>
      </c>
      <c r="C553" s="3" t="s">
        <v>110</v>
      </c>
      <c r="D553" s="3" t="s">
        <v>139</v>
      </c>
      <c r="E553" s="3" t="s">
        <v>140</v>
      </c>
      <c r="F553" s="3">
        <v>0.59</v>
      </c>
      <c r="G553" s="3">
        <v>0.64</v>
      </c>
      <c r="H553" s="3" t="s">
        <v>60</v>
      </c>
      <c r="I553" s="2">
        <v>3300</v>
      </c>
      <c r="J553" s="3" t="s">
        <v>39</v>
      </c>
      <c r="K553" s="2">
        <v>3300</v>
      </c>
      <c r="L553" s="3"/>
      <c r="M553" s="3" t="s">
        <v>65</v>
      </c>
      <c r="N553" s="3" t="s">
        <v>60</v>
      </c>
      <c r="O553" s="3" t="s">
        <v>31</v>
      </c>
      <c r="P553" s="3"/>
      <c r="Q553" s="3"/>
      <c r="R553" s="3">
        <v>0</v>
      </c>
      <c r="S553" s="3">
        <v>1</v>
      </c>
      <c r="T553" s="2">
        <v>8</v>
      </c>
      <c r="U553" s="3">
        <v>0.60251974296043498</v>
      </c>
      <c r="V553" s="3">
        <v>4.2940279365322898</v>
      </c>
      <c r="W553" s="3">
        <v>0.51273669351728279</v>
      </c>
      <c r="X553" s="3">
        <v>1790.0538591438403</v>
      </c>
      <c r="Y553" s="3">
        <v>4.2940279365322898</v>
      </c>
      <c r="Z553" s="3">
        <v>0.51273624023577613</v>
      </c>
      <c r="AA553" s="3">
        <v>1790.0538591438403</v>
      </c>
      <c r="AB553">
        <f t="shared" si="14"/>
        <v>4.2940279365322898</v>
      </c>
      <c r="AC553">
        <f t="shared" si="15"/>
        <v>0.51273624023577613</v>
      </c>
    </row>
    <row r="554" spans="1:29" x14ac:dyDescent="0.25">
      <c r="A554" s="2">
        <v>553</v>
      </c>
      <c r="B554" s="3" t="s">
        <v>27</v>
      </c>
      <c r="C554" s="3" t="s">
        <v>110</v>
      </c>
      <c r="D554" s="3" t="s">
        <v>139</v>
      </c>
      <c r="E554" s="3" t="s">
        <v>140</v>
      </c>
      <c r="F554" s="3">
        <v>0.59</v>
      </c>
      <c r="G554" s="3">
        <v>0.64</v>
      </c>
      <c r="H554" s="3" t="s">
        <v>60</v>
      </c>
      <c r="I554" s="2">
        <v>3300</v>
      </c>
      <c r="J554" s="3" t="s">
        <v>39</v>
      </c>
      <c r="K554" s="2">
        <v>3300</v>
      </c>
      <c r="L554" s="3"/>
      <c r="M554" s="3" t="s">
        <v>161</v>
      </c>
      <c r="N554" s="3" t="s">
        <v>60</v>
      </c>
      <c r="O554" s="3" t="s">
        <v>31</v>
      </c>
      <c r="P554" s="3"/>
      <c r="Q554" s="3"/>
      <c r="R554" s="3">
        <v>0</v>
      </c>
      <c r="S554" s="3">
        <v>1</v>
      </c>
      <c r="T554" s="2">
        <v>6</v>
      </c>
      <c r="U554" s="3">
        <v>0.19770103468038089</v>
      </c>
      <c r="V554" s="3">
        <v>1.6530305747600105</v>
      </c>
      <c r="W554" s="3">
        <v>0.23893694651190536</v>
      </c>
      <c r="X554" s="3">
        <v>703.32400271005031</v>
      </c>
      <c r="Y554" s="3">
        <v>1.6530305747600105</v>
      </c>
      <c r="Z554" s="3">
        <v>0.23893673528126735</v>
      </c>
      <c r="AA554" s="3">
        <v>703.32400271005031</v>
      </c>
      <c r="AB554">
        <f t="shared" si="14"/>
        <v>1.6530305747600105</v>
      </c>
      <c r="AC554">
        <f t="shared" si="15"/>
        <v>0.23893673528126735</v>
      </c>
    </row>
    <row r="555" spans="1:29" x14ac:dyDescent="0.25">
      <c r="A555" s="2">
        <v>554</v>
      </c>
      <c r="B555" s="3" t="s">
        <v>27</v>
      </c>
      <c r="C555" s="3" t="s">
        <v>110</v>
      </c>
      <c r="D555" s="3" t="s">
        <v>139</v>
      </c>
      <c r="E555" s="3" t="s">
        <v>140</v>
      </c>
      <c r="F555" s="3">
        <v>0.59</v>
      </c>
      <c r="G555" s="3">
        <v>0.64</v>
      </c>
      <c r="H555" s="3" t="s">
        <v>60</v>
      </c>
      <c r="I555" s="2">
        <v>4200</v>
      </c>
      <c r="J555" s="3" t="s">
        <v>78</v>
      </c>
      <c r="K555" s="2">
        <v>4200</v>
      </c>
      <c r="L555" s="3" t="s">
        <v>64</v>
      </c>
      <c r="M555" s="3" t="s">
        <v>65</v>
      </c>
      <c r="N555" s="3" t="s">
        <v>60</v>
      </c>
      <c r="O555" s="3"/>
      <c r="P555" s="3"/>
      <c r="Q555" s="3"/>
      <c r="R555" s="3">
        <v>0</v>
      </c>
      <c r="S555" s="3">
        <v>1</v>
      </c>
      <c r="T555" s="2">
        <v>6</v>
      </c>
      <c r="U555" s="3">
        <v>8.9331188214395105E-2</v>
      </c>
      <c r="V555" s="3">
        <v>0.68442789857964959</v>
      </c>
      <c r="W555" s="3">
        <v>9.1007592503944856E-2</v>
      </c>
      <c r="X555" s="3">
        <v>317.22777368847505</v>
      </c>
      <c r="Y555" s="3">
        <v>0.68442789857964959</v>
      </c>
      <c r="Z555" s="3">
        <v>9.1007512049280384E-2</v>
      </c>
      <c r="AA555" s="3">
        <v>317.22777368847505</v>
      </c>
      <c r="AB555">
        <f t="shared" si="14"/>
        <v>0.68442789857964959</v>
      </c>
      <c r="AC555">
        <f t="shared" si="15"/>
        <v>9.1007512049280384E-2</v>
      </c>
    </row>
    <row r="556" spans="1:29" x14ac:dyDescent="0.25">
      <c r="A556" s="2">
        <v>555</v>
      </c>
      <c r="B556" s="3" t="s">
        <v>27</v>
      </c>
      <c r="C556" s="3" t="s">
        <v>110</v>
      </c>
      <c r="D556" s="3" t="s">
        <v>139</v>
      </c>
      <c r="E556" s="3" t="s">
        <v>140</v>
      </c>
      <c r="F556" s="3">
        <v>0.59</v>
      </c>
      <c r="G556" s="3">
        <v>0.64</v>
      </c>
      <c r="H556" s="3" t="s">
        <v>60</v>
      </c>
      <c r="I556" s="2">
        <v>4200</v>
      </c>
      <c r="J556" s="3" t="s">
        <v>78</v>
      </c>
      <c r="K556" s="2">
        <v>4200</v>
      </c>
      <c r="L556" s="3" t="s">
        <v>64</v>
      </c>
      <c r="M556" s="3" t="s">
        <v>161</v>
      </c>
      <c r="N556" s="3" t="s">
        <v>60</v>
      </c>
      <c r="O556" s="3"/>
      <c r="P556" s="3"/>
      <c r="Q556" s="3"/>
      <c r="R556" s="3">
        <v>0</v>
      </c>
      <c r="S556" s="3">
        <v>1</v>
      </c>
      <c r="T556" s="2">
        <v>11</v>
      </c>
      <c r="U556" s="3">
        <v>0.43552685311838346</v>
      </c>
      <c r="V556" s="3">
        <v>3.366760518499964</v>
      </c>
      <c r="W556" s="3">
        <v>0.47872820803676142</v>
      </c>
      <c r="X556" s="3">
        <v>1494.7888539621624</v>
      </c>
      <c r="Y556" s="3">
        <v>3.366760518499964</v>
      </c>
      <c r="Z556" s="3">
        <v>0.47872778482023431</v>
      </c>
      <c r="AA556" s="3">
        <v>1494.7888539621624</v>
      </c>
      <c r="AB556">
        <f t="shared" si="14"/>
        <v>3.366760518499964</v>
      </c>
      <c r="AC556">
        <f t="shared" si="15"/>
        <v>0.47872778482023431</v>
      </c>
    </row>
    <row r="557" spans="1:29" x14ac:dyDescent="0.25">
      <c r="A557" s="2">
        <v>556</v>
      </c>
      <c r="B557" s="3" t="s">
        <v>27</v>
      </c>
      <c r="C557" s="3" t="s">
        <v>110</v>
      </c>
      <c r="D557" s="3" t="s">
        <v>139</v>
      </c>
      <c r="E557" s="3" t="s">
        <v>140</v>
      </c>
      <c r="F557" s="3">
        <v>0.59</v>
      </c>
      <c r="G557" s="3">
        <v>0.64</v>
      </c>
      <c r="H557" s="3" t="s">
        <v>60</v>
      </c>
      <c r="I557" s="2">
        <v>4340</v>
      </c>
      <c r="J557" s="3" t="s">
        <v>82</v>
      </c>
      <c r="K557" s="2">
        <v>4340</v>
      </c>
      <c r="L557" s="3" t="s">
        <v>64</v>
      </c>
      <c r="M557" s="3" t="s">
        <v>65</v>
      </c>
      <c r="N557" s="3" t="s">
        <v>60</v>
      </c>
      <c r="O557" s="3"/>
      <c r="P557" s="3"/>
      <c r="Q557" s="3"/>
      <c r="R557" s="3">
        <v>0</v>
      </c>
      <c r="S557" s="3">
        <v>1</v>
      </c>
      <c r="T557" s="2">
        <v>2</v>
      </c>
      <c r="U557" s="3">
        <v>0.21063951472800788</v>
      </c>
      <c r="V557" s="3">
        <v>1.6454150373515075</v>
      </c>
      <c r="W557" s="3">
        <v>0.21867843186534253</v>
      </c>
      <c r="X557" s="3">
        <v>758.33622346175446</v>
      </c>
      <c r="Y557" s="3">
        <v>1.6454150373515075</v>
      </c>
      <c r="Z557" s="3">
        <v>0.21867823854411075</v>
      </c>
      <c r="AA557" s="3">
        <v>758.33622346175446</v>
      </c>
      <c r="AB557">
        <f t="shared" si="14"/>
        <v>1.6454150373515075</v>
      </c>
      <c r="AC557">
        <f t="shared" si="15"/>
        <v>0.21867823854411075</v>
      </c>
    </row>
    <row r="558" spans="1:29" x14ac:dyDescent="0.25">
      <c r="A558" s="2">
        <v>557</v>
      </c>
      <c r="B558" s="3" t="s">
        <v>27</v>
      </c>
      <c r="C558" s="3" t="s">
        <v>110</v>
      </c>
      <c r="D558" s="3" t="s">
        <v>139</v>
      </c>
      <c r="E558" s="3" t="s">
        <v>140</v>
      </c>
      <c r="F558" s="3">
        <v>0.59</v>
      </c>
      <c r="G558" s="3">
        <v>0.64</v>
      </c>
      <c r="H558" s="3" t="s">
        <v>60</v>
      </c>
      <c r="I558" s="2">
        <v>4340</v>
      </c>
      <c r="J558" s="3" t="s">
        <v>82</v>
      </c>
      <c r="K558" s="2">
        <v>4340</v>
      </c>
      <c r="L558" s="3" t="s">
        <v>64</v>
      </c>
      <c r="M558" s="3" t="s">
        <v>163</v>
      </c>
      <c r="N558" s="3" t="s">
        <v>60</v>
      </c>
      <c r="O558" s="3"/>
      <c r="P558" s="3"/>
      <c r="Q558" s="3"/>
      <c r="R558" s="3">
        <v>0</v>
      </c>
      <c r="S558" s="3">
        <v>1</v>
      </c>
      <c r="T558" s="2">
        <v>4</v>
      </c>
      <c r="U558" s="3">
        <v>0.13725720674924152</v>
      </c>
      <c r="V558" s="3">
        <v>1.2088349753971181</v>
      </c>
      <c r="W558" s="3">
        <v>0.1727965377902812</v>
      </c>
      <c r="X558" s="3">
        <v>511.30812509512197</v>
      </c>
      <c r="Y558" s="3">
        <v>1.2088349753971181</v>
      </c>
      <c r="Z558" s="3">
        <v>0.17279638503063716</v>
      </c>
      <c r="AA558" s="3">
        <v>511.30812509512197</v>
      </c>
      <c r="AB558">
        <f t="shared" si="14"/>
        <v>1.2088349753971181</v>
      </c>
      <c r="AC558">
        <f t="shared" si="15"/>
        <v>0.17279638503063716</v>
      </c>
    </row>
    <row r="559" spans="1:29" x14ac:dyDescent="0.25">
      <c r="A559" s="2">
        <v>558</v>
      </c>
      <c r="B559" s="3" t="s">
        <v>27</v>
      </c>
      <c r="C559" s="3" t="s">
        <v>110</v>
      </c>
      <c r="D559" s="3" t="s">
        <v>139</v>
      </c>
      <c r="E559" s="3" t="s">
        <v>140</v>
      </c>
      <c r="F559" s="3">
        <v>0.59</v>
      </c>
      <c r="G559" s="3">
        <v>0.64</v>
      </c>
      <c r="H559" s="3" t="s">
        <v>60</v>
      </c>
      <c r="I559" s="2">
        <v>5100</v>
      </c>
      <c r="J559" s="3" t="s">
        <v>85</v>
      </c>
      <c r="K559" s="2">
        <v>5100</v>
      </c>
      <c r="L559" s="3" t="s">
        <v>64</v>
      </c>
      <c r="M559" s="3" t="s">
        <v>65</v>
      </c>
      <c r="N559" s="3" t="s">
        <v>60</v>
      </c>
      <c r="O559" s="3"/>
      <c r="P559" s="3"/>
      <c r="Q559" s="3"/>
      <c r="R559" s="3">
        <v>0</v>
      </c>
      <c r="S559" s="3">
        <v>1</v>
      </c>
      <c r="T559" s="2">
        <v>30</v>
      </c>
      <c r="U559" s="3">
        <v>1.7551495546084368</v>
      </c>
      <c r="V559" s="3">
        <v>13.75615017558462</v>
      </c>
      <c r="W559" s="3">
        <v>2.0710226087566097</v>
      </c>
      <c r="X559" s="3">
        <v>5518.3647601621878</v>
      </c>
      <c r="Y559" s="3">
        <v>13.75615017558462</v>
      </c>
      <c r="Z559" s="3">
        <v>2.0710207778826764</v>
      </c>
      <c r="AA559" s="3">
        <v>5518.3647601621878</v>
      </c>
      <c r="AB559">
        <f t="shared" si="14"/>
        <v>13.75615017558462</v>
      </c>
      <c r="AC559">
        <f t="shared" si="15"/>
        <v>2.0710207778826764</v>
      </c>
    </row>
    <row r="560" spans="1:29" x14ac:dyDescent="0.25">
      <c r="A560" s="2">
        <v>559</v>
      </c>
      <c r="B560" s="3" t="s">
        <v>27</v>
      </c>
      <c r="C560" s="3" t="s">
        <v>110</v>
      </c>
      <c r="D560" s="3" t="s">
        <v>139</v>
      </c>
      <c r="E560" s="3" t="s">
        <v>140</v>
      </c>
      <c r="F560" s="3">
        <v>0.59</v>
      </c>
      <c r="G560" s="3">
        <v>0.64</v>
      </c>
      <c r="H560" s="3" t="s">
        <v>60</v>
      </c>
      <c r="I560" s="2">
        <v>5100</v>
      </c>
      <c r="J560" s="3" t="s">
        <v>85</v>
      </c>
      <c r="K560" s="2">
        <v>5100</v>
      </c>
      <c r="L560" s="3" t="s">
        <v>64</v>
      </c>
      <c r="M560" s="3" t="s">
        <v>164</v>
      </c>
      <c r="N560" s="3" t="s">
        <v>60</v>
      </c>
      <c r="O560" s="3"/>
      <c r="P560" s="3"/>
      <c r="Q560" s="3"/>
      <c r="R560" s="3">
        <v>0</v>
      </c>
      <c r="S560" s="3">
        <v>1</v>
      </c>
      <c r="T560" s="2">
        <v>3</v>
      </c>
      <c r="U560" s="3">
        <v>1.6252783202651441E-2</v>
      </c>
      <c r="V560" s="3">
        <v>0.10156029362376014</v>
      </c>
      <c r="W560" s="3">
        <v>1.6965423256418775E-2</v>
      </c>
      <c r="X560" s="3">
        <v>50.55218988314823</v>
      </c>
      <c r="Y560" s="3">
        <v>0.10156029362376014</v>
      </c>
      <c r="Z560" s="3">
        <v>1.696540825824781E-2</v>
      </c>
      <c r="AA560" s="3">
        <v>50.55218988314823</v>
      </c>
      <c r="AB560">
        <f t="shared" si="14"/>
        <v>0.10156029362376014</v>
      </c>
      <c r="AC560">
        <f t="shared" si="15"/>
        <v>1.696540825824781E-2</v>
      </c>
    </row>
    <row r="561" spans="1:29" x14ac:dyDescent="0.25">
      <c r="A561" s="2">
        <v>560</v>
      </c>
      <c r="B561" s="3" t="s">
        <v>27</v>
      </c>
      <c r="C561" s="3" t="s">
        <v>110</v>
      </c>
      <c r="D561" s="3" t="s">
        <v>139</v>
      </c>
      <c r="E561" s="3" t="s">
        <v>140</v>
      </c>
      <c r="F561" s="3">
        <v>0.59</v>
      </c>
      <c r="G561" s="3">
        <v>0.64</v>
      </c>
      <c r="H561" s="3" t="s">
        <v>60</v>
      </c>
      <c r="I561" s="2">
        <v>5300</v>
      </c>
      <c r="J561" s="3" t="s">
        <v>88</v>
      </c>
      <c r="K561" s="2">
        <v>5300</v>
      </c>
      <c r="L561" s="3" t="s">
        <v>64</v>
      </c>
      <c r="M561" s="3" t="s">
        <v>65</v>
      </c>
      <c r="N561" s="3" t="s">
        <v>60</v>
      </c>
      <c r="O561" s="3"/>
      <c r="P561" s="3"/>
      <c r="Q561" s="3"/>
      <c r="R561" s="3">
        <v>0</v>
      </c>
      <c r="S561" s="3">
        <v>1</v>
      </c>
      <c r="T561" s="2">
        <v>29</v>
      </c>
      <c r="U561" s="3">
        <v>10.468838000225743</v>
      </c>
      <c r="V561" s="3">
        <v>1.5771865859289047</v>
      </c>
      <c r="W561" s="3">
        <v>0.18852601076191103</v>
      </c>
      <c r="X561" s="3">
        <v>9535.8883557319077</v>
      </c>
      <c r="Y561" s="3">
        <v>1.5771865859289047</v>
      </c>
      <c r="Z561" s="3">
        <v>0.18852584409672954</v>
      </c>
      <c r="AA561" s="3">
        <v>9535.8883557319077</v>
      </c>
      <c r="AB561">
        <f t="shared" si="14"/>
        <v>1.5771865859289047</v>
      </c>
      <c r="AC561">
        <f t="shared" si="15"/>
        <v>0.18852584409672954</v>
      </c>
    </row>
    <row r="562" spans="1:29" x14ac:dyDescent="0.25">
      <c r="A562" s="2">
        <v>561</v>
      </c>
      <c r="B562" s="3" t="s">
        <v>27</v>
      </c>
      <c r="C562" s="3" t="s">
        <v>110</v>
      </c>
      <c r="D562" s="3" t="s">
        <v>139</v>
      </c>
      <c r="E562" s="3" t="s">
        <v>140</v>
      </c>
      <c r="F562" s="3">
        <v>0.59</v>
      </c>
      <c r="G562" s="3">
        <v>0.64</v>
      </c>
      <c r="H562" s="3" t="s">
        <v>60</v>
      </c>
      <c r="I562" s="2">
        <v>5300</v>
      </c>
      <c r="J562" s="3" t="s">
        <v>88</v>
      </c>
      <c r="K562" s="2">
        <v>5300</v>
      </c>
      <c r="L562" s="3" t="s">
        <v>64</v>
      </c>
      <c r="M562" s="3" t="s">
        <v>164</v>
      </c>
      <c r="N562" s="3" t="s">
        <v>60</v>
      </c>
      <c r="O562" s="3"/>
      <c r="P562" s="3"/>
      <c r="Q562" s="3"/>
      <c r="R562" s="3">
        <v>0</v>
      </c>
      <c r="S562" s="3">
        <v>1</v>
      </c>
      <c r="T562" s="2">
        <v>13</v>
      </c>
      <c r="U562" s="3">
        <v>2.8573650790728577</v>
      </c>
      <c r="V562" s="3">
        <v>1.8838290783124561</v>
      </c>
      <c r="W562" s="3">
        <v>0.23377234067017183</v>
      </c>
      <c r="X562" s="3">
        <v>3870.2804444840981</v>
      </c>
      <c r="Y562" s="3">
        <v>1.8838290783124561</v>
      </c>
      <c r="Z562" s="3">
        <v>0.23377213400527003</v>
      </c>
      <c r="AA562" s="3">
        <v>3870.2804444840981</v>
      </c>
      <c r="AB562">
        <f t="shared" si="14"/>
        <v>1.8838290783124561</v>
      </c>
      <c r="AC562">
        <f t="shared" si="15"/>
        <v>0.23377213400527003</v>
      </c>
    </row>
    <row r="563" spans="1:29" x14ac:dyDescent="0.25">
      <c r="A563" s="2">
        <v>562</v>
      </c>
      <c r="B563" s="3" t="s">
        <v>27</v>
      </c>
      <c r="C563" s="3" t="s">
        <v>110</v>
      </c>
      <c r="D563" s="3" t="s">
        <v>139</v>
      </c>
      <c r="E563" s="3" t="s">
        <v>140</v>
      </c>
      <c r="F563" s="3">
        <v>0.59</v>
      </c>
      <c r="G563" s="3">
        <v>0.64</v>
      </c>
      <c r="H563" s="3" t="s">
        <v>60</v>
      </c>
      <c r="I563" s="2">
        <v>5300</v>
      </c>
      <c r="J563" s="3" t="s">
        <v>88</v>
      </c>
      <c r="K563" s="2">
        <v>5300</v>
      </c>
      <c r="L563" s="3" t="s">
        <v>64</v>
      </c>
      <c r="M563" s="3" t="s">
        <v>162</v>
      </c>
      <c r="N563" s="3" t="s">
        <v>60</v>
      </c>
      <c r="O563" s="3"/>
      <c r="P563" s="3"/>
      <c r="Q563" s="3"/>
      <c r="R563" s="3">
        <v>0</v>
      </c>
      <c r="S563" s="3">
        <v>1</v>
      </c>
      <c r="T563" s="2">
        <v>1</v>
      </c>
      <c r="U563" s="3">
        <v>3.5910022183427197E-2</v>
      </c>
      <c r="V563" s="3">
        <v>0.29967305593462229</v>
      </c>
      <c r="W563" s="3">
        <v>3.9360445478661334E-2</v>
      </c>
      <c r="X563" s="3">
        <v>130.35192004771463</v>
      </c>
      <c r="Y563" s="3">
        <v>0.29967305593462229</v>
      </c>
      <c r="Z563" s="3">
        <v>3.93604106823182E-2</v>
      </c>
      <c r="AA563" s="3">
        <v>130.35192004771463</v>
      </c>
      <c r="AB563">
        <f t="shared" si="14"/>
        <v>0.29967305593462229</v>
      </c>
      <c r="AC563">
        <f t="shared" si="15"/>
        <v>3.93604106823182E-2</v>
      </c>
    </row>
    <row r="564" spans="1:29" x14ac:dyDescent="0.25">
      <c r="A564" s="2">
        <v>563</v>
      </c>
      <c r="B564" s="3" t="s">
        <v>27</v>
      </c>
      <c r="C564" s="3" t="s">
        <v>110</v>
      </c>
      <c r="D564" s="3" t="s">
        <v>139</v>
      </c>
      <c r="E564" s="3" t="s">
        <v>140</v>
      </c>
      <c r="F564" s="3">
        <v>0.59</v>
      </c>
      <c r="G564" s="3">
        <v>0.64</v>
      </c>
      <c r="H564" s="3" t="s">
        <v>60</v>
      </c>
      <c r="I564" s="2">
        <v>5400</v>
      </c>
      <c r="J564" s="3" t="s">
        <v>89</v>
      </c>
      <c r="K564" s="2">
        <v>5400</v>
      </c>
      <c r="L564" s="3" t="s">
        <v>64</v>
      </c>
      <c r="M564" s="3" t="s">
        <v>65</v>
      </c>
      <c r="N564" s="3" t="s">
        <v>60</v>
      </c>
      <c r="O564" s="3"/>
      <c r="P564" s="3"/>
      <c r="Q564" s="3"/>
      <c r="R564" s="3">
        <v>0</v>
      </c>
      <c r="S564" s="3">
        <v>1</v>
      </c>
      <c r="T564" s="2">
        <v>26</v>
      </c>
      <c r="U564" s="3">
        <v>3.6788002226407013</v>
      </c>
      <c r="V564" s="3">
        <v>3.6364766347597093</v>
      </c>
      <c r="W564" s="3">
        <v>0.4683970007383369</v>
      </c>
      <c r="X564" s="3">
        <v>1556.5119138043735</v>
      </c>
      <c r="Y564" s="3">
        <v>3.6364766347597093</v>
      </c>
      <c r="Z564" s="3">
        <v>0.46839658665504541</v>
      </c>
      <c r="AA564" s="3">
        <v>1556.5119138043735</v>
      </c>
      <c r="AB564">
        <f t="shared" si="14"/>
        <v>3.6364766347597093</v>
      </c>
      <c r="AC564">
        <f t="shared" si="15"/>
        <v>0.46839658665504541</v>
      </c>
    </row>
    <row r="565" spans="1:29" x14ac:dyDescent="0.25">
      <c r="A565" s="2">
        <v>564</v>
      </c>
      <c r="B565" s="3" t="s">
        <v>27</v>
      </c>
      <c r="C565" s="3" t="s">
        <v>110</v>
      </c>
      <c r="D565" s="3" t="s">
        <v>139</v>
      </c>
      <c r="E565" s="3" t="s">
        <v>140</v>
      </c>
      <c r="F565" s="3">
        <v>0.59</v>
      </c>
      <c r="G565" s="3">
        <v>0.64</v>
      </c>
      <c r="H565" s="3" t="s">
        <v>60</v>
      </c>
      <c r="I565" s="2">
        <v>5400</v>
      </c>
      <c r="J565" s="3" t="s">
        <v>89</v>
      </c>
      <c r="K565" s="2">
        <v>5400</v>
      </c>
      <c r="L565" s="3" t="s">
        <v>64</v>
      </c>
      <c r="M565" s="3" t="s">
        <v>161</v>
      </c>
      <c r="N565" s="3" t="s">
        <v>60</v>
      </c>
      <c r="O565" s="3"/>
      <c r="P565" s="3"/>
      <c r="Q565" s="3"/>
      <c r="R565" s="3">
        <v>0</v>
      </c>
      <c r="S565" s="3">
        <v>1</v>
      </c>
      <c r="T565" s="2">
        <v>14</v>
      </c>
      <c r="U565" s="3">
        <v>2.2808724148589423</v>
      </c>
      <c r="V565" s="3">
        <v>1.5944004558380318</v>
      </c>
      <c r="W565" s="3">
        <v>0.20619459298724443</v>
      </c>
      <c r="X565" s="3">
        <v>574.84733888668256</v>
      </c>
      <c r="Y565" s="3">
        <v>1.5944004558380318</v>
      </c>
      <c r="Z565" s="3">
        <v>0.20619441070226899</v>
      </c>
      <c r="AA565" s="3">
        <v>574.84733888668256</v>
      </c>
      <c r="AB565">
        <f t="shared" si="14"/>
        <v>1.5944004558380318</v>
      </c>
      <c r="AC565">
        <f t="shared" si="15"/>
        <v>0.20619441070226899</v>
      </c>
    </row>
    <row r="566" spans="1:29" x14ac:dyDescent="0.25">
      <c r="A566" s="2">
        <v>565</v>
      </c>
      <c r="B566" s="3" t="s">
        <v>27</v>
      </c>
      <c r="C566" s="3" t="s">
        <v>110</v>
      </c>
      <c r="D566" s="3" t="s">
        <v>139</v>
      </c>
      <c r="E566" s="3" t="s">
        <v>140</v>
      </c>
      <c r="F566" s="3">
        <v>0.59</v>
      </c>
      <c r="G566" s="3">
        <v>0.64</v>
      </c>
      <c r="H566" s="3" t="s">
        <v>60</v>
      </c>
      <c r="I566" s="2">
        <v>6120</v>
      </c>
      <c r="J566" s="3" t="s">
        <v>63</v>
      </c>
      <c r="K566" s="2">
        <v>6120</v>
      </c>
      <c r="L566" s="3" t="s">
        <v>64</v>
      </c>
      <c r="M566" s="3" t="s">
        <v>65</v>
      </c>
      <c r="N566" s="3" t="s">
        <v>60</v>
      </c>
      <c r="O566" s="3"/>
      <c r="P566" s="3"/>
      <c r="Q566" s="3"/>
      <c r="R566" s="3">
        <v>0</v>
      </c>
      <c r="S566" s="3">
        <v>1</v>
      </c>
      <c r="T566" s="2">
        <v>49</v>
      </c>
      <c r="U566" s="3">
        <v>3.185423083706854</v>
      </c>
      <c r="V566" s="3">
        <v>23.207454969774343</v>
      </c>
      <c r="W566" s="3">
        <v>2.7564626928803424</v>
      </c>
      <c r="X566" s="3">
        <v>10057.693289366885</v>
      </c>
      <c r="Y566" s="3">
        <v>23.207454969774343</v>
      </c>
      <c r="Z566" s="3">
        <v>2.7564602560476055</v>
      </c>
      <c r="AA566" s="3">
        <v>10057.693289366885</v>
      </c>
      <c r="AB566">
        <f t="shared" si="14"/>
        <v>23.207454969774343</v>
      </c>
      <c r="AC566">
        <f t="shared" si="15"/>
        <v>2.7564602560476055</v>
      </c>
    </row>
    <row r="567" spans="1:29" x14ac:dyDescent="0.25">
      <c r="A567" s="2">
        <v>566</v>
      </c>
      <c r="B567" s="3" t="s">
        <v>27</v>
      </c>
      <c r="C567" s="3" t="s">
        <v>110</v>
      </c>
      <c r="D567" s="3" t="s">
        <v>139</v>
      </c>
      <c r="E567" s="3" t="s">
        <v>140</v>
      </c>
      <c r="F567" s="3">
        <v>0.59</v>
      </c>
      <c r="G567" s="3">
        <v>0.64</v>
      </c>
      <c r="H567" s="3" t="s">
        <v>60</v>
      </c>
      <c r="I567" s="2">
        <v>6120</v>
      </c>
      <c r="J567" s="3" t="s">
        <v>63</v>
      </c>
      <c r="K567" s="2">
        <v>6120</v>
      </c>
      <c r="L567" s="3" t="s">
        <v>64</v>
      </c>
      <c r="M567" s="3" t="s">
        <v>161</v>
      </c>
      <c r="N567" s="3" t="s">
        <v>60</v>
      </c>
      <c r="O567" s="3"/>
      <c r="P567" s="3"/>
      <c r="Q567" s="3"/>
      <c r="R567" s="3">
        <v>0</v>
      </c>
      <c r="S567" s="3">
        <v>1</v>
      </c>
      <c r="T567" s="2">
        <v>36</v>
      </c>
      <c r="U567" s="3">
        <v>3.3687225020857164E-2</v>
      </c>
      <c r="V567" s="3">
        <v>0.2009772697125409</v>
      </c>
      <c r="W567" s="3">
        <v>2.3817072471256896E-2</v>
      </c>
      <c r="X567" s="3">
        <v>84.593052425766544</v>
      </c>
      <c r="Y567" s="3">
        <v>0.2009772697125409</v>
      </c>
      <c r="Z567" s="3">
        <v>2.3817051415930528E-2</v>
      </c>
      <c r="AA567" s="3">
        <v>84.593052425766544</v>
      </c>
      <c r="AB567">
        <f t="shared" si="14"/>
        <v>0.2009772697125409</v>
      </c>
      <c r="AC567">
        <f t="shared" si="15"/>
        <v>2.3817051415930528E-2</v>
      </c>
    </row>
    <row r="568" spans="1:29" x14ac:dyDescent="0.25">
      <c r="A568" s="2">
        <v>567</v>
      </c>
      <c r="B568" s="3" t="s">
        <v>27</v>
      </c>
      <c r="C568" s="3" t="s">
        <v>110</v>
      </c>
      <c r="D568" s="3" t="s">
        <v>139</v>
      </c>
      <c r="E568" s="3" t="s">
        <v>140</v>
      </c>
      <c r="F568" s="3">
        <v>0.59</v>
      </c>
      <c r="G568" s="3">
        <v>0.64</v>
      </c>
      <c r="H568" s="3" t="s">
        <v>60</v>
      </c>
      <c r="I568" s="2">
        <v>6120</v>
      </c>
      <c r="J568" s="3" t="s">
        <v>63</v>
      </c>
      <c r="K568" s="2">
        <v>6120</v>
      </c>
      <c r="L568" s="3" t="s">
        <v>64</v>
      </c>
      <c r="M568" s="3" t="s">
        <v>61</v>
      </c>
      <c r="N568" s="3" t="s">
        <v>60</v>
      </c>
      <c r="O568" s="3"/>
      <c r="P568" s="3"/>
      <c r="Q568" s="3"/>
      <c r="R568" s="3">
        <v>0</v>
      </c>
      <c r="S568" s="3">
        <v>1</v>
      </c>
      <c r="T568" s="2">
        <v>18</v>
      </c>
      <c r="U568" s="3">
        <v>2.507146467302037E-2</v>
      </c>
      <c r="V568" s="3">
        <v>0.18171007734403802</v>
      </c>
      <c r="W568" s="3">
        <v>2.0472550466517699E-2</v>
      </c>
      <c r="X568" s="3">
        <v>76.299107566200547</v>
      </c>
      <c r="Y568" s="3">
        <v>0.18171007734403802</v>
      </c>
      <c r="Z568" s="3">
        <v>2.0472532367893911E-2</v>
      </c>
      <c r="AA568" s="3">
        <v>76.299107566200547</v>
      </c>
      <c r="AB568">
        <f t="shared" si="14"/>
        <v>0.18171007734403802</v>
      </c>
      <c r="AC568">
        <f t="shared" si="15"/>
        <v>2.0472532367893911E-2</v>
      </c>
    </row>
    <row r="569" spans="1:29" x14ac:dyDescent="0.25">
      <c r="A569" s="2">
        <v>568</v>
      </c>
      <c r="B569" s="3" t="s">
        <v>27</v>
      </c>
      <c r="C569" s="3" t="s">
        <v>110</v>
      </c>
      <c r="D569" s="3" t="s">
        <v>139</v>
      </c>
      <c r="E569" s="3" t="s">
        <v>140</v>
      </c>
      <c r="F569" s="3">
        <v>0.59</v>
      </c>
      <c r="G569" s="3">
        <v>0.64</v>
      </c>
      <c r="H569" s="3" t="s">
        <v>60</v>
      </c>
      <c r="I569" s="2">
        <v>6300</v>
      </c>
      <c r="J569" s="3" t="s">
        <v>99</v>
      </c>
      <c r="K569" s="2">
        <v>6300</v>
      </c>
      <c r="L569" s="3" t="s">
        <v>64</v>
      </c>
      <c r="M569" s="3" t="s">
        <v>65</v>
      </c>
      <c r="N569" s="3" t="s">
        <v>60</v>
      </c>
      <c r="O569" s="3"/>
      <c r="P569" s="3"/>
      <c r="Q569" s="3"/>
      <c r="R569" s="3">
        <v>0</v>
      </c>
      <c r="S569" s="3">
        <v>1</v>
      </c>
      <c r="T569" s="2">
        <v>5</v>
      </c>
      <c r="U569" s="3">
        <v>0.82448956959196651</v>
      </c>
      <c r="V569" s="3">
        <v>5.3089158508709557</v>
      </c>
      <c r="W569" s="3">
        <v>0.57534240673853976</v>
      </c>
      <c r="X569" s="3">
        <v>1976.8298404872185</v>
      </c>
      <c r="Y569" s="3">
        <v>5.3089158508709557</v>
      </c>
      <c r="Z569" s="3">
        <v>0.57534189811086445</v>
      </c>
      <c r="AA569" s="3">
        <v>1976.8298404872185</v>
      </c>
      <c r="AB569">
        <f t="shared" si="14"/>
        <v>5.3089158508709557</v>
      </c>
      <c r="AC569">
        <f t="shared" si="15"/>
        <v>0.57534189811086445</v>
      </c>
    </row>
    <row r="570" spans="1:29" x14ac:dyDescent="0.25">
      <c r="A570" s="2">
        <v>569</v>
      </c>
      <c r="B570" s="3" t="s">
        <v>27</v>
      </c>
      <c r="C570" s="3" t="s">
        <v>110</v>
      </c>
      <c r="D570" s="3" t="s">
        <v>139</v>
      </c>
      <c r="E570" s="3" t="s">
        <v>140</v>
      </c>
      <c r="F570" s="3">
        <v>0.59</v>
      </c>
      <c r="G570" s="3">
        <v>0.64</v>
      </c>
      <c r="H570" s="3" t="s">
        <v>60</v>
      </c>
      <c r="I570" s="2">
        <v>6410</v>
      </c>
      <c r="J570" s="3" t="s">
        <v>100</v>
      </c>
      <c r="K570" s="2">
        <v>6410</v>
      </c>
      <c r="L570" s="3" t="s">
        <v>64</v>
      </c>
      <c r="M570" s="3" t="s">
        <v>164</v>
      </c>
      <c r="N570" s="3" t="s">
        <v>60</v>
      </c>
      <c r="O570" s="3"/>
      <c r="P570" s="3"/>
      <c r="Q570" s="3"/>
      <c r="R570" s="3">
        <v>0</v>
      </c>
      <c r="S570" s="3">
        <v>1</v>
      </c>
      <c r="T570" s="2">
        <v>1</v>
      </c>
      <c r="U570" s="3">
        <v>3.6555497032589403E-2</v>
      </c>
      <c r="V570" s="3">
        <v>0.33980550524326253</v>
      </c>
      <c r="W570" s="3">
        <v>4.4348418591389327E-2</v>
      </c>
      <c r="X570" s="3">
        <v>140.89170160108071</v>
      </c>
      <c r="Y570" s="3">
        <v>0.33980550524326253</v>
      </c>
      <c r="Z570" s="3">
        <v>4.4348379385461302E-2</v>
      </c>
      <c r="AA570" s="3">
        <v>140.89170160108071</v>
      </c>
      <c r="AB570">
        <f t="shared" si="14"/>
        <v>0.33980550524326253</v>
      </c>
      <c r="AC570">
        <f t="shared" si="15"/>
        <v>4.4348379385461302E-2</v>
      </c>
    </row>
    <row r="571" spans="1:29" x14ac:dyDescent="0.25">
      <c r="A571" s="2">
        <v>570</v>
      </c>
      <c r="B571" s="3" t="s">
        <v>27</v>
      </c>
      <c r="C571" s="3" t="s">
        <v>110</v>
      </c>
      <c r="D571" s="3" t="s">
        <v>139</v>
      </c>
      <c r="E571" s="3" t="s">
        <v>140</v>
      </c>
      <c r="F571" s="3">
        <v>0.59</v>
      </c>
      <c r="G571" s="3">
        <v>0.64</v>
      </c>
      <c r="H571" s="3" t="s">
        <v>60</v>
      </c>
      <c r="I571" s="2">
        <v>6420</v>
      </c>
      <c r="J571" s="3" t="s">
        <v>101</v>
      </c>
      <c r="K571" s="2">
        <v>6420</v>
      </c>
      <c r="L571" s="3" t="s">
        <v>64</v>
      </c>
      <c r="M571" s="3" t="s">
        <v>65</v>
      </c>
      <c r="N571" s="3" t="s">
        <v>60</v>
      </c>
      <c r="O571" s="3"/>
      <c r="P571" s="3"/>
      <c r="Q571" s="3"/>
      <c r="R571" s="3">
        <v>0</v>
      </c>
      <c r="S571" s="3">
        <v>1</v>
      </c>
      <c r="T571" s="2">
        <v>9</v>
      </c>
      <c r="U571" s="3">
        <v>0.13604048832549909</v>
      </c>
      <c r="V571" s="3">
        <v>1.053812788106038</v>
      </c>
      <c r="W571" s="3">
        <v>0.13748394691552085</v>
      </c>
      <c r="X571" s="3">
        <v>505.23749413600569</v>
      </c>
      <c r="Y571" s="3">
        <v>1.053812788106038</v>
      </c>
      <c r="Z571" s="3">
        <v>0.13748382537374088</v>
      </c>
      <c r="AA571" s="3">
        <v>505.23749413600569</v>
      </c>
      <c r="AB571">
        <f t="shared" si="14"/>
        <v>1.053812788106038</v>
      </c>
      <c r="AC571">
        <f t="shared" si="15"/>
        <v>0.13748382537374088</v>
      </c>
    </row>
    <row r="572" spans="1:29" x14ac:dyDescent="0.25">
      <c r="A572" s="2">
        <v>571</v>
      </c>
      <c r="B572" s="3" t="s">
        <v>27</v>
      </c>
      <c r="C572" s="3" t="s">
        <v>110</v>
      </c>
      <c r="D572" s="3" t="s">
        <v>139</v>
      </c>
      <c r="E572" s="3" t="s">
        <v>140</v>
      </c>
      <c r="F572" s="3">
        <v>0.59</v>
      </c>
      <c r="G572" s="3">
        <v>0.64</v>
      </c>
      <c r="H572" s="3" t="s">
        <v>60</v>
      </c>
      <c r="I572" s="2">
        <v>6420</v>
      </c>
      <c r="J572" s="3" t="s">
        <v>101</v>
      </c>
      <c r="K572" s="2">
        <v>6420</v>
      </c>
      <c r="L572" s="3" t="s">
        <v>64</v>
      </c>
      <c r="M572" s="3" t="s">
        <v>61</v>
      </c>
      <c r="N572" s="3" t="s">
        <v>60</v>
      </c>
      <c r="O572" s="3"/>
      <c r="P572" s="3"/>
      <c r="Q572" s="3"/>
      <c r="R572" s="3">
        <v>0</v>
      </c>
      <c r="S572" s="3">
        <v>1</v>
      </c>
      <c r="T572" s="2">
        <v>5</v>
      </c>
      <c r="U572" s="3">
        <v>2.0694190811644361E-3</v>
      </c>
      <c r="V572" s="3">
        <v>1.5719174117498128E-2</v>
      </c>
      <c r="W572" s="3">
        <v>2.0596983660831009E-3</v>
      </c>
      <c r="X572" s="3">
        <v>7.6696073799941678</v>
      </c>
      <c r="Y572" s="3">
        <v>1.5719174117498128E-2</v>
      </c>
      <c r="Z572" s="3">
        <v>2.059696545220284E-3</v>
      </c>
      <c r="AA572" s="3">
        <v>7.6696073799941678</v>
      </c>
      <c r="AB572">
        <f t="shared" si="14"/>
        <v>1.5719174117498128E-2</v>
      </c>
      <c r="AC572">
        <f t="shared" si="15"/>
        <v>2.059696545220284E-3</v>
      </c>
    </row>
    <row r="573" spans="1:29" x14ac:dyDescent="0.25">
      <c r="A573" s="2">
        <v>572</v>
      </c>
      <c r="B573" s="3" t="s">
        <v>27</v>
      </c>
      <c r="C573" s="3" t="s">
        <v>110</v>
      </c>
      <c r="D573" s="3" t="s">
        <v>139</v>
      </c>
      <c r="E573" s="3" t="s">
        <v>140</v>
      </c>
      <c r="F573" s="3">
        <v>0.59</v>
      </c>
      <c r="G573" s="3">
        <v>0.64</v>
      </c>
      <c r="H573" s="3" t="s">
        <v>60</v>
      </c>
      <c r="I573" s="2">
        <v>6460</v>
      </c>
      <c r="J573" s="3" t="s">
        <v>104</v>
      </c>
      <c r="K573" s="2">
        <v>6460</v>
      </c>
      <c r="L573" s="3" t="s">
        <v>64</v>
      </c>
      <c r="M573" s="3" t="s">
        <v>163</v>
      </c>
      <c r="N573" s="3" t="s">
        <v>60</v>
      </c>
      <c r="O573" s="3"/>
      <c r="P573" s="3"/>
      <c r="Q573" s="3"/>
      <c r="R573" s="3">
        <v>0</v>
      </c>
      <c r="S573" s="3">
        <v>1</v>
      </c>
      <c r="T573" s="2">
        <v>3</v>
      </c>
      <c r="U573" s="3">
        <v>5.0617130189671289E-2</v>
      </c>
      <c r="V573" s="3">
        <v>0.39580902282709163</v>
      </c>
      <c r="W573" s="3">
        <v>4.5281741028844004E-2</v>
      </c>
      <c r="X573" s="3">
        <v>165.24502458600665</v>
      </c>
      <c r="Y573" s="3">
        <v>0.39580902282709163</v>
      </c>
      <c r="Z573" s="3">
        <v>4.5281700997818287E-2</v>
      </c>
      <c r="AA573" s="3">
        <v>165.24502458600665</v>
      </c>
      <c r="AB573">
        <f t="shared" si="14"/>
        <v>0.39580902282709163</v>
      </c>
      <c r="AC573">
        <f t="shared" si="15"/>
        <v>4.5281700997818287E-2</v>
      </c>
    </row>
    <row r="574" spans="1:29" x14ac:dyDescent="0.25">
      <c r="A574" s="2">
        <v>573</v>
      </c>
      <c r="B574" s="3" t="s">
        <v>27</v>
      </c>
      <c r="C574" s="3" t="s">
        <v>110</v>
      </c>
      <c r="D574" s="3" t="s">
        <v>139</v>
      </c>
      <c r="E574" s="3" t="s">
        <v>140</v>
      </c>
      <c r="F574" s="3">
        <v>0.59</v>
      </c>
      <c r="G574" s="3">
        <v>0.64</v>
      </c>
      <c r="H574" s="3" t="s">
        <v>60</v>
      </c>
      <c r="I574" s="2">
        <v>8140</v>
      </c>
      <c r="J574" s="3" t="s">
        <v>57</v>
      </c>
      <c r="K574" s="2">
        <v>8140</v>
      </c>
      <c r="L574" s="3"/>
      <c r="M574" s="3" t="s">
        <v>65</v>
      </c>
      <c r="N574" s="3" t="s">
        <v>60</v>
      </c>
      <c r="O574" s="3"/>
      <c r="P574" s="3"/>
      <c r="Q574" s="3"/>
      <c r="R574" s="3">
        <v>0</v>
      </c>
      <c r="S574" s="3">
        <v>1</v>
      </c>
      <c r="T574" s="2">
        <v>588</v>
      </c>
      <c r="U574" s="3">
        <v>132.87063101127777</v>
      </c>
      <c r="V574" s="3">
        <v>1055.2533023631818</v>
      </c>
      <c r="W574" s="3">
        <v>139.09156711722864</v>
      </c>
      <c r="X574" s="3">
        <v>457298.79419095226</v>
      </c>
      <c r="Y574" s="3">
        <v>1055.2533023631818</v>
      </c>
      <c r="Z574" s="3">
        <v>139.09144415424251</v>
      </c>
      <c r="AA574" s="3">
        <v>457298.79419095226</v>
      </c>
      <c r="AB574">
        <f t="shared" si="14"/>
        <v>1055.2533023631818</v>
      </c>
      <c r="AC574">
        <f t="shared" si="15"/>
        <v>139.09144415424251</v>
      </c>
    </row>
    <row r="575" spans="1:29" x14ac:dyDescent="0.25">
      <c r="A575" s="2">
        <v>574</v>
      </c>
      <c r="B575" s="3" t="s">
        <v>27</v>
      </c>
      <c r="C575" s="3" t="s">
        <v>110</v>
      </c>
      <c r="D575" s="3" t="s">
        <v>139</v>
      </c>
      <c r="E575" s="3" t="s">
        <v>140</v>
      </c>
      <c r="F575" s="3">
        <v>0.59</v>
      </c>
      <c r="G575" s="3">
        <v>0.64</v>
      </c>
      <c r="H575" s="3" t="s">
        <v>60</v>
      </c>
      <c r="I575" s="2">
        <v>8140</v>
      </c>
      <c r="J575" s="3" t="s">
        <v>57</v>
      </c>
      <c r="K575" s="2">
        <v>8140</v>
      </c>
      <c r="L575" s="3"/>
      <c r="M575" s="3" t="s">
        <v>163</v>
      </c>
      <c r="N575" s="3" t="s">
        <v>60</v>
      </c>
      <c r="O575" s="3"/>
      <c r="P575" s="3"/>
      <c r="Q575" s="3"/>
      <c r="R575" s="3">
        <v>0</v>
      </c>
      <c r="S575" s="3">
        <v>1</v>
      </c>
      <c r="T575" s="2">
        <v>119</v>
      </c>
      <c r="U575" s="3">
        <v>17.074442257091558</v>
      </c>
      <c r="V575" s="3">
        <v>158.79576021950558</v>
      </c>
      <c r="W575" s="3">
        <v>21.578866615055549</v>
      </c>
      <c r="X575" s="3">
        <v>62322.824642504689</v>
      </c>
      <c r="Y575" s="3">
        <v>158.79576021950558</v>
      </c>
      <c r="Z575" s="3">
        <v>21.578847538400261</v>
      </c>
      <c r="AA575" s="3">
        <v>62322.824642504689</v>
      </c>
      <c r="AB575">
        <f t="shared" si="14"/>
        <v>158.79576021950558</v>
      </c>
      <c r="AC575">
        <f t="shared" si="15"/>
        <v>21.578847538400261</v>
      </c>
    </row>
    <row r="576" spans="1:29" x14ac:dyDescent="0.25">
      <c r="A576" s="2">
        <v>575</v>
      </c>
      <c r="B576" s="3" t="s">
        <v>27</v>
      </c>
      <c r="C576" s="3" t="s">
        <v>110</v>
      </c>
      <c r="D576" s="3" t="s">
        <v>139</v>
      </c>
      <c r="E576" s="3" t="s">
        <v>140</v>
      </c>
      <c r="F576" s="3">
        <v>0.59</v>
      </c>
      <c r="G576" s="3">
        <v>0.64</v>
      </c>
      <c r="H576" s="3" t="s">
        <v>60</v>
      </c>
      <c r="I576" s="2">
        <v>8140</v>
      </c>
      <c r="J576" s="3" t="s">
        <v>57</v>
      </c>
      <c r="K576" s="2">
        <v>8140</v>
      </c>
      <c r="L576" s="3"/>
      <c r="M576" s="3" t="s">
        <v>161</v>
      </c>
      <c r="N576" s="3" t="s">
        <v>60</v>
      </c>
      <c r="O576" s="3"/>
      <c r="P576" s="3"/>
      <c r="Q576" s="3"/>
      <c r="R576" s="3">
        <v>0</v>
      </c>
      <c r="S576" s="3">
        <v>1</v>
      </c>
      <c r="T576" s="2">
        <v>275</v>
      </c>
      <c r="U576" s="3">
        <v>51.506623230407918</v>
      </c>
      <c r="V576" s="3">
        <v>437.86493208602548</v>
      </c>
      <c r="W576" s="3">
        <v>59.655197960686806</v>
      </c>
      <c r="X576" s="3">
        <v>179941.74174586032</v>
      </c>
      <c r="Y576" s="3">
        <v>437.86493208602548</v>
      </c>
      <c r="Z576" s="3">
        <v>59.65514522290087</v>
      </c>
      <c r="AA576" s="3">
        <v>179941.74174586032</v>
      </c>
      <c r="AB576">
        <f t="shared" si="14"/>
        <v>437.86493208602548</v>
      </c>
      <c r="AC576">
        <f t="shared" si="15"/>
        <v>59.65514522290087</v>
      </c>
    </row>
    <row r="577" spans="1:29" x14ac:dyDescent="0.25">
      <c r="A577" s="2">
        <v>576</v>
      </c>
      <c r="B577" s="3" t="s">
        <v>27</v>
      </c>
      <c r="C577" s="3" t="s">
        <v>110</v>
      </c>
      <c r="D577" s="3" t="s">
        <v>139</v>
      </c>
      <c r="E577" s="3" t="s">
        <v>140</v>
      </c>
      <c r="F577" s="3">
        <v>0.59</v>
      </c>
      <c r="G577" s="3">
        <v>0.64</v>
      </c>
      <c r="H577" s="3" t="s">
        <v>60</v>
      </c>
      <c r="I577" s="2">
        <v>8140</v>
      </c>
      <c r="J577" s="3" t="s">
        <v>57</v>
      </c>
      <c r="K577" s="2">
        <v>8140</v>
      </c>
      <c r="L577" s="3"/>
      <c r="M577" s="3" t="s">
        <v>164</v>
      </c>
      <c r="N577" s="3" t="s">
        <v>60</v>
      </c>
      <c r="O577" s="3"/>
      <c r="P577" s="3"/>
      <c r="Q577" s="3"/>
      <c r="R577" s="3">
        <v>0</v>
      </c>
      <c r="S577" s="3">
        <v>1</v>
      </c>
      <c r="T577" s="2">
        <v>51</v>
      </c>
      <c r="U577" s="3">
        <v>9.065596758915806</v>
      </c>
      <c r="V577" s="3">
        <v>85.093196204417296</v>
      </c>
      <c r="W577" s="3">
        <v>12.07461674852221</v>
      </c>
      <c r="X577" s="3">
        <v>35028.786708008403</v>
      </c>
      <c r="Y577" s="3">
        <v>85.093196204417296</v>
      </c>
      <c r="Z577" s="3">
        <v>12.074606074036577</v>
      </c>
      <c r="AA577" s="3">
        <v>35028.786708008403</v>
      </c>
      <c r="AB577">
        <f t="shared" si="14"/>
        <v>85.093196204417296</v>
      </c>
      <c r="AC577">
        <f t="shared" si="15"/>
        <v>12.074606074036577</v>
      </c>
    </row>
    <row r="578" spans="1:29" x14ac:dyDescent="0.25">
      <c r="A578" s="2">
        <v>577</v>
      </c>
      <c r="B578" s="3" t="s">
        <v>27</v>
      </c>
      <c r="C578" s="3" t="s">
        <v>110</v>
      </c>
      <c r="D578" s="3" t="s">
        <v>139</v>
      </c>
      <c r="E578" s="3" t="s">
        <v>140</v>
      </c>
      <c r="F578" s="3">
        <v>0.59</v>
      </c>
      <c r="G578" s="3">
        <v>0.64</v>
      </c>
      <c r="H578" s="3" t="s">
        <v>60</v>
      </c>
      <c r="I578" s="2">
        <v>8140</v>
      </c>
      <c r="J578" s="3" t="s">
        <v>57</v>
      </c>
      <c r="K578" s="2">
        <v>8140</v>
      </c>
      <c r="L578" s="3"/>
      <c r="M578" s="3" t="s">
        <v>162</v>
      </c>
      <c r="N578" s="3" t="s">
        <v>60</v>
      </c>
      <c r="O578" s="3"/>
      <c r="P578" s="3"/>
      <c r="Q578" s="3"/>
      <c r="R578" s="3">
        <v>0</v>
      </c>
      <c r="S578" s="3">
        <v>1</v>
      </c>
      <c r="T578" s="2">
        <v>21</v>
      </c>
      <c r="U578" s="3">
        <v>4.4731777910481041</v>
      </c>
      <c r="V578" s="3">
        <v>42.19236360027017</v>
      </c>
      <c r="W578" s="3">
        <v>5.636945158639004</v>
      </c>
      <c r="X578" s="3">
        <v>17436.375703599442</v>
      </c>
      <c r="Y578" s="3">
        <v>42.19236360027017</v>
      </c>
      <c r="Z578" s="3">
        <v>5.636940175334674</v>
      </c>
      <c r="AA578" s="3">
        <v>17436.375703599442</v>
      </c>
      <c r="AB578">
        <f t="shared" si="14"/>
        <v>42.19236360027017</v>
      </c>
      <c r="AC578">
        <f t="shared" si="15"/>
        <v>5.636940175334674</v>
      </c>
    </row>
    <row r="579" spans="1:29" x14ac:dyDescent="0.25">
      <c r="A579" s="2">
        <v>578</v>
      </c>
      <c r="B579" s="3" t="s">
        <v>27</v>
      </c>
      <c r="C579" s="3" t="s">
        <v>110</v>
      </c>
      <c r="D579" s="3" t="s">
        <v>139</v>
      </c>
      <c r="E579" s="3" t="s">
        <v>140</v>
      </c>
      <c r="F579" s="3">
        <v>0.59</v>
      </c>
      <c r="G579" s="3">
        <v>0.64</v>
      </c>
      <c r="H579" s="3" t="s">
        <v>60</v>
      </c>
      <c r="I579" s="2">
        <v>8140</v>
      </c>
      <c r="J579" s="3" t="s">
        <v>57</v>
      </c>
      <c r="K579" s="2">
        <v>8140</v>
      </c>
      <c r="L579" s="3"/>
      <c r="M579" s="3" t="s">
        <v>165</v>
      </c>
      <c r="N579" s="3" t="s">
        <v>60</v>
      </c>
      <c r="O579" s="3"/>
      <c r="P579" s="3"/>
      <c r="Q579" s="3"/>
      <c r="R579" s="3">
        <v>0</v>
      </c>
      <c r="S579" s="3">
        <v>1</v>
      </c>
      <c r="T579" s="2">
        <v>8</v>
      </c>
      <c r="U579" s="3">
        <v>3.9069531014487915E-2</v>
      </c>
      <c r="V579" s="3">
        <v>0.42897931394618</v>
      </c>
      <c r="W579" s="3">
        <v>8.0948616834168055E-2</v>
      </c>
      <c r="X579" s="3">
        <v>151.36977287157316</v>
      </c>
      <c r="Y579" s="3">
        <v>0.42897931394618</v>
      </c>
      <c r="Z579" s="3">
        <v>8.0948545272074943E-2</v>
      </c>
      <c r="AA579" s="3">
        <v>151.36977287157316</v>
      </c>
      <c r="AB579">
        <f t="shared" si="14"/>
        <v>0.42897931394618</v>
      </c>
      <c r="AC579">
        <f t="shared" si="15"/>
        <v>8.0948545272074943E-2</v>
      </c>
    </row>
    <row r="580" spans="1:29" x14ac:dyDescent="0.25">
      <c r="A580" s="2">
        <v>579</v>
      </c>
      <c r="B580" s="3" t="s">
        <v>27</v>
      </c>
      <c r="C580" s="3" t="s">
        <v>110</v>
      </c>
      <c r="D580" s="3" t="s">
        <v>139</v>
      </c>
      <c r="E580" s="3" t="s">
        <v>140</v>
      </c>
      <c r="F580" s="3">
        <v>0.59</v>
      </c>
      <c r="G580" s="3">
        <v>0.64</v>
      </c>
      <c r="H580" s="3" t="s">
        <v>60</v>
      </c>
      <c r="I580" s="2">
        <v>8140</v>
      </c>
      <c r="J580" s="3" t="s">
        <v>57</v>
      </c>
      <c r="K580" s="2">
        <v>8140</v>
      </c>
      <c r="L580" s="3"/>
      <c r="M580" s="3" t="s">
        <v>61</v>
      </c>
      <c r="N580" s="3" t="s">
        <v>60</v>
      </c>
      <c r="O580" s="3"/>
      <c r="P580" s="3"/>
      <c r="Q580" s="3"/>
      <c r="R580" s="3">
        <v>0</v>
      </c>
      <c r="S580" s="3">
        <v>1</v>
      </c>
      <c r="T580" s="2">
        <v>28</v>
      </c>
      <c r="U580" s="3">
        <v>3.5811796794835891E-2</v>
      </c>
      <c r="V580" s="3">
        <v>0.27668340751579629</v>
      </c>
      <c r="W580" s="3">
        <v>3.6025024977097121E-2</v>
      </c>
      <c r="X580" s="3">
        <v>119.30969208602556</v>
      </c>
      <c r="Y580" s="3">
        <v>0.27668340751579629</v>
      </c>
      <c r="Z580" s="3">
        <v>3.6024993129410474E-2</v>
      </c>
      <c r="AA580" s="3">
        <v>119.30969208602556</v>
      </c>
      <c r="AB580">
        <f t="shared" si="14"/>
        <v>0.27668340751579629</v>
      </c>
      <c r="AC580">
        <f t="shared" si="15"/>
        <v>3.6024993129410474E-2</v>
      </c>
    </row>
    <row r="581" spans="1:29" x14ac:dyDescent="0.25">
      <c r="A581" s="2">
        <v>580</v>
      </c>
      <c r="B581" s="3" t="s">
        <v>27</v>
      </c>
      <c r="C581" s="3" t="s">
        <v>110</v>
      </c>
      <c r="D581" s="3" t="s">
        <v>139</v>
      </c>
      <c r="E581" s="3" t="s">
        <v>140</v>
      </c>
      <c r="F581" s="3">
        <v>0.59</v>
      </c>
      <c r="G581" s="3">
        <v>0.64</v>
      </c>
      <c r="H581" s="3" t="s">
        <v>60</v>
      </c>
      <c r="I581" s="2">
        <v>8140</v>
      </c>
      <c r="J581" s="3" t="s">
        <v>57</v>
      </c>
      <c r="K581" s="2">
        <v>8140</v>
      </c>
      <c r="L581" s="3"/>
      <c r="M581" s="3" t="s">
        <v>169</v>
      </c>
      <c r="N581" s="3" t="s">
        <v>60</v>
      </c>
      <c r="O581" s="3"/>
      <c r="P581" s="3"/>
      <c r="Q581" s="3"/>
      <c r="R581" s="3">
        <v>0</v>
      </c>
      <c r="S581" s="3">
        <v>1</v>
      </c>
      <c r="T581" s="2">
        <v>6</v>
      </c>
      <c r="U581" s="3">
        <v>1.1898382800674699E-2</v>
      </c>
      <c r="V581" s="3">
        <v>0.10029007409617692</v>
      </c>
      <c r="W581" s="3">
        <v>1.2235065983184811E-2</v>
      </c>
      <c r="X581" s="3">
        <v>41.088141087343786</v>
      </c>
      <c r="Y581" s="3">
        <v>0.10029007409617692</v>
      </c>
      <c r="Z581" s="3">
        <v>1.2235055166855094E-2</v>
      </c>
      <c r="AA581" s="3">
        <v>41.088141087343786</v>
      </c>
      <c r="AB581">
        <f t="shared" si="14"/>
        <v>0.10029007409617692</v>
      </c>
      <c r="AC581">
        <f t="shared" si="15"/>
        <v>1.2235055166855094E-2</v>
      </c>
    </row>
    <row r="582" spans="1:29" x14ac:dyDescent="0.25">
      <c r="A582" s="2">
        <v>581</v>
      </c>
      <c r="B582" s="3" t="s">
        <v>27</v>
      </c>
      <c r="C582" s="3" t="s">
        <v>110</v>
      </c>
      <c r="D582" s="3" t="s">
        <v>139</v>
      </c>
      <c r="E582" s="3" t="s">
        <v>140</v>
      </c>
      <c r="F582" s="3">
        <v>0.59</v>
      </c>
      <c r="G582" s="3">
        <v>0.64</v>
      </c>
      <c r="H582" s="3" t="s">
        <v>60</v>
      </c>
      <c r="I582" s="2">
        <v>8140</v>
      </c>
      <c r="J582" s="3" t="s">
        <v>57</v>
      </c>
      <c r="K582" s="2">
        <v>8140</v>
      </c>
      <c r="L582" s="3"/>
      <c r="M582" s="3" t="s">
        <v>167</v>
      </c>
      <c r="N582" s="3" t="s">
        <v>60</v>
      </c>
      <c r="O582" s="3"/>
      <c r="P582" s="3"/>
      <c r="Q582" s="3"/>
      <c r="R582" s="3">
        <v>0</v>
      </c>
      <c r="S582" s="3">
        <v>1</v>
      </c>
      <c r="T582" s="2">
        <v>129</v>
      </c>
      <c r="U582" s="3">
        <v>13.870824284520829</v>
      </c>
      <c r="V582" s="3">
        <v>115.16977195552987</v>
      </c>
      <c r="W582" s="3">
        <v>15.474802075310118</v>
      </c>
      <c r="X582" s="3">
        <v>52001.258604104158</v>
      </c>
      <c r="Y582" s="3">
        <v>115.16977195552987</v>
      </c>
      <c r="Z582" s="3">
        <v>15.474788394912995</v>
      </c>
      <c r="AA582" s="3">
        <v>52001.258604104158</v>
      </c>
      <c r="AB582">
        <f t="shared" si="14"/>
        <v>115.16977195552987</v>
      </c>
      <c r="AC582">
        <f t="shared" si="15"/>
        <v>15.474788394912995</v>
      </c>
    </row>
    <row r="583" spans="1:29" x14ac:dyDescent="0.25">
      <c r="A583" s="2">
        <v>582</v>
      </c>
      <c r="B583" s="3" t="s">
        <v>27</v>
      </c>
      <c r="C583" s="3" t="s">
        <v>110</v>
      </c>
      <c r="D583" s="3" t="s">
        <v>139</v>
      </c>
      <c r="E583" s="3" t="s">
        <v>140</v>
      </c>
      <c r="F583" s="3">
        <v>0.59</v>
      </c>
      <c r="G583" s="3">
        <v>0.64</v>
      </c>
      <c r="H583" s="3" t="s">
        <v>60</v>
      </c>
      <c r="I583" s="2">
        <v>8150</v>
      </c>
      <c r="J583" s="3" t="s">
        <v>58</v>
      </c>
      <c r="K583" s="2">
        <v>8150</v>
      </c>
      <c r="L583" s="3"/>
      <c r="M583" s="3" t="s">
        <v>65</v>
      </c>
      <c r="N583" s="3" t="s">
        <v>60</v>
      </c>
      <c r="O583" s="3"/>
      <c r="P583" s="3"/>
      <c r="Q583" s="3"/>
      <c r="R583" s="3">
        <v>0</v>
      </c>
      <c r="S583" s="3">
        <v>1</v>
      </c>
      <c r="T583" s="2">
        <v>2</v>
      </c>
      <c r="U583" s="3">
        <v>1.1038021304308299E-2</v>
      </c>
      <c r="V583" s="3">
        <v>8.5110985000979494E-2</v>
      </c>
      <c r="W583" s="3">
        <v>1.1174021200026902E-2</v>
      </c>
      <c r="X583" s="3">
        <v>41.29233496415862</v>
      </c>
      <c r="Y583" s="3">
        <v>8.5110985000979494E-2</v>
      </c>
      <c r="Z583" s="3">
        <v>1.117401132170686E-2</v>
      </c>
      <c r="AA583" s="3">
        <v>41.29233496415862</v>
      </c>
      <c r="AB583">
        <f t="shared" si="14"/>
        <v>8.5110985000979494E-2</v>
      </c>
      <c r="AC583">
        <f t="shared" si="15"/>
        <v>1.117401132170686E-2</v>
      </c>
    </row>
    <row r="584" spans="1:29" x14ac:dyDescent="0.25">
      <c r="A584" s="2">
        <v>583</v>
      </c>
      <c r="B584" s="3" t="s">
        <v>27</v>
      </c>
      <c r="C584" s="3" t="s">
        <v>110</v>
      </c>
      <c r="D584" s="3" t="s">
        <v>139</v>
      </c>
      <c r="E584" s="3" t="s">
        <v>140</v>
      </c>
      <c r="F584" s="3">
        <v>0.59</v>
      </c>
      <c r="G584" s="3">
        <v>0.64</v>
      </c>
      <c r="H584" s="3" t="s">
        <v>60</v>
      </c>
      <c r="I584" s="2">
        <v>8180</v>
      </c>
      <c r="J584" s="3" t="s">
        <v>155</v>
      </c>
      <c r="K584" s="2">
        <v>8180</v>
      </c>
      <c r="L584" s="3"/>
      <c r="M584" s="3" t="s">
        <v>161</v>
      </c>
      <c r="N584" s="3" t="s">
        <v>60</v>
      </c>
      <c r="O584" s="3"/>
      <c r="P584" s="3"/>
      <c r="Q584" s="3"/>
      <c r="R584" s="3">
        <v>0</v>
      </c>
      <c r="S584" s="3">
        <v>1</v>
      </c>
      <c r="T584" s="2">
        <v>5</v>
      </c>
      <c r="U584" s="3">
        <v>0.40352014033324385</v>
      </c>
      <c r="V584" s="3">
        <v>4.1004742055070924</v>
      </c>
      <c r="W584" s="3">
        <v>0.5392877308973052</v>
      </c>
      <c r="X584" s="3">
        <v>1509.9759066862362</v>
      </c>
      <c r="Y584" s="3">
        <v>4.1004742055070924</v>
      </c>
      <c r="Z584" s="3">
        <v>0.53928725414352829</v>
      </c>
      <c r="AA584" s="3">
        <v>1509.9759066862362</v>
      </c>
      <c r="AB584">
        <f t="shared" si="14"/>
        <v>4.1004742055070924</v>
      </c>
      <c r="AC584">
        <f t="shared" si="15"/>
        <v>0.53928725414352829</v>
      </c>
    </row>
    <row r="585" spans="1:29" x14ac:dyDescent="0.25">
      <c r="A585" s="2">
        <v>584</v>
      </c>
      <c r="B585" s="3" t="s">
        <v>27</v>
      </c>
      <c r="C585" s="3" t="s">
        <v>110</v>
      </c>
      <c r="D585" s="3" t="s">
        <v>139</v>
      </c>
      <c r="E585" s="3" t="s">
        <v>140</v>
      </c>
      <c r="F585" s="3">
        <v>0.59</v>
      </c>
      <c r="G585" s="3">
        <v>0.64</v>
      </c>
      <c r="H585" s="3" t="s">
        <v>60</v>
      </c>
      <c r="I585" s="2">
        <v>8200</v>
      </c>
      <c r="J585" s="3" t="s">
        <v>107</v>
      </c>
      <c r="K585" s="2">
        <v>8200</v>
      </c>
      <c r="L585" s="3"/>
      <c r="M585" s="3" t="s">
        <v>161</v>
      </c>
      <c r="N585" s="3" t="s">
        <v>60</v>
      </c>
      <c r="O585" s="3"/>
      <c r="P585" s="3"/>
      <c r="Q585" s="3"/>
      <c r="R585" s="3">
        <v>0</v>
      </c>
      <c r="S585" s="3">
        <v>1</v>
      </c>
      <c r="T585" s="2">
        <v>2</v>
      </c>
      <c r="U585" s="3">
        <v>0.1936332396726905</v>
      </c>
      <c r="V585" s="3">
        <v>1.6589411321541774</v>
      </c>
      <c r="W585" s="3">
        <v>0.23204013661523523</v>
      </c>
      <c r="X585" s="3">
        <v>724.6505763055801</v>
      </c>
      <c r="Y585" s="3">
        <v>1.6589411321541774</v>
      </c>
      <c r="Z585" s="3">
        <v>0.2320399314816772</v>
      </c>
      <c r="AA585" s="3">
        <v>724.6505763055801</v>
      </c>
      <c r="AB585">
        <f t="shared" si="14"/>
        <v>1.6589411321541774</v>
      </c>
      <c r="AC585">
        <f t="shared" si="15"/>
        <v>0.2320399314816772</v>
      </c>
    </row>
    <row r="586" spans="1:29" x14ac:dyDescent="0.25">
      <c r="A586" s="2">
        <v>585</v>
      </c>
      <c r="B586" s="3" t="s">
        <v>27</v>
      </c>
      <c r="C586" s="3" t="s">
        <v>110</v>
      </c>
      <c r="D586" s="3" t="s">
        <v>139</v>
      </c>
      <c r="E586" s="3" t="s">
        <v>140</v>
      </c>
      <c r="F586" s="3">
        <v>0.59</v>
      </c>
      <c r="G586" s="3">
        <v>0.64</v>
      </c>
      <c r="H586" s="3" t="s">
        <v>60</v>
      </c>
      <c r="I586" s="2">
        <v>8220</v>
      </c>
      <c r="J586" s="3" t="s">
        <v>138</v>
      </c>
      <c r="K586" s="2">
        <v>8220</v>
      </c>
      <c r="L586" s="3"/>
      <c r="M586" s="3" t="s">
        <v>161</v>
      </c>
      <c r="N586" s="3" t="s">
        <v>60</v>
      </c>
      <c r="O586" s="3"/>
      <c r="P586" s="3"/>
      <c r="Q586" s="3"/>
      <c r="R586" s="3">
        <v>0</v>
      </c>
      <c r="S586" s="3">
        <v>1</v>
      </c>
      <c r="T586" s="2">
        <v>2</v>
      </c>
      <c r="U586" s="3">
        <v>0.1055940123613516</v>
      </c>
      <c r="V586" s="3">
        <v>0.93269641289351912</v>
      </c>
      <c r="W586" s="3">
        <v>0.12949088556862715</v>
      </c>
      <c r="X586" s="3">
        <v>395.66361724648658</v>
      </c>
      <c r="Y586" s="3">
        <v>0.93269641289351912</v>
      </c>
      <c r="Z586" s="3">
        <v>0.12949077109306051</v>
      </c>
      <c r="AA586" s="3">
        <v>395.66361724648658</v>
      </c>
      <c r="AB586">
        <f t="shared" si="14"/>
        <v>0.93269641289351912</v>
      </c>
      <c r="AC586">
        <f t="shared" si="15"/>
        <v>0.12949077109306051</v>
      </c>
    </row>
    <row r="587" spans="1:29" x14ac:dyDescent="0.25">
      <c r="A587" s="2">
        <v>586</v>
      </c>
      <c r="B587" s="3" t="s">
        <v>27</v>
      </c>
      <c r="C587" s="3" t="s">
        <v>110</v>
      </c>
      <c r="D587" s="3" t="s">
        <v>139</v>
      </c>
      <c r="E587" s="3" t="s">
        <v>140</v>
      </c>
      <c r="F587" s="3">
        <v>0.59</v>
      </c>
      <c r="G587" s="3">
        <v>0.64</v>
      </c>
      <c r="H587" s="3" t="s">
        <v>60</v>
      </c>
      <c r="I587" s="2">
        <v>8220</v>
      </c>
      <c r="J587" s="3" t="s">
        <v>138</v>
      </c>
      <c r="K587" s="2">
        <v>8220</v>
      </c>
      <c r="L587" s="3"/>
      <c r="M587" s="3" t="s">
        <v>165</v>
      </c>
      <c r="N587" s="3" t="s">
        <v>60</v>
      </c>
      <c r="O587" s="3"/>
      <c r="P587" s="3"/>
      <c r="Q587" s="3"/>
      <c r="R587" s="3">
        <v>0</v>
      </c>
      <c r="S587" s="3">
        <v>1</v>
      </c>
      <c r="T587" s="2">
        <v>1</v>
      </c>
      <c r="U587" s="3">
        <v>1.4677960131044799E-3</v>
      </c>
      <c r="V587" s="3">
        <v>1.7033544504291336E-2</v>
      </c>
      <c r="W587" s="3">
        <v>2.5723775314737351E-3</v>
      </c>
      <c r="X587" s="3">
        <v>5.719476636063404</v>
      </c>
      <c r="Y587" s="3">
        <v>1.7033544504291336E-2</v>
      </c>
      <c r="Z587" s="3">
        <v>2.5723752573802599E-3</v>
      </c>
      <c r="AA587" s="3">
        <v>5.719476636063404</v>
      </c>
      <c r="AB587">
        <f t="shared" si="14"/>
        <v>1.7033544504291336E-2</v>
      </c>
      <c r="AC587">
        <f t="shared" si="15"/>
        <v>2.5723752573802599E-3</v>
      </c>
    </row>
    <row r="588" spans="1:29" x14ac:dyDescent="0.25">
      <c r="A588" s="2">
        <v>587</v>
      </c>
      <c r="B588" s="3" t="s">
        <v>27</v>
      </c>
      <c r="C588" s="3" t="s">
        <v>110</v>
      </c>
      <c r="D588" s="3" t="s">
        <v>139</v>
      </c>
      <c r="E588" s="3" t="s">
        <v>140</v>
      </c>
      <c r="F588" s="3">
        <v>0.59</v>
      </c>
      <c r="G588" s="3">
        <v>0.64</v>
      </c>
      <c r="H588" s="3" t="s">
        <v>60</v>
      </c>
      <c r="I588" s="2">
        <v>8310</v>
      </c>
      <c r="J588" s="3" t="s">
        <v>108</v>
      </c>
      <c r="K588" s="2">
        <v>8310</v>
      </c>
      <c r="L588" s="3"/>
      <c r="M588" s="3" t="s">
        <v>65</v>
      </c>
      <c r="N588" s="3" t="s">
        <v>60</v>
      </c>
      <c r="O588" s="3"/>
      <c r="P588" s="3"/>
      <c r="Q588" s="3"/>
      <c r="R588" s="3">
        <v>0</v>
      </c>
      <c r="S588" s="3">
        <v>1</v>
      </c>
      <c r="T588" s="2">
        <v>1</v>
      </c>
      <c r="U588" s="3">
        <v>7.0606838905321002E-3</v>
      </c>
      <c r="V588" s="3">
        <v>6.6727780105611451E-2</v>
      </c>
      <c r="W588" s="3">
        <v>9.2648409364149108E-3</v>
      </c>
      <c r="X588" s="3">
        <v>27.382539697575929</v>
      </c>
      <c r="Y588" s="3">
        <v>6.6727780105611451E-2</v>
      </c>
      <c r="Z588" s="3">
        <v>9.2648327458931604E-3</v>
      </c>
      <c r="AA588" s="3">
        <v>27.382539697575929</v>
      </c>
      <c r="AB588">
        <f t="shared" si="14"/>
        <v>6.6727780105611451E-2</v>
      </c>
      <c r="AC588">
        <f t="shared" si="15"/>
        <v>9.2648327458931604E-3</v>
      </c>
    </row>
    <row r="589" spans="1:29" x14ac:dyDescent="0.25">
      <c r="A589" s="2">
        <v>588</v>
      </c>
      <c r="B589" s="3" t="s">
        <v>27</v>
      </c>
      <c r="C589" s="3" t="s">
        <v>110</v>
      </c>
      <c r="D589" s="3" t="s">
        <v>139</v>
      </c>
      <c r="E589" s="3" t="s">
        <v>140</v>
      </c>
      <c r="F589" s="3">
        <v>0.59</v>
      </c>
      <c r="G589" s="3">
        <v>0.64</v>
      </c>
      <c r="H589" s="3" t="s">
        <v>60</v>
      </c>
      <c r="I589" s="2">
        <v>8310</v>
      </c>
      <c r="J589" s="3" t="s">
        <v>108</v>
      </c>
      <c r="K589" s="2">
        <v>8310</v>
      </c>
      <c r="L589" s="3"/>
      <c r="M589" s="3" t="s">
        <v>164</v>
      </c>
      <c r="N589" s="3" t="s">
        <v>60</v>
      </c>
      <c r="O589" s="3"/>
      <c r="P589" s="3"/>
      <c r="Q589" s="3"/>
      <c r="R589" s="3">
        <v>0</v>
      </c>
      <c r="S589" s="3">
        <v>1</v>
      </c>
      <c r="T589" s="2">
        <v>9</v>
      </c>
      <c r="U589" s="3">
        <v>0.23790540075287173</v>
      </c>
      <c r="V589" s="3">
        <v>2.0668545615790421</v>
      </c>
      <c r="W589" s="3">
        <v>0.29526129655962446</v>
      </c>
      <c r="X589" s="3">
        <v>918.96720828448053</v>
      </c>
      <c r="Y589" s="3">
        <v>2.0668545615790421</v>
      </c>
      <c r="Z589" s="3">
        <v>0.29526103553581518</v>
      </c>
      <c r="AA589" s="3">
        <v>918.96720828448053</v>
      </c>
      <c r="AB589">
        <f t="shared" si="14"/>
        <v>2.0668545615790421</v>
      </c>
      <c r="AC589">
        <f t="shared" si="15"/>
        <v>0.29526103553581518</v>
      </c>
    </row>
    <row r="590" spans="1:29" x14ac:dyDescent="0.25">
      <c r="A590" s="2">
        <v>589</v>
      </c>
      <c r="B590" s="3" t="s">
        <v>27</v>
      </c>
      <c r="C590" s="3" t="s">
        <v>110</v>
      </c>
      <c r="D590" s="3" t="s">
        <v>139</v>
      </c>
      <c r="E590" s="3" t="s">
        <v>140</v>
      </c>
      <c r="F590" s="3">
        <v>0.59</v>
      </c>
      <c r="G590" s="3">
        <v>0.64</v>
      </c>
      <c r="H590" s="3" t="s">
        <v>60</v>
      </c>
      <c r="I590" s="2">
        <v>8310</v>
      </c>
      <c r="J590" s="3" t="s">
        <v>108</v>
      </c>
      <c r="K590" s="2">
        <v>8310</v>
      </c>
      <c r="L590" s="3"/>
      <c r="M590" s="3" t="s">
        <v>165</v>
      </c>
      <c r="N590" s="3" t="s">
        <v>60</v>
      </c>
      <c r="O590" s="3"/>
      <c r="P590" s="3"/>
      <c r="Q590" s="3"/>
      <c r="R590" s="3">
        <v>0</v>
      </c>
      <c r="S590" s="3">
        <v>1</v>
      </c>
      <c r="T590" s="2">
        <v>1</v>
      </c>
      <c r="U590" s="3">
        <v>8.6264301158737802E-3</v>
      </c>
      <c r="V590" s="3">
        <v>8.1525039329450918E-2</v>
      </c>
      <c r="W590" s="3">
        <v>1.1319371340195601E-2</v>
      </c>
      <c r="X590" s="3">
        <v>33.454771344886964</v>
      </c>
      <c r="Y590" s="3">
        <v>8.1525039329450918E-2</v>
      </c>
      <c r="Z590" s="3">
        <v>1.1319361333379701E-2</v>
      </c>
      <c r="AA590" s="3">
        <v>33.454771344886964</v>
      </c>
      <c r="AB590">
        <f t="shared" si="14"/>
        <v>8.1525039329450918E-2</v>
      </c>
      <c r="AC590">
        <f t="shared" si="15"/>
        <v>1.1319361333379701E-2</v>
      </c>
    </row>
    <row r="591" spans="1:29" x14ac:dyDescent="0.25">
      <c r="A591" s="2">
        <v>590</v>
      </c>
      <c r="B591" s="3" t="s">
        <v>27</v>
      </c>
      <c r="C591" s="3" t="s">
        <v>110</v>
      </c>
      <c r="D591" s="3" t="s">
        <v>139</v>
      </c>
      <c r="E591" s="3" t="s">
        <v>140</v>
      </c>
      <c r="F591" s="3">
        <v>0.59</v>
      </c>
      <c r="G591" s="3">
        <v>0.64</v>
      </c>
      <c r="H591" s="3" t="s">
        <v>60</v>
      </c>
      <c r="I591" s="2">
        <v>8310</v>
      </c>
      <c r="J591" s="3" t="s">
        <v>108</v>
      </c>
      <c r="K591" s="2">
        <v>8310</v>
      </c>
      <c r="L591" s="3"/>
      <c r="M591" s="3" t="s">
        <v>167</v>
      </c>
      <c r="N591" s="3" t="s">
        <v>60</v>
      </c>
      <c r="O591" s="3"/>
      <c r="P591" s="3"/>
      <c r="Q591" s="3"/>
      <c r="R591" s="3">
        <v>0</v>
      </c>
      <c r="S591" s="3">
        <v>1</v>
      </c>
      <c r="T591" s="2">
        <v>2</v>
      </c>
      <c r="U591" s="3">
        <v>2.8099982985401638E-2</v>
      </c>
      <c r="V591" s="3">
        <v>0.2079605047645483</v>
      </c>
      <c r="W591" s="3">
        <v>2.8767430380842823E-2</v>
      </c>
      <c r="X591" s="3">
        <v>108.56790132694476</v>
      </c>
      <c r="Y591" s="3">
        <v>0.2079605047645483</v>
      </c>
      <c r="Z591" s="3">
        <v>2.876740494918497E-2</v>
      </c>
      <c r="AA591" s="3">
        <v>108.56790132694476</v>
      </c>
      <c r="AB591">
        <f t="shared" si="14"/>
        <v>0.2079605047645483</v>
      </c>
      <c r="AC591">
        <f t="shared" si="15"/>
        <v>2.876740494918497E-2</v>
      </c>
    </row>
    <row r="592" spans="1:29" x14ac:dyDescent="0.25">
      <c r="A592" s="2">
        <v>591</v>
      </c>
      <c r="B592" s="3" t="s">
        <v>27</v>
      </c>
      <c r="C592" s="3" t="s">
        <v>110</v>
      </c>
      <c r="D592" s="3" t="s">
        <v>139</v>
      </c>
      <c r="E592" s="3" t="s">
        <v>140</v>
      </c>
      <c r="F592" s="3">
        <v>0.59</v>
      </c>
      <c r="G592" s="3">
        <v>0.64</v>
      </c>
      <c r="H592" s="3" t="s">
        <v>60</v>
      </c>
      <c r="I592" s="2">
        <v>8330</v>
      </c>
      <c r="J592" s="3" t="s">
        <v>129</v>
      </c>
      <c r="K592" s="2">
        <v>8330</v>
      </c>
      <c r="L592" s="3"/>
      <c r="M592" s="3" t="s">
        <v>65</v>
      </c>
      <c r="N592" s="3" t="s">
        <v>60</v>
      </c>
      <c r="O592" s="3"/>
      <c r="P592" s="3"/>
      <c r="Q592" s="3"/>
      <c r="R592" s="3">
        <v>0</v>
      </c>
      <c r="S592" s="3">
        <v>1</v>
      </c>
      <c r="T592" s="2">
        <v>1</v>
      </c>
      <c r="U592" s="3">
        <v>8.8666029635532705E-4</v>
      </c>
      <c r="V592" s="3">
        <v>6.167645484251018E-3</v>
      </c>
      <c r="W592" s="3">
        <v>8.323902977198746E-4</v>
      </c>
      <c r="X592" s="3">
        <v>2.9023518629150797</v>
      </c>
      <c r="Y592" s="3">
        <v>6.167645484251018E-3</v>
      </c>
      <c r="Z592" s="3">
        <v>8.3238956185069997E-4</v>
      </c>
      <c r="AA592" s="3">
        <v>2.9023518629150797</v>
      </c>
      <c r="AB592">
        <f t="shared" si="14"/>
        <v>6.167645484251018E-3</v>
      </c>
      <c r="AC592">
        <f t="shared" si="15"/>
        <v>8.3238956185069997E-4</v>
      </c>
    </row>
    <row r="593" spans="1:29" x14ac:dyDescent="0.25">
      <c r="A593" s="2">
        <v>592</v>
      </c>
      <c r="B593" s="3" t="s">
        <v>27</v>
      </c>
      <c r="C593" s="3" t="s">
        <v>110</v>
      </c>
      <c r="D593" s="3" t="s">
        <v>139</v>
      </c>
      <c r="E593" s="3" t="s">
        <v>140</v>
      </c>
      <c r="F593" s="3">
        <v>0.59</v>
      </c>
      <c r="G593" s="3">
        <v>0.64</v>
      </c>
      <c r="H593" s="3" t="s">
        <v>60</v>
      </c>
      <c r="I593" s="2">
        <v>8340</v>
      </c>
      <c r="J593" s="3" t="s">
        <v>151</v>
      </c>
      <c r="K593" s="2">
        <v>8340</v>
      </c>
      <c r="L593" s="3"/>
      <c r="M593" s="3" t="s">
        <v>167</v>
      </c>
      <c r="N593" s="3" t="s">
        <v>60</v>
      </c>
      <c r="O593" s="3"/>
      <c r="P593" s="3"/>
      <c r="Q593" s="3"/>
      <c r="R593" s="3">
        <v>0</v>
      </c>
      <c r="S593" s="3">
        <v>1</v>
      </c>
      <c r="T593" s="2">
        <v>2</v>
      </c>
      <c r="U593" s="3">
        <v>1.084438040924999E-2</v>
      </c>
      <c r="V593" s="3">
        <v>8.9285537207761653E-2</v>
      </c>
      <c r="W593" s="3">
        <v>1.1987895329097329E-2</v>
      </c>
      <c r="X593" s="3">
        <v>42.078900615064441</v>
      </c>
      <c r="Y593" s="3">
        <v>8.9285537207761653E-2</v>
      </c>
      <c r="Z593" s="3">
        <v>1.198788473127722E-2</v>
      </c>
      <c r="AA593" s="3">
        <v>42.078900615064441</v>
      </c>
      <c r="AB593">
        <f t="shared" si="14"/>
        <v>8.9285537207761653E-2</v>
      </c>
      <c r="AC593">
        <f t="shared" si="15"/>
        <v>1.198788473127722E-2</v>
      </c>
    </row>
    <row r="594" spans="1:29" x14ac:dyDescent="0.25">
      <c r="A594" s="2">
        <v>593</v>
      </c>
      <c r="B594" s="3" t="s">
        <v>27</v>
      </c>
      <c r="C594" s="3" t="s">
        <v>110</v>
      </c>
      <c r="D594" s="3" t="s">
        <v>139</v>
      </c>
      <c r="E594" s="3" t="s">
        <v>140</v>
      </c>
      <c r="F594" s="3">
        <v>0.59</v>
      </c>
      <c r="G594" s="3">
        <v>0.64</v>
      </c>
      <c r="H594" s="3" t="s">
        <v>60</v>
      </c>
      <c r="I594" s="2">
        <v>8370</v>
      </c>
      <c r="J594" s="3" t="s">
        <v>68</v>
      </c>
      <c r="K594" s="2">
        <v>8370</v>
      </c>
      <c r="L594" s="3"/>
      <c r="M594" s="3" t="s">
        <v>65</v>
      </c>
      <c r="N594" s="3" t="s">
        <v>60</v>
      </c>
      <c r="O594" s="3"/>
      <c r="P594" s="3"/>
      <c r="Q594" s="3"/>
      <c r="R594" s="3">
        <v>0</v>
      </c>
      <c r="S594" s="3">
        <v>1</v>
      </c>
      <c r="T594" s="2">
        <v>38</v>
      </c>
      <c r="U594" s="3">
        <v>3.1316577194025128</v>
      </c>
      <c r="V594" s="3">
        <v>5.0798605634931615</v>
      </c>
      <c r="W594" s="3">
        <v>0.62195846460047211</v>
      </c>
      <c r="X594" s="3">
        <v>6007.0912438287924</v>
      </c>
      <c r="Y594" s="3">
        <v>5.0798605634931615</v>
      </c>
      <c r="Z594" s="3">
        <v>0.62195791476217666</v>
      </c>
      <c r="AA594" s="3">
        <v>6007.0912438287924</v>
      </c>
      <c r="AB594">
        <f t="shared" si="14"/>
        <v>5.0798605634931615</v>
      </c>
      <c r="AC594">
        <f t="shared" si="15"/>
        <v>0.62195791476217666</v>
      </c>
    </row>
    <row r="595" spans="1:29" x14ac:dyDescent="0.25">
      <c r="A595" s="2">
        <v>594</v>
      </c>
      <c r="B595" s="3" t="s">
        <v>27</v>
      </c>
      <c r="C595" s="3" t="s">
        <v>110</v>
      </c>
      <c r="D595" s="3" t="s">
        <v>139</v>
      </c>
      <c r="E595" s="3" t="s">
        <v>140</v>
      </c>
      <c r="F595" s="3">
        <v>0.59</v>
      </c>
      <c r="G595" s="3">
        <v>0.64</v>
      </c>
      <c r="H595" s="3" t="s">
        <v>60</v>
      </c>
      <c r="I595" s="2">
        <v>8370</v>
      </c>
      <c r="J595" s="3" t="s">
        <v>68</v>
      </c>
      <c r="K595" s="2">
        <v>8370</v>
      </c>
      <c r="L595" s="3"/>
      <c r="M595" s="3" t="s">
        <v>164</v>
      </c>
      <c r="N595" s="3" t="s">
        <v>60</v>
      </c>
      <c r="O595" s="3"/>
      <c r="P595" s="3"/>
      <c r="Q595" s="3"/>
      <c r="R595" s="3">
        <v>0</v>
      </c>
      <c r="S595" s="3">
        <v>1</v>
      </c>
      <c r="T595" s="2">
        <v>18</v>
      </c>
      <c r="U595" s="3">
        <v>1.4629653649221208</v>
      </c>
      <c r="V595" s="3">
        <v>3.7646358674298526</v>
      </c>
      <c r="W595" s="3">
        <v>0.59847945374731826</v>
      </c>
      <c r="X595" s="3">
        <v>3032.9882063797536</v>
      </c>
      <c r="Y595" s="3">
        <v>3.7646358674298526</v>
      </c>
      <c r="Z595" s="3">
        <v>0.59847892466548902</v>
      </c>
      <c r="AA595" s="3">
        <v>3032.9882063797536</v>
      </c>
      <c r="AB595">
        <f t="shared" si="14"/>
        <v>3.7646358674298526</v>
      </c>
      <c r="AC595">
        <f t="shared" si="15"/>
        <v>0.59847892466548902</v>
      </c>
    </row>
    <row r="596" spans="1:29" x14ac:dyDescent="0.25">
      <c r="A596" s="2">
        <v>595</v>
      </c>
      <c r="B596" s="3" t="s">
        <v>27</v>
      </c>
      <c r="C596" s="3" t="s">
        <v>110</v>
      </c>
      <c r="D596" s="3" t="s">
        <v>139</v>
      </c>
      <c r="E596" s="3" t="s">
        <v>140</v>
      </c>
      <c r="F596" s="3">
        <v>0.59</v>
      </c>
      <c r="G596" s="3">
        <v>0.64</v>
      </c>
      <c r="H596" s="3" t="s">
        <v>64</v>
      </c>
      <c r="I596" s="2">
        <v>3100</v>
      </c>
      <c r="J596" s="3" t="s">
        <v>69</v>
      </c>
      <c r="K596" s="2">
        <v>3100</v>
      </c>
      <c r="L596" s="3" t="s">
        <v>64</v>
      </c>
      <c r="M596" s="3" t="s">
        <v>33</v>
      </c>
      <c r="N596" s="3" t="s">
        <v>33</v>
      </c>
      <c r="O596" s="3"/>
      <c r="P596" s="3"/>
      <c r="Q596" s="3"/>
      <c r="R596" s="3">
        <v>0</v>
      </c>
      <c r="S596" s="3">
        <v>1</v>
      </c>
      <c r="T596" s="2">
        <v>236</v>
      </c>
      <c r="U596" s="3">
        <v>29.26392419499458</v>
      </c>
      <c r="V596" s="3">
        <v>174.49329320223538</v>
      </c>
      <c r="W596" s="3">
        <v>23.469139568701756</v>
      </c>
      <c r="X596" s="3">
        <v>80964.388658471595</v>
      </c>
      <c r="Y596" s="3">
        <v>174.49329320223538</v>
      </c>
      <c r="Z596" s="3">
        <v>23.4691188209631</v>
      </c>
      <c r="AA596" s="3">
        <v>80964.388658471595</v>
      </c>
    </row>
    <row r="597" spans="1:29" x14ac:dyDescent="0.25">
      <c r="A597" s="2">
        <v>596</v>
      </c>
      <c r="B597" s="3" t="s">
        <v>27</v>
      </c>
      <c r="C597" s="3" t="s">
        <v>110</v>
      </c>
      <c r="D597" s="3" t="s">
        <v>139</v>
      </c>
      <c r="E597" s="3" t="s">
        <v>140</v>
      </c>
      <c r="F597" s="3">
        <v>0.59</v>
      </c>
      <c r="G597" s="3">
        <v>0.64</v>
      </c>
      <c r="H597" s="3" t="s">
        <v>64</v>
      </c>
      <c r="I597" s="2">
        <v>3100</v>
      </c>
      <c r="J597" s="3" t="s">
        <v>69</v>
      </c>
      <c r="K597" s="2">
        <v>3100</v>
      </c>
      <c r="L597" s="3" t="s">
        <v>64</v>
      </c>
      <c r="M597" s="3" t="s">
        <v>142</v>
      </c>
      <c r="N597" s="3" t="s">
        <v>143</v>
      </c>
      <c r="O597" s="3"/>
      <c r="P597" s="3"/>
      <c r="Q597" s="3"/>
      <c r="R597" s="3">
        <v>0</v>
      </c>
      <c r="S597" s="3">
        <v>1</v>
      </c>
      <c r="T597" s="2">
        <v>82</v>
      </c>
      <c r="U597" s="3">
        <v>16.786318971402224</v>
      </c>
      <c r="V597" s="3">
        <v>109.40043938699286</v>
      </c>
      <c r="W597" s="3">
        <v>15.04101592995621</v>
      </c>
      <c r="X597" s="3">
        <v>53756.141944006107</v>
      </c>
      <c r="Y597" s="3">
        <v>109.40043938699286</v>
      </c>
      <c r="Z597" s="3">
        <v>15.041002633044878</v>
      </c>
      <c r="AA597" s="3">
        <v>53756.141944006107</v>
      </c>
    </row>
    <row r="598" spans="1:29" x14ac:dyDescent="0.25">
      <c r="A598" s="2">
        <v>597</v>
      </c>
      <c r="B598" s="3" t="s">
        <v>27</v>
      </c>
      <c r="C598" s="3" t="s">
        <v>110</v>
      </c>
      <c r="D598" s="3" t="s">
        <v>139</v>
      </c>
      <c r="E598" s="3" t="s">
        <v>140</v>
      </c>
      <c r="F598" s="3">
        <v>0.59</v>
      </c>
      <c r="G598" s="3">
        <v>0.64</v>
      </c>
      <c r="H598" s="3" t="s">
        <v>64</v>
      </c>
      <c r="I598" s="2">
        <v>3100</v>
      </c>
      <c r="J598" s="3" t="s">
        <v>69</v>
      </c>
      <c r="K598" s="2">
        <v>3100</v>
      </c>
      <c r="L598" s="3" t="s">
        <v>64</v>
      </c>
      <c r="M598" s="3" t="s">
        <v>154</v>
      </c>
      <c r="N598" s="3" t="s">
        <v>153</v>
      </c>
      <c r="O598" s="3"/>
      <c r="P598" s="3"/>
      <c r="Q598" s="3"/>
      <c r="R598" s="3">
        <v>0</v>
      </c>
      <c r="S598" s="3">
        <v>1</v>
      </c>
      <c r="T598" s="2">
        <v>228</v>
      </c>
      <c r="U598" s="3">
        <v>43.636483832159364</v>
      </c>
      <c r="V598" s="3">
        <v>240.71687238660678</v>
      </c>
      <c r="W598" s="3">
        <v>31.895740948036295</v>
      </c>
      <c r="X598" s="3">
        <v>112785.6002014641</v>
      </c>
      <c r="Y598" s="3">
        <v>240.71687238660678</v>
      </c>
      <c r="Z598" s="3">
        <v>31.895712750816024</v>
      </c>
      <c r="AA598" s="3">
        <v>112785.6002014641</v>
      </c>
    </row>
    <row r="599" spans="1:29" x14ac:dyDescent="0.25">
      <c r="A599" s="2">
        <v>598</v>
      </c>
      <c r="B599" s="3" t="s">
        <v>27</v>
      </c>
      <c r="C599" s="3" t="s">
        <v>110</v>
      </c>
      <c r="D599" s="3" t="s">
        <v>139</v>
      </c>
      <c r="E599" s="3" t="s">
        <v>140</v>
      </c>
      <c r="F599" s="3">
        <v>0.59</v>
      </c>
      <c r="G599" s="3">
        <v>0.64</v>
      </c>
      <c r="H599" s="3" t="s">
        <v>64</v>
      </c>
      <c r="I599" s="2">
        <v>3100</v>
      </c>
      <c r="J599" s="3" t="s">
        <v>69</v>
      </c>
      <c r="K599" s="2">
        <v>3100</v>
      </c>
      <c r="L599" s="3" t="s">
        <v>64</v>
      </c>
      <c r="M599" s="3" t="s">
        <v>157</v>
      </c>
      <c r="N599" s="3" t="s">
        <v>156</v>
      </c>
      <c r="O599" s="3"/>
      <c r="P599" s="3"/>
      <c r="Q599" s="3"/>
      <c r="R599" s="3">
        <v>0</v>
      </c>
      <c r="S599" s="3">
        <v>1</v>
      </c>
      <c r="T599" s="2">
        <v>42</v>
      </c>
      <c r="U599" s="3">
        <v>2.8901795559188672</v>
      </c>
      <c r="V599" s="3">
        <v>26.540037517185507</v>
      </c>
      <c r="W599" s="3">
        <v>4.5699619013663515</v>
      </c>
      <c r="X599" s="3">
        <v>10520.909477749779</v>
      </c>
      <c r="Y599" s="3">
        <v>26.540037517185507</v>
      </c>
      <c r="Z599" s="3">
        <v>4.5699578613215461</v>
      </c>
      <c r="AA599" s="3">
        <v>10520.909477749779</v>
      </c>
    </row>
    <row r="600" spans="1:29" x14ac:dyDescent="0.25">
      <c r="A600" s="2">
        <v>599</v>
      </c>
      <c r="B600" s="3" t="s">
        <v>27</v>
      </c>
      <c r="C600" s="3" t="s">
        <v>110</v>
      </c>
      <c r="D600" s="3" t="s">
        <v>139</v>
      </c>
      <c r="E600" s="3" t="s">
        <v>140</v>
      </c>
      <c r="F600" s="3">
        <v>0.59</v>
      </c>
      <c r="G600" s="3">
        <v>0.64</v>
      </c>
      <c r="H600" s="3" t="s">
        <v>64</v>
      </c>
      <c r="I600" s="2">
        <v>3100</v>
      </c>
      <c r="J600" s="3" t="s">
        <v>69</v>
      </c>
      <c r="K600" s="2">
        <v>3100</v>
      </c>
      <c r="L600" s="3" t="s">
        <v>64</v>
      </c>
      <c r="M600" s="3" t="s">
        <v>159</v>
      </c>
      <c r="N600" s="3" t="s">
        <v>158</v>
      </c>
      <c r="O600" s="3"/>
      <c r="P600" s="3"/>
      <c r="Q600" s="3"/>
      <c r="R600" s="3">
        <v>0</v>
      </c>
      <c r="S600" s="3">
        <v>1</v>
      </c>
      <c r="T600" s="2">
        <v>31</v>
      </c>
      <c r="U600" s="3">
        <v>2.4008784804945384</v>
      </c>
      <c r="V600" s="3">
        <v>21.578537356859144</v>
      </c>
      <c r="W600" s="3">
        <v>3.544406142129688</v>
      </c>
      <c r="X600" s="3">
        <v>8719.2456714130549</v>
      </c>
      <c r="Y600" s="3">
        <v>21.578537356859144</v>
      </c>
      <c r="Z600" s="3">
        <v>3.5444030087207192</v>
      </c>
      <c r="AA600" s="3">
        <v>8719.2456714130549</v>
      </c>
    </row>
    <row r="601" spans="1:29" x14ac:dyDescent="0.25">
      <c r="A601" s="2">
        <v>600</v>
      </c>
      <c r="B601" s="3" t="s">
        <v>27</v>
      </c>
      <c r="C601" s="3" t="s">
        <v>110</v>
      </c>
      <c r="D601" s="3" t="s">
        <v>139</v>
      </c>
      <c r="E601" s="3" t="s">
        <v>140</v>
      </c>
      <c r="F601" s="3">
        <v>0.59</v>
      </c>
      <c r="G601" s="3">
        <v>0.64</v>
      </c>
      <c r="H601" s="3" t="s">
        <v>64</v>
      </c>
      <c r="I601" s="2">
        <v>3100</v>
      </c>
      <c r="J601" s="3" t="s">
        <v>69</v>
      </c>
      <c r="K601" s="2">
        <v>3100</v>
      </c>
      <c r="L601" s="3" t="s">
        <v>64</v>
      </c>
      <c r="M601" s="3" t="s">
        <v>74</v>
      </c>
      <c r="N601" s="3" t="s">
        <v>75</v>
      </c>
      <c r="O601" s="3"/>
      <c r="P601" s="3"/>
      <c r="Q601" s="3"/>
      <c r="R601" s="3">
        <v>0</v>
      </c>
      <c r="S601" s="3">
        <v>1</v>
      </c>
      <c r="T601" s="2">
        <v>2</v>
      </c>
      <c r="U601" s="3">
        <v>3.8583861486230098E-3</v>
      </c>
      <c r="V601" s="3">
        <v>2.8574173475589111E-2</v>
      </c>
      <c r="W601" s="3">
        <v>3.7823035825199016E-3</v>
      </c>
      <c r="X601" s="3">
        <v>14.284720686918098</v>
      </c>
      <c r="Y601" s="3">
        <v>2.8574173475589111E-2</v>
      </c>
      <c r="Z601" s="3">
        <v>3.78230023879928E-3</v>
      </c>
      <c r="AA601" s="3">
        <v>14.284720686918098</v>
      </c>
    </row>
    <row r="602" spans="1:29" x14ac:dyDescent="0.25">
      <c r="A602" s="2">
        <v>601</v>
      </c>
      <c r="B602" s="3" t="s">
        <v>27</v>
      </c>
      <c r="C602" s="3" t="s">
        <v>110</v>
      </c>
      <c r="D602" s="3" t="s">
        <v>139</v>
      </c>
      <c r="E602" s="3" t="s">
        <v>140</v>
      </c>
      <c r="F602" s="3">
        <v>0.59</v>
      </c>
      <c r="G602" s="3">
        <v>0.64</v>
      </c>
      <c r="H602" s="3" t="s">
        <v>64</v>
      </c>
      <c r="I602" s="2">
        <v>3100</v>
      </c>
      <c r="J602" s="3" t="s">
        <v>69</v>
      </c>
      <c r="K602" s="2">
        <v>3100</v>
      </c>
      <c r="L602" s="3" t="s">
        <v>64</v>
      </c>
      <c r="M602" s="3" t="s">
        <v>144</v>
      </c>
      <c r="N602" s="3" t="s">
        <v>143</v>
      </c>
      <c r="O602" s="3"/>
      <c r="P602" s="3"/>
      <c r="Q602" s="3"/>
      <c r="R602" s="3">
        <v>0</v>
      </c>
      <c r="S602" s="3">
        <v>1</v>
      </c>
      <c r="T602" s="2">
        <v>2</v>
      </c>
      <c r="U602" s="3">
        <v>4.5383566363790061E-2</v>
      </c>
      <c r="V602" s="3">
        <v>0.22673111856989112</v>
      </c>
      <c r="W602" s="3">
        <v>2.6271412800088299E-2</v>
      </c>
      <c r="X602" s="3">
        <v>123.81998688402696</v>
      </c>
      <c r="Y602" s="3">
        <v>0.22673111856989112</v>
      </c>
      <c r="Z602" s="3">
        <v>2.6271389575018397E-2</v>
      </c>
      <c r="AA602" s="3">
        <v>123.81998688402696</v>
      </c>
    </row>
    <row r="603" spans="1:29" x14ac:dyDescent="0.25">
      <c r="A603" s="2">
        <v>602</v>
      </c>
      <c r="B603" s="3" t="s">
        <v>27</v>
      </c>
      <c r="C603" s="3" t="s">
        <v>110</v>
      </c>
      <c r="D603" s="3" t="s">
        <v>139</v>
      </c>
      <c r="E603" s="3" t="s">
        <v>140</v>
      </c>
      <c r="F603" s="3">
        <v>0.59</v>
      </c>
      <c r="G603" s="3">
        <v>0.64</v>
      </c>
      <c r="H603" s="3" t="s">
        <v>64</v>
      </c>
      <c r="I603" s="2">
        <v>3100</v>
      </c>
      <c r="J603" s="3" t="s">
        <v>69</v>
      </c>
      <c r="K603" s="2">
        <v>3100</v>
      </c>
      <c r="L603" s="3" t="s">
        <v>64</v>
      </c>
      <c r="M603" s="3" t="s">
        <v>170</v>
      </c>
      <c r="N603" s="3" t="s">
        <v>41</v>
      </c>
      <c r="O603" s="3"/>
      <c r="P603" s="3"/>
      <c r="Q603" s="3"/>
      <c r="R603" s="3">
        <v>0</v>
      </c>
      <c r="S603" s="3">
        <v>1</v>
      </c>
      <c r="T603" s="2">
        <v>1708</v>
      </c>
      <c r="U603" s="3">
        <v>581.18185498760442</v>
      </c>
      <c r="V603" s="3">
        <v>3733.9199020800852</v>
      </c>
      <c r="W603" s="3">
        <v>502.10148813859405</v>
      </c>
      <c r="X603" s="3">
        <v>1854845.5709479097</v>
      </c>
      <c r="Y603" s="3">
        <v>3733.9199020800852</v>
      </c>
      <c r="Z603" s="3">
        <v>502.10104425907201</v>
      </c>
      <c r="AA603" s="3">
        <v>1854845.5709479097</v>
      </c>
    </row>
    <row r="604" spans="1:29" x14ac:dyDescent="0.25">
      <c r="A604" s="2">
        <v>603</v>
      </c>
      <c r="B604" s="3" t="s">
        <v>27</v>
      </c>
      <c r="C604" s="3" t="s">
        <v>110</v>
      </c>
      <c r="D604" s="3" t="s">
        <v>139</v>
      </c>
      <c r="E604" s="3" t="s">
        <v>140</v>
      </c>
      <c r="F604" s="3">
        <v>0.59</v>
      </c>
      <c r="G604" s="3">
        <v>0.64</v>
      </c>
      <c r="H604" s="3" t="s">
        <v>64</v>
      </c>
      <c r="I604" s="2">
        <v>3200</v>
      </c>
      <c r="J604" s="3" t="s">
        <v>72</v>
      </c>
      <c r="K604" s="2">
        <v>3200</v>
      </c>
      <c r="L604" s="3" t="s">
        <v>64</v>
      </c>
      <c r="M604" s="3" t="s">
        <v>33</v>
      </c>
      <c r="N604" s="3" t="s">
        <v>33</v>
      </c>
      <c r="O604" s="3"/>
      <c r="P604" s="3"/>
      <c r="Q604" s="3"/>
      <c r="R604" s="3">
        <v>0</v>
      </c>
      <c r="S604" s="3">
        <v>1</v>
      </c>
      <c r="T604" s="2">
        <v>78</v>
      </c>
      <c r="U604" s="3">
        <v>11.034542427288997</v>
      </c>
      <c r="V604" s="3">
        <v>68.803925784174609</v>
      </c>
      <c r="W604" s="3">
        <v>8.967805561035977</v>
      </c>
      <c r="X604" s="3">
        <v>31375.119111750893</v>
      </c>
      <c r="Y604" s="3">
        <v>68.803925784174609</v>
      </c>
      <c r="Z604" s="3">
        <v>8.9677976331063878</v>
      </c>
      <c r="AA604" s="3">
        <v>31375.119111750893</v>
      </c>
    </row>
    <row r="605" spans="1:29" x14ac:dyDescent="0.25">
      <c r="A605" s="2">
        <v>604</v>
      </c>
      <c r="B605" s="3" t="s">
        <v>27</v>
      </c>
      <c r="C605" s="3" t="s">
        <v>110</v>
      </c>
      <c r="D605" s="3" t="s">
        <v>139</v>
      </c>
      <c r="E605" s="3" t="s">
        <v>140</v>
      </c>
      <c r="F605" s="3">
        <v>0.59</v>
      </c>
      <c r="G605" s="3">
        <v>0.64</v>
      </c>
      <c r="H605" s="3" t="s">
        <v>64</v>
      </c>
      <c r="I605" s="2">
        <v>3200</v>
      </c>
      <c r="J605" s="3" t="s">
        <v>72</v>
      </c>
      <c r="K605" s="2">
        <v>3200</v>
      </c>
      <c r="L605" s="3" t="s">
        <v>64</v>
      </c>
      <c r="M605" s="3" t="s">
        <v>142</v>
      </c>
      <c r="N605" s="3" t="s">
        <v>143</v>
      </c>
      <c r="O605" s="3"/>
      <c r="P605" s="3"/>
      <c r="Q605" s="3"/>
      <c r="R605" s="3">
        <v>0</v>
      </c>
      <c r="S605" s="3">
        <v>1</v>
      </c>
      <c r="T605" s="2">
        <v>24</v>
      </c>
      <c r="U605" s="3">
        <v>7.3010469088405534</v>
      </c>
      <c r="V605" s="3">
        <v>39.840191124142713</v>
      </c>
      <c r="W605" s="3">
        <v>5.4319781966442697</v>
      </c>
      <c r="X605" s="3">
        <v>20891.861691203445</v>
      </c>
      <c r="Y605" s="3">
        <v>39.840191124142713</v>
      </c>
      <c r="Z605" s="3">
        <v>5.431973394539626</v>
      </c>
      <c r="AA605" s="3">
        <v>20891.861691203445</v>
      </c>
    </row>
    <row r="606" spans="1:29" x14ac:dyDescent="0.25">
      <c r="A606" s="2">
        <v>605</v>
      </c>
      <c r="B606" s="3" t="s">
        <v>27</v>
      </c>
      <c r="C606" s="3" t="s">
        <v>110</v>
      </c>
      <c r="D606" s="3" t="s">
        <v>139</v>
      </c>
      <c r="E606" s="3" t="s">
        <v>140</v>
      </c>
      <c r="F606" s="3">
        <v>0.59</v>
      </c>
      <c r="G606" s="3">
        <v>0.64</v>
      </c>
      <c r="H606" s="3" t="s">
        <v>64</v>
      </c>
      <c r="I606" s="2">
        <v>3200</v>
      </c>
      <c r="J606" s="3" t="s">
        <v>72</v>
      </c>
      <c r="K606" s="2">
        <v>3200</v>
      </c>
      <c r="L606" s="3" t="s">
        <v>64</v>
      </c>
      <c r="M606" s="3" t="s">
        <v>154</v>
      </c>
      <c r="N606" s="3" t="s">
        <v>153</v>
      </c>
      <c r="O606" s="3"/>
      <c r="P606" s="3"/>
      <c r="Q606" s="3"/>
      <c r="R606" s="3">
        <v>0</v>
      </c>
      <c r="S606" s="3">
        <v>1</v>
      </c>
      <c r="T606" s="2">
        <v>63</v>
      </c>
      <c r="U606" s="3">
        <v>12.182720144228199</v>
      </c>
      <c r="V606" s="3">
        <v>66.058489653047033</v>
      </c>
      <c r="W606" s="3">
        <v>9.3173408230644839</v>
      </c>
      <c r="X606" s="3">
        <v>33488.575017625211</v>
      </c>
      <c r="Y606" s="3">
        <v>66.058489653047033</v>
      </c>
      <c r="Z606" s="3">
        <v>9.3173325861305329</v>
      </c>
      <c r="AA606" s="3">
        <v>33488.575017625211</v>
      </c>
    </row>
    <row r="607" spans="1:29" x14ac:dyDescent="0.25">
      <c r="A607" s="2">
        <v>606</v>
      </c>
      <c r="B607" s="3" t="s">
        <v>27</v>
      </c>
      <c r="C607" s="3" t="s">
        <v>110</v>
      </c>
      <c r="D607" s="3" t="s">
        <v>139</v>
      </c>
      <c r="E607" s="3" t="s">
        <v>140</v>
      </c>
      <c r="F607" s="3">
        <v>0.59</v>
      </c>
      <c r="G607" s="3">
        <v>0.64</v>
      </c>
      <c r="H607" s="3" t="s">
        <v>64</v>
      </c>
      <c r="I607" s="2">
        <v>3200</v>
      </c>
      <c r="J607" s="3" t="s">
        <v>72</v>
      </c>
      <c r="K607" s="2">
        <v>3200</v>
      </c>
      <c r="L607" s="3" t="s">
        <v>64</v>
      </c>
      <c r="M607" s="3" t="s">
        <v>157</v>
      </c>
      <c r="N607" s="3" t="s">
        <v>156</v>
      </c>
      <c r="O607" s="3"/>
      <c r="P607" s="3"/>
      <c r="Q607" s="3"/>
      <c r="R607" s="3">
        <v>0</v>
      </c>
      <c r="S607" s="3">
        <v>1</v>
      </c>
      <c r="T607" s="2">
        <v>20</v>
      </c>
      <c r="U607" s="3">
        <v>3.6128052179495098</v>
      </c>
      <c r="V607" s="3">
        <v>26.573973224021813</v>
      </c>
      <c r="W607" s="3">
        <v>3.6167488793277456</v>
      </c>
      <c r="X607" s="3">
        <v>12315.379882334451</v>
      </c>
      <c r="Y607" s="3">
        <v>26.573973224021813</v>
      </c>
      <c r="Z607" s="3">
        <v>3.6167456819646584</v>
      </c>
      <c r="AA607" s="3">
        <v>12315.379882334451</v>
      </c>
    </row>
    <row r="608" spans="1:29" x14ac:dyDescent="0.25">
      <c r="A608" s="2">
        <v>607</v>
      </c>
      <c r="B608" s="3" t="s">
        <v>27</v>
      </c>
      <c r="C608" s="3" t="s">
        <v>110</v>
      </c>
      <c r="D608" s="3" t="s">
        <v>139</v>
      </c>
      <c r="E608" s="3" t="s">
        <v>140</v>
      </c>
      <c r="F608" s="3">
        <v>0.59</v>
      </c>
      <c r="G608" s="3">
        <v>0.64</v>
      </c>
      <c r="H608" s="3" t="s">
        <v>64</v>
      </c>
      <c r="I608" s="2">
        <v>3200</v>
      </c>
      <c r="J608" s="3" t="s">
        <v>72</v>
      </c>
      <c r="K608" s="2">
        <v>3200</v>
      </c>
      <c r="L608" s="3" t="s">
        <v>64</v>
      </c>
      <c r="M608" s="3" t="s">
        <v>159</v>
      </c>
      <c r="N608" s="3" t="s">
        <v>158</v>
      </c>
      <c r="O608" s="3"/>
      <c r="P608" s="3"/>
      <c r="Q608" s="3"/>
      <c r="R608" s="3">
        <v>0</v>
      </c>
      <c r="S608" s="3">
        <v>1</v>
      </c>
      <c r="T608" s="2">
        <v>96</v>
      </c>
      <c r="U608" s="3">
        <v>29.935048438091844</v>
      </c>
      <c r="V608" s="3">
        <v>168.96535475929886</v>
      </c>
      <c r="W608" s="3">
        <v>22.939705011292876</v>
      </c>
      <c r="X608" s="3">
        <v>87774.744482601745</v>
      </c>
      <c r="Y608" s="3">
        <v>168.96535475929886</v>
      </c>
      <c r="Z608" s="3">
        <v>22.939684731597346</v>
      </c>
      <c r="AA608" s="3">
        <v>87774.744482601745</v>
      </c>
    </row>
    <row r="609" spans="1:27" x14ac:dyDescent="0.25">
      <c r="A609" s="2">
        <v>608</v>
      </c>
      <c r="B609" s="3" t="s">
        <v>27</v>
      </c>
      <c r="C609" s="3" t="s">
        <v>110</v>
      </c>
      <c r="D609" s="3" t="s">
        <v>139</v>
      </c>
      <c r="E609" s="3" t="s">
        <v>140</v>
      </c>
      <c r="F609" s="3">
        <v>0.59</v>
      </c>
      <c r="G609" s="3">
        <v>0.64</v>
      </c>
      <c r="H609" s="3" t="s">
        <v>64</v>
      </c>
      <c r="I609" s="2">
        <v>3200</v>
      </c>
      <c r="J609" s="3" t="s">
        <v>72</v>
      </c>
      <c r="K609" s="2">
        <v>3200</v>
      </c>
      <c r="L609" s="3" t="s">
        <v>64</v>
      </c>
      <c r="M609" s="3" t="s">
        <v>160</v>
      </c>
      <c r="N609" s="3" t="s">
        <v>158</v>
      </c>
      <c r="O609" s="3"/>
      <c r="P609" s="3"/>
      <c r="Q609" s="3"/>
      <c r="R609" s="3">
        <v>0</v>
      </c>
      <c r="S609" s="3">
        <v>1</v>
      </c>
      <c r="T609" s="2">
        <v>3</v>
      </c>
      <c r="U609" s="3">
        <v>1.3019332047216744E-2</v>
      </c>
      <c r="V609" s="3">
        <v>0.1172656716473174</v>
      </c>
      <c r="W609" s="3">
        <v>1.8003854056104135E-2</v>
      </c>
      <c r="X609" s="3">
        <v>49.916467842727528</v>
      </c>
      <c r="Y609" s="3">
        <v>0.1172656716473174</v>
      </c>
      <c r="Z609" s="3">
        <v>1.8003838139915261E-2</v>
      </c>
      <c r="AA609" s="3">
        <v>49.916467842727528</v>
      </c>
    </row>
    <row r="610" spans="1:27" x14ac:dyDescent="0.25">
      <c r="A610" s="2">
        <v>609</v>
      </c>
      <c r="B610" s="3" t="s">
        <v>27</v>
      </c>
      <c r="C610" s="3" t="s">
        <v>110</v>
      </c>
      <c r="D610" s="3" t="s">
        <v>139</v>
      </c>
      <c r="E610" s="3" t="s">
        <v>140</v>
      </c>
      <c r="F610" s="3">
        <v>0.59</v>
      </c>
      <c r="G610" s="3">
        <v>0.64</v>
      </c>
      <c r="H610" s="3" t="s">
        <v>64</v>
      </c>
      <c r="I610" s="2">
        <v>3200</v>
      </c>
      <c r="J610" s="3" t="s">
        <v>72</v>
      </c>
      <c r="K610" s="2">
        <v>3200</v>
      </c>
      <c r="L610" s="3" t="s">
        <v>64</v>
      </c>
      <c r="M610" s="3" t="s">
        <v>170</v>
      </c>
      <c r="N610" s="3" t="s">
        <v>41</v>
      </c>
      <c r="O610" s="3"/>
      <c r="P610" s="3"/>
      <c r="Q610" s="3"/>
      <c r="R610" s="3">
        <v>0</v>
      </c>
      <c r="S610" s="3">
        <v>1</v>
      </c>
      <c r="T610" s="2">
        <v>80</v>
      </c>
      <c r="U610" s="3">
        <v>17.71323865067172</v>
      </c>
      <c r="V610" s="3">
        <v>88.020877389104783</v>
      </c>
      <c r="W610" s="3">
        <v>11.926772797442574</v>
      </c>
      <c r="X610" s="3">
        <v>44653.407129864907</v>
      </c>
      <c r="Y610" s="3">
        <v>88.020877389104783</v>
      </c>
      <c r="Z610" s="3">
        <v>11.926762253657429</v>
      </c>
      <c r="AA610" s="3">
        <v>44653.407129864907</v>
      </c>
    </row>
    <row r="611" spans="1:27" x14ac:dyDescent="0.25">
      <c r="A611" s="2">
        <v>610</v>
      </c>
      <c r="B611" s="3" t="s">
        <v>27</v>
      </c>
      <c r="C611" s="3" t="s">
        <v>110</v>
      </c>
      <c r="D611" s="3" t="s">
        <v>139</v>
      </c>
      <c r="E611" s="3" t="s">
        <v>140</v>
      </c>
      <c r="F611" s="3">
        <v>0.59</v>
      </c>
      <c r="G611" s="3">
        <v>0.64</v>
      </c>
      <c r="H611" s="3" t="s">
        <v>64</v>
      </c>
      <c r="I611" s="2">
        <v>3211</v>
      </c>
      <c r="J611" s="3" t="s">
        <v>171</v>
      </c>
      <c r="K611" s="2">
        <v>3211</v>
      </c>
      <c r="L611" s="3" t="s">
        <v>64</v>
      </c>
      <c r="M611" s="3" t="s">
        <v>157</v>
      </c>
      <c r="N611" s="3" t="s">
        <v>156</v>
      </c>
      <c r="O611" s="3"/>
      <c r="P611" s="3"/>
      <c r="Q611" s="3"/>
      <c r="R611" s="3">
        <v>0</v>
      </c>
      <c r="S611" s="3">
        <v>1</v>
      </c>
      <c r="T611" s="2">
        <v>4</v>
      </c>
      <c r="U611" s="3">
        <v>7.722089781748584E-2</v>
      </c>
      <c r="V611" s="3">
        <v>0.57320307026057948</v>
      </c>
      <c r="W611" s="3">
        <v>9.460642262475491E-2</v>
      </c>
      <c r="X611" s="3">
        <v>270.75890364347555</v>
      </c>
      <c r="Y611" s="3">
        <v>0.57320307026057948</v>
      </c>
      <c r="Z611" s="3">
        <v>9.4606338988568364E-2</v>
      </c>
      <c r="AA611" s="3">
        <v>270.75890364347555</v>
      </c>
    </row>
    <row r="612" spans="1:27" x14ac:dyDescent="0.25">
      <c r="A612" s="2">
        <v>611</v>
      </c>
      <c r="B612" s="3" t="s">
        <v>27</v>
      </c>
      <c r="C612" s="3" t="s">
        <v>110</v>
      </c>
      <c r="D612" s="3" t="s">
        <v>139</v>
      </c>
      <c r="E612" s="3" t="s">
        <v>140</v>
      </c>
      <c r="F612" s="3">
        <v>0.59</v>
      </c>
      <c r="G612" s="3">
        <v>0.64</v>
      </c>
      <c r="H612" s="3" t="s">
        <v>64</v>
      </c>
      <c r="I612" s="2">
        <v>4110</v>
      </c>
      <c r="J612" s="3" t="s">
        <v>77</v>
      </c>
      <c r="K612" s="2">
        <v>4110</v>
      </c>
      <c r="L612" s="3" t="s">
        <v>64</v>
      </c>
      <c r="M612" s="3" t="s">
        <v>33</v>
      </c>
      <c r="N612" s="3" t="s">
        <v>33</v>
      </c>
      <c r="O612" s="3"/>
      <c r="P612" s="3"/>
      <c r="Q612" s="3"/>
      <c r="R612" s="3">
        <v>0</v>
      </c>
      <c r="S612" s="3">
        <v>1</v>
      </c>
      <c r="T612" s="2">
        <v>40</v>
      </c>
      <c r="U612" s="3">
        <v>4.3275139744514535</v>
      </c>
      <c r="V612" s="3">
        <v>33.553844563562677</v>
      </c>
      <c r="W612" s="3">
        <v>4.1629701317017496</v>
      </c>
      <c r="X612" s="3">
        <v>14115.770494091112</v>
      </c>
      <c r="Y612" s="3">
        <v>33.553844563562677</v>
      </c>
      <c r="Z612" s="3">
        <v>4.1629664514553557</v>
      </c>
      <c r="AA612" s="3">
        <v>14115.770494091112</v>
      </c>
    </row>
    <row r="613" spans="1:27" x14ac:dyDescent="0.25">
      <c r="A613" s="2">
        <v>612</v>
      </c>
      <c r="B613" s="3" t="s">
        <v>27</v>
      </c>
      <c r="C613" s="3" t="s">
        <v>110</v>
      </c>
      <c r="D613" s="3" t="s">
        <v>139</v>
      </c>
      <c r="E613" s="3" t="s">
        <v>140</v>
      </c>
      <c r="F613" s="3">
        <v>0.59</v>
      </c>
      <c r="G613" s="3">
        <v>0.64</v>
      </c>
      <c r="H613" s="3" t="s">
        <v>64</v>
      </c>
      <c r="I613" s="2">
        <v>4110</v>
      </c>
      <c r="J613" s="3" t="s">
        <v>77</v>
      </c>
      <c r="K613" s="2">
        <v>4110</v>
      </c>
      <c r="L613" s="3" t="s">
        <v>64</v>
      </c>
      <c r="M613" s="3" t="s">
        <v>74</v>
      </c>
      <c r="N613" s="3" t="s">
        <v>75</v>
      </c>
      <c r="O613" s="3"/>
      <c r="P613" s="3"/>
      <c r="Q613" s="3"/>
      <c r="R613" s="3">
        <v>0</v>
      </c>
      <c r="S613" s="3">
        <v>1</v>
      </c>
      <c r="T613" s="2">
        <v>53</v>
      </c>
      <c r="U613" s="3">
        <v>21.777464997459994</v>
      </c>
      <c r="V613" s="3">
        <v>75.885865916856645</v>
      </c>
      <c r="W613" s="3">
        <v>2.7597370586241166</v>
      </c>
      <c r="X613" s="3">
        <v>30237.33927925329</v>
      </c>
      <c r="Y613" s="3">
        <v>75.885865916856645</v>
      </c>
      <c r="Z613" s="3">
        <v>2.7597346188966982</v>
      </c>
      <c r="AA613" s="3">
        <v>30237.33927925329</v>
      </c>
    </row>
    <row r="614" spans="1:27" x14ac:dyDescent="0.25">
      <c r="A614" s="2">
        <v>613</v>
      </c>
      <c r="B614" s="3" t="s">
        <v>27</v>
      </c>
      <c r="C614" s="3" t="s">
        <v>110</v>
      </c>
      <c r="D614" s="3" t="s">
        <v>139</v>
      </c>
      <c r="E614" s="3" t="s">
        <v>140</v>
      </c>
      <c r="F614" s="3">
        <v>0.59</v>
      </c>
      <c r="G614" s="3">
        <v>0.64</v>
      </c>
      <c r="H614" s="3" t="s">
        <v>64</v>
      </c>
      <c r="I614" s="2">
        <v>4200</v>
      </c>
      <c r="J614" s="3" t="s">
        <v>78</v>
      </c>
      <c r="K614" s="2">
        <v>4200</v>
      </c>
      <c r="L614" s="3" t="s">
        <v>64</v>
      </c>
      <c r="M614" s="3" t="s">
        <v>33</v>
      </c>
      <c r="N614" s="3" t="s">
        <v>33</v>
      </c>
      <c r="O614" s="3"/>
      <c r="P614" s="3"/>
      <c r="Q614" s="3"/>
      <c r="R614" s="3">
        <v>0</v>
      </c>
      <c r="S614" s="3">
        <v>1</v>
      </c>
      <c r="T614" s="2">
        <v>97</v>
      </c>
      <c r="U614" s="3">
        <v>16.954019710873922</v>
      </c>
      <c r="V614" s="3">
        <v>89.848433423884558</v>
      </c>
      <c r="W614" s="3">
        <v>11.928809581171562</v>
      </c>
      <c r="X614" s="3">
        <v>44976.26630478524</v>
      </c>
      <c r="Y614" s="3">
        <v>89.848433423884558</v>
      </c>
      <c r="Z614" s="3">
        <v>11.928799035585806</v>
      </c>
      <c r="AA614" s="3">
        <v>44976.26630478524</v>
      </c>
    </row>
    <row r="615" spans="1:27" x14ac:dyDescent="0.25">
      <c r="A615" s="2">
        <v>614</v>
      </c>
      <c r="B615" s="3" t="s">
        <v>27</v>
      </c>
      <c r="C615" s="3" t="s">
        <v>110</v>
      </c>
      <c r="D615" s="3" t="s">
        <v>139</v>
      </c>
      <c r="E615" s="3" t="s">
        <v>140</v>
      </c>
      <c r="F615" s="3">
        <v>0.59</v>
      </c>
      <c r="G615" s="3">
        <v>0.64</v>
      </c>
      <c r="H615" s="3" t="s">
        <v>64</v>
      </c>
      <c r="I615" s="2">
        <v>4200</v>
      </c>
      <c r="J615" s="3" t="s">
        <v>78</v>
      </c>
      <c r="K615" s="2">
        <v>4200</v>
      </c>
      <c r="L615" s="3" t="s">
        <v>64</v>
      </c>
      <c r="M615" s="3" t="s">
        <v>154</v>
      </c>
      <c r="N615" s="3" t="s">
        <v>153</v>
      </c>
      <c r="O615" s="3"/>
      <c r="P615" s="3"/>
      <c r="Q615" s="3"/>
      <c r="R615" s="3">
        <v>0</v>
      </c>
      <c r="S615" s="3">
        <v>1</v>
      </c>
      <c r="T615" s="2">
        <v>21</v>
      </c>
      <c r="U615" s="3">
        <v>4.859963152597282</v>
      </c>
      <c r="V615" s="3">
        <v>34.210082311155077</v>
      </c>
      <c r="W615" s="3">
        <v>4.6987360189211982</v>
      </c>
      <c r="X615" s="3">
        <v>15956.455868909372</v>
      </c>
      <c r="Y615" s="3">
        <v>34.210082311155077</v>
      </c>
      <c r="Z615" s="3">
        <v>4.6987318650344871</v>
      </c>
      <c r="AA615" s="3">
        <v>15956.455868909372</v>
      </c>
    </row>
    <row r="616" spans="1:27" x14ac:dyDescent="0.25">
      <c r="A616" s="2">
        <v>615</v>
      </c>
      <c r="B616" s="3" t="s">
        <v>27</v>
      </c>
      <c r="C616" s="3" t="s">
        <v>110</v>
      </c>
      <c r="D616" s="3" t="s">
        <v>139</v>
      </c>
      <c r="E616" s="3" t="s">
        <v>140</v>
      </c>
      <c r="F616" s="3">
        <v>0.59</v>
      </c>
      <c r="G616" s="3">
        <v>0.64</v>
      </c>
      <c r="H616" s="3" t="s">
        <v>64</v>
      </c>
      <c r="I616" s="2">
        <v>4200</v>
      </c>
      <c r="J616" s="3" t="s">
        <v>78</v>
      </c>
      <c r="K616" s="2">
        <v>4200</v>
      </c>
      <c r="L616" s="3" t="s">
        <v>64</v>
      </c>
      <c r="M616" s="3" t="s">
        <v>157</v>
      </c>
      <c r="N616" s="3" t="s">
        <v>156</v>
      </c>
      <c r="O616" s="3"/>
      <c r="P616" s="3"/>
      <c r="Q616" s="3"/>
      <c r="R616" s="3">
        <v>0</v>
      </c>
      <c r="S616" s="3">
        <v>1</v>
      </c>
      <c r="T616" s="2">
        <v>8</v>
      </c>
      <c r="U616" s="3">
        <v>0.52451989718686554</v>
      </c>
      <c r="V616" s="3">
        <v>3.8459759504132656</v>
      </c>
      <c r="W616" s="3">
        <v>0.54448395205912903</v>
      </c>
      <c r="X616" s="3">
        <v>1957.0390487709267</v>
      </c>
      <c r="Y616" s="3">
        <v>3.8459759504132656</v>
      </c>
      <c r="Z616" s="3">
        <v>0.54448347071166603</v>
      </c>
      <c r="AA616" s="3">
        <v>1957.0390487709267</v>
      </c>
    </row>
    <row r="617" spans="1:27" x14ac:dyDescent="0.25">
      <c r="A617" s="2">
        <v>616</v>
      </c>
      <c r="B617" s="3" t="s">
        <v>27</v>
      </c>
      <c r="C617" s="3" t="s">
        <v>110</v>
      </c>
      <c r="D617" s="3" t="s">
        <v>139</v>
      </c>
      <c r="E617" s="3" t="s">
        <v>140</v>
      </c>
      <c r="F617" s="3">
        <v>0.59</v>
      </c>
      <c r="G617" s="3">
        <v>0.64</v>
      </c>
      <c r="H617" s="3" t="s">
        <v>64</v>
      </c>
      <c r="I617" s="2">
        <v>4200</v>
      </c>
      <c r="J617" s="3" t="s">
        <v>78</v>
      </c>
      <c r="K617" s="2">
        <v>4200</v>
      </c>
      <c r="L617" s="3" t="s">
        <v>64</v>
      </c>
      <c r="M617" s="3" t="s">
        <v>159</v>
      </c>
      <c r="N617" s="3" t="s">
        <v>158</v>
      </c>
      <c r="O617" s="3"/>
      <c r="P617" s="3"/>
      <c r="Q617" s="3"/>
      <c r="R617" s="3">
        <v>0</v>
      </c>
      <c r="S617" s="3">
        <v>1</v>
      </c>
      <c r="T617" s="2">
        <v>8</v>
      </c>
      <c r="U617" s="3">
        <v>1.0697290061121856</v>
      </c>
      <c r="V617" s="3">
        <v>6.6144572504725545</v>
      </c>
      <c r="W617" s="3">
        <v>0.90428328575599648</v>
      </c>
      <c r="X617" s="3">
        <v>3429.1428324421586</v>
      </c>
      <c r="Y617" s="3">
        <v>6.6144572504725545</v>
      </c>
      <c r="Z617" s="3">
        <v>0.90428248633029851</v>
      </c>
      <c r="AA617" s="3">
        <v>3429.1428324421586</v>
      </c>
    </row>
    <row r="618" spans="1:27" x14ac:dyDescent="0.25">
      <c r="A618" s="2">
        <v>617</v>
      </c>
      <c r="B618" s="3" t="s">
        <v>27</v>
      </c>
      <c r="C618" s="3" t="s">
        <v>110</v>
      </c>
      <c r="D618" s="3" t="s">
        <v>139</v>
      </c>
      <c r="E618" s="3" t="s">
        <v>140</v>
      </c>
      <c r="F618" s="3">
        <v>0.59</v>
      </c>
      <c r="G618" s="3">
        <v>0.64</v>
      </c>
      <c r="H618" s="3" t="s">
        <v>64</v>
      </c>
      <c r="I618" s="2">
        <v>4200</v>
      </c>
      <c r="J618" s="3" t="s">
        <v>78</v>
      </c>
      <c r="K618" s="2">
        <v>4200</v>
      </c>
      <c r="L618" s="3" t="s">
        <v>64</v>
      </c>
      <c r="M618" s="3" t="s">
        <v>170</v>
      </c>
      <c r="N618" s="3" t="s">
        <v>41</v>
      </c>
      <c r="O618" s="3"/>
      <c r="P618" s="3"/>
      <c r="Q618" s="3"/>
      <c r="R618" s="3">
        <v>0</v>
      </c>
      <c r="S618" s="3">
        <v>1</v>
      </c>
      <c r="T618" s="2">
        <v>6</v>
      </c>
      <c r="U618" s="3">
        <v>2.8456140888923466E-4</v>
      </c>
      <c r="V618" s="3">
        <v>1.066724612793436E-3</v>
      </c>
      <c r="W618" s="3">
        <v>1.3295452971490393E-4</v>
      </c>
      <c r="X618" s="3">
        <v>0.51540579856175806</v>
      </c>
      <c r="Y618" s="3">
        <v>1.066724612793436E-3</v>
      </c>
      <c r="Z618" s="3">
        <v>1.3295441217732543E-4</v>
      </c>
      <c r="AA618" s="3">
        <v>0.51540579856175806</v>
      </c>
    </row>
    <row r="619" spans="1:27" x14ac:dyDescent="0.25">
      <c r="A619" s="2">
        <v>618</v>
      </c>
      <c r="B619" s="3" t="s">
        <v>27</v>
      </c>
      <c r="C619" s="3" t="s">
        <v>110</v>
      </c>
      <c r="D619" s="3" t="s">
        <v>139</v>
      </c>
      <c r="E619" s="3" t="s">
        <v>140</v>
      </c>
      <c r="F619" s="3">
        <v>0.59</v>
      </c>
      <c r="G619" s="3">
        <v>0.64</v>
      </c>
      <c r="H619" s="3" t="s">
        <v>64</v>
      </c>
      <c r="I619" s="2">
        <v>4260</v>
      </c>
      <c r="J619" s="3" t="s">
        <v>172</v>
      </c>
      <c r="K619" s="2">
        <v>4260</v>
      </c>
      <c r="L619" s="3" t="s">
        <v>64</v>
      </c>
      <c r="M619" s="3" t="s">
        <v>33</v>
      </c>
      <c r="N619" s="3" t="s">
        <v>33</v>
      </c>
      <c r="O619" s="3"/>
      <c r="P619" s="3"/>
      <c r="Q619" s="3"/>
      <c r="R619" s="3">
        <v>0</v>
      </c>
      <c r="S619" s="3">
        <v>1</v>
      </c>
      <c r="T619" s="2">
        <v>4</v>
      </c>
      <c r="U619" s="3">
        <v>3.994871670205561E-2</v>
      </c>
      <c r="V619" s="3">
        <v>0.21635710127607477</v>
      </c>
      <c r="W619" s="3">
        <v>3.0808002730522883E-2</v>
      </c>
      <c r="X619" s="3">
        <v>91.827570224129744</v>
      </c>
      <c r="Y619" s="3">
        <v>0.21635710127607477</v>
      </c>
      <c r="Z619" s="3">
        <v>3.0807975494910492E-2</v>
      </c>
      <c r="AA619" s="3">
        <v>91.827570224129744</v>
      </c>
    </row>
    <row r="620" spans="1:27" x14ac:dyDescent="0.25">
      <c r="A620" s="2">
        <v>619</v>
      </c>
      <c r="B620" s="3" t="s">
        <v>27</v>
      </c>
      <c r="C620" s="3" t="s">
        <v>110</v>
      </c>
      <c r="D620" s="3" t="s">
        <v>139</v>
      </c>
      <c r="E620" s="3" t="s">
        <v>140</v>
      </c>
      <c r="F620" s="3">
        <v>0.59</v>
      </c>
      <c r="G620" s="3">
        <v>0.64</v>
      </c>
      <c r="H620" s="3" t="s">
        <v>64</v>
      </c>
      <c r="I620" s="2">
        <v>4270</v>
      </c>
      <c r="J620" s="3" t="s">
        <v>173</v>
      </c>
      <c r="K620" s="2">
        <v>4270</v>
      </c>
      <c r="L620" s="3" t="s">
        <v>64</v>
      </c>
      <c r="M620" s="3" t="s">
        <v>33</v>
      </c>
      <c r="N620" s="3" t="s">
        <v>33</v>
      </c>
      <c r="O620" s="3"/>
      <c r="P620" s="3"/>
      <c r="Q620" s="3"/>
      <c r="R620" s="3">
        <v>0</v>
      </c>
      <c r="S620" s="3">
        <v>1</v>
      </c>
      <c r="T620" s="2">
        <v>2</v>
      </c>
      <c r="U620" s="3">
        <v>0.15661876012431011</v>
      </c>
      <c r="V620" s="3">
        <v>1.2478530947568836</v>
      </c>
      <c r="W620" s="3">
        <v>0.27505015155913748</v>
      </c>
      <c r="X620" s="3">
        <v>562.00915284147982</v>
      </c>
      <c r="Y620" s="3">
        <v>1.2478530947568836</v>
      </c>
      <c r="Z620" s="3">
        <v>0.27504990840285548</v>
      </c>
      <c r="AA620" s="3">
        <v>562.00915284147982</v>
      </c>
    </row>
    <row r="621" spans="1:27" x14ac:dyDescent="0.25">
      <c r="A621" s="2">
        <v>620</v>
      </c>
      <c r="B621" s="3" t="s">
        <v>27</v>
      </c>
      <c r="C621" s="3" t="s">
        <v>110</v>
      </c>
      <c r="D621" s="3" t="s">
        <v>139</v>
      </c>
      <c r="E621" s="3" t="s">
        <v>140</v>
      </c>
      <c r="F621" s="3">
        <v>0.59</v>
      </c>
      <c r="G621" s="3">
        <v>0.64</v>
      </c>
      <c r="H621" s="3" t="s">
        <v>64</v>
      </c>
      <c r="I621" s="2">
        <v>4271</v>
      </c>
      <c r="J621" s="3" t="s">
        <v>174</v>
      </c>
      <c r="K621" s="2">
        <v>4271</v>
      </c>
      <c r="L621" s="3" t="s">
        <v>64</v>
      </c>
      <c r="M621" s="3" t="s">
        <v>33</v>
      </c>
      <c r="N621" s="3" t="s">
        <v>33</v>
      </c>
      <c r="O621" s="3"/>
      <c r="P621" s="3"/>
      <c r="Q621" s="3"/>
      <c r="R621" s="3">
        <v>0</v>
      </c>
      <c r="S621" s="3">
        <v>1</v>
      </c>
      <c r="T621" s="2">
        <v>13</v>
      </c>
      <c r="U621" s="3">
        <v>0.94608391552669313</v>
      </c>
      <c r="V621" s="3">
        <v>4.7098043451696281</v>
      </c>
      <c r="W621" s="3">
        <v>1.2953475834734256</v>
      </c>
      <c r="X621" s="3">
        <v>2405.2992538897952</v>
      </c>
      <c r="Y621" s="3">
        <v>4.7098043451696281</v>
      </c>
      <c r="Z621" s="3">
        <v>1.2953464383299018</v>
      </c>
      <c r="AA621" s="3">
        <v>2405.2992538897952</v>
      </c>
    </row>
    <row r="622" spans="1:27" x14ac:dyDescent="0.25">
      <c r="A622" s="2">
        <v>621</v>
      </c>
      <c r="B622" s="3" t="s">
        <v>27</v>
      </c>
      <c r="C622" s="3" t="s">
        <v>110</v>
      </c>
      <c r="D622" s="3" t="s">
        <v>139</v>
      </c>
      <c r="E622" s="3" t="s">
        <v>140</v>
      </c>
      <c r="F622" s="3">
        <v>0.59</v>
      </c>
      <c r="G622" s="3">
        <v>0.64</v>
      </c>
      <c r="H622" s="3" t="s">
        <v>64</v>
      </c>
      <c r="I622" s="2">
        <v>4280</v>
      </c>
      <c r="J622" s="3" t="s">
        <v>80</v>
      </c>
      <c r="K622" s="2">
        <v>4280</v>
      </c>
      <c r="L622" s="3" t="s">
        <v>64</v>
      </c>
      <c r="M622" s="3" t="s">
        <v>33</v>
      </c>
      <c r="N622" s="3" t="s">
        <v>33</v>
      </c>
      <c r="O622" s="3"/>
      <c r="P622" s="3"/>
      <c r="Q622" s="3"/>
      <c r="R622" s="3">
        <v>0</v>
      </c>
      <c r="S622" s="3">
        <v>1</v>
      </c>
      <c r="T622" s="2">
        <v>13</v>
      </c>
      <c r="U622" s="3">
        <v>5.0564982307509845E-2</v>
      </c>
      <c r="V622" s="3">
        <v>0.16219532218607186</v>
      </c>
      <c r="W622" s="3">
        <v>1.3288034310742618E-2</v>
      </c>
      <c r="X622" s="3">
        <v>73.906192732221228</v>
      </c>
      <c r="Y622" s="3">
        <v>0.16219532218607186</v>
      </c>
      <c r="Z622" s="3">
        <v>1.3288022563543169E-2</v>
      </c>
      <c r="AA622" s="3">
        <v>73.906192732221228</v>
      </c>
    </row>
    <row r="623" spans="1:27" x14ac:dyDescent="0.25">
      <c r="A623" s="2">
        <v>622</v>
      </c>
      <c r="B623" s="3" t="s">
        <v>27</v>
      </c>
      <c r="C623" s="3" t="s">
        <v>110</v>
      </c>
      <c r="D623" s="3" t="s">
        <v>139</v>
      </c>
      <c r="E623" s="3" t="s">
        <v>140</v>
      </c>
      <c r="F623" s="3">
        <v>0.59</v>
      </c>
      <c r="G623" s="3">
        <v>0.64</v>
      </c>
      <c r="H623" s="3" t="s">
        <v>64</v>
      </c>
      <c r="I623" s="2">
        <v>4280</v>
      </c>
      <c r="J623" s="3" t="s">
        <v>80</v>
      </c>
      <c r="K623" s="2">
        <v>4280</v>
      </c>
      <c r="L623" s="3" t="s">
        <v>64</v>
      </c>
      <c r="M623" s="3" t="s">
        <v>170</v>
      </c>
      <c r="N623" s="3" t="s">
        <v>41</v>
      </c>
      <c r="O623" s="3"/>
      <c r="P623" s="3"/>
      <c r="Q623" s="3"/>
      <c r="R623" s="3">
        <v>0</v>
      </c>
      <c r="S623" s="3">
        <v>1</v>
      </c>
      <c r="T623" s="2">
        <v>35</v>
      </c>
      <c r="U623" s="3">
        <v>12.643067945668149</v>
      </c>
      <c r="V623" s="3">
        <v>68.246010993717206</v>
      </c>
      <c r="W623" s="3">
        <v>5.6094757036042999</v>
      </c>
      <c r="X623" s="3">
        <v>31087.91172341265</v>
      </c>
      <c r="Y623" s="3">
        <v>68.246010993717206</v>
      </c>
      <c r="Z623" s="3">
        <v>5.6094707445841516</v>
      </c>
      <c r="AA623" s="3">
        <v>31087.91172341265</v>
      </c>
    </row>
    <row r="624" spans="1:27" x14ac:dyDescent="0.25">
      <c r="A624" s="2">
        <v>623</v>
      </c>
      <c r="B624" s="3" t="s">
        <v>27</v>
      </c>
      <c r="C624" s="3" t="s">
        <v>110</v>
      </c>
      <c r="D624" s="3" t="s">
        <v>139</v>
      </c>
      <c r="E624" s="3" t="s">
        <v>140</v>
      </c>
      <c r="F624" s="3">
        <v>0.59</v>
      </c>
      <c r="G624" s="3">
        <v>0.64</v>
      </c>
      <c r="H624" s="3" t="s">
        <v>64</v>
      </c>
      <c r="I624" s="2">
        <v>4321</v>
      </c>
      <c r="J624" s="3" t="s">
        <v>175</v>
      </c>
      <c r="K624" s="2">
        <v>4321</v>
      </c>
      <c r="L624" s="3" t="s">
        <v>64</v>
      </c>
      <c r="M624" s="3" t="s">
        <v>33</v>
      </c>
      <c r="N624" s="3" t="s">
        <v>33</v>
      </c>
      <c r="O624" s="3"/>
      <c r="P624" s="3"/>
      <c r="Q624" s="3"/>
      <c r="R624" s="3">
        <v>0</v>
      </c>
      <c r="S624" s="3">
        <v>1</v>
      </c>
      <c r="T624" s="2">
        <v>9</v>
      </c>
      <c r="U624" s="3">
        <v>1.3809210106578222</v>
      </c>
      <c r="V624" s="3">
        <v>9.3134277116092683</v>
      </c>
      <c r="W624" s="3">
        <v>1.4253331426451341</v>
      </c>
      <c r="X624" s="3">
        <v>4482.5535011342026</v>
      </c>
      <c r="Y624" s="3">
        <v>9.3134277116092683</v>
      </c>
      <c r="Z624" s="3">
        <v>1.4253318825887329</v>
      </c>
      <c r="AA624" s="3">
        <v>4482.5535011342026</v>
      </c>
    </row>
    <row r="625" spans="1:27" x14ac:dyDescent="0.25">
      <c r="A625" s="2">
        <v>624</v>
      </c>
      <c r="B625" s="3" t="s">
        <v>27</v>
      </c>
      <c r="C625" s="3" t="s">
        <v>110</v>
      </c>
      <c r="D625" s="3" t="s">
        <v>139</v>
      </c>
      <c r="E625" s="3" t="s">
        <v>140</v>
      </c>
      <c r="F625" s="3">
        <v>0.59</v>
      </c>
      <c r="G625" s="3">
        <v>0.64</v>
      </c>
      <c r="H625" s="3" t="s">
        <v>64</v>
      </c>
      <c r="I625" s="2">
        <v>4340</v>
      </c>
      <c r="J625" s="3" t="s">
        <v>82</v>
      </c>
      <c r="K625" s="2">
        <v>4340</v>
      </c>
      <c r="L625" s="3" t="s">
        <v>64</v>
      </c>
      <c r="M625" s="3" t="s">
        <v>33</v>
      </c>
      <c r="N625" s="3" t="s">
        <v>33</v>
      </c>
      <c r="O625" s="3"/>
      <c r="P625" s="3"/>
      <c r="Q625" s="3"/>
      <c r="R625" s="3">
        <v>0</v>
      </c>
      <c r="S625" s="3">
        <v>1</v>
      </c>
      <c r="T625" s="2">
        <v>219</v>
      </c>
      <c r="U625" s="3">
        <v>37.159388827501189</v>
      </c>
      <c r="V625" s="3">
        <v>265.95358183195418</v>
      </c>
      <c r="W625" s="3">
        <v>35.916909258613586</v>
      </c>
      <c r="X625" s="3">
        <v>123506.09824783549</v>
      </c>
      <c r="Y625" s="3">
        <v>265.95358183195418</v>
      </c>
      <c r="Z625" s="3">
        <v>35.916877506505877</v>
      </c>
      <c r="AA625" s="3">
        <v>123506.09824783549</v>
      </c>
    </row>
    <row r="626" spans="1:27" x14ac:dyDescent="0.25">
      <c r="A626" s="2">
        <v>625</v>
      </c>
      <c r="B626" s="3" t="s">
        <v>27</v>
      </c>
      <c r="C626" s="3" t="s">
        <v>110</v>
      </c>
      <c r="D626" s="3" t="s">
        <v>139</v>
      </c>
      <c r="E626" s="3" t="s">
        <v>140</v>
      </c>
      <c r="F626" s="3">
        <v>0.59</v>
      </c>
      <c r="G626" s="3">
        <v>0.64</v>
      </c>
      <c r="H626" s="3" t="s">
        <v>64</v>
      </c>
      <c r="I626" s="2">
        <v>4340</v>
      </c>
      <c r="J626" s="3" t="s">
        <v>82</v>
      </c>
      <c r="K626" s="2">
        <v>4340</v>
      </c>
      <c r="L626" s="3" t="s">
        <v>64</v>
      </c>
      <c r="M626" s="3" t="s">
        <v>142</v>
      </c>
      <c r="N626" s="3" t="s">
        <v>143</v>
      </c>
      <c r="O626" s="3"/>
      <c r="P626" s="3"/>
      <c r="Q626" s="3"/>
      <c r="R626" s="3">
        <v>0</v>
      </c>
      <c r="S626" s="3">
        <v>1</v>
      </c>
      <c r="T626" s="2">
        <v>171</v>
      </c>
      <c r="U626" s="3">
        <v>51.972716489996813</v>
      </c>
      <c r="V626" s="3">
        <v>324.49592269709871</v>
      </c>
      <c r="W626" s="3">
        <v>45.327249916351754</v>
      </c>
      <c r="X626" s="3">
        <v>156148.83327528322</v>
      </c>
      <c r="Y626" s="3">
        <v>324.49592269709871</v>
      </c>
      <c r="Z626" s="3">
        <v>45.32720984509421</v>
      </c>
      <c r="AA626" s="3">
        <v>156148.83327528322</v>
      </c>
    </row>
    <row r="627" spans="1:27" x14ac:dyDescent="0.25">
      <c r="A627" s="2">
        <v>626</v>
      </c>
      <c r="B627" s="3" t="s">
        <v>27</v>
      </c>
      <c r="C627" s="3" t="s">
        <v>110</v>
      </c>
      <c r="D627" s="3" t="s">
        <v>139</v>
      </c>
      <c r="E627" s="3" t="s">
        <v>140</v>
      </c>
      <c r="F627" s="3">
        <v>0.59</v>
      </c>
      <c r="G627" s="3">
        <v>0.64</v>
      </c>
      <c r="H627" s="3" t="s">
        <v>64</v>
      </c>
      <c r="I627" s="2">
        <v>4340</v>
      </c>
      <c r="J627" s="3" t="s">
        <v>82</v>
      </c>
      <c r="K627" s="2">
        <v>4340</v>
      </c>
      <c r="L627" s="3" t="s">
        <v>64</v>
      </c>
      <c r="M627" s="3" t="s">
        <v>154</v>
      </c>
      <c r="N627" s="3" t="s">
        <v>153</v>
      </c>
      <c r="O627" s="3"/>
      <c r="P627" s="3"/>
      <c r="Q627" s="3"/>
      <c r="R627" s="3">
        <v>0</v>
      </c>
      <c r="S627" s="3">
        <v>1</v>
      </c>
      <c r="T627" s="2">
        <v>3</v>
      </c>
      <c r="U627" s="3">
        <v>0.25194946700596682</v>
      </c>
      <c r="V627" s="3">
        <v>2.2065445785326068</v>
      </c>
      <c r="W627" s="3">
        <v>0.36642038266330584</v>
      </c>
      <c r="X627" s="3">
        <v>915.41323363653066</v>
      </c>
      <c r="Y627" s="3">
        <v>2.2065445785326068</v>
      </c>
      <c r="Z627" s="3">
        <v>0.3664200587317738</v>
      </c>
      <c r="AA627" s="3">
        <v>915.41323363653066</v>
      </c>
    </row>
    <row r="628" spans="1:27" x14ac:dyDescent="0.25">
      <c r="A628" s="2">
        <v>627</v>
      </c>
      <c r="B628" s="3" t="s">
        <v>27</v>
      </c>
      <c r="C628" s="3" t="s">
        <v>110</v>
      </c>
      <c r="D628" s="3" t="s">
        <v>139</v>
      </c>
      <c r="E628" s="3" t="s">
        <v>140</v>
      </c>
      <c r="F628" s="3">
        <v>0.59</v>
      </c>
      <c r="G628" s="3">
        <v>0.64</v>
      </c>
      <c r="H628" s="3" t="s">
        <v>64</v>
      </c>
      <c r="I628" s="2">
        <v>4340</v>
      </c>
      <c r="J628" s="3" t="s">
        <v>82</v>
      </c>
      <c r="K628" s="2">
        <v>4340</v>
      </c>
      <c r="L628" s="3" t="s">
        <v>64</v>
      </c>
      <c r="M628" s="3" t="s">
        <v>74</v>
      </c>
      <c r="N628" s="3" t="s">
        <v>75</v>
      </c>
      <c r="O628" s="3"/>
      <c r="P628" s="3"/>
      <c r="Q628" s="3"/>
      <c r="R628" s="3">
        <v>0</v>
      </c>
      <c r="S628" s="3">
        <v>1</v>
      </c>
      <c r="T628" s="2">
        <v>49</v>
      </c>
      <c r="U628" s="3">
        <v>19.098966879569769</v>
      </c>
      <c r="V628" s="3">
        <v>72.278106039030462</v>
      </c>
      <c r="W628" s="3">
        <v>7.296688127931489</v>
      </c>
      <c r="X628" s="3">
        <v>32916.90446389751</v>
      </c>
      <c r="Y628" s="3">
        <v>72.278106039030462</v>
      </c>
      <c r="Z628" s="3">
        <v>7.2966816773422769</v>
      </c>
      <c r="AA628" s="3">
        <v>32916.90446389751</v>
      </c>
    </row>
    <row r="629" spans="1:27" x14ac:dyDescent="0.25">
      <c r="A629" s="2">
        <v>628</v>
      </c>
      <c r="B629" s="3" t="s">
        <v>27</v>
      </c>
      <c r="C629" s="3" t="s">
        <v>110</v>
      </c>
      <c r="D629" s="3" t="s">
        <v>139</v>
      </c>
      <c r="E629" s="3" t="s">
        <v>140</v>
      </c>
      <c r="F629" s="3">
        <v>0.59</v>
      </c>
      <c r="G629" s="3">
        <v>0.64</v>
      </c>
      <c r="H629" s="3" t="s">
        <v>64</v>
      </c>
      <c r="I629" s="2">
        <v>4340</v>
      </c>
      <c r="J629" s="3" t="s">
        <v>82</v>
      </c>
      <c r="K629" s="2">
        <v>4340</v>
      </c>
      <c r="L629" s="3" t="s">
        <v>64</v>
      </c>
      <c r="M629" s="3" t="s">
        <v>144</v>
      </c>
      <c r="N629" s="3" t="s">
        <v>143</v>
      </c>
      <c r="O629" s="3"/>
      <c r="P629" s="3"/>
      <c r="Q629" s="3"/>
      <c r="R629" s="3">
        <v>0</v>
      </c>
      <c r="S629" s="3">
        <v>1</v>
      </c>
      <c r="T629" s="2">
        <v>16</v>
      </c>
      <c r="U629" s="3">
        <v>2.3525856753792693</v>
      </c>
      <c r="V629" s="3">
        <v>15.098339917893993</v>
      </c>
      <c r="W629" s="3">
        <v>1.6943874920810629</v>
      </c>
      <c r="X629" s="3">
        <v>7056.6300267921333</v>
      </c>
      <c r="Y629" s="3">
        <v>15.098339917893993</v>
      </c>
      <c r="Z629" s="3">
        <v>1.6943859941689308</v>
      </c>
      <c r="AA629" s="3">
        <v>7056.6300267921333</v>
      </c>
    </row>
    <row r="630" spans="1:27" x14ac:dyDescent="0.25">
      <c r="A630" s="2">
        <v>629</v>
      </c>
      <c r="B630" s="3" t="s">
        <v>27</v>
      </c>
      <c r="C630" s="3" t="s">
        <v>110</v>
      </c>
      <c r="D630" s="3" t="s">
        <v>139</v>
      </c>
      <c r="E630" s="3" t="s">
        <v>140</v>
      </c>
      <c r="F630" s="3">
        <v>0.59</v>
      </c>
      <c r="G630" s="3">
        <v>0.64</v>
      </c>
      <c r="H630" s="3" t="s">
        <v>64</v>
      </c>
      <c r="I630" s="2">
        <v>4370</v>
      </c>
      <c r="J630" s="3" t="s">
        <v>83</v>
      </c>
      <c r="K630" s="2">
        <v>4370</v>
      </c>
      <c r="L630" s="3" t="s">
        <v>64</v>
      </c>
      <c r="M630" s="3" t="s">
        <v>154</v>
      </c>
      <c r="N630" s="3" t="s">
        <v>153</v>
      </c>
      <c r="O630" s="3"/>
      <c r="P630" s="3"/>
      <c r="Q630" s="3"/>
      <c r="R630" s="3">
        <v>0</v>
      </c>
      <c r="S630" s="3">
        <v>1</v>
      </c>
      <c r="T630" s="2">
        <v>143</v>
      </c>
      <c r="U630" s="3">
        <v>41.761440120264972</v>
      </c>
      <c r="V630" s="3">
        <v>226.32066920906843</v>
      </c>
      <c r="W630" s="3">
        <v>36.986275831761752</v>
      </c>
      <c r="X630" s="3">
        <v>112981.53568520777</v>
      </c>
      <c r="Y630" s="3">
        <v>226.32066920906843</v>
      </c>
      <c r="Z630" s="3">
        <v>36.986243134287577</v>
      </c>
      <c r="AA630" s="3">
        <v>112981.53568520777</v>
      </c>
    </row>
    <row r="631" spans="1:27" x14ac:dyDescent="0.25">
      <c r="A631" s="2">
        <v>630</v>
      </c>
      <c r="B631" s="3" t="s">
        <v>27</v>
      </c>
      <c r="C631" s="3" t="s">
        <v>110</v>
      </c>
      <c r="D631" s="3" t="s">
        <v>139</v>
      </c>
      <c r="E631" s="3" t="s">
        <v>140</v>
      </c>
      <c r="F631" s="3">
        <v>0.59</v>
      </c>
      <c r="G631" s="3">
        <v>0.64</v>
      </c>
      <c r="H631" s="3" t="s">
        <v>64</v>
      </c>
      <c r="I631" s="2">
        <v>5100</v>
      </c>
      <c r="J631" s="3" t="s">
        <v>85</v>
      </c>
      <c r="K631" s="2">
        <v>5100</v>
      </c>
      <c r="L631" s="3" t="s">
        <v>64</v>
      </c>
      <c r="M631" s="3" t="s">
        <v>33</v>
      </c>
      <c r="N631" s="3" t="s">
        <v>33</v>
      </c>
      <c r="O631" s="3"/>
      <c r="P631" s="3"/>
      <c r="Q631" s="3"/>
      <c r="R631" s="3">
        <v>0</v>
      </c>
      <c r="S631" s="3">
        <v>1</v>
      </c>
      <c r="T631" s="2">
        <v>585</v>
      </c>
      <c r="U631" s="3">
        <v>131.93082895080619</v>
      </c>
      <c r="V631" s="3">
        <v>502.60651926921344</v>
      </c>
      <c r="W631" s="3">
        <v>75.101220528975489</v>
      </c>
      <c r="X631" s="3">
        <v>199979.9840788593</v>
      </c>
      <c r="Y631" s="3">
        <v>502.60651926921344</v>
      </c>
      <c r="Z631" s="3">
        <v>75.101154136234896</v>
      </c>
      <c r="AA631" s="3">
        <v>199979.9840788593</v>
      </c>
    </row>
    <row r="632" spans="1:27" x14ac:dyDescent="0.25">
      <c r="A632" s="2">
        <v>631</v>
      </c>
      <c r="B632" s="3" t="s">
        <v>27</v>
      </c>
      <c r="C632" s="3" t="s">
        <v>110</v>
      </c>
      <c r="D632" s="3" t="s">
        <v>139</v>
      </c>
      <c r="E632" s="3" t="s">
        <v>140</v>
      </c>
      <c r="F632" s="3">
        <v>0.59</v>
      </c>
      <c r="G632" s="3">
        <v>0.64</v>
      </c>
      <c r="H632" s="3" t="s">
        <v>64</v>
      </c>
      <c r="I632" s="2">
        <v>5100</v>
      </c>
      <c r="J632" s="3" t="s">
        <v>85</v>
      </c>
      <c r="K632" s="2">
        <v>5100</v>
      </c>
      <c r="L632" s="3" t="s">
        <v>64</v>
      </c>
      <c r="M632" s="3" t="s">
        <v>157</v>
      </c>
      <c r="N632" s="3" t="s">
        <v>156</v>
      </c>
      <c r="O632" s="3"/>
      <c r="P632" s="3"/>
      <c r="Q632" s="3"/>
      <c r="R632" s="3">
        <v>0</v>
      </c>
      <c r="S632" s="3">
        <v>1</v>
      </c>
      <c r="T632" s="2">
        <v>141</v>
      </c>
      <c r="U632" s="3">
        <v>26.284098417183177</v>
      </c>
      <c r="V632" s="3">
        <v>73.424548733537023</v>
      </c>
      <c r="W632" s="3">
        <v>11.19865643543433</v>
      </c>
      <c r="X632" s="3">
        <v>34605.302384702583</v>
      </c>
      <c r="Y632" s="3">
        <v>73.424548733537023</v>
      </c>
      <c r="Z632" s="3">
        <v>11.198646535335666</v>
      </c>
      <c r="AA632" s="3">
        <v>34605.302384702583</v>
      </c>
    </row>
    <row r="633" spans="1:27" x14ac:dyDescent="0.25">
      <c r="A633" s="2">
        <v>632</v>
      </c>
      <c r="B633" s="3" t="s">
        <v>27</v>
      </c>
      <c r="C633" s="3" t="s">
        <v>110</v>
      </c>
      <c r="D633" s="3" t="s">
        <v>139</v>
      </c>
      <c r="E633" s="3" t="s">
        <v>140</v>
      </c>
      <c r="F633" s="3">
        <v>0.59</v>
      </c>
      <c r="G633" s="3">
        <v>0.64</v>
      </c>
      <c r="H633" s="3" t="s">
        <v>64</v>
      </c>
      <c r="I633" s="2">
        <v>5100</v>
      </c>
      <c r="J633" s="3" t="s">
        <v>85</v>
      </c>
      <c r="K633" s="2">
        <v>5100</v>
      </c>
      <c r="L633" s="3" t="s">
        <v>64</v>
      </c>
      <c r="M633" s="3" t="s">
        <v>159</v>
      </c>
      <c r="N633" s="3" t="s">
        <v>158</v>
      </c>
      <c r="O633" s="3"/>
      <c r="P633" s="3"/>
      <c r="Q633" s="3"/>
      <c r="R633" s="3">
        <v>0</v>
      </c>
      <c r="S633" s="3">
        <v>1</v>
      </c>
      <c r="T633" s="2">
        <v>196</v>
      </c>
      <c r="U633" s="3">
        <v>41.747821988117678</v>
      </c>
      <c r="V633" s="3">
        <v>163.54992575987146</v>
      </c>
      <c r="W633" s="3">
        <v>23.690623350620143</v>
      </c>
      <c r="X633" s="3">
        <v>65964.608944664113</v>
      </c>
      <c r="Y633" s="3">
        <v>163.54992575987146</v>
      </c>
      <c r="Z633" s="3">
        <v>23.690602407080174</v>
      </c>
      <c r="AA633" s="3">
        <v>65964.608944664113</v>
      </c>
    </row>
    <row r="634" spans="1:27" x14ac:dyDescent="0.25">
      <c r="A634" s="2">
        <v>633</v>
      </c>
      <c r="B634" s="3" t="s">
        <v>27</v>
      </c>
      <c r="C634" s="3" t="s">
        <v>110</v>
      </c>
      <c r="D634" s="3" t="s">
        <v>139</v>
      </c>
      <c r="E634" s="3" t="s">
        <v>140</v>
      </c>
      <c r="F634" s="3">
        <v>0.59</v>
      </c>
      <c r="G634" s="3">
        <v>0.64</v>
      </c>
      <c r="H634" s="3" t="s">
        <v>64</v>
      </c>
      <c r="I634" s="2">
        <v>5100</v>
      </c>
      <c r="J634" s="3" t="s">
        <v>85</v>
      </c>
      <c r="K634" s="2">
        <v>5100</v>
      </c>
      <c r="L634" s="3" t="s">
        <v>64</v>
      </c>
      <c r="M634" s="3" t="s">
        <v>160</v>
      </c>
      <c r="N634" s="3" t="s">
        <v>158</v>
      </c>
      <c r="O634" s="3"/>
      <c r="P634" s="3"/>
      <c r="Q634" s="3"/>
      <c r="R634" s="3">
        <v>0</v>
      </c>
      <c r="S634" s="3">
        <v>1</v>
      </c>
      <c r="T634" s="2">
        <v>3</v>
      </c>
      <c r="U634" s="3">
        <v>2.5570014545558357E-2</v>
      </c>
      <c r="V634" s="3">
        <v>1.250139353335045E-2</v>
      </c>
      <c r="W634" s="3">
        <v>1.765198024640252E-3</v>
      </c>
      <c r="X634" s="3">
        <v>6.1691101552794452</v>
      </c>
      <c r="Y634" s="3">
        <v>1.250139353335045E-2</v>
      </c>
      <c r="Z634" s="3">
        <v>1.7651964641285402E-3</v>
      </c>
      <c r="AA634" s="3">
        <v>6.1691101552794452</v>
      </c>
    </row>
    <row r="635" spans="1:27" x14ac:dyDescent="0.25">
      <c r="A635" s="2">
        <v>634</v>
      </c>
      <c r="B635" s="3" t="s">
        <v>27</v>
      </c>
      <c r="C635" s="3" t="s">
        <v>110</v>
      </c>
      <c r="D635" s="3" t="s">
        <v>139</v>
      </c>
      <c r="E635" s="3" t="s">
        <v>140</v>
      </c>
      <c r="F635" s="3">
        <v>0.59</v>
      </c>
      <c r="G635" s="3">
        <v>0.64</v>
      </c>
      <c r="H635" s="3" t="s">
        <v>64</v>
      </c>
      <c r="I635" s="2">
        <v>5100</v>
      </c>
      <c r="J635" s="3" t="s">
        <v>85</v>
      </c>
      <c r="K635" s="2">
        <v>5100</v>
      </c>
      <c r="L635" s="3" t="s">
        <v>64</v>
      </c>
      <c r="M635" s="3" t="s">
        <v>170</v>
      </c>
      <c r="N635" s="3" t="s">
        <v>41</v>
      </c>
      <c r="O635" s="3"/>
      <c r="P635" s="3"/>
      <c r="Q635" s="3"/>
      <c r="R635" s="3">
        <v>0</v>
      </c>
      <c r="S635" s="3">
        <v>1</v>
      </c>
      <c r="T635" s="2">
        <v>225</v>
      </c>
      <c r="U635" s="3">
        <v>37.943547444779099</v>
      </c>
      <c r="V635" s="3">
        <v>129.78818075402441</v>
      </c>
      <c r="W635" s="3">
        <v>17.795145023130228</v>
      </c>
      <c r="X635" s="3">
        <v>66018.413850387675</v>
      </c>
      <c r="Y635" s="3">
        <v>129.78818075402441</v>
      </c>
      <c r="Z635" s="3">
        <v>17.795129291449161</v>
      </c>
      <c r="AA635" s="3">
        <v>66018.413850387675</v>
      </c>
    </row>
    <row r="636" spans="1:27" x14ac:dyDescent="0.25">
      <c r="A636" s="2">
        <v>635</v>
      </c>
      <c r="B636" s="3" t="s">
        <v>27</v>
      </c>
      <c r="C636" s="3" t="s">
        <v>110</v>
      </c>
      <c r="D636" s="3" t="s">
        <v>139</v>
      </c>
      <c r="E636" s="3" t="s">
        <v>140</v>
      </c>
      <c r="F636" s="3">
        <v>0.59</v>
      </c>
      <c r="G636" s="3">
        <v>0.64</v>
      </c>
      <c r="H636" s="3" t="s">
        <v>64</v>
      </c>
      <c r="I636" s="2">
        <v>5200</v>
      </c>
      <c r="J636" s="3" t="s">
        <v>86</v>
      </c>
      <c r="K636" s="2">
        <v>5200</v>
      </c>
      <c r="L636" s="3" t="s">
        <v>64</v>
      </c>
      <c r="M636" s="3" t="s">
        <v>159</v>
      </c>
      <c r="N636" s="3" t="s">
        <v>158</v>
      </c>
      <c r="O636" s="3"/>
      <c r="P636" s="3"/>
      <c r="Q636" s="3"/>
      <c r="R636" s="3">
        <v>0</v>
      </c>
      <c r="S636" s="3">
        <v>1</v>
      </c>
      <c r="T636" s="2">
        <v>9</v>
      </c>
      <c r="U636" s="3">
        <v>0.76808490274079744</v>
      </c>
      <c r="V636" s="3">
        <v>1.3556076938204094</v>
      </c>
      <c r="W636" s="3">
        <v>0.18500899046484301</v>
      </c>
      <c r="X636" s="3">
        <v>1733.8972837758754</v>
      </c>
      <c r="Y636" s="3">
        <v>1.3556076938204094</v>
      </c>
      <c r="Z636" s="3">
        <v>0.18500882690885989</v>
      </c>
      <c r="AA636" s="3">
        <v>1733.8972837758754</v>
      </c>
    </row>
    <row r="637" spans="1:27" x14ac:dyDescent="0.25">
      <c r="A637" s="2">
        <v>636</v>
      </c>
      <c r="B637" s="3" t="s">
        <v>27</v>
      </c>
      <c r="C637" s="3" t="s">
        <v>110</v>
      </c>
      <c r="D637" s="3" t="s">
        <v>139</v>
      </c>
      <c r="E637" s="3" t="s">
        <v>140</v>
      </c>
      <c r="F637" s="3">
        <v>0.59</v>
      </c>
      <c r="G637" s="3">
        <v>0.64</v>
      </c>
      <c r="H637" s="3" t="s">
        <v>64</v>
      </c>
      <c r="I637" s="2">
        <v>5300</v>
      </c>
      <c r="J637" s="3" t="s">
        <v>88</v>
      </c>
      <c r="K637" s="2">
        <v>5300</v>
      </c>
      <c r="L637" s="3" t="s">
        <v>64</v>
      </c>
      <c r="M637" s="3" t="s">
        <v>33</v>
      </c>
      <c r="N637" s="3" t="s">
        <v>33</v>
      </c>
      <c r="O637" s="3"/>
      <c r="P637" s="3"/>
      <c r="Q637" s="3"/>
      <c r="R637" s="3">
        <v>0</v>
      </c>
      <c r="S637" s="3">
        <v>1</v>
      </c>
      <c r="T637" s="2">
        <v>143</v>
      </c>
      <c r="U637" s="3">
        <v>22.236365270199119</v>
      </c>
      <c r="V637" s="3">
        <v>43.328086318163933</v>
      </c>
      <c r="W637" s="3">
        <v>6.7210037498318531</v>
      </c>
      <c r="X637" s="3">
        <v>44892.344045056947</v>
      </c>
      <c r="Y637" s="3">
        <v>43.328086318163933</v>
      </c>
      <c r="Z637" s="3">
        <v>6.7209978081726378</v>
      </c>
      <c r="AA637" s="3">
        <v>44892.344045056947</v>
      </c>
    </row>
    <row r="638" spans="1:27" x14ac:dyDescent="0.25">
      <c r="A638" s="2">
        <v>637</v>
      </c>
      <c r="B638" s="3" t="s">
        <v>27</v>
      </c>
      <c r="C638" s="3" t="s">
        <v>110</v>
      </c>
      <c r="D638" s="3" t="s">
        <v>139</v>
      </c>
      <c r="E638" s="3" t="s">
        <v>140</v>
      </c>
      <c r="F638" s="3">
        <v>0.59</v>
      </c>
      <c r="G638" s="3">
        <v>0.64</v>
      </c>
      <c r="H638" s="3" t="s">
        <v>64</v>
      </c>
      <c r="I638" s="2">
        <v>5300</v>
      </c>
      <c r="J638" s="3" t="s">
        <v>88</v>
      </c>
      <c r="K638" s="2">
        <v>5300</v>
      </c>
      <c r="L638" s="3" t="s">
        <v>64</v>
      </c>
      <c r="M638" s="3" t="s">
        <v>142</v>
      </c>
      <c r="N638" s="3" t="s">
        <v>143</v>
      </c>
      <c r="O638" s="3"/>
      <c r="P638" s="3"/>
      <c r="Q638" s="3"/>
      <c r="R638" s="3">
        <v>0</v>
      </c>
      <c r="S638" s="3">
        <v>1</v>
      </c>
      <c r="T638" s="2">
        <v>12</v>
      </c>
      <c r="U638" s="3">
        <v>2.5214444260996101</v>
      </c>
      <c r="V638" s="3">
        <v>1.51155629964361</v>
      </c>
      <c r="W638" s="3">
        <v>0.18726377140438297</v>
      </c>
      <c r="X638" s="3">
        <v>4034.0997303469462</v>
      </c>
      <c r="Y638" s="3">
        <v>1.51155629964361</v>
      </c>
      <c r="Z638" s="3">
        <v>0.18726360585507584</v>
      </c>
      <c r="AA638" s="3">
        <v>4034.0997303469462</v>
      </c>
    </row>
    <row r="639" spans="1:27" x14ac:dyDescent="0.25">
      <c r="A639" s="2">
        <v>638</v>
      </c>
      <c r="B639" s="3" t="s">
        <v>27</v>
      </c>
      <c r="C639" s="3" t="s">
        <v>110</v>
      </c>
      <c r="D639" s="3" t="s">
        <v>139</v>
      </c>
      <c r="E639" s="3" t="s">
        <v>140</v>
      </c>
      <c r="F639" s="3">
        <v>0.59</v>
      </c>
      <c r="G639" s="3">
        <v>0.64</v>
      </c>
      <c r="H639" s="3" t="s">
        <v>64</v>
      </c>
      <c r="I639" s="2">
        <v>5300</v>
      </c>
      <c r="J639" s="3" t="s">
        <v>88</v>
      </c>
      <c r="K639" s="2">
        <v>5300</v>
      </c>
      <c r="L639" s="3" t="s">
        <v>64</v>
      </c>
      <c r="M639" s="3" t="s">
        <v>154</v>
      </c>
      <c r="N639" s="3" t="s">
        <v>153</v>
      </c>
      <c r="O639" s="3"/>
      <c r="P639" s="3"/>
      <c r="Q639" s="3"/>
      <c r="R639" s="3">
        <v>0</v>
      </c>
      <c r="S639" s="3">
        <v>1</v>
      </c>
      <c r="T639" s="2">
        <v>16</v>
      </c>
      <c r="U639" s="3">
        <v>1.1923016695495929</v>
      </c>
      <c r="V639" s="3">
        <v>4.1800350388312477</v>
      </c>
      <c r="W639" s="3">
        <v>0.68072993718529218</v>
      </c>
      <c r="X639" s="3">
        <v>3121.2359480357491</v>
      </c>
      <c r="Y639" s="3">
        <v>4.1800350388312477</v>
      </c>
      <c r="Z639" s="3">
        <v>0.68072933539046288</v>
      </c>
      <c r="AA639" s="3">
        <v>3121.2359480357491</v>
      </c>
    </row>
    <row r="640" spans="1:27" x14ac:dyDescent="0.25">
      <c r="A640" s="2">
        <v>639</v>
      </c>
      <c r="B640" s="3" t="s">
        <v>27</v>
      </c>
      <c r="C640" s="3" t="s">
        <v>110</v>
      </c>
      <c r="D640" s="3" t="s">
        <v>139</v>
      </c>
      <c r="E640" s="3" t="s">
        <v>140</v>
      </c>
      <c r="F640" s="3">
        <v>0.59</v>
      </c>
      <c r="G640" s="3">
        <v>0.64</v>
      </c>
      <c r="H640" s="3" t="s">
        <v>64</v>
      </c>
      <c r="I640" s="2">
        <v>5300</v>
      </c>
      <c r="J640" s="3" t="s">
        <v>88</v>
      </c>
      <c r="K640" s="2">
        <v>5300</v>
      </c>
      <c r="L640" s="3" t="s">
        <v>64</v>
      </c>
      <c r="M640" s="3" t="s">
        <v>157</v>
      </c>
      <c r="N640" s="3" t="s">
        <v>156</v>
      </c>
      <c r="O640" s="3"/>
      <c r="P640" s="3"/>
      <c r="Q640" s="3"/>
      <c r="R640" s="3">
        <v>0</v>
      </c>
      <c r="S640" s="3">
        <v>1</v>
      </c>
      <c r="T640" s="2">
        <v>49</v>
      </c>
      <c r="U640" s="3">
        <v>8.0400267077959686</v>
      </c>
      <c r="V640" s="3">
        <v>8.8706217420668079</v>
      </c>
      <c r="W640" s="3">
        <v>1.4542086552286453</v>
      </c>
      <c r="X640" s="3">
        <v>13065.507464658616</v>
      </c>
      <c r="Y640" s="3">
        <v>8.8706217420668079</v>
      </c>
      <c r="Z640" s="3">
        <v>1.4542073696450353</v>
      </c>
      <c r="AA640" s="3">
        <v>13065.507464658616</v>
      </c>
    </row>
    <row r="641" spans="1:27" x14ac:dyDescent="0.25">
      <c r="A641" s="2">
        <v>640</v>
      </c>
      <c r="B641" s="3" t="s">
        <v>27</v>
      </c>
      <c r="C641" s="3" t="s">
        <v>110</v>
      </c>
      <c r="D641" s="3" t="s">
        <v>139</v>
      </c>
      <c r="E641" s="3" t="s">
        <v>140</v>
      </c>
      <c r="F641" s="3">
        <v>0.59</v>
      </c>
      <c r="G641" s="3">
        <v>0.64</v>
      </c>
      <c r="H641" s="3" t="s">
        <v>64</v>
      </c>
      <c r="I641" s="2">
        <v>5300</v>
      </c>
      <c r="J641" s="3" t="s">
        <v>88</v>
      </c>
      <c r="K641" s="2">
        <v>5300</v>
      </c>
      <c r="L641" s="3" t="s">
        <v>64</v>
      </c>
      <c r="M641" s="3" t="s">
        <v>159</v>
      </c>
      <c r="N641" s="3" t="s">
        <v>158</v>
      </c>
      <c r="O641" s="3"/>
      <c r="P641" s="3"/>
      <c r="Q641" s="3"/>
      <c r="R641" s="3">
        <v>0</v>
      </c>
      <c r="S641" s="3">
        <v>1</v>
      </c>
      <c r="T641" s="2">
        <v>109</v>
      </c>
      <c r="U641" s="3">
        <v>22.141368116395995</v>
      </c>
      <c r="V641" s="3">
        <v>23.037753709976062</v>
      </c>
      <c r="W641" s="3">
        <v>3.6944090261378073</v>
      </c>
      <c r="X641" s="3">
        <v>37446.323927642472</v>
      </c>
      <c r="Y641" s="3">
        <v>23.037753709976062</v>
      </c>
      <c r="Z641" s="3">
        <v>3.6944057601197766</v>
      </c>
      <c r="AA641" s="3">
        <v>37446.323927642472</v>
      </c>
    </row>
    <row r="642" spans="1:27" x14ac:dyDescent="0.25">
      <c r="A642" s="2">
        <v>641</v>
      </c>
      <c r="B642" s="3" t="s">
        <v>27</v>
      </c>
      <c r="C642" s="3" t="s">
        <v>110</v>
      </c>
      <c r="D642" s="3" t="s">
        <v>139</v>
      </c>
      <c r="E642" s="3" t="s">
        <v>140</v>
      </c>
      <c r="F642" s="3">
        <v>0.59</v>
      </c>
      <c r="G642" s="3">
        <v>0.64</v>
      </c>
      <c r="H642" s="3" t="s">
        <v>64</v>
      </c>
      <c r="I642" s="2">
        <v>5300</v>
      </c>
      <c r="J642" s="3" t="s">
        <v>88</v>
      </c>
      <c r="K642" s="2">
        <v>5300</v>
      </c>
      <c r="L642" s="3" t="s">
        <v>64</v>
      </c>
      <c r="M642" s="3" t="s">
        <v>74</v>
      </c>
      <c r="N642" s="3" t="s">
        <v>75</v>
      </c>
      <c r="O642" s="3"/>
      <c r="P642" s="3"/>
      <c r="Q642" s="3"/>
      <c r="R642" s="3">
        <v>0</v>
      </c>
      <c r="S642" s="3">
        <v>1</v>
      </c>
      <c r="T642" s="2">
        <v>6</v>
      </c>
      <c r="U642" s="3">
        <v>1.1099386014160606</v>
      </c>
      <c r="V642" s="3">
        <v>1.1001185960691235</v>
      </c>
      <c r="W642" s="3">
        <v>0.15058190559952106</v>
      </c>
      <c r="X642" s="3">
        <v>1319.9930546838241</v>
      </c>
      <c r="Y642" s="3">
        <v>1.1001185960691235</v>
      </c>
      <c r="Z642" s="3">
        <v>0.15058177247857643</v>
      </c>
      <c r="AA642" s="3">
        <v>1319.9930546838241</v>
      </c>
    </row>
    <row r="643" spans="1:27" x14ac:dyDescent="0.25">
      <c r="A643" s="2">
        <v>642</v>
      </c>
      <c r="B643" s="3" t="s">
        <v>27</v>
      </c>
      <c r="C643" s="3" t="s">
        <v>110</v>
      </c>
      <c r="D643" s="3" t="s">
        <v>139</v>
      </c>
      <c r="E643" s="3" t="s">
        <v>140</v>
      </c>
      <c r="F643" s="3">
        <v>0.59</v>
      </c>
      <c r="G643" s="3">
        <v>0.64</v>
      </c>
      <c r="H643" s="3" t="s">
        <v>64</v>
      </c>
      <c r="I643" s="2">
        <v>5300</v>
      </c>
      <c r="J643" s="3" t="s">
        <v>88</v>
      </c>
      <c r="K643" s="2">
        <v>5300</v>
      </c>
      <c r="L643" s="3" t="s">
        <v>64</v>
      </c>
      <c r="M643" s="3" t="s">
        <v>170</v>
      </c>
      <c r="N643" s="3" t="s">
        <v>41</v>
      </c>
      <c r="O643" s="3"/>
      <c r="P643" s="3"/>
      <c r="Q643" s="3"/>
      <c r="R643" s="3">
        <v>0</v>
      </c>
      <c r="S643" s="3">
        <v>1</v>
      </c>
      <c r="T643" s="2">
        <v>86</v>
      </c>
      <c r="U643" s="3">
        <v>13.343001247050267</v>
      </c>
      <c r="V643" s="3">
        <v>19.871200107343359</v>
      </c>
      <c r="W643" s="3">
        <v>2.7527600220889283</v>
      </c>
      <c r="X643" s="3">
        <v>25746.453188672313</v>
      </c>
      <c r="Y643" s="3">
        <v>19.871200107343359</v>
      </c>
      <c r="Z643" s="3">
        <v>2.7527575885295099</v>
      </c>
      <c r="AA643" s="3">
        <v>25746.453188672313</v>
      </c>
    </row>
    <row r="644" spans="1:27" x14ac:dyDescent="0.25">
      <c r="A644" s="2">
        <v>643</v>
      </c>
      <c r="B644" s="3" t="s">
        <v>27</v>
      </c>
      <c r="C644" s="3" t="s">
        <v>110</v>
      </c>
      <c r="D644" s="3" t="s">
        <v>139</v>
      </c>
      <c r="E644" s="3" t="s">
        <v>140</v>
      </c>
      <c r="F644" s="3">
        <v>0.59</v>
      </c>
      <c r="G644" s="3">
        <v>0.64</v>
      </c>
      <c r="H644" s="3" t="s">
        <v>64</v>
      </c>
      <c r="I644" s="2">
        <v>5400</v>
      </c>
      <c r="J644" s="3" t="s">
        <v>89</v>
      </c>
      <c r="K644" s="2">
        <v>5400</v>
      </c>
      <c r="L644" s="3" t="s">
        <v>64</v>
      </c>
      <c r="M644" s="3" t="s">
        <v>33</v>
      </c>
      <c r="N644" s="3" t="s">
        <v>33</v>
      </c>
      <c r="O644" s="3"/>
      <c r="P644" s="3"/>
      <c r="Q644" s="3"/>
      <c r="R644" s="3">
        <v>0</v>
      </c>
      <c r="S644" s="3">
        <v>1</v>
      </c>
      <c r="T644" s="2">
        <v>30444</v>
      </c>
      <c r="U644" s="3">
        <v>17402.808526996036</v>
      </c>
      <c r="V644" s="3">
        <v>1464.5873138724805</v>
      </c>
      <c r="W644" s="3">
        <v>205.2426803686526</v>
      </c>
      <c r="X644" s="3">
        <v>588353.15983877494</v>
      </c>
      <c r="Y644" s="3">
        <v>1464.5873138724805</v>
      </c>
      <c r="Z644" s="3">
        <v>205.24249892520803</v>
      </c>
      <c r="AA644" s="3">
        <v>588353.15983877494</v>
      </c>
    </row>
    <row r="645" spans="1:27" x14ac:dyDescent="0.25">
      <c r="A645" s="2">
        <v>644</v>
      </c>
      <c r="B645" s="3" t="s">
        <v>27</v>
      </c>
      <c r="C645" s="3" t="s">
        <v>110</v>
      </c>
      <c r="D645" s="3" t="s">
        <v>139</v>
      </c>
      <c r="E645" s="3" t="s">
        <v>140</v>
      </c>
      <c r="F645" s="3">
        <v>0.59</v>
      </c>
      <c r="G645" s="3">
        <v>0.64</v>
      </c>
      <c r="H645" s="3" t="s">
        <v>64</v>
      </c>
      <c r="I645" s="2">
        <v>5400</v>
      </c>
      <c r="J645" s="3" t="s">
        <v>89</v>
      </c>
      <c r="K645" s="2">
        <v>5400</v>
      </c>
      <c r="L645" s="3" t="s">
        <v>64</v>
      </c>
      <c r="M645" s="3" t="s">
        <v>142</v>
      </c>
      <c r="N645" s="3" t="s">
        <v>143</v>
      </c>
      <c r="O645" s="3"/>
      <c r="P645" s="3"/>
      <c r="Q645" s="3"/>
      <c r="R645" s="3">
        <v>0</v>
      </c>
      <c r="S645" s="3">
        <v>1</v>
      </c>
      <c r="T645" s="2">
        <v>85</v>
      </c>
      <c r="U645" s="3">
        <v>4.8648033934443156</v>
      </c>
      <c r="V645" s="3">
        <v>19.284925845240011</v>
      </c>
      <c r="W645" s="3">
        <v>3.1863767693949554</v>
      </c>
      <c r="X645" s="3">
        <v>8099.138351966214</v>
      </c>
      <c r="Y645" s="3">
        <v>19.284925845240011</v>
      </c>
      <c r="Z645" s="3">
        <v>3.1863739524995038</v>
      </c>
      <c r="AA645" s="3">
        <v>8099.138351966214</v>
      </c>
    </row>
    <row r="646" spans="1:27" x14ac:dyDescent="0.25">
      <c r="A646" s="2">
        <v>645</v>
      </c>
      <c r="B646" s="3" t="s">
        <v>27</v>
      </c>
      <c r="C646" s="3" t="s">
        <v>110</v>
      </c>
      <c r="D646" s="3" t="s">
        <v>139</v>
      </c>
      <c r="E646" s="3" t="s">
        <v>140</v>
      </c>
      <c r="F646" s="3">
        <v>0.59</v>
      </c>
      <c r="G646" s="3">
        <v>0.64</v>
      </c>
      <c r="H646" s="3" t="s">
        <v>64</v>
      </c>
      <c r="I646" s="2">
        <v>5400</v>
      </c>
      <c r="J646" s="3" t="s">
        <v>89</v>
      </c>
      <c r="K646" s="2">
        <v>5400</v>
      </c>
      <c r="L646" s="3" t="s">
        <v>64</v>
      </c>
      <c r="M646" s="3" t="s">
        <v>154</v>
      </c>
      <c r="N646" s="3" t="s">
        <v>153</v>
      </c>
      <c r="O646" s="3"/>
      <c r="P646" s="3"/>
      <c r="Q646" s="3"/>
      <c r="R646" s="3">
        <v>0</v>
      </c>
      <c r="S646" s="3">
        <v>1</v>
      </c>
      <c r="T646" s="2">
        <v>10776</v>
      </c>
      <c r="U646" s="3">
        <v>5532.8268938632682</v>
      </c>
      <c r="V646" s="3">
        <v>1825.132528949395</v>
      </c>
      <c r="W646" s="3">
        <v>224.98243083610038</v>
      </c>
      <c r="X646" s="3">
        <v>730525.42526664911</v>
      </c>
      <c r="Y646" s="3">
        <v>1825.132528949395</v>
      </c>
      <c r="Z646" s="3">
        <v>224.98223194186065</v>
      </c>
      <c r="AA646" s="3">
        <v>730525.42526664911</v>
      </c>
    </row>
    <row r="647" spans="1:27" x14ac:dyDescent="0.25">
      <c r="A647" s="2">
        <v>646</v>
      </c>
      <c r="B647" s="3" t="s">
        <v>27</v>
      </c>
      <c r="C647" s="3" t="s">
        <v>110</v>
      </c>
      <c r="D647" s="3" t="s">
        <v>139</v>
      </c>
      <c r="E647" s="3" t="s">
        <v>140</v>
      </c>
      <c r="F647" s="3">
        <v>0.59</v>
      </c>
      <c r="G647" s="3">
        <v>0.64</v>
      </c>
      <c r="H647" s="3" t="s">
        <v>64</v>
      </c>
      <c r="I647" s="2">
        <v>5400</v>
      </c>
      <c r="J647" s="3" t="s">
        <v>89</v>
      </c>
      <c r="K647" s="2">
        <v>5400</v>
      </c>
      <c r="L647" s="3" t="s">
        <v>64</v>
      </c>
      <c r="M647" s="3" t="s">
        <v>157</v>
      </c>
      <c r="N647" s="3" t="s">
        <v>156</v>
      </c>
      <c r="O647" s="3"/>
      <c r="P647" s="3"/>
      <c r="Q647" s="3"/>
      <c r="R647" s="3">
        <v>0</v>
      </c>
      <c r="S647" s="3">
        <v>1</v>
      </c>
      <c r="T647" s="2">
        <v>437</v>
      </c>
      <c r="U647" s="3">
        <v>155.73948088674115</v>
      </c>
      <c r="V647" s="3">
        <v>144.92973848056567</v>
      </c>
      <c r="W647" s="3">
        <v>21.992894839197021</v>
      </c>
      <c r="X647" s="3">
        <v>59601.871727836777</v>
      </c>
      <c r="Y647" s="3">
        <v>144.92973848056567</v>
      </c>
      <c r="Z647" s="3">
        <v>21.992875396522795</v>
      </c>
      <c r="AA647" s="3">
        <v>59601.871727836777</v>
      </c>
    </row>
    <row r="648" spans="1:27" x14ac:dyDescent="0.25">
      <c r="A648" s="2">
        <v>647</v>
      </c>
      <c r="B648" s="3" t="s">
        <v>27</v>
      </c>
      <c r="C648" s="3" t="s">
        <v>110</v>
      </c>
      <c r="D648" s="3" t="s">
        <v>139</v>
      </c>
      <c r="E648" s="3" t="s">
        <v>140</v>
      </c>
      <c r="F648" s="3">
        <v>0.59</v>
      </c>
      <c r="G648" s="3">
        <v>0.64</v>
      </c>
      <c r="H648" s="3" t="s">
        <v>64</v>
      </c>
      <c r="I648" s="2">
        <v>5400</v>
      </c>
      <c r="J648" s="3" t="s">
        <v>89</v>
      </c>
      <c r="K648" s="2">
        <v>5400</v>
      </c>
      <c r="L648" s="3" t="s">
        <v>64</v>
      </c>
      <c r="M648" s="3" t="s">
        <v>159</v>
      </c>
      <c r="N648" s="3" t="s">
        <v>158</v>
      </c>
      <c r="O648" s="3"/>
      <c r="P648" s="3"/>
      <c r="Q648" s="3"/>
      <c r="R648" s="3">
        <v>0</v>
      </c>
      <c r="S648" s="3">
        <v>1</v>
      </c>
      <c r="T648" s="2">
        <v>440</v>
      </c>
      <c r="U648" s="3">
        <v>219.58138766102485</v>
      </c>
      <c r="V648" s="3">
        <v>28.762733732358338</v>
      </c>
      <c r="W648" s="3">
        <v>3.8877459107742829</v>
      </c>
      <c r="X648" s="3">
        <v>12949.181011703064</v>
      </c>
      <c r="Y648" s="3">
        <v>28.762733732358338</v>
      </c>
      <c r="Z648" s="3">
        <v>3.8877424738380477</v>
      </c>
      <c r="AA648" s="3">
        <v>12949.181011703064</v>
      </c>
    </row>
    <row r="649" spans="1:27" x14ac:dyDescent="0.25">
      <c r="A649" s="2">
        <v>648</v>
      </c>
      <c r="B649" s="3" t="s">
        <v>27</v>
      </c>
      <c r="C649" s="3" t="s">
        <v>110</v>
      </c>
      <c r="D649" s="3" t="s">
        <v>139</v>
      </c>
      <c r="E649" s="3" t="s">
        <v>140</v>
      </c>
      <c r="F649" s="3">
        <v>0.59</v>
      </c>
      <c r="G649" s="3">
        <v>0.64</v>
      </c>
      <c r="H649" s="3" t="s">
        <v>64</v>
      </c>
      <c r="I649" s="2">
        <v>5400</v>
      </c>
      <c r="J649" s="3" t="s">
        <v>89</v>
      </c>
      <c r="K649" s="2">
        <v>5400</v>
      </c>
      <c r="L649" s="3" t="s">
        <v>64</v>
      </c>
      <c r="M649" s="3" t="s">
        <v>160</v>
      </c>
      <c r="N649" s="3" t="s">
        <v>158</v>
      </c>
      <c r="O649" s="3"/>
      <c r="P649" s="3"/>
      <c r="Q649" s="3"/>
      <c r="R649" s="3">
        <v>0</v>
      </c>
      <c r="S649" s="3">
        <v>1</v>
      </c>
      <c r="T649" s="2">
        <v>6</v>
      </c>
      <c r="U649" s="3">
        <v>0.2686947506705965</v>
      </c>
      <c r="V649" s="3">
        <v>0</v>
      </c>
      <c r="W649" s="3">
        <v>0</v>
      </c>
      <c r="X649" s="3">
        <v>0</v>
      </c>
      <c r="Y649" s="3">
        <v>0</v>
      </c>
      <c r="Z649" s="3">
        <v>0</v>
      </c>
      <c r="AA649" s="3">
        <v>0</v>
      </c>
    </row>
    <row r="650" spans="1:27" x14ac:dyDescent="0.25">
      <c r="A650" s="2">
        <v>649</v>
      </c>
      <c r="B650" s="3" t="s">
        <v>27</v>
      </c>
      <c r="C650" s="3" t="s">
        <v>110</v>
      </c>
      <c r="D650" s="3" t="s">
        <v>139</v>
      </c>
      <c r="E650" s="3" t="s">
        <v>140</v>
      </c>
      <c r="F650" s="3">
        <v>0.59</v>
      </c>
      <c r="G650" s="3">
        <v>0.64</v>
      </c>
      <c r="H650" s="3" t="s">
        <v>64</v>
      </c>
      <c r="I650" s="2">
        <v>5400</v>
      </c>
      <c r="J650" s="3" t="s">
        <v>89</v>
      </c>
      <c r="K650" s="2">
        <v>5400</v>
      </c>
      <c r="L650" s="3" t="s">
        <v>64</v>
      </c>
      <c r="M650" s="3" t="s">
        <v>74</v>
      </c>
      <c r="N650" s="3" t="s">
        <v>75</v>
      </c>
      <c r="O650" s="3"/>
      <c r="P650" s="3"/>
      <c r="Q650" s="3"/>
      <c r="R650" s="3">
        <v>0</v>
      </c>
      <c r="S650" s="3">
        <v>1</v>
      </c>
      <c r="T650" s="2">
        <v>50</v>
      </c>
      <c r="U650" s="3">
        <v>1.1978460969030795</v>
      </c>
      <c r="V650" s="3">
        <v>3.0498299485375009</v>
      </c>
      <c r="W650" s="3">
        <v>0.37970406309116861</v>
      </c>
      <c r="X650" s="3">
        <v>1284.0029644918827</v>
      </c>
      <c r="Y650" s="3">
        <v>3.0498299485375009</v>
      </c>
      <c r="Z650" s="3">
        <v>0.37970372741628589</v>
      </c>
      <c r="AA650" s="3">
        <v>1284.0029644918827</v>
      </c>
    </row>
    <row r="651" spans="1:27" x14ac:dyDescent="0.25">
      <c r="A651" s="2">
        <v>650</v>
      </c>
      <c r="B651" s="3" t="s">
        <v>27</v>
      </c>
      <c r="C651" s="3" t="s">
        <v>110</v>
      </c>
      <c r="D651" s="3" t="s">
        <v>139</v>
      </c>
      <c r="E651" s="3" t="s">
        <v>140</v>
      </c>
      <c r="F651" s="3">
        <v>0.59</v>
      </c>
      <c r="G651" s="3">
        <v>0.64</v>
      </c>
      <c r="H651" s="3" t="s">
        <v>64</v>
      </c>
      <c r="I651" s="2">
        <v>5400</v>
      </c>
      <c r="J651" s="3" t="s">
        <v>89</v>
      </c>
      <c r="K651" s="2">
        <v>5400</v>
      </c>
      <c r="L651" s="3" t="s">
        <v>64</v>
      </c>
      <c r="M651" s="3" t="s">
        <v>144</v>
      </c>
      <c r="N651" s="3" t="s">
        <v>143</v>
      </c>
      <c r="O651" s="3"/>
      <c r="P651" s="3"/>
      <c r="Q651" s="3"/>
      <c r="R651" s="3">
        <v>0</v>
      </c>
      <c r="S651" s="3">
        <v>1</v>
      </c>
      <c r="T651" s="2">
        <v>4</v>
      </c>
      <c r="U651" s="3">
        <v>4.0750238711593535E-2</v>
      </c>
      <c r="V651" s="3">
        <v>0.10474112388868856</v>
      </c>
      <c r="W651" s="3">
        <v>1.0414316653355082E-2</v>
      </c>
      <c r="X651" s="3">
        <v>41.828886395873084</v>
      </c>
      <c r="Y651" s="3">
        <v>0.10474112388868856</v>
      </c>
      <c r="Z651" s="3">
        <v>1.041430744664687E-2</v>
      </c>
      <c r="AA651" s="3">
        <v>41.828886395873084</v>
      </c>
    </row>
    <row r="652" spans="1:27" x14ac:dyDescent="0.25">
      <c r="A652" s="2">
        <v>651</v>
      </c>
      <c r="B652" s="3" t="s">
        <v>27</v>
      </c>
      <c r="C652" s="3" t="s">
        <v>110</v>
      </c>
      <c r="D652" s="3" t="s">
        <v>139</v>
      </c>
      <c r="E652" s="3" t="s">
        <v>140</v>
      </c>
      <c r="F652" s="3">
        <v>0.59</v>
      </c>
      <c r="G652" s="3">
        <v>0.64</v>
      </c>
      <c r="H652" s="3" t="s">
        <v>64</v>
      </c>
      <c r="I652" s="2">
        <v>5400</v>
      </c>
      <c r="J652" s="3" t="s">
        <v>89</v>
      </c>
      <c r="K652" s="2">
        <v>5400</v>
      </c>
      <c r="L652" s="3" t="s">
        <v>64</v>
      </c>
      <c r="M652" s="3" t="s">
        <v>170</v>
      </c>
      <c r="N652" s="3" t="s">
        <v>41</v>
      </c>
      <c r="O652" s="3"/>
      <c r="P652" s="3"/>
      <c r="Q652" s="3"/>
      <c r="R652" s="3">
        <v>0</v>
      </c>
      <c r="S652" s="3">
        <v>1</v>
      </c>
      <c r="T652" s="2">
        <v>243</v>
      </c>
      <c r="U652" s="3">
        <v>37.649861697361573</v>
      </c>
      <c r="V652" s="3">
        <v>78.906767792837968</v>
      </c>
      <c r="W652" s="3">
        <v>10.208056646752404</v>
      </c>
      <c r="X652" s="3">
        <v>38874.297687246697</v>
      </c>
      <c r="Y652" s="3">
        <v>78.906767792837968</v>
      </c>
      <c r="Z652" s="3">
        <v>10.208047622386983</v>
      </c>
      <c r="AA652" s="3">
        <v>38874.297687246697</v>
      </c>
    </row>
    <row r="653" spans="1:27" x14ac:dyDescent="0.25">
      <c r="A653" s="2">
        <v>652</v>
      </c>
      <c r="B653" s="3" t="s">
        <v>27</v>
      </c>
      <c r="C653" s="3" t="s">
        <v>110</v>
      </c>
      <c r="D653" s="3" t="s">
        <v>139</v>
      </c>
      <c r="E653" s="3" t="s">
        <v>140</v>
      </c>
      <c r="F653" s="3">
        <v>0.59</v>
      </c>
      <c r="G653" s="3">
        <v>0.64</v>
      </c>
      <c r="H653" s="3" t="s">
        <v>64</v>
      </c>
      <c r="I653" s="2">
        <v>5430</v>
      </c>
      <c r="J653" s="3" t="s">
        <v>92</v>
      </c>
      <c r="K653" s="2">
        <v>5430</v>
      </c>
      <c r="L653" s="3" t="s">
        <v>64</v>
      </c>
      <c r="M653" s="3" t="s">
        <v>33</v>
      </c>
      <c r="N653" s="3" t="s">
        <v>33</v>
      </c>
      <c r="O653" s="3"/>
      <c r="P653" s="3"/>
      <c r="Q653" s="3"/>
      <c r="R653" s="3">
        <v>0</v>
      </c>
      <c r="S653" s="3">
        <v>1</v>
      </c>
      <c r="T653" s="2">
        <v>45</v>
      </c>
      <c r="U653" s="3">
        <v>10.456611388002734</v>
      </c>
      <c r="V653" s="3">
        <v>19.612781879151946</v>
      </c>
      <c r="W653" s="3">
        <v>2.2842280127216541</v>
      </c>
      <c r="X653" s="3">
        <v>8959.3844012695627</v>
      </c>
      <c r="Y653" s="3">
        <v>19.612781879151946</v>
      </c>
      <c r="Z653" s="3">
        <v>2.2842259933648825</v>
      </c>
      <c r="AA653" s="3">
        <v>8959.3844012695627</v>
      </c>
    </row>
    <row r="654" spans="1:27" x14ac:dyDescent="0.25">
      <c r="A654" s="2">
        <v>653</v>
      </c>
      <c r="B654" s="3" t="s">
        <v>27</v>
      </c>
      <c r="C654" s="3" t="s">
        <v>110</v>
      </c>
      <c r="D654" s="3" t="s">
        <v>139</v>
      </c>
      <c r="E654" s="3" t="s">
        <v>140</v>
      </c>
      <c r="F654" s="3">
        <v>0.59</v>
      </c>
      <c r="G654" s="3">
        <v>0.64</v>
      </c>
      <c r="H654" s="3" t="s">
        <v>64</v>
      </c>
      <c r="I654" s="2">
        <v>5430</v>
      </c>
      <c r="J654" s="3" t="s">
        <v>92</v>
      </c>
      <c r="K654" s="2">
        <v>5430</v>
      </c>
      <c r="L654" s="3" t="s">
        <v>64</v>
      </c>
      <c r="M654" s="3" t="s">
        <v>154</v>
      </c>
      <c r="N654" s="3" t="s">
        <v>153</v>
      </c>
      <c r="O654" s="3"/>
      <c r="P654" s="3"/>
      <c r="Q654" s="3"/>
      <c r="R654" s="3">
        <v>0</v>
      </c>
      <c r="S654" s="3">
        <v>1</v>
      </c>
      <c r="T654" s="2">
        <v>267</v>
      </c>
      <c r="U654" s="3">
        <v>52.645946032663659</v>
      </c>
      <c r="V654" s="3">
        <v>145.9585962175158</v>
      </c>
      <c r="W654" s="3">
        <v>14.575504396111885</v>
      </c>
      <c r="X654" s="3">
        <v>58474.429207357251</v>
      </c>
      <c r="Y654" s="3">
        <v>145.9585962175158</v>
      </c>
      <c r="Z654" s="3">
        <v>14.575491510732984</v>
      </c>
      <c r="AA654" s="3">
        <v>58474.429207357251</v>
      </c>
    </row>
    <row r="655" spans="1:27" x14ac:dyDescent="0.25">
      <c r="A655" s="2">
        <v>654</v>
      </c>
      <c r="B655" s="3" t="s">
        <v>27</v>
      </c>
      <c r="C655" s="3" t="s">
        <v>110</v>
      </c>
      <c r="D655" s="3" t="s">
        <v>139</v>
      </c>
      <c r="E655" s="3" t="s">
        <v>140</v>
      </c>
      <c r="F655" s="3">
        <v>0.59</v>
      </c>
      <c r="G655" s="3">
        <v>0.64</v>
      </c>
      <c r="H655" s="3" t="s">
        <v>64</v>
      </c>
      <c r="I655" s="2">
        <v>5430</v>
      </c>
      <c r="J655" s="3" t="s">
        <v>92</v>
      </c>
      <c r="K655" s="2">
        <v>5430</v>
      </c>
      <c r="L655" s="3" t="s">
        <v>64</v>
      </c>
      <c r="M655" s="3" t="s">
        <v>74</v>
      </c>
      <c r="N655" s="3" t="s">
        <v>75</v>
      </c>
      <c r="O655" s="3"/>
      <c r="P655" s="3"/>
      <c r="Q655" s="3"/>
      <c r="R655" s="3">
        <v>0</v>
      </c>
      <c r="S655" s="3">
        <v>1</v>
      </c>
      <c r="T655" s="2">
        <v>3</v>
      </c>
      <c r="U655" s="3">
        <v>2.6097873198710998E-3</v>
      </c>
      <c r="V655" s="3">
        <v>2.4429137591676377E-3</v>
      </c>
      <c r="W655" s="3">
        <v>3.0621834439266681E-4</v>
      </c>
      <c r="X655" s="3">
        <v>1.3005191597679973</v>
      </c>
      <c r="Y655" s="3">
        <v>2.4429137591676377E-3</v>
      </c>
      <c r="Z655" s="3">
        <v>3.0621807368235126E-4</v>
      </c>
      <c r="AA655" s="3">
        <v>1.3005191597679973</v>
      </c>
    </row>
    <row r="656" spans="1:27" x14ac:dyDescent="0.25">
      <c r="A656" s="2">
        <v>655</v>
      </c>
      <c r="B656" s="3" t="s">
        <v>27</v>
      </c>
      <c r="C656" s="3" t="s">
        <v>110</v>
      </c>
      <c r="D656" s="3" t="s">
        <v>139</v>
      </c>
      <c r="E656" s="3" t="s">
        <v>140</v>
      </c>
      <c r="F656" s="3">
        <v>0.59</v>
      </c>
      <c r="G656" s="3">
        <v>0.64</v>
      </c>
      <c r="H656" s="3" t="s">
        <v>64</v>
      </c>
      <c r="I656" s="2">
        <v>6120</v>
      </c>
      <c r="J656" s="3" t="s">
        <v>63</v>
      </c>
      <c r="K656" s="2">
        <v>6120</v>
      </c>
      <c r="L656" s="3" t="s">
        <v>64</v>
      </c>
      <c r="M656" s="3" t="s">
        <v>33</v>
      </c>
      <c r="N656" s="3" t="s">
        <v>33</v>
      </c>
      <c r="O656" s="3"/>
      <c r="P656" s="3"/>
      <c r="Q656" s="3"/>
      <c r="R656" s="3">
        <v>0</v>
      </c>
      <c r="S656" s="3">
        <v>1</v>
      </c>
      <c r="T656" s="2">
        <v>486</v>
      </c>
      <c r="U656" s="3">
        <v>57.314519956627691</v>
      </c>
      <c r="V656" s="3">
        <v>309.48791905189876</v>
      </c>
      <c r="W656" s="3">
        <v>33.764217466052962</v>
      </c>
      <c r="X656" s="3">
        <v>127982.29514530933</v>
      </c>
      <c r="Y656" s="3">
        <v>309.48791905189876</v>
      </c>
      <c r="Z656" s="3">
        <v>33.764187617018266</v>
      </c>
      <c r="AA656" s="3">
        <v>127982.29514530933</v>
      </c>
    </row>
    <row r="657" spans="1:27" x14ac:dyDescent="0.25">
      <c r="A657" s="2">
        <v>656</v>
      </c>
      <c r="B657" s="3" t="s">
        <v>27</v>
      </c>
      <c r="C657" s="3" t="s">
        <v>110</v>
      </c>
      <c r="D657" s="3" t="s">
        <v>139</v>
      </c>
      <c r="E657" s="3" t="s">
        <v>140</v>
      </c>
      <c r="F657" s="3">
        <v>0.59</v>
      </c>
      <c r="G657" s="3">
        <v>0.64</v>
      </c>
      <c r="H657" s="3" t="s">
        <v>64</v>
      </c>
      <c r="I657" s="2">
        <v>6120</v>
      </c>
      <c r="J657" s="3" t="s">
        <v>63</v>
      </c>
      <c r="K657" s="2">
        <v>6120</v>
      </c>
      <c r="L657" s="3" t="s">
        <v>64</v>
      </c>
      <c r="M657" s="3" t="s">
        <v>142</v>
      </c>
      <c r="N657" s="3" t="s">
        <v>143</v>
      </c>
      <c r="O657" s="3"/>
      <c r="P657" s="3"/>
      <c r="Q657" s="3"/>
      <c r="R657" s="3">
        <v>0</v>
      </c>
      <c r="S657" s="3">
        <v>1</v>
      </c>
      <c r="T657" s="2">
        <v>49</v>
      </c>
      <c r="U657" s="3">
        <v>10.934000415304906</v>
      </c>
      <c r="V657" s="3">
        <v>75.689749628658163</v>
      </c>
      <c r="W657" s="3">
        <v>8.2078532584479973</v>
      </c>
      <c r="X657" s="3">
        <v>31207.475724220058</v>
      </c>
      <c r="Y657" s="3">
        <v>75.689749628658163</v>
      </c>
      <c r="Z657" s="3">
        <v>8.207846002349239</v>
      </c>
      <c r="AA657" s="3">
        <v>31207.475724220058</v>
      </c>
    </row>
    <row r="658" spans="1:27" x14ac:dyDescent="0.25">
      <c r="A658" s="2">
        <v>657</v>
      </c>
      <c r="B658" s="3" t="s">
        <v>27</v>
      </c>
      <c r="C658" s="3" t="s">
        <v>110</v>
      </c>
      <c r="D658" s="3" t="s">
        <v>139</v>
      </c>
      <c r="E658" s="3" t="s">
        <v>140</v>
      </c>
      <c r="F658" s="3">
        <v>0.59</v>
      </c>
      <c r="G658" s="3">
        <v>0.64</v>
      </c>
      <c r="H658" s="3" t="s">
        <v>64</v>
      </c>
      <c r="I658" s="2">
        <v>6120</v>
      </c>
      <c r="J658" s="3" t="s">
        <v>63</v>
      </c>
      <c r="K658" s="2">
        <v>6120</v>
      </c>
      <c r="L658" s="3" t="s">
        <v>64</v>
      </c>
      <c r="M658" s="3" t="s">
        <v>154</v>
      </c>
      <c r="N658" s="3" t="s">
        <v>153</v>
      </c>
      <c r="O658" s="3"/>
      <c r="P658" s="3"/>
      <c r="Q658" s="3"/>
      <c r="R658" s="3">
        <v>0</v>
      </c>
      <c r="S658" s="3">
        <v>1</v>
      </c>
      <c r="T658" s="2">
        <v>1774</v>
      </c>
      <c r="U658" s="3">
        <v>509.49166857251896</v>
      </c>
      <c r="V658" s="3">
        <v>2889.3519803259073</v>
      </c>
      <c r="W658" s="3">
        <v>295.34232320221827</v>
      </c>
      <c r="X658" s="3">
        <v>1174467.8788262596</v>
      </c>
      <c r="Y658" s="3">
        <v>2889.3519803259073</v>
      </c>
      <c r="Z658" s="3">
        <v>295.34206210677809</v>
      </c>
      <c r="AA658" s="3">
        <v>1174467.8788262596</v>
      </c>
    </row>
    <row r="659" spans="1:27" x14ac:dyDescent="0.25">
      <c r="A659" s="2">
        <v>658</v>
      </c>
      <c r="B659" s="3" t="s">
        <v>27</v>
      </c>
      <c r="C659" s="3" t="s">
        <v>110</v>
      </c>
      <c r="D659" s="3" t="s">
        <v>139</v>
      </c>
      <c r="E659" s="3" t="s">
        <v>140</v>
      </c>
      <c r="F659" s="3">
        <v>0.59</v>
      </c>
      <c r="G659" s="3">
        <v>0.64</v>
      </c>
      <c r="H659" s="3" t="s">
        <v>64</v>
      </c>
      <c r="I659" s="2">
        <v>6120</v>
      </c>
      <c r="J659" s="3" t="s">
        <v>63</v>
      </c>
      <c r="K659" s="2">
        <v>6120</v>
      </c>
      <c r="L659" s="3" t="s">
        <v>64</v>
      </c>
      <c r="M659" s="3" t="s">
        <v>157</v>
      </c>
      <c r="N659" s="3" t="s">
        <v>156</v>
      </c>
      <c r="O659" s="3"/>
      <c r="P659" s="3"/>
      <c r="Q659" s="3"/>
      <c r="R659" s="3">
        <v>0</v>
      </c>
      <c r="S659" s="3">
        <v>1</v>
      </c>
      <c r="T659" s="2">
        <v>91</v>
      </c>
      <c r="U659" s="3">
        <v>4.4130978382385893</v>
      </c>
      <c r="V659" s="3">
        <v>19.607928682893835</v>
      </c>
      <c r="W659" s="3">
        <v>2.6069516262137289</v>
      </c>
      <c r="X659" s="3">
        <v>9476.4481731488831</v>
      </c>
      <c r="Y659" s="3">
        <v>19.607928682893835</v>
      </c>
      <c r="Z659" s="3">
        <v>2.6069493215552684</v>
      </c>
      <c r="AA659" s="3">
        <v>9476.4481731488831</v>
      </c>
    </row>
    <row r="660" spans="1:27" x14ac:dyDescent="0.25">
      <c r="A660" s="2">
        <v>659</v>
      </c>
      <c r="B660" s="3" t="s">
        <v>27</v>
      </c>
      <c r="C660" s="3" t="s">
        <v>110</v>
      </c>
      <c r="D660" s="3" t="s">
        <v>139</v>
      </c>
      <c r="E660" s="3" t="s">
        <v>140</v>
      </c>
      <c r="F660" s="3">
        <v>0.59</v>
      </c>
      <c r="G660" s="3">
        <v>0.64</v>
      </c>
      <c r="H660" s="3" t="s">
        <v>64</v>
      </c>
      <c r="I660" s="2">
        <v>6120</v>
      </c>
      <c r="J660" s="3" t="s">
        <v>63</v>
      </c>
      <c r="K660" s="2">
        <v>6120</v>
      </c>
      <c r="L660" s="3" t="s">
        <v>64</v>
      </c>
      <c r="M660" s="3" t="s">
        <v>159</v>
      </c>
      <c r="N660" s="3" t="s">
        <v>158</v>
      </c>
      <c r="O660" s="3"/>
      <c r="P660" s="3"/>
      <c r="Q660" s="3"/>
      <c r="R660" s="3">
        <v>0</v>
      </c>
      <c r="S660" s="3">
        <v>1</v>
      </c>
      <c r="T660" s="2">
        <v>73</v>
      </c>
      <c r="U660" s="3">
        <v>6.2011936980315694</v>
      </c>
      <c r="V660" s="3">
        <v>28.597705043070544</v>
      </c>
      <c r="W660" s="3">
        <v>3.6307774355656504</v>
      </c>
      <c r="X660" s="3">
        <v>14005.290182467041</v>
      </c>
      <c r="Y660" s="3">
        <v>28.597705043070544</v>
      </c>
      <c r="Z660" s="3">
        <v>3.6307742258007081</v>
      </c>
      <c r="AA660" s="3">
        <v>14005.290182467041</v>
      </c>
    </row>
    <row r="661" spans="1:27" x14ac:dyDescent="0.25">
      <c r="A661" s="2">
        <v>660</v>
      </c>
      <c r="B661" s="3" t="s">
        <v>27</v>
      </c>
      <c r="C661" s="3" t="s">
        <v>110</v>
      </c>
      <c r="D661" s="3" t="s">
        <v>139</v>
      </c>
      <c r="E661" s="3" t="s">
        <v>140</v>
      </c>
      <c r="F661" s="3">
        <v>0.59</v>
      </c>
      <c r="G661" s="3">
        <v>0.64</v>
      </c>
      <c r="H661" s="3" t="s">
        <v>64</v>
      </c>
      <c r="I661" s="2">
        <v>6120</v>
      </c>
      <c r="J661" s="3" t="s">
        <v>63</v>
      </c>
      <c r="K661" s="2">
        <v>6120</v>
      </c>
      <c r="L661" s="3" t="s">
        <v>64</v>
      </c>
      <c r="M661" s="3" t="s">
        <v>160</v>
      </c>
      <c r="N661" s="3" t="s">
        <v>158</v>
      </c>
      <c r="O661" s="3"/>
      <c r="P661" s="3"/>
      <c r="Q661" s="3"/>
      <c r="R661" s="3">
        <v>0</v>
      </c>
      <c r="S661" s="3">
        <v>1</v>
      </c>
      <c r="T661" s="2">
        <v>1</v>
      </c>
      <c r="U661" s="3">
        <v>6.4422066390230198E-4</v>
      </c>
      <c r="V661" s="3">
        <v>3.0523042883089487E-4</v>
      </c>
      <c r="W661" s="3">
        <v>4.3053201166226061E-5</v>
      </c>
      <c r="X661" s="3">
        <v>0.15104531302417781</v>
      </c>
      <c r="Y661" s="3">
        <v>3.0523042883089487E-4</v>
      </c>
      <c r="Z661" s="3">
        <v>4.3053163105326401E-5</v>
      </c>
      <c r="AA661" s="3">
        <v>0.15104531302417781</v>
      </c>
    </row>
    <row r="662" spans="1:27" x14ac:dyDescent="0.25">
      <c r="A662" s="2">
        <v>661</v>
      </c>
      <c r="B662" s="3" t="s">
        <v>27</v>
      </c>
      <c r="C662" s="3" t="s">
        <v>110</v>
      </c>
      <c r="D662" s="3" t="s">
        <v>139</v>
      </c>
      <c r="E662" s="3" t="s">
        <v>140</v>
      </c>
      <c r="F662" s="3">
        <v>0.59</v>
      </c>
      <c r="G662" s="3">
        <v>0.64</v>
      </c>
      <c r="H662" s="3" t="s">
        <v>64</v>
      </c>
      <c r="I662" s="2">
        <v>6120</v>
      </c>
      <c r="J662" s="3" t="s">
        <v>63</v>
      </c>
      <c r="K662" s="2">
        <v>6120</v>
      </c>
      <c r="L662" s="3" t="s">
        <v>64</v>
      </c>
      <c r="M662" s="3" t="s">
        <v>74</v>
      </c>
      <c r="N662" s="3" t="s">
        <v>75</v>
      </c>
      <c r="O662" s="3"/>
      <c r="P662" s="3"/>
      <c r="Q662" s="3"/>
      <c r="R662" s="3">
        <v>0</v>
      </c>
      <c r="S662" s="3">
        <v>1</v>
      </c>
      <c r="T662" s="2">
        <v>76</v>
      </c>
      <c r="U662" s="3">
        <v>8.8640004441526035</v>
      </c>
      <c r="V662" s="3">
        <v>53.487590826607182</v>
      </c>
      <c r="W662" s="3">
        <v>5.7354939659185824</v>
      </c>
      <c r="X662" s="3">
        <v>22197.151052713027</v>
      </c>
      <c r="Y662" s="3">
        <v>53.487590826607182</v>
      </c>
      <c r="Z662" s="3">
        <v>5.7354888954928143</v>
      </c>
      <c r="AA662" s="3">
        <v>22197.151052713027</v>
      </c>
    </row>
    <row r="663" spans="1:27" x14ac:dyDescent="0.25">
      <c r="A663" s="2">
        <v>662</v>
      </c>
      <c r="B663" s="3" t="s">
        <v>27</v>
      </c>
      <c r="C663" s="3" t="s">
        <v>110</v>
      </c>
      <c r="D663" s="3" t="s">
        <v>139</v>
      </c>
      <c r="E663" s="3" t="s">
        <v>140</v>
      </c>
      <c r="F663" s="3">
        <v>0.59</v>
      </c>
      <c r="G663" s="3">
        <v>0.64</v>
      </c>
      <c r="H663" s="3" t="s">
        <v>64</v>
      </c>
      <c r="I663" s="2">
        <v>6120</v>
      </c>
      <c r="J663" s="3" t="s">
        <v>63</v>
      </c>
      <c r="K663" s="2">
        <v>6120</v>
      </c>
      <c r="L663" s="3" t="s">
        <v>64</v>
      </c>
      <c r="M663" s="3" t="s">
        <v>144</v>
      </c>
      <c r="N663" s="3" t="s">
        <v>143</v>
      </c>
      <c r="O663" s="3"/>
      <c r="P663" s="3"/>
      <c r="Q663" s="3"/>
      <c r="R663" s="3">
        <v>0</v>
      </c>
      <c r="S663" s="3">
        <v>1</v>
      </c>
      <c r="T663" s="2">
        <v>44</v>
      </c>
      <c r="U663" s="3">
        <v>15.586444549867982</v>
      </c>
      <c r="V663" s="3">
        <v>112.33562755006416</v>
      </c>
      <c r="W663" s="3">
        <v>11.907921823259608</v>
      </c>
      <c r="X663" s="3">
        <v>46133.857771453011</v>
      </c>
      <c r="Y663" s="3">
        <v>112.33562755006416</v>
      </c>
      <c r="Z663" s="3">
        <v>11.907911296139533</v>
      </c>
      <c r="AA663" s="3">
        <v>46133.857771453011</v>
      </c>
    </row>
    <row r="664" spans="1:27" x14ac:dyDescent="0.25">
      <c r="A664" s="2">
        <v>663</v>
      </c>
      <c r="B664" s="3" t="s">
        <v>27</v>
      </c>
      <c r="C664" s="3" t="s">
        <v>110</v>
      </c>
      <c r="D664" s="3" t="s">
        <v>139</v>
      </c>
      <c r="E664" s="3" t="s">
        <v>140</v>
      </c>
      <c r="F664" s="3">
        <v>0.59</v>
      </c>
      <c r="G664" s="3">
        <v>0.64</v>
      </c>
      <c r="H664" s="3" t="s">
        <v>64</v>
      </c>
      <c r="I664" s="2">
        <v>6120</v>
      </c>
      <c r="J664" s="3" t="s">
        <v>63</v>
      </c>
      <c r="K664" s="2">
        <v>6120</v>
      </c>
      <c r="L664" s="3" t="s">
        <v>64</v>
      </c>
      <c r="M664" s="3" t="s">
        <v>170</v>
      </c>
      <c r="N664" s="3" t="s">
        <v>41</v>
      </c>
      <c r="O664" s="3"/>
      <c r="P664" s="3"/>
      <c r="Q664" s="3"/>
      <c r="R664" s="3">
        <v>0</v>
      </c>
      <c r="S664" s="3">
        <v>1</v>
      </c>
      <c r="T664" s="2">
        <v>12</v>
      </c>
      <c r="U664" s="3">
        <v>2.8073008490796765</v>
      </c>
      <c r="V664" s="3">
        <v>18.543075508745591</v>
      </c>
      <c r="W664" s="3">
        <v>2.0160662296144172</v>
      </c>
      <c r="X664" s="3">
        <v>7888.7067314881378</v>
      </c>
      <c r="Y664" s="3">
        <v>18.543075508745591</v>
      </c>
      <c r="Z664" s="3">
        <v>2.0160644473243114</v>
      </c>
      <c r="AA664" s="3">
        <v>7888.7067314881378</v>
      </c>
    </row>
    <row r="665" spans="1:27" x14ac:dyDescent="0.25">
      <c r="A665" s="2">
        <v>664</v>
      </c>
      <c r="B665" s="3" t="s">
        <v>27</v>
      </c>
      <c r="C665" s="3" t="s">
        <v>110</v>
      </c>
      <c r="D665" s="3" t="s">
        <v>139</v>
      </c>
      <c r="E665" s="3" t="s">
        <v>140</v>
      </c>
      <c r="F665" s="3">
        <v>0.59</v>
      </c>
      <c r="G665" s="3">
        <v>0.64</v>
      </c>
      <c r="H665" s="3" t="s">
        <v>64</v>
      </c>
      <c r="I665" s="2">
        <v>6170</v>
      </c>
      <c r="J665" s="3" t="s">
        <v>94</v>
      </c>
      <c r="K665" s="2">
        <v>6170</v>
      </c>
      <c r="L665" s="3" t="s">
        <v>64</v>
      </c>
      <c r="M665" s="3" t="s">
        <v>74</v>
      </c>
      <c r="N665" s="3" t="s">
        <v>75</v>
      </c>
      <c r="O665" s="3"/>
      <c r="P665" s="3"/>
      <c r="Q665" s="3"/>
      <c r="R665" s="3">
        <v>0</v>
      </c>
      <c r="S665" s="3">
        <v>1</v>
      </c>
      <c r="T665" s="2">
        <v>16</v>
      </c>
      <c r="U665" s="3">
        <v>4.2853310021937485</v>
      </c>
      <c r="V665" s="3">
        <v>18.433000762906719</v>
      </c>
      <c r="W665" s="3">
        <v>1.3841547820959808</v>
      </c>
      <c r="X665" s="3">
        <v>6020.0186725828535</v>
      </c>
      <c r="Y665" s="3">
        <v>18.433000762906719</v>
      </c>
      <c r="Z665" s="3">
        <v>1.3841535584430371</v>
      </c>
      <c r="AA665" s="3">
        <v>6020.0186725828535</v>
      </c>
    </row>
    <row r="666" spans="1:27" x14ac:dyDescent="0.25">
      <c r="A666" s="2">
        <v>665</v>
      </c>
      <c r="B666" s="3" t="s">
        <v>27</v>
      </c>
      <c r="C666" s="3" t="s">
        <v>110</v>
      </c>
      <c r="D666" s="3" t="s">
        <v>139</v>
      </c>
      <c r="E666" s="3" t="s">
        <v>140</v>
      </c>
      <c r="F666" s="3">
        <v>0.59</v>
      </c>
      <c r="G666" s="3">
        <v>0.64</v>
      </c>
      <c r="H666" s="3" t="s">
        <v>64</v>
      </c>
      <c r="I666" s="2">
        <v>6300</v>
      </c>
      <c r="J666" s="3" t="s">
        <v>99</v>
      </c>
      <c r="K666" s="2">
        <v>6300</v>
      </c>
      <c r="L666" s="3" t="s">
        <v>64</v>
      </c>
      <c r="M666" s="3" t="s">
        <v>33</v>
      </c>
      <c r="N666" s="3" t="s">
        <v>33</v>
      </c>
      <c r="O666" s="3"/>
      <c r="P666" s="3"/>
      <c r="Q666" s="3"/>
      <c r="R666" s="3">
        <v>0</v>
      </c>
      <c r="S666" s="3">
        <v>1</v>
      </c>
      <c r="T666" s="2">
        <v>82</v>
      </c>
      <c r="U666" s="3">
        <v>15.772241909553497</v>
      </c>
      <c r="V666" s="3">
        <v>102.99404057485074</v>
      </c>
      <c r="W666" s="3">
        <v>11.780798037272808</v>
      </c>
      <c r="X666" s="3">
        <v>40880.377837099506</v>
      </c>
      <c r="Y666" s="3">
        <v>102.99404057485074</v>
      </c>
      <c r="Z666" s="3">
        <v>11.780787622535682</v>
      </c>
      <c r="AA666" s="3">
        <v>40880.377837099506</v>
      </c>
    </row>
    <row r="667" spans="1:27" x14ac:dyDescent="0.25">
      <c r="A667" s="2">
        <v>666</v>
      </c>
      <c r="B667" s="3" t="s">
        <v>27</v>
      </c>
      <c r="C667" s="3" t="s">
        <v>110</v>
      </c>
      <c r="D667" s="3" t="s">
        <v>139</v>
      </c>
      <c r="E667" s="3" t="s">
        <v>140</v>
      </c>
      <c r="F667" s="3">
        <v>0.59</v>
      </c>
      <c r="G667" s="3">
        <v>0.64</v>
      </c>
      <c r="H667" s="3" t="s">
        <v>64</v>
      </c>
      <c r="I667" s="2">
        <v>6300</v>
      </c>
      <c r="J667" s="3" t="s">
        <v>99</v>
      </c>
      <c r="K667" s="2">
        <v>6300</v>
      </c>
      <c r="L667" s="3" t="s">
        <v>64</v>
      </c>
      <c r="M667" s="3" t="s">
        <v>142</v>
      </c>
      <c r="N667" s="3" t="s">
        <v>143</v>
      </c>
      <c r="O667" s="3"/>
      <c r="P667" s="3"/>
      <c r="Q667" s="3"/>
      <c r="R667" s="3">
        <v>0</v>
      </c>
      <c r="S667" s="3">
        <v>1</v>
      </c>
      <c r="T667" s="2">
        <v>4</v>
      </c>
      <c r="U667" s="3">
        <v>9.4683884982874944E-2</v>
      </c>
      <c r="V667" s="3">
        <v>0.36308749516264166</v>
      </c>
      <c r="W667" s="3">
        <v>3.8718069777779682E-2</v>
      </c>
      <c r="X667" s="3">
        <v>216.65435681658425</v>
      </c>
      <c r="Y667" s="3">
        <v>0.36308749516264166</v>
      </c>
      <c r="Z667" s="3">
        <v>3.87180355493245E-2</v>
      </c>
      <c r="AA667" s="3">
        <v>216.65435681658425</v>
      </c>
    </row>
    <row r="668" spans="1:27" x14ac:dyDescent="0.25">
      <c r="A668" s="2">
        <v>667</v>
      </c>
      <c r="B668" s="3" t="s">
        <v>27</v>
      </c>
      <c r="C668" s="3" t="s">
        <v>110</v>
      </c>
      <c r="D668" s="3" t="s">
        <v>139</v>
      </c>
      <c r="E668" s="3" t="s">
        <v>140</v>
      </c>
      <c r="F668" s="3">
        <v>0.59</v>
      </c>
      <c r="G668" s="3">
        <v>0.64</v>
      </c>
      <c r="H668" s="3" t="s">
        <v>64</v>
      </c>
      <c r="I668" s="2">
        <v>6300</v>
      </c>
      <c r="J668" s="3" t="s">
        <v>99</v>
      </c>
      <c r="K668" s="2">
        <v>6300</v>
      </c>
      <c r="L668" s="3" t="s">
        <v>64</v>
      </c>
      <c r="M668" s="3" t="s">
        <v>154</v>
      </c>
      <c r="N668" s="3" t="s">
        <v>153</v>
      </c>
      <c r="O668" s="3"/>
      <c r="P668" s="3"/>
      <c r="Q668" s="3"/>
      <c r="R668" s="3">
        <v>0</v>
      </c>
      <c r="S668" s="3">
        <v>1</v>
      </c>
      <c r="T668" s="2">
        <v>10</v>
      </c>
      <c r="U668" s="3">
        <v>2.6991887545465509</v>
      </c>
      <c r="V668" s="3">
        <v>19.597022542686094</v>
      </c>
      <c r="W668" s="3">
        <v>2.0030687773950286</v>
      </c>
      <c r="X668" s="3">
        <v>7986.5626706322773</v>
      </c>
      <c r="Y668" s="3">
        <v>19.597022542686094</v>
      </c>
      <c r="Z668" s="3">
        <v>2.0030670065952325</v>
      </c>
      <c r="AA668" s="3">
        <v>7986.5626706322773</v>
      </c>
    </row>
    <row r="669" spans="1:27" x14ac:dyDescent="0.25">
      <c r="A669" s="2">
        <v>668</v>
      </c>
      <c r="B669" s="3" t="s">
        <v>27</v>
      </c>
      <c r="C669" s="3" t="s">
        <v>110</v>
      </c>
      <c r="D669" s="3" t="s">
        <v>139</v>
      </c>
      <c r="E669" s="3" t="s">
        <v>140</v>
      </c>
      <c r="F669" s="3">
        <v>0.59</v>
      </c>
      <c r="G669" s="3">
        <v>0.64</v>
      </c>
      <c r="H669" s="3" t="s">
        <v>64</v>
      </c>
      <c r="I669" s="2">
        <v>6300</v>
      </c>
      <c r="J669" s="3" t="s">
        <v>99</v>
      </c>
      <c r="K669" s="2">
        <v>6300</v>
      </c>
      <c r="L669" s="3" t="s">
        <v>64</v>
      </c>
      <c r="M669" s="3" t="s">
        <v>144</v>
      </c>
      <c r="N669" s="3" t="s">
        <v>143</v>
      </c>
      <c r="O669" s="3"/>
      <c r="P669" s="3"/>
      <c r="Q669" s="3"/>
      <c r="R669" s="3">
        <v>0</v>
      </c>
      <c r="S669" s="3">
        <v>1</v>
      </c>
      <c r="T669" s="2">
        <v>9</v>
      </c>
      <c r="U669" s="3">
        <v>3.0525940917003824</v>
      </c>
      <c r="V669" s="3">
        <v>20.248540574716078</v>
      </c>
      <c r="W669" s="3">
        <v>2.1182918737976122</v>
      </c>
      <c r="X669" s="3">
        <v>8787.0333202814709</v>
      </c>
      <c r="Y669" s="3">
        <v>20.248540574716078</v>
      </c>
      <c r="Z669" s="3">
        <v>2.1182900011355952</v>
      </c>
      <c r="AA669" s="3">
        <v>8787.0333202814709</v>
      </c>
    </row>
    <row r="670" spans="1:27" x14ac:dyDescent="0.25">
      <c r="A670" s="2">
        <v>669</v>
      </c>
      <c r="B670" s="3" t="s">
        <v>27</v>
      </c>
      <c r="C670" s="3" t="s">
        <v>110</v>
      </c>
      <c r="D670" s="3" t="s">
        <v>139</v>
      </c>
      <c r="E670" s="3" t="s">
        <v>140</v>
      </c>
      <c r="F670" s="3">
        <v>0.59</v>
      </c>
      <c r="G670" s="3">
        <v>0.64</v>
      </c>
      <c r="H670" s="3" t="s">
        <v>64</v>
      </c>
      <c r="I670" s="2">
        <v>6420</v>
      </c>
      <c r="J670" s="3" t="s">
        <v>101</v>
      </c>
      <c r="K670" s="2">
        <v>6420</v>
      </c>
      <c r="L670" s="3" t="s">
        <v>64</v>
      </c>
      <c r="M670" s="3" t="s">
        <v>33</v>
      </c>
      <c r="N670" s="3" t="s">
        <v>33</v>
      </c>
      <c r="O670" s="3"/>
      <c r="P670" s="3"/>
      <c r="Q670" s="3"/>
      <c r="R670" s="3">
        <v>0</v>
      </c>
      <c r="S670" s="3">
        <v>1</v>
      </c>
      <c r="T670" s="2">
        <v>371</v>
      </c>
      <c r="U670" s="3">
        <v>65.480392869950322</v>
      </c>
      <c r="V670" s="3">
        <v>369.14215964295647</v>
      </c>
      <c r="W670" s="3">
        <v>39.749622970721674</v>
      </c>
      <c r="X670" s="3">
        <v>146593.09425053987</v>
      </c>
      <c r="Y670" s="3">
        <v>369.14215964295647</v>
      </c>
      <c r="Z670" s="3">
        <v>39.749587830328601</v>
      </c>
      <c r="AA670" s="3">
        <v>146593.09425053987</v>
      </c>
    </row>
    <row r="671" spans="1:27" x14ac:dyDescent="0.25">
      <c r="A671" s="2">
        <v>670</v>
      </c>
      <c r="B671" s="3" t="s">
        <v>27</v>
      </c>
      <c r="C671" s="3" t="s">
        <v>110</v>
      </c>
      <c r="D671" s="3" t="s">
        <v>139</v>
      </c>
      <c r="E671" s="3" t="s">
        <v>140</v>
      </c>
      <c r="F671" s="3">
        <v>0.59</v>
      </c>
      <c r="G671" s="3">
        <v>0.64</v>
      </c>
      <c r="H671" s="3" t="s">
        <v>64</v>
      </c>
      <c r="I671" s="2">
        <v>6420</v>
      </c>
      <c r="J671" s="3" t="s">
        <v>101</v>
      </c>
      <c r="K671" s="2">
        <v>6420</v>
      </c>
      <c r="L671" s="3" t="s">
        <v>64</v>
      </c>
      <c r="M671" s="3" t="s">
        <v>154</v>
      </c>
      <c r="N671" s="3" t="s">
        <v>153</v>
      </c>
      <c r="O671" s="3"/>
      <c r="P671" s="3"/>
      <c r="Q671" s="3"/>
      <c r="R671" s="3">
        <v>0</v>
      </c>
      <c r="S671" s="3">
        <v>1</v>
      </c>
      <c r="T671" s="2">
        <v>668</v>
      </c>
      <c r="U671" s="3">
        <v>191.28258279933064</v>
      </c>
      <c r="V671" s="3">
        <v>1165.473018682256</v>
      </c>
      <c r="W671" s="3">
        <v>119.79250307886157</v>
      </c>
      <c r="X671" s="3">
        <v>475751.36336687719</v>
      </c>
      <c r="Y671" s="3">
        <v>1165.473018682256</v>
      </c>
      <c r="Z671" s="3">
        <v>119.79239717708614</v>
      </c>
      <c r="AA671" s="3">
        <v>475751.36336687719</v>
      </c>
    </row>
    <row r="672" spans="1:27" x14ac:dyDescent="0.25">
      <c r="A672" s="2">
        <v>671</v>
      </c>
      <c r="B672" s="3" t="s">
        <v>27</v>
      </c>
      <c r="C672" s="3" t="s">
        <v>110</v>
      </c>
      <c r="D672" s="3" t="s">
        <v>139</v>
      </c>
      <c r="E672" s="3" t="s">
        <v>140</v>
      </c>
      <c r="F672" s="3">
        <v>0.59</v>
      </c>
      <c r="G672" s="3">
        <v>0.64</v>
      </c>
      <c r="H672" s="3" t="s">
        <v>64</v>
      </c>
      <c r="I672" s="2">
        <v>6420</v>
      </c>
      <c r="J672" s="3" t="s">
        <v>101</v>
      </c>
      <c r="K672" s="2">
        <v>6420</v>
      </c>
      <c r="L672" s="3" t="s">
        <v>64</v>
      </c>
      <c r="M672" s="3" t="s">
        <v>74</v>
      </c>
      <c r="N672" s="3" t="s">
        <v>75</v>
      </c>
      <c r="O672" s="3"/>
      <c r="P672" s="3"/>
      <c r="Q672" s="3"/>
      <c r="R672" s="3">
        <v>0</v>
      </c>
      <c r="S672" s="3">
        <v>1</v>
      </c>
      <c r="T672" s="2">
        <v>9</v>
      </c>
      <c r="U672" s="3">
        <v>1.9353094441753319E-2</v>
      </c>
      <c r="V672" s="3">
        <v>0.14766258568189805</v>
      </c>
      <c r="W672" s="3">
        <v>1.9341136548109317E-2</v>
      </c>
      <c r="X672" s="3">
        <v>71.915563755913141</v>
      </c>
      <c r="Y672" s="3">
        <v>0.14766258568189805</v>
      </c>
      <c r="Z672" s="3">
        <v>1.9341119449704593E-2</v>
      </c>
      <c r="AA672" s="3">
        <v>71.915563755913141</v>
      </c>
    </row>
    <row r="673" spans="1:29" x14ac:dyDescent="0.25">
      <c r="A673" s="2">
        <v>672</v>
      </c>
      <c r="B673" s="3" t="s">
        <v>27</v>
      </c>
      <c r="C673" s="3" t="s">
        <v>110</v>
      </c>
      <c r="D673" s="3" t="s">
        <v>139</v>
      </c>
      <c r="E673" s="3" t="s">
        <v>140</v>
      </c>
      <c r="F673" s="3">
        <v>0.59</v>
      </c>
      <c r="G673" s="3">
        <v>0.64</v>
      </c>
      <c r="H673" s="3" t="s">
        <v>64</v>
      </c>
      <c r="I673" s="2">
        <v>6440</v>
      </c>
      <c r="J673" s="3" t="s">
        <v>103</v>
      </c>
      <c r="K673" s="2">
        <v>6440</v>
      </c>
      <c r="L673" s="3" t="s">
        <v>64</v>
      </c>
      <c r="M673" s="3" t="s">
        <v>159</v>
      </c>
      <c r="N673" s="3" t="s">
        <v>158</v>
      </c>
      <c r="O673" s="3"/>
      <c r="P673" s="3"/>
      <c r="Q673" s="3"/>
      <c r="R673" s="3">
        <v>0</v>
      </c>
      <c r="S673" s="3">
        <v>1</v>
      </c>
      <c r="T673" s="2">
        <v>8</v>
      </c>
      <c r="U673" s="3">
        <v>1.1563262417906197</v>
      </c>
      <c r="V673" s="3">
        <v>5.918580950893892</v>
      </c>
      <c r="W673" s="3">
        <v>0.83150108559617886</v>
      </c>
      <c r="X673" s="3">
        <v>3607.2284004772632</v>
      </c>
      <c r="Y673" s="3">
        <v>5.918580950893892</v>
      </c>
      <c r="Z673" s="3">
        <v>0.83150035051310611</v>
      </c>
      <c r="AA673" s="3">
        <v>3607.2284004772632</v>
      </c>
    </row>
    <row r="674" spans="1:29" x14ac:dyDescent="0.25">
      <c r="A674" s="2">
        <v>673</v>
      </c>
      <c r="B674" s="3" t="s">
        <v>27</v>
      </c>
      <c r="C674" s="3" t="s">
        <v>110</v>
      </c>
      <c r="D674" s="3" t="s">
        <v>139</v>
      </c>
      <c r="E674" s="3" t="s">
        <v>140</v>
      </c>
      <c r="F674" s="3">
        <v>0.59</v>
      </c>
      <c r="G674" s="3">
        <v>0.64</v>
      </c>
      <c r="H674" s="3" t="s">
        <v>64</v>
      </c>
      <c r="I674" s="2">
        <v>6460</v>
      </c>
      <c r="J674" s="3" t="s">
        <v>104</v>
      </c>
      <c r="K674" s="2">
        <v>6460</v>
      </c>
      <c r="L674" s="3" t="s">
        <v>64</v>
      </c>
      <c r="M674" s="3" t="s">
        <v>33</v>
      </c>
      <c r="N674" s="3" t="s">
        <v>33</v>
      </c>
      <c r="O674" s="3"/>
      <c r="P674" s="3"/>
      <c r="Q674" s="3"/>
      <c r="R674" s="3">
        <v>0</v>
      </c>
      <c r="S674" s="3">
        <v>1</v>
      </c>
      <c r="T674" s="2">
        <v>124</v>
      </c>
      <c r="U674" s="3">
        <v>28.807251685973661</v>
      </c>
      <c r="V674" s="3">
        <v>180.06748170543986</v>
      </c>
      <c r="W674" s="3">
        <v>18.927333684354537</v>
      </c>
      <c r="X674" s="3">
        <v>71675.413785712124</v>
      </c>
      <c r="Y674" s="3">
        <v>180.06748170543986</v>
      </c>
      <c r="Z674" s="3">
        <v>18.927316951769523</v>
      </c>
      <c r="AA674" s="3">
        <v>71675.413785712124</v>
      </c>
    </row>
    <row r="675" spans="1:29" x14ac:dyDescent="0.25">
      <c r="A675" s="2">
        <v>674</v>
      </c>
      <c r="B675" s="3" t="s">
        <v>27</v>
      </c>
      <c r="C675" s="3" t="s">
        <v>110</v>
      </c>
      <c r="D675" s="3" t="s">
        <v>139</v>
      </c>
      <c r="E675" s="3" t="s">
        <v>140</v>
      </c>
      <c r="F675" s="3">
        <v>0.59</v>
      </c>
      <c r="G675" s="3">
        <v>0.64</v>
      </c>
      <c r="H675" s="3" t="s">
        <v>64</v>
      </c>
      <c r="I675" s="2">
        <v>6460</v>
      </c>
      <c r="J675" s="3" t="s">
        <v>104</v>
      </c>
      <c r="K675" s="2">
        <v>6460</v>
      </c>
      <c r="L675" s="3" t="s">
        <v>64</v>
      </c>
      <c r="M675" s="3" t="s">
        <v>142</v>
      </c>
      <c r="N675" s="3" t="s">
        <v>143</v>
      </c>
      <c r="O675" s="3"/>
      <c r="P675" s="3"/>
      <c r="Q675" s="3"/>
      <c r="R675" s="3">
        <v>0</v>
      </c>
      <c r="S675" s="3">
        <v>1</v>
      </c>
      <c r="T675" s="2">
        <v>5</v>
      </c>
      <c r="U675" s="3">
        <v>0.14071264960964933</v>
      </c>
      <c r="V675" s="3">
        <v>0.9379440097413082</v>
      </c>
      <c r="W675" s="3">
        <v>0.11898540091932314</v>
      </c>
      <c r="X675" s="3">
        <v>440.83824255160863</v>
      </c>
      <c r="Y675" s="3">
        <v>0.9379440097413082</v>
      </c>
      <c r="Z675" s="3">
        <v>0.11898529573106104</v>
      </c>
      <c r="AA675" s="3">
        <v>440.83824255160863</v>
      </c>
    </row>
    <row r="676" spans="1:29" x14ac:dyDescent="0.25">
      <c r="A676" s="2">
        <v>675</v>
      </c>
      <c r="B676" s="3" t="s">
        <v>27</v>
      </c>
      <c r="C676" s="3" t="s">
        <v>110</v>
      </c>
      <c r="D676" s="3" t="s">
        <v>139</v>
      </c>
      <c r="E676" s="3" t="s">
        <v>140</v>
      </c>
      <c r="F676" s="3">
        <v>0.59</v>
      </c>
      <c r="G676" s="3">
        <v>0.64</v>
      </c>
      <c r="H676" s="3" t="s">
        <v>64</v>
      </c>
      <c r="I676" s="2">
        <v>6460</v>
      </c>
      <c r="J676" s="3" t="s">
        <v>104</v>
      </c>
      <c r="K676" s="2">
        <v>6460</v>
      </c>
      <c r="L676" s="3" t="s">
        <v>64</v>
      </c>
      <c r="M676" s="3" t="s">
        <v>154</v>
      </c>
      <c r="N676" s="3" t="s">
        <v>153</v>
      </c>
      <c r="O676" s="3"/>
      <c r="P676" s="3"/>
      <c r="Q676" s="3"/>
      <c r="R676" s="3">
        <v>0</v>
      </c>
      <c r="S676" s="3">
        <v>1</v>
      </c>
      <c r="T676" s="2">
        <v>61</v>
      </c>
      <c r="U676" s="3">
        <v>10.692188828987131</v>
      </c>
      <c r="V676" s="3">
        <v>63.612628304458354</v>
      </c>
      <c r="W676" s="3">
        <v>6.9919429428897883</v>
      </c>
      <c r="X676" s="3">
        <v>26696.698337019592</v>
      </c>
      <c r="Y676" s="3">
        <v>63.612628304458354</v>
      </c>
      <c r="Z676" s="3">
        <v>6.9919367617085566</v>
      </c>
      <c r="AA676" s="3">
        <v>26696.698337019592</v>
      </c>
    </row>
    <row r="677" spans="1:29" x14ac:dyDescent="0.25">
      <c r="A677" s="2">
        <v>676</v>
      </c>
      <c r="B677" s="3" t="s">
        <v>27</v>
      </c>
      <c r="C677" s="3" t="s">
        <v>110</v>
      </c>
      <c r="D677" s="3" t="s">
        <v>139</v>
      </c>
      <c r="E677" s="3" t="s">
        <v>140</v>
      </c>
      <c r="F677" s="3">
        <v>0.59</v>
      </c>
      <c r="G677" s="3">
        <v>0.64</v>
      </c>
      <c r="H677" s="3" t="s">
        <v>64</v>
      </c>
      <c r="I677" s="2">
        <v>6460</v>
      </c>
      <c r="J677" s="3" t="s">
        <v>104</v>
      </c>
      <c r="K677" s="2">
        <v>6460</v>
      </c>
      <c r="L677" s="3" t="s">
        <v>64</v>
      </c>
      <c r="M677" s="3" t="s">
        <v>74</v>
      </c>
      <c r="N677" s="3" t="s">
        <v>75</v>
      </c>
      <c r="O677" s="3"/>
      <c r="P677" s="3"/>
      <c r="Q677" s="3"/>
      <c r="R677" s="3">
        <v>0</v>
      </c>
      <c r="S677" s="3">
        <v>1</v>
      </c>
      <c r="T677" s="2">
        <v>29</v>
      </c>
      <c r="U677" s="3">
        <v>7.7033021527497514</v>
      </c>
      <c r="V677" s="3">
        <v>32.723581070245913</v>
      </c>
      <c r="W677" s="3">
        <v>2.330309952636942</v>
      </c>
      <c r="X677" s="3">
        <v>11288.270914249271</v>
      </c>
      <c r="Y677" s="3">
        <v>32.723581070245913</v>
      </c>
      <c r="Z677" s="3">
        <v>2.3303078925417364</v>
      </c>
      <c r="AA677" s="3">
        <v>11288.270914249271</v>
      </c>
    </row>
    <row r="678" spans="1:29" x14ac:dyDescent="0.25">
      <c r="A678" s="2">
        <v>677</v>
      </c>
      <c r="B678" s="3" t="s">
        <v>27</v>
      </c>
      <c r="C678" s="3" t="s">
        <v>110</v>
      </c>
      <c r="D678" s="3" t="s">
        <v>139</v>
      </c>
      <c r="E678" s="3" t="s">
        <v>140</v>
      </c>
      <c r="F678" s="3">
        <v>0.59</v>
      </c>
      <c r="G678" s="3">
        <v>0.64</v>
      </c>
      <c r="H678" s="3" t="s">
        <v>64</v>
      </c>
      <c r="I678" s="2">
        <v>6460</v>
      </c>
      <c r="J678" s="3" t="s">
        <v>104</v>
      </c>
      <c r="K678" s="2">
        <v>6460</v>
      </c>
      <c r="L678" s="3" t="s">
        <v>64</v>
      </c>
      <c r="M678" s="3" t="s">
        <v>144</v>
      </c>
      <c r="N678" s="3" t="s">
        <v>143</v>
      </c>
      <c r="O678" s="3"/>
      <c r="P678" s="3"/>
      <c r="Q678" s="3"/>
      <c r="R678" s="3">
        <v>0</v>
      </c>
      <c r="S678" s="3">
        <v>1</v>
      </c>
      <c r="T678" s="2">
        <v>31</v>
      </c>
      <c r="U678" s="3">
        <v>10.659542803273393</v>
      </c>
      <c r="V678" s="3">
        <v>77.884198692785219</v>
      </c>
      <c r="W678" s="3">
        <v>8.0829694180361251</v>
      </c>
      <c r="X678" s="3">
        <v>32013.060950326846</v>
      </c>
      <c r="Y678" s="3">
        <v>77.884198692785219</v>
      </c>
      <c r="Z678" s="3">
        <v>8.0829622723401044</v>
      </c>
      <c r="AA678" s="3">
        <v>32013.060950326846</v>
      </c>
    </row>
    <row r="679" spans="1:29" x14ac:dyDescent="0.25">
      <c r="A679" s="2">
        <v>678</v>
      </c>
      <c r="B679" s="3" t="s">
        <v>27</v>
      </c>
      <c r="C679" s="3" t="s">
        <v>110</v>
      </c>
      <c r="D679" s="3" t="s">
        <v>139</v>
      </c>
      <c r="E679" s="3" t="s">
        <v>140</v>
      </c>
      <c r="F679" s="3">
        <v>0.59</v>
      </c>
      <c r="G679" s="3">
        <v>0.64</v>
      </c>
      <c r="H679" s="3" t="s">
        <v>64</v>
      </c>
      <c r="I679" s="2">
        <v>6460</v>
      </c>
      <c r="J679" s="3" t="s">
        <v>104</v>
      </c>
      <c r="K679" s="2">
        <v>6460</v>
      </c>
      <c r="L679" s="3" t="s">
        <v>64</v>
      </c>
      <c r="M679" s="3" t="s">
        <v>170</v>
      </c>
      <c r="N679" s="3" t="s">
        <v>41</v>
      </c>
      <c r="O679" s="3"/>
      <c r="P679" s="3"/>
      <c r="Q679" s="3"/>
      <c r="R679" s="3">
        <v>0</v>
      </c>
      <c r="S679" s="3">
        <v>1</v>
      </c>
      <c r="T679" s="2">
        <v>9</v>
      </c>
      <c r="U679" s="3">
        <v>1.5160174220176947</v>
      </c>
      <c r="V679" s="3">
        <v>8.2306393041060204</v>
      </c>
      <c r="W679" s="3">
        <v>0.93870742009656238</v>
      </c>
      <c r="X679" s="3">
        <v>3601.1088903227255</v>
      </c>
      <c r="Y679" s="3">
        <v>8.2306393041060204</v>
      </c>
      <c r="Z679" s="3">
        <v>0.93870659023843417</v>
      </c>
      <c r="AA679" s="3">
        <v>3601.1088903227255</v>
      </c>
    </row>
    <row r="680" spans="1:29" x14ac:dyDescent="0.25">
      <c r="A680" s="2">
        <v>679</v>
      </c>
      <c r="B680" s="3" t="s">
        <v>27</v>
      </c>
      <c r="C680" s="3" t="s">
        <v>110</v>
      </c>
      <c r="D680" s="3" t="s">
        <v>139</v>
      </c>
      <c r="E680" s="3" t="s">
        <v>140</v>
      </c>
      <c r="F680" s="3">
        <v>0.59</v>
      </c>
      <c r="G680" s="3">
        <v>0.64</v>
      </c>
      <c r="H680" s="3" t="s">
        <v>64</v>
      </c>
      <c r="I680" s="2">
        <v>6500</v>
      </c>
      <c r="J680" s="3" t="s">
        <v>105</v>
      </c>
      <c r="K680" s="2">
        <v>6500</v>
      </c>
      <c r="L680" s="3" t="s">
        <v>64</v>
      </c>
      <c r="M680" s="3" t="s">
        <v>33</v>
      </c>
      <c r="N680" s="3" t="s">
        <v>33</v>
      </c>
      <c r="O680" s="3"/>
      <c r="P680" s="3"/>
      <c r="Q680" s="3"/>
      <c r="R680" s="3">
        <v>0</v>
      </c>
      <c r="S680" s="3">
        <v>1</v>
      </c>
      <c r="T680" s="2">
        <v>1</v>
      </c>
      <c r="U680" s="3">
        <v>3.2796601010993597E-2</v>
      </c>
      <c r="V680" s="3">
        <v>0.16307028133829107</v>
      </c>
      <c r="W680" s="3">
        <v>1.9340959765809074E-2</v>
      </c>
      <c r="X680" s="3">
        <v>67.7797058779108</v>
      </c>
      <c r="Y680" s="3">
        <v>0.16307028133829107</v>
      </c>
      <c r="Z680" s="3">
        <v>1.93409426675606E-2</v>
      </c>
      <c r="AA680" s="3">
        <v>67.7797058779108</v>
      </c>
    </row>
    <row r="681" spans="1:29" x14ac:dyDescent="0.25">
      <c r="A681" s="2">
        <v>680</v>
      </c>
      <c r="B681" s="3" t="s">
        <v>27</v>
      </c>
      <c r="C681" s="3" t="s">
        <v>110</v>
      </c>
      <c r="D681" s="3" t="s">
        <v>139</v>
      </c>
      <c r="E681" s="3" t="s">
        <v>140</v>
      </c>
      <c r="F681" s="3">
        <v>0.59</v>
      </c>
      <c r="G681" s="3">
        <v>0.64</v>
      </c>
      <c r="H681" s="3" t="s">
        <v>64</v>
      </c>
      <c r="I681" s="2">
        <v>6500</v>
      </c>
      <c r="J681" s="3" t="s">
        <v>105</v>
      </c>
      <c r="K681" s="2">
        <v>6500</v>
      </c>
      <c r="L681" s="3" t="s">
        <v>64</v>
      </c>
      <c r="M681" s="3" t="s">
        <v>154</v>
      </c>
      <c r="N681" s="3" t="s">
        <v>153</v>
      </c>
      <c r="O681" s="3"/>
      <c r="P681" s="3"/>
      <c r="Q681" s="3"/>
      <c r="R681" s="3">
        <v>0</v>
      </c>
      <c r="S681" s="3">
        <v>1</v>
      </c>
      <c r="T681" s="2">
        <v>51</v>
      </c>
      <c r="U681" s="3">
        <v>8.958955918451041</v>
      </c>
      <c r="V681" s="3">
        <v>65.330658046491465</v>
      </c>
      <c r="W681" s="3">
        <v>6.6561985779840116</v>
      </c>
      <c r="X681" s="3">
        <v>26561.7993107722</v>
      </c>
      <c r="Y681" s="3">
        <v>65.330658046491465</v>
      </c>
      <c r="Z681" s="3">
        <v>6.656192693615381</v>
      </c>
      <c r="AA681" s="3">
        <v>26561.7993107722</v>
      </c>
    </row>
    <row r="682" spans="1:29" x14ac:dyDescent="0.25">
      <c r="A682" s="2">
        <v>681</v>
      </c>
      <c r="B682" s="3" t="s">
        <v>27</v>
      </c>
      <c r="C682" s="3" t="s">
        <v>110</v>
      </c>
      <c r="D682" s="3" t="s">
        <v>139</v>
      </c>
      <c r="E682" s="3" t="s">
        <v>140</v>
      </c>
      <c r="F682" s="3">
        <v>0.59</v>
      </c>
      <c r="G682" s="3">
        <v>0.64</v>
      </c>
      <c r="H682" s="3" t="s">
        <v>64</v>
      </c>
      <c r="I682" s="2">
        <v>6510</v>
      </c>
      <c r="J682" s="3" t="s">
        <v>176</v>
      </c>
      <c r="K682" s="2">
        <v>6510</v>
      </c>
      <c r="L682" s="3" t="s">
        <v>64</v>
      </c>
      <c r="M682" s="3" t="s">
        <v>33</v>
      </c>
      <c r="N682" s="3" t="s">
        <v>33</v>
      </c>
      <c r="O682" s="3"/>
      <c r="P682" s="3"/>
      <c r="Q682" s="3"/>
      <c r="R682" s="3">
        <v>0</v>
      </c>
      <c r="S682" s="3">
        <v>1</v>
      </c>
      <c r="T682" s="2">
        <v>1</v>
      </c>
      <c r="U682" s="3">
        <v>0.13133581425579399</v>
      </c>
      <c r="V682" s="3">
        <v>0.7948092127894707</v>
      </c>
      <c r="W682" s="3">
        <v>0.10666644524627994</v>
      </c>
      <c r="X682" s="3">
        <v>395.01989092497172</v>
      </c>
      <c r="Y682" s="3">
        <v>0.7948092127894707</v>
      </c>
      <c r="Z682" s="3">
        <v>0.10666635094851</v>
      </c>
      <c r="AA682" s="3">
        <v>395.01989092497172</v>
      </c>
    </row>
    <row r="683" spans="1:29" x14ac:dyDescent="0.25">
      <c r="A683" s="2">
        <v>682</v>
      </c>
      <c r="B683" s="3" t="s">
        <v>27</v>
      </c>
      <c r="C683" s="3" t="s">
        <v>110</v>
      </c>
      <c r="D683" s="3" t="s">
        <v>139</v>
      </c>
      <c r="E683" s="3" t="s">
        <v>140</v>
      </c>
      <c r="F683" s="3">
        <v>0.59</v>
      </c>
      <c r="G683" s="3">
        <v>0.64</v>
      </c>
      <c r="H683" s="3" t="s">
        <v>75</v>
      </c>
      <c r="I683" s="2">
        <v>1300</v>
      </c>
      <c r="J683" s="3" t="s">
        <v>114</v>
      </c>
      <c r="K683" s="2">
        <v>1300</v>
      </c>
      <c r="L683" s="3"/>
      <c r="M683" s="3" t="s">
        <v>74</v>
      </c>
      <c r="N683" s="3" t="s">
        <v>75</v>
      </c>
      <c r="O683" s="3"/>
      <c r="P683" s="3"/>
      <c r="Q683" s="3"/>
      <c r="R683" s="3">
        <v>0</v>
      </c>
      <c r="S683" s="3">
        <v>1</v>
      </c>
      <c r="T683" s="2">
        <v>1</v>
      </c>
      <c r="U683" s="3">
        <v>2.62877100710925E-6</v>
      </c>
      <c r="V683" s="3">
        <v>6.2530582668476855E-6</v>
      </c>
      <c r="W683" s="3">
        <v>8.7288623046975564E-7</v>
      </c>
      <c r="X683" s="3">
        <v>2.7691226780547111E-3</v>
      </c>
      <c r="Y683" s="3">
        <v>6.2530582668476855E-6</v>
      </c>
      <c r="Z683" s="3">
        <v>8.7288545880041704E-7</v>
      </c>
      <c r="AA683" s="3">
        <v>2.7691226780547111E-3</v>
      </c>
      <c r="AB683">
        <f t="shared" ref="AB683:AB719" si="16">Y683</f>
        <v>6.2530582668476855E-6</v>
      </c>
      <c r="AC683">
        <f t="shared" ref="AC683:AC719" si="17">Z683</f>
        <v>8.7288545880041704E-7</v>
      </c>
    </row>
    <row r="684" spans="1:29" x14ac:dyDescent="0.25">
      <c r="A684" s="2">
        <v>683</v>
      </c>
      <c r="B684" s="3" t="s">
        <v>27</v>
      </c>
      <c r="C684" s="3" t="s">
        <v>110</v>
      </c>
      <c r="D684" s="3" t="s">
        <v>139</v>
      </c>
      <c r="E684" s="3" t="s">
        <v>140</v>
      </c>
      <c r="F684" s="3">
        <v>0.59</v>
      </c>
      <c r="G684" s="3">
        <v>0.64</v>
      </c>
      <c r="H684" s="3" t="s">
        <v>75</v>
      </c>
      <c r="I684" s="2">
        <v>1400</v>
      </c>
      <c r="J684" s="3" t="s">
        <v>48</v>
      </c>
      <c r="K684" s="2">
        <v>1400</v>
      </c>
      <c r="L684" s="3"/>
      <c r="M684" s="3" t="s">
        <v>74</v>
      </c>
      <c r="N684" s="3" t="s">
        <v>75</v>
      </c>
      <c r="O684" s="3"/>
      <c r="P684" s="3"/>
      <c r="Q684" s="3"/>
      <c r="R684" s="3">
        <v>0</v>
      </c>
      <c r="S684" s="3">
        <v>1</v>
      </c>
      <c r="T684" s="2">
        <v>32</v>
      </c>
      <c r="U684" s="3">
        <v>8.5107130471884762</v>
      </c>
      <c r="V684" s="3">
        <v>94.281589849332306</v>
      </c>
      <c r="W684" s="3">
        <v>12.360956833477742</v>
      </c>
      <c r="X684" s="3">
        <v>30821.040985881471</v>
      </c>
      <c r="Y684" s="3">
        <v>94.281589849332306</v>
      </c>
      <c r="Z684" s="3">
        <v>12.360945905855042</v>
      </c>
      <c r="AA684" s="3">
        <v>30821.040985881471</v>
      </c>
      <c r="AB684">
        <f t="shared" si="16"/>
        <v>94.281589849332306</v>
      </c>
      <c r="AC684">
        <f t="shared" si="17"/>
        <v>12.360945905855042</v>
      </c>
    </row>
    <row r="685" spans="1:29" x14ac:dyDescent="0.25">
      <c r="A685" s="2">
        <v>684</v>
      </c>
      <c r="B685" s="3" t="s">
        <v>27</v>
      </c>
      <c r="C685" s="3" t="s">
        <v>110</v>
      </c>
      <c r="D685" s="3" t="s">
        <v>139</v>
      </c>
      <c r="E685" s="3" t="s">
        <v>140</v>
      </c>
      <c r="F685" s="3">
        <v>0.59</v>
      </c>
      <c r="G685" s="3">
        <v>0.64</v>
      </c>
      <c r="H685" s="3" t="s">
        <v>75</v>
      </c>
      <c r="I685" s="2">
        <v>1410</v>
      </c>
      <c r="J685" s="3" t="s">
        <v>116</v>
      </c>
      <c r="K685" s="2">
        <v>1410</v>
      </c>
      <c r="L685" s="3"/>
      <c r="M685" s="3" t="s">
        <v>74</v>
      </c>
      <c r="N685" s="3" t="s">
        <v>75</v>
      </c>
      <c r="O685" s="3"/>
      <c r="P685" s="3"/>
      <c r="Q685" s="3"/>
      <c r="R685" s="3">
        <v>0</v>
      </c>
      <c r="S685" s="3">
        <v>1</v>
      </c>
      <c r="T685" s="2">
        <v>4</v>
      </c>
      <c r="U685" s="3">
        <v>1.0253387807474638E-2</v>
      </c>
      <c r="V685" s="3">
        <v>0.10361280959930982</v>
      </c>
      <c r="W685" s="3">
        <v>1.3406799347240775E-2</v>
      </c>
      <c r="X685" s="3">
        <v>34.339204626293629</v>
      </c>
      <c r="Y685" s="3">
        <v>0.10361280959930982</v>
      </c>
      <c r="Z685" s="3">
        <v>1.340678749504789E-2</v>
      </c>
      <c r="AA685" s="3">
        <v>34.339204626293629</v>
      </c>
      <c r="AB685">
        <f t="shared" si="16"/>
        <v>0.10361280959930982</v>
      </c>
      <c r="AC685">
        <f t="shared" si="17"/>
        <v>1.340678749504789E-2</v>
      </c>
    </row>
    <row r="686" spans="1:29" x14ac:dyDescent="0.25">
      <c r="A686" s="2">
        <v>685</v>
      </c>
      <c r="B686" s="3" t="s">
        <v>27</v>
      </c>
      <c r="C686" s="3" t="s">
        <v>110</v>
      </c>
      <c r="D686" s="3" t="s">
        <v>139</v>
      </c>
      <c r="E686" s="3" t="s">
        <v>140</v>
      </c>
      <c r="F686" s="3">
        <v>0.59</v>
      </c>
      <c r="G686" s="3">
        <v>0.64</v>
      </c>
      <c r="H686" s="3" t="s">
        <v>75</v>
      </c>
      <c r="I686" s="2">
        <v>1420</v>
      </c>
      <c r="J686" s="3" t="s">
        <v>117</v>
      </c>
      <c r="K686" s="2">
        <v>1420</v>
      </c>
      <c r="L686" s="3"/>
      <c r="M686" s="3" t="s">
        <v>74</v>
      </c>
      <c r="N686" s="3" t="s">
        <v>75</v>
      </c>
      <c r="O686" s="3"/>
      <c r="P686" s="3"/>
      <c r="Q686" s="3"/>
      <c r="R686" s="3">
        <v>0</v>
      </c>
      <c r="S686" s="3">
        <v>1</v>
      </c>
      <c r="T686" s="2">
        <v>9</v>
      </c>
      <c r="U686" s="3">
        <v>6.1990652091379314E-2</v>
      </c>
      <c r="V686" s="3">
        <v>0.59747236336132614</v>
      </c>
      <c r="W686" s="3">
        <v>8.0211933954448603E-2</v>
      </c>
      <c r="X686" s="3">
        <v>240.06305240040538</v>
      </c>
      <c r="Y686" s="3">
        <v>0.59747236336132614</v>
      </c>
      <c r="Z686" s="3">
        <v>8.0211863043615314E-2</v>
      </c>
      <c r="AA686" s="3">
        <v>240.06305240040538</v>
      </c>
      <c r="AB686">
        <f t="shared" si="16"/>
        <v>0.59747236336132614</v>
      </c>
      <c r="AC686">
        <f t="shared" si="17"/>
        <v>8.0211863043615314E-2</v>
      </c>
    </row>
    <row r="687" spans="1:29" x14ac:dyDescent="0.25">
      <c r="A687" s="2">
        <v>686</v>
      </c>
      <c r="B687" s="3" t="s">
        <v>27</v>
      </c>
      <c r="C687" s="3" t="s">
        <v>110</v>
      </c>
      <c r="D687" s="3" t="s">
        <v>139</v>
      </c>
      <c r="E687" s="3" t="s">
        <v>140</v>
      </c>
      <c r="F687" s="3">
        <v>0.59</v>
      </c>
      <c r="G687" s="3">
        <v>0.64</v>
      </c>
      <c r="H687" s="3" t="s">
        <v>75</v>
      </c>
      <c r="I687" s="2">
        <v>1550</v>
      </c>
      <c r="J687" s="3" t="s">
        <v>120</v>
      </c>
      <c r="K687" s="2">
        <v>1550</v>
      </c>
      <c r="L687" s="3"/>
      <c r="M687" s="3" t="s">
        <v>74</v>
      </c>
      <c r="N687" s="3" t="s">
        <v>75</v>
      </c>
      <c r="O687" s="3"/>
      <c r="P687" s="3"/>
      <c r="Q687" s="3"/>
      <c r="R687" s="3">
        <v>0</v>
      </c>
      <c r="S687" s="3">
        <v>1</v>
      </c>
      <c r="T687" s="2">
        <v>11</v>
      </c>
      <c r="U687" s="3">
        <v>0.95244184766633844</v>
      </c>
      <c r="V687" s="3">
        <v>3.4187575189652057</v>
      </c>
      <c r="W687" s="3">
        <v>0.45798987342297354</v>
      </c>
      <c r="X687" s="3">
        <v>2134.7940344990252</v>
      </c>
      <c r="Y687" s="3">
        <v>3.4187575189652057</v>
      </c>
      <c r="Z687" s="3">
        <v>0.45798946854003381</v>
      </c>
      <c r="AA687" s="3">
        <v>2134.7940344990252</v>
      </c>
      <c r="AB687">
        <f t="shared" si="16"/>
        <v>3.4187575189652057</v>
      </c>
      <c r="AC687">
        <f t="shared" si="17"/>
        <v>0.45798946854003381</v>
      </c>
    </row>
    <row r="688" spans="1:29" x14ac:dyDescent="0.25">
      <c r="A688" s="2">
        <v>687</v>
      </c>
      <c r="B688" s="3" t="s">
        <v>27</v>
      </c>
      <c r="C688" s="3" t="s">
        <v>110</v>
      </c>
      <c r="D688" s="3" t="s">
        <v>139</v>
      </c>
      <c r="E688" s="3" t="s">
        <v>140</v>
      </c>
      <c r="F688" s="3">
        <v>0.59</v>
      </c>
      <c r="G688" s="3">
        <v>0.64</v>
      </c>
      <c r="H688" s="3" t="s">
        <v>75</v>
      </c>
      <c r="I688" s="2">
        <v>1560</v>
      </c>
      <c r="J688" s="3" t="s">
        <v>148</v>
      </c>
      <c r="K688" s="2">
        <v>1560</v>
      </c>
      <c r="L688" s="3"/>
      <c r="M688" s="3" t="s">
        <v>74</v>
      </c>
      <c r="N688" s="3" t="s">
        <v>75</v>
      </c>
      <c r="O688" s="3"/>
      <c r="P688" s="3"/>
      <c r="Q688" s="3"/>
      <c r="R688" s="3">
        <v>0</v>
      </c>
      <c r="S688" s="3">
        <v>1</v>
      </c>
      <c r="T688" s="2">
        <v>1</v>
      </c>
      <c r="U688" s="3">
        <v>7.49094512334548E-4</v>
      </c>
      <c r="V688" s="3">
        <v>5.4182442028506634E-3</v>
      </c>
      <c r="W688" s="3">
        <v>7.8334727614182923E-4</v>
      </c>
      <c r="X688" s="3">
        <v>2.6637438661517936</v>
      </c>
      <c r="Y688" s="3">
        <v>5.4182442028506634E-3</v>
      </c>
      <c r="Z688" s="3">
        <v>7.8334658362881301E-4</v>
      </c>
      <c r="AA688" s="3">
        <v>2.6637438661517936</v>
      </c>
      <c r="AB688">
        <f t="shared" si="16"/>
        <v>5.4182442028506634E-3</v>
      </c>
      <c r="AC688">
        <f t="shared" si="17"/>
        <v>7.8334658362881301E-4</v>
      </c>
    </row>
    <row r="689" spans="1:29" x14ac:dyDescent="0.25">
      <c r="A689" s="2">
        <v>688</v>
      </c>
      <c r="B689" s="3" t="s">
        <v>27</v>
      </c>
      <c r="C689" s="3" t="s">
        <v>110</v>
      </c>
      <c r="D689" s="3" t="s">
        <v>139</v>
      </c>
      <c r="E689" s="3" t="s">
        <v>140</v>
      </c>
      <c r="F689" s="3">
        <v>0.59</v>
      </c>
      <c r="G689" s="3">
        <v>0.64</v>
      </c>
      <c r="H689" s="3" t="s">
        <v>75</v>
      </c>
      <c r="I689" s="2">
        <v>8140</v>
      </c>
      <c r="J689" s="3" t="s">
        <v>57</v>
      </c>
      <c r="K689" s="2">
        <v>8140</v>
      </c>
      <c r="L689" s="3"/>
      <c r="M689" s="3" t="s">
        <v>74</v>
      </c>
      <c r="N689" s="3" t="s">
        <v>75</v>
      </c>
      <c r="O689" s="3"/>
      <c r="P689" s="3"/>
      <c r="Q689" s="3"/>
      <c r="R689" s="3">
        <v>0</v>
      </c>
      <c r="S689" s="3">
        <v>1</v>
      </c>
      <c r="T689" s="2">
        <v>65</v>
      </c>
      <c r="U689" s="3">
        <v>7.4997577487938303</v>
      </c>
      <c r="V689" s="3">
        <v>56.705592163794492</v>
      </c>
      <c r="W689" s="3">
        <v>7.16581513412648</v>
      </c>
      <c r="X689" s="3">
        <v>24095.153641398494</v>
      </c>
      <c r="Y689" s="3">
        <v>56.705592163794492</v>
      </c>
      <c r="Z689" s="3">
        <v>7.1658087992346893</v>
      </c>
      <c r="AA689" s="3">
        <v>24095.153641398494</v>
      </c>
      <c r="AB689">
        <f t="shared" si="16"/>
        <v>56.705592163794492</v>
      </c>
      <c r="AC689">
        <f t="shared" si="17"/>
        <v>7.1658087992346893</v>
      </c>
    </row>
    <row r="690" spans="1:29" x14ac:dyDescent="0.25">
      <c r="A690" s="2">
        <v>689</v>
      </c>
      <c r="B690" s="3" t="s">
        <v>27</v>
      </c>
      <c r="C690" s="3" t="s">
        <v>110</v>
      </c>
      <c r="D690" s="3" t="s">
        <v>139</v>
      </c>
      <c r="E690" s="3" t="s">
        <v>140</v>
      </c>
      <c r="F690" s="3">
        <v>0.59</v>
      </c>
      <c r="G690" s="3">
        <v>0.64</v>
      </c>
      <c r="H690" s="3" t="s">
        <v>75</v>
      </c>
      <c r="I690" s="2">
        <v>8150</v>
      </c>
      <c r="J690" s="3" t="s">
        <v>58</v>
      </c>
      <c r="K690" s="2">
        <v>8150</v>
      </c>
      <c r="L690" s="3"/>
      <c r="M690" s="3" t="s">
        <v>74</v>
      </c>
      <c r="N690" s="3" t="s">
        <v>75</v>
      </c>
      <c r="O690" s="3"/>
      <c r="P690" s="3"/>
      <c r="Q690" s="3"/>
      <c r="R690" s="3">
        <v>0</v>
      </c>
      <c r="S690" s="3">
        <v>1</v>
      </c>
      <c r="T690" s="2">
        <v>93</v>
      </c>
      <c r="U690" s="3">
        <v>25.378769436988406</v>
      </c>
      <c r="V690" s="3">
        <v>160.29193054934669</v>
      </c>
      <c r="W690" s="3">
        <v>20.981514567943783</v>
      </c>
      <c r="X690" s="3">
        <v>84188.586656877131</v>
      </c>
      <c r="Y690" s="3">
        <v>160.29193054934669</v>
      </c>
      <c r="Z690" s="3">
        <v>20.981496019373651</v>
      </c>
      <c r="AA690" s="3">
        <v>84188.586656877131</v>
      </c>
      <c r="AB690">
        <f t="shared" si="16"/>
        <v>160.29193054934669</v>
      </c>
      <c r="AC690">
        <f t="shared" si="17"/>
        <v>20.981496019373651</v>
      </c>
    </row>
    <row r="691" spans="1:29" x14ac:dyDescent="0.25">
      <c r="A691" s="2">
        <v>690</v>
      </c>
      <c r="B691" s="3" t="s">
        <v>27</v>
      </c>
      <c r="C691" s="3" t="s">
        <v>110</v>
      </c>
      <c r="D691" s="3" t="s">
        <v>139</v>
      </c>
      <c r="E691" s="3" t="s">
        <v>140</v>
      </c>
      <c r="F691" s="3">
        <v>0.59</v>
      </c>
      <c r="G691" s="3">
        <v>0.64</v>
      </c>
      <c r="H691" s="3" t="s">
        <v>41</v>
      </c>
      <c r="I691" s="2">
        <v>1200</v>
      </c>
      <c r="J691" s="3" t="s">
        <v>45</v>
      </c>
      <c r="K691" s="2">
        <v>1200</v>
      </c>
      <c r="L691" s="3"/>
      <c r="M691" s="3" t="s">
        <v>170</v>
      </c>
      <c r="N691" s="3" t="s">
        <v>41</v>
      </c>
      <c r="O691" s="3"/>
      <c r="P691" s="3"/>
      <c r="Q691" s="3"/>
      <c r="R691" s="3">
        <v>0</v>
      </c>
      <c r="S691" s="3">
        <v>1</v>
      </c>
      <c r="T691" s="2">
        <v>286</v>
      </c>
      <c r="U691" s="3">
        <v>116.69650335000549</v>
      </c>
      <c r="V691" s="3">
        <v>908.93483982738076</v>
      </c>
      <c r="W691" s="3">
        <v>127.73440399754566</v>
      </c>
      <c r="X691" s="3">
        <v>440271.82213934872</v>
      </c>
      <c r="Y691" s="3">
        <v>908.93483982738076</v>
      </c>
      <c r="Z691" s="3">
        <v>127.73429107478489</v>
      </c>
      <c r="AA691" s="3">
        <v>440271.82213934872</v>
      </c>
      <c r="AB691">
        <f t="shared" si="16"/>
        <v>908.93483982738076</v>
      </c>
      <c r="AC691">
        <f t="shared" si="17"/>
        <v>127.73429107478489</v>
      </c>
    </row>
    <row r="692" spans="1:29" x14ac:dyDescent="0.25">
      <c r="A692" s="2">
        <v>691</v>
      </c>
      <c r="B692" s="3" t="s">
        <v>27</v>
      </c>
      <c r="C692" s="3" t="s">
        <v>110</v>
      </c>
      <c r="D692" s="3" t="s">
        <v>139</v>
      </c>
      <c r="E692" s="3" t="s">
        <v>140</v>
      </c>
      <c r="F692" s="3">
        <v>0.59</v>
      </c>
      <c r="G692" s="3">
        <v>0.64</v>
      </c>
      <c r="H692" s="3" t="s">
        <v>41</v>
      </c>
      <c r="I692" s="2">
        <v>1300</v>
      </c>
      <c r="J692" s="3" t="s">
        <v>114</v>
      </c>
      <c r="K692" s="2">
        <v>1300</v>
      </c>
      <c r="L692" s="3"/>
      <c r="M692" s="3" t="s">
        <v>170</v>
      </c>
      <c r="N692" s="3" t="s">
        <v>41</v>
      </c>
      <c r="O692" s="3"/>
      <c r="P692" s="3"/>
      <c r="Q692" s="3"/>
      <c r="R692" s="3">
        <v>0</v>
      </c>
      <c r="S692" s="3">
        <v>1</v>
      </c>
      <c r="T692" s="2">
        <v>59</v>
      </c>
      <c r="U692" s="3">
        <v>14.539324821469487</v>
      </c>
      <c r="V692" s="3">
        <v>149.30374010012125</v>
      </c>
      <c r="W692" s="3">
        <v>27.191533694808772</v>
      </c>
      <c r="X692" s="3">
        <v>54259.039470332682</v>
      </c>
      <c r="Y692" s="3">
        <v>149.30374010012125</v>
      </c>
      <c r="Z692" s="3">
        <v>27.191509656312014</v>
      </c>
      <c r="AA692" s="3">
        <v>54259.039470332682</v>
      </c>
      <c r="AB692">
        <f t="shared" si="16"/>
        <v>149.30374010012125</v>
      </c>
      <c r="AC692">
        <f t="shared" si="17"/>
        <v>27.191509656312014</v>
      </c>
    </row>
    <row r="693" spans="1:29" x14ac:dyDescent="0.25">
      <c r="A693" s="2">
        <v>692</v>
      </c>
      <c r="B693" s="3" t="s">
        <v>27</v>
      </c>
      <c r="C693" s="3" t="s">
        <v>110</v>
      </c>
      <c r="D693" s="3" t="s">
        <v>139</v>
      </c>
      <c r="E693" s="3" t="s">
        <v>140</v>
      </c>
      <c r="F693" s="3">
        <v>0.59</v>
      </c>
      <c r="G693" s="3">
        <v>0.64</v>
      </c>
      <c r="H693" s="3" t="s">
        <v>41</v>
      </c>
      <c r="I693" s="2">
        <v>1400</v>
      </c>
      <c r="J693" s="3" t="s">
        <v>48</v>
      </c>
      <c r="K693" s="2">
        <v>1400</v>
      </c>
      <c r="L693" s="3"/>
      <c r="M693" s="3" t="s">
        <v>170</v>
      </c>
      <c r="N693" s="3" t="s">
        <v>41</v>
      </c>
      <c r="O693" s="3"/>
      <c r="P693" s="3"/>
      <c r="Q693" s="3"/>
      <c r="R693" s="3">
        <v>0</v>
      </c>
      <c r="S693" s="3">
        <v>1</v>
      </c>
      <c r="T693" s="2">
        <v>267</v>
      </c>
      <c r="U693" s="3">
        <v>85.785677306973696</v>
      </c>
      <c r="V693" s="3">
        <v>798.97727795080016</v>
      </c>
      <c r="W693" s="3">
        <v>107.0874745067271</v>
      </c>
      <c r="X693" s="3">
        <v>329760.95472182677</v>
      </c>
      <c r="Y693" s="3">
        <v>798.97727795080016</v>
      </c>
      <c r="Z693" s="3">
        <v>107.08737983674868</v>
      </c>
      <c r="AA693" s="3">
        <v>329760.95472182677</v>
      </c>
      <c r="AB693">
        <f t="shared" si="16"/>
        <v>798.97727795080016</v>
      </c>
      <c r="AC693">
        <f t="shared" si="17"/>
        <v>107.08737983674868</v>
      </c>
    </row>
    <row r="694" spans="1:29" x14ac:dyDescent="0.25">
      <c r="A694" s="2">
        <v>693</v>
      </c>
      <c r="B694" s="3" t="s">
        <v>27</v>
      </c>
      <c r="C694" s="3" t="s">
        <v>110</v>
      </c>
      <c r="D694" s="3" t="s">
        <v>139</v>
      </c>
      <c r="E694" s="3" t="s">
        <v>140</v>
      </c>
      <c r="F694" s="3">
        <v>0.59</v>
      </c>
      <c r="G694" s="3">
        <v>0.64</v>
      </c>
      <c r="H694" s="3" t="s">
        <v>41</v>
      </c>
      <c r="I694" s="2">
        <v>1440</v>
      </c>
      <c r="J694" s="3" t="s">
        <v>135</v>
      </c>
      <c r="K694" s="2">
        <v>1440</v>
      </c>
      <c r="L694" s="3"/>
      <c r="M694" s="3" t="s">
        <v>170</v>
      </c>
      <c r="N694" s="3" t="s">
        <v>41</v>
      </c>
      <c r="O694" s="3"/>
      <c r="P694" s="3"/>
      <c r="Q694" s="3"/>
      <c r="R694" s="3">
        <v>0</v>
      </c>
      <c r="S694" s="3">
        <v>1</v>
      </c>
      <c r="T694" s="2">
        <v>6</v>
      </c>
      <c r="U694" s="3">
        <v>1.330574678062119</v>
      </c>
      <c r="V694" s="3">
        <v>15.524787436819695</v>
      </c>
      <c r="W694" s="3">
        <v>2.0465967879807452</v>
      </c>
      <c r="X694" s="3">
        <v>5121.9506053658624</v>
      </c>
      <c r="Y694" s="3">
        <v>15.524787436819695</v>
      </c>
      <c r="Z694" s="3">
        <v>2.0465949787002988</v>
      </c>
      <c r="AA694" s="3">
        <v>5121.9506053658624</v>
      </c>
      <c r="AB694">
        <f t="shared" si="16"/>
        <v>15.524787436819695</v>
      </c>
      <c r="AC694">
        <f t="shared" si="17"/>
        <v>2.0465949787002988</v>
      </c>
    </row>
    <row r="695" spans="1:29" x14ac:dyDescent="0.25">
      <c r="A695" s="2">
        <v>694</v>
      </c>
      <c r="B695" s="3" t="s">
        <v>27</v>
      </c>
      <c r="C695" s="3" t="s">
        <v>110</v>
      </c>
      <c r="D695" s="3" t="s">
        <v>139</v>
      </c>
      <c r="E695" s="3" t="s">
        <v>140</v>
      </c>
      <c r="F695" s="3">
        <v>0.59</v>
      </c>
      <c r="G695" s="3">
        <v>0.64</v>
      </c>
      <c r="H695" s="3" t="s">
        <v>41</v>
      </c>
      <c r="I695" s="2">
        <v>1460</v>
      </c>
      <c r="J695" s="3" t="s">
        <v>49</v>
      </c>
      <c r="K695" s="2">
        <v>1460</v>
      </c>
      <c r="L695" s="3"/>
      <c r="M695" s="3" t="s">
        <v>170</v>
      </c>
      <c r="N695" s="3" t="s">
        <v>41</v>
      </c>
      <c r="O695" s="3"/>
      <c r="P695" s="3"/>
      <c r="Q695" s="3"/>
      <c r="R695" s="3">
        <v>0</v>
      </c>
      <c r="S695" s="3">
        <v>1</v>
      </c>
      <c r="T695" s="2">
        <v>83</v>
      </c>
      <c r="U695" s="3">
        <v>32.559046848032231</v>
      </c>
      <c r="V695" s="3">
        <v>216.48629010968921</v>
      </c>
      <c r="W695" s="3">
        <v>30.851487743362814</v>
      </c>
      <c r="X695" s="3">
        <v>111628.38387726563</v>
      </c>
      <c r="Y695" s="3">
        <v>216.48629010968921</v>
      </c>
      <c r="Z695" s="3">
        <v>30.851460469307717</v>
      </c>
      <c r="AA695" s="3">
        <v>111628.38387726563</v>
      </c>
      <c r="AB695">
        <f t="shared" si="16"/>
        <v>216.48629010968921</v>
      </c>
      <c r="AC695">
        <f t="shared" si="17"/>
        <v>30.851460469307717</v>
      </c>
    </row>
    <row r="696" spans="1:29" x14ac:dyDescent="0.25">
      <c r="A696" s="2">
        <v>695</v>
      </c>
      <c r="B696" s="3" t="s">
        <v>27</v>
      </c>
      <c r="C696" s="3" t="s">
        <v>110</v>
      </c>
      <c r="D696" s="3" t="s">
        <v>139</v>
      </c>
      <c r="E696" s="3" t="s">
        <v>140</v>
      </c>
      <c r="F696" s="3">
        <v>0.59</v>
      </c>
      <c r="G696" s="3">
        <v>0.64</v>
      </c>
      <c r="H696" s="3" t="s">
        <v>41</v>
      </c>
      <c r="I696" s="2">
        <v>1550</v>
      </c>
      <c r="J696" s="3" t="s">
        <v>120</v>
      </c>
      <c r="K696" s="2">
        <v>1550</v>
      </c>
      <c r="L696" s="3"/>
      <c r="M696" s="3" t="s">
        <v>170</v>
      </c>
      <c r="N696" s="3" t="s">
        <v>41</v>
      </c>
      <c r="O696" s="3"/>
      <c r="P696" s="3"/>
      <c r="Q696" s="3"/>
      <c r="R696" s="3">
        <v>0</v>
      </c>
      <c r="S696" s="3">
        <v>1</v>
      </c>
      <c r="T696" s="2">
        <v>266</v>
      </c>
      <c r="U696" s="3">
        <v>97.935015726210949</v>
      </c>
      <c r="V696" s="3">
        <v>743.37494553268959</v>
      </c>
      <c r="W696" s="3">
        <v>106.41377961901239</v>
      </c>
      <c r="X696" s="3">
        <v>363676.1964201103</v>
      </c>
      <c r="Y696" s="3">
        <v>743.37494553268959</v>
      </c>
      <c r="Z696" s="3">
        <v>106.41368554460958</v>
      </c>
      <c r="AA696" s="3">
        <v>363676.1964201103</v>
      </c>
      <c r="AB696">
        <f t="shared" si="16"/>
        <v>743.37494553268959</v>
      </c>
      <c r="AC696">
        <f t="shared" si="17"/>
        <v>106.41368554460958</v>
      </c>
    </row>
    <row r="697" spans="1:29" x14ac:dyDescent="0.25">
      <c r="A697" s="2">
        <v>696</v>
      </c>
      <c r="B697" s="3" t="s">
        <v>27</v>
      </c>
      <c r="C697" s="3" t="s">
        <v>110</v>
      </c>
      <c r="D697" s="3" t="s">
        <v>139</v>
      </c>
      <c r="E697" s="3" t="s">
        <v>140</v>
      </c>
      <c r="F697" s="3">
        <v>0.59</v>
      </c>
      <c r="G697" s="3">
        <v>0.64</v>
      </c>
      <c r="H697" s="3" t="s">
        <v>41</v>
      </c>
      <c r="I697" s="2">
        <v>1710</v>
      </c>
      <c r="J697" s="3" t="s">
        <v>122</v>
      </c>
      <c r="K697" s="2">
        <v>1710</v>
      </c>
      <c r="L697" s="3"/>
      <c r="M697" s="3" t="s">
        <v>170</v>
      </c>
      <c r="N697" s="3" t="s">
        <v>41</v>
      </c>
      <c r="O697" s="3"/>
      <c r="P697" s="3"/>
      <c r="Q697" s="3"/>
      <c r="R697" s="3">
        <v>0</v>
      </c>
      <c r="S697" s="3">
        <v>1</v>
      </c>
      <c r="T697" s="2">
        <v>32</v>
      </c>
      <c r="U697" s="3">
        <v>13.385778970353092</v>
      </c>
      <c r="V697" s="3">
        <v>104.68298250527242</v>
      </c>
      <c r="W697" s="3">
        <v>14.277009083603586</v>
      </c>
      <c r="X697" s="3">
        <v>51052.82476186705</v>
      </c>
      <c r="Y697" s="3">
        <v>104.68298250527242</v>
      </c>
      <c r="Z697" s="3">
        <v>14.276996462107501</v>
      </c>
      <c r="AA697" s="3">
        <v>51052.82476186705</v>
      </c>
      <c r="AB697">
        <f t="shared" si="16"/>
        <v>104.68298250527242</v>
      </c>
      <c r="AC697">
        <f t="shared" si="17"/>
        <v>14.276996462107501</v>
      </c>
    </row>
    <row r="698" spans="1:29" x14ac:dyDescent="0.25">
      <c r="A698" s="2">
        <v>697</v>
      </c>
      <c r="B698" s="3" t="s">
        <v>27</v>
      </c>
      <c r="C698" s="3" t="s">
        <v>110</v>
      </c>
      <c r="D698" s="3" t="s">
        <v>139</v>
      </c>
      <c r="E698" s="3" t="s">
        <v>140</v>
      </c>
      <c r="F698" s="3">
        <v>0.59</v>
      </c>
      <c r="G698" s="3">
        <v>0.64</v>
      </c>
      <c r="H698" s="3" t="s">
        <v>41</v>
      </c>
      <c r="I698" s="2">
        <v>1730</v>
      </c>
      <c r="J698" s="3" t="s">
        <v>50</v>
      </c>
      <c r="K698" s="2">
        <v>1730</v>
      </c>
      <c r="L698" s="3"/>
      <c r="M698" s="3" t="s">
        <v>170</v>
      </c>
      <c r="N698" s="3" t="s">
        <v>41</v>
      </c>
      <c r="O698" s="3"/>
      <c r="P698" s="3"/>
      <c r="Q698" s="3"/>
      <c r="R698" s="3">
        <v>0</v>
      </c>
      <c r="S698" s="3">
        <v>1</v>
      </c>
      <c r="T698" s="2">
        <v>444</v>
      </c>
      <c r="U698" s="3">
        <v>141.09620776836138</v>
      </c>
      <c r="V698" s="3">
        <v>1102.3669106180296</v>
      </c>
      <c r="W698" s="3">
        <v>148.57906384055724</v>
      </c>
      <c r="X698" s="3">
        <v>528229.02979004558</v>
      </c>
      <c r="Y698" s="3">
        <v>1102.3669106180296</v>
      </c>
      <c r="Z698" s="3">
        <v>148.57893249021194</v>
      </c>
      <c r="AA698" s="3">
        <v>528229.02979004558</v>
      </c>
      <c r="AB698">
        <f t="shared" si="16"/>
        <v>1102.3669106180296</v>
      </c>
      <c r="AC698">
        <f t="shared" si="17"/>
        <v>148.57893249021194</v>
      </c>
    </row>
    <row r="699" spans="1:29" x14ac:dyDescent="0.25">
      <c r="A699" s="2">
        <v>698</v>
      </c>
      <c r="B699" s="3" t="s">
        <v>27</v>
      </c>
      <c r="C699" s="3" t="s">
        <v>110</v>
      </c>
      <c r="D699" s="3" t="s">
        <v>139</v>
      </c>
      <c r="E699" s="3" t="s">
        <v>140</v>
      </c>
      <c r="F699" s="3">
        <v>0.59</v>
      </c>
      <c r="G699" s="3">
        <v>0.64</v>
      </c>
      <c r="H699" s="3" t="s">
        <v>41</v>
      </c>
      <c r="I699" s="2">
        <v>1740</v>
      </c>
      <c r="J699" s="3" t="s">
        <v>124</v>
      </c>
      <c r="K699" s="2">
        <v>1740</v>
      </c>
      <c r="L699" s="3"/>
      <c r="M699" s="3" t="s">
        <v>170</v>
      </c>
      <c r="N699" s="3" t="s">
        <v>41</v>
      </c>
      <c r="O699" s="3"/>
      <c r="P699" s="3"/>
      <c r="Q699" s="3"/>
      <c r="R699" s="3">
        <v>0</v>
      </c>
      <c r="S699" s="3">
        <v>1</v>
      </c>
      <c r="T699" s="2">
        <v>53</v>
      </c>
      <c r="U699" s="3">
        <v>22.481602084852845</v>
      </c>
      <c r="V699" s="3">
        <v>155.85099625328706</v>
      </c>
      <c r="W699" s="3">
        <v>21.178200619878638</v>
      </c>
      <c r="X699" s="3">
        <v>83294.350891182345</v>
      </c>
      <c r="Y699" s="3">
        <v>155.85099625328706</v>
      </c>
      <c r="Z699" s="3">
        <v>21.178181897429493</v>
      </c>
      <c r="AA699" s="3">
        <v>83294.350891182345</v>
      </c>
      <c r="AB699">
        <f t="shared" si="16"/>
        <v>155.85099625328706</v>
      </c>
      <c r="AC699">
        <f t="shared" si="17"/>
        <v>21.178181897429493</v>
      </c>
    </row>
    <row r="700" spans="1:29" x14ac:dyDescent="0.25">
      <c r="A700" s="2">
        <v>699</v>
      </c>
      <c r="B700" s="3" t="s">
        <v>27</v>
      </c>
      <c r="C700" s="3" t="s">
        <v>110</v>
      </c>
      <c r="D700" s="3" t="s">
        <v>139</v>
      </c>
      <c r="E700" s="3" t="s">
        <v>140</v>
      </c>
      <c r="F700" s="3">
        <v>0.59</v>
      </c>
      <c r="G700" s="3">
        <v>0.64</v>
      </c>
      <c r="H700" s="3" t="s">
        <v>41</v>
      </c>
      <c r="I700" s="2">
        <v>1800</v>
      </c>
      <c r="J700" s="3" t="s">
        <v>149</v>
      </c>
      <c r="K700" s="2">
        <v>1800</v>
      </c>
      <c r="L700" s="3"/>
      <c r="M700" s="3" t="s">
        <v>170</v>
      </c>
      <c r="N700" s="3" t="s">
        <v>41</v>
      </c>
      <c r="O700" s="3"/>
      <c r="P700" s="3"/>
      <c r="Q700" s="3"/>
      <c r="R700" s="3">
        <v>0</v>
      </c>
      <c r="S700" s="3">
        <v>1</v>
      </c>
      <c r="T700" s="2">
        <v>42</v>
      </c>
      <c r="U700" s="3">
        <v>17.162080373295574</v>
      </c>
      <c r="V700" s="3">
        <v>117.56973285375693</v>
      </c>
      <c r="W700" s="3">
        <v>16.234602611981867</v>
      </c>
      <c r="X700" s="3">
        <v>58845.196231855836</v>
      </c>
      <c r="Y700" s="3">
        <v>117.56973285375693</v>
      </c>
      <c r="Z700" s="3">
        <v>16.234588259888078</v>
      </c>
      <c r="AA700" s="3">
        <v>58845.196231855836</v>
      </c>
      <c r="AB700">
        <f t="shared" si="16"/>
        <v>117.56973285375693</v>
      </c>
      <c r="AC700">
        <f t="shared" si="17"/>
        <v>16.234588259888078</v>
      </c>
    </row>
    <row r="701" spans="1:29" x14ac:dyDescent="0.25">
      <c r="A701" s="2">
        <v>700</v>
      </c>
      <c r="B701" s="3" t="s">
        <v>27</v>
      </c>
      <c r="C701" s="3" t="s">
        <v>110</v>
      </c>
      <c r="D701" s="3" t="s">
        <v>139</v>
      </c>
      <c r="E701" s="3" t="s">
        <v>140</v>
      </c>
      <c r="F701" s="3">
        <v>0.59</v>
      </c>
      <c r="G701" s="3">
        <v>0.64</v>
      </c>
      <c r="H701" s="3" t="s">
        <v>41</v>
      </c>
      <c r="I701" s="2">
        <v>1820</v>
      </c>
      <c r="J701" s="3" t="s">
        <v>52</v>
      </c>
      <c r="K701" s="2">
        <v>1820</v>
      </c>
      <c r="L701" s="3"/>
      <c r="M701" s="3" t="s">
        <v>170</v>
      </c>
      <c r="N701" s="3" t="s">
        <v>41</v>
      </c>
      <c r="O701" s="3"/>
      <c r="P701" s="3"/>
      <c r="Q701" s="3"/>
      <c r="R701" s="3">
        <v>0</v>
      </c>
      <c r="S701" s="3">
        <v>1</v>
      </c>
      <c r="T701" s="2">
        <v>376</v>
      </c>
      <c r="U701" s="3">
        <v>165.6714496150864</v>
      </c>
      <c r="V701" s="3">
        <v>1082.2214218145186</v>
      </c>
      <c r="W701" s="3">
        <v>150.10527113097717</v>
      </c>
      <c r="X701" s="3">
        <v>564138.58235710813</v>
      </c>
      <c r="Y701" s="3">
        <v>1082.2214218145186</v>
      </c>
      <c r="Z701" s="3">
        <v>150.1051384313981</v>
      </c>
      <c r="AA701" s="3">
        <v>564138.58235710813</v>
      </c>
      <c r="AB701">
        <f t="shared" si="16"/>
        <v>1082.2214218145186</v>
      </c>
      <c r="AC701">
        <f t="shared" si="17"/>
        <v>150.1051384313981</v>
      </c>
    </row>
    <row r="702" spans="1:29" x14ac:dyDescent="0.25">
      <c r="A702" s="2">
        <v>701</v>
      </c>
      <c r="B702" s="3" t="s">
        <v>27</v>
      </c>
      <c r="C702" s="3" t="s">
        <v>110</v>
      </c>
      <c r="D702" s="3" t="s">
        <v>139</v>
      </c>
      <c r="E702" s="3" t="s">
        <v>140</v>
      </c>
      <c r="F702" s="3">
        <v>0.59</v>
      </c>
      <c r="G702" s="3">
        <v>0.64</v>
      </c>
      <c r="H702" s="3" t="s">
        <v>41</v>
      </c>
      <c r="I702" s="2">
        <v>1840</v>
      </c>
      <c r="J702" s="3" t="s">
        <v>137</v>
      </c>
      <c r="K702" s="2">
        <v>1840</v>
      </c>
      <c r="L702" s="3"/>
      <c r="M702" s="3" t="s">
        <v>170</v>
      </c>
      <c r="N702" s="3" t="s">
        <v>41</v>
      </c>
      <c r="O702" s="3"/>
      <c r="P702" s="3"/>
      <c r="Q702" s="3"/>
      <c r="R702" s="3">
        <v>0</v>
      </c>
      <c r="S702" s="3">
        <v>1</v>
      </c>
      <c r="T702" s="2">
        <v>49</v>
      </c>
      <c r="U702" s="3">
        <v>14.854661621602872</v>
      </c>
      <c r="V702" s="3">
        <v>92.339567232348173</v>
      </c>
      <c r="W702" s="3">
        <v>12.701895333218241</v>
      </c>
      <c r="X702" s="3">
        <v>46580.118080487453</v>
      </c>
      <c r="Y702" s="3">
        <v>92.339567232348173</v>
      </c>
      <c r="Z702" s="3">
        <v>12.7018841041911</v>
      </c>
      <c r="AA702" s="3">
        <v>46580.118080487453</v>
      </c>
      <c r="AB702">
        <f t="shared" si="16"/>
        <v>92.339567232348173</v>
      </c>
      <c r="AC702">
        <f t="shared" si="17"/>
        <v>12.7018841041911</v>
      </c>
    </row>
    <row r="703" spans="1:29" x14ac:dyDescent="0.25">
      <c r="A703" s="2">
        <v>702</v>
      </c>
      <c r="B703" s="3" t="s">
        <v>27</v>
      </c>
      <c r="C703" s="3" t="s">
        <v>110</v>
      </c>
      <c r="D703" s="3" t="s">
        <v>139</v>
      </c>
      <c r="E703" s="3" t="s">
        <v>140</v>
      </c>
      <c r="F703" s="3">
        <v>0.59</v>
      </c>
      <c r="G703" s="3">
        <v>0.64</v>
      </c>
      <c r="H703" s="3" t="s">
        <v>41</v>
      </c>
      <c r="I703" s="2">
        <v>1860</v>
      </c>
      <c r="J703" s="3" t="s">
        <v>126</v>
      </c>
      <c r="K703" s="2">
        <v>1860</v>
      </c>
      <c r="L703" s="3"/>
      <c r="M703" s="3" t="s">
        <v>170</v>
      </c>
      <c r="N703" s="3" t="s">
        <v>41</v>
      </c>
      <c r="O703" s="3"/>
      <c r="P703" s="3"/>
      <c r="Q703" s="3"/>
      <c r="R703" s="3">
        <v>0</v>
      </c>
      <c r="S703" s="3">
        <v>1</v>
      </c>
      <c r="T703" s="2">
        <v>132</v>
      </c>
      <c r="U703" s="3">
        <v>30.138738823144674</v>
      </c>
      <c r="V703" s="3">
        <v>221.11476600627191</v>
      </c>
      <c r="W703" s="3">
        <v>29.91755493168532</v>
      </c>
      <c r="X703" s="3">
        <v>103544.37309728918</v>
      </c>
      <c r="Y703" s="3">
        <v>221.11476600627191</v>
      </c>
      <c r="Z703" s="3">
        <v>29.9175284832674</v>
      </c>
      <c r="AA703" s="3">
        <v>103544.37309728918</v>
      </c>
      <c r="AB703">
        <f t="shared" si="16"/>
        <v>221.11476600627191</v>
      </c>
      <c r="AC703">
        <f t="shared" si="17"/>
        <v>29.9175284832674</v>
      </c>
    </row>
    <row r="704" spans="1:29" x14ac:dyDescent="0.25">
      <c r="A704" s="2">
        <v>703</v>
      </c>
      <c r="B704" s="3" t="s">
        <v>27</v>
      </c>
      <c r="C704" s="3" t="s">
        <v>110</v>
      </c>
      <c r="D704" s="3" t="s">
        <v>139</v>
      </c>
      <c r="E704" s="3" t="s">
        <v>140</v>
      </c>
      <c r="F704" s="3">
        <v>0.59</v>
      </c>
      <c r="G704" s="3">
        <v>0.64</v>
      </c>
      <c r="H704" s="3" t="s">
        <v>41</v>
      </c>
      <c r="I704" s="2">
        <v>1920</v>
      </c>
      <c r="J704" s="3" t="s">
        <v>177</v>
      </c>
      <c r="K704" s="2">
        <v>1920</v>
      </c>
      <c r="L704" s="3"/>
      <c r="M704" s="3" t="s">
        <v>170</v>
      </c>
      <c r="N704" s="3" t="s">
        <v>41</v>
      </c>
      <c r="O704" s="3"/>
      <c r="P704" s="3"/>
      <c r="Q704" s="3"/>
      <c r="R704" s="3">
        <v>0</v>
      </c>
      <c r="S704" s="3">
        <v>1</v>
      </c>
      <c r="T704" s="2">
        <v>53</v>
      </c>
      <c r="U704" s="3">
        <v>21.226670183091901</v>
      </c>
      <c r="V704" s="3">
        <v>134.91285615852334</v>
      </c>
      <c r="W704" s="3">
        <v>18.229724313621478</v>
      </c>
      <c r="X704" s="3">
        <v>67967.99048131585</v>
      </c>
      <c r="Y704" s="3">
        <v>134.91285615852334</v>
      </c>
      <c r="Z704" s="3">
        <v>18.229708197753446</v>
      </c>
      <c r="AA704" s="3">
        <v>67967.99048131585</v>
      </c>
      <c r="AB704">
        <f t="shared" si="16"/>
        <v>134.91285615852334</v>
      </c>
      <c r="AC704">
        <f t="shared" si="17"/>
        <v>18.229708197753446</v>
      </c>
    </row>
    <row r="705" spans="1:29" x14ac:dyDescent="0.25">
      <c r="A705" s="2">
        <v>704</v>
      </c>
      <c r="B705" s="3" t="s">
        <v>27</v>
      </c>
      <c r="C705" s="3" t="s">
        <v>110</v>
      </c>
      <c r="D705" s="3" t="s">
        <v>139</v>
      </c>
      <c r="E705" s="3" t="s">
        <v>140</v>
      </c>
      <c r="F705" s="3">
        <v>0.59</v>
      </c>
      <c r="G705" s="3">
        <v>0.64</v>
      </c>
      <c r="H705" s="3" t="s">
        <v>41</v>
      </c>
      <c r="I705" s="2">
        <v>7100</v>
      </c>
      <c r="J705" s="3" t="s">
        <v>54</v>
      </c>
      <c r="K705" s="2">
        <v>7100</v>
      </c>
      <c r="L705" s="3"/>
      <c r="M705" s="3" t="s">
        <v>170</v>
      </c>
      <c r="N705" s="3" t="s">
        <v>41</v>
      </c>
      <c r="O705" s="3"/>
      <c r="P705" s="3"/>
      <c r="Q705" s="3"/>
      <c r="R705" s="3">
        <v>0</v>
      </c>
      <c r="S705" s="3">
        <v>1</v>
      </c>
      <c r="T705" s="2">
        <v>1</v>
      </c>
      <c r="U705" s="3">
        <v>1.1111480340676099E-4</v>
      </c>
      <c r="V705" s="3">
        <v>5.0808356575145458E-4</v>
      </c>
      <c r="W705" s="3">
        <v>6.9448038471462198E-5</v>
      </c>
      <c r="X705" s="3">
        <v>0.26124571812364877</v>
      </c>
      <c r="Y705" s="3">
        <v>5.0808356575145458E-4</v>
      </c>
      <c r="Z705" s="3">
        <v>6.9447977076379997E-5</v>
      </c>
      <c r="AA705" s="3">
        <v>0.26124571812364877</v>
      </c>
      <c r="AB705">
        <f t="shared" si="16"/>
        <v>5.0808356575145458E-4</v>
      </c>
      <c r="AC705">
        <f t="shared" si="17"/>
        <v>6.9447977076379997E-5</v>
      </c>
    </row>
    <row r="706" spans="1:29" x14ac:dyDescent="0.25">
      <c r="A706" s="2">
        <v>705</v>
      </c>
      <c r="B706" s="3" t="s">
        <v>27</v>
      </c>
      <c r="C706" s="3" t="s">
        <v>110</v>
      </c>
      <c r="D706" s="3" t="s">
        <v>139</v>
      </c>
      <c r="E706" s="3" t="s">
        <v>140</v>
      </c>
      <c r="F706" s="3">
        <v>0.59</v>
      </c>
      <c r="G706" s="3">
        <v>0.64</v>
      </c>
      <c r="H706" s="3" t="s">
        <v>41</v>
      </c>
      <c r="I706" s="2">
        <v>7400</v>
      </c>
      <c r="J706" s="3" t="s">
        <v>127</v>
      </c>
      <c r="K706" s="2">
        <v>7400</v>
      </c>
      <c r="L706" s="3"/>
      <c r="M706" s="3" t="s">
        <v>170</v>
      </c>
      <c r="N706" s="3" t="s">
        <v>41</v>
      </c>
      <c r="O706" s="3"/>
      <c r="P706" s="3"/>
      <c r="Q706" s="3"/>
      <c r="R706" s="3">
        <v>0</v>
      </c>
      <c r="S706" s="3">
        <v>1</v>
      </c>
      <c r="T706" s="2">
        <v>19</v>
      </c>
      <c r="U706" s="3">
        <v>4.781677985309762</v>
      </c>
      <c r="V706" s="3">
        <v>28.504469709906143</v>
      </c>
      <c r="W706" s="3">
        <v>3.5051482414414528</v>
      </c>
      <c r="X706" s="3">
        <v>13716.110786713925</v>
      </c>
      <c r="Y706" s="3">
        <v>28.504469709906143</v>
      </c>
      <c r="Z706" s="3">
        <v>3.5051451427381739</v>
      </c>
      <c r="AA706" s="3">
        <v>13716.110786713925</v>
      </c>
      <c r="AB706">
        <f t="shared" si="16"/>
        <v>28.504469709906143</v>
      </c>
      <c r="AC706">
        <f t="shared" si="17"/>
        <v>3.5051451427381739</v>
      </c>
    </row>
    <row r="707" spans="1:29" x14ac:dyDescent="0.25">
      <c r="A707" s="2">
        <v>706</v>
      </c>
      <c r="B707" s="3" t="s">
        <v>27</v>
      </c>
      <c r="C707" s="3" t="s">
        <v>110</v>
      </c>
      <c r="D707" s="3" t="s">
        <v>139</v>
      </c>
      <c r="E707" s="3" t="s">
        <v>140</v>
      </c>
      <c r="F707" s="3">
        <v>0.59</v>
      </c>
      <c r="G707" s="3">
        <v>0.64</v>
      </c>
      <c r="H707" s="3" t="s">
        <v>41</v>
      </c>
      <c r="I707" s="2">
        <v>8110</v>
      </c>
      <c r="J707" s="3" t="s">
        <v>128</v>
      </c>
      <c r="K707" s="2">
        <v>8110</v>
      </c>
      <c r="L707" s="3"/>
      <c r="M707" s="3" t="s">
        <v>170</v>
      </c>
      <c r="N707" s="3" t="s">
        <v>41</v>
      </c>
      <c r="O707" s="3"/>
      <c r="P707" s="3"/>
      <c r="Q707" s="3"/>
      <c r="R707" s="3">
        <v>0</v>
      </c>
      <c r="S707" s="3">
        <v>1</v>
      </c>
      <c r="T707" s="2">
        <v>998</v>
      </c>
      <c r="U707" s="3">
        <v>292.6378793846846</v>
      </c>
      <c r="V707" s="3">
        <v>2289.3900807272739</v>
      </c>
      <c r="W707" s="3">
        <v>306.54206616073594</v>
      </c>
      <c r="X707" s="3">
        <v>1082837.8326185492</v>
      </c>
      <c r="Y707" s="3">
        <v>2289.3900807272739</v>
      </c>
      <c r="Z707" s="3">
        <v>306.54179516423625</v>
      </c>
      <c r="AA707" s="3">
        <v>1082837.8326185492</v>
      </c>
      <c r="AB707">
        <f t="shared" si="16"/>
        <v>2289.3900807272739</v>
      </c>
      <c r="AC707">
        <f t="shared" si="17"/>
        <v>306.54179516423625</v>
      </c>
    </row>
    <row r="708" spans="1:29" x14ac:dyDescent="0.25">
      <c r="A708" s="2">
        <v>707</v>
      </c>
      <c r="B708" s="3" t="s">
        <v>27</v>
      </c>
      <c r="C708" s="3" t="s">
        <v>110</v>
      </c>
      <c r="D708" s="3" t="s">
        <v>139</v>
      </c>
      <c r="E708" s="3" t="s">
        <v>140</v>
      </c>
      <c r="F708" s="3">
        <v>0.59</v>
      </c>
      <c r="G708" s="3">
        <v>0.64</v>
      </c>
      <c r="H708" s="3" t="s">
        <v>41</v>
      </c>
      <c r="I708" s="2">
        <v>8140</v>
      </c>
      <c r="J708" s="3" t="s">
        <v>57</v>
      </c>
      <c r="K708" s="2">
        <v>8140</v>
      </c>
      <c r="L708" s="3"/>
      <c r="M708" s="3" t="s">
        <v>170</v>
      </c>
      <c r="N708" s="3" t="s">
        <v>41</v>
      </c>
      <c r="O708" s="3"/>
      <c r="P708" s="3"/>
      <c r="Q708" s="3"/>
      <c r="R708" s="3">
        <v>0</v>
      </c>
      <c r="S708" s="3">
        <v>1</v>
      </c>
      <c r="T708" s="2">
        <v>329</v>
      </c>
      <c r="U708" s="3">
        <v>26.22239300452517</v>
      </c>
      <c r="V708" s="3">
        <v>206.54133705396072</v>
      </c>
      <c r="W708" s="3">
        <v>27.231399035197466</v>
      </c>
      <c r="X708" s="3">
        <v>96409.691400797441</v>
      </c>
      <c r="Y708" s="3">
        <v>206.54133705396072</v>
      </c>
      <c r="Z708" s="3">
        <v>27.231374961458034</v>
      </c>
      <c r="AA708" s="3">
        <v>96409.691400797441</v>
      </c>
      <c r="AB708">
        <f t="shared" si="16"/>
        <v>206.54133705396072</v>
      </c>
      <c r="AC708">
        <f t="shared" si="17"/>
        <v>27.231374961458034</v>
      </c>
    </row>
    <row r="709" spans="1:29" x14ac:dyDescent="0.25">
      <c r="A709" s="2">
        <v>708</v>
      </c>
      <c r="B709" s="3" t="s">
        <v>27</v>
      </c>
      <c r="C709" s="3" t="s">
        <v>110</v>
      </c>
      <c r="D709" s="3" t="s">
        <v>139</v>
      </c>
      <c r="E709" s="3" t="s">
        <v>140</v>
      </c>
      <c r="F709" s="3">
        <v>0.59</v>
      </c>
      <c r="G709" s="3">
        <v>0.64</v>
      </c>
      <c r="H709" s="3" t="s">
        <v>41</v>
      </c>
      <c r="I709" s="2">
        <v>8310</v>
      </c>
      <c r="J709" s="3" t="s">
        <v>108</v>
      </c>
      <c r="K709" s="2">
        <v>8310</v>
      </c>
      <c r="L709" s="3"/>
      <c r="M709" s="3" t="s">
        <v>170</v>
      </c>
      <c r="N709" s="3" t="s">
        <v>41</v>
      </c>
      <c r="O709" s="3"/>
      <c r="P709" s="3"/>
      <c r="Q709" s="3"/>
      <c r="R709" s="3">
        <v>0</v>
      </c>
      <c r="S709" s="3">
        <v>1</v>
      </c>
      <c r="T709" s="2">
        <v>23</v>
      </c>
      <c r="U709" s="3">
        <v>6.3515997101072266</v>
      </c>
      <c r="V709" s="3">
        <v>46.251746735889725</v>
      </c>
      <c r="W709" s="3">
        <v>6.566300057143124</v>
      </c>
      <c r="X709" s="3">
        <v>23177.218690853962</v>
      </c>
      <c r="Y709" s="3">
        <v>46.251746735889725</v>
      </c>
      <c r="Z709" s="3">
        <v>6.5662942522486878</v>
      </c>
      <c r="AA709" s="3">
        <v>23177.218690853962</v>
      </c>
      <c r="AB709">
        <f t="shared" si="16"/>
        <v>46.251746735889725</v>
      </c>
      <c r="AC709">
        <f t="shared" si="17"/>
        <v>6.5662942522486878</v>
      </c>
    </row>
    <row r="710" spans="1:29" x14ac:dyDescent="0.25">
      <c r="A710" s="2">
        <v>709</v>
      </c>
      <c r="B710" s="3" t="s">
        <v>27</v>
      </c>
      <c r="C710" s="3" t="s">
        <v>110</v>
      </c>
      <c r="D710" s="3" t="s">
        <v>139</v>
      </c>
      <c r="E710" s="3" t="s">
        <v>140</v>
      </c>
      <c r="F710" s="3">
        <v>0.59</v>
      </c>
      <c r="G710" s="3">
        <v>0.64</v>
      </c>
      <c r="H710" s="3" t="s">
        <v>41</v>
      </c>
      <c r="I710" s="2">
        <v>8330</v>
      </c>
      <c r="J710" s="3" t="s">
        <v>129</v>
      </c>
      <c r="K710" s="2">
        <v>8330</v>
      </c>
      <c r="L710" s="3"/>
      <c r="M710" s="3" t="s">
        <v>170</v>
      </c>
      <c r="N710" s="3" t="s">
        <v>41</v>
      </c>
      <c r="O710" s="3"/>
      <c r="P710" s="3"/>
      <c r="Q710" s="3"/>
      <c r="R710" s="3">
        <v>0</v>
      </c>
      <c r="S710" s="3">
        <v>1</v>
      </c>
      <c r="T710" s="2">
        <v>8</v>
      </c>
      <c r="U710" s="3">
        <v>1.0043390561102998</v>
      </c>
      <c r="V710" s="3">
        <v>8.5843991374435209</v>
      </c>
      <c r="W710" s="3">
        <v>1.1733227181786252</v>
      </c>
      <c r="X710" s="3">
        <v>3630.4800378398731</v>
      </c>
      <c r="Y710" s="3">
        <v>8.5843991374435209</v>
      </c>
      <c r="Z710" s="3">
        <v>1.1733216809103848</v>
      </c>
      <c r="AA710" s="3">
        <v>3630.4800378398731</v>
      </c>
      <c r="AB710">
        <f t="shared" si="16"/>
        <v>8.5843991374435209</v>
      </c>
      <c r="AC710">
        <f t="shared" si="17"/>
        <v>1.1733216809103848</v>
      </c>
    </row>
    <row r="711" spans="1:29" x14ac:dyDescent="0.25">
      <c r="A711" s="2">
        <v>710</v>
      </c>
      <c r="B711" s="3" t="s">
        <v>27</v>
      </c>
      <c r="C711" s="3" t="s">
        <v>110</v>
      </c>
      <c r="D711" s="3" t="s">
        <v>139</v>
      </c>
      <c r="E711" s="3" t="s">
        <v>140</v>
      </c>
      <c r="F711" s="3">
        <v>0.59</v>
      </c>
      <c r="G711" s="3">
        <v>0.64</v>
      </c>
      <c r="H711" s="3" t="s">
        <v>41</v>
      </c>
      <c r="I711" s="2">
        <v>8340</v>
      </c>
      <c r="J711" s="3" t="s">
        <v>151</v>
      </c>
      <c r="K711" s="2">
        <v>8340</v>
      </c>
      <c r="L711" s="3"/>
      <c r="M711" s="3" t="s">
        <v>170</v>
      </c>
      <c r="N711" s="3" t="s">
        <v>41</v>
      </c>
      <c r="O711" s="3"/>
      <c r="P711" s="3"/>
      <c r="Q711" s="3"/>
      <c r="R711" s="3">
        <v>0</v>
      </c>
      <c r="S711" s="3">
        <v>1</v>
      </c>
      <c r="T711" s="2">
        <v>5</v>
      </c>
      <c r="U711" s="3">
        <v>1.0164549853994758</v>
      </c>
      <c r="V711" s="3">
        <v>7.8021581200939929</v>
      </c>
      <c r="W711" s="3">
        <v>1.0708618315435907</v>
      </c>
      <c r="X711" s="3">
        <v>3942.1898243488163</v>
      </c>
      <c r="Y711" s="3">
        <v>7.8021581200939929</v>
      </c>
      <c r="Z711" s="3">
        <v>1.0708608848552243</v>
      </c>
      <c r="AA711" s="3">
        <v>3942.1898243488163</v>
      </c>
      <c r="AB711">
        <f t="shared" si="16"/>
        <v>7.8021581200939929</v>
      </c>
      <c r="AC711">
        <f t="shared" si="17"/>
        <v>1.0708608848552243</v>
      </c>
    </row>
    <row r="712" spans="1:29" x14ac:dyDescent="0.25">
      <c r="A712" s="2">
        <v>711</v>
      </c>
      <c r="B712" s="3" t="s">
        <v>178</v>
      </c>
      <c r="C712" s="3" t="s">
        <v>28</v>
      </c>
      <c r="D712" s="3" t="s">
        <v>179</v>
      </c>
      <c r="E712" s="3" t="s">
        <v>180</v>
      </c>
      <c r="F712" s="3">
        <v>0.56000000000000005</v>
      </c>
      <c r="G712" s="3">
        <v>0.48</v>
      </c>
      <c r="H712" s="3" t="s">
        <v>60</v>
      </c>
      <c r="I712" s="2">
        <v>4340</v>
      </c>
      <c r="J712" s="3" t="s">
        <v>82</v>
      </c>
      <c r="K712" s="2">
        <v>4340</v>
      </c>
      <c r="L712" s="3" t="s">
        <v>64</v>
      </c>
      <c r="M712" s="3" t="s">
        <v>181</v>
      </c>
      <c r="N712" s="3" t="s">
        <v>60</v>
      </c>
      <c r="O712" s="3"/>
      <c r="P712" s="3"/>
      <c r="Q712" s="3"/>
      <c r="R712" s="3">
        <v>0</v>
      </c>
      <c r="S712" s="3">
        <v>1</v>
      </c>
      <c r="T712" s="2">
        <v>2</v>
      </c>
      <c r="U712" s="3">
        <v>7.3781370480191805E-3</v>
      </c>
      <c r="V712" s="3">
        <v>3.9408581508008113E-2</v>
      </c>
      <c r="W712" s="3">
        <v>1.3617765048700587E-2</v>
      </c>
      <c r="X712" s="3">
        <v>17.921932486931922</v>
      </c>
      <c r="Y712" s="3">
        <v>3.9408581508008113E-2</v>
      </c>
      <c r="Z712" s="3">
        <v>1.3617753010004811E-2</v>
      </c>
      <c r="AA712" s="3">
        <v>17.921932486931922</v>
      </c>
      <c r="AB712">
        <f t="shared" si="16"/>
        <v>3.9408581508008113E-2</v>
      </c>
      <c r="AC712">
        <f t="shared" si="17"/>
        <v>1.3617753010004811E-2</v>
      </c>
    </row>
    <row r="713" spans="1:29" x14ac:dyDescent="0.25">
      <c r="A713" s="2">
        <v>712</v>
      </c>
      <c r="B713" s="3" t="s">
        <v>178</v>
      </c>
      <c r="C713" s="3" t="s">
        <v>28</v>
      </c>
      <c r="D713" s="3" t="s">
        <v>179</v>
      </c>
      <c r="E713" s="3" t="s">
        <v>180</v>
      </c>
      <c r="F713" s="3">
        <v>0.56000000000000005</v>
      </c>
      <c r="G713" s="3">
        <v>0.48</v>
      </c>
      <c r="H713" s="3" t="s">
        <v>60</v>
      </c>
      <c r="I713" s="2">
        <v>5100</v>
      </c>
      <c r="J713" s="3" t="s">
        <v>85</v>
      </c>
      <c r="K713" s="2">
        <v>5100</v>
      </c>
      <c r="L713" s="3" t="s">
        <v>64</v>
      </c>
      <c r="M713" s="3" t="s">
        <v>182</v>
      </c>
      <c r="N713" s="3" t="s">
        <v>60</v>
      </c>
      <c r="O713" s="3"/>
      <c r="P713" s="3"/>
      <c r="Q713" s="3"/>
      <c r="R713" s="3">
        <v>0</v>
      </c>
      <c r="S713" s="3">
        <v>1</v>
      </c>
      <c r="T713" s="2">
        <v>4</v>
      </c>
      <c r="U713" s="3">
        <v>5.3618090383121181E-2</v>
      </c>
      <c r="V713" s="3">
        <v>0.27434001710520417</v>
      </c>
      <c r="W713" s="3">
        <v>3.4730948833043541E-2</v>
      </c>
      <c r="X713" s="3">
        <v>116.59406528258287</v>
      </c>
      <c r="Y713" s="3">
        <v>0.27434001710520417</v>
      </c>
      <c r="Z713" s="3">
        <v>3.4730918129376377E-2</v>
      </c>
      <c r="AA713" s="3">
        <v>116.59406528258287</v>
      </c>
      <c r="AB713">
        <f t="shared" si="16"/>
        <v>0.27434001710520417</v>
      </c>
      <c r="AC713">
        <f t="shared" si="17"/>
        <v>3.4730918129376377E-2</v>
      </c>
    </row>
    <row r="714" spans="1:29" x14ac:dyDescent="0.25">
      <c r="A714" s="2">
        <v>713</v>
      </c>
      <c r="B714" s="3" t="s">
        <v>178</v>
      </c>
      <c r="C714" s="3" t="s">
        <v>28</v>
      </c>
      <c r="D714" s="3" t="s">
        <v>179</v>
      </c>
      <c r="E714" s="3" t="s">
        <v>180</v>
      </c>
      <c r="F714" s="3">
        <v>0.56000000000000005</v>
      </c>
      <c r="G714" s="3">
        <v>0.48</v>
      </c>
      <c r="H714" s="3" t="s">
        <v>60</v>
      </c>
      <c r="I714" s="2">
        <v>5100</v>
      </c>
      <c r="J714" s="3" t="s">
        <v>85</v>
      </c>
      <c r="K714" s="2">
        <v>5100</v>
      </c>
      <c r="L714" s="3" t="s">
        <v>64</v>
      </c>
      <c r="M714" s="3" t="s">
        <v>181</v>
      </c>
      <c r="N714" s="3" t="s">
        <v>60</v>
      </c>
      <c r="O714" s="3"/>
      <c r="P714" s="3"/>
      <c r="Q714" s="3"/>
      <c r="R714" s="3">
        <v>0</v>
      </c>
      <c r="S714" s="3">
        <v>1</v>
      </c>
      <c r="T714" s="2">
        <v>1</v>
      </c>
      <c r="U714" s="3">
        <v>1.5431020988778299E-4</v>
      </c>
      <c r="V714" s="3">
        <v>5.4786630223389963E-4</v>
      </c>
      <c r="W714" s="3">
        <v>7.069540914688388E-5</v>
      </c>
      <c r="X714" s="3">
        <v>0.22743826872202408</v>
      </c>
      <c r="Y714" s="3">
        <v>5.4786630223389963E-4</v>
      </c>
      <c r="Z714" s="3">
        <v>7.0695346649071603E-5</v>
      </c>
      <c r="AA714" s="3">
        <v>0.22743826872202408</v>
      </c>
      <c r="AB714">
        <f t="shared" si="16"/>
        <v>5.4786630223389963E-4</v>
      </c>
      <c r="AC714">
        <f t="shared" si="17"/>
        <v>7.0695346649071603E-5</v>
      </c>
    </row>
    <row r="715" spans="1:29" x14ac:dyDescent="0.25">
      <c r="A715" s="2">
        <v>714</v>
      </c>
      <c r="B715" s="3" t="s">
        <v>178</v>
      </c>
      <c r="C715" s="3" t="s">
        <v>28</v>
      </c>
      <c r="D715" s="3" t="s">
        <v>179</v>
      </c>
      <c r="E715" s="3" t="s">
        <v>180</v>
      </c>
      <c r="F715" s="3">
        <v>0.56000000000000005</v>
      </c>
      <c r="G715" s="3">
        <v>0.48</v>
      </c>
      <c r="H715" s="3" t="s">
        <v>60</v>
      </c>
      <c r="I715" s="2">
        <v>5100</v>
      </c>
      <c r="J715" s="3" t="s">
        <v>85</v>
      </c>
      <c r="K715" s="2">
        <v>5100</v>
      </c>
      <c r="L715" s="3" t="s">
        <v>64</v>
      </c>
      <c r="M715" s="3" t="s">
        <v>183</v>
      </c>
      <c r="N715" s="3" t="s">
        <v>60</v>
      </c>
      <c r="O715" s="3"/>
      <c r="P715" s="3"/>
      <c r="Q715" s="3"/>
      <c r="R715" s="3">
        <v>0</v>
      </c>
      <c r="S715" s="3">
        <v>1</v>
      </c>
      <c r="T715" s="2">
        <v>2</v>
      </c>
      <c r="U715" s="3">
        <v>2.2572948689394849E-2</v>
      </c>
      <c r="V715" s="3">
        <v>8.4907659252701995E-2</v>
      </c>
      <c r="W715" s="3">
        <v>1.0872187493194314E-2</v>
      </c>
      <c r="X715" s="3">
        <v>35.771423618825594</v>
      </c>
      <c r="Y715" s="3">
        <v>8.4907659252701995E-2</v>
      </c>
      <c r="Z715" s="3">
        <v>1.0872177881708401E-2</v>
      </c>
      <c r="AA715" s="3">
        <v>35.771423618825594</v>
      </c>
      <c r="AB715">
        <f t="shared" si="16"/>
        <v>8.4907659252701995E-2</v>
      </c>
      <c r="AC715">
        <f t="shared" si="17"/>
        <v>1.0872177881708401E-2</v>
      </c>
    </row>
    <row r="716" spans="1:29" x14ac:dyDescent="0.25">
      <c r="A716" s="2">
        <v>715</v>
      </c>
      <c r="B716" s="3" t="s">
        <v>178</v>
      </c>
      <c r="C716" s="3" t="s">
        <v>28</v>
      </c>
      <c r="D716" s="3" t="s">
        <v>179</v>
      </c>
      <c r="E716" s="3" t="s">
        <v>180</v>
      </c>
      <c r="F716" s="3">
        <v>0.56000000000000005</v>
      </c>
      <c r="G716" s="3">
        <v>0.48</v>
      </c>
      <c r="H716" s="3" t="s">
        <v>60</v>
      </c>
      <c r="I716" s="2">
        <v>6170</v>
      </c>
      <c r="J716" s="3" t="s">
        <v>94</v>
      </c>
      <c r="K716" s="2">
        <v>6170</v>
      </c>
      <c r="L716" s="3" t="s">
        <v>64</v>
      </c>
      <c r="M716" s="3" t="s">
        <v>182</v>
      </c>
      <c r="N716" s="3" t="s">
        <v>60</v>
      </c>
      <c r="O716" s="3"/>
      <c r="P716" s="3"/>
      <c r="Q716" s="3"/>
      <c r="R716" s="3">
        <v>0</v>
      </c>
      <c r="S716" s="3">
        <v>1</v>
      </c>
      <c r="T716" s="2">
        <v>2</v>
      </c>
      <c r="U716" s="3">
        <v>3.0901098414223671E-2</v>
      </c>
      <c r="V716" s="3">
        <v>0.2509263106880158</v>
      </c>
      <c r="W716" s="3">
        <v>3.1599645004269143E-2</v>
      </c>
      <c r="X716" s="3">
        <v>106.6481427234141</v>
      </c>
      <c r="Y716" s="3">
        <v>0.2509263106880158</v>
      </c>
      <c r="Z716" s="3">
        <v>3.1599617068810287E-2</v>
      </c>
      <c r="AA716" s="3">
        <v>106.6481427234141</v>
      </c>
      <c r="AB716">
        <f t="shared" si="16"/>
        <v>0.2509263106880158</v>
      </c>
      <c r="AC716">
        <f t="shared" si="17"/>
        <v>3.1599617068810287E-2</v>
      </c>
    </row>
    <row r="717" spans="1:29" x14ac:dyDescent="0.25">
      <c r="A717" s="2">
        <v>716</v>
      </c>
      <c r="B717" s="3" t="s">
        <v>178</v>
      </c>
      <c r="C717" s="3" t="s">
        <v>28</v>
      </c>
      <c r="D717" s="3" t="s">
        <v>179</v>
      </c>
      <c r="E717" s="3" t="s">
        <v>180</v>
      </c>
      <c r="F717" s="3">
        <v>0.56000000000000005</v>
      </c>
      <c r="G717" s="3">
        <v>0.48</v>
      </c>
      <c r="H717" s="3" t="s">
        <v>60</v>
      </c>
      <c r="I717" s="2">
        <v>8140</v>
      </c>
      <c r="J717" s="3" t="s">
        <v>57</v>
      </c>
      <c r="K717" s="2">
        <v>8140</v>
      </c>
      <c r="L717" s="3"/>
      <c r="M717" s="3" t="s">
        <v>182</v>
      </c>
      <c r="N717" s="3" t="s">
        <v>60</v>
      </c>
      <c r="O717" s="3"/>
      <c r="P717" s="3"/>
      <c r="Q717" s="3"/>
      <c r="R717" s="3">
        <v>0</v>
      </c>
      <c r="S717" s="3">
        <v>1</v>
      </c>
      <c r="T717" s="2">
        <v>2</v>
      </c>
      <c r="U717" s="3">
        <v>0.13094959851525492</v>
      </c>
      <c r="V717" s="3">
        <v>1.0626490558666837</v>
      </c>
      <c r="W717" s="3">
        <v>0.13382518544283833</v>
      </c>
      <c r="X717" s="3">
        <v>451.65192936359597</v>
      </c>
      <c r="Y717" s="3">
        <v>1.0626490558666837</v>
      </c>
      <c r="Z717" s="3">
        <v>0.13382506713556111</v>
      </c>
      <c r="AA717" s="3">
        <v>451.65192936359597</v>
      </c>
      <c r="AB717">
        <f t="shared" si="16"/>
        <v>1.0626490558666837</v>
      </c>
      <c r="AC717">
        <f t="shared" si="17"/>
        <v>0.13382506713556111</v>
      </c>
    </row>
    <row r="718" spans="1:29" x14ac:dyDescent="0.25">
      <c r="A718" s="2">
        <v>717</v>
      </c>
      <c r="B718" s="3" t="s">
        <v>178</v>
      </c>
      <c r="C718" s="3" t="s">
        <v>28</v>
      </c>
      <c r="D718" s="3" t="s">
        <v>179</v>
      </c>
      <c r="E718" s="3" t="s">
        <v>180</v>
      </c>
      <c r="F718" s="3">
        <v>0.56000000000000005</v>
      </c>
      <c r="G718" s="3">
        <v>0.48</v>
      </c>
      <c r="H718" s="3" t="s">
        <v>60</v>
      </c>
      <c r="I718" s="2">
        <v>8140</v>
      </c>
      <c r="J718" s="3" t="s">
        <v>57</v>
      </c>
      <c r="K718" s="2">
        <v>8140</v>
      </c>
      <c r="L718" s="3"/>
      <c r="M718" s="3" t="s">
        <v>181</v>
      </c>
      <c r="N718" s="3" t="s">
        <v>60</v>
      </c>
      <c r="O718" s="3"/>
      <c r="P718" s="3"/>
      <c r="Q718" s="3"/>
      <c r="R718" s="3">
        <v>0</v>
      </c>
      <c r="S718" s="3">
        <v>1</v>
      </c>
      <c r="T718" s="2">
        <v>3</v>
      </c>
      <c r="U718" s="3">
        <v>0.17279806750298624</v>
      </c>
      <c r="V718" s="3">
        <v>1.0492324069065502</v>
      </c>
      <c r="W718" s="3">
        <v>0.14573090505320171</v>
      </c>
      <c r="X718" s="3">
        <v>442.64492037915011</v>
      </c>
      <c r="Y718" s="3">
        <v>1.0492324069065502</v>
      </c>
      <c r="Z718" s="3">
        <v>0.14573077622075251</v>
      </c>
      <c r="AA718" s="3">
        <v>442.64492037915011</v>
      </c>
      <c r="AB718">
        <f t="shared" si="16"/>
        <v>1.0492324069065502</v>
      </c>
      <c r="AC718">
        <f t="shared" si="17"/>
        <v>0.14573077622075251</v>
      </c>
    </row>
    <row r="719" spans="1:29" x14ac:dyDescent="0.25">
      <c r="A719" s="2">
        <v>718</v>
      </c>
      <c r="B719" s="3" t="s">
        <v>178</v>
      </c>
      <c r="C719" s="3" t="s">
        <v>28</v>
      </c>
      <c r="D719" s="3" t="s">
        <v>179</v>
      </c>
      <c r="E719" s="3" t="s">
        <v>180</v>
      </c>
      <c r="F719" s="3">
        <v>0.56000000000000005</v>
      </c>
      <c r="G719" s="3">
        <v>0.48</v>
      </c>
      <c r="H719" s="3" t="s">
        <v>60</v>
      </c>
      <c r="I719" s="2">
        <v>8140</v>
      </c>
      <c r="J719" s="3" t="s">
        <v>57</v>
      </c>
      <c r="K719" s="2">
        <v>8140</v>
      </c>
      <c r="L719" s="3"/>
      <c r="M719" s="3" t="s">
        <v>183</v>
      </c>
      <c r="N719" s="3" t="s">
        <v>60</v>
      </c>
      <c r="O719" s="3"/>
      <c r="P719" s="3"/>
      <c r="Q719" s="3"/>
      <c r="R719" s="3">
        <v>0</v>
      </c>
      <c r="S719" s="3">
        <v>1</v>
      </c>
      <c r="T719" s="2">
        <v>2</v>
      </c>
      <c r="U719" s="3">
        <v>9.8076772009479701E-2</v>
      </c>
      <c r="V719" s="3">
        <v>0.3495422201943762</v>
      </c>
      <c r="W719" s="3">
        <v>4.5080676194119595E-2</v>
      </c>
      <c r="X719" s="3">
        <v>145.25298525811132</v>
      </c>
      <c r="Y719" s="3">
        <v>0.3495422201943762</v>
      </c>
      <c r="Z719" s="3">
        <v>4.5080636340843902E-2</v>
      </c>
      <c r="AA719" s="3">
        <v>145.25298525811132</v>
      </c>
      <c r="AB719">
        <f t="shared" si="16"/>
        <v>0.3495422201943762</v>
      </c>
      <c r="AC719">
        <f t="shared" si="17"/>
        <v>4.5080636340843902E-2</v>
      </c>
    </row>
    <row r="720" spans="1:29" x14ac:dyDescent="0.25">
      <c r="A720" s="2">
        <v>719</v>
      </c>
      <c r="B720" s="3" t="s">
        <v>178</v>
      </c>
      <c r="C720" s="3" t="s">
        <v>28</v>
      </c>
      <c r="D720" s="3" t="s">
        <v>179</v>
      </c>
      <c r="E720" s="3" t="s">
        <v>180</v>
      </c>
      <c r="F720" s="3">
        <v>0.56000000000000005</v>
      </c>
      <c r="G720" s="3">
        <v>0.48</v>
      </c>
      <c r="H720" s="3" t="s">
        <v>64</v>
      </c>
      <c r="I720" s="2">
        <v>3200</v>
      </c>
      <c r="J720" s="3" t="s">
        <v>72</v>
      </c>
      <c r="K720" s="2">
        <v>3200</v>
      </c>
      <c r="L720" s="3" t="s">
        <v>64</v>
      </c>
      <c r="M720" s="3" t="s">
        <v>184</v>
      </c>
      <c r="N720" s="3" t="s">
        <v>185</v>
      </c>
      <c r="O720" s="3"/>
      <c r="P720" s="3"/>
      <c r="Q720" s="3"/>
      <c r="R720" s="3">
        <v>0</v>
      </c>
      <c r="S720" s="3">
        <v>1</v>
      </c>
      <c r="T720" s="2">
        <v>16</v>
      </c>
      <c r="U720" s="3">
        <v>3.4899687957759573</v>
      </c>
      <c r="V720" s="3">
        <v>21.418247775005657</v>
      </c>
      <c r="W720" s="3">
        <v>2.9300116920916448</v>
      </c>
      <c r="X720" s="3">
        <v>9815.6923377669846</v>
      </c>
      <c r="Y720" s="3">
        <v>21.418247775005657</v>
      </c>
      <c r="Z720" s="3">
        <v>2.9300091018340551</v>
      </c>
      <c r="AA720" s="3">
        <v>9815.6923377669846</v>
      </c>
    </row>
    <row r="721" spans="1:27" x14ac:dyDescent="0.25">
      <c r="A721" s="2">
        <v>720</v>
      </c>
      <c r="B721" s="3" t="s">
        <v>178</v>
      </c>
      <c r="C721" s="3" t="s">
        <v>28</v>
      </c>
      <c r="D721" s="3" t="s">
        <v>179</v>
      </c>
      <c r="E721" s="3" t="s">
        <v>180</v>
      </c>
      <c r="F721" s="3">
        <v>0.56000000000000005</v>
      </c>
      <c r="G721" s="3">
        <v>0.48</v>
      </c>
      <c r="H721" s="3" t="s">
        <v>64</v>
      </c>
      <c r="I721" s="2">
        <v>3200</v>
      </c>
      <c r="J721" s="3" t="s">
        <v>72</v>
      </c>
      <c r="K721" s="2">
        <v>3200</v>
      </c>
      <c r="L721" s="3" t="s">
        <v>64</v>
      </c>
      <c r="M721" s="3" t="s">
        <v>186</v>
      </c>
      <c r="N721" s="3" t="s">
        <v>187</v>
      </c>
      <c r="O721" s="3"/>
      <c r="P721" s="3"/>
      <c r="Q721" s="3"/>
      <c r="R721" s="3">
        <v>0</v>
      </c>
      <c r="S721" s="3">
        <v>1</v>
      </c>
      <c r="T721" s="2">
        <v>1</v>
      </c>
      <c r="U721" s="3">
        <v>8.2460474668476693E-3</v>
      </c>
      <c r="V721" s="3">
        <v>3.393460610420912E-2</v>
      </c>
      <c r="W721" s="3">
        <v>6.9435063453648187E-3</v>
      </c>
      <c r="X721" s="3">
        <v>17.412380703581871</v>
      </c>
      <c r="Y721" s="3">
        <v>3.393460610420912E-2</v>
      </c>
      <c r="Z721" s="3">
        <v>6.9435002070036399E-3</v>
      </c>
      <c r="AA721" s="3">
        <v>17.412380703581871</v>
      </c>
    </row>
    <row r="722" spans="1:27" x14ac:dyDescent="0.25">
      <c r="A722" s="2">
        <v>721</v>
      </c>
      <c r="B722" s="3" t="s">
        <v>178</v>
      </c>
      <c r="C722" s="3" t="s">
        <v>28</v>
      </c>
      <c r="D722" s="3" t="s">
        <v>179</v>
      </c>
      <c r="E722" s="3" t="s">
        <v>180</v>
      </c>
      <c r="F722" s="3">
        <v>0.56000000000000005</v>
      </c>
      <c r="G722" s="3">
        <v>0.48</v>
      </c>
      <c r="H722" s="3" t="s">
        <v>64</v>
      </c>
      <c r="I722" s="2">
        <v>3200</v>
      </c>
      <c r="J722" s="3" t="s">
        <v>72</v>
      </c>
      <c r="K722" s="2">
        <v>3200</v>
      </c>
      <c r="L722" s="3" t="s">
        <v>64</v>
      </c>
      <c r="M722" s="3" t="s">
        <v>188</v>
      </c>
      <c r="N722" s="3" t="s">
        <v>185</v>
      </c>
      <c r="O722" s="3"/>
      <c r="P722" s="3"/>
      <c r="Q722" s="3"/>
      <c r="R722" s="3">
        <v>0</v>
      </c>
      <c r="S722" s="3">
        <v>1</v>
      </c>
      <c r="T722" s="2">
        <v>3</v>
      </c>
      <c r="U722" s="3">
        <v>0.25938335792243089</v>
      </c>
      <c r="V722" s="3">
        <v>1.2115179914786238</v>
      </c>
      <c r="W722" s="3">
        <v>0.22223147227618539</v>
      </c>
      <c r="X722" s="3">
        <v>590.27962785391924</v>
      </c>
      <c r="Y722" s="3">
        <v>1.2115179914786238</v>
      </c>
      <c r="Z722" s="3">
        <v>0.22223127581391189</v>
      </c>
      <c r="AA722" s="3">
        <v>590.27962785391924</v>
      </c>
    </row>
    <row r="723" spans="1:27" x14ac:dyDescent="0.25">
      <c r="A723" s="2">
        <v>722</v>
      </c>
      <c r="B723" s="3" t="s">
        <v>178</v>
      </c>
      <c r="C723" s="3" t="s">
        <v>28</v>
      </c>
      <c r="D723" s="3" t="s">
        <v>179</v>
      </c>
      <c r="E723" s="3" t="s">
        <v>180</v>
      </c>
      <c r="F723" s="3">
        <v>0.56000000000000005</v>
      </c>
      <c r="G723" s="3">
        <v>0.48</v>
      </c>
      <c r="H723" s="3" t="s">
        <v>64</v>
      </c>
      <c r="I723" s="2">
        <v>4140</v>
      </c>
      <c r="J723" s="3" t="s">
        <v>130</v>
      </c>
      <c r="K723" s="2">
        <v>4140</v>
      </c>
      <c r="L723" s="3" t="s">
        <v>64</v>
      </c>
      <c r="M723" s="3" t="s">
        <v>186</v>
      </c>
      <c r="N723" s="3" t="s">
        <v>187</v>
      </c>
      <c r="O723" s="3"/>
      <c r="P723" s="3"/>
      <c r="Q723" s="3"/>
      <c r="R723" s="3">
        <v>0</v>
      </c>
      <c r="S723" s="3">
        <v>1</v>
      </c>
      <c r="T723" s="2">
        <v>18</v>
      </c>
      <c r="U723" s="3">
        <v>3.0898220527593248</v>
      </c>
      <c r="V723" s="3">
        <v>12.8072498400049</v>
      </c>
      <c r="W723" s="3">
        <v>7.7703774559963765</v>
      </c>
      <c r="X723" s="3">
        <v>6614.7861901276074</v>
      </c>
      <c r="Y723" s="3">
        <v>12.8072498400049</v>
      </c>
      <c r="Z723" s="3">
        <v>7.7703705866452317</v>
      </c>
      <c r="AA723" s="3">
        <v>6614.7861901276074</v>
      </c>
    </row>
    <row r="724" spans="1:27" x14ac:dyDescent="0.25">
      <c r="A724" s="2">
        <v>723</v>
      </c>
      <c r="B724" s="3" t="s">
        <v>178</v>
      </c>
      <c r="C724" s="3" t="s">
        <v>28</v>
      </c>
      <c r="D724" s="3" t="s">
        <v>179</v>
      </c>
      <c r="E724" s="3" t="s">
        <v>180</v>
      </c>
      <c r="F724" s="3">
        <v>0.56000000000000005</v>
      </c>
      <c r="G724" s="3">
        <v>0.48</v>
      </c>
      <c r="H724" s="3" t="s">
        <v>64</v>
      </c>
      <c r="I724" s="2">
        <v>4271</v>
      </c>
      <c r="J724" s="3" t="s">
        <v>174</v>
      </c>
      <c r="K724" s="2">
        <v>4271</v>
      </c>
      <c r="L724" s="3" t="s">
        <v>64</v>
      </c>
      <c r="M724" s="3" t="s">
        <v>186</v>
      </c>
      <c r="N724" s="3" t="s">
        <v>187</v>
      </c>
      <c r="O724" s="3"/>
      <c r="P724" s="3"/>
      <c r="Q724" s="3"/>
      <c r="R724" s="3">
        <v>0</v>
      </c>
      <c r="S724" s="3">
        <v>1</v>
      </c>
      <c r="T724" s="2">
        <v>13</v>
      </c>
      <c r="U724" s="3">
        <v>2.4048158640726478</v>
      </c>
      <c r="V724" s="3">
        <v>9.7717796057320587</v>
      </c>
      <c r="W724" s="3">
        <v>4.8377732064691177</v>
      </c>
      <c r="X724" s="3">
        <v>5067.9810512568329</v>
      </c>
      <c r="Y724" s="3">
        <v>9.7717796057320587</v>
      </c>
      <c r="Z724" s="3">
        <v>4.8377689296674946</v>
      </c>
      <c r="AA724" s="3">
        <v>5067.9810512568329</v>
      </c>
    </row>
    <row r="725" spans="1:27" x14ac:dyDescent="0.25">
      <c r="A725" s="2">
        <v>724</v>
      </c>
      <c r="B725" s="3" t="s">
        <v>178</v>
      </c>
      <c r="C725" s="3" t="s">
        <v>28</v>
      </c>
      <c r="D725" s="3" t="s">
        <v>179</v>
      </c>
      <c r="E725" s="3" t="s">
        <v>180</v>
      </c>
      <c r="F725" s="3">
        <v>0.56000000000000005</v>
      </c>
      <c r="G725" s="3">
        <v>0.48</v>
      </c>
      <c r="H725" s="3" t="s">
        <v>64</v>
      </c>
      <c r="I725" s="2">
        <v>4271</v>
      </c>
      <c r="J725" s="3" t="s">
        <v>174</v>
      </c>
      <c r="K725" s="2">
        <v>4271</v>
      </c>
      <c r="L725" s="3" t="s">
        <v>64</v>
      </c>
      <c r="M725" s="3" t="s">
        <v>188</v>
      </c>
      <c r="N725" s="3" t="s">
        <v>185</v>
      </c>
      <c r="O725" s="3"/>
      <c r="P725" s="3"/>
      <c r="Q725" s="3"/>
      <c r="R725" s="3">
        <v>0</v>
      </c>
      <c r="S725" s="3">
        <v>1</v>
      </c>
      <c r="T725" s="2">
        <v>4</v>
      </c>
      <c r="U725" s="3">
        <v>0.2214621373427168</v>
      </c>
      <c r="V725" s="3">
        <v>0.85254848343961398</v>
      </c>
      <c r="W725" s="3">
        <v>0.3900487302169523</v>
      </c>
      <c r="X725" s="3">
        <v>410.51120850703927</v>
      </c>
      <c r="Y725" s="3">
        <v>0.85254848343961398</v>
      </c>
      <c r="Z725" s="3">
        <v>0.39004838539693437</v>
      </c>
      <c r="AA725" s="3">
        <v>410.51120850703927</v>
      </c>
    </row>
    <row r="726" spans="1:27" x14ac:dyDescent="0.25">
      <c r="A726" s="2">
        <v>725</v>
      </c>
      <c r="B726" s="3" t="s">
        <v>178</v>
      </c>
      <c r="C726" s="3" t="s">
        <v>28</v>
      </c>
      <c r="D726" s="3" t="s">
        <v>179</v>
      </c>
      <c r="E726" s="3" t="s">
        <v>180</v>
      </c>
      <c r="F726" s="3">
        <v>0.56000000000000005</v>
      </c>
      <c r="G726" s="3">
        <v>0.48</v>
      </c>
      <c r="H726" s="3" t="s">
        <v>64</v>
      </c>
      <c r="I726" s="2">
        <v>4340</v>
      </c>
      <c r="J726" s="3" t="s">
        <v>82</v>
      </c>
      <c r="K726" s="2">
        <v>4340</v>
      </c>
      <c r="L726" s="3" t="s">
        <v>64</v>
      </c>
      <c r="M726" s="3" t="s">
        <v>184</v>
      </c>
      <c r="N726" s="3" t="s">
        <v>185</v>
      </c>
      <c r="O726" s="3"/>
      <c r="P726" s="3"/>
      <c r="Q726" s="3"/>
      <c r="R726" s="3">
        <v>0</v>
      </c>
      <c r="S726" s="3">
        <v>1</v>
      </c>
      <c r="T726" s="2">
        <v>26</v>
      </c>
      <c r="U726" s="3">
        <v>3.6228648887945805</v>
      </c>
      <c r="V726" s="3">
        <v>22.315268139908707</v>
      </c>
      <c r="W726" s="3">
        <v>3.1505262573281074</v>
      </c>
      <c r="X726" s="3">
        <v>10352.809102432151</v>
      </c>
      <c r="Y726" s="3">
        <v>22.315268139908707</v>
      </c>
      <c r="Z726" s="3">
        <v>3.150523472126066</v>
      </c>
      <c r="AA726" s="3">
        <v>10352.809102432151</v>
      </c>
    </row>
    <row r="727" spans="1:27" x14ac:dyDescent="0.25">
      <c r="A727" s="2">
        <v>726</v>
      </c>
      <c r="B727" s="3" t="s">
        <v>178</v>
      </c>
      <c r="C727" s="3" t="s">
        <v>28</v>
      </c>
      <c r="D727" s="3" t="s">
        <v>179</v>
      </c>
      <c r="E727" s="3" t="s">
        <v>180</v>
      </c>
      <c r="F727" s="3">
        <v>0.56000000000000005</v>
      </c>
      <c r="G727" s="3">
        <v>0.48</v>
      </c>
      <c r="H727" s="3" t="s">
        <v>64</v>
      </c>
      <c r="I727" s="2">
        <v>4340</v>
      </c>
      <c r="J727" s="3" t="s">
        <v>82</v>
      </c>
      <c r="K727" s="2">
        <v>4340</v>
      </c>
      <c r="L727" s="3" t="s">
        <v>64</v>
      </c>
      <c r="M727" s="3" t="s">
        <v>186</v>
      </c>
      <c r="N727" s="3" t="s">
        <v>187</v>
      </c>
      <c r="O727" s="3"/>
      <c r="P727" s="3"/>
      <c r="Q727" s="3"/>
      <c r="R727" s="3">
        <v>0</v>
      </c>
      <c r="S727" s="3">
        <v>1</v>
      </c>
      <c r="T727" s="2">
        <v>20</v>
      </c>
      <c r="U727" s="3">
        <v>1.8946677076431913</v>
      </c>
      <c r="V727" s="3">
        <v>7.6816446170678709</v>
      </c>
      <c r="W727" s="3">
        <v>2.9440541606248574</v>
      </c>
      <c r="X727" s="3">
        <v>3982.0849080804487</v>
      </c>
      <c r="Y727" s="3">
        <v>7.6816446170678709</v>
      </c>
      <c r="Z727" s="3">
        <v>2.9440515579531175</v>
      </c>
      <c r="AA727" s="3">
        <v>3982.0849080804487</v>
      </c>
    </row>
    <row r="728" spans="1:27" x14ac:dyDescent="0.25">
      <c r="A728" s="2">
        <v>727</v>
      </c>
      <c r="B728" s="3" t="s">
        <v>178</v>
      </c>
      <c r="C728" s="3" t="s">
        <v>28</v>
      </c>
      <c r="D728" s="3" t="s">
        <v>179</v>
      </c>
      <c r="E728" s="3" t="s">
        <v>180</v>
      </c>
      <c r="F728" s="3">
        <v>0.56000000000000005</v>
      </c>
      <c r="G728" s="3">
        <v>0.48</v>
      </c>
      <c r="H728" s="3" t="s">
        <v>64</v>
      </c>
      <c r="I728" s="2">
        <v>4340</v>
      </c>
      <c r="J728" s="3" t="s">
        <v>82</v>
      </c>
      <c r="K728" s="2">
        <v>4340</v>
      </c>
      <c r="L728" s="3" t="s">
        <v>64</v>
      </c>
      <c r="M728" s="3" t="s">
        <v>188</v>
      </c>
      <c r="N728" s="3" t="s">
        <v>185</v>
      </c>
      <c r="O728" s="3"/>
      <c r="P728" s="3"/>
      <c r="Q728" s="3"/>
      <c r="R728" s="3">
        <v>0</v>
      </c>
      <c r="S728" s="3">
        <v>1</v>
      </c>
      <c r="T728" s="2">
        <v>2</v>
      </c>
      <c r="U728" s="3">
        <v>0.1543010917274833</v>
      </c>
      <c r="V728" s="3">
        <v>0.70480672663504884</v>
      </c>
      <c r="W728" s="3">
        <v>0.36770248970340641</v>
      </c>
      <c r="X728" s="3">
        <v>352.17170601730675</v>
      </c>
      <c r="Y728" s="3">
        <v>0.70480672663504884</v>
      </c>
      <c r="Z728" s="3">
        <v>0.36770216463843497</v>
      </c>
      <c r="AA728" s="3">
        <v>352.17170601730675</v>
      </c>
    </row>
    <row r="729" spans="1:27" x14ac:dyDescent="0.25">
      <c r="A729" s="2">
        <v>728</v>
      </c>
      <c r="B729" s="3" t="s">
        <v>178</v>
      </c>
      <c r="C729" s="3" t="s">
        <v>28</v>
      </c>
      <c r="D729" s="3" t="s">
        <v>179</v>
      </c>
      <c r="E729" s="3" t="s">
        <v>180</v>
      </c>
      <c r="F729" s="3">
        <v>0.56000000000000005</v>
      </c>
      <c r="G729" s="3">
        <v>0.48</v>
      </c>
      <c r="H729" s="3" t="s">
        <v>64</v>
      </c>
      <c r="I729" s="2">
        <v>5100</v>
      </c>
      <c r="J729" s="3" t="s">
        <v>85</v>
      </c>
      <c r="K729" s="2">
        <v>5100</v>
      </c>
      <c r="L729" s="3" t="s">
        <v>64</v>
      </c>
      <c r="M729" s="3" t="s">
        <v>184</v>
      </c>
      <c r="N729" s="3" t="s">
        <v>185</v>
      </c>
      <c r="O729" s="3"/>
      <c r="P729" s="3"/>
      <c r="Q729" s="3"/>
      <c r="R729" s="3">
        <v>0</v>
      </c>
      <c r="S729" s="3">
        <v>1</v>
      </c>
      <c r="T729" s="2">
        <v>33</v>
      </c>
      <c r="U729" s="3">
        <v>3.1164478043714179</v>
      </c>
      <c r="V729" s="3">
        <v>19.957698645411167</v>
      </c>
      <c r="W729" s="3">
        <v>3.0480220620293905</v>
      </c>
      <c r="X729" s="3">
        <v>7769.5534881275298</v>
      </c>
      <c r="Y729" s="3">
        <v>19.957698645411167</v>
      </c>
      <c r="Z729" s="3">
        <v>3.0480193674455074</v>
      </c>
      <c r="AA729" s="3">
        <v>7769.5534881275298</v>
      </c>
    </row>
    <row r="730" spans="1:27" x14ac:dyDescent="0.25">
      <c r="A730" s="2">
        <v>729</v>
      </c>
      <c r="B730" s="3" t="s">
        <v>178</v>
      </c>
      <c r="C730" s="3" t="s">
        <v>28</v>
      </c>
      <c r="D730" s="3" t="s">
        <v>179</v>
      </c>
      <c r="E730" s="3" t="s">
        <v>180</v>
      </c>
      <c r="F730" s="3">
        <v>0.56000000000000005</v>
      </c>
      <c r="G730" s="3">
        <v>0.48</v>
      </c>
      <c r="H730" s="3" t="s">
        <v>64</v>
      </c>
      <c r="I730" s="2">
        <v>5100</v>
      </c>
      <c r="J730" s="3" t="s">
        <v>85</v>
      </c>
      <c r="K730" s="2">
        <v>5100</v>
      </c>
      <c r="L730" s="3" t="s">
        <v>64</v>
      </c>
      <c r="M730" s="3" t="s">
        <v>186</v>
      </c>
      <c r="N730" s="3" t="s">
        <v>187</v>
      </c>
      <c r="O730" s="3"/>
      <c r="P730" s="3"/>
      <c r="Q730" s="3"/>
      <c r="R730" s="3">
        <v>0</v>
      </c>
      <c r="S730" s="3">
        <v>1</v>
      </c>
      <c r="T730" s="2">
        <v>11</v>
      </c>
      <c r="U730" s="3">
        <v>1.1034003927900589</v>
      </c>
      <c r="V730" s="3">
        <v>3.6432732822913509</v>
      </c>
      <c r="W730" s="3">
        <v>0.94324897822009546</v>
      </c>
      <c r="X730" s="3">
        <v>1627.2327075384665</v>
      </c>
      <c r="Y730" s="3">
        <v>3.6432732822913509</v>
      </c>
      <c r="Z730" s="3">
        <v>0.94324814434703264</v>
      </c>
      <c r="AA730" s="3">
        <v>1627.2327075384665</v>
      </c>
    </row>
    <row r="731" spans="1:27" x14ac:dyDescent="0.25">
      <c r="A731" s="2">
        <v>730</v>
      </c>
      <c r="B731" s="3" t="s">
        <v>178</v>
      </c>
      <c r="C731" s="3" t="s">
        <v>28</v>
      </c>
      <c r="D731" s="3" t="s">
        <v>179</v>
      </c>
      <c r="E731" s="3" t="s">
        <v>180</v>
      </c>
      <c r="F731" s="3">
        <v>0.56000000000000005</v>
      </c>
      <c r="G731" s="3">
        <v>0.48</v>
      </c>
      <c r="H731" s="3" t="s">
        <v>64</v>
      </c>
      <c r="I731" s="2">
        <v>5100</v>
      </c>
      <c r="J731" s="3" t="s">
        <v>85</v>
      </c>
      <c r="K731" s="2">
        <v>5100</v>
      </c>
      <c r="L731" s="3" t="s">
        <v>64</v>
      </c>
      <c r="M731" s="3" t="s">
        <v>188</v>
      </c>
      <c r="N731" s="3" t="s">
        <v>185</v>
      </c>
      <c r="O731" s="3"/>
      <c r="P731" s="3"/>
      <c r="Q731" s="3"/>
      <c r="R731" s="3">
        <v>0</v>
      </c>
      <c r="S731" s="3">
        <v>1</v>
      </c>
      <c r="T731" s="2">
        <v>3</v>
      </c>
      <c r="U731" s="3">
        <v>0.41458778746598574</v>
      </c>
      <c r="V731" s="3">
        <v>1.2092254854630582</v>
      </c>
      <c r="W731" s="3">
        <v>0.19026747004358202</v>
      </c>
      <c r="X731" s="3">
        <v>486.09355640493493</v>
      </c>
      <c r="Y731" s="3">
        <v>1.2092254854630582</v>
      </c>
      <c r="Z731" s="3">
        <v>0.19026730183887458</v>
      </c>
      <c r="AA731" s="3">
        <v>486.09355640493493</v>
      </c>
    </row>
    <row r="732" spans="1:27" x14ac:dyDescent="0.25">
      <c r="A732" s="2">
        <v>731</v>
      </c>
      <c r="B732" s="3" t="s">
        <v>178</v>
      </c>
      <c r="C732" s="3" t="s">
        <v>28</v>
      </c>
      <c r="D732" s="3" t="s">
        <v>179</v>
      </c>
      <c r="E732" s="3" t="s">
        <v>180</v>
      </c>
      <c r="F732" s="3">
        <v>0.56000000000000005</v>
      </c>
      <c r="G732" s="3">
        <v>0.48</v>
      </c>
      <c r="H732" s="3" t="s">
        <v>64</v>
      </c>
      <c r="I732" s="2">
        <v>6170</v>
      </c>
      <c r="J732" s="3" t="s">
        <v>94</v>
      </c>
      <c r="K732" s="2">
        <v>6170</v>
      </c>
      <c r="L732" s="3" t="s">
        <v>64</v>
      </c>
      <c r="M732" s="3" t="s">
        <v>184</v>
      </c>
      <c r="N732" s="3" t="s">
        <v>185</v>
      </c>
      <c r="O732" s="3"/>
      <c r="P732" s="3"/>
      <c r="Q732" s="3"/>
      <c r="R732" s="3">
        <v>0</v>
      </c>
      <c r="S732" s="3">
        <v>1</v>
      </c>
      <c r="T732" s="2">
        <v>34</v>
      </c>
      <c r="U732" s="3">
        <v>4.1172248416230106</v>
      </c>
      <c r="V732" s="3">
        <v>25.583993815667331</v>
      </c>
      <c r="W732" s="3">
        <v>2.8954889192096553</v>
      </c>
      <c r="X732" s="3">
        <v>9679.3290761870376</v>
      </c>
      <c r="Y732" s="3">
        <v>25.583993815667331</v>
      </c>
      <c r="Z732" s="3">
        <v>2.8954863594716937</v>
      </c>
      <c r="AA732" s="3">
        <v>9679.3290761870376</v>
      </c>
    </row>
    <row r="733" spans="1:27" x14ac:dyDescent="0.25">
      <c r="A733" s="2">
        <v>732</v>
      </c>
      <c r="B733" s="3" t="s">
        <v>178</v>
      </c>
      <c r="C733" s="3" t="s">
        <v>28</v>
      </c>
      <c r="D733" s="3" t="s">
        <v>179</v>
      </c>
      <c r="E733" s="3" t="s">
        <v>180</v>
      </c>
      <c r="F733" s="3">
        <v>0.56000000000000005</v>
      </c>
      <c r="G733" s="3">
        <v>0.48</v>
      </c>
      <c r="H733" s="3" t="s">
        <v>64</v>
      </c>
      <c r="I733" s="2">
        <v>6170</v>
      </c>
      <c r="J733" s="3" t="s">
        <v>94</v>
      </c>
      <c r="K733" s="2">
        <v>6170</v>
      </c>
      <c r="L733" s="3" t="s">
        <v>64</v>
      </c>
      <c r="M733" s="3" t="s">
        <v>186</v>
      </c>
      <c r="N733" s="3" t="s">
        <v>187</v>
      </c>
      <c r="O733" s="3"/>
      <c r="P733" s="3"/>
      <c r="Q733" s="3"/>
      <c r="R733" s="3">
        <v>0</v>
      </c>
      <c r="S733" s="3">
        <v>1</v>
      </c>
      <c r="T733" s="2">
        <v>3</v>
      </c>
      <c r="U733" s="3">
        <v>0.48195486461145509</v>
      </c>
      <c r="V733" s="3">
        <v>1.8933547849286214</v>
      </c>
      <c r="W733" s="3">
        <v>0.18458952571805551</v>
      </c>
      <c r="X733" s="3">
        <v>748.11950307204074</v>
      </c>
      <c r="Y733" s="3">
        <v>1.8933547849286214</v>
      </c>
      <c r="Z733" s="3">
        <v>0.1845893625328982</v>
      </c>
      <c r="AA733" s="3">
        <v>748.11950307204074</v>
      </c>
    </row>
    <row r="734" spans="1:27" x14ac:dyDescent="0.25">
      <c r="A734" s="2">
        <v>733</v>
      </c>
      <c r="B734" s="3" t="s">
        <v>178</v>
      </c>
      <c r="C734" s="3" t="s">
        <v>28</v>
      </c>
      <c r="D734" s="3" t="s">
        <v>179</v>
      </c>
      <c r="E734" s="3" t="s">
        <v>180</v>
      </c>
      <c r="F734" s="3">
        <v>0.56000000000000005</v>
      </c>
      <c r="G734" s="3">
        <v>0.48</v>
      </c>
      <c r="H734" s="3" t="s">
        <v>64</v>
      </c>
      <c r="I734" s="2">
        <v>6170</v>
      </c>
      <c r="J734" s="3" t="s">
        <v>94</v>
      </c>
      <c r="K734" s="2">
        <v>6170</v>
      </c>
      <c r="L734" s="3" t="s">
        <v>64</v>
      </c>
      <c r="M734" s="3" t="s">
        <v>188</v>
      </c>
      <c r="N734" s="3" t="s">
        <v>185</v>
      </c>
      <c r="O734" s="3"/>
      <c r="P734" s="3"/>
      <c r="Q734" s="3"/>
      <c r="R734" s="3">
        <v>0</v>
      </c>
      <c r="S734" s="3">
        <v>1</v>
      </c>
      <c r="T734" s="2">
        <v>3</v>
      </c>
      <c r="U734" s="3">
        <v>0.1550783828423504</v>
      </c>
      <c r="V734" s="3">
        <v>0.65515837651350051</v>
      </c>
      <c r="W734" s="3">
        <v>7.5428134181087195E-2</v>
      </c>
      <c r="X734" s="3">
        <v>260.65263442713012</v>
      </c>
      <c r="Y734" s="3">
        <v>0.65515837651350051</v>
      </c>
      <c r="Z734" s="3">
        <v>7.5428067499340723E-2</v>
      </c>
      <c r="AA734" s="3">
        <v>260.65263442713012</v>
      </c>
    </row>
    <row r="735" spans="1:27" x14ac:dyDescent="0.25">
      <c r="A735" s="2">
        <v>734</v>
      </c>
      <c r="B735" s="3" t="s">
        <v>178</v>
      </c>
      <c r="C735" s="3" t="s">
        <v>28</v>
      </c>
      <c r="D735" s="3" t="s">
        <v>179</v>
      </c>
      <c r="E735" s="3" t="s">
        <v>180</v>
      </c>
      <c r="F735" s="3">
        <v>0.56000000000000005</v>
      </c>
      <c r="G735" s="3">
        <v>0.48</v>
      </c>
      <c r="H735" s="3" t="s">
        <v>64</v>
      </c>
      <c r="I735" s="2">
        <v>6300</v>
      </c>
      <c r="J735" s="3" t="s">
        <v>99</v>
      </c>
      <c r="K735" s="2">
        <v>6300</v>
      </c>
      <c r="L735" s="3" t="s">
        <v>64</v>
      </c>
      <c r="M735" s="3" t="s">
        <v>184</v>
      </c>
      <c r="N735" s="3" t="s">
        <v>185</v>
      </c>
      <c r="O735" s="3"/>
      <c r="P735" s="3"/>
      <c r="Q735" s="3"/>
      <c r="R735" s="3">
        <v>0</v>
      </c>
      <c r="S735" s="3">
        <v>1</v>
      </c>
      <c r="T735" s="2">
        <v>18</v>
      </c>
      <c r="U735" s="3">
        <v>4.2908351571328618</v>
      </c>
      <c r="V735" s="3">
        <v>27.094495249356076</v>
      </c>
      <c r="W735" s="3">
        <v>2.9392193781869906</v>
      </c>
      <c r="X735" s="3">
        <v>10500.542717555734</v>
      </c>
      <c r="Y735" s="3">
        <v>27.094495249356076</v>
      </c>
      <c r="Z735" s="3">
        <v>2.9392167797894033</v>
      </c>
      <c r="AA735" s="3">
        <v>10500.542717555734</v>
      </c>
    </row>
    <row r="736" spans="1:27" x14ac:dyDescent="0.25">
      <c r="A736" s="2">
        <v>735</v>
      </c>
      <c r="B736" s="3" t="s">
        <v>178</v>
      </c>
      <c r="C736" s="3" t="s">
        <v>28</v>
      </c>
      <c r="D736" s="3" t="s">
        <v>179</v>
      </c>
      <c r="E736" s="3" t="s">
        <v>180</v>
      </c>
      <c r="F736" s="3">
        <v>0.56000000000000005</v>
      </c>
      <c r="G736" s="3">
        <v>0.48</v>
      </c>
      <c r="H736" s="3" t="s">
        <v>64</v>
      </c>
      <c r="I736" s="2">
        <v>6460</v>
      </c>
      <c r="J736" s="3" t="s">
        <v>104</v>
      </c>
      <c r="K736" s="2">
        <v>6460</v>
      </c>
      <c r="L736" s="3" t="s">
        <v>64</v>
      </c>
      <c r="M736" s="3" t="s">
        <v>184</v>
      </c>
      <c r="N736" s="3" t="s">
        <v>185</v>
      </c>
      <c r="O736" s="3"/>
      <c r="P736" s="3"/>
      <c r="Q736" s="3"/>
      <c r="R736" s="3">
        <v>0</v>
      </c>
      <c r="S736" s="3">
        <v>1</v>
      </c>
      <c r="T736" s="2">
        <v>2</v>
      </c>
      <c r="U736" s="3">
        <v>1.707931687353903E-2</v>
      </c>
      <c r="V736" s="3">
        <v>0.10717557038452949</v>
      </c>
      <c r="W736" s="3">
        <v>1.7614579715638748E-2</v>
      </c>
      <c r="X736" s="3">
        <v>39.553371979191731</v>
      </c>
      <c r="Y736" s="3">
        <v>0.10717557038452949</v>
      </c>
      <c r="Z736" s="3">
        <v>1.7614564143585334E-2</v>
      </c>
      <c r="AA736" s="3">
        <v>39.553371979191731</v>
      </c>
    </row>
    <row r="737" spans="1:29" x14ac:dyDescent="0.25">
      <c r="A737" s="2">
        <v>736</v>
      </c>
      <c r="B737" s="3" t="s">
        <v>178</v>
      </c>
      <c r="C737" s="3" t="s">
        <v>28</v>
      </c>
      <c r="D737" s="3" t="s">
        <v>179</v>
      </c>
      <c r="E737" s="3" t="s">
        <v>180</v>
      </c>
      <c r="F737" s="3">
        <v>0.56000000000000005</v>
      </c>
      <c r="G737" s="3">
        <v>0.48</v>
      </c>
      <c r="H737" s="3" t="s">
        <v>64</v>
      </c>
      <c r="I737" s="2">
        <v>6460</v>
      </c>
      <c r="J737" s="3" t="s">
        <v>104</v>
      </c>
      <c r="K737" s="2">
        <v>6460</v>
      </c>
      <c r="L737" s="3" t="s">
        <v>64</v>
      </c>
      <c r="M737" s="3" t="s">
        <v>186</v>
      </c>
      <c r="N737" s="3" t="s">
        <v>187</v>
      </c>
      <c r="O737" s="3"/>
      <c r="P737" s="3"/>
      <c r="Q737" s="3"/>
      <c r="R737" s="3">
        <v>0</v>
      </c>
      <c r="S737" s="3">
        <v>1</v>
      </c>
      <c r="T737" s="2">
        <v>2</v>
      </c>
      <c r="U737" s="3">
        <v>2.5278766981877742E-3</v>
      </c>
      <c r="V737" s="3">
        <v>1.2070366416812275E-2</v>
      </c>
      <c r="W737" s="3">
        <v>1.6758214273780744E-3</v>
      </c>
      <c r="X737" s="3">
        <v>5.4079849430411127</v>
      </c>
      <c r="Y737" s="3">
        <v>1.2070366416812275E-2</v>
      </c>
      <c r="Z737" s="3">
        <v>1.67581994587915E-3</v>
      </c>
      <c r="AA737" s="3">
        <v>5.4079849430411127</v>
      </c>
    </row>
    <row r="738" spans="1:29" x14ac:dyDescent="0.25">
      <c r="A738" s="2">
        <v>737</v>
      </c>
      <c r="B738" s="3" t="s">
        <v>178</v>
      </c>
      <c r="C738" s="3" t="s">
        <v>28</v>
      </c>
      <c r="D738" s="3" t="s">
        <v>179</v>
      </c>
      <c r="E738" s="3" t="s">
        <v>180</v>
      </c>
      <c r="F738" s="3">
        <v>0.56000000000000005</v>
      </c>
      <c r="G738" s="3">
        <v>0.48</v>
      </c>
      <c r="H738" s="3" t="s">
        <v>64</v>
      </c>
      <c r="I738" s="2">
        <v>6460</v>
      </c>
      <c r="J738" s="3" t="s">
        <v>104</v>
      </c>
      <c r="K738" s="2">
        <v>6460</v>
      </c>
      <c r="L738" s="3" t="s">
        <v>64</v>
      </c>
      <c r="M738" s="3" t="s">
        <v>188</v>
      </c>
      <c r="N738" s="3" t="s">
        <v>185</v>
      </c>
      <c r="O738" s="3"/>
      <c r="P738" s="3"/>
      <c r="Q738" s="3"/>
      <c r="R738" s="3">
        <v>0</v>
      </c>
      <c r="S738" s="3">
        <v>1</v>
      </c>
      <c r="T738" s="2">
        <v>4</v>
      </c>
      <c r="U738" s="3">
        <v>0.11421413991993638</v>
      </c>
      <c r="V738" s="3">
        <v>0.53972986214594032</v>
      </c>
      <c r="W738" s="3">
        <v>9.7360920516174565E-2</v>
      </c>
      <c r="X738" s="3">
        <v>243.73394995457076</v>
      </c>
      <c r="Y738" s="3">
        <v>0.53972986214594032</v>
      </c>
      <c r="Z738" s="3">
        <v>9.7360834444892352E-2</v>
      </c>
      <c r="AA738" s="3">
        <v>243.73394995457076</v>
      </c>
    </row>
    <row r="739" spans="1:29" x14ac:dyDescent="0.25">
      <c r="A739" s="2">
        <v>738</v>
      </c>
      <c r="B739" s="3" t="s">
        <v>178</v>
      </c>
      <c r="C739" s="3" t="s">
        <v>28</v>
      </c>
      <c r="D739" s="3" t="s">
        <v>179</v>
      </c>
      <c r="E739" s="3" t="s">
        <v>180</v>
      </c>
      <c r="F739" s="3">
        <v>0.56000000000000005</v>
      </c>
      <c r="G739" s="3">
        <v>0.48</v>
      </c>
      <c r="H739" s="3" t="s">
        <v>64</v>
      </c>
      <c r="I739" s="2">
        <v>6510</v>
      </c>
      <c r="J739" s="3" t="s">
        <v>176</v>
      </c>
      <c r="K739" s="2">
        <v>6510</v>
      </c>
      <c r="L739" s="3" t="s">
        <v>64</v>
      </c>
      <c r="M739" s="3" t="s">
        <v>184</v>
      </c>
      <c r="N739" s="3" t="s">
        <v>185</v>
      </c>
      <c r="O739" s="3"/>
      <c r="P739" s="3"/>
      <c r="Q739" s="3"/>
      <c r="R739" s="3">
        <v>0</v>
      </c>
      <c r="S739" s="3">
        <v>1</v>
      </c>
      <c r="T739" s="2">
        <v>1</v>
      </c>
      <c r="U739" s="3">
        <v>2.5879149853444201E-2</v>
      </c>
      <c r="V739" s="3">
        <v>0.12606034761030313</v>
      </c>
      <c r="W739" s="3">
        <v>1.9254639979435668E-2</v>
      </c>
      <c r="X739" s="3">
        <v>54.490029793195333</v>
      </c>
      <c r="Y739" s="3">
        <v>0.12606034761030313</v>
      </c>
      <c r="Z739" s="3">
        <v>1.9254622957497702E-2</v>
      </c>
      <c r="AA739" s="3">
        <v>54.490029793195333</v>
      </c>
    </row>
    <row r="740" spans="1:29" x14ac:dyDescent="0.25">
      <c r="A740" s="2">
        <v>739</v>
      </c>
      <c r="B740" s="3" t="s">
        <v>178</v>
      </c>
      <c r="C740" s="3" t="s">
        <v>28</v>
      </c>
      <c r="D740" s="3" t="s">
        <v>179</v>
      </c>
      <c r="E740" s="3" t="s">
        <v>180</v>
      </c>
      <c r="F740" s="3">
        <v>0.56000000000000005</v>
      </c>
      <c r="G740" s="3">
        <v>0.48</v>
      </c>
      <c r="H740" s="3" t="s">
        <v>64</v>
      </c>
      <c r="I740" s="2">
        <v>6510</v>
      </c>
      <c r="J740" s="3" t="s">
        <v>176</v>
      </c>
      <c r="K740" s="2">
        <v>6510</v>
      </c>
      <c r="L740" s="3" t="s">
        <v>64</v>
      </c>
      <c r="M740" s="3" t="s">
        <v>186</v>
      </c>
      <c r="N740" s="3" t="s">
        <v>187</v>
      </c>
      <c r="O740" s="3"/>
      <c r="P740" s="3"/>
      <c r="Q740" s="3"/>
      <c r="R740" s="3">
        <v>0</v>
      </c>
      <c r="S740" s="3">
        <v>1</v>
      </c>
      <c r="T740" s="2">
        <v>15</v>
      </c>
      <c r="U740" s="3">
        <v>0.44090345712126355</v>
      </c>
      <c r="V740" s="3">
        <v>1.6777776100542692</v>
      </c>
      <c r="W740" s="3">
        <v>0.61095734046421168</v>
      </c>
      <c r="X740" s="3">
        <v>772.18014205122324</v>
      </c>
      <c r="Y740" s="3">
        <v>1.6777776100542692</v>
      </c>
      <c r="Z740" s="3">
        <v>0.61095680035138833</v>
      </c>
      <c r="AA740" s="3">
        <v>772.18014205122324</v>
      </c>
    </row>
    <row r="741" spans="1:29" x14ac:dyDescent="0.25">
      <c r="A741" s="2">
        <v>740</v>
      </c>
      <c r="B741" s="3" t="s">
        <v>178</v>
      </c>
      <c r="C741" s="3" t="s">
        <v>28</v>
      </c>
      <c r="D741" s="3" t="s">
        <v>179</v>
      </c>
      <c r="E741" s="3" t="s">
        <v>180</v>
      </c>
      <c r="F741" s="3">
        <v>0.56000000000000005</v>
      </c>
      <c r="G741" s="3">
        <v>0.48</v>
      </c>
      <c r="H741" s="3" t="s">
        <v>64</v>
      </c>
      <c r="I741" s="2">
        <v>6510</v>
      </c>
      <c r="J741" s="3" t="s">
        <v>176</v>
      </c>
      <c r="K741" s="2">
        <v>6510</v>
      </c>
      <c r="L741" s="3" t="s">
        <v>64</v>
      </c>
      <c r="M741" s="3" t="s">
        <v>188</v>
      </c>
      <c r="N741" s="3" t="s">
        <v>185</v>
      </c>
      <c r="O741" s="3"/>
      <c r="P741" s="3"/>
      <c r="Q741" s="3"/>
      <c r="R741" s="3">
        <v>0</v>
      </c>
      <c r="S741" s="3">
        <v>1</v>
      </c>
      <c r="T741" s="2">
        <v>1</v>
      </c>
      <c r="U741" s="3">
        <v>1.0207542654947501E-2</v>
      </c>
      <c r="V741" s="3">
        <v>3.8976444867202725E-2</v>
      </c>
      <c r="W741" s="3">
        <v>3.7602331505177705E-3</v>
      </c>
      <c r="X741" s="3">
        <v>14.590561597767909</v>
      </c>
      <c r="Y741" s="3">
        <v>3.8976444867202725E-2</v>
      </c>
      <c r="Z741" s="3">
        <v>3.7602298263083702E-3</v>
      </c>
      <c r="AA741" s="3">
        <v>14.590561597767909</v>
      </c>
    </row>
    <row r="742" spans="1:29" x14ac:dyDescent="0.25">
      <c r="A742" s="2">
        <v>741</v>
      </c>
      <c r="B742" s="3" t="s">
        <v>178</v>
      </c>
      <c r="C742" s="3" t="s">
        <v>28</v>
      </c>
      <c r="D742" s="3" t="s">
        <v>179</v>
      </c>
      <c r="E742" s="3" t="s">
        <v>180</v>
      </c>
      <c r="F742" s="3">
        <v>0.56000000000000005</v>
      </c>
      <c r="G742" s="3">
        <v>0.48</v>
      </c>
      <c r="H742" s="3" t="s">
        <v>185</v>
      </c>
      <c r="I742" s="2">
        <v>1100</v>
      </c>
      <c r="J742" s="3" t="s">
        <v>42</v>
      </c>
      <c r="K742" s="2">
        <v>1100</v>
      </c>
      <c r="L742" s="3"/>
      <c r="M742" s="3" t="s">
        <v>184</v>
      </c>
      <c r="N742" s="3" t="s">
        <v>185</v>
      </c>
      <c r="O742" s="3"/>
      <c r="P742" s="3"/>
      <c r="Q742" s="3"/>
      <c r="R742" s="3">
        <v>0</v>
      </c>
      <c r="S742" s="3">
        <v>1</v>
      </c>
      <c r="T742" s="2">
        <v>47</v>
      </c>
      <c r="U742" s="3">
        <v>6.180570809067305</v>
      </c>
      <c r="V742" s="3">
        <v>51.000257136061926</v>
      </c>
      <c r="W742" s="3">
        <v>7.3714357116514861</v>
      </c>
      <c r="X742" s="3">
        <v>22929.262581946161</v>
      </c>
      <c r="Y742" s="3">
        <v>51.000257136061926</v>
      </c>
      <c r="Z742" s="3">
        <v>7.371429194982162</v>
      </c>
      <c r="AA742" s="3">
        <v>22929.262581946161</v>
      </c>
      <c r="AB742">
        <f t="shared" ref="AB742:AB805" si="18">Y742</f>
        <v>51.000257136061926</v>
      </c>
      <c r="AC742">
        <f t="shared" ref="AC742:AC805" si="19">Z742</f>
        <v>7.371429194982162</v>
      </c>
    </row>
    <row r="743" spans="1:29" x14ac:dyDescent="0.25">
      <c r="A743" s="2">
        <v>742</v>
      </c>
      <c r="B743" s="3" t="s">
        <v>178</v>
      </c>
      <c r="C743" s="3" t="s">
        <v>28</v>
      </c>
      <c r="D743" s="3" t="s">
        <v>179</v>
      </c>
      <c r="E743" s="3" t="s">
        <v>180</v>
      </c>
      <c r="F743" s="3">
        <v>0.56000000000000005</v>
      </c>
      <c r="G743" s="3">
        <v>0.48</v>
      </c>
      <c r="H743" s="3" t="s">
        <v>185</v>
      </c>
      <c r="I743" s="2">
        <v>1200</v>
      </c>
      <c r="J743" s="3" t="s">
        <v>45</v>
      </c>
      <c r="K743" s="2">
        <v>1200</v>
      </c>
      <c r="L743" s="3"/>
      <c r="M743" s="3" t="s">
        <v>184</v>
      </c>
      <c r="N743" s="3" t="s">
        <v>185</v>
      </c>
      <c r="O743" s="3"/>
      <c r="P743" s="3"/>
      <c r="Q743" s="3"/>
      <c r="R743" s="3">
        <v>0</v>
      </c>
      <c r="S743" s="3">
        <v>1</v>
      </c>
      <c r="T743" s="2">
        <v>41</v>
      </c>
      <c r="U743" s="3">
        <v>7.0948963312419648</v>
      </c>
      <c r="V743" s="3">
        <v>65.695689303305798</v>
      </c>
      <c r="W743" s="3">
        <v>10.585193188436707</v>
      </c>
      <c r="X743" s="3">
        <v>25365.190406668786</v>
      </c>
      <c r="Y743" s="3">
        <v>65.695689303305798</v>
      </c>
      <c r="Z743" s="3">
        <v>10.5851838306662</v>
      </c>
      <c r="AA743" s="3">
        <v>25365.190406668786</v>
      </c>
      <c r="AB743">
        <f t="shared" si="18"/>
        <v>65.695689303305798</v>
      </c>
      <c r="AC743">
        <f t="shared" si="19"/>
        <v>10.5851838306662</v>
      </c>
    </row>
    <row r="744" spans="1:29" x14ac:dyDescent="0.25">
      <c r="A744" s="2">
        <v>743</v>
      </c>
      <c r="B744" s="3" t="s">
        <v>178</v>
      </c>
      <c r="C744" s="3" t="s">
        <v>28</v>
      </c>
      <c r="D744" s="3" t="s">
        <v>179</v>
      </c>
      <c r="E744" s="3" t="s">
        <v>180</v>
      </c>
      <c r="F744" s="3">
        <v>0.56000000000000005</v>
      </c>
      <c r="G744" s="3">
        <v>0.48</v>
      </c>
      <c r="H744" s="3" t="s">
        <v>185</v>
      </c>
      <c r="I744" s="2">
        <v>1200</v>
      </c>
      <c r="J744" s="3" t="s">
        <v>45</v>
      </c>
      <c r="K744" s="2">
        <v>1200</v>
      </c>
      <c r="L744" s="3"/>
      <c r="M744" s="3" t="s">
        <v>188</v>
      </c>
      <c r="N744" s="3" t="s">
        <v>185</v>
      </c>
      <c r="O744" s="3"/>
      <c r="P744" s="3"/>
      <c r="Q744" s="3"/>
      <c r="R744" s="3">
        <v>0</v>
      </c>
      <c r="S744" s="3">
        <v>1</v>
      </c>
      <c r="T744" s="2">
        <v>3</v>
      </c>
      <c r="U744" s="3">
        <v>2.4773009316163372E-2</v>
      </c>
      <c r="V744" s="3">
        <v>0.11534696620852949</v>
      </c>
      <c r="W744" s="3">
        <v>2.7211250850280692E-2</v>
      </c>
      <c r="X744" s="3">
        <v>56.442262159883796</v>
      </c>
      <c r="Y744" s="3">
        <v>0.11534696620852949</v>
      </c>
      <c r="Z744" s="3">
        <v>2.721122679435314E-2</v>
      </c>
      <c r="AA744" s="3">
        <v>56.442262159883796</v>
      </c>
      <c r="AB744">
        <f t="shared" si="18"/>
        <v>0.11534696620852949</v>
      </c>
      <c r="AC744">
        <f t="shared" si="19"/>
        <v>2.721122679435314E-2</v>
      </c>
    </row>
    <row r="745" spans="1:29" x14ac:dyDescent="0.25">
      <c r="A745" s="2">
        <v>744</v>
      </c>
      <c r="B745" s="3" t="s">
        <v>178</v>
      </c>
      <c r="C745" s="3" t="s">
        <v>28</v>
      </c>
      <c r="D745" s="3" t="s">
        <v>179</v>
      </c>
      <c r="E745" s="3" t="s">
        <v>180</v>
      </c>
      <c r="F745" s="3">
        <v>0.56000000000000005</v>
      </c>
      <c r="G745" s="3">
        <v>0.48</v>
      </c>
      <c r="H745" s="3" t="s">
        <v>185</v>
      </c>
      <c r="I745" s="2">
        <v>1210</v>
      </c>
      <c r="J745" s="3" t="s">
        <v>46</v>
      </c>
      <c r="K745" s="2">
        <v>1210</v>
      </c>
      <c r="L745" s="3"/>
      <c r="M745" s="3" t="s">
        <v>184</v>
      </c>
      <c r="N745" s="3" t="s">
        <v>185</v>
      </c>
      <c r="O745" s="3"/>
      <c r="P745" s="3"/>
      <c r="Q745" s="3"/>
      <c r="R745" s="3">
        <v>0</v>
      </c>
      <c r="S745" s="3">
        <v>1</v>
      </c>
      <c r="T745" s="2">
        <v>161</v>
      </c>
      <c r="U745" s="3">
        <v>28.285877739139316</v>
      </c>
      <c r="V745" s="3">
        <v>253.024854076927</v>
      </c>
      <c r="W745" s="3">
        <v>37.52146658335721</v>
      </c>
      <c r="X745" s="3">
        <v>103078.36183332423</v>
      </c>
      <c r="Y745" s="3">
        <v>253.024854076927</v>
      </c>
      <c r="Z745" s="3">
        <v>37.521433412751144</v>
      </c>
      <c r="AA745" s="3">
        <v>103078.36183332423</v>
      </c>
      <c r="AB745">
        <f t="shared" si="18"/>
        <v>253.024854076927</v>
      </c>
      <c r="AC745">
        <f t="shared" si="19"/>
        <v>37.521433412751144</v>
      </c>
    </row>
    <row r="746" spans="1:29" x14ac:dyDescent="0.25">
      <c r="A746" s="2">
        <v>745</v>
      </c>
      <c r="B746" s="3" t="s">
        <v>178</v>
      </c>
      <c r="C746" s="3" t="s">
        <v>28</v>
      </c>
      <c r="D746" s="3" t="s">
        <v>179</v>
      </c>
      <c r="E746" s="3" t="s">
        <v>180</v>
      </c>
      <c r="F746" s="3">
        <v>0.56000000000000005</v>
      </c>
      <c r="G746" s="3">
        <v>0.48</v>
      </c>
      <c r="H746" s="3" t="s">
        <v>185</v>
      </c>
      <c r="I746" s="2">
        <v>1300</v>
      </c>
      <c r="J746" s="3" t="s">
        <v>114</v>
      </c>
      <c r="K746" s="2">
        <v>1300</v>
      </c>
      <c r="L746" s="3"/>
      <c r="M746" s="3" t="s">
        <v>184</v>
      </c>
      <c r="N746" s="3" t="s">
        <v>185</v>
      </c>
      <c r="O746" s="3"/>
      <c r="P746" s="3"/>
      <c r="Q746" s="3"/>
      <c r="R746" s="3">
        <v>0</v>
      </c>
      <c r="S746" s="3">
        <v>1</v>
      </c>
      <c r="T746" s="2">
        <v>13</v>
      </c>
      <c r="U746" s="3">
        <v>2.1518520000751198</v>
      </c>
      <c r="V746" s="3">
        <v>21.945608785668053</v>
      </c>
      <c r="W746" s="3">
        <v>3.8896540092191203</v>
      </c>
      <c r="X746" s="3">
        <v>8260.7654479582307</v>
      </c>
      <c r="Y746" s="3">
        <v>21.945608785668053</v>
      </c>
      <c r="Z746" s="3">
        <v>3.8896505705960456</v>
      </c>
      <c r="AA746" s="3">
        <v>8260.7654479582307</v>
      </c>
      <c r="AB746">
        <f t="shared" si="18"/>
        <v>21.945608785668053</v>
      </c>
      <c r="AC746">
        <f t="shared" si="19"/>
        <v>3.8896505705960456</v>
      </c>
    </row>
    <row r="747" spans="1:29" x14ac:dyDescent="0.25">
      <c r="A747" s="2">
        <v>746</v>
      </c>
      <c r="B747" s="3" t="s">
        <v>178</v>
      </c>
      <c r="C747" s="3" t="s">
        <v>28</v>
      </c>
      <c r="D747" s="3" t="s">
        <v>179</v>
      </c>
      <c r="E747" s="3" t="s">
        <v>180</v>
      </c>
      <c r="F747" s="3">
        <v>0.56000000000000005</v>
      </c>
      <c r="G747" s="3">
        <v>0.48</v>
      </c>
      <c r="H747" s="3" t="s">
        <v>185</v>
      </c>
      <c r="I747" s="2">
        <v>1320</v>
      </c>
      <c r="J747" s="3" t="s">
        <v>115</v>
      </c>
      <c r="K747" s="2">
        <v>1320</v>
      </c>
      <c r="L747" s="3"/>
      <c r="M747" s="3" t="s">
        <v>184</v>
      </c>
      <c r="N747" s="3" t="s">
        <v>185</v>
      </c>
      <c r="O747" s="3"/>
      <c r="P747" s="3"/>
      <c r="Q747" s="3"/>
      <c r="R747" s="3">
        <v>0</v>
      </c>
      <c r="S747" s="3">
        <v>1</v>
      </c>
      <c r="T747" s="2">
        <v>70</v>
      </c>
      <c r="U747" s="3">
        <v>8.359902997298704</v>
      </c>
      <c r="V747" s="3">
        <v>81.867174382001224</v>
      </c>
      <c r="W747" s="3">
        <v>14.193455846288465</v>
      </c>
      <c r="X747" s="3">
        <v>30539.037622473439</v>
      </c>
      <c r="Y747" s="3">
        <v>81.867174382001224</v>
      </c>
      <c r="Z747" s="3">
        <v>14.193443298657057</v>
      </c>
      <c r="AA747" s="3">
        <v>30539.037622473439</v>
      </c>
      <c r="AB747">
        <f t="shared" si="18"/>
        <v>81.867174382001224</v>
      </c>
      <c r="AC747">
        <f t="shared" si="19"/>
        <v>14.193443298657057</v>
      </c>
    </row>
    <row r="748" spans="1:29" x14ac:dyDescent="0.25">
      <c r="A748" s="2">
        <v>747</v>
      </c>
      <c r="B748" s="3" t="s">
        <v>178</v>
      </c>
      <c r="C748" s="3" t="s">
        <v>28</v>
      </c>
      <c r="D748" s="3" t="s">
        <v>179</v>
      </c>
      <c r="E748" s="3" t="s">
        <v>180</v>
      </c>
      <c r="F748" s="3">
        <v>0.56000000000000005</v>
      </c>
      <c r="G748" s="3">
        <v>0.48</v>
      </c>
      <c r="H748" s="3" t="s">
        <v>185</v>
      </c>
      <c r="I748" s="2">
        <v>1450</v>
      </c>
      <c r="J748" s="3" t="s">
        <v>119</v>
      </c>
      <c r="K748" s="2">
        <v>1450</v>
      </c>
      <c r="L748" s="3"/>
      <c r="M748" s="3" t="s">
        <v>184</v>
      </c>
      <c r="N748" s="3" t="s">
        <v>185</v>
      </c>
      <c r="O748" s="3"/>
      <c r="P748" s="3"/>
      <c r="Q748" s="3"/>
      <c r="R748" s="3">
        <v>0</v>
      </c>
      <c r="S748" s="3">
        <v>1</v>
      </c>
      <c r="T748" s="2">
        <v>17</v>
      </c>
      <c r="U748" s="3">
        <v>3.9338318823850718</v>
      </c>
      <c r="V748" s="3">
        <v>32.108929470500961</v>
      </c>
      <c r="W748" s="3">
        <v>4.5113794059946093</v>
      </c>
      <c r="X748" s="3">
        <v>14396.729534821423</v>
      </c>
      <c r="Y748" s="3">
        <v>32.108929470500961</v>
      </c>
      <c r="Z748" s="3">
        <v>4.5113754177392789</v>
      </c>
      <c r="AA748" s="3">
        <v>14396.729534821423</v>
      </c>
      <c r="AB748">
        <f t="shared" si="18"/>
        <v>32.108929470500961</v>
      </c>
      <c r="AC748">
        <f t="shared" si="19"/>
        <v>4.5113754177392789</v>
      </c>
    </row>
    <row r="749" spans="1:29" x14ac:dyDescent="0.25">
      <c r="A749" s="2">
        <v>748</v>
      </c>
      <c r="B749" s="3" t="s">
        <v>178</v>
      </c>
      <c r="C749" s="3" t="s">
        <v>28</v>
      </c>
      <c r="D749" s="3" t="s">
        <v>179</v>
      </c>
      <c r="E749" s="3" t="s">
        <v>180</v>
      </c>
      <c r="F749" s="3">
        <v>0.56000000000000005</v>
      </c>
      <c r="G749" s="3">
        <v>0.48</v>
      </c>
      <c r="H749" s="3" t="s">
        <v>185</v>
      </c>
      <c r="I749" s="2">
        <v>1750</v>
      </c>
      <c r="J749" s="3" t="s">
        <v>51</v>
      </c>
      <c r="K749" s="2">
        <v>1750</v>
      </c>
      <c r="L749" s="3"/>
      <c r="M749" s="3" t="s">
        <v>184</v>
      </c>
      <c r="N749" s="3" t="s">
        <v>185</v>
      </c>
      <c r="O749" s="3"/>
      <c r="P749" s="3"/>
      <c r="Q749" s="3"/>
      <c r="R749" s="3">
        <v>0</v>
      </c>
      <c r="S749" s="3">
        <v>1</v>
      </c>
      <c r="T749" s="2">
        <v>8</v>
      </c>
      <c r="U749" s="3">
        <v>1.5903369225493276</v>
      </c>
      <c r="V749" s="3">
        <v>12.978023449240277</v>
      </c>
      <c r="W749" s="3">
        <v>1.7486868137070055</v>
      </c>
      <c r="X749" s="3">
        <v>6032.1479296830548</v>
      </c>
      <c r="Y749" s="3">
        <v>12.978023449240277</v>
      </c>
      <c r="Z749" s="3">
        <v>1.7486852677919145</v>
      </c>
      <c r="AA749" s="3">
        <v>6032.1479296830548</v>
      </c>
      <c r="AB749">
        <f t="shared" si="18"/>
        <v>12.978023449240277</v>
      </c>
      <c r="AC749">
        <f t="shared" si="19"/>
        <v>1.7486852677919145</v>
      </c>
    </row>
    <row r="750" spans="1:29" x14ac:dyDescent="0.25">
      <c r="A750" s="2">
        <v>749</v>
      </c>
      <c r="B750" s="3" t="s">
        <v>178</v>
      </c>
      <c r="C750" s="3" t="s">
        <v>28</v>
      </c>
      <c r="D750" s="3" t="s">
        <v>179</v>
      </c>
      <c r="E750" s="3" t="s">
        <v>180</v>
      </c>
      <c r="F750" s="3">
        <v>0.56000000000000005</v>
      </c>
      <c r="G750" s="3">
        <v>0.48</v>
      </c>
      <c r="H750" s="3" t="s">
        <v>185</v>
      </c>
      <c r="I750" s="2">
        <v>7400</v>
      </c>
      <c r="J750" s="3" t="s">
        <v>127</v>
      </c>
      <c r="K750" s="2">
        <v>7400</v>
      </c>
      <c r="L750" s="3"/>
      <c r="M750" s="3" t="s">
        <v>184</v>
      </c>
      <c r="N750" s="3" t="s">
        <v>185</v>
      </c>
      <c r="O750" s="3"/>
      <c r="P750" s="3"/>
      <c r="Q750" s="3"/>
      <c r="R750" s="3">
        <v>0</v>
      </c>
      <c r="S750" s="3">
        <v>1</v>
      </c>
      <c r="T750" s="2">
        <v>6</v>
      </c>
      <c r="U750" s="3">
        <v>0.84070284455375066</v>
      </c>
      <c r="V750" s="3">
        <v>5.2916022453973657</v>
      </c>
      <c r="W750" s="3">
        <v>0.85427247633418135</v>
      </c>
      <c r="X750" s="3">
        <v>2197.2163096160675</v>
      </c>
      <c r="Y750" s="3">
        <v>5.2916022453973657</v>
      </c>
      <c r="Z750" s="3">
        <v>0.85427172112020877</v>
      </c>
      <c r="AA750" s="3">
        <v>2197.2163096160675</v>
      </c>
      <c r="AB750">
        <f t="shared" si="18"/>
        <v>5.2916022453973657</v>
      </c>
      <c r="AC750">
        <f t="shared" si="19"/>
        <v>0.85427172112020877</v>
      </c>
    </row>
    <row r="751" spans="1:29" x14ac:dyDescent="0.25">
      <c r="A751" s="2">
        <v>750</v>
      </c>
      <c r="B751" s="3" t="s">
        <v>178</v>
      </c>
      <c r="C751" s="3" t="s">
        <v>28</v>
      </c>
      <c r="D751" s="3" t="s">
        <v>179</v>
      </c>
      <c r="E751" s="3" t="s">
        <v>180</v>
      </c>
      <c r="F751" s="3">
        <v>0.56000000000000005</v>
      </c>
      <c r="G751" s="3">
        <v>0.48</v>
      </c>
      <c r="H751" s="3" t="s">
        <v>185</v>
      </c>
      <c r="I751" s="2">
        <v>7400</v>
      </c>
      <c r="J751" s="3" t="s">
        <v>127</v>
      </c>
      <c r="K751" s="2">
        <v>7400</v>
      </c>
      <c r="L751" s="3"/>
      <c r="M751" s="3" t="s">
        <v>188</v>
      </c>
      <c r="N751" s="3" t="s">
        <v>185</v>
      </c>
      <c r="O751" s="3"/>
      <c r="P751" s="3"/>
      <c r="Q751" s="3"/>
      <c r="R751" s="3">
        <v>0</v>
      </c>
      <c r="S751" s="3">
        <v>1</v>
      </c>
      <c r="T751" s="2">
        <v>8</v>
      </c>
      <c r="U751" s="3">
        <v>0.47022647326970968</v>
      </c>
      <c r="V751" s="3">
        <v>2.2965780177530837</v>
      </c>
      <c r="W751" s="3">
        <v>0.38241480115068477</v>
      </c>
      <c r="X751" s="3">
        <v>1040.8670966046843</v>
      </c>
      <c r="Y751" s="3">
        <v>2.2965780177530837</v>
      </c>
      <c r="Z751" s="3">
        <v>0.38241446307939136</v>
      </c>
      <c r="AA751" s="3">
        <v>1040.8670966046843</v>
      </c>
      <c r="AB751">
        <f t="shared" si="18"/>
        <v>2.2965780177530837</v>
      </c>
      <c r="AC751">
        <f t="shared" si="19"/>
        <v>0.38241446307939136</v>
      </c>
    </row>
    <row r="752" spans="1:29" x14ac:dyDescent="0.25">
      <c r="A752" s="2">
        <v>751</v>
      </c>
      <c r="B752" s="3" t="s">
        <v>178</v>
      </c>
      <c r="C752" s="3" t="s">
        <v>28</v>
      </c>
      <c r="D752" s="3" t="s">
        <v>179</v>
      </c>
      <c r="E752" s="3" t="s">
        <v>180</v>
      </c>
      <c r="F752" s="3">
        <v>0.56000000000000005</v>
      </c>
      <c r="G752" s="3">
        <v>0.48</v>
      </c>
      <c r="H752" s="3" t="s">
        <v>185</v>
      </c>
      <c r="I752" s="2">
        <v>8320</v>
      </c>
      <c r="J752" s="3" t="s">
        <v>59</v>
      </c>
      <c r="K752" s="2">
        <v>8320</v>
      </c>
      <c r="L752" s="3"/>
      <c r="M752" s="3" t="s">
        <v>184</v>
      </c>
      <c r="N752" s="3" t="s">
        <v>185</v>
      </c>
      <c r="O752" s="3"/>
      <c r="P752" s="3"/>
      <c r="Q752" s="3"/>
      <c r="R752" s="3">
        <v>0</v>
      </c>
      <c r="S752" s="3">
        <v>1</v>
      </c>
      <c r="T752" s="2">
        <v>1</v>
      </c>
      <c r="U752" s="3">
        <v>6.8542745952704896E-3</v>
      </c>
      <c r="V752" s="3">
        <v>6.4797269636263602E-2</v>
      </c>
      <c r="W752" s="3">
        <v>9.4452734197736019E-3</v>
      </c>
      <c r="X752" s="3">
        <v>26.80143462688142</v>
      </c>
      <c r="Y752" s="3">
        <v>6.4797269636263602E-2</v>
      </c>
      <c r="Z752" s="3">
        <v>9.4452650697416807E-3</v>
      </c>
      <c r="AA752" s="3">
        <v>26.80143462688142</v>
      </c>
      <c r="AB752">
        <f t="shared" si="18"/>
        <v>6.4797269636263602E-2</v>
      </c>
      <c r="AC752">
        <f t="shared" si="19"/>
        <v>9.4452650697416807E-3</v>
      </c>
    </row>
    <row r="753" spans="1:29" x14ac:dyDescent="0.25">
      <c r="A753" s="2">
        <v>752</v>
      </c>
      <c r="B753" s="3" t="s">
        <v>178</v>
      </c>
      <c r="C753" s="3" t="s">
        <v>28</v>
      </c>
      <c r="D753" s="3" t="s">
        <v>179</v>
      </c>
      <c r="E753" s="3" t="s">
        <v>180</v>
      </c>
      <c r="F753" s="3">
        <v>0.56000000000000005</v>
      </c>
      <c r="G753" s="3">
        <v>0.48</v>
      </c>
      <c r="H753" s="3" t="s">
        <v>187</v>
      </c>
      <c r="I753" s="2">
        <v>7400</v>
      </c>
      <c r="J753" s="3" t="s">
        <v>127</v>
      </c>
      <c r="K753" s="2">
        <v>7400</v>
      </c>
      <c r="L753" s="3"/>
      <c r="M753" s="3" t="s">
        <v>186</v>
      </c>
      <c r="N753" s="3" t="s">
        <v>187</v>
      </c>
      <c r="O753" s="3"/>
      <c r="P753" s="3"/>
      <c r="Q753" s="3"/>
      <c r="R753" s="3">
        <v>0</v>
      </c>
      <c r="S753" s="3">
        <v>1</v>
      </c>
      <c r="T753" s="2">
        <v>30</v>
      </c>
      <c r="U753" s="3">
        <v>6.5911749779496125</v>
      </c>
      <c r="V753" s="3">
        <v>27.088077791326018</v>
      </c>
      <c r="W753" s="3">
        <v>6.3089980181515326</v>
      </c>
      <c r="X753" s="3">
        <v>13495.837217974249</v>
      </c>
      <c r="Y753" s="3">
        <v>27.088077791326018</v>
      </c>
      <c r="Z753" s="3">
        <v>6.3089924407232836</v>
      </c>
      <c r="AA753" s="3">
        <v>13495.837217974249</v>
      </c>
      <c r="AB753">
        <f t="shared" si="18"/>
        <v>27.088077791326018</v>
      </c>
      <c r="AC753">
        <f t="shared" si="19"/>
        <v>6.3089924407232836</v>
      </c>
    </row>
    <row r="754" spans="1:29" x14ac:dyDescent="0.25">
      <c r="A754" s="2">
        <v>753</v>
      </c>
      <c r="B754" s="3" t="s">
        <v>178</v>
      </c>
      <c r="C754" s="3" t="s">
        <v>28</v>
      </c>
      <c r="D754" s="3" t="s">
        <v>179</v>
      </c>
      <c r="E754" s="3" t="s">
        <v>180</v>
      </c>
      <c r="F754" s="3">
        <v>0.56000000000000005</v>
      </c>
      <c r="G754" s="3">
        <v>0.48</v>
      </c>
      <c r="H754" s="3" t="s">
        <v>187</v>
      </c>
      <c r="I754" s="2">
        <v>8140</v>
      </c>
      <c r="J754" s="3" t="s">
        <v>57</v>
      </c>
      <c r="K754" s="2">
        <v>8140</v>
      </c>
      <c r="L754" s="3"/>
      <c r="M754" s="3" t="s">
        <v>186</v>
      </c>
      <c r="N754" s="3" t="s">
        <v>187</v>
      </c>
      <c r="O754" s="3"/>
      <c r="P754" s="3"/>
      <c r="Q754" s="3"/>
      <c r="R754" s="3">
        <v>0</v>
      </c>
      <c r="S754" s="3">
        <v>1</v>
      </c>
      <c r="T754" s="2">
        <v>2</v>
      </c>
      <c r="U754" s="3">
        <v>2.0246090704049962E-3</v>
      </c>
      <c r="V754" s="3">
        <v>8.3096751072596377E-3</v>
      </c>
      <c r="W754" s="3">
        <v>1.0734855806703216E-3</v>
      </c>
      <c r="X754" s="3">
        <v>3.4636731667717191</v>
      </c>
      <c r="Y754" s="3">
        <v>8.3096751072596377E-3</v>
      </c>
      <c r="Z754" s="3">
        <v>1.0734846316624461E-3</v>
      </c>
      <c r="AA754" s="3">
        <v>3.4636731667717191</v>
      </c>
      <c r="AB754">
        <f t="shared" si="18"/>
        <v>8.3096751072596377E-3</v>
      </c>
      <c r="AC754">
        <f t="shared" si="19"/>
        <v>1.0734846316624461E-3</v>
      </c>
    </row>
    <row r="755" spans="1:29" x14ac:dyDescent="0.25">
      <c r="A755" s="2">
        <v>754</v>
      </c>
      <c r="B755" s="3" t="s">
        <v>178</v>
      </c>
      <c r="C755" s="3" t="s">
        <v>28</v>
      </c>
      <c r="D755" s="3" t="s">
        <v>179</v>
      </c>
      <c r="E755" s="3" t="s">
        <v>189</v>
      </c>
      <c r="F755" s="3">
        <v>0.56000000000000005</v>
      </c>
      <c r="G755" s="3">
        <v>0.48</v>
      </c>
      <c r="H755" s="3" t="s">
        <v>31</v>
      </c>
      <c r="I755" s="2">
        <v>2110</v>
      </c>
      <c r="J755" s="3" t="s">
        <v>32</v>
      </c>
      <c r="K755" s="2">
        <v>2110</v>
      </c>
      <c r="L755" s="3"/>
      <c r="M755" s="3" t="s">
        <v>33</v>
      </c>
      <c r="N755" s="3" t="s">
        <v>33</v>
      </c>
      <c r="O755" s="3" t="s">
        <v>31</v>
      </c>
      <c r="P755" s="3"/>
      <c r="Q755" s="3"/>
      <c r="R755" s="3">
        <v>0</v>
      </c>
      <c r="S755" s="3">
        <v>1</v>
      </c>
      <c r="T755" s="2">
        <v>28</v>
      </c>
      <c r="U755" s="3">
        <v>4.1088799996736398</v>
      </c>
      <c r="V755" s="3">
        <v>36.086075642934922</v>
      </c>
      <c r="W755" s="3">
        <v>5.4248528514950589</v>
      </c>
      <c r="X755" s="3">
        <v>13546.696864886249</v>
      </c>
      <c r="Y755" s="3">
        <v>36.086075642934922</v>
      </c>
      <c r="Z755" s="3">
        <v>5.4248480556895213</v>
      </c>
      <c r="AA755" s="3">
        <v>13546.696864886249</v>
      </c>
      <c r="AB755">
        <f t="shared" si="18"/>
        <v>36.086075642934922</v>
      </c>
      <c r="AC755">
        <f t="shared" si="19"/>
        <v>5.4248480556895213</v>
      </c>
    </row>
    <row r="756" spans="1:29" x14ac:dyDescent="0.25">
      <c r="A756" s="2">
        <v>755</v>
      </c>
      <c r="B756" s="3" t="s">
        <v>178</v>
      </c>
      <c r="C756" s="3" t="s">
        <v>28</v>
      </c>
      <c r="D756" s="3" t="s">
        <v>179</v>
      </c>
      <c r="E756" s="3" t="s">
        <v>189</v>
      </c>
      <c r="F756" s="3">
        <v>0.56000000000000005</v>
      </c>
      <c r="G756" s="3">
        <v>0.48</v>
      </c>
      <c r="H756" s="3" t="s">
        <v>31</v>
      </c>
      <c r="I756" s="2">
        <v>2110</v>
      </c>
      <c r="J756" s="3" t="s">
        <v>32</v>
      </c>
      <c r="K756" s="2">
        <v>2110</v>
      </c>
      <c r="L756" s="3"/>
      <c r="M756" s="3" t="s">
        <v>190</v>
      </c>
      <c r="N756" s="3" t="s">
        <v>33</v>
      </c>
      <c r="O756" s="3" t="s">
        <v>31</v>
      </c>
      <c r="P756" s="3"/>
      <c r="Q756" s="3"/>
      <c r="R756" s="3">
        <v>0.38</v>
      </c>
      <c r="S756" s="3">
        <v>0.62</v>
      </c>
      <c r="T756" s="2">
        <v>1</v>
      </c>
      <c r="U756" s="3">
        <v>9.9622219526892598E-4</v>
      </c>
      <c r="V756" s="3">
        <v>9.1462858968120141E-3</v>
      </c>
      <c r="W756" s="3">
        <v>8.7250942644554201E-4</v>
      </c>
      <c r="X756" s="3">
        <v>3.3656880828761166</v>
      </c>
      <c r="Y756" s="3">
        <v>5.6706972560234487E-3</v>
      </c>
      <c r="Z756" s="3">
        <v>8.7250865510931329E-4</v>
      </c>
      <c r="AA756" s="3">
        <v>2.0867266113831922</v>
      </c>
      <c r="AB756">
        <f t="shared" si="18"/>
        <v>5.6706972560234487E-3</v>
      </c>
      <c r="AC756">
        <f t="shared" si="19"/>
        <v>8.7250865510931329E-4</v>
      </c>
    </row>
    <row r="757" spans="1:29" x14ac:dyDescent="0.25">
      <c r="A757" s="2">
        <v>756</v>
      </c>
      <c r="B757" s="3" t="s">
        <v>178</v>
      </c>
      <c r="C757" s="3" t="s">
        <v>28</v>
      </c>
      <c r="D757" s="3" t="s">
        <v>179</v>
      </c>
      <c r="E757" s="3" t="s">
        <v>189</v>
      </c>
      <c r="F757" s="3">
        <v>0.56000000000000005</v>
      </c>
      <c r="G757" s="3">
        <v>0.48</v>
      </c>
      <c r="H757" s="3" t="s">
        <v>31</v>
      </c>
      <c r="I757" s="2">
        <v>2110</v>
      </c>
      <c r="J757" s="3" t="s">
        <v>32</v>
      </c>
      <c r="K757" s="2">
        <v>2110</v>
      </c>
      <c r="L757" s="3"/>
      <c r="M757" s="3" t="s">
        <v>191</v>
      </c>
      <c r="N757" s="3" t="s">
        <v>192</v>
      </c>
      <c r="O757" s="3" t="s">
        <v>31</v>
      </c>
      <c r="P757" s="3"/>
      <c r="Q757" s="3"/>
      <c r="R757" s="3">
        <v>0</v>
      </c>
      <c r="S757" s="3">
        <v>1</v>
      </c>
      <c r="T757" s="2">
        <v>8</v>
      </c>
      <c r="U757" s="3">
        <v>0.26705846767713387</v>
      </c>
      <c r="V757" s="3">
        <v>2.4068192002794979</v>
      </c>
      <c r="W757" s="3">
        <v>0.35949959052896385</v>
      </c>
      <c r="X757" s="3">
        <v>975.08146314700298</v>
      </c>
      <c r="Y757" s="3">
        <v>2.4068192002794979</v>
      </c>
      <c r="Z757" s="3">
        <v>0.35949927271571219</v>
      </c>
      <c r="AA757" s="3">
        <v>975.08146314700298</v>
      </c>
      <c r="AB757">
        <f t="shared" si="18"/>
        <v>2.4068192002794979</v>
      </c>
      <c r="AC757">
        <f t="shared" si="19"/>
        <v>0.35949927271571219</v>
      </c>
    </row>
    <row r="758" spans="1:29" x14ac:dyDescent="0.25">
      <c r="A758" s="2">
        <v>757</v>
      </c>
      <c r="B758" s="3" t="s">
        <v>178</v>
      </c>
      <c r="C758" s="3" t="s">
        <v>28</v>
      </c>
      <c r="D758" s="3" t="s">
        <v>179</v>
      </c>
      <c r="E758" s="3" t="s">
        <v>189</v>
      </c>
      <c r="F758" s="3">
        <v>0.56000000000000005</v>
      </c>
      <c r="G758" s="3">
        <v>0.48</v>
      </c>
      <c r="H758" s="3" t="s">
        <v>31</v>
      </c>
      <c r="I758" s="2">
        <v>2110</v>
      </c>
      <c r="J758" s="3" t="s">
        <v>32</v>
      </c>
      <c r="K758" s="2">
        <v>2110</v>
      </c>
      <c r="L758" s="3"/>
      <c r="M758" s="3" t="s">
        <v>193</v>
      </c>
      <c r="N758" s="3" t="s">
        <v>194</v>
      </c>
      <c r="O758" s="3" t="s">
        <v>31</v>
      </c>
      <c r="P758" s="3"/>
      <c r="Q758" s="3"/>
      <c r="R758" s="3">
        <v>0</v>
      </c>
      <c r="S758" s="3">
        <v>1</v>
      </c>
      <c r="T758" s="2">
        <v>7</v>
      </c>
      <c r="U758" s="3">
        <v>0.99676467047252981</v>
      </c>
      <c r="V758" s="3">
        <v>8.9444412435076472</v>
      </c>
      <c r="W758" s="3">
        <v>1.3698153036688525</v>
      </c>
      <c r="X758" s="3">
        <v>3328.8806130360699</v>
      </c>
      <c r="Y758" s="3">
        <v>8.9444412435076472</v>
      </c>
      <c r="Z758" s="3">
        <v>1.3698140926926325</v>
      </c>
      <c r="AA758" s="3">
        <v>3328.8806130360699</v>
      </c>
      <c r="AB758">
        <f t="shared" si="18"/>
        <v>8.9444412435076472</v>
      </c>
      <c r="AC758">
        <f t="shared" si="19"/>
        <v>1.3698140926926325</v>
      </c>
    </row>
    <row r="759" spans="1:29" x14ac:dyDescent="0.25">
      <c r="A759" s="2">
        <v>758</v>
      </c>
      <c r="B759" s="3" t="s">
        <v>178</v>
      </c>
      <c r="C759" s="3" t="s">
        <v>28</v>
      </c>
      <c r="D759" s="3" t="s">
        <v>179</v>
      </c>
      <c r="E759" s="3" t="s">
        <v>189</v>
      </c>
      <c r="F759" s="3">
        <v>0.56000000000000005</v>
      </c>
      <c r="G759" s="3">
        <v>0.48</v>
      </c>
      <c r="H759" s="3" t="s">
        <v>31</v>
      </c>
      <c r="I759" s="2">
        <v>2130</v>
      </c>
      <c r="J759" s="3" t="s">
        <v>36</v>
      </c>
      <c r="K759" s="2">
        <v>2130</v>
      </c>
      <c r="L759" s="3"/>
      <c r="M759" s="3" t="s">
        <v>33</v>
      </c>
      <c r="N759" s="3" t="s">
        <v>33</v>
      </c>
      <c r="O759" s="3" t="s">
        <v>31</v>
      </c>
      <c r="P759" s="3"/>
      <c r="Q759" s="3"/>
      <c r="R759" s="3">
        <v>0</v>
      </c>
      <c r="S759" s="3">
        <v>1</v>
      </c>
      <c r="T759" s="2">
        <v>33</v>
      </c>
      <c r="U759" s="3">
        <v>3.9405324964568216</v>
      </c>
      <c r="V759" s="3">
        <v>30.14013227408671</v>
      </c>
      <c r="W759" s="3">
        <v>4.6343709316507322</v>
      </c>
      <c r="X759" s="3">
        <v>11740.960763291267</v>
      </c>
      <c r="Y759" s="3">
        <v>30.14013227408671</v>
      </c>
      <c r="Z759" s="3">
        <v>4.6343668346655527</v>
      </c>
      <c r="AA759" s="3">
        <v>11740.960763291267</v>
      </c>
      <c r="AB759">
        <f t="shared" si="18"/>
        <v>30.14013227408671</v>
      </c>
      <c r="AC759">
        <f t="shared" si="19"/>
        <v>4.6343668346655527</v>
      </c>
    </row>
    <row r="760" spans="1:29" x14ac:dyDescent="0.25">
      <c r="A760" s="2">
        <v>759</v>
      </c>
      <c r="B760" s="3" t="s">
        <v>178</v>
      </c>
      <c r="C760" s="3" t="s">
        <v>28</v>
      </c>
      <c r="D760" s="3" t="s">
        <v>179</v>
      </c>
      <c r="E760" s="3" t="s">
        <v>189</v>
      </c>
      <c r="F760" s="3">
        <v>0.56000000000000005</v>
      </c>
      <c r="G760" s="3">
        <v>0.48</v>
      </c>
      <c r="H760" s="3" t="s">
        <v>31</v>
      </c>
      <c r="I760" s="2">
        <v>2130</v>
      </c>
      <c r="J760" s="3" t="s">
        <v>36</v>
      </c>
      <c r="K760" s="2">
        <v>2130</v>
      </c>
      <c r="L760" s="3"/>
      <c r="M760" s="3" t="s">
        <v>191</v>
      </c>
      <c r="N760" s="3" t="s">
        <v>192</v>
      </c>
      <c r="O760" s="3" t="s">
        <v>31</v>
      </c>
      <c r="P760" s="3"/>
      <c r="Q760" s="3"/>
      <c r="R760" s="3">
        <v>0</v>
      </c>
      <c r="S760" s="3">
        <v>1</v>
      </c>
      <c r="T760" s="2">
        <v>55</v>
      </c>
      <c r="U760" s="3">
        <v>3.8843893537284986</v>
      </c>
      <c r="V760" s="3">
        <v>35.05977331223955</v>
      </c>
      <c r="W760" s="3">
        <v>5.1031667545774715</v>
      </c>
      <c r="X760" s="3">
        <v>14658.169571190574</v>
      </c>
      <c r="Y760" s="3">
        <v>35.05977331223955</v>
      </c>
      <c r="Z760" s="3">
        <v>5.1031622431564205</v>
      </c>
      <c r="AA760" s="3">
        <v>14658.169571190574</v>
      </c>
      <c r="AB760">
        <f t="shared" si="18"/>
        <v>35.05977331223955</v>
      </c>
      <c r="AC760">
        <f t="shared" si="19"/>
        <v>5.1031622431564205</v>
      </c>
    </row>
    <row r="761" spans="1:29" x14ac:dyDescent="0.25">
      <c r="A761" s="2">
        <v>760</v>
      </c>
      <c r="B761" s="3" t="s">
        <v>178</v>
      </c>
      <c r="C761" s="3" t="s">
        <v>28</v>
      </c>
      <c r="D761" s="3" t="s">
        <v>179</v>
      </c>
      <c r="E761" s="3" t="s">
        <v>189</v>
      </c>
      <c r="F761" s="3">
        <v>0.56000000000000005</v>
      </c>
      <c r="G761" s="3">
        <v>0.48</v>
      </c>
      <c r="H761" s="3" t="s">
        <v>31</v>
      </c>
      <c r="I761" s="2">
        <v>2130</v>
      </c>
      <c r="J761" s="3" t="s">
        <v>36</v>
      </c>
      <c r="K761" s="2">
        <v>2130</v>
      </c>
      <c r="L761" s="3"/>
      <c r="M761" s="3" t="s">
        <v>193</v>
      </c>
      <c r="N761" s="3" t="s">
        <v>194</v>
      </c>
      <c r="O761" s="3" t="s">
        <v>31</v>
      </c>
      <c r="P761" s="3"/>
      <c r="Q761" s="3"/>
      <c r="R761" s="3">
        <v>0</v>
      </c>
      <c r="S761" s="3">
        <v>1</v>
      </c>
      <c r="T761" s="2">
        <v>20</v>
      </c>
      <c r="U761" s="3">
        <v>4.2002045841143261</v>
      </c>
      <c r="V761" s="3">
        <v>37.79748816387206</v>
      </c>
      <c r="W761" s="3">
        <v>5.9589836238931735</v>
      </c>
      <c r="X761" s="3">
        <v>13335.656469071102</v>
      </c>
      <c r="Y761" s="3">
        <v>37.79748816387206</v>
      </c>
      <c r="Z761" s="3">
        <v>5.9589783558928531</v>
      </c>
      <c r="AA761" s="3">
        <v>13335.656469071102</v>
      </c>
      <c r="AB761">
        <f t="shared" si="18"/>
        <v>37.79748816387206</v>
      </c>
      <c r="AC761">
        <f t="shared" si="19"/>
        <v>5.9589783558928531</v>
      </c>
    </row>
    <row r="762" spans="1:29" x14ac:dyDescent="0.25">
      <c r="A762" s="2">
        <v>761</v>
      </c>
      <c r="B762" s="3" t="s">
        <v>178</v>
      </c>
      <c r="C762" s="3" t="s">
        <v>28</v>
      </c>
      <c r="D762" s="3" t="s">
        <v>179</v>
      </c>
      <c r="E762" s="3" t="s">
        <v>189</v>
      </c>
      <c r="F762" s="3">
        <v>0.56000000000000005</v>
      </c>
      <c r="G762" s="3">
        <v>0.48</v>
      </c>
      <c r="H762" s="3" t="s">
        <v>31</v>
      </c>
      <c r="I762" s="2">
        <v>2130</v>
      </c>
      <c r="J762" s="3" t="s">
        <v>36</v>
      </c>
      <c r="K762" s="2">
        <v>2130</v>
      </c>
      <c r="L762" s="3"/>
      <c r="M762" s="3" t="s">
        <v>195</v>
      </c>
      <c r="N762" s="3" t="s">
        <v>196</v>
      </c>
      <c r="O762" s="3" t="s">
        <v>31</v>
      </c>
      <c r="P762" s="3"/>
      <c r="Q762" s="3"/>
      <c r="R762" s="3">
        <v>0</v>
      </c>
      <c r="S762" s="3">
        <v>1</v>
      </c>
      <c r="T762" s="2">
        <v>11</v>
      </c>
      <c r="U762" s="3">
        <v>0.99850553352404514</v>
      </c>
      <c r="V762" s="3">
        <v>9.6500102417274203</v>
      </c>
      <c r="W762" s="3">
        <v>1.4936565819261602</v>
      </c>
      <c r="X762" s="3">
        <v>3592.188882933332</v>
      </c>
      <c r="Y762" s="3">
        <v>9.6500102417274203</v>
      </c>
      <c r="Z762" s="3">
        <v>1.4936552614688694</v>
      </c>
      <c r="AA762" s="3">
        <v>3592.188882933332</v>
      </c>
      <c r="AB762">
        <f t="shared" si="18"/>
        <v>9.6500102417274203</v>
      </c>
      <c r="AC762">
        <f t="shared" si="19"/>
        <v>1.4936552614688694</v>
      </c>
    </row>
    <row r="763" spans="1:29" x14ac:dyDescent="0.25">
      <c r="A763" s="2">
        <v>762</v>
      </c>
      <c r="B763" s="3" t="s">
        <v>178</v>
      </c>
      <c r="C763" s="3" t="s">
        <v>28</v>
      </c>
      <c r="D763" s="3" t="s">
        <v>179</v>
      </c>
      <c r="E763" s="3" t="s">
        <v>189</v>
      </c>
      <c r="F763" s="3">
        <v>0.56000000000000005</v>
      </c>
      <c r="G763" s="3">
        <v>0.48</v>
      </c>
      <c r="H763" s="3" t="s">
        <v>31</v>
      </c>
      <c r="I763" s="2">
        <v>2150</v>
      </c>
      <c r="J763" s="3" t="s">
        <v>197</v>
      </c>
      <c r="K763" s="2">
        <v>2150</v>
      </c>
      <c r="L763" s="3"/>
      <c r="M763" s="3" t="s">
        <v>33</v>
      </c>
      <c r="N763" s="3" t="s">
        <v>33</v>
      </c>
      <c r="O763" s="3" t="s">
        <v>31</v>
      </c>
      <c r="P763" s="3"/>
      <c r="Q763" s="3"/>
      <c r="R763" s="3">
        <v>0</v>
      </c>
      <c r="S763" s="3">
        <v>1</v>
      </c>
      <c r="T763" s="2">
        <v>6</v>
      </c>
      <c r="U763" s="3">
        <v>0.25045475784667998</v>
      </c>
      <c r="V763" s="3">
        <v>2.4644585470301714</v>
      </c>
      <c r="W763" s="3">
        <v>0.36731004675816925</v>
      </c>
      <c r="X763" s="3">
        <v>976.31062180862295</v>
      </c>
      <c r="Y763" s="3">
        <v>2.4644585470301714</v>
      </c>
      <c r="Z763" s="3">
        <v>0.36730972204013496</v>
      </c>
      <c r="AA763" s="3">
        <v>976.31062180862295</v>
      </c>
      <c r="AB763">
        <f t="shared" si="18"/>
        <v>2.4644585470301714</v>
      </c>
      <c r="AC763">
        <f t="shared" si="19"/>
        <v>0.36730972204013496</v>
      </c>
    </row>
    <row r="764" spans="1:29" x14ac:dyDescent="0.25">
      <c r="A764" s="2">
        <v>763</v>
      </c>
      <c r="B764" s="3" t="s">
        <v>178</v>
      </c>
      <c r="C764" s="3" t="s">
        <v>28</v>
      </c>
      <c r="D764" s="3" t="s">
        <v>179</v>
      </c>
      <c r="E764" s="3" t="s">
        <v>189</v>
      </c>
      <c r="F764" s="3">
        <v>0.56000000000000005</v>
      </c>
      <c r="G764" s="3">
        <v>0.48</v>
      </c>
      <c r="H764" s="3" t="s">
        <v>31</v>
      </c>
      <c r="I764" s="2">
        <v>3300</v>
      </c>
      <c r="J764" s="3" t="s">
        <v>39</v>
      </c>
      <c r="K764" s="2">
        <v>3300</v>
      </c>
      <c r="L764" s="3"/>
      <c r="M764" s="3" t="s">
        <v>33</v>
      </c>
      <c r="N764" s="3" t="s">
        <v>33</v>
      </c>
      <c r="O764" s="3" t="s">
        <v>31</v>
      </c>
      <c r="P764" s="3"/>
      <c r="Q764" s="3"/>
      <c r="R764" s="3">
        <v>0</v>
      </c>
      <c r="S764" s="3">
        <v>1</v>
      </c>
      <c r="T764" s="2">
        <v>50</v>
      </c>
      <c r="U764" s="3">
        <v>9.0272849399161199</v>
      </c>
      <c r="V764" s="3">
        <v>61.688977616413347</v>
      </c>
      <c r="W764" s="3">
        <v>8.2494521503350651</v>
      </c>
      <c r="X764" s="3">
        <v>26996.354731386687</v>
      </c>
      <c r="Y764" s="3">
        <v>61.688977616413347</v>
      </c>
      <c r="Z764" s="3">
        <v>8.249444857461075</v>
      </c>
      <c r="AA764" s="3">
        <v>26996.354731386687</v>
      </c>
      <c r="AB764">
        <f t="shared" si="18"/>
        <v>61.688977616413347</v>
      </c>
      <c r="AC764">
        <f t="shared" si="19"/>
        <v>8.249444857461075</v>
      </c>
    </row>
    <row r="765" spans="1:29" x14ac:dyDescent="0.25">
      <c r="A765" s="2">
        <v>764</v>
      </c>
      <c r="B765" s="3" t="s">
        <v>178</v>
      </c>
      <c r="C765" s="3" t="s">
        <v>28</v>
      </c>
      <c r="D765" s="3" t="s">
        <v>179</v>
      </c>
      <c r="E765" s="3" t="s">
        <v>189</v>
      </c>
      <c r="F765" s="3">
        <v>0.56000000000000005</v>
      </c>
      <c r="G765" s="3">
        <v>0.48</v>
      </c>
      <c r="H765" s="3" t="s">
        <v>31</v>
      </c>
      <c r="I765" s="2">
        <v>3300</v>
      </c>
      <c r="J765" s="3" t="s">
        <v>39</v>
      </c>
      <c r="K765" s="2">
        <v>3300</v>
      </c>
      <c r="L765" s="3"/>
      <c r="M765" s="3" t="s">
        <v>191</v>
      </c>
      <c r="N765" s="3" t="s">
        <v>192</v>
      </c>
      <c r="O765" s="3" t="s">
        <v>31</v>
      </c>
      <c r="P765" s="3"/>
      <c r="Q765" s="3"/>
      <c r="R765" s="3">
        <v>0</v>
      </c>
      <c r="S765" s="3">
        <v>1</v>
      </c>
      <c r="T765" s="2">
        <v>330</v>
      </c>
      <c r="U765" s="3">
        <v>87.743265011344135</v>
      </c>
      <c r="V765" s="3">
        <v>563.69276516925811</v>
      </c>
      <c r="W765" s="3">
        <v>64.597793277876065</v>
      </c>
      <c r="X765" s="3">
        <v>251305.70806857976</v>
      </c>
      <c r="Y765" s="3">
        <v>563.69276516925811</v>
      </c>
      <c r="Z765" s="3">
        <v>64.597736170621303</v>
      </c>
      <c r="AA765" s="3">
        <v>251305.70806857976</v>
      </c>
      <c r="AB765">
        <f t="shared" si="18"/>
        <v>563.69276516925811</v>
      </c>
      <c r="AC765">
        <f t="shared" si="19"/>
        <v>64.597736170621303</v>
      </c>
    </row>
    <row r="766" spans="1:29" x14ac:dyDescent="0.25">
      <c r="A766" s="2">
        <v>765</v>
      </c>
      <c r="B766" s="3" t="s">
        <v>178</v>
      </c>
      <c r="C766" s="3" t="s">
        <v>28</v>
      </c>
      <c r="D766" s="3" t="s">
        <v>179</v>
      </c>
      <c r="E766" s="3" t="s">
        <v>189</v>
      </c>
      <c r="F766" s="3">
        <v>0.56000000000000005</v>
      </c>
      <c r="G766" s="3">
        <v>0.48</v>
      </c>
      <c r="H766" s="3" t="s">
        <v>31</v>
      </c>
      <c r="I766" s="2">
        <v>3300</v>
      </c>
      <c r="J766" s="3" t="s">
        <v>39</v>
      </c>
      <c r="K766" s="2">
        <v>3300</v>
      </c>
      <c r="L766" s="3"/>
      <c r="M766" s="3" t="s">
        <v>193</v>
      </c>
      <c r="N766" s="3" t="s">
        <v>194</v>
      </c>
      <c r="O766" s="3" t="s">
        <v>31</v>
      </c>
      <c r="P766" s="3"/>
      <c r="Q766" s="3"/>
      <c r="R766" s="3">
        <v>0</v>
      </c>
      <c r="S766" s="3">
        <v>1</v>
      </c>
      <c r="T766" s="2">
        <v>8</v>
      </c>
      <c r="U766" s="3">
        <v>2.4447386228023489</v>
      </c>
      <c r="V766" s="3">
        <v>20.371661177903217</v>
      </c>
      <c r="W766" s="3">
        <v>2.5757887858267927</v>
      </c>
      <c r="X766" s="3">
        <v>8159.3506225176934</v>
      </c>
      <c r="Y766" s="3">
        <v>20.371661177903217</v>
      </c>
      <c r="Z766" s="3">
        <v>2.5757865087176373</v>
      </c>
      <c r="AA766" s="3">
        <v>8159.3506225176934</v>
      </c>
      <c r="AB766">
        <f t="shared" si="18"/>
        <v>20.371661177903217</v>
      </c>
      <c r="AC766">
        <f t="shared" si="19"/>
        <v>2.5757865087176373</v>
      </c>
    </row>
    <row r="767" spans="1:29" x14ac:dyDescent="0.25">
      <c r="A767" s="2">
        <v>766</v>
      </c>
      <c r="B767" s="3" t="s">
        <v>178</v>
      </c>
      <c r="C767" s="3" t="s">
        <v>28</v>
      </c>
      <c r="D767" s="3" t="s">
        <v>179</v>
      </c>
      <c r="E767" s="3" t="s">
        <v>189</v>
      </c>
      <c r="F767" s="3">
        <v>0.56000000000000005</v>
      </c>
      <c r="G767" s="3">
        <v>0.48</v>
      </c>
      <c r="H767" s="3" t="s">
        <v>31</v>
      </c>
      <c r="I767" s="2">
        <v>3300</v>
      </c>
      <c r="J767" s="3" t="s">
        <v>39</v>
      </c>
      <c r="K767" s="2">
        <v>3300</v>
      </c>
      <c r="L767" s="3"/>
      <c r="M767" s="3" t="s">
        <v>195</v>
      </c>
      <c r="N767" s="3" t="s">
        <v>196</v>
      </c>
      <c r="O767" s="3" t="s">
        <v>31</v>
      </c>
      <c r="P767" s="3"/>
      <c r="Q767" s="3"/>
      <c r="R767" s="3">
        <v>0</v>
      </c>
      <c r="S767" s="3">
        <v>1</v>
      </c>
      <c r="T767" s="2">
        <v>61</v>
      </c>
      <c r="U767" s="3">
        <v>16.171718995421642</v>
      </c>
      <c r="V767" s="3">
        <v>103.82042744284244</v>
      </c>
      <c r="W767" s="3">
        <v>12.362698841121224</v>
      </c>
      <c r="X767" s="3">
        <v>45766.798212200796</v>
      </c>
      <c r="Y767" s="3">
        <v>103.82042744284244</v>
      </c>
      <c r="Z767" s="3">
        <v>12.36268791195852</v>
      </c>
      <c r="AA767" s="3">
        <v>45766.798212200796</v>
      </c>
      <c r="AB767">
        <f t="shared" si="18"/>
        <v>103.82042744284244</v>
      </c>
      <c r="AC767">
        <f t="shared" si="19"/>
        <v>12.36268791195852</v>
      </c>
    </row>
    <row r="768" spans="1:29" x14ac:dyDescent="0.25">
      <c r="A768" s="2">
        <v>767</v>
      </c>
      <c r="B768" s="3" t="s">
        <v>178</v>
      </c>
      <c r="C768" s="3" t="s">
        <v>28</v>
      </c>
      <c r="D768" s="3" t="s">
        <v>179</v>
      </c>
      <c r="E768" s="3" t="s">
        <v>189</v>
      </c>
      <c r="F768" s="3">
        <v>0.56000000000000005</v>
      </c>
      <c r="G768" s="3">
        <v>0.48</v>
      </c>
      <c r="H768" s="3" t="s">
        <v>31</v>
      </c>
      <c r="I768" s="2">
        <v>3300</v>
      </c>
      <c r="J768" s="3" t="s">
        <v>39</v>
      </c>
      <c r="K768" s="2">
        <v>3300</v>
      </c>
      <c r="L768" s="3"/>
      <c r="M768" s="3" t="s">
        <v>198</v>
      </c>
      <c r="N768" s="3" t="s">
        <v>196</v>
      </c>
      <c r="O768" s="3" t="s">
        <v>31</v>
      </c>
      <c r="P768" s="3"/>
      <c r="Q768" s="3"/>
      <c r="R768" s="3">
        <v>0.38</v>
      </c>
      <c r="S768" s="3">
        <v>0.62</v>
      </c>
      <c r="T768" s="2">
        <v>5</v>
      </c>
      <c r="U768" s="3">
        <v>9.0879339215283961E-2</v>
      </c>
      <c r="V768" s="3">
        <v>0.68596542414172157</v>
      </c>
      <c r="W768" s="3">
        <v>5.6943886386169269E-2</v>
      </c>
      <c r="X768" s="3">
        <v>321.81717975042369</v>
      </c>
      <c r="Y768" s="3">
        <v>0.42529856296786739</v>
      </c>
      <c r="Z768" s="3">
        <v>5.6943836045300539E-2</v>
      </c>
      <c r="AA768" s="3">
        <v>199.52665144526264</v>
      </c>
      <c r="AB768">
        <f t="shared" si="18"/>
        <v>0.42529856296786739</v>
      </c>
      <c r="AC768">
        <f t="shared" si="19"/>
        <v>5.6943836045300539E-2</v>
      </c>
    </row>
    <row r="769" spans="1:29" x14ac:dyDescent="0.25">
      <c r="A769" s="2">
        <v>768</v>
      </c>
      <c r="B769" s="3" t="s">
        <v>178</v>
      </c>
      <c r="C769" s="3" t="s">
        <v>28</v>
      </c>
      <c r="D769" s="3" t="s">
        <v>179</v>
      </c>
      <c r="E769" s="3" t="s">
        <v>189</v>
      </c>
      <c r="F769" s="3">
        <v>0.56000000000000005</v>
      </c>
      <c r="G769" s="3">
        <v>0.48</v>
      </c>
      <c r="H769" s="3" t="s">
        <v>33</v>
      </c>
      <c r="I769" s="2">
        <v>1100</v>
      </c>
      <c r="J769" s="3" t="s">
        <v>42</v>
      </c>
      <c r="K769" s="2">
        <v>1100</v>
      </c>
      <c r="L769" s="3"/>
      <c r="M769" s="3" t="s">
        <v>33</v>
      </c>
      <c r="N769" s="3" t="s">
        <v>33</v>
      </c>
      <c r="O769" s="3"/>
      <c r="P769" s="3"/>
      <c r="Q769" s="3"/>
      <c r="R769" s="3">
        <v>0</v>
      </c>
      <c r="S769" s="3">
        <v>1</v>
      </c>
      <c r="T769" s="2">
        <v>89</v>
      </c>
      <c r="U769" s="3">
        <v>14.21916302112256</v>
      </c>
      <c r="V769" s="3">
        <v>126.9027155995996</v>
      </c>
      <c r="W769" s="3">
        <v>18.203496772207</v>
      </c>
      <c r="X769" s="3">
        <v>56552.66974790112</v>
      </c>
      <c r="Y769" s="3">
        <v>126.9027155995996</v>
      </c>
      <c r="Z769" s="3">
        <v>18.203480679525267</v>
      </c>
      <c r="AA769" s="3">
        <v>56552.66974790112</v>
      </c>
      <c r="AB769">
        <f t="shared" si="18"/>
        <v>126.9027155995996</v>
      </c>
      <c r="AC769">
        <f t="shared" si="19"/>
        <v>18.203480679525267</v>
      </c>
    </row>
    <row r="770" spans="1:29" x14ac:dyDescent="0.25">
      <c r="A770" s="2">
        <v>769</v>
      </c>
      <c r="B770" s="3" t="s">
        <v>178</v>
      </c>
      <c r="C770" s="3" t="s">
        <v>28</v>
      </c>
      <c r="D770" s="3" t="s">
        <v>179</v>
      </c>
      <c r="E770" s="3" t="s">
        <v>189</v>
      </c>
      <c r="F770" s="3">
        <v>0.56000000000000005</v>
      </c>
      <c r="G770" s="3">
        <v>0.48</v>
      </c>
      <c r="H770" s="3" t="s">
        <v>33</v>
      </c>
      <c r="I770" s="2">
        <v>1200</v>
      </c>
      <c r="J770" s="3" t="s">
        <v>45</v>
      </c>
      <c r="K770" s="2">
        <v>1200</v>
      </c>
      <c r="L770" s="3"/>
      <c r="M770" s="3" t="s">
        <v>33</v>
      </c>
      <c r="N770" s="3" t="s">
        <v>33</v>
      </c>
      <c r="O770" s="3"/>
      <c r="P770" s="3"/>
      <c r="Q770" s="3"/>
      <c r="R770" s="3">
        <v>0</v>
      </c>
      <c r="S770" s="3">
        <v>1</v>
      </c>
      <c r="T770" s="2">
        <v>536</v>
      </c>
      <c r="U770" s="3">
        <v>81.943585205692415</v>
      </c>
      <c r="V770" s="3">
        <v>835.42435559919579</v>
      </c>
      <c r="W770" s="3">
        <v>127.86638073505983</v>
      </c>
      <c r="X770" s="3">
        <v>325070.96929504303</v>
      </c>
      <c r="Y770" s="3">
        <v>835.42435559919579</v>
      </c>
      <c r="Z770" s="3">
        <v>127.86626769562604</v>
      </c>
      <c r="AA770" s="3">
        <v>325070.96929504303</v>
      </c>
      <c r="AB770">
        <f t="shared" si="18"/>
        <v>835.42435559919579</v>
      </c>
      <c r="AC770">
        <f t="shared" si="19"/>
        <v>127.86626769562604</v>
      </c>
    </row>
    <row r="771" spans="1:29" x14ac:dyDescent="0.25">
      <c r="A771" s="2">
        <v>770</v>
      </c>
      <c r="B771" s="3" t="s">
        <v>178</v>
      </c>
      <c r="C771" s="3" t="s">
        <v>28</v>
      </c>
      <c r="D771" s="3" t="s">
        <v>179</v>
      </c>
      <c r="E771" s="3" t="s">
        <v>189</v>
      </c>
      <c r="F771" s="3">
        <v>0.56000000000000005</v>
      </c>
      <c r="G771" s="3">
        <v>0.48</v>
      </c>
      <c r="H771" s="3" t="s">
        <v>33</v>
      </c>
      <c r="I771" s="2">
        <v>1200</v>
      </c>
      <c r="J771" s="3" t="s">
        <v>45</v>
      </c>
      <c r="K771" s="2">
        <v>1200</v>
      </c>
      <c r="L771" s="3"/>
      <c r="M771" s="3" t="s">
        <v>190</v>
      </c>
      <c r="N771" s="3" t="s">
        <v>33</v>
      </c>
      <c r="O771" s="3"/>
      <c r="P771" s="3"/>
      <c r="Q771" s="3"/>
      <c r="R771" s="3">
        <v>0.38</v>
      </c>
      <c r="S771" s="3">
        <v>0.62</v>
      </c>
      <c r="T771" s="2">
        <v>9</v>
      </c>
      <c r="U771" s="3">
        <v>0.40705911039222697</v>
      </c>
      <c r="V771" s="3">
        <v>4.0145772128621342</v>
      </c>
      <c r="W771" s="3">
        <v>0.34686210744639984</v>
      </c>
      <c r="X771" s="3">
        <v>1647.7358324261897</v>
      </c>
      <c r="Y771" s="3">
        <v>2.4890378719745234</v>
      </c>
      <c r="Z771" s="3">
        <v>0.34686180080523232</v>
      </c>
      <c r="AA771" s="3">
        <v>1021.5962161042377</v>
      </c>
      <c r="AB771">
        <f t="shared" si="18"/>
        <v>2.4890378719745234</v>
      </c>
      <c r="AC771">
        <f t="shared" si="19"/>
        <v>0.34686180080523232</v>
      </c>
    </row>
    <row r="772" spans="1:29" x14ac:dyDescent="0.25">
      <c r="A772" s="2">
        <v>771</v>
      </c>
      <c r="B772" s="3" t="s">
        <v>178</v>
      </c>
      <c r="C772" s="3" t="s">
        <v>28</v>
      </c>
      <c r="D772" s="3" t="s">
        <v>179</v>
      </c>
      <c r="E772" s="3" t="s">
        <v>189</v>
      </c>
      <c r="F772" s="3">
        <v>0.56000000000000005</v>
      </c>
      <c r="G772" s="3">
        <v>0.48</v>
      </c>
      <c r="H772" s="3" t="s">
        <v>33</v>
      </c>
      <c r="I772" s="2">
        <v>1210</v>
      </c>
      <c r="J772" s="3" t="s">
        <v>46</v>
      </c>
      <c r="K772" s="2">
        <v>1210</v>
      </c>
      <c r="L772" s="3"/>
      <c r="M772" s="3" t="s">
        <v>33</v>
      </c>
      <c r="N772" s="3" t="s">
        <v>33</v>
      </c>
      <c r="O772" s="3"/>
      <c r="P772" s="3"/>
      <c r="Q772" s="3"/>
      <c r="R772" s="3">
        <v>0</v>
      </c>
      <c r="S772" s="3">
        <v>1</v>
      </c>
      <c r="T772" s="2">
        <v>1782</v>
      </c>
      <c r="U772" s="3">
        <v>266.34231903157655</v>
      </c>
      <c r="V772" s="3">
        <v>2623.5940895433255</v>
      </c>
      <c r="W772" s="3">
        <v>387.21400700861898</v>
      </c>
      <c r="X772" s="3">
        <v>1058490.4778642447</v>
      </c>
      <c r="Y772" s="3">
        <v>2623.5940895433255</v>
      </c>
      <c r="Z772" s="3">
        <v>387.21366469461992</v>
      </c>
      <c r="AA772" s="3">
        <v>1058490.4778642447</v>
      </c>
      <c r="AB772">
        <f t="shared" si="18"/>
        <v>2623.5940895433255</v>
      </c>
      <c r="AC772">
        <f t="shared" si="19"/>
        <v>387.21366469461992</v>
      </c>
    </row>
    <row r="773" spans="1:29" x14ac:dyDescent="0.25">
      <c r="A773" s="2">
        <v>772</v>
      </c>
      <c r="B773" s="3" t="s">
        <v>178</v>
      </c>
      <c r="C773" s="3" t="s">
        <v>28</v>
      </c>
      <c r="D773" s="3" t="s">
        <v>179</v>
      </c>
      <c r="E773" s="3" t="s">
        <v>189</v>
      </c>
      <c r="F773" s="3">
        <v>0.56000000000000005</v>
      </c>
      <c r="G773" s="3">
        <v>0.48</v>
      </c>
      <c r="H773" s="3" t="s">
        <v>33</v>
      </c>
      <c r="I773" s="2">
        <v>1210</v>
      </c>
      <c r="J773" s="3" t="s">
        <v>46</v>
      </c>
      <c r="K773" s="2">
        <v>1210</v>
      </c>
      <c r="L773" s="3"/>
      <c r="M773" s="3" t="s">
        <v>190</v>
      </c>
      <c r="N773" s="3" t="s">
        <v>33</v>
      </c>
      <c r="O773" s="3"/>
      <c r="P773" s="3"/>
      <c r="Q773" s="3"/>
      <c r="R773" s="3">
        <v>0.38</v>
      </c>
      <c r="S773" s="3">
        <v>0.62</v>
      </c>
      <c r="T773" s="2">
        <v>1</v>
      </c>
      <c r="U773" s="3">
        <v>8.5827746759012798E-5</v>
      </c>
      <c r="V773" s="3">
        <v>7.3922802674942589E-4</v>
      </c>
      <c r="W773" s="3">
        <v>6.4821320481165553E-5</v>
      </c>
      <c r="X773" s="3">
        <v>0.32787119784431173</v>
      </c>
      <c r="Y773" s="3">
        <v>4.5832137658464403E-4</v>
      </c>
      <c r="Z773" s="3">
        <v>6.4821263176302957E-5</v>
      </c>
      <c r="AA773" s="3">
        <v>0.20328014266347327</v>
      </c>
      <c r="AB773">
        <f t="shared" si="18"/>
        <v>4.5832137658464403E-4</v>
      </c>
      <c r="AC773">
        <f t="shared" si="19"/>
        <v>6.4821263176302957E-5</v>
      </c>
    </row>
    <row r="774" spans="1:29" x14ac:dyDescent="0.25">
      <c r="A774" s="2">
        <v>773</v>
      </c>
      <c r="B774" s="3" t="s">
        <v>178</v>
      </c>
      <c r="C774" s="3" t="s">
        <v>28</v>
      </c>
      <c r="D774" s="3" t="s">
        <v>179</v>
      </c>
      <c r="E774" s="3" t="s">
        <v>189</v>
      </c>
      <c r="F774" s="3">
        <v>0.56000000000000005</v>
      </c>
      <c r="G774" s="3">
        <v>0.48</v>
      </c>
      <c r="H774" s="3" t="s">
        <v>33</v>
      </c>
      <c r="I774" s="2">
        <v>1290</v>
      </c>
      <c r="J774" s="3" t="s">
        <v>145</v>
      </c>
      <c r="K774" s="2">
        <v>1290</v>
      </c>
      <c r="L774" s="3"/>
      <c r="M774" s="3" t="s">
        <v>33</v>
      </c>
      <c r="N774" s="3" t="s">
        <v>33</v>
      </c>
      <c r="O774" s="3"/>
      <c r="P774" s="3"/>
      <c r="Q774" s="3"/>
      <c r="R774" s="3">
        <v>0</v>
      </c>
      <c r="S774" s="3">
        <v>1</v>
      </c>
      <c r="T774" s="2">
        <v>1</v>
      </c>
      <c r="U774" s="3">
        <v>2.5259165603850198E-6</v>
      </c>
      <c r="V774" s="3">
        <v>2.0489889391870006E-5</v>
      </c>
      <c r="W774" s="3">
        <v>2.8752747341576462E-6</v>
      </c>
      <c r="X774" s="3">
        <v>1.0283394129758903E-2</v>
      </c>
      <c r="Y774" s="3">
        <v>2.0489889391870006E-5</v>
      </c>
      <c r="Z774" s="3">
        <v>2.8752721922899002E-6</v>
      </c>
      <c r="AA774" s="3">
        <v>1.0283394129758903E-2</v>
      </c>
      <c r="AB774">
        <f t="shared" si="18"/>
        <v>2.0489889391870006E-5</v>
      </c>
      <c r="AC774">
        <f t="shared" si="19"/>
        <v>2.8752721922899002E-6</v>
      </c>
    </row>
    <row r="775" spans="1:29" x14ac:dyDescent="0.25">
      <c r="A775" s="2">
        <v>774</v>
      </c>
      <c r="B775" s="3" t="s">
        <v>178</v>
      </c>
      <c r="C775" s="3" t="s">
        <v>28</v>
      </c>
      <c r="D775" s="3" t="s">
        <v>179</v>
      </c>
      <c r="E775" s="3" t="s">
        <v>189</v>
      </c>
      <c r="F775" s="3">
        <v>0.56000000000000005</v>
      </c>
      <c r="G775" s="3">
        <v>0.48</v>
      </c>
      <c r="H775" s="3" t="s">
        <v>33</v>
      </c>
      <c r="I775" s="2">
        <v>1300</v>
      </c>
      <c r="J775" s="3" t="s">
        <v>114</v>
      </c>
      <c r="K775" s="2">
        <v>1300</v>
      </c>
      <c r="L775" s="3"/>
      <c r="M775" s="3" t="s">
        <v>33</v>
      </c>
      <c r="N775" s="3" t="s">
        <v>33</v>
      </c>
      <c r="O775" s="3"/>
      <c r="P775" s="3"/>
      <c r="Q775" s="3"/>
      <c r="R775" s="3">
        <v>0</v>
      </c>
      <c r="S775" s="3">
        <v>1</v>
      </c>
      <c r="T775" s="2">
        <v>177</v>
      </c>
      <c r="U775" s="3">
        <v>22.666222868188612</v>
      </c>
      <c r="V775" s="3">
        <v>195.90896916270097</v>
      </c>
      <c r="W775" s="3">
        <v>31.776410432112872</v>
      </c>
      <c r="X775" s="3">
        <v>87128.683982241695</v>
      </c>
      <c r="Y775" s="3">
        <v>195.90896916270097</v>
      </c>
      <c r="Z775" s="3">
        <v>31.776382340385954</v>
      </c>
      <c r="AA775" s="3">
        <v>87128.683982241695</v>
      </c>
      <c r="AB775">
        <f t="shared" si="18"/>
        <v>195.90896916270097</v>
      </c>
      <c r="AC775">
        <f t="shared" si="19"/>
        <v>31.776382340385954</v>
      </c>
    </row>
    <row r="776" spans="1:29" x14ac:dyDescent="0.25">
      <c r="A776" s="2">
        <v>775</v>
      </c>
      <c r="B776" s="3" t="s">
        <v>178</v>
      </c>
      <c r="C776" s="3" t="s">
        <v>28</v>
      </c>
      <c r="D776" s="3" t="s">
        <v>179</v>
      </c>
      <c r="E776" s="3" t="s">
        <v>189</v>
      </c>
      <c r="F776" s="3">
        <v>0.56000000000000005</v>
      </c>
      <c r="G776" s="3">
        <v>0.48</v>
      </c>
      <c r="H776" s="3" t="s">
        <v>33</v>
      </c>
      <c r="I776" s="2">
        <v>1300</v>
      </c>
      <c r="J776" s="3" t="s">
        <v>114</v>
      </c>
      <c r="K776" s="2">
        <v>1300</v>
      </c>
      <c r="L776" s="3"/>
      <c r="M776" s="3" t="s">
        <v>190</v>
      </c>
      <c r="N776" s="3" t="s">
        <v>33</v>
      </c>
      <c r="O776" s="3"/>
      <c r="P776" s="3"/>
      <c r="Q776" s="3"/>
      <c r="R776" s="3">
        <v>0.38</v>
      </c>
      <c r="S776" s="3">
        <v>0.62</v>
      </c>
      <c r="T776" s="2">
        <v>3</v>
      </c>
      <c r="U776" s="3">
        <v>0.28020740928952437</v>
      </c>
      <c r="V776" s="3">
        <v>2.9054636226942092</v>
      </c>
      <c r="W776" s="3">
        <v>0.29780811238116722</v>
      </c>
      <c r="X776" s="3">
        <v>1121.2721838725056</v>
      </c>
      <c r="Y776" s="3">
        <v>1.80138744607041</v>
      </c>
      <c r="Z776" s="3">
        <v>0.29780784910586244</v>
      </c>
      <c r="AA776" s="3">
        <v>695.1887540009534</v>
      </c>
      <c r="AB776">
        <f t="shared" si="18"/>
        <v>1.80138744607041</v>
      </c>
      <c r="AC776">
        <f t="shared" si="19"/>
        <v>0.29780784910586244</v>
      </c>
    </row>
    <row r="777" spans="1:29" x14ac:dyDescent="0.25">
      <c r="A777" s="2">
        <v>776</v>
      </c>
      <c r="B777" s="3" t="s">
        <v>178</v>
      </c>
      <c r="C777" s="3" t="s">
        <v>28</v>
      </c>
      <c r="D777" s="3" t="s">
        <v>179</v>
      </c>
      <c r="E777" s="3" t="s">
        <v>189</v>
      </c>
      <c r="F777" s="3">
        <v>0.56000000000000005</v>
      </c>
      <c r="G777" s="3">
        <v>0.48</v>
      </c>
      <c r="H777" s="3" t="s">
        <v>33</v>
      </c>
      <c r="I777" s="2">
        <v>1320</v>
      </c>
      <c r="J777" s="3" t="s">
        <v>115</v>
      </c>
      <c r="K777" s="2">
        <v>1320</v>
      </c>
      <c r="L777" s="3"/>
      <c r="M777" s="3" t="s">
        <v>33</v>
      </c>
      <c r="N777" s="3" t="s">
        <v>33</v>
      </c>
      <c r="O777" s="3"/>
      <c r="P777" s="3"/>
      <c r="Q777" s="3"/>
      <c r="R777" s="3">
        <v>0</v>
      </c>
      <c r="S777" s="3">
        <v>1</v>
      </c>
      <c r="T777" s="2">
        <v>928</v>
      </c>
      <c r="U777" s="3">
        <v>183.10164189703949</v>
      </c>
      <c r="V777" s="3">
        <v>1933.2848839549499</v>
      </c>
      <c r="W777" s="3">
        <v>348.28427083041731</v>
      </c>
      <c r="X777" s="3">
        <v>730670.06128952513</v>
      </c>
      <c r="Y777" s="3">
        <v>1933.2848839549499</v>
      </c>
      <c r="Z777" s="3">
        <v>348.28396293199552</v>
      </c>
      <c r="AA777" s="3">
        <v>730670.06128952513</v>
      </c>
      <c r="AB777">
        <f t="shared" si="18"/>
        <v>1933.2848839549499</v>
      </c>
      <c r="AC777">
        <f t="shared" si="19"/>
        <v>348.28396293199552</v>
      </c>
    </row>
    <row r="778" spans="1:29" x14ac:dyDescent="0.25">
      <c r="A778" s="2">
        <v>777</v>
      </c>
      <c r="B778" s="3" t="s">
        <v>178</v>
      </c>
      <c r="C778" s="3" t="s">
        <v>28</v>
      </c>
      <c r="D778" s="3" t="s">
        <v>179</v>
      </c>
      <c r="E778" s="3" t="s">
        <v>189</v>
      </c>
      <c r="F778" s="3">
        <v>0.56000000000000005</v>
      </c>
      <c r="G778" s="3">
        <v>0.48</v>
      </c>
      <c r="H778" s="3" t="s">
        <v>33</v>
      </c>
      <c r="I778" s="2">
        <v>1330</v>
      </c>
      <c r="J778" s="3" t="s">
        <v>47</v>
      </c>
      <c r="K778" s="2">
        <v>1330</v>
      </c>
      <c r="L778" s="3"/>
      <c r="M778" s="3" t="s">
        <v>33</v>
      </c>
      <c r="N778" s="3" t="s">
        <v>33</v>
      </c>
      <c r="O778" s="3"/>
      <c r="P778" s="3"/>
      <c r="Q778" s="3"/>
      <c r="R778" s="3">
        <v>0</v>
      </c>
      <c r="S778" s="3">
        <v>1</v>
      </c>
      <c r="T778" s="2">
        <v>59</v>
      </c>
      <c r="U778" s="3">
        <v>8.3709139192632627</v>
      </c>
      <c r="V778" s="3">
        <v>90.758325700727596</v>
      </c>
      <c r="W778" s="3">
        <v>15.703749249351409</v>
      </c>
      <c r="X778" s="3">
        <v>33696.371945754603</v>
      </c>
      <c r="Y778" s="3">
        <v>90.758325700727596</v>
      </c>
      <c r="Z778" s="3">
        <v>15.703735366555021</v>
      </c>
      <c r="AA778" s="3">
        <v>33696.371945754603</v>
      </c>
      <c r="AB778">
        <f t="shared" si="18"/>
        <v>90.758325700727596</v>
      </c>
      <c r="AC778">
        <f t="shared" si="19"/>
        <v>15.703735366555021</v>
      </c>
    </row>
    <row r="779" spans="1:29" x14ac:dyDescent="0.25">
      <c r="A779" s="2">
        <v>778</v>
      </c>
      <c r="B779" s="3" t="s">
        <v>178</v>
      </c>
      <c r="C779" s="3" t="s">
        <v>28</v>
      </c>
      <c r="D779" s="3" t="s">
        <v>179</v>
      </c>
      <c r="E779" s="3" t="s">
        <v>189</v>
      </c>
      <c r="F779" s="3">
        <v>0.56000000000000005</v>
      </c>
      <c r="G779" s="3">
        <v>0.48</v>
      </c>
      <c r="H779" s="3" t="s">
        <v>33</v>
      </c>
      <c r="I779" s="2">
        <v>1340</v>
      </c>
      <c r="J779" s="3" t="s">
        <v>133</v>
      </c>
      <c r="K779" s="2">
        <v>1340</v>
      </c>
      <c r="L779" s="3"/>
      <c r="M779" s="3" t="s">
        <v>33</v>
      </c>
      <c r="N779" s="3" t="s">
        <v>33</v>
      </c>
      <c r="O779" s="3"/>
      <c r="P779" s="3"/>
      <c r="Q779" s="3"/>
      <c r="R779" s="3">
        <v>0</v>
      </c>
      <c r="S779" s="3">
        <v>1</v>
      </c>
      <c r="T779" s="2">
        <v>2</v>
      </c>
      <c r="U779" s="3">
        <v>4.7692561674523442E-4</v>
      </c>
      <c r="V779" s="3">
        <v>5.7665433016902932E-3</v>
      </c>
      <c r="W779" s="3">
        <v>1.1351664824984337E-3</v>
      </c>
      <c r="X779" s="3">
        <v>1.9323690288580353</v>
      </c>
      <c r="Y779" s="3">
        <v>5.7665433016902932E-3</v>
      </c>
      <c r="Z779" s="3">
        <v>1.1351654789619611E-3</v>
      </c>
      <c r="AA779" s="3">
        <v>1.9323690288580353</v>
      </c>
      <c r="AB779">
        <f t="shared" si="18"/>
        <v>5.7665433016902932E-3</v>
      </c>
      <c r="AC779">
        <f t="shared" si="19"/>
        <v>1.1351654789619611E-3</v>
      </c>
    </row>
    <row r="780" spans="1:29" x14ac:dyDescent="0.25">
      <c r="A780" s="2">
        <v>779</v>
      </c>
      <c r="B780" s="3" t="s">
        <v>178</v>
      </c>
      <c r="C780" s="3" t="s">
        <v>28</v>
      </c>
      <c r="D780" s="3" t="s">
        <v>179</v>
      </c>
      <c r="E780" s="3" t="s">
        <v>189</v>
      </c>
      <c r="F780" s="3">
        <v>0.56000000000000005</v>
      </c>
      <c r="G780" s="3">
        <v>0.48</v>
      </c>
      <c r="H780" s="3" t="s">
        <v>33</v>
      </c>
      <c r="I780" s="2">
        <v>1390</v>
      </c>
      <c r="J780" s="3" t="s">
        <v>134</v>
      </c>
      <c r="K780" s="2">
        <v>1390</v>
      </c>
      <c r="L780" s="3"/>
      <c r="M780" s="3" t="s">
        <v>33</v>
      </c>
      <c r="N780" s="3" t="s">
        <v>33</v>
      </c>
      <c r="O780" s="3"/>
      <c r="P780" s="3"/>
      <c r="Q780" s="3"/>
      <c r="R780" s="3">
        <v>0</v>
      </c>
      <c r="S780" s="3">
        <v>1</v>
      </c>
      <c r="T780" s="2">
        <v>2</v>
      </c>
      <c r="U780" s="3">
        <v>8.2578677376486498E-2</v>
      </c>
      <c r="V780" s="3">
        <v>0.71233404140532464</v>
      </c>
      <c r="W780" s="3">
        <v>0.12194376473396347</v>
      </c>
      <c r="X780" s="3">
        <v>303.3650211826569</v>
      </c>
      <c r="Y780" s="3">
        <v>0.71233404140532464</v>
      </c>
      <c r="Z780" s="3">
        <v>0.1219436569303793</v>
      </c>
      <c r="AA780" s="3">
        <v>303.3650211826569</v>
      </c>
      <c r="AB780">
        <f t="shared" si="18"/>
        <v>0.71233404140532464</v>
      </c>
      <c r="AC780">
        <f t="shared" si="19"/>
        <v>0.1219436569303793</v>
      </c>
    </row>
    <row r="781" spans="1:29" x14ac:dyDescent="0.25">
      <c r="A781" s="2">
        <v>780</v>
      </c>
      <c r="B781" s="3" t="s">
        <v>178</v>
      </c>
      <c r="C781" s="3" t="s">
        <v>28</v>
      </c>
      <c r="D781" s="3" t="s">
        <v>179</v>
      </c>
      <c r="E781" s="3" t="s">
        <v>189</v>
      </c>
      <c r="F781" s="3">
        <v>0.56000000000000005</v>
      </c>
      <c r="G781" s="3">
        <v>0.48</v>
      </c>
      <c r="H781" s="3" t="s">
        <v>33</v>
      </c>
      <c r="I781" s="2">
        <v>1400</v>
      </c>
      <c r="J781" s="3" t="s">
        <v>48</v>
      </c>
      <c r="K781" s="2">
        <v>1400</v>
      </c>
      <c r="L781" s="3"/>
      <c r="M781" s="3" t="s">
        <v>33</v>
      </c>
      <c r="N781" s="3" t="s">
        <v>33</v>
      </c>
      <c r="O781" s="3"/>
      <c r="P781" s="3"/>
      <c r="Q781" s="3"/>
      <c r="R781" s="3">
        <v>0</v>
      </c>
      <c r="S781" s="3">
        <v>1</v>
      </c>
      <c r="T781" s="2">
        <v>188</v>
      </c>
      <c r="U781" s="3">
        <v>19.137078592987088</v>
      </c>
      <c r="V781" s="3">
        <v>192.56907276263937</v>
      </c>
      <c r="W781" s="3">
        <v>25.920507353344721</v>
      </c>
      <c r="X781" s="3">
        <v>75870.106680919911</v>
      </c>
      <c r="Y781" s="3">
        <v>192.56907276263937</v>
      </c>
      <c r="Z781" s="3">
        <v>25.920484438490469</v>
      </c>
      <c r="AA781" s="3">
        <v>75870.106680919911</v>
      </c>
      <c r="AB781">
        <f t="shared" si="18"/>
        <v>192.56907276263937</v>
      </c>
      <c r="AC781">
        <f t="shared" si="19"/>
        <v>25.920484438490469</v>
      </c>
    </row>
    <row r="782" spans="1:29" x14ac:dyDescent="0.25">
      <c r="A782" s="2">
        <v>781</v>
      </c>
      <c r="B782" s="3" t="s">
        <v>178</v>
      </c>
      <c r="C782" s="3" t="s">
        <v>28</v>
      </c>
      <c r="D782" s="3" t="s">
        <v>179</v>
      </c>
      <c r="E782" s="3" t="s">
        <v>189</v>
      </c>
      <c r="F782" s="3">
        <v>0.56000000000000005</v>
      </c>
      <c r="G782" s="3">
        <v>0.48</v>
      </c>
      <c r="H782" s="3" t="s">
        <v>33</v>
      </c>
      <c r="I782" s="2">
        <v>1400</v>
      </c>
      <c r="J782" s="3" t="s">
        <v>48</v>
      </c>
      <c r="K782" s="2">
        <v>1400</v>
      </c>
      <c r="L782" s="3"/>
      <c r="M782" s="3" t="s">
        <v>190</v>
      </c>
      <c r="N782" s="3" t="s">
        <v>33</v>
      </c>
      <c r="O782" s="3"/>
      <c r="P782" s="3"/>
      <c r="Q782" s="3"/>
      <c r="R782" s="3">
        <v>0.38</v>
      </c>
      <c r="S782" s="3">
        <v>0.62</v>
      </c>
      <c r="T782" s="2">
        <v>6</v>
      </c>
      <c r="U782" s="3">
        <v>0.14514523354906197</v>
      </c>
      <c r="V782" s="3">
        <v>1.3513442536958378</v>
      </c>
      <c r="W782" s="3">
        <v>0.11451183870263695</v>
      </c>
      <c r="X782" s="3">
        <v>587.97212417370076</v>
      </c>
      <c r="Y782" s="3">
        <v>0.83783343729141957</v>
      </c>
      <c r="Z782" s="3">
        <v>0.11451173746919802</v>
      </c>
      <c r="AA782" s="3">
        <v>364.54271698769446</v>
      </c>
      <c r="AB782">
        <f t="shared" si="18"/>
        <v>0.83783343729141957</v>
      </c>
      <c r="AC782">
        <f t="shared" si="19"/>
        <v>0.11451173746919802</v>
      </c>
    </row>
    <row r="783" spans="1:29" x14ac:dyDescent="0.25">
      <c r="A783" s="2">
        <v>782</v>
      </c>
      <c r="B783" s="3" t="s">
        <v>178</v>
      </c>
      <c r="C783" s="3" t="s">
        <v>28</v>
      </c>
      <c r="D783" s="3" t="s">
        <v>179</v>
      </c>
      <c r="E783" s="3" t="s">
        <v>189</v>
      </c>
      <c r="F783" s="3">
        <v>0.56000000000000005</v>
      </c>
      <c r="G783" s="3">
        <v>0.48</v>
      </c>
      <c r="H783" s="3" t="s">
        <v>33</v>
      </c>
      <c r="I783" s="2">
        <v>1410</v>
      </c>
      <c r="J783" s="3" t="s">
        <v>116</v>
      </c>
      <c r="K783" s="2">
        <v>1410</v>
      </c>
      <c r="L783" s="3"/>
      <c r="M783" s="3" t="s">
        <v>33</v>
      </c>
      <c r="N783" s="3" t="s">
        <v>33</v>
      </c>
      <c r="O783" s="3"/>
      <c r="P783" s="3"/>
      <c r="Q783" s="3"/>
      <c r="R783" s="3">
        <v>0</v>
      </c>
      <c r="S783" s="3">
        <v>1</v>
      </c>
      <c r="T783" s="2">
        <v>330</v>
      </c>
      <c r="U783" s="3">
        <v>88.008366708452627</v>
      </c>
      <c r="V783" s="3">
        <v>993.30453726427083</v>
      </c>
      <c r="W783" s="3">
        <v>132.4651859012352</v>
      </c>
      <c r="X783" s="3">
        <v>354862.93957920972</v>
      </c>
      <c r="Y783" s="3">
        <v>993.30453726427083</v>
      </c>
      <c r="Z783" s="3">
        <v>132.4650687962577</v>
      </c>
      <c r="AA783" s="3">
        <v>354862.93957920972</v>
      </c>
      <c r="AB783">
        <f t="shared" si="18"/>
        <v>993.30453726427083</v>
      </c>
      <c r="AC783">
        <f t="shared" si="19"/>
        <v>132.4650687962577</v>
      </c>
    </row>
    <row r="784" spans="1:29" x14ac:dyDescent="0.25">
      <c r="A784" s="2">
        <v>783</v>
      </c>
      <c r="B784" s="3" t="s">
        <v>178</v>
      </c>
      <c r="C784" s="3" t="s">
        <v>28</v>
      </c>
      <c r="D784" s="3" t="s">
        <v>179</v>
      </c>
      <c r="E784" s="3" t="s">
        <v>189</v>
      </c>
      <c r="F784" s="3">
        <v>0.56000000000000005</v>
      </c>
      <c r="G784" s="3">
        <v>0.48</v>
      </c>
      <c r="H784" s="3" t="s">
        <v>33</v>
      </c>
      <c r="I784" s="2">
        <v>1410</v>
      </c>
      <c r="J784" s="3" t="s">
        <v>116</v>
      </c>
      <c r="K784" s="2">
        <v>1410</v>
      </c>
      <c r="L784" s="3"/>
      <c r="M784" s="3" t="s">
        <v>190</v>
      </c>
      <c r="N784" s="3" t="s">
        <v>33</v>
      </c>
      <c r="O784" s="3"/>
      <c r="P784" s="3"/>
      <c r="Q784" s="3"/>
      <c r="R784" s="3">
        <v>0.38</v>
      </c>
      <c r="S784" s="3">
        <v>0.62</v>
      </c>
      <c r="T784" s="2">
        <v>23</v>
      </c>
      <c r="U784" s="3">
        <v>1.2014727515459094</v>
      </c>
      <c r="V784" s="3">
        <v>11.132700531796544</v>
      </c>
      <c r="W784" s="3">
        <v>0.91949498238012362</v>
      </c>
      <c r="X784" s="3">
        <v>4834.3552309172046</v>
      </c>
      <c r="Y784" s="3">
        <v>6.9022743297138582</v>
      </c>
      <c r="Z784" s="3">
        <v>0.91949416950662488</v>
      </c>
      <c r="AA784" s="3">
        <v>2997.3002431686668</v>
      </c>
      <c r="AB784">
        <f t="shared" si="18"/>
        <v>6.9022743297138582</v>
      </c>
      <c r="AC784">
        <f t="shared" si="19"/>
        <v>0.91949416950662488</v>
      </c>
    </row>
    <row r="785" spans="1:29" x14ac:dyDescent="0.25">
      <c r="A785" s="2">
        <v>784</v>
      </c>
      <c r="B785" s="3" t="s">
        <v>178</v>
      </c>
      <c r="C785" s="3" t="s">
        <v>28</v>
      </c>
      <c r="D785" s="3" t="s">
        <v>179</v>
      </c>
      <c r="E785" s="3" t="s">
        <v>189</v>
      </c>
      <c r="F785" s="3">
        <v>0.56000000000000005</v>
      </c>
      <c r="G785" s="3">
        <v>0.48</v>
      </c>
      <c r="H785" s="3" t="s">
        <v>33</v>
      </c>
      <c r="I785" s="2">
        <v>1420</v>
      </c>
      <c r="J785" s="3" t="s">
        <v>117</v>
      </c>
      <c r="K785" s="2">
        <v>1420</v>
      </c>
      <c r="L785" s="3"/>
      <c r="M785" s="3" t="s">
        <v>33</v>
      </c>
      <c r="N785" s="3" t="s">
        <v>33</v>
      </c>
      <c r="O785" s="3"/>
      <c r="P785" s="3"/>
      <c r="Q785" s="3"/>
      <c r="R785" s="3">
        <v>0</v>
      </c>
      <c r="S785" s="3">
        <v>1</v>
      </c>
      <c r="T785" s="2">
        <v>251</v>
      </c>
      <c r="U785" s="3">
        <v>49.161905856418109</v>
      </c>
      <c r="V785" s="3">
        <v>414.32629545737478</v>
      </c>
      <c r="W785" s="3">
        <v>56.737231811397436</v>
      </c>
      <c r="X785" s="3">
        <v>195749.22147496426</v>
      </c>
      <c r="Y785" s="3">
        <v>414.32629545737478</v>
      </c>
      <c r="Z785" s="3">
        <v>56.73718165322034</v>
      </c>
      <c r="AA785" s="3">
        <v>195749.22147496426</v>
      </c>
      <c r="AB785">
        <f t="shared" si="18"/>
        <v>414.32629545737478</v>
      </c>
      <c r="AC785">
        <f t="shared" si="19"/>
        <v>56.73718165322034</v>
      </c>
    </row>
    <row r="786" spans="1:29" x14ac:dyDescent="0.25">
      <c r="A786" s="2">
        <v>785</v>
      </c>
      <c r="B786" s="3" t="s">
        <v>178</v>
      </c>
      <c r="C786" s="3" t="s">
        <v>28</v>
      </c>
      <c r="D786" s="3" t="s">
        <v>179</v>
      </c>
      <c r="E786" s="3" t="s">
        <v>189</v>
      </c>
      <c r="F786" s="3">
        <v>0.56000000000000005</v>
      </c>
      <c r="G786" s="3">
        <v>0.48</v>
      </c>
      <c r="H786" s="3" t="s">
        <v>33</v>
      </c>
      <c r="I786" s="2">
        <v>1420</v>
      </c>
      <c r="J786" s="3" t="s">
        <v>117</v>
      </c>
      <c r="K786" s="2">
        <v>1420</v>
      </c>
      <c r="L786" s="3"/>
      <c r="M786" s="3" t="s">
        <v>190</v>
      </c>
      <c r="N786" s="3" t="s">
        <v>33</v>
      </c>
      <c r="O786" s="3"/>
      <c r="P786" s="3"/>
      <c r="Q786" s="3"/>
      <c r="R786" s="3">
        <v>0.38</v>
      </c>
      <c r="S786" s="3">
        <v>0.62</v>
      </c>
      <c r="T786" s="2">
        <v>10</v>
      </c>
      <c r="U786" s="3">
        <v>0.51031756725354538</v>
      </c>
      <c r="V786" s="3">
        <v>5.3228721710469538</v>
      </c>
      <c r="W786" s="3">
        <v>0.44371275279379729</v>
      </c>
      <c r="X786" s="3">
        <v>2085.2952236491365</v>
      </c>
      <c r="Y786" s="3">
        <v>3.3001807460491115</v>
      </c>
      <c r="Z786" s="3">
        <v>0.44371236053245316</v>
      </c>
      <c r="AA786" s="3">
        <v>1292.8830386624645</v>
      </c>
      <c r="AB786">
        <f t="shared" si="18"/>
        <v>3.3001807460491115</v>
      </c>
      <c r="AC786">
        <f t="shared" si="19"/>
        <v>0.44371236053245316</v>
      </c>
    </row>
    <row r="787" spans="1:29" x14ac:dyDescent="0.25">
      <c r="A787" s="2">
        <v>786</v>
      </c>
      <c r="B787" s="3" t="s">
        <v>178</v>
      </c>
      <c r="C787" s="3" t="s">
        <v>28</v>
      </c>
      <c r="D787" s="3" t="s">
        <v>179</v>
      </c>
      <c r="E787" s="3" t="s">
        <v>189</v>
      </c>
      <c r="F787" s="3">
        <v>0.56000000000000005</v>
      </c>
      <c r="G787" s="3">
        <v>0.48</v>
      </c>
      <c r="H787" s="3" t="s">
        <v>33</v>
      </c>
      <c r="I787" s="2">
        <v>1430</v>
      </c>
      <c r="J787" s="3" t="s">
        <v>118</v>
      </c>
      <c r="K787" s="2">
        <v>1430</v>
      </c>
      <c r="L787" s="3"/>
      <c r="M787" s="3" t="s">
        <v>33</v>
      </c>
      <c r="N787" s="3" t="s">
        <v>33</v>
      </c>
      <c r="O787" s="3"/>
      <c r="P787" s="3"/>
      <c r="Q787" s="3"/>
      <c r="R787" s="3">
        <v>0</v>
      </c>
      <c r="S787" s="3">
        <v>1</v>
      </c>
      <c r="T787" s="2">
        <v>60</v>
      </c>
      <c r="U787" s="3">
        <v>10.91151522879429</v>
      </c>
      <c r="V787" s="3">
        <v>113.89897014814207</v>
      </c>
      <c r="W787" s="3">
        <v>15.4265744569357</v>
      </c>
      <c r="X787" s="3">
        <v>43900.052750924609</v>
      </c>
      <c r="Y787" s="3">
        <v>113.89897014814207</v>
      </c>
      <c r="Z787" s="3">
        <v>15.426560819173885</v>
      </c>
      <c r="AA787" s="3">
        <v>43900.052750924609</v>
      </c>
      <c r="AB787">
        <f t="shared" si="18"/>
        <v>113.89897014814207</v>
      </c>
      <c r="AC787">
        <f t="shared" si="19"/>
        <v>15.426560819173885</v>
      </c>
    </row>
    <row r="788" spans="1:29" x14ac:dyDescent="0.25">
      <c r="A788" s="2">
        <v>787</v>
      </c>
      <c r="B788" s="3" t="s">
        <v>178</v>
      </c>
      <c r="C788" s="3" t="s">
        <v>28</v>
      </c>
      <c r="D788" s="3" t="s">
        <v>179</v>
      </c>
      <c r="E788" s="3" t="s">
        <v>189</v>
      </c>
      <c r="F788" s="3">
        <v>0.56000000000000005</v>
      </c>
      <c r="G788" s="3">
        <v>0.48</v>
      </c>
      <c r="H788" s="3" t="s">
        <v>33</v>
      </c>
      <c r="I788" s="2">
        <v>1430</v>
      </c>
      <c r="J788" s="3" t="s">
        <v>118</v>
      </c>
      <c r="K788" s="2">
        <v>1430</v>
      </c>
      <c r="L788" s="3"/>
      <c r="M788" s="3" t="s">
        <v>190</v>
      </c>
      <c r="N788" s="3" t="s">
        <v>33</v>
      </c>
      <c r="O788" s="3"/>
      <c r="P788" s="3"/>
      <c r="Q788" s="3"/>
      <c r="R788" s="3">
        <v>0.38</v>
      </c>
      <c r="S788" s="3">
        <v>0.62</v>
      </c>
      <c r="T788" s="2">
        <v>4</v>
      </c>
      <c r="U788" s="3">
        <v>0.16268837477478912</v>
      </c>
      <c r="V788" s="3">
        <v>1.6220422868880551</v>
      </c>
      <c r="W788" s="3">
        <v>0.13463079642595782</v>
      </c>
      <c r="X788" s="3">
        <v>666.68706587584779</v>
      </c>
      <c r="Y788" s="3">
        <v>1.0056662178705942</v>
      </c>
      <c r="Z788" s="3">
        <v>0.13463067740648654</v>
      </c>
      <c r="AA788" s="3">
        <v>413.3459808430257</v>
      </c>
      <c r="AB788">
        <f t="shared" si="18"/>
        <v>1.0056662178705942</v>
      </c>
      <c r="AC788">
        <f t="shared" si="19"/>
        <v>0.13463067740648654</v>
      </c>
    </row>
    <row r="789" spans="1:29" x14ac:dyDescent="0.25">
      <c r="A789" s="2">
        <v>788</v>
      </c>
      <c r="B789" s="3" t="s">
        <v>178</v>
      </c>
      <c r="C789" s="3" t="s">
        <v>28</v>
      </c>
      <c r="D789" s="3" t="s">
        <v>179</v>
      </c>
      <c r="E789" s="3" t="s">
        <v>189</v>
      </c>
      <c r="F789" s="3">
        <v>0.56000000000000005</v>
      </c>
      <c r="G789" s="3">
        <v>0.48</v>
      </c>
      <c r="H789" s="3" t="s">
        <v>33</v>
      </c>
      <c r="I789" s="2">
        <v>1450</v>
      </c>
      <c r="J789" s="3" t="s">
        <v>119</v>
      </c>
      <c r="K789" s="2">
        <v>1450</v>
      </c>
      <c r="L789" s="3"/>
      <c r="M789" s="3" t="s">
        <v>33</v>
      </c>
      <c r="N789" s="3" t="s">
        <v>33</v>
      </c>
      <c r="O789" s="3"/>
      <c r="P789" s="3"/>
      <c r="Q789" s="3"/>
      <c r="R789" s="3">
        <v>0</v>
      </c>
      <c r="S789" s="3">
        <v>1</v>
      </c>
      <c r="T789" s="2">
        <v>77</v>
      </c>
      <c r="U789" s="3">
        <v>25.167092955227183</v>
      </c>
      <c r="V789" s="3">
        <v>189.60792800487766</v>
      </c>
      <c r="W789" s="3">
        <v>25.076407197600144</v>
      </c>
      <c r="X789" s="3">
        <v>99841.431295258546</v>
      </c>
      <c r="Y789" s="3">
        <v>189.60792800487766</v>
      </c>
      <c r="Z789" s="3">
        <v>25.076385028967081</v>
      </c>
      <c r="AA789" s="3">
        <v>99841.431295258546</v>
      </c>
      <c r="AB789">
        <f t="shared" si="18"/>
        <v>189.60792800487766</v>
      </c>
      <c r="AC789">
        <f t="shared" si="19"/>
        <v>25.076385028967081</v>
      </c>
    </row>
    <row r="790" spans="1:29" x14ac:dyDescent="0.25">
      <c r="A790" s="2">
        <v>789</v>
      </c>
      <c r="B790" s="3" t="s">
        <v>178</v>
      </c>
      <c r="C790" s="3" t="s">
        <v>28</v>
      </c>
      <c r="D790" s="3" t="s">
        <v>179</v>
      </c>
      <c r="E790" s="3" t="s">
        <v>189</v>
      </c>
      <c r="F790" s="3">
        <v>0.56000000000000005</v>
      </c>
      <c r="G790" s="3">
        <v>0.48</v>
      </c>
      <c r="H790" s="3" t="s">
        <v>33</v>
      </c>
      <c r="I790" s="2">
        <v>1490</v>
      </c>
      <c r="J790" s="3" t="s">
        <v>147</v>
      </c>
      <c r="K790" s="2">
        <v>1490</v>
      </c>
      <c r="L790" s="3"/>
      <c r="M790" s="3" t="s">
        <v>33</v>
      </c>
      <c r="N790" s="3" t="s">
        <v>33</v>
      </c>
      <c r="O790" s="3"/>
      <c r="P790" s="3"/>
      <c r="Q790" s="3"/>
      <c r="R790" s="3">
        <v>0</v>
      </c>
      <c r="S790" s="3">
        <v>1</v>
      </c>
      <c r="T790" s="2">
        <v>3</v>
      </c>
      <c r="U790" s="3">
        <v>3.1832032821979439E-2</v>
      </c>
      <c r="V790" s="3">
        <v>0.32198194282982173</v>
      </c>
      <c r="W790" s="3">
        <v>4.2685784203023089E-2</v>
      </c>
      <c r="X790" s="3">
        <v>131.53037216893779</v>
      </c>
      <c r="Y790" s="3">
        <v>0.32198194282982173</v>
      </c>
      <c r="Z790" s="3">
        <v>4.2685746466935903E-2</v>
      </c>
      <c r="AA790" s="3">
        <v>131.53037216893779</v>
      </c>
      <c r="AB790">
        <f t="shared" si="18"/>
        <v>0.32198194282982173</v>
      </c>
      <c r="AC790">
        <f t="shared" si="19"/>
        <v>4.2685746466935903E-2</v>
      </c>
    </row>
    <row r="791" spans="1:29" x14ac:dyDescent="0.25">
      <c r="A791" s="2">
        <v>790</v>
      </c>
      <c r="B791" s="3" t="s">
        <v>178</v>
      </c>
      <c r="C791" s="3" t="s">
        <v>28</v>
      </c>
      <c r="D791" s="3" t="s">
        <v>179</v>
      </c>
      <c r="E791" s="3" t="s">
        <v>189</v>
      </c>
      <c r="F791" s="3">
        <v>0.56000000000000005</v>
      </c>
      <c r="G791" s="3">
        <v>0.48</v>
      </c>
      <c r="H791" s="3" t="s">
        <v>33</v>
      </c>
      <c r="I791" s="2">
        <v>1550</v>
      </c>
      <c r="J791" s="3" t="s">
        <v>120</v>
      </c>
      <c r="K791" s="2">
        <v>1550</v>
      </c>
      <c r="L791" s="3"/>
      <c r="M791" s="3" t="s">
        <v>33</v>
      </c>
      <c r="N791" s="3" t="s">
        <v>33</v>
      </c>
      <c r="O791" s="3"/>
      <c r="P791" s="3"/>
      <c r="Q791" s="3"/>
      <c r="R791" s="3">
        <v>0</v>
      </c>
      <c r="S791" s="3">
        <v>1</v>
      </c>
      <c r="T791" s="2">
        <v>313</v>
      </c>
      <c r="U791" s="3">
        <v>55.42152092464864</v>
      </c>
      <c r="V791" s="3">
        <v>456.59898775623202</v>
      </c>
      <c r="W791" s="3">
        <v>65.6076064731419</v>
      </c>
      <c r="X791" s="3">
        <v>217392.50759125312</v>
      </c>
      <c r="Y791" s="3">
        <v>456.59898775623202</v>
      </c>
      <c r="Z791" s="3">
        <v>65.607548473168322</v>
      </c>
      <c r="AA791" s="3">
        <v>217392.50759125312</v>
      </c>
      <c r="AB791">
        <f t="shared" si="18"/>
        <v>456.59898775623202</v>
      </c>
      <c r="AC791">
        <f t="shared" si="19"/>
        <v>65.607548473168322</v>
      </c>
    </row>
    <row r="792" spans="1:29" x14ac:dyDescent="0.25">
      <c r="A792" s="2">
        <v>791</v>
      </c>
      <c r="B792" s="3" t="s">
        <v>178</v>
      </c>
      <c r="C792" s="3" t="s">
        <v>28</v>
      </c>
      <c r="D792" s="3" t="s">
        <v>179</v>
      </c>
      <c r="E792" s="3" t="s">
        <v>189</v>
      </c>
      <c r="F792" s="3">
        <v>0.56000000000000005</v>
      </c>
      <c r="G792" s="3">
        <v>0.48</v>
      </c>
      <c r="H792" s="3" t="s">
        <v>33</v>
      </c>
      <c r="I792" s="2">
        <v>1550</v>
      </c>
      <c r="J792" s="3" t="s">
        <v>120</v>
      </c>
      <c r="K792" s="2">
        <v>1550</v>
      </c>
      <c r="L792" s="3"/>
      <c r="M792" s="3" t="s">
        <v>190</v>
      </c>
      <c r="N792" s="3" t="s">
        <v>33</v>
      </c>
      <c r="O792" s="3"/>
      <c r="P792" s="3"/>
      <c r="Q792" s="3"/>
      <c r="R792" s="3">
        <v>0.38</v>
      </c>
      <c r="S792" s="3">
        <v>0.62</v>
      </c>
      <c r="T792" s="2">
        <v>2</v>
      </c>
      <c r="U792" s="3">
        <v>0.11926727668723391</v>
      </c>
      <c r="V792" s="3">
        <v>1.2067929471103214</v>
      </c>
      <c r="W792" s="3">
        <v>0.10571430444742247</v>
      </c>
      <c r="X792" s="3">
        <v>485.03380521930035</v>
      </c>
      <c r="Y792" s="3">
        <v>0.74821162720839929</v>
      </c>
      <c r="Z792" s="3">
        <v>0.10571421099138623</v>
      </c>
      <c r="AA792" s="3">
        <v>300.72095923596623</v>
      </c>
      <c r="AB792">
        <f t="shared" si="18"/>
        <v>0.74821162720839929</v>
      </c>
      <c r="AC792">
        <f t="shared" si="19"/>
        <v>0.10571421099138623</v>
      </c>
    </row>
    <row r="793" spans="1:29" x14ac:dyDescent="0.25">
      <c r="A793" s="2">
        <v>792</v>
      </c>
      <c r="B793" s="3" t="s">
        <v>178</v>
      </c>
      <c r="C793" s="3" t="s">
        <v>28</v>
      </c>
      <c r="D793" s="3" t="s">
        <v>179</v>
      </c>
      <c r="E793" s="3" t="s">
        <v>189</v>
      </c>
      <c r="F793" s="3">
        <v>0.56000000000000005</v>
      </c>
      <c r="G793" s="3">
        <v>0.48</v>
      </c>
      <c r="H793" s="3" t="s">
        <v>33</v>
      </c>
      <c r="I793" s="2">
        <v>1700</v>
      </c>
      <c r="J793" s="3" t="s">
        <v>121</v>
      </c>
      <c r="K793" s="2">
        <v>1700</v>
      </c>
      <c r="L793" s="3"/>
      <c r="M793" s="3" t="s">
        <v>33</v>
      </c>
      <c r="N793" s="3" t="s">
        <v>33</v>
      </c>
      <c r="O793" s="3"/>
      <c r="P793" s="3"/>
      <c r="Q793" s="3"/>
      <c r="R793" s="3">
        <v>0</v>
      </c>
      <c r="S793" s="3">
        <v>1</v>
      </c>
      <c r="T793" s="2">
        <v>11</v>
      </c>
      <c r="U793" s="3">
        <v>0.59593920706003867</v>
      </c>
      <c r="V793" s="3">
        <v>4.8075063791492836</v>
      </c>
      <c r="W793" s="3">
        <v>0.65596463641840352</v>
      </c>
      <c r="X793" s="3">
        <v>2227.6013070653594</v>
      </c>
      <c r="Y793" s="3">
        <v>4.8075063791492836</v>
      </c>
      <c r="Z793" s="3">
        <v>0.65596405651717538</v>
      </c>
      <c r="AA793" s="3">
        <v>2227.6013070653594</v>
      </c>
      <c r="AB793">
        <f t="shared" si="18"/>
        <v>4.8075063791492836</v>
      </c>
      <c r="AC793">
        <f t="shared" si="19"/>
        <v>0.65596405651717538</v>
      </c>
    </row>
    <row r="794" spans="1:29" x14ac:dyDescent="0.25">
      <c r="A794" s="2">
        <v>793</v>
      </c>
      <c r="B794" s="3" t="s">
        <v>178</v>
      </c>
      <c r="C794" s="3" t="s">
        <v>28</v>
      </c>
      <c r="D794" s="3" t="s">
        <v>179</v>
      </c>
      <c r="E794" s="3" t="s">
        <v>189</v>
      </c>
      <c r="F794" s="3">
        <v>0.56000000000000005</v>
      </c>
      <c r="G794" s="3">
        <v>0.48</v>
      </c>
      <c r="H794" s="3" t="s">
        <v>33</v>
      </c>
      <c r="I794" s="2">
        <v>1700</v>
      </c>
      <c r="J794" s="3" t="s">
        <v>121</v>
      </c>
      <c r="K794" s="2">
        <v>1700</v>
      </c>
      <c r="L794" s="3"/>
      <c r="M794" s="3" t="s">
        <v>190</v>
      </c>
      <c r="N794" s="3" t="s">
        <v>33</v>
      </c>
      <c r="O794" s="3"/>
      <c r="P794" s="3"/>
      <c r="Q794" s="3"/>
      <c r="R794" s="3">
        <v>0.38</v>
      </c>
      <c r="S794" s="3">
        <v>0.62</v>
      </c>
      <c r="T794" s="2">
        <v>1</v>
      </c>
      <c r="U794" s="3">
        <v>1.2484682028993199E-5</v>
      </c>
      <c r="V794" s="3">
        <v>1.5084628109245235E-4</v>
      </c>
      <c r="W794" s="3">
        <v>1.2827473076242457E-5</v>
      </c>
      <c r="X794" s="3">
        <v>5.0715255525285552E-2</v>
      </c>
      <c r="Y794" s="3">
        <v>9.3524694277320457E-5</v>
      </c>
      <c r="Z794" s="3">
        <v>1.2827461736199127E-5</v>
      </c>
      <c r="AA794" s="3">
        <v>3.1443458425677043E-2</v>
      </c>
      <c r="AB794">
        <f t="shared" si="18"/>
        <v>9.3524694277320457E-5</v>
      </c>
      <c r="AC794">
        <f t="shared" si="19"/>
        <v>1.2827461736199127E-5</v>
      </c>
    </row>
    <row r="795" spans="1:29" x14ac:dyDescent="0.25">
      <c r="A795" s="2">
        <v>794</v>
      </c>
      <c r="B795" s="3" t="s">
        <v>178</v>
      </c>
      <c r="C795" s="3" t="s">
        <v>28</v>
      </c>
      <c r="D795" s="3" t="s">
        <v>179</v>
      </c>
      <c r="E795" s="3" t="s">
        <v>189</v>
      </c>
      <c r="F795" s="3">
        <v>0.56000000000000005</v>
      </c>
      <c r="G795" s="3">
        <v>0.48</v>
      </c>
      <c r="H795" s="3" t="s">
        <v>33</v>
      </c>
      <c r="I795" s="2">
        <v>1750</v>
      </c>
      <c r="J795" s="3" t="s">
        <v>51</v>
      </c>
      <c r="K795" s="2">
        <v>1750</v>
      </c>
      <c r="L795" s="3"/>
      <c r="M795" s="3" t="s">
        <v>33</v>
      </c>
      <c r="N795" s="3" t="s">
        <v>33</v>
      </c>
      <c r="O795" s="3"/>
      <c r="P795" s="3"/>
      <c r="Q795" s="3"/>
      <c r="R795" s="3">
        <v>0</v>
      </c>
      <c r="S795" s="3">
        <v>1</v>
      </c>
      <c r="T795" s="2">
        <v>19</v>
      </c>
      <c r="U795" s="3">
        <v>1.6181718948199857</v>
      </c>
      <c r="V795" s="3">
        <v>13.625075650100417</v>
      </c>
      <c r="W795" s="3">
        <v>1.8474955649057279</v>
      </c>
      <c r="X795" s="3">
        <v>6406.9520461732127</v>
      </c>
      <c r="Y795" s="3">
        <v>13.625075650100417</v>
      </c>
      <c r="Z795" s="3">
        <v>1.8474939316394101</v>
      </c>
      <c r="AA795" s="3">
        <v>6406.9520461732127</v>
      </c>
      <c r="AB795">
        <f t="shared" si="18"/>
        <v>13.625075650100417</v>
      </c>
      <c r="AC795">
        <f t="shared" si="19"/>
        <v>1.8474939316394101</v>
      </c>
    </row>
    <row r="796" spans="1:29" x14ac:dyDescent="0.25">
      <c r="A796" s="2">
        <v>795</v>
      </c>
      <c r="B796" s="3" t="s">
        <v>178</v>
      </c>
      <c r="C796" s="3" t="s">
        <v>28</v>
      </c>
      <c r="D796" s="3" t="s">
        <v>179</v>
      </c>
      <c r="E796" s="3" t="s">
        <v>189</v>
      </c>
      <c r="F796" s="3">
        <v>0.56000000000000005</v>
      </c>
      <c r="G796" s="3">
        <v>0.48</v>
      </c>
      <c r="H796" s="3" t="s">
        <v>33</v>
      </c>
      <c r="I796" s="2">
        <v>1780</v>
      </c>
      <c r="J796" s="3" t="s">
        <v>125</v>
      </c>
      <c r="K796" s="2">
        <v>1780</v>
      </c>
      <c r="L796" s="3"/>
      <c r="M796" s="3" t="s">
        <v>33</v>
      </c>
      <c r="N796" s="3" t="s">
        <v>33</v>
      </c>
      <c r="O796" s="3"/>
      <c r="P796" s="3"/>
      <c r="Q796" s="3"/>
      <c r="R796" s="3">
        <v>0</v>
      </c>
      <c r="S796" s="3">
        <v>1</v>
      </c>
      <c r="T796" s="2">
        <v>7</v>
      </c>
      <c r="U796" s="3">
        <v>1.7811415943066689</v>
      </c>
      <c r="V796" s="3">
        <v>15.510658778931992</v>
      </c>
      <c r="W796" s="3">
        <v>2.1653222061598187</v>
      </c>
      <c r="X796" s="3">
        <v>7124.5741550317998</v>
      </c>
      <c r="Y796" s="3">
        <v>15.510658778931992</v>
      </c>
      <c r="Z796" s="3">
        <v>2.1653202919209451</v>
      </c>
      <c r="AA796" s="3">
        <v>7124.5741550317998</v>
      </c>
      <c r="AB796">
        <f t="shared" si="18"/>
        <v>15.510658778931992</v>
      </c>
      <c r="AC796">
        <f t="shared" si="19"/>
        <v>2.1653202919209451</v>
      </c>
    </row>
    <row r="797" spans="1:29" x14ac:dyDescent="0.25">
      <c r="A797" s="2">
        <v>796</v>
      </c>
      <c r="B797" s="3" t="s">
        <v>178</v>
      </c>
      <c r="C797" s="3" t="s">
        <v>28</v>
      </c>
      <c r="D797" s="3" t="s">
        <v>179</v>
      </c>
      <c r="E797" s="3" t="s">
        <v>189</v>
      </c>
      <c r="F797" s="3">
        <v>0.56000000000000005</v>
      </c>
      <c r="G797" s="3">
        <v>0.48</v>
      </c>
      <c r="H797" s="3" t="s">
        <v>33</v>
      </c>
      <c r="I797" s="2">
        <v>7400</v>
      </c>
      <c r="J797" s="3" t="s">
        <v>127</v>
      </c>
      <c r="K797" s="2">
        <v>7400</v>
      </c>
      <c r="L797" s="3"/>
      <c r="M797" s="3" t="s">
        <v>33</v>
      </c>
      <c r="N797" s="3" t="s">
        <v>33</v>
      </c>
      <c r="O797" s="3"/>
      <c r="P797" s="3"/>
      <c r="Q797" s="3"/>
      <c r="R797" s="3">
        <v>0</v>
      </c>
      <c r="S797" s="3">
        <v>1</v>
      </c>
      <c r="T797" s="2">
        <v>9</v>
      </c>
      <c r="U797" s="3">
        <v>2.1807451643005606</v>
      </c>
      <c r="V797" s="3">
        <v>14.028611797702295</v>
      </c>
      <c r="W797" s="3">
        <v>2.0103191655327013</v>
      </c>
      <c r="X797" s="3">
        <v>6643.9357034383447</v>
      </c>
      <c r="Y797" s="3">
        <v>14.028611797702295</v>
      </c>
      <c r="Z797" s="3">
        <v>2.0103173883232452</v>
      </c>
      <c r="AA797" s="3">
        <v>6643.9357034383447</v>
      </c>
      <c r="AB797">
        <f t="shared" si="18"/>
        <v>14.028611797702295</v>
      </c>
      <c r="AC797">
        <f t="shared" si="19"/>
        <v>2.0103173883232452</v>
      </c>
    </row>
    <row r="798" spans="1:29" x14ac:dyDescent="0.25">
      <c r="A798" s="2">
        <v>797</v>
      </c>
      <c r="B798" s="3" t="s">
        <v>178</v>
      </c>
      <c r="C798" s="3" t="s">
        <v>28</v>
      </c>
      <c r="D798" s="3" t="s">
        <v>179</v>
      </c>
      <c r="E798" s="3" t="s">
        <v>189</v>
      </c>
      <c r="F798" s="3">
        <v>0.56000000000000005</v>
      </c>
      <c r="G798" s="3">
        <v>0.48</v>
      </c>
      <c r="H798" s="3" t="s">
        <v>33</v>
      </c>
      <c r="I798" s="2">
        <v>7410</v>
      </c>
      <c r="J798" s="3" t="s">
        <v>150</v>
      </c>
      <c r="K798" s="2">
        <v>7410</v>
      </c>
      <c r="L798" s="3"/>
      <c r="M798" s="3" t="s">
        <v>33</v>
      </c>
      <c r="N798" s="3" t="s">
        <v>33</v>
      </c>
      <c r="O798" s="3"/>
      <c r="P798" s="3"/>
      <c r="Q798" s="3"/>
      <c r="R798" s="3">
        <v>0</v>
      </c>
      <c r="S798" s="3">
        <v>1</v>
      </c>
      <c r="T798" s="2">
        <v>13</v>
      </c>
      <c r="U798" s="3">
        <v>3.239241223508591</v>
      </c>
      <c r="V798" s="3">
        <v>22.136432194716519</v>
      </c>
      <c r="W798" s="3">
        <v>2.9819312394285786</v>
      </c>
      <c r="X798" s="3">
        <v>9954.1798464888507</v>
      </c>
      <c r="Y798" s="3">
        <v>22.136432194716519</v>
      </c>
      <c r="Z798" s="3">
        <v>2.9819286032718528</v>
      </c>
      <c r="AA798" s="3">
        <v>9954.1798464888507</v>
      </c>
      <c r="AB798">
        <f t="shared" si="18"/>
        <v>22.136432194716519</v>
      </c>
      <c r="AC798">
        <f t="shared" si="19"/>
        <v>2.9819286032718528</v>
      </c>
    </row>
    <row r="799" spans="1:29" x14ac:dyDescent="0.25">
      <c r="A799" s="2">
        <v>798</v>
      </c>
      <c r="B799" s="3" t="s">
        <v>178</v>
      </c>
      <c r="C799" s="3" t="s">
        <v>28</v>
      </c>
      <c r="D799" s="3" t="s">
        <v>179</v>
      </c>
      <c r="E799" s="3" t="s">
        <v>189</v>
      </c>
      <c r="F799" s="3">
        <v>0.56000000000000005</v>
      </c>
      <c r="G799" s="3">
        <v>0.48</v>
      </c>
      <c r="H799" s="3" t="s">
        <v>33</v>
      </c>
      <c r="I799" s="2">
        <v>8110</v>
      </c>
      <c r="J799" s="3" t="s">
        <v>128</v>
      </c>
      <c r="K799" s="2">
        <v>8110</v>
      </c>
      <c r="L799" s="3"/>
      <c r="M799" s="3" t="s">
        <v>33</v>
      </c>
      <c r="N799" s="3" t="s">
        <v>33</v>
      </c>
      <c r="O799" s="3"/>
      <c r="P799" s="3"/>
      <c r="Q799" s="3"/>
      <c r="R799" s="3">
        <v>0</v>
      </c>
      <c r="S799" s="3">
        <v>1</v>
      </c>
      <c r="T799" s="2">
        <v>4</v>
      </c>
      <c r="U799" s="3">
        <v>4.7423015615218417E-2</v>
      </c>
      <c r="V799" s="3">
        <v>0.40964783584098785</v>
      </c>
      <c r="W799" s="3">
        <v>5.4838343785829434E-2</v>
      </c>
      <c r="X799" s="3">
        <v>186.36380145803545</v>
      </c>
      <c r="Y799" s="3">
        <v>0.40964783584098785</v>
      </c>
      <c r="Z799" s="3">
        <v>5.4838295306352036E-2</v>
      </c>
      <c r="AA799" s="3">
        <v>186.36380145803545</v>
      </c>
      <c r="AB799">
        <f t="shared" si="18"/>
        <v>0.40964783584098785</v>
      </c>
      <c r="AC799">
        <f t="shared" si="19"/>
        <v>5.4838295306352036E-2</v>
      </c>
    </row>
    <row r="800" spans="1:29" x14ac:dyDescent="0.25">
      <c r="A800" s="2">
        <v>799</v>
      </c>
      <c r="B800" s="3" t="s">
        <v>178</v>
      </c>
      <c r="C800" s="3" t="s">
        <v>28</v>
      </c>
      <c r="D800" s="3" t="s">
        <v>179</v>
      </c>
      <c r="E800" s="3" t="s">
        <v>189</v>
      </c>
      <c r="F800" s="3">
        <v>0.56000000000000005</v>
      </c>
      <c r="G800" s="3">
        <v>0.48</v>
      </c>
      <c r="H800" s="3" t="s">
        <v>33</v>
      </c>
      <c r="I800" s="2">
        <v>8140</v>
      </c>
      <c r="J800" s="3" t="s">
        <v>57</v>
      </c>
      <c r="K800" s="2">
        <v>8140</v>
      </c>
      <c r="L800" s="3"/>
      <c r="M800" s="3" t="s">
        <v>33</v>
      </c>
      <c r="N800" s="3" t="s">
        <v>33</v>
      </c>
      <c r="O800" s="3"/>
      <c r="P800" s="3"/>
      <c r="Q800" s="3"/>
      <c r="R800" s="3">
        <v>0</v>
      </c>
      <c r="S800" s="3">
        <v>1</v>
      </c>
      <c r="T800" s="2">
        <v>96</v>
      </c>
      <c r="U800" s="3">
        <v>7.3291603737045321</v>
      </c>
      <c r="V800" s="3">
        <v>67.368943978507389</v>
      </c>
      <c r="W800" s="3">
        <v>9.0575320156828756</v>
      </c>
      <c r="X800" s="3">
        <v>28706.003223699157</v>
      </c>
      <c r="Y800" s="3">
        <v>67.368943978507389</v>
      </c>
      <c r="Z800" s="3">
        <v>9.0575240084311854</v>
      </c>
      <c r="AA800" s="3">
        <v>28706.003223699157</v>
      </c>
      <c r="AB800">
        <f t="shared" si="18"/>
        <v>67.368943978507389</v>
      </c>
      <c r="AC800">
        <f t="shared" si="19"/>
        <v>9.0575240084311854</v>
      </c>
    </row>
    <row r="801" spans="1:29" x14ac:dyDescent="0.25">
      <c r="A801" s="2">
        <v>800</v>
      </c>
      <c r="B801" s="3" t="s">
        <v>178</v>
      </c>
      <c r="C801" s="3" t="s">
        <v>28</v>
      </c>
      <c r="D801" s="3" t="s">
        <v>179</v>
      </c>
      <c r="E801" s="3" t="s">
        <v>189</v>
      </c>
      <c r="F801" s="3">
        <v>0.56000000000000005</v>
      </c>
      <c r="G801" s="3">
        <v>0.48</v>
      </c>
      <c r="H801" s="3" t="s">
        <v>33</v>
      </c>
      <c r="I801" s="2">
        <v>8140</v>
      </c>
      <c r="J801" s="3" t="s">
        <v>57</v>
      </c>
      <c r="K801" s="2">
        <v>8140</v>
      </c>
      <c r="L801" s="3"/>
      <c r="M801" s="3" t="s">
        <v>190</v>
      </c>
      <c r="N801" s="3" t="s">
        <v>33</v>
      </c>
      <c r="O801" s="3"/>
      <c r="P801" s="3"/>
      <c r="Q801" s="3"/>
      <c r="R801" s="3">
        <v>0.38</v>
      </c>
      <c r="S801" s="3">
        <v>0.62</v>
      </c>
      <c r="T801" s="2">
        <v>14</v>
      </c>
      <c r="U801" s="3">
        <v>7.6673864520190774E-2</v>
      </c>
      <c r="V801" s="3">
        <v>0.63654889883502441</v>
      </c>
      <c r="W801" s="3">
        <v>5.3719048460431643E-2</v>
      </c>
      <c r="X801" s="3">
        <v>287.73941813974596</v>
      </c>
      <c r="Y801" s="3">
        <v>0.39466031727771511</v>
      </c>
      <c r="Z801" s="3">
        <v>5.3719000970459625E-2</v>
      </c>
      <c r="AA801" s="3">
        <v>178.39843924664245</v>
      </c>
      <c r="AB801">
        <f t="shared" si="18"/>
        <v>0.39466031727771511</v>
      </c>
      <c r="AC801">
        <f t="shared" si="19"/>
        <v>5.3719000970459625E-2</v>
      </c>
    </row>
    <row r="802" spans="1:29" x14ac:dyDescent="0.25">
      <c r="A802" s="2">
        <v>801</v>
      </c>
      <c r="B802" s="3" t="s">
        <v>178</v>
      </c>
      <c r="C802" s="3" t="s">
        <v>28</v>
      </c>
      <c r="D802" s="3" t="s">
        <v>179</v>
      </c>
      <c r="E802" s="3" t="s">
        <v>189</v>
      </c>
      <c r="F802" s="3">
        <v>0.56000000000000005</v>
      </c>
      <c r="G802" s="3">
        <v>0.48</v>
      </c>
      <c r="H802" s="3" t="s">
        <v>192</v>
      </c>
      <c r="I802" s="2">
        <v>1100</v>
      </c>
      <c r="J802" s="3" t="s">
        <v>42</v>
      </c>
      <c r="K802" s="2">
        <v>1100</v>
      </c>
      <c r="L802" s="3"/>
      <c r="M802" s="3" t="s">
        <v>191</v>
      </c>
      <c r="N802" s="3" t="s">
        <v>192</v>
      </c>
      <c r="O802" s="3"/>
      <c r="P802" s="3"/>
      <c r="Q802" s="3"/>
      <c r="R802" s="3">
        <v>0</v>
      </c>
      <c r="S802" s="3">
        <v>1</v>
      </c>
      <c r="T802" s="2">
        <v>65</v>
      </c>
      <c r="U802" s="3">
        <v>6.8861531693646194</v>
      </c>
      <c r="V802" s="3">
        <v>53.923878558731104</v>
      </c>
      <c r="W802" s="3">
        <v>7.6492278177680904</v>
      </c>
      <c r="X802" s="3">
        <v>24792.129756765509</v>
      </c>
      <c r="Y802" s="3">
        <v>53.923878558731104</v>
      </c>
      <c r="Z802" s="3">
        <v>7.6492210555184945</v>
      </c>
      <c r="AA802" s="3">
        <v>24792.129756765509</v>
      </c>
      <c r="AB802">
        <f t="shared" si="18"/>
        <v>53.923878558731104</v>
      </c>
      <c r="AC802">
        <f t="shared" si="19"/>
        <v>7.6492210555184945</v>
      </c>
    </row>
    <row r="803" spans="1:29" x14ac:dyDescent="0.25">
      <c r="A803" s="2">
        <v>802</v>
      </c>
      <c r="B803" s="3" t="s">
        <v>178</v>
      </c>
      <c r="C803" s="3" t="s">
        <v>28</v>
      </c>
      <c r="D803" s="3" t="s">
        <v>179</v>
      </c>
      <c r="E803" s="3" t="s">
        <v>189</v>
      </c>
      <c r="F803" s="3">
        <v>0.56000000000000005</v>
      </c>
      <c r="G803" s="3">
        <v>0.48</v>
      </c>
      <c r="H803" s="3" t="s">
        <v>192</v>
      </c>
      <c r="I803" s="2">
        <v>1200</v>
      </c>
      <c r="J803" s="3" t="s">
        <v>45</v>
      </c>
      <c r="K803" s="2">
        <v>1200</v>
      </c>
      <c r="L803" s="3"/>
      <c r="M803" s="3" t="s">
        <v>191</v>
      </c>
      <c r="N803" s="3" t="s">
        <v>192</v>
      </c>
      <c r="O803" s="3"/>
      <c r="P803" s="3"/>
      <c r="Q803" s="3"/>
      <c r="R803" s="3">
        <v>0</v>
      </c>
      <c r="S803" s="3">
        <v>1</v>
      </c>
      <c r="T803" s="2">
        <v>2723</v>
      </c>
      <c r="U803" s="3">
        <v>483.21169882672569</v>
      </c>
      <c r="V803" s="3">
        <v>4583.6155602721446</v>
      </c>
      <c r="W803" s="3">
        <v>674.23962679523709</v>
      </c>
      <c r="X803" s="3">
        <v>1874549.6275632896</v>
      </c>
      <c r="Y803" s="3">
        <v>4583.6155602721446</v>
      </c>
      <c r="Z803" s="3">
        <v>674.23903073812471</v>
      </c>
      <c r="AA803" s="3">
        <v>1874549.6275632896</v>
      </c>
      <c r="AB803">
        <f t="shared" si="18"/>
        <v>4583.6155602721446</v>
      </c>
      <c r="AC803">
        <f t="shared" si="19"/>
        <v>674.23903073812471</v>
      </c>
    </row>
    <row r="804" spans="1:29" x14ac:dyDescent="0.25">
      <c r="A804" s="2">
        <v>803</v>
      </c>
      <c r="B804" s="3" t="s">
        <v>178</v>
      </c>
      <c r="C804" s="3" t="s">
        <v>28</v>
      </c>
      <c r="D804" s="3" t="s">
        <v>179</v>
      </c>
      <c r="E804" s="3" t="s">
        <v>189</v>
      </c>
      <c r="F804" s="3">
        <v>0.56000000000000005</v>
      </c>
      <c r="G804" s="3">
        <v>0.48</v>
      </c>
      <c r="H804" s="3" t="s">
        <v>192</v>
      </c>
      <c r="I804" s="2">
        <v>1210</v>
      </c>
      <c r="J804" s="3" t="s">
        <v>46</v>
      </c>
      <c r="K804" s="2">
        <v>1210</v>
      </c>
      <c r="L804" s="3"/>
      <c r="M804" s="3" t="s">
        <v>191</v>
      </c>
      <c r="N804" s="3" t="s">
        <v>192</v>
      </c>
      <c r="O804" s="3"/>
      <c r="P804" s="3"/>
      <c r="Q804" s="3"/>
      <c r="R804" s="3">
        <v>0</v>
      </c>
      <c r="S804" s="3">
        <v>1</v>
      </c>
      <c r="T804" s="2">
        <v>14255</v>
      </c>
      <c r="U804" s="3">
        <v>1259.9625787588602</v>
      </c>
      <c r="V804" s="3">
        <v>12111.560706665734</v>
      </c>
      <c r="W804" s="3">
        <v>1814.0676922864518</v>
      </c>
      <c r="X804" s="3">
        <v>4966201.7004196718</v>
      </c>
      <c r="Y804" s="3">
        <v>12111.560706665734</v>
      </c>
      <c r="Z804" s="3">
        <v>1814.0660885718271</v>
      </c>
      <c r="AA804" s="3">
        <v>4966201.7004196718</v>
      </c>
      <c r="AB804">
        <f t="shared" si="18"/>
        <v>12111.560706665734</v>
      </c>
      <c r="AC804">
        <f t="shared" si="19"/>
        <v>1814.0660885718271</v>
      </c>
    </row>
    <row r="805" spans="1:29" x14ac:dyDescent="0.25">
      <c r="A805" s="2">
        <v>804</v>
      </c>
      <c r="B805" s="3" t="s">
        <v>178</v>
      </c>
      <c r="C805" s="3" t="s">
        <v>28</v>
      </c>
      <c r="D805" s="3" t="s">
        <v>179</v>
      </c>
      <c r="E805" s="3" t="s">
        <v>189</v>
      </c>
      <c r="F805" s="3">
        <v>0.56000000000000005</v>
      </c>
      <c r="G805" s="3">
        <v>0.48</v>
      </c>
      <c r="H805" s="3" t="s">
        <v>192</v>
      </c>
      <c r="I805" s="2">
        <v>1300</v>
      </c>
      <c r="J805" s="3" t="s">
        <v>114</v>
      </c>
      <c r="K805" s="2">
        <v>1300</v>
      </c>
      <c r="L805" s="3"/>
      <c r="M805" s="3" t="s">
        <v>191</v>
      </c>
      <c r="N805" s="3" t="s">
        <v>192</v>
      </c>
      <c r="O805" s="3"/>
      <c r="P805" s="3"/>
      <c r="Q805" s="3"/>
      <c r="R805" s="3">
        <v>0</v>
      </c>
      <c r="S805" s="3">
        <v>1</v>
      </c>
      <c r="T805" s="2">
        <v>1305</v>
      </c>
      <c r="U805" s="3">
        <v>219.16223683564695</v>
      </c>
      <c r="V805" s="3">
        <v>2132.0721273414092</v>
      </c>
      <c r="W805" s="3">
        <v>352.37122845172001</v>
      </c>
      <c r="X805" s="3">
        <v>872041.35991185182</v>
      </c>
      <c r="Y805" s="3">
        <v>2132.0721273414092</v>
      </c>
      <c r="Z805" s="3">
        <v>352.37091694025082</v>
      </c>
      <c r="AA805" s="3">
        <v>872041.35991185182</v>
      </c>
      <c r="AB805">
        <f t="shared" si="18"/>
        <v>2132.0721273414092</v>
      </c>
      <c r="AC805">
        <f t="shared" si="19"/>
        <v>352.37091694025082</v>
      </c>
    </row>
    <row r="806" spans="1:29" x14ac:dyDescent="0.25">
      <c r="A806" s="2">
        <v>805</v>
      </c>
      <c r="B806" s="3" t="s">
        <v>178</v>
      </c>
      <c r="C806" s="3" t="s">
        <v>28</v>
      </c>
      <c r="D806" s="3" t="s">
        <v>179</v>
      </c>
      <c r="E806" s="3" t="s">
        <v>189</v>
      </c>
      <c r="F806" s="3">
        <v>0.56000000000000005</v>
      </c>
      <c r="G806" s="3">
        <v>0.48</v>
      </c>
      <c r="H806" s="3" t="s">
        <v>192</v>
      </c>
      <c r="I806" s="2">
        <v>1320</v>
      </c>
      <c r="J806" s="3" t="s">
        <v>115</v>
      </c>
      <c r="K806" s="2">
        <v>1320</v>
      </c>
      <c r="L806" s="3"/>
      <c r="M806" s="3" t="s">
        <v>191</v>
      </c>
      <c r="N806" s="3" t="s">
        <v>192</v>
      </c>
      <c r="O806" s="3"/>
      <c r="P806" s="3"/>
      <c r="Q806" s="3"/>
      <c r="R806" s="3">
        <v>0</v>
      </c>
      <c r="S806" s="3">
        <v>1</v>
      </c>
      <c r="T806" s="2">
        <v>199</v>
      </c>
      <c r="U806" s="3">
        <v>83.135510340504311</v>
      </c>
      <c r="V806" s="3">
        <v>765.69099356352922</v>
      </c>
      <c r="W806" s="3">
        <v>126.30430037018077</v>
      </c>
      <c r="X806" s="3">
        <v>328597.72579573153</v>
      </c>
      <c r="Y806" s="3">
        <v>765.69099356352922</v>
      </c>
      <c r="Z806" s="3">
        <v>126.30418871169357</v>
      </c>
      <c r="AA806" s="3">
        <v>328597.72579573153</v>
      </c>
      <c r="AB806">
        <f t="shared" ref="AB806:AB869" si="20">Y806</f>
        <v>765.69099356352922</v>
      </c>
      <c r="AC806">
        <f t="shared" ref="AC806:AC869" si="21">Z806</f>
        <v>126.30418871169357</v>
      </c>
    </row>
    <row r="807" spans="1:29" x14ac:dyDescent="0.25">
      <c r="A807" s="2">
        <v>806</v>
      </c>
      <c r="B807" s="3" t="s">
        <v>178</v>
      </c>
      <c r="C807" s="3" t="s">
        <v>28</v>
      </c>
      <c r="D807" s="3" t="s">
        <v>179</v>
      </c>
      <c r="E807" s="3" t="s">
        <v>189</v>
      </c>
      <c r="F807" s="3">
        <v>0.56000000000000005</v>
      </c>
      <c r="G807" s="3">
        <v>0.48</v>
      </c>
      <c r="H807" s="3" t="s">
        <v>192</v>
      </c>
      <c r="I807" s="2">
        <v>1330</v>
      </c>
      <c r="J807" s="3" t="s">
        <v>47</v>
      </c>
      <c r="K807" s="2">
        <v>1330</v>
      </c>
      <c r="L807" s="3"/>
      <c r="M807" s="3" t="s">
        <v>191</v>
      </c>
      <c r="N807" s="3" t="s">
        <v>192</v>
      </c>
      <c r="O807" s="3"/>
      <c r="P807" s="3"/>
      <c r="Q807" s="3"/>
      <c r="R807" s="3">
        <v>0</v>
      </c>
      <c r="S807" s="3">
        <v>1</v>
      </c>
      <c r="T807" s="2">
        <v>526</v>
      </c>
      <c r="U807" s="3">
        <v>43.052516330968338</v>
      </c>
      <c r="V807" s="3">
        <v>409.22565075234604</v>
      </c>
      <c r="W807" s="3">
        <v>68.960481388887771</v>
      </c>
      <c r="X807" s="3">
        <v>169700.93864695661</v>
      </c>
      <c r="Y807" s="3">
        <v>409.22565075234604</v>
      </c>
      <c r="Z807" s="3">
        <v>68.960420424827205</v>
      </c>
      <c r="AA807" s="3">
        <v>169700.93864695661</v>
      </c>
      <c r="AB807">
        <f t="shared" si="20"/>
        <v>409.22565075234604</v>
      </c>
      <c r="AC807">
        <f t="shared" si="21"/>
        <v>68.960420424827205</v>
      </c>
    </row>
    <row r="808" spans="1:29" x14ac:dyDescent="0.25">
      <c r="A808" s="2">
        <v>807</v>
      </c>
      <c r="B808" s="3" t="s">
        <v>178</v>
      </c>
      <c r="C808" s="3" t="s">
        <v>28</v>
      </c>
      <c r="D808" s="3" t="s">
        <v>179</v>
      </c>
      <c r="E808" s="3" t="s">
        <v>189</v>
      </c>
      <c r="F808" s="3">
        <v>0.56000000000000005</v>
      </c>
      <c r="G808" s="3">
        <v>0.48</v>
      </c>
      <c r="H808" s="3" t="s">
        <v>192</v>
      </c>
      <c r="I808" s="2">
        <v>1340</v>
      </c>
      <c r="J808" s="3" t="s">
        <v>133</v>
      </c>
      <c r="K808" s="2">
        <v>1340</v>
      </c>
      <c r="L808" s="3"/>
      <c r="M808" s="3" t="s">
        <v>191</v>
      </c>
      <c r="N808" s="3" t="s">
        <v>192</v>
      </c>
      <c r="O808" s="3"/>
      <c r="P808" s="3"/>
      <c r="Q808" s="3"/>
      <c r="R808" s="3">
        <v>0</v>
      </c>
      <c r="S808" s="3">
        <v>1</v>
      </c>
      <c r="T808" s="2">
        <v>394</v>
      </c>
      <c r="U808" s="3">
        <v>127.28761355281668</v>
      </c>
      <c r="V808" s="3">
        <v>1254.4009721739369</v>
      </c>
      <c r="W808" s="3">
        <v>222.10519007919552</v>
      </c>
      <c r="X808" s="3">
        <v>505519.1231291049</v>
      </c>
      <c r="Y808" s="3">
        <v>1254.4009721739369</v>
      </c>
      <c r="Z808" s="3">
        <v>222.1049937285612</v>
      </c>
      <c r="AA808" s="3">
        <v>505519.1231291049</v>
      </c>
      <c r="AB808">
        <f t="shared" si="20"/>
        <v>1254.4009721739369</v>
      </c>
      <c r="AC808">
        <f t="shared" si="21"/>
        <v>222.1049937285612</v>
      </c>
    </row>
    <row r="809" spans="1:29" x14ac:dyDescent="0.25">
      <c r="A809" s="2">
        <v>808</v>
      </c>
      <c r="B809" s="3" t="s">
        <v>178</v>
      </c>
      <c r="C809" s="3" t="s">
        <v>28</v>
      </c>
      <c r="D809" s="3" t="s">
        <v>179</v>
      </c>
      <c r="E809" s="3" t="s">
        <v>189</v>
      </c>
      <c r="F809" s="3">
        <v>0.56000000000000005</v>
      </c>
      <c r="G809" s="3">
        <v>0.48</v>
      </c>
      <c r="H809" s="3" t="s">
        <v>192</v>
      </c>
      <c r="I809" s="2">
        <v>1390</v>
      </c>
      <c r="J809" s="3" t="s">
        <v>134</v>
      </c>
      <c r="K809" s="2">
        <v>1390</v>
      </c>
      <c r="L809" s="3"/>
      <c r="M809" s="3" t="s">
        <v>191</v>
      </c>
      <c r="N809" s="3" t="s">
        <v>192</v>
      </c>
      <c r="O809" s="3"/>
      <c r="P809" s="3"/>
      <c r="Q809" s="3"/>
      <c r="R809" s="3">
        <v>0</v>
      </c>
      <c r="S809" s="3">
        <v>1</v>
      </c>
      <c r="T809" s="2">
        <v>104</v>
      </c>
      <c r="U809" s="3">
        <v>12.086892652061751</v>
      </c>
      <c r="V809" s="3">
        <v>80.253178446890487</v>
      </c>
      <c r="W809" s="3">
        <v>12.260637246870495</v>
      </c>
      <c r="X809" s="3">
        <v>43416.369938620242</v>
      </c>
      <c r="Y809" s="3">
        <v>80.253178446890487</v>
      </c>
      <c r="Z809" s="3">
        <v>12.260626407934671</v>
      </c>
      <c r="AA809" s="3">
        <v>43416.369938620242</v>
      </c>
      <c r="AB809">
        <f t="shared" si="20"/>
        <v>80.253178446890487</v>
      </c>
      <c r="AC809">
        <f t="shared" si="21"/>
        <v>12.260626407934671</v>
      </c>
    </row>
    <row r="810" spans="1:29" x14ac:dyDescent="0.25">
      <c r="A810" s="2">
        <v>809</v>
      </c>
      <c r="B810" s="3" t="s">
        <v>178</v>
      </c>
      <c r="C810" s="3" t="s">
        <v>28</v>
      </c>
      <c r="D810" s="3" t="s">
        <v>179</v>
      </c>
      <c r="E810" s="3" t="s">
        <v>189</v>
      </c>
      <c r="F810" s="3">
        <v>0.56000000000000005</v>
      </c>
      <c r="G810" s="3">
        <v>0.48</v>
      </c>
      <c r="H810" s="3" t="s">
        <v>192</v>
      </c>
      <c r="I810" s="2">
        <v>1400</v>
      </c>
      <c r="J810" s="3" t="s">
        <v>48</v>
      </c>
      <c r="K810" s="2">
        <v>1400</v>
      </c>
      <c r="L810" s="3"/>
      <c r="M810" s="3" t="s">
        <v>191</v>
      </c>
      <c r="N810" s="3" t="s">
        <v>192</v>
      </c>
      <c r="O810" s="3"/>
      <c r="P810" s="3"/>
      <c r="Q810" s="3"/>
      <c r="R810" s="3">
        <v>0</v>
      </c>
      <c r="S810" s="3">
        <v>1</v>
      </c>
      <c r="T810" s="2">
        <v>990</v>
      </c>
      <c r="U810" s="3">
        <v>109.70287750732301</v>
      </c>
      <c r="V810" s="3">
        <v>1107.1555187453077</v>
      </c>
      <c r="W810" s="3">
        <v>149.93197146712251</v>
      </c>
      <c r="X810" s="3">
        <v>427807.07158484054</v>
      </c>
      <c r="Y810" s="3">
        <v>1107.1555187453077</v>
      </c>
      <c r="Z810" s="3">
        <v>149.93183892074796</v>
      </c>
      <c r="AA810" s="3">
        <v>427807.07158484054</v>
      </c>
      <c r="AB810">
        <f t="shared" si="20"/>
        <v>1107.1555187453077</v>
      </c>
      <c r="AC810">
        <f t="shared" si="21"/>
        <v>149.93183892074796</v>
      </c>
    </row>
    <row r="811" spans="1:29" x14ac:dyDescent="0.25">
      <c r="A811" s="2">
        <v>810</v>
      </c>
      <c r="B811" s="3" t="s">
        <v>178</v>
      </c>
      <c r="C811" s="3" t="s">
        <v>28</v>
      </c>
      <c r="D811" s="3" t="s">
        <v>179</v>
      </c>
      <c r="E811" s="3" t="s">
        <v>189</v>
      </c>
      <c r="F811" s="3">
        <v>0.56000000000000005</v>
      </c>
      <c r="G811" s="3">
        <v>0.48</v>
      </c>
      <c r="H811" s="3" t="s">
        <v>192</v>
      </c>
      <c r="I811" s="2">
        <v>1410</v>
      </c>
      <c r="J811" s="3" t="s">
        <v>116</v>
      </c>
      <c r="K811" s="2">
        <v>1410</v>
      </c>
      <c r="L811" s="3"/>
      <c r="M811" s="3" t="s">
        <v>191</v>
      </c>
      <c r="N811" s="3" t="s">
        <v>192</v>
      </c>
      <c r="O811" s="3"/>
      <c r="P811" s="3"/>
      <c r="Q811" s="3"/>
      <c r="R811" s="3">
        <v>0</v>
      </c>
      <c r="S811" s="3">
        <v>1</v>
      </c>
      <c r="T811" s="2">
        <v>1623</v>
      </c>
      <c r="U811" s="3">
        <v>420.83381894901879</v>
      </c>
      <c r="V811" s="3">
        <v>4056.7180197640105</v>
      </c>
      <c r="W811" s="3">
        <v>545.278435994186</v>
      </c>
      <c r="X811" s="3">
        <v>1680383.8133920999</v>
      </c>
      <c r="Y811" s="3">
        <v>4056.7180197640105</v>
      </c>
      <c r="Z811" s="3">
        <v>545.27795394436657</v>
      </c>
      <c r="AA811" s="3">
        <v>1680383.8133920999</v>
      </c>
      <c r="AB811">
        <f t="shared" si="20"/>
        <v>4056.7180197640105</v>
      </c>
      <c r="AC811">
        <f t="shared" si="21"/>
        <v>545.27795394436657</v>
      </c>
    </row>
    <row r="812" spans="1:29" x14ac:dyDescent="0.25">
      <c r="A812" s="2">
        <v>811</v>
      </c>
      <c r="B812" s="3" t="s">
        <v>178</v>
      </c>
      <c r="C812" s="3" t="s">
        <v>28</v>
      </c>
      <c r="D812" s="3" t="s">
        <v>179</v>
      </c>
      <c r="E812" s="3" t="s">
        <v>189</v>
      </c>
      <c r="F812" s="3">
        <v>0.56000000000000005</v>
      </c>
      <c r="G812" s="3">
        <v>0.48</v>
      </c>
      <c r="H812" s="3" t="s">
        <v>192</v>
      </c>
      <c r="I812" s="2">
        <v>1420</v>
      </c>
      <c r="J812" s="3" t="s">
        <v>117</v>
      </c>
      <c r="K812" s="2">
        <v>1420</v>
      </c>
      <c r="L812" s="3"/>
      <c r="M812" s="3" t="s">
        <v>191</v>
      </c>
      <c r="N812" s="3" t="s">
        <v>192</v>
      </c>
      <c r="O812" s="3"/>
      <c r="P812" s="3"/>
      <c r="Q812" s="3"/>
      <c r="R812" s="3">
        <v>0</v>
      </c>
      <c r="S812" s="3">
        <v>1</v>
      </c>
      <c r="T812" s="2">
        <v>1386</v>
      </c>
      <c r="U812" s="3">
        <v>377.42746130266698</v>
      </c>
      <c r="V812" s="3">
        <v>3220.2726082034296</v>
      </c>
      <c r="W812" s="3">
        <v>433.14874901756821</v>
      </c>
      <c r="X812" s="3">
        <v>1499044.8697036407</v>
      </c>
      <c r="Y812" s="3">
        <v>3220.2726082034296</v>
      </c>
      <c r="Z812" s="3">
        <v>433.14836609526276</v>
      </c>
      <c r="AA812" s="3">
        <v>1499044.8697036407</v>
      </c>
      <c r="AB812">
        <f t="shared" si="20"/>
        <v>3220.2726082034296</v>
      </c>
      <c r="AC812">
        <f t="shared" si="21"/>
        <v>433.14836609526276</v>
      </c>
    </row>
    <row r="813" spans="1:29" x14ac:dyDescent="0.25">
      <c r="A813" s="2">
        <v>812</v>
      </c>
      <c r="B813" s="3" t="s">
        <v>178</v>
      </c>
      <c r="C813" s="3" t="s">
        <v>28</v>
      </c>
      <c r="D813" s="3" t="s">
        <v>179</v>
      </c>
      <c r="E813" s="3" t="s">
        <v>189</v>
      </c>
      <c r="F813" s="3">
        <v>0.56000000000000005</v>
      </c>
      <c r="G813" s="3">
        <v>0.48</v>
      </c>
      <c r="H813" s="3" t="s">
        <v>192</v>
      </c>
      <c r="I813" s="2">
        <v>1430</v>
      </c>
      <c r="J813" s="3" t="s">
        <v>118</v>
      </c>
      <c r="K813" s="2">
        <v>1430</v>
      </c>
      <c r="L813" s="3"/>
      <c r="M813" s="3" t="s">
        <v>191</v>
      </c>
      <c r="N813" s="3" t="s">
        <v>192</v>
      </c>
      <c r="O813" s="3"/>
      <c r="P813" s="3"/>
      <c r="Q813" s="3"/>
      <c r="R813" s="3">
        <v>0</v>
      </c>
      <c r="S813" s="3">
        <v>1</v>
      </c>
      <c r="T813" s="2">
        <v>1103</v>
      </c>
      <c r="U813" s="3">
        <v>310.03986700085727</v>
      </c>
      <c r="V813" s="3">
        <v>2754.5518990720989</v>
      </c>
      <c r="W813" s="3">
        <v>369.69268662678093</v>
      </c>
      <c r="X813" s="3">
        <v>1236440.910976547</v>
      </c>
      <c r="Y813" s="3">
        <v>2754.5518990720989</v>
      </c>
      <c r="Z813" s="3">
        <v>369.69235980239011</v>
      </c>
      <c r="AA813" s="3">
        <v>1236440.910976547</v>
      </c>
      <c r="AB813">
        <f t="shared" si="20"/>
        <v>2754.5518990720989</v>
      </c>
      <c r="AC813">
        <f t="shared" si="21"/>
        <v>369.69235980239011</v>
      </c>
    </row>
    <row r="814" spans="1:29" x14ac:dyDescent="0.25">
      <c r="A814" s="2">
        <v>813</v>
      </c>
      <c r="B814" s="3" t="s">
        <v>178</v>
      </c>
      <c r="C814" s="3" t="s">
        <v>28</v>
      </c>
      <c r="D814" s="3" t="s">
        <v>179</v>
      </c>
      <c r="E814" s="3" t="s">
        <v>189</v>
      </c>
      <c r="F814" s="3">
        <v>0.56000000000000005</v>
      </c>
      <c r="G814" s="3">
        <v>0.48</v>
      </c>
      <c r="H814" s="3" t="s">
        <v>192</v>
      </c>
      <c r="I814" s="2">
        <v>1440</v>
      </c>
      <c r="J814" s="3" t="s">
        <v>135</v>
      </c>
      <c r="K814" s="2">
        <v>1440</v>
      </c>
      <c r="L814" s="3"/>
      <c r="M814" s="3" t="s">
        <v>191</v>
      </c>
      <c r="N814" s="3" t="s">
        <v>192</v>
      </c>
      <c r="O814" s="3"/>
      <c r="P814" s="3"/>
      <c r="Q814" s="3"/>
      <c r="R814" s="3">
        <v>0</v>
      </c>
      <c r="S814" s="3">
        <v>1</v>
      </c>
      <c r="T814" s="2">
        <v>8</v>
      </c>
      <c r="U814" s="3">
        <v>2.3249834071280016</v>
      </c>
      <c r="V814" s="3">
        <v>26.98625157809786</v>
      </c>
      <c r="W814" s="3">
        <v>3.6092917946934149</v>
      </c>
      <c r="X814" s="3">
        <v>9227.0055597857299</v>
      </c>
      <c r="Y814" s="3">
        <v>26.98625157809786</v>
      </c>
      <c r="Z814" s="3">
        <v>3.6092886039227139</v>
      </c>
      <c r="AA814" s="3">
        <v>9227.0055597857299</v>
      </c>
      <c r="AB814">
        <f t="shared" si="20"/>
        <v>26.98625157809786</v>
      </c>
      <c r="AC814">
        <f t="shared" si="21"/>
        <v>3.6092886039227139</v>
      </c>
    </row>
    <row r="815" spans="1:29" x14ac:dyDescent="0.25">
      <c r="A815" s="2">
        <v>814</v>
      </c>
      <c r="B815" s="3" t="s">
        <v>178</v>
      </c>
      <c r="C815" s="3" t="s">
        <v>28</v>
      </c>
      <c r="D815" s="3" t="s">
        <v>179</v>
      </c>
      <c r="E815" s="3" t="s">
        <v>189</v>
      </c>
      <c r="F815" s="3">
        <v>0.56000000000000005</v>
      </c>
      <c r="G815" s="3">
        <v>0.48</v>
      </c>
      <c r="H815" s="3" t="s">
        <v>192</v>
      </c>
      <c r="I815" s="2">
        <v>1450</v>
      </c>
      <c r="J815" s="3" t="s">
        <v>119</v>
      </c>
      <c r="K815" s="2">
        <v>1450</v>
      </c>
      <c r="L815" s="3"/>
      <c r="M815" s="3" t="s">
        <v>191</v>
      </c>
      <c r="N815" s="3" t="s">
        <v>192</v>
      </c>
      <c r="O815" s="3"/>
      <c r="P815" s="3"/>
      <c r="Q815" s="3"/>
      <c r="R815" s="3">
        <v>0</v>
      </c>
      <c r="S815" s="3">
        <v>1</v>
      </c>
      <c r="T815" s="2">
        <v>93</v>
      </c>
      <c r="U815" s="3">
        <v>21.385507042023708</v>
      </c>
      <c r="V815" s="3">
        <v>219.26763437460585</v>
      </c>
      <c r="W815" s="3">
        <v>29.535675181668825</v>
      </c>
      <c r="X815" s="3">
        <v>85743.306229034279</v>
      </c>
      <c r="Y815" s="3">
        <v>219.26763437460585</v>
      </c>
      <c r="Z815" s="3">
        <v>29.535649070849164</v>
      </c>
      <c r="AA815" s="3">
        <v>85743.306229034279</v>
      </c>
      <c r="AB815">
        <f t="shared" si="20"/>
        <v>219.26763437460585</v>
      </c>
      <c r="AC815">
        <f t="shared" si="21"/>
        <v>29.535649070849164</v>
      </c>
    </row>
    <row r="816" spans="1:29" x14ac:dyDescent="0.25">
      <c r="A816" s="2">
        <v>815</v>
      </c>
      <c r="B816" s="3" t="s">
        <v>178</v>
      </c>
      <c r="C816" s="3" t="s">
        <v>28</v>
      </c>
      <c r="D816" s="3" t="s">
        <v>179</v>
      </c>
      <c r="E816" s="3" t="s">
        <v>189</v>
      </c>
      <c r="F816" s="3">
        <v>0.56000000000000005</v>
      </c>
      <c r="G816" s="3">
        <v>0.48</v>
      </c>
      <c r="H816" s="3" t="s">
        <v>192</v>
      </c>
      <c r="I816" s="2">
        <v>1480</v>
      </c>
      <c r="J816" s="3" t="s">
        <v>199</v>
      </c>
      <c r="K816" s="2">
        <v>1480</v>
      </c>
      <c r="L816" s="3"/>
      <c r="M816" s="3" t="s">
        <v>191</v>
      </c>
      <c r="N816" s="3" t="s">
        <v>192</v>
      </c>
      <c r="O816" s="3"/>
      <c r="P816" s="3"/>
      <c r="Q816" s="3"/>
      <c r="R816" s="3">
        <v>0</v>
      </c>
      <c r="S816" s="3">
        <v>1</v>
      </c>
      <c r="T816" s="2">
        <v>16</v>
      </c>
      <c r="U816" s="3">
        <v>4.6280726709192077</v>
      </c>
      <c r="V816" s="3">
        <v>40.185411562434453</v>
      </c>
      <c r="W816" s="3">
        <v>5.7354287996229392</v>
      </c>
      <c r="X816" s="3">
        <v>17913.948555331943</v>
      </c>
      <c r="Y816" s="3">
        <v>40.185411562434453</v>
      </c>
      <c r="Z816" s="3">
        <v>5.7354237292547827</v>
      </c>
      <c r="AA816" s="3">
        <v>17913.948555331943</v>
      </c>
      <c r="AB816">
        <f t="shared" si="20"/>
        <v>40.185411562434453</v>
      </c>
      <c r="AC816">
        <f t="shared" si="21"/>
        <v>5.7354237292547827</v>
      </c>
    </row>
    <row r="817" spans="1:29" x14ac:dyDescent="0.25">
      <c r="A817" s="2">
        <v>816</v>
      </c>
      <c r="B817" s="3" t="s">
        <v>178</v>
      </c>
      <c r="C817" s="3" t="s">
        <v>28</v>
      </c>
      <c r="D817" s="3" t="s">
        <v>179</v>
      </c>
      <c r="E817" s="3" t="s">
        <v>189</v>
      </c>
      <c r="F817" s="3">
        <v>0.56000000000000005</v>
      </c>
      <c r="G817" s="3">
        <v>0.48</v>
      </c>
      <c r="H817" s="3" t="s">
        <v>192</v>
      </c>
      <c r="I817" s="2">
        <v>1490</v>
      </c>
      <c r="J817" s="3" t="s">
        <v>147</v>
      </c>
      <c r="K817" s="2">
        <v>1490</v>
      </c>
      <c r="L817" s="3"/>
      <c r="M817" s="3" t="s">
        <v>191</v>
      </c>
      <c r="N817" s="3" t="s">
        <v>192</v>
      </c>
      <c r="O817" s="3"/>
      <c r="P817" s="3"/>
      <c r="Q817" s="3"/>
      <c r="R817" s="3">
        <v>0</v>
      </c>
      <c r="S817" s="3">
        <v>1</v>
      </c>
      <c r="T817" s="2">
        <v>100</v>
      </c>
      <c r="U817" s="3">
        <v>17.303483861101324</v>
      </c>
      <c r="V817" s="3">
        <v>172.28260979860812</v>
      </c>
      <c r="W817" s="3">
        <v>22.822247899930151</v>
      </c>
      <c r="X817" s="3">
        <v>66628.973442292219</v>
      </c>
      <c r="Y817" s="3">
        <v>172.28260979860812</v>
      </c>
      <c r="Z817" s="3">
        <v>22.822227724071812</v>
      </c>
      <c r="AA817" s="3">
        <v>66628.973442292219</v>
      </c>
      <c r="AB817">
        <f t="shared" si="20"/>
        <v>172.28260979860812</v>
      </c>
      <c r="AC817">
        <f t="shared" si="21"/>
        <v>22.822227724071812</v>
      </c>
    </row>
    <row r="818" spans="1:29" x14ac:dyDescent="0.25">
      <c r="A818" s="2">
        <v>817</v>
      </c>
      <c r="B818" s="3" t="s">
        <v>178</v>
      </c>
      <c r="C818" s="3" t="s">
        <v>28</v>
      </c>
      <c r="D818" s="3" t="s">
        <v>179</v>
      </c>
      <c r="E818" s="3" t="s">
        <v>189</v>
      </c>
      <c r="F818" s="3">
        <v>0.56000000000000005</v>
      </c>
      <c r="G818" s="3">
        <v>0.48</v>
      </c>
      <c r="H818" s="3" t="s">
        <v>192</v>
      </c>
      <c r="I818" s="2">
        <v>1520</v>
      </c>
      <c r="J818" s="3" t="s">
        <v>200</v>
      </c>
      <c r="K818" s="2">
        <v>1520</v>
      </c>
      <c r="L818" s="3"/>
      <c r="M818" s="3" t="s">
        <v>191</v>
      </c>
      <c r="N818" s="3" t="s">
        <v>192</v>
      </c>
      <c r="O818" s="3"/>
      <c r="P818" s="3"/>
      <c r="Q818" s="3"/>
      <c r="R818" s="3">
        <v>0</v>
      </c>
      <c r="S818" s="3">
        <v>1</v>
      </c>
      <c r="T818" s="2">
        <v>5</v>
      </c>
      <c r="U818" s="3">
        <v>0.25903145271204647</v>
      </c>
      <c r="V818" s="3">
        <v>2.2411982761080078</v>
      </c>
      <c r="W818" s="3">
        <v>0.31331342136767992</v>
      </c>
      <c r="X818" s="3">
        <v>1037.3813962635757</v>
      </c>
      <c r="Y818" s="3">
        <v>2.2411982761080078</v>
      </c>
      <c r="Z818" s="3">
        <v>0.31331314438500729</v>
      </c>
      <c r="AA818" s="3">
        <v>1037.3813962635757</v>
      </c>
      <c r="AB818">
        <f t="shared" si="20"/>
        <v>2.2411982761080078</v>
      </c>
      <c r="AC818">
        <f t="shared" si="21"/>
        <v>0.31331314438500729</v>
      </c>
    </row>
    <row r="819" spans="1:29" x14ac:dyDescent="0.25">
      <c r="A819" s="2">
        <v>818</v>
      </c>
      <c r="B819" s="3" t="s">
        <v>178</v>
      </c>
      <c r="C819" s="3" t="s">
        <v>28</v>
      </c>
      <c r="D819" s="3" t="s">
        <v>179</v>
      </c>
      <c r="E819" s="3" t="s">
        <v>189</v>
      </c>
      <c r="F819" s="3">
        <v>0.56000000000000005</v>
      </c>
      <c r="G819" s="3">
        <v>0.48</v>
      </c>
      <c r="H819" s="3" t="s">
        <v>192</v>
      </c>
      <c r="I819" s="2">
        <v>1550</v>
      </c>
      <c r="J819" s="3" t="s">
        <v>120</v>
      </c>
      <c r="K819" s="2">
        <v>1550</v>
      </c>
      <c r="L819" s="3"/>
      <c r="M819" s="3" t="s">
        <v>191</v>
      </c>
      <c r="N819" s="3" t="s">
        <v>192</v>
      </c>
      <c r="O819" s="3"/>
      <c r="P819" s="3"/>
      <c r="Q819" s="3"/>
      <c r="R819" s="3">
        <v>0</v>
      </c>
      <c r="S819" s="3">
        <v>1</v>
      </c>
      <c r="T819" s="2">
        <v>1130</v>
      </c>
      <c r="U819" s="3">
        <v>271.84646549247401</v>
      </c>
      <c r="V819" s="3">
        <v>2146.1168104234098</v>
      </c>
      <c r="W819" s="3">
        <v>302.772384286749</v>
      </c>
      <c r="X819" s="3">
        <v>1060648.1738137384</v>
      </c>
      <c r="Y819" s="3">
        <v>2146.1168104234098</v>
      </c>
      <c r="Z819" s="3">
        <v>302.77211662281161</v>
      </c>
      <c r="AA819" s="3">
        <v>1060648.1738137384</v>
      </c>
      <c r="AB819">
        <f t="shared" si="20"/>
        <v>2146.1168104234098</v>
      </c>
      <c r="AC819">
        <f t="shared" si="21"/>
        <v>302.77211662281161</v>
      </c>
    </row>
    <row r="820" spans="1:29" x14ac:dyDescent="0.25">
      <c r="A820" s="2">
        <v>819</v>
      </c>
      <c r="B820" s="3" t="s">
        <v>178</v>
      </c>
      <c r="C820" s="3" t="s">
        <v>28</v>
      </c>
      <c r="D820" s="3" t="s">
        <v>179</v>
      </c>
      <c r="E820" s="3" t="s">
        <v>189</v>
      </c>
      <c r="F820" s="3">
        <v>0.56000000000000005</v>
      </c>
      <c r="G820" s="3">
        <v>0.48</v>
      </c>
      <c r="H820" s="3" t="s">
        <v>192</v>
      </c>
      <c r="I820" s="2">
        <v>1700</v>
      </c>
      <c r="J820" s="3" t="s">
        <v>121</v>
      </c>
      <c r="K820" s="2">
        <v>1700</v>
      </c>
      <c r="L820" s="3"/>
      <c r="M820" s="3" t="s">
        <v>191</v>
      </c>
      <c r="N820" s="3" t="s">
        <v>192</v>
      </c>
      <c r="O820" s="3"/>
      <c r="P820" s="3"/>
      <c r="Q820" s="3"/>
      <c r="R820" s="3">
        <v>0</v>
      </c>
      <c r="S820" s="3">
        <v>1</v>
      </c>
      <c r="T820" s="2">
        <v>551</v>
      </c>
      <c r="U820" s="3">
        <v>58.140132985954075</v>
      </c>
      <c r="V820" s="3">
        <v>482.65349690536073</v>
      </c>
      <c r="W820" s="3">
        <v>64.978366634164516</v>
      </c>
      <c r="X820" s="3">
        <v>224074.25065198168</v>
      </c>
      <c r="Y820" s="3">
        <v>482.65349690536073</v>
      </c>
      <c r="Z820" s="3">
        <v>64.978309190466362</v>
      </c>
      <c r="AA820" s="3">
        <v>224074.25065198168</v>
      </c>
      <c r="AB820">
        <f t="shared" si="20"/>
        <v>482.65349690536073</v>
      </c>
      <c r="AC820">
        <f t="shared" si="21"/>
        <v>64.978309190466362</v>
      </c>
    </row>
    <row r="821" spans="1:29" x14ac:dyDescent="0.25">
      <c r="A821" s="2">
        <v>820</v>
      </c>
      <c r="B821" s="3" t="s">
        <v>178</v>
      </c>
      <c r="C821" s="3" t="s">
        <v>28</v>
      </c>
      <c r="D821" s="3" t="s">
        <v>179</v>
      </c>
      <c r="E821" s="3" t="s">
        <v>189</v>
      </c>
      <c r="F821" s="3">
        <v>0.56000000000000005</v>
      </c>
      <c r="G821" s="3">
        <v>0.48</v>
      </c>
      <c r="H821" s="3" t="s">
        <v>192</v>
      </c>
      <c r="I821" s="2">
        <v>1710</v>
      </c>
      <c r="J821" s="3" t="s">
        <v>122</v>
      </c>
      <c r="K821" s="2">
        <v>1710</v>
      </c>
      <c r="L821" s="3"/>
      <c r="M821" s="3" t="s">
        <v>191</v>
      </c>
      <c r="N821" s="3" t="s">
        <v>192</v>
      </c>
      <c r="O821" s="3"/>
      <c r="P821" s="3"/>
      <c r="Q821" s="3"/>
      <c r="R821" s="3">
        <v>0</v>
      </c>
      <c r="S821" s="3">
        <v>1</v>
      </c>
      <c r="T821" s="2">
        <v>608</v>
      </c>
      <c r="U821" s="3">
        <v>255.51330563919007</v>
      </c>
      <c r="V821" s="3">
        <v>2011.410777044787</v>
      </c>
      <c r="W821" s="3">
        <v>275.75194896140255</v>
      </c>
      <c r="X821" s="3">
        <v>1004171.4518815957</v>
      </c>
      <c r="Y821" s="3">
        <v>2011.410777044787</v>
      </c>
      <c r="Z821" s="3">
        <v>275.7517051847035</v>
      </c>
      <c r="AA821" s="3">
        <v>1004171.4518815957</v>
      </c>
      <c r="AB821">
        <f t="shared" si="20"/>
        <v>2011.410777044787</v>
      </c>
      <c r="AC821">
        <f t="shared" si="21"/>
        <v>275.7517051847035</v>
      </c>
    </row>
    <row r="822" spans="1:29" x14ac:dyDescent="0.25">
      <c r="A822" s="2">
        <v>821</v>
      </c>
      <c r="B822" s="3" t="s">
        <v>178</v>
      </c>
      <c r="C822" s="3" t="s">
        <v>28</v>
      </c>
      <c r="D822" s="3" t="s">
        <v>179</v>
      </c>
      <c r="E822" s="3" t="s">
        <v>189</v>
      </c>
      <c r="F822" s="3">
        <v>0.56000000000000005</v>
      </c>
      <c r="G822" s="3">
        <v>0.48</v>
      </c>
      <c r="H822" s="3" t="s">
        <v>192</v>
      </c>
      <c r="I822" s="2">
        <v>1720</v>
      </c>
      <c r="J822" s="3" t="s">
        <v>123</v>
      </c>
      <c r="K822" s="2">
        <v>1720</v>
      </c>
      <c r="L822" s="3"/>
      <c r="M822" s="3" t="s">
        <v>191</v>
      </c>
      <c r="N822" s="3" t="s">
        <v>192</v>
      </c>
      <c r="O822" s="3"/>
      <c r="P822" s="3"/>
      <c r="Q822" s="3"/>
      <c r="R822" s="3">
        <v>0</v>
      </c>
      <c r="S822" s="3">
        <v>1</v>
      </c>
      <c r="T822" s="2">
        <v>385</v>
      </c>
      <c r="U822" s="3">
        <v>114.74102711038414</v>
      </c>
      <c r="V822" s="3">
        <v>946.15016068183081</v>
      </c>
      <c r="W822" s="3">
        <v>128.27906444910002</v>
      </c>
      <c r="X822" s="3">
        <v>444281.17978195281</v>
      </c>
      <c r="Y822" s="3">
        <v>946.15016068183081</v>
      </c>
      <c r="Z822" s="3">
        <v>128.27895104483571</v>
      </c>
      <c r="AA822" s="3">
        <v>444281.17978195281</v>
      </c>
      <c r="AB822">
        <f t="shared" si="20"/>
        <v>946.15016068183081</v>
      </c>
      <c r="AC822">
        <f t="shared" si="21"/>
        <v>128.27895104483571</v>
      </c>
    </row>
    <row r="823" spans="1:29" x14ac:dyDescent="0.25">
      <c r="A823" s="2">
        <v>822</v>
      </c>
      <c r="B823" s="3" t="s">
        <v>178</v>
      </c>
      <c r="C823" s="3" t="s">
        <v>28</v>
      </c>
      <c r="D823" s="3" t="s">
        <v>179</v>
      </c>
      <c r="E823" s="3" t="s">
        <v>189</v>
      </c>
      <c r="F823" s="3">
        <v>0.56000000000000005</v>
      </c>
      <c r="G823" s="3">
        <v>0.48</v>
      </c>
      <c r="H823" s="3" t="s">
        <v>192</v>
      </c>
      <c r="I823" s="2">
        <v>1740</v>
      </c>
      <c r="J823" s="3" t="s">
        <v>124</v>
      </c>
      <c r="K823" s="2">
        <v>1740</v>
      </c>
      <c r="L823" s="3"/>
      <c r="M823" s="3" t="s">
        <v>191</v>
      </c>
      <c r="N823" s="3" t="s">
        <v>192</v>
      </c>
      <c r="O823" s="3"/>
      <c r="P823" s="3"/>
      <c r="Q823" s="3"/>
      <c r="R823" s="3">
        <v>0</v>
      </c>
      <c r="S823" s="3">
        <v>1</v>
      </c>
      <c r="T823" s="2">
        <v>155</v>
      </c>
      <c r="U823" s="3">
        <v>57.030684029783252</v>
      </c>
      <c r="V823" s="3">
        <v>453.61542801490697</v>
      </c>
      <c r="W823" s="3">
        <v>61.942671754947774</v>
      </c>
      <c r="X823" s="3">
        <v>224841.40785087054</v>
      </c>
      <c r="Y823" s="3">
        <v>453.61542801490697</v>
      </c>
      <c r="Z823" s="3">
        <v>61.942616994935683</v>
      </c>
      <c r="AA823" s="3">
        <v>224841.40785087054</v>
      </c>
      <c r="AB823">
        <f t="shared" si="20"/>
        <v>453.61542801490697</v>
      </c>
      <c r="AC823">
        <f t="shared" si="21"/>
        <v>61.942616994935683</v>
      </c>
    </row>
    <row r="824" spans="1:29" x14ac:dyDescent="0.25">
      <c r="A824" s="2">
        <v>823</v>
      </c>
      <c r="B824" s="3" t="s">
        <v>178</v>
      </c>
      <c r="C824" s="3" t="s">
        <v>28</v>
      </c>
      <c r="D824" s="3" t="s">
        <v>179</v>
      </c>
      <c r="E824" s="3" t="s">
        <v>189</v>
      </c>
      <c r="F824" s="3">
        <v>0.56000000000000005</v>
      </c>
      <c r="G824" s="3">
        <v>0.48</v>
      </c>
      <c r="H824" s="3" t="s">
        <v>192</v>
      </c>
      <c r="I824" s="2">
        <v>1750</v>
      </c>
      <c r="J824" s="3" t="s">
        <v>51</v>
      </c>
      <c r="K824" s="2">
        <v>1750</v>
      </c>
      <c r="L824" s="3"/>
      <c r="M824" s="3" t="s">
        <v>191</v>
      </c>
      <c r="N824" s="3" t="s">
        <v>192</v>
      </c>
      <c r="O824" s="3"/>
      <c r="P824" s="3"/>
      <c r="Q824" s="3"/>
      <c r="R824" s="3">
        <v>0</v>
      </c>
      <c r="S824" s="3">
        <v>1</v>
      </c>
      <c r="T824" s="2">
        <v>995</v>
      </c>
      <c r="U824" s="3">
        <v>377.23257928311989</v>
      </c>
      <c r="V824" s="3">
        <v>3056.1170776449071</v>
      </c>
      <c r="W824" s="3">
        <v>415.39661234306766</v>
      </c>
      <c r="X824" s="3">
        <v>1467998.8118022964</v>
      </c>
      <c r="Y824" s="3">
        <v>3056.1170776449071</v>
      </c>
      <c r="Z824" s="3">
        <v>415.39624511442094</v>
      </c>
      <c r="AA824" s="3">
        <v>1467998.8118022964</v>
      </c>
      <c r="AB824">
        <f t="shared" si="20"/>
        <v>3056.1170776449071</v>
      </c>
      <c r="AC824">
        <f t="shared" si="21"/>
        <v>415.39624511442094</v>
      </c>
    </row>
    <row r="825" spans="1:29" x14ac:dyDescent="0.25">
      <c r="A825" s="2">
        <v>824</v>
      </c>
      <c r="B825" s="3" t="s">
        <v>178</v>
      </c>
      <c r="C825" s="3" t="s">
        <v>28</v>
      </c>
      <c r="D825" s="3" t="s">
        <v>179</v>
      </c>
      <c r="E825" s="3" t="s">
        <v>189</v>
      </c>
      <c r="F825" s="3">
        <v>0.56000000000000005</v>
      </c>
      <c r="G825" s="3">
        <v>0.48</v>
      </c>
      <c r="H825" s="3" t="s">
        <v>192</v>
      </c>
      <c r="I825" s="2">
        <v>1770</v>
      </c>
      <c r="J825" s="3" t="s">
        <v>136</v>
      </c>
      <c r="K825" s="2">
        <v>1770</v>
      </c>
      <c r="L825" s="3"/>
      <c r="M825" s="3" t="s">
        <v>191</v>
      </c>
      <c r="N825" s="3" t="s">
        <v>192</v>
      </c>
      <c r="O825" s="3"/>
      <c r="P825" s="3"/>
      <c r="Q825" s="3"/>
      <c r="R825" s="3">
        <v>0</v>
      </c>
      <c r="S825" s="3">
        <v>1</v>
      </c>
      <c r="T825" s="2">
        <v>70</v>
      </c>
      <c r="U825" s="3">
        <v>27.737351063996133</v>
      </c>
      <c r="V825" s="3">
        <v>225.02795607553142</v>
      </c>
      <c r="W825" s="3">
        <v>30.531411408614911</v>
      </c>
      <c r="X825" s="3">
        <v>113884.24032861795</v>
      </c>
      <c r="Y825" s="3">
        <v>225.02795607553142</v>
      </c>
      <c r="Z825" s="3">
        <v>30.531384417521249</v>
      </c>
      <c r="AA825" s="3">
        <v>113884.24032861795</v>
      </c>
      <c r="AB825">
        <f t="shared" si="20"/>
        <v>225.02795607553142</v>
      </c>
      <c r="AC825">
        <f t="shared" si="21"/>
        <v>30.531384417521249</v>
      </c>
    </row>
    <row r="826" spans="1:29" x14ac:dyDescent="0.25">
      <c r="A826" s="2">
        <v>825</v>
      </c>
      <c r="B826" s="3" t="s">
        <v>178</v>
      </c>
      <c r="C826" s="3" t="s">
        <v>28</v>
      </c>
      <c r="D826" s="3" t="s">
        <v>179</v>
      </c>
      <c r="E826" s="3" t="s">
        <v>189</v>
      </c>
      <c r="F826" s="3">
        <v>0.56000000000000005</v>
      </c>
      <c r="G826" s="3">
        <v>0.48</v>
      </c>
      <c r="H826" s="3" t="s">
        <v>192</v>
      </c>
      <c r="I826" s="2">
        <v>1780</v>
      </c>
      <c r="J826" s="3" t="s">
        <v>125</v>
      </c>
      <c r="K826" s="2">
        <v>1780</v>
      </c>
      <c r="L826" s="3"/>
      <c r="M826" s="3" t="s">
        <v>191</v>
      </c>
      <c r="N826" s="3" t="s">
        <v>192</v>
      </c>
      <c r="O826" s="3"/>
      <c r="P826" s="3"/>
      <c r="Q826" s="3"/>
      <c r="R826" s="3">
        <v>0</v>
      </c>
      <c r="S826" s="3">
        <v>1</v>
      </c>
      <c r="T826" s="2">
        <v>34</v>
      </c>
      <c r="U826" s="3">
        <v>8.8805671751514037</v>
      </c>
      <c r="V826" s="3">
        <v>70.083674071020951</v>
      </c>
      <c r="W826" s="3">
        <v>9.5956545735810632</v>
      </c>
      <c r="X826" s="3">
        <v>34213.519921020117</v>
      </c>
      <c r="Y826" s="3">
        <v>70.083674071020951</v>
      </c>
      <c r="Z826" s="3">
        <v>9.5956460906056744</v>
      </c>
      <c r="AA826" s="3">
        <v>34213.519921020117</v>
      </c>
      <c r="AB826">
        <f t="shared" si="20"/>
        <v>70.083674071020951</v>
      </c>
      <c r="AC826">
        <f t="shared" si="21"/>
        <v>9.5956460906056744</v>
      </c>
    </row>
    <row r="827" spans="1:29" x14ac:dyDescent="0.25">
      <c r="A827" s="2">
        <v>826</v>
      </c>
      <c r="B827" s="3" t="s">
        <v>178</v>
      </c>
      <c r="C827" s="3" t="s">
        <v>28</v>
      </c>
      <c r="D827" s="3" t="s">
        <v>179</v>
      </c>
      <c r="E827" s="3" t="s">
        <v>189</v>
      </c>
      <c r="F827" s="3">
        <v>0.56000000000000005</v>
      </c>
      <c r="G827" s="3">
        <v>0.48</v>
      </c>
      <c r="H827" s="3" t="s">
        <v>192</v>
      </c>
      <c r="I827" s="2">
        <v>1800</v>
      </c>
      <c r="J827" s="3" t="s">
        <v>149</v>
      </c>
      <c r="K827" s="2">
        <v>1800</v>
      </c>
      <c r="L827" s="3"/>
      <c r="M827" s="3" t="s">
        <v>191</v>
      </c>
      <c r="N827" s="3" t="s">
        <v>192</v>
      </c>
      <c r="O827" s="3"/>
      <c r="P827" s="3"/>
      <c r="Q827" s="3"/>
      <c r="R827" s="3">
        <v>0</v>
      </c>
      <c r="S827" s="3">
        <v>1</v>
      </c>
      <c r="T827" s="2">
        <v>13</v>
      </c>
      <c r="U827" s="3">
        <v>3.2603467697420663</v>
      </c>
      <c r="V827" s="3">
        <v>25.255190726481967</v>
      </c>
      <c r="W827" s="3">
        <v>3.4204776930346106</v>
      </c>
      <c r="X827" s="3">
        <v>12450.270212165397</v>
      </c>
      <c r="Y827" s="3">
        <v>25.255190726481967</v>
      </c>
      <c r="Z827" s="3">
        <v>3.4204746691837711</v>
      </c>
      <c r="AA827" s="3">
        <v>12450.270212165397</v>
      </c>
      <c r="AB827">
        <f t="shared" si="20"/>
        <v>25.255190726481967</v>
      </c>
      <c r="AC827">
        <f t="shared" si="21"/>
        <v>3.4204746691837711</v>
      </c>
    </row>
    <row r="828" spans="1:29" x14ac:dyDescent="0.25">
      <c r="A828" s="2">
        <v>827</v>
      </c>
      <c r="B828" s="3" t="s">
        <v>178</v>
      </c>
      <c r="C828" s="3" t="s">
        <v>28</v>
      </c>
      <c r="D828" s="3" t="s">
        <v>179</v>
      </c>
      <c r="E828" s="3" t="s">
        <v>189</v>
      </c>
      <c r="F828" s="3">
        <v>0.56000000000000005</v>
      </c>
      <c r="G828" s="3">
        <v>0.48</v>
      </c>
      <c r="H828" s="3" t="s">
        <v>192</v>
      </c>
      <c r="I828" s="2">
        <v>1820</v>
      </c>
      <c r="J828" s="3" t="s">
        <v>52</v>
      </c>
      <c r="K828" s="2">
        <v>1820</v>
      </c>
      <c r="L828" s="3"/>
      <c r="M828" s="3" t="s">
        <v>191</v>
      </c>
      <c r="N828" s="3" t="s">
        <v>192</v>
      </c>
      <c r="O828" s="3"/>
      <c r="P828" s="3"/>
      <c r="Q828" s="3"/>
      <c r="R828" s="3">
        <v>0</v>
      </c>
      <c r="S828" s="3">
        <v>1</v>
      </c>
      <c r="T828" s="2">
        <v>43</v>
      </c>
      <c r="U828" s="3">
        <v>4.7757233675553188</v>
      </c>
      <c r="V828" s="3">
        <v>36.534447555472795</v>
      </c>
      <c r="W828" s="3">
        <v>5.0762558898468395</v>
      </c>
      <c r="X828" s="3">
        <v>17318.643642098687</v>
      </c>
      <c r="Y828" s="3">
        <v>36.534447555472795</v>
      </c>
      <c r="Z828" s="3">
        <v>5.0762514022161653</v>
      </c>
      <c r="AA828" s="3">
        <v>17318.643642098687</v>
      </c>
      <c r="AB828">
        <f t="shared" si="20"/>
        <v>36.534447555472795</v>
      </c>
      <c r="AC828">
        <f t="shared" si="21"/>
        <v>5.0762514022161653</v>
      </c>
    </row>
    <row r="829" spans="1:29" x14ac:dyDescent="0.25">
      <c r="A829" s="2">
        <v>828</v>
      </c>
      <c r="B829" s="3" t="s">
        <v>178</v>
      </c>
      <c r="C829" s="3" t="s">
        <v>28</v>
      </c>
      <c r="D829" s="3" t="s">
        <v>179</v>
      </c>
      <c r="E829" s="3" t="s">
        <v>189</v>
      </c>
      <c r="F829" s="3">
        <v>0.56000000000000005</v>
      </c>
      <c r="G829" s="3">
        <v>0.48</v>
      </c>
      <c r="H829" s="3" t="s">
        <v>192</v>
      </c>
      <c r="I829" s="2">
        <v>1830</v>
      </c>
      <c r="J829" s="3" t="s">
        <v>201</v>
      </c>
      <c r="K829" s="2">
        <v>1830</v>
      </c>
      <c r="L829" s="3"/>
      <c r="M829" s="3" t="s">
        <v>191</v>
      </c>
      <c r="N829" s="3" t="s">
        <v>192</v>
      </c>
      <c r="O829" s="3"/>
      <c r="P829" s="3"/>
      <c r="Q829" s="3"/>
      <c r="R829" s="3">
        <v>0</v>
      </c>
      <c r="S829" s="3">
        <v>1</v>
      </c>
      <c r="T829" s="2">
        <v>42</v>
      </c>
      <c r="U829" s="3">
        <v>16.206745267960095</v>
      </c>
      <c r="V829" s="3">
        <v>102.40616029134038</v>
      </c>
      <c r="W829" s="3">
        <v>13.554774911262191</v>
      </c>
      <c r="X829" s="3">
        <v>56248.619165365453</v>
      </c>
      <c r="Y829" s="3">
        <v>102.40616029134038</v>
      </c>
      <c r="Z829" s="3">
        <v>13.554762928252474</v>
      </c>
      <c r="AA829" s="3">
        <v>56248.619165365453</v>
      </c>
      <c r="AB829">
        <f t="shared" si="20"/>
        <v>102.40616029134038</v>
      </c>
      <c r="AC829">
        <f t="shared" si="21"/>
        <v>13.554762928252474</v>
      </c>
    </row>
    <row r="830" spans="1:29" x14ac:dyDescent="0.25">
      <c r="A830" s="2">
        <v>829</v>
      </c>
      <c r="B830" s="3" t="s">
        <v>178</v>
      </c>
      <c r="C830" s="3" t="s">
        <v>28</v>
      </c>
      <c r="D830" s="3" t="s">
        <v>179</v>
      </c>
      <c r="E830" s="3" t="s">
        <v>189</v>
      </c>
      <c r="F830" s="3">
        <v>0.56000000000000005</v>
      </c>
      <c r="G830" s="3">
        <v>0.48</v>
      </c>
      <c r="H830" s="3" t="s">
        <v>192</v>
      </c>
      <c r="I830" s="2">
        <v>1840</v>
      </c>
      <c r="J830" s="3" t="s">
        <v>137</v>
      </c>
      <c r="K830" s="2">
        <v>1840</v>
      </c>
      <c r="L830" s="3"/>
      <c r="M830" s="3" t="s">
        <v>191</v>
      </c>
      <c r="N830" s="3" t="s">
        <v>192</v>
      </c>
      <c r="O830" s="3"/>
      <c r="P830" s="3"/>
      <c r="Q830" s="3"/>
      <c r="R830" s="3">
        <v>0</v>
      </c>
      <c r="S830" s="3">
        <v>1</v>
      </c>
      <c r="T830" s="2">
        <v>49</v>
      </c>
      <c r="U830" s="3">
        <v>4.5585140760968086</v>
      </c>
      <c r="V830" s="3">
        <v>35.31958878243632</v>
      </c>
      <c r="W830" s="3">
        <v>5.0738616069916489</v>
      </c>
      <c r="X830" s="3">
        <v>15353.450890239808</v>
      </c>
      <c r="Y830" s="3">
        <v>35.31958878243632</v>
      </c>
      <c r="Z830" s="3">
        <v>5.0738571214776291</v>
      </c>
      <c r="AA830" s="3">
        <v>15353.450890239808</v>
      </c>
      <c r="AB830">
        <f t="shared" si="20"/>
        <v>35.31958878243632</v>
      </c>
      <c r="AC830">
        <f t="shared" si="21"/>
        <v>5.0738571214776291</v>
      </c>
    </row>
    <row r="831" spans="1:29" x14ac:dyDescent="0.25">
      <c r="A831" s="2">
        <v>830</v>
      </c>
      <c r="B831" s="3" t="s">
        <v>178</v>
      </c>
      <c r="C831" s="3" t="s">
        <v>28</v>
      </c>
      <c r="D831" s="3" t="s">
        <v>179</v>
      </c>
      <c r="E831" s="3" t="s">
        <v>189</v>
      </c>
      <c r="F831" s="3">
        <v>0.56000000000000005</v>
      </c>
      <c r="G831" s="3">
        <v>0.48</v>
      </c>
      <c r="H831" s="3" t="s">
        <v>192</v>
      </c>
      <c r="I831" s="2">
        <v>1850</v>
      </c>
      <c r="J831" s="3" t="s">
        <v>53</v>
      </c>
      <c r="K831" s="2">
        <v>1850</v>
      </c>
      <c r="L831" s="3"/>
      <c r="M831" s="3" t="s">
        <v>191</v>
      </c>
      <c r="N831" s="3" t="s">
        <v>192</v>
      </c>
      <c r="O831" s="3"/>
      <c r="P831" s="3"/>
      <c r="Q831" s="3"/>
      <c r="R831" s="3">
        <v>0</v>
      </c>
      <c r="S831" s="3">
        <v>1</v>
      </c>
      <c r="T831" s="2">
        <v>69</v>
      </c>
      <c r="U831" s="3">
        <v>7.350154766998787</v>
      </c>
      <c r="V831" s="3">
        <v>63.73027718347933</v>
      </c>
      <c r="W831" s="3">
        <v>8.7330340120654224</v>
      </c>
      <c r="X831" s="3">
        <v>28681.792787760154</v>
      </c>
      <c r="Y831" s="3">
        <v>63.73027718347933</v>
      </c>
      <c r="Z831" s="3">
        <v>8.733026291684066</v>
      </c>
      <c r="AA831" s="3">
        <v>28681.792787760154</v>
      </c>
      <c r="AB831">
        <f t="shared" si="20"/>
        <v>63.73027718347933</v>
      </c>
      <c r="AC831">
        <f t="shared" si="21"/>
        <v>8.733026291684066</v>
      </c>
    </row>
    <row r="832" spans="1:29" x14ac:dyDescent="0.25">
      <c r="A832" s="2">
        <v>831</v>
      </c>
      <c r="B832" s="3" t="s">
        <v>178</v>
      </c>
      <c r="C832" s="3" t="s">
        <v>28</v>
      </c>
      <c r="D832" s="3" t="s">
        <v>179</v>
      </c>
      <c r="E832" s="3" t="s">
        <v>189</v>
      </c>
      <c r="F832" s="3">
        <v>0.56000000000000005</v>
      </c>
      <c r="G832" s="3">
        <v>0.48</v>
      </c>
      <c r="H832" s="3" t="s">
        <v>192</v>
      </c>
      <c r="I832" s="2">
        <v>1860</v>
      </c>
      <c r="J832" s="3" t="s">
        <v>126</v>
      </c>
      <c r="K832" s="2">
        <v>1860</v>
      </c>
      <c r="L832" s="3"/>
      <c r="M832" s="3" t="s">
        <v>191</v>
      </c>
      <c r="N832" s="3" t="s">
        <v>192</v>
      </c>
      <c r="O832" s="3"/>
      <c r="P832" s="3"/>
      <c r="Q832" s="3"/>
      <c r="R832" s="3">
        <v>0</v>
      </c>
      <c r="S832" s="3">
        <v>1</v>
      </c>
      <c r="T832" s="2">
        <v>18</v>
      </c>
      <c r="U832" s="3">
        <v>1.8927036604832976</v>
      </c>
      <c r="V832" s="3">
        <v>16.961550683454753</v>
      </c>
      <c r="W832" s="3">
        <v>2.4073915793281042</v>
      </c>
      <c r="X832" s="3">
        <v>7378.8414778273836</v>
      </c>
      <c r="Y832" s="3">
        <v>16.961550683454753</v>
      </c>
      <c r="Z832" s="3">
        <v>2.4073894510893914</v>
      </c>
      <c r="AA832" s="3">
        <v>7378.8414778273836</v>
      </c>
      <c r="AB832">
        <f t="shared" si="20"/>
        <v>16.961550683454753</v>
      </c>
      <c r="AC832">
        <f t="shared" si="21"/>
        <v>2.4073894510893914</v>
      </c>
    </row>
    <row r="833" spans="1:29" x14ac:dyDescent="0.25">
      <c r="A833" s="2">
        <v>832</v>
      </c>
      <c r="B833" s="3" t="s">
        <v>178</v>
      </c>
      <c r="C833" s="3" t="s">
        <v>28</v>
      </c>
      <c r="D833" s="3" t="s">
        <v>179</v>
      </c>
      <c r="E833" s="3" t="s">
        <v>189</v>
      </c>
      <c r="F833" s="3">
        <v>0.56000000000000005</v>
      </c>
      <c r="G833" s="3">
        <v>0.48</v>
      </c>
      <c r="H833" s="3" t="s">
        <v>192</v>
      </c>
      <c r="I833" s="2">
        <v>3300</v>
      </c>
      <c r="J833" s="3" t="s">
        <v>39</v>
      </c>
      <c r="K833" s="2">
        <v>1000</v>
      </c>
      <c r="L833" s="3"/>
      <c r="M833" s="3" t="s">
        <v>191</v>
      </c>
      <c r="N833" s="3" t="s">
        <v>192</v>
      </c>
      <c r="O833" s="3"/>
      <c r="P833" s="3" t="s">
        <v>76</v>
      </c>
      <c r="Q833" s="3"/>
      <c r="R833" s="3">
        <v>0</v>
      </c>
      <c r="S833" s="3">
        <v>1</v>
      </c>
      <c r="T833" s="2">
        <v>163</v>
      </c>
      <c r="U833" s="3">
        <v>65.878297462093215</v>
      </c>
      <c r="V833" s="3">
        <v>326.5167768892419</v>
      </c>
      <c r="W833" s="3">
        <v>35.904361085886144</v>
      </c>
      <c r="X833" s="3">
        <v>140814.18599499131</v>
      </c>
      <c r="Y833" s="3">
        <v>326.5167768892419</v>
      </c>
      <c r="Z833" s="3">
        <v>35.904329344871577</v>
      </c>
      <c r="AA833" s="3">
        <v>140814.18599499131</v>
      </c>
      <c r="AB833">
        <f t="shared" si="20"/>
        <v>326.5167768892419</v>
      </c>
      <c r="AC833">
        <f t="shared" si="21"/>
        <v>35.904329344871577</v>
      </c>
    </row>
    <row r="834" spans="1:29" x14ac:dyDescent="0.25">
      <c r="A834" s="2">
        <v>833</v>
      </c>
      <c r="B834" s="3" t="s">
        <v>178</v>
      </c>
      <c r="C834" s="3" t="s">
        <v>28</v>
      </c>
      <c r="D834" s="3" t="s">
        <v>179</v>
      </c>
      <c r="E834" s="3" t="s">
        <v>189</v>
      </c>
      <c r="F834" s="3">
        <v>0.56000000000000005</v>
      </c>
      <c r="G834" s="3">
        <v>0.48</v>
      </c>
      <c r="H834" s="3" t="s">
        <v>192</v>
      </c>
      <c r="I834" s="2">
        <v>7400</v>
      </c>
      <c r="J834" s="3" t="s">
        <v>127</v>
      </c>
      <c r="K834" s="2">
        <v>7400</v>
      </c>
      <c r="L834" s="3"/>
      <c r="M834" s="3" t="s">
        <v>191</v>
      </c>
      <c r="N834" s="3" t="s">
        <v>192</v>
      </c>
      <c r="O834" s="3"/>
      <c r="P834" s="3"/>
      <c r="Q834" s="3"/>
      <c r="R834" s="3">
        <v>0</v>
      </c>
      <c r="S834" s="3">
        <v>1</v>
      </c>
      <c r="T834" s="2">
        <v>141</v>
      </c>
      <c r="U834" s="3">
        <v>39.022713060022141</v>
      </c>
      <c r="V834" s="3">
        <v>239.98810315514427</v>
      </c>
      <c r="W834" s="3">
        <v>26.749396409669199</v>
      </c>
      <c r="X834" s="3">
        <v>117827.58445946981</v>
      </c>
      <c r="Y834" s="3">
        <v>239.98810315514427</v>
      </c>
      <c r="Z834" s="3">
        <v>26.749372762041013</v>
      </c>
      <c r="AA834" s="3">
        <v>117827.58445946981</v>
      </c>
      <c r="AB834">
        <f t="shared" si="20"/>
        <v>239.98810315514427</v>
      </c>
      <c r="AC834">
        <f t="shared" si="21"/>
        <v>26.749372762041013</v>
      </c>
    </row>
    <row r="835" spans="1:29" x14ac:dyDescent="0.25">
      <c r="A835" s="2">
        <v>834</v>
      </c>
      <c r="B835" s="3" t="s">
        <v>178</v>
      </c>
      <c r="C835" s="3" t="s">
        <v>28</v>
      </c>
      <c r="D835" s="3" t="s">
        <v>179</v>
      </c>
      <c r="E835" s="3" t="s">
        <v>189</v>
      </c>
      <c r="F835" s="3">
        <v>0.56000000000000005</v>
      </c>
      <c r="G835" s="3">
        <v>0.48</v>
      </c>
      <c r="H835" s="3" t="s">
        <v>192</v>
      </c>
      <c r="I835" s="2">
        <v>7430</v>
      </c>
      <c r="J835" s="3" t="s">
        <v>55</v>
      </c>
      <c r="K835" s="2">
        <v>7430</v>
      </c>
      <c r="L835" s="3"/>
      <c r="M835" s="3" t="s">
        <v>191</v>
      </c>
      <c r="N835" s="3" t="s">
        <v>192</v>
      </c>
      <c r="O835" s="3"/>
      <c r="P835" s="3"/>
      <c r="Q835" s="3"/>
      <c r="R835" s="3">
        <v>0</v>
      </c>
      <c r="S835" s="3">
        <v>1</v>
      </c>
      <c r="T835" s="2">
        <v>44</v>
      </c>
      <c r="U835" s="3">
        <v>9.280826894547582</v>
      </c>
      <c r="V835" s="3">
        <v>68.544886480640585</v>
      </c>
      <c r="W835" s="3">
        <v>8.2226894146243001</v>
      </c>
      <c r="X835" s="3">
        <v>31396.089432506036</v>
      </c>
      <c r="Y835" s="3">
        <v>68.544886480640585</v>
      </c>
      <c r="Z835" s="3">
        <v>8.2226821454097347</v>
      </c>
      <c r="AA835" s="3">
        <v>31396.089432506036</v>
      </c>
      <c r="AB835">
        <f t="shared" si="20"/>
        <v>68.544886480640585</v>
      </c>
      <c r="AC835">
        <f t="shared" si="21"/>
        <v>8.2226821454097347</v>
      </c>
    </row>
    <row r="836" spans="1:29" x14ac:dyDescent="0.25">
      <c r="A836" s="2">
        <v>835</v>
      </c>
      <c r="B836" s="3" t="s">
        <v>178</v>
      </c>
      <c r="C836" s="3" t="s">
        <v>28</v>
      </c>
      <c r="D836" s="3" t="s">
        <v>179</v>
      </c>
      <c r="E836" s="3" t="s">
        <v>189</v>
      </c>
      <c r="F836" s="3">
        <v>0.56000000000000005</v>
      </c>
      <c r="G836" s="3">
        <v>0.48</v>
      </c>
      <c r="H836" s="3" t="s">
        <v>192</v>
      </c>
      <c r="I836" s="2">
        <v>8110</v>
      </c>
      <c r="J836" s="3" t="s">
        <v>128</v>
      </c>
      <c r="K836" s="2">
        <v>8110</v>
      </c>
      <c r="L836" s="3"/>
      <c r="M836" s="3" t="s">
        <v>191</v>
      </c>
      <c r="N836" s="3" t="s">
        <v>192</v>
      </c>
      <c r="O836" s="3"/>
      <c r="P836" s="3"/>
      <c r="Q836" s="3"/>
      <c r="R836" s="3">
        <v>0</v>
      </c>
      <c r="S836" s="3">
        <v>1</v>
      </c>
      <c r="T836" s="2">
        <v>2484</v>
      </c>
      <c r="U836" s="3">
        <v>1051.3383816705555</v>
      </c>
      <c r="V836" s="3">
        <v>8384.9348720943854</v>
      </c>
      <c r="W836" s="3">
        <v>1134.6827849874655</v>
      </c>
      <c r="X836" s="3">
        <v>4090922.2049136888</v>
      </c>
      <c r="Y836" s="3">
        <v>8384.9348720943854</v>
      </c>
      <c r="Z836" s="3">
        <v>1134.6817818786042</v>
      </c>
      <c r="AA836" s="3">
        <v>4090922.2049136888</v>
      </c>
      <c r="AB836">
        <f t="shared" si="20"/>
        <v>8384.9348720943854</v>
      </c>
      <c r="AC836">
        <f t="shared" si="21"/>
        <v>1134.6817818786042</v>
      </c>
    </row>
    <row r="837" spans="1:29" x14ac:dyDescent="0.25">
      <c r="A837" s="2">
        <v>836</v>
      </c>
      <c r="B837" s="3" t="s">
        <v>178</v>
      </c>
      <c r="C837" s="3" t="s">
        <v>28</v>
      </c>
      <c r="D837" s="3" t="s">
        <v>179</v>
      </c>
      <c r="E837" s="3" t="s">
        <v>189</v>
      </c>
      <c r="F837" s="3">
        <v>0.56000000000000005</v>
      </c>
      <c r="G837" s="3">
        <v>0.48</v>
      </c>
      <c r="H837" s="3" t="s">
        <v>192</v>
      </c>
      <c r="I837" s="2">
        <v>8140</v>
      </c>
      <c r="J837" s="3" t="s">
        <v>57</v>
      </c>
      <c r="K837" s="2">
        <v>8140</v>
      </c>
      <c r="L837" s="3"/>
      <c r="M837" s="3" t="s">
        <v>191</v>
      </c>
      <c r="N837" s="3" t="s">
        <v>192</v>
      </c>
      <c r="O837" s="3"/>
      <c r="P837" s="3"/>
      <c r="Q837" s="3"/>
      <c r="R837" s="3">
        <v>0</v>
      </c>
      <c r="S837" s="3">
        <v>1</v>
      </c>
      <c r="T837" s="2">
        <v>738</v>
      </c>
      <c r="U837" s="3">
        <v>116.2374522685294</v>
      </c>
      <c r="V837" s="3">
        <v>1044.8751341200423</v>
      </c>
      <c r="W837" s="3">
        <v>140.38045259681536</v>
      </c>
      <c r="X837" s="3">
        <v>450104.80102912016</v>
      </c>
      <c r="Y837" s="3">
        <v>1044.8751341200423</v>
      </c>
      <c r="Z837" s="3">
        <v>140.38032849439838</v>
      </c>
      <c r="AA837" s="3">
        <v>450104.80102912016</v>
      </c>
      <c r="AB837">
        <f t="shared" si="20"/>
        <v>1044.8751341200423</v>
      </c>
      <c r="AC837">
        <f t="shared" si="21"/>
        <v>140.38032849439838</v>
      </c>
    </row>
    <row r="838" spans="1:29" x14ac:dyDescent="0.25">
      <c r="A838" s="2">
        <v>837</v>
      </c>
      <c r="B838" s="3" t="s">
        <v>178</v>
      </c>
      <c r="C838" s="3" t="s">
        <v>28</v>
      </c>
      <c r="D838" s="3" t="s">
        <v>179</v>
      </c>
      <c r="E838" s="3" t="s">
        <v>189</v>
      </c>
      <c r="F838" s="3">
        <v>0.56000000000000005</v>
      </c>
      <c r="G838" s="3">
        <v>0.48</v>
      </c>
      <c r="H838" s="3" t="s">
        <v>192</v>
      </c>
      <c r="I838" s="2">
        <v>8200</v>
      </c>
      <c r="J838" s="3" t="s">
        <v>107</v>
      </c>
      <c r="K838" s="2">
        <v>8200</v>
      </c>
      <c r="L838" s="3"/>
      <c r="M838" s="3" t="s">
        <v>191</v>
      </c>
      <c r="N838" s="3" t="s">
        <v>192</v>
      </c>
      <c r="O838" s="3"/>
      <c r="P838" s="3"/>
      <c r="Q838" s="3"/>
      <c r="R838" s="3">
        <v>0</v>
      </c>
      <c r="S838" s="3">
        <v>1</v>
      </c>
      <c r="T838" s="2">
        <v>28</v>
      </c>
      <c r="U838" s="3">
        <v>4.2364519588644827</v>
      </c>
      <c r="V838" s="3">
        <v>34.100776586662576</v>
      </c>
      <c r="W838" s="3">
        <v>4.4825373247690363</v>
      </c>
      <c r="X838" s="3">
        <v>15549.571019222625</v>
      </c>
      <c r="Y838" s="3">
        <v>34.100776586662576</v>
      </c>
      <c r="Z838" s="3">
        <v>4.482533362011357</v>
      </c>
      <c r="AA838" s="3">
        <v>15549.571019222625</v>
      </c>
      <c r="AB838">
        <f t="shared" si="20"/>
        <v>34.100776586662576</v>
      </c>
      <c r="AC838">
        <f t="shared" si="21"/>
        <v>4.482533362011357</v>
      </c>
    </row>
    <row r="839" spans="1:29" x14ac:dyDescent="0.25">
      <c r="A839" s="2">
        <v>838</v>
      </c>
      <c r="B839" s="3" t="s">
        <v>178</v>
      </c>
      <c r="C839" s="3" t="s">
        <v>28</v>
      </c>
      <c r="D839" s="3" t="s">
        <v>179</v>
      </c>
      <c r="E839" s="3" t="s">
        <v>189</v>
      </c>
      <c r="F839" s="3">
        <v>0.56000000000000005</v>
      </c>
      <c r="G839" s="3">
        <v>0.48</v>
      </c>
      <c r="H839" s="3" t="s">
        <v>192</v>
      </c>
      <c r="I839" s="2">
        <v>8220</v>
      </c>
      <c r="J839" s="3" t="s">
        <v>138</v>
      </c>
      <c r="K839" s="2">
        <v>8220</v>
      </c>
      <c r="L839" s="3"/>
      <c r="M839" s="3" t="s">
        <v>191</v>
      </c>
      <c r="N839" s="3" t="s">
        <v>192</v>
      </c>
      <c r="O839" s="3"/>
      <c r="P839" s="3"/>
      <c r="Q839" s="3"/>
      <c r="R839" s="3">
        <v>0</v>
      </c>
      <c r="S839" s="3">
        <v>1</v>
      </c>
      <c r="T839" s="2">
        <v>13</v>
      </c>
      <c r="U839" s="3">
        <v>1.6507470827549742</v>
      </c>
      <c r="V839" s="3">
        <v>15.426350402652501</v>
      </c>
      <c r="W839" s="3">
        <v>2.1259593287596492</v>
      </c>
      <c r="X839" s="3">
        <v>6376.8198037853335</v>
      </c>
      <c r="Y839" s="3">
        <v>15.426350402652501</v>
      </c>
      <c r="Z839" s="3">
        <v>2.1259574493192694</v>
      </c>
      <c r="AA839" s="3">
        <v>6376.8198037853335</v>
      </c>
      <c r="AB839">
        <f t="shared" si="20"/>
        <v>15.426350402652501</v>
      </c>
      <c r="AC839">
        <f t="shared" si="21"/>
        <v>2.1259574493192694</v>
      </c>
    </row>
    <row r="840" spans="1:29" x14ac:dyDescent="0.25">
      <c r="A840" s="2">
        <v>839</v>
      </c>
      <c r="B840" s="3" t="s">
        <v>178</v>
      </c>
      <c r="C840" s="3" t="s">
        <v>28</v>
      </c>
      <c r="D840" s="3" t="s">
        <v>179</v>
      </c>
      <c r="E840" s="3" t="s">
        <v>189</v>
      </c>
      <c r="F840" s="3">
        <v>0.56000000000000005</v>
      </c>
      <c r="G840" s="3">
        <v>0.48</v>
      </c>
      <c r="H840" s="3" t="s">
        <v>192</v>
      </c>
      <c r="I840" s="2">
        <v>8300</v>
      </c>
      <c r="J840" s="3" t="s">
        <v>202</v>
      </c>
      <c r="K840" s="2">
        <v>8300</v>
      </c>
      <c r="L840" s="3"/>
      <c r="M840" s="3" t="s">
        <v>191</v>
      </c>
      <c r="N840" s="3" t="s">
        <v>192</v>
      </c>
      <c r="O840" s="3"/>
      <c r="P840" s="3"/>
      <c r="Q840" s="3"/>
      <c r="R840" s="3">
        <v>0</v>
      </c>
      <c r="S840" s="3">
        <v>1</v>
      </c>
      <c r="T840" s="2">
        <v>4</v>
      </c>
      <c r="U840" s="3">
        <v>0.2163063056246555</v>
      </c>
      <c r="V840" s="3">
        <v>2.1595758911564973</v>
      </c>
      <c r="W840" s="3">
        <v>0.29769993637894754</v>
      </c>
      <c r="X840" s="3">
        <v>849.53031158591489</v>
      </c>
      <c r="Y840" s="3">
        <v>2.1595758911564973</v>
      </c>
      <c r="Z840" s="3">
        <v>0.29769967319927376</v>
      </c>
      <c r="AA840" s="3">
        <v>849.53031158591489</v>
      </c>
      <c r="AB840">
        <f t="shared" si="20"/>
        <v>2.1595758911564973</v>
      </c>
      <c r="AC840">
        <f t="shared" si="21"/>
        <v>0.29769967319927376</v>
      </c>
    </row>
    <row r="841" spans="1:29" x14ac:dyDescent="0.25">
      <c r="A841" s="2">
        <v>840</v>
      </c>
      <c r="B841" s="3" t="s">
        <v>178</v>
      </c>
      <c r="C841" s="3" t="s">
        <v>28</v>
      </c>
      <c r="D841" s="3" t="s">
        <v>179</v>
      </c>
      <c r="E841" s="3" t="s">
        <v>189</v>
      </c>
      <c r="F841" s="3">
        <v>0.56000000000000005</v>
      </c>
      <c r="G841" s="3">
        <v>0.48</v>
      </c>
      <c r="H841" s="3" t="s">
        <v>192</v>
      </c>
      <c r="I841" s="2">
        <v>8330</v>
      </c>
      <c r="J841" s="3" t="s">
        <v>129</v>
      </c>
      <c r="K841" s="2">
        <v>8330</v>
      </c>
      <c r="L841" s="3"/>
      <c r="M841" s="3" t="s">
        <v>191</v>
      </c>
      <c r="N841" s="3" t="s">
        <v>192</v>
      </c>
      <c r="O841" s="3"/>
      <c r="P841" s="3"/>
      <c r="Q841" s="3"/>
      <c r="R841" s="3">
        <v>0</v>
      </c>
      <c r="S841" s="3">
        <v>1</v>
      </c>
      <c r="T841" s="2">
        <v>4</v>
      </c>
      <c r="U841" s="3">
        <v>0.77966782080354746</v>
      </c>
      <c r="V841" s="3">
        <v>7.2800032040864675</v>
      </c>
      <c r="W841" s="3">
        <v>1.0481964907512511</v>
      </c>
      <c r="X841" s="3">
        <v>3245.5103749219484</v>
      </c>
      <c r="Y841" s="3">
        <v>7.2800032040864675</v>
      </c>
      <c r="Z841" s="3">
        <v>1.048195564100028</v>
      </c>
      <c r="AA841" s="3">
        <v>3245.5103749219484</v>
      </c>
      <c r="AB841">
        <f t="shared" si="20"/>
        <v>7.2800032040864675</v>
      </c>
      <c r="AC841">
        <f t="shared" si="21"/>
        <v>1.048195564100028</v>
      </c>
    </row>
    <row r="842" spans="1:29" x14ac:dyDescent="0.25">
      <c r="A842" s="2">
        <v>841</v>
      </c>
      <c r="B842" s="3" t="s">
        <v>178</v>
      </c>
      <c r="C842" s="3" t="s">
        <v>28</v>
      </c>
      <c r="D842" s="3" t="s">
        <v>179</v>
      </c>
      <c r="E842" s="3" t="s">
        <v>189</v>
      </c>
      <c r="F842" s="3">
        <v>0.56000000000000005</v>
      </c>
      <c r="G842" s="3">
        <v>0.48</v>
      </c>
      <c r="H842" s="3" t="s">
        <v>192</v>
      </c>
      <c r="I842" s="2">
        <v>8340</v>
      </c>
      <c r="J842" s="3" t="s">
        <v>151</v>
      </c>
      <c r="K842" s="2">
        <v>8340</v>
      </c>
      <c r="L842" s="3"/>
      <c r="M842" s="3" t="s">
        <v>191</v>
      </c>
      <c r="N842" s="3" t="s">
        <v>192</v>
      </c>
      <c r="O842" s="3"/>
      <c r="P842" s="3"/>
      <c r="Q842" s="3"/>
      <c r="R842" s="3">
        <v>0</v>
      </c>
      <c r="S842" s="3">
        <v>1</v>
      </c>
      <c r="T842" s="2">
        <v>37</v>
      </c>
      <c r="U842" s="3">
        <v>3.491835496944375</v>
      </c>
      <c r="V842" s="3">
        <v>27.052580452446442</v>
      </c>
      <c r="W842" s="3">
        <v>3.7006523512928271</v>
      </c>
      <c r="X842" s="3">
        <v>12926.348945684955</v>
      </c>
      <c r="Y842" s="3">
        <v>27.052580452446442</v>
      </c>
      <c r="Z842" s="3">
        <v>3.700649079755431</v>
      </c>
      <c r="AA842" s="3">
        <v>12926.348945684955</v>
      </c>
      <c r="AB842">
        <f t="shared" si="20"/>
        <v>27.052580452446442</v>
      </c>
      <c r="AC842">
        <f t="shared" si="21"/>
        <v>3.700649079755431</v>
      </c>
    </row>
    <row r="843" spans="1:29" x14ac:dyDescent="0.25">
      <c r="A843" s="2">
        <v>842</v>
      </c>
      <c r="B843" s="3" t="s">
        <v>178</v>
      </c>
      <c r="C843" s="3" t="s">
        <v>28</v>
      </c>
      <c r="D843" s="3" t="s">
        <v>179</v>
      </c>
      <c r="E843" s="3" t="s">
        <v>189</v>
      </c>
      <c r="F843" s="3">
        <v>0.56000000000000005</v>
      </c>
      <c r="G843" s="3">
        <v>0.48</v>
      </c>
      <c r="H843" s="3" t="s">
        <v>192</v>
      </c>
      <c r="I843" s="2">
        <v>8350</v>
      </c>
      <c r="J843" s="3" t="s">
        <v>109</v>
      </c>
      <c r="K843" s="2">
        <v>8350</v>
      </c>
      <c r="L843" s="3"/>
      <c r="M843" s="3" t="s">
        <v>191</v>
      </c>
      <c r="N843" s="3" t="s">
        <v>192</v>
      </c>
      <c r="O843" s="3"/>
      <c r="P843" s="3"/>
      <c r="Q843" s="3"/>
      <c r="R843" s="3">
        <v>0</v>
      </c>
      <c r="S843" s="3">
        <v>1</v>
      </c>
      <c r="T843" s="2">
        <v>248</v>
      </c>
      <c r="U843" s="3">
        <v>105.97310351351564</v>
      </c>
      <c r="V843" s="3">
        <v>745.12239805599029</v>
      </c>
      <c r="W843" s="3">
        <v>104.70611980755304</v>
      </c>
      <c r="X843" s="3">
        <v>403403.60220288666</v>
      </c>
      <c r="Y843" s="3">
        <v>745.12239805599029</v>
      </c>
      <c r="Z843" s="3">
        <v>104.70602724279566</v>
      </c>
      <c r="AA843" s="3">
        <v>403403.60220288666</v>
      </c>
      <c r="AB843">
        <f t="shared" si="20"/>
        <v>745.12239805599029</v>
      </c>
      <c r="AC843">
        <f t="shared" si="21"/>
        <v>104.70602724279566</v>
      </c>
    </row>
    <row r="844" spans="1:29" x14ac:dyDescent="0.25">
      <c r="A844" s="2">
        <v>843</v>
      </c>
      <c r="B844" s="3" t="s">
        <v>178</v>
      </c>
      <c r="C844" s="3" t="s">
        <v>28</v>
      </c>
      <c r="D844" s="3" t="s">
        <v>179</v>
      </c>
      <c r="E844" s="3" t="s">
        <v>189</v>
      </c>
      <c r="F844" s="3">
        <v>0.56000000000000005</v>
      </c>
      <c r="G844" s="3">
        <v>0.48</v>
      </c>
      <c r="H844" s="3" t="s">
        <v>192</v>
      </c>
      <c r="I844" s="2">
        <v>8360</v>
      </c>
      <c r="J844" s="3" t="s">
        <v>203</v>
      </c>
      <c r="K844" s="2">
        <v>8360</v>
      </c>
      <c r="L844" s="3"/>
      <c r="M844" s="3" t="s">
        <v>191</v>
      </c>
      <c r="N844" s="3" t="s">
        <v>192</v>
      </c>
      <c r="O844" s="3"/>
      <c r="P844" s="3"/>
      <c r="Q844" s="3"/>
      <c r="R844" s="3">
        <v>0</v>
      </c>
      <c r="S844" s="3">
        <v>1</v>
      </c>
      <c r="T844" s="2">
        <v>83</v>
      </c>
      <c r="U844" s="3">
        <v>29.30378509833703</v>
      </c>
      <c r="V844" s="3">
        <v>211.63740193278585</v>
      </c>
      <c r="W844" s="3">
        <v>30.298107076239212</v>
      </c>
      <c r="X844" s="3">
        <v>116297.8364658115</v>
      </c>
      <c r="Y844" s="3">
        <v>211.63740193278585</v>
      </c>
      <c r="Z844" s="3">
        <v>30.298080291396658</v>
      </c>
      <c r="AA844" s="3">
        <v>116297.8364658115</v>
      </c>
      <c r="AB844">
        <f t="shared" si="20"/>
        <v>211.63740193278585</v>
      </c>
      <c r="AC844">
        <f t="shared" si="21"/>
        <v>30.298080291396658</v>
      </c>
    </row>
    <row r="845" spans="1:29" x14ac:dyDescent="0.25">
      <c r="A845" s="2">
        <v>844</v>
      </c>
      <c r="B845" s="3" t="s">
        <v>178</v>
      </c>
      <c r="C845" s="3" t="s">
        <v>28</v>
      </c>
      <c r="D845" s="3" t="s">
        <v>179</v>
      </c>
      <c r="E845" s="3" t="s">
        <v>189</v>
      </c>
      <c r="F845" s="3">
        <v>0.56000000000000005</v>
      </c>
      <c r="G845" s="3">
        <v>0.48</v>
      </c>
      <c r="H845" s="3" t="s">
        <v>192</v>
      </c>
      <c r="I845" s="2">
        <v>8370</v>
      </c>
      <c r="J845" s="3" t="s">
        <v>68</v>
      </c>
      <c r="K845" s="2">
        <v>8370</v>
      </c>
      <c r="L845" s="3"/>
      <c r="M845" s="3" t="s">
        <v>191</v>
      </c>
      <c r="N845" s="3" t="s">
        <v>192</v>
      </c>
      <c r="O845" s="3"/>
      <c r="P845" s="3"/>
      <c r="Q845" s="3"/>
      <c r="R845" s="3">
        <v>0</v>
      </c>
      <c r="S845" s="3">
        <v>1</v>
      </c>
      <c r="T845" s="2">
        <v>125</v>
      </c>
      <c r="U845" s="3">
        <v>12.994288403537846</v>
      </c>
      <c r="V845" s="3">
        <v>20.2685486434655</v>
      </c>
      <c r="W845" s="3">
        <v>2.6706591034902849</v>
      </c>
      <c r="X845" s="3">
        <v>22697.085661327215</v>
      </c>
      <c r="Y845" s="3">
        <v>20.2685486434655</v>
      </c>
      <c r="Z845" s="3">
        <v>2.6706567425116483</v>
      </c>
      <c r="AA845" s="3">
        <v>22697.085661327215</v>
      </c>
      <c r="AB845">
        <f t="shared" si="20"/>
        <v>20.2685486434655</v>
      </c>
      <c r="AC845">
        <f t="shared" si="21"/>
        <v>2.6706567425116483</v>
      </c>
    </row>
    <row r="846" spans="1:29" x14ac:dyDescent="0.25">
      <c r="A846" s="2">
        <v>845</v>
      </c>
      <c r="B846" s="3" t="s">
        <v>178</v>
      </c>
      <c r="C846" s="3" t="s">
        <v>28</v>
      </c>
      <c r="D846" s="3" t="s">
        <v>179</v>
      </c>
      <c r="E846" s="3" t="s">
        <v>189</v>
      </c>
      <c r="F846" s="3">
        <v>0.56000000000000005</v>
      </c>
      <c r="G846" s="3">
        <v>0.48</v>
      </c>
      <c r="H846" s="3" t="s">
        <v>194</v>
      </c>
      <c r="I846" s="2">
        <v>1200</v>
      </c>
      <c r="J846" s="3" t="s">
        <v>45</v>
      </c>
      <c r="K846" s="2">
        <v>1200</v>
      </c>
      <c r="L846" s="3"/>
      <c r="M846" s="3" t="s">
        <v>193</v>
      </c>
      <c r="N846" s="3" t="s">
        <v>194</v>
      </c>
      <c r="O846" s="3"/>
      <c r="P846" s="3"/>
      <c r="Q846" s="3"/>
      <c r="R846" s="3">
        <v>0</v>
      </c>
      <c r="S846" s="3">
        <v>1</v>
      </c>
      <c r="T846" s="2">
        <v>112</v>
      </c>
      <c r="U846" s="3">
        <v>24.058845441822125</v>
      </c>
      <c r="V846" s="3">
        <v>228.81306237038206</v>
      </c>
      <c r="W846" s="3">
        <v>34.15003736143246</v>
      </c>
      <c r="X846" s="3">
        <v>90824.498538397223</v>
      </c>
      <c r="Y846" s="3">
        <v>228.81306237038206</v>
      </c>
      <c r="Z846" s="3">
        <v>34.150007171316233</v>
      </c>
      <c r="AA846" s="3">
        <v>90824.498538397223</v>
      </c>
      <c r="AB846">
        <f t="shared" si="20"/>
        <v>228.81306237038206</v>
      </c>
      <c r="AC846">
        <f t="shared" si="21"/>
        <v>34.150007171316233</v>
      </c>
    </row>
    <row r="847" spans="1:29" x14ac:dyDescent="0.25">
      <c r="A847" s="2">
        <v>846</v>
      </c>
      <c r="B847" s="3" t="s">
        <v>178</v>
      </c>
      <c r="C847" s="3" t="s">
        <v>28</v>
      </c>
      <c r="D847" s="3" t="s">
        <v>179</v>
      </c>
      <c r="E847" s="3" t="s">
        <v>189</v>
      </c>
      <c r="F847" s="3">
        <v>0.56000000000000005</v>
      </c>
      <c r="G847" s="3">
        <v>0.48</v>
      </c>
      <c r="H847" s="3" t="s">
        <v>194</v>
      </c>
      <c r="I847" s="2">
        <v>1210</v>
      </c>
      <c r="J847" s="3" t="s">
        <v>46</v>
      </c>
      <c r="K847" s="2">
        <v>1210</v>
      </c>
      <c r="L847" s="3"/>
      <c r="M847" s="3" t="s">
        <v>193</v>
      </c>
      <c r="N847" s="3" t="s">
        <v>194</v>
      </c>
      <c r="O847" s="3"/>
      <c r="P847" s="3"/>
      <c r="Q847" s="3"/>
      <c r="R847" s="3">
        <v>0</v>
      </c>
      <c r="S847" s="3">
        <v>1</v>
      </c>
      <c r="T847" s="2">
        <v>267</v>
      </c>
      <c r="U847" s="3">
        <v>21.140312908089101</v>
      </c>
      <c r="V847" s="3">
        <v>204.77216836269551</v>
      </c>
      <c r="W847" s="3">
        <v>30.771596233180826</v>
      </c>
      <c r="X847" s="3">
        <v>80338.168885420077</v>
      </c>
      <c r="Y847" s="3">
        <v>204.77216836269551</v>
      </c>
      <c r="Z847" s="3">
        <v>30.771569029753309</v>
      </c>
      <c r="AA847" s="3">
        <v>80338.168885420077</v>
      </c>
      <c r="AB847">
        <f t="shared" si="20"/>
        <v>204.77216836269551</v>
      </c>
      <c r="AC847">
        <f t="shared" si="21"/>
        <v>30.771569029753309</v>
      </c>
    </row>
    <row r="848" spans="1:29" x14ac:dyDescent="0.25">
      <c r="A848" s="2">
        <v>847</v>
      </c>
      <c r="B848" s="3" t="s">
        <v>178</v>
      </c>
      <c r="C848" s="3" t="s">
        <v>28</v>
      </c>
      <c r="D848" s="3" t="s">
        <v>179</v>
      </c>
      <c r="E848" s="3" t="s">
        <v>189</v>
      </c>
      <c r="F848" s="3">
        <v>0.56000000000000005</v>
      </c>
      <c r="G848" s="3">
        <v>0.48</v>
      </c>
      <c r="H848" s="3" t="s">
        <v>194</v>
      </c>
      <c r="I848" s="2">
        <v>1300</v>
      </c>
      <c r="J848" s="3" t="s">
        <v>114</v>
      </c>
      <c r="K848" s="2">
        <v>1300</v>
      </c>
      <c r="L848" s="3"/>
      <c r="M848" s="3" t="s">
        <v>193</v>
      </c>
      <c r="N848" s="3" t="s">
        <v>194</v>
      </c>
      <c r="O848" s="3"/>
      <c r="P848" s="3"/>
      <c r="Q848" s="3"/>
      <c r="R848" s="3">
        <v>0</v>
      </c>
      <c r="S848" s="3">
        <v>1</v>
      </c>
      <c r="T848" s="2">
        <v>42</v>
      </c>
      <c r="U848" s="3">
        <v>6.5081544122526127</v>
      </c>
      <c r="V848" s="3">
        <v>59.846521137691205</v>
      </c>
      <c r="W848" s="3">
        <v>9.5900542657880496</v>
      </c>
      <c r="X848" s="3">
        <v>24900.815832577064</v>
      </c>
      <c r="Y848" s="3">
        <v>59.846521137691205</v>
      </c>
      <c r="Z848" s="3">
        <v>9.5900457877635752</v>
      </c>
      <c r="AA848" s="3">
        <v>24900.815832577064</v>
      </c>
      <c r="AB848">
        <f t="shared" si="20"/>
        <v>59.846521137691205</v>
      </c>
      <c r="AC848">
        <f t="shared" si="21"/>
        <v>9.5900457877635752</v>
      </c>
    </row>
    <row r="849" spans="1:29" x14ac:dyDescent="0.25">
      <c r="A849" s="2">
        <v>848</v>
      </c>
      <c r="B849" s="3" t="s">
        <v>178</v>
      </c>
      <c r="C849" s="3" t="s">
        <v>28</v>
      </c>
      <c r="D849" s="3" t="s">
        <v>179</v>
      </c>
      <c r="E849" s="3" t="s">
        <v>189</v>
      </c>
      <c r="F849" s="3">
        <v>0.56000000000000005</v>
      </c>
      <c r="G849" s="3">
        <v>0.48</v>
      </c>
      <c r="H849" s="3" t="s">
        <v>194</v>
      </c>
      <c r="I849" s="2">
        <v>1320</v>
      </c>
      <c r="J849" s="3" t="s">
        <v>115</v>
      </c>
      <c r="K849" s="2">
        <v>1320</v>
      </c>
      <c r="L849" s="3"/>
      <c r="M849" s="3" t="s">
        <v>193</v>
      </c>
      <c r="N849" s="3" t="s">
        <v>194</v>
      </c>
      <c r="O849" s="3"/>
      <c r="P849" s="3"/>
      <c r="Q849" s="3"/>
      <c r="R849" s="3">
        <v>0</v>
      </c>
      <c r="S849" s="3">
        <v>1</v>
      </c>
      <c r="T849" s="2">
        <v>3</v>
      </c>
      <c r="U849" s="3">
        <v>2.2939201005605928E-2</v>
      </c>
      <c r="V849" s="3">
        <v>0.21142559855486875</v>
      </c>
      <c r="W849" s="3">
        <v>3.4185930340987949E-2</v>
      </c>
      <c r="X849" s="3">
        <v>85.35766829222429</v>
      </c>
      <c r="Y849" s="3">
        <v>0.21142559855486875</v>
      </c>
      <c r="Z849" s="3">
        <v>3.4185900119140702E-2</v>
      </c>
      <c r="AA849" s="3">
        <v>85.35766829222429</v>
      </c>
      <c r="AB849">
        <f t="shared" si="20"/>
        <v>0.21142559855486875</v>
      </c>
      <c r="AC849">
        <f t="shared" si="21"/>
        <v>3.4185900119140702E-2</v>
      </c>
    </row>
    <row r="850" spans="1:29" x14ac:dyDescent="0.25">
      <c r="A850" s="2">
        <v>849</v>
      </c>
      <c r="B850" s="3" t="s">
        <v>178</v>
      </c>
      <c r="C850" s="3" t="s">
        <v>28</v>
      </c>
      <c r="D850" s="3" t="s">
        <v>179</v>
      </c>
      <c r="E850" s="3" t="s">
        <v>189</v>
      </c>
      <c r="F850" s="3">
        <v>0.56000000000000005</v>
      </c>
      <c r="G850" s="3">
        <v>0.48</v>
      </c>
      <c r="H850" s="3" t="s">
        <v>194</v>
      </c>
      <c r="I850" s="2">
        <v>1330</v>
      </c>
      <c r="J850" s="3" t="s">
        <v>47</v>
      </c>
      <c r="K850" s="2">
        <v>1330</v>
      </c>
      <c r="L850" s="3"/>
      <c r="M850" s="3" t="s">
        <v>193</v>
      </c>
      <c r="N850" s="3" t="s">
        <v>194</v>
      </c>
      <c r="O850" s="3"/>
      <c r="P850" s="3"/>
      <c r="Q850" s="3"/>
      <c r="R850" s="3">
        <v>0</v>
      </c>
      <c r="S850" s="3">
        <v>1</v>
      </c>
      <c r="T850" s="2">
        <v>59</v>
      </c>
      <c r="U850" s="3">
        <v>4.364332734904548</v>
      </c>
      <c r="V850" s="3">
        <v>44.783865919438099</v>
      </c>
      <c r="W850" s="3">
        <v>7.5615666711145719</v>
      </c>
      <c r="X850" s="3">
        <v>16619.562552372885</v>
      </c>
      <c r="Y850" s="3">
        <v>44.783865919438099</v>
      </c>
      <c r="Z850" s="3">
        <v>7.5615599863612193</v>
      </c>
      <c r="AA850" s="3">
        <v>16619.562552372885</v>
      </c>
      <c r="AB850">
        <f t="shared" si="20"/>
        <v>44.783865919438099</v>
      </c>
      <c r="AC850">
        <f t="shared" si="21"/>
        <v>7.5615599863612193</v>
      </c>
    </row>
    <row r="851" spans="1:29" x14ac:dyDescent="0.25">
      <c r="A851" s="2">
        <v>850</v>
      </c>
      <c r="B851" s="3" t="s">
        <v>178</v>
      </c>
      <c r="C851" s="3" t="s">
        <v>28</v>
      </c>
      <c r="D851" s="3" t="s">
        <v>179</v>
      </c>
      <c r="E851" s="3" t="s">
        <v>189</v>
      </c>
      <c r="F851" s="3">
        <v>0.56000000000000005</v>
      </c>
      <c r="G851" s="3">
        <v>0.48</v>
      </c>
      <c r="H851" s="3" t="s">
        <v>194</v>
      </c>
      <c r="I851" s="2">
        <v>1400</v>
      </c>
      <c r="J851" s="3" t="s">
        <v>48</v>
      </c>
      <c r="K851" s="2">
        <v>1400</v>
      </c>
      <c r="L851" s="3"/>
      <c r="M851" s="3" t="s">
        <v>193</v>
      </c>
      <c r="N851" s="3" t="s">
        <v>194</v>
      </c>
      <c r="O851" s="3"/>
      <c r="P851" s="3"/>
      <c r="Q851" s="3"/>
      <c r="R851" s="3">
        <v>0</v>
      </c>
      <c r="S851" s="3">
        <v>1</v>
      </c>
      <c r="T851" s="2">
        <v>19</v>
      </c>
      <c r="U851" s="3">
        <v>2.3351630112348665</v>
      </c>
      <c r="V851" s="3">
        <v>22.482348441695621</v>
      </c>
      <c r="W851" s="3">
        <v>3.0020121645603228</v>
      </c>
      <c r="X851" s="3">
        <v>8905.0879698332319</v>
      </c>
      <c r="Y851" s="3">
        <v>22.482348441695621</v>
      </c>
      <c r="Z851" s="3">
        <v>3.0020095106511886</v>
      </c>
      <c r="AA851" s="3">
        <v>8905.0879698332319</v>
      </c>
      <c r="AB851">
        <f t="shared" si="20"/>
        <v>22.482348441695621</v>
      </c>
      <c r="AC851">
        <f t="shared" si="21"/>
        <v>3.0020095106511886</v>
      </c>
    </row>
    <row r="852" spans="1:29" x14ac:dyDescent="0.25">
      <c r="A852" s="2">
        <v>851</v>
      </c>
      <c r="B852" s="3" t="s">
        <v>178</v>
      </c>
      <c r="C852" s="3" t="s">
        <v>28</v>
      </c>
      <c r="D852" s="3" t="s">
        <v>179</v>
      </c>
      <c r="E852" s="3" t="s">
        <v>189</v>
      </c>
      <c r="F852" s="3">
        <v>0.56000000000000005</v>
      </c>
      <c r="G852" s="3">
        <v>0.48</v>
      </c>
      <c r="H852" s="3" t="s">
        <v>194</v>
      </c>
      <c r="I852" s="2">
        <v>1410</v>
      </c>
      <c r="J852" s="3" t="s">
        <v>116</v>
      </c>
      <c r="K852" s="2">
        <v>1410</v>
      </c>
      <c r="L852" s="3"/>
      <c r="M852" s="3" t="s">
        <v>193</v>
      </c>
      <c r="N852" s="3" t="s">
        <v>194</v>
      </c>
      <c r="O852" s="3"/>
      <c r="P852" s="3"/>
      <c r="Q852" s="3"/>
      <c r="R852" s="3">
        <v>0</v>
      </c>
      <c r="S852" s="3">
        <v>1</v>
      </c>
      <c r="T852" s="2">
        <v>101</v>
      </c>
      <c r="U852" s="3">
        <v>38.340891047008427</v>
      </c>
      <c r="V852" s="3">
        <v>410.50025306623741</v>
      </c>
      <c r="W852" s="3">
        <v>54.044395129302274</v>
      </c>
      <c r="X852" s="3">
        <v>147066.27723777032</v>
      </c>
      <c r="Y852" s="3">
        <v>410.50025306623741</v>
      </c>
      <c r="Z852" s="3">
        <v>54.04434735170976</v>
      </c>
      <c r="AA852" s="3">
        <v>147066.27723777032</v>
      </c>
      <c r="AB852">
        <f t="shared" si="20"/>
        <v>410.50025306623741</v>
      </c>
      <c r="AC852">
        <f t="shared" si="21"/>
        <v>54.04434735170976</v>
      </c>
    </row>
    <row r="853" spans="1:29" x14ac:dyDescent="0.25">
      <c r="A853" s="2">
        <v>852</v>
      </c>
      <c r="B853" s="3" t="s">
        <v>178</v>
      </c>
      <c r="C853" s="3" t="s">
        <v>28</v>
      </c>
      <c r="D853" s="3" t="s">
        <v>179</v>
      </c>
      <c r="E853" s="3" t="s">
        <v>189</v>
      </c>
      <c r="F853" s="3">
        <v>0.56000000000000005</v>
      </c>
      <c r="G853" s="3">
        <v>0.48</v>
      </c>
      <c r="H853" s="3" t="s">
        <v>194</v>
      </c>
      <c r="I853" s="2">
        <v>1420</v>
      </c>
      <c r="J853" s="3" t="s">
        <v>117</v>
      </c>
      <c r="K853" s="2">
        <v>1420</v>
      </c>
      <c r="L853" s="3"/>
      <c r="M853" s="3" t="s">
        <v>193</v>
      </c>
      <c r="N853" s="3" t="s">
        <v>194</v>
      </c>
      <c r="O853" s="3"/>
      <c r="P853" s="3"/>
      <c r="Q853" s="3"/>
      <c r="R853" s="3">
        <v>0</v>
      </c>
      <c r="S853" s="3">
        <v>1</v>
      </c>
      <c r="T853" s="2">
        <v>19</v>
      </c>
      <c r="U853" s="3">
        <v>5.1799864628932202</v>
      </c>
      <c r="V853" s="3">
        <v>38.33020969263282</v>
      </c>
      <c r="W853" s="3">
        <v>5.1333303335431388</v>
      </c>
      <c r="X853" s="3">
        <v>19598.72160540655</v>
      </c>
      <c r="Y853" s="3">
        <v>38.33020969263282</v>
      </c>
      <c r="Z853" s="3">
        <v>5.1333257954561784</v>
      </c>
      <c r="AA853" s="3">
        <v>19598.72160540655</v>
      </c>
      <c r="AB853">
        <f t="shared" si="20"/>
        <v>38.33020969263282</v>
      </c>
      <c r="AC853">
        <f t="shared" si="21"/>
        <v>5.1333257954561784</v>
      </c>
    </row>
    <row r="854" spans="1:29" x14ac:dyDescent="0.25">
      <c r="A854" s="2">
        <v>853</v>
      </c>
      <c r="B854" s="3" t="s">
        <v>178</v>
      </c>
      <c r="C854" s="3" t="s">
        <v>28</v>
      </c>
      <c r="D854" s="3" t="s">
        <v>179</v>
      </c>
      <c r="E854" s="3" t="s">
        <v>189</v>
      </c>
      <c r="F854" s="3">
        <v>0.56000000000000005</v>
      </c>
      <c r="G854" s="3">
        <v>0.48</v>
      </c>
      <c r="H854" s="3" t="s">
        <v>194</v>
      </c>
      <c r="I854" s="2">
        <v>1550</v>
      </c>
      <c r="J854" s="3" t="s">
        <v>120</v>
      </c>
      <c r="K854" s="2">
        <v>1550</v>
      </c>
      <c r="L854" s="3"/>
      <c r="M854" s="3" t="s">
        <v>193</v>
      </c>
      <c r="N854" s="3" t="s">
        <v>194</v>
      </c>
      <c r="O854" s="3"/>
      <c r="P854" s="3"/>
      <c r="Q854" s="3"/>
      <c r="R854" s="3">
        <v>0</v>
      </c>
      <c r="S854" s="3">
        <v>1</v>
      </c>
      <c r="T854" s="2">
        <v>28</v>
      </c>
      <c r="U854" s="3">
        <v>11.12838652412791</v>
      </c>
      <c r="V854" s="3">
        <v>89.467540465070272</v>
      </c>
      <c r="W854" s="3">
        <v>12.687885155860549</v>
      </c>
      <c r="X854" s="3">
        <v>42866.992672793684</v>
      </c>
      <c r="Y854" s="3">
        <v>89.467540465070272</v>
      </c>
      <c r="Z854" s="3">
        <v>12.687873939219024</v>
      </c>
      <c r="AA854" s="3">
        <v>42866.992672793684</v>
      </c>
      <c r="AB854">
        <f t="shared" si="20"/>
        <v>89.467540465070272</v>
      </c>
      <c r="AC854">
        <f t="shared" si="21"/>
        <v>12.687873939219024</v>
      </c>
    </row>
    <row r="855" spans="1:29" x14ac:dyDescent="0.25">
      <c r="A855" s="2">
        <v>854</v>
      </c>
      <c r="B855" s="3" t="s">
        <v>178</v>
      </c>
      <c r="C855" s="3" t="s">
        <v>28</v>
      </c>
      <c r="D855" s="3" t="s">
        <v>179</v>
      </c>
      <c r="E855" s="3" t="s">
        <v>189</v>
      </c>
      <c r="F855" s="3">
        <v>0.56000000000000005</v>
      </c>
      <c r="G855" s="3">
        <v>0.48</v>
      </c>
      <c r="H855" s="3" t="s">
        <v>194</v>
      </c>
      <c r="I855" s="2">
        <v>1700</v>
      </c>
      <c r="J855" s="3" t="s">
        <v>121</v>
      </c>
      <c r="K855" s="2">
        <v>1700</v>
      </c>
      <c r="L855" s="3"/>
      <c r="M855" s="3" t="s">
        <v>193</v>
      </c>
      <c r="N855" s="3" t="s">
        <v>194</v>
      </c>
      <c r="O855" s="3"/>
      <c r="P855" s="3"/>
      <c r="Q855" s="3"/>
      <c r="R855" s="3">
        <v>0</v>
      </c>
      <c r="S855" s="3">
        <v>1</v>
      </c>
      <c r="T855" s="2">
        <v>9</v>
      </c>
      <c r="U855" s="3">
        <v>0.58677147742978208</v>
      </c>
      <c r="V855" s="3">
        <v>5.4305868314536072</v>
      </c>
      <c r="W855" s="3">
        <v>0.8608704804903955</v>
      </c>
      <c r="X855" s="3">
        <v>2239.0699279262285</v>
      </c>
      <c r="Y855" s="3">
        <v>5.4305868314536072</v>
      </c>
      <c r="Z855" s="3">
        <v>0.86086971944350021</v>
      </c>
      <c r="AA855" s="3">
        <v>2239.0699279262285</v>
      </c>
      <c r="AB855">
        <f t="shared" si="20"/>
        <v>5.4305868314536072</v>
      </c>
      <c r="AC855">
        <f t="shared" si="21"/>
        <v>0.86086971944350021</v>
      </c>
    </row>
    <row r="856" spans="1:29" x14ac:dyDescent="0.25">
      <c r="A856" s="2">
        <v>855</v>
      </c>
      <c r="B856" s="3" t="s">
        <v>178</v>
      </c>
      <c r="C856" s="3" t="s">
        <v>28</v>
      </c>
      <c r="D856" s="3" t="s">
        <v>179</v>
      </c>
      <c r="E856" s="3" t="s">
        <v>189</v>
      </c>
      <c r="F856" s="3">
        <v>0.56000000000000005</v>
      </c>
      <c r="G856" s="3">
        <v>0.48</v>
      </c>
      <c r="H856" s="3" t="s">
        <v>194</v>
      </c>
      <c r="I856" s="2">
        <v>1720</v>
      </c>
      <c r="J856" s="3" t="s">
        <v>123</v>
      </c>
      <c r="K856" s="2">
        <v>1720</v>
      </c>
      <c r="L856" s="3"/>
      <c r="M856" s="3" t="s">
        <v>193</v>
      </c>
      <c r="N856" s="3" t="s">
        <v>194</v>
      </c>
      <c r="O856" s="3"/>
      <c r="P856" s="3"/>
      <c r="Q856" s="3"/>
      <c r="R856" s="3">
        <v>0</v>
      </c>
      <c r="S856" s="3">
        <v>1</v>
      </c>
      <c r="T856" s="2">
        <v>38</v>
      </c>
      <c r="U856" s="3">
        <v>6.5045107662000623</v>
      </c>
      <c r="V856" s="3">
        <v>57.136961176677154</v>
      </c>
      <c r="W856" s="3">
        <v>8.0243434127228586</v>
      </c>
      <c r="X856" s="3">
        <v>24616.020642633332</v>
      </c>
      <c r="Y856" s="3">
        <v>57.136961176677154</v>
      </c>
      <c r="Z856" s="3">
        <v>8.0243363188547754</v>
      </c>
      <c r="AA856" s="3">
        <v>24616.020642633332</v>
      </c>
      <c r="AB856">
        <f t="shared" si="20"/>
        <v>57.136961176677154</v>
      </c>
      <c r="AC856">
        <f t="shared" si="21"/>
        <v>8.0243363188547754</v>
      </c>
    </row>
    <row r="857" spans="1:29" x14ac:dyDescent="0.25">
      <c r="A857" s="2">
        <v>856</v>
      </c>
      <c r="B857" s="3" t="s">
        <v>178</v>
      </c>
      <c r="C857" s="3" t="s">
        <v>28</v>
      </c>
      <c r="D857" s="3" t="s">
        <v>179</v>
      </c>
      <c r="E857" s="3" t="s">
        <v>189</v>
      </c>
      <c r="F857" s="3">
        <v>0.56000000000000005</v>
      </c>
      <c r="G857" s="3">
        <v>0.48</v>
      </c>
      <c r="H857" s="3" t="s">
        <v>194</v>
      </c>
      <c r="I857" s="2">
        <v>1750</v>
      </c>
      <c r="J857" s="3" t="s">
        <v>51</v>
      </c>
      <c r="K857" s="2">
        <v>1750</v>
      </c>
      <c r="L857" s="3"/>
      <c r="M857" s="3" t="s">
        <v>193</v>
      </c>
      <c r="N857" s="3" t="s">
        <v>194</v>
      </c>
      <c r="O857" s="3"/>
      <c r="P857" s="3"/>
      <c r="Q857" s="3"/>
      <c r="R857" s="3">
        <v>0</v>
      </c>
      <c r="S857" s="3">
        <v>1</v>
      </c>
      <c r="T857" s="2">
        <v>10</v>
      </c>
      <c r="U857" s="3">
        <v>1.8526046265213072</v>
      </c>
      <c r="V857" s="3">
        <v>17.143197565917173</v>
      </c>
      <c r="W857" s="3">
        <v>2.4391700895839485</v>
      </c>
      <c r="X857" s="3">
        <v>7092.9906124070912</v>
      </c>
      <c r="Y857" s="3">
        <v>17.143197565917173</v>
      </c>
      <c r="Z857" s="3">
        <v>2.43916793325165</v>
      </c>
      <c r="AA857" s="3">
        <v>7092.9906124070912</v>
      </c>
      <c r="AB857">
        <f t="shared" si="20"/>
        <v>17.143197565917173</v>
      </c>
      <c r="AC857">
        <f t="shared" si="21"/>
        <v>2.43916793325165</v>
      </c>
    </row>
    <row r="858" spans="1:29" x14ac:dyDescent="0.25">
      <c r="A858" s="2">
        <v>857</v>
      </c>
      <c r="B858" s="3" t="s">
        <v>178</v>
      </c>
      <c r="C858" s="3" t="s">
        <v>28</v>
      </c>
      <c r="D858" s="3" t="s">
        <v>179</v>
      </c>
      <c r="E858" s="3" t="s">
        <v>189</v>
      </c>
      <c r="F858" s="3">
        <v>0.56000000000000005</v>
      </c>
      <c r="G858" s="3">
        <v>0.48</v>
      </c>
      <c r="H858" s="3" t="s">
        <v>194</v>
      </c>
      <c r="I858" s="2">
        <v>8140</v>
      </c>
      <c r="J858" s="3" t="s">
        <v>57</v>
      </c>
      <c r="K858" s="2">
        <v>8140</v>
      </c>
      <c r="L858" s="3"/>
      <c r="M858" s="3" t="s">
        <v>193</v>
      </c>
      <c r="N858" s="3" t="s">
        <v>194</v>
      </c>
      <c r="O858" s="3"/>
      <c r="P858" s="3"/>
      <c r="Q858" s="3"/>
      <c r="R858" s="3">
        <v>0</v>
      </c>
      <c r="S858" s="3">
        <v>1</v>
      </c>
      <c r="T858" s="2">
        <v>4</v>
      </c>
      <c r="U858" s="3">
        <v>0.35914910970372488</v>
      </c>
      <c r="V858" s="3">
        <v>3.3295586000579074</v>
      </c>
      <c r="W858" s="3">
        <v>0.43115398475474198</v>
      </c>
      <c r="X858" s="3">
        <v>1345.2456275647733</v>
      </c>
      <c r="Y858" s="3">
        <v>3.3295586000579074</v>
      </c>
      <c r="Z858" s="3">
        <v>0.43115360359589472</v>
      </c>
      <c r="AA858" s="3">
        <v>1345.2456275647733</v>
      </c>
      <c r="AB858">
        <f t="shared" si="20"/>
        <v>3.3295586000579074</v>
      </c>
      <c r="AC858">
        <f t="shared" si="21"/>
        <v>0.43115360359589472</v>
      </c>
    </row>
    <row r="859" spans="1:29" x14ac:dyDescent="0.25">
      <c r="A859" s="2">
        <v>858</v>
      </c>
      <c r="B859" s="3" t="s">
        <v>178</v>
      </c>
      <c r="C859" s="3" t="s">
        <v>28</v>
      </c>
      <c r="D859" s="3" t="s">
        <v>179</v>
      </c>
      <c r="E859" s="3" t="s">
        <v>189</v>
      </c>
      <c r="F859" s="3">
        <v>0.56000000000000005</v>
      </c>
      <c r="G859" s="3">
        <v>0.48</v>
      </c>
      <c r="H859" s="3" t="s">
        <v>194</v>
      </c>
      <c r="I859" s="2">
        <v>8370</v>
      </c>
      <c r="J859" s="3" t="s">
        <v>68</v>
      </c>
      <c r="K859" s="2">
        <v>8370</v>
      </c>
      <c r="L859" s="3"/>
      <c r="M859" s="3" t="s">
        <v>193</v>
      </c>
      <c r="N859" s="3" t="s">
        <v>194</v>
      </c>
      <c r="O859" s="3"/>
      <c r="P859" s="3"/>
      <c r="Q859" s="3"/>
      <c r="R859" s="3">
        <v>0</v>
      </c>
      <c r="S859" s="3">
        <v>1</v>
      </c>
      <c r="T859" s="2">
        <v>8</v>
      </c>
      <c r="U859" s="3">
        <v>0.7158911196486849</v>
      </c>
      <c r="V859" s="3">
        <v>2.2886842241693008</v>
      </c>
      <c r="W859" s="3">
        <v>0.25320196566198533</v>
      </c>
      <c r="X859" s="3">
        <v>1729.9899652020504</v>
      </c>
      <c r="Y859" s="3">
        <v>2.2886842241693008</v>
      </c>
      <c r="Z859" s="3">
        <v>0.25320174182045074</v>
      </c>
      <c r="AA859" s="3">
        <v>1729.9899652020504</v>
      </c>
      <c r="AB859">
        <f t="shared" si="20"/>
        <v>2.2886842241693008</v>
      </c>
      <c r="AC859">
        <f t="shared" si="21"/>
        <v>0.25320174182045074</v>
      </c>
    </row>
    <row r="860" spans="1:29" x14ac:dyDescent="0.25">
      <c r="A860" s="2">
        <v>859</v>
      </c>
      <c r="B860" s="3" t="s">
        <v>178</v>
      </c>
      <c r="C860" s="3" t="s">
        <v>28</v>
      </c>
      <c r="D860" s="3" t="s">
        <v>179</v>
      </c>
      <c r="E860" s="3" t="s">
        <v>189</v>
      </c>
      <c r="F860" s="3">
        <v>0.56000000000000005</v>
      </c>
      <c r="G860" s="3">
        <v>0.48</v>
      </c>
      <c r="H860" s="3" t="s">
        <v>196</v>
      </c>
      <c r="I860" s="2">
        <v>1100</v>
      </c>
      <c r="J860" s="3" t="s">
        <v>42</v>
      </c>
      <c r="K860" s="2">
        <v>1100</v>
      </c>
      <c r="L860" s="3"/>
      <c r="M860" s="3" t="s">
        <v>195</v>
      </c>
      <c r="N860" s="3" t="s">
        <v>196</v>
      </c>
      <c r="O860" s="3"/>
      <c r="P860" s="3"/>
      <c r="Q860" s="3"/>
      <c r="R860" s="3">
        <v>0</v>
      </c>
      <c r="S860" s="3">
        <v>1</v>
      </c>
      <c r="T860" s="2">
        <v>86</v>
      </c>
      <c r="U860" s="3">
        <v>13.838672957197062</v>
      </c>
      <c r="V860" s="3">
        <v>115.79941233124298</v>
      </c>
      <c r="W860" s="3">
        <v>16.18676030133982</v>
      </c>
      <c r="X860" s="3">
        <v>54008.727885523542</v>
      </c>
      <c r="Y860" s="3">
        <v>115.79941233124298</v>
      </c>
      <c r="Z860" s="3">
        <v>16.186745991540707</v>
      </c>
      <c r="AA860" s="3">
        <v>54008.727885523542</v>
      </c>
      <c r="AB860">
        <f t="shared" si="20"/>
        <v>115.79941233124298</v>
      </c>
      <c r="AC860">
        <f t="shared" si="21"/>
        <v>16.186745991540707</v>
      </c>
    </row>
    <row r="861" spans="1:29" x14ac:dyDescent="0.25">
      <c r="A861" s="2">
        <v>860</v>
      </c>
      <c r="B861" s="3" t="s">
        <v>178</v>
      </c>
      <c r="C861" s="3" t="s">
        <v>28</v>
      </c>
      <c r="D861" s="3" t="s">
        <v>179</v>
      </c>
      <c r="E861" s="3" t="s">
        <v>189</v>
      </c>
      <c r="F861" s="3">
        <v>0.56000000000000005</v>
      </c>
      <c r="G861" s="3">
        <v>0.48</v>
      </c>
      <c r="H861" s="3" t="s">
        <v>196</v>
      </c>
      <c r="I861" s="2">
        <v>1200</v>
      </c>
      <c r="J861" s="3" t="s">
        <v>45</v>
      </c>
      <c r="K861" s="2">
        <v>1200</v>
      </c>
      <c r="L861" s="3"/>
      <c r="M861" s="3" t="s">
        <v>195</v>
      </c>
      <c r="N861" s="3" t="s">
        <v>196</v>
      </c>
      <c r="O861" s="3"/>
      <c r="P861" s="3"/>
      <c r="Q861" s="3"/>
      <c r="R861" s="3">
        <v>0</v>
      </c>
      <c r="S861" s="3">
        <v>1</v>
      </c>
      <c r="T861" s="2">
        <v>1511</v>
      </c>
      <c r="U861" s="3">
        <v>250.17144552334338</v>
      </c>
      <c r="V861" s="3">
        <v>2352.8169915791823</v>
      </c>
      <c r="W861" s="3">
        <v>348.31141696153003</v>
      </c>
      <c r="X861" s="3">
        <v>986211.78974730952</v>
      </c>
      <c r="Y861" s="3">
        <v>2352.8169915791823</v>
      </c>
      <c r="Z861" s="3">
        <v>348.31110903911122</v>
      </c>
      <c r="AA861" s="3">
        <v>986211.78974730952</v>
      </c>
      <c r="AB861">
        <f t="shared" si="20"/>
        <v>2352.8169915791823</v>
      </c>
      <c r="AC861">
        <f t="shared" si="21"/>
        <v>348.31110903911122</v>
      </c>
    </row>
    <row r="862" spans="1:29" x14ac:dyDescent="0.25">
      <c r="A862" s="2">
        <v>861</v>
      </c>
      <c r="B862" s="3" t="s">
        <v>178</v>
      </c>
      <c r="C862" s="3" t="s">
        <v>28</v>
      </c>
      <c r="D862" s="3" t="s">
        <v>179</v>
      </c>
      <c r="E862" s="3" t="s">
        <v>189</v>
      </c>
      <c r="F862" s="3">
        <v>0.56000000000000005</v>
      </c>
      <c r="G862" s="3">
        <v>0.48</v>
      </c>
      <c r="H862" s="3" t="s">
        <v>196</v>
      </c>
      <c r="I862" s="2">
        <v>1200</v>
      </c>
      <c r="J862" s="3" t="s">
        <v>45</v>
      </c>
      <c r="K862" s="2">
        <v>1200</v>
      </c>
      <c r="L862" s="3"/>
      <c r="M862" s="3" t="s">
        <v>198</v>
      </c>
      <c r="N862" s="3" t="s">
        <v>196</v>
      </c>
      <c r="O862" s="3"/>
      <c r="P862" s="3"/>
      <c r="Q862" s="3"/>
      <c r="R862" s="3">
        <v>0.38</v>
      </c>
      <c r="S862" s="3">
        <v>0.62</v>
      </c>
      <c r="T862" s="2">
        <v>11</v>
      </c>
      <c r="U862" s="3">
        <v>0.34130204945406217</v>
      </c>
      <c r="V862" s="3">
        <v>3.5083118753539484</v>
      </c>
      <c r="W862" s="3">
        <v>0.30250290793466578</v>
      </c>
      <c r="X862" s="3">
        <v>1384.4444845797129</v>
      </c>
      <c r="Y862" s="3">
        <v>2.1751533627194481</v>
      </c>
      <c r="Z862" s="3">
        <v>0.30250264050895709</v>
      </c>
      <c r="AA862" s="3">
        <v>858.35558043942206</v>
      </c>
      <c r="AB862">
        <f t="shared" si="20"/>
        <v>2.1751533627194481</v>
      </c>
      <c r="AC862">
        <f t="shared" si="21"/>
        <v>0.30250264050895709</v>
      </c>
    </row>
    <row r="863" spans="1:29" x14ac:dyDescent="0.25">
      <c r="A863" s="2">
        <v>862</v>
      </c>
      <c r="B863" s="3" t="s">
        <v>178</v>
      </c>
      <c r="C863" s="3" t="s">
        <v>28</v>
      </c>
      <c r="D863" s="3" t="s">
        <v>179</v>
      </c>
      <c r="E863" s="3" t="s">
        <v>189</v>
      </c>
      <c r="F863" s="3">
        <v>0.56000000000000005</v>
      </c>
      <c r="G863" s="3">
        <v>0.48</v>
      </c>
      <c r="H863" s="3" t="s">
        <v>196</v>
      </c>
      <c r="I863" s="2">
        <v>1200</v>
      </c>
      <c r="J863" s="3" t="s">
        <v>45</v>
      </c>
      <c r="K863" s="2">
        <v>1200</v>
      </c>
      <c r="L863" s="3"/>
      <c r="M863" s="3" t="s">
        <v>204</v>
      </c>
      <c r="N863" s="3" t="s">
        <v>196</v>
      </c>
      <c r="O863" s="3"/>
      <c r="P863" s="3"/>
      <c r="Q863" s="3"/>
      <c r="R863" s="3">
        <v>0</v>
      </c>
      <c r="S863" s="3">
        <v>1</v>
      </c>
      <c r="T863" s="2">
        <v>39</v>
      </c>
      <c r="U863" s="3">
        <v>1.1851341832888829</v>
      </c>
      <c r="V863" s="3">
        <v>11.442952940933345</v>
      </c>
      <c r="W863" s="3">
        <v>1.6104997800942749</v>
      </c>
      <c r="X863" s="3">
        <v>4660.7310974952143</v>
      </c>
      <c r="Y863" s="3">
        <v>11.442952940933345</v>
      </c>
      <c r="Z863" s="3">
        <v>1.6104983563425241</v>
      </c>
      <c r="AA863" s="3">
        <v>4660.7310974952143</v>
      </c>
      <c r="AB863">
        <f t="shared" si="20"/>
        <v>11.442952940933345</v>
      </c>
      <c r="AC863">
        <f t="shared" si="21"/>
        <v>1.6104983563425241</v>
      </c>
    </row>
    <row r="864" spans="1:29" x14ac:dyDescent="0.25">
      <c r="A864" s="2">
        <v>863</v>
      </c>
      <c r="B864" s="3" t="s">
        <v>178</v>
      </c>
      <c r="C864" s="3" t="s">
        <v>28</v>
      </c>
      <c r="D864" s="3" t="s">
        <v>179</v>
      </c>
      <c r="E864" s="3" t="s">
        <v>189</v>
      </c>
      <c r="F864" s="3">
        <v>0.56000000000000005</v>
      </c>
      <c r="G864" s="3">
        <v>0.48</v>
      </c>
      <c r="H864" s="3" t="s">
        <v>196</v>
      </c>
      <c r="I864" s="2">
        <v>1210</v>
      </c>
      <c r="J864" s="3" t="s">
        <v>46</v>
      </c>
      <c r="K864" s="2">
        <v>1210</v>
      </c>
      <c r="L864" s="3"/>
      <c r="M864" s="3" t="s">
        <v>195</v>
      </c>
      <c r="N864" s="3" t="s">
        <v>196</v>
      </c>
      <c r="O864" s="3"/>
      <c r="P864" s="3"/>
      <c r="Q864" s="3"/>
      <c r="R864" s="3">
        <v>0</v>
      </c>
      <c r="S864" s="3">
        <v>1</v>
      </c>
      <c r="T864" s="2">
        <v>6635</v>
      </c>
      <c r="U864" s="3">
        <v>698.33844006305662</v>
      </c>
      <c r="V864" s="3">
        <v>6406.6776546377678</v>
      </c>
      <c r="W864" s="3">
        <v>943.41111834763183</v>
      </c>
      <c r="X864" s="3">
        <v>2753055.3254637024</v>
      </c>
      <c r="Y864" s="3">
        <v>6406.6776546377678</v>
      </c>
      <c r="Z864" s="3">
        <v>943.41028433122756</v>
      </c>
      <c r="AA864" s="3">
        <v>2753055.3254637024</v>
      </c>
      <c r="AB864">
        <f t="shared" si="20"/>
        <v>6406.6776546377678</v>
      </c>
      <c r="AC864">
        <f t="shared" si="21"/>
        <v>943.41028433122756</v>
      </c>
    </row>
    <row r="865" spans="1:29" x14ac:dyDescent="0.25">
      <c r="A865" s="2">
        <v>864</v>
      </c>
      <c r="B865" s="3" t="s">
        <v>178</v>
      </c>
      <c r="C865" s="3" t="s">
        <v>28</v>
      </c>
      <c r="D865" s="3" t="s">
        <v>179</v>
      </c>
      <c r="E865" s="3" t="s">
        <v>189</v>
      </c>
      <c r="F865" s="3">
        <v>0.56000000000000005</v>
      </c>
      <c r="G865" s="3">
        <v>0.48</v>
      </c>
      <c r="H865" s="3" t="s">
        <v>196</v>
      </c>
      <c r="I865" s="2">
        <v>1210</v>
      </c>
      <c r="J865" s="3" t="s">
        <v>46</v>
      </c>
      <c r="K865" s="2">
        <v>1210</v>
      </c>
      <c r="L865" s="3"/>
      <c r="M865" s="3" t="s">
        <v>198</v>
      </c>
      <c r="N865" s="3" t="s">
        <v>196</v>
      </c>
      <c r="O865" s="3"/>
      <c r="P865" s="3"/>
      <c r="Q865" s="3"/>
      <c r="R865" s="3">
        <v>0.38</v>
      </c>
      <c r="S865" s="3">
        <v>0.62</v>
      </c>
      <c r="T865" s="2">
        <v>4</v>
      </c>
      <c r="U865" s="3">
        <v>1.0709603188957063E-2</v>
      </c>
      <c r="V865" s="3">
        <v>8.7115189839052615E-2</v>
      </c>
      <c r="W865" s="3">
        <v>7.7815345407101074E-3</v>
      </c>
      <c r="X865" s="3">
        <v>41.822540470522711</v>
      </c>
      <c r="Y865" s="3">
        <v>5.4011417700212623E-2</v>
      </c>
      <c r="Z865" s="3">
        <v>7.7815276614955952E-3</v>
      </c>
      <c r="AA865" s="3">
        <v>25.929975091724081</v>
      </c>
      <c r="AB865">
        <f t="shared" si="20"/>
        <v>5.4011417700212623E-2</v>
      </c>
      <c r="AC865">
        <f t="shared" si="21"/>
        <v>7.7815276614955952E-3</v>
      </c>
    </row>
    <row r="866" spans="1:29" x14ac:dyDescent="0.25">
      <c r="A866" s="2">
        <v>865</v>
      </c>
      <c r="B866" s="3" t="s">
        <v>178</v>
      </c>
      <c r="C866" s="3" t="s">
        <v>28</v>
      </c>
      <c r="D866" s="3" t="s">
        <v>179</v>
      </c>
      <c r="E866" s="3" t="s">
        <v>189</v>
      </c>
      <c r="F866" s="3">
        <v>0.56000000000000005</v>
      </c>
      <c r="G866" s="3">
        <v>0.48</v>
      </c>
      <c r="H866" s="3" t="s">
        <v>196</v>
      </c>
      <c r="I866" s="2">
        <v>1210</v>
      </c>
      <c r="J866" s="3" t="s">
        <v>46</v>
      </c>
      <c r="K866" s="2">
        <v>1210</v>
      </c>
      <c r="L866" s="3"/>
      <c r="M866" s="3" t="s">
        <v>204</v>
      </c>
      <c r="N866" s="3" t="s">
        <v>196</v>
      </c>
      <c r="O866" s="3"/>
      <c r="P866" s="3"/>
      <c r="Q866" s="3"/>
      <c r="R866" s="3">
        <v>0</v>
      </c>
      <c r="S866" s="3">
        <v>1</v>
      </c>
      <c r="T866" s="2">
        <v>10</v>
      </c>
      <c r="U866" s="3">
        <v>4.2887430657428248E-2</v>
      </c>
      <c r="V866" s="3">
        <v>0.34547330391762465</v>
      </c>
      <c r="W866" s="3">
        <v>4.9301371053897911E-2</v>
      </c>
      <c r="X866" s="3">
        <v>172.48006182485074</v>
      </c>
      <c r="Y866" s="3">
        <v>0.34547330391762465</v>
      </c>
      <c r="Z866" s="3">
        <v>4.9301327469344652E-2</v>
      </c>
      <c r="AA866" s="3">
        <v>172.48006182485074</v>
      </c>
      <c r="AB866">
        <f t="shared" si="20"/>
        <v>0.34547330391762465</v>
      </c>
      <c r="AC866">
        <f t="shared" si="21"/>
        <v>4.9301327469344652E-2</v>
      </c>
    </row>
    <row r="867" spans="1:29" x14ac:dyDescent="0.25">
      <c r="A867" s="2">
        <v>866</v>
      </c>
      <c r="B867" s="3" t="s">
        <v>178</v>
      </c>
      <c r="C867" s="3" t="s">
        <v>28</v>
      </c>
      <c r="D867" s="3" t="s">
        <v>179</v>
      </c>
      <c r="E867" s="3" t="s">
        <v>189</v>
      </c>
      <c r="F867" s="3">
        <v>0.56000000000000005</v>
      </c>
      <c r="G867" s="3">
        <v>0.48</v>
      </c>
      <c r="H867" s="3" t="s">
        <v>196</v>
      </c>
      <c r="I867" s="2">
        <v>1290</v>
      </c>
      <c r="J867" s="3" t="s">
        <v>145</v>
      </c>
      <c r="K867" s="2">
        <v>1290</v>
      </c>
      <c r="L867" s="3"/>
      <c r="M867" s="3" t="s">
        <v>195</v>
      </c>
      <c r="N867" s="3" t="s">
        <v>196</v>
      </c>
      <c r="O867" s="3"/>
      <c r="P867" s="3"/>
      <c r="Q867" s="3"/>
      <c r="R867" s="3">
        <v>0</v>
      </c>
      <c r="S867" s="3">
        <v>1</v>
      </c>
      <c r="T867" s="2">
        <v>62</v>
      </c>
      <c r="U867" s="3">
        <v>16.166451948867774</v>
      </c>
      <c r="V867" s="3">
        <v>137.59273517937461</v>
      </c>
      <c r="W867" s="3">
        <v>20.396014309665233</v>
      </c>
      <c r="X867" s="3">
        <v>61163.589731956854</v>
      </c>
      <c r="Y867" s="3">
        <v>137.59273517937461</v>
      </c>
      <c r="Z867" s="3">
        <v>20.395996278702768</v>
      </c>
      <c r="AA867" s="3">
        <v>61163.589731956854</v>
      </c>
      <c r="AB867">
        <f t="shared" si="20"/>
        <v>137.59273517937461</v>
      </c>
      <c r="AC867">
        <f t="shared" si="21"/>
        <v>20.395996278702768</v>
      </c>
    </row>
    <row r="868" spans="1:29" x14ac:dyDescent="0.25">
      <c r="A868" s="2">
        <v>867</v>
      </c>
      <c r="B868" s="3" t="s">
        <v>178</v>
      </c>
      <c r="C868" s="3" t="s">
        <v>28</v>
      </c>
      <c r="D868" s="3" t="s">
        <v>179</v>
      </c>
      <c r="E868" s="3" t="s">
        <v>189</v>
      </c>
      <c r="F868" s="3">
        <v>0.56000000000000005</v>
      </c>
      <c r="G868" s="3">
        <v>0.48</v>
      </c>
      <c r="H868" s="3" t="s">
        <v>196</v>
      </c>
      <c r="I868" s="2">
        <v>1300</v>
      </c>
      <c r="J868" s="3" t="s">
        <v>114</v>
      </c>
      <c r="K868" s="2">
        <v>1300</v>
      </c>
      <c r="L868" s="3"/>
      <c r="M868" s="3" t="s">
        <v>195</v>
      </c>
      <c r="N868" s="3" t="s">
        <v>196</v>
      </c>
      <c r="O868" s="3"/>
      <c r="P868" s="3"/>
      <c r="Q868" s="3"/>
      <c r="R868" s="3">
        <v>0</v>
      </c>
      <c r="S868" s="3">
        <v>1</v>
      </c>
      <c r="T868" s="2">
        <v>832</v>
      </c>
      <c r="U868" s="3">
        <v>141.65856504946493</v>
      </c>
      <c r="V868" s="3">
        <v>1379.2209125098836</v>
      </c>
      <c r="W868" s="3">
        <v>240.77596756746468</v>
      </c>
      <c r="X868" s="3">
        <v>563244.87786638318</v>
      </c>
      <c r="Y868" s="3">
        <v>1379.2209125098836</v>
      </c>
      <c r="Z868" s="3">
        <v>240.77575471105209</v>
      </c>
      <c r="AA868" s="3">
        <v>563244.87786638318</v>
      </c>
      <c r="AB868">
        <f t="shared" si="20"/>
        <v>1379.2209125098836</v>
      </c>
      <c r="AC868">
        <f t="shared" si="21"/>
        <v>240.77575471105209</v>
      </c>
    </row>
    <row r="869" spans="1:29" x14ac:dyDescent="0.25">
      <c r="A869" s="2">
        <v>868</v>
      </c>
      <c r="B869" s="3" t="s">
        <v>178</v>
      </c>
      <c r="C869" s="3" t="s">
        <v>28</v>
      </c>
      <c r="D869" s="3" t="s">
        <v>179</v>
      </c>
      <c r="E869" s="3" t="s">
        <v>189</v>
      </c>
      <c r="F869" s="3">
        <v>0.56000000000000005</v>
      </c>
      <c r="G869" s="3">
        <v>0.48</v>
      </c>
      <c r="H869" s="3" t="s">
        <v>196</v>
      </c>
      <c r="I869" s="2">
        <v>1300</v>
      </c>
      <c r="J869" s="3" t="s">
        <v>114</v>
      </c>
      <c r="K869" s="2">
        <v>1300</v>
      </c>
      <c r="L869" s="3"/>
      <c r="M869" s="3" t="s">
        <v>204</v>
      </c>
      <c r="N869" s="3" t="s">
        <v>196</v>
      </c>
      <c r="O869" s="3"/>
      <c r="P869" s="3"/>
      <c r="Q869" s="3"/>
      <c r="R869" s="3">
        <v>0</v>
      </c>
      <c r="S869" s="3">
        <v>1</v>
      </c>
      <c r="T869" s="2">
        <v>2</v>
      </c>
      <c r="U869" s="3">
        <v>3.7645900021392501E-4</v>
      </c>
      <c r="V869" s="3">
        <v>3.237537481731697E-3</v>
      </c>
      <c r="W869" s="3">
        <v>4.5758813656983973E-4</v>
      </c>
      <c r="X869" s="3">
        <v>1.543193112780525</v>
      </c>
      <c r="Y869" s="3">
        <v>3.237537481731697E-3</v>
      </c>
      <c r="Z869" s="3">
        <v>4.5758773204205102E-4</v>
      </c>
      <c r="AA869" s="3">
        <v>1.543193112780525</v>
      </c>
      <c r="AB869">
        <f t="shared" si="20"/>
        <v>3.237537481731697E-3</v>
      </c>
      <c r="AC869">
        <f t="shared" si="21"/>
        <v>4.5758773204205102E-4</v>
      </c>
    </row>
    <row r="870" spans="1:29" x14ac:dyDescent="0.25">
      <c r="A870" s="2">
        <v>869</v>
      </c>
      <c r="B870" s="3" t="s">
        <v>178</v>
      </c>
      <c r="C870" s="3" t="s">
        <v>28</v>
      </c>
      <c r="D870" s="3" t="s">
        <v>179</v>
      </c>
      <c r="E870" s="3" t="s">
        <v>189</v>
      </c>
      <c r="F870" s="3">
        <v>0.56000000000000005</v>
      </c>
      <c r="G870" s="3">
        <v>0.48</v>
      </c>
      <c r="H870" s="3" t="s">
        <v>196</v>
      </c>
      <c r="I870" s="2">
        <v>1320</v>
      </c>
      <c r="J870" s="3" t="s">
        <v>115</v>
      </c>
      <c r="K870" s="2">
        <v>1320</v>
      </c>
      <c r="L870" s="3"/>
      <c r="M870" s="3" t="s">
        <v>195</v>
      </c>
      <c r="N870" s="3" t="s">
        <v>196</v>
      </c>
      <c r="O870" s="3"/>
      <c r="P870" s="3"/>
      <c r="Q870" s="3"/>
      <c r="R870" s="3">
        <v>0</v>
      </c>
      <c r="S870" s="3">
        <v>1</v>
      </c>
      <c r="T870" s="2">
        <v>374</v>
      </c>
      <c r="U870" s="3">
        <v>59.597357562040038</v>
      </c>
      <c r="V870" s="3">
        <v>686.94464332436462</v>
      </c>
      <c r="W870" s="3">
        <v>132.04917019271289</v>
      </c>
      <c r="X870" s="3">
        <v>239712.41548470512</v>
      </c>
      <c r="Y870" s="3">
        <v>686.94464332436462</v>
      </c>
      <c r="Z870" s="3">
        <v>132.04905345551146</v>
      </c>
      <c r="AA870" s="3">
        <v>239712.41548470512</v>
      </c>
      <c r="AB870">
        <f t="shared" ref="AB870:AB933" si="22">Y870</f>
        <v>686.94464332436462</v>
      </c>
      <c r="AC870">
        <f t="shared" ref="AC870:AC933" si="23">Z870</f>
        <v>132.04905345551146</v>
      </c>
    </row>
    <row r="871" spans="1:29" x14ac:dyDescent="0.25">
      <c r="A871" s="2">
        <v>870</v>
      </c>
      <c r="B871" s="3" t="s">
        <v>178</v>
      </c>
      <c r="C871" s="3" t="s">
        <v>28</v>
      </c>
      <c r="D871" s="3" t="s">
        <v>179</v>
      </c>
      <c r="E871" s="3" t="s">
        <v>189</v>
      </c>
      <c r="F871" s="3">
        <v>0.56000000000000005</v>
      </c>
      <c r="G871" s="3">
        <v>0.48</v>
      </c>
      <c r="H871" s="3" t="s">
        <v>196</v>
      </c>
      <c r="I871" s="2">
        <v>1330</v>
      </c>
      <c r="J871" s="3" t="s">
        <v>47</v>
      </c>
      <c r="K871" s="2">
        <v>1330</v>
      </c>
      <c r="L871" s="3"/>
      <c r="M871" s="3" t="s">
        <v>195</v>
      </c>
      <c r="N871" s="3" t="s">
        <v>196</v>
      </c>
      <c r="O871" s="3"/>
      <c r="P871" s="3"/>
      <c r="Q871" s="3"/>
      <c r="R871" s="3">
        <v>0</v>
      </c>
      <c r="S871" s="3">
        <v>1</v>
      </c>
      <c r="T871" s="2">
        <v>258</v>
      </c>
      <c r="U871" s="3">
        <v>13.606745539340611</v>
      </c>
      <c r="V871" s="3">
        <v>148.18468748415907</v>
      </c>
      <c r="W871" s="3">
        <v>25.466524855728494</v>
      </c>
      <c r="X871" s="3">
        <v>54134.852667520783</v>
      </c>
      <c r="Y871" s="3">
        <v>148.18468748415907</v>
      </c>
      <c r="Z871" s="3">
        <v>25.466502342214469</v>
      </c>
      <c r="AA871" s="3">
        <v>54134.852667520783</v>
      </c>
      <c r="AB871">
        <f t="shared" si="22"/>
        <v>148.18468748415907</v>
      </c>
      <c r="AC871">
        <f t="shared" si="23"/>
        <v>25.466502342214469</v>
      </c>
    </row>
    <row r="872" spans="1:29" x14ac:dyDescent="0.25">
      <c r="A872" s="2">
        <v>871</v>
      </c>
      <c r="B872" s="3" t="s">
        <v>178</v>
      </c>
      <c r="C872" s="3" t="s">
        <v>28</v>
      </c>
      <c r="D872" s="3" t="s">
        <v>179</v>
      </c>
      <c r="E872" s="3" t="s">
        <v>189</v>
      </c>
      <c r="F872" s="3">
        <v>0.56000000000000005</v>
      </c>
      <c r="G872" s="3">
        <v>0.48</v>
      </c>
      <c r="H872" s="3" t="s">
        <v>196</v>
      </c>
      <c r="I872" s="2">
        <v>1340</v>
      </c>
      <c r="J872" s="3" t="s">
        <v>133</v>
      </c>
      <c r="K872" s="2">
        <v>1340</v>
      </c>
      <c r="L872" s="3"/>
      <c r="M872" s="3" t="s">
        <v>195</v>
      </c>
      <c r="N872" s="3" t="s">
        <v>196</v>
      </c>
      <c r="O872" s="3"/>
      <c r="P872" s="3"/>
      <c r="Q872" s="3"/>
      <c r="R872" s="3">
        <v>0</v>
      </c>
      <c r="S872" s="3">
        <v>1</v>
      </c>
      <c r="T872" s="2">
        <v>157</v>
      </c>
      <c r="U872" s="3">
        <v>57.872659495173593</v>
      </c>
      <c r="V872" s="3">
        <v>669.47831354284449</v>
      </c>
      <c r="W872" s="3">
        <v>126.99381121386517</v>
      </c>
      <c r="X872" s="3">
        <v>234323.72439796332</v>
      </c>
      <c r="Y872" s="3">
        <v>669.47831354284449</v>
      </c>
      <c r="Z872" s="3">
        <v>126.99369894582057</v>
      </c>
      <c r="AA872" s="3">
        <v>234323.72439796332</v>
      </c>
      <c r="AB872">
        <f t="shared" si="22"/>
        <v>669.47831354284449</v>
      </c>
      <c r="AC872">
        <f t="shared" si="23"/>
        <v>126.99369894582057</v>
      </c>
    </row>
    <row r="873" spans="1:29" x14ac:dyDescent="0.25">
      <c r="A873" s="2">
        <v>872</v>
      </c>
      <c r="B873" s="3" t="s">
        <v>178</v>
      </c>
      <c r="C873" s="3" t="s">
        <v>28</v>
      </c>
      <c r="D873" s="3" t="s">
        <v>179</v>
      </c>
      <c r="E873" s="3" t="s">
        <v>189</v>
      </c>
      <c r="F873" s="3">
        <v>0.56000000000000005</v>
      </c>
      <c r="G873" s="3">
        <v>0.48</v>
      </c>
      <c r="H873" s="3" t="s">
        <v>196</v>
      </c>
      <c r="I873" s="2">
        <v>1400</v>
      </c>
      <c r="J873" s="3" t="s">
        <v>48</v>
      </c>
      <c r="K873" s="2">
        <v>1400</v>
      </c>
      <c r="L873" s="3"/>
      <c r="M873" s="3" t="s">
        <v>195</v>
      </c>
      <c r="N873" s="3" t="s">
        <v>196</v>
      </c>
      <c r="O873" s="3"/>
      <c r="P873" s="3"/>
      <c r="Q873" s="3"/>
      <c r="R873" s="3">
        <v>0</v>
      </c>
      <c r="S873" s="3">
        <v>1</v>
      </c>
      <c r="T873" s="2">
        <v>362</v>
      </c>
      <c r="U873" s="3">
        <v>45.041907979898035</v>
      </c>
      <c r="V873" s="3">
        <v>487.60603245319538</v>
      </c>
      <c r="W873" s="3">
        <v>65.569084248031558</v>
      </c>
      <c r="X873" s="3">
        <v>180377.8911449424</v>
      </c>
      <c r="Y873" s="3">
        <v>487.60603245319538</v>
      </c>
      <c r="Z873" s="3">
        <v>65.569026282113327</v>
      </c>
      <c r="AA873" s="3">
        <v>180377.8911449424</v>
      </c>
      <c r="AB873">
        <f t="shared" si="22"/>
        <v>487.60603245319538</v>
      </c>
      <c r="AC873">
        <f t="shared" si="23"/>
        <v>65.569026282113327</v>
      </c>
    </row>
    <row r="874" spans="1:29" x14ac:dyDescent="0.25">
      <c r="A874" s="2">
        <v>873</v>
      </c>
      <c r="B874" s="3" t="s">
        <v>178</v>
      </c>
      <c r="C874" s="3" t="s">
        <v>28</v>
      </c>
      <c r="D874" s="3" t="s">
        <v>179</v>
      </c>
      <c r="E874" s="3" t="s">
        <v>189</v>
      </c>
      <c r="F874" s="3">
        <v>0.56000000000000005</v>
      </c>
      <c r="G874" s="3">
        <v>0.48</v>
      </c>
      <c r="H874" s="3" t="s">
        <v>196</v>
      </c>
      <c r="I874" s="2">
        <v>1400</v>
      </c>
      <c r="J874" s="3" t="s">
        <v>48</v>
      </c>
      <c r="K874" s="2">
        <v>1400</v>
      </c>
      <c r="L874" s="3"/>
      <c r="M874" s="3" t="s">
        <v>198</v>
      </c>
      <c r="N874" s="3" t="s">
        <v>196</v>
      </c>
      <c r="O874" s="3"/>
      <c r="P874" s="3"/>
      <c r="Q874" s="3"/>
      <c r="R874" s="3">
        <v>0.38</v>
      </c>
      <c r="S874" s="3">
        <v>0.62</v>
      </c>
      <c r="T874" s="2">
        <v>10</v>
      </c>
      <c r="U874" s="3">
        <v>0.1982391078759641</v>
      </c>
      <c r="V874" s="3">
        <v>2.1642528065160893</v>
      </c>
      <c r="W874" s="3">
        <v>0.1787044004562916</v>
      </c>
      <c r="X874" s="3">
        <v>807.16324937109255</v>
      </c>
      <c r="Y874" s="3">
        <v>1.3418367400399753</v>
      </c>
      <c r="Z874" s="3">
        <v>0.17870424247384037</v>
      </c>
      <c r="AA874" s="3">
        <v>500.44121461007734</v>
      </c>
      <c r="AB874">
        <f t="shared" si="22"/>
        <v>1.3418367400399753</v>
      </c>
      <c r="AC874">
        <f t="shared" si="23"/>
        <v>0.17870424247384037</v>
      </c>
    </row>
    <row r="875" spans="1:29" x14ac:dyDescent="0.25">
      <c r="A875" s="2">
        <v>874</v>
      </c>
      <c r="B875" s="3" t="s">
        <v>178</v>
      </c>
      <c r="C875" s="3" t="s">
        <v>28</v>
      </c>
      <c r="D875" s="3" t="s">
        <v>179</v>
      </c>
      <c r="E875" s="3" t="s">
        <v>189</v>
      </c>
      <c r="F875" s="3">
        <v>0.56000000000000005</v>
      </c>
      <c r="G875" s="3">
        <v>0.48</v>
      </c>
      <c r="H875" s="3" t="s">
        <v>196</v>
      </c>
      <c r="I875" s="2">
        <v>1400</v>
      </c>
      <c r="J875" s="3" t="s">
        <v>48</v>
      </c>
      <c r="K875" s="2">
        <v>1400</v>
      </c>
      <c r="L875" s="3"/>
      <c r="M875" s="3" t="s">
        <v>204</v>
      </c>
      <c r="N875" s="3" t="s">
        <v>196</v>
      </c>
      <c r="O875" s="3"/>
      <c r="P875" s="3"/>
      <c r="Q875" s="3"/>
      <c r="R875" s="3">
        <v>0</v>
      </c>
      <c r="S875" s="3">
        <v>1</v>
      </c>
      <c r="T875" s="2">
        <v>7</v>
      </c>
      <c r="U875" s="3">
        <v>0.14827526849558886</v>
      </c>
      <c r="V875" s="3">
        <v>1.6466632529052172</v>
      </c>
      <c r="W875" s="3">
        <v>0.21972151268747422</v>
      </c>
      <c r="X875" s="3">
        <v>600.50731707012233</v>
      </c>
      <c r="Y875" s="3">
        <v>1.6466632529052172</v>
      </c>
      <c r="Z875" s="3">
        <v>0.2197213184441148</v>
      </c>
      <c r="AA875" s="3">
        <v>600.50731707012233</v>
      </c>
      <c r="AB875">
        <f t="shared" si="22"/>
        <v>1.6466632529052172</v>
      </c>
      <c r="AC875">
        <f t="shared" si="23"/>
        <v>0.2197213184441148</v>
      </c>
    </row>
    <row r="876" spans="1:29" x14ac:dyDescent="0.25">
      <c r="A876" s="2">
        <v>875</v>
      </c>
      <c r="B876" s="3" t="s">
        <v>178</v>
      </c>
      <c r="C876" s="3" t="s">
        <v>28</v>
      </c>
      <c r="D876" s="3" t="s">
        <v>179</v>
      </c>
      <c r="E876" s="3" t="s">
        <v>189</v>
      </c>
      <c r="F876" s="3">
        <v>0.56000000000000005</v>
      </c>
      <c r="G876" s="3">
        <v>0.48</v>
      </c>
      <c r="H876" s="3" t="s">
        <v>196</v>
      </c>
      <c r="I876" s="2">
        <v>1410</v>
      </c>
      <c r="J876" s="3" t="s">
        <v>116</v>
      </c>
      <c r="K876" s="2">
        <v>1410</v>
      </c>
      <c r="L876" s="3"/>
      <c r="M876" s="3" t="s">
        <v>195</v>
      </c>
      <c r="N876" s="3" t="s">
        <v>196</v>
      </c>
      <c r="O876" s="3"/>
      <c r="P876" s="3"/>
      <c r="Q876" s="3"/>
      <c r="R876" s="3">
        <v>0</v>
      </c>
      <c r="S876" s="3">
        <v>1</v>
      </c>
      <c r="T876" s="2">
        <v>622</v>
      </c>
      <c r="U876" s="3">
        <v>125.03955332407649</v>
      </c>
      <c r="V876" s="3">
        <v>1300.5262854661219</v>
      </c>
      <c r="W876" s="3">
        <v>175.48933774205713</v>
      </c>
      <c r="X876" s="3">
        <v>508098.79962628969</v>
      </c>
      <c r="Y876" s="3">
        <v>1300.5262854661219</v>
      </c>
      <c r="Z876" s="3">
        <v>175.48918260186088</v>
      </c>
      <c r="AA876" s="3">
        <v>508098.79962628969</v>
      </c>
      <c r="AB876">
        <f t="shared" si="22"/>
        <v>1300.5262854661219</v>
      </c>
      <c r="AC876">
        <f t="shared" si="23"/>
        <v>175.48918260186088</v>
      </c>
    </row>
    <row r="877" spans="1:29" x14ac:dyDescent="0.25">
      <c r="A877" s="2">
        <v>876</v>
      </c>
      <c r="B877" s="3" t="s">
        <v>178</v>
      </c>
      <c r="C877" s="3" t="s">
        <v>28</v>
      </c>
      <c r="D877" s="3" t="s">
        <v>179</v>
      </c>
      <c r="E877" s="3" t="s">
        <v>189</v>
      </c>
      <c r="F877" s="3">
        <v>0.56000000000000005</v>
      </c>
      <c r="G877" s="3">
        <v>0.48</v>
      </c>
      <c r="H877" s="3" t="s">
        <v>196</v>
      </c>
      <c r="I877" s="2">
        <v>1410</v>
      </c>
      <c r="J877" s="3" t="s">
        <v>116</v>
      </c>
      <c r="K877" s="2">
        <v>1410</v>
      </c>
      <c r="L877" s="3"/>
      <c r="M877" s="3" t="s">
        <v>198</v>
      </c>
      <c r="N877" s="3" t="s">
        <v>196</v>
      </c>
      <c r="O877" s="3"/>
      <c r="P877" s="3"/>
      <c r="Q877" s="3"/>
      <c r="R877" s="3">
        <v>0.38</v>
      </c>
      <c r="S877" s="3">
        <v>0.62</v>
      </c>
      <c r="T877" s="2">
        <v>51</v>
      </c>
      <c r="U877" s="3">
        <v>1.9449861206051235</v>
      </c>
      <c r="V877" s="3">
        <v>19.865095527070366</v>
      </c>
      <c r="W877" s="3">
        <v>1.6358042063573042</v>
      </c>
      <c r="X877" s="3">
        <v>7945.6867763206083</v>
      </c>
      <c r="Y877" s="3">
        <v>12.316359226783627</v>
      </c>
      <c r="Z877" s="3">
        <v>1.6358027602353427</v>
      </c>
      <c r="AA877" s="3">
        <v>4926.3258013187788</v>
      </c>
      <c r="AB877">
        <f t="shared" si="22"/>
        <v>12.316359226783627</v>
      </c>
      <c r="AC877">
        <f t="shared" si="23"/>
        <v>1.6358027602353427</v>
      </c>
    </row>
    <row r="878" spans="1:29" x14ac:dyDescent="0.25">
      <c r="A878" s="2">
        <v>877</v>
      </c>
      <c r="B878" s="3" t="s">
        <v>178</v>
      </c>
      <c r="C878" s="3" t="s">
        <v>28</v>
      </c>
      <c r="D878" s="3" t="s">
        <v>179</v>
      </c>
      <c r="E878" s="3" t="s">
        <v>189</v>
      </c>
      <c r="F878" s="3">
        <v>0.56000000000000005</v>
      </c>
      <c r="G878" s="3">
        <v>0.48</v>
      </c>
      <c r="H878" s="3" t="s">
        <v>196</v>
      </c>
      <c r="I878" s="2">
        <v>1420</v>
      </c>
      <c r="J878" s="3" t="s">
        <v>117</v>
      </c>
      <c r="K878" s="2">
        <v>1420</v>
      </c>
      <c r="L878" s="3"/>
      <c r="M878" s="3" t="s">
        <v>195</v>
      </c>
      <c r="N878" s="3" t="s">
        <v>196</v>
      </c>
      <c r="O878" s="3"/>
      <c r="P878" s="3"/>
      <c r="Q878" s="3"/>
      <c r="R878" s="3">
        <v>0</v>
      </c>
      <c r="S878" s="3">
        <v>1</v>
      </c>
      <c r="T878" s="2">
        <v>899</v>
      </c>
      <c r="U878" s="3">
        <v>170.57093682648249</v>
      </c>
      <c r="V878" s="3">
        <v>1685.7826642523341</v>
      </c>
      <c r="W878" s="3">
        <v>228.81588535777044</v>
      </c>
      <c r="X878" s="3">
        <v>691929.63574723469</v>
      </c>
      <c r="Y878" s="3">
        <v>1685.7826642523341</v>
      </c>
      <c r="Z878" s="3">
        <v>228.81568307459068</v>
      </c>
      <c r="AA878" s="3">
        <v>691929.63574723469</v>
      </c>
      <c r="AB878">
        <f t="shared" si="22"/>
        <v>1685.7826642523341</v>
      </c>
      <c r="AC878">
        <f t="shared" si="23"/>
        <v>228.81568307459068</v>
      </c>
    </row>
    <row r="879" spans="1:29" x14ac:dyDescent="0.25">
      <c r="A879" s="2">
        <v>878</v>
      </c>
      <c r="B879" s="3" t="s">
        <v>178</v>
      </c>
      <c r="C879" s="3" t="s">
        <v>28</v>
      </c>
      <c r="D879" s="3" t="s">
        <v>179</v>
      </c>
      <c r="E879" s="3" t="s">
        <v>189</v>
      </c>
      <c r="F879" s="3">
        <v>0.56000000000000005</v>
      </c>
      <c r="G879" s="3">
        <v>0.48</v>
      </c>
      <c r="H879" s="3" t="s">
        <v>196</v>
      </c>
      <c r="I879" s="2">
        <v>1420</v>
      </c>
      <c r="J879" s="3" t="s">
        <v>117</v>
      </c>
      <c r="K879" s="2">
        <v>1420</v>
      </c>
      <c r="L879" s="3"/>
      <c r="M879" s="3" t="s">
        <v>198</v>
      </c>
      <c r="N879" s="3" t="s">
        <v>196</v>
      </c>
      <c r="O879" s="3"/>
      <c r="P879" s="3"/>
      <c r="Q879" s="3"/>
      <c r="R879" s="3">
        <v>0.38</v>
      </c>
      <c r="S879" s="3">
        <v>0.62</v>
      </c>
      <c r="T879" s="2">
        <v>9</v>
      </c>
      <c r="U879" s="3">
        <v>0.9299719740362653</v>
      </c>
      <c r="V879" s="3">
        <v>7.6692308574773023</v>
      </c>
      <c r="W879" s="3">
        <v>0.64586709425504463</v>
      </c>
      <c r="X879" s="3">
        <v>3823.0186853728483</v>
      </c>
      <c r="Y879" s="3">
        <v>4.7549231316359286</v>
      </c>
      <c r="Z879" s="3">
        <v>0.64586652328048244</v>
      </c>
      <c r="AA879" s="3">
        <v>2370.2715849311662</v>
      </c>
      <c r="AB879">
        <f t="shared" si="22"/>
        <v>4.7549231316359286</v>
      </c>
      <c r="AC879">
        <f t="shared" si="23"/>
        <v>0.64586652328048244</v>
      </c>
    </row>
    <row r="880" spans="1:29" x14ac:dyDescent="0.25">
      <c r="A880" s="2">
        <v>879</v>
      </c>
      <c r="B880" s="3" t="s">
        <v>178</v>
      </c>
      <c r="C880" s="3" t="s">
        <v>28</v>
      </c>
      <c r="D880" s="3" t="s">
        <v>179</v>
      </c>
      <c r="E880" s="3" t="s">
        <v>189</v>
      </c>
      <c r="F880" s="3">
        <v>0.56000000000000005</v>
      </c>
      <c r="G880" s="3">
        <v>0.48</v>
      </c>
      <c r="H880" s="3" t="s">
        <v>196</v>
      </c>
      <c r="I880" s="2">
        <v>1420</v>
      </c>
      <c r="J880" s="3" t="s">
        <v>117</v>
      </c>
      <c r="K880" s="2">
        <v>1420</v>
      </c>
      <c r="L880" s="3"/>
      <c r="M880" s="3" t="s">
        <v>204</v>
      </c>
      <c r="N880" s="3" t="s">
        <v>196</v>
      </c>
      <c r="O880" s="3"/>
      <c r="P880" s="3"/>
      <c r="Q880" s="3"/>
      <c r="R880" s="3">
        <v>0</v>
      </c>
      <c r="S880" s="3">
        <v>1</v>
      </c>
      <c r="T880" s="2">
        <v>7</v>
      </c>
      <c r="U880" s="3">
        <v>3.3824739725102151E-3</v>
      </c>
      <c r="V880" s="3">
        <v>3.4662342750656792E-2</v>
      </c>
      <c r="W880" s="3">
        <v>4.6309502967241626E-3</v>
      </c>
      <c r="X880" s="3">
        <v>13.766176074666021</v>
      </c>
      <c r="Y880" s="3">
        <v>3.4662342750656792E-2</v>
      </c>
      <c r="Z880" s="3">
        <v>4.6309462027629587E-3</v>
      </c>
      <c r="AA880" s="3">
        <v>13.766176074666021</v>
      </c>
      <c r="AB880">
        <f t="shared" si="22"/>
        <v>3.4662342750656792E-2</v>
      </c>
      <c r="AC880">
        <f t="shared" si="23"/>
        <v>4.6309462027629587E-3</v>
      </c>
    </row>
    <row r="881" spans="1:29" x14ac:dyDescent="0.25">
      <c r="A881" s="2">
        <v>880</v>
      </c>
      <c r="B881" s="3" t="s">
        <v>178</v>
      </c>
      <c r="C881" s="3" t="s">
        <v>28</v>
      </c>
      <c r="D881" s="3" t="s">
        <v>179</v>
      </c>
      <c r="E881" s="3" t="s">
        <v>189</v>
      </c>
      <c r="F881" s="3">
        <v>0.56000000000000005</v>
      </c>
      <c r="G881" s="3">
        <v>0.48</v>
      </c>
      <c r="H881" s="3" t="s">
        <v>196</v>
      </c>
      <c r="I881" s="2">
        <v>1430</v>
      </c>
      <c r="J881" s="3" t="s">
        <v>118</v>
      </c>
      <c r="K881" s="2">
        <v>1430</v>
      </c>
      <c r="L881" s="3"/>
      <c r="M881" s="3" t="s">
        <v>195</v>
      </c>
      <c r="N881" s="3" t="s">
        <v>196</v>
      </c>
      <c r="O881" s="3"/>
      <c r="P881" s="3"/>
      <c r="Q881" s="3"/>
      <c r="R881" s="3">
        <v>0</v>
      </c>
      <c r="S881" s="3">
        <v>1</v>
      </c>
      <c r="T881" s="2">
        <v>241</v>
      </c>
      <c r="U881" s="3">
        <v>39.68105857758718</v>
      </c>
      <c r="V881" s="3">
        <v>408.75561046950901</v>
      </c>
      <c r="W881" s="3">
        <v>55.143939817906499</v>
      </c>
      <c r="X881" s="3">
        <v>160344.18513317083</v>
      </c>
      <c r="Y881" s="3">
        <v>408.75561046950901</v>
      </c>
      <c r="Z881" s="3">
        <v>55.143891068268694</v>
      </c>
      <c r="AA881" s="3">
        <v>160344.18513317083</v>
      </c>
      <c r="AB881">
        <f t="shared" si="22"/>
        <v>408.75561046950901</v>
      </c>
      <c r="AC881">
        <f t="shared" si="23"/>
        <v>55.143891068268694</v>
      </c>
    </row>
    <row r="882" spans="1:29" x14ac:dyDescent="0.25">
      <c r="A882" s="2">
        <v>881</v>
      </c>
      <c r="B882" s="3" t="s">
        <v>178</v>
      </c>
      <c r="C882" s="3" t="s">
        <v>28</v>
      </c>
      <c r="D882" s="3" t="s">
        <v>179</v>
      </c>
      <c r="E882" s="3" t="s">
        <v>189</v>
      </c>
      <c r="F882" s="3">
        <v>0.56000000000000005</v>
      </c>
      <c r="G882" s="3">
        <v>0.48</v>
      </c>
      <c r="H882" s="3" t="s">
        <v>196</v>
      </c>
      <c r="I882" s="2">
        <v>1430</v>
      </c>
      <c r="J882" s="3" t="s">
        <v>118</v>
      </c>
      <c r="K882" s="2">
        <v>1430</v>
      </c>
      <c r="L882" s="3"/>
      <c r="M882" s="3" t="s">
        <v>204</v>
      </c>
      <c r="N882" s="3" t="s">
        <v>196</v>
      </c>
      <c r="O882" s="3"/>
      <c r="P882" s="3"/>
      <c r="Q882" s="3"/>
      <c r="R882" s="3">
        <v>0</v>
      </c>
      <c r="S882" s="3">
        <v>1</v>
      </c>
      <c r="T882" s="2">
        <v>11</v>
      </c>
      <c r="U882" s="3">
        <v>0.24185890931525</v>
      </c>
      <c r="V882" s="3">
        <v>1.6429479418643234</v>
      </c>
      <c r="W882" s="3">
        <v>0.21096284245659014</v>
      </c>
      <c r="X882" s="3">
        <v>899.43748029407391</v>
      </c>
      <c r="Y882" s="3">
        <v>1.6429479418643234</v>
      </c>
      <c r="Z882" s="3">
        <v>0.21096265595627484</v>
      </c>
      <c r="AA882" s="3">
        <v>899.43748029407391</v>
      </c>
      <c r="AB882">
        <f t="shared" si="22"/>
        <v>1.6429479418643234</v>
      </c>
      <c r="AC882">
        <f t="shared" si="23"/>
        <v>0.21096265595627484</v>
      </c>
    </row>
    <row r="883" spans="1:29" x14ac:dyDescent="0.25">
      <c r="A883" s="2">
        <v>882</v>
      </c>
      <c r="B883" s="3" t="s">
        <v>178</v>
      </c>
      <c r="C883" s="3" t="s">
        <v>28</v>
      </c>
      <c r="D883" s="3" t="s">
        <v>179</v>
      </c>
      <c r="E883" s="3" t="s">
        <v>189</v>
      </c>
      <c r="F883" s="3">
        <v>0.56000000000000005</v>
      </c>
      <c r="G883" s="3">
        <v>0.48</v>
      </c>
      <c r="H883" s="3" t="s">
        <v>196</v>
      </c>
      <c r="I883" s="2">
        <v>1440</v>
      </c>
      <c r="J883" s="3" t="s">
        <v>135</v>
      </c>
      <c r="K883" s="2">
        <v>1440</v>
      </c>
      <c r="L883" s="3"/>
      <c r="M883" s="3" t="s">
        <v>195</v>
      </c>
      <c r="N883" s="3" t="s">
        <v>196</v>
      </c>
      <c r="O883" s="3"/>
      <c r="P883" s="3"/>
      <c r="Q883" s="3"/>
      <c r="R883" s="3">
        <v>0</v>
      </c>
      <c r="S883" s="3">
        <v>1</v>
      </c>
      <c r="T883" s="2">
        <v>3</v>
      </c>
      <c r="U883" s="3">
        <v>8.3148614044972591E-2</v>
      </c>
      <c r="V883" s="3">
        <v>0.75388584764055655</v>
      </c>
      <c r="W883" s="3">
        <v>0.10187005130286325</v>
      </c>
      <c r="X883" s="3">
        <v>346.97323157938132</v>
      </c>
      <c r="Y883" s="3">
        <v>0.75388584764055655</v>
      </c>
      <c r="Z883" s="3">
        <v>0.10186996124531369</v>
      </c>
      <c r="AA883" s="3">
        <v>346.97323157938132</v>
      </c>
      <c r="AB883">
        <f t="shared" si="22"/>
        <v>0.75388584764055655</v>
      </c>
      <c r="AC883">
        <f t="shared" si="23"/>
        <v>0.10186996124531369</v>
      </c>
    </row>
    <row r="884" spans="1:29" x14ac:dyDescent="0.25">
      <c r="A884" s="2">
        <v>883</v>
      </c>
      <c r="B884" s="3" t="s">
        <v>178</v>
      </c>
      <c r="C884" s="3" t="s">
        <v>28</v>
      </c>
      <c r="D884" s="3" t="s">
        <v>179</v>
      </c>
      <c r="E884" s="3" t="s">
        <v>189</v>
      </c>
      <c r="F884" s="3">
        <v>0.56000000000000005</v>
      </c>
      <c r="G884" s="3">
        <v>0.48</v>
      </c>
      <c r="H884" s="3" t="s">
        <v>196</v>
      </c>
      <c r="I884" s="2">
        <v>1440</v>
      </c>
      <c r="J884" s="3" t="s">
        <v>135</v>
      </c>
      <c r="K884" s="2">
        <v>1440</v>
      </c>
      <c r="L884" s="3"/>
      <c r="M884" s="3" t="s">
        <v>198</v>
      </c>
      <c r="N884" s="3" t="s">
        <v>196</v>
      </c>
      <c r="O884" s="3"/>
      <c r="P884" s="3"/>
      <c r="Q884" s="3"/>
      <c r="R884" s="3">
        <v>0.38</v>
      </c>
      <c r="S884" s="3">
        <v>0.62</v>
      </c>
      <c r="T884" s="2">
        <v>3</v>
      </c>
      <c r="U884" s="3">
        <v>0.1097628190651663</v>
      </c>
      <c r="V884" s="3">
        <v>0.98100342834647103</v>
      </c>
      <c r="W884" s="3">
        <v>8.2171930527727977E-2</v>
      </c>
      <c r="X884" s="3">
        <v>457.76540167850106</v>
      </c>
      <c r="Y884" s="3">
        <v>0.60822212557481203</v>
      </c>
      <c r="Z884" s="3">
        <v>8.2171857884172611E-2</v>
      </c>
      <c r="AA884" s="3">
        <v>283.81454904067067</v>
      </c>
      <c r="AB884">
        <f t="shared" si="22"/>
        <v>0.60822212557481203</v>
      </c>
      <c r="AC884">
        <f t="shared" si="23"/>
        <v>8.2171857884172611E-2</v>
      </c>
    </row>
    <row r="885" spans="1:29" x14ac:dyDescent="0.25">
      <c r="A885" s="2">
        <v>884</v>
      </c>
      <c r="B885" s="3" t="s">
        <v>178</v>
      </c>
      <c r="C885" s="3" t="s">
        <v>28</v>
      </c>
      <c r="D885" s="3" t="s">
        <v>179</v>
      </c>
      <c r="E885" s="3" t="s">
        <v>189</v>
      </c>
      <c r="F885" s="3">
        <v>0.56000000000000005</v>
      </c>
      <c r="G885" s="3">
        <v>0.48</v>
      </c>
      <c r="H885" s="3" t="s">
        <v>196</v>
      </c>
      <c r="I885" s="2">
        <v>1450</v>
      </c>
      <c r="J885" s="3" t="s">
        <v>119</v>
      </c>
      <c r="K885" s="2">
        <v>1450</v>
      </c>
      <c r="L885" s="3"/>
      <c r="M885" s="3" t="s">
        <v>195</v>
      </c>
      <c r="N885" s="3" t="s">
        <v>196</v>
      </c>
      <c r="O885" s="3"/>
      <c r="P885" s="3"/>
      <c r="Q885" s="3"/>
      <c r="R885" s="3">
        <v>0</v>
      </c>
      <c r="S885" s="3">
        <v>1</v>
      </c>
      <c r="T885" s="2">
        <v>17</v>
      </c>
      <c r="U885" s="3">
        <v>1.9937754051740999</v>
      </c>
      <c r="V885" s="3">
        <v>15.566950534336</v>
      </c>
      <c r="W885" s="3">
        <v>2.0643350060670889</v>
      </c>
      <c r="X885" s="3">
        <v>7957.0771965171025</v>
      </c>
      <c r="Y885" s="3">
        <v>15.566950534336</v>
      </c>
      <c r="Z885" s="3">
        <v>2.0643331811052841</v>
      </c>
      <c r="AA885" s="3">
        <v>7957.0771965171025</v>
      </c>
      <c r="AB885">
        <f t="shared" si="22"/>
        <v>15.566950534336</v>
      </c>
      <c r="AC885">
        <f t="shared" si="23"/>
        <v>2.0643331811052841</v>
      </c>
    </row>
    <row r="886" spans="1:29" x14ac:dyDescent="0.25">
      <c r="A886" s="2">
        <v>885</v>
      </c>
      <c r="B886" s="3" t="s">
        <v>178</v>
      </c>
      <c r="C886" s="3" t="s">
        <v>28</v>
      </c>
      <c r="D886" s="3" t="s">
        <v>179</v>
      </c>
      <c r="E886" s="3" t="s">
        <v>189</v>
      </c>
      <c r="F886" s="3">
        <v>0.56000000000000005</v>
      </c>
      <c r="G886" s="3">
        <v>0.48</v>
      </c>
      <c r="H886" s="3" t="s">
        <v>196</v>
      </c>
      <c r="I886" s="2">
        <v>1450</v>
      </c>
      <c r="J886" s="3" t="s">
        <v>119</v>
      </c>
      <c r="K886" s="2">
        <v>1450</v>
      </c>
      <c r="L886" s="3"/>
      <c r="M886" s="3" t="s">
        <v>198</v>
      </c>
      <c r="N886" s="3" t="s">
        <v>196</v>
      </c>
      <c r="O886" s="3"/>
      <c r="P886" s="3"/>
      <c r="Q886" s="3"/>
      <c r="R886" s="3">
        <v>0.38</v>
      </c>
      <c r="S886" s="3">
        <v>0.62</v>
      </c>
      <c r="T886" s="2">
        <v>4</v>
      </c>
      <c r="U886" s="3">
        <v>7.4441178658464779E-2</v>
      </c>
      <c r="V886" s="3">
        <v>0.69419096318008888</v>
      </c>
      <c r="W886" s="3">
        <v>5.7990107617421002E-2</v>
      </c>
      <c r="X886" s="3">
        <v>310.42469853784911</v>
      </c>
      <c r="Y886" s="3">
        <v>0.43039839717165507</v>
      </c>
      <c r="Z886" s="3">
        <v>5.7990056351647369E-2</v>
      </c>
      <c r="AA886" s="3">
        <v>192.46331309346641</v>
      </c>
      <c r="AB886">
        <f t="shared" si="22"/>
        <v>0.43039839717165507</v>
      </c>
      <c r="AC886">
        <f t="shared" si="23"/>
        <v>5.7990056351647369E-2</v>
      </c>
    </row>
    <row r="887" spans="1:29" x14ac:dyDescent="0.25">
      <c r="A887" s="2">
        <v>886</v>
      </c>
      <c r="B887" s="3" t="s">
        <v>178</v>
      </c>
      <c r="C887" s="3" t="s">
        <v>28</v>
      </c>
      <c r="D887" s="3" t="s">
        <v>179</v>
      </c>
      <c r="E887" s="3" t="s">
        <v>189</v>
      </c>
      <c r="F887" s="3">
        <v>0.56000000000000005</v>
      </c>
      <c r="G887" s="3">
        <v>0.48</v>
      </c>
      <c r="H887" s="3" t="s">
        <v>196</v>
      </c>
      <c r="I887" s="2">
        <v>1490</v>
      </c>
      <c r="J887" s="3" t="s">
        <v>147</v>
      </c>
      <c r="K887" s="2">
        <v>1490</v>
      </c>
      <c r="L887" s="3"/>
      <c r="M887" s="3" t="s">
        <v>195</v>
      </c>
      <c r="N887" s="3" t="s">
        <v>196</v>
      </c>
      <c r="O887" s="3"/>
      <c r="P887" s="3"/>
      <c r="Q887" s="3"/>
      <c r="R887" s="3">
        <v>0</v>
      </c>
      <c r="S887" s="3">
        <v>1</v>
      </c>
      <c r="T887" s="2">
        <v>6</v>
      </c>
      <c r="U887" s="3">
        <v>0.18730813229840315</v>
      </c>
      <c r="V887" s="3">
        <v>1.9295419408780023</v>
      </c>
      <c r="W887" s="3">
        <v>0.25481724351330653</v>
      </c>
      <c r="X887" s="3">
        <v>770.96730960147511</v>
      </c>
      <c r="Y887" s="3">
        <v>1.9295419408780023</v>
      </c>
      <c r="Z887" s="3">
        <v>0.25481701824379532</v>
      </c>
      <c r="AA887" s="3">
        <v>770.96730960147511</v>
      </c>
      <c r="AB887">
        <f t="shared" si="22"/>
        <v>1.9295419408780023</v>
      </c>
      <c r="AC887">
        <f t="shared" si="23"/>
        <v>0.25481701824379532</v>
      </c>
    </row>
    <row r="888" spans="1:29" x14ac:dyDescent="0.25">
      <c r="A888" s="2">
        <v>887</v>
      </c>
      <c r="B888" s="3" t="s">
        <v>178</v>
      </c>
      <c r="C888" s="3" t="s">
        <v>28</v>
      </c>
      <c r="D888" s="3" t="s">
        <v>179</v>
      </c>
      <c r="E888" s="3" t="s">
        <v>189</v>
      </c>
      <c r="F888" s="3">
        <v>0.56000000000000005</v>
      </c>
      <c r="G888" s="3">
        <v>0.48</v>
      </c>
      <c r="H888" s="3" t="s">
        <v>196</v>
      </c>
      <c r="I888" s="2">
        <v>1490</v>
      </c>
      <c r="J888" s="3" t="s">
        <v>147</v>
      </c>
      <c r="K888" s="2">
        <v>1490</v>
      </c>
      <c r="L888" s="3"/>
      <c r="M888" s="3" t="s">
        <v>198</v>
      </c>
      <c r="N888" s="3" t="s">
        <v>196</v>
      </c>
      <c r="O888" s="3"/>
      <c r="P888" s="3"/>
      <c r="Q888" s="3"/>
      <c r="R888" s="3">
        <v>0.38</v>
      </c>
      <c r="S888" s="3">
        <v>0.62</v>
      </c>
      <c r="T888" s="2">
        <v>2</v>
      </c>
      <c r="U888" s="3">
        <v>8.0770552987257799E-3</v>
      </c>
      <c r="V888" s="3">
        <v>8.2611710806949928E-2</v>
      </c>
      <c r="W888" s="3">
        <v>6.7266530701686703E-3</v>
      </c>
      <c r="X888" s="3">
        <v>33.092371755533719</v>
      </c>
      <c r="Y888" s="3">
        <v>5.1219260700308959E-2</v>
      </c>
      <c r="Z888" s="3">
        <v>6.7266471235151908E-3</v>
      </c>
      <c r="AA888" s="3">
        <v>20.517270488430903</v>
      </c>
      <c r="AB888">
        <f t="shared" si="22"/>
        <v>5.1219260700308959E-2</v>
      </c>
      <c r="AC888">
        <f t="shared" si="23"/>
        <v>6.7266471235151908E-3</v>
      </c>
    </row>
    <row r="889" spans="1:29" x14ac:dyDescent="0.25">
      <c r="A889" s="2">
        <v>888</v>
      </c>
      <c r="B889" s="3" t="s">
        <v>178</v>
      </c>
      <c r="C889" s="3" t="s">
        <v>28</v>
      </c>
      <c r="D889" s="3" t="s">
        <v>179</v>
      </c>
      <c r="E889" s="3" t="s">
        <v>189</v>
      </c>
      <c r="F889" s="3">
        <v>0.56000000000000005</v>
      </c>
      <c r="G889" s="3">
        <v>0.48</v>
      </c>
      <c r="H889" s="3" t="s">
        <v>196</v>
      </c>
      <c r="I889" s="2">
        <v>1520</v>
      </c>
      <c r="J889" s="3" t="s">
        <v>200</v>
      </c>
      <c r="K889" s="2">
        <v>1520</v>
      </c>
      <c r="L889" s="3"/>
      <c r="M889" s="3" t="s">
        <v>195</v>
      </c>
      <c r="N889" s="3" t="s">
        <v>196</v>
      </c>
      <c r="O889" s="3"/>
      <c r="P889" s="3"/>
      <c r="Q889" s="3"/>
      <c r="R889" s="3">
        <v>0</v>
      </c>
      <c r="S889" s="3">
        <v>1</v>
      </c>
      <c r="T889" s="2">
        <v>3</v>
      </c>
      <c r="U889" s="3">
        <v>4.4651921403469103E-2</v>
      </c>
      <c r="V889" s="3">
        <v>0.39759068082937832</v>
      </c>
      <c r="W889" s="3">
        <v>5.2678570472497827E-2</v>
      </c>
      <c r="X889" s="3">
        <v>170.39161483844197</v>
      </c>
      <c r="Y889" s="3">
        <v>0.39759068082937832</v>
      </c>
      <c r="Z889" s="3">
        <v>5.2678523902353572E-2</v>
      </c>
      <c r="AA889" s="3">
        <v>170.39161483844197</v>
      </c>
      <c r="AB889">
        <f t="shared" si="22"/>
        <v>0.39759068082937832</v>
      </c>
      <c r="AC889">
        <f t="shared" si="23"/>
        <v>5.2678523902353572E-2</v>
      </c>
    </row>
    <row r="890" spans="1:29" x14ac:dyDescent="0.25">
      <c r="A890" s="2">
        <v>889</v>
      </c>
      <c r="B890" s="3" t="s">
        <v>178</v>
      </c>
      <c r="C890" s="3" t="s">
        <v>28</v>
      </c>
      <c r="D890" s="3" t="s">
        <v>179</v>
      </c>
      <c r="E890" s="3" t="s">
        <v>189</v>
      </c>
      <c r="F890" s="3">
        <v>0.56000000000000005</v>
      </c>
      <c r="G890" s="3">
        <v>0.48</v>
      </c>
      <c r="H890" s="3" t="s">
        <v>196</v>
      </c>
      <c r="I890" s="2">
        <v>1520</v>
      </c>
      <c r="J890" s="3" t="s">
        <v>200</v>
      </c>
      <c r="K890" s="2">
        <v>1520</v>
      </c>
      <c r="L890" s="3"/>
      <c r="M890" s="3" t="s">
        <v>204</v>
      </c>
      <c r="N890" s="3" t="s">
        <v>196</v>
      </c>
      <c r="O890" s="3"/>
      <c r="P890" s="3"/>
      <c r="Q890" s="3"/>
      <c r="R890" s="3">
        <v>0</v>
      </c>
      <c r="S890" s="3">
        <v>1</v>
      </c>
      <c r="T890" s="2">
        <v>2</v>
      </c>
      <c r="U890" s="3">
        <v>0.35853821608286801</v>
      </c>
      <c r="V890" s="3">
        <v>3.3849817918163785</v>
      </c>
      <c r="W890" s="3">
        <v>0.46224211677579752</v>
      </c>
      <c r="X890" s="3">
        <v>1407.0529969640374</v>
      </c>
      <c r="Y890" s="3">
        <v>3.3849817918163785</v>
      </c>
      <c r="Z890" s="3">
        <v>0.46224170813368998</v>
      </c>
      <c r="AA890" s="3">
        <v>1407.0529969640374</v>
      </c>
      <c r="AB890">
        <f t="shared" si="22"/>
        <v>3.3849817918163785</v>
      </c>
      <c r="AC890">
        <f t="shared" si="23"/>
        <v>0.46224170813368998</v>
      </c>
    </row>
    <row r="891" spans="1:29" x14ac:dyDescent="0.25">
      <c r="A891" s="2">
        <v>890</v>
      </c>
      <c r="B891" s="3" t="s">
        <v>178</v>
      </c>
      <c r="C891" s="3" t="s">
        <v>28</v>
      </c>
      <c r="D891" s="3" t="s">
        <v>179</v>
      </c>
      <c r="E891" s="3" t="s">
        <v>189</v>
      </c>
      <c r="F891" s="3">
        <v>0.56000000000000005</v>
      </c>
      <c r="G891" s="3">
        <v>0.48</v>
      </c>
      <c r="H891" s="3" t="s">
        <v>196</v>
      </c>
      <c r="I891" s="2">
        <v>1550</v>
      </c>
      <c r="J891" s="3" t="s">
        <v>120</v>
      </c>
      <c r="K891" s="2">
        <v>1550</v>
      </c>
      <c r="L891" s="3"/>
      <c r="M891" s="3" t="s">
        <v>195</v>
      </c>
      <c r="N891" s="3" t="s">
        <v>196</v>
      </c>
      <c r="O891" s="3"/>
      <c r="P891" s="3"/>
      <c r="Q891" s="3"/>
      <c r="R891" s="3">
        <v>0</v>
      </c>
      <c r="S891" s="3">
        <v>1</v>
      </c>
      <c r="T891" s="2">
        <v>532</v>
      </c>
      <c r="U891" s="3">
        <v>117.21095455662741</v>
      </c>
      <c r="V891" s="3">
        <v>994.93698232667737</v>
      </c>
      <c r="W891" s="3">
        <v>139.39558870210345</v>
      </c>
      <c r="X891" s="3">
        <v>468468.48282356549</v>
      </c>
      <c r="Y891" s="3">
        <v>994.93698232667737</v>
      </c>
      <c r="Z891" s="3">
        <v>139.39546547034891</v>
      </c>
      <c r="AA891" s="3">
        <v>468468.48282356549</v>
      </c>
      <c r="AB891">
        <f t="shared" si="22"/>
        <v>994.93698232667737</v>
      </c>
      <c r="AC891">
        <f t="shared" si="23"/>
        <v>139.39546547034891</v>
      </c>
    </row>
    <row r="892" spans="1:29" x14ac:dyDescent="0.25">
      <c r="A892" s="2">
        <v>891</v>
      </c>
      <c r="B892" s="3" t="s">
        <v>178</v>
      </c>
      <c r="C892" s="3" t="s">
        <v>28</v>
      </c>
      <c r="D892" s="3" t="s">
        <v>179</v>
      </c>
      <c r="E892" s="3" t="s">
        <v>189</v>
      </c>
      <c r="F892" s="3">
        <v>0.56000000000000005</v>
      </c>
      <c r="G892" s="3">
        <v>0.48</v>
      </c>
      <c r="H892" s="3" t="s">
        <v>196</v>
      </c>
      <c r="I892" s="2">
        <v>1550</v>
      </c>
      <c r="J892" s="3" t="s">
        <v>120</v>
      </c>
      <c r="K892" s="2">
        <v>1550</v>
      </c>
      <c r="L892" s="3"/>
      <c r="M892" s="3" t="s">
        <v>204</v>
      </c>
      <c r="N892" s="3" t="s">
        <v>196</v>
      </c>
      <c r="O892" s="3"/>
      <c r="P892" s="3"/>
      <c r="Q892" s="3"/>
      <c r="R892" s="3">
        <v>0</v>
      </c>
      <c r="S892" s="3">
        <v>1</v>
      </c>
      <c r="T892" s="2">
        <v>15</v>
      </c>
      <c r="U892" s="3">
        <v>2.0347750552609813</v>
      </c>
      <c r="V892" s="3">
        <v>16.565332180548538</v>
      </c>
      <c r="W892" s="3">
        <v>2.3520816483863873</v>
      </c>
      <c r="X892" s="3">
        <v>8199.7278366936334</v>
      </c>
      <c r="Y892" s="3">
        <v>16.565332180548538</v>
      </c>
      <c r="Z892" s="3">
        <v>2.3520795690440561</v>
      </c>
      <c r="AA892" s="3">
        <v>8199.7278366936334</v>
      </c>
      <c r="AB892">
        <f t="shared" si="22"/>
        <v>16.565332180548538</v>
      </c>
      <c r="AC892">
        <f t="shared" si="23"/>
        <v>2.3520795690440561</v>
      </c>
    </row>
    <row r="893" spans="1:29" x14ac:dyDescent="0.25">
      <c r="A893" s="2">
        <v>892</v>
      </c>
      <c r="B893" s="3" t="s">
        <v>178</v>
      </c>
      <c r="C893" s="3" t="s">
        <v>28</v>
      </c>
      <c r="D893" s="3" t="s">
        <v>179</v>
      </c>
      <c r="E893" s="3" t="s">
        <v>189</v>
      </c>
      <c r="F893" s="3">
        <v>0.56000000000000005</v>
      </c>
      <c r="G893" s="3">
        <v>0.48</v>
      </c>
      <c r="H893" s="3" t="s">
        <v>196</v>
      </c>
      <c r="I893" s="2">
        <v>1700</v>
      </c>
      <c r="J893" s="3" t="s">
        <v>121</v>
      </c>
      <c r="K893" s="2">
        <v>1700</v>
      </c>
      <c r="L893" s="3"/>
      <c r="M893" s="3" t="s">
        <v>195</v>
      </c>
      <c r="N893" s="3" t="s">
        <v>196</v>
      </c>
      <c r="O893" s="3"/>
      <c r="P893" s="3"/>
      <c r="Q893" s="3"/>
      <c r="R893" s="3">
        <v>0</v>
      </c>
      <c r="S893" s="3">
        <v>1</v>
      </c>
      <c r="T893" s="2">
        <v>32</v>
      </c>
      <c r="U893" s="3">
        <v>1.781504044150654</v>
      </c>
      <c r="V893" s="3">
        <v>16.388436047089399</v>
      </c>
      <c r="W893" s="3">
        <v>2.2186512914588503</v>
      </c>
      <c r="X893" s="3">
        <v>7107.2943286911523</v>
      </c>
      <c r="Y893" s="3">
        <v>16.388436047089399</v>
      </c>
      <c r="Z893" s="3">
        <v>2.2186493300747507</v>
      </c>
      <c r="AA893" s="3">
        <v>7107.2943286911523</v>
      </c>
      <c r="AB893">
        <f t="shared" si="22"/>
        <v>16.388436047089399</v>
      </c>
      <c r="AC893">
        <f t="shared" si="23"/>
        <v>2.2186493300747507</v>
      </c>
    </row>
    <row r="894" spans="1:29" x14ac:dyDescent="0.25">
      <c r="A894" s="2">
        <v>893</v>
      </c>
      <c r="B894" s="3" t="s">
        <v>178</v>
      </c>
      <c r="C894" s="3" t="s">
        <v>28</v>
      </c>
      <c r="D894" s="3" t="s">
        <v>179</v>
      </c>
      <c r="E894" s="3" t="s">
        <v>189</v>
      </c>
      <c r="F894" s="3">
        <v>0.56000000000000005</v>
      </c>
      <c r="G894" s="3">
        <v>0.48</v>
      </c>
      <c r="H894" s="3" t="s">
        <v>196</v>
      </c>
      <c r="I894" s="2">
        <v>1700</v>
      </c>
      <c r="J894" s="3" t="s">
        <v>121</v>
      </c>
      <c r="K894" s="2">
        <v>1700</v>
      </c>
      <c r="L894" s="3"/>
      <c r="M894" s="3" t="s">
        <v>198</v>
      </c>
      <c r="N894" s="3" t="s">
        <v>196</v>
      </c>
      <c r="O894" s="3"/>
      <c r="P894" s="3"/>
      <c r="Q894" s="3"/>
      <c r="R894" s="3">
        <v>0.38</v>
      </c>
      <c r="S894" s="3">
        <v>0.62</v>
      </c>
      <c r="T894" s="2">
        <v>1</v>
      </c>
      <c r="U894" s="3">
        <v>8.8937871296221795E-3</v>
      </c>
      <c r="V894" s="3">
        <v>0.10745926169491818</v>
      </c>
      <c r="W894" s="3">
        <v>9.1379832250529751E-3</v>
      </c>
      <c r="X894" s="3">
        <v>36.12832796372458</v>
      </c>
      <c r="Y894" s="3">
        <v>6.6624742250849273E-2</v>
      </c>
      <c r="Z894" s="3">
        <v>9.1379751466789741E-3</v>
      </c>
      <c r="AA894" s="3">
        <v>22.399563337509239</v>
      </c>
      <c r="AB894">
        <f t="shared" si="22"/>
        <v>6.6624742250849273E-2</v>
      </c>
      <c r="AC894">
        <f t="shared" si="23"/>
        <v>9.1379751466789741E-3</v>
      </c>
    </row>
    <row r="895" spans="1:29" x14ac:dyDescent="0.25">
      <c r="A895" s="2">
        <v>894</v>
      </c>
      <c r="B895" s="3" t="s">
        <v>178</v>
      </c>
      <c r="C895" s="3" t="s">
        <v>28</v>
      </c>
      <c r="D895" s="3" t="s">
        <v>179</v>
      </c>
      <c r="E895" s="3" t="s">
        <v>189</v>
      </c>
      <c r="F895" s="3">
        <v>0.56000000000000005</v>
      </c>
      <c r="G895" s="3">
        <v>0.48</v>
      </c>
      <c r="H895" s="3" t="s">
        <v>196</v>
      </c>
      <c r="I895" s="2">
        <v>1710</v>
      </c>
      <c r="J895" s="3" t="s">
        <v>122</v>
      </c>
      <c r="K895" s="2">
        <v>1710</v>
      </c>
      <c r="L895" s="3"/>
      <c r="M895" s="3" t="s">
        <v>195</v>
      </c>
      <c r="N895" s="3" t="s">
        <v>196</v>
      </c>
      <c r="O895" s="3"/>
      <c r="P895" s="3"/>
      <c r="Q895" s="3"/>
      <c r="R895" s="3">
        <v>0</v>
      </c>
      <c r="S895" s="3">
        <v>1</v>
      </c>
      <c r="T895" s="2">
        <v>8</v>
      </c>
      <c r="U895" s="3">
        <v>1.366274367071957</v>
      </c>
      <c r="V895" s="3">
        <v>11.73165278929944</v>
      </c>
      <c r="W895" s="3">
        <v>1.6128454249730415</v>
      </c>
      <c r="X895" s="3">
        <v>5397.3024581723985</v>
      </c>
      <c r="Y895" s="3">
        <v>11.73165278929944</v>
      </c>
      <c r="Z895" s="3">
        <v>1.6128439991476407</v>
      </c>
      <c r="AA895" s="3">
        <v>5397.3024581723985</v>
      </c>
      <c r="AB895">
        <f t="shared" si="22"/>
        <v>11.73165278929944</v>
      </c>
      <c r="AC895">
        <f t="shared" si="23"/>
        <v>1.6128439991476407</v>
      </c>
    </row>
    <row r="896" spans="1:29" x14ac:dyDescent="0.25">
      <c r="A896" s="2">
        <v>895</v>
      </c>
      <c r="B896" s="3" t="s">
        <v>178</v>
      </c>
      <c r="C896" s="3" t="s">
        <v>28</v>
      </c>
      <c r="D896" s="3" t="s">
        <v>179</v>
      </c>
      <c r="E896" s="3" t="s">
        <v>189</v>
      </c>
      <c r="F896" s="3">
        <v>0.56000000000000005</v>
      </c>
      <c r="G896" s="3">
        <v>0.48</v>
      </c>
      <c r="H896" s="3" t="s">
        <v>196</v>
      </c>
      <c r="I896" s="2">
        <v>1720</v>
      </c>
      <c r="J896" s="3" t="s">
        <v>123</v>
      </c>
      <c r="K896" s="2">
        <v>1720</v>
      </c>
      <c r="L896" s="3"/>
      <c r="M896" s="3" t="s">
        <v>195</v>
      </c>
      <c r="N896" s="3" t="s">
        <v>196</v>
      </c>
      <c r="O896" s="3"/>
      <c r="P896" s="3"/>
      <c r="Q896" s="3"/>
      <c r="R896" s="3">
        <v>0</v>
      </c>
      <c r="S896" s="3">
        <v>1</v>
      </c>
      <c r="T896" s="2">
        <v>52</v>
      </c>
      <c r="U896" s="3">
        <v>11.624628407848705</v>
      </c>
      <c r="V896" s="3">
        <v>97.940289362603934</v>
      </c>
      <c r="W896" s="3">
        <v>13.344634513218132</v>
      </c>
      <c r="X896" s="3">
        <v>45811.035119630149</v>
      </c>
      <c r="Y896" s="3">
        <v>97.940289362603934</v>
      </c>
      <c r="Z896" s="3">
        <v>13.34462271598165</v>
      </c>
      <c r="AA896" s="3">
        <v>45811.035119630149</v>
      </c>
      <c r="AB896">
        <f t="shared" si="22"/>
        <v>97.940289362603934</v>
      </c>
      <c r="AC896">
        <f t="shared" si="23"/>
        <v>13.34462271598165</v>
      </c>
    </row>
    <row r="897" spans="1:29" x14ac:dyDescent="0.25">
      <c r="A897" s="2">
        <v>896</v>
      </c>
      <c r="B897" s="3" t="s">
        <v>178</v>
      </c>
      <c r="C897" s="3" t="s">
        <v>28</v>
      </c>
      <c r="D897" s="3" t="s">
        <v>179</v>
      </c>
      <c r="E897" s="3" t="s">
        <v>189</v>
      </c>
      <c r="F897" s="3">
        <v>0.56000000000000005</v>
      </c>
      <c r="G897" s="3">
        <v>0.48</v>
      </c>
      <c r="H897" s="3" t="s">
        <v>196</v>
      </c>
      <c r="I897" s="2">
        <v>1740</v>
      </c>
      <c r="J897" s="3" t="s">
        <v>124</v>
      </c>
      <c r="K897" s="2">
        <v>1740</v>
      </c>
      <c r="L897" s="3"/>
      <c r="M897" s="3" t="s">
        <v>195</v>
      </c>
      <c r="N897" s="3" t="s">
        <v>196</v>
      </c>
      <c r="O897" s="3"/>
      <c r="P897" s="3"/>
      <c r="Q897" s="3"/>
      <c r="R897" s="3">
        <v>0</v>
      </c>
      <c r="S897" s="3">
        <v>1</v>
      </c>
      <c r="T897" s="2">
        <v>49</v>
      </c>
      <c r="U897" s="3">
        <v>15.750438130064314</v>
      </c>
      <c r="V897" s="3">
        <v>131.50928016855883</v>
      </c>
      <c r="W897" s="3">
        <v>18.16860639455113</v>
      </c>
      <c r="X897" s="3">
        <v>63187.401790671538</v>
      </c>
      <c r="Y897" s="3">
        <v>131.50928016855883</v>
      </c>
      <c r="Z897" s="3">
        <v>18.168590332713986</v>
      </c>
      <c r="AA897" s="3">
        <v>63187.401790671538</v>
      </c>
      <c r="AB897">
        <f t="shared" si="22"/>
        <v>131.50928016855883</v>
      </c>
      <c r="AC897">
        <f t="shared" si="23"/>
        <v>18.168590332713986</v>
      </c>
    </row>
    <row r="898" spans="1:29" x14ac:dyDescent="0.25">
      <c r="A898" s="2">
        <v>897</v>
      </c>
      <c r="B898" s="3" t="s">
        <v>178</v>
      </c>
      <c r="C898" s="3" t="s">
        <v>28</v>
      </c>
      <c r="D898" s="3" t="s">
        <v>179</v>
      </c>
      <c r="E898" s="3" t="s">
        <v>189</v>
      </c>
      <c r="F898" s="3">
        <v>0.56000000000000005</v>
      </c>
      <c r="G898" s="3">
        <v>0.48</v>
      </c>
      <c r="H898" s="3" t="s">
        <v>196</v>
      </c>
      <c r="I898" s="2">
        <v>1750</v>
      </c>
      <c r="J898" s="3" t="s">
        <v>51</v>
      </c>
      <c r="K898" s="2">
        <v>1750</v>
      </c>
      <c r="L898" s="3"/>
      <c r="M898" s="3" t="s">
        <v>195</v>
      </c>
      <c r="N898" s="3" t="s">
        <v>196</v>
      </c>
      <c r="O898" s="3"/>
      <c r="P898" s="3"/>
      <c r="Q898" s="3"/>
      <c r="R898" s="3">
        <v>0</v>
      </c>
      <c r="S898" s="3">
        <v>1</v>
      </c>
      <c r="T898" s="2">
        <v>163</v>
      </c>
      <c r="U898" s="3">
        <v>70.92860971671918</v>
      </c>
      <c r="V898" s="3">
        <v>604.73103329230196</v>
      </c>
      <c r="W898" s="3">
        <v>81.808463698469467</v>
      </c>
      <c r="X898" s="3">
        <v>280222.99516163737</v>
      </c>
      <c r="Y898" s="3">
        <v>604.73103329230196</v>
      </c>
      <c r="Z898" s="3">
        <v>81.808391376234525</v>
      </c>
      <c r="AA898" s="3">
        <v>280222.99516163737</v>
      </c>
      <c r="AB898">
        <f t="shared" si="22"/>
        <v>604.73103329230196</v>
      </c>
      <c r="AC898">
        <f t="shared" si="23"/>
        <v>81.808391376234525</v>
      </c>
    </row>
    <row r="899" spans="1:29" x14ac:dyDescent="0.25">
      <c r="A899" s="2">
        <v>898</v>
      </c>
      <c r="B899" s="3" t="s">
        <v>178</v>
      </c>
      <c r="C899" s="3" t="s">
        <v>28</v>
      </c>
      <c r="D899" s="3" t="s">
        <v>179</v>
      </c>
      <c r="E899" s="3" t="s">
        <v>189</v>
      </c>
      <c r="F899" s="3">
        <v>0.56000000000000005</v>
      </c>
      <c r="G899" s="3">
        <v>0.48</v>
      </c>
      <c r="H899" s="3" t="s">
        <v>196</v>
      </c>
      <c r="I899" s="2">
        <v>1750</v>
      </c>
      <c r="J899" s="3" t="s">
        <v>51</v>
      </c>
      <c r="K899" s="2">
        <v>1750</v>
      </c>
      <c r="L899" s="3"/>
      <c r="M899" s="3" t="s">
        <v>204</v>
      </c>
      <c r="N899" s="3" t="s">
        <v>196</v>
      </c>
      <c r="O899" s="3"/>
      <c r="P899" s="3"/>
      <c r="Q899" s="3"/>
      <c r="R899" s="3">
        <v>0</v>
      </c>
      <c r="S899" s="3">
        <v>1</v>
      </c>
      <c r="T899" s="2">
        <v>6</v>
      </c>
      <c r="U899" s="3">
        <v>0.10389388302446728</v>
      </c>
      <c r="V899" s="3">
        <v>0.97557666209934535</v>
      </c>
      <c r="W899" s="3">
        <v>0.12551382203565997</v>
      </c>
      <c r="X899" s="3">
        <v>406.76434329305835</v>
      </c>
      <c r="Y899" s="3">
        <v>0.97557666209934535</v>
      </c>
      <c r="Z899" s="3">
        <v>0.1255137110759903</v>
      </c>
      <c r="AA899" s="3">
        <v>406.76434329305835</v>
      </c>
      <c r="AB899">
        <f t="shared" si="22"/>
        <v>0.97557666209934535</v>
      </c>
      <c r="AC899">
        <f t="shared" si="23"/>
        <v>0.1255137110759903</v>
      </c>
    </row>
    <row r="900" spans="1:29" x14ac:dyDescent="0.25">
      <c r="A900" s="2">
        <v>899</v>
      </c>
      <c r="B900" s="3" t="s">
        <v>178</v>
      </c>
      <c r="C900" s="3" t="s">
        <v>28</v>
      </c>
      <c r="D900" s="3" t="s">
        <v>179</v>
      </c>
      <c r="E900" s="3" t="s">
        <v>189</v>
      </c>
      <c r="F900" s="3">
        <v>0.56000000000000005</v>
      </c>
      <c r="G900" s="3">
        <v>0.48</v>
      </c>
      <c r="H900" s="3" t="s">
        <v>196</v>
      </c>
      <c r="I900" s="2">
        <v>1780</v>
      </c>
      <c r="J900" s="3" t="s">
        <v>125</v>
      </c>
      <c r="K900" s="2">
        <v>1780</v>
      </c>
      <c r="L900" s="3"/>
      <c r="M900" s="3" t="s">
        <v>195</v>
      </c>
      <c r="N900" s="3" t="s">
        <v>196</v>
      </c>
      <c r="O900" s="3"/>
      <c r="P900" s="3"/>
      <c r="Q900" s="3"/>
      <c r="R900" s="3">
        <v>0</v>
      </c>
      <c r="S900" s="3">
        <v>1</v>
      </c>
      <c r="T900" s="2">
        <v>13</v>
      </c>
      <c r="U900" s="3">
        <v>3.1163572402043029</v>
      </c>
      <c r="V900" s="3">
        <v>26.772070003588166</v>
      </c>
      <c r="W900" s="3">
        <v>3.6376034507867012</v>
      </c>
      <c r="X900" s="3">
        <v>12401.946431009488</v>
      </c>
      <c r="Y900" s="3">
        <v>26.772070003588166</v>
      </c>
      <c r="Z900" s="3">
        <v>3.6376002349872705</v>
      </c>
      <c r="AA900" s="3">
        <v>12401.946431009488</v>
      </c>
      <c r="AB900">
        <f t="shared" si="22"/>
        <v>26.772070003588166</v>
      </c>
      <c r="AC900">
        <f t="shared" si="23"/>
        <v>3.6376002349872705</v>
      </c>
    </row>
    <row r="901" spans="1:29" x14ac:dyDescent="0.25">
      <c r="A901" s="2">
        <v>900</v>
      </c>
      <c r="B901" s="3" t="s">
        <v>178</v>
      </c>
      <c r="C901" s="3" t="s">
        <v>28</v>
      </c>
      <c r="D901" s="3" t="s">
        <v>179</v>
      </c>
      <c r="E901" s="3" t="s">
        <v>189</v>
      </c>
      <c r="F901" s="3">
        <v>0.56000000000000005</v>
      </c>
      <c r="G901" s="3">
        <v>0.48</v>
      </c>
      <c r="H901" s="3" t="s">
        <v>196</v>
      </c>
      <c r="I901" s="2">
        <v>1800</v>
      </c>
      <c r="J901" s="3" t="s">
        <v>149</v>
      </c>
      <c r="K901" s="2">
        <v>1800</v>
      </c>
      <c r="L901" s="3"/>
      <c r="M901" s="3" t="s">
        <v>195</v>
      </c>
      <c r="N901" s="3" t="s">
        <v>196</v>
      </c>
      <c r="O901" s="3"/>
      <c r="P901" s="3"/>
      <c r="Q901" s="3"/>
      <c r="R901" s="3">
        <v>0</v>
      </c>
      <c r="S901" s="3">
        <v>1</v>
      </c>
      <c r="T901" s="2">
        <v>4</v>
      </c>
      <c r="U901" s="3">
        <v>0.12465235269383224</v>
      </c>
      <c r="V901" s="3">
        <v>1.0806069651774854</v>
      </c>
      <c r="W901" s="3">
        <v>0.14365763931441242</v>
      </c>
      <c r="X901" s="3">
        <v>488.67338739143685</v>
      </c>
      <c r="Y901" s="3">
        <v>1.0806069651774854</v>
      </c>
      <c r="Z901" s="3">
        <v>0.14365751231481991</v>
      </c>
      <c r="AA901" s="3">
        <v>488.67338739143685</v>
      </c>
      <c r="AB901">
        <f t="shared" si="22"/>
        <v>1.0806069651774854</v>
      </c>
      <c r="AC901">
        <f t="shared" si="23"/>
        <v>0.14365751231481991</v>
      </c>
    </row>
    <row r="902" spans="1:29" x14ac:dyDescent="0.25">
      <c r="A902" s="2">
        <v>901</v>
      </c>
      <c r="B902" s="3" t="s">
        <v>178</v>
      </c>
      <c r="C902" s="3" t="s">
        <v>28</v>
      </c>
      <c r="D902" s="3" t="s">
        <v>179</v>
      </c>
      <c r="E902" s="3" t="s">
        <v>189</v>
      </c>
      <c r="F902" s="3">
        <v>0.56000000000000005</v>
      </c>
      <c r="G902" s="3">
        <v>0.48</v>
      </c>
      <c r="H902" s="3" t="s">
        <v>196</v>
      </c>
      <c r="I902" s="2">
        <v>1800</v>
      </c>
      <c r="J902" s="3" t="s">
        <v>149</v>
      </c>
      <c r="K902" s="2">
        <v>1800</v>
      </c>
      <c r="L902" s="3"/>
      <c r="M902" s="3" t="s">
        <v>204</v>
      </c>
      <c r="N902" s="3" t="s">
        <v>196</v>
      </c>
      <c r="O902" s="3"/>
      <c r="P902" s="3"/>
      <c r="Q902" s="3"/>
      <c r="R902" s="3">
        <v>0</v>
      </c>
      <c r="S902" s="3">
        <v>1</v>
      </c>
      <c r="T902" s="2">
        <v>5</v>
      </c>
      <c r="U902" s="3">
        <v>5.5292297659280856E-2</v>
      </c>
      <c r="V902" s="3">
        <v>0.47789551815018427</v>
      </c>
      <c r="W902" s="3">
        <v>6.3504817661341625E-2</v>
      </c>
      <c r="X902" s="3">
        <v>216.67311574836503</v>
      </c>
      <c r="Y902" s="3">
        <v>0.47789551815018427</v>
      </c>
      <c r="Z902" s="3">
        <v>6.3504761520324735E-2</v>
      </c>
      <c r="AA902" s="3">
        <v>216.67311574836503</v>
      </c>
      <c r="AB902">
        <f t="shared" si="22"/>
        <v>0.47789551815018427</v>
      </c>
      <c r="AC902">
        <f t="shared" si="23"/>
        <v>6.3504761520324735E-2</v>
      </c>
    </row>
    <row r="903" spans="1:29" x14ac:dyDescent="0.25">
      <c r="A903" s="2">
        <v>902</v>
      </c>
      <c r="B903" s="3" t="s">
        <v>178</v>
      </c>
      <c r="C903" s="3" t="s">
        <v>28</v>
      </c>
      <c r="D903" s="3" t="s">
        <v>179</v>
      </c>
      <c r="E903" s="3" t="s">
        <v>189</v>
      </c>
      <c r="F903" s="3">
        <v>0.56000000000000005</v>
      </c>
      <c r="G903" s="3">
        <v>0.48</v>
      </c>
      <c r="H903" s="3" t="s">
        <v>196</v>
      </c>
      <c r="I903" s="2">
        <v>1860</v>
      </c>
      <c r="J903" s="3" t="s">
        <v>126</v>
      </c>
      <c r="K903" s="2">
        <v>1860</v>
      </c>
      <c r="L903" s="3"/>
      <c r="M903" s="3" t="s">
        <v>195</v>
      </c>
      <c r="N903" s="3" t="s">
        <v>196</v>
      </c>
      <c r="O903" s="3"/>
      <c r="P903" s="3"/>
      <c r="Q903" s="3"/>
      <c r="R903" s="3">
        <v>0</v>
      </c>
      <c r="S903" s="3">
        <v>1</v>
      </c>
      <c r="T903" s="2">
        <v>5</v>
      </c>
      <c r="U903" s="3">
        <v>0.25498052484305661</v>
      </c>
      <c r="V903" s="3">
        <v>2.3991520361103174</v>
      </c>
      <c r="W903" s="3">
        <v>0.37609855850938817</v>
      </c>
      <c r="X903" s="3">
        <v>1023.0718803402081</v>
      </c>
      <c r="Y903" s="3">
        <v>2.3991520361103174</v>
      </c>
      <c r="Z903" s="3">
        <v>0.37609822602192589</v>
      </c>
      <c r="AA903" s="3">
        <v>1023.0718803402081</v>
      </c>
      <c r="AB903">
        <f t="shared" si="22"/>
        <v>2.3991520361103174</v>
      </c>
      <c r="AC903">
        <f t="shared" si="23"/>
        <v>0.37609822602192589</v>
      </c>
    </row>
    <row r="904" spans="1:29" x14ac:dyDescent="0.25">
      <c r="A904" s="2">
        <v>903</v>
      </c>
      <c r="B904" s="3" t="s">
        <v>178</v>
      </c>
      <c r="C904" s="3" t="s">
        <v>28</v>
      </c>
      <c r="D904" s="3" t="s">
        <v>179</v>
      </c>
      <c r="E904" s="3" t="s">
        <v>189</v>
      </c>
      <c r="F904" s="3">
        <v>0.56000000000000005</v>
      </c>
      <c r="G904" s="3">
        <v>0.48</v>
      </c>
      <c r="H904" s="3" t="s">
        <v>196</v>
      </c>
      <c r="I904" s="2">
        <v>2210</v>
      </c>
      <c r="J904" s="3" t="s">
        <v>37</v>
      </c>
      <c r="K904" s="2">
        <v>1000</v>
      </c>
      <c r="L904" s="3"/>
      <c r="M904" s="3" t="s">
        <v>195</v>
      </c>
      <c r="N904" s="3" t="s">
        <v>196</v>
      </c>
      <c r="O904" s="3"/>
      <c r="P904" s="3" t="s">
        <v>76</v>
      </c>
      <c r="Q904" s="3"/>
      <c r="R904" s="3">
        <v>0</v>
      </c>
      <c r="S904" s="3">
        <v>1</v>
      </c>
      <c r="T904" s="2">
        <v>44</v>
      </c>
      <c r="U904" s="3">
        <v>19.086799931821027</v>
      </c>
      <c r="V904" s="3">
        <v>140.56057942195864</v>
      </c>
      <c r="W904" s="3">
        <v>16.096723606972283</v>
      </c>
      <c r="X904" s="3">
        <v>57321.265742767806</v>
      </c>
      <c r="Y904" s="3">
        <v>140.56057942195864</v>
      </c>
      <c r="Z904" s="3">
        <v>16.096709376769521</v>
      </c>
      <c r="AA904" s="3">
        <v>57321.265742767806</v>
      </c>
      <c r="AB904">
        <f t="shared" si="22"/>
        <v>140.56057942195864</v>
      </c>
      <c r="AC904">
        <f t="shared" si="23"/>
        <v>16.096709376769521</v>
      </c>
    </row>
    <row r="905" spans="1:29" x14ac:dyDescent="0.25">
      <c r="A905" s="2">
        <v>904</v>
      </c>
      <c r="B905" s="3" t="s">
        <v>178</v>
      </c>
      <c r="C905" s="3" t="s">
        <v>28</v>
      </c>
      <c r="D905" s="3" t="s">
        <v>179</v>
      </c>
      <c r="E905" s="3" t="s">
        <v>189</v>
      </c>
      <c r="F905" s="3">
        <v>0.56000000000000005</v>
      </c>
      <c r="G905" s="3">
        <v>0.48</v>
      </c>
      <c r="H905" s="3" t="s">
        <v>196</v>
      </c>
      <c r="I905" s="2">
        <v>8140</v>
      </c>
      <c r="J905" s="3" t="s">
        <v>57</v>
      </c>
      <c r="K905" s="2">
        <v>8140</v>
      </c>
      <c r="L905" s="3"/>
      <c r="M905" s="3" t="s">
        <v>195</v>
      </c>
      <c r="N905" s="3" t="s">
        <v>196</v>
      </c>
      <c r="O905" s="3"/>
      <c r="P905" s="3"/>
      <c r="Q905" s="3"/>
      <c r="R905" s="3">
        <v>0</v>
      </c>
      <c r="S905" s="3">
        <v>1</v>
      </c>
      <c r="T905" s="2">
        <v>121</v>
      </c>
      <c r="U905" s="3">
        <v>11.984879688177422</v>
      </c>
      <c r="V905" s="3">
        <v>123.21345884716082</v>
      </c>
      <c r="W905" s="3">
        <v>16.56746555653049</v>
      </c>
      <c r="X905" s="3">
        <v>48467.610287261166</v>
      </c>
      <c r="Y905" s="3">
        <v>123.21345884716082</v>
      </c>
      <c r="Z905" s="3">
        <v>16.567450910171388</v>
      </c>
      <c r="AA905" s="3">
        <v>48467.610287261166</v>
      </c>
      <c r="AB905">
        <f t="shared" si="22"/>
        <v>123.21345884716082</v>
      </c>
      <c r="AC905">
        <f t="shared" si="23"/>
        <v>16.567450910171388</v>
      </c>
    </row>
    <row r="906" spans="1:29" x14ac:dyDescent="0.25">
      <c r="A906" s="2">
        <v>905</v>
      </c>
      <c r="B906" s="3" t="s">
        <v>178</v>
      </c>
      <c r="C906" s="3" t="s">
        <v>28</v>
      </c>
      <c r="D906" s="3" t="s">
        <v>179</v>
      </c>
      <c r="E906" s="3" t="s">
        <v>189</v>
      </c>
      <c r="F906" s="3">
        <v>0.56000000000000005</v>
      </c>
      <c r="G906" s="3">
        <v>0.48</v>
      </c>
      <c r="H906" s="3" t="s">
        <v>196</v>
      </c>
      <c r="I906" s="2">
        <v>8140</v>
      </c>
      <c r="J906" s="3" t="s">
        <v>57</v>
      </c>
      <c r="K906" s="2">
        <v>8140</v>
      </c>
      <c r="L906" s="3"/>
      <c r="M906" s="3" t="s">
        <v>198</v>
      </c>
      <c r="N906" s="3" t="s">
        <v>196</v>
      </c>
      <c r="O906" s="3"/>
      <c r="P906" s="3"/>
      <c r="Q906" s="3"/>
      <c r="R906" s="3">
        <v>0.38</v>
      </c>
      <c r="S906" s="3">
        <v>0.62</v>
      </c>
      <c r="T906" s="2">
        <v>12</v>
      </c>
      <c r="U906" s="3">
        <v>0.12328702225222009</v>
      </c>
      <c r="V906" s="3">
        <v>1.2408577949129003</v>
      </c>
      <c r="W906" s="3">
        <v>0.1010467596691495</v>
      </c>
      <c r="X906" s="3">
        <v>501.72039717157463</v>
      </c>
      <c r="Y906" s="3">
        <v>0.76933183284599804</v>
      </c>
      <c r="Z906" s="3">
        <v>0.10104667033942527</v>
      </c>
      <c r="AA906" s="3">
        <v>311.06664624637625</v>
      </c>
      <c r="AB906">
        <f t="shared" si="22"/>
        <v>0.76933183284599804</v>
      </c>
      <c r="AC906">
        <f t="shared" si="23"/>
        <v>0.10104667033942527</v>
      </c>
    </row>
    <row r="907" spans="1:29" x14ac:dyDescent="0.25">
      <c r="A907" s="2">
        <v>906</v>
      </c>
      <c r="B907" s="3" t="s">
        <v>178</v>
      </c>
      <c r="C907" s="3" t="s">
        <v>28</v>
      </c>
      <c r="D907" s="3" t="s">
        <v>179</v>
      </c>
      <c r="E907" s="3" t="s">
        <v>189</v>
      </c>
      <c r="F907" s="3">
        <v>0.56000000000000005</v>
      </c>
      <c r="G907" s="3">
        <v>0.48</v>
      </c>
      <c r="H907" s="3" t="s">
        <v>196</v>
      </c>
      <c r="I907" s="2">
        <v>8140</v>
      </c>
      <c r="J907" s="3" t="s">
        <v>57</v>
      </c>
      <c r="K907" s="2">
        <v>8140</v>
      </c>
      <c r="L907" s="3"/>
      <c r="M907" s="3" t="s">
        <v>204</v>
      </c>
      <c r="N907" s="3" t="s">
        <v>196</v>
      </c>
      <c r="O907" s="3"/>
      <c r="P907" s="3"/>
      <c r="Q907" s="3"/>
      <c r="R907" s="3">
        <v>0</v>
      </c>
      <c r="S907" s="3">
        <v>1</v>
      </c>
      <c r="T907" s="2">
        <v>19</v>
      </c>
      <c r="U907" s="3">
        <v>0.99191561667607742</v>
      </c>
      <c r="V907" s="3">
        <v>8.4566558357587596</v>
      </c>
      <c r="W907" s="3">
        <v>1.0916420634817849</v>
      </c>
      <c r="X907" s="3">
        <v>3749.5961397709625</v>
      </c>
      <c r="Y907" s="3">
        <v>8.4566558357587596</v>
      </c>
      <c r="Z907" s="3">
        <v>1.0916410984227904</v>
      </c>
      <c r="AA907" s="3">
        <v>3749.5961397709625</v>
      </c>
      <c r="AB907">
        <f t="shared" si="22"/>
        <v>8.4566558357587596</v>
      </c>
      <c r="AC907">
        <f t="shared" si="23"/>
        <v>1.0916410984227904</v>
      </c>
    </row>
    <row r="908" spans="1:29" x14ac:dyDescent="0.25">
      <c r="A908" s="2">
        <v>907</v>
      </c>
      <c r="B908" s="3" t="s">
        <v>178</v>
      </c>
      <c r="C908" s="3" t="s">
        <v>28</v>
      </c>
      <c r="D908" s="3" t="s">
        <v>179</v>
      </c>
      <c r="E908" s="3" t="s">
        <v>189</v>
      </c>
      <c r="F908" s="3">
        <v>0.56000000000000005</v>
      </c>
      <c r="G908" s="3">
        <v>0.48</v>
      </c>
      <c r="H908" s="3" t="s">
        <v>196</v>
      </c>
      <c r="I908" s="2">
        <v>8220</v>
      </c>
      <c r="J908" s="3" t="s">
        <v>138</v>
      </c>
      <c r="K908" s="2">
        <v>8220</v>
      </c>
      <c r="L908" s="3"/>
      <c r="M908" s="3" t="s">
        <v>195</v>
      </c>
      <c r="N908" s="3" t="s">
        <v>196</v>
      </c>
      <c r="O908" s="3"/>
      <c r="P908" s="3"/>
      <c r="Q908" s="3"/>
      <c r="R908" s="3">
        <v>0</v>
      </c>
      <c r="S908" s="3">
        <v>1</v>
      </c>
      <c r="T908" s="2">
        <v>9</v>
      </c>
      <c r="U908" s="3">
        <v>2.8444716518802489</v>
      </c>
      <c r="V908" s="3">
        <v>22.411003249277954</v>
      </c>
      <c r="W908" s="3">
        <v>3.1312712972027676</v>
      </c>
      <c r="X908" s="3">
        <v>11436.306120573985</v>
      </c>
      <c r="Y908" s="3">
        <v>22.411003249277954</v>
      </c>
      <c r="Z908" s="3">
        <v>3.1312685290229485</v>
      </c>
      <c r="AA908" s="3">
        <v>11436.306120573985</v>
      </c>
      <c r="AB908">
        <f t="shared" si="22"/>
        <v>22.411003249277954</v>
      </c>
      <c r="AC908">
        <f t="shared" si="23"/>
        <v>3.1312685290229485</v>
      </c>
    </row>
    <row r="909" spans="1:29" x14ac:dyDescent="0.25">
      <c r="A909" s="2">
        <v>908</v>
      </c>
      <c r="B909" s="3" t="s">
        <v>178</v>
      </c>
      <c r="C909" s="3" t="s">
        <v>28</v>
      </c>
      <c r="D909" s="3" t="s">
        <v>179</v>
      </c>
      <c r="E909" s="3" t="s">
        <v>189</v>
      </c>
      <c r="F909" s="3">
        <v>0.56000000000000005</v>
      </c>
      <c r="G909" s="3">
        <v>0.48</v>
      </c>
      <c r="H909" s="3" t="s">
        <v>196</v>
      </c>
      <c r="I909" s="2">
        <v>8310</v>
      </c>
      <c r="J909" s="3" t="s">
        <v>108</v>
      </c>
      <c r="K909" s="2">
        <v>8310</v>
      </c>
      <c r="L909" s="3"/>
      <c r="M909" s="3" t="s">
        <v>195</v>
      </c>
      <c r="N909" s="3" t="s">
        <v>196</v>
      </c>
      <c r="O909" s="3"/>
      <c r="P909" s="3"/>
      <c r="Q909" s="3"/>
      <c r="R909" s="3">
        <v>0</v>
      </c>
      <c r="S909" s="3">
        <v>1</v>
      </c>
      <c r="T909" s="2">
        <v>84</v>
      </c>
      <c r="U909" s="3">
        <v>36.17407231540534</v>
      </c>
      <c r="V909" s="3">
        <v>282.55681117277794</v>
      </c>
      <c r="W909" s="3">
        <v>39.843682698658384</v>
      </c>
      <c r="X909" s="3">
        <v>145025.34564131024</v>
      </c>
      <c r="Y909" s="3">
        <v>282.55681117277794</v>
      </c>
      <c r="Z909" s="3">
        <v>39.843647475112427</v>
      </c>
      <c r="AA909" s="3">
        <v>145025.34564131024</v>
      </c>
      <c r="AB909">
        <f t="shared" si="22"/>
        <v>282.55681117277794</v>
      </c>
      <c r="AC909">
        <f t="shared" si="23"/>
        <v>39.843647475112427</v>
      </c>
    </row>
    <row r="910" spans="1:29" x14ac:dyDescent="0.25">
      <c r="A910" s="2">
        <v>909</v>
      </c>
      <c r="B910" s="3" t="s">
        <v>178</v>
      </c>
      <c r="C910" s="3" t="s">
        <v>28</v>
      </c>
      <c r="D910" s="3" t="s">
        <v>179</v>
      </c>
      <c r="E910" s="3" t="s">
        <v>189</v>
      </c>
      <c r="F910" s="3">
        <v>0.56000000000000005</v>
      </c>
      <c r="G910" s="3">
        <v>0.48</v>
      </c>
      <c r="H910" s="3" t="s">
        <v>196</v>
      </c>
      <c r="I910" s="2">
        <v>8330</v>
      </c>
      <c r="J910" s="3" t="s">
        <v>129</v>
      </c>
      <c r="K910" s="2">
        <v>8330</v>
      </c>
      <c r="L910" s="3"/>
      <c r="M910" s="3" t="s">
        <v>195</v>
      </c>
      <c r="N910" s="3" t="s">
        <v>196</v>
      </c>
      <c r="O910" s="3"/>
      <c r="P910" s="3"/>
      <c r="Q910" s="3"/>
      <c r="R910" s="3">
        <v>0</v>
      </c>
      <c r="S910" s="3">
        <v>1</v>
      </c>
      <c r="T910" s="2">
        <v>11</v>
      </c>
      <c r="U910" s="3">
        <v>2.4705281467588236</v>
      </c>
      <c r="V910" s="3">
        <v>20.842090299028307</v>
      </c>
      <c r="W910" s="3">
        <v>3.0805758017703431</v>
      </c>
      <c r="X910" s="3">
        <v>9772.2328406777906</v>
      </c>
      <c r="Y910" s="3">
        <v>20.842090299028307</v>
      </c>
      <c r="Z910" s="3">
        <v>3.0805730784075429</v>
      </c>
      <c r="AA910" s="3">
        <v>9772.2328406777906</v>
      </c>
      <c r="AB910">
        <f t="shared" si="22"/>
        <v>20.842090299028307</v>
      </c>
      <c r="AC910">
        <f t="shared" si="23"/>
        <v>3.0805730784075429</v>
      </c>
    </row>
    <row r="911" spans="1:29" x14ac:dyDescent="0.25">
      <c r="A911" s="2">
        <v>910</v>
      </c>
      <c r="B911" s="3" t="s">
        <v>178</v>
      </c>
      <c r="C911" s="3" t="s">
        <v>28</v>
      </c>
      <c r="D911" s="3" t="s">
        <v>179</v>
      </c>
      <c r="E911" s="3" t="s">
        <v>189</v>
      </c>
      <c r="F911" s="3">
        <v>0.56000000000000005</v>
      </c>
      <c r="G911" s="3">
        <v>0.48</v>
      </c>
      <c r="H911" s="3" t="s">
        <v>196</v>
      </c>
      <c r="I911" s="2">
        <v>8340</v>
      </c>
      <c r="J911" s="3" t="s">
        <v>151</v>
      </c>
      <c r="K911" s="2">
        <v>8340</v>
      </c>
      <c r="L911" s="3"/>
      <c r="M911" s="3" t="s">
        <v>195</v>
      </c>
      <c r="N911" s="3" t="s">
        <v>196</v>
      </c>
      <c r="O911" s="3"/>
      <c r="P911" s="3"/>
      <c r="Q911" s="3"/>
      <c r="R911" s="3">
        <v>0</v>
      </c>
      <c r="S911" s="3">
        <v>1</v>
      </c>
      <c r="T911" s="2">
        <v>30</v>
      </c>
      <c r="U911" s="3">
        <v>4.4414933876820557</v>
      </c>
      <c r="V911" s="3">
        <v>39.031611535941991</v>
      </c>
      <c r="W911" s="3">
        <v>5.9262201578607918</v>
      </c>
      <c r="X911" s="3">
        <v>17716.96891386827</v>
      </c>
      <c r="Y911" s="3">
        <v>39.031611535941991</v>
      </c>
      <c r="Z911" s="3">
        <v>5.9262149188247903</v>
      </c>
      <c r="AA911" s="3">
        <v>17716.96891386827</v>
      </c>
      <c r="AB911">
        <f t="shared" si="22"/>
        <v>39.031611535941991</v>
      </c>
      <c r="AC911">
        <f t="shared" si="23"/>
        <v>5.9262149188247903</v>
      </c>
    </row>
    <row r="912" spans="1:29" x14ac:dyDescent="0.25">
      <c r="A912" s="2">
        <v>911</v>
      </c>
      <c r="B912" s="3" t="s">
        <v>178</v>
      </c>
      <c r="C912" s="3" t="s">
        <v>28</v>
      </c>
      <c r="D912" s="3" t="s">
        <v>179</v>
      </c>
      <c r="E912" s="3" t="s">
        <v>189</v>
      </c>
      <c r="F912" s="3">
        <v>0.56000000000000005</v>
      </c>
      <c r="G912" s="3">
        <v>0.48</v>
      </c>
      <c r="H912" s="3" t="s">
        <v>196</v>
      </c>
      <c r="I912" s="2">
        <v>8360</v>
      </c>
      <c r="J912" s="3" t="s">
        <v>203</v>
      </c>
      <c r="K912" s="2">
        <v>8360</v>
      </c>
      <c r="L912" s="3"/>
      <c r="M912" s="3" t="s">
        <v>195</v>
      </c>
      <c r="N912" s="3" t="s">
        <v>196</v>
      </c>
      <c r="O912" s="3"/>
      <c r="P912" s="3"/>
      <c r="Q912" s="3"/>
      <c r="R912" s="3">
        <v>0</v>
      </c>
      <c r="S912" s="3">
        <v>1</v>
      </c>
      <c r="T912" s="2">
        <v>6</v>
      </c>
      <c r="U912" s="3">
        <v>2.1492290339007907</v>
      </c>
      <c r="V912" s="3">
        <v>17.79315352020101</v>
      </c>
      <c r="W912" s="3">
        <v>2.6121427181061749</v>
      </c>
      <c r="X912" s="3">
        <v>8597.9254382401741</v>
      </c>
      <c r="Y912" s="3">
        <v>17.79315352020101</v>
      </c>
      <c r="Z912" s="3">
        <v>2.6121404088585649</v>
      </c>
      <c r="AA912" s="3">
        <v>8597.9254382401741</v>
      </c>
      <c r="AB912">
        <f t="shared" si="22"/>
        <v>17.79315352020101</v>
      </c>
      <c r="AC912">
        <f t="shared" si="23"/>
        <v>2.6121404088585649</v>
      </c>
    </row>
    <row r="913" spans="1:29" x14ac:dyDescent="0.25">
      <c r="A913" s="2">
        <v>912</v>
      </c>
      <c r="B913" s="3" t="s">
        <v>178</v>
      </c>
      <c r="C913" s="3" t="s">
        <v>28</v>
      </c>
      <c r="D913" s="3" t="s">
        <v>179</v>
      </c>
      <c r="E913" s="3" t="s">
        <v>189</v>
      </c>
      <c r="F913" s="3">
        <v>0.56000000000000005</v>
      </c>
      <c r="G913" s="3">
        <v>0.48</v>
      </c>
      <c r="H913" s="3" t="s">
        <v>196</v>
      </c>
      <c r="I913" s="2">
        <v>8370</v>
      </c>
      <c r="J913" s="3" t="s">
        <v>68</v>
      </c>
      <c r="K913" s="2">
        <v>8370</v>
      </c>
      <c r="L913" s="3"/>
      <c r="M913" s="3" t="s">
        <v>195</v>
      </c>
      <c r="N913" s="3" t="s">
        <v>196</v>
      </c>
      <c r="O913" s="3"/>
      <c r="P913" s="3"/>
      <c r="Q913" s="3"/>
      <c r="R913" s="3">
        <v>0</v>
      </c>
      <c r="S913" s="3">
        <v>1</v>
      </c>
      <c r="T913" s="2">
        <v>32</v>
      </c>
      <c r="U913" s="3">
        <v>3.1331760713497228</v>
      </c>
      <c r="V913" s="3">
        <v>6.1110517985944188</v>
      </c>
      <c r="W913" s="3">
        <v>0.92148915823662692</v>
      </c>
      <c r="X913" s="3">
        <v>6520.8838796316313</v>
      </c>
      <c r="Y913" s="3">
        <v>6.1110517985944188</v>
      </c>
      <c r="Z913" s="3">
        <v>0.92148834360019127</v>
      </c>
      <c r="AA913" s="3">
        <v>6520.8838796316313</v>
      </c>
      <c r="AB913">
        <f t="shared" si="22"/>
        <v>6.1110517985944188</v>
      </c>
      <c r="AC913">
        <f t="shared" si="23"/>
        <v>0.92148834360019127</v>
      </c>
    </row>
    <row r="914" spans="1:29" x14ac:dyDescent="0.25">
      <c r="A914" s="2">
        <v>913</v>
      </c>
      <c r="B914" s="3" t="s">
        <v>178</v>
      </c>
      <c r="C914" s="3" t="s">
        <v>28</v>
      </c>
      <c r="D914" s="3" t="s">
        <v>179</v>
      </c>
      <c r="E914" s="3" t="s">
        <v>189</v>
      </c>
      <c r="F914" s="3">
        <v>0.56000000000000005</v>
      </c>
      <c r="G914" s="3">
        <v>0.48</v>
      </c>
      <c r="H914" s="3" t="s">
        <v>60</v>
      </c>
      <c r="I914" s="2">
        <v>1100</v>
      </c>
      <c r="J914" s="3" t="s">
        <v>42</v>
      </c>
      <c r="K914" s="2">
        <v>1100</v>
      </c>
      <c r="L914" s="3"/>
      <c r="M914" s="3" t="s">
        <v>65</v>
      </c>
      <c r="N914" s="3" t="s">
        <v>60</v>
      </c>
      <c r="O914" s="3"/>
      <c r="P914" s="3"/>
      <c r="Q914" s="3"/>
      <c r="R914" s="3">
        <v>0</v>
      </c>
      <c r="S914" s="3">
        <v>1</v>
      </c>
      <c r="T914" s="2">
        <v>14</v>
      </c>
      <c r="U914" s="3">
        <v>1.8365626020618306</v>
      </c>
      <c r="V914" s="3">
        <v>18.815970422832358</v>
      </c>
      <c r="W914" s="3">
        <v>3.1427001572168396</v>
      </c>
      <c r="X914" s="3">
        <v>7412.2060902820594</v>
      </c>
      <c r="Y914" s="3">
        <v>18.815970422832358</v>
      </c>
      <c r="Z914" s="3">
        <v>3.1426973789334105</v>
      </c>
      <c r="AA914" s="3">
        <v>7412.2060902820594</v>
      </c>
      <c r="AB914">
        <f t="shared" si="22"/>
        <v>18.815970422832358</v>
      </c>
      <c r="AC914">
        <f t="shared" si="23"/>
        <v>3.1426973789334105</v>
      </c>
    </row>
    <row r="915" spans="1:29" x14ac:dyDescent="0.25">
      <c r="A915" s="2">
        <v>914</v>
      </c>
      <c r="B915" s="3" t="s">
        <v>178</v>
      </c>
      <c r="C915" s="3" t="s">
        <v>28</v>
      </c>
      <c r="D915" s="3" t="s">
        <v>179</v>
      </c>
      <c r="E915" s="3" t="s">
        <v>189</v>
      </c>
      <c r="F915" s="3">
        <v>0.56000000000000005</v>
      </c>
      <c r="G915" s="3">
        <v>0.48</v>
      </c>
      <c r="H915" s="3" t="s">
        <v>60</v>
      </c>
      <c r="I915" s="2">
        <v>1100</v>
      </c>
      <c r="J915" s="3" t="s">
        <v>42</v>
      </c>
      <c r="K915" s="2">
        <v>1100</v>
      </c>
      <c r="L915" s="3"/>
      <c r="M915" s="3" t="s">
        <v>162</v>
      </c>
      <c r="N915" s="3" t="s">
        <v>60</v>
      </c>
      <c r="O915" s="3"/>
      <c r="P915" s="3"/>
      <c r="Q915" s="3"/>
      <c r="R915" s="3">
        <v>0</v>
      </c>
      <c r="S915" s="3">
        <v>1</v>
      </c>
      <c r="T915" s="2">
        <v>3</v>
      </c>
      <c r="U915" s="3">
        <v>5.0070364191953001E-2</v>
      </c>
      <c r="V915" s="3">
        <v>0.40798003572289732</v>
      </c>
      <c r="W915" s="3">
        <v>5.3665652511049836E-2</v>
      </c>
      <c r="X915" s="3">
        <v>185.74439870424527</v>
      </c>
      <c r="Y915" s="3">
        <v>0.40798003572289732</v>
      </c>
      <c r="Z915" s="3">
        <v>5.3665605068282204E-2</v>
      </c>
      <c r="AA915" s="3">
        <v>185.74439870424527</v>
      </c>
      <c r="AB915">
        <f t="shared" si="22"/>
        <v>0.40798003572289732</v>
      </c>
      <c r="AC915">
        <f t="shared" si="23"/>
        <v>5.3665605068282204E-2</v>
      </c>
    </row>
    <row r="916" spans="1:29" x14ac:dyDescent="0.25">
      <c r="A916" s="2">
        <v>915</v>
      </c>
      <c r="B916" s="3" t="s">
        <v>178</v>
      </c>
      <c r="C916" s="3" t="s">
        <v>28</v>
      </c>
      <c r="D916" s="3" t="s">
        <v>179</v>
      </c>
      <c r="E916" s="3" t="s">
        <v>189</v>
      </c>
      <c r="F916" s="3">
        <v>0.56000000000000005</v>
      </c>
      <c r="G916" s="3">
        <v>0.48</v>
      </c>
      <c r="H916" s="3" t="s">
        <v>60</v>
      </c>
      <c r="I916" s="2">
        <v>1100</v>
      </c>
      <c r="J916" s="3" t="s">
        <v>42</v>
      </c>
      <c r="K916" s="2">
        <v>1100</v>
      </c>
      <c r="L916" s="3"/>
      <c r="M916" s="3" t="s">
        <v>205</v>
      </c>
      <c r="N916" s="3" t="s">
        <v>60</v>
      </c>
      <c r="O916" s="3"/>
      <c r="P916" s="3"/>
      <c r="Q916" s="3"/>
      <c r="R916" s="3">
        <v>0</v>
      </c>
      <c r="S916" s="3">
        <v>1</v>
      </c>
      <c r="T916" s="2">
        <v>5</v>
      </c>
      <c r="U916" s="3">
        <v>0.41655998656465471</v>
      </c>
      <c r="V916" s="3">
        <v>3.7825232738546637</v>
      </c>
      <c r="W916" s="3">
        <v>0.51207677954748676</v>
      </c>
      <c r="X916" s="3">
        <v>1666.9038962774973</v>
      </c>
      <c r="Y916" s="3">
        <v>3.7825232738546637</v>
      </c>
      <c r="Z916" s="3">
        <v>0.51207632684937476</v>
      </c>
      <c r="AA916" s="3">
        <v>1666.9038962774973</v>
      </c>
      <c r="AB916">
        <f t="shared" si="22"/>
        <v>3.7825232738546637</v>
      </c>
      <c r="AC916">
        <f t="shared" si="23"/>
        <v>0.51207632684937476</v>
      </c>
    </row>
    <row r="917" spans="1:29" x14ac:dyDescent="0.25">
      <c r="A917" s="2">
        <v>916</v>
      </c>
      <c r="B917" s="3" t="s">
        <v>178</v>
      </c>
      <c r="C917" s="3" t="s">
        <v>28</v>
      </c>
      <c r="D917" s="3" t="s">
        <v>179</v>
      </c>
      <c r="E917" s="3" t="s">
        <v>189</v>
      </c>
      <c r="F917" s="3">
        <v>0.56000000000000005</v>
      </c>
      <c r="G917" s="3">
        <v>0.48</v>
      </c>
      <c r="H917" s="3" t="s">
        <v>60</v>
      </c>
      <c r="I917" s="2">
        <v>1200</v>
      </c>
      <c r="J917" s="3" t="s">
        <v>45</v>
      </c>
      <c r="K917" s="2">
        <v>1200</v>
      </c>
      <c r="L917" s="3"/>
      <c r="M917" s="3" t="s">
        <v>65</v>
      </c>
      <c r="N917" s="3" t="s">
        <v>60</v>
      </c>
      <c r="O917" s="3"/>
      <c r="P917" s="3"/>
      <c r="Q917" s="3"/>
      <c r="R917" s="3">
        <v>0</v>
      </c>
      <c r="S917" s="3">
        <v>1</v>
      </c>
      <c r="T917" s="2">
        <v>3</v>
      </c>
      <c r="U917" s="3">
        <v>9.7553433174704593E-3</v>
      </c>
      <c r="V917" s="3">
        <v>9.740455422392183E-2</v>
      </c>
      <c r="W917" s="3">
        <v>1.3158872561256583E-2</v>
      </c>
      <c r="X917" s="3">
        <v>39.005169656039342</v>
      </c>
      <c r="Y917" s="3">
        <v>9.740455422392183E-2</v>
      </c>
      <c r="Z917" s="3">
        <v>1.3158860928241742E-2</v>
      </c>
      <c r="AA917" s="3">
        <v>39.005169656039342</v>
      </c>
      <c r="AB917">
        <f t="shared" si="22"/>
        <v>9.740455422392183E-2</v>
      </c>
      <c r="AC917">
        <f t="shared" si="23"/>
        <v>1.3158860928241742E-2</v>
      </c>
    </row>
    <row r="918" spans="1:29" x14ac:dyDescent="0.25">
      <c r="A918" s="2">
        <v>917</v>
      </c>
      <c r="B918" s="3" t="s">
        <v>178</v>
      </c>
      <c r="C918" s="3" t="s">
        <v>28</v>
      </c>
      <c r="D918" s="3" t="s">
        <v>179</v>
      </c>
      <c r="E918" s="3" t="s">
        <v>189</v>
      </c>
      <c r="F918" s="3">
        <v>0.56000000000000005</v>
      </c>
      <c r="G918" s="3">
        <v>0.48</v>
      </c>
      <c r="H918" s="3" t="s">
        <v>60</v>
      </c>
      <c r="I918" s="2">
        <v>1200</v>
      </c>
      <c r="J918" s="3" t="s">
        <v>45</v>
      </c>
      <c r="K918" s="2">
        <v>1200</v>
      </c>
      <c r="L918" s="3"/>
      <c r="M918" s="3" t="s">
        <v>206</v>
      </c>
      <c r="N918" s="3" t="s">
        <v>60</v>
      </c>
      <c r="O918" s="3"/>
      <c r="P918" s="3"/>
      <c r="Q918" s="3"/>
      <c r="R918" s="3">
        <v>0.38</v>
      </c>
      <c r="S918" s="3">
        <v>0.62</v>
      </c>
      <c r="T918" s="2">
        <v>2</v>
      </c>
      <c r="U918" s="3">
        <v>7.1303451965368204E-3</v>
      </c>
      <c r="V918" s="3">
        <v>7.12874528258719E-2</v>
      </c>
      <c r="W918" s="3">
        <v>5.8545940423277883E-3</v>
      </c>
      <c r="X918" s="3">
        <v>29.087457460315058</v>
      </c>
      <c r="Y918" s="3">
        <v>4.4198220752040579E-2</v>
      </c>
      <c r="Z918" s="3">
        <v>5.8545888666123765E-3</v>
      </c>
      <c r="AA918" s="3">
        <v>18.034223625395335</v>
      </c>
      <c r="AB918">
        <f t="shared" si="22"/>
        <v>4.4198220752040579E-2</v>
      </c>
      <c r="AC918">
        <f t="shared" si="23"/>
        <v>5.8545888666123765E-3</v>
      </c>
    </row>
    <row r="919" spans="1:29" x14ac:dyDescent="0.25">
      <c r="A919" s="2">
        <v>918</v>
      </c>
      <c r="B919" s="3" t="s">
        <v>178</v>
      </c>
      <c r="C919" s="3" t="s">
        <v>28</v>
      </c>
      <c r="D919" s="3" t="s">
        <v>179</v>
      </c>
      <c r="E919" s="3" t="s">
        <v>189</v>
      </c>
      <c r="F919" s="3">
        <v>0.56000000000000005</v>
      </c>
      <c r="G919" s="3">
        <v>0.48</v>
      </c>
      <c r="H919" s="3" t="s">
        <v>60</v>
      </c>
      <c r="I919" s="2">
        <v>1200</v>
      </c>
      <c r="J919" s="3" t="s">
        <v>45</v>
      </c>
      <c r="K919" s="2">
        <v>1200</v>
      </c>
      <c r="L919" s="3"/>
      <c r="M919" s="3" t="s">
        <v>162</v>
      </c>
      <c r="N919" s="3" t="s">
        <v>60</v>
      </c>
      <c r="O919" s="3"/>
      <c r="P919" s="3"/>
      <c r="Q919" s="3"/>
      <c r="R919" s="3">
        <v>0</v>
      </c>
      <c r="S919" s="3">
        <v>1</v>
      </c>
      <c r="T919" s="2">
        <v>28</v>
      </c>
      <c r="U919" s="3">
        <v>0.62520400420492184</v>
      </c>
      <c r="V919" s="3">
        <v>6.1869790933442212</v>
      </c>
      <c r="W919" s="3">
        <v>0.87183164565690963</v>
      </c>
      <c r="X919" s="3">
        <v>2437.8613262946728</v>
      </c>
      <c r="Y919" s="3">
        <v>6.1869790933442212</v>
      </c>
      <c r="Z919" s="3">
        <v>0.87183087491986955</v>
      </c>
      <c r="AA919" s="3">
        <v>2437.8613262946728</v>
      </c>
      <c r="AB919">
        <f t="shared" si="22"/>
        <v>6.1869790933442212</v>
      </c>
      <c r="AC919">
        <f t="shared" si="23"/>
        <v>0.87183087491986955</v>
      </c>
    </row>
    <row r="920" spans="1:29" x14ac:dyDescent="0.25">
      <c r="A920" s="2">
        <v>919</v>
      </c>
      <c r="B920" s="3" t="s">
        <v>178</v>
      </c>
      <c r="C920" s="3" t="s">
        <v>28</v>
      </c>
      <c r="D920" s="3" t="s">
        <v>179</v>
      </c>
      <c r="E920" s="3" t="s">
        <v>189</v>
      </c>
      <c r="F920" s="3">
        <v>0.56000000000000005</v>
      </c>
      <c r="G920" s="3">
        <v>0.48</v>
      </c>
      <c r="H920" s="3" t="s">
        <v>60</v>
      </c>
      <c r="I920" s="2">
        <v>1200</v>
      </c>
      <c r="J920" s="3" t="s">
        <v>45</v>
      </c>
      <c r="K920" s="2">
        <v>1200</v>
      </c>
      <c r="L920" s="3"/>
      <c r="M920" s="3" t="s">
        <v>205</v>
      </c>
      <c r="N920" s="3" t="s">
        <v>60</v>
      </c>
      <c r="O920" s="3"/>
      <c r="P920" s="3"/>
      <c r="Q920" s="3"/>
      <c r="R920" s="3">
        <v>0</v>
      </c>
      <c r="S920" s="3">
        <v>1</v>
      </c>
      <c r="T920" s="2">
        <v>7</v>
      </c>
      <c r="U920" s="3">
        <v>0.57515835380043911</v>
      </c>
      <c r="V920" s="3">
        <v>4.7564627932694972</v>
      </c>
      <c r="W920" s="3">
        <v>0.7088170061955853</v>
      </c>
      <c r="X920" s="3">
        <v>2094.3418538441542</v>
      </c>
      <c r="Y920" s="3">
        <v>4.7564627932694972</v>
      </c>
      <c r="Z920" s="3">
        <v>0.70881637957056631</v>
      </c>
      <c r="AA920" s="3">
        <v>2094.3418538441542</v>
      </c>
      <c r="AB920">
        <f t="shared" si="22"/>
        <v>4.7564627932694972</v>
      </c>
      <c r="AC920">
        <f t="shared" si="23"/>
        <v>0.70881637957056631</v>
      </c>
    </row>
    <row r="921" spans="1:29" x14ac:dyDescent="0.25">
      <c r="A921" s="2">
        <v>920</v>
      </c>
      <c r="B921" s="3" t="s">
        <v>178</v>
      </c>
      <c r="C921" s="3" t="s">
        <v>28</v>
      </c>
      <c r="D921" s="3" t="s">
        <v>179</v>
      </c>
      <c r="E921" s="3" t="s">
        <v>189</v>
      </c>
      <c r="F921" s="3">
        <v>0.56000000000000005</v>
      </c>
      <c r="G921" s="3">
        <v>0.48</v>
      </c>
      <c r="H921" s="3" t="s">
        <v>60</v>
      </c>
      <c r="I921" s="2">
        <v>1200</v>
      </c>
      <c r="J921" s="3" t="s">
        <v>45</v>
      </c>
      <c r="K921" s="2">
        <v>1200</v>
      </c>
      <c r="L921" s="3"/>
      <c r="M921" s="3" t="s">
        <v>207</v>
      </c>
      <c r="N921" s="3" t="s">
        <v>60</v>
      </c>
      <c r="O921" s="3"/>
      <c r="P921" s="3"/>
      <c r="Q921" s="3"/>
      <c r="R921" s="3">
        <v>0.38</v>
      </c>
      <c r="S921" s="3">
        <v>0.62</v>
      </c>
      <c r="T921" s="2">
        <v>3</v>
      </c>
      <c r="U921" s="3">
        <v>1.1538498209232233E-2</v>
      </c>
      <c r="V921" s="3">
        <v>0.11672493213430411</v>
      </c>
      <c r="W921" s="3">
        <v>9.5705263437111856E-3</v>
      </c>
      <c r="X921" s="3">
        <v>46.926094764455755</v>
      </c>
      <c r="Y921" s="3">
        <v>7.2369457923268543E-2</v>
      </c>
      <c r="Z921" s="3">
        <v>9.5705178829502205E-3</v>
      </c>
      <c r="AA921" s="3">
        <v>29.094178753962566</v>
      </c>
      <c r="AB921">
        <f t="shared" si="22"/>
        <v>7.2369457923268543E-2</v>
      </c>
      <c r="AC921">
        <f t="shared" si="23"/>
        <v>9.5705178829502205E-3</v>
      </c>
    </row>
    <row r="922" spans="1:29" x14ac:dyDescent="0.25">
      <c r="A922" s="2">
        <v>921</v>
      </c>
      <c r="B922" s="3" t="s">
        <v>178</v>
      </c>
      <c r="C922" s="3" t="s">
        <v>28</v>
      </c>
      <c r="D922" s="3" t="s">
        <v>179</v>
      </c>
      <c r="E922" s="3" t="s">
        <v>189</v>
      </c>
      <c r="F922" s="3">
        <v>0.56000000000000005</v>
      </c>
      <c r="G922" s="3">
        <v>0.48</v>
      </c>
      <c r="H922" s="3" t="s">
        <v>60</v>
      </c>
      <c r="I922" s="2">
        <v>1200</v>
      </c>
      <c r="J922" s="3" t="s">
        <v>45</v>
      </c>
      <c r="K922" s="2">
        <v>1200</v>
      </c>
      <c r="L922" s="3"/>
      <c r="M922" s="3" t="s">
        <v>208</v>
      </c>
      <c r="N922" s="3" t="s">
        <v>60</v>
      </c>
      <c r="O922" s="3"/>
      <c r="P922" s="3"/>
      <c r="Q922" s="3"/>
      <c r="R922" s="3">
        <v>0</v>
      </c>
      <c r="S922" s="3">
        <v>1</v>
      </c>
      <c r="T922" s="2">
        <v>13</v>
      </c>
      <c r="U922" s="3">
        <v>0.33749253158606324</v>
      </c>
      <c r="V922" s="3">
        <v>3.3921601988794507</v>
      </c>
      <c r="W922" s="3">
        <v>0.49066009312989195</v>
      </c>
      <c r="X922" s="3">
        <v>1320.2462314435236</v>
      </c>
      <c r="Y922" s="3">
        <v>3.3921601988794507</v>
      </c>
      <c r="Z922" s="3">
        <v>0.49065965936506023</v>
      </c>
      <c r="AA922" s="3">
        <v>1320.2462314435236</v>
      </c>
      <c r="AB922">
        <f t="shared" si="22"/>
        <v>3.3921601988794507</v>
      </c>
      <c r="AC922">
        <f t="shared" si="23"/>
        <v>0.49065965936506023</v>
      </c>
    </row>
    <row r="923" spans="1:29" x14ac:dyDescent="0.25">
      <c r="A923" s="2">
        <v>922</v>
      </c>
      <c r="B923" s="3" t="s">
        <v>178</v>
      </c>
      <c r="C923" s="3" t="s">
        <v>28</v>
      </c>
      <c r="D923" s="3" t="s">
        <v>179</v>
      </c>
      <c r="E923" s="3" t="s">
        <v>189</v>
      </c>
      <c r="F923" s="3">
        <v>0.56000000000000005</v>
      </c>
      <c r="G923" s="3">
        <v>0.48</v>
      </c>
      <c r="H923" s="3" t="s">
        <v>60</v>
      </c>
      <c r="I923" s="2">
        <v>1210</v>
      </c>
      <c r="J923" s="3" t="s">
        <v>46</v>
      </c>
      <c r="K923" s="2">
        <v>1210</v>
      </c>
      <c r="L923" s="3"/>
      <c r="M923" s="3" t="s">
        <v>65</v>
      </c>
      <c r="N923" s="3" t="s">
        <v>60</v>
      </c>
      <c r="O923" s="3"/>
      <c r="P923" s="3"/>
      <c r="Q923" s="3"/>
      <c r="R923" s="3">
        <v>0</v>
      </c>
      <c r="S923" s="3">
        <v>1</v>
      </c>
      <c r="T923" s="2">
        <v>5</v>
      </c>
      <c r="U923" s="3">
        <v>1.1173741560952179E-3</v>
      </c>
      <c r="V923" s="3">
        <v>9.3370550428571175E-3</v>
      </c>
      <c r="W923" s="3">
        <v>1.2837688604586547E-3</v>
      </c>
      <c r="X923" s="3">
        <v>4.1290383974938099</v>
      </c>
      <c r="Y923" s="3">
        <v>9.3370550428571175E-3</v>
      </c>
      <c r="Z923" s="3">
        <v>1.2837677255512292E-3</v>
      </c>
      <c r="AA923" s="3">
        <v>4.1290383974938099</v>
      </c>
      <c r="AB923">
        <f t="shared" si="22"/>
        <v>9.3370550428571175E-3</v>
      </c>
      <c r="AC923">
        <f t="shared" si="23"/>
        <v>1.2837677255512292E-3</v>
      </c>
    </row>
    <row r="924" spans="1:29" x14ac:dyDescent="0.25">
      <c r="A924" s="2">
        <v>923</v>
      </c>
      <c r="B924" s="3" t="s">
        <v>178</v>
      </c>
      <c r="C924" s="3" t="s">
        <v>28</v>
      </c>
      <c r="D924" s="3" t="s">
        <v>179</v>
      </c>
      <c r="E924" s="3" t="s">
        <v>189</v>
      </c>
      <c r="F924" s="3">
        <v>0.56000000000000005</v>
      </c>
      <c r="G924" s="3">
        <v>0.48</v>
      </c>
      <c r="H924" s="3" t="s">
        <v>60</v>
      </c>
      <c r="I924" s="2">
        <v>1210</v>
      </c>
      <c r="J924" s="3" t="s">
        <v>46</v>
      </c>
      <c r="K924" s="2">
        <v>1210</v>
      </c>
      <c r="L924" s="3"/>
      <c r="M924" s="3" t="s">
        <v>162</v>
      </c>
      <c r="N924" s="3" t="s">
        <v>60</v>
      </c>
      <c r="O924" s="3"/>
      <c r="P924" s="3"/>
      <c r="Q924" s="3"/>
      <c r="R924" s="3">
        <v>0</v>
      </c>
      <c r="S924" s="3">
        <v>1</v>
      </c>
      <c r="T924" s="2">
        <v>19</v>
      </c>
      <c r="U924" s="3">
        <v>0.44142977214363183</v>
      </c>
      <c r="V924" s="3">
        <v>4.3084956959979621</v>
      </c>
      <c r="W924" s="3">
        <v>0.61535189046461214</v>
      </c>
      <c r="X924" s="3">
        <v>1726.6436100649487</v>
      </c>
      <c r="Y924" s="3">
        <v>4.3084956959979621</v>
      </c>
      <c r="Z924" s="3">
        <v>0.61535134646681588</v>
      </c>
      <c r="AA924" s="3">
        <v>1726.6436100649487</v>
      </c>
      <c r="AB924">
        <f t="shared" si="22"/>
        <v>4.3084956959979621</v>
      </c>
      <c r="AC924">
        <f t="shared" si="23"/>
        <v>0.61535134646681588</v>
      </c>
    </row>
    <row r="925" spans="1:29" x14ac:dyDescent="0.25">
      <c r="A925" s="2">
        <v>924</v>
      </c>
      <c r="B925" s="3" t="s">
        <v>178</v>
      </c>
      <c r="C925" s="3" t="s">
        <v>28</v>
      </c>
      <c r="D925" s="3" t="s">
        <v>179</v>
      </c>
      <c r="E925" s="3" t="s">
        <v>189</v>
      </c>
      <c r="F925" s="3">
        <v>0.56000000000000005</v>
      </c>
      <c r="G925" s="3">
        <v>0.48</v>
      </c>
      <c r="H925" s="3" t="s">
        <v>60</v>
      </c>
      <c r="I925" s="2">
        <v>1300</v>
      </c>
      <c r="J925" s="3" t="s">
        <v>114</v>
      </c>
      <c r="K925" s="2">
        <v>1300</v>
      </c>
      <c r="L925" s="3"/>
      <c r="M925" s="3" t="s">
        <v>65</v>
      </c>
      <c r="N925" s="3" t="s">
        <v>60</v>
      </c>
      <c r="O925" s="3"/>
      <c r="P925" s="3"/>
      <c r="Q925" s="3"/>
      <c r="R925" s="3">
        <v>0</v>
      </c>
      <c r="S925" s="3">
        <v>1</v>
      </c>
      <c r="T925" s="2">
        <v>80</v>
      </c>
      <c r="U925" s="3">
        <v>6.9280454827452633</v>
      </c>
      <c r="V925" s="3">
        <v>74.133006310688273</v>
      </c>
      <c r="W925" s="3">
        <v>12.884009129290906</v>
      </c>
      <c r="X925" s="3">
        <v>27636.251968608161</v>
      </c>
      <c r="Y925" s="3">
        <v>74.133006310688273</v>
      </c>
      <c r="Z925" s="3">
        <v>12.88399773926727</v>
      </c>
      <c r="AA925" s="3">
        <v>27636.251968608161</v>
      </c>
      <c r="AB925">
        <f t="shared" si="22"/>
        <v>74.133006310688273</v>
      </c>
      <c r="AC925">
        <f t="shared" si="23"/>
        <v>12.88399773926727</v>
      </c>
    </row>
    <row r="926" spans="1:29" x14ac:dyDescent="0.25">
      <c r="A926" s="2">
        <v>925</v>
      </c>
      <c r="B926" s="3" t="s">
        <v>178</v>
      </c>
      <c r="C926" s="3" t="s">
        <v>28</v>
      </c>
      <c r="D926" s="3" t="s">
        <v>179</v>
      </c>
      <c r="E926" s="3" t="s">
        <v>189</v>
      </c>
      <c r="F926" s="3">
        <v>0.56000000000000005</v>
      </c>
      <c r="G926" s="3">
        <v>0.48</v>
      </c>
      <c r="H926" s="3" t="s">
        <v>60</v>
      </c>
      <c r="I926" s="2">
        <v>1300</v>
      </c>
      <c r="J926" s="3" t="s">
        <v>114</v>
      </c>
      <c r="K926" s="2">
        <v>1300</v>
      </c>
      <c r="L926" s="3"/>
      <c r="M926" s="3" t="s">
        <v>206</v>
      </c>
      <c r="N926" s="3" t="s">
        <v>60</v>
      </c>
      <c r="O926" s="3"/>
      <c r="P926" s="3"/>
      <c r="Q926" s="3"/>
      <c r="R926" s="3">
        <v>0.38</v>
      </c>
      <c r="S926" s="3">
        <v>0.62</v>
      </c>
      <c r="T926" s="2">
        <v>3</v>
      </c>
      <c r="U926" s="3">
        <v>3.9123177641050777E-2</v>
      </c>
      <c r="V926" s="3">
        <v>0.40906571543722792</v>
      </c>
      <c r="W926" s="3">
        <v>4.2163322665071903E-2</v>
      </c>
      <c r="X926" s="3">
        <v>157.27767049879344</v>
      </c>
      <c r="Y926" s="3">
        <v>0.25362074357108133</v>
      </c>
      <c r="Z926" s="3">
        <v>4.2163285390863579E-2</v>
      </c>
      <c r="AA926" s="3">
        <v>97.512155709251942</v>
      </c>
      <c r="AB926">
        <f t="shared" si="22"/>
        <v>0.25362074357108133</v>
      </c>
      <c r="AC926">
        <f t="shared" si="23"/>
        <v>4.2163285390863579E-2</v>
      </c>
    </row>
    <row r="927" spans="1:29" x14ac:dyDescent="0.25">
      <c r="A927" s="2">
        <v>926</v>
      </c>
      <c r="B927" s="3" t="s">
        <v>178</v>
      </c>
      <c r="C927" s="3" t="s">
        <v>28</v>
      </c>
      <c r="D927" s="3" t="s">
        <v>179</v>
      </c>
      <c r="E927" s="3" t="s">
        <v>189</v>
      </c>
      <c r="F927" s="3">
        <v>0.56000000000000005</v>
      </c>
      <c r="G927" s="3">
        <v>0.48</v>
      </c>
      <c r="H927" s="3" t="s">
        <v>60</v>
      </c>
      <c r="I927" s="2">
        <v>1300</v>
      </c>
      <c r="J927" s="3" t="s">
        <v>114</v>
      </c>
      <c r="K927" s="2">
        <v>1300</v>
      </c>
      <c r="L927" s="3"/>
      <c r="M927" s="3" t="s">
        <v>162</v>
      </c>
      <c r="N927" s="3" t="s">
        <v>60</v>
      </c>
      <c r="O927" s="3"/>
      <c r="P927" s="3"/>
      <c r="Q927" s="3"/>
      <c r="R927" s="3">
        <v>0</v>
      </c>
      <c r="S927" s="3">
        <v>1</v>
      </c>
      <c r="T927" s="2">
        <v>45</v>
      </c>
      <c r="U927" s="3">
        <v>0.85830427181400348</v>
      </c>
      <c r="V927" s="3">
        <v>9.0870619453275641</v>
      </c>
      <c r="W927" s="3">
        <v>1.6011681568713663</v>
      </c>
      <c r="X927" s="3">
        <v>3377.510733044538</v>
      </c>
      <c r="Y927" s="3">
        <v>9.0870619453275641</v>
      </c>
      <c r="Z927" s="3">
        <v>1.6011667413691739</v>
      </c>
      <c r="AA927" s="3">
        <v>3377.510733044538</v>
      </c>
      <c r="AB927">
        <f t="shared" si="22"/>
        <v>9.0870619453275641</v>
      </c>
      <c r="AC927">
        <f t="shared" si="23"/>
        <v>1.6011667413691739</v>
      </c>
    </row>
    <row r="928" spans="1:29" x14ac:dyDescent="0.25">
      <c r="A928" s="2">
        <v>927</v>
      </c>
      <c r="B928" s="3" t="s">
        <v>178</v>
      </c>
      <c r="C928" s="3" t="s">
        <v>28</v>
      </c>
      <c r="D928" s="3" t="s">
        <v>179</v>
      </c>
      <c r="E928" s="3" t="s">
        <v>189</v>
      </c>
      <c r="F928" s="3">
        <v>0.56000000000000005</v>
      </c>
      <c r="G928" s="3">
        <v>0.48</v>
      </c>
      <c r="H928" s="3" t="s">
        <v>60</v>
      </c>
      <c r="I928" s="2">
        <v>1300</v>
      </c>
      <c r="J928" s="3" t="s">
        <v>114</v>
      </c>
      <c r="K928" s="2">
        <v>1300</v>
      </c>
      <c r="L928" s="3"/>
      <c r="M928" s="3" t="s">
        <v>205</v>
      </c>
      <c r="N928" s="3" t="s">
        <v>60</v>
      </c>
      <c r="O928" s="3"/>
      <c r="P928" s="3"/>
      <c r="Q928" s="3"/>
      <c r="R928" s="3">
        <v>0</v>
      </c>
      <c r="S928" s="3">
        <v>1</v>
      </c>
      <c r="T928" s="2">
        <v>11</v>
      </c>
      <c r="U928" s="3">
        <v>0.74753337353491478</v>
      </c>
      <c r="V928" s="3">
        <v>8.0535053252680484</v>
      </c>
      <c r="W928" s="3">
        <v>1.3783761152404221</v>
      </c>
      <c r="X928" s="3">
        <v>2997.3771579129439</v>
      </c>
      <c r="Y928" s="3">
        <v>8.0535053252680484</v>
      </c>
      <c r="Z928" s="3">
        <v>1.3783748966960732</v>
      </c>
      <c r="AA928" s="3">
        <v>2997.3771579129439</v>
      </c>
      <c r="AB928">
        <f t="shared" si="22"/>
        <v>8.0535053252680484</v>
      </c>
      <c r="AC928">
        <f t="shared" si="23"/>
        <v>1.3783748966960732</v>
      </c>
    </row>
    <row r="929" spans="1:29" x14ac:dyDescent="0.25">
      <c r="A929" s="2">
        <v>928</v>
      </c>
      <c r="B929" s="3" t="s">
        <v>178</v>
      </c>
      <c r="C929" s="3" t="s">
        <v>28</v>
      </c>
      <c r="D929" s="3" t="s">
        <v>179</v>
      </c>
      <c r="E929" s="3" t="s">
        <v>189</v>
      </c>
      <c r="F929" s="3">
        <v>0.56000000000000005</v>
      </c>
      <c r="G929" s="3">
        <v>0.48</v>
      </c>
      <c r="H929" s="3" t="s">
        <v>60</v>
      </c>
      <c r="I929" s="2">
        <v>1320</v>
      </c>
      <c r="J929" s="3" t="s">
        <v>115</v>
      </c>
      <c r="K929" s="2">
        <v>1320</v>
      </c>
      <c r="L929" s="3"/>
      <c r="M929" s="3" t="s">
        <v>65</v>
      </c>
      <c r="N929" s="3" t="s">
        <v>60</v>
      </c>
      <c r="O929" s="3"/>
      <c r="P929" s="3"/>
      <c r="Q929" s="3"/>
      <c r="R929" s="3">
        <v>0</v>
      </c>
      <c r="S929" s="3">
        <v>1</v>
      </c>
      <c r="T929" s="2">
        <v>51</v>
      </c>
      <c r="U929" s="3">
        <v>5.1878456777558952</v>
      </c>
      <c r="V929" s="3">
        <v>55.393169686842803</v>
      </c>
      <c r="W929" s="3">
        <v>9.7687135427571334</v>
      </c>
      <c r="X929" s="3">
        <v>20654.780122004471</v>
      </c>
      <c r="Y929" s="3">
        <v>55.393169686842803</v>
      </c>
      <c r="Z929" s="3">
        <v>9.7687049067901004</v>
      </c>
      <c r="AA929" s="3">
        <v>20654.780122004471</v>
      </c>
      <c r="AB929">
        <f t="shared" si="22"/>
        <v>55.393169686842803</v>
      </c>
      <c r="AC929">
        <f t="shared" si="23"/>
        <v>9.7687049067901004</v>
      </c>
    </row>
    <row r="930" spans="1:29" x14ac:dyDescent="0.25">
      <c r="A930" s="2">
        <v>929</v>
      </c>
      <c r="B930" s="3" t="s">
        <v>178</v>
      </c>
      <c r="C930" s="3" t="s">
        <v>28</v>
      </c>
      <c r="D930" s="3" t="s">
        <v>179</v>
      </c>
      <c r="E930" s="3" t="s">
        <v>189</v>
      </c>
      <c r="F930" s="3">
        <v>0.56000000000000005</v>
      </c>
      <c r="G930" s="3">
        <v>0.48</v>
      </c>
      <c r="H930" s="3" t="s">
        <v>60</v>
      </c>
      <c r="I930" s="2">
        <v>1320</v>
      </c>
      <c r="J930" s="3" t="s">
        <v>115</v>
      </c>
      <c r="K930" s="2">
        <v>1320</v>
      </c>
      <c r="L930" s="3"/>
      <c r="M930" s="3" t="s">
        <v>162</v>
      </c>
      <c r="N930" s="3" t="s">
        <v>60</v>
      </c>
      <c r="O930" s="3"/>
      <c r="P930" s="3"/>
      <c r="Q930" s="3"/>
      <c r="R930" s="3">
        <v>0</v>
      </c>
      <c r="S930" s="3">
        <v>1</v>
      </c>
      <c r="T930" s="2">
        <v>23</v>
      </c>
      <c r="U930" s="3">
        <v>3.4843530236873312</v>
      </c>
      <c r="V930" s="3">
        <v>38.110337516949819</v>
      </c>
      <c r="W930" s="3">
        <v>6.9648476825489656</v>
      </c>
      <c r="X930" s="3">
        <v>13736.459302512027</v>
      </c>
      <c r="Y930" s="3">
        <v>38.110337516949819</v>
      </c>
      <c r="Z930" s="3">
        <v>6.9648415253211153</v>
      </c>
      <c r="AA930" s="3">
        <v>13736.459302512027</v>
      </c>
      <c r="AB930">
        <f t="shared" si="22"/>
        <v>38.110337516949819</v>
      </c>
      <c r="AC930">
        <f t="shared" si="23"/>
        <v>6.9648415253211153</v>
      </c>
    </row>
    <row r="931" spans="1:29" x14ac:dyDescent="0.25">
      <c r="A931" s="2">
        <v>930</v>
      </c>
      <c r="B931" s="3" t="s">
        <v>178</v>
      </c>
      <c r="C931" s="3" t="s">
        <v>28</v>
      </c>
      <c r="D931" s="3" t="s">
        <v>179</v>
      </c>
      <c r="E931" s="3" t="s">
        <v>189</v>
      </c>
      <c r="F931" s="3">
        <v>0.56000000000000005</v>
      </c>
      <c r="G931" s="3">
        <v>0.48</v>
      </c>
      <c r="H931" s="3" t="s">
        <v>60</v>
      </c>
      <c r="I931" s="2">
        <v>1330</v>
      </c>
      <c r="J931" s="3" t="s">
        <v>47</v>
      </c>
      <c r="K931" s="2">
        <v>1330</v>
      </c>
      <c r="L931" s="3"/>
      <c r="M931" s="3" t="s">
        <v>162</v>
      </c>
      <c r="N931" s="3" t="s">
        <v>60</v>
      </c>
      <c r="O931" s="3"/>
      <c r="P931" s="3"/>
      <c r="Q931" s="3"/>
      <c r="R931" s="3">
        <v>0</v>
      </c>
      <c r="S931" s="3">
        <v>1</v>
      </c>
      <c r="T931" s="2">
        <v>3</v>
      </c>
      <c r="U931" s="3">
        <v>0.2900889110900568</v>
      </c>
      <c r="V931" s="3">
        <v>2.646154721471925</v>
      </c>
      <c r="W931" s="3">
        <v>0.39939466901335341</v>
      </c>
      <c r="X931" s="3">
        <v>1154.4067031364857</v>
      </c>
      <c r="Y931" s="3">
        <v>2.646154721471925</v>
      </c>
      <c r="Z931" s="3">
        <v>0.39939431593111879</v>
      </c>
      <c r="AA931" s="3">
        <v>1154.4067031364857</v>
      </c>
      <c r="AB931">
        <f t="shared" si="22"/>
        <v>2.646154721471925</v>
      </c>
      <c r="AC931">
        <f t="shared" si="23"/>
        <v>0.39939431593111879</v>
      </c>
    </row>
    <row r="932" spans="1:29" x14ac:dyDescent="0.25">
      <c r="A932" s="2">
        <v>931</v>
      </c>
      <c r="B932" s="3" t="s">
        <v>178</v>
      </c>
      <c r="C932" s="3" t="s">
        <v>28</v>
      </c>
      <c r="D932" s="3" t="s">
        <v>179</v>
      </c>
      <c r="E932" s="3" t="s">
        <v>189</v>
      </c>
      <c r="F932" s="3">
        <v>0.56000000000000005</v>
      </c>
      <c r="G932" s="3">
        <v>0.48</v>
      </c>
      <c r="H932" s="3" t="s">
        <v>60</v>
      </c>
      <c r="I932" s="2">
        <v>1340</v>
      </c>
      <c r="J932" s="3" t="s">
        <v>133</v>
      </c>
      <c r="K932" s="2">
        <v>1340</v>
      </c>
      <c r="L932" s="3"/>
      <c r="M932" s="3" t="s">
        <v>162</v>
      </c>
      <c r="N932" s="3" t="s">
        <v>60</v>
      </c>
      <c r="O932" s="3"/>
      <c r="P932" s="3"/>
      <c r="Q932" s="3"/>
      <c r="R932" s="3">
        <v>0</v>
      </c>
      <c r="S932" s="3">
        <v>1</v>
      </c>
      <c r="T932" s="2">
        <v>14</v>
      </c>
      <c r="U932" s="3">
        <v>0.39515252199853429</v>
      </c>
      <c r="V932" s="3">
        <v>3.6133352330916506</v>
      </c>
      <c r="W932" s="3">
        <v>0.54886015245962039</v>
      </c>
      <c r="X932" s="3">
        <v>1565.0102223791682</v>
      </c>
      <c r="Y932" s="3">
        <v>3.6133352330916506</v>
      </c>
      <c r="Z932" s="3">
        <v>0.54885966724340718</v>
      </c>
      <c r="AA932" s="3">
        <v>1565.0102223791682</v>
      </c>
      <c r="AB932">
        <f t="shared" si="22"/>
        <v>3.6133352330916506</v>
      </c>
      <c r="AC932">
        <f t="shared" si="23"/>
        <v>0.54885966724340718</v>
      </c>
    </row>
    <row r="933" spans="1:29" x14ac:dyDescent="0.25">
      <c r="A933" s="2">
        <v>932</v>
      </c>
      <c r="B933" s="3" t="s">
        <v>178</v>
      </c>
      <c r="C933" s="3" t="s">
        <v>28</v>
      </c>
      <c r="D933" s="3" t="s">
        <v>179</v>
      </c>
      <c r="E933" s="3" t="s">
        <v>189</v>
      </c>
      <c r="F933" s="3">
        <v>0.56000000000000005</v>
      </c>
      <c r="G933" s="3">
        <v>0.48</v>
      </c>
      <c r="H933" s="3" t="s">
        <v>60</v>
      </c>
      <c r="I933" s="2">
        <v>1340</v>
      </c>
      <c r="J933" s="3" t="s">
        <v>133</v>
      </c>
      <c r="K933" s="2">
        <v>1340</v>
      </c>
      <c r="L933" s="3"/>
      <c r="M933" s="3" t="s">
        <v>205</v>
      </c>
      <c r="N933" s="3" t="s">
        <v>60</v>
      </c>
      <c r="O933" s="3"/>
      <c r="P933" s="3"/>
      <c r="Q933" s="3"/>
      <c r="R933" s="3">
        <v>0</v>
      </c>
      <c r="S933" s="3">
        <v>1</v>
      </c>
      <c r="T933" s="2">
        <v>10</v>
      </c>
      <c r="U933" s="3">
        <v>2.2324630296996648E-2</v>
      </c>
      <c r="V933" s="3">
        <v>0.25608327027386402</v>
      </c>
      <c r="W933" s="3">
        <v>4.7245342662811676E-2</v>
      </c>
      <c r="X933" s="3">
        <v>90.599723030216168</v>
      </c>
      <c r="Y933" s="3">
        <v>0.25608327027386402</v>
      </c>
      <c r="Z933" s="3">
        <v>4.7245300895876814E-2</v>
      </c>
      <c r="AA933" s="3">
        <v>90.599723030216168</v>
      </c>
      <c r="AB933">
        <f t="shared" si="22"/>
        <v>0.25608327027386402</v>
      </c>
      <c r="AC933">
        <f t="shared" si="23"/>
        <v>4.7245300895876814E-2</v>
      </c>
    </row>
    <row r="934" spans="1:29" x14ac:dyDescent="0.25">
      <c r="A934" s="2">
        <v>933</v>
      </c>
      <c r="B934" s="3" t="s">
        <v>178</v>
      </c>
      <c r="C934" s="3" t="s">
        <v>28</v>
      </c>
      <c r="D934" s="3" t="s">
        <v>179</v>
      </c>
      <c r="E934" s="3" t="s">
        <v>189</v>
      </c>
      <c r="F934" s="3">
        <v>0.56000000000000005</v>
      </c>
      <c r="G934" s="3">
        <v>0.48</v>
      </c>
      <c r="H934" s="3" t="s">
        <v>60</v>
      </c>
      <c r="I934" s="2">
        <v>1400</v>
      </c>
      <c r="J934" s="3" t="s">
        <v>48</v>
      </c>
      <c r="K934" s="2">
        <v>1400</v>
      </c>
      <c r="L934" s="3"/>
      <c r="M934" s="3" t="s">
        <v>65</v>
      </c>
      <c r="N934" s="3" t="s">
        <v>60</v>
      </c>
      <c r="O934" s="3"/>
      <c r="P934" s="3"/>
      <c r="Q934" s="3"/>
      <c r="R934" s="3">
        <v>0</v>
      </c>
      <c r="S934" s="3">
        <v>1</v>
      </c>
      <c r="T934" s="2">
        <v>60</v>
      </c>
      <c r="U934" s="3">
        <v>2.371108663773188</v>
      </c>
      <c r="V934" s="3">
        <v>19.592876494043843</v>
      </c>
      <c r="W934" s="3">
        <v>2.6848383915745955</v>
      </c>
      <c r="X934" s="3">
        <v>8678.4995114029643</v>
      </c>
      <c r="Y934" s="3">
        <v>19.592876494043843</v>
      </c>
      <c r="Z934" s="3">
        <v>2.684836018060853</v>
      </c>
      <c r="AA934" s="3">
        <v>8678.4995114029643</v>
      </c>
      <c r="AB934">
        <f t="shared" ref="AB934:AB997" si="24">Y934</f>
        <v>19.592876494043843</v>
      </c>
      <c r="AC934">
        <f t="shared" ref="AC934:AC997" si="25">Z934</f>
        <v>2.684836018060853</v>
      </c>
    </row>
    <row r="935" spans="1:29" x14ac:dyDescent="0.25">
      <c r="A935" s="2">
        <v>934</v>
      </c>
      <c r="B935" s="3" t="s">
        <v>178</v>
      </c>
      <c r="C935" s="3" t="s">
        <v>28</v>
      </c>
      <c r="D935" s="3" t="s">
        <v>179</v>
      </c>
      <c r="E935" s="3" t="s">
        <v>189</v>
      </c>
      <c r="F935" s="3">
        <v>0.56000000000000005</v>
      </c>
      <c r="G935" s="3">
        <v>0.48</v>
      </c>
      <c r="H935" s="3" t="s">
        <v>60</v>
      </c>
      <c r="I935" s="2">
        <v>1400</v>
      </c>
      <c r="J935" s="3" t="s">
        <v>48</v>
      </c>
      <c r="K935" s="2">
        <v>1400</v>
      </c>
      <c r="L935" s="3"/>
      <c r="M935" s="3" t="s">
        <v>162</v>
      </c>
      <c r="N935" s="3" t="s">
        <v>60</v>
      </c>
      <c r="O935" s="3"/>
      <c r="P935" s="3"/>
      <c r="Q935" s="3"/>
      <c r="R935" s="3">
        <v>0</v>
      </c>
      <c r="S935" s="3">
        <v>1</v>
      </c>
      <c r="T935" s="2">
        <v>160</v>
      </c>
      <c r="U935" s="3">
        <v>4.2388643718085977</v>
      </c>
      <c r="V935" s="3">
        <v>43.95665139373461</v>
      </c>
      <c r="W935" s="3">
        <v>5.8605309615400163</v>
      </c>
      <c r="X935" s="3">
        <v>16665.562405493998</v>
      </c>
      <c r="Y935" s="3">
        <v>43.95665139373461</v>
      </c>
      <c r="Z935" s="3">
        <v>5.8605257805761131</v>
      </c>
      <c r="AA935" s="3">
        <v>16665.562405493998</v>
      </c>
      <c r="AB935">
        <f t="shared" si="24"/>
        <v>43.95665139373461</v>
      </c>
      <c r="AC935">
        <f t="shared" si="25"/>
        <v>5.8605257805761131</v>
      </c>
    </row>
    <row r="936" spans="1:29" x14ac:dyDescent="0.25">
      <c r="A936" s="2">
        <v>935</v>
      </c>
      <c r="B936" s="3" t="s">
        <v>178</v>
      </c>
      <c r="C936" s="3" t="s">
        <v>28</v>
      </c>
      <c r="D936" s="3" t="s">
        <v>179</v>
      </c>
      <c r="E936" s="3" t="s">
        <v>189</v>
      </c>
      <c r="F936" s="3">
        <v>0.56000000000000005</v>
      </c>
      <c r="G936" s="3">
        <v>0.48</v>
      </c>
      <c r="H936" s="3" t="s">
        <v>60</v>
      </c>
      <c r="I936" s="2">
        <v>1400</v>
      </c>
      <c r="J936" s="3" t="s">
        <v>48</v>
      </c>
      <c r="K936" s="2">
        <v>1400</v>
      </c>
      <c r="L936" s="3"/>
      <c r="M936" s="3" t="s">
        <v>205</v>
      </c>
      <c r="N936" s="3" t="s">
        <v>60</v>
      </c>
      <c r="O936" s="3"/>
      <c r="P936" s="3"/>
      <c r="Q936" s="3"/>
      <c r="R936" s="3">
        <v>0</v>
      </c>
      <c r="S936" s="3">
        <v>1</v>
      </c>
      <c r="T936" s="2">
        <v>63</v>
      </c>
      <c r="U936" s="3">
        <v>2.8331907166849013</v>
      </c>
      <c r="V936" s="3">
        <v>30.042750905617634</v>
      </c>
      <c r="W936" s="3">
        <v>3.9812923358504508</v>
      </c>
      <c r="X936" s="3">
        <v>11484.145652689085</v>
      </c>
      <c r="Y936" s="3">
        <v>30.042750905617634</v>
      </c>
      <c r="Z936" s="3">
        <v>3.9812888162151143</v>
      </c>
      <c r="AA936" s="3">
        <v>11484.145652689085</v>
      </c>
      <c r="AB936">
        <f t="shared" si="24"/>
        <v>30.042750905617634</v>
      </c>
      <c r="AC936">
        <f t="shared" si="25"/>
        <v>3.9812888162151143</v>
      </c>
    </row>
    <row r="937" spans="1:29" x14ac:dyDescent="0.25">
      <c r="A937" s="2">
        <v>936</v>
      </c>
      <c r="B937" s="3" t="s">
        <v>178</v>
      </c>
      <c r="C937" s="3" t="s">
        <v>28</v>
      </c>
      <c r="D937" s="3" t="s">
        <v>179</v>
      </c>
      <c r="E937" s="3" t="s">
        <v>189</v>
      </c>
      <c r="F937" s="3">
        <v>0.56000000000000005</v>
      </c>
      <c r="G937" s="3">
        <v>0.48</v>
      </c>
      <c r="H937" s="3" t="s">
        <v>60</v>
      </c>
      <c r="I937" s="2">
        <v>1400</v>
      </c>
      <c r="J937" s="3" t="s">
        <v>48</v>
      </c>
      <c r="K937" s="2">
        <v>1400</v>
      </c>
      <c r="L937" s="3"/>
      <c r="M937" s="3" t="s">
        <v>208</v>
      </c>
      <c r="N937" s="3" t="s">
        <v>60</v>
      </c>
      <c r="O937" s="3"/>
      <c r="P937" s="3"/>
      <c r="Q937" s="3"/>
      <c r="R937" s="3">
        <v>0</v>
      </c>
      <c r="S937" s="3">
        <v>1</v>
      </c>
      <c r="T937" s="2">
        <v>2</v>
      </c>
      <c r="U937" s="3">
        <v>3.3196326186070949E-2</v>
      </c>
      <c r="V937" s="3">
        <v>0.35779407078182562</v>
      </c>
      <c r="W937" s="3">
        <v>4.7777527636590711E-2</v>
      </c>
      <c r="X937" s="3">
        <v>134.67928518067166</v>
      </c>
      <c r="Y937" s="3">
        <v>0.35779407078182562</v>
      </c>
      <c r="Z937" s="3">
        <v>4.7777485399181252E-2</v>
      </c>
      <c r="AA937" s="3">
        <v>134.67928518067166</v>
      </c>
      <c r="AB937">
        <f t="shared" si="24"/>
        <v>0.35779407078182562</v>
      </c>
      <c r="AC937">
        <f t="shared" si="25"/>
        <v>4.7777485399181252E-2</v>
      </c>
    </row>
    <row r="938" spans="1:29" x14ac:dyDescent="0.25">
      <c r="A938" s="2">
        <v>937</v>
      </c>
      <c r="B938" s="3" t="s">
        <v>178</v>
      </c>
      <c r="C938" s="3" t="s">
        <v>28</v>
      </c>
      <c r="D938" s="3" t="s">
        <v>179</v>
      </c>
      <c r="E938" s="3" t="s">
        <v>189</v>
      </c>
      <c r="F938" s="3">
        <v>0.56000000000000005</v>
      </c>
      <c r="G938" s="3">
        <v>0.48</v>
      </c>
      <c r="H938" s="3" t="s">
        <v>60</v>
      </c>
      <c r="I938" s="2">
        <v>1410</v>
      </c>
      <c r="J938" s="3" t="s">
        <v>116</v>
      </c>
      <c r="K938" s="2">
        <v>1410</v>
      </c>
      <c r="L938" s="3"/>
      <c r="M938" s="3" t="s">
        <v>65</v>
      </c>
      <c r="N938" s="3" t="s">
        <v>60</v>
      </c>
      <c r="O938" s="3"/>
      <c r="P938" s="3"/>
      <c r="Q938" s="3"/>
      <c r="R938" s="3">
        <v>0</v>
      </c>
      <c r="S938" s="3">
        <v>1</v>
      </c>
      <c r="T938" s="2">
        <v>27</v>
      </c>
      <c r="U938" s="3">
        <v>0.15622682999060142</v>
      </c>
      <c r="V938" s="3">
        <v>1.486445087924593</v>
      </c>
      <c r="W938" s="3">
        <v>0.19590751279338081</v>
      </c>
      <c r="X938" s="3">
        <v>630.15796601279249</v>
      </c>
      <c r="Y938" s="3">
        <v>1.486445087924593</v>
      </c>
      <c r="Z938" s="3">
        <v>0.19590733960263085</v>
      </c>
      <c r="AA938" s="3">
        <v>630.15796601279249</v>
      </c>
      <c r="AB938">
        <f t="shared" si="24"/>
        <v>1.486445087924593</v>
      </c>
      <c r="AC938">
        <f t="shared" si="25"/>
        <v>0.19590733960263085</v>
      </c>
    </row>
    <row r="939" spans="1:29" x14ac:dyDescent="0.25">
      <c r="A939" s="2">
        <v>938</v>
      </c>
      <c r="B939" s="3" t="s">
        <v>178</v>
      </c>
      <c r="C939" s="3" t="s">
        <v>28</v>
      </c>
      <c r="D939" s="3" t="s">
        <v>179</v>
      </c>
      <c r="E939" s="3" t="s">
        <v>189</v>
      </c>
      <c r="F939" s="3">
        <v>0.56000000000000005</v>
      </c>
      <c r="G939" s="3">
        <v>0.48</v>
      </c>
      <c r="H939" s="3" t="s">
        <v>60</v>
      </c>
      <c r="I939" s="2">
        <v>1410</v>
      </c>
      <c r="J939" s="3" t="s">
        <v>116</v>
      </c>
      <c r="K939" s="2">
        <v>1410</v>
      </c>
      <c r="L939" s="3"/>
      <c r="M939" s="3" t="s">
        <v>206</v>
      </c>
      <c r="N939" s="3" t="s">
        <v>60</v>
      </c>
      <c r="O939" s="3"/>
      <c r="P939" s="3"/>
      <c r="Q939" s="3"/>
      <c r="R939" s="3">
        <v>0.38</v>
      </c>
      <c r="S939" s="3">
        <v>0.62</v>
      </c>
      <c r="T939" s="2">
        <v>35</v>
      </c>
      <c r="U939" s="3">
        <v>0.88671533604474262</v>
      </c>
      <c r="V939" s="3">
        <v>8.0946234903676686</v>
      </c>
      <c r="W939" s="3">
        <v>0.66544076665640595</v>
      </c>
      <c r="X939" s="3">
        <v>3574.6274722705875</v>
      </c>
      <c r="Y939" s="3">
        <v>5.0186665640279546</v>
      </c>
      <c r="Z939" s="3">
        <v>0.66544017837786718</v>
      </c>
      <c r="AA939" s="3">
        <v>2216.2690328077642</v>
      </c>
      <c r="AB939">
        <f t="shared" si="24"/>
        <v>5.0186665640279546</v>
      </c>
      <c r="AC939">
        <f t="shared" si="25"/>
        <v>0.66544017837786718</v>
      </c>
    </row>
    <row r="940" spans="1:29" x14ac:dyDescent="0.25">
      <c r="A940" s="2">
        <v>939</v>
      </c>
      <c r="B940" s="3" t="s">
        <v>178</v>
      </c>
      <c r="C940" s="3" t="s">
        <v>28</v>
      </c>
      <c r="D940" s="3" t="s">
        <v>179</v>
      </c>
      <c r="E940" s="3" t="s">
        <v>189</v>
      </c>
      <c r="F940" s="3">
        <v>0.56000000000000005</v>
      </c>
      <c r="G940" s="3">
        <v>0.48</v>
      </c>
      <c r="H940" s="3" t="s">
        <v>60</v>
      </c>
      <c r="I940" s="2">
        <v>1410</v>
      </c>
      <c r="J940" s="3" t="s">
        <v>116</v>
      </c>
      <c r="K940" s="2">
        <v>1410</v>
      </c>
      <c r="L940" s="3"/>
      <c r="M940" s="3" t="s">
        <v>162</v>
      </c>
      <c r="N940" s="3" t="s">
        <v>60</v>
      </c>
      <c r="O940" s="3"/>
      <c r="P940" s="3"/>
      <c r="Q940" s="3"/>
      <c r="R940" s="3">
        <v>0</v>
      </c>
      <c r="S940" s="3">
        <v>1</v>
      </c>
      <c r="T940" s="2">
        <v>126</v>
      </c>
      <c r="U940" s="3">
        <v>2.7864753920174334</v>
      </c>
      <c r="V940" s="3">
        <v>25.526094236081097</v>
      </c>
      <c r="W940" s="3">
        <v>3.3793007778167046</v>
      </c>
      <c r="X940" s="3">
        <v>11061.553393851602</v>
      </c>
      <c r="Y940" s="3">
        <v>25.526094236081097</v>
      </c>
      <c r="Z940" s="3">
        <v>3.3792977903680503</v>
      </c>
      <c r="AA940" s="3">
        <v>11061.553393851602</v>
      </c>
      <c r="AB940">
        <f t="shared" si="24"/>
        <v>25.526094236081097</v>
      </c>
      <c r="AC940">
        <f t="shared" si="25"/>
        <v>3.3792977903680503</v>
      </c>
    </row>
    <row r="941" spans="1:29" x14ac:dyDescent="0.25">
      <c r="A941" s="2">
        <v>940</v>
      </c>
      <c r="B941" s="3" t="s">
        <v>178</v>
      </c>
      <c r="C941" s="3" t="s">
        <v>28</v>
      </c>
      <c r="D941" s="3" t="s">
        <v>179</v>
      </c>
      <c r="E941" s="3" t="s">
        <v>189</v>
      </c>
      <c r="F941" s="3">
        <v>0.56000000000000005</v>
      </c>
      <c r="G941" s="3">
        <v>0.48</v>
      </c>
      <c r="H941" s="3" t="s">
        <v>60</v>
      </c>
      <c r="I941" s="2">
        <v>1410</v>
      </c>
      <c r="J941" s="3" t="s">
        <v>116</v>
      </c>
      <c r="K941" s="2">
        <v>1410</v>
      </c>
      <c r="L941" s="3"/>
      <c r="M941" s="3" t="s">
        <v>209</v>
      </c>
      <c r="N941" s="3" t="s">
        <v>60</v>
      </c>
      <c r="O941" s="3"/>
      <c r="P941" s="3"/>
      <c r="Q941" s="3"/>
      <c r="R941" s="3">
        <v>0</v>
      </c>
      <c r="S941" s="3">
        <v>1</v>
      </c>
      <c r="T941" s="2">
        <v>11</v>
      </c>
      <c r="U941" s="3">
        <v>9.5407426470774395E-2</v>
      </c>
      <c r="V941" s="3">
        <v>1.0602447813845106</v>
      </c>
      <c r="W941" s="3">
        <v>0.14114014482787876</v>
      </c>
      <c r="X941" s="3">
        <v>390.02511108387296</v>
      </c>
      <c r="Y941" s="3">
        <v>1.0602447813845106</v>
      </c>
      <c r="Z941" s="3">
        <v>0.14114002005386125</v>
      </c>
      <c r="AA941" s="3">
        <v>390.02511108387296</v>
      </c>
      <c r="AB941">
        <f t="shared" si="24"/>
        <v>1.0602447813845106</v>
      </c>
      <c r="AC941">
        <f t="shared" si="25"/>
        <v>0.14114002005386125</v>
      </c>
    </row>
    <row r="942" spans="1:29" x14ac:dyDescent="0.25">
      <c r="A942" s="2">
        <v>941</v>
      </c>
      <c r="B942" s="3" t="s">
        <v>178</v>
      </c>
      <c r="C942" s="3" t="s">
        <v>28</v>
      </c>
      <c r="D942" s="3" t="s">
        <v>179</v>
      </c>
      <c r="E942" s="3" t="s">
        <v>189</v>
      </c>
      <c r="F942" s="3">
        <v>0.56000000000000005</v>
      </c>
      <c r="G942" s="3">
        <v>0.48</v>
      </c>
      <c r="H942" s="3" t="s">
        <v>60</v>
      </c>
      <c r="I942" s="2">
        <v>1410</v>
      </c>
      <c r="J942" s="3" t="s">
        <v>116</v>
      </c>
      <c r="K942" s="2">
        <v>1410</v>
      </c>
      <c r="L942" s="3"/>
      <c r="M942" s="3" t="s">
        <v>205</v>
      </c>
      <c r="N942" s="3" t="s">
        <v>60</v>
      </c>
      <c r="O942" s="3"/>
      <c r="P942" s="3"/>
      <c r="Q942" s="3"/>
      <c r="R942" s="3">
        <v>0</v>
      </c>
      <c r="S942" s="3">
        <v>1</v>
      </c>
      <c r="T942" s="2">
        <v>105</v>
      </c>
      <c r="U942" s="3">
        <v>3.0086075222231368</v>
      </c>
      <c r="V942" s="3">
        <v>30.71519964107825</v>
      </c>
      <c r="W942" s="3">
        <v>4.073889075729924</v>
      </c>
      <c r="X942" s="3">
        <v>12160.663174130155</v>
      </c>
      <c r="Y942" s="3">
        <v>30.71519964107825</v>
      </c>
      <c r="Z942" s="3">
        <v>4.0738854742350492</v>
      </c>
      <c r="AA942" s="3">
        <v>12160.663174130155</v>
      </c>
      <c r="AB942">
        <f t="shared" si="24"/>
        <v>30.71519964107825</v>
      </c>
      <c r="AC942">
        <f t="shared" si="25"/>
        <v>4.0738854742350492</v>
      </c>
    </row>
    <row r="943" spans="1:29" x14ac:dyDescent="0.25">
      <c r="A943" s="2">
        <v>942</v>
      </c>
      <c r="B943" s="3" t="s">
        <v>178</v>
      </c>
      <c r="C943" s="3" t="s">
        <v>28</v>
      </c>
      <c r="D943" s="3" t="s">
        <v>179</v>
      </c>
      <c r="E943" s="3" t="s">
        <v>189</v>
      </c>
      <c r="F943" s="3">
        <v>0.56000000000000005</v>
      </c>
      <c r="G943" s="3">
        <v>0.48</v>
      </c>
      <c r="H943" s="3" t="s">
        <v>60</v>
      </c>
      <c r="I943" s="2">
        <v>1410</v>
      </c>
      <c r="J943" s="3" t="s">
        <v>116</v>
      </c>
      <c r="K943" s="2">
        <v>1410</v>
      </c>
      <c r="L943" s="3"/>
      <c r="M943" s="3" t="s">
        <v>207</v>
      </c>
      <c r="N943" s="3" t="s">
        <v>60</v>
      </c>
      <c r="O943" s="3"/>
      <c r="P943" s="3"/>
      <c r="Q943" s="3"/>
      <c r="R943" s="3">
        <v>0.38</v>
      </c>
      <c r="S943" s="3">
        <v>0.62</v>
      </c>
      <c r="T943" s="2">
        <v>30</v>
      </c>
      <c r="U943" s="3">
        <v>0.97779032579721814</v>
      </c>
      <c r="V943" s="3">
        <v>9.9291130026777754</v>
      </c>
      <c r="W943" s="3">
        <v>0.80963165128578962</v>
      </c>
      <c r="X943" s="3">
        <v>3975.3522891674716</v>
      </c>
      <c r="Y943" s="3">
        <v>6.1560500616602205</v>
      </c>
      <c r="Z943" s="3">
        <v>0.80963093553624721</v>
      </c>
      <c r="AA943" s="3">
        <v>2464.7184192838322</v>
      </c>
      <c r="AB943">
        <f t="shared" si="24"/>
        <v>6.1560500616602205</v>
      </c>
      <c r="AC943">
        <f t="shared" si="25"/>
        <v>0.80963093553624721</v>
      </c>
    </row>
    <row r="944" spans="1:29" x14ac:dyDescent="0.25">
      <c r="A944" s="2">
        <v>943</v>
      </c>
      <c r="B944" s="3" t="s">
        <v>178</v>
      </c>
      <c r="C944" s="3" t="s">
        <v>28</v>
      </c>
      <c r="D944" s="3" t="s">
        <v>179</v>
      </c>
      <c r="E944" s="3" t="s">
        <v>189</v>
      </c>
      <c r="F944" s="3">
        <v>0.56000000000000005</v>
      </c>
      <c r="G944" s="3">
        <v>0.48</v>
      </c>
      <c r="H944" s="3" t="s">
        <v>60</v>
      </c>
      <c r="I944" s="2">
        <v>1410</v>
      </c>
      <c r="J944" s="3" t="s">
        <v>116</v>
      </c>
      <c r="K944" s="2">
        <v>1410</v>
      </c>
      <c r="L944" s="3"/>
      <c r="M944" s="3" t="s">
        <v>210</v>
      </c>
      <c r="N944" s="3" t="s">
        <v>60</v>
      </c>
      <c r="O944" s="3"/>
      <c r="P944" s="3"/>
      <c r="Q944" s="3"/>
      <c r="R944" s="3">
        <v>0</v>
      </c>
      <c r="S944" s="3">
        <v>1</v>
      </c>
      <c r="T944" s="2">
        <v>1</v>
      </c>
      <c r="U944" s="3">
        <v>8.67299607930077E-6</v>
      </c>
      <c r="V944" s="3">
        <v>9.7634458408056761E-5</v>
      </c>
      <c r="W944" s="3">
        <v>1.2923377151416575E-5</v>
      </c>
      <c r="X944" s="3">
        <v>3.5285280451556628E-2</v>
      </c>
      <c r="Y944" s="3">
        <v>9.7634458408056761E-5</v>
      </c>
      <c r="Z944" s="3">
        <v>1.29233657265899E-5</v>
      </c>
      <c r="AA944" s="3">
        <v>3.5285280451556628E-2</v>
      </c>
      <c r="AB944">
        <f t="shared" si="24"/>
        <v>9.7634458408056761E-5</v>
      </c>
      <c r="AC944">
        <f t="shared" si="25"/>
        <v>1.29233657265899E-5</v>
      </c>
    </row>
    <row r="945" spans="1:29" x14ac:dyDescent="0.25">
      <c r="A945" s="2">
        <v>944</v>
      </c>
      <c r="B945" s="3" t="s">
        <v>178</v>
      </c>
      <c r="C945" s="3" t="s">
        <v>28</v>
      </c>
      <c r="D945" s="3" t="s">
        <v>179</v>
      </c>
      <c r="E945" s="3" t="s">
        <v>189</v>
      </c>
      <c r="F945" s="3">
        <v>0.56000000000000005</v>
      </c>
      <c r="G945" s="3">
        <v>0.48</v>
      </c>
      <c r="H945" s="3" t="s">
        <v>60</v>
      </c>
      <c r="I945" s="2">
        <v>1420</v>
      </c>
      <c r="J945" s="3" t="s">
        <v>117</v>
      </c>
      <c r="K945" s="2">
        <v>1420</v>
      </c>
      <c r="L945" s="3"/>
      <c r="M945" s="3" t="s">
        <v>65</v>
      </c>
      <c r="N945" s="3" t="s">
        <v>60</v>
      </c>
      <c r="O945" s="3"/>
      <c r="P945" s="3"/>
      <c r="Q945" s="3"/>
      <c r="R945" s="3">
        <v>0</v>
      </c>
      <c r="S945" s="3">
        <v>1</v>
      </c>
      <c r="T945" s="2">
        <v>6</v>
      </c>
      <c r="U945" s="3">
        <v>0.18612344377448067</v>
      </c>
      <c r="V945" s="3">
        <v>1.8847969447425768</v>
      </c>
      <c r="W945" s="3">
        <v>0.24904520081056883</v>
      </c>
      <c r="X945" s="3">
        <v>760.6159616526993</v>
      </c>
      <c r="Y945" s="3">
        <v>1.8847969447425768</v>
      </c>
      <c r="Z945" s="3">
        <v>0.2490449806437951</v>
      </c>
      <c r="AA945" s="3">
        <v>760.6159616526993</v>
      </c>
      <c r="AB945">
        <f t="shared" si="24"/>
        <v>1.8847969447425768</v>
      </c>
      <c r="AC945">
        <f t="shared" si="25"/>
        <v>0.2490449806437951</v>
      </c>
    </row>
    <row r="946" spans="1:29" x14ac:dyDescent="0.25">
      <c r="A946" s="2">
        <v>945</v>
      </c>
      <c r="B946" s="3" t="s">
        <v>178</v>
      </c>
      <c r="C946" s="3" t="s">
        <v>28</v>
      </c>
      <c r="D946" s="3" t="s">
        <v>179</v>
      </c>
      <c r="E946" s="3" t="s">
        <v>189</v>
      </c>
      <c r="F946" s="3">
        <v>0.56000000000000005</v>
      </c>
      <c r="G946" s="3">
        <v>0.48</v>
      </c>
      <c r="H946" s="3" t="s">
        <v>60</v>
      </c>
      <c r="I946" s="2">
        <v>1420</v>
      </c>
      <c r="J946" s="3" t="s">
        <v>117</v>
      </c>
      <c r="K946" s="2">
        <v>1420</v>
      </c>
      <c r="L946" s="3"/>
      <c r="M946" s="3" t="s">
        <v>206</v>
      </c>
      <c r="N946" s="3" t="s">
        <v>60</v>
      </c>
      <c r="O946" s="3"/>
      <c r="P946" s="3"/>
      <c r="Q946" s="3"/>
      <c r="R946" s="3">
        <v>0.38</v>
      </c>
      <c r="S946" s="3">
        <v>0.62</v>
      </c>
      <c r="T946" s="2">
        <v>8</v>
      </c>
      <c r="U946" s="3">
        <v>0.10285981077359041</v>
      </c>
      <c r="V946" s="3">
        <v>1.0746570791669161</v>
      </c>
      <c r="W946" s="3">
        <v>8.8248885838730418E-2</v>
      </c>
      <c r="X946" s="3">
        <v>418.63256716288652</v>
      </c>
      <c r="Y946" s="3">
        <v>0.66628738908348806</v>
      </c>
      <c r="Z946" s="3">
        <v>8.8248807822882663E-2</v>
      </c>
      <c r="AA946" s="3">
        <v>259.55219164098963</v>
      </c>
      <c r="AB946">
        <f t="shared" si="24"/>
        <v>0.66628738908348806</v>
      </c>
      <c r="AC946">
        <f t="shared" si="25"/>
        <v>8.8248807822882663E-2</v>
      </c>
    </row>
    <row r="947" spans="1:29" x14ac:dyDescent="0.25">
      <c r="A947" s="2">
        <v>946</v>
      </c>
      <c r="B947" s="3" t="s">
        <v>178</v>
      </c>
      <c r="C947" s="3" t="s">
        <v>28</v>
      </c>
      <c r="D947" s="3" t="s">
        <v>179</v>
      </c>
      <c r="E947" s="3" t="s">
        <v>189</v>
      </c>
      <c r="F947" s="3">
        <v>0.56000000000000005</v>
      </c>
      <c r="G947" s="3">
        <v>0.48</v>
      </c>
      <c r="H947" s="3" t="s">
        <v>60</v>
      </c>
      <c r="I947" s="2">
        <v>1420</v>
      </c>
      <c r="J947" s="3" t="s">
        <v>117</v>
      </c>
      <c r="K947" s="2">
        <v>1420</v>
      </c>
      <c r="L947" s="3"/>
      <c r="M947" s="3" t="s">
        <v>162</v>
      </c>
      <c r="N947" s="3" t="s">
        <v>60</v>
      </c>
      <c r="O947" s="3"/>
      <c r="P947" s="3"/>
      <c r="Q947" s="3"/>
      <c r="R947" s="3">
        <v>0</v>
      </c>
      <c r="S947" s="3">
        <v>1</v>
      </c>
      <c r="T947" s="2">
        <v>18</v>
      </c>
      <c r="U947" s="3">
        <v>6.9746909145568692E-2</v>
      </c>
      <c r="V947" s="3">
        <v>0.70440944759313917</v>
      </c>
      <c r="W947" s="3">
        <v>9.4428368005874119E-2</v>
      </c>
      <c r="X947" s="3">
        <v>275.13691497047301</v>
      </c>
      <c r="Y947" s="3">
        <v>0.70440944759313917</v>
      </c>
      <c r="Z947" s="3">
        <v>9.4428284527095743E-2</v>
      </c>
      <c r="AA947" s="3">
        <v>275.13691497047301</v>
      </c>
      <c r="AB947">
        <f t="shared" si="24"/>
        <v>0.70440944759313917</v>
      </c>
      <c r="AC947">
        <f t="shared" si="25"/>
        <v>9.4428284527095743E-2</v>
      </c>
    </row>
    <row r="948" spans="1:29" x14ac:dyDescent="0.25">
      <c r="A948" s="2">
        <v>947</v>
      </c>
      <c r="B948" s="3" t="s">
        <v>178</v>
      </c>
      <c r="C948" s="3" t="s">
        <v>28</v>
      </c>
      <c r="D948" s="3" t="s">
        <v>179</v>
      </c>
      <c r="E948" s="3" t="s">
        <v>189</v>
      </c>
      <c r="F948" s="3">
        <v>0.56000000000000005</v>
      </c>
      <c r="G948" s="3">
        <v>0.48</v>
      </c>
      <c r="H948" s="3" t="s">
        <v>60</v>
      </c>
      <c r="I948" s="2">
        <v>1420</v>
      </c>
      <c r="J948" s="3" t="s">
        <v>117</v>
      </c>
      <c r="K948" s="2">
        <v>1420</v>
      </c>
      <c r="L948" s="3"/>
      <c r="M948" s="3" t="s">
        <v>205</v>
      </c>
      <c r="N948" s="3" t="s">
        <v>60</v>
      </c>
      <c r="O948" s="3"/>
      <c r="P948" s="3"/>
      <c r="Q948" s="3"/>
      <c r="R948" s="3">
        <v>0</v>
      </c>
      <c r="S948" s="3">
        <v>1</v>
      </c>
      <c r="T948" s="2">
        <v>21</v>
      </c>
      <c r="U948" s="3">
        <v>0.33433112247898877</v>
      </c>
      <c r="V948" s="3">
        <v>2.9916518911515859</v>
      </c>
      <c r="W948" s="3">
        <v>0.39608802425664014</v>
      </c>
      <c r="X948" s="3">
        <v>1367.9499648141521</v>
      </c>
      <c r="Y948" s="3">
        <v>2.9916518911515859</v>
      </c>
      <c r="Z948" s="3">
        <v>0.39608767409762363</v>
      </c>
      <c r="AA948" s="3">
        <v>1367.9499648141521</v>
      </c>
      <c r="AB948">
        <f t="shared" si="24"/>
        <v>2.9916518911515859</v>
      </c>
      <c r="AC948">
        <f t="shared" si="25"/>
        <v>0.39608767409762363</v>
      </c>
    </row>
    <row r="949" spans="1:29" x14ac:dyDescent="0.25">
      <c r="A949" s="2">
        <v>948</v>
      </c>
      <c r="B949" s="3" t="s">
        <v>178</v>
      </c>
      <c r="C949" s="3" t="s">
        <v>28</v>
      </c>
      <c r="D949" s="3" t="s">
        <v>179</v>
      </c>
      <c r="E949" s="3" t="s">
        <v>189</v>
      </c>
      <c r="F949" s="3">
        <v>0.56000000000000005</v>
      </c>
      <c r="G949" s="3">
        <v>0.48</v>
      </c>
      <c r="H949" s="3" t="s">
        <v>60</v>
      </c>
      <c r="I949" s="2">
        <v>1420</v>
      </c>
      <c r="J949" s="3" t="s">
        <v>117</v>
      </c>
      <c r="K949" s="2">
        <v>1420</v>
      </c>
      <c r="L949" s="3"/>
      <c r="M949" s="3" t="s">
        <v>207</v>
      </c>
      <c r="N949" s="3" t="s">
        <v>60</v>
      </c>
      <c r="O949" s="3"/>
      <c r="P949" s="3"/>
      <c r="Q949" s="3"/>
      <c r="R949" s="3">
        <v>0.38</v>
      </c>
      <c r="S949" s="3">
        <v>0.62</v>
      </c>
      <c r="T949" s="2">
        <v>5</v>
      </c>
      <c r="U949" s="3">
        <v>6.0668123646219055E-2</v>
      </c>
      <c r="V949" s="3">
        <v>0.6576588462391304</v>
      </c>
      <c r="W949" s="3">
        <v>5.537404168464443E-2</v>
      </c>
      <c r="X949" s="3">
        <v>246.85150494050384</v>
      </c>
      <c r="Y949" s="3">
        <v>0.40774848466826086</v>
      </c>
      <c r="Z949" s="3">
        <v>5.5373992731586781E-2</v>
      </c>
      <c r="AA949" s="3">
        <v>153.0479330631124</v>
      </c>
      <c r="AB949">
        <f t="shared" si="24"/>
        <v>0.40774848466826086</v>
      </c>
      <c r="AC949">
        <f t="shared" si="25"/>
        <v>5.5373992731586781E-2</v>
      </c>
    </row>
    <row r="950" spans="1:29" x14ac:dyDescent="0.25">
      <c r="A950" s="2">
        <v>949</v>
      </c>
      <c r="B950" s="3" t="s">
        <v>178</v>
      </c>
      <c r="C950" s="3" t="s">
        <v>28</v>
      </c>
      <c r="D950" s="3" t="s">
        <v>179</v>
      </c>
      <c r="E950" s="3" t="s">
        <v>189</v>
      </c>
      <c r="F950" s="3">
        <v>0.56000000000000005</v>
      </c>
      <c r="G950" s="3">
        <v>0.48</v>
      </c>
      <c r="H950" s="3" t="s">
        <v>60</v>
      </c>
      <c r="I950" s="2">
        <v>1430</v>
      </c>
      <c r="J950" s="3" t="s">
        <v>118</v>
      </c>
      <c r="K950" s="2">
        <v>1430</v>
      </c>
      <c r="L950" s="3"/>
      <c r="M950" s="3" t="s">
        <v>65</v>
      </c>
      <c r="N950" s="3" t="s">
        <v>60</v>
      </c>
      <c r="O950" s="3"/>
      <c r="P950" s="3"/>
      <c r="Q950" s="3"/>
      <c r="R950" s="3">
        <v>0</v>
      </c>
      <c r="S950" s="3">
        <v>1</v>
      </c>
      <c r="T950" s="2">
        <v>2</v>
      </c>
      <c r="U950" s="3">
        <v>6.7063670526945202E-2</v>
      </c>
      <c r="V950" s="3">
        <v>0.66144415896688524</v>
      </c>
      <c r="W950" s="3">
        <v>8.7741443266943747E-2</v>
      </c>
      <c r="X950" s="3">
        <v>274.73033487273619</v>
      </c>
      <c r="Y950" s="3">
        <v>0.66144415896688524</v>
      </c>
      <c r="Z950" s="3">
        <v>8.7741365699697094E-2</v>
      </c>
      <c r="AA950" s="3">
        <v>274.73033487273619</v>
      </c>
      <c r="AB950">
        <f t="shared" si="24"/>
        <v>0.66144415896688524</v>
      </c>
      <c r="AC950">
        <f t="shared" si="25"/>
        <v>8.7741365699697094E-2</v>
      </c>
    </row>
    <row r="951" spans="1:29" x14ac:dyDescent="0.25">
      <c r="A951" s="2">
        <v>950</v>
      </c>
      <c r="B951" s="3" t="s">
        <v>178</v>
      </c>
      <c r="C951" s="3" t="s">
        <v>28</v>
      </c>
      <c r="D951" s="3" t="s">
        <v>179</v>
      </c>
      <c r="E951" s="3" t="s">
        <v>189</v>
      </c>
      <c r="F951" s="3">
        <v>0.56000000000000005</v>
      </c>
      <c r="G951" s="3">
        <v>0.48</v>
      </c>
      <c r="H951" s="3" t="s">
        <v>60</v>
      </c>
      <c r="I951" s="2">
        <v>1430</v>
      </c>
      <c r="J951" s="3" t="s">
        <v>118</v>
      </c>
      <c r="K951" s="2">
        <v>1430</v>
      </c>
      <c r="L951" s="3"/>
      <c r="M951" s="3" t="s">
        <v>206</v>
      </c>
      <c r="N951" s="3" t="s">
        <v>60</v>
      </c>
      <c r="O951" s="3"/>
      <c r="P951" s="3"/>
      <c r="Q951" s="3"/>
      <c r="R951" s="3">
        <v>0.38</v>
      </c>
      <c r="S951" s="3">
        <v>0.62</v>
      </c>
      <c r="T951" s="2">
        <v>2</v>
      </c>
      <c r="U951" s="3">
        <v>7.1477063526927901E-3</v>
      </c>
      <c r="V951" s="3">
        <v>7.0211146202167951E-2</v>
      </c>
      <c r="W951" s="3">
        <v>5.7780861925655416E-3</v>
      </c>
      <c r="X951" s="3">
        <v>29.280959505784505</v>
      </c>
      <c r="Y951" s="3">
        <v>4.3530910645344131E-2</v>
      </c>
      <c r="Z951" s="3">
        <v>5.7780810844864031E-3</v>
      </c>
      <c r="AA951" s="3">
        <v>18.154194893586393</v>
      </c>
      <c r="AB951">
        <f t="shared" si="24"/>
        <v>4.3530910645344131E-2</v>
      </c>
      <c r="AC951">
        <f t="shared" si="25"/>
        <v>5.7780810844864031E-3</v>
      </c>
    </row>
    <row r="952" spans="1:29" x14ac:dyDescent="0.25">
      <c r="A952" s="2">
        <v>951</v>
      </c>
      <c r="B952" s="3" t="s">
        <v>178</v>
      </c>
      <c r="C952" s="3" t="s">
        <v>28</v>
      </c>
      <c r="D952" s="3" t="s">
        <v>179</v>
      </c>
      <c r="E952" s="3" t="s">
        <v>189</v>
      </c>
      <c r="F952" s="3">
        <v>0.56000000000000005</v>
      </c>
      <c r="G952" s="3">
        <v>0.48</v>
      </c>
      <c r="H952" s="3" t="s">
        <v>60</v>
      </c>
      <c r="I952" s="2">
        <v>1430</v>
      </c>
      <c r="J952" s="3" t="s">
        <v>118</v>
      </c>
      <c r="K952" s="2">
        <v>1430</v>
      </c>
      <c r="L952" s="3"/>
      <c r="M952" s="3" t="s">
        <v>162</v>
      </c>
      <c r="N952" s="3" t="s">
        <v>60</v>
      </c>
      <c r="O952" s="3"/>
      <c r="P952" s="3"/>
      <c r="Q952" s="3"/>
      <c r="R952" s="3">
        <v>0</v>
      </c>
      <c r="S952" s="3">
        <v>1</v>
      </c>
      <c r="T952" s="2">
        <v>69</v>
      </c>
      <c r="U952" s="3">
        <v>0.6062536703436332</v>
      </c>
      <c r="V952" s="3">
        <v>6.2424871939428961</v>
      </c>
      <c r="W952" s="3">
        <v>0.83925250751785407</v>
      </c>
      <c r="X952" s="3">
        <v>2412.3860218639934</v>
      </c>
      <c r="Y952" s="3">
        <v>6.2424871939428961</v>
      </c>
      <c r="Z952" s="3">
        <v>0.83925176558218717</v>
      </c>
      <c r="AA952" s="3">
        <v>2412.3860218639934</v>
      </c>
      <c r="AB952">
        <f t="shared" si="24"/>
        <v>6.2424871939428961</v>
      </c>
      <c r="AC952">
        <f t="shared" si="25"/>
        <v>0.83925176558218717</v>
      </c>
    </row>
    <row r="953" spans="1:29" x14ac:dyDescent="0.25">
      <c r="A953" s="2">
        <v>952</v>
      </c>
      <c r="B953" s="3" t="s">
        <v>178</v>
      </c>
      <c r="C953" s="3" t="s">
        <v>28</v>
      </c>
      <c r="D953" s="3" t="s">
        <v>179</v>
      </c>
      <c r="E953" s="3" t="s">
        <v>189</v>
      </c>
      <c r="F953" s="3">
        <v>0.56000000000000005</v>
      </c>
      <c r="G953" s="3">
        <v>0.48</v>
      </c>
      <c r="H953" s="3" t="s">
        <v>60</v>
      </c>
      <c r="I953" s="2">
        <v>1430</v>
      </c>
      <c r="J953" s="3" t="s">
        <v>118</v>
      </c>
      <c r="K953" s="2">
        <v>1430</v>
      </c>
      <c r="L953" s="3"/>
      <c r="M953" s="3" t="s">
        <v>205</v>
      </c>
      <c r="N953" s="3" t="s">
        <v>60</v>
      </c>
      <c r="O953" s="3"/>
      <c r="P953" s="3"/>
      <c r="Q953" s="3"/>
      <c r="R953" s="3">
        <v>0</v>
      </c>
      <c r="S953" s="3">
        <v>1</v>
      </c>
      <c r="T953" s="2">
        <v>12</v>
      </c>
      <c r="U953" s="3">
        <v>0.11512478975819279</v>
      </c>
      <c r="V953" s="3">
        <v>1.1453254840542562</v>
      </c>
      <c r="W953" s="3">
        <v>0.1515299689336603</v>
      </c>
      <c r="X953" s="3">
        <v>468.12299133149327</v>
      </c>
      <c r="Y953" s="3">
        <v>1.1453254840542562</v>
      </c>
      <c r="Z953" s="3">
        <v>0.15152983497458669</v>
      </c>
      <c r="AA953" s="3">
        <v>468.12299133149327</v>
      </c>
      <c r="AB953">
        <f t="shared" si="24"/>
        <v>1.1453254840542562</v>
      </c>
      <c r="AC953">
        <f t="shared" si="25"/>
        <v>0.15152983497458669</v>
      </c>
    </row>
    <row r="954" spans="1:29" x14ac:dyDescent="0.25">
      <c r="A954" s="2">
        <v>953</v>
      </c>
      <c r="B954" s="3" t="s">
        <v>178</v>
      </c>
      <c r="C954" s="3" t="s">
        <v>28</v>
      </c>
      <c r="D954" s="3" t="s">
        <v>179</v>
      </c>
      <c r="E954" s="3" t="s">
        <v>189</v>
      </c>
      <c r="F954" s="3">
        <v>0.56000000000000005</v>
      </c>
      <c r="G954" s="3">
        <v>0.48</v>
      </c>
      <c r="H954" s="3" t="s">
        <v>60</v>
      </c>
      <c r="I954" s="2">
        <v>1440</v>
      </c>
      <c r="J954" s="3" t="s">
        <v>135</v>
      </c>
      <c r="K954" s="2">
        <v>1440</v>
      </c>
      <c r="L954" s="3"/>
      <c r="M954" s="3" t="s">
        <v>205</v>
      </c>
      <c r="N954" s="3" t="s">
        <v>60</v>
      </c>
      <c r="O954" s="3"/>
      <c r="P954" s="3"/>
      <c r="Q954" s="3"/>
      <c r="R954" s="3">
        <v>0</v>
      </c>
      <c r="S954" s="3">
        <v>1</v>
      </c>
      <c r="T954" s="2">
        <v>3</v>
      </c>
      <c r="U954" s="3">
        <v>4.0942476313775365E-2</v>
      </c>
      <c r="V954" s="3">
        <v>0.36759622028995143</v>
      </c>
      <c r="W954" s="3">
        <v>4.9674173198609027E-2</v>
      </c>
      <c r="X954" s="3">
        <v>170.7980506823759</v>
      </c>
      <c r="Y954" s="3">
        <v>0.36759622028995143</v>
      </c>
      <c r="Z954" s="3">
        <v>4.9674129284482699E-2</v>
      </c>
      <c r="AA954" s="3">
        <v>170.7980506823759</v>
      </c>
      <c r="AB954">
        <f t="shared" si="24"/>
        <v>0.36759622028995143</v>
      </c>
      <c r="AC954">
        <f t="shared" si="25"/>
        <v>4.9674129284482699E-2</v>
      </c>
    </row>
    <row r="955" spans="1:29" x14ac:dyDescent="0.25">
      <c r="A955" s="2">
        <v>954</v>
      </c>
      <c r="B955" s="3" t="s">
        <v>178</v>
      </c>
      <c r="C955" s="3" t="s">
        <v>28</v>
      </c>
      <c r="D955" s="3" t="s">
        <v>179</v>
      </c>
      <c r="E955" s="3" t="s">
        <v>189</v>
      </c>
      <c r="F955" s="3">
        <v>0.56000000000000005</v>
      </c>
      <c r="G955" s="3">
        <v>0.48</v>
      </c>
      <c r="H955" s="3" t="s">
        <v>60</v>
      </c>
      <c r="I955" s="2">
        <v>1450</v>
      </c>
      <c r="J955" s="3" t="s">
        <v>119</v>
      </c>
      <c r="K955" s="2">
        <v>1450</v>
      </c>
      <c r="L955" s="3"/>
      <c r="M955" s="3" t="s">
        <v>65</v>
      </c>
      <c r="N955" s="3" t="s">
        <v>60</v>
      </c>
      <c r="O955" s="3"/>
      <c r="P955" s="3"/>
      <c r="Q955" s="3"/>
      <c r="R955" s="3">
        <v>0</v>
      </c>
      <c r="S955" s="3">
        <v>1</v>
      </c>
      <c r="T955" s="2">
        <v>5</v>
      </c>
      <c r="U955" s="3">
        <v>3.3103243135617008E-2</v>
      </c>
      <c r="V955" s="3">
        <v>0.37301555315538898</v>
      </c>
      <c r="W955" s="3">
        <v>4.9095961624756546E-2</v>
      </c>
      <c r="X955" s="3">
        <v>135.27590497860498</v>
      </c>
      <c r="Y955" s="3">
        <v>0.37301555315538898</v>
      </c>
      <c r="Z955" s="3">
        <v>4.9095918221794065E-2</v>
      </c>
      <c r="AA955" s="3">
        <v>135.27590497860498</v>
      </c>
      <c r="AB955">
        <f t="shared" si="24"/>
        <v>0.37301555315538898</v>
      </c>
      <c r="AC955">
        <f t="shared" si="25"/>
        <v>4.9095918221794065E-2</v>
      </c>
    </row>
    <row r="956" spans="1:29" x14ac:dyDescent="0.25">
      <c r="A956" s="2">
        <v>955</v>
      </c>
      <c r="B956" s="3" t="s">
        <v>178</v>
      </c>
      <c r="C956" s="3" t="s">
        <v>28</v>
      </c>
      <c r="D956" s="3" t="s">
        <v>179</v>
      </c>
      <c r="E956" s="3" t="s">
        <v>189</v>
      </c>
      <c r="F956" s="3">
        <v>0.56000000000000005</v>
      </c>
      <c r="G956" s="3">
        <v>0.48</v>
      </c>
      <c r="H956" s="3" t="s">
        <v>60</v>
      </c>
      <c r="I956" s="2">
        <v>1450</v>
      </c>
      <c r="J956" s="3" t="s">
        <v>119</v>
      </c>
      <c r="K956" s="2">
        <v>1450</v>
      </c>
      <c r="L956" s="3"/>
      <c r="M956" s="3" t="s">
        <v>162</v>
      </c>
      <c r="N956" s="3" t="s">
        <v>60</v>
      </c>
      <c r="O956" s="3"/>
      <c r="P956" s="3"/>
      <c r="Q956" s="3"/>
      <c r="R956" s="3">
        <v>0</v>
      </c>
      <c r="S956" s="3">
        <v>1</v>
      </c>
      <c r="T956" s="2">
        <v>3</v>
      </c>
      <c r="U956" s="3">
        <v>1.1089420541831631E-2</v>
      </c>
      <c r="V956" s="3">
        <v>0.10198017701449741</v>
      </c>
      <c r="W956" s="3">
        <v>1.3329812392098298E-2</v>
      </c>
      <c r="X956" s="3">
        <v>44.181746749401071</v>
      </c>
      <c r="Y956" s="3">
        <v>0.10198017701449741</v>
      </c>
      <c r="Z956" s="3">
        <v>1.3329800607965188E-2</v>
      </c>
      <c r="AA956" s="3">
        <v>44.181746749401071</v>
      </c>
      <c r="AB956">
        <f t="shared" si="24"/>
        <v>0.10198017701449741</v>
      </c>
      <c r="AC956">
        <f t="shared" si="25"/>
        <v>1.3329800607965188E-2</v>
      </c>
    </row>
    <row r="957" spans="1:29" x14ac:dyDescent="0.25">
      <c r="A957" s="2">
        <v>956</v>
      </c>
      <c r="B957" s="3" t="s">
        <v>178</v>
      </c>
      <c r="C957" s="3" t="s">
        <v>28</v>
      </c>
      <c r="D957" s="3" t="s">
        <v>179</v>
      </c>
      <c r="E957" s="3" t="s">
        <v>189</v>
      </c>
      <c r="F957" s="3">
        <v>0.56000000000000005</v>
      </c>
      <c r="G957" s="3">
        <v>0.48</v>
      </c>
      <c r="H957" s="3" t="s">
        <v>60</v>
      </c>
      <c r="I957" s="2">
        <v>1450</v>
      </c>
      <c r="J957" s="3" t="s">
        <v>119</v>
      </c>
      <c r="K957" s="2">
        <v>1450</v>
      </c>
      <c r="L957" s="3"/>
      <c r="M957" s="3" t="s">
        <v>205</v>
      </c>
      <c r="N957" s="3" t="s">
        <v>60</v>
      </c>
      <c r="O957" s="3"/>
      <c r="P957" s="3"/>
      <c r="Q957" s="3"/>
      <c r="R957" s="3">
        <v>0</v>
      </c>
      <c r="S957" s="3">
        <v>1</v>
      </c>
      <c r="T957" s="2">
        <v>6</v>
      </c>
      <c r="U957" s="3">
        <v>5.1705039864583621E-2</v>
      </c>
      <c r="V957" s="3">
        <v>0.44161255248361109</v>
      </c>
      <c r="W957" s="3">
        <v>5.9160727412246601E-2</v>
      </c>
      <c r="X957" s="3">
        <v>214.0921784124285</v>
      </c>
      <c r="Y957" s="3">
        <v>0.44161255248361109</v>
      </c>
      <c r="Z957" s="3">
        <v>5.9160675111594146E-2</v>
      </c>
      <c r="AA957" s="3">
        <v>214.0921784124285</v>
      </c>
      <c r="AB957">
        <f t="shared" si="24"/>
        <v>0.44161255248361109</v>
      </c>
      <c r="AC957">
        <f t="shared" si="25"/>
        <v>5.9160675111594146E-2</v>
      </c>
    </row>
    <row r="958" spans="1:29" x14ac:dyDescent="0.25">
      <c r="A958" s="2">
        <v>957</v>
      </c>
      <c r="B958" s="3" t="s">
        <v>178</v>
      </c>
      <c r="C958" s="3" t="s">
        <v>28</v>
      </c>
      <c r="D958" s="3" t="s">
        <v>179</v>
      </c>
      <c r="E958" s="3" t="s">
        <v>189</v>
      </c>
      <c r="F958" s="3">
        <v>0.56000000000000005</v>
      </c>
      <c r="G958" s="3">
        <v>0.48</v>
      </c>
      <c r="H958" s="3" t="s">
        <v>60</v>
      </c>
      <c r="I958" s="2">
        <v>1490</v>
      </c>
      <c r="J958" s="3" t="s">
        <v>147</v>
      </c>
      <c r="K958" s="2">
        <v>1490</v>
      </c>
      <c r="L958" s="3"/>
      <c r="M958" s="3" t="s">
        <v>162</v>
      </c>
      <c r="N958" s="3" t="s">
        <v>60</v>
      </c>
      <c r="O958" s="3"/>
      <c r="P958" s="3"/>
      <c r="Q958" s="3"/>
      <c r="R958" s="3">
        <v>0</v>
      </c>
      <c r="S958" s="3">
        <v>1</v>
      </c>
      <c r="T958" s="2">
        <v>25</v>
      </c>
      <c r="U958" s="3">
        <v>0.51173094351487525</v>
      </c>
      <c r="V958" s="3">
        <v>5.0332271080448781</v>
      </c>
      <c r="W958" s="3">
        <v>0.65775162382162211</v>
      </c>
      <c r="X958" s="3">
        <v>1981.3689747928634</v>
      </c>
      <c r="Y958" s="3">
        <v>5.0332271080448781</v>
      </c>
      <c r="Z958" s="3">
        <v>0.65775104234061965</v>
      </c>
      <c r="AA958" s="3">
        <v>1981.3689747928634</v>
      </c>
      <c r="AB958">
        <f t="shared" si="24"/>
        <v>5.0332271080448781</v>
      </c>
      <c r="AC958">
        <f t="shared" si="25"/>
        <v>0.65775104234061965</v>
      </c>
    </row>
    <row r="959" spans="1:29" x14ac:dyDescent="0.25">
      <c r="A959" s="2">
        <v>958</v>
      </c>
      <c r="B959" s="3" t="s">
        <v>178</v>
      </c>
      <c r="C959" s="3" t="s">
        <v>28</v>
      </c>
      <c r="D959" s="3" t="s">
        <v>179</v>
      </c>
      <c r="E959" s="3" t="s">
        <v>189</v>
      </c>
      <c r="F959" s="3">
        <v>0.56000000000000005</v>
      </c>
      <c r="G959" s="3">
        <v>0.48</v>
      </c>
      <c r="H959" s="3" t="s">
        <v>60</v>
      </c>
      <c r="I959" s="2">
        <v>1490</v>
      </c>
      <c r="J959" s="3" t="s">
        <v>147</v>
      </c>
      <c r="K959" s="2">
        <v>1490</v>
      </c>
      <c r="L959" s="3"/>
      <c r="M959" s="3" t="s">
        <v>205</v>
      </c>
      <c r="N959" s="3" t="s">
        <v>60</v>
      </c>
      <c r="O959" s="3"/>
      <c r="P959" s="3"/>
      <c r="Q959" s="3"/>
      <c r="R959" s="3">
        <v>0</v>
      </c>
      <c r="S959" s="3">
        <v>1</v>
      </c>
      <c r="T959" s="2">
        <v>1</v>
      </c>
      <c r="U959" s="3">
        <v>1.25760488532018E-2</v>
      </c>
      <c r="V959" s="3">
        <v>0.12751535461200209</v>
      </c>
      <c r="W959" s="3">
        <v>1.6716761691475859E-2</v>
      </c>
      <c r="X959" s="3">
        <v>51.461791857882503</v>
      </c>
      <c r="Y959" s="3">
        <v>0.12751535461200209</v>
      </c>
      <c r="Z959" s="3">
        <v>1.6716746913132401E-2</v>
      </c>
      <c r="AA959" s="3">
        <v>51.461791857882503</v>
      </c>
      <c r="AB959">
        <f t="shared" si="24"/>
        <v>0.12751535461200209</v>
      </c>
      <c r="AC959">
        <f t="shared" si="25"/>
        <v>1.6716746913132401E-2</v>
      </c>
    </row>
    <row r="960" spans="1:29" x14ac:dyDescent="0.25">
      <c r="A960" s="2">
        <v>959</v>
      </c>
      <c r="B960" s="3" t="s">
        <v>178</v>
      </c>
      <c r="C960" s="3" t="s">
        <v>28</v>
      </c>
      <c r="D960" s="3" t="s">
        <v>179</v>
      </c>
      <c r="E960" s="3" t="s">
        <v>189</v>
      </c>
      <c r="F960" s="3">
        <v>0.56000000000000005</v>
      </c>
      <c r="G960" s="3">
        <v>0.48</v>
      </c>
      <c r="H960" s="3" t="s">
        <v>60</v>
      </c>
      <c r="I960" s="2">
        <v>1490</v>
      </c>
      <c r="J960" s="3" t="s">
        <v>147</v>
      </c>
      <c r="K960" s="2">
        <v>1490</v>
      </c>
      <c r="L960" s="3"/>
      <c r="M960" s="3" t="s">
        <v>207</v>
      </c>
      <c r="N960" s="3" t="s">
        <v>60</v>
      </c>
      <c r="O960" s="3"/>
      <c r="P960" s="3"/>
      <c r="Q960" s="3"/>
      <c r="R960" s="3">
        <v>0.38</v>
      </c>
      <c r="S960" s="3">
        <v>0.62</v>
      </c>
      <c r="T960" s="2">
        <v>1</v>
      </c>
      <c r="U960" s="3">
        <v>5.27396544317911E-3</v>
      </c>
      <c r="V960" s="3">
        <v>5.3475585340717786E-2</v>
      </c>
      <c r="W960" s="3">
        <v>4.3464721867202327E-3</v>
      </c>
      <c r="X960" s="3">
        <v>21.581318192275415</v>
      </c>
      <c r="Y960" s="3">
        <v>3.3154862911245024E-2</v>
      </c>
      <c r="Z960" s="3">
        <v>4.3464683442500296E-3</v>
      </c>
      <c r="AA960" s="3">
        <v>13.380417279210757</v>
      </c>
      <c r="AB960">
        <f t="shared" si="24"/>
        <v>3.3154862911245024E-2</v>
      </c>
      <c r="AC960">
        <f t="shared" si="25"/>
        <v>4.3464683442500296E-3</v>
      </c>
    </row>
    <row r="961" spans="1:29" x14ac:dyDescent="0.25">
      <c r="A961" s="2">
        <v>960</v>
      </c>
      <c r="B961" s="3" t="s">
        <v>178</v>
      </c>
      <c r="C961" s="3" t="s">
        <v>28</v>
      </c>
      <c r="D961" s="3" t="s">
        <v>179</v>
      </c>
      <c r="E961" s="3" t="s">
        <v>189</v>
      </c>
      <c r="F961" s="3">
        <v>0.56000000000000005</v>
      </c>
      <c r="G961" s="3">
        <v>0.48</v>
      </c>
      <c r="H961" s="3" t="s">
        <v>60</v>
      </c>
      <c r="I961" s="2">
        <v>1550</v>
      </c>
      <c r="J961" s="3" t="s">
        <v>120</v>
      </c>
      <c r="K961" s="2">
        <v>1550</v>
      </c>
      <c r="L961" s="3"/>
      <c r="M961" s="3" t="s">
        <v>65</v>
      </c>
      <c r="N961" s="3" t="s">
        <v>60</v>
      </c>
      <c r="O961" s="3"/>
      <c r="P961" s="3"/>
      <c r="Q961" s="3"/>
      <c r="R961" s="3">
        <v>0</v>
      </c>
      <c r="S961" s="3">
        <v>1</v>
      </c>
      <c r="T961" s="2">
        <v>2</v>
      </c>
      <c r="U961" s="3">
        <v>2.7139747901825301E-2</v>
      </c>
      <c r="V961" s="3">
        <v>0.27500088287961033</v>
      </c>
      <c r="W961" s="3">
        <v>3.8779224647548557E-2</v>
      </c>
      <c r="X961" s="3">
        <v>110.37684454357367</v>
      </c>
      <c r="Y961" s="3">
        <v>0.27500088287961033</v>
      </c>
      <c r="Z961" s="3">
        <v>3.87791903650299E-2</v>
      </c>
      <c r="AA961" s="3">
        <v>110.37684454357367</v>
      </c>
      <c r="AB961">
        <f t="shared" si="24"/>
        <v>0.27500088287961033</v>
      </c>
      <c r="AC961">
        <f t="shared" si="25"/>
        <v>3.87791903650299E-2</v>
      </c>
    </row>
    <row r="962" spans="1:29" x14ac:dyDescent="0.25">
      <c r="A962" s="2">
        <v>961</v>
      </c>
      <c r="B962" s="3" t="s">
        <v>178</v>
      </c>
      <c r="C962" s="3" t="s">
        <v>28</v>
      </c>
      <c r="D962" s="3" t="s">
        <v>179</v>
      </c>
      <c r="E962" s="3" t="s">
        <v>189</v>
      </c>
      <c r="F962" s="3">
        <v>0.56000000000000005</v>
      </c>
      <c r="G962" s="3">
        <v>0.48</v>
      </c>
      <c r="H962" s="3" t="s">
        <v>60</v>
      </c>
      <c r="I962" s="2">
        <v>1550</v>
      </c>
      <c r="J962" s="3" t="s">
        <v>120</v>
      </c>
      <c r="K962" s="2">
        <v>1550</v>
      </c>
      <c r="L962" s="3"/>
      <c r="M962" s="3" t="s">
        <v>206</v>
      </c>
      <c r="N962" s="3" t="s">
        <v>60</v>
      </c>
      <c r="O962" s="3"/>
      <c r="P962" s="3"/>
      <c r="Q962" s="3"/>
      <c r="R962" s="3">
        <v>0.38</v>
      </c>
      <c r="S962" s="3">
        <v>0.62</v>
      </c>
      <c r="T962" s="2">
        <v>2</v>
      </c>
      <c r="U962" s="3">
        <v>2.6136925558196002E-2</v>
      </c>
      <c r="V962" s="3">
        <v>0.26486270656692584</v>
      </c>
      <c r="W962" s="3">
        <v>2.3153969860045684E-2</v>
      </c>
      <c r="X962" s="3">
        <v>106.29870902192371</v>
      </c>
      <c r="Y962" s="3">
        <v>0.16421487807149401</v>
      </c>
      <c r="Z962" s="3">
        <v>2.3153949390930854E-2</v>
      </c>
      <c r="AA962" s="3">
        <v>65.905199593592698</v>
      </c>
      <c r="AB962">
        <f t="shared" si="24"/>
        <v>0.16421487807149401</v>
      </c>
      <c r="AC962">
        <f t="shared" si="25"/>
        <v>2.3153949390930854E-2</v>
      </c>
    </row>
    <row r="963" spans="1:29" x14ac:dyDescent="0.25">
      <c r="A963" s="2">
        <v>962</v>
      </c>
      <c r="B963" s="3" t="s">
        <v>178</v>
      </c>
      <c r="C963" s="3" t="s">
        <v>28</v>
      </c>
      <c r="D963" s="3" t="s">
        <v>179</v>
      </c>
      <c r="E963" s="3" t="s">
        <v>189</v>
      </c>
      <c r="F963" s="3">
        <v>0.56000000000000005</v>
      </c>
      <c r="G963" s="3">
        <v>0.48</v>
      </c>
      <c r="H963" s="3" t="s">
        <v>60</v>
      </c>
      <c r="I963" s="2">
        <v>1550</v>
      </c>
      <c r="J963" s="3" t="s">
        <v>120</v>
      </c>
      <c r="K963" s="2">
        <v>1550</v>
      </c>
      <c r="L963" s="3"/>
      <c r="M963" s="3" t="s">
        <v>162</v>
      </c>
      <c r="N963" s="3" t="s">
        <v>60</v>
      </c>
      <c r="O963" s="3"/>
      <c r="P963" s="3"/>
      <c r="Q963" s="3"/>
      <c r="R963" s="3">
        <v>0</v>
      </c>
      <c r="S963" s="3">
        <v>1</v>
      </c>
      <c r="T963" s="2">
        <v>1</v>
      </c>
      <c r="U963" s="3">
        <v>2.15002397704537E-3</v>
      </c>
      <c r="V963" s="3">
        <v>2.1716515546027899E-2</v>
      </c>
      <c r="W963" s="3">
        <v>2.8883759329252053E-3</v>
      </c>
      <c r="X963" s="3">
        <v>8.5095557339499273</v>
      </c>
      <c r="Y963" s="3">
        <v>2.1716515546027899E-2</v>
      </c>
      <c r="Z963" s="3">
        <v>2.8883733794754498E-3</v>
      </c>
      <c r="AA963" s="3">
        <v>8.5095557339499273</v>
      </c>
      <c r="AB963">
        <f t="shared" si="24"/>
        <v>2.1716515546027899E-2</v>
      </c>
      <c r="AC963">
        <f t="shared" si="25"/>
        <v>2.8883733794754498E-3</v>
      </c>
    </row>
    <row r="964" spans="1:29" x14ac:dyDescent="0.25">
      <c r="A964" s="2">
        <v>963</v>
      </c>
      <c r="B964" s="3" t="s">
        <v>178</v>
      </c>
      <c r="C964" s="3" t="s">
        <v>28</v>
      </c>
      <c r="D964" s="3" t="s">
        <v>179</v>
      </c>
      <c r="E964" s="3" t="s">
        <v>189</v>
      </c>
      <c r="F964" s="3">
        <v>0.56000000000000005</v>
      </c>
      <c r="G964" s="3">
        <v>0.48</v>
      </c>
      <c r="H964" s="3" t="s">
        <v>60</v>
      </c>
      <c r="I964" s="2">
        <v>1700</v>
      </c>
      <c r="J964" s="3" t="s">
        <v>121</v>
      </c>
      <c r="K964" s="2">
        <v>1700</v>
      </c>
      <c r="L964" s="3"/>
      <c r="M964" s="3" t="s">
        <v>65</v>
      </c>
      <c r="N964" s="3" t="s">
        <v>60</v>
      </c>
      <c r="O964" s="3"/>
      <c r="P964" s="3"/>
      <c r="Q964" s="3"/>
      <c r="R964" s="3">
        <v>0</v>
      </c>
      <c r="S964" s="3">
        <v>1</v>
      </c>
      <c r="T964" s="2">
        <v>2</v>
      </c>
      <c r="U964" s="3">
        <v>1.1479852839499254E-3</v>
      </c>
      <c r="V964" s="3">
        <v>9.5516565571724214E-3</v>
      </c>
      <c r="W964" s="3">
        <v>1.2571657833095572E-3</v>
      </c>
      <c r="X964" s="3">
        <v>4.3521359974236837</v>
      </c>
      <c r="Y964" s="3">
        <v>9.5516565571724214E-3</v>
      </c>
      <c r="Z964" s="3">
        <v>1.2571646719204011E-3</v>
      </c>
      <c r="AA964" s="3">
        <v>4.3521359974236837</v>
      </c>
      <c r="AB964">
        <f t="shared" si="24"/>
        <v>9.5516565571724214E-3</v>
      </c>
      <c r="AC964">
        <f t="shared" si="25"/>
        <v>1.2571646719204011E-3</v>
      </c>
    </row>
    <row r="965" spans="1:29" x14ac:dyDescent="0.25">
      <c r="A965" s="2">
        <v>964</v>
      </c>
      <c r="B965" s="3" t="s">
        <v>178</v>
      </c>
      <c r="C965" s="3" t="s">
        <v>28</v>
      </c>
      <c r="D965" s="3" t="s">
        <v>179</v>
      </c>
      <c r="E965" s="3" t="s">
        <v>189</v>
      </c>
      <c r="F965" s="3">
        <v>0.56000000000000005</v>
      </c>
      <c r="G965" s="3">
        <v>0.48</v>
      </c>
      <c r="H965" s="3" t="s">
        <v>60</v>
      </c>
      <c r="I965" s="2">
        <v>1700</v>
      </c>
      <c r="J965" s="3" t="s">
        <v>121</v>
      </c>
      <c r="K965" s="2">
        <v>1700</v>
      </c>
      <c r="L965" s="3"/>
      <c r="M965" s="3" t="s">
        <v>162</v>
      </c>
      <c r="N965" s="3" t="s">
        <v>60</v>
      </c>
      <c r="O965" s="3"/>
      <c r="P965" s="3"/>
      <c r="Q965" s="3"/>
      <c r="R965" s="3">
        <v>0</v>
      </c>
      <c r="S965" s="3">
        <v>1</v>
      </c>
      <c r="T965" s="2">
        <v>54</v>
      </c>
      <c r="U965" s="3">
        <v>0.77388806876573724</v>
      </c>
      <c r="V965" s="3">
        <v>6.7884754265346725</v>
      </c>
      <c r="W965" s="3">
        <v>0.90430364444782818</v>
      </c>
      <c r="X965" s="3">
        <v>3029.3965645531953</v>
      </c>
      <c r="Y965" s="3">
        <v>6.7884754265346725</v>
      </c>
      <c r="Z965" s="3">
        <v>0.90430284500413294</v>
      </c>
      <c r="AA965" s="3">
        <v>3029.3965645531953</v>
      </c>
      <c r="AB965">
        <f t="shared" si="24"/>
        <v>6.7884754265346725</v>
      </c>
      <c r="AC965">
        <f t="shared" si="25"/>
        <v>0.90430284500413294</v>
      </c>
    </row>
    <row r="966" spans="1:29" x14ac:dyDescent="0.25">
      <c r="A966" s="2">
        <v>965</v>
      </c>
      <c r="B966" s="3" t="s">
        <v>178</v>
      </c>
      <c r="C966" s="3" t="s">
        <v>28</v>
      </c>
      <c r="D966" s="3" t="s">
        <v>179</v>
      </c>
      <c r="E966" s="3" t="s">
        <v>189</v>
      </c>
      <c r="F966" s="3">
        <v>0.56000000000000005</v>
      </c>
      <c r="G966" s="3">
        <v>0.48</v>
      </c>
      <c r="H966" s="3" t="s">
        <v>60</v>
      </c>
      <c r="I966" s="2">
        <v>1710</v>
      </c>
      <c r="J966" s="3" t="s">
        <v>122</v>
      </c>
      <c r="K966" s="2">
        <v>1710</v>
      </c>
      <c r="L966" s="3"/>
      <c r="M966" s="3" t="s">
        <v>162</v>
      </c>
      <c r="N966" s="3" t="s">
        <v>60</v>
      </c>
      <c r="O966" s="3"/>
      <c r="P966" s="3"/>
      <c r="Q966" s="3"/>
      <c r="R966" s="3">
        <v>0</v>
      </c>
      <c r="S966" s="3">
        <v>1</v>
      </c>
      <c r="T966" s="2">
        <v>52</v>
      </c>
      <c r="U966" s="3">
        <v>4.1872856830994882</v>
      </c>
      <c r="V966" s="3">
        <v>36.288467219555478</v>
      </c>
      <c r="W966" s="3">
        <v>5.1815478176099115</v>
      </c>
      <c r="X966" s="3">
        <v>16528.460962305333</v>
      </c>
      <c r="Y966" s="3">
        <v>36.288467219555478</v>
      </c>
      <c r="Z966" s="3">
        <v>5.181543236896597</v>
      </c>
      <c r="AA966" s="3">
        <v>16528.460962305333</v>
      </c>
      <c r="AB966">
        <f t="shared" si="24"/>
        <v>36.288467219555478</v>
      </c>
      <c r="AC966">
        <f t="shared" si="25"/>
        <v>5.181543236896597</v>
      </c>
    </row>
    <row r="967" spans="1:29" x14ac:dyDescent="0.25">
      <c r="A967" s="2">
        <v>966</v>
      </c>
      <c r="B967" s="3" t="s">
        <v>178</v>
      </c>
      <c r="C967" s="3" t="s">
        <v>28</v>
      </c>
      <c r="D967" s="3" t="s">
        <v>179</v>
      </c>
      <c r="E967" s="3" t="s">
        <v>189</v>
      </c>
      <c r="F967" s="3">
        <v>0.56000000000000005</v>
      </c>
      <c r="G967" s="3">
        <v>0.48</v>
      </c>
      <c r="H967" s="3" t="s">
        <v>60</v>
      </c>
      <c r="I967" s="2">
        <v>1720</v>
      </c>
      <c r="J967" s="3" t="s">
        <v>123</v>
      </c>
      <c r="K967" s="2">
        <v>1720</v>
      </c>
      <c r="L967" s="3"/>
      <c r="M967" s="3" t="s">
        <v>162</v>
      </c>
      <c r="N967" s="3" t="s">
        <v>60</v>
      </c>
      <c r="O967" s="3"/>
      <c r="P967" s="3"/>
      <c r="Q967" s="3"/>
      <c r="R967" s="3">
        <v>0</v>
      </c>
      <c r="S967" s="3">
        <v>1</v>
      </c>
      <c r="T967" s="2">
        <v>7</v>
      </c>
      <c r="U967" s="3">
        <v>2.7918114796488851E-2</v>
      </c>
      <c r="V967" s="3">
        <v>0.26992456416170701</v>
      </c>
      <c r="W967" s="3">
        <v>3.5691640351549619E-2</v>
      </c>
      <c r="X967" s="3">
        <v>111.08393814689782</v>
      </c>
      <c r="Y967" s="3">
        <v>0.26992456416170701</v>
      </c>
      <c r="Z967" s="3">
        <v>3.5691608798589389E-2</v>
      </c>
      <c r="AA967" s="3">
        <v>111.08393814689782</v>
      </c>
      <c r="AB967">
        <f t="shared" si="24"/>
        <v>0.26992456416170701</v>
      </c>
      <c r="AC967">
        <f t="shared" si="25"/>
        <v>3.5691608798589389E-2</v>
      </c>
    </row>
    <row r="968" spans="1:29" x14ac:dyDescent="0.25">
      <c r="A968" s="2">
        <v>967</v>
      </c>
      <c r="B968" s="3" t="s">
        <v>178</v>
      </c>
      <c r="C968" s="3" t="s">
        <v>28</v>
      </c>
      <c r="D968" s="3" t="s">
        <v>179</v>
      </c>
      <c r="E968" s="3" t="s">
        <v>189</v>
      </c>
      <c r="F968" s="3">
        <v>0.56000000000000005</v>
      </c>
      <c r="G968" s="3">
        <v>0.48</v>
      </c>
      <c r="H968" s="3" t="s">
        <v>60</v>
      </c>
      <c r="I968" s="2">
        <v>1750</v>
      </c>
      <c r="J968" s="3" t="s">
        <v>51</v>
      </c>
      <c r="K968" s="2">
        <v>1750</v>
      </c>
      <c r="L968" s="3"/>
      <c r="M968" s="3" t="s">
        <v>162</v>
      </c>
      <c r="N968" s="3" t="s">
        <v>60</v>
      </c>
      <c r="O968" s="3"/>
      <c r="P968" s="3"/>
      <c r="Q968" s="3"/>
      <c r="R968" s="3">
        <v>0</v>
      </c>
      <c r="S968" s="3">
        <v>1</v>
      </c>
      <c r="T968" s="2">
        <v>24</v>
      </c>
      <c r="U968" s="3">
        <v>8.5294809328670632E-2</v>
      </c>
      <c r="V968" s="3">
        <v>0.7443824443150211</v>
      </c>
      <c r="W968" s="3">
        <v>9.8674552660353243E-2</v>
      </c>
      <c r="X968" s="3">
        <v>333.50309925280163</v>
      </c>
      <c r="Y968" s="3">
        <v>0.7443824443150211</v>
      </c>
      <c r="Z968" s="3">
        <v>9.8674465427763119E-2</v>
      </c>
      <c r="AA968" s="3">
        <v>333.50309925280163</v>
      </c>
      <c r="AB968">
        <f t="shared" si="24"/>
        <v>0.7443824443150211</v>
      </c>
      <c r="AC968">
        <f t="shared" si="25"/>
        <v>9.8674465427763119E-2</v>
      </c>
    </row>
    <row r="969" spans="1:29" x14ac:dyDescent="0.25">
      <c r="A969" s="2">
        <v>968</v>
      </c>
      <c r="B969" s="3" t="s">
        <v>178</v>
      </c>
      <c r="C969" s="3" t="s">
        <v>28</v>
      </c>
      <c r="D969" s="3" t="s">
        <v>179</v>
      </c>
      <c r="E969" s="3" t="s">
        <v>189</v>
      </c>
      <c r="F969" s="3">
        <v>0.56000000000000005</v>
      </c>
      <c r="G969" s="3">
        <v>0.48</v>
      </c>
      <c r="H969" s="3" t="s">
        <v>60</v>
      </c>
      <c r="I969" s="2">
        <v>1820</v>
      </c>
      <c r="J969" s="3" t="s">
        <v>52</v>
      </c>
      <c r="K969" s="2">
        <v>1820</v>
      </c>
      <c r="L969" s="3"/>
      <c r="M969" s="3" t="s">
        <v>162</v>
      </c>
      <c r="N969" s="3" t="s">
        <v>60</v>
      </c>
      <c r="O969" s="3"/>
      <c r="P969" s="3"/>
      <c r="Q969" s="3"/>
      <c r="R969" s="3">
        <v>0</v>
      </c>
      <c r="S969" s="3">
        <v>1</v>
      </c>
      <c r="T969" s="2">
        <v>19</v>
      </c>
      <c r="U969" s="3">
        <v>0.26663328212007176</v>
      </c>
      <c r="V969" s="3">
        <v>2.4165295721315454</v>
      </c>
      <c r="W969" s="3">
        <v>0.31847115775852025</v>
      </c>
      <c r="X969" s="3">
        <v>1052.0809170541704</v>
      </c>
      <c r="Y969" s="3">
        <v>2.4165295721315454</v>
      </c>
      <c r="Z969" s="3">
        <v>0.31847087621618536</v>
      </c>
      <c r="AA969" s="3">
        <v>1052.0809170541704</v>
      </c>
      <c r="AB969">
        <f t="shared" si="24"/>
        <v>2.4165295721315454</v>
      </c>
      <c r="AC969">
        <f t="shared" si="25"/>
        <v>0.31847087621618536</v>
      </c>
    </row>
    <row r="970" spans="1:29" x14ac:dyDescent="0.25">
      <c r="A970" s="2">
        <v>969</v>
      </c>
      <c r="B970" s="3" t="s">
        <v>178</v>
      </c>
      <c r="C970" s="3" t="s">
        <v>28</v>
      </c>
      <c r="D970" s="3" t="s">
        <v>179</v>
      </c>
      <c r="E970" s="3" t="s">
        <v>189</v>
      </c>
      <c r="F970" s="3">
        <v>0.56000000000000005</v>
      </c>
      <c r="G970" s="3">
        <v>0.48</v>
      </c>
      <c r="H970" s="3" t="s">
        <v>60</v>
      </c>
      <c r="I970" s="2">
        <v>1840</v>
      </c>
      <c r="J970" s="3" t="s">
        <v>137</v>
      </c>
      <c r="K970" s="2">
        <v>1840</v>
      </c>
      <c r="L970" s="3"/>
      <c r="M970" s="3" t="s">
        <v>162</v>
      </c>
      <c r="N970" s="3" t="s">
        <v>60</v>
      </c>
      <c r="O970" s="3"/>
      <c r="P970" s="3"/>
      <c r="Q970" s="3"/>
      <c r="R970" s="3">
        <v>0</v>
      </c>
      <c r="S970" s="3">
        <v>1</v>
      </c>
      <c r="T970" s="2">
        <v>4</v>
      </c>
      <c r="U970" s="3">
        <v>5.119380574211211E-2</v>
      </c>
      <c r="V970" s="3">
        <v>0.46538447213484924</v>
      </c>
      <c r="W970" s="3">
        <v>6.1712762211149977E-2</v>
      </c>
      <c r="X970" s="3">
        <v>202.08604761153893</v>
      </c>
      <c r="Y970" s="3">
        <v>0.46538447213484924</v>
      </c>
      <c r="Z970" s="3">
        <v>6.1712707654387841E-2</v>
      </c>
      <c r="AA970" s="3">
        <v>202.08604761153893</v>
      </c>
      <c r="AB970">
        <f t="shared" si="24"/>
        <v>0.46538447213484924</v>
      </c>
      <c r="AC970">
        <f t="shared" si="25"/>
        <v>6.1712707654387841E-2</v>
      </c>
    </row>
    <row r="971" spans="1:29" x14ac:dyDescent="0.25">
      <c r="A971" s="2">
        <v>970</v>
      </c>
      <c r="B971" s="3" t="s">
        <v>178</v>
      </c>
      <c r="C971" s="3" t="s">
        <v>28</v>
      </c>
      <c r="D971" s="3" t="s">
        <v>179</v>
      </c>
      <c r="E971" s="3" t="s">
        <v>189</v>
      </c>
      <c r="F971" s="3">
        <v>0.56000000000000005</v>
      </c>
      <c r="G971" s="3">
        <v>0.48</v>
      </c>
      <c r="H971" s="3" t="s">
        <v>60</v>
      </c>
      <c r="I971" s="2">
        <v>1850</v>
      </c>
      <c r="J971" s="3" t="s">
        <v>53</v>
      </c>
      <c r="K971" s="2">
        <v>1850</v>
      </c>
      <c r="L971" s="3"/>
      <c r="M971" s="3" t="s">
        <v>162</v>
      </c>
      <c r="N971" s="3" t="s">
        <v>60</v>
      </c>
      <c r="O971" s="3"/>
      <c r="P971" s="3"/>
      <c r="Q971" s="3"/>
      <c r="R971" s="3">
        <v>0</v>
      </c>
      <c r="S971" s="3">
        <v>1</v>
      </c>
      <c r="T971" s="2">
        <v>6</v>
      </c>
      <c r="U971" s="3">
        <v>0.24035344185124174</v>
      </c>
      <c r="V971" s="3">
        <v>1.7878058450864764</v>
      </c>
      <c r="W971" s="3">
        <v>0.24038325627312346</v>
      </c>
      <c r="X971" s="3">
        <v>844.75725610283848</v>
      </c>
      <c r="Y971" s="3">
        <v>1.7878058450864764</v>
      </c>
      <c r="Z971" s="3">
        <v>0.24038304376388558</v>
      </c>
      <c r="AA971" s="3">
        <v>844.75725610283848</v>
      </c>
      <c r="AB971">
        <f t="shared" si="24"/>
        <v>1.7878058450864764</v>
      </c>
      <c r="AC971">
        <f t="shared" si="25"/>
        <v>0.24038304376388558</v>
      </c>
    </row>
    <row r="972" spans="1:29" x14ac:dyDescent="0.25">
      <c r="A972" s="2">
        <v>971</v>
      </c>
      <c r="B972" s="3" t="s">
        <v>178</v>
      </c>
      <c r="C972" s="3" t="s">
        <v>28</v>
      </c>
      <c r="D972" s="3" t="s">
        <v>179</v>
      </c>
      <c r="E972" s="3" t="s">
        <v>189</v>
      </c>
      <c r="F972" s="3">
        <v>0.56000000000000005</v>
      </c>
      <c r="G972" s="3">
        <v>0.48</v>
      </c>
      <c r="H972" s="3" t="s">
        <v>60</v>
      </c>
      <c r="I972" s="2">
        <v>2150</v>
      </c>
      <c r="J972" s="3" t="s">
        <v>197</v>
      </c>
      <c r="K972" s="2">
        <v>2150</v>
      </c>
      <c r="L972" s="3"/>
      <c r="M972" s="3" t="s">
        <v>65</v>
      </c>
      <c r="N972" s="3" t="s">
        <v>60</v>
      </c>
      <c r="O972" s="3" t="s">
        <v>31</v>
      </c>
      <c r="P972" s="3"/>
      <c r="Q972" s="3"/>
      <c r="R972" s="3">
        <v>0</v>
      </c>
      <c r="S972" s="3">
        <v>1</v>
      </c>
      <c r="T972" s="2">
        <v>3</v>
      </c>
      <c r="U972" s="3">
        <v>7.8897030526517573E-2</v>
      </c>
      <c r="V972" s="3">
        <v>0.76445560879351515</v>
      </c>
      <c r="W972" s="3">
        <v>0.1147585682270975</v>
      </c>
      <c r="X972" s="3">
        <v>307.01927548685597</v>
      </c>
      <c r="Y972" s="3">
        <v>0.76445560879351515</v>
      </c>
      <c r="Z972" s="3">
        <v>0.11475846677553898</v>
      </c>
      <c r="AA972" s="3">
        <v>307.01927548685597</v>
      </c>
      <c r="AB972">
        <f t="shared" si="24"/>
        <v>0.76445560879351515</v>
      </c>
      <c r="AC972">
        <f t="shared" si="25"/>
        <v>0.11475846677553898</v>
      </c>
    </row>
    <row r="973" spans="1:29" x14ac:dyDescent="0.25">
      <c r="A973" s="2">
        <v>972</v>
      </c>
      <c r="B973" s="3" t="s">
        <v>178</v>
      </c>
      <c r="C973" s="3" t="s">
        <v>28</v>
      </c>
      <c r="D973" s="3" t="s">
        <v>179</v>
      </c>
      <c r="E973" s="3" t="s">
        <v>189</v>
      </c>
      <c r="F973" s="3">
        <v>0.56000000000000005</v>
      </c>
      <c r="G973" s="3">
        <v>0.48</v>
      </c>
      <c r="H973" s="3" t="s">
        <v>60</v>
      </c>
      <c r="I973" s="2">
        <v>2210</v>
      </c>
      <c r="J973" s="3" t="s">
        <v>37</v>
      </c>
      <c r="K973" s="2">
        <v>3000</v>
      </c>
      <c r="L973" s="3"/>
      <c r="M973" s="3" t="s">
        <v>205</v>
      </c>
      <c r="N973" s="3" t="s">
        <v>60</v>
      </c>
      <c r="O973" s="3"/>
      <c r="P973" s="3" t="s">
        <v>76</v>
      </c>
      <c r="Q973" s="3"/>
      <c r="R973" s="3">
        <v>0</v>
      </c>
      <c r="S973" s="3">
        <v>1</v>
      </c>
      <c r="T973" s="2">
        <v>10</v>
      </c>
      <c r="U973" s="3">
        <v>1.1844185914366465</v>
      </c>
      <c r="V973" s="3">
        <v>8.4846116358986379</v>
      </c>
      <c r="W973" s="3">
        <v>0.99219537184050033</v>
      </c>
      <c r="X973" s="3">
        <v>3560.0085466331152</v>
      </c>
      <c r="Y973" s="3">
        <v>8.4846116358986379</v>
      </c>
      <c r="Z973" s="3">
        <v>0.9921944946967004</v>
      </c>
      <c r="AA973" s="3">
        <v>3560.0085466331152</v>
      </c>
      <c r="AB973">
        <f t="shared" si="24"/>
        <v>8.4846116358986379</v>
      </c>
      <c r="AC973">
        <f t="shared" si="25"/>
        <v>0.9921944946967004</v>
      </c>
    </row>
    <row r="974" spans="1:29" x14ac:dyDescent="0.25">
      <c r="A974" s="2">
        <v>973</v>
      </c>
      <c r="B974" s="3" t="s">
        <v>178</v>
      </c>
      <c r="C974" s="3" t="s">
        <v>28</v>
      </c>
      <c r="D974" s="3" t="s">
        <v>179</v>
      </c>
      <c r="E974" s="3" t="s">
        <v>189</v>
      </c>
      <c r="F974" s="3">
        <v>0.56000000000000005</v>
      </c>
      <c r="G974" s="3">
        <v>0.48</v>
      </c>
      <c r="H974" s="3" t="s">
        <v>60</v>
      </c>
      <c r="I974" s="2">
        <v>3100</v>
      </c>
      <c r="J974" s="3" t="s">
        <v>69</v>
      </c>
      <c r="K974" s="2">
        <v>3100</v>
      </c>
      <c r="L974" s="3" t="s">
        <v>64</v>
      </c>
      <c r="M974" s="3" t="s">
        <v>162</v>
      </c>
      <c r="N974" s="3" t="s">
        <v>60</v>
      </c>
      <c r="O974" s="3"/>
      <c r="P974" s="3"/>
      <c r="Q974" s="3"/>
      <c r="R974" s="3">
        <v>0</v>
      </c>
      <c r="S974" s="3">
        <v>1</v>
      </c>
      <c r="T974" s="2">
        <v>9</v>
      </c>
      <c r="U974" s="3">
        <v>0.40519497317078479</v>
      </c>
      <c r="V974" s="3">
        <v>2.9630413752152895</v>
      </c>
      <c r="W974" s="3">
        <v>0.39885717567694584</v>
      </c>
      <c r="X974" s="3">
        <v>1393.2914130172005</v>
      </c>
      <c r="Y974" s="3">
        <v>2.9630413752152895</v>
      </c>
      <c r="Z974" s="3">
        <v>0.39885682306988041</v>
      </c>
      <c r="AA974" s="3">
        <v>1393.2914130172005</v>
      </c>
      <c r="AB974">
        <f t="shared" si="24"/>
        <v>2.9630413752152895</v>
      </c>
      <c r="AC974">
        <f t="shared" si="25"/>
        <v>0.39885682306988041</v>
      </c>
    </row>
    <row r="975" spans="1:29" x14ac:dyDescent="0.25">
      <c r="A975" s="2">
        <v>974</v>
      </c>
      <c r="B975" s="3" t="s">
        <v>178</v>
      </c>
      <c r="C975" s="3" t="s">
        <v>28</v>
      </c>
      <c r="D975" s="3" t="s">
        <v>179</v>
      </c>
      <c r="E975" s="3" t="s">
        <v>189</v>
      </c>
      <c r="F975" s="3">
        <v>0.56000000000000005</v>
      </c>
      <c r="G975" s="3">
        <v>0.48</v>
      </c>
      <c r="H975" s="3" t="s">
        <v>60</v>
      </c>
      <c r="I975" s="2">
        <v>3100</v>
      </c>
      <c r="J975" s="3" t="s">
        <v>69</v>
      </c>
      <c r="K975" s="2">
        <v>3100</v>
      </c>
      <c r="L975" s="3" t="s">
        <v>64</v>
      </c>
      <c r="M975" s="3" t="s">
        <v>205</v>
      </c>
      <c r="N975" s="3" t="s">
        <v>60</v>
      </c>
      <c r="O975" s="3"/>
      <c r="P975" s="3"/>
      <c r="Q975" s="3"/>
      <c r="R975" s="3">
        <v>0</v>
      </c>
      <c r="S975" s="3">
        <v>1</v>
      </c>
      <c r="T975" s="2">
        <v>1</v>
      </c>
      <c r="U975" s="3">
        <v>1.2065109928538801E-3</v>
      </c>
      <c r="V975" s="3">
        <v>1.1289036062359648E-2</v>
      </c>
      <c r="W975" s="3">
        <v>1.4753996664783511E-3</v>
      </c>
      <c r="X975" s="3">
        <v>4.8027766772962872</v>
      </c>
      <c r="Y975" s="3">
        <v>1.1289036062359648E-2</v>
      </c>
      <c r="Z975" s="3">
        <v>1.47539836216096E-3</v>
      </c>
      <c r="AA975" s="3">
        <v>4.8027766772962872</v>
      </c>
      <c r="AB975">
        <f t="shared" si="24"/>
        <v>1.1289036062359648E-2</v>
      </c>
      <c r="AC975">
        <f t="shared" si="25"/>
        <v>1.47539836216096E-3</v>
      </c>
    </row>
    <row r="976" spans="1:29" x14ac:dyDescent="0.25">
      <c r="A976" s="2">
        <v>975</v>
      </c>
      <c r="B976" s="3" t="s">
        <v>178</v>
      </c>
      <c r="C976" s="3" t="s">
        <v>28</v>
      </c>
      <c r="D976" s="3" t="s">
        <v>179</v>
      </c>
      <c r="E976" s="3" t="s">
        <v>189</v>
      </c>
      <c r="F976" s="3">
        <v>0.56000000000000005</v>
      </c>
      <c r="G976" s="3">
        <v>0.48</v>
      </c>
      <c r="H976" s="3" t="s">
        <v>60</v>
      </c>
      <c r="I976" s="2">
        <v>3200</v>
      </c>
      <c r="J976" s="3" t="s">
        <v>72</v>
      </c>
      <c r="K976" s="2">
        <v>3200</v>
      </c>
      <c r="L976" s="3" t="s">
        <v>64</v>
      </c>
      <c r="M976" s="3" t="s">
        <v>65</v>
      </c>
      <c r="N976" s="3" t="s">
        <v>60</v>
      </c>
      <c r="O976" s="3"/>
      <c r="P976" s="3"/>
      <c r="Q976" s="3"/>
      <c r="R976" s="3">
        <v>0</v>
      </c>
      <c r="S976" s="3">
        <v>1</v>
      </c>
      <c r="T976" s="2">
        <v>2</v>
      </c>
      <c r="U976" s="3">
        <v>0.121285343294778</v>
      </c>
      <c r="V976" s="3">
        <v>1.0449029074442997</v>
      </c>
      <c r="W976" s="3">
        <v>0.17025714325645566</v>
      </c>
      <c r="X976" s="3">
        <v>413.98264239537934</v>
      </c>
      <c r="Y976" s="3">
        <v>1.0449029074442997</v>
      </c>
      <c r="Z976" s="3">
        <v>0.17025699274174699</v>
      </c>
      <c r="AA976" s="3">
        <v>413.98264239537934</v>
      </c>
      <c r="AB976">
        <f t="shared" si="24"/>
        <v>1.0449029074442997</v>
      </c>
      <c r="AC976">
        <f t="shared" si="25"/>
        <v>0.17025699274174699</v>
      </c>
    </row>
    <row r="977" spans="1:29" x14ac:dyDescent="0.25">
      <c r="A977" s="2">
        <v>976</v>
      </c>
      <c r="B977" s="3" t="s">
        <v>178</v>
      </c>
      <c r="C977" s="3" t="s">
        <v>28</v>
      </c>
      <c r="D977" s="3" t="s">
        <v>179</v>
      </c>
      <c r="E977" s="3" t="s">
        <v>189</v>
      </c>
      <c r="F977" s="3">
        <v>0.56000000000000005</v>
      </c>
      <c r="G977" s="3">
        <v>0.48</v>
      </c>
      <c r="H977" s="3" t="s">
        <v>60</v>
      </c>
      <c r="I977" s="2">
        <v>3200</v>
      </c>
      <c r="J977" s="3" t="s">
        <v>72</v>
      </c>
      <c r="K977" s="2">
        <v>3200</v>
      </c>
      <c r="L977" s="3" t="s">
        <v>64</v>
      </c>
      <c r="M977" s="3" t="s">
        <v>162</v>
      </c>
      <c r="N977" s="3" t="s">
        <v>60</v>
      </c>
      <c r="O977" s="3"/>
      <c r="P977" s="3"/>
      <c r="Q977" s="3"/>
      <c r="R977" s="3">
        <v>0</v>
      </c>
      <c r="S977" s="3">
        <v>1</v>
      </c>
      <c r="T977" s="2">
        <v>5</v>
      </c>
      <c r="U977" s="3">
        <v>1.1159694960947295E-2</v>
      </c>
      <c r="V977" s="3">
        <v>8.154094467116299E-2</v>
      </c>
      <c r="W977" s="3">
        <v>1.0694026839490035E-2</v>
      </c>
      <c r="X977" s="3">
        <v>41.501336020997606</v>
      </c>
      <c r="Y977" s="3">
        <v>8.154094467116299E-2</v>
      </c>
      <c r="Z977" s="3">
        <v>1.0694017385505851E-2</v>
      </c>
      <c r="AA977" s="3">
        <v>41.501336020997606</v>
      </c>
      <c r="AB977">
        <f t="shared" si="24"/>
        <v>8.154094467116299E-2</v>
      </c>
      <c r="AC977">
        <f t="shared" si="25"/>
        <v>1.0694017385505851E-2</v>
      </c>
    </row>
    <row r="978" spans="1:29" x14ac:dyDescent="0.25">
      <c r="A978" s="2">
        <v>977</v>
      </c>
      <c r="B978" s="3" t="s">
        <v>178</v>
      </c>
      <c r="C978" s="3" t="s">
        <v>28</v>
      </c>
      <c r="D978" s="3" t="s">
        <v>179</v>
      </c>
      <c r="E978" s="3" t="s">
        <v>189</v>
      </c>
      <c r="F978" s="3">
        <v>0.56000000000000005</v>
      </c>
      <c r="G978" s="3">
        <v>0.48</v>
      </c>
      <c r="H978" s="3" t="s">
        <v>60</v>
      </c>
      <c r="I978" s="2">
        <v>3200</v>
      </c>
      <c r="J978" s="3" t="s">
        <v>72</v>
      </c>
      <c r="K978" s="2">
        <v>3200</v>
      </c>
      <c r="L978" s="3" t="s">
        <v>64</v>
      </c>
      <c r="M978" s="3" t="s">
        <v>205</v>
      </c>
      <c r="N978" s="3" t="s">
        <v>60</v>
      </c>
      <c r="O978" s="3"/>
      <c r="P978" s="3"/>
      <c r="Q978" s="3"/>
      <c r="R978" s="3">
        <v>0</v>
      </c>
      <c r="S978" s="3">
        <v>1</v>
      </c>
      <c r="T978" s="2">
        <v>57</v>
      </c>
      <c r="U978" s="3">
        <v>10.524511273718399</v>
      </c>
      <c r="V978" s="3">
        <v>73.841761823966792</v>
      </c>
      <c r="W978" s="3">
        <v>9.3110523482136109</v>
      </c>
      <c r="X978" s="3">
        <v>33464.749473382253</v>
      </c>
      <c r="Y978" s="3">
        <v>73.841761823966792</v>
      </c>
      <c r="Z978" s="3">
        <v>9.3110441168389357</v>
      </c>
      <c r="AA978" s="3">
        <v>33464.749473382253</v>
      </c>
      <c r="AB978">
        <f t="shared" si="24"/>
        <v>73.841761823966792</v>
      </c>
      <c r="AC978">
        <f t="shared" si="25"/>
        <v>9.3110441168389357</v>
      </c>
    </row>
    <row r="979" spans="1:29" x14ac:dyDescent="0.25">
      <c r="A979" s="2">
        <v>978</v>
      </c>
      <c r="B979" s="3" t="s">
        <v>178</v>
      </c>
      <c r="C979" s="3" t="s">
        <v>28</v>
      </c>
      <c r="D979" s="3" t="s">
        <v>179</v>
      </c>
      <c r="E979" s="3" t="s">
        <v>189</v>
      </c>
      <c r="F979" s="3">
        <v>0.56000000000000005</v>
      </c>
      <c r="G979" s="3">
        <v>0.48</v>
      </c>
      <c r="H979" s="3" t="s">
        <v>60</v>
      </c>
      <c r="I979" s="2">
        <v>3300</v>
      </c>
      <c r="J979" s="3" t="s">
        <v>39</v>
      </c>
      <c r="K979" s="2">
        <v>3300</v>
      </c>
      <c r="L979" s="3"/>
      <c r="M979" s="3" t="s">
        <v>162</v>
      </c>
      <c r="N979" s="3" t="s">
        <v>60</v>
      </c>
      <c r="O979" s="3" t="s">
        <v>31</v>
      </c>
      <c r="P979" s="3"/>
      <c r="Q979" s="3"/>
      <c r="R979" s="3">
        <v>0</v>
      </c>
      <c r="S979" s="3">
        <v>1</v>
      </c>
      <c r="T979" s="2">
        <v>2</v>
      </c>
      <c r="U979" s="3">
        <v>5.5591250616655516E-4</v>
      </c>
      <c r="V979" s="3">
        <v>4.8374058382328238E-3</v>
      </c>
      <c r="W979" s="3">
        <v>6.1394367911594364E-4</v>
      </c>
      <c r="X979" s="3">
        <v>2.0986842658212859</v>
      </c>
      <c r="Y979" s="3">
        <v>4.8374058382328238E-3</v>
      </c>
      <c r="Z979" s="3">
        <v>6.1394313636306574E-4</v>
      </c>
      <c r="AA979" s="3">
        <v>2.0986842658212859</v>
      </c>
      <c r="AB979">
        <f t="shared" si="24"/>
        <v>4.8374058382328238E-3</v>
      </c>
      <c r="AC979">
        <f t="shared" si="25"/>
        <v>6.1394313636306574E-4</v>
      </c>
    </row>
    <row r="980" spans="1:29" x14ac:dyDescent="0.25">
      <c r="A980" s="2">
        <v>979</v>
      </c>
      <c r="B980" s="3" t="s">
        <v>178</v>
      </c>
      <c r="C980" s="3" t="s">
        <v>28</v>
      </c>
      <c r="D980" s="3" t="s">
        <v>179</v>
      </c>
      <c r="E980" s="3" t="s">
        <v>189</v>
      </c>
      <c r="F980" s="3">
        <v>0.56000000000000005</v>
      </c>
      <c r="G980" s="3">
        <v>0.48</v>
      </c>
      <c r="H980" s="3" t="s">
        <v>60</v>
      </c>
      <c r="I980" s="2">
        <v>4110</v>
      </c>
      <c r="J980" s="3" t="s">
        <v>77</v>
      </c>
      <c r="K980" s="2">
        <v>4110</v>
      </c>
      <c r="L980" s="3" t="s">
        <v>64</v>
      </c>
      <c r="M980" s="3" t="s">
        <v>65</v>
      </c>
      <c r="N980" s="3" t="s">
        <v>60</v>
      </c>
      <c r="O980" s="3"/>
      <c r="P980" s="3"/>
      <c r="Q980" s="3"/>
      <c r="R980" s="3">
        <v>0</v>
      </c>
      <c r="S980" s="3">
        <v>1</v>
      </c>
      <c r="T980" s="2">
        <v>15</v>
      </c>
      <c r="U980" s="3">
        <v>2.0584785149028137</v>
      </c>
      <c r="V980" s="3">
        <v>7.9745887649670095</v>
      </c>
      <c r="W980" s="3">
        <v>0.7276627681084703</v>
      </c>
      <c r="X980" s="3">
        <v>4775.3647325714701</v>
      </c>
      <c r="Y980" s="3">
        <v>7.9745887649670095</v>
      </c>
      <c r="Z980" s="3">
        <v>0.72766212482297832</v>
      </c>
      <c r="AA980" s="3">
        <v>4775.3647325714701</v>
      </c>
      <c r="AB980">
        <f t="shared" si="24"/>
        <v>7.9745887649670095</v>
      </c>
      <c r="AC980">
        <f t="shared" si="25"/>
        <v>0.72766212482297832</v>
      </c>
    </row>
    <row r="981" spans="1:29" x14ac:dyDescent="0.25">
      <c r="A981" s="2">
        <v>980</v>
      </c>
      <c r="B981" s="3" t="s">
        <v>178</v>
      </c>
      <c r="C981" s="3" t="s">
        <v>28</v>
      </c>
      <c r="D981" s="3" t="s">
        <v>179</v>
      </c>
      <c r="E981" s="3" t="s">
        <v>189</v>
      </c>
      <c r="F981" s="3">
        <v>0.56000000000000005</v>
      </c>
      <c r="G981" s="3">
        <v>0.48</v>
      </c>
      <c r="H981" s="3" t="s">
        <v>60</v>
      </c>
      <c r="I981" s="2">
        <v>4110</v>
      </c>
      <c r="J981" s="3" t="s">
        <v>77</v>
      </c>
      <c r="K981" s="2">
        <v>4110</v>
      </c>
      <c r="L981" s="3" t="s">
        <v>64</v>
      </c>
      <c r="M981" s="3" t="s">
        <v>162</v>
      </c>
      <c r="N981" s="3" t="s">
        <v>60</v>
      </c>
      <c r="O981" s="3"/>
      <c r="P981" s="3"/>
      <c r="Q981" s="3"/>
      <c r="R981" s="3">
        <v>0</v>
      </c>
      <c r="S981" s="3">
        <v>1</v>
      </c>
      <c r="T981" s="2">
        <v>50</v>
      </c>
      <c r="U981" s="3">
        <v>1.8700789411135801</v>
      </c>
      <c r="V981" s="3">
        <v>14.200307352575971</v>
      </c>
      <c r="W981" s="3">
        <v>1.6377023488238527</v>
      </c>
      <c r="X981" s="3">
        <v>6219.0375897279791</v>
      </c>
      <c r="Y981" s="3">
        <v>14.200307352575971</v>
      </c>
      <c r="Z981" s="3">
        <v>1.6377009010238501</v>
      </c>
      <c r="AA981" s="3">
        <v>6219.0375897279791</v>
      </c>
      <c r="AB981">
        <f t="shared" si="24"/>
        <v>14.200307352575971</v>
      </c>
      <c r="AC981">
        <f t="shared" si="25"/>
        <v>1.6377009010238501</v>
      </c>
    </row>
    <row r="982" spans="1:29" x14ac:dyDescent="0.25">
      <c r="A982" s="2">
        <v>981</v>
      </c>
      <c r="B982" s="3" t="s">
        <v>178</v>
      </c>
      <c r="C982" s="3" t="s">
        <v>28</v>
      </c>
      <c r="D982" s="3" t="s">
        <v>179</v>
      </c>
      <c r="E982" s="3" t="s">
        <v>189</v>
      </c>
      <c r="F982" s="3">
        <v>0.56000000000000005</v>
      </c>
      <c r="G982" s="3">
        <v>0.48</v>
      </c>
      <c r="H982" s="3" t="s">
        <v>60</v>
      </c>
      <c r="I982" s="2">
        <v>4200</v>
      </c>
      <c r="J982" s="3" t="s">
        <v>78</v>
      </c>
      <c r="K982" s="2">
        <v>4200</v>
      </c>
      <c r="L982" s="3" t="s">
        <v>64</v>
      </c>
      <c r="M982" s="3" t="s">
        <v>65</v>
      </c>
      <c r="N982" s="3" t="s">
        <v>60</v>
      </c>
      <c r="O982" s="3"/>
      <c r="P982" s="3"/>
      <c r="Q982" s="3"/>
      <c r="R982" s="3">
        <v>0</v>
      </c>
      <c r="S982" s="3">
        <v>1</v>
      </c>
      <c r="T982" s="2">
        <v>10</v>
      </c>
      <c r="U982" s="3">
        <v>0.29397735747753839</v>
      </c>
      <c r="V982" s="3">
        <v>1.8345676524378387</v>
      </c>
      <c r="W982" s="3">
        <v>0.21703558074430587</v>
      </c>
      <c r="X982" s="3">
        <v>892.94719184812732</v>
      </c>
      <c r="Y982" s="3">
        <v>1.8345676524378387</v>
      </c>
      <c r="Z982" s="3">
        <v>0.21703538887542648</v>
      </c>
      <c r="AA982" s="3">
        <v>892.94719184812732</v>
      </c>
      <c r="AB982">
        <f t="shared" si="24"/>
        <v>1.8345676524378387</v>
      </c>
      <c r="AC982">
        <f t="shared" si="25"/>
        <v>0.21703538887542648</v>
      </c>
    </row>
    <row r="983" spans="1:29" x14ac:dyDescent="0.25">
      <c r="A983" s="2">
        <v>982</v>
      </c>
      <c r="B983" s="3" t="s">
        <v>178</v>
      </c>
      <c r="C983" s="3" t="s">
        <v>28</v>
      </c>
      <c r="D983" s="3" t="s">
        <v>179</v>
      </c>
      <c r="E983" s="3" t="s">
        <v>189</v>
      </c>
      <c r="F983" s="3">
        <v>0.56000000000000005</v>
      </c>
      <c r="G983" s="3">
        <v>0.48</v>
      </c>
      <c r="H983" s="3" t="s">
        <v>60</v>
      </c>
      <c r="I983" s="2">
        <v>4340</v>
      </c>
      <c r="J983" s="3" t="s">
        <v>82</v>
      </c>
      <c r="K983" s="2">
        <v>4340</v>
      </c>
      <c r="L983" s="3" t="s">
        <v>64</v>
      </c>
      <c r="M983" s="3" t="s">
        <v>65</v>
      </c>
      <c r="N983" s="3" t="s">
        <v>60</v>
      </c>
      <c r="O983" s="3"/>
      <c r="P983" s="3"/>
      <c r="Q983" s="3"/>
      <c r="R983" s="3">
        <v>0</v>
      </c>
      <c r="S983" s="3">
        <v>1</v>
      </c>
      <c r="T983" s="2">
        <v>5</v>
      </c>
      <c r="U983" s="3">
        <v>4.388048995633863E-3</v>
      </c>
      <c r="V983" s="3">
        <v>3.5287860213415484E-2</v>
      </c>
      <c r="W983" s="3">
        <v>4.4271985753331E-3</v>
      </c>
      <c r="X983" s="3">
        <v>15.899521613902099</v>
      </c>
      <c r="Y983" s="3">
        <v>3.5287860213415484E-2</v>
      </c>
      <c r="Z983" s="3">
        <v>4.4271946614972864E-3</v>
      </c>
      <c r="AA983" s="3">
        <v>15.899521613902099</v>
      </c>
      <c r="AB983">
        <f t="shared" si="24"/>
        <v>3.5287860213415484E-2</v>
      </c>
      <c r="AC983">
        <f t="shared" si="25"/>
        <v>4.4271946614972864E-3</v>
      </c>
    </row>
    <row r="984" spans="1:29" x14ac:dyDescent="0.25">
      <c r="A984" s="2">
        <v>983</v>
      </c>
      <c r="B984" s="3" t="s">
        <v>178</v>
      </c>
      <c r="C984" s="3" t="s">
        <v>28</v>
      </c>
      <c r="D984" s="3" t="s">
        <v>179</v>
      </c>
      <c r="E984" s="3" t="s">
        <v>189</v>
      </c>
      <c r="F984" s="3">
        <v>0.56000000000000005</v>
      </c>
      <c r="G984" s="3">
        <v>0.48</v>
      </c>
      <c r="H984" s="3" t="s">
        <v>60</v>
      </c>
      <c r="I984" s="2">
        <v>4340</v>
      </c>
      <c r="J984" s="3" t="s">
        <v>82</v>
      </c>
      <c r="K984" s="2">
        <v>4340</v>
      </c>
      <c r="L984" s="3" t="s">
        <v>64</v>
      </c>
      <c r="M984" s="3" t="s">
        <v>206</v>
      </c>
      <c r="N984" s="3" t="s">
        <v>60</v>
      </c>
      <c r="O984" s="3"/>
      <c r="P984" s="3"/>
      <c r="Q984" s="3"/>
      <c r="R984" s="3">
        <v>0.38</v>
      </c>
      <c r="S984" s="3">
        <v>0.62</v>
      </c>
      <c r="T984" s="2">
        <v>4</v>
      </c>
      <c r="U984" s="3">
        <v>3.7178028713702495E-3</v>
      </c>
      <c r="V984" s="3">
        <v>3.1816919673698409E-2</v>
      </c>
      <c r="W984" s="3">
        <v>2.5065430225797384E-3</v>
      </c>
      <c r="X984" s="3">
        <v>13.929390692948967</v>
      </c>
      <c r="Y984" s="3">
        <v>1.9726490197693014E-2</v>
      </c>
      <c r="Z984" s="3">
        <v>2.5065408066868456E-3</v>
      </c>
      <c r="AA984" s="3">
        <v>8.6362222296283591</v>
      </c>
      <c r="AB984">
        <f t="shared" si="24"/>
        <v>1.9726490197693014E-2</v>
      </c>
      <c r="AC984">
        <f t="shared" si="25"/>
        <v>2.5065408066868456E-3</v>
      </c>
    </row>
    <row r="985" spans="1:29" x14ac:dyDescent="0.25">
      <c r="A985" s="2">
        <v>984</v>
      </c>
      <c r="B985" s="3" t="s">
        <v>178</v>
      </c>
      <c r="C985" s="3" t="s">
        <v>28</v>
      </c>
      <c r="D985" s="3" t="s">
        <v>179</v>
      </c>
      <c r="E985" s="3" t="s">
        <v>189</v>
      </c>
      <c r="F985" s="3">
        <v>0.56000000000000005</v>
      </c>
      <c r="G985" s="3">
        <v>0.48</v>
      </c>
      <c r="H985" s="3" t="s">
        <v>60</v>
      </c>
      <c r="I985" s="2">
        <v>4340</v>
      </c>
      <c r="J985" s="3" t="s">
        <v>82</v>
      </c>
      <c r="K985" s="2">
        <v>4340</v>
      </c>
      <c r="L985" s="3" t="s">
        <v>64</v>
      </c>
      <c r="M985" s="3" t="s">
        <v>162</v>
      </c>
      <c r="N985" s="3" t="s">
        <v>60</v>
      </c>
      <c r="O985" s="3"/>
      <c r="P985" s="3"/>
      <c r="Q985" s="3"/>
      <c r="R985" s="3">
        <v>0</v>
      </c>
      <c r="S985" s="3">
        <v>1</v>
      </c>
      <c r="T985" s="2">
        <v>4</v>
      </c>
      <c r="U985" s="3">
        <v>0.1201908306700579</v>
      </c>
      <c r="V985" s="3">
        <v>1.0802301674189791</v>
      </c>
      <c r="W985" s="3">
        <v>0.14322042118017275</v>
      </c>
      <c r="X985" s="3">
        <v>476.93223848336442</v>
      </c>
      <c r="Y985" s="3">
        <v>1.0802301674189791</v>
      </c>
      <c r="Z985" s="3">
        <v>0.14322029456710025</v>
      </c>
      <c r="AA985" s="3">
        <v>476.93223848336442</v>
      </c>
      <c r="AB985">
        <f t="shared" si="24"/>
        <v>1.0802301674189791</v>
      </c>
      <c r="AC985">
        <f t="shared" si="25"/>
        <v>0.14322029456710025</v>
      </c>
    </row>
    <row r="986" spans="1:29" x14ac:dyDescent="0.25">
      <c r="A986" s="2">
        <v>985</v>
      </c>
      <c r="B986" s="3" t="s">
        <v>178</v>
      </c>
      <c r="C986" s="3" t="s">
        <v>28</v>
      </c>
      <c r="D986" s="3" t="s">
        <v>179</v>
      </c>
      <c r="E986" s="3" t="s">
        <v>189</v>
      </c>
      <c r="F986" s="3">
        <v>0.56000000000000005</v>
      </c>
      <c r="G986" s="3">
        <v>0.48</v>
      </c>
      <c r="H986" s="3" t="s">
        <v>60</v>
      </c>
      <c r="I986" s="2">
        <v>5100</v>
      </c>
      <c r="J986" s="3" t="s">
        <v>85</v>
      </c>
      <c r="K986" s="2">
        <v>5100</v>
      </c>
      <c r="L986" s="3" t="s">
        <v>64</v>
      </c>
      <c r="M986" s="3" t="s">
        <v>162</v>
      </c>
      <c r="N986" s="3" t="s">
        <v>60</v>
      </c>
      <c r="O986" s="3"/>
      <c r="P986" s="3"/>
      <c r="Q986" s="3"/>
      <c r="R986" s="3">
        <v>0</v>
      </c>
      <c r="S986" s="3">
        <v>1</v>
      </c>
      <c r="T986" s="2">
        <v>5</v>
      </c>
      <c r="U986" s="3">
        <v>2.6079860634110056E-2</v>
      </c>
      <c r="V986" s="3">
        <v>0.18904859670207222</v>
      </c>
      <c r="W986" s="3">
        <v>2.4683045485701171E-2</v>
      </c>
      <c r="X986" s="3">
        <v>79.714893052336308</v>
      </c>
      <c r="Y986" s="3">
        <v>0.18904859670207222</v>
      </c>
      <c r="Z986" s="3">
        <v>2.4683023664816922E-2</v>
      </c>
      <c r="AA986" s="3">
        <v>79.714893052336308</v>
      </c>
      <c r="AB986">
        <f t="shared" si="24"/>
        <v>0.18904859670207222</v>
      </c>
      <c r="AC986">
        <f t="shared" si="25"/>
        <v>2.4683023664816922E-2</v>
      </c>
    </row>
    <row r="987" spans="1:29" x14ac:dyDescent="0.25">
      <c r="A987" s="2">
        <v>986</v>
      </c>
      <c r="B987" s="3" t="s">
        <v>178</v>
      </c>
      <c r="C987" s="3" t="s">
        <v>28</v>
      </c>
      <c r="D987" s="3" t="s">
        <v>179</v>
      </c>
      <c r="E987" s="3" t="s">
        <v>189</v>
      </c>
      <c r="F987" s="3">
        <v>0.56000000000000005</v>
      </c>
      <c r="G987" s="3">
        <v>0.48</v>
      </c>
      <c r="H987" s="3" t="s">
        <v>60</v>
      </c>
      <c r="I987" s="2">
        <v>5300</v>
      </c>
      <c r="J987" s="3" t="s">
        <v>88</v>
      </c>
      <c r="K987" s="2">
        <v>5300</v>
      </c>
      <c r="L987" s="3" t="s">
        <v>64</v>
      </c>
      <c r="M987" s="3" t="s">
        <v>65</v>
      </c>
      <c r="N987" s="3" t="s">
        <v>60</v>
      </c>
      <c r="O987" s="3"/>
      <c r="P987" s="3"/>
      <c r="Q987" s="3"/>
      <c r="R987" s="3">
        <v>0</v>
      </c>
      <c r="S987" s="3">
        <v>1</v>
      </c>
      <c r="T987" s="2">
        <v>4</v>
      </c>
      <c r="U987" s="3">
        <v>0.50194431797886652</v>
      </c>
      <c r="V987" s="3">
        <v>1.1943371170774282</v>
      </c>
      <c r="W987" s="3">
        <v>0.10957526855686925</v>
      </c>
      <c r="X987" s="3">
        <v>841.4721280745282</v>
      </c>
      <c r="Y987" s="3">
        <v>1.1943371170774282</v>
      </c>
      <c r="Z987" s="3">
        <v>0.10957517168757269</v>
      </c>
      <c r="AA987" s="3">
        <v>841.4721280745282</v>
      </c>
      <c r="AB987">
        <f t="shared" si="24"/>
        <v>1.1943371170774282</v>
      </c>
      <c r="AC987">
        <f t="shared" si="25"/>
        <v>0.10957517168757269</v>
      </c>
    </row>
    <row r="988" spans="1:29" x14ac:dyDescent="0.25">
      <c r="A988" s="2">
        <v>987</v>
      </c>
      <c r="B988" s="3" t="s">
        <v>178</v>
      </c>
      <c r="C988" s="3" t="s">
        <v>28</v>
      </c>
      <c r="D988" s="3" t="s">
        <v>179</v>
      </c>
      <c r="E988" s="3" t="s">
        <v>189</v>
      </c>
      <c r="F988" s="3">
        <v>0.56000000000000005</v>
      </c>
      <c r="G988" s="3">
        <v>0.48</v>
      </c>
      <c r="H988" s="3" t="s">
        <v>60</v>
      </c>
      <c r="I988" s="2">
        <v>5300</v>
      </c>
      <c r="J988" s="3" t="s">
        <v>88</v>
      </c>
      <c r="K988" s="2">
        <v>5300</v>
      </c>
      <c r="L988" s="3" t="s">
        <v>64</v>
      </c>
      <c r="M988" s="3" t="s">
        <v>162</v>
      </c>
      <c r="N988" s="3" t="s">
        <v>60</v>
      </c>
      <c r="O988" s="3"/>
      <c r="P988" s="3"/>
      <c r="Q988" s="3"/>
      <c r="R988" s="3">
        <v>0</v>
      </c>
      <c r="S988" s="3">
        <v>1</v>
      </c>
      <c r="T988" s="2">
        <v>5</v>
      </c>
      <c r="U988" s="3">
        <v>0.4854645903958712</v>
      </c>
      <c r="V988" s="3">
        <v>1.6271862636268219</v>
      </c>
      <c r="W988" s="3">
        <v>0.19914056257314139</v>
      </c>
      <c r="X988" s="3">
        <v>1270.2307050982633</v>
      </c>
      <c r="Y988" s="3">
        <v>1.6271862636268219</v>
      </c>
      <c r="Z988" s="3">
        <v>0.19914038652423541</v>
      </c>
      <c r="AA988" s="3">
        <v>1270.2307050982633</v>
      </c>
      <c r="AB988">
        <f t="shared" si="24"/>
        <v>1.6271862636268219</v>
      </c>
      <c r="AC988">
        <f t="shared" si="25"/>
        <v>0.19914038652423541</v>
      </c>
    </row>
    <row r="989" spans="1:29" x14ac:dyDescent="0.25">
      <c r="A989" s="2">
        <v>988</v>
      </c>
      <c r="B989" s="3" t="s">
        <v>178</v>
      </c>
      <c r="C989" s="3" t="s">
        <v>28</v>
      </c>
      <c r="D989" s="3" t="s">
        <v>179</v>
      </c>
      <c r="E989" s="3" t="s">
        <v>189</v>
      </c>
      <c r="F989" s="3">
        <v>0.56000000000000005</v>
      </c>
      <c r="G989" s="3">
        <v>0.48</v>
      </c>
      <c r="H989" s="3" t="s">
        <v>60</v>
      </c>
      <c r="I989" s="2">
        <v>5300</v>
      </c>
      <c r="J989" s="3" t="s">
        <v>88</v>
      </c>
      <c r="K989" s="2">
        <v>5300</v>
      </c>
      <c r="L989" s="3" t="s">
        <v>64</v>
      </c>
      <c r="M989" s="3" t="s">
        <v>205</v>
      </c>
      <c r="N989" s="3" t="s">
        <v>60</v>
      </c>
      <c r="O989" s="3"/>
      <c r="P989" s="3"/>
      <c r="Q989" s="3"/>
      <c r="R989" s="3">
        <v>0</v>
      </c>
      <c r="S989" s="3">
        <v>1</v>
      </c>
      <c r="T989" s="2">
        <v>3</v>
      </c>
      <c r="U989" s="3">
        <v>0.36394858173076794</v>
      </c>
      <c r="V989" s="3">
        <v>1.0905454722506374</v>
      </c>
      <c r="W989" s="3">
        <v>0.17171291973640851</v>
      </c>
      <c r="X989" s="3">
        <v>992.80713985504076</v>
      </c>
      <c r="Y989" s="3">
        <v>1.0905454722506374</v>
      </c>
      <c r="Z989" s="3">
        <v>0.17171276793473</v>
      </c>
      <c r="AA989" s="3">
        <v>992.80713985504076</v>
      </c>
      <c r="AB989">
        <f t="shared" si="24"/>
        <v>1.0905454722506374</v>
      </c>
      <c r="AC989">
        <f t="shared" si="25"/>
        <v>0.17171276793473</v>
      </c>
    </row>
    <row r="990" spans="1:29" x14ac:dyDescent="0.25">
      <c r="A990" s="2">
        <v>989</v>
      </c>
      <c r="B990" s="3" t="s">
        <v>178</v>
      </c>
      <c r="C990" s="3" t="s">
        <v>28</v>
      </c>
      <c r="D990" s="3" t="s">
        <v>179</v>
      </c>
      <c r="E990" s="3" t="s">
        <v>189</v>
      </c>
      <c r="F990" s="3">
        <v>0.56000000000000005</v>
      </c>
      <c r="G990" s="3">
        <v>0.48</v>
      </c>
      <c r="H990" s="3" t="s">
        <v>60</v>
      </c>
      <c r="I990" s="2">
        <v>6170</v>
      </c>
      <c r="J990" s="3" t="s">
        <v>94</v>
      </c>
      <c r="K990" s="2">
        <v>6170</v>
      </c>
      <c r="L990" s="3" t="s">
        <v>64</v>
      </c>
      <c r="M990" s="3" t="s">
        <v>162</v>
      </c>
      <c r="N990" s="3" t="s">
        <v>60</v>
      </c>
      <c r="O990" s="3"/>
      <c r="P990" s="3"/>
      <c r="Q990" s="3"/>
      <c r="R990" s="3">
        <v>0</v>
      </c>
      <c r="S990" s="3">
        <v>1</v>
      </c>
      <c r="T990" s="2">
        <v>8</v>
      </c>
      <c r="U990" s="3">
        <v>0.17789888041408286</v>
      </c>
      <c r="V990" s="3">
        <v>1.6533623559847008</v>
      </c>
      <c r="W990" s="3">
        <v>0.21622610630277</v>
      </c>
      <c r="X990" s="3">
        <v>647.17271652504189</v>
      </c>
      <c r="Y990" s="3">
        <v>1.6533623559847008</v>
      </c>
      <c r="Z990" s="3">
        <v>0.21622591514950118</v>
      </c>
      <c r="AA990" s="3">
        <v>647.17271652504189</v>
      </c>
      <c r="AB990">
        <f t="shared" si="24"/>
        <v>1.6533623559847008</v>
      </c>
      <c r="AC990">
        <f t="shared" si="25"/>
        <v>0.21622591514950118</v>
      </c>
    </row>
    <row r="991" spans="1:29" x14ac:dyDescent="0.25">
      <c r="A991" s="2">
        <v>990</v>
      </c>
      <c r="B991" s="3" t="s">
        <v>178</v>
      </c>
      <c r="C991" s="3" t="s">
        <v>28</v>
      </c>
      <c r="D991" s="3" t="s">
        <v>179</v>
      </c>
      <c r="E991" s="3" t="s">
        <v>189</v>
      </c>
      <c r="F991" s="3">
        <v>0.56000000000000005</v>
      </c>
      <c r="G991" s="3">
        <v>0.48</v>
      </c>
      <c r="H991" s="3" t="s">
        <v>60</v>
      </c>
      <c r="I991" s="2">
        <v>6410</v>
      </c>
      <c r="J991" s="3" t="s">
        <v>100</v>
      </c>
      <c r="K991" s="2">
        <v>6410</v>
      </c>
      <c r="L991" s="3" t="s">
        <v>64</v>
      </c>
      <c r="M991" s="3" t="s">
        <v>162</v>
      </c>
      <c r="N991" s="3" t="s">
        <v>60</v>
      </c>
      <c r="O991" s="3"/>
      <c r="P991" s="3"/>
      <c r="Q991" s="3"/>
      <c r="R991" s="3">
        <v>0</v>
      </c>
      <c r="S991" s="3">
        <v>1</v>
      </c>
      <c r="T991" s="2">
        <v>7</v>
      </c>
      <c r="U991" s="3">
        <v>0.44888374609772214</v>
      </c>
      <c r="V991" s="3">
        <v>2.8803707355003523</v>
      </c>
      <c r="W991" s="3">
        <v>0.36409445253796457</v>
      </c>
      <c r="X991" s="3">
        <v>1428.2505240052951</v>
      </c>
      <c r="Y991" s="3">
        <v>2.8803707355003523</v>
      </c>
      <c r="Z991" s="3">
        <v>0.36409413066265461</v>
      </c>
      <c r="AA991" s="3">
        <v>1428.2505240052951</v>
      </c>
      <c r="AB991">
        <f t="shared" si="24"/>
        <v>2.8803707355003523</v>
      </c>
      <c r="AC991">
        <f t="shared" si="25"/>
        <v>0.36409413066265461</v>
      </c>
    </row>
    <row r="992" spans="1:29" x14ac:dyDescent="0.25">
      <c r="A992" s="2">
        <v>991</v>
      </c>
      <c r="B992" s="3" t="s">
        <v>178</v>
      </c>
      <c r="C992" s="3" t="s">
        <v>28</v>
      </c>
      <c r="D992" s="3" t="s">
        <v>179</v>
      </c>
      <c r="E992" s="3" t="s">
        <v>189</v>
      </c>
      <c r="F992" s="3">
        <v>0.56000000000000005</v>
      </c>
      <c r="G992" s="3">
        <v>0.48</v>
      </c>
      <c r="H992" s="3" t="s">
        <v>60</v>
      </c>
      <c r="I992" s="2">
        <v>6430</v>
      </c>
      <c r="J992" s="3" t="s">
        <v>102</v>
      </c>
      <c r="K992" s="2">
        <v>6430</v>
      </c>
      <c r="L992" s="3" t="s">
        <v>64</v>
      </c>
      <c r="M992" s="3" t="s">
        <v>162</v>
      </c>
      <c r="N992" s="3" t="s">
        <v>60</v>
      </c>
      <c r="O992" s="3"/>
      <c r="P992" s="3"/>
      <c r="Q992" s="3"/>
      <c r="R992" s="3">
        <v>0</v>
      </c>
      <c r="S992" s="3">
        <v>1</v>
      </c>
      <c r="T992" s="2">
        <v>3</v>
      </c>
      <c r="U992" s="3">
        <v>3.4140452583466659E-2</v>
      </c>
      <c r="V992" s="3">
        <v>0.26058821673860949</v>
      </c>
      <c r="W992" s="3">
        <v>3.2048439957638744E-2</v>
      </c>
      <c r="X992" s="3">
        <v>114.35629603073258</v>
      </c>
      <c r="Y992" s="3">
        <v>0.26058821673860949</v>
      </c>
      <c r="Z992" s="3">
        <v>3.2048411625425897E-2</v>
      </c>
      <c r="AA992" s="3">
        <v>114.35629603073258</v>
      </c>
      <c r="AB992">
        <f t="shared" si="24"/>
        <v>0.26058821673860949</v>
      </c>
      <c r="AC992">
        <f t="shared" si="25"/>
        <v>3.2048411625425897E-2</v>
      </c>
    </row>
    <row r="993" spans="1:29" x14ac:dyDescent="0.25">
      <c r="A993" s="2">
        <v>992</v>
      </c>
      <c r="B993" s="3" t="s">
        <v>178</v>
      </c>
      <c r="C993" s="3" t="s">
        <v>28</v>
      </c>
      <c r="D993" s="3" t="s">
        <v>179</v>
      </c>
      <c r="E993" s="3" t="s">
        <v>189</v>
      </c>
      <c r="F993" s="3">
        <v>0.56000000000000005</v>
      </c>
      <c r="G993" s="3">
        <v>0.48</v>
      </c>
      <c r="H993" s="3" t="s">
        <v>60</v>
      </c>
      <c r="I993" s="2">
        <v>6440</v>
      </c>
      <c r="J993" s="3" t="s">
        <v>103</v>
      </c>
      <c r="K993" s="2">
        <v>6440</v>
      </c>
      <c r="L993" s="3" t="s">
        <v>64</v>
      </c>
      <c r="M993" s="3" t="s">
        <v>162</v>
      </c>
      <c r="N993" s="3" t="s">
        <v>60</v>
      </c>
      <c r="O993" s="3"/>
      <c r="P993" s="3"/>
      <c r="Q993" s="3"/>
      <c r="R993" s="3">
        <v>0</v>
      </c>
      <c r="S993" s="3">
        <v>1</v>
      </c>
      <c r="T993" s="2">
        <v>33</v>
      </c>
      <c r="U993" s="3">
        <v>4.0689190437419827</v>
      </c>
      <c r="V993" s="3">
        <v>28.124476717268422</v>
      </c>
      <c r="W993" s="3">
        <v>3.5134003027840373</v>
      </c>
      <c r="X993" s="3">
        <v>13882.637891295079</v>
      </c>
      <c r="Y993" s="3">
        <v>28.124476717268422</v>
      </c>
      <c r="Z993" s="3">
        <v>3.5133971967855797</v>
      </c>
      <c r="AA993" s="3">
        <v>13882.637891295079</v>
      </c>
      <c r="AB993">
        <f t="shared" si="24"/>
        <v>28.124476717268422</v>
      </c>
      <c r="AC993">
        <f t="shared" si="25"/>
        <v>3.5133971967855797</v>
      </c>
    </row>
    <row r="994" spans="1:29" x14ac:dyDescent="0.25">
      <c r="A994" s="2">
        <v>993</v>
      </c>
      <c r="B994" s="3" t="s">
        <v>178</v>
      </c>
      <c r="C994" s="3" t="s">
        <v>28</v>
      </c>
      <c r="D994" s="3" t="s">
        <v>179</v>
      </c>
      <c r="E994" s="3" t="s">
        <v>189</v>
      </c>
      <c r="F994" s="3">
        <v>0.56000000000000005</v>
      </c>
      <c r="G994" s="3">
        <v>0.48</v>
      </c>
      <c r="H994" s="3" t="s">
        <v>60</v>
      </c>
      <c r="I994" s="2">
        <v>8110</v>
      </c>
      <c r="J994" s="3" t="s">
        <v>128</v>
      </c>
      <c r="K994" s="2">
        <v>8110</v>
      </c>
      <c r="L994" s="3"/>
      <c r="M994" s="3" t="s">
        <v>162</v>
      </c>
      <c r="N994" s="3" t="s">
        <v>60</v>
      </c>
      <c r="O994" s="3"/>
      <c r="P994" s="3"/>
      <c r="Q994" s="3"/>
      <c r="R994" s="3">
        <v>0</v>
      </c>
      <c r="S994" s="3">
        <v>1</v>
      </c>
      <c r="T994" s="2">
        <v>26</v>
      </c>
      <c r="U994" s="3">
        <v>0.14373458802913583</v>
      </c>
      <c r="V994" s="3">
        <v>1.2094973364257233</v>
      </c>
      <c r="W994" s="3">
        <v>0.16133030069490045</v>
      </c>
      <c r="X994" s="3">
        <v>564.00435991799463</v>
      </c>
      <c r="Y994" s="3">
        <v>1.2094973364257233</v>
      </c>
      <c r="Z994" s="3">
        <v>0.16133015807190815</v>
      </c>
      <c r="AA994" s="3">
        <v>564.00435991799463</v>
      </c>
      <c r="AB994">
        <f t="shared" si="24"/>
        <v>1.2094973364257233</v>
      </c>
      <c r="AC994">
        <f t="shared" si="25"/>
        <v>0.16133015807190815</v>
      </c>
    </row>
    <row r="995" spans="1:29" x14ac:dyDescent="0.25">
      <c r="A995" s="2">
        <v>994</v>
      </c>
      <c r="B995" s="3" t="s">
        <v>178</v>
      </c>
      <c r="C995" s="3" t="s">
        <v>28</v>
      </c>
      <c r="D995" s="3" t="s">
        <v>179</v>
      </c>
      <c r="E995" s="3" t="s">
        <v>189</v>
      </c>
      <c r="F995" s="3">
        <v>0.56000000000000005</v>
      </c>
      <c r="G995" s="3">
        <v>0.48</v>
      </c>
      <c r="H995" s="3" t="s">
        <v>60</v>
      </c>
      <c r="I995" s="2">
        <v>8140</v>
      </c>
      <c r="J995" s="3" t="s">
        <v>57</v>
      </c>
      <c r="K995" s="2">
        <v>8140</v>
      </c>
      <c r="L995" s="3"/>
      <c r="M995" s="3" t="s">
        <v>65</v>
      </c>
      <c r="N995" s="3" t="s">
        <v>60</v>
      </c>
      <c r="O995" s="3"/>
      <c r="P995" s="3"/>
      <c r="Q995" s="3"/>
      <c r="R995" s="3">
        <v>0</v>
      </c>
      <c r="S995" s="3">
        <v>1</v>
      </c>
      <c r="T995" s="2">
        <v>198</v>
      </c>
      <c r="U995" s="3">
        <v>41.867360829838695</v>
      </c>
      <c r="V995" s="3">
        <v>405.24885483339847</v>
      </c>
      <c r="W995" s="3">
        <v>56.779942125833564</v>
      </c>
      <c r="X995" s="3">
        <v>166118.14587076439</v>
      </c>
      <c r="Y995" s="3">
        <v>405.24885483339847</v>
      </c>
      <c r="Z995" s="3">
        <v>56.77989192989866</v>
      </c>
      <c r="AA995" s="3">
        <v>166118.14587076439</v>
      </c>
      <c r="AB995">
        <f t="shared" si="24"/>
        <v>405.24885483339847</v>
      </c>
      <c r="AC995">
        <f t="shared" si="25"/>
        <v>56.77989192989866</v>
      </c>
    </row>
    <row r="996" spans="1:29" x14ac:dyDescent="0.25">
      <c r="A996" s="2">
        <v>995</v>
      </c>
      <c r="B996" s="3" t="s">
        <v>178</v>
      </c>
      <c r="C996" s="3" t="s">
        <v>28</v>
      </c>
      <c r="D996" s="3" t="s">
        <v>179</v>
      </c>
      <c r="E996" s="3" t="s">
        <v>189</v>
      </c>
      <c r="F996" s="3">
        <v>0.56000000000000005</v>
      </c>
      <c r="G996" s="3">
        <v>0.48</v>
      </c>
      <c r="H996" s="3" t="s">
        <v>60</v>
      </c>
      <c r="I996" s="2">
        <v>8140</v>
      </c>
      <c r="J996" s="3" t="s">
        <v>57</v>
      </c>
      <c r="K996" s="2">
        <v>8140</v>
      </c>
      <c r="L996" s="3"/>
      <c r="M996" s="3" t="s">
        <v>206</v>
      </c>
      <c r="N996" s="3" t="s">
        <v>60</v>
      </c>
      <c r="O996" s="3"/>
      <c r="P996" s="3"/>
      <c r="Q996" s="3"/>
      <c r="R996" s="3">
        <v>0.38</v>
      </c>
      <c r="S996" s="3">
        <v>0.62</v>
      </c>
      <c r="T996" s="2">
        <v>37</v>
      </c>
      <c r="U996" s="3">
        <v>1.2863116107162458</v>
      </c>
      <c r="V996" s="3">
        <v>11.948093011121367</v>
      </c>
      <c r="W996" s="3">
        <v>0.97804098126381811</v>
      </c>
      <c r="X996" s="3">
        <v>5033.3598004449223</v>
      </c>
      <c r="Y996" s="3">
        <v>7.4078176668952489</v>
      </c>
      <c r="Z996" s="3">
        <v>0.97804011663311319</v>
      </c>
      <c r="AA996" s="3">
        <v>3120.6830762758518</v>
      </c>
      <c r="AB996">
        <f t="shared" si="24"/>
        <v>7.4078176668952489</v>
      </c>
      <c r="AC996">
        <f t="shared" si="25"/>
        <v>0.97804011663311319</v>
      </c>
    </row>
    <row r="997" spans="1:29" x14ac:dyDescent="0.25">
      <c r="A997" s="2">
        <v>996</v>
      </c>
      <c r="B997" s="3" t="s">
        <v>178</v>
      </c>
      <c r="C997" s="3" t="s">
        <v>28</v>
      </c>
      <c r="D997" s="3" t="s">
        <v>179</v>
      </c>
      <c r="E997" s="3" t="s">
        <v>189</v>
      </c>
      <c r="F997" s="3">
        <v>0.56000000000000005</v>
      </c>
      <c r="G997" s="3">
        <v>0.48</v>
      </c>
      <c r="H997" s="3" t="s">
        <v>60</v>
      </c>
      <c r="I997" s="2">
        <v>8140</v>
      </c>
      <c r="J997" s="3" t="s">
        <v>57</v>
      </c>
      <c r="K997" s="2">
        <v>8140</v>
      </c>
      <c r="L997" s="3"/>
      <c r="M997" s="3" t="s">
        <v>162</v>
      </c>
      <c r="N997" s="3" t="s">
        <v>60</v>
      </c>
      <c r="O997" s="3"/>
      <c r="P997" s="3"/>
      <c r="Q997" s="3"/>
      <c r="R997" s="3">
        <v>0</v>
      </c>
      <c r="S997" s="3">
        <v>1</v>
      </c>
      <c r="T997" s="2">
        <v>392</v>
      </c>
      <c r="U997" s="3">
        <v>71.383034149479101</v>
      </c>
      <c r="V997" s="3">
        <v>666.39406243451504</v>
      </c>
      <c r="W997" s="3">
        <v>87.984841990412477</v>
      </c>
      <c r="X997" s="3">
        <v>276004.73155996227</v>
      </c>
      <c r="Y997" s="3">
        <v>666.39406243451504</v>
      </c>
      <c r="Z997" s="3">
        <v>87.984764207990949</v>
      </c>
      <c r="AA997" s="3">
        <v>276004.73155996227</v>
      </c>
      <c r="AB997">
        <f t="shared" si="24"/>
        <v>666.39406243451504</v>
      </c>
      <c r="AC997">
        <f t="shared" si="25"/>
        <v>87.984764207990949</v>
      </c>
    </row>
    <row r="998" spans="1:29" x14ac:dyDescent="0.25">
      <c r="A998" s="2">
        <v>997</v>
      </c>
      <c r="B998" s="3" t="s">
        <v>178</v>
      </c>
      <c r="C998" s="3" t="s">
        <v>28</v>
      </c>
      <c r="D998" s="3" t="s">
        <v>179</v>
      </c>
      <c r="E998" s="3" t="s">
        <v>189</v>
      </c>
      <c r="F998" s="3">
        <v>0.56000000000000005</v>
      </c>
      <c r="G998" s="3">
        <v>0.48</v>
      </c>
      <c r="H998" s="3" t="s">
        <v>60</v>
      </c>
      <c r="I998" s="2">
        <v>8140</v>
      </c>
      <c r="J998" s="3" t="s">
        <v>57</v>
      </c>
      <c r="K998" s="2">
        <v>8140</v>
      </c>
      <c r="L998" s="3"/>
      <c r="M998" s="3" t="s">
        <v>209</v>
      </c>
      <c r="N998" s="3" t="s">
        <v>60</v>
      </c>
      <c r="O998" s="3"/>
      <c r="P998" s="3"/>
      <c r="Q998" s="3"/>
      <c r="R998" s="3">
        <v>0</v>
      </c>
      <c r="S998" s="3">
        <v>1</v>
      </c>
      <c r="T998" s="2">
        <v>19</v>
      </c>
      <c r="U998" s="3">
        <v>1.6948058929248819</v>
      </c>
      <c r="V998" s="3">
        <v>15.948048816318279</v>
      </c>
      <c r="W998" s="3">
        <v>2.1617700009585761</v>
      </c>
      <c r="X998" s="3">
        <v>6911.0334632278591</v>
      </c>
      <c r="Y998" s="3">
        <v>15.948048816318279</v>
      </c>
      <c r="Z998" s="3">
        <v>2.1617680898600073</v>
      </c>
      <c r="AA998" s="3">
        <v>6911.0334632278591</v>
      </c>
      <c r="AB998">
        <f t="shared" ref="AB998:AB1005" si="26">Y998</f>
        <v>15.948048816318279</v>
      </c>
      <c r="AC998">
        <f t="shared" ref="AC998:AC1005" si="27">Z998</f>
        <v>2.1617680898600073</v>
      </c>
    </row>
    <row r="999" spans="1:29" x14ac:dyDescent="0.25">
      <c r="A999" s="2">
        <v>998</v>
      </c>
      <c r="B999" s="3" t="s">
        <v>178</v>
      </c>
      <c r="C999" s="3" t="s">
        <v>28</v>
      </c>
      <c r="D999" s="3" t="s">
        <v>179</v>
      </c>
      <c r="E999" s="3" t="s">
        <v>189</v>
      </c>
      <c r="F999" s="3">
        <v>0.56000000000000005</v>
      </c>
      <c r="G999" s="3">
        <v>0.48</v>
      </c>
      <c r="H999" s="3" t="s">
        <v>60</v>
      </c>
      <c r="I999" s="2">
        <v>8140</v>
      </c>
      <c r="J999" s="3" t="s">
        <v>57</v>
      </c>
      <c r="K999" s="2">
        <v>8140</v>
      </c>
      <c r="L999" s="3"/>
      <c r="M999" s="3" t="s">
        <v>211</v>
      </c>
      <c r="N999" s="3" t="s">
        <v>60</v>
      </c>
      <c r="O999" s="3"/>
      <c r="P999" s="3"/>
      <c r="Q999" s="3"/>
      <c r="R999" s="3">
        <v>0.38</v>
      </c>
      <c r="S999" s="3">
        <v>0.62</v>
      </c>
      <c r="T999" s="2">
        <v>5</v>
      </c>
      <c r="U999" s="3">
        <v>0.14447947928351043</v>
      </c>
      <c r="V999" s="3">
        <v>1.3490040300879962</v>
      </c>
      <c r="W999" s="3">
        <v>0.11117756190420944</v>
      </c>
      <c r="X999" s="3">
        <v>591.54243538814762</v>
      </c>
      <c r="Y999" s="3">
        <v>0.8363824986545576</v>
      </c>
      <c r="Z999" s="3">
        <v>0.11117746361841618</v>
      </c>
      <c r="AA999" s="3">
        <v>366.75630994065159</v>
      </c>
      <c r="AB999">
        <f t="shared" si="26"/>
        <v>0.8363824986545576</v>
      </c>
      <c r="AC999">
        <f t="shared" si="27"/>
        <v>0.11117746361841618</v>
      </c>
    </row>
    <row r="1000" spans="1:29" x14ac:dyDescent="0.25">
      <c r="A1000" s="2">
        <v>999</v>
      </c>
      <c r="B1000" s="3" t="s">
        <v>178</v>
      </c>
      <c r="C1000" s="3" t="s">
        <v>28</v>
      </c>
      <c r="D1000" s="3" t="s">
        <v>179</v>
      </c>
      <c r="E1000" s="3" t="s">
        <v>189</v>
      </c>
      <c r="F1000" s="3">
        <v>0.56000000000000005</v>
      </c>
      <c r="G1000" s="3">
        <v>0.48</v>
      </c>
      <c r="H1000" s="3" t="s">
        <v>60</v>
      </c>
      <c r="I1000" s="2">
        <v>8140</v>
      </c>
      <c r="J1000" s="3" t="s">
        <v>57</v>
      </c>
      <c r="K1000" s="2">
        <v>8140</v>
      </c>
      <c r="L1000" s="3"/>
      <c r="M1000" s="3" t="s">
        <v>205</v>
      </c>
      <c r="N1000" s="3" t="s">
        <v>60</v>
      </c>
      <c r="O1000" s="3"/>
      <c r="P1000" s="3"/>
      <c r="Q1000" s="3"/>
      <c r="R1000" s="3">
        <v>0</v>
      </c>
      <c r="S1000" s="3">
        <v>1</v>
      </c>
      <c r="T1000" s="2">
        <v>191</v>
      </c>
      <c r="U1000" s="3">
        <v>40.233079016450098</v>
      </c>
      <c r="V1000" s="3">
        <v>379.19482644129874</v>
      </c>
      <c r="W1000" s="3">
        <v>49.741299195259849</v>
      </c>
      <c r="X1000" s="3">
        <v>158465.66579215307</v>
      </c>
      <c r="Y1000" s="3">
        <v>379.19482644129874</v>
      </c>
      <c r="Z1000" s="3">
        <v>49.741255221791029</v>
      </c>
      <c r="AA1000" s="3">
        <v>158465.66579215307</v>
      </c>
      <c r="AB1000">
        <f t="shared" si="26"/>
        <v>379.19482644129874</v>
      </c>
      <c r="AC1000">
        <f t="shared" si="27"/>
        <v>49.741255221791029</v>
      </c>
    </row>
    <row r="1001" spans="1:29" x14ac:dyDescent="0.25">
      <c r="A1001" s="2">
        <v>1000</v>
      </c>
      <c r="B1001" s="3" t="s">
        <v>178</v>
      </c>
      <c r="C1001" s="3" t="s">
        <v>28</v>
      </c>
      <c r="D1001" s="3" t="s">
        <v>179</v>
      </c>
      <c r="E1001" s="3" t="s">
        <v>189</v>
      </c>
      <c r="F1001" s="3">
        <v>0.56000000000000005</v>
      </c>
      <c r="G1001" s="3">
        <v>0.48</v>
      </c>
      <c r="H1001" s="3" t="s">
        <v>60</v>
      </c>
      <c r="I1001" s="2">
        <v>8140</v>
      </c>
      <c r="J1001" s="3" t="s">
        <v>57</v>
      </c>
      <c r="K1001" s="2">
        <v>8140</v>
      </c>
      <c r="L1001" s="3"/>
      <c r="M1001" s="3" t="s">
        <v>207</v>
      </c>
      <c r="N1001" s="3" t="s">
        <v>60</v>
      </c>
      <c r="O1001" s="3"/>
      <c r="P1001" s="3"/>
      <c r="Q1001" s="3"/>
      <c r="R1001" s="3">
        <v>0.38</v>
      </c>
      <c r="S1001" s="3">
        <v>0.62</v>
      </c>
      <c r="T1001" s="2">
        <v>25</v>
      </c>
      <c r="U1001" s="3">
        <v>2.3076568923537359</v>
      </c>
      <c r="V1001" s="3">
        <v>23.163476418532962</v>
      </c>
      <c r="W1001" s="3">
        <v>1.8868783544016368</v>
      </c>
      <c r="X1001" s="3">
        <v>9384.4140311232059</v>
      </c>
      <c r="Y1001" s="3">
        <v>14.361355379490433</v>
      </c>
      <c r="Z1001" s="3">
        <v>1.8868766863192201</v>
      </c>
      <c r="AA1001" s="3">
        <v>5818.3366992963884</v>
      </c>
      <c r="AB1001">
        <f t="shared" si="26"/>
        <v>14.361355379490433</v>
      </c>
      <c r="AC1001">
        <f t="shared" si="27"/>
        <v>1.8868766863192201</v>
      </c>
    </row>
    <row r="1002" spans="1:29" x14ac:dyDescent="0.25">
      <c r="A1002" s="2">
        <v>1001</v>
      </c>
      <c r="B1002" s="3" t="s">
        <v>178</v>
      </c>
      <c r="C1002" s="3" t="s">
        <v>28</v>
      </c>
      <c r="D1002" s="3" t="s">
        <v>179</v>
      </c>
      <c r="E1002" s="3" t="s">
        <v>189</v>
      </c>
      <c r="F1002" s="3">
        <v>0.56000000000000005</v>
      </c>
      <c r="G1002" s="3">
        <v>0.48</v>
      </c>
      <c r="H1002" s="3" t="s">
        <v>60</v>
      </c>
      <c r="I1002" s="2">
        <v>8140</v>
      </c>
      <c r="J1002" s="3" t="s">
        <v>57</v>
      </c>
      <c r="K1002" s="2">
        <v>8140</v>
      </c>
      <c r="L1002" s="3"/>
      <c r="M1002" s="3" t="s">
        <v>208</v>
      </c>
      <c r="N1002" s="3" t="s">
        <v>60</v>
      </c>
      <c r="O1002" s="3"/>
      <c r="P1002" s="3"/>
      <c r="Q1002" s="3"/>
      <c r="R1002" s="3">
        <v>0</v>
      </c>
      <c r="S1002" s="3">
        <v>1</v>
      </c>
      <c r="T1002" s="2">
        <v>13</v>
      </c>
      <c r="U1002" s="3">
        <v>0.12503662483139116</v>
      </c>
      <c r="V1002" s="3">
        <v>1.1958494243646687</v>
      </c>
      <c r="W1002" s="3">
        <v>0.1569995899714941</v>
      </c>
      <c r="X1002" s="3">
        <v>502.69257295055581</v>
      </c>
      <c r="Y1002" s="3">
        <v>1.1958494243646687</v>
      </c>
      <c r="Z1002" s="3">
        <v>0.15699945117703784</v>
      </c>
      <c r="AA1002" s="3">
        <v>502.69257295055581</v>
      </c>
      <c r="AB1002">
        <f t="shared" si="26"/>
        <v>1.1958494243646687</v>
      </c>
      <c r="AC1002">
        <f t="shared" si="27"/>
        <v>0.15699945117703784</v>
      </c>
    </row>
    <row r="1003" spans="1:29" x14ac:dyDescent="0.25">
      <c r="A1003" s="2">
        <v>1002</v>
      </c>
      <c r="B1003" s="3" t="s">
        <v>178</v>
      </c>
      <c r="C1003" s="3" t="s">
        <v>28</v>
      </c>
      <c r="D1003" s="3" t="s">
        <v>179</v>
      </c>
      <c r="E1003" s="3" t="s">
        <v>189</v>
      </c>
      <c r="F1003" s="3">
        <v>0.56000000000000005</v>
      </c>
      <c r="G1003" s="3">
        <v>0.48</v>
      </c>
      <c r="H1003" s="3" t="s">
        <v>60</v>
      </c>
      <c r="I1003" s="2">
        <v>8140</v>
      </c>
      <c r="J1003" s="3" t="s">
        <v>57</v>
      </c>
      <c r="K1003" s="2">
        <v>8140</v>
      </c>
      <c r="L1003" s="3"/>
      <c r="M1003" s="3" t="s">
        <v>210</v>
      </c>
      <c r="N1003" s="3" t="s">
        <v>60</v>
      </c>
      <c r="O1003" s="3"/>
      <c r="P1003" s="3"/>
      <c r="Q1003" s="3"/>
      <c r="R1003" s="3">
        <v>0</v>
      </c>
      <c r="S1003" s="3">
        <v>1</v>
      </c>
      <c r="T1003" s="2">
        <v>2</v>
      </c>
      <c r="U1003" s="3">
        <v>3.66001748560741E-3</v>
      </c>
      <c r="V1003" s="3">
        <v>3.8687148421099528E-2</v>
      </c>
      <c r="W1003" s="3">
        <v>5.1334341523512003E-3</v>
      </c>
      <c r="X1003" s="3">
        <v>14.932311144674332</v>
      </c>
      <c r="Y1003" s="3">
        <v>3.8687148421099528E-2</v>
      </c>
      <c r="Z1003" s="3">
        <v>5.1334296141724595E-3</v>
      </c>
      <c r="AA1003" s="3">
        <v>14.932311144674332</v>
      </c>
      <c r="AB1003">
        <f t="shared" si="26"/>
        <v>3.8687148421099528E-2</v>
      </c>
      <c r="AC1003">
        <f t="shared" si="27"/>
        <v>5.1334296141724595E-3</v>
      </c>
    </row>
    <row r="1004" spans="1:29" x14ac:dyDescent="0.25">
      <c r="A1004" s="2">
        <v>1003</v>
      </c>
      <c r="B1004" s="3" t="s">
        <v>178</v>
      </c>
      <c r="C1004" s="3" t="s">
        <v>28</v>
      </c>
      <c r="D1004" s="3" t="s">
        <v>179</v>
      </c>
      <c r="E1004" s="3" t="s">
        <v>189</v>
      </c>
      <c r="F1004" s="3">
        <v>0.56000000000000005</v>
      </c>
      <c r="G1004" s="3">
        <v>0.48</v>
      </c>
      <c r="H1004" s="3" t="s">
        <v>60</v>
      </c>
      <c r="I1004" s="2">
        <v>8220</v>
      </c>
      <c r="J1004" s="3" t="s">
        <v>138</v>
      </c>
      <c r="K1004" s="2">
        <v>8220</v>
      </c>
      <c r="L1004" s="3"/>
      <c r="M1004" s="3" t="s">
        <v>162</v>
      </c>
      <c r="N1004" s="3" t="s">
        <v>60</v>
      </c>
      <c r="O1004" s="3"/>
      <c r="P1004" s="3"/>
      <c r="Q1004" s="3"/>
      <c r="R1004" s="3">
        <v>0</v>
      </c>
      <c r="S1004" s="3">
        <v>1</v>
      </c>
      <c r="T1004" s="2">
        <v>2</v>
      </c>
      <c r="U1004" s="3">
        <v>4.0208768484585759E-2</v>
      </c>
      <c r="V1004" s="3">
        <v>0.3573358289923575</v>
      </c>
      <c r="W1004" s="3">
        <v>4.7086887161599179E-2</v>
      </c>
      <c r="X1004" s="3">
        <v>151.33715227400026</v>
      </c>
      <c r="Y1004" s="3">
        <v>0.3573358289923575</v>
      </c>
      <c r="Z1004" s="3">
        <v>4.7086845534745896E-2</v>
      </c>
      <c r="AA1004" s="3">
        <v>151.33715227400026</v>
      </c>
      <c r="AB1004">
        <f t="shared" si="26"/>
        <v>0.3573358289923575</v>
      </c>
      <c r="AC1004">
        <f t="shared" si="27"/>
        <v>4.7086845534745896E-2</v>
      </c>
    </row>
    <row r="1005" spans="1:29" x14ac:dyDescent="0.25">
      <c r="A1005" s="2">
        <v>1004</v>
      </c>
      <c r="B1005" s="3" t="s">
        <v>178</v>
      </c>
      <c r="C1005" s="3" t="s">
        <v>28</v>
      </c>
      <c r="D1005" s="3" t="s">
        <v>179</v>
      </c>
      <c r="E1005" s="3" t="s">
        <v>189</v>
      </c>
      <c r="F1005" s="3">
        <v>0.56000000000000005</v>
      </c>
      <c r="G1005" s="3">
        <v>0.48</v>
      </c>
      <c r="H1005" s="3" t="s">
        <v>60</v>
      </c>
      <c r="I1005" s="2">
        <v>8370</v>
      </c>
      <c r="J1005" s="3" t="s">
        <v>68</v>
      </c>
      <c r="K1005" s="2">
        <v>8370</v>
      </c>
      <c r="L1005" s="3"/>
      <c r="M1005" s="3" t="s">
        <v>162</v>
      </c>
      <c r="N1005" s="3" t="s">
        <v>60</v>
      </c>
      <c r="O1005" s="3"/>
      <c r="P1005" s="3"/>
      <c r="Q1005" s="3"/>
      <c r="R1005" s="3">
        <v>0</v>
      </c>
      <c r="S1005" s="3">
        <v>1</v>
      </c>
      <c r="T1005" s="2">
        <v>9</v>
      </c>
      <c r="U1005" s="3">
        <v>0.54322674644701252</v>
      </c>
      <c r="V1005" s="3">
        <v>1.5255742546999436</v>
      </c>
      <c r="W1005" s="3">
        <v>0.17556680693534515</v>
      </c>
      <c r="X1005" s="3">
        <v>1196.7153029816545</v>
      </c>
      <c r="Y1005" s="3">
        <v>1.5255742546999436</v>
      </c>
      <c r="Z1005" s="3">
        <v>0.17556665172666275</v>
      </c>
      <c r="AA1005" s="3">
        <v>1196.7153029816545</v>
      </c>
      <c r="AB1005">
        <f t="shared" si="26"/>
        <v>1.5255742546999436</v>
      </c>
      <c r="AC1005">
        <f t="shared" si="27"/>
        <v>0.17556665172666275</v>
      </c>
    </row>
    <row r="1006" spans="1:29" x14ac:dyDescent="0.25">
      <c r="A1006" s="2">
        <v>1005</v>
      </c>
      <c r="B1006" s="3" t="s">
        <v>178</v>
      </c>
      <c r="C1006" s="3" t="s">
        <v>28</v>
      </c>
      <c r="D1006" s="3" t="s">
        <v>179</v>
      </c>
      <c r="E1006" s="3" t="s">
        <v>189</v>
      </c>
      <c r="F1006" s="3">
        <v>0.56000000000000005</v>
      </c>
      <c r="G1006" s="3">
        <v>0.48</v>
      </c>
      <c r="H1006" s="3" t="s">
        <v>64</v>
      </c>
      <c r="I1006" s="2">
        <v>1200</v>
      </c>
      <c r="J1006" s="3" t="s">
        <v>45</v>
      </c>
      <c r="K1006" s="2">
        <v>3000</v>
      </c>
      <c r="L1006" s="3"/>
      <c r="M1006" s="3" t="s">
        <v>212</v>
      </c>
      <c r="N1006" s="3" t="s">
        <v>213</v>
      </c>
      <c r="O1006" s="3"/>
      <c r="P1006" s="3"/>
      <c r="Q1006" s="3"/>
      <c r="R1006" s="3">
        <v>0</v>
      </c>
      <c r="S1006" s="3">
        <v>1</v>
      </c>
      <c r="T1006" s="2">
        <v>68</v>
      </c>
      <c r="U1006" s="3">
        <v>10.125911212708298</v>
      </c>
      <c r="V1006" s="3">
        <v>100.14684815936783</v>
      </c>
      <c r="W1006" s="3">
        <v>14.918153119460593</v>
      </c>
      <c r="X1006" s="3">
        <v>40156.081339977252</v>
      </c>
      <c r="Y1006" s="3">
        <v>100.14684815936783</v>
      </c>
      <c r="Z1006" s="3">
        <v>14.918139931165324</v>
      </c>
      <c r="AA1006" s="3">
        <v>40156.081339977252</v>
      </c>
    </row>
    <row r="1007" spans="1:29" x14ac:dyDescent="0.25">
      <c r="A1007" s="2">
        <v>1006</v>
      </c>
      <c r="B1007" s="3" t="s">
        <v>178</v>
      </c>
      <c r="C1007" s="3" t="s">
        <v>28</v>
      </c>
      <c r="D1007" s="3" t="s">
        <v>179</v>
      </c>
      <c r="E1007" s="3" t="s">
        <v>189</v>
      </c>
      <c r="F1007" s="3">
        <v>0.56000000000000005</v>
      </c>
      <c r="G1007" s="3">
        <v>0.48</v>
      </c>
      <c r="H1007" s="3" t="s">
        <v>64</v>
      </c>
      <c r="I1007" s="2">
        <v>1410</v>
      </c>
      <c r="J1007" s="3" t="s">
        <v>116</v>
      </c>
      <c r="K1007" s="2">
        <v>3000</v>
      </c>
      <c r="L1007" s="3"/>
      <c r="M1007" s="3" t="s">
        <v>214</v>
      </c>
      <c r="N1007" s="3" t="s">
        <v>213</v>
      </c>
      <c r="O1007" s="3"/>
      <c r="P1007" s="3"/>
      <c r="Q1007" s="3"/>
      <c r="R1007" s="3">
        <v>0</v>
      </c>
      <c r="S1007" s="3">
        <v>1</v>
      </c>
      <c r="T1007" s="2">
        <v>3</v>
      </c>
      <c r="U1007" s="3">
        <v>1.8991238539657431E-3</v>
      </c>
      <c r="V1007" s="3">
        <v>2.0855142495546278E-2</v>
      </c>
      <c r="W1007" s="3">
        <v>3.0714664057743756E-3</v>
      </c>
      <c r="X1007" s="3">
        <v>7.6396291989001126</v>
      </c>
      <c r="Y1007" s="3">
        <v>2.0855142495546278E-2</v>
      </c>
      <c r="Z1007" s="3">
        <v>3.0714636904646741E-3</v>
      </c>
      <c r="AA1007" s="3">
        <v>7.6396291989001126</v>
      </c>
    </row>
    <row r="1008" spans="1:29" x14ac:dyDescent="0.25">
      <c r="A1008" s="2">
        <v>1007</v>
      </c>
      <c r="B1008" s="3" t="s">
        <v>178</v>
      </c>
      <c r="C1008" s="3" t="s">
        <v>28</v>
      </c>
      <c r="D1008" s="3" t="s">
        <v>179</v>
      </c>
      <c r="E1008" s="3" t="s">
        <v>189</v>
      </c>
      <c r="F1008" s="3">
        <v>0.56000000000000005</v>
      </c>
      <c r="G1008" s="3">
        <v>0.48</v>
      </c>
      <c r="H1008" s="3" t="s">
        <v>64</v>
      </c>
      <c r="I1008" s="2">
        <v>1410</v>
      </c>
      <c r="J1008" s="3" t="s">
        <v>116</v>
      </c>
      <c r="K1008" s="2">
        <v>3000</v>
      </c>
      <c r="L1008" s="3"/>
      <c r="M1008" s="3" t="s">
        <v>212</v>
      </c>
      <c r="N1008" s="3" t="s">
        <v>213</v>
      </c>
      <c r="O1008" s="3"/>
      <c r="P1008" s="3"/>
      <c r="Q1008" s="3"/>
      <c r="R1008" s="3">
        <v>0</v>
      </c>
      <c r="S1008" s="3">
        <v>1</v>
      </c>
      <c r="T1008" s="2">
        <v>28</v>
      </c>
      <c r="U1008" s="3">
        <v>7.9680492932062084</v>
      </c>
      <c r="V1008" s="3">
        <v>91.356897533363806</v>
      </c>
      <c r="W1008" s="3">
        <v>12.624108762019832</v>
      </c>
      <c r="X1008" s="3">
        <v>32087.705440668342</v>
      </c>
      <c r="Y1008" s="3">
        <v>91.356897533363806</v>
      </c>
      <c r="Z1008" s="3">
        <v>12.624097601759402</v>
      </c>
      <c r="AA1008" s="3">
        <v>32087.705440668342</v>
      </c>
    </row>
    <row r="1009" spans="1:27" x14ac:dyDescent="0.25">
      <c r="A1009" s="2">
        <v>1008</v>
      </c>
      <c r="B1009" s="3" t="s">
        <v>178</v>
      </c>
      <c r="C1009" s="3" t="s">
        <v>28</v>
      </c>
      <c r="D1009" s="3" t="s">
        <v>179</v>
      </c>
      <c r="E1009" s="3" t="s">
        <v>189</v>
      </c>
      <c r="F1009" s="3">
        <v>0.56000000000000005</v>
      </c>
      <c r="G1009" s="3">
        <v>0.48</v>
      </c>
      <c r="H1009" s="3" t="s">
        <v>64</v>
      </c>
      <c r="I1009" s="2">
        <v>1440</v>
      </c>
      <c r="J1009" s="3" t="s">
        <v>135</v>
      </c>
      <c r="K1009" s="2">
        <v>3000</v>
      </c>
      <c r="L1009" s="3"/>
      <c r="M1009" s="3" t="s">
        <v>212</v>
      </c>
      <c r="N1009" s="3" t="s">
        <v>213</v>
      </c>
      <c r="O1009" s="3"/>
      <c r="P1009" s="3"/>
      <c r="Q1009" s="3"/>
      <c r="R1009" s="3">
        <v>0</v>
      </c>
      <c r="S1009" s="3">
        <v>1</v>
      </c>
      <c r="T1009" s="2">
        <v>75</v>
      </c>
      <c r="U1009" s="3">
        <v>22.673406569547609</v>
      </c>
      <c r="V1009" s="3">
        <v>263.61357440808843</v>
      </c>
      <c r="W1009" s="3">
        <v>35.641182061576309</v>
      </c>
      <c r="X1009" s="3">
        <v>91023.385621066933</v>
      </c>
      <c r="Y1009" s="3">
        <v>263.61357440808843</v>
      </c>
      <c r="Z1009" s="3">
        <v>35.641150553223397</v>
      </c>
      <c r="AA1009" s="3">
        <v>91023.385621066933</v>
      </c>
    </row>
    <row r="1010" spans="1:27" x14ac:dyDescent="0.25">
      <c r="A1010" s="2">
        <v>1009</v>
      </c>
      <c r="B1010" s="3" t="s">
        <v>178</v>
      </c>
      <c r="C1010" s="3" t="s">
        <v>28</v>
      </c>
      <c r="D1010" s="3" t="s">
        <v>179</v>
      </c>
      <c r="E1010" s="3" t="s">
        <v>189</v>
      </c>
      <c r="F1010" s="3">
        <v>0.56000000000000005</v>
      </c>
      <c r="G1010" s="3">
        <v>0.48</v>
      </c>
      <c r="H1010" s="3" t="s">
        <v>64</v>
      </c>
      <c r="I1010" s="2">
        <v>3100</v>
      </c>
      <c r="J1010" s="3" t="s">
        <v>69</v>
      </c>
      <c r="K1010" s="2">
        <v>3100</v>
      </c>
      <c r="L1010" s="3" t="s">
        <v>64</v>
      </c>
      <c r="M1010" s="3" t="s">
        <v>33</v>
      </c>
      <c r="N1010" s="3" t="s">
        <v>33</v>
      </c>
      <c r="O1010" s="3"/>
      <c r="P1010" s="3"/>
      <c r="Q1010" s="3"/>
      <c r="R1010" s="3">
        <v>0</v>
      </c>
      <c r="S1010" s="3">
        <v>1</v>
      </c>
      <c r="T1010" s="2">
        <v>38</v>
      </c>
      <c r="U1010" s="3">
        <v>6.9325096019524697</v>
      </c>
      <c r="V1010" s="3">
        <v>47.99440750631647</v>
      </c>
      <c r="W1010" s="3">
        <v>6.6682185004880941</v>
      </c>
      <c r="X1010" s="3">
        <v>20666.25992852019</v>
      </c>
      <c r="Y1010" s="3">
        <v>47.99440750631647</v>
      </c>
      <c r="Z1010" s="3">
        <v>6.6682126054933342</v>
      </c>
      <c r="AA1010" s="3">
        <v>20666.25992852019</v>
      </c>
    </row>
    <row r="1011" spans="1:27" x14ac:dyDescent="0.25">
      <c r="A1011" s="2">
        <v>1010</v>
      </c>
      <c r="B1011" s="3" t="s">
        <v>178</v>
      </c>
      <c r="C1011" s="3" t="s">
        <v>28</v>
      </c>
      <c r="D1011" s="3" t="s">
        <v>179</v>
      </c>
      <c r="E1011" s="3" t="s">
        <v>189</v>
      </c>
      <c r="F1011" s="3">
        <v>0.56000000000000005</v>
      </c>
      <c r="G1011" s="3">
        <v>0.48</v>
      </c>
      <c r="H1011" s="3" t="s">
        <v>64</v>
      </c>
      <c r="I1011" s="2">
        <v>3100</v>
      </c>
      <c r="J1011" s="3" t="s">
        <v>69</v>
      </c>
      <c r="K1011" s="2">
        <v>3100</v>
      </c>
      <c r="L1011" s="3" t="s">
        <v>64</v>
      </c>
      <c r="M1011" s="3" t="s">
        <v>191</v>
      </c>
      <c r="N1011" s="3" t="s">
        <v>192</v>
      </c>
      <c r="O1011" s="3"/>
      <c r="P1011" s="3"/>
      <c r="Q1011" s="3"/>
      <c r="R1011" s="3">
        <v>0</v>
      </c>
      <c r="S1011" s="3">
        <v>1</v>
      </c>
      <c r="T1011" s="2">
        <v>264</v>
      </c>
      <c r="U1011" s="3">
        <v>63.568239101872003</v>
      </c>
      <c r="V1011" s="3">
        <v>436.26693086340072</v>
      </c>
      <c r="W1011" s="3">
        <v>53.257188309689219</v>
      </c>
      <c r="X1011" s="3">
        <v>198251.74627012771</v>
      </c>
      <c r="Y1011" s="3">
        <v>436.26693086340072</v>
      </c>
      <c r="Z1011" s="3">
        <v>53.257141228021688</v>
      </c>
      <c r="AA1011" s="3">
        <v>198251.74627012771</v>
      </c>
    </row>
    <row r="1012" spans="1:27" x14ac:dyDescent="0.25">
      <c r="A1012" s="2">
        <v>1011</v>
      </c>
      <c r="B1012" s="3" t="s">
        <v>178</v>
      </c>
      <c r="C1012" s="3" t="s">
        <v>28</v>
      </c>
      <c r="D1012" s="3" t="s">
        <v>179</v>
      </c>
      <c r="E1012" s="3" t="s">
        <v>189</v>
      </c>
      <c r="F1012" s="3">
        <v>0.56000000000000005</v>
      </c>
      <c r="G1012" s="3">
        <v>0.48</v>
      </c>
      <c r="H1012" s="3" t="s">
        <v>64</v>
      </c>
      <c r="I1012" s="2">
        <v>3100</v>
      </c>
      <c r="J1012" s="3" t="s">
        <v>69</v>
      </c>
      <c r="K1012" s="2">
        <v>3100</v>
      </c>
      <c r="L1012" s="3" t="s">
        <v>64</v>
      </c>
      <c r="M1012" s="3" t="s">
        <v>195</v>
      </c>
      <c r="N1012" s="3" t="s">
        <v>196</v>
      </c>
      <c r="O1012" s="3"/>
      <c r="P1012" s="3"/>
      <c r="Q1012" s="3"/>
      <c r="R1012" s="3">
        <v>0</v>
      </c>
      <c r="S1012" s="3">
        <v>1</v>
      </c>
      <c r="T1012" s="2">
        <v>14</v>
      </c>
      <c r="U1012" s="3">
        <v>0.83851040296768919</v>
      </c>
      <c r="V1012" s="3">
        <v>7.4088254527814108</v>
      </c>
      <c r="W1012" s="3">
        <v>1.0473591828078792</v>
      </c>
      <c r="X1012" s="3">
        <v>2951.602339678203</v>
      </c>
      <c r="Y1012" s="3">
        <v>7.4088254527814108</v>
      </c>
      <c r="Z1012" s="3">
        <v>1.0473582568968756</v>
      </c>
      <c r="AA1012" s="3">
        <v>2951.602339678203</v>
      </c>
    </row>
    <row r="1013" spans="1:27" x14ac:dyDescent="0.25">
      <c r="A1013" s="2">
        <v>1012</v>
      </c>
      <c r="B1013" s="3" t="s">
        <v>178</v>
      </c>
      <c r="C1013" s="3" t="s">
        <v>28</v>
      </c>
      <c r="D1013" s="3" t="s">
        <v>179</v>
      </c>
      <c r="E1013" s="3" t="s">
        <v>189</v>
      </c>
      <c r="F1013" s="3">
        <v>0.56000000000000005</v>
      </c>
      <c r="G1013" s="3">
        <v>0.48</v>
      </c>
      <c r="H1013" s="3" t="s">
        <v>64</v>
      </c>
      <c r="I1013" s="2">
        <v>3100</v>
      </c>
      <c r="J1013" s="3" t="s">
        <v>69</v>
      </c>
      <c r="K1013" s="2">
        <v>3100</v>
      </c>
      <c r="L1013" s="3" t="s">
        <v>64</v>
      </c>
      <c r="M1013" s="3" t="s">
        <v>212</v>
      </c>
      <c r="N1013" s="3" t="s">
        <v>213</v>
      </c>
      <c r="O1013" s="3"/>
      <c r="P1013" s="3"/>
      <c r="Q1013" s="3"/>
      <c r="R1013" s="3">
        <v>0</v>
      </c>
      <c r="S1013" s="3">
        <v>1</v>
      </c>
      <c r="T1013" s="2">
        <v>3</v>
      </c>
      <c r="U1013" s="3">
        <v>1.0206686786781854E-2</v>
      </c>
      <c r="V1013" s="3">
        <v>0.12479638670224572</v>
      </c>
      <c r="W1013" s="3">
        <v>1.6512843523269191E-2</v>
      </c>
      <c r="X1013" s="3">
        <v>41.10788426222706</v>
      </c>
      <c r="Y1013" s="3">
        <v>0.12479638670224572</v>
      </c>
      <c r="Z1013" s="3">
        <v>1.6512828925198342E-2</v>
      </c>
      <c r="AA1013" s="3">
        <v>41.10788426222706</v>
      </c>
    </row>
    <row r="1014" spans="1:27" x14ac:dyDescent="0.25">
      <c r="A1014" s="2">
        <v>1013</v>
      </c>
      <c r="B1014" s="3" t="s">
        <v>178</v>
      </c>
      <c r="C1014" s="3" t="s">
        <v>28</v>
      </c>
      <c r="D1014" s="3" t="s">
        <v>179</v>
      </c>
      <c r="E1014" s="3" t="s">
        <v>189</v>
      </c>
      <c r="F1014" s="3">
        <v>0.56000000000000005</v>
      </c>
      <c r="G1014" s="3">
        <v>0.48</v>
      </c>
      <c r="H1014" s="3" t="s">
        <v>64</v>
      </c>
      <c r="I1014" s="2">
        <v>3200</v>
      </c>
      <c r="J1014" s="3" t="s">
        <v>72</v>
      </c>
      <c r="K1014" s="2">
        <v>3200</v>
      </c>
      <c r="L1014" s="3" t="s">
        <v>64</v>
      </c>
      <c r="M1014" s="3" t="s">
        <v>33</v>
      </c>
      <c r="N1014" s="3" t="s">
        <v>33</v>
      </c>
      <c r="O1014" s="3"/>
      <c r="P1014" s="3"/>
      <c r="Q1014" s="3"/>
      <c r="R1014" s="3">
        <v>0</v>
      </c>
      <c r="S1014" s="3">
        <v>1</v>
      </c>
      <c r="T1014" s="2">
        <v>99</v>
      </c>
      <c r="U1014" s="3">
        <v>12.806166801155962</v>
      </c>
      <c r="V1014" s="3">
        <v>84.41296725662184</v>
      </c>
      <c r="W1014" s="3">
        <v>11.620204342139806</v>
      </c>
      <c r="X1014" s="3">
        <v>39663.540161894016</v>
      </c>
      <c r="Y1014" s="3">
        <v>84.41296725662184</v>
      </c>
      <c r="Z1014" s="3">
        <v>11.620194069374486</v>
      </c>
      <c r="AA1014" s="3">
        <v>39663.540161894016</v>
      </c>
    </row>
    <row r="1015" spans="1:27" x14ac:dyDescent="0.25">
      <c r="A1015" s="2">
        <v>1014</v>
      </c>
      <c r="B1015" s="3" t="s">
        <v>178</v>
      </c>
      <c r="C1015" s="3" t="s">
        <v>28</v>
      </c>
      <c r="D1015" s="3" t="s">
        <v>179</v>
      </c>
      <c r="E1015" s="3" t="s">
        <v>189</v>
      </c>
      <c r="F1015" s="3">
        <v>0.56000000000000005</v>
      </c>
      <c r="G1015" s="3">
        <v>0.48</v>
      </c>
      <c r="H1015" s="3" t="s">
        <v>64</v>
      </c>
      <c r="I1015" s="2">
        <v>3200</v>
      </c>
      <c r="J1015" s="3" t="s">
        <v>72</v>
      </c>
      <c r="K1015" s="2">
        <v>3200</v>
      </c>
      <c r="L1015" s="3" t="s">
        <v>64</v>
      </c>
      <c r="M1015" s="3" t="s">
        <v>191</v>
      </c>
      <c r="N1015" s="3" t="s">
        <v>192</v>
      </c>
      <c r="O1015" s="3"/>
      <c r="P1015" s="3"/>
      <c r="Q1015" s="3"/>
      <c r="R1015" s="3">
        <v>0</v>
      </c>
      <c r="S1015" s="3">
        <v>1</v>
      </c>
      <c r="T1015" s="2">
        <v>1041</v>
      </c>
      <c r="U1015" s="3">
        <v>341.15604265178172</v>
      </c>
      <c r="V1015" s="3">
        <v>2163.271326324063</v>
      </c>
      <c r="W1015" s="3">
        <v>271.92394161352843</v>
      </c>
      <c r="X1015" s="3">
        <v>1059168.1589983182</v>
      </c>
      <c r="Y1015" s="3">
        <v>2163.271326324063</v>
      </c>
      <c r="Z1015" s="3">
        <v>271.92370122095383</v>
      </c>
      <c r="AA1015" s="3">
        <v>1059168.1589983182</v>
      </c>
    </row>
    <row r="1016" spans="1:27" x14ac:dyDescent="0.25">
      <c r="A1016" s="2">
        <v>1015</v>
      </c>
      <c r="B1016" s="3" t="s">
        <v>178</v>
      </c>
      <c r="C1016" s="3" t="s">
        <v>28</v>
      </c>
      <c r="D1016" s="3" t="s">
        <v>179</v>
      </c>
      <c r="E1016" s="3" t="s">
        <v>189</v>
      </c>
      <c r="F1016" s="3">
        <v>0.56000000000000005</v>
      </c>
      <c r="G1016" s="3">
        <v>0.48</v>
      </c>
      <c r="H1016" s="3" t="s">
        <v>64</v>
      </c>
      <c r="I1016" s="2">
        <v>3200</v>
      </c>
      <c r="J1016" s="3" t="s">
        <v>72</v>
      </c>
      <c r="K1016" s="2">
        <v>3200</v>
      </c>
      <c r="L1016" s="3" t="s">
        <v>64</v>
      </c>
      <c r="M1016" s="3" t="s">
        <v>193</v>
      </c>
      <c r="N1016" s="3" t="s">
        <v>194</v>
      </c>
      <c r="O1016" s="3"/>
      <c r="P1016" s="3"/>
      <c r="Q1016" s="3"/>
      <c r="R1016" s="3">
        <v>0</v>
      </c>
      <c r="S1016" s="3">
        <v>1</v>
      </c>
      <c r="T1016" s="2">
        <v>33</v>
      </c>
      <c r="U1016" s="3">
        <v>3.634337453146804</v>
      </c>
      <c r="V1016" s="3">
        <v>28.313337980962348</v>
      </c>
      <c r="W1016" s="3">
        <v>3.9835268396698078</v>
      </c>
      <c r="X1016" s="3">
        <v>12231.969552372215</v>
      </c>
      <c r="Y1016" s="3">
        <v>28.313337980962348</v>
      </c>
      <c r="Z1016" s="3">
        <v>3.9835233180590719</v>
      </c>
      <c r="AA1016" s="3">
        <v>12231.969552372215</v>
      </c>
    </row>
    <row r="1017" spans="1:27" x14ac:dyDescent="0.25">
      <c r="A1017" s="2">
        <v>1016</v>
      </c>
      <c r="B1017" s="3" t="s">
        <v>178</v>
      </c>
      <c r="C1017" s="3" t="s">
        <v>28</v>
      </c>
      <c r="D1017" s="3" t="s">
        <v>179</v>
      </c>
      <c r="E1017" s="3" t="s">
        <v>189</v>
      </c>
      <c r="F1017" s="3">
        <v>0.56000000000000005</v>
      </c>
      <c r="G1017" s="3">
        <v>0.48</v>
      </c>
      <c r="H1017" s="3" t="s">
        <v>64</v>
      </c>
      <c r="I1017" s="2">
        <v>3200</v>
      </c>
      <c r="J1017" s="3" t="s">
        <v>72</v>
      </c>
      <c r="K1017" s="2">
        <v>3200</v>
      </c>
      <c r="L1017" s="3" t="s">
        <v>64</v>
      </c>
      <c r="M1017" s="3" t="s">
        <v>195</v>
      </c>
      <c r="N1017" s="3" t="s">
        <v>196</v>
      </c>
      <c r="O1017" s="3"/>
      <c r="P1017" s="3"/>
      <c r="Q1017" s="3"/>
      <c r="R1017" s="3">
        <v>0</v>
      </c>
      <c r="S1017" s="3">
        <v>1</v>
      </c>
      <c r="T1017" s="2">
        <v>230</v>
      </c>
      <c r="U1017" s="3">
        <v>86.282222503431996</v>
      </c>
      <c r="V1017" s="3">
        <v>532.63723735760686</v>
      </c>
      <c r="W1017" s="3">
        <v>66.319708515420842</v>
      </c>
      <c r="X1017" s="3">
        <v>253383.76375625975</v>
      </c>
      <c r="Y1017" s="3">
        <v>532.63723735760686</v>
      </c>
      <c r="Z1017" s="3">
        <v>66.319649885918224</v>
      </c>
      <c r="AA1017" s="3">
        <v>253383.76375625975</v>
      </c>
    </row>
    <row r="1018" spans="1:27" x14ac:dyDescent="0.25">
      <c r="A1018" s="2">
        <v>1017</v>
      </c>
      <c r="B1018" s="3" t="s">
        <v>178</v>
      </c>
      <c r="C1018" s="3" t="s">
        <v>28</v>
      </c>
      <c r="D1018" s="3" t="s">
        <v>179</v>
      </c>
      <c r="E1018" s="3" t="s">
        <v>189</v>
      </c>
      <c r="F1018" s="3">
        <v>0.56000000000000005</v>
      </c>
      <c r="G1018" s="3">
        <v>0.48</v>
      </c>
      <c r="H1018" s="3" t="s">
        <v>64</v>
      </c>
      <c r="I1018" s="2">
        <v>3200</v>
      </c>
      <c r="J1018" s="3" t="s">
        <v>72</v>
      </c>
      <c r="K1018" s="2">
        <v>3200</v>
      </c>
      <c r="L1018" s="3" t="s">
        <v>64</v>
      </c>
      <c r="M1018" s="3" t="s">
        <v>204</v>
      </c>
      <c r="N1018" s="3" t="s">
        <v>196</v>
      </c>
      <c r="O1018" s="3"/>
      <c r="P1018" s="3"/>
      <c r="Q1018" s="3"/>
      <c r="R1018" s="3">
        <v>0</v>
      </c>
      <c r="S1018" s="3">
        <v>1</v>
      </c>
      <c r="T1018" s="2">
        <v>5</v>
      </c>
      <c r="U1018" s="3">
        <v>0.20888928716570121</v>
      </c>
      <c r="V1018" s="3">
        <v>1.3190854781285517</v>
      </c>
      <c r="W1018" s="3">
        <v>0.16405311012427093</v>
      </c>
      <c r="X1018" s="3">
        <v>614.59657512477656</v>
      </c>
      <c r="Y1018" s="3">
        <v>1.3190854781285517</v>
      </c>
      <c r="Z1018" s="3">
        <v>0.16405296509419662</v>
      </c>
      <c r="AA1018" s="3">
        <v>614.59657512477656</v>
      </c>
    </row>
    <row r="1019" spans="1:27" x14ac:dyDescent="0.25">
      <c r="A1019" s="2">
        <v>1018</v>
      </c>
      <c r="B1019" s="3" t="s">
        <v>178</v>
      </c>
      <c r="C1019" s="3" t="s">
        <v>28</v>
      </c>
      <c r="D1019" s="3" t="s">
        <v>179</v>
      </c>
      <c r="E1019" s="3" t="s">
        <v>189</v>
      </c>
      <c r="F1019" s="3">
        <v>0.56000000000000005</v>
      </c>
      <c r="G1019" s="3">
        <v>0.48</v>
      </c>
      <c r="H1019" s="3" t="s">
        <v>64</v>
      </c>
      <c r="I1019" s="2">
        <v>3210</v>
      </c>
      <c r="J1019" s="3" t="s">
        <v>215</v>
      </c>
      <c r="K1019" s="2">
        <v>3210</v>
      </c>
      <c r="L1019" s="3" t="s">
        <v>64</v>
      </c>
      <c r="M1019" s="3" t="s">
        <v>191</v>
      </c>
      <c r="N1019" s="3" t="s">
        <v>192</v>
      </c>
      <c r="O1019" s="3"/>
      <c r="P1019" s="3"/>
      <c r="Q1019" s="3"/>
      <c r="R1019" s="3">
        <v>0</v>
      </c>
      <c r="S1019" s="3">
        <v>1</v>
      </c>
      <c r="T1019" s="2">
        <v>93</v>
      </c>
      <c r="U1019" s="3">
        <v>25.169536835409243</v>
      </c>
      <c r="V1019" s="3">
        <v>145.72085198329066</v>
      </c>
      <c r="W1019" s="3">
        <v>15.953399770868144</v>
      </c>
      <c r="X1019" s="3">
        <v>66146.372916271634</v>
      </c>
      <c r="Y1019" s="3">
        <v>145.72085198329066</v>
      </c>
      <c r="Z1019" s="3">
        <v>15.953385667369869</v>
      </c>
      <c r="AA1019" s="3">
        <v>66146.372916271634</v>
      </c>
    </row>
    <row r="1020" spans="1:27" x14ac:dyDescent="0.25">
      <c r="A1020" s="2">
        <v>1019</v>
      </c>
      <c r="B1020" s="3" t="s">
        <v>178</v>
      </c>
      <c r="C1020" s="3" t="s">
        <v>28</v>
      </c>
      <c r="D1020" s="3" t="s">
        <v>179</v>
      </c>
      <c r="E1020" s="3" t="s">
        <v>189</v>
      </c>
      <c r="F1020" s="3">
        <v>0.56000000000000005</v>
      </c>
      <c r="G1020" s="3">
        <v>0.48</v>
      </c>
      <c r="H1020" s="3" t="s">
        <v>64</v>
      </c>
      <c r="I1020" s="2">
        <v>3212</v>
      </c>
      <c r="J1020" s="3" t="s">
        <v>216</v>
      </c>
      <c r="K1020" s="2">
        <v>3212</v>
      </c>
      <c r="L1020" s="3" t="s">
        <v>64</v>
      </c>
      <c r="M1020" s="3" t="s">
        <v>191</v>
      </c>
      <c r="N1020" s="3" t="s">
        <v>192</v>
      </c>
      <c r="O1020" s="3"/>
      <c r="P1020" s="3"/>
      <c r="Q1020" s="3"/>
      <c r="R1020" s="3">
        <v>0</v>
      </c>
      <c r="S1020" s="3">
        <v>1</v>
      </c>
      <c r="T1020" s="2">
        <v>23</v>
      </c>
      <c r="U1020" s="3">
        <v>3.5694031990913464</v>
      </c>
      <c r="V1020" s="3">
        <v>23.373858906063468</v>
      </c>
      <c r="W1020" s="3">
        <v>2.613896792501575</v>
      </c>
      <c r="X1020" s="3">
        <v>10419.462829077129</v>
      </c>
      <c r="Y1020" s="3">
        <v>23.373858906063468</v>
      </c>
      <c r="Z1020" s="3">
        <v>2.6138944817032868</v>
      </c>
      <c r="AA1020" s="3">
        <v>10419.462829077129</v>
      </c>
    </row>
    <row r="1021" spans="1:27" x14ac:dyDescent="0.25">
      <c r="A1021" s="2">
        <v>1020</v>
      </c>
      <c r="B1021" s="3" t="s">
        <v>178</v>
      </c>
      <c r="C1021" s="3" t="s">
        <v>28</v>
      </c>
      <c r="D1021" s="3" t="s">
        <v>179</v>
      </c>
      <c r="E1021" s="3" t="s">
        <v>189</v>
      </c>
      <c r="F1021" s="3">
        <v>0.56000000000000005</v>
      </c>
      <c r="G1021" s="3">
        <v>0.48</v>
      </c>
      <c r="H1021" s="3" t="s">
        <v>64</v>
      </c>
      <c r="I1021" s="2">
        <v>4110</v>
      </c>
      <c r="J1021" s="3" t="s">
        <v>77</v>
      </c>
      <c r="K1021" s="2">
        <v>4110</v>
      </c>
      <c r="L1021" s="3" t="s">
        <v>64</v>
      </c>
      <c r="M1021" s="3" t="s">
        <v>33</v>
      </c>
      <c r="N1021" s="3" t="s">
        <v>33</v>
      </c>
      <c r="O1021" s="3"/>
      <c r="P1021" s="3"/>
      <c r="Q1021" s="3"/>
      <c r="R1021" s="3">
        <v>0</v>
      </c>
      <c r="S1021" s="3">
        <v>1</v>
      </c>
      <c r="T1021" s="2">
        <v>183</v>
      </c>
      <c r="U1021" s="3">
        <v>48.161058109540512</v>
      </c>
      <c r="V1021" s="3">
        <v>312.95325496687457</v>
      </c>
      <c r="W1021" s="3">
        <v>31.525304897449416</v>
      </c>
      <c r="X1021" s="3">
        <v>143534.79010209764</v>
      </c>
      <c r="Y1021" s="3">
        <v>312.95325496687457</v>
      </c>
      <c r="Z1021" s="3">
        <v>31.525277027710679</v>
      </c>
      <c r="AA1021" s="3">
        <v>143534.79010209764</v>
      </c>
    </row>
    <row r="1022" spans="1:27" x14ac:dyDescent="0.25">
      <c r="A1022" s="2">
        <v>1021</v>
      </c>
      <c r="B1022" s="3" t="s">
        <v>178</v>
      </c>
      <c r="C1022" s="3" t="s">
        <v>28</v>
      </c>
      <c r="D1022" s="3" t="s">
        <v>179</v>
      </c>
      <c r="E1022" s="3" t="s">
        <v>189</v>
      </c>
      <c r="F1022" s="3">
        <v>0.56000000000000005</v>
      </c>
      <c r="G1022" s="3">
        <v>0.48</v>
      </c>
      <c r="H1022" s="3" t="s">
        <v>64</v>
      </c>
      <c r="I1022" s="2">
        <v>4110</v>
      </c>
      <c r="J1022" s="3" t="s">
        <v>77</v>
      </c>
      <c r="K1022" s="2">
        <v>4110</v>
      </c>
      <c r="L1022" s="3" t="s">
        <v>64</v>
      </c>
      <c r="M1022" s="3" t="s">
        <v>190</v>
      </c>
      <c r="N1022" s="3" t="s">
        <v>33</v>
      </c>
      <c r="O1022" s="3"/>
      <c r="P1022" s="3"/>
      <c r="Q1022" s="3"/>
      <c r="R1022" s="3">
        <v>0.38</v>
      </c>
      <c r="S1022" s="3">
        <v>0.62</v>
      </c>
      <c r="T1022" s="2">
        <v>1</v>
      </c>
      <c r="U1022" s="3">
        <v>2.8114885728003602E-4</v>
      </c>
      <c r="V1022" s="3">
        <v>2.5812191702384731E-3</v>
      </c>
      <c r="W1022" s="3">
        <v>2.4623525692981041E-4</v>
      </c>
      <c r="X1022" s="3">
        <v>0.94984769758740073</v>
      </c>
      <c r="Y1022" s="3">
        <v>1.6003558855478533E-3</v>
      </c>
      <c r="Z1022" s="3">
        <v>2.4623503924714788E-4</v>
      </c>
      <c r="AA1022" s="3">
        <v>0.5889055725041884</v>
      </c>
    </row>
    <row r="1023" spans="1:27" x14ac:dyDescent="0.25">
      <c r="A1023" s="2">
        <v>1022</v>
      </c>
      <c r="B1023" s="3" t="s">
        <v>178</v>
      </c>
      <c r="C1023" s="3" t="s">
        <v>28</v>
      </c>
      <c r="D1023" s="3" t="s">
        <v>179</v>
      </c>
      <c r="E1023" s="3" t="s">
        <v>189</v>
      </c>
      <c r="F1023" s="3">
        <v>0.56000000000000005</v>
      </c>
      <c r="G1023" s="3">
        <v>0.48</v>
      </c>
      <c r="H1023" s="3" t="s">
        <v>64</v>
      </c>
      <c r="I1023" s="2">
        <v>4110</v>
      </c>
      <c r="J1023" s="3" t="s">
        <v>77</v>
      </c>
      <c r="K1023" s="2">
        <v>4110</v>
      </c>
      <c r="L1023" s="3" t="s">
        <v>64</v>
      </c>
      <c r="M1023" s="3" t="s">
        <v>191</v>
      </c>
      <c r="N1023" s="3" t="s">
        <v>192</v>
      </c>
      <c r="O1023" s="3"/>
      <c r="P1023" s="3"/>
      <c r="Q1023" s="3"/>
      <c r="R1023" s="3">
        <v>0</v>
      </c>
      <c r="S1023" s="3">
        <v>1</v>
      </c>
      <c r="T1023" s="2">
        <v>1451</v>
      </c>
      <c r="U1023" s="3">
        <v>534.5476946077315</v>
      </c>
      <c r="V1023" s="3">
        <v>3241.7071228288537</v>
      </c>
      <c r="W1023" s="3">
        <v>288.90402349521844</v>
      </c>
      <c r="X1023" s="3">
        <v>1516222.5800249253</v>
      </c>
      <c r="Y1023" s="3">
        <v>3241.7071228288537</v>
      </c>
      <c r="Z1023" s="3">
        <v>288.90376809151434</v>
      </c>
      <c r="AA1023" s="3">
        <v>1516222.5800249253</v>
      </c>
    </row>
    <row r="1024" spans="1:27" x14ac:dyDescent="0.25">
      <c r="A1024" s="2">
        <v>1023</v>
      </c>
      <c r="B1024" s="3" t="s">
        <v>178</v>
      </c>
      <c r="C1024" s="3" t="s">
        <v>28</v>
      </c>
      <c r="D1024" s="3" t="s">
        <v>179</v>
      </c>
      <c r="E1024" s="3" t="s">
        <v>189</v>
      </c>
      <c r="F1024" s="3">
        <v>0.56000000000000005</v>
      </c>
      <c r="G1024" s="3">
        <v>0.48</v>
      </c>
      <c r="H1024" s="3" t="s">
        <v>64</v>
      </c>
      <c r="I1024" s="2">
        <v>4110</v>
      </c>
      <c r="J1024" s="3" t="s">
        <v>77</v>
      </c>
      <c r="K1024" s="2">
        <v>4110</v>
      </c>
      <c r="L1024" s="3" t="s">
        <v>64</v>
      </c>
      <c r="M1024" s="3" t="s">
        <v>193</v>
      </c>
      <c r="N1024" s="3" t="s">
        <v>194</v>
      </c>
      <c r="O1024" s="3"/>
      <c r="P1024" s="3"/>
      <c r="Q1024" s="3"/>
      <c r="R1024" s="3">
        <v>0</v>
      </c>
      <c r="S1024" s="3">
        <v>1</v>
      </c>
      <c r="T1024" s="2">
        <v>24</v>
      </c>
      <c r="U1024" s="3">
        <v>2.0908359448590064</v>
      </c>
      <c r="V1024" s="3">
        <v>19.649976909892882</v>
      </c>
      <c r="W1024" s="3">
        <v>2.4043846116988399</v>
      </c>
      <c r="X1024" s="3">
        <v>7481.8409033775415</v>
      </c>
      <c r="Y1024" s="3">
        <v>19.649976909892882</v>
      </c>
      <c r="Z1024" s="3">
        <v>2.4043824861184189</v>
      </c>
      <c r="AA1024" s="3">
        <v>7481.8409033775415</v>
      </c>
    </row>
    <row r="1025" spans="1:27" x14ac:dyDescent="0.25">
      <c r="A1025" s="2">
        <v>1024</v>
      </c>
      <c r="B1025" s="3" t="s">
        <v>178</v>
      </c>
      <c r="C1025" s="3" t="s">
        <v>28</v>
      </c>
      <c r="D1025" s="3" t="s">
        <v>179</v>
      </c>
      <c r="E1025" s="3" t="s">
        <v>189</v>
      </c>
      <c r="F1025" s="3">
        <v>0.56000000000000005</v>
      </c>
      <c r="G1025" s="3">
        <v>0.48</v>
      </c>
      <c r="H1025" s="3" t="s">
        <v>64</v>
      </c>
      <c r="I1025" s="2">
        <v>4110</v>
      </c>
      <c r="J1025" s="3" t="s">
        <v>77</v>
      </c>
      <c r="K1025" s="2">
        <v>4110</v>
      </c>
      <c r="L1025" s="3" t="s">
        <v>64</v>
      </c>
      <c r="M1025" s="3" t="s">
        <v>195</v>
      </c>
      <c r="N1025" s="3" t="s">
        <v>196</v>
      </c>
      <c r="O1025" s="3"/>
      <c r="P1025" s="3"/>
      <c r="Q1025" s="3"/>
      <c r="R1025" s="3">
        <v>0</v>
      </c>
      <c r="S1025" s="3">
        <v>1</v>
      </c>
      <c r="T1025" s="2">
        <v>86</v>
      </c>
      <c r="U1025" s="3">
        <v>19.207013516423245</v>
      </c>
      <c r="V1025" s="3">
        <v>136.19382101823149</v>
      </c>
      <c r="W1025" s="3">
        <v>13.851199970836038</v>
      </c>
      <c r="X1025" s="3">
        <v>59898.398967531233</v>
      </c>
      <c r="Y1025" s="3">
        <v>136.19382101823149</v>
      </c>
      <c r="Z1025" s="3">
        <v>13.85118772577369</v>
      </c>
      <c r="AA1025" s="3">
        <v>59898.398967531233</v>
      </c>
    </row>
    <row r="1026" spans="1:27" x14ac:dyDescent="0.25">
      <c r="A1026" s="2">
        <v>1025</v>
      </c>
      <c r="B1026" s="3" t="s">
        <v>178</v>
      </c>
      <c r="C1026" s="3" t="s">
        <v>28</v>
      </c>
      <c r="D1026" s="3" t="s">
        <v>179</v>
      </c>
      <c r="E1026" s="3" t="s">
        <v>189</v>
      </c>
      <c r="F1026" s="3">
        <v>0.56000000000000005</v>
      </c>
      <c r="G1026" s="3">
        <v>0.48</v>
      </c>
      <c r="H1026" s="3" t="s">
        <v>64</v>
      </c>
      <c r="I1026" s="2">
        <v>4110</v>
      </c>
      <c r="J1026" s="3" t="s">
        <v>77</v>
      </c>
      <c r="K1026" s="2">
        <v>4110</v>
      </c>
      <c r="L1026" s="3" t="s">
        <v>64</v>
      </c>
      <c r="M1026" s="3" t="s">
        <v>198</v>
      </c>
      <c r="N1026" s="3" t="s">
        <v>196</v>
      </c>
      <c r="O1026" s="3"/>
      <c r="P1026" s="3"/>
      <c r="Q1026" s="3"/>
      <c r="R1026" s="3">
        <v>0.38</v>
      </c>
      <c r="S1026" s="3">
        <v>0.62</v>
      </c>
      <c r="T1026" s="2">
        <v>3</v>
      </c>
      <c r="U1026" s="3">
        <v>2.3812912431924758E-2</v>
      </c>
      <c r="V1026" s="3">
        <v>0.15846449945912272</v>
      </c>
      <c r="W1026" s="3">
        <v>1.2344221170411384E-2</v>
      </c>
      <c r="X1026" s="3">
        <v>81.403596314832612</v>
      </c>
      <c r="Y1026" s="3">
        <v>9.824798966465606E-2</v>
      </c>
      <c r="Z1026" s="3">
        <v>1.2344210257583744E-2</v>
      </c>
      <c r="AA1026" s="3">
        <v>50.470229715196226</v>
      </c>
    </row>
    <row r="1027" spans="1:27" x14ac:dyDescent="0.25">
      <c r="A1027" s="2">
        <v>1026</v>
      </c>
      <c r="B1027" s="3" t="s">
        <v>178</v>
      </c>
      <c r="C1027" s="3" t="s">
        <v>28</v>
      </c>
      <c r="D1027" s="3" t="s">
        <v>179</v>
      </c>
      <c r="E1027" s="3" t="s">
        <v>189</v>
      </c>
      <c r="F1027" s="3">
        <v>0.56000000000000005</v>
      </c>
      <c r="G1027" s="3">
        <v>0.48</v>
      </c>
      <c r="H1027" s="3" t="s">
        <v>64</v>
      </c>
      <c r="I1027" s="2">
        <v>4110</v>
      </c>
      <c r="J1027" s="3" t="s">
        <v>77</v>
      </c>
      <c r="K1027" s="2">
        <v>4110</v>
      </c>
      <c r="L1027" s="3" t="s">
        <v>64</v>
      </c>
      <c r="M1027" s="3" t="s">
        <v>204</v>
      </c>
      <c r="N1027" s="3" t="s">
        <v>196</v>
      </c>
      <c r="O1027" s="3"/>
      <c r="P1027" s="3"/>
      <c r="Q1027" s="3"/>
      <c r="R1027" s="3">
        <v>0</v>
      </c>
      <c r="S1027" s="3">
        <v>1</v>
      </c>
      <c r="T1027" s="2">
        <v>14</v>
      </c>
      <c r="U1027" s="3">
        <v>0.3361245617724497</v>
      </c>
      <c r="V1027" s="3">
        <v>2.8535709457345573</v>
      </c>
      <c r="W1027" s="3">
        <v>0.34422794805228635</v>
      </c>
      <c r="X1027" s="3">
        <v>1223.6103154453276</v>
      </c>
      <c r="Y1027" s="3">
        <v>2.8535709457345573</v>
      </c>
      <c r="Z1027" s="3">
        <v>0.34422764373983017</v>
      </c>
      <c r="AA1027" s="3">
        <v>1223.6103154453276</v>
      </c>
    </row>
    <row r="1028" spans="1:27" x14ac:dyDescent="0.25">
      <c r="A1028" s="2">
        <v>1027</v>
      </c>
      <c r="B1028" s="3" t="s">
        <v>178</v>
      </c>
      <c r="C1028" s="3" t="s">
        <v>28</v>
      </c>
      <c r="D1028" s="3" t="s">
        <v>179</v>
      </c>
      <c r="E1028" s="3" t="s">
        <v>189</v>
      </c>
      <c r="F1028" s="3">
        <v>0.56000000000000005</v>
      </c>
      <c r="G1028" s="3">
        <v>0.48</v>
      </c>
      <c r="H1028" s="3" t="s">
        <v>64</v>
      </c>
      <c r="I1028" s="2">
        <v>4112</v>
      </c>
      <c r="J1028" s="3" t="s">
        <v>217</v>
      </c>
      <c r="K1028" s="2">
        <v>4112</v>
      </c>
      <c r="L1028" s="3" t="s">
        <v>64</v>
      </c>
      <c r="M1028" s="3" t="s">
        <v>191</v>
      </c>
      <c r="N1028" s="3" t="s">
        <v>192</v>
      </c>
      <c r="O1028" s="3"/>
      <c r="P1028" s="3"/>
      <c r="Q1028" s="3"/>
      <c r="R1028" s="3">
        <v>0</v>
      </c>
      <c r="S1028" s="3">
        <v>1</v>
      </c>
      <c r="T1028" s="2">
        <v>31</v>
      </c>
      <c r="U1028" s="3">
        <v>10.445432946606816</v>
      </c>
      <c r="V1028" s="3">
        <v>68.379220363122997</v>
      </c>
      <c r="W1028" s="3">
        <v>7.9416920241196829</v>
      </c>
      <c r="X1028" s="3">
        <v>33281.940715200646</v>
      </c>
      <c r="Y1028" s="3">
        <v>68.379220363122997</v>
      </c>
      <c r="Z1028" s="3">
        <v>7.9416850033190141</v>
      </c>
      <c r="AA1028" s="3">
        <v>33281.940715200646</v>
      </c>
    </row>
    <row r="1029" spans="1:27" x14ac:dyDescent="0.25">
      <c r="A1029" s="2">
        <v>1028</v>
      </c>
      <c r="B1029" s="3" t="s">
        <v>178</v>
      </c>
      <c r="C1029" s="3" t="s">
        <v>28</v>
      </c>
      <c r="D1029" s="3" t="s">
        <v>179</v>
      </c>
      <c r="E1029" s="3" t="s">
        <v>189</v>
      </c>
      <c r="F1029" s="3">
        <v>0.56000000000000005</v>
      </c>
      <c r="G1029" s="3">
        <v>0.48</v>
      </c>
      <c r="H1029" s="3" t="s">
        <v>64</v>
      </c>
      <c r="I1029" s="2">
        <v>4120</v>
      </c>
      <c r="J1029" s="3" t="s">
        <v>218</v>
      </c>
      <c r="K1029" s="2">
        <v>4120</v>
      </c>
      <c r="L1029" s="3" t="s">
        <v>64</v>
      </c>
      <c r="M1029" s="3" t="s">
        <v>191</v>
      </c>
      <c r="N1029" s="3" t="s">
        <v>192</v>
      </c>
      <c r="O1029" s="3"/>
      <c r="P1029" s="3"/>
      <c r="Q1029" s="3"/>
      <c r="R1029" s="3">
        <v>0</v>
      </c>
      <c r="S1029" s="3">
        <v>1</v>
      </c>
      <c r="T1029" s="2">
        <v>13</v>
      </c>
      <c r="U1029" s="3">
        <v>1.1926058218744835</v>
      </c>
      <c r="V1029" s="3">
        <v>8.6990478803881643</v>
      </c>
      <c r="W1029" s="3">
        <v>3.3896722351223514</v>
      </c>
      <c r="X1029" s="3">
        <v>4096.8788889725456</v>
      </c>
      <c r="Y1029" s="3">
        <v>8.6990478803881643</v>
      </c>
      <c r="Z1029" s="3">
        <v>3.3896692385048786</v>
      </c>
      <c r="AA1029" s="3">
        <v>4096.8788889725456</v>
      </c>
    </row>
    <row r="1030" spans="1:27" x14ac:dyDescent="0.25">
      <c r="A1030" s="2">
        <v>1029</v>
      </c>
      <c r="B1030" s="3" t="s">
        <v>178</v>
      </c>
      <c r="C1030" s="3" t="s">
        <v>28</v>
      </c>
      <c r="D1030" s="3" t="s">
        <v>179</v>
      </c>
      <c r="E1030" s="3" t="s">
        <v>189</v>
      </c>
      <c r="F1030" s="3">
        <v>0.56000000000000005</v>
      </c>
      <c r="G1030" s="3">
        <v>0.48</v>
      </c>
      <c r="H1030" s="3" t="s">
        <v>64</v>
      </c>
      <c r="I1030" s="2">
        <v>4140</v>
      </c>
      <c r="J1030" s="3" t="s">
        <v>130</v>
      </c>
      <c r="K1030" s="2">
        <v>3000</v>
      </c>
      <c r="L1030" s="3" t="s">
        <v>64</v>
      </c>
      <c r="M1030" s="3" t="s">
        <v>214</v>
      </c>
      <c r="N1030" s="3" t="s">
        <v>213</v>
      </c>
      <c r="O1030" s="3"/>
      <c r="P1030" s="3"/>
      <c r="Q1030" s="3"/>
      <c r="R1030" s="3">
        <v>0</v>
      </c>
      <c r="S1030" s="3">
        <v>1</v>
      </c>
      <c r="T1030" s="2">
        <v>1</v>
      </c>
      <c r="U1030" s="3">
        <v>7.3128589468189299E-3</v>
      </c>
      <c r="V1030" s="3">
        <v>6.0916201188992707E-2</v>
      </c>
      <c r="W1030" s="3">
        <v>9.1709957967013415E-3</v>
      </c>
      <c r="X1030" s="3">
        <v>28.585692990559746</v>
      </c>
      <c r="Y1030" s="3">
        <v>6.0916201188992707E-2</v>
      </c>
      <c r="Z1030" s="3">
        <v>9.1709876891427396E-3</v>
      </c>
      <c r="AA1030" s="3">
        <v>28.585692990559746</v>
      </c>
    </row>
    <row r="1031" spans="1:27" x14ac:dyDescent="0.25">
      <c r="A1031" s="2">
        <v>1030</v>
      </c>
      <c r="B1031" s="3" t="s">
        <v>178</v>
      </c>
      <c r="C1031" s="3" t="s">
        <v>28</v>
      </c>
      <c r="D1031" s="3" t="s">
        <v>179</v>
      </c>
      <c r="E1031" s="3" t="s">
        <v>189</v>
      </c>
      <c r="F1031" s="3">
        <v>0.56000000000000005</v>
      </c>
      <c r="G1031" s="3">
        <v>0.48</v>
      </c>
      <c r="H1031" s="3" t="s">
        <v>64</v>
      </c>
      <c r="I1031" s="2">
        <v>4140</v>
      </c>
      <c r="J1031" s="3" t="s">
        <v>130</v>
      </c>
      <c r="K1031" s="2">
        <v>3000</v>
      </c>
      <c r="L1031" s="3" t="s">
        <v>64</v>
      </c>
      <c r="M1031" s="3" t="s">
        <v>212</v>
      </c>
      <c r="N1031" s="3" t="s">
        <v>213</v>
      </c>
      <c r="O1031" s="3"/>
      <c r="P1031" s="3"/>
      <c r="Q1031" s="3"/>
      <c r="R1031" s="3">
        <v>0</v>
      </c>
      <c r="S1031" s="3">
        <v>1</v>
      </c>
      <c r="T1031" s="2">
        <v>9</v>
      </c>
      <c r="U1031" s="3">
        <v>1.0028890465345326</v>
      </c>
      <c r="V1031" s="3">
        <v>8.1379482424328469</v>
      </c>
      <c r="W1031" s="3">
        <v>2.2983958716892507</v>
      </c>
      <c r="X1031" s="3">
        <v>3590.0212215235165</v>
      </c>
      <c r="Y1031" s="3">
        <v>8.1379482424328469</v>
      </c>
      <c r="Z1031" s="3">
        <v>2.2983938398074795</v>
      </c>
      <c r="AA1031" s="3">
        <v>3590.0212215235165</v>
      </c>
    </row>
    <row r="1032" spans="1:27" x14ac:dyDescent="0.25">
      <c r="A1032" s="2">
        <v>1031</v>
      </c>
      <c r="B1032" s="3" t="s">
        <v>178</v>
      </c>
      <c r="C1032" s="3" t="s">
        <v>28</v>
      </c>
      <c r="D1032" s="3" t="s">
        <v>179</v>
      </c>
      <c r="E1032" s="3" t="s">
        <v>189</v>
      </c>
      <c r="F1032" s="3">
        <v>0.56000000000000005</v>
      </c>
      <c r="G1032" s="3">
        <v>0.48</v>
      </c>
      <c r="H1032" s="3" t="s">
        <v>64</v>
      </c>
      <c r="I1032" s="2">
        <v>4140</v>
      </c>
      <c r="J1032" s="3" t="s">
        <v>130</v>
      </c>
      <c r="K1032" s="2">
        <v>4140</v>
      </c>
      <c r="L1032" s="3" t="s">
        <v>64</v>
      </c>
      <c r="M1032" s="3" t="s">
        <v>33</v>
      </c>
      <c r="N1032" s="3" t="s">
        <v>33</v>
      </c>
      <c r="O1032" s="3"/>
      <c r="P1032" s="3"/>
      <c r="Q1032" s="3"/>
      <c r="R1032" s="3">
        <v>0</v>
      </c>
      <c r="S1032" s="3">
        <v>1</v>
      </c>
      <c r="T1032" s="2">
        <v>12</v>
      </c>
      <c r="U1032" s="3">
        <v>1.3833352808498893</v>
      </c>
      <c r="V1032" s="3">
        <v>9.0162060053020543</v>
      </c>
      <c r="W1032" s="3">
        <v>2.1540266338833582</v>
      </c>
      <c r="X1032" s="3">
        <v>4299.5489723623705</v>
      </c>
      <c r="Y1032" s="3">
        <v>9.0162060053020543</v>
      </c>
      <c r="Z1032" s="3">
        <v>2.1540247296302621</v>
      </c>
      <c r="AA1032" s="3">
        <v>4299.5489723623705</v>
      </c>
    </row>
    <row r="1033" spans="1:27" x14ac:dyDescent="0.25">
      <c r="A1033" s="2">
        <v>1032</v>
      </c>
      <c r="B1033" s="3" t="s">
        <v>178</v>
      </c>
      <c r="C1033" s="3" t="s">
        <v>28</v>
      </c>
      <c r="D1033" s="3" t="s">
        <v>179</v>
      </c>
      <c r="E1033" s="3" t="s">
        <v>189</v>
      </c>
      <c r="F1033" s="3">
        <v>0.56000000000000005</v>
      </c>
      <c r="G1033" s="3">
        <v>0.48</v>
      </c>
      <c r="H1033" s="3" t="s">
        <v>64</v>
      </c>
      <c r="I1033" s="2">
        <v>4140</v>
      </c>
      <c r="J1033" s="3" t="s">
        <v>130</v>
      </c>
      <c r="K1033" s="2">
        <v>4140</v>
      </c>
      <c r="L1033" s="3" t="s">
        <v>64</v>
      </c>
      <c r="M1033" s="3" t="s">
        <v>195</v>
      </c>
      <c r="N1033" s="3" t="s">
        <v>196</v>
      </c>
      <c r="O1033" s="3"/>
      <c r="P1033" s="3"/>
      <c r="Q1033" s="3"/>
      <c r="R1033" s="3">
        <v>0</v>
      </c>
      <c r="S1033" s="3">
        <v>1</v>
      </c>
      <c r="T1033" s="2">
        <v>1</v>
      </c>
      <c r="U1033" s="3">
        <v>1.26863972760133E-5</v>
      </c>
      <c r="V1033" s="3">
        <v>7.727151557430135E-5</v>
      </c>
      <c r="W1033" s="3">
        <v>2.3876640340671356E-5</v>
      </c>
      <c r="X1033" s="3">
        <v>3.5733722526814032E-2</v>
      </c>
      <c r="Y1033" s="3">
        <v>7.727151557430135E-5</v>
      </c>
      <c r="Z1033" s="3">
        <v>2.3876619232683301E-5</v>
      </c>
      <c r="AA1033" s="3">
        <v>3.5733722526814032E-2</v>
      </c>
    </row>
    <row r="1034" spans="1:27" x14ac:dyDescent="0.25">
      <c r="A1034" s="2">
        <v>1033</v>
      </c>
      <c r="B1034" s="3" t="s">
        <v>178</v>
      </c>
      <c r="C1034" s="3" t="s">
        <v>28</v>
      </c>
      <c r="D1034" s="3" t="s">
        <v>179</v>
      </c>
      <c r="E1034" s="3" t="s">
        <v>189</v>
      </c>
      <c r="F1034" s="3">
        <v>0.56000000000000005</v>
      </c>
      <c r="G1034" s="3">
        <v>0.48</v>
      </c>
      <c r="H1034" s="3" t="s">
        <v>64</v>
      </c>
      <c r="I1034" s="2">
        <v>4200</v>
      </c>
      <c r="J1034" s="3" t="s">
        <v>78</v>
      </c>
      <c r="K1034" s="2">
        <v>4200</v>
      </c>
      <c r="L1034" s="3" t="s">
        <v>64</v>
      </c>
      <c r="M1034" s="3" t="s">
        <v>33</v>
      </c>
      <c r="N1034" s="3" t="s">
        <v>33</v>
      </c>
      <c r="O1034" s="3"/>
      <c r="P1034" s="3"/>
      <c r="Q1034" s="3"/>
      <c r="R1034" s="3">
        <v>0</v>
      </c>
      <c r="S1034" s="3">
        <v>1</v>
      </c>
      <c r="T1034" s="2">
        <v>42</v>
      </c>
      <c r="U1034" s="3">
        <v>14.041087738912751</v>
      </c>
      <c r="V1034" s="3">
        <v>97.956094788627709</v>
      </c>
      <c r="W1034" s="3">
        <v>12.362588814860173</v>
      </c>
      <c r="X1034" s="3">
        <v>44876.934340739972</v>
      </c>
      <c r="Y1034" s="3">
        <v>97.956094788627709</v>
      </c>
      <c r="Z1034" s="3">
        <v>12.362577885794739</v>
      </c>
      <c r="AA1034" s="3">
        <v>44876.934340739972</v>
      </c>
    </row>
    <row r="1035" spans="1:27" x14ac:dyDescent="0.25">
      <c r="A1035" s="2">
        <v>1034</v>
      </c>
      <c r="B1035" s="3" t="s">
        <v>178</v>
      </c>
      <c r="C1035" s="3" t="s">
        <v>28</v>
      </c>
      <c r="D1035" s="3" t="s">
        <v>179</v>
      </c>
      <c r="E1035" s="3" t="s">
        <v>189</v>
      </c>
      <c r="F1035" s="3">
        <v>0.56000000000000005</v>
      </c>
      <c r="G1035" s="3">
        <v>0.48</v>
      </c>
      <c r="H1035" s="3" t="s">
        <v>64</v>
      </c>
      <c r="I1035" s="2">
        <v>4200</v>
      </c>
      <c r="J1035" s="3" t="s">
        <v>78</v>
      </c>
      <c r="K1035" s="2">
        <v>4200</v>
      </c>
      <c r="L1035" s="3" t="s">
        <v>64</v>
      </c>
      <c r="M1035" s="3" t="s">
        <v>190</v>
      </c>
      <c r="N1035" s="3" t="s">
        <v>33</v>
      </c>
      <c r="O1035" s="3"/>
      <c r="P1035" s="3"/>
      <c r="Q1035" s="3"/>
      <c r="R1035" s="3">
        <v>0.38</v>
      </c>
      <c r="S1035" s="3">
        <v>0.62</v>
      </c>
      <c r="T1035" s="2">
        <v>5</v>
      </c>
      <c r="U1035" s="3">
        <v>0.35307777780916383</v>
      </c>
      <c r="V1035" s="3">
        <v>2.2932222492413525</v>
      </c>
      <c r="W1035" s="3">
        <v>0.18420084608144</v>
      </c>
      <c r="X1035" s="3">
        <v>1199.5861957052794</v>
      </c>
      <c r="Y1035" s="3">
        <v>1.4217977945296387</v>
      </c>
      <c r="Z1035" s="3">
        <v>0.18420068323989186</v>
      </c>
      <c r="AA1035" s="3">
        <v>743.74344133727323</v>
      </c>
    </row>
    <row r="1036" spans="1:27" x14ac:dyDescent="0.25">
      <c r="A1036" s="2">
        <v>1035</v>
      </c>
      <c r="B1036" s="3" t="s">
        <v>178</v>
      </c>
      <c r="C1036" s="3" t="s">
        <v>28</v>
      </c>
      <c r="D1036" s="3" t="s">
        <v>179</v>
      </c>
      <c r="E1036" s="3" t="s">
        <v>189</v>
      </c>
      <c r="F1036" s="3">
        <v>0.56000000000000005</v>
      </c>
      <c r="G1036" s="3">
        <v>0.48</v>
      </c>
      <c r="H1036" s="3" t="s">
        <v>64</v>
      </c>
      <c r="I1036" s="2">
        <v>4200</v>
      </c>
      <c r="J1036" s="3" t="s">
        <v>78</v>
      </c>
      <c r="K1036" s="2">
        <v>4200</v>
      </c>
      <c r="L1036" s="3" t="s">
        <v>64</v>
      </c>
      <c r="M1036" s="3" t="s">
        <v>191</v>
      </c>
      <c r="N1036" s="3" t="s">
        <v>192</v>
      </c>
      <c r="O1036" s="3"/>
      <c r="P1036" s="3"/>
      <c r="Q1036" s="3"/>
      <c r="R1036" s="3">
        <v>0</v>
      </c>
      <c r="S1036" s="3">
        <v>1</v>
      </c>
      <c r="T1036" s="2">
        <v>13</v>
      </c>
      <c r="U1036" s="3">
        <v>3.6445628232575853</v>
      </c>
      <c r="V1036" s="3">
        <v>24.328811007300985</v>
      </c>
      <c r="W1036" s="3">
        <v>2.9343977615034906</v>
      </c>
      <c r="X1036" s="3">
        <v>11742.650086808359</v>
      </c>
      <c r="Y1036" s="3">
        <v>24.328811007300985</v>
      </c>
      <c r="Z1036" s="3">
        <v>2.9343951673684265</v>
      </c>
      <c r="AA1036" s="3">
        <v>11742.650086808359</v>
      </c>
    </row>
    <row r="1037" spans="1:27" x14ac:dyDescent="0.25">
      <c r="A1037" s="2">
        <v>1036</v>
      </c>
      <c r="B1037" s="3" t="s">
        <v>178</v>
      </c>
      <c r="C1037" s="3" t="s">
        <v>28</v>
      </c>
      <c r="D1037" s="3" t="s">
        <v>179</v>
      </c>
      <c r="E1037" s="3" t="s">
        <v>189</v>
      </c>
      <c r="F1037" s="3">
        <v>0.56000000000000005</v>
      </c>
      <c r="G1037" s="3">
        <v>0.48</v>
      </c>
      <c r="H1037" s="3" t="s">
        <v>64</v>
      </c>
      <c r="I1037" s="2">
        <v>4280</v>
      </c>
      <c r="J1037" s="3" t="s">
        <v>80</v>
      </c>
      <c r="K1037" s="2">
        <v>4280</v>
      </c>
      <c r="L1037" s="3" t="s">
        <v>64</v>
      </c>
      <c r="M1037" s="3" t="s">
        <v>191</v>
      </c>
      <c r="N1037" s="3" t="s">
        <v>192</v>
      </c>
      <c r="O1037" s="3"/>
      <c r="P1037" s="3"/>
      <c r="Q1037" s="3"/>
      <c r="R1037" s="3">
        <v>0</v>
      </c>
      <c r="S1037" s="3">
        <v>1</v>
      </c>
      <c r="T1037" s="2">
        <v>19</v>
      </c>
      <c r="U1037" s="3">
        <v>5.0393351195653686</v>
      </c>
      <c r="V1037" s="3">
        <v>33.897125106986699</v>
      </c>
      <c r="W1037" s="3">
        <v>2.8512634166168365</v>
      </c>
      <c r="X1037" s="3">
        <v>15495.231048415582</v>
      </c>
      <c r="Y1037" s="3">
        <v>33.897125106986699</v>
      </c>
      <c r="Z1037" s="3">
        <v>2.8512608959761416</v>
      </c>
      <c r="AA1037" s="3">
        <v>15495.231048415582</v>
      </c>
    </row>
    <row r="1038" spans="1:27" x14ac:dyDescent="0.25">
      <c r="A1038" s="2">
        <v>1037</v>
      </c>
      <c r="B1038" s="3" t="s">
        <v>178</v>
      </c>
      <c r="C1038" s="3" t="s">
        <v>28</v>
      </c>
      <c r="D1038" s="3" t="s">
        <v>179</v>
      </c>
      <c r="E1038" s="3" t="s">
        <v>189</v>
      </c>
      <c r="F1038" s="3">
        <v>0.56000000000000005</v>
      </c>
      <c r="G1038" s="3">
        <v>0.48</v>
      </c>
      <c r="H1038" s="3" t="s">
        <v>64</v>
      </c>
      <c r="I1038" s="2">
        <v>4340</v>
      </c>
      <c r="J1038" s="3" t="s">
        <v>82</v>
      </c>
      <c r="K1038" s="2">
        <v>3000</v>
      </c>
      <c r="L1038" s="3" t="s">
        <v>64</v>
      </c>
      <c r="M1038" s="3" t="s">
        <v>212</v>
      </c>
      <c r="N1038" s="3" t="s">
        <v>213</v>
      </c>
      <c r="O1038" s="3"/>
      <c r="P1038" s="3"/>
      <c r="Q1038" s="3"/>
      <c r="R1038" s="3">
        <v>0</v>
      </c>
      <c r="S1038" s="3">
        <v>1</v>
      </c>
      <c r="T1038" s="2">
        <v>4</v>
      </c>
      <c r="U1038" s="3">
        <v>9.3657161389798183E-2</v>
      </c>
      <c r="V1038" s="3">
        <v>0.80676430628214391</v>
      </c>
      <c r="W1038" s="3">
        <v>0.11373430185411615</v>
      </c>
      <c r="X1038" s="3">
        <v>343.31033389065345</v>
      </c>
      <c r="Y1038" s="3">
        <v>0.80676430628214391</v>
      </c>
      <c r="Z1038" s="3">
        <v>0.11373420130805363</v>
      </c>
      <c r="AA1038" s="3">
        <v>343.31033389065345</v>
      </c>
    </row>
    <row r="1039" spans="1:27" x14ac:dyDescent="0.25">
      <c r="A1039" s="2">
        <v>1038</v>
      </c>
      <c r="B1039" s="3" t="s">
        <v>178</v>
      </c>
      <c r="C1039" s="3" t="s">
        <v>28</v>
      </c>
      <c r="D1039" s="3" t="s">
        <v>179</v>
      </c>
      <c r="E1039" s="3" t="s">
        <v>189</v>
      </c>
      <c r="F1039" s="3">
        <v>0.56000000000000005</v>
      </c>
      <c r="G1039" s="3">
        <v>0.48</v>
      </c>
      <c r="H1039" s="3" t="s">
        <v>64</v>
      </c>
      <c r="I1039" s="2">
        <v>4340</v>
      </c>
      <c r="J1039" s="3" t="s">
        <v>82</v>
      </c>
      <c r="K1039" s="2">
        <v>4340</v>
      </c>
      <c r="L1039" s="3" t="s">
        <v>64</v>
      </c>
      <c r="M1039" s="3" t="s">
        <v>33</v>
      </c>
      <c r="N1039" s="3" t="s">
        <v>33</v>
      </c>
      <c r="O1039" s="3"/>
      <c r="P1039" s="3"/>
      <c r="Q1039" s="3"/>
      <c r="R1039" s="3">
        <v>0</v>
      </c>
      <c r="S1039" s="3">
        <v>1</v>
      </c>
      <c r="T1039" s="2">
        <v>122</v>
      </c>
      <c r="U1039" s="3">
        <v>22.779783988419076</v>
      </c>
      <c r="V1039" s="3">
        <v>150.83766584685961</v>
      </c>
      <c r="W1039" s="3">
        <v>18.933537353796954</v>
      </c>
      <c r="X1039" s="3">
        <v>72795.604294597637</v>
      </c>
      <c r="Y1039" s="3">
        <v>150.83766584685961</v>
      </c>
      <c r="Z1039" s="3">
        <v>18.933520615727641</v>
      </c>
      <c r="AA1039" s="3">
        <v>72795.604294597637</v>
      </c>
    </row>
    <row r="1040" spans="1:27" x14ac:dyDescent="0.25">
      <c r="A1040" s="2">
        <v>1039</v>
      </c>
      <c r="B1040" s="3" t="s">
        <v>178</v>
      </c>
      <c r="C1040" s="3" t="s">
        <v>28</v>
      </c>
      <c r="D1040" s="3" t="s">
        <v>179</v>
      </c>
      <c r="E1040" s="3" t="s">
        <v>189</v>
      </c>
      <c r="F1040" s="3">
        <v>0.56000000000000005</v>
      </c>
      <c r="G1040" s="3">
        <v>0.48</v>
      </c>
      <c r="H1040" s="3" t="s">
        <v>64</v>
      </c>
      <c r="I1040" s="2">
        <v>4340</v>
      </c>
      <c r="J1040" s="3" t="s">
        <v>82</v>
      </c>
      <c r="K1040" s="2">
        <v>4340</v>
      </c>
      <c r="L1040" s="3" t="s">
        <v>64</v>
      </c>
      <c r="M1040" s="3" t="s">
        <v>190</v>
      </c>
      <c r="N1040" s="3" t="s">
        <v>33</v>
      </c>
      <c r="O1040" s="3"/>
      <c r="P1040" s="3"/>
      <c r="Q1040" s="3"/>
      <c r="R1040" s="3">
        <v>0.38</v>
      </c>
      <c r="S1040" s="3">
        <v>0.62</v>
      </c>
      <c r="T1040" s="2">
        <v>8</v>
      </c>
      <c r="U1040" s="3">
        <v>1.3111808876433217</v>
      </c>
      <c r="V1040" s="3">
        <v>10.589610941671475</v>
      </c>
      <c r="W1040" s="3">
        <v>0.83271846860624565</v>
      </c>
      <c r="X1040" s="3">
        <v>4746.4282501581329</v>
      </c>
      <c r="Y1040" s="3">
        <v>6.5655587838363143</v>
      </c>
      <c r="Z1040" s="3">
        <v>0.83271773244695546</v>
      </c>
      <c r="AA1040" s="3">
        <v>2942.7855150980422</v>
      </c>
    </row>
    <row r="1041" spans="1:27" x14ac:dyDescent="0.25">
      <c r="A1041" s="2">
        <v>1040</v>
      </c>
      <c r="B1041" s="3" t="s">
        <v>178</v>
      </c>
      <c r="C1041" s="3" t="s">
        <v>28</v>
      </c>
      <c r="D1041" s="3" t="s">
        <v>179</v>
      </c>
      <c r="E1041" s="3" t="s">
        <v>189</v>
      </c>
      <c r="F1041" s="3">
        <v>0.56000000000000005</v>
      </c>
      <c r="G1041" s="3">
        <v>0.48</v>
      </c>
      <c r="H1041" s="3" t="s">
        <v>64</v>
      </c>
      <c r="I1041" s="2">
        <v>4340</v>
      </c>
      <c r="J1041" s="3" t="s">
        <v>82</v>
      </c>
      <c r="K1041" s="2">
        <v>4340</v>
      </c>
      <c r="L1041" s="3" t="s">
        <v>64</v>
      </c>
      <c r="M1041" s="3" t="s">
        <v>191</v>
      </c>
      <c r="N1041" s="3" t="s">
        <v>192</v>
      </c>
      <c r="O1041" s="3"/>
      <c r="P1041" s="3"/>
      <c r="Q1041" s="3"/>
      <c r="R1041" s="3">
        <v>0</v>
      </c>
      <c r="S1041" s="3">
        <v>1</v>
      </c>
      <c r="T1041" s="2">
        <v>396</v>
      </c>
      <c r="U1041" s="3">
        <v>96.174254712808832</v>
      </c>
      <c r="V1041" s="3">
        <v>646.4385531197355</v>
      </c>
      <c r="W1041" s="3">
        <v>83.97611598786095</v>
      </c>
      <c r="X1041" s="3">
        <v>318154.44614295952</v>
      </c>
      <c r="Y1041" s="3">
        <v>646.4385531197355</v>
      </c>
      <c r="Z1041" s="3">
        <v>83.976041749327152</v>
      </c>
      <c r="AA1041" s="3">
        <v>318154.44614295952</v>
      </c>
    </row>
    <row r="1042" spans="1:27" x14ac:dyDescent="0.25">
      <c r="A1042" s="2">
        <v>1041</v>
      </c>
      <c r="B1042" s="3" t="s">
        <v>178</v>
      </c>
      <c r="C1042" s="3" t="s">
        <v>28</v>
      </c>
      <c r="D1042" s="3" t="s">
        <v>179</v>
      </c>
      <c r="E1042" s="3" t="s">
        <v>189</v>
      </c>
      <c r="F1042" s="3">
        <v>0.56000000000000005</v>
      </c>
      <c r="G1042" s="3">
        <v>0.48</v>
      </c>
      <c r="H1042" s="3" t="s">
        <v>64</v>
      </c>
      <c r="I1042" s="2">
        <v>4340</v>
      </c>
      <c r="J1042" s="3" t="s">
        <v>82</v>
      </c>
      <c r="K1042" s="2">
        <v>4340</v>
      </c>
      <c r="L1042" s="3" t="s">
        <v>64</v>
      </c>
      <c r="M1042" s="3" t="s">
        <v>193</v>
      </c>
      <c r="N1042" s="3" t="s">
        <v>194</v>
      </c>
      <c r="O1042" s="3"/>
      <c r="P1042" s="3"/>
      <c r="Q1042" s="3"/>
      <c r="R1042" s="3">
        <v>0</v>
      </c>
      <c r="S1042" s="3">
        <v>1</v>
      </c>
      <c r="T1042" s="2">
        <v>5</v>
      </c>
      <c r="U1042" s="3">
        <v>0.71668670073217311</v>
      </c>
      <c r="V1042" s="3">
        <v>3.1609151968690985</v>
      </c>
      <c r="W1042" s="3">
        <v>0.46898377559587018</v>
      </c>
      <c r="X1042" s="3">
        <v>1904.9876379049649</v>
      </c>
      <c r="Y1042" s="3">
        <v>3.1609151968690985</v>
      </c>
      <c r="Z1042" s="3">
        <v>0.46898336099384336</v>
      </c>
      <c r="AA1042" s="3">
        <v>1904.9876379049649</v>
      </c>
    </row>
    <row r="1043" spans="1:27" x14ac:dyDescent="0.25">
      <c r="A1043" s="2">
        <v>1042</v>
      </c>
      <c r="B1043" s="3" t="s">
        <v>178</v>
      </c>
      <c r="C1043" s="3" t="s">
        <v>28</v>
      </c>
      <c r="D1043" s="3" t="s">
        <v>179</v>
      </c>
      <c r="E1043" s="3" t="s">
        <v>189</v>
      </c>
      <c r="F1043" s="3">
        <v>0.56000000000000005</v>
      </c>
      <c r="G1043" s="3">
        <v>0.48</v>
      </c>
      <c r="H1043" s="3" t="s">
        <v>64</v>
      </c>
      <c r="I1043" s="2">
        <v>4340</v>
      </c>
      <c r="J1043" s="3" t="s">
        <v>82</v>
      </c>
      <c r="K1043" s="2">
        <v>4340</v>
      </c>
      <c r="L1043" s="3" t="s">
        <v>64</v>
      </c>
      <c r="M1043" s="3" t="s">
        <v>195</v>
      </c>
      <c r="N1043" s="3" t="s">
        <v>196</v>
      </c>
      <c r="O1043" s="3"/>
      <c r="P1043" s="3"/>
      <c r="Q1043" s="3"/>
      <c r="R1043" s="3">
        <v>0</v>
      </c>
      <c r="S1043" s="3">
        <v>1</v>
      </c>
      <c r="T1043" s="2">
        <v>281</v>
      </c>
      <c r="U1043" s="3">
        <v>90.531572163568896</v>
      </c>
      <c r="V1043" s="3">
        <v>598.22365418814877</v>
      </c>
      <c r="W1043" s="3">
        <v>73.305733769077165</v>
      </c>
      <c r="X1043" s="3">
        <v>288608.70648555353</v>
      </c>
      <c r="Y1043" s="3">
        <v>598.22365418814877</v>
      </c>
      <c r="Z1043" s="3">
        <v>73.305668963624669</v>
      </c>
      <c r="AA1043" s="3">
        <v>288608.70648555353</v>
      </c>
    </row>
    <row r="1044" spans="1:27" x14ac:dyDescent="0.25">
      <c r="A1044" s="2">
        <v>1043</v>
      </c>
      <c r="B1044" s="3" t="s">
        <v>178</v>
      </c>
      <c r="C1044" s="3" t="s">
        <v>28</v>
      </c>
      <c r="D1044" s="3" t="s">
        <v>179</v>
      </c>
      <c r="E1044" s="3" t="s">
        <v>189</v>
      </c>
      <c r="F1044" s="3">
        <v>0.56000000000000005</v>
      </c>
      <c r="G1044" s="3">
        <v>0.48</v>
      </c>
      <c r="H1044" s="3" t="s">
        <v>64</v>
      </c>
      <c r="I1044" s="2">
        <v>4340</v>
      </c>
      <c r="J1044" s="3" t="s">
        <v>82</v>
      </c>
      <c r="K1044" s="2">
        <v>4340</v>
      </c>
      <c r="L1044" s="3" t="s">
        <v>64</v>
      </c>
      <c r="M1044" s="3" t="s">
        <v>212</v>
      </c>
      <c r="N1044" s="3" t="s">
        <v>213</v>
      </c>
      <c r="O1044" s="3"/>
      <c r="P1044" s="3"/>
      <c r="Q1044" s="3"/>
      <c r="R1044" s="3">
        <v>0</v>
      </c>
      <c r="S1044" s="3">
        <v>1</v>
      </c>
      <c r="T1044" s="2">
        <v>28</v>
      </c>
      <c r="U1044" s="3">
        <v>2.711362514718175</v>
      </c>
      <c r="V1044" s="3">
        <v>22.1973758754364</v>
      </c>
      <c r="W1044" s="3">
        <v>2.8782486111445267</v>
      </c>
      <c r="X1044" s="3">
        <v>9492.2356847390856</v>
      </c>
      <c r="Y1044" s="3">
        <v>22.1973758754364</v>
      </c>
      <c r="Z1044" s="3">
        <v>2.8782460666477485</v>
      </c>
      <c r="AA1044" s="3">
        <v>9492.2356847390856</v>
      </c>
    </row>
    <row r="1045" spans="1:27" x14ac:dyDescent="0.25">
      <c r="A1045" s="2">
        <v>1044</v>
      </c>
      <c r="B1045" s="3" t="s">
        <v>178</v>
      </c>
      <c r="C1045" s="3" t="s">
        <v>28</v>
      </c>
      <c r="D1045" s="3" t="s">
        <v>179</v>
      </c>
      <c r="E1045" s="3" t="s">
        <v>189</v>
      </c>
      <c r="F1045" s="3">
        <v>0.56000000000000005</v>
      </c>
      <c r="G1045" s="3">
        <v>0.48</v>
      </c>
      <c r="H1045" s="3" t="s">
        <v>64</v>
      </c>
      <c r="I1045" s="2">
        <v>5100</v>
      </c>
      <c r="J1045" s="3" t="s">
        <v>85</v>
      </c>
      <c r="K1045" s="2">
        <v>5100</v>
      </c>
      <c r="L1045" s="3" t="s">
        <v>64</v>
      </c>
      <c r="M1045" s="3" t="s">
        <v>191</v>
      </c>
      <c r="N1045" s="3" t="s">
        <v>192</v>
      </c>
      <c r="O1045" s="3"/>
      <c r="P1045" s="3"/>
      <c r="Q1045" s="3"/>
      <c r="R1045" s="3">
        <v>0</v>
      </c>
      <c r="S1045" s="3">
        <v>1</v>
      </c>
      <c r="T1045" s="2">
        <v>189</v>
      </c>
      <c r="U1045" s="3">
        <v>41.836269513018351</v>
      </c>
      <c r="V1045" s="3">
        <v>115.19459494519926</v>
      </c>
      <c r="W1045" s="3">
        <v>15.669316947681484</v>
      </c>
      <c r="X1045" s="3">
        <v>49804.951859007117</v>
      </c>
      <c r="Y1045" s="3">
        <v>115.19459494519926</v>
      </c>
      <c r="Z1045" s="3">
        <v>15.669303095324766</v>
      </c>
      <c r="AA1045" s="3">
        <v>49804.951859007117</v>
      </c>
    </row>
    <row r="1046" spans="1:27" x14ac:dyDescent="0.25">
      <c r="A1046" s="2">
        <v>1045</v>
      </c>
      <c r="B1046" s="3" t="s">
        <v>178</v>
      </c>
      <c r="C1046" s="3" t="s">
        <v>28</v>
      </c>
      <c r="D1046" s="3" t="s">
        <v>179</v>
      </c>
      <c r="E1046" s="3" t="s">
        <v>189</v>
      </c>
      <c r="F1046" s="3">
        <v>0.56000000000000005</v>
      </c>
      <c r="G1046" s="3">
        <v>0.48</v>
      </c>
      <c r="H1046" s="3" t="s">
        <v>64</v>
      </c>
      <c r="I1046" s="2">
        <v>5200</v>
      </c>
      <c r="J1046" s="3" t="s">
        <v>86</v>
      </c>
      <c r="K1046" s="2">
        <v>5200</v>
      </c>
      <c r="L1046" s="3" t="s">
        <v>64</v>
      </c>
      <c r="M1046" s="3" t="s">
        <v>195</v>
      </c>
      <c r="N1046" s="3" t="s">
        <v>196</v>
      </c>
      <c r="O1046" s="3"/>
      <c r="P1046" s="3"/>
      <c r="Q1046" s="3"/>
      <c r="R1046" s="3">
        <v>0</v>
      </c>
      <c r="S1046" s="3">
        <v>1</v>
      </c>
      <c r="T1046" s="2">
        <v>5</v>
      </c>
      <c r="U1046" s="3">
        <v>1.116730450367547</v>
      </c>
      <c r="V1046" s="3">
        <v>5.2234738314346857E-2</v>
      </c>
      <c r="W1046" s="3">
        <v>2.5186629236867803E-3</v>
      </c>
      <c r="X1046" s="3">
        <v>1678.716380667991</v>
      </c>
      <c r="Y1046" s="3">
        <v>5.2234738314346857E-2</v>
      </c>
      <c r="Z1046" s="3">
        <v>2.5186606970793702E-3</v>
      </c>
      <c r="AA1046" s="3">
        <v>1678.716380667991</v>
      </c>
    </row>
    <row r="1047" spans="1:27" x14ac:dyDescent="0.25">
      <c r="A1047" s="2">
        <v>1046</v>
      </c>
      <c r="B1047" s="3" t="s">
        <v>178</v>
      </c>
      <c r="C1047" s="3" t="s">
        <v>28</v>
      </c>
      <c r="D1047" s="3" t="s">
        <v>179</v>
      </c>
      <c r="E1047" s="3" t="s">
        <v>189</v>
      </c>
      <c r="F1047" s="3">
        <v>0.56000000000000005</v>
      </c>
      <c r="G1047" s="3">
        <v>0.48</v>
      </c>
      <c r="H1047" s="3" t="s">
        <v>64</v>
      </c>
      <c r="I1047" s="2">
        <v>5300</v>
      </c>
      <c r="J1047" s="3" t="s">
        <v>88</v>
      </c>
      <c r="K1047" s="2">
        <v>5300</v>
      </c>
      <c r="L1047" s="3" t="s">
        <v>64</v>
      </c>
      <c r="M1047" s="3" t="s">
        <v>33</v>
      </c>
      <c r="N1047" s="3" t="s">
        <v>33</v>
      </c>
      <c r="O1047" s="3"/>
      <c r="P1047" s="3"/>
      <c r="Q1047" s="3"/>
      <c r="R1047" s="3">
        <v>0</v>
      </c>
      <c r="S1047" s="3">
        <v>1</v>
      </c>
      <c r="T1047" s="2">
        <v>83</v>
      </c>
      <c r="U1047" s="3">
        <v>28.697097720209943</v>
      </c>
      <c r="V1047" s="3">
        <v>9.7675815568601738</v>
      </c>
      <c r="W1047" s="3">
        <v>1.2449505128816665</v>
      </c>
      <c r="X1047" s="3">
        <v>34316.356759087568</v>
      </c>
      <c r="Y1047" s="3">
        <v>9.7675815568601738</v>
      </c>
      <c r="Z1047" s="3">
        <v>1.2449494122913434</v>
      </c>
      <c r="AA1047" s="3">
        <v>34316.356759087568</v>
      </c>
    </row>
    <row r="1048" spans="1:27" x14ac:dyDescent="0.25">
      <c r="A1048" s="2">
        <v>1047</v>
      </c>
      <c r="B1048" s="3" t="s">
        <v>178</v>
      </c>
      <c r="C1048" s="3" t="s">
        <v>28</v>
      </c>
      <c r="D1048" s="3" t="s">
        <v>179</v>
      </c>
      <c r="E1048" s="3" t="s">
        <v>189</v>
      </c>
      <c r="F1048" s="3">
        <v>0.56000000000000005</v>
      </c>
      <c r="G1048" s="3">
        <v>0.48</v>
      </c>
      <c r="H1048" s="3" t="s">
        <v>64</v>
      </c>
      <c r="I1048" s="2">
        <v>5300</v>
      </c>
      <c r="J1048" s="3" t="s">
        <v>88</v>
      </c>
      <c r="K1048" s="2">
        <v>5300</v>
      </c>
      <c r="L1048" s="3" t="s">
        <v>64</v>
      </c>
      <c r="M1048" s="3" t="s">
        <v>191</v>
      </c>
      <c r="N1048" s="3" t="s">
        <v>192</v>
      </c>
      <c r="O1048" s="3"/>
      <c r="P1048" s="3"/>
      <c r="Q1048" s="3"/>
      <c r="R1048" s="3">
        <v>0</v>
      </c>
      <c r="S1048" s="3">
        <v>1</v>
      </c>
      <c r="T1048" s="2">
        <v>434</v>
      </c>
      <c r="U1048" s="3">
        <v>100.22870328163955</v>
      </c>
      <c r="V1048" s="3">
        <v>82.456665335475094</v>
      </c>
      <c r="W1048" s="3">
        <v>11.682484616191758</v>
      </c>
      <c r="X1048" s="3">
        <v>134139.35845852958</v>
      </c>
      <c r="Y1048" s="3">
        <v>82.456665335475094</v>
      </c>
      <c r="Z1048" s="3">
        <v>11.68247428836799</v>
      </c>
      <c r="AA1048" s="3">
        <v>134139.35845852958</v>
      </c>
    </row>
    <row r="1049" spans="1:27" x14ac:dyDescent="0.25">
      <c r="A1049" s="2">
        <v>1048</v>
      </c>
      <c r="B1049" s="3" t="s">
        <v>178</v>
      </c>
      <c r="C1049" s="3" t="s">
        <v>28</v>
      </c>
      <c r="D1049" s="3" t="s">
        <v>179</v>
      </c>
      <c r="E1049" s="3" t="s">
        <v>189</v>
      </c>
      <c r="F1049" s="3">
        <v>0.56000000000000005</v>
      </c>
      <c r="G1049" s="3">
        <v>0.48</v>
      </c>
      <c r="H1049" s="3" t="s">
        <v>64</v>
      </c>
      <c r="I1049" s="2">
        <v>5300</v>
      </c>
      <c r="J1049" s="3" t="s">
        <v>88</v>
      </c>
      <c r="K1049" s="2">
        <v>5300</v>
      </c>
      <c r="L1049" s="3" t="s">
        <v>64</v>
      </c>
      <c r="M1049" s="3" t="s">
        <v>193</v>
      </c>
      <c r="N1049" s="3" t="s">
        <v>194</v>
      </c>
      <c r="O1049" s="3"/>
      <c r="P1049" s="3"/>
      <c r="Q1049" s="3"/>
      <c r="R1049" s="3">
        <v>0</v>
      </c>
      <c r="S1049" s="3">
        <v>1</v>
      </c>
      <c r="T1049" s="2">
        <v>8</v>
      </c>
      <c r="U1049" s="3">
        <v>0.64905131621698064</v>
      </c>
      <c r="V1049" s="3">
        <v>0.90459832387614958</v>
      </c>
      <c r="W1049" s="3">
        <v>0.10708454654583929</v>
      </c>
      <c r="X1049" s="3">
        <v>1396.8071415325253</v>
      </c>
      <c r="Y1049" s="3">
        <v>0.90459832387614958</v>
      </c>
      <c r="Z1049" s="3">
        <v>0.10708445187844945</v>
      </c>
      <c r="AA1049" s="3">
        <v>1396.8071415325253</v>
      </c>
    </row>
    <row r="1050" spans="1:27" x14ac:dyDescent="0.25">
      <c r="A1050" s="2">
        <v>1049</v>
      </c>
      <c r="B1050" s="3" t="s">
        <v>178</v>
      </c>
      <c r="C1050" s="3" t="s">
        <v>28</v>
      </c>
      <c r="D1050" s="3" t="s">
        <v>179</v>
      </c>
      <c r="E1050" s="3" t="s">
        <v>189</v>
      </c>
      <c r="F1050" s="3">
        <v>0.56000000000000005</v>
      </c>
      <c r="G1050" s="3">
        <v>0.48</v>
      </c>
      <c r="H1050" s="3" t="s">
        <v>64</v>
      </c>
      <c r="I1050" s="2">
        <v>5300</v>
      </c>
      <c r="J1050" s="3" t="s">
        <v>88</v>
      </c>
      <c r="K1050" s="2">
        <v>5300</v>
      </c>
      <c r="L1050" s="3" t="s">
        <v>64</v>
      </c>
      <c r="M1050" s="3" t="s">
        <v>195</v>
      </c>
      <c r="N1050" s="3" t="s">
        <v>196</v>
      </c>
      <c r="O1050" s="3"/>
      <c r="P1050" s="3"/>
      <c r="Q1050" s="3"/>
      <c r="R1050" s="3">
        <v>0</v>
      </c>
      <c r="S1050" s="3">
        <v>1</v>
      </c>
      <c r="T1050" s="2">
        <v>189</v>
      </c>
      <c r="U1050" s="3">
        <v>38.77923594003115</v>
      </c>
      <c r="V1050" s="3">
        <v>35.142937155316595</v>
      </c>
      <c r="W1050" s="3">
        <v>5.4559744585724168</v>
      </c>
      <c r="X1050" s="3">
        <v>63253.168021802732</v>
      </c>
      <c r="Y1050" s="3">
        <v>35.142937155316595</v>
      </c>
      <c r="Z1050" s="3">
        <v>5.4559696352540374</v>
      </c>
      <c r="AA1050" s="3">
        <v>63253.168021802732</v>
      </c>
    </row>
    <row r="1051" spans="1:27" x14ac:dyDescent="0.25">
      <c r="A1051" s="2">
        <v>1050</v>
      </c>
      <c r="B1051" s="3" t="s">
        <v>178</v>
      </c>
      <c r="C1051" s="3" t="s">
        <v>28</v>
      </c>
      <c r="D1051" s="3" t="s">
        <v>179</v>
      </c>
      <c r="E1051" s="3" t="s">
        <v>189</v>
      </c>
      <c r="F1051" s="3">
        <v>0.56000000000000005</v>
      </c>
      <c r="G1051" s="3">
        <v>0.48</v>
      </c>
      <c r="H1051" s="3" t="s">
        <v>64</v>
      </c>
      <c r="I1051" s="2">
        <v>5400</v>
      </c>
      <c r="J1051" s="3" t="s">
        <v>89</v>
      </c>
      <c r="K1051" s="2">
        <v>5400</v>
      </c>
      <c r="L1051" s="3" t="s">
        <v>64</v>
      </c>
      <c r="M1051" s="3" t="s">
        <v>191</v>
      </c>
      <c r="N1051" s="3" t="s">
        <v>192</v>
      </c>
      <c r="O1051" s="3"/>
      <c r="P1051" s="3"/>
      <c r="Q1051" s="3"/>
      <c r="R1051" s="3">
        <v>0</v>
      </c>
      <c r="S1051" s="3">
        <v>1</v>
      </c>
      <c r="T1051" s="2">
        <v>21</v>
      </c>
      <c r="U1051" s="3">
        <v>3.3316780183620818</v>
      </c>
      <c r="V1051" s="3">
        <v>13.159003235671291</v>
      </c>
      <c r="W1051" s="3">
        <v>1.797785411104877</v>
      </c>
      <c r="X1051" s="3">
        <v>5554.8825946316647</v>
      </c>
      <c r="Y1051" s="3">
        <v>13.159003235671291</v>
      </c>
      <c r="Z1051" s="3">
        <v>1.7977838217844921</v>
      </c>
      <c r="AA1051" s="3">
        <v>5554.8825946316647</v>
      </c>
    </row>
    <row r="1052" spans="1:27" x14ac:dyDescent="0.25">
      <c r="A1052" s="2">
        <v>1051</v>
      </c>
      <c r="B1052" s="3" t="s">
        <v>178</v>
      </c>
      <c r="C1052" s="3" t="s">
        <v>28</v>
      </c>
      <c r="D1052" s="3" t="s">
        <v>179</v>
      </c>
      <c r="E1052" s="3" t="s">
        <v>189</v>
      </c>
      <c r="F1052" s="3">
        <v>0.56000000000000005</v>
      </c>
      <c r="G1052" s="3">
        <v>0.48</v>
      </c>
      <c r="H1052" s="3" t="s">
        <v>64</v>
      </c>
      <c r="I1052" s="2">
        <v>6170</v>
      </c>
      <c r="J1052" s="3" t="s">
        <v>94</v>
      </c>
      <c r="K1052" s="2">
        <v>3000</v>
      </c>
      <c r="L1052" s="3" t="s">
        <v>64</v>
      </c>
      <c r="M1052" s="3" t="s">
        <v>214</v>
      </c>
      <c r="N1052" s="3" t="s">
        <v>213</v>
      </c>
      <c r="O1052" s="3"/>
      <c r="P1052" s="3"/>
      <c r="Q1052" s="3"/>
      <c r="R1052" s="3">
        <v>0</v>
      </c>
      <c r="S1052" s="3">
        <v>1</v>
      </c>
      <c r="T1052" s="2">
        <v>9</v>
      </c>
      <c r="U1052" s="3">
        <v>5.3263207394423431E-2</v>
      </c>
      <c r="V1052" s="3">
        <v>0.44524778899207834</v>
      </c>
      <c r="W1052" s="3">
        <v>5.5297717271947842E-2</v>
      </c>
      <c r="X1052" s="3">
        <v>195.59236127800648</v>
      </c>
      <c r="Y1052" s="3">
        <v>0.44524778899207834</v>
      </c>
      <c r="Z1052" s="3">
        <v>5.5297668386364143E-2</v>
      </c>
      <c r="AA1052" s="3">
        <v>195.59236127800648</v>
      </c>
    </row>
    <row r="1053" spans="1:27" x14ac:dyDescent="0.25">
      <c r="A1053" s="2">
        <v>1052</v>
      </c>
      <c r="B1053" s="3" t="s">
        <v>178</v>
      </c>
      <c r="C1053" s="3" t="s">
        <v>28</v>
      </c>
      <c r="D1053" s="3" t="s">
        <v>179</v>
      </c>
      <c r="E1053" s="3" t="s">
        <v>189</v>
      </c>
      <c r="F1053" s="3">
        <v>0.56000000000000005</v>
      </c>
      <c r="G1053" s="3">
        <v>0.48</v>
      </c>
      <c r="H1053" s="3" t="s">
        <v>64</v>
      </c>
      <c r="I1053" s="2">
        <v>6170</v>
      </c>
      <c r="J1053" s="3" t="s">
        <v>94</v>
      </c>
      <c r="K1053" s="2">
        <v>3000</v>
      </c>
      <c r="L1053" s="3" t="s">
        <v>64</v>
      </c>
      <c r="M1053" s="3" t="s">
        <v>212</v>
      </c>
      <c r="N1053" s="3" t="s">
        <v>213</v>
      </c>
      <c r="O1053" s="3"/>
      <c r="P1053" s="3"/>
      <c r="Q1053" s="3"/>
      <c r="R1053" s="3">
        <v>0</v>
      </c>
      <c r="S1053" s="3">
        <v>1</v>
      </c>
      <c r="T1053" s="2">
        <v>33</v>
      </c>
      <c r="U1053" s="3">
        <v>9.1925806347477899</v>
      </c>
      <c r="V1053" s="3">
        <v>73.81972611827689</v>
      </c>
      <c r="W1053" s="3">
        <v>8.3518870518787534</v>
      </c>
      <c r="X1053" s="3">
        <v>29969.066319936828</v>
      </c>
      <c r="Y1053" s="3">
        <v>73.81972611827689</v>
      </c>
      <c r="Z1053" s="3">
        <v>8.351879668447868</v>
      </c>
      <c r="AA1053" s="3">
        <v>29969.066319936828</v>
      </c>
    </row>
    <row r="1054" spans="1:27" x14ac:dyDescent="0.25">
      <c r="A1054" s="2">
        <v>1053</v>
      </c>
      <c r="B1054" s="3" t="s">
        <v>178</v>
      </c>
      <c r="C1054" s="3" t="s">
        <v>28</v>
      </c>
      <c r="D1054" s="3" t="s">
        <v>179</v>
      </c>
      <c r="E1054" s="3" t="s">
        <v>189</v>
      </c>
      <c r="F1054" s="3">
        <v>0.56000000000000005</v>
      </c>
      <c r="G1054" s="3">
        <v>0.48</v>
      </c>
      <c r="H1054" s="3" t="s">
        <v>64</v>
      </c>
      <c r="I1054" s="2">
        <v>6170</v>
      </c>
      <c r="J1054" s="3" t="s">
        <v>94</v>
      </c>
      <c r="K1054" s="2">
        <v>6170</v>
      </c>
      <c r="L1054" s="3" t="s">
        <v>64</v>
      </c>
      <c r="M1054" s="3" t="s">
        <v>191</v>
      </c>
      <c r="N1054" s="3" t="s">
        <v>192</v>
      </c>
      <c r="O1054" s="3"/>
      <c r="P1054" s="3"/>
      <c r="Q1054" s="3"/>
      <c r="R1054" s="3">
        <v>0</v>
      </c>
      <c r="S1054" s="3">
        <v>1</v>
      </c>
      <c r="T1054" s="2">
        <v>203</v>
      </c>
      <c r="U1054" s="3">
        <v>40.626703128522522</v>
      </c>
      <c r="V1054" s="3">
        <v>298.60577159032397</v>
      </c>
      <c r="W1054" s="3">
        <v>35.336354027845587</v>
      </c>
      <c r="X1054" s="3">
        <v>127277.38411417537</v>
      </c>
      <c r="Y1054" s="3">
        <v>298.60577159032397</v>
      </c>
      <c r="Z1054" s="3">
        <v>35.336322788973924</v>
      </c>
      <c r="AA1054" s="3">
        <v>127277.38411417537</v>
      </c>
    </row>
    <row r="1055" spans="1:27" x14ac:dyDescent="0.25">
      <c r="A1055" s="2">
        <v>1054</v>
      </c>
      <c r="B1055" s="3" t="s">
        <v>178</v>
      </c>
      <c r="C1055" s="3" t="s">
        <v>28</v>
      </c>
      <c r="D1055" s="3" t="s">
        <v>179</v>
      </c>
      <c r="E1055" s="3" t="s">
        <v>189</v>
      </c>
      <c r="F1055" s="3">
        <v>0.56000000000000005</v>
      </c>
      <c r="G1055" s="3">
        <v>0.48</v>
      </c>
      <c r="H1055" s="3" t="s">
        <v>64</v>
      </c>
      <c r="I1055" s="2">
        <v>6170</v>
      </c>
      <c r="J1055" s="3" t="s">
        <v>94</v>
      </c>
      <c r="K1055" s="2">
        <v>6170</v>
      </c>
      <c r="L1055" s="3" t="s">
        <v>64</v>
      </c>
      <c r="M1055" s="3" t="s">
        <v>195</v>
      </c>
      <c r="N1055" s="3" t="s">
        <v>196</v>
      </c>
      <c r="O1055" s="3"/>
      <c r="P1055" s="3"/>
      <c r="Q1055" s="3"/>
      <c r="R1055" s="3">
        <v>0</v>
      </c>
      <c r="S1055" s="3">
        <v>1</v>
      </c>
      <c r="T1055" s="2">
        <v>39</v>
      </c>
      <c r="U1055" s="3">
        <v>5.2900478564320608</v>
      </c>
      <c r="V1055" s="3">
        <v>35.281903094121077</v>
      </c>
      <c r="W1055" s="3">
        <v>4.3830445848185802</v>
      </c>
      <c r="X1055" s="3">
        <v>16534.799747948397</v>
      </c>
      <c r="Y1055" s="3">
        <v>35.281903094121077</v>
      </c>
      <c r="Z1055" s="3">
        <v>4.3830407100168056</v>
      </c>
      <c r="AA1055" s="3">
        <v>16534.799747948397</v>
      </c>
    </row>
    <row r="1056" spans="1:27" x14ac:dyDescent="0.25">
      <c r="A1056" s="2">
        <v>1055</v>
      </c>
      <c r="B1056" s="3" t="s">
        <v>178</v>
      </c>
      <c r="C1056" s="3" t="s">
        <v>28</v>
      </c>
      <c r="D1056" s="3" t="s">
        <v>179</v>
      </c>
      <c r="E1056" s="3" t="s">
        <v>189</v>
      </c>
      <c r="F1056" s="3">
        <v>0.56000000000000005</v>
      </c>
      <c r="G1056" s="3">
        <v>0.48</v>
      </c>
      <c r="H1056" s="3" t="s">
        <v>64</v>
      </c>
      <c r="I1056" s="2">
        <v>6170</v>
      </c>
      <c r="J1056" s="3" t="s">
        <v>94</v>
      </c>
      <c r="K1056" s="2">
        <v>6170</v>
      </c>
      <c r="L1056" s="3" t="s">
        <v>64</v>
      </c>
      <c r="M1056" s="3" t="s">
        <v>204</v>
      </c>
      <c r="N1056" s="3" t="s">
        <v>196</v>
      </c>
      <c r="O1056" s="3"/>
      <c r="P1056" s="3"/>
      <c r="Q1056" s="3"/>
      <c r="R1056" s="3">
        <v>0</v>
      </c>
      <c r="S1056" s="3">
        <v>1</v>
      </c>
      <c r="T1056" s="2">
        <v>2</v>
      </c>
      <c r="U1056" s="3">
        <v>3.6168014876869395E-2</v>
      </c>
      <c r="V1056" s="3">
        <v>0.34354167567904437</v>
      </c>
      <c r="W1056" s="3">
        <v>4.4813049739989674E-2</v>
      </c>
      <c r="X1056" s="3">
        <v>142.07744679354019</v>
      </c>
      <c r="Y1056" s="3">
        <v>0.34354167567904437</v>
      </c>
      <c r="Z1056" s="3">
        <v>4.4813010123307399E-2</v>
      </c>
      <c r="AA1056" s="3">
        <v>142.07744679354019</v>
      </c>
    </row>
    <row r="1057" spans="1:29" x14ac:dyDescent="0.25">
      <c r="A1057" s="2">
        <v>1056</v>
      </c>
      <c r="B1057" s="3" t="s">
        <v>178</v>
      </c>
      <c r="C1057" s="3" t="s">
        <v>28</v>
      </c>
      <c r="D1057" s="3" t="s">
        <v>179</v>
      </c>
      <c r="E1057" s="3" t="s">
        <v>189</v>
      </c>
      <c r="F1057" s="3">
        <v>0.56000000000000005</v>
      </c>
      <c r="G1057" s="3">
        <v>0.48</v>
      </c>
      <c r="H1057" s="3" t="s">
        <v>64</v>
      </c>
      <c r="I1057" s="2">
        <v>6170</v>
      </c>
      <c r="J1057" s="3" t="s">
        <v>94</v>
      </c>
      <c r="K1057" s="2">
        <v>6170</v>
      </c>
      <c r="L1057" s="3" t="s">
        <v>64</v>
      </c>
      <c r="M1057" s="3" t="s">
        <v>212</v>
      </c>
      <c r="N1057" s="3" t="s">
        <v>213</v>
      </c>
      <c r="O1057" s="3"/>
      <c r="P1057" s="3"/>
      <c r="Q1057" s="3"/>
      <c r="R1057" s="3">
        <v>0</v>
      </c>
      <c r="S1057" s="3">
        <v>1</v>
      </c>
      <c r="T1057" s="2">
        <v>3</v>
      </c>
      <c r="U1057" s="3">
        <v>0.14246859729616509</v>
      </c>
      <c r="V1057" s="3">
        <v>1.2900523551100265</v>
      </c>
      <c r="W1057" s="3">
        <v>0.21032440860382492</v>
      </c>
      <c r="X1057" s="3">
        <v>522.02048453166526</v>
      </c>
      <c r="Y1057" s="3">
        <v>1.2900523551100265</v>
      </c>
      <c r="Z1057" s="3">
        <v>0.21032422266791259</v>
      </c>
      <c r="AA1057" s="3">
        <v>522.02048453166526</v>
      </c>
    </row>
    <row r="1058" spans="1:29" x14ac:dyDescent="0.25">
      <c r="A1058" s="2">
        <v>1057</v>
      </c>
      <c r="B1058" s="3" t="s">
        <v>178</v>
      </c>
      <c r="C1058" s="3" t="s">
        <v>28</v>
      </c>
      <c r="D1058" s="3" t="s">
        <v>179</v>
      </c>
      <c r="E1058" s="3" t="s">
        <v>189</v>
      </c>
      <c r="F1058" s="3">
        <v>0.56000000000000005</v>
      </c>
      <c r="G1058" s="3">
        <v>0.48</v>
      </c>
      <c r="H1058" s="3" t="s">
        <v>64</v>
      </c>
      <c r="I1058" s="2">
        <v>6181</v>
      </c>
      <c r="J1058" s="3" t="s">
        <v>95</v>
      </c>
      <c r="K1058" s="2">
        <v>6181</v>
      </c>
      <c r="L1058" s="3" t="s">
        <v>64</v>
      </c>
      <c r="M1058" s="3" t="s">
        <v>191</v>
      </c>
      <c r="N1058" s="3" t="s">
        <v>192</v>
      </c>
      <c r="O1058" s="3"/>
      <c r="P1058" s="3"/>
      <c r="Q1058" s="3"/>
      <c r="R1058" s="3">
        <v>0</v>
      </c>
      <c r="S1058" s="3">
        <v>1</v>
      </c>
      <c r="T1058" s="2">
        <v>8</v>
      </c>
      <c r="U1058" s="3">
        <v>1.7517394746433221</v>
      </c>
      <c r="V1058" s="3">
        <v>12.033028647262361</v>
      </c>
      <c r="W1058" s="3">
        <v>1.2005898776930073</v>
      </c>
      <c r="X1058" s="3">
        <v>5691.7930818604545</v>
      </c>
      <c r="Y1058" s="3">
        <v>12.033028647262361</v>
      </c>
      <c r="Z1058" s="3">
        <v>1.2005888163194103</v>
      </c>
      <c r="AA1058" s="3">
        <v>5691.7930818604545</v>
      </c>
    </row>
    <row r="1059" spans="1:29" x14ac:dyDescent="0.25">
      <c r="A1059" s="2">
        <v>1058</v>
      </c>
      <c r="B1059" s="3" t="s">
        <v>178</v>
      </c>
      <c r="C1059" s="3" t="s">
        <v>28</v>
      </c>
      <c r="D1059" s="3" t="s">
        <v>179</v>
      </c>
      <c r="E1059" s="3" t="s">
        <v>189</v>
      </c>
      <c r="F1059" s="3">
        <v>0.56000000000000005</v>
      </c>
      <c r="G1059" s="3">
        <v>0.48</v>
      </c>
      <c r="H1059" s="3" t="s">
        <v>64</v>
      </c>
      <c r="I1059" s="2">
        <v>6250</v>
      </c>
      <c r="J1059" s="3" t="s">
        <v>98</v>
      </c>
      <c r="K1059" s="2">
        <v>6250</v>
      </c>
      <c r="L1059" s="3" t="s">
        <v>64</v>
      </c>
      <c r="M1059" s="3" t="s">
        <v>191</v>
      </c>
      <c r="N1059" s="3" t="s">
        <v>192</v>
      </c>
      <c r="O1059" s="3"/>
      <c r="P1059" s="3"/>
      <c r="Q1059" s="3"/>
      <c r="R1059" s="3">
        <v>0</v>
      </c>
      <c r="S1059" s="3">
        <v>1</v>
      </c>
      <c r="T1059" s="2">
        <v>153</v>
      </c>
      <c r="U1059" s="3">
        <v>44.365442454683773</v>
      </c>
      <c r="V1059" s="3">
        <v>223.3084255340994</v>
      </c>
      <c r="W1059" s="3">
        <v>23.326163617281729</v>
      </c>
      <c r="X1059" s="3">
        <v>108039.45942862981</v>
      </c>
      <c r="Y1059" s="3">
        <v>223.3084255340994</v>
      </c>
      <c r="Z1059" s="3">
        <v>23.32614299594001</v>
      </c>
      <c r="AA1059" s="3">
        <v>108039.45942862981</v>
      </c>
    </row>
    <row r="1060" spans="1:29" x14ac:dyDescent="0.25">
      <c r="A1060" s="2">
        <v>1059</v>
      </c>
      <c r="B1060" s="3" t="s">
        <v>178</v>
      </c>
      <c r="C1060" s="3" t="s">
        <v>28</v>
      </c>
      <c r="D1060" s="3" t="s">
        <v>179</v>
      </c>
      <c r="E1060" s="3" t="s">
        <v>189</v>
      </c>
      <c r="F1060" s="3">
        <v>0.56000000000000005</v>
      </c>
      <c r="G1060" s="3">
        <v>0.48</v>
      </c>
      <c r="H1060" s="3" t="s">
        <v>64</v>
      </c>
      <c r="I1060" s="2">
        <v>6300</v>
      </c>
      <c r="J1060" s="3" t="s">
        <v>99</v>
      </c>
      <c r="K1060" s="2">
        <v>6300</v>
      </c>
      <c r="L1060" s="3" t="s">
        <v>64</v>
      </c>
      <c r="M1060" s="3" t="s">
        <v>191</v>
      </c>
      <c r="N1060" s="3" t="s">
        <v>192</v>
      </c>
      <c r="O1060" s="3"/>
      <c r="P1060" s="3"/>
      <c r="Q1060" s="3"/>
      <c r="R1060" s="3">
        <v>0</v>
      </c>
      <c r="S1060" s="3">
        <v>1</v>
      </c>
      <c r="T1060" s="2">
        <v>18</v>
      </c>
      <c r="U1060" s="3">
        <v>2.4834883207273242</v>
      </c>
      <c r="V1060" s="3">
        <v>13.558782324793563</v>
      </c>
      <c r="W1060" s="3">
        <v>1.8064835663515029</v>
      </c>
      <c r="X1060" s="3">
        <v>7527.7264893657757</v>
      </c>
      <c r="Y1060" s="3">
        <v>13.558782324793563</v>
      </c>
      <c r="Z1060" s="3">
        <v>1.8064819693415743</v>
      </c>
      <c r="AA1060" s="3">
        <v>7527.7264893657757</v>
      </c>
    </row>
    <row r="1061" spans="1:29" x14ac:dyDescent="0.25">
      <c r="A1061" s="2">
        <v>1060</v>
      </c>
      <c r="B1061" s="3" t="s">
        <v>178</v>
      </c>
      <c r="C1061" s="3" t="s">
        <v>28</v>
      </c>
      <c r="D1061" s="3" t="s">
        <v>179</v>
      </c>
      <c r="E1061" s="3" t="s">
        <v>189</v>
      </c>
      <c r="F1061" s="3">
        <v>0.56000000000000005</v>
      </c>
      <c r="G1061" s="3">
        <v>0.48</v>
      </c>
      <c r="H1061" s="3" t="s">
        <v>64</v>
      </c>
      <c r="I1061" s="2">
        <v>6410</v>
      </c>
      <c r="J1061" s="3" t="s">
        <v>100</v>
      </c>
      <c r="K1061" s="2">
        <v>6410</v>
      </c>
      <c r="L1061" s="3" t="s">
        <v>64</v>
      </c>
      <c r="M1061" s="3" t="s">
        <v>191</v>
      </c>
      <c r="N1061" s="3" t="s">
        <v>192</v>
      </c>
      <c r="O1061" s="3"/>
      <c r="P1061" s="3"/>
      <c r="Q1061" s="3"/>
      <c r="R1061" s="3">
        <v>0</v>
      </c>
      <c r="S1061" s="3">
        <v>1</v>
      </c>
      <c r="T1061" s="2">
        <v>143</v>
      </c>
      <c r="U1061" s="3">
        <v>43.417769885414266</v>
      </c>
      <c r="V1061" s="3">
        <v>275.76162494264787</v>
      </c>
      <c r="W1061" s="3">
        <v>29.017281336244022</v>
      </c>
      <c r="X1061" s="3">
        <v>123686.35794436446</v>
      </c>
      <c r="Y1061" s="3">
        <v>275.76162494264787</v>
      </c>
      <c r="Z1061" s="3">
        <v>29.017255683707045</v>
      </c>
      <c r="AA1061" s="3">
        <v>123686.35794436446</v>
      </c>
    </row>
    <row r="1062" spans="1:29" x14ac:dyDescent="0.25">
      <c r="A1062" s="2">
        <v>1061</v>
      </c>
      <c r="B1062" s="3" t="s">
        <v>178</v>
      </c>
      <c r="C1062" s="3" t="s">
        <v>28</v>
      </c>
      <c r="D1062" s="3" t="s">
        <v>179</v>
      </c>
      <c r="E1062" s="3" t="s">
        <v>189</v>
      </c>
      <c r="F1062" s="3">
        <v>0.56000000000000005</v>
      </c>
      <c r="G1062" s="3">
        <v>0.48</v>
      </c>
      <c r="H1062" s="3" t="s">
        <v>64</v>
      </c>
      <c r="I1062" s="2">
        <v>6410</v>
      </c>
      <c r="J1062" s="3" t="s">
        <v>100</v>
      </c>
      <c r="K1062" s="2">
        <v>6410</v>
      </c>
      <c r="L1062" s="3" t="s">
        <v>64</v>
      </c>
      <c r="M1062" s="3" t="s">
        <v>195</v>
      </c>
      <c r="N1062" s="3" t="s">
        <v>196</v>
      </c>
      <c r="O1062" s="3"/>
      <c r="P1062" s="3"/>
      <c r="Q1062" s="3"/>
      <c r="R1062" s="3">
        <v>0</v>
      </c>
      <c r="S1062" s="3">
        <v>1</v>
      </c>
      <c r="T1062" s="2">
        <v>7</v>
      </c>
      <c r="U1062" s="3">
        <v>1.0934869447265898</v>
      </c>
      <c r="V1062" s="3">
        <v>8.0378630922139394</v>
      </c>
      <c r="W1062" s="3">
        <v>1.0718225978372169</v>
      </c>
      <c r="X1062" s="3">
        <v>3917.8327405556965</v>
      </c>
      <c r="Y1062" s="3">
        <v>8.0378630922139394</v>
      </c>
      <c r="Z1062" s="3">
        <v>1.0718216502994891</v>
      </c>
      <c r="AA1062" s="3">
        <v>3917.8327405556965</v>
      </c>
    </row>
    <row r="1063" spans="1:29" x14ac:dyDescent="0.25">
      <c r="A1063" s="2">
        <v>1062</v>
      </c>
      <c r="B1063" s="3" t="s">
        <v>178</v>
      </c>
      <c r="C1063" s="3" t="s">
        <v>28</v>
      </c>
      <c r="D1063" s="3" t="s">
        <v>179</v>
      </c>
      <c r="E1063" s="3" t="s">
        <v>189</v>
      </c>
      <c r="F1063" s="3">
        <v>0.56000000000000005</v>
      </c>
      <c r="G1063" s="3">
        <v>0.48</v>
      </c>
      <c r="H1063" s="3" t="s">
        <v>64</v>
      </c>
      <c r="I1063" s="2">
        <v>6414</v>
      </c>
      <c r="J1063" s="3" t="s">
        <v>219</v>
      </c>
      <c r="K1063" s="2">
        <v>6414</v>
      </c>
      <c r="L1063" s="3" t="s">
        <v>64</v>
      </c>
      <c r="M1063" s="3" t="s">
        <v>191</v>
      </c>
      <c r="N1063" s="3" t="s">
        <v>192</v>
      </c>
      <c r="O1063" s="3"/>
      <c r="P1063" s="3"/>
      <c r="Q1063" s="3"/>
      <c r="R1063" s="3">
        <v>0</v>
      </c>
      <c r="S1063" s="3">
        <v>1</v>
      </c>
      <c r="T1063" s="2">
        <v>15</v>
      </c>
      <c r="U1063" s="3">
        <v>4.2030915253013612</v>
      </c>
      <c r="V1063" s="3">
        <v>14.425307778004189</v>
      </c>
      <c r="W1063" s="3">
        <v>1.5521047668088039</v>
      </c>
      <c r="X1063" s="3">
        <v>8116.8766390871397</v>
      </c>
      <c r="Y1063" s="3">
        <v>14.425307778004189</v>
      </c>
      <c r="Z1063" s="3">
        <v>1.5521033946807794</v>
      </c>
      <c r="AA1063" s="3">
        <v>8116.8766390871397</v>
      </c>
    </row>
    <row r="1064" spans="1:29" x14ac:dyDescent="0.25">
      <c r="A1064" s="2">
        <v>1063</v>
      </c>
      <c r="B1064" s="3" t="s">
        <v>178</v>
      </c>
      <c r="C1064" s="3" t="s">
        <v>28</v>
      </c>
      <c r="D1064" s="3" t="s">
        <v>179</v>
      </c>
      <c r="E1064" s="3" t="s">
        <v>189</v>
      </c>
      <c r="F1064" s="3">
        <v>0.56000000000000005</v>
      </c>
      <c r="G1064" s="3">
        <v>0.48</v>
      </c>
      <c r="H1064" s="3" t="s">
        <v>64</v>
      </c>
      <c r="I1064" s="2">
        <v>6430</v>
      </c>
      <c r="J1064" s="3" t="s">
        <v>102</v>
      </c>
      <c r="K1064" s="2">
        <v>6430</v>
      </c>
      <c r="L1064" s="3" t="s">
        <v>64</v>
      </c>
      <c r="M1064" s="3" t="s">
        <v>191</v>
      </c>
      <c r="N1064" s="3" t="s">
        <v>192</v>
      </c>
      <c r="O1064" s="3"/>
      <c r="P1064" s="3"/>
      <c r="Q1064" s="3"/>
      <c r="R1064" s="3">
        <v>0</v>
      </c>
      <c r="S1064" s="3">
        <v>1</v>
      </c>
      <c r="T1064" s="2">
        <v>297</v>
      </c>
      <c r="U1064" s="3">
        <v>73.138064376013659</v>
      </c>
      <c r="V1064" s="3">
        <v>375.37305376575137</v>
      </c>
      <c r="W1064" s="3">
        <v>40.511270337752109</v>
      </c>
      <c r="X1064" s="3">
        <v>200027.72195470118</v>
      </c>
      <c r="Y1064" s="3">
        <v>375.37305376575137</v>
      </c>
      <c r="Z1064" s="3">
        <v>40.51123452402971</v>
      </c>
      <c r="AA1064" s="3">
        <v>200027.72195470118</v>
      </c>
    </row>
    <row r="1065" spans="1:29" x14ac:dyDescent="0.25">
      <c r="A1065" s="2">
        <v>1064</v>
      </c>
      <c r="B1065" s="3" t="s">
        <v>178</v>
      </c>
      <c r="C1065" s="3" t="s">
        <v>28</v>
      </c>
      <c r="D1065" s="3" t="s">
        <v>179</v>
      </c>
      <c r="E1065" s="3" t="s">
        <v>189</v>
      </c>
      <c r="F1065" s="3">
        <v>0.56000000000000005</v>
      </c>
      <c r="G1065" s="3">
        <v>0.48</v>
      </c>
      <c r="H1065" s="3" t="s">
        <v>64</v>
      </c>
      <c r="I1065" s="2">
        <v>6430</v>
      </c>
      <c r="J1065" s="3" t="s">
        <v>102</v>
      </c>
      <c r="K1065" s="2">
        <v>6430</v>
      </c>
      <c r="L1065" s="3" t="s">
        <v>64</v>
      </c>
      <c r="M1065" s="3" t="s">
        <v>195</v>
      </c>
      <c r="N1065" s="3" t="s">
        <v>196</v>
      </c>
      <c r="O1065" s="3"/>
      <c r="P1065" s="3"/>
      <c r="Q1065" s="3"/>
      <c r="R1065" s="3">
        <v>0</v>
      </c>
      <c r="S1065" s="3">
        <v>1</v>
      </c>
      <c r="T1065" s="2">
        <v>9</v>
      </c>
      <c r="U1065" s="3">
        <v>2.1221663987951636</v>
      </c>
      <c r="V1065" s="3">
        <v>7.1707657162664793</v>
      </c>
      <c r="W1065" s="3">
        <v>0.90300265978465011</v>
      </c>
      <c r="X1065" s="3">
        <v>5624.7159776623075</v>
      </c>
      <c r="Y1065" s="3">
        <v>7.1707657162664793</v>
      </c>
      <c r="Z1065" s="3">
        <v>0.90300186149107953</v>
      </c>
      <c r="AA1065" s="3">
        <v>5624.7159776623075</v>
      </c>
    </row>
    <row r="1066" spans="1:29" x14ac:dyDescent="0.25">
      <c r="A1066" s="2">
        <v>1065</v>
      </c>
      <c r="B1066" s="3" t="s">
        <v>178</v>
      </c>
      <c r="C1066" s="3" t="s">
        <v>28</v>
      </c>
      <c r="D1066" s="3" t="s">
        <v>179</v>
      </c>
      <c r="E1066" s="3" t="s">
        <v>189</v>
      </c>
      <c r="F1066" s="3">
        <v>0.56000000000000005</v>
      </c>
      <c r="G1066" s="3">
        <v>0.48</v>
      </c>
      <c r="H1066" s="3" t="s">
        <v>64</v>
      </c>
      <c r="I1066" s="2">
        <v>6440</v>
      </c>
      <c r="J1066" s="3" t="s">
        <v>103</v>
      </c>
      <c r="K1066" s="2">
        <v>6440</v>
      </c>
      <c r="L1066" s="3" t="s">
        <v>64</v>
      </c>
      <c r="M1066" s="3" t="s">
        <v>33</v>
      </c>
      <c r="N1066" s="3" t="s">
        <v>33</v>
      </c>
      <c r="O1066" s="3"/>
      <c r="P1066" s="3"/>
      <c r="Q1066" s="3"/>
      <c r="R1066" s="3">
        <v>0</v>
      </c>
      <c r="S1066" s="3">
        <v>1</v>
      </c>
      <c r="T1066" s="2">
        <v>6</v>
      </c>
      <c r="U1066" s="3">
        <v>1.1533733106688333</v>
      </c>
      <c r="V1066" s="3">
        <v>7.8682029151855239</v>
      </c>
      <c r="W1066" s="3">
        <v>0.90392201650602122</v>
      </c>
      <c r="X1066" s="3">
        <v>3406.499129371683</v>
      </c>
      <c r="Y1066" s="3">
        <v>7.8682029151855239</v>
      </c>
      <c r="Z1066" s="3">
        <v>0.90392121739969966</v>
      </c>
      <c r="AA1066" s="3">
        <v>3406.499129371683</v>
      </c>
    </row>
    <row r="1067" spans="1:29" x14ac:dyDescent="0.25">
      <c r="A1067" s="2">
        <v>1066</v>
      </c>
      <c r="B1067" s="3" t="s">
        <v>178</v>
      </c>
      <c r="C1067" s="3" t="s">
        <v>28</v>
      </c>
      <c r="D1067" s="3" t="s">
        <v>179</v>
      </c>
      <c r="E1067" s="3" t="s">
        <v>189</v>
      </c>
      <c r="F1067" s="3">
        <v>0.56000000000000005</v>
      </c>
      <c r="G1067" s="3">
        <v>0.48</v>
      </c>
      <c r="H1067" s="3" t="s">
        <v>64</v>
      </c>
      <c r="I1067" s="2">
        <v>6440</v>
      </c>
      <c r="J1067" s="3" t="s">
        <v>103</v>
      </c>
      <c r="K1067" s="2">
        <v>6440</v>
      </c>
      <c r="L1067" s="3" t="s">
        <v>64</v>
      </c>
      <c r="M1067" s="3" t="s">
        <v>191</v>
      </c>
      <c r="N1067" s="3" t="s">
        <v>192</v>
      </c>
      <c r="O1067" s="3"/>
      <c r="P1067" s="3"/>
      <c r="Q1067" s="3"/>
      <c r="R1067" s="3">
        <v>0</v>
      </c>
      <c r="S1067" s="3">
        <v>1</v>
      </c>
      <c r="T1067" s="2">
        <v>21</v>
      </c>
      <c r="U1067" s="3">
        <v>1.5949162515081081</v>
      </c>
      <c r="V1067" s="3">
        <v>12.223396626272988</v>
      </c>
      <c r="W1067" s="3">
        <v>1.5460227623829073</v>
      </c>
      <c r="X1067" s="3">
        <v>5768.8386178715555</v>
      </c>
      <c r="Y1067" s="3">
        <v>12.223396626272988</v>
      </c>
      <c r="Z1067" s="3">
        <v>1.5460213956316367</v>
      </c>
      <c r="AA1067" s="3">
        <v>5768.8386178715555</v>
      </c>
    </row>
    <row r="1068" spans="1:29" x14ac:dyDescent="0.25">
      <c r="A1068" s="2">
        <v>1067</v>
      </c>
      <c r="B1068" s="3" t="s">
        <v>178</v>
      </c>
      <c r="C1068" s="3" t="s">
        <v>28</v>
      </c>
      <c r="D1068" s="3" t="s">
        <v>179</v>
      </c>
      <c r="E1068" s="3" t="s">
        <v>189</v>
      </c>
      <c r="F1068" s="3">
        <v>0.56000000000000005</v>
      </c>
      <c r="G1068" s="3">
        <v>0.48</v>
      </c>
      <c r="H1068" s="3" t="s">
        <v>64</v>
      </c>
      <c r="I1068" s="2">
        <v>6460</v>
      </c>
      <c r="J1068" s="3" t="s">
        <v>104</v>
      </c>
      <c r="K1068" s="2">
        <v>6460</v>
      </c>
      <c r="L1068" s="3" t="s">
        <v>64</v>
      </c>
      <c r="M1068" s="3" t="s">
        <v>191</v>
      </c>
      <c r="N1068" s="3" t="s">
        <v>192</v>
      </c>
      <c r="O1068" s="3"/>
      <c r="P1068" s="3"/>
      <c r="Q1068" s="3"/>
      <c r="R1068" s="3">
        <v>0</v>
      </c>
      <c r="S1068" s="3">
        <v>1</v>
      </c>
      <c r="T1068" s="2">
        <v>361</v>
      </c>
      <c r="U1068" s="3">
        <v>102.4338384997901</v>
      </c>
      <c r="V1068" s="3">
        <v>695.4103147414138</v>
      </c>
      <c r="W1068" s="3">
        <v>76.554029534709542</v>
      </c>
      <c r="X1068" s="3">
        <v>310034.29265562847</v>
      </c>
      <c r="Y1068" s="3">
        <v>695.4103147414138</v>
      </c>
      <c r="Z1068" s="3">
        <v>76.553961857622596</v>
      </c>
      <c r="AA1068" s="3">
        <v>310034.29265562847</v>
      </c>
    </row>
    <row r="1069" spans="1:29" x14ac:dyDescent="0.25">
      <c r="A1069" s="2">
        <v>1068</v>
      </c>
      <c r="B1069" s="3" t="s">
        <v>178</v>
      </c>
      <c r="C1069" s="3" t="s">
        <v>28</v>
      </c>
      <c r="D1069" s="3" t="s">
        <v>179</v>
      </c>
      <c r="E1069" s="3" t="s">
        <v>189</v>
      </c>
      <c r="F1069" s="3">
        <v>0.56000000000000005</v>
      </c>
      <c r="G1069" s="3">
        <v>0.48</v>
      </c>
      <c r="H1069" s="3" t="s">
        <v>64</v>
      </c>
      <c r="I1069" s="2">
        <v>6460</v>
      </c>
      <c r="J1069" s="3" t="s">
        <v>104</v>
      </c>
      <c r="K1069" s="2">
        <v>6460</v>
      </c>
      <c r="L1069" s="3" t="s">
        <v>64</v>
      </c>
      <c r="M1069" s="3" t="s">
        <v>193</v>
      </c>
      <c r="N1069" s="3" t="s">
        <v>194</v>
      </c>
      <c r="O1069" s="3"/>
      <c r="P1069" s="3"/>
      <c r="Q1069" s="3"/>
      <c r="R1069" s="3">
        <v>0</v>
      </c>
      <c r="S1069" s="3">
        <v>1</v>
      </c>
      <c r="T1069" s="2">
        <v>15</v>
      </c>
      <c r="U1069" s="3">
        <v>4.1450418745039119</v>
      </c>
      <c r="V1069" s="3">
        <v>26.719727293367988</v>
      </c>
      <c r="W1069" s="3">
        <v>2.9271918414607043</v>
      </c>
      <c r="X1069" s="3">
        <v>12050.307005956833</v>
      </c>
      <c r="Y1069" s="3">
        <v>26.719727293367988</v>
      </c>
      <c r="Z1069" s="3">
        <v>2.9271892536959854</v>
      </c>
      <c r="AA1069" s="3">
        <v>12050.307005956833</v>
      </c>
    </row>
    <row r="1070" spans="1:29" x14ac:dyDescent="0.25">
      <c r="A1070" s="2">
        <v>1069</v>
      </c>
      <c r="B1070" s="3" t="s">
        <v>178</v>
      </c>
      <c r="C1070" s="3" t="s">
        <v>28</v>
      </c>
      <c r="D1070" s="3" t="s">
        <v>179</v>
      </c>
      <c r="E1070" s="3" t="s">
        <v>189</v>
      </c>
      <c r="F1070" s="3">
        <v>0.56000000000000005</v>
      </c>
      <c r="G1070" s="3">
        <v>0.48</v>
      </c>
      <c r="H1070" s="3" t="s">
        <v>64</v>
      </c>
      <c r="I1070" s="2">
        <v>6460</v>
      </c>
      <c r="J1070" s="3" t="s">
        <v>104</v>
      </c>
      <c r="K1070" s="2">
        <v>6460</v>
      </c>
      <c r="L1070" s="3" t="s">
        <v>64</v>
      </c>
      <c r="M1070" s="3" t="s">
        <v>214</v>
      </c>
      <c r="N1070" s="3" t="s">
        <v>213</v>
      </c>
      <c r="O1070" s="3"/>
      <c r="P1070" s="3"/>
      <c r="Q1070" s="3"/>
      <c r="R1070" s="3">
        <v>0</v>
      </c>
      <c r="S1070" s="3">
        <v>1</v>
      </c>
      <c r="T1070" s="2">
        <v>1</v>
      </c>
      <c r="U1070" s="3">
        <v>1.7027532056708401E-4</v>
      </c>
      <c r="V1070" s="3">
        <v>1.6963656828555356E-3</v>
      </c>
      <c r="W1070" s="3">
        <v>2.459031120533763E-4</v>
      </c>
      <c r="X1070" s="3">
        <v>0.66785323848276323</v>
      </c>
      <c r="Y1070" s="3">
        <v>1.6963656828555356E-3</v>
      </c>
      <c r="Z1070" s="3">
        <v>2.4590289466434401E-4</v>
      </c>
      <c r="AA1070" s="3">
        <v>0.66785323848276323</v>
      </c>
    </row>
    <row r="1071" spans="1:29" x14ac:dyDescent="0.25">
      <c r="A1071" s="2">
        <v>1070</v>
      </c>
      <c r="B1071" s="3" t="s">
        <v>178</v>
      </c>
      <c r="C1071" s="3" t="s">
        <v>28</v>
      </c>
      <c r="D1071" s="3" t="s">
        <v>179</v>
      </c>
      <c r="E1071" s="3" t="s">
        <v>189</v>
      </c>
      <c r="F1071" s="3">
        <v>0.56000000000000005</v>
      </c>
      <c r="G1071" s="3">
        <v>0.48</v>
      </c>
      <c r="H1071" s="3" t="s">
        <v>64</v>
      </c>
      <c r="I1071" s="2">
        <v>6460</v>
      </c>
      <c r="J1071" s="3" t="s">
        <v>104</v>
      </c>
      <c r="K1071" s="2">
        <v>6460</v>
      </c>
      <c r="L1071" s="3" t="s">
        <v>64</v>
      </c>
      <c r="M1071" s="3" t="s">
        <v>212</v>
      </c>
      <c r="N1071" s="3" t="s">
        <v>213</v>
      </c>
      <c r="O1071" s="3"/>
      <c r="P1071" s="3"/>
      <c r="Q1071" s="3"/>
      <c r="R1071" s="3">
        <v>0</v>
      </c>
      <c r="S1071" s="3">
        <v>1</v>
      </c>
      <c r="T1071" s="2">
        <v>1</v>
      </c>
      <c r="U1071" s="3">
        <v>3.5540403427811902E-2</v>
      </c>
      <c r="V1071" s="3">
        <v>0.3540708103146919</v>
      </c>
      <c r="W1071" s="3">
        <v>5.1325675250091782E-2</v>
      </c>
      <c r="X1071" s="3">
        <v>139.39644011356776</v>
      </c>
      <c r="Y1071" s="3">
        <v>0.3540708103146919</v>
      </c>
      <c r="Z1071" s="3">
        <v>5.1325629875965603E-2</v>
      </c>
      <c r="AA1071" s="3">
        <v>139.39644011356776</v>
      </c>
    </row>
    <row r="1072" spans="1:29" x14ac:dyDescent="0.25">
      <c r="A1072" s="2">
        <v>1071</v>
      </c>
      <c r="B1072" s="3" t="s">
        <v>178</v>
      </c>
      <c r="C1072" s="3" t="s">
        <v>28</v>
      </c>
      <c r="D1072" s="3" t="s">
        <v>179</v>
      </c>
      <c r="E1072" s="3" t="s">
        <v>189</v>
      </c>
      <c r="F1072" s="3">
        <v>0.56000000000000005</v>
      </c>
      <c r="G1072" s="3">
        <v>0.48</v>
      </c>
      <c r="H1072" s="3" t="s">
        <v>213</v>
      </c>
      <c r="I1072" s="2">
        <v>1200</v>
      </c>
      <c r="J1072" s="3" t="s">
        <v>45</v>
      </c>
      <c r="K1072" s="2">
        <v>1200</v>
      </c>
      <c r="L1072" s="3"/>
      <c r="M1072" s="3" t="s">
        <v>214</v>
      </c>
      <c r="N1072" s="3" t="s">
        <v>213</v>
      </c>
      <c r="O1072" s="3"/>
      <c r="P1072" s="3"/>
      <c r="Q1072" s="3"/>
      <c r="R1072" s="3">
        <v>0</v>
      </c>
      <c r="S1072" s="3">
        <v>1</v>
      </c>
      <c r="T1072" s="2">
        <v>21</v>
      </c>
      <c r="U1072" s="3">
        <v>0.26608738989706199</v>
      </c>
      <c r="V1072" s="3">
        <v>2.6478696471567527</v>
      </c>
      <c r="W1072" s="3">
        <v>0.38897061150417306</v>
      </c>
      <c r="X1072" s="3">
        <v>1064.4647824731062</v>
      </c>
      <c r="Y1072" s="3">
        <v>2.6478696471567527</v>
      </c>
      <c r="Z1072" s="3">
        <v>0.38897026763725895</v>
      </c>
      <c r="AA1072" s="3">
        <v>1064.4647824731062</v>
      </c>
      <c r="AB1072">
        <f t="shared" ref="AB1072:AB1135" si="28">Y1072</f>
        <v>2.6478696471567527</v>
      </c>
      <c r="AC1072">
        <f t="shared" ref="AC1072:AC1135" si="29">Z1072</f>
        <v>0.38897026763725895</v>
      </c>
    </row>
    <row r="1073" spans="1:29" x14ac:dyDescent="0.25">
      <c r="A1073" s="2">
        <v>1072</v>
      </c>
      <c r="B1073" s="3" t="s">
        <v>178</v>
      </c>
      <c r="C1073" s="3" t="s">
        <v>28</v>
      </c>
      <c r="D1073" s="3" t="s">
        <v>179</v>
      </c>
      <c r="E1073" s="3" t="s">
        <v>189</v>
      </c>
      <c r="F1073" s="3">
        <v>0.56000000000000005</v>
      </c>
      <c r="G1073" s="3">
        <v>0.48</v>
      </c>
      <c r="H1073" s="3" t="s">
        <v>213</v>
      </c>
      <c r="I1073" s="2">
        <v>1200</v>
      </c>
      <c r="J1073" s="3" t="s">
        <v>45</v>
      </c>
      <c r="K1073" s="2">
        <v>1200</v>
      </c>
      <c r="L1073" s="3"/>
      <c r="M1073" s="3" t="s">
        <v>212</v>
      </c>
      <c r="N1073" s="3" t="s">
        <v>213</v>
      </c>
      <c r="O1073" s="3"/>
      <c r="P1073" s="3"/>
      <c r="Q1073" s="3"/>
      <c r="R1073" s="3">
        <v>0</v>
      </c>
      <c r="S1073" s="3">
        <v>1</v>
      </c>
      <c r="T1073" s="2">
        <v>459</v>
      </c>
      <c r="U1073" s="3">
        <v>85.434107991572361</v>
      </c>
      <c r="V1073" s="3">
        <v>852.6543689054256</v>
      </c>
      <c r="W1073" s="3">
        <v>126.68272965473346</v>
      </c>
      <c r="X1073" s="3">
        <v>340920.31175459502</v>
      </c>
      <c r="Y1073" s="3">
        <v>852.6543689054256</v>
      </c>
      <c r="Z1073" s="3">
        <v>126.6826176616985</v>
      </c>
      <c r="AA1073" s="3">
        <v>340920.31175459502</v>
      </c>
      <c r="AB1073">
        <f t="shared" si="28"/>
        <v>852.6543689054256</v>
      </c>
      <c r="AC1073">
        <f t="shared" si="29"/>
        <v>126.6826176616985</v>
      </c>
    </row>
    <row r="1074" spans="1:29" x14ac:dyDescent="0.25">
      <c r="A1074" s="2">
        <v>1073</v>
      </c>
      <c r="B1074" s="3" t="s">
        <v>178</v>
      </c>
      <c r="C1074" s="3" t="s">
        <v>28</v>
      </c>
      <c r="D1074" s="3" t="s">
        <v>179</v>
      </c>
      <c r="E1074" s="3" t="s">
        <v>189</v>
      </c>
      <c r="F1074" s="3">
        <v>0.56000000000000005</v>
      </c>
      <c r="G1074" s="3">
        <v>0.48</v>
      </c>
      <c r="H1074" s="3" t="s">
        <v>213</v>
      </c>
      <c r="I1074" s="2">
        <v>1210</v>
      </c>
      <c r="J1074" s="3" t="s">
        <v>46</v>
      </c>
      <c r="K1074" s="2">
        <v>1210</v>
      </c>
      <c r="L1074" s="3"/>
      <c r="M1074" s="3" t="s">
        <v>214</v>
      </c>
      <c r="N1074" s="3" t="s">
        <v>213</v>
      </c>
      <c r="O1074" s="3"/>
      <c r="P1074" s="3"/>
      <c r="Q1074" s="3"/>
      <c r="R1074" s="3">
        <v>0</v>
      </c>
      <c r="S1074" s="3">
        <v>1</v>
      </c>
      <c r="T1074" s="2">
        <v>59</v>
      </c>
      <c r="U1074" s="3">
        <v>0.33826172112582242</v>
      </c>
      <c r="V1074" s="3">
        <v>3.4246508325721279</v>
      </c>
      <c r="W1074" s="3">
        <v>0.51434148872300534</v>
      </c>
      <c r="X1074" s="3">
        <v>1350.2217050627048</v>
      </c>
      <c r="Y1074" s="3">
        <v>3.4246508325721279</v>
      </c>
      <c r="Z1074" s="3">
        <v>0.51434103402279108</v>
      </c>
      <c r="AA1074" s="3">
        <v>1350.2217050627048</v>
      </c>
      <c r="AB1074">
        <f t="shared" si="28"/>
        <v>3.4246508325721279</v>
      </c>
      <c r="AC1074">
        <f t="shared" si="29"/>
        <v>0.51434103402279108</v>
      </c>
    </row>
    <row r="1075" spans="1:29" x14ac:dyDescent="0.25">
      <c r="A1075" s="2">
        <v>1074</v>
      </c>
      <c r="B1075" s="3" t="s">
        <v>178</v>
      </c>
      <c r="C1075" s="3" t="s">
        <v>28</v>
      </c>
      <c r="D1075" s="3" t="s">
        <v>179</v>
      </c>
      <c r="E1075" s="3" t="s">
        <v>189</v>
      </c>
      <c r="F1075" s="3">
        <v>0.56000000000000005</v>
      </c>
      <c r="G1075" s="3">
        <v>0.48</v>
      </c>
      <c r="H1075" s="3" t="s">
        <v>213</v>
      </c>
      <c r="I1075" s="2">
        <v>1210</v>
      </c>
      <c r="J1075" s="3" t="s">
        <v>46</v>
      </c>
      <c r="K1075" s="2">
        <v>1210</v>
      </c>
      <c r="L1075" s="3"/>
      <c r="M1075" s="3" t="s">
        <v>212</v>
      </c>
      <c r="N1075" s="3" t="s">
        <v>213</v>
      </c>
      <c r="O1075" s="3"/>
      <c r="P1075" s="3"/>
      <c r="Q1075" s="3"/>
      <c r="R1075" s="3">
        <v>0</v>
      </c>
      <c r="S1075" s="3">
        <v>1</v>
      </c>
      <c r="T1075" s="2">
        <v>1260</v>
      </c>
      <c r="U1075" s="3">
        <v>191.02349401404305</v>
      </c>
      <c r="V1075" s="3">
        <v>1905.0313332782662</v>
      </c>
      <c r="W1075" s="3">
        <v>281.36075900462112</v>
      </c>
      <c r="X1075" s="3">
        <v>761064.94205902726</v>
      </c>
      <c r="Y1075" s="3">
        <v>1905.0313332782662</v>
      </c>
      <c r="Z1075" s="3">
        <v>281.36051026949059</v>
      </c>
      <c r="AA1075" s="3">
        <v>761064.94205902726</v>
      </c>
      <c r="AB1075">
        <f t="shared" si="28"/>
        <v>1905.0313332782662</v>
      </c>
      <c r="AC1075">
        <f t="shared" si="29"/>
        <v>281.36051026949059</v>
      </c>
    </row>
    <row r="1076" spans="1:29" x14ac:dyDescent="0.25">
      <c r="A1076" s="2">
        <v>1075</v>
      </c>
      <c r="B1076" s="3" t="s">
        <v>178</v>
      </c>
      <c r="C1076" s="3" t="s">
        <v>28</v>
      </c>
      <c r="D1076" s="3" t="s">
        <v>179</v>
      </c>
      <c r="E1076" s="3" t="s">
        <v>189</v>
      </c>
      <c r="F1076" s="3">
        <v>0.56000000000000005</v>
      </c>
      <c r="G1076" s="3">
        <v>0.48</v>
      </c>
      <c r="H1076" s="3" t="s">
        <v>213</v>
      </c>
      <c r="I1076" s="2">
        <v>1300</v>
      </c>
      <c r="J1076" s="3" t="s">
        <v>114</v>
      </c>
      <c r="K1076" s="2">
        <v>1300</v>
      </c>
      <c r="L1076" s="3"/>
      <c r="M1076" s="3" t="s">
        <v>212</v>
      </c>
      <c r="N1076" s="3" t="s">
        <v>213</v>
      </c>
      <c r="O1076" s="3"/>
      <c r="P1076" s="3"/>
      <c r="Q1076" s="3"/>
      <c r="R1076" s="3">
        <v>0</v>
      </c>
      <c r="S1076" s="3">
        <v>1</v>
      </c>
      <c r="T1076" s="2">
        <v>21</v>
      </c>
      <c r="U1076" s="3">
        <v>3.4197803426346538</v>
      </c>
      <c r="V1076" s="3">
        <v>37.054413595767841</v>
      </c>
      <c r="W1076" s="3">
        <v>6.4918742292411755</v>
      </c>
      <c r="X1076" s="3">
        <v>13756.115278081661</v>
      </c>
      <c r="Y1076" s="3">
        <v>37.054413595767841</v>
      </c>
      <c r="Z1076" s="3">
        <v>6.4918684901424015</v>
      </c>
      <c r="AA1076" s="3">
        <v>13756.115278081661</v>
      </c>
      <c r="AB1076">
        <f t="shared" si="28"/>
        <v>37.054413595767841</v>
      </c>
      <c r="AC1076">
        <f t="shared" si="29"/>
        <v>6.4918684901424015</v>
      </c>
    </row>
    <row r="1077" spans="1:29" x14ac:dyDescent="0.25">
      <c r="A1077" s="2">
        <v>1076</v>
      </c>
      <c r="B1077" s="3" t="s">
        <v>178</v>
      </c>
      <c r="C1077" s="3" t="s">
        <v>28</v>
      </c>
      <c r="D1077" s="3" t="s">
        <v>179</v>
      </c>
      <c r="E1077" s="3" t="s">
        <v>189</v>
      </c>
      <c r="F1077" s="3">
        <v>0.56000000000000005</v>
      </c>
      <c r="G1077" s="3">
        <v>0.48</v>
      </c>
      <c r="H1077" s="3" t="s">
        <v>213</v>
      </c>
      <c r="I1077" s="2">
        <v>1330</v>
      </c>
      <c r="J1077" s="3" t="s">
        <v>47</v>
      </c>
      <c r="K1077" s="2">
        <v>1330</v>
      </c>
      <c r="L1077" s="3"/>
      <c r="M1077" s="3" t="s">
        <v>212</v>
      </c>
      <c r="N1077" s="3" t="s">
        <v>213</v>
      </c>
      <c r="O1077" s="3"/>
      <c r="P1077" s="3"/>
      <c r="Q1077" s="3"/>
      <c r="R1077" s="3">
        <v>0</v>
      </c>
      <c r="S1077" s="3">
        <v>1</v>
      </c>
      <c r="T1077" s="2">
        <v>78</v>
      </c>
      <c r="U1077" s="3">
        <v>14.83493479800809</v>
      </c>
      <c r="V1077" s="3">
        <v>161.70381935765499</v>
      </c>
      <c r="W1077" s="3">
        <v>28.012333706530761</v>
      </c>
      <c r="X1077" s="3">
        <v>59548.553825852527</v>
      </c>
      <c r="Y1077" s="3">
        <v>161.70381935765499</v>
      </c>
      <c r="Z1077" s="3">
        <v>28.012308942411142</v>
      </c>
      <c r="AA1077" s="3">
        <v>59548.553825852527</v>
      </c>
      <c r="AB1077">
        <f t="shared" si="28"/>
        <v>161.70381935765499</v>
      </c>
      <c r="AC1077">
        <f t="shared" si="29"/>
        <v>28.012308942411142</v>
      </c>
    </row>
    <row r="1078" spans="1:29" x14ac:dyDescent="0.25">
      <c r="A1078" s="2">
        <v>1077</v>
      </c>
      <c r="B1078" s="3" t="s">
        <v>178</v>
      </c>
      <c r="C1078" s="3" t="s">
        <v>28</v>
      </c>
      <c r="D1078" s="3" t="s">
        <v>179</v>
      </c>
      <c r="E1078" s="3" t="s">
        <v>189</v>
      </c>
      <c r="F1078" s="3">
        <v>0.56000000000000005</v>
      </c>
      <c r="G1078" s="3">
        <v>0.48</v>
      </c>
      <c r="H1078" s="3" t="s">
        <v>213</v>
      </c>
      <c r="I1078" s="2">
        <v>1400</v>
      </c>
      <c r="J1078" s="3" t="s">
        <v>48</v>
      </c>
      <c r="K1078" s="2">
        <v>1400</v>
      </c>
      <c r="L1078" s="3"/>
      <c r="M1078" s="3" t="s">
        <v>214</v>
      </c>
      <c r="N1078" s="3" t="s">
        <v>213</v>
      </c>
      <c r="O1078" s="3"/>
      <c r="P1078" s="3"/>
      <c r="Q1078" s="3"/>
      <c r="R1078" s="3">
        <v>0</v>
      </c>
      <c r="S1078" s="3">
        <v>1</v>
      </c>
      <c r="T1078" s="2">
        <v>2</v>
      </c>
      <c r="U1078" s="3">
        <v>8.5756139260308607E-3</v>
      </c>
      <c r="V1078" s="3">
        <v>8.2247101063514627E-2</v>
      </c>
      <c r="W1078" s="3">
        <v>1.1931752419977083E-2</v>
      </c>
      <c r="X1078" s="3">
        <v>34.398631246387382</v>
      </c>
      <c r="Y1078" s="3">
        <v>8.2247101063514627E-2</v>
      </c>
      <c r="Z1078" s="3">
        <v>1.193174187178973E-2</v>
      </c>
      <c r="AA1078" s="3">
        <v>34.398631246387382</v>
      </c>
      <c r="AB1078">
        <f t="shared" si="28"/>
        <v>8.2247101063514627E-2</v>
      </c>
      <c r="AC1078">
        <f t="shared" si="29"/>
        <v>1.193174187178973E-2</v>
      </c>
    </row>
    <row r="1079" spans="1:29" x14ac:dyDescent="0.25">
      <c r="A1079" s="2">
        <v>1078</v>
      </c>
      <c r="B1079" s="3" t="s">
        <v>178</v>
      </c>
      <c r="C1079" s="3" t="s">
        <v>28</v>
      </c>
      <c r="D1079" s="3" t="s">
        <v>179</v>
      </c>
      <c r="E1079" s="3" t="s">
        <v>189</v>
      </c>
      <c r="F1079" s="3">
        <v>0.56000000000000005</v>
      </c>
      <c r="G1079" s="3">
        <v>0.48</v>
      </c>
      <c r="H1079" s="3" t="s">
        <v>213</v>
      </c>
      <c r="I1079" s="2">
        <v>1400</v>
      </c>
      <c r="J1079" s="3" t="s">
        <v>48</v>
      </c>
      <c r="K1079" s="2">
        <v>1400</v>
      </c>
      <c r="L1079" s="3"/>
      <c r="M1079" s="3" t="s">
        <v>212</v>
      </c>
      <c r="N1079" s="3" t="s">
        <v>213</v>
      </c>
      <c r="O1079" s="3"/>
      <c r="P1079" s="3"/>
      <c r="Q1079" s="3"/>
      <c r="R1079" s="3">
        <v>0</v>
      </c>
      <c r="S1079" s="3">
        <v>1</v>
      </c>
      <c r="T1079" s="2">
        <v>19</v>
      </c>
      <c r="U1079" s="3">
        <v>1.3452400306205601</v>
      </c>
      <c r="V1079" s="3">
        <v>13.362499103663724</v>
      </c>
      <c r="W1079" s="3">
        <v>1.8431293625656489</v>
      </c>
      <c r="X1079" s="3">
        <v>5456.2520515435999</v>
      </c>
      <c r="Y1079" s="3">
        <v>13.362499103663724</v>
      </c>
      <c r="Z1079" s="3">
        <v>1.8431277331592459</v>
      </c>
      <c r="AA1079" s="3">
        <v>5456.2520515435999</v>
      </c>
      <c r="AB1079">
        <f t="shared" si="28"/>
        <v>13.362499103663724</v>
      </c>
      <c r="AC1079">
        <f t="shared" si="29"/>
        <v>1.8431277331592459</v>
      </c>
    </row>
    <row r="1080" spans="1:29" x14ac:dyDescent="0.25">
      <c r="A1080" s="2">
        <v>1079</v>
      </c>
      <c r="B1080" s="3" t="s">
        <v>178</v>
      </c>
      <c r="C1080" s="3" t="s">
        <v>28</v>
      </c>
      <c r="D1080" s="3" t="s">
        <v>179</v>
      </c>
      <c r="E1080" s="3" t="s">
        <v>189</v>
      </c>
      <c r="F1080" s="3">
        <v>0.56000000000000005</v>
      </c>
      <c r="G1080" s="3">
        <v>0.48</v>
      </c>
      <c r="H1080" s="3" t="s">
        <v>213</v>
      </c>
      <c r="I1080" s="2">
        <v>1410</v>
      </c>
      <c r="J1080" s="3" t="s">
        <v>116</v>
      </c>
      <c r="K1080" s="2">
        <v>1410</v>
      </c>
      <c r="L1080" s="3"/>
      <c r="M1080" s="3" t="s">
        <v>214</v>
      </c>
      <c r="N1080" s="3" t="s">
        <v>213</v>
      </c>
      <c r="O1080" s="3"/>
      <c r="P1080" s="3"/>
      <c r="Q1080" s="3"/>
      <c r="R1080" s="3">
        <v>0</v>
      </c>
      <c r="S1080" s="3">
        <v>1</v>
      </c>
      <c r="T1080" s="2">
        <v>4</v>
      </c>
      <c r="U1080" s="3">
        <v>1.6565808127606864E-2</v>
      </c>
      <c r="V1080" s="3">
        <v>0.18694880554313603</v>
      </c>
      <c r="W1080" s="3">
        <v>2.490590218670205E-2</v>
      </c>
      <c r="X1080" s="3">
        <v>67.286404024823256</v>
      </c>
      <c r="Y1080" s="3">
        <v>0.18694880554313603</v>
      </c>
      <c r="Z1080" s="3">
        <v>2.4905880168802876E-2</v>
      </c>
      <c r="AA1080" s="3">
        <v>67.286404024823256</v>
      </c>
      <c r="AB1080">
        <f t="shared" si="28"/>
        <v>0.18694880554313603</v>
      </c>
      <c r="AC1080">
        <f t="shared" si="29"/>
        <v>2.4905880168802876E-2</v>
      </c>
    </row>
    <row r="1081" spans="1:29" x14ac:dyDescent="0.25">
      <c r="A1081" s="2">
        <v>1080</v>
      </c>
      <c r="B1081" s="3" t="s">
        <v>178</v>
      </c>
      <c r="C1081" s="3" t="s">
        <v>28</v>
      </c>
      <c r="D1081" s="3" t="s">
        <v>179</v>
      </c>
      <c r="E1081" s="3" t="s">
        <v>189</v>
      </c>
      <c r="F1081" s="3">
        <v>0.56000000000000005</v>
      </c>
      <c r="G1081" s="3">
        <v>0.48</v>
      </c>
      <c r="H1081" s="3" t="s">
        <v>213</v>
      </c>
      <c r="I1081" s="2">
        <v>1410</v>
      </c>
      <c r="J1081" s="3" t="s">
        <v>116</v>
      </c>
      <c r="K1081" s="2">
        <v>1410</v>
      </c>
      <c r="L1081" s="3"/>
      <c r="M1081" s="3" t="s">
        <v>212</v>
      </c>
      <c r="N1081" s="3" t="s">
        <v>213</v>
      </c>
      <c r="O1081" s="3"/>
      <c r="P1081" s="3"/>
      <c r="Q1081" s="3"/>
      <c r="R1081" s="3">
        <v>0</v>
      </c>
      <c r="S1081" s="3">
        <v>1</v>
      </c>
      <c r="T1081" s="2">
        <v>52</v>
      </c>
      <c r="U1081" s="3">
        <v>11.558775043438978</v>
      </c>
      <c r="V1081" s="3">
        <v>113.41157345429333</v>
      </c>
      <c r="W1081" s="3">
        <v>15.399411007238273</v>
      </c>
      <c r="X1081" s="3">
        <v>47156.75314178213</v>
      </c>
      <c r="Y1081" s="3">
        <v>113.41157345429333</v>
      </c>
      <c r="Z1081" s="3">
        <v>15.399397393490137</v>
      </c>
      <c r="AA1081" s="3">
        <v>47156.75314178213</v>
      </c>
      <c r="AB1081">
        <f t="shared" si="28"/>
        <v>113.41157345429333</v>
      </c>
      <c r="AC1081">
        <f t="shared" si="29"/>
        <v>15.399397393490137</v>
      </c>
    </row>
    <row r="1082" spans="1:29" x14ac:dyDescent="0.25">
      <c r="A1082" s="2">
        <v>1081</v>
      </c>
      <c r="B1082" s="3" t="s">
        <v>178</v>
      </c>
      <c r="C1082" s="3" t="s">
        <v>28</v>
      </c>
      <c r="D1082" s="3" t="s">
        <v>179</v>
      </c>
      <c r="E1082" s="3" t="s">
        <v>189</v>
      </c>
      <c r="F1082" s="3">
        <v>0.56000000000000005</v>
      </c>
      <c r="G1082" s="3">
        <v>0.48</v>
      </c>
      <c r="H1082" s="3" t="s">
        <v>213</v>
      </c>
      <c r="I1082" s="2">
        <v>1420</v>
      </c>
      <c r="J1082" s="3" t="s">
        <v>117</v>
      </c>
      <c r="K1082" s="2">
        <v>1420</v>
      </c>
      <c r="L1082" s="3"/>
      <c r="M1082" s="3" t="s">
        <v>212</v>
      </c>
      <c r="N1082" s="3" t="s">
        <v>213</v>
      </c>
      <c r="O1082" s="3"/>
      <c r="P1082" s="3"/>
      <c r="Q1082" s="3"/>
      <c r="R1082" s="3">
        <v>0</v>
      </c>
      <c r="S1082" s="3">
        <v>1</v>
      </c>
      <c r="T1082" s="2">
        <v>26</v>
      </c>
      <c r="U1082" s="3">
        <v>10.264775721083392</v>
      </c>
      <c r="V1082" s="3">
        <v>80.814119239238622</v>
      </c>
      <c r="W1082" s="3">
        <v>10.811468315858605</v>
      </c>
      <c r="X1082" s="3">
        <v>41856.085159663293</v>
      </c>
      <c r="Y1082" s="3">
        <v>80.814119239238622</v>
      </c>
      <c r="Z1082" s="3">
        <v>10.811458758051058</v>
      </c>
      <c r="AA1082" s="3">
        <v>41856.085159663293</v>
      </c>
      <c r="AB1082">
        <f t="shared" si="28"/>
        <v>80.814119239238622</v>
      </c>
      <c r="AC1082">
        <f t="shared" si="29"/>
        <v>10.811458758051058</v>
      </c>
    </row>
    <row r="1083" spans="1:29" x14ac:dyDescent="0.25">
      <c r="A1083" s="2">
        <v>1082</v>
      </c>
      <c r="B1083" s="3" t="s">
        <v>178</v>
      </c>
      <c r="C1083" s="3" t="s">
        <v>28</v>
      </c>
      <c r="D1083" s="3" t="s">
        <v>179</v>
      </c>
      <c r="E1083" s="3" t="s">
        <v>189</v>
      </c>
      <c r="F1083" s="3">
        <v>0.56000000000000005</v>
      </c>
      <c r="G1083" s="3">
        <v>0.48</v>
      </c>
      <c r="H1083" s="3" t="s">
        <v>213</v>
      </c>
      <c r="I1083" s="2">
        <v>1420</v>
      </c>
      <c r="J1083" s="3" t="s">
        <v>117</v>
      </c>
      <c r="K1083" s="2">
        <v>1420</v>
      </c>
      <c r="L1083" s="3"/>
      <c r="M1083" s="3" t="s">
        <v>220</v>
      </c>
      <c r="N1083" s="3" t="s">
        <v>213</v>
      </c>
      <c r="O1083" s="3"/>
      <c r="P1083" s="3"/>
      <c r="Q1083" s="3"/>
      <c r="R1083" s="3">
        <v>0</v>
      </c>
      <c r="S1083" s="3">
        <v>1</v>
      </c>
      <c r="T1083" s="2">
        <v>3</v>
      </c>
      <c r="U1083" s="3">
        <v>0.20453828277537101</v>
      </c>
      <c r="V1083" s="3">
        <v>2.229119239486427</v>
      </c>
      <c r="W1083" s="3">
        <v>0.31467141516220687</v>
      </c>
      <c r="X1083" s="3">
        <v>819.21379360243088</v>
      </c>
      <c r="Y1083" s="3">
        <v>2.229119239486427</v>
      </c>
      <c r="Z1083" s="3">
        <v>0.31467113697900839</v>
      </c>
      <c r="AA1083" s="3">
        <v>819.21379360243088</v>
      </c>
      <c r="AB1083">
        <f t="shared" si="28"/>
        <v>2.229119239486427</v>
      </c>
      <c r="AC1083">
        <f t="shared" si="29"/>
        <v>0.31467113697900839</v>
      </c>
    </row>
    <row r="1084" spans="1:29" x14ac:dyDescent="0.25">
      <c r="A1084" s="2">
        <v>1083</v>
      </c>
      <c r="B1084" s="3" t="s">
        <v>178</v>
      </c>
      <c r="C1084" s="3" t="s">
        <v>28</v>
      </c>
      <c r="D1084" s="3" t="s">
        <v>179</v>
      </c>
      <c r="E1084" s="3" t="s">
        <v>189</v>
      </c>
      <c r="F1084" s="3">
        <v>0.56000000000000005</v>
      </c>
      <c r="G1084" s="3">
        <v>0.48</v>
      </c>
      <c r="H1084" s="3" t="s">
        <v>213</v>
      </c>
      <c r="I1084" s="2">
        <v>1550</v>
      </c>
      <c r="J1084" s="3" t="s">
        <v>120</v>
      </c>
      <c r="K1084" s="2">
        <v>1550</v>
      </c>
      <c r="L1084" s="3"/>
      <c r="M1084" s="3" t="s">
        <v>212</v>
      </c>
      <c r="N1084" s="3" t="s">
        <v>213</v>
      </c>
      <c r="O1084" s="3"/>
      <c r="P1084" s="3"/>
      <c r="Q1084" s="3"/>
      <c r="R1084" s="3">
        <v>0</v>
      </c>
      <c r="S1084" s="3">
        <v>1</v>
      </c>
      <c r="T1084" s="2">
        <v>7</v>
      </c>
      <c r="U1084" s="3">
        <v>0.19567170482191934</v>
      </c>
      <c r="V1084" s="3">
        <v>1.8023444957709163</v>
      </c>
      <c r="W1084" s="3">
        <v>0.27260122660021102</v>
      </c>
      <c r="X1084" s="3">
        <v>788.68916057344416</v>
      </c>
      <c r="Y1084" s="3">
        <v>1.8023444957709163</v>
      </c>
      <c r="Z1084" s="3">
        <v>0.2726009856088874</v>
      </c>
      <c r="AA1084" s="3">
        <v>788.68916057344416</v>
      </c>
      <c r="AB1084">
        <f t="shared" si="28"/>
        <v>1.8023444957709163</v>
      </c>
      <c r="AC1084">
        <f t="shared" si="29"/>
        <v>0.2726009856088874</v>
      </c>
    </row>
    <row r="1085" spans="1:29" x14ac:dyDescent="0.25">
      <c r="A1085" s="2">
        <v>1084</v>
      </c>
      <c r="B1085" s="3" t="s">
        <v>178</v>
      </c>
      <c r="C1085" s="3" t="s">
        <v>28</v>
      </c>
      <c r="D1085" s="3" t="s">
        <v>179</v>
      </c>
      <c r="E1085" s="3" t="s">
        <v>189</v>
      </c>
      <c r="F1085" s="3">
        <v>0.56000000000000005</v>
      </c>
      <c r="G1085" s="3">
        <v>0.48</v>
      </c>
      <c r="H1085" s="3" t="s">
        <v>213</v>
      </c>
      <c r="I1085" s="2">
        <v>1550</v>
      </c>
      <c r="J1085" s="3" t="s">
        <v>120</v>
      </c>
      <c r="K1085" s="2">
        <v>1550</v>
      </c>
      <c r="L1085" s="3"/>
      <c r="M1085" s="3" t="s">
        <v>220</v>
      </c>
      <c r="N1085" s="3" t="s">
        <v>213</v>
      </c>
      <c r="O1085" s="3"/>
      <c r="P1085" s="3"/>
      <c r="Q1085" s="3"/>
      <c r="R1085" s="3">
        <v>0</v>
      </c>
      <c r="S1085" s="3">
        <v>1</v>
      </c>
      <c r="T1085" s="2">
        <v>10</v>
      </c>
      <c r="U1085" s="3">
        <v>0.2775756565660103</v>
      </c>
      <c r="V1085" s="3">
        <v>2.6970794293084879</v>
      </c>
      <c r="W1085" s="3">
        <v>0.39759058786101442</v>
      </c>
      <c r="X1085" s="3">
        <v>1105.2558930434579</v>
      </c>
      <c r="Y1085" s="3">
        <v>2.6970794293084879</v>
      </c>
      <c r="Z1085" s="3">
        <v>0.39759023637366664</v>
      </c>
      <c r="AA1085" s="3">
        <v>1105.2558930434579</v>
      </c>
      <c r="AB1085">
        <f t="shared" si="28"/>
        <v>2.6970794293084879</v>
      </c>
      <c r="AC1085">
        <f t="shared" si="29"/>
        <v>0.39759023637366664</v>
      </c>
    </row>
    <row r="1086" spans="1:29" x14ac:dyDescent="0.25">
      <c r="A1086" s="2">
        <v>1085</v>
      </c>
      <c r="B1086" s="3" t="s">
        <v>178</v>
      </c>
      <c r="C1086" s="3" t="s">
        <v>28</v>
      </c>
      <c r="D1086" s="3" t="s">
        <v>179</v>
      </c>
      <c r="E1086" s="3" t="s">
        <v>189</v>
      </c>
      <c r="F1086" s="3">
        <v>0.56000000000000005</v>
      </c>
      <c r="G1086" s="3">
        <v>0.48</v>
      </c>
      <c r="H1086" s="3" t="s">
        <v>213</v>
      </c>
      <c r="I1086" s="2">
        <v>1700</v>
      </c>
      <c r="J1086" s="3" t="s">
        <v>121</v>
      </c>
      <c r="K1086" s="2">
        <v>1700</v>
      </c>
      <c r="L1086" s="3"/>
      <c r="M1086" s="3" t="s">
        <v>212</v>
      </c>
      <c r="N1086" s="3" t="s">
        <v>213</v>
      </c>
      <c r="O1086" s="3"/>
      <c r="P1086" s="3"/>
      <c r="Q1086" s="3"/>
      <c r="R1086" s="3">
        <v>0</v>
      </c>
      <c r="S1086" s="3">
        <v>1</v>
      </c>
      <c r="T1086" s="2">
        <v>4</v>
      </c>
      <c r="U1086" s="3">
        <v>0.45503486865582066</v>
      </c>
      <c r="V1086" s="3">
        <v>4.9105282872533085</v>
      </c>
      <c r="W1086" s="3">
        <v>0.66642230736020203</v>
      </c>
      <c r="X1086" s="3">
        <v>1834.5972714217455</v>
      </c>
      <c r="Y1086" s="3">
        <v>4.9105282872533085</v>
      </c>
      <c r="Z1086" s="3">
        <v>0.66642171821394125</v>
      </c>
      <c r="AA1086" s="3">
        <v>1834.5972714217455</v>
      </c>
      <c r="AB1086">
        <f t="shared" si="28"/>
        <v>4.9105282872533085</v>
      </c>
      <c r="AC1086">
        <f t="shared" si="29"/>
        <v>0.66642171821394125</v>
      </c>
    </row>
    <row r="1087" spans="1:29" x14ac:dyDescent="0.25">
      <c r="A1087" s="2">
        <v>1086</v>
      </c>
      <c r="B1087" s="3" t="s">
        <v>178</v>
      </c>
      <c r="C1087" s="3" t="s">
        <v>28</v>
      </c>
      <c r="D1087" s="3" t="s">
        <v>179</v>
      </c>
      <c r="E1087" s="3" t="s">
        <v>189</v>
      </c>
      <c r="F1087" s="3">
        <v>0.56000000000000005</v>
      </c>
      <c r="G1087" s="3">
        <v>0.48</v>
      </c>
      <c r="H1087" s="3" t="s">
        <v>213</v>
      </c>
      <c r="I1087" s="2">
        <v>1750</v>
      </c>
      <c r="J1087" s="3" t="s">
        <v>51</v>
      </c>
      <c r="K1087" s="2">
        <v>1750</v>
      </c>
      <c r="L1087" s="3"/>
      <c r="M1087" s="3" t="s">
        <v>214</v>
      </c>
      <c r="N1087" s="3" t="s">
        <v>213</v>
      </c>
      <c r="O1087" s="3"/>
      <c r="P1087" s="3"/>
      <c r="Q1087" s="3"/>
      <c r="R1087" s="3">
        <v>0</v>
      </c>
      <c r="S1087" s="3">
        <v>1</v>
      </c>
      <c r="T1087" s="2">
        <v>16</v>
      </c>
      <c r="U1087" s="3">
        <v>0.13266386794232798</v>
      </c>
      <c r="V1087" s="3">
        <v>1.187898131759906</v>
      </c>
      <c r="W1087" s="3">
        <v>0.16105478791084321</v>
      </c>
      <c r="X1087" s="3">
        <v>507.74581731426753</v>
      </c>
      <c r="Y1087" s="3">
        <v>1.187898131759906</v>
      </c>
      <c r="Z1087" s="3">
        <v>0.16105464553141585</v>
      </c>
      <c r="AA1087" s="3">
        <v>507.74581731426753</v>
      </c>
      <c r="AB1087">
        <f t="shared" si="28"/>
        <v>1.187898131759906</v>
      </c>
      <c r="AC1087">
        <f t="shared" si="29"/>
        <v>0.16105464553141585</v>
      </c>
    </row>
    <row r="1088" spans="1:29" x14ac:dyDescent="0.25">
      <c r="A1088" s="2">
        <v>1087</v>
      </c>
      <c r="B1088" s="3" t="s">
        <v>178</v>
      </c>
      <c r="C1088" s="3" t="s">
        <v>28</v>
      </c>
      <c r="D1088" s="3" t="s">
        <v>179</v>
      </c>
      <c r="E1088" s="3" t="s">
        <v>189</v>
      </c>
      <c r="F1088" s="3">
        <v>0.56000000000000005</v>
      </c>
      <c r="G1088" s="3">
        <v>0.48</v>
      </c>
      <c r="H1088" s="3" t="s">
        <v>213</v>
      </c>
      <c r="I1088" s="2">
        <v>1750</v>
      </c>
      <c r="J1088" s="3" t="s">
        <v>51</v>
      </c>
      <c r="K1088" s="2">
        <v>1750</v>
      </c>
      <c r="L1088" s="3"/>
      <c r="M1088" s="3" t="s">
        <v>212</v>
      </c>
      <c r="N1088" s="3" t="s">
        <v>213</v>
      </c>
      <c r="O1088" s="3"/>
      <c r="P1088" s="3"/>
      <c r="Q1088" s="3"/>
      <c r="R1088" s="3">
        <v>0</v>
      </c>
      <c r="S1088" s="3">
        <v>1</v>
      </c>
      <c r="T1088" s="2">
        <v>13</v>
      </c>
      <c r="U1088" s="3">
        <v>1.0125102168655109</v>
      </c>
      <c r="V1088" s="3">
        <v>10.659626332549236</v>
      </c>
      <c r="W1088" s="3">
        <v>1.4610380581966669</v>
      </c>
      <c r="X1088" s="3">
        <v>4071.7260403574351</v>
      </c>
      <c r="Y1088" s="3">
        <v>10.659626332549236</v>
      </c>
      <c r="Z1088" s="3">
        <v>1.4610367665755688</v>
      </c>
      <c r="AA1088" s="3">
        <v>4071.7260403574351</v>
      </c>
      <c r="AB1088">
        <f t="shared" si="28"/>
        <v>10.659626332549236</v>
      </c>
      <c r="AC1088">
        <f t="shared" si="29"/>
        <v>1.4610367665755688</v>
      </c>
    </row>
    <row r="1089" spans="1:29" x14ac:dyDescent="0.25">
      <c r="A1089" s="2">
        <v>1088</v>
      </c>
      <c r="B1089" s="3" t="s">
        <v>178</v>
      </c>
      <c r="C1089" s="3" t="s">
        <v>28</v>
      </c>
      <c r="D1089" s="3" t="s">
        <v>179</v>
      </c>
      <c r="E1089" s="3" t="s">
        <v>189</v>
      </c>
      <c r="F1089" s="3">
        <v>0.56000000000000005</v>
      </c>
      <c r="G1089" s="3">
        <v>0.48</v>
      </c>
      <c r="H1089" s="3" t="s">
        <v>213</v>
      </c>
      <c r="I1089" s="2">
        <v>8140</v>
      </c>
      <c r="J1089" s="3" t="s">
        <v>57</v>
      </c>
      <c r="K1089" s="2">
        <v>8140</v>
      </c>
      <c r="L1089" s="3"/>
      <c r="M1089" s="3" t="s">
        <v>212</v>
      </c>
      <c r="N1089" s="3" t="s">
        <v>213</v>
      </c>
      <c r="O1089" s="3"/>
      <c r="P1089" s="3"/>
      <c r="Q1089" s="3"/>
      <c r="R1089" s="3">
        <v>0</v>
      </c>
      <c r="S1089" s="3">
        <v>1</v>
      </c>
      <c r="T1089" s="2">
        <v>6</v>
      </c>
      <c r="U1089" s="3">
        <v>1.2084435955378338E-2</v>
      </c>
      <c r="V1089" s="3">
        <v>0.11208232362578643</v>
      </c>
      <c r="W1089" s="3">
        <v>1.4977894486736965E-2</v>
      </c>
      <c r="X1089" s="3">
        <v>49.502775456815151</v>
      </c>
      <c r="Y1089" s="3">
        <v>0.11208232362578643</v>
      </c>
      <c r="Z1089" s="3">
        <v>1.4977881245627775E-2</v>
      </c>
      <c r="AA1089" s="3">
        <v>49.502775456815151</v>
      </c>
      <c r="AB1089">
        <f t="shared" si="28"/>
        <v>0.11208232362578643</v>
      </c>
      <c r="AC1089">
        <f t="shared" si="29"/>
        <v>1.4977881245627775E-2</v>
      </c>
    </row>
    <row r="1090" spans="1:29" x14ac:dyDescent="0.25">
      <c r="A1090" s="2">
        <v>1089</v>
      </c>
      <c r="B1090" s="3" t="s">
        <v>178</v>
      </c>
      <c r="C1090" s="3" t="s">
        <v>28</v>
      </c>
      <c r="D1090" s="3" t="s">
        <v>179</v>
      </c>
      <c r="E1090" s="3" t="s">
        <v>221</v>
      </c>
      <c r="F1090" s="3">
        <v>0.56000000000000005</v>
      </c>
      <c r="G1090" s="3">
        <v>0.48</v>
      </c>
      <c r="H1090" s="3" t="s">
        <v>31</v>
      </c>
      <c r="I1090" s="2">
        <v>2110</v>
      </c>
      <c r="J1090" s="3" t="s">
        <v>32</v>
      </c>
      <c r="K1090" s="2">
        <v>1000</v>
      </c>
      <c r="L1090" s="3"/>
      <c r="M1090" s="3" t="s">
        <v>198</v>
      </c>
      <c r="N1090" s="3" t="s">
        <v>196</v>
      </c>
      <c r="O1090" s="3" t="s">
        <v>31</v>
      </c>
      <c r="P1090" s="3"/>
      <c r="Q1090" s="3"/>
      <c r="R1090" s="3">
        <v>0.38</v>
      </c>
      <c r="S1090" s="3">
        <v>0.62</v>
      </c>
      <c r="T1090" s="2">
        <v>4</v>
      </c>
      <c r="U1090" s="3">
        <v>0.19951133345901198</v>
      </c>
      <c r="V1090" s="3">
        <v>1.5191908997028836</v>
      </c>
      <c r="W1090" s="3">
        <v>0.10351937629025336</v>
      </c>
      <c r="X1090" s="3">
        <v>623.15722551069462</v>
      </c>
      <c r="Y1090" s="3">
        <v>0.94189835781578779</v>
      </c>
      <c r="Z1090" s="3">
        <v>0.10351928477462868</v>
      </c>
      <c r="AA1090" s="3">
        <v>386.35747981663064</v>
      </c>
      <c r="AB1090">
        <f t="shared" si="28"/>
        <v>0.94189835781578779</v>
      </c>
      <c r="AC1090">
        <f t="shared" si="29"/>
        <v>0.10351928477462868</v>
      </c>
    </row>
    <row r="1091" spans="1:29" x14ac:dyDescent="0.25">
      <c r="A1091" s="2">
        <v>1090</v>
      </c>
      <c r="B1091" s="3" t="s">
        <v>178</v>
      </c>
      <c r="C1091" s="3" t="s">
        <v>28</v>
      </c>
      <c r="D1091" s="3" t="s">
        <v>179</v>
      </c>
      <c r="E1091" s="3" t="s">
        <v>221</v>
      </c>
      <c r="F1091" s="3">
        <v>0.56000000000000005</v>
      </c>
      <c r="G1091" s="3">
        <v>0.48</v>
      </c>
      <c r="H1091" s="3" t="s">
        <v>31</v>
      </c>
      <c r="I1091" s="2">
        <v>2110</v>
      </c>
      <c r="J1091" s="3" t="s">
        <v>32</v>
      </c>
      <c r="K1091" s="2">
        <v>2110</v>
      </c>
      <c r="L1091" s="3"/>
      <c r="M1091" s="3" t="s">
        <v>33</v>
      </c>
      <c r="N1091" s="3" t="s">
        <v>33</v>
      </c>
      <c r="O1091" s="3" t="s">
        <v>31</v>
      </c>
      <c r="P1091" s="3"/>
      <c r="Q1091" s="3"/>
      <c r="R1091" s="3">
        <v>0</v>
      </c>
      <c r="S1091" s="3">
        <v>1</v>
      </c>
      <c r="T1091" s="2">
        <v>90</v>
      </c>
      <c r="U1091" s="3">
        <v>30.553277593961962</v>
      </c>
      <c r="V1091" s="3">
        <v>272.48852469268678</v>
      </c>
      <c r="W1091" s="3">
        <v>42.570010770122551</v>
      </c>
      <c r="X1091" s="3">
        <v>101023.44912930603</v>
      </c>
      <c r="Y1091" s="3">
        <v>272.48852469268678</v>
      </c>
      <c r="Z1091" s="3">
        <v>42.569973136384185</v>
      </c>
      <c r="AA1091" s="3">
        <v>101023.44912930603</v>
      </c>
      <c r="AB1091">
        <f t="shared" si="28"/>
        <v>272.48852469268678</v>
      </c>
      <c r="AC1091">
        <f t="shared" si="29"/>
        <v>42.569973136384185</v>
      </c>
    </row>
    <row r="1092" spans="1:29" x14ac:dyDescent="0.25">
      <c r="A1092" s="2">
        <v>1091</v>
      </c>
      <c r="B1092" s="3" t="s">
        <v>178</v>
      </c>
      <c r="C1092" s="3" t="s">
        <v>28</v>
      </c>
      <c r="D1092" s="3" t="s">
        <v>179</v>
      </c>
      <c r="E1092" s="3" t="s">
        <v>221</v>
      </c>
      <c r="F1092" s="3">
        <v>0.56000000000000005</v>
      </c>
      <c r="G1092" s="3">
        <v>0.48</v>
      </c>
      <c r="H1092" s="3" t="s">
        <v>31</v>
      </c>
      <c r="I1092" s="2">
        <v>2110</v>
      </c>
      <c r="J1092" s="3" t="s">
        <v>32</v>
      </c>
      <c r="K1092" s="2">
        <v>2110</v>
      </c>
      <c r="L1092" s="3"/>
      <c r="M1092" s="3" t="s">
        <v>190</v>
      </c>
      <c r="N1092" s="3" t="s">
        <v>33</v>
      </c>
      <c r="O1092" s="3" t="s">
        <v>31</v>
      </c>
      <c r="P1092" s="3"/>
      <c r="Q1092" s="3"/>
      <c r="R1092" s="3">
        <v>0.38</v>
      </c>
      <c r="S1092" s="3">
        <v>0.62</v>
      </c>
      <c r="T1092" s="2">
        <v>1233</v>
      </c>
      <c r="U1092" s="3">
        <v>508.92263002593933</v>
      </c>
      <c r="V1092" s="3">
        <v>4776.7390850059128</v>
      </c>
      <c r="W1092" s="3">
        <v>472.7286291923146</v>
      </c>
      <c r="X1092" s="3">
        <v>1611128.8424428161</v>
      </c>
      <c r="Y1092" s="3">
        <v>2961.5782327036723</v>
      </c>
      <c r="Z1092" s="3">
        <v>472.72821127967529</v>
      </c>
      <c r="AA1092" s="3">
        <v>998899.88231454778</v>
      </c>
      <c r="AB1092">
        <f t="shared" si="28"/>
        <v>2961.5782327036723</v>
      </c>
      <c r="AC1092">
        <f t="shared" si="29"/>
        <v>472.72821127967529</v>
      </c>
    </row>
    <row r="1093" spans="1:29" x14ac:dyDescent="0.25">
      <c r="A1093" s="2">
        <v>1092</v>
      </c>
      <c r="B1093" s="3" t="s">
        <v>178</v>
      </c>
      <c r="C1093" s="3" t="s">
        <v>28</v>
      </c>
      <c r="D1093" s="3" t="s">
        <v>179</v>
      </c>
      <c r="E1093" s="3" t="s">
        <v>221</v>
      </c>
      <c r="F1093" s="3">
        <v>0.56000000000000005</v>
      </c>
      <c r="G1093" s="3">
        <v>0.48</v>
      </c>
      <c r="H1093" s="3" t="s">
        <v>31</v>
      </c>
      <c r="I1093" s="2">
        <v>2110</v>
      </c>
      <c r="J1093" s="3" t="s">
        <v>32</v>
      </c>
      <c r="K1093" s="2">
        <v>2110</v>
      </c>
      <c r="L1093" s="3"/>
      <c r="M1093" s="3" t="s">
        <v>191</v>
      </c>
      <c r="N1093" s="3" t="s">
        <v>192</v>
      </c>
      <c r="O1093" s="3" t="s">
        <v>31</v>
      </c>
      <c r="P1093" s="3"/>
      <c r="Q1093" s="3"/>
      <c r="R1093" s="3">
        <v>0</v>
      </c>
      <c r="S1093" s="3">
        <v>1</v>
      </c>
      <c r="T1093" s="2">
        <v>9</v>
      </c>
      <c r="U1093" s="3">
        <v>0.93693300981159455</v>
      </c>
      <c r="V1093" s="3">
        <v>7.3470744031391275</v>
      </c>
      <c r="W1093" s="3">
        <v>1.0533640776079112</v>
      </c>
      <c r="X1093" s="3">
        <v>3129.5939875929953</v>
      </c>
      <c r="Y1093" s="3">
        <v>7.3470744031391275</v>
      </c>
      <c r="Z1093" s="3">
        <v>1.053363146388322</v>
      </c>
      <c r="AA1093" s="3">
        <v>3129.5939875929953</v>
      </c>
      <c r="AB1093">
        <f t="shared" si="28"/>
        <v>7.3470744031391275</v>
      </c>
      <c r="AC1093">
        <f t="shared" si="29"/>
        <v>1.053363146388322</v>
      </c>
    </row>
    <row r="1094" spans="1:29" x14ac:dyDescent="0.25">
      <c r="A1094" s="2">
        <v>1093</v>
      </c>
      <c r="B1094" s="3" t="s">
        <v>178</v>
      </c>
      <c r="C1094" s="3" t="s">
        <v>28</v>
      </c>
      <c r="D1094" s="3" t="s">
        <v>179</v>
      </c>
      <c r="E1094" s="3" t="s">
        <v>221</v>
      </c>
      <c r="F1094" s="3">
        <v>0.56000000000000005</v>
      </c>
      <c r="G1094" s="3">
        <v>0.48</v>
      </c>
      <c r="H1094" s="3" t="s">
        <v>31</v>
      </c>
      <c r="I1094" s="2">
        <v>2110</v>
      </c>
      <c r="J1094" s="3" t="s">
        <v>32</v>
      </c>
      <c r="K1094" s="2">
        <v>2110</v>
      </c>
      <c r="L1094" s="3"/>
      <c r="M1094" s="3" t="s">
        <v>222</v>
      </c>
      <c r="N1094" s="3" t="s">
        <v>192</v>
      </c>
      <c r="O1094" s="3" t="s">
        <v>31</v>
      </c>
      <c r="P1094" s="3"/>
      <c r="Q1094" s="3"/>
      <c r="R1094" s="3">
        <v>0.38</v>
      </c>
      <c r="S1094" s="3">
        <v>0.62</v>
      </c>
      <c r="T1094" s="2">
        <v>5092</v>
      </c>
      <c r="U1094" s="3">
        <v>2202.7868148775747</v>
      </c>
      <c r="V1094" s="3">
        <v>20889.044937248851</v>
      </c>
      <c r="W1094" s="3">
        <v>2097.2727946105747</v>
      </c>
      <c r="X1094" s="3">
        <v>6938198.6032478549</v>
      </c>
      <c r="Y1094" s="3">
        <v>12951.207861094272</v>
      </c>
      <c r="Z1094" s="3">
        <v>2097.2709405303362</v>
      </c>
      <c r="AA1094" s="3">
        <v>4301683.1340136742</v>
      </c>
      <c r="AB1094">
        <f t="shared" si="28"/>
        <v>12951.207861094272</v>
      </c>
      <c r="AC1094">
        <f t="shared" si="29"/>
        <v>2097.2709405303362</v>
      </c>
    </row>
    <row r="1095" spans="1:29" x14ac:dyDescent="0.25">
      <c r="A1095" s="2">
        <v>1094</v>
      </c>
      <c r="B1095" s="3" t="s">
        <v>178</v>
      </c>
      <c r="C1095" s="3" t="s">
        <v>28</v>
      </c>
      <c r="D1095" s="3" t="s">
        <v>179</v>
      </c>
      <c r="E1095" s="3" t="s">
        <v>221</v>
      </c>
      <c r="F1095" s="3">
        <v>0.56000000000000005</v>
      </c>
      <c r="G1095" s="3">
        <v>0.48</v>
      </c>
      <c r="H1095" s="3" t="s">
        <v>31</v>
      </c>
      <c r="I1095" s="2">
        <v>2110</v>
      </c>
      <c r="J1095" s="3" t="s">
        <v>32</v>
      </c>
      <c r="K1095" s="2">
        <v>2110</v>
      </c>
      <c r="L1095" s="3"/>
      <c r="M1095" s="3" t="s">
        <v>193</v>
      </c>
      <c r="N1095" s="3" t="s">
        <v>194</v>
      </c>
      <c r="O1095" s="3" t="s">
        <v>31</v>
      </c>
      <c r="P1095" s="3"/>
      <c r="Q1095" s="3"/>
      <c r="R1095" s="3">
        <v>0</v>
      </c>
      <c r="S1095" s="3">
        <v>1</v>
      </c>
      <c r="T1095" s="2">
        <v>49</v>
      </c>
      <c r="U1095" s="3">
        <v>2.8630127616691738</v>
      </c>
      <c r="V1095" s="3">
        <v>22.447821498154635</v>
      </c>
      <c r="W1095" s="3">
        <v>3.2002594707365883</v>
      </c>
      <c r="X1095" s="3">
        <v>9392.6168851698894</v>
      </c>
      <c r="Y1095" s="3">
        <v>22.447821498154635</v>
      </c>
      <c r="Z1095" s="3">
        <v>3.2002566415682301</v>
      </c>
      <c r="AA1095" s="3">
        <v>9392.6168851698894</v>
      </c>
      <c r="AB1095">
        <f t="shared" si="28"/>
        <v>22.447821498154635</v>
      </c>
      <c r="AC1095">
        <f t="shared" si="29"/>
        <v>3.2002566415682301</v>
      </c>
    </row>
    <row r="1096" spans="1:29" x14ac:dyDescent="0.25">
      <c r="A1096" s="2">
        <v>1095</v>
      </c>
      <c r="B1096" s="3" t="s">
        <v>178</v>
      </c>
      <c r="C1096" s="3" t="s">
        <v>28</v>
      </c>
      <c r="D1096" s="3" t="s">
        <v>179</v>
      </c>
      <c r="E1096" s="3" t="s">
        <v>221</v>
      </c>
      <c r="F1096" s="3">
        <v>0.56000000000000005</v>
      </c>
      <c r="G1096" s="3">
        <v>0.48</v>
      </c>
      <c r="H1096" s="3" t="s">
        <v>31</v>
      </c>
      <c r="I1096" s="2">
        <v>2110</v>
      </c>
      <c r="J1096" s="3" t="s">
        <v>32</v>
      </c>
      <c r="K1096" s="2">
        <v>2110</v>
      </c>
      <c r="L1096" s="3"/>
      <c r="M1096" s="3" t="s">
        <v>223</v>
      </c>
      <c r="N1096" s="3" t="s">
        <v>194</v>
      </c>
      <c r="O1096" s="3" t="s">
        <v>31</v>
      </c>
      <c r="P1096" s="3"/>
      <c r="Q1096" s="3"/>
      <c r="R1096" s="3">
        <v>0.38</v>
      </c>
      <c r="S1096" s="3">
        <v>0.62</v>
      </c>
      <c r="T1096" s="2">
        <v>4890</v>
      </c>
      <c r="U1096" s="3">
        <v>2250.7330082416474</v>
      </c>
      <c r="V1096" s="3">
        <v>21169.841464981808</v>
      </c>
      <c r="W1096" s="3">
        <v>2105.654178729967</v>
      </c>
      <c r="X1096" s="3">
        <v>7094956.7010040181</v>
      </c>
      <c r="Y1096" s="3">
        <v>13125.301708288827</v>
      </c>
      <c r="Z1096" s="3">
        <v>2105.6523172402171</v>
      </c>
      <c r="AA1096" s="3">
        <v>4398873.1546224998</v>
      </c>
      <c r="AB1096">
        <f t="shared" si="28"/>
        <v>13125.301708288827</v>
      </c>
      <c r="AC1096">
        <f t="shared" si="29"/>
        <v>2105.6523172402171</v>
      </c>
    </row>
    <row r="1097" spans="1:29" x14ac:dyDescent="0.25">
      <c r="A1097" s="2">
        <v>1096</v>
      </c>
      <c r="B1097" s="3" t="s">
        <v>178</v>
      </c>
      <c r="C1097" s="3" t="s">
        <v>28</v>
      </c>
      <c r="D1097" s="3" t="s">
        <v>179</v>
      </c>
      <c r="E1097" s="3" t="s">
        <v>221</v>
      </c>
      <c r="F1097" s="3">
        <v>0.56000000000000005</v>
      </c>
      <c r="G1097" s="3">
        <v>0.48</v>
      </c>
      <c r="H1097" s="3" t="s">
        <v>31</v>
      </c>
      <c r="I1097" s="2">
        <v>2110</v>
      </c>
      <c r="J1097" s="3" t="s">
        <v>32</v>
      </c>
      <c r="K1097" s="2">
        <v>2110</v>
      </c>
      <c r="L1097" s="3"/>
      <c r="M1097" s="3" t="s">
        <v>224</v>
      </c>
      <c r="N1097" s="3" t="s">
        <v>194</v>
      </c>
      <c r="O1097" s="3" t="s">
        <v>31</v>
      </c>
      <c r="P1097" s="3"/>
      <c r="Q1097" s="3"/>
      <c r="R1097" s="3">
        <v>0</v>
      </c>
      <c r="S1097" s="3">
        <v>1</v>
      </c>
      <c r="T1097" s="2">
        <v>18</v>
      </c>
      <c r="U1097" s="3">
        <v>0.81535392178438981</v>
      </c>
      <c r="V1097" s="3">
        <v>8.2630234270801317</v>
      </c>
      <c r="W1097" s="3">
        <v>1.2695250878646192</v>
      </c>
      <c r="X1097" s="3">
        <v>2897.2555202344292</v>
      </c>
      <c r="Y1097" s="3">
        <v>8.2630234270801317</v>
      </c>
      <c r="Z1097" s="3">
        <v>1.2695239655493022</v>
      </c>
      <c r="AA1097" s="3">
        <v>2897.2555202344292</v>
      </c>
      <c r="AB1097">
        <f t="shared" si="28"/>
        <v>8.2630234270801317</v>
      </c>
      <c r="AC1097">
        <f t="shared" si="29"/>
        <v>1.2695239655493022</v>
      </c>
    </row>
    <row r="1098" spans="1:29" x14ac:dyDescent="0.25">
      <c r="A1098" s="2">
        <v>1097</v>
      </c>
      <c r="B1098" s="3" t="s">
        <v>178</v>
      </c>
      <c r="C1098" s="3" t="s">
        <v>28</v>
      </c>
      <c r="D1098" s="3" t="s">
        <v>179</v>
      </c>
      <c r="E1098" s="3" t="s">
        <v>221</v>
      </c>
      <c r="F1098" s="3">
        <v>0.56000000000000005</v>
      </c>
      <c r="G1098" s="3">
        <v>0.48</v>
      </c>
      <c r="H1098" s="3" t="s">
        <v>31</v>
      </c>
      <c r="I1098" s="2">
        <v>2110</v>
      </c>
      <c r="J1098" s="3" t="s">
        <v>32</v>
      </c>
      <c r="K1098" s="2">
        <v>2110</v>
      </c>
      <c r="L1098" s="3"/>
      <c r="M1098" s="3" t="s">
        <v>195</v>
      </c>
      <c r="N1098" s="3" t="s">
        <v>196</v>
      </c>
      <c r="O1098" s="3" t="s">
        <v>31</v>
      </c>
      <c r="P1098" s="3"/>
      <c r="Q1098" s="3"/>
      <c r="R1098" s="3">
        <v>0</v>
      </c>
      <c r="S1098" s="3">
        <v>1</v>
      </c>
      <c r="T1098" s="2">
        <v>24</v>
      </c>
      <c r="U1098" s="3">
        <v>2.1082144834316217</v>
      </c>
      <c r="V1098" s="3">
        <v>10.035036395876226</v>
      </c>
      <c r="W1098" s="3">
        <v>1.589435751748542</v>
      </c>
      <c r="X1098" s="3">
        <v>5401.7463945281133</v>
      </c>
      <c r="Y1098" s="3">
        <v>10.035036395876226</v>
      </c>
      <c r="Z1098" s="3">
        <v>1.5894343466183065</v>
      </c>
      <c r="AA1098" s="3">
        <v>5401.7463945281133</v>
      </c>
      <c r="AB1098">
        <f t="shared" si="28"/>
        <v>10.035036395876226</v>
      </c>
      <c r="AC1098">
        <f t="shared" si="29"/>
        <v>1.5894343466183065</v>
      </c>
    </row>
    <row r="1099" spans="1:29" x14ac:dyDescent="0.25">
      <c r="A1099" s="2">
        <v>1098</v>
      </c>
      <c r="B1099" s="3" t="s">
        <v>178</v>
      </c>
      <c r="C1099" s="3" t="s">
        <v>28</v>
      </c>
      <c r="D1099" s="3" t="s">
        <v>179</v>
      </c>
      <c r="E1099" s="3" t="s">
        <v>221</v>
      </c>
      <c r="F1099" s="3">
        <v>0.56000000000000005</v>
      </c>
      <c r="G1099" s="3">
        <v>0.48</v>
      </c>
      <c r="H1099" s="3" t="s">
        <v>31</v>
      </c>
      <c r="I1099" s="2">
        <v>2110</v>
      </c>
      <c r="J1099" s="3" t="s">
        <v>32</v>
      </c>
      <c r="K1099" s="2">
        <v>2110</v>
      </c>
      <c r="L1099" s="3"/>
      <c r="M1099" s="3" t="s">
        <v>198</v>
      </c>
      <c r="N1099" s="3" t="s">
        <v>196</v>
      </c>
      <c r="O1099" s="3" t="s">
        <v>31</v>
      </c>
      <c r="P1099" s="3"/>
      <c r="Q1099" s="3"/>
      <c r="R1099" s="3">
        <v>0.38</v>
      </c>
      <c r="S1099" s="3">
        <v>0.62</v>
      </c>
      <c r="T1099" s="2">
        <v>584</v>
      </c>
      <c r="U1099" s="3">
        <v>210.53970262236297</v>
      </c>
      <c r="V1099" s="3">
        <v>1819.1075816701048</v>
      </c>
      <c r="W1099" s="3">
        <v>185.88601901872187</v>
      </c>
      <c r="X1099" s="3">
        <v>602989.74696779973</v>
      </c>
      <c r="Y1099" s="3">
        <v>1127.8467006354654</v>
      </c>
      <c r="Z1099" s="3">
        <v>185.88585468740803</v>
      </c>
      <c r="AA1099" s="3">
        <v>373853.6431200364</v>
      </c>
      <c r="AB1099">
        <f t="shared" si="28"/>
        <v>1127.8467006354654</v>
      </c>
      <c r="AC1099">
        <f t="shared" si="29"/>
        <v>185.88585468740803</v>
      </c>
    </row>
    <row r="1100" spans="1:29" x14ac:dyDescent="0.25">
      <c r="A1100" s="2">
        <v>1099</v>
      </c>
      <c r="B1100" s="3" t="s">
        <v>178</v>
      </c>
      <c r="C1100" s="3" t="s">
        <v>28</v>
      </c>
      <c r="D1100" s="3" t="s">
        <v>179</v>
      </c>
      <c r="E1100" s="3" t="s">
        <v>221</v>
      </c>
      <c r="F1100" s="3">
        <v>0.56000000000000005</v>
      </c>
      <c r="G1100" s="3">
        <v>0.48</v>
      </c>
      <c r="H1100" s="3" t="s">
        <v>31</v>
      </c>
      <c r="I1100" s="2">
        <v>2110</v>
      </c>
      <c r="J1100" s="3" t="s">
        <v>32</v>
      </c>
      <c r="K1100" s="2">
        <v>2110</v>
      </c>
      <c r="L1100" s="3"/>
      <c r="M1100" s="3" t="s">
        <v>184</v>
      </c>
      <c r="N1100" s="3" t="s">
        <v>185</v>
      </c>
      <c r="O1100" s="3" t="s">
        <v>31</v>
      </c>
      <c r="P1100" s="3"/>
      <c r="Q1100" s="3"/>
      <c r="R1100" s="3">
        <v>0</v>
      </c>
      <c r="S1100" s="3">
        <v>1</v>
      </c>
      <c r="T1100" s="2">
        <v>807</v>
      </c>
      <c r="U1100" s="3">
        <v>216.13778144256128</v>
      </c>
      <c r="V1100" s="3">
        <v>1564.2801956626768</v>
      </c>
      <c r="W1100" s="3">
        <v>244.50832266325895</v>
      </c>
      <c r="X1100" s="3">
        <v>535397.8471552704</v>
      </c>
      <c r="Y1100" s="3">
        <v>1564.2801956626768</v>
      </c>
      <c r="Z1100" s="3">
        <v>244.50810650728198</v>
      </c>
      <c r="AA1100" s="3">
        <v>535397.8471552704</v>
      </c>
      <c r="AB1100">
        <f t="shared" si="28"/>
        <v>1564.2801956626768</v>
      </c>
      <c r="AC1100">
        <f t="shared" si="29"/>
        <v>244.50810650728198</v>
      </c>
    </row>
    <row r="1101" spans="1:29" x14ac:dyDescent="0.25">
      <c r="A1101" s="2">
        <v>1100</v>
      </c>
      <c r="B1101" s="3" t="s">
        <v>178</v>
      </c>
      <c r="C1101" s="3" t="s">
        <v>28</v>
      </c>
      <c r="D1101" s="3" t="s">
        <v>179</v>
      </c>
      <c r="E1101" s="3" t="s">
        <v>221</v>
      </c>
      <c r="F1101" s="3">
        <v>0.56000000000000005</v>
      </c>
      <c r="G1101" s="3">
        <v>0.48</v>
      </c>
      <c r="H1101" s="3" t="s">
        <v>31</v>
      </c>
      <c r="I1101" s="2">
        <v>2110</v>
      </c>
      <c r="J1101" s="3" t="s">
        <v>32</v>
      </c>
      <c r="K1101" s="2">
        <v>2110</v>
      </c>
      <c r="L1101" s="3"/>
      <c r="M1101" s="3" t="s">
        <v>225</v>
      </c>
      <c r="N1101" s="3" t="s">
        <v>185</v>
      </c>
      <c r="O1101" s="3" t="s">
        <v>31</v>
      </c>
      <c r="P1101" s="3"/>
      <c r="Q1101" s="3"/>
      <c r="R1101" s="3">
        <v>0.38</v>
      </c>
      <c r="S1101" s="3">
        <v>0.62</v>
      </c>
      <c r="T1101" s="2">
        <v>28</v>
      </c>
      <c r="U1101" s="3">
        <v>5.0926105536586528</v>
      </c>
      <c r="V1101" s="3">
        <v>37.885910604759871</v>
      </c>
      <c r="W1101" s="3">
        <v>3.609379215590415</v>
      </c>
      <c r="X1101" s="3">
        <v>13423.082879867854</v>
      </c>
      <c r="Y1101" s="3">
        <v>23.489264574951125</v>
      </c>
      <c r="Z1101" s="3">
        <v>3.6093760247424331</v>
      </c>
      <c r="AA1101" s="3">
        <v>8322.3113855180673</v>
      </c>
      <c r="AB1101">
        <f t="shared" si="28"/>
        <v>23.489264574951125</v>
      </c>
      <c r="AC1101">
        <f t="shared" si="29"/>
        <v>3.6093760247424331</v>
      </c>
    </row>
    <row r="1102" spans="1:29" x14ac:dyDescent="0.25">
      <c r="A1102" s="2">
        <v>1101</v>
      </c>
      <c r="B1102" s="3" t="s">
        <v>178</v>
      </c>
      <c r="C1102" s="3" t="s">
        <v>28</v>
      </c>
      <c r="D1102" s="3" t="s">
        <v>179</v>
      </c>
      <c r="E1102" s="3" t="s">
        <v>221</v>
      </c>
      <c r="F1102" s="3">
        <v>0.56000000000000005</v>
      </c>
      <c r="G1102" s="3">
        <v>0.48</v>
      </c>
      <c r="H1102" s="3" t="s">
        <v>31</v>
      </c>
      <c r="I1102" s="2">
        <v>2110</v>
      </c>
      <c r="J1102" s="3" t="s">
        <v>32</v>
      </c>
      <c r="K1102" s="2">
        <v>2110</v>
      </c>
      <c r="L1102" s="3"/>
      <c r="M1102" s="3" t="s">
        <v>186</v>
      </c>
      <c r="N1102" s="3" t="s">
        <v>187</v>
      </c>
      <c r="O1102" s="3" t="s">
        <v>31</v>
      </c>
      <c r="P1102" s="3"/>
      <c r="Q1102" s="3"/>
      <c r="R1102" s="3">
        <v>0</v>
      </c>
      <c r="S1102" s="3">
        <v>1</v>
      </c>
      <c r="T1102" s="2">
        <v>818</v>
      </c>
      <c r="U1102" s="3">
        <v>251.59324199062584</v>
      </c>
      <c r="V1102" s="3">
        <v>2026.8640130762858</v>
      </c>
      <c r="W1102" s="3">
        <v>319.32479960378356</v>
      </c>
      <c r="X1102" s="3">
        <v>737317.67584542639</v>
      </c>
      <c r="Y1102" s="3">
        <v>2026.8640130762858</v>
      </c>
      <c r="Z1102" s="3">
        <v>319.32451730679122</v>
      </c>
      <c r="AA1102" s="3">
        <v>737317.67584542639</v>
      </c>
      <c r="AB1102">
        <f t="shared" si="28"/>
        <v>2026.8640130762858</v>
      </c>
      <c r="AC1102">
        <f t="shared" si="29"/>
        <v>319.32451730679122</v>
      </c>
    </row>
    <row r="1103" spans="1:29" x14ac:dyDescent="0.25">
      <c r="A1103" s="2">
        <v>1102</v>
      </c>
      <c r="B1103" s="3" t="s">
        <v>178</v>
      </c>
      <c r="C1103" s="3" t="s">
        <v>28</v>
      </c>
      <c r="D1103" s="3" t="s">
        <v>179</v>
      </c>
      <c r="E1103" s="3" t="s">
        <v>221</v>
      </c>
      <c r="F1103" s="3">
        <v>0.56000000000000005</v>
      </c>
      <c r="G1103" s="3">
        <v>0.48</v>
      </c>
      <c r="H1103" s="3" t="s">
        <v>31</v>
      </c>
      <c r="I1103" s="2">
        <v>2110</v>
      </c>
      <c r="J1103" s="3" t="s">
        <v>32</v>
      </c>
      <c r="K1103" s="2">
        <v>2110</v>
      </c>
      <c r="L1103" s="3"/>
      <c r="M1103" s="3" t="s">
        <v>188</v>
      </c>
      <c r="N1103" s="3" t="s">
        <v>185</v>
      </c>
      <c r="O1103" s="3" t="s">
        <v>31</v>
      </c>
      <c r="P1103" s="3"/>
      <c r="Q1103" s="3"/>
      <c r="R1103" s="3">
        <v>0</v>
      </c>
      <c r="S1103" s="3">
        <v>1</v>
      </c>
      <c r="T1103" s="2">
        <v>21</v>
      </c>
      <c r="U1103" s="3">
        <v>1.6844437957561975</v>
      </c>
      <c r="V1103" s="3">
        <v>10.575056766043327</v>
      </c>
      <c r="W1103" s="3">
        <v>1.3909384203141895</v>
      </c>
      <c r="X1103" s="3">
        <v>3797.3388770051915</v>
      </c>
      <c r="Y1103" s="3">
        <v>10.575056766043327</v>
      </c>
      <c r="Z1103" s="3">
        <v>1.3909371906642145</v>
      </c>
      <c r="AA1103" s="3">
        <v>3797.3388770051915</v>
      </c>
      <c r="AB1103">
        <f t="shared" si="28"/>
        <v>10.575056766043327</v>
      </c>
      <c r="AC1103">
        <f t="shared" si="29"/>
        <v>1.3909371906642145</v>
      </c>
    </row>
    <row r="1104" spans="1:29" x14ac:dyDescent="0.25">
      <c r="A1104" s="2">
        <v>1103</v>
      </c>
      <c r="B1104" s="3" t="s">
        <v>178</v>
      </c>
      <c r="C1104" s="3" t="s">
        <v>28</v>
      </c>
      <c r="D1104" s="3" t="s">
        <v>179</v>
      </c>
      <c r="E1104" s="3" t="s">
        <v>221</v>
      </c>
      <c r="F1104" s="3">
        <v>0.56000000000000005</v>
      </c>
      <c r="G1104" s="3">
        <v>0.48</v>
      </c>
      <c r="H1104" s="3" t="s">
        <v>31</v>
      </c>
      <c r="I1104" s="2">
        <v>2120</v>
      </c>
      <c r="J1104" s="3" t="s">
        <v>226</v>
      </c>
      <c r="K1104" s="2">
        <v>1000</v>
      </c>
      <c r="L1104" s="3"/>
      <c r="M1104" s="3" t="s">
        <v>198</v>
      </c>
      <c r="N1104" s="3" t="s">
        <v>196</v>
      </c>
      <c r="O1104" s="3" t="s">
        <v>31</v>
      </c>
      <c r="P1104" s="3"/>
      <c r="Q1104" s="3"/>
      <c r="R1104" s="3">
        <v>0.38</v>
      </c>
      <c r="S1104" s="3">
        <v>0.62</v>
      </c>
      <c r="T1104" s="2">
        <v>7</v>
      </c>
      <c r="U1104" s="3">
        <v>3.6844168217375407E-3</v>
      </c>
      <c r="V1104" s="3">
        <v>2.8371583979042481E-2</v>
      </c>
      <c r="W1104" s="3">
        <v>2.0944122155791833E-3</v>
      </c>
      <c r="X1104" s="3">
        <v>11.60290015671521</v>
      </c>
      <c r="Y1104" s="3">
        <v>1.759038206700634E-2</v>
      </c>
      <c r="Z1104" s="3">
        <v>2.0944103640278193E-3</v>
      </c>
      <c r="AA1104" s="3">
        <v>7.1937980971634303</v>
      </c>
      <c r="AB1104">
        <f t="shared" si="28"/>
        <v>1.759038206700634E-2</v>
      </c>
      <c r="AC1104">
        <f t="shared" si="29"/>
        <v>2.0944103640278193E-3</v>
      </c>
    </row>
    <row r="1105" spans="1:29" x14ac:dyDescent="0.25">
      <c r="A1105" s="2">
        <v>1104</v>
      </c>
      <c r="B1105" s="3" t="s">
        <v>178</v>
      </c>
      <c r="C1105" s="3" t="s">
        <v>28</v>
      </c>
      <c r="D1105" s="3" t="s">
        <v>179</v>
      </c>
      <c r="E1105" s="3" t="s">
        <v>221</v>
      </c>
      <c r="F1105" s="3">
        <v>0.56000000000000005</v>
      </c>
      <c r="G1105" s="3">
        <v>0.48</v>
      </c>
      <c r="H1105" s="3" t="s">
        <v>31</v>
      </c>
      <c r="I1105" s="2">
        <v>2120</v>
      </c>
      <c r="J1105" s="3" t="s">
        <v>226</v>
      </c>
      <c r="K1105" s="2">
        <v>2120</v>
      </c>
      <c r="L1105" s="3"/>
      <c r="M1105" s="3" t="s">
        <v>190</v>
      </c>
      <c r="N1105" s="3" t="s">
        <v>33</v>
      </c>
      <c r="O1105" s="3" t="s">
        <v>31</v>
      </c>
      <c r="P1105" s="3"/>
      <c r="Q1105" s="3"/>
      <c r="R1105" s="3">
        <v>0.38</v>
      </c>
      <c r="S1105" s="3">
        <v>0.62</v>
      </c>
      <c r="T1105" s="2">
        <v>42</v>
      </c>
      <c r="U1105" s="3">
        <v>12.368574177037107</v>
      </c>
      <c r="V1105" s="3">
        <v>115.21704641695646</v>
      </c>
      <c r="W1105" s="3">
        <v>11.267366257030556</v>
      </c>
      <c r="X1105" s="3">
        <v>39386.216937031808</v>
      </c>
      <c r="Y1105" s="3">
        <v>71.434568778512997</v>
      </c>
      <c r="Z1105" s="3">
        <v>11.267356296189419</v>
      </c>
      <c r="AA1105" s="3">
        <v>24419.454500959717</v>
      </c>
      <c r="AB1105">
        <f t="shared" si="28"/>
        <v>71.434568778512997</v>
      </c>
      <c r="AC1105">
        <f t="shared" si="29"/>
        <v>11.267356296189419</v>
      </c>
    </row>
    <row r="1106" spans="1:29" x14ac:dyDescent="0.25">
      <c r="A1106" s="2">
        <v>1105</v>
      </c>
      <c r="B1106" s="3" t="s">
        <v>178</v>
      </c>
      <c r="C1106" s="3" t="s">
        <v>28</v>
      </c>
      <c r="D1106" s="3" t="s">
        <v>179</v>
      </c>
      <c r="E1106" s="3" t="s">
        <v>221</v>
      </c>
      <c r="F1106" s="3">
        <v>0.56000000000000005</v>
      </c>
      <c r="G1106" s="3">
        <v>0.48</v>
      </c>
      <c r="H1106" s="3" t="s">
        <v>31</v>
      </c>
      <c r="I1106" s="2">
        <v>2120</v>
      </c>
      <c r="J1106" s="3" t="s">
        <v>226</v>
      </c>
      <c r="K1106" s="2">
        <v>2120</v>
      </c>
      <c r="L1106" s="3"/>
      <c r="M1106" s="3" t="s">
        <v>222</v>
      </c>
      <c r="N1106" s="3" t="s">
        <v>192</v>
      </c>
      <c r="O1106" s="3" t="s">
        <v>31</v>
      </c>
      <c r="P1106" s="3"/>
      <c r="Q1106" s="3"/>
      <c r="R1106" s="3">
        <v>0.38</v>
      </c>
      <c r="S1106" s="3">
        <v>0.62</v>
      </c>
      <c r="T1106" s="2">
        <v>1827</v>
      </c>
      <c r="U1106" s="3">
        <v>852.61240902443387</v>
      </c>
      <c r="V1106" s="3">
        <v>7806.6469647647154</v>
      </c>
      <c r="W1106" s="3">
        <v>781.43788975229427</v>
      </c>
      <c r="X1106" s="3">
        <v>2560589.6080647288</v>
      </c>
      <c r="Y1106" s="3">
        <v>4840.1211181541257</v>
      </c>
      <c r="Z1106" s="3">
        <v>781.43719892726165</v>
      </c>
      <c r="AA1106" s="3">
        <v>1587565.5570001334</v>
      </c>
      <c r="AB1106">
        <f t="shared" si="28"/>
        <v>4840.1211181541257</v>
      </c>
      <c r="AC1106">
        <f t="shared" si="29"/>
        <v>781.43719892726165</v>
      </c>
    </row>
    <row r="1107" spans="1:29" x14ac:dyDescent="0.25">
      <c r="A1107" s="2">
        <v>1106</v>
      </c>
      <c r="B1107" s="3" t="s">
        <v>178</v>
      </c>
      <c r="C1107" s="3" t="s">
        <v>28</v>
      </c>
      <c r="D1107" s="3" t="s">
        <v>179</v>
      </c>
      <c r="E1107" s="3" t="s">
        <v>221</v>
      </c>
      <c r="F1107" s="3">
        <v>0.56000000000000005</v>
      </c>
      <c r="G1107" s="3">
        <v>0.48</v>
      </c>
      <c r="H1107" s="3" t="s">
        <v>31</v>
      </c>
      <c r="I1107" s="2">
        <v>2120</v>
      </c>
      <c r="J1107" s="3" t="s">
        <v>226</v>
      </c>
      <c r="K1107" s="2">
        <v>2120</v>
      </c>
      <c r="L1107" s="3"/>
      <c r="M1107" s="3" t="s">
        <v>193</v>
      </c>
      <c r="N1107" s="3" t="s">
        <v>194</v>
      </c>
      <c r="O1107" s="3" t="s">
        <v>31</v>
      </c>
      <c r="P1107" s="3"/>
      <c r="Q1107" s="3"/>
      <c r="R1107" s="3">
        <v>0</v>
      </c>
      <c r="S1107" s="3">
        <v>1</v>
      </c>
      <c r="T1107" s="2">
        <v>2</v>
      </c>
      <c r="U1107" s="3">
        <v>3.431985758346358E-4</v>
      </c>
      <c r="V1107" s="3">
        <v>2.3345572800517207E-3</v>
      </c>
      <c r="W1107" s="3">
        <v>3.467532501858307E-4</v>
      </c>
      <c r="X1107" s="3">
        <v>1.0385579787293417</v>
      </c>
      <c r="Y1107" s="3">
        <v>2.3345572800517207E-3</v>
      </c>
      <c r="Z1107" s="3">
        <v>3.467529436408976E-4</v>
      </c>
      <c r="AA1107" s="3">
        <v>1.0385579787293417</v>
      </c>
      <c r="AB1107">
        <f t="shared" si="28"/>
        <v>2.3345572800517207E-3</v>
      </c>
      <c r="AC1107">
        <f t="shared" si="29"/>
        <v>3.467529436408976E-4</v>
      </c>
    </row>
    <row r="1108" spans="1:29" x14ac:dyDescent="0.25">
      <c r="A1108" s="2">
        <v>1107</v>
      </c>
      <c r="B1108" s="3" t="s">
        <v>178</v>
      </c>
      <c r="C1108" s="3" t="s">
        <v>28</v>
      </c>
      <c r="D1108" s="3" t="s">
        <v>179</v>
      </c>
      <c r="E1108" s="3" t="s">
        <v>221</v>
      </c>
      <c r="F1108" s="3">
        <v>0.56000000000000005</v>
      </c>
      <c r="G1108" s="3">
        <v>0.48</v>
      </c>
      <c r="H1108" s="3" t="s">
        <v>31</v>
      </c>
      <c r="I1108" s="2">
        <v>2120</v>
      </c>
      <c r="J1108" s="3" t="s">
        <v>226</v>
      </c>
      <c r="K1108" s="2">
        <v>2120</v>
      </c>
      <c r="L1108" s="3"/>
      <c r="M1108" s="3" t="s">
        <v>223</v>
      </c>
      <c r="N1108" s="3" t="s">
        <v>194</v>
      </c>
      <c r="O1108" s="3" t="s">
        <v>31</v>
      </c>
      <c r="P1108" s="3"/>
      <c r="Q1108" s="3"/>
      <c r="R1108" s="3">
        <v>0.38</v>
      </c>
      <c r="S1108" s="3">
        <v>0.62</v>
      </c>
      <c r="T1108" s="2">
        <v>661</v>
      </c>
      <c r="U1108" s="3">
        <v>318.4211306707619</v>
      </c>
      <c r="V1108" s="3">
        <v>3012.6694011366558</v>
      </c>
      <c r="W1108" s="3">
        <v>297.93304107323394</v>
      </c>
      <c r="X1108" s="3">
        <v>1008686.4665960795</v>
      </c>
      <c r="Y1108" s="3">
        <v>1867.855028704726</v>
      </c>
      <c r="Z1108" s="3">
        <v>297.93277768748601</v>
      </c>
      <c r="AA1108" s="3">
        <v>625385.60928956966</v>
      </c>
      <c r="AB1108">
        <f t="shared" si="28"/>
        <v>1867.855028704726</v>
      </c>
      <c r="AC1108">
        <f t="shared" si="29"/>
        <v>297.93277768748601</v>
      </c>
    </row>
    <row r="1109" spans="1:29" x14ac:dyDescent="0.25">
      <c r="A1109" s="2">
        <v>1108</v>
      </c>
      <c r="B1109" s="3" t="s">
        <v>178</v>
      </c>
      <c r="C1109" s="3" t="s">
        <v>28</v>
      </c>
      <c r="D1109" s="3" t="s">
        <v>179</v>
      </c>
      <c r="E1109" s="3" t="s">
        <v>221</v>
      </c>
      <c r="F1109" s="3">
        <v>0.56000000000000005</v>
      </c>
      <c r="G1109" s="3">
        <v>0.48</v>
      </c>
      <c r="H1109" s="3" t="s">
        <v>31</v>
      </c>
      <c r="I1109" s="2">
        <v>2120</v>
      </c>
      <c r="J1109" s="3" t="s">
        <v>226</v>
      </c>
      <c r="K1109" s="2">
        <v>2120</v>
      </c>
      <c r="L1109" s="3"/>
      <c r="M1109" s="3" t="s">
        <v>198</v>
      </c>
      <c r="N1109" s="3" t="s">
        <v>196</v>
      </c>
      <c r="O1109" s="3" t="s">
        <v>31</v>
      </c>
      <c r="P1109" s="3"/>
      <c r="Q1109" s="3"/>
      <c r="R1109" s="3">
        <v>0.38</v>
      </c>
      <c r="S1109" s="3">
        <v>0.62</v>
      </c>
      <c r="T1109" s="2">
        <v>17</v>
      </c>
      <c r="U1109" s="3">
        <v>1.8283069391557791</v>
      </c>
      <c r="V1109" s="3">
        <v>16.43109623564898</v>
      </c>
      <c r="W1109" s="3">
        <v>1.7264762605999047</v>
      </c>
      <c r="X1109" s="3">
        <v>5718.9111630217812</v>
      </c>
      <c r="Y1109" s="3">
        <v>10.187279666102365</v>
      </c>
      <c r="Z1109" s="3">
        <v>1.7264747343199061</v>
      </c>
      <c r="AA1109" s="3">
        <v>3545.724921073504</v>
      </c>
      <c r="AB1109">
        <f t="shared" si="28"/>
        <v>10.187279666102365</v>
      </c>
      <c r="AC1109">
        <f t="shared" si="29"/>
        <v>1.7264747343199061</v>
      </c>
    </row>
    <row r="1110" spans="1:29" x14ac:dyDescent="0.25">
      <c r="A1110" s="2">
        <v>1109</v>
      </c>
      <c r="B1110" s="3" t="s">
        <v>178</v>
      </c>
      <c r="C1110" s="3" t="s">
        <v>28</v>
      </c>
      <c r="D1110" s="3" t="s">
        <v>179</v>
      </c>
      <c r="E1110" s="3" t="s">
        <v>221</v>
      </c>
      <c r="F1110" s="3">
        <v>0.56000000000000005</v>
      </c>
      <c r="G1110" s="3">
        <v>0.48</v>
      </c>
      <c r="H1110" s="3" t="s">
        <v>31</v>
      </c>
      <c r="I1110" s="2">
        <v>2120</v>
      </c>
      <c r="J1110" s="3" t="s">
        <v>226</v>
      </c>
      <c r="K1110" s="2">
        <v>2120</v>
      </c>
      <c r="L1110" s="3"/>
      <c r="M1110" s="3" t="s">
        <v>227</v>
      </c>
      <c r="N1110" s="3" t="s">
        <v>196</v>
      </c>
      <c r="O1110" s="3" t="s">
        <v>31</v>
      </c>
      <c r="P1110" s="3"/>
      <c r="Q1110" s="3"/>
      <c r="R1110" s="3">
        <v>0.38</v>
      </c>
      <c r="S1110" s="3">
        <v>0.62</v>
      </c>
      <c r="T1110" s="2">
        <v>16</v>
      </c>
      <c r="U1110" s="3">
        <v>0.27502859819543851</v>
      </c>
      <c r="V1110" s="3">
        <v>2.0887165165281556</v>
      </c>
      <c r="W1110" s="3">
        <v>0.15679400098292143</v>
      </c>
      <c r="X1110" s="3">
        <v>851.49260728282331</v>
      </c>
      <c r="Y1110" s="3">
        <v>1.2950042402474564</v>
      </c>
      <c r="Z1110" s="3">
        <v>0.15679386237021475</v>
      </c>
      <c r="AA1110" s="3">
        <v>527.92541651535055</v>
      </c>
      <c r="AB1110">
        <f t="shared" si="28"/>
        <v>1.2950042402474564</v>
      </c>
      <c r="AC1110">
        <f t="shared" si="29"/>
        <v>0.15679386237021475</v>
      </c>
    </row>
    <row r="1111" spans="1:29" x14ac:dyDescent="0.25">
      <c r="A1111" s="2">
        <v>1110</v>
      </c>
      <c r="B1111" s="3" t="s">
        <v>178</v>
      </c>
      <c r="C1111" s="3" t="s">
        <v>28</v>
      </c>
      <c r="D1111" s="3" t="s">
        <v>179</v>
      </c>
      <c r="E1111" s="3" t="s">
        <v>221</v>
      </c>
      <c r="F1111" s="3">
        <v>0.56000000000000005</v>
      </c>
      <c r="G1111" s="3">
        <v>0.48</v>
      </c>
      <c r="H1111" s="3" t="s">
        <v>31</v>
      </c>
      <c r="I1111" s="2">
        <v>2120</v>
      </c>
      <c r="J1111" s="3" t="s">
        <v>226</v>
      </c>
      <c r="K1111" s="2">
        <v>2120</v>
      </c>
      <c r="L1111" s="3"/>
      <c r="M1111" s="3" t="s">
        <v>184</v>
      </c>
      <c r="N1111" s="3" t="s">
        <v>185</v>
      </c>
      <c r="O1111" s="3" t="s">
        <v>31</v>
      </c>
      <c r="P1111" s="3"/>
      <c r="Q1111" s="3"/>
      <c r="R1111" s="3">
        <v>0</v>
      </c>
      <c r="S1111" s="3">
        <v>1</v>
      </c>
      <c r="T1111" s="2">
        <v>205</v>
      </c>
      <c r="U1111" s="3">
        <v>79.956642320298869</v>
      </c>
      <c r="V1111" s="3">
        <v>532.97594372257879</v>
      </c>
      <c r="W1111" s="3">
        <v>95.032416456382876</v>
      </c>
      <c r="X1111" s="3">
        <v>196465.08922940886</v>
      </c>
      <c r="Y1111" s="3">
        <v>532.97594372257879</v>
      </c>
      <c r="Z1111" s="3">
        <v>95.032332443599344</v>
      </c>
      <c r="AA1111" s="3">
        <v>196465.08922940886</v>
      </c>
      <c r="AB1111">
        <f t="shared" si="28"/>
        <v>532.97594372257879</v>
      </c>
      <c r="AC1111">
        <f t="shared" si="29"/>
        <v>95.032332443599344</v>
      </c>
    </row>
    <row r="1112" spans="1:29" x14ac:dyDescent="0.25">
      <c r="A1112" s="2">
        <v>1111</v>
      </c>
      <c r="B1112" s="3" t="s">
        <v>178</v>
      </c>
      <c r="C1112" s="3" t="s">
        <v>28</v>
      </c>
      <c r="D1112" s="3" t="s">
        <v>179</v>
      </c>
      <c r="E1112" s="3" t="s">
        <v>221</v>
      </c>
      <c r="F1112" s="3">
        <v>0.56000000000000005</v>
      </c>
      <c r="G1112" s="3">
        <v>0.48</v>
      </c>
      <c r="H1112" s="3" t="s">
        <v>31</v>
      </c>
      <c r="I1112" s="2">
        <v>2120</v>
      </c>
      <c r="J1112" s="3" t="s">
        <v>226</v>
      </c>
      <c r="K1112" s="2">
        <v>2120</v>
      </c>
      <c r="L1112" s="3"/>
      <c r="M1112" s="3" t="s">
        <v>186</v>
      </c>
      <c r="N1112" s="3" t="s">
        <v>187</v>
      </c>
      <c r="O1112" s="3" t="s">
        <v>31</v>
      </c>
      <c r="P1112" s="3"/>
      <c r="Q1112" s="3"/>
      <c r="R1112" s="3">
        <v>0</v>
      </c>
      <c r="S1112" s="3">
        <v>1</v>
      </c>
      <c r="T1112" s="2">
        <v>117</v>
      </c>
      <c r="U1112" s="3">
        <v>39.377160662976728</v>
      </c>
      <c r="V1112" s="3">
        <v>254.73072051386131</v>
      </c>
      <c r="W1112" s="3">
        <v>45.232893622367349</v>
      </c>
      <c r="X1112" s="3">
        <v>84540.925735323486</v>
      </c>
      <c r="Y1112" s="3">
        <v>254.73072051386131</v>
      </c>
      <c r="Z1112" s="3">
        <v>45.232853634524858</v>
      </c>
      <c r="AA1112" s="3">
        <v>84540.925735323486</v>
      </c>
      <c r="AB1112">
        <f t="shared" si="28"/>
        <v>254.73072051386131</v>
      </c>
      <c r="AC1112">
        <f t="shared" si="29"/>
        <v>45.232853634524858</v>
      </c>
    </row>
    <row r="1113" spans="1:29" x14ac:dyDescent="0.25">
      <c r="A1113" s="2">
        <v>1112</v>
      </c>
      <c r="B1113" s="3" t="s">
        <v>178</v>
      </c>
      <c r="C1113" s="3" t="s">
        <v>28</v>
      </c>
      <c r="D1113" s="3" t="s">
        <v>179</v>
      </c>
      <c r="E1113" s="3" t="s">
        <v>221</v>
      </c>
      <c r="F1113" s="3">
        <v>0.56000000000000005</v>
      </c>
      <c r="G1113" s="3">
        <v>0.48</v>
      </c>
      <c r="H1113" s="3" t="s">
        <v>31</v>
      </c>
      <c r="I1113" s="2">
        <v>2120</v>
      </c>
      <c r="J1113" s="3" t="s">
        <v>226</v>
      </c>
      <c r="K1113" s="2">
        <v>2120</v>
      </c>
      <c r="L1113" s="3"/>
      <c r="M1113" s="3" t="s">
        <v>188</v>
      </c>
      <c r="N1113" s="3" t="s">
        <v>185</v>
      </c>
      <c r="O1113" s="3" t="s">
        <v>31</v>
      </c>
      <c r="P1113" s="3"/>
      <c r="Q1113" s="3"/>
      <c r="R1113" s="3">
        <v>0</v>
      </c>
      <c r="S1113" s="3">
        <v>1</v>
      </c>
      <c r="T1113" s="2">
        <v>15</v>
      </c>
      <c r="U1113" s="3">
        <v>2.6900388670177651</v>
      </c>
      <c r="V1113" s="3">
        <v>19.822225779649884</v>
      </c>
      <c r="W1113" s="3">
        <v>3.219759286016576</v>
      </c>
      <c r="X1113" s="3">
        <v>7015.5677881860265</v>
      </c>
      <c r="Y1113" s="3">
        <v>19.822225779649884</v>
      </c>
      <c r="Z1113" s="3">
        <v>3.2197564396095273</v>
      </c>
      <c r="AA1113" s="3">
        <v>7015.5677881860265</v>
      </c>
      <c r="AB1113">
        <f t="shared" si="28"/>
        <v>19.822225779649884</v>
      </c>
      <c r="AC1113">
        <f t="shared" si="29"/>
        <v>3.2197564396095273</v>
      </c>
    </row>
    <row r="1114" spans="1:29" x14ac:dyDescent="0.25">
      <c r="A1114" s="2">
        <v>1113</v>
      </c>
      <c r="B1114" s="3" t="s">
        <v>178</v>
      </c>
      <c r="C1114" s="3" t="s">
        <v>28</v>
      </c>
      <c r="D1114" s="3" t="s">
        <v>179</v>
      </c>
      <c r="E1114" s="3" t="s">
        <v>221</v>
      </c>
      <c r="F1114" s="3">
        <v>0.56000000000000005</v>
      </c>
      <c r="G1114" s="3">
        <v>0.48</v>
      </c>
      <c r="H1114" s="3" t="s">
        <v>31</v>
      </c>
      <c r="I1114" s="2">
        <v>2130</v>
      </c>
      <c r="J1114" s="3" t="s">
        <v>36</v>
      </c>
      <c r="K1114" s="2">
        <v>2130</v>
      </c>
      <c r="L1114" s="3"/>
      <c r="M1114" s="3" t="s">
        <v>33</v>
      </c>
      <c r="N1114" s="3" t="s">
        <v>33</v>
      </c>
      <c r="O1114" s="3" t="s">
        <v>31</v>
      </c>
      <c r="P1114" s="3"/>
      <c r="Q1114" s="3"/>
      <c r="R1114" s="3">
        <v>0</v>
      </c>
      <c r="S1114" s="3">
        <v>1</v>
      </c>
      <c r="T1114" s="2">
        <v>8</v>
      </c>
      <c r="U1114" s="3">
        <v>0.64214089043901346</v>
      </c>
      <c r="V1114" s="3">
        <v>5.6865681353177582</v>
      </c>
      <c r="W1114" s="3">
        <v>0.83464555601233725</v>
      </c>
      <c r="X1114" s="3">
        <v>2307.0845663643158</v>
      </c>
      <c r="Y1114" s="3">
        <v>5.6865681353177582</v>
      </c>
      <c r="Z1114" s="3">
        <v>0.83464481814941682</v>
      </c>
      <c r="AA1114" s="3">
        <v>2307.0845663643158</v>
      </c>
      <c r="AB1114">
        <f t="shared" si="28"/>
        <v>5.6865681353177582</v>
      </c>
      <c r="AC1114">
        <f t="shared" si="29"/>
        <v>0.83464481814941682</v>
      </c>
    </row>
    <row r="1115" spans="1:29" x14ac:dyDescent="0.25">
      <c r="A1115" s="2">
        <v>1114</v>
      </c>
      <c r="B1115" s="3" t="s">
        <v>178</v>
      </c>
      <c r="C1115" s="3" t="s">
        <v>28</v>
      </c>
      <c r="D1115" s="3" t="s">
        <v>179</v>
      </c>
      <c r="E1115" s="3" t="s">
        <v>221</v>
      </c>
      <c r="F1115" s="3">
        <v>0.56000000000000005</v>
      </c>
      <c r="G1115" s="3">
        <v>0.48</v>
      </c>
      <c r="H1115" s="3" t="s">
        <v>31</v>
      </c>
      <c r="I1115" s="2">
        <v>2130</v>
      </c>
      <c r="J1115" s="3" t="s">
        <v>36</v>
      </c>
      <c r="K1115" s="2">
        <v>2130</v>
      </c>
      <c r="L1115" s="3"/>
      <c r="M1115" s="3" t="s">
        <v>190</v>
      </c>
      <c r="N1115" s="3" t="s">
        <v>33</v>
      </c>
      <c r="O1115" s="3" t="s">
        <v>31</v>
      </c>
      <c r="P1115" s="3"/>
      <c r="Q1115" s="3"/>
      <c r="R1115" s="3">
        <v>0.38</v>
      </c>
      <c r="S1115" s="3">
        <v>0.62</v>
      </c>
      <c r="T1115" s="2">
        <v>12</v>
      </c>
      <c r="U1115" s="3">
        <v>0.72212077633729854</v>
      </c>
      <c r="V1115" s="3">
        <v>6.3784235461773138</v>
      </c>
      <c r="W1115" s="3">
        <v>0.57233043439159703</v>
      </c>
      <c r="X1115" s="3">
        <v>2769.577033605161</v>
      </c>
      <c r="Y1115" s="3">
        <v>3.9546225986299341</v>
      </c>
      <c r="Z1115" s="3">
        <v>0.57232992842663677</v>
      </c>
      <c r="AA1115" s="3">
        <v>1717.1377608352004</v>
      </c>
      <c r="AB1115">
        <f t="shared" si="28"/>
        <v>3.9546225986299341</v>
      </c>
      <c r="AC1115">
        <f t="shared" si="29"/>
        <v>0.57232992842663677</v>
      </c>
    </row>
    <row r="1116" spans="1:29" x14ac:dyDescent="0.25">
      <c r="A1116" s="2">
        <v>1115</v>
      </c>
      <c r="B1116" s="3" t="s">
        <v>178</v>
      </c>
      <c r="C1116" s="3" t="s">
        <v>28</v>
      </c>
      <c r="D1116" s="3" t="s">
        <v>179</v>
      </c>
      <c r="E1116" s="3" t="s">
        <v>221</v>
      </c>
      <c r="F1116" s="3">
        <v>0.56000000000000005</v>
      </c>
      <c r="G1116" s="3">
        <v>0.48</v>
      </c>
      <c r="H1116" s="3" t="s">
        <v>31</v>
      </c>
      <c r="I1116" s="2">
        <v>2130</v>
      </c>
      <c r="J1116" s="3" t="s">
        <v>36</v>
      </c>
      <c r="K1116" s="2">
        <v>2130</v>
      </c>
      <c r="L1116" s="3"/>
      <c r="M1116" s="3" t="s">
        <v>191</v>
      </c>
      <c r="N1116" s="3" t="s">
        <v>192</v>
      </c>
      <c r="O1116" s="3" t="s">
        <v>31</v>
      </c>
      <c r="P1116" s="3"/>
      <c r="Q1116" s="3"/>
      <c r="R1116" s="3">
        <v>0</v>
      </c>
      <c r="S1116" s="3">
        <v>1</v>
      </c>
      <c r="T1116" s="2">
        <v>22</v>
      </c>
      <c r="U1116" s="3">
        <v>3.7113431438799447</v>
      </c>
      <c r="V1116" s="3">
        <v>28.444325448741761</v>
      </c>
      <c r="W1116" s="3">
        <v>3.8634677322275244</v>
      </c>
      <c r="X1116" s="3">
        <v>12532.317620961983</v>
      </c>
      <c r="Y1116" s="3">
        <v>28.444325448741761</v>
      </c>
      <c r="Z1116" s="3">
        <v>3.8634643167542571</v>
      </c>
      <c r="AA1116" s="3">
        <v>12532.317620961983</v>
      </c>
      <c r="AB1116">
        <f t="shared" si="28"/>
        <v>28.444325448741761</v>
      </c>
      <c r="AC1116">
        <f t="shared" si="29"/>
        <v>3.8634643167542571</v>
      </c>
    </row>
    <row r="1117" spans="1:29" x14ac:dyDescent="0.25">
      <c r="A1117" s="2">
        <v>1116</v>
      </c>
      <c r="B1117" s="3" t="s">
        <v>178</v>
      </c>
      <c r="C1117" s="3" t="s">
        <v>28</v>
      </c>
      <c r="D1117" s="3" t="s">
        <v>179</v>
      </c>
      <c r="E1117" s="3" t="s">
        <v>221</v>
      </c>
      <c r="F1117" s="3">
        <v>0.56000000000000005</v>
      </c>
      <c r="G1117" s="3">
        <v>0.48</v>
      </c>
      <c r="H1117" s="3" t="s">
        <v>31</v>
      </c>
      <c r="I1117" s="2">
        <v>2130</v>
      </c>
      <c r="J1117" s="3" t="s">
        <v>36</v>
      </c>
      <c r="K1117" s="2">
        <v>2130</v>
      </c>
      <c r="L1117" s="3"/>
      <c r="M1117" s="3" t="s">
        <v>222</v>
      </c>
      <c r="N1117" s="3" t="s">
        <v>192</v>
      </c>
      <c r="O1117" s="3" t="s">
        <v>31</v>
      </c>
      <c r="P1117" s="3"/>
      <c r="Q1117" s="3"/>
      <c r="R1117" s="3">
        <v>0.38</v>
      </c>
      <c r="S1117" s="3">
        <v>0.62</v>
      </c>
      <c r="T1117" s="2">
        <v>67</v>
      </c>
      <c r="U1117" s="3">
        <v>5.7434728491532701</v>
      </c>
      <c r="V1117" s="3">
        <v>51.61393000380459</v>
      </c>
      <c r="W1117" s="3">
        <v>4.9040559670407697</v>
      </c>
      <c r="X1117" s="3">
        <v>18602.564530081305</v>
      </c>
      <c r="Y1117" s="3">
        <v>32.000636602358838</v>
      </c>
      <c r="Z1117" s="3">
        <v>4.9040516316423082</v>
      </c>
      <c r="AA1117" s="3">
        <v>11533.590008650412</v>
      </c>
      <c r="AB1117">
        <f t="shared" si="28"/>
        <v>32.000636602358838</v>
      </c>
      <c r="AC1117">
        <f t="shared" si="29"/>
        <v>4.9040516316423082</v>
      </c>
    </row>
    <row r="1118" spans="1:29" x14ac:dyDescent="0.25">
      <c r="A1118" s="2">
        <v>1117</v>
      </c>
      <c r="B1118" s="3" t="s">
        <v>178</v>
      </c>
      <c r="C1118" s="3" t="s">
        <v>28</v>
      </c>
      <c r="D1118" s="3" t="s">
        <v>179</v>
      </c>
      <c r="E1118" s="3" t="s">
        <v>221</v>
      </c>
      <c r="F1118" s="3">
        <v>0.56000000000000005</v>
      </c>
      <c r="G1118" s="3">
        <v>0.48</v>
      </c>
      <c r="H1118" s="3" t="s">
        <v>31</v>
      </c>
      <c r="I1118" s="2">
        <v>2130</v>
      </c>
      <c r="J1118" s="3" t="s">
        <v>36</v>
      </c>
      <c r="K1118" s="2">
        <v>2130</v>
      </c>
      <c r="L1118" s="3"/>
      <c r="M1118" s="3" t="s">
        <v>193</v>
      </c>
      <c r="N1118" s="3" t="s">
        <v>194</v>
      </c>
      <c r="O1118" s="3" t="s">
        <v>31</v>
      </c>
      <c r="P1118" s="3"/>
      <c r="Q1118" s="3"/>
      <c r="R1118" s="3">
        <v>0</v>
      </c>
      <c r="S1118" s="3">
        <v>1</v>
      </c>
      <c r="T1118" s="2">
        <v>54</v>
      </c>
      <c r="U1118" s="3">
        <v>13.632877729937094</v>
      </c>
      <c r="V1118" s="3">
        <v>92.865739103757932</v>
      </c>
      <c r="W1118" s="3">
        <v>13.408617762484209</v>
      </c>
      <c r="X1118" s="3">
        <v>41741.386645563944</v>
      </c>
      <c r="Y1118" s="3">
        <v>92.865739103757932</v>
      </c>
      <c r="Z1118" s="3">
        <v>13.408605908683754</v>
      </c>
      <c r="AA1118" s="3">
        <v>41741.386645563944</v>
      </c>
      <c r="AB1118">
        <f t="shared" si="28"/>
        <v>92.865739103757932</v>
      </c>
      <c r="AC1118">
        <f t="shared" si="29"/>
        <v>13.408605908683754</v>
      </c>
    </row>
    <row r="1119" spans="1:29" x14ac:dyDescent="0.25">
      <c r="A1119" s="2">
        <v>1118</v>
      </c>
      <c r="B1119" s="3" t="s">
        <v>178</v>
      </c>
      <c r="C1119" s="3" t="s">
        <v>28</v>
      </c>
      <c r="D1119" s="3" t="s">
        <v>179</v>
      </c>
      <c r="E1119" s="3" t="s">
        <v>221</v>
      </c>
      <c r="F1119" s="3">
        <v>0.56000000000000005</v>
      </c>
      <c r="G1119" s="3">
        <v>0.48</v>
      </c>
      <c r="H1119" s="3" t="s">
        <v>31</v>
      </c>
      <c r="I1119" s="2">
        <v>2130</v>
      </c>
      <c r="J1119" s="3" t="s">
        <v>36</v>
      </c>
      <c r="K1119" s="2">
        <v>2130</v>
      </c>
      <c r="L1119" s="3"/>
      <c r="M1119" s="3" t="s">
        <v>223</v>
      </c>
      <c r="N1119" s="3" t="s">
        <v>194</v>
      </c>
      <c r="O1119" s="3" t="s">
        <v>31</v>
      </c>
      <c r="P1119" s="3"/>
      <c r="Q1119" s="3"/>
      <c r="R1119" s="3">
        <v>0.38</v>
      </c>
      <c r="S1119" s="3">
        <v>0.62</v>
      </c>
      <c r="T1119" s="2">
        <v>84</v>
      </c>
      <c r="U1119" s="3">
        <v>16.69977696264797</v>
      </c>
      <c r="V1119" s="3">
        <v>147.84190817317133</v>
      </c>
      <c r="W1119" s="3">
        <v>14.121892602678678</v>
      </c>
      <c r="X1119" s="3">
        <v>59980.141915322274</v>
      </c>
      <c r="Y1119" s="3">
        <v>91.661983067366236</v>
      </c>
      <c r="Z1119" s="3">
        <v>14.121880118312282</v>
      </c>
      <c r="AA1119" s="3">
        <v>37187.687987499805</v>
      </c>
      <c r="AB1119">
        <f t="shared" si="28"/>
        <v>91.661983067366236</v>
      </c>
      <c r="AC1119">
        <f t="shared" si="29"/>
        <v>14.121880118312282</v>
      </c>
    </row>
    <row r="1120" spans="1:29" x14ac:dyDescent="0.25">
      <c r="A1120" s="2">
        <v>1119</v>
      </c>
      <c r="B1120" s="3" t="s">
        <v>178</v>
      </c>
      <c r="C1120" s="3" t="s">
        <v>28</v>
      </c>
      <c r="D1120" s="3" t="s">
        <v>179</v>
      </c>
      <c r="E1120" s="3" t="s">
        <v>221</v>
      </c>
      <c r="F1120" s="3">
        <v>0.56000000000000005</v>
      </c>
      <c r="G1120" s="3">
        <v>0.48</v>
      </c>
      <c r="H1120" s="3" t="s">
        <v>31</v>
      </c>
      <c r="I1120" s="2">
        <v>2130</v>
      </c>
      <c r="J1120" s="3" t="s">
        <v>36</v>
      </c>
      <c r="K1120" s="2">
        <v>2130</v>
      </c>
      <c r="L1120" s="3"/>
      <c r="M1120" s="3" t="s">
        <v>224</v>
      </c>
      <c r="N1120" s="3" t="s">
        <v>194</v>
      </c>
      <c r="O1120" s="3" t="s">
        <v>31</v>
      </c>
      <c r="P1120" s="3"/>
      <c r="Q1120" s="3"/>
      <c r="R1120" s="3">
        <v>0</v>
      </c>
      <c r="S1120" s="3">
        <v>1</v>
      </c>
      <c r="T1120" s="2">
        <v>2</v>
      </c>
      <c r="U1120" s="3">
        <v>3.12405251761338E-2</v>
      </c>
      <c r="V1120" s="3">
        <v>0.29507801878604645</v>
      </c>
      <c r="W1120" s="3">
        <v>3.5453181909286938E-2</v>
      </c>
      <c r="X1120" s="3">
        <v>123.58919360789973</v>
      </c>
      <c r="Y1120" s="3">
        <v>0.29507801878604645</v>
      </c>
      <c r="Z1120" s="3">
        <v>3.5453150567134398E-2</v>
      </c>
      <c r="AA1120" s="3">
        <v>123.58919360789973</v>
      </c>
      <c r="AB1120">
        <f t="shared" si="28"/>
        <v>0.29507801878604645</v>
      </c>
      <c r="AC1120">
        <f t="shared" si="29"/>
        <v>3.5453150567134398E-2</v>
      </c>
    </row>
    <row r="1121" spans="1:29" x14ac:dyDescent="0.25">
      <c r="A1121" s="2">
        <v>1120</v>
      </c>
      <c r="B1121" s="3" t="s">
        <v>178</v>
      </c>
      <c r="C1121" s="3" t="s">
        <v>28</v>
      </c>
      <c r="D1121" s="3" t="s">
        <v>179</v>
      </c>
      <c r="E1121" s="3" t="s">
        <v>221</v>
      </c>
      <c r="F1121" s="3">
        <v>0.56000000000000005</v>
      </c>
      <c r="G1121" s="3">
        <v>0.48</v>
      </c>
      <c r="H1121" s="3" t="s">
        <v>31</v>
      </c>
      <c r="I1121" s="2">
        <v>2130</v>
      </c>
      <c r="J1121" s="3" t="s">
        <v>36</v>
      </c>
      <c r="K1121" s="2">
        <v>2130</v>
      </c>
      <c r="L1121" s="3"/>
      <c r="M1121" s="3" t="s">
        <v>198</v>
      </c>
      <c r="N1121" s="3" t="s">
        <v>196</v>
      </c>
      <c r="O1121" s="3" t="s">
        <v>31</v>
      </c>
      <c r="P1121" s="3"/>
      <c r="Q1121" s="3"/>
      <c r="R1121" s="3">
        <v>0.38</v>
      </c>
      <c r="S1121" s="3">
        <v>0.62</v>
      </c>
      <c r="T1121" s="2">
        <v>19</v>
      </c>
      <c r="U1121" s="3">
        <v>5.2934892821447788</v>
      </c>
      <c r="V1121" s="3">
        <v>44.376853536297169</v>
      </c>
      <c r="W1121" s="3">
        <v>4.152890006759649</v>
      </c>
      <c r="X1121" s="3">
        <v>17875.972361431373</v>
      </c>
      <c r="Y1121" s="3">
        <v>27.513649192504243</v>
      </c>
      <c r="Z1121" s="3">
        <v>4.1528863354245189</v>
      </c>
      <c r="AA1121" s="3">
        <v>11083.102864087452</v>
      </c>
      <c r="AB1121">
        <f t="shared" si="28"/>
        <v>27.513649192504243</v>
      </c>
      <c r="AC1121">
        <f t="shared" si="29"/>
        <v>4.1528863354245189</v>
      </c>
    </row>
    <row r="1122" spans="1:29" x14ac:dyDescent="0.25">
      <c r="A1122" s="2">
        <v>1121</v>
      </c>
      <c r="B1122" s="3" t="s">
        <v>178</v>
      </c>
      <c r="C1122" s="3" t="s">
        <v>28</v>
      </c>
      <c r="D1122" s="3" t="s">
        <v>179</v>
      </c>
      <c r="E1122" s="3" t="s">
        <v>221</v>
      </c>
      <c r="F1122" s="3">
        <v>0.56000000000000005</v>
      </c>
      <c r="G1122" s="3">
        <v>0.48</v>
      </c>
      <c r="H1122" s="3" t="s">
        <v>31</v>
      </c>
      <c r="I1122" s="2">
        <v>2130</v>
      </c>
      <c r="J1122" s="3" t="s">
        <v>36</v>
      </c>
      <c r="K1122" s="2">
        <v>2130</v>
      </c>
      <c r="L1122" s="3"/>
      <c r="M1122" s="3" t="s">
        <v>184</v>
      </c>
      <c r="N1122" s="3" t="s">
        <v>185</v>
      </c>
      <c r="O1122" s="3" t="s">
        <v>31</v>
      </c>
      <c r="P1122" s="3"/>
      <c r="Q1122" s="3"/>
      <c r="R1122" s="3">
        <v>0</v>
      </c>
      <c r="S1122" s="3">
        <v>1</v>
      </c>
      <c r="T1122" s="2">
        <v>330</v>
      </c>
      <c r="U1122" s="3">
        <v>54.710798446398066</v>
      </c>
      <c r="V1122" s="3">
        <v>410.15651025255312</v>
      </c>
      <c r="W1122" s="3">
        <v>63.264137884695273</v>
      </c>
      <c r="X1122" s="3">
        <v>138110.3805975382</v>
      </c>
      <c r="Y1122" s="3">
        <v>410.15651025255312</v>
      </c>
      <c r="Z1122" s="3">
        <v>63.264081956449779</v>
      </c>
      <c r="AA1122" s="3">
        <v>138110.3805975382</v>
      </c>
      <c r="AB1122">
        <f t="shared" si="28"/>
        <v>410.15651025255312</v>
      </c>
      <c r="AC1122">
        <f t="shared" si="29"/>
        <v>63.264081956449779</v>
      </c>
    </row>
    <row r="1123" spans="1:29" x14ac:dyDescent="0.25">
      <c r="A1123" s="2">
        <v>1122</v>
      </c>
      <c r="B1123" s="3" t="s">
        <v>178</v>
      </c>
      <c r="C1123" s="3" t="s">
        <v>28</v>
      </c>
      <c r="D1123" s="3" t="s">
        <v>179</v>
      </c>
      <c r="E1123" s="3" t="s">
        <v>221</v>
      </c>
      <c r="F1123" s="3">
        <v>0.56000000000000005</v>
      </c>
      <c r="G1123" s="3">
        <v>0.48</v>
      </c>
      <c r="H1123" s="3" t="s">
        <v>31</v>
      </c>
      <c r="I1123" s="2">
        <v>2130</v>
      </c>
      <c r="J1123" s="3" t="s">
        <v>36</v>
      </c>
      <c r="K1123" s="2">
        <v>2130</v>
      </c>
      <c r="L1123" s="3"/>
      <c r="M1123" s="3" t="s">
        <v>186</v>
      </c>
      <c r="N1123" s="3" t="s">
        <v>187</v>
      </c>
      <c r="O1123" s="3" t="s">
        <v>31</v>
      </c>
      <c r="P1123" s="3"/>
      <c r="Q1123" s="3"/>
      <c r="R1123" s="3">
        <v>0</v>
      </c>
      <c r="S1123" s="3">
        <v>1</v>
      </c>
      <c r="T1123" s="2">
        <v>237</v>
      </c>
      <c r="U1123" s="3">
        <v>43.396240530451195</v>
      </c>
      <c r="V1123" s="3">
        <v>328.83924768656107</v>
      </c>
      <c r="W1123" s="3">
        <v>49.711643637504402</v>
      </c>
      <c r="X1123" s="3">
        <v>125544.77532695528</v>
      </c>
      <c r="Y1123" s="3">
        <v>328.83924768656107</v>
      </c>
      <c r="Z1123" s="3">
        <v>49.711599690252392</v>
      </c>
      <c r="AA1123" s="3">
        <v>125544.77532695528</v>
      </c>
      <c r="AB1123">
        <f t="shared" si="28"/>
        <v>328.83924768656107</v>
      </c>
      <c r="AC1123">
        <f t="shared" si="29"/>
        <v>49.711599690252392</v>
      </c>
    </row>
    <row r="1124" spans="1:29" x14ac:dyDescent="0.25">
      <c r="A1124" s="2">
        <v>1123</v>
      </c>
      <c r="B1124" s="3" t="s">
        <v>178</v>
      </c>
      <c r="C1124" s="3" t="s">
        <v>28</v>
      </c>
      <c r="D1124" s="3" t="s">
        <v>179</v>
      </c>
      <c r="E1124" s="3" t="s">
        <v>221</v>
      </c>
      <c r="F1124" s="3">
        <v>0.56000000000000005</v>
      </c>
      <c r="G1124" s="3">
        <v>0.48</v>
      </c>
      <c r="H1124" s="3" t="s">
        <v>31</v>
      </c>
      <c r="I1124" s="2">
        <v>2140</v>
      </c>
      <c r="J1124" s="3" t="s">
        <v>228</v>
      </c>
      <c r="K1124" s="2">
        <v>2140</v>
      </c>
      <c r="L1124" s="3"/>
      <c r="M1124" s="3" t="s">
        <v>223</v>
      </c>
      <c r="N1124" s="3" t="s">
        <v>194</v>
      </c>
      <c r="O1124" s="3" t="s">
        <v>31</v>
      </c>
      <c r="P1124" s="3"/>
      <c r="Q1124" s="3"/>
      <c r="R1124" s="3">
        <v>0.38</v>
      </c>
      <c r="S1124" s="3">
        <v>0.62</v>
      </c>
      <c r="T1124" s="2">
        <v>17</v>
      </c>
      <c r="U1124" s="3">
        <v>4.3330770190896937</v>
      </c>
      <c r="V1124" s="3">
        <v>38.717163530870465</v>
      </c>
      <c r="W1124" s="3">
        <v>4.3081570913940572</v>
      </c>
      <c r="X1124" s="3">
        <v>10980.88738140396</v>
      </c>
      <c r="Y1124" s="3">
        <v>24.004641389139685</v>
      </c>
      <c r="Z1124" s="3">
        <v>4.3081532827960807</v>
      </c>
      <c r="AA1124" s="3">
        <v>6808.1501764704553</v>
      </c>
      <c r="AB1124">
        <f t="shared" si="28"/>
        <v>24.004641389139685</v>
      </c>
      <c r="AC1124">
        <f t="shared" si="29"/>
        <v>4.3081532827960807</v>
      </c>
    </row>
    <row r="1125" spans="1:29" x14ac:dyDescent="0.25">
      <c r="A1125" s="2">
        <v>1124</v>
      </c>
      <c r="B1125" s="3" t="s">
        <v>178</v>
      </c>
      <c r="C1125" s="3" t="s">
        <v>28</v>
      </c>
      <c r="D1125" s="3" t="s">
        <v>179</v>
      </c>
      <c r="E1125" s="3" t="s">
        <v>221</v>
      </c>
      <c r="F1125" s="3">
        <v>0.56000000000000005</v>
      </c>
      <c r="G1125" s="3">
        <v>0.48</v>
      </c>
      <c r="H1125" s="3" t="s">
        <v>31</v>
      </c>
      <c r="I1125" s="2">
        <v>2150</v>
      </c>
      <c r="J1125" s="3" t="s">
        <v>197</v>
      </c>
      <c r="K1125" s="2">
        <v>2150</v>
      </c>
      <c r="L1125" s="3"/>
      <c r="M1125" s="3" t="s">
        <v>191</v>
      </c>
      <c r="N1125" s="3" t="s">
        <v>192</v>
      </c>
      <c r="O1125" s="3" t="s">
        <v>31</v>
      </c>
      <c r="P1125" s="3"/>
      <c r="Q1125" s="3"/>
      <c r="R1125" s="3">
        <v>0</v>
      </c>
      <c r="S1125" s="3">
        <v>1</v>
      </c>
      <c r="T1125" s="2">
        <v>10</v>
      </c>
      <c r="U1125" s="3">
        <v>3.5919442490578254E-2</v>
      </c>
      <c r="V1125" s="3">
        <v>0.29578105270334842</v>
      </c>
      <c r="W1125" s="3">
        <v>4.9081881947723366E-2</v>
      </c>
      <c r="X1125" s="3">
        <v>89.702363073235688</v>
      </c>
      <c r="Y1125" s="3">
        <v>0.29578105270334842</v>
      </c>
      <c r="Z1125" s="3">
        <v>4.9081838557207963E-2</v>
      </c>
      <c r="AA1125" s="3">
        <v>89.702363073235688</v>
      </c>
      <c r="AB1125">
        <f t="shared" si="28"/>
        <v>0.29578105270334842</v>
      </c>
      <c r="AC1125">
        <f t="shared" si="29"/>
        <v>4.9081838557207963E-2</v>
      </c>
    </row>
    <row r="1126" spans="1:29" x14ac:dyDescent="0.25">
      <c r="A1126" s="2">
        <v>1125</v>
      </c>
      <c r="B1126" s="3" t="s">
        <v>178</v>
      </c>
      <c r="C1126" s="3" t="s">
        <v>28</v>
      </c>
      <c r="D1126" s="3" t="s">
        <v>179</v>
      </c>
      <c r="E1126" s="3" t="s">
        <v>221</v>
      </c>
      <c r="F1126" s="3">
        <v>0.56000000000000005</v>
      </c>
      <c r="G1126" s="3">
        <v>0.48</v>
      </c>
      <c r="H1126" s="3" t="s">
        <v>31</v>
      </c>
      <c r="I1126" s="2">
        <v>2150</v>
      </c>
      <c r="J1126" s="3" t="s">
        <v>197</v>
      </c>
      <c r="K1126" s="2">
        <v>2150</v>
      </c>
      <c r="L1126" s="3"/>
      <c r="M1126" s="3" t="s">
        <v>222</v>
      </c>
      <c r="N1126" s="3" t="s">
        <v>192</v>
      </c>
      <c r="O1126" s="3" t="s">
        <v>31</v>
      </c>
      <c r="P1126" s="3"/>
      <c r="Q1126" s="3"/>
      <c r="R1126" s="3">
        <v>0.38</v>
      </c>
      <c r="S1126" s="3">
        <v>0.62</v>
      </c>
      <c r="T1126" s="2">
        <v>81</v>
      </c>
      <c r="U1126" s="3">
        <v>15.97506231865227</v>
      </c>
      <c r="V1126" s="3">
        <v>130.41208304269742</v>
      </c>
      <c r="W1126" s="3">
        <v>14.520164992958335</v>
      </c>
      <c r="X1126" s="3">
        <v>41298.53698808801</v>
      </c>
      <c r="Y1126" s="3">
        <v>80.855491486472431</v>
      </c>
      <c r="Z1126" s="3">
        <v>14.520152156501849</v>
      </c>
      <c r="AA1126" s="3">
        <v>25605.092932614571</v>
      </c>
      <c r="AB1126">
        <f t="shared" si="28"/>
        <v>80.855491486472431</v>
      </c>
      <c r="AC1126">
        <f t="shared" si="29"/>
        <v>14.520152156501849</v>
      </c>
    </row>
    <row r="1127" spans="1:29" x14ac:dyDescent="0.25">
      <c r="A1127" s="2">
        <v>1126</v>
      </c>
      <c r="B1127" s="3" t="s">
        <v>178</v>
      </c>
      <c r="C1127" s="3" t="s">
        <v>28</v>
      </c>
      <c r="D1127" s="3" t="s">
        <v>179</v>
      </c>
      <c r="E1127" s="3" t="s">
        <v>221</v>
      </c>
      <c r="F1127" s="3">
        <v>0.56000000000000005</v>
      </c>
      <c r="G1127" s="3">
        <v>0.48</v>
      </c>
      <c r="H1127" s="3" t="s">
        <v>31</v>
      </c>
      <c r="I1127" s="2">
        <v>2150</v>
      </c>
      <c r="J1127" s="3" t="s">
        <v>197</v>
      </c>
      <c r="K1127" s="2">
        <v>2150</v>
      </c>
      <c r="L1127" s="3"/>
      <c r="M1127" s="3" t="s">
        <v>223</v>
      </c>
      <c r="N1127" s="3" t="s">
        <v>194</v>
      </c>
      <c r="O1127" s="3" t="s">
        <v>31</v>
      </c>
      <c r="P1127" s="3"/>
      <c r="Q1127" s="3"/>
      <c r="R1127" s="3">
        <v>0.38</v>
      </c>
      <c r="S1127" s="3">
        <v>0.62</v>
      </c>
      <c r="T1127" s="2">
        <v>7</v>
      </c>
      <c r="U1127" s="3">
        <v>0.49292039143583155</v>
      </c>
      <c r="V1127" s="3">
        <v>4.4777452675599294</v>
      </c>
      <c r="W1127" s="3">
        <v>0.40953991059438333</v>
      </c>
      <c r="X1127" s="3">
        <v>1813.1050683007816</v>
      </c>
      <c r="Y1127" s="3">
        <v>2.7762020658871558</v>
      </c>
      <c r="Z1127" s="3">
        <v>0.40953954854331531</v>
      </c>
      <c r="AA1127" s="3">
        <v>1124.1251423464846</v>
      </c>
      <c r="AB1127">
        <f t="shared" si="28"/>
        <v>2.7762020658871558</v>
      </c>
      <c r="AC1127">
        <f t="shared" si="29"/>
        <v>0.40953954854331531</v>
      </c>
    </row>
    <row r="1128" spans="1:29" x14ac:dyDescent="0.25">
      <c r="A1128" s="2">
        <v>1127</v>
      </c>
      <c r="B1128" s="3" t="s">
        <v>178</v>
      </c>
      <c r="C1128" s="3" t="s">
        <v>28</v>
      </c>
      <c r="D1128" s="3" t="s">
        <v>179</v>
      </c>
      <c r="E1128" s="3" t="s">
        <v>221</v>
      </c>
      <c r="F1128" s="3">
        <v>0.56000000000000005</v>
      </c>
      <c r="G1128" s="3">
        <v>0.48</v>
      </c>
      <c r="H1128" s="3" t="s">
        <v>31</v>
      </c>
      <c r="I1128" s="2">
        <v>2200</v>
      </c>
      <c r="J1128" s="3" t="s">
        <v>141</v>
      </c>
      <c r="K1128" s="2">
        <v>2200</v>
      </c>
      <c r="L1128" s="3"/>
      <c r="M1128" s="3" t="s">
        <v>184</v>
      </c>
      <c r="N1128" s="3" t="s">
        <v>185</v>
      </c>
      <c r="O1128" s="3" t="s">
        <v>31</v>
      </c>
      <c r="P1128" s="3"/>
      <c r="Q1128" s="3"/>
      <c r="R1128" s="3">
        <v>0</v>
      </c>
      <c r="S1128" s="3">
        <v>1</v>
      </c>
      <c r="T1128" s="2">
        <v>8</v>
      </c>
      <c r="U1128" s="3">
        <v>1.9252179392275288</v>
      </c>
      <c r="V1128" s="3">
        <v>9.5675884717701027</v>
      </c>
      <c r="W1128" s="3">
        <v>1.174993059460717</v>
      </c>
      <c r="X1128" s="3">
        <v>5275.2081909377566</v>
      </c>
      <c r="Y1128" s="3">
        <v>9.5675884717701027</v>
      </c>
      <c r="Z1128" s="3">
        <v>1.1749920207158198</v>
      </c>
      <c r="AA1128" s="3">
        <v>5275.2081909377566</v>
      </c>
      <c r="AB1128">
        <f t="shared" si="28"/>
        <v>9.5675884717701027</v>
      </c>
      <c r="AC1128">
        <f t="shared" si="29"/>
        <v>1.1749920207158198</v>
      </c>
    </row>
    <row r="1129" spans="1:29" x14ac:dyDescent="0.25">
      <c r="A1129" s="2">
        <v>1128</v>
      </c>
      <c r="B1129" s="3" t="s">
        <v>178</v>
      </c>
      <c r="C1129" s="3" t="s">
        <v>28</v>
      </c>
      <c r="D1129" s="3" t="s">
        <v>179</v>
      </c>
      <c r="E1129" s="3" t="s">
        <v>221</v>
      </c>
      <c r="F1129" s="3">
        <v>0.56000000000000005</v>
      </c>
      <c r="G1129" s="3">
        <v>0.48</v>
      </c>
      <c r="H1129" s="3" t="s">
        <v>31</v>
      </c>
      <c r="I1129" s="2">
        <v>2200</v>
      </c>
      <c r="J1129" s="3" t="s">
        <v>141</v>
      </c>
      <c r="K1129" s="2">
        <v>2200</v>
      </c>
      <c r="L1129" s="3"/>
      <c r="M1129" s="3" t="s">
        <v>186</v>
      </c>
      <c r="N1129" s="3" t="s">
        <v>187</v>
      </c>
      <c r="O1129" s="3" t="s">
        <v>31</v>
      </c>
      <c r="P1129" s="3"/>
      <c r="Q1129" s="3"/>
      <c r="R1129" s="3">
        <v>0</v>
      </c>
      <c r="S1129" s="3">
        <v>1</v>
      </c>
      <c r="T1129" s="2">
        <v>18</v>
      </c>
      <c r="U1129" s="3">
        <v>0.27804370972198417</v>
      </c>
      <c r="V1129" s="3">
        <v>2.7821138114456452</v>
      </c>
      <c r="W1129" s="3">
        <v>0.41581984995343041</v>
      </c>
      <c r="X1129" s="3">
        <v>1086.9737781124331</v>
      </c>
      <c r="Y1129" s="3">
        <v>2.7821138114456452</v>
      </c>
      <c r="Z1129" s="3">
        <v>0.41581948235062371</v>
      </c>
      <c r="AA1129" s="3">
        <v>1086.9737781124331</v>
      </c>
      <c r="AB1129">
        <f t="shared" si="28"/>
        <v>2.7821138114456452</v>
      </c>
      <c r="AC1129">
        <f t="shared" si="29"/>
        <v>0.41581948235062371</v>
      </c>
    </row>
    <row r="1130" spans="1:29" x14ac:dyDescent="0.25">
      <c r="A1130" s="2">
        <v>1129</v>
      </c>
      <c r="B1130" s="3" t="s">
        <v>178</v>
      </c>
      <c r="C1130" s="3" t="s">
        <v>28</v>
      </c>
      <c r="D1130" s="3" t="s">
        <v>179</v>
      </c>
      <c r="E1130" s="3" t="s">
        <v>221</v>
      </c>
      <c r="F1130" s="3">
        <v>0.56000000000000005</v>
      </c>
      <c r="G1130" s="3">
        <v>0.48</v>
      </c>
      <c r="H1130" s="3" t="s">
        <v>31</v>
      </c>
      <c r="I1130" s="2">
        <v>2210</v>
      </c>
      <c r="J1130" s="3" t="s">
        <v>37</v>
      </c>
      <c r="K1130" s="2">
        <v>2210</v>
      </c>
      <c r="L1130" s="3"/>
      <c r="M1130" s="3" t="s">
        <v>190</v>
      </c>
      <c r="N1130" s="3" t="s">
        <v>33</v>
      </c>
      <c r="O1130" s="3" t="s">
        <v>31</v>
      </c>
      <c r="P1130" s="3"/>
      <c r="Q1130" s="3"/>
      <c r="R1130" s="3">
        <v>0.38</v>
      </c>
      <c r="S1130" s="3">
        <v>0.62</v>
      </c>
      <c r="T1130" s="2">
        <v>123</v>
      </c>
      <c r="U1130" s="3">
        <v>21.614520741162721</v>
      </c>
      <c r="V1130" s="3">
        <v>174.16482376746475</v>
      </c>
      <c r="W1130" s="3">
        <v>13.827304215114287</v>
      </c>
      <c r="X1130" s="3">
        <v>67335.73173194009</v>
      </c>
      <c r="Y1130" s="3">
        <v>107.9821907358281</v>
      </c>
      <c r="Z1130" s="3">
        <v>13.827291991176828</v>
      </c>
      <c r="AA1130" s="3">
        <v>41748.153673802837</v>
      </c>
      <c r="AB1130">
        <f t="shared" si="28"/>
        <v>107.9821907358281</v>
      </c>
      <c r="AC1130">
        <f t="shared" si="29"/>
        <v>13.827291991176828</v>
      </c>
    </row>
    <row r="1131" spans="1:29" x14ac:dyDescent="0.25">
      <c r="A1131" s="2">
        <v>1130</v>
      </c>
      <c r="B1131" s="3" t="s">
        <v>178</v>
      </c>
      <c r="C1131" s="3" t="s">
        <v>28</v>
      </c>
      <c r="D1131" s="3" t="s">
        <v>179</v>
      </c>
      <c r="E1131" s="3" t="s">
        <v>221</v>
      </c>
      <c r="F1131" s="3">
        <v>0.56000000000000005</v>
      </c>
      <c r="G1131" s="3">
        <v>0.48</v>
      </c>
      <c r="H1131" s="3" t="s">
        <v>31</v>
      </c>
      <c r="I1131" s="2">
        <v>2210</v>
      </c>
      <c r="J1131" s="3" t="s">
        <v>37</v>
      </c>
      <c r="K1131" s="2">
        <v>2210</v>
      </c>
      <c r="L1131" s="3"/>
      <c r="M1131" s="3" t="s">
        <v>222</v>
      </c>
      <c r="N1131" s="3" t="s">
        <v>192</v>
      </c>
      <c r="O1131" s="3" t="s">
        <v>31</v>
      </c>
      <c r="P1131" s="3"/>
      <c r="Q1131" s="3"/>
      <c r="R1131" s="3">
        <v>0.38</v>
      </c>
      <c r="S1131" s="3">
        <v>0.62</v>
      </c>
      <c r="T1131" s="2">
        <v>1</v>
      </c>
      <c r="U1131" s="3">
        <v>2.5926280353800102E-3</v>
      </c>
      <c r="V1131" s="3">
        <v>2.0558766886726441E-2</v>
      </c>
      <c r="W1131" s="3">
        <v>1.7179349983696939E-3</v>
      </c>
      <c r="X1131" s="3">
        <v>8.4237288667336436</v>
      </c>
      <c r="Y1131" s="3">
        <v>1.2746435469770393E-2</v>
      </c>
      <c r="Z1131" s="3">
        <v>1.7179334796405407E-3</v>
      </c>
      <c r="AA1131" s="3">
        <v>5.2227118973748592</v>
      </c>
      <c r="AB1131">
        <f t="shared" si="28"/>
        <v>1.2746435469770393E-2</v>
      </c>
      <c r="AC1131">
        <f t="shared" si="29"/>
        <v>1.7179334796405407E-3</v>
      </c>
    </row>
    <row r="1132" spans="1:29" x14ac:dyDescent="0.25">
      <c r="A1132" s="2">
        <v>1131</v>
      </c>
      <c r="B1132" s="3" t="s">
        <v>178</v>
      </c>
      <c r="C1132" s="3" t="s">
        <v>28</v>
      </c>
      <c r="D1132" s="3" t="s">
        <v>179</v>
      </c>
      <c r="E1132" s="3" t="s">
        <v>221</v>
      </c>
      <c r="F1132" s="3">
        <v>0.56000000000000005</v>
      </c>
      <c r="G1132" s="3">
        <v>0.48</v>
      </c>
      <c r="H1132" s="3" t="s">
        <v>31</v>
      </c>
      <c r="I1132" s="2">
        <v>2210</v>
      </c>
      <c r="J1132" s="3" t="s">
        <v>37</v>
      </c>
      <c r="K1132" s="2">
        <v>2210</v>
      </c>
      <c r="L1132" s="3"/>
      <c r="M1132" s="3" t="s">
        <v>193</v>
      </c>
      <c r="N1132" s="3" t="s">
        <v>194</v>
      </c>
      <c r="O1132" s="3" t="s">
        <v>31</v>
      </c>
      <c r="P1132" s="3"/>
      <c r="Q1132" s="3"/>
      <c r="R1132" s="3">
        <v>0</v>
      </c>
      <c r="S1132" s="3">
        <v>1</v>
      </c>
      <c r="T1132" s="2">
        <v>16</v>
      </c>
      <c r="U1132" s="3">
        <v>2.6059660017296205</v>
      </c>
      <c r="V1132" s="3">
        <v>16.893202513998506</v>
      </c>
      <c r="W1132" s="3">
        <v>2.2022785685186927</v>
      </c>
      <c r="X1132" s="3">
        <v>7988.4817538808611</v>
      </c>
      <c r="Y1132" s="3">
        <v>16.893202513998506</v>
      </c>
      <c r="Z1132" s="3">
        <v>2.2022766216087888</v>
      </c>
      <c r="AA1132" s="3">
        <v>7988.4817538808611</v>
      </c>
      <c r="AB1132">
        <f t="shared" si="28"/>
        <v>16.893202513998506</v>
      </c>
      <c r="AC1132">
        <f t="shared" si="29"/>
        <v>2.2022766216087888</v>
      </c>
    </row>
    <row r="1133" spans="1:29" x14ac:dyDescent="0.25">
      <c r="A1133" s="2">
        <v>1132</v>
      </c>
      <c r="B1133" s="3" t="s">
        <v>178</v>
      </c>
      <c r="C1133" s="3" t="s">
        <v>28</v>
      </c>
      <c r="D1133" s="3" t="s">
        <v>179</v>
      </c>
      <c r="E1133" s="3" t="s">
        <v>221</v>
      </c>
      <c r="F1133" s="3">
        <v>0.56000000000000005</v>
      </c>
      <c r="G1133" s="3">
        <v>0.48</v>
      </c>
      <c r="H1133" s="3" t="s">
        <v>31</v>
      </c>
      <c r="I1133" s="2">
        <v>2210</v>
      </c>
      <c r="J1133" s="3" t="s">
        <v>37</v>
      </c>
      <c r="K1133" s="2">
        <v>2210</v>
      </c>
      <c r="L1133" s="3"/>
      <c r="M1133" s="3" t="s">
        <v>223</v>
      </c>
      <c r="N1133" s="3" t="s">
        <v>194</v>
      </c>
      <c r="O1133" s="3" t="s">
        <v>31</v>
      </c>
      <c r="P1133" s="3"/>
      <c r="Q1133" s="3"/>
      <c r="R1133" s="3">
        <v>0.38</v>
      </c>
      <c r="S1133" s="3">
        <v>0.62</v>
      </c>
      <c r="T1133" s="2">
        <v>160</v>
      </c>
      <c r="U1133" s="3">
        <v>47.607439582690823</v>
      </c>
      <c r="V1133" s="3">
        <v>326.82259576420506</v>
      </c>
      <c r="W1133" s="3">
        <v>23.165744603046377</v>
      </c>
      <c r="X1133" s="3">
        <v>129043.04722607222</v>
      </c>
      <c r="Y1133" s="3">
        <v>202.63000937380716</v>
      </c>
      <c r="Z1133" s="3">
        <v>23.165724123522029</v>
      </c>
      <c r="AA1133" s="3">
        <v>80006.689280164792</v>
      </c>
      <c r="AB1133">
        <f t="shared" si="28"/>
        <v>202.63000937380716</v>
      </c>
      <c r="AC1133">
        <f t="shared" si="29"/>
        <v>23.165724123522029</v>
      </c>
    </row>
    <row r="1134" spans="1:29" x14ac:dyDescent="0.25">
      <c r="A1134" s="2">
        <v>1133</v>
      </c>
      <c r="B1134" s="3" t="s">
        <v>178</v>
      </c>
      <c r="C1134" s="3" t="s">
        <v>28</v>
      </c>
      <c r="D1134" s="3" t="s">
        <v>179</v>
      </c>
      <c r="E1134" s="3" t="s">
        <v>221</v>
      </c>
      <c r="F1134" s="3">
        <v>0.56000000000000005</v>
      </c>
      <c r="G1134" s="3">
        <v>0.48</v>
      </c>
      <c r="H1134" s="3" t="s">
        <v>31</v>
      </c>
      <c r="I1134" s="2">
        <v>2210</v>
      </c>
      <c r="J1134" s="3" t="s">
        <v>37</v>
      </c>
      <c r="K1134" s="2">
        <v>2210</v>
      </c>
      <c r="L1134" s="3"/>
      <c r="M1134" s="3" t="s">
        <v>198</v>
      </c>
      <c r="N1134" s="3" t="s">
        <v>196</v>
      </c>
      <c r="O1134" s="3" t="s">
        <v>31</v>
      </c>
      <c r="P1134" s="3"/>
      <c r="Q1134" s="3"/>
      <c r="R1134" s="3">
        <v>0.38</v>
      </c>
      <c r="S1134" s="3">
        <v>0.62</v>
      </c>
      <c r="T1134" s="2">
        <v>3</v>
      </c>
      <c r="U1134" s="3">
        <v>0.12126270939754311</v>
      </c>
      <c r="V1134" s="3">
        <v>1.1411144157447313</v>
      </c>
      <c r="W1134" s="3">
        <v>9.9776000190631833E-2</v>
      </c>
      <c r="X1134" s="3">
        <v>469.71830787203118</v>
      </c>
      <c r="Y1134" s="3">
        <v>0.70749093776173322</v>
      </c>
      <c r="Z1134" s="3">
        <v>9.9775911984314403E-2</v>
      </c>
      <c r="AA1134" s="3">
        <v>291.22535088065933</v>
      </c>
      <c r="AB1134">
        <f t="shared" si="28"/>
        <v>0.70749093776173322</v>
      </c>
      <c r="AC1134">
        <f t="shared" si="29"/>
        <v>9.9775911984314403E-2</v>
      </c>
    </row>
    <row r="1135" spans="1:29" x14ac:dyDescent="0.25">
      <c r="A1135" s="2">
        <v>1134</v>
      </c>
      <c r="B1135" s="3" t="s">
        <v>178</v>
      </c>
      <c r="C1135" s="3" t="s">
        <v>28</v>
      </c>
      <c r="D1135" s="3" t="s">
        <v>179</v>
      </c>
      <c r="E1135" s="3" t="s">
        <v>221</v>
      </c>
      <c r="F1135" s="3">
        <v>0.56000000000000005</v>
      </c>
      <c r="G1135" s="3">
        <v>0.48</v>
      </c>
      <c r="H1135" s="3" t="s">
        <v>31</v>
      </c>
      <c r="I1135" s="2">
        <v>2210</v>
      </c>
      <c r="J1135" s="3" t="s">
        <v>37</v>
      </c>
      <c r="K1135" s="2">
        <v>2210</v>
      </c>
      <c r="L1135" s="3"/>
      <c r="M1135" s="3" t="s">
        <v>184</v>
      </c>
      <c r="N1135" s="3" t="s">
        <v>185</v>
      </c>
      <c r="O1135" s="3" t="s">
        <v>31</v>
      </c>
      <c r="P1135" s="3"/>
      <c r="Q1135" s="3"/>
      <c r="R1135" s="3">
        <v>0</v>
      </c>
      <c r="S1135" s="3">
        <v>1</v>
      </c>
      <c r="T1135" s="2">
        <v>3</v>
      </c>
      <c r="U1135" s="3">
        <v>1.3737604906325248E-2</v>
      </c>
      <c r="V1135" s="3">
        <v>0.13863807098106451</v>
      </c>
      <c r="W1135" s="3">
        <v>1.9992029707838768E-2</v>
      </c>
      <c r="X1135" s="3">
        <v>59.219550965038337</v>
      </c>
      <c r="Y1135" s="3">
        <v>0.13863807098106451</v>
      </c>
      <c r="Z1135" s="3">
        <v>1.9992012034016259E-2</v>
      </c>
      <c r="AA1135" s="3">
        <v>59.219550965038337</v>
      </c>
      <c r="AB1135">
        <f t="shared" si="28"/>
        <v>0.13863807098106451</v>
      </c>
      <c r="AC1135">
        <f t="shared" si="29"/>
        <v>1.9992012034016259E-2</v>
      </c>
    </row>
    <row r="1136" spans="1:29" x14ac:dyDescent="0.25">
      <c r="A1136" s="2">
        <v>1135</v>
      </c>
      <c r="B1136" s="3" t="s">
        <v>178</v>
      </c>
      <c r="C1136" s="3" t="s">
        <v>28</v>
      </c>
      <c r="D1136" s="3" t="s">
        <v>179</v>
      </c>
      <c r="E1136" s="3" t="s">
        <v>221</v>
      </c>
      <c r="F1136" s="3">
        <v>0.56000000000000005</v>
      </c>
      <c r="G1136" s="3">
        <v>0.48</v>
      </c>
      <c r="H1136" s="3" t="s">
        <v>31</v>
      </c>
      <c r="I1136" s="2">
        <v>2210</v>
      </c>
      <c r="J1136" s="3" t="s">
        <v>37</v>
      </c>
      <c r="K1136" s="2">
        <v>2210</v>
      </c>
      <c r="L1136" s="3"/>
      <c r="M1136" s="3" t="s">
        <v>186</v>
      </c>
      <c r="N1136" s="3" t="s">
        <v>187</v>
      </c>
      <c r="O1136" s="3" t="s">
        <v>31</v>
      </c>
      <c r="P1136" s="3"/>
      <c r="Q1136" s="3"/>
      <c r="R1136" s="3">
        <v>0</v>
      </c>
      <c r="S1136" s="3">
        <v>1</v>
      </c>
      <c r="T1136" s="2">
        <v>3</v>
      </c>
      <c r="U1136" s="3">
        <v>9.9256684895782599E-2</v>
      </c>
      <c r="V1136" s="3">
        <v>0.52849534245207663</v>
      </c>
      <c r="W1136" s="3">
        <v>9.9278934414873565E-2</v>
      </c>
      <c r="X1136" s="3">
        <v>175.14737347424381</v>
      </c>
      <c r="Y1136" s="3">
        <v>0.52849534245207663</v>
      </c>
      <c r="Z1136" s="3">
        <v>9.9278846647983615E-2</v>
      </c>
      <c r="AA1136" s="3">
        <v>175.14737347424381</v>
      </c>
      <c r="AB1136">
        <f t="shared" ref="AB1136:AB1199" si="30">Y1136</f>
        <v>0.52849534245207663</v>
      </c>
      <c r="AC1136">
        <f t="shared" ref="AC1136:AC1199" si="31">Z1136</f>
        <v>9.9278846647983615E-2</v>
      </c>
    </row>
    <row r="1137" spans="1:29" x14ac:dyDescent="0.25">
      <c r="A1137" s="2">
        <v>1136</v>
      </c>
      <c r="B1137" s="3" t="s">
        <v>178</v>
      </c>
      <c r="C1137" s="3" t="s">
        <v>28</v>
      </c>
      <c r="D1137" s="3" t="s">
        <v>179</v>
      </c>
      <c r="E1137" s="3" t="s">
        <v>221</v>
      </c>
      <c r="F1137" s="3">
        <v>0.56000000000000005</v>
      </c>
      <c r="G1137" s="3">
        <v>0.48</v>
      </c>
      <c r="H1137" s="3" t="s">
        <v>31</v>
      </c>
      <c r="I1137" s="2">
        <v>2210</v>
      </c>
      <c r="J1137" s="3" t="s">
        <v>37</v>
      </c>
      <c r="K1137" s="2">
        <v>2210</v>
      </c>
      <c r="L1137" s="3"/>
      <c r="M1137" s="3" t="s">
        <v>188</v>
      </c>
      <c r="N1137" s="3" t="s">
        <v>185</v>
      </c>
      <c r="O1137" s="3" t="s">
        <v>31</v>
      </c>
      <c r="P1137" s="3"/>
      <c r="Q1137" s="3"/>
      <c r="R1137" s="3">
        <v>0</v>
      </c>
      <c r="S1137" s="3">
        <v>1</v>
      </c>
      <c r="T1137" s="2">
        <v>11</v>
      </c>
      <c r="U1137" s="3">
        <v>0.88711632124105499</v>
      </c>
      <c r="V1137" s="3">
        <v>3.8820571168663704</v>
      </c>
      <c r="W1137" s="3">
        <v>0.59595180565963179</v>
      </c>
      <c r="X1137" s="3">
        <v>1767.3809170197164</v>
      </c>
      <c r="Y1137" s="3">
        <v>3.8820571168663704</v>
      </c>
      <c r="Z1137" s="3">
        <v>0.59595127881235244</v>
      </c>
      <c r="AA1137" s="3">
        <v>1767.3809170197164</v>
      </c>
      <c r="AB1137">
        <f t="shared" si="30"/>
        <v>3.8820571168663704</v>
      </c>
      <c r="AC1137">
        <f t="shared" si="31"/>
        <v>0.59595127881235244</v>
      </c>
    </row>
    <row r="1138" spans="1:29" x14ac:dyDescent="0.25">
      <c r="A1138" s="2">
        <v>1137</v>
      </c>
      <c r="B1138" s="3" t="s">
        <v>178</v>
      </c>
      <c r="C1138" s="3" t="s">
        <v>28</v>
      </c>
      <c r="D1138" s="3" t="s">
        <v>179</v>
      </c>
      <c r="E1138" s="3" t="s">
        <v>221</v>
      </c>
      <c r="F1138" s="3">
        <v>0.56000000000000005</v>
      </c>
      <c r="G1138" s="3">
        <v>0.48</v>
      </c>
      <c r="H1138" s="3" t="s">
        <v>31</v>
      </c>
      <c r="I1138" s="2">
        <v>2240</v>
      </c>
      <c r="J1138" s="3" t="s">
        <v>38</v>
      </c>
      <c r="K1138" s="2">
        <v>2240</v>
      </c>
      <c r="L1138" s="3"/>
      <c r="M1138" s="3" t="s">
        <v>33</v>
      </c>
      <c r="N1138" s="3" t="s">
        <v>33</v>
      </c>
      <c r="O1138" s="3" t="s">
        <v>31</v>
      </c>
      <c r="P1138" s="3"/>
      <c r="Q1138" s="3"/>
      <c r="R1138" s="3">
        <v>0</v>
      </c>
      <c r="S1138" s="3">
        <v>1</v>
      </c>
      <c r="T1138" s="2">
        <v>326</v>
      </c>
      <c r="U1138" s="3">
        <v>145.63546808277238</v>
      </c>
      <c r="V1138" s="3">
        <v>691.71634546305233</v>
      </c>
      <c r="W1138" s="3">
        <v>99.958381284614944</v>
      </c>
      <c r="X1138" s="3">
        <v>339806.79797235847</v>
      </c>
      <c r="Y1138" s="3">
        <v>691.71634546305233</v>
      </c>
      <c r="Z1138" s="3">
        <v>99.958292917064583</v>
      </c>
      <c r="AA1138" s="3">
        <v>339806.79797235847</v>
      </c>
      <c r="AB1138">
        <f t="shared" si="30"/>
        <v>691.71634546305233</v>
      </c>
      <c r="AC1138">
        <f t="shared" si="31"/>
        <v>99.958292917064583</v>
      </c>
    </row>
    <row r="1139" spans="1:29" x14ac:dyDescent="0.25">
      <c r="A1139" s="2">
        <v>1138</v>
      </c>
      <c r="B1139" s="3" t="s">
        <v>178</v>
      </c>
      <c r="C1139" s="3" t="s">
        <v>28</v>
      </c>
      <c r="D1139" s="3" t="s">
        <v>179</v>
      </c>
      <c r="E1139" s="3" t="s">
        <v>221</v>
      </c>
      <c r="F1139" s="3">
        <v>0.56000000000000005</v>
      </c>
      <c r="G1139" s="3">
        <v>0.48</v>
      </c>
      <c r="H1139" s="3" t="s">
        <v>31</v>
      </c>
      <c r="I1139" s="2">
        <v>2240</v>
      </c>
      <c r="J1139" s="3" t="s">
        <v>38</v>
      </c>
      <c r="K1139" s="2">
        <v>2240</v>
      </c>
      <c r="L1139" s="3"/>
      <c r="M1139" s="3" t="s">
        <v>223</v>
      </c>
      <c r="N1139" s="3" t="s">
        <v>194</v>
      </c>
      <c r="O1139" s="3" t="s">
        <v>31</v>
      </c>
      <c r="P1139" s="3"/>
      <c r="Q1139" s="3"/>
      <c r="R1139" s="3">
        <v>0.38</v>
      </c>
      <c r="S1139" s="3">
        <v>0.62</v>
      </c>
      <c r="T1139" s="2">
        <v>57</v>
      </c>
      <c r="U1139" s="3">
        <v>31.204412206680345</v>
      </c>
      <c r="V1139" s="3">
        <v>190.17941816843111</v>
      </c>
      <c r="W1139" s="3">
        <v>21.524188677269503</v>
      </c>
      <c r="X1139" s="3">
        <v>84943.138598573845</v>
      </c>
      <c r="Y1139" s="3">
        <v>117.91123926442729</v>
      </c>
      <c r="Z1139" s="3">
        <v>21.524169648951904</v>
      </c>
      <c r="AA1139" s="3">
        <v>52664.74593111578</v>
      </c>
      <c r="AB1139">
        <f t="shared" si="30"/>
        <v>117.91123926442729</v>
      </c>
      <c r="AC1139">
        <f t="shared" si="31"/>
        <v>21.524169648951904</v>
      </c>
    </row>
    <row r="1140" spans="1:29" x14ac:dyDescent="0.25">
      <c r="A1140" s="2">
        <v>1139</v>
      </c>
      <c r="B1140" s="3" t="s">
        <v>178</v>
      </c>
      <c r="C1140" s="3" t="s">
        <v>28</v>
      </c>
      <c r="D1140" s="3" t="s">
        <v>179</v>
      </c>
      <c r="E1140" s="3" t="s">
        <v>221</v>
      </c>
      <c r="F1140" s="3">
        <v>0.56000000000000005</v>
      </c>
      <c r="G1140" s="3">
        <v>0.48</v>
      </c>
      <c r="H1140" s="3" t="s">
        <v>31</v>
      </c>
      <c r="I1140" s="2">
        <v>2400</v>
      </c>
      <c r="J1140" s="3" t="s">
        <v>229</v>
      </c>
      <c r="K1140" s="2">
        <v>2400</v>
      </c>
      <c r="L1140" s="3"/>
      <c r="M1140" s="3" t="s">
        <v>190</v>
      </c>
      <c r="N1140" s="3" t="s">
        <v>33</v>
      </c>
      <c r="O1140" s="3" t="s">
        <v>31</v>
      </c>
      <c r="P1140" s="3"/>
      <c r="Q1140" s="3"/>
      <c r="R1140" s="3">
        <v>0.38</v>
      </c>
      <c r="S1140" s="3">
        <v>0.62</v>
      </c>
      <c r="T1140" s="2">
        <v>3</v>
      </c>
      <c r="U1140" s="3">
        <v>0.1246890377199163</v>
      </c>
      <c r="V1140" s="3">
        <v>1.1160900507997464</v>
      </c>
      <c r="W1140" s="3">
        <v>0.10253136115766448</v>
      </c>
      <c r="X1140" s="3">
        <v>404.30603811479739</v>
      </c>
      <c r="Y1140" s="3">
        <v>0.69197583149584285</v>
      </c>
      <c r="Z1140" s="3">
        <v>0.1025312705154881</v>
      </c>
      <c r="AA1140" s="3">
        <v>250.66974363117438</v>
      </c>
      <c r="AB1140">
        <f t="shared" si="30"/>
        <v>0.69197583149584285</v>
      </c>
      <c r="AC1140">
        <f t="shared" si="31"/>
        <v>0.1025312705154881</v>
      </c>
    </row>
    <row r="1141" spans="1:29" x14ac:dyDescent="0.25">
      <c r="A1141" s="2">
        <v>1140</v>
      </c>
      <c r="B1141" s="3" t="s">
        <v>178</v>
      </c>
      <c r="C1141" s="3" t="s">
        <v>28</v>
      </c>
      <c r="D1141" s="3" t="s">
        <v>179</v>
      </c>
      <c r="E1141" s="3" t="s">
        <v>221</v>
      </c>
      <c r="F1141" s="3">
        <v>0.56000000000000005</v>
      </c>
      <c r="G1141" s="3">
        <v>0.48</v>
      </c>
      <c r="H1141" s="3" t="s">
        <v>31</v>
      </c>
      <c r="I1141" s="2">
        <v>2410</v>
      </c>
      <c r="J1141" s="3" t="s">
        <v>113</v>
      </c>
      <c r="K1141" s="2">
        <v>2410</v>
      </c>
      <c r="L1141" s="3"/>
      <c r="M1141" s="3" t="s">
        <v>33</v>
      </c>
      <c r="N1141" s="3" t="s">
        <v>33</v>
      </c>
      <c r="O1141" s="3" t="s">
        <v>31</v>
      </c>
      <c r="P1141" s="3"/>
      <c r="Q1141" s="3"/>
      <c r="R1141" s="3">
        <v>0</v>
      </c>
      <c r="S1141" s="3">
        <v>1</v>
      </c>
      <c r="T1141" s="2">
        <v>3</v>
      </c>
      <c r="U1141" s="3">
        <v>6.5027479552646317E-2</v>
      </c>
      <c r="V1141" s="3">
        <v>0.52697260399219381</v>
      </c>
      <c r="W1141" s="3">
        <v>7.7496509225402119E-2</v>
      </c>
      <c r="X1141" s="3">
        <v>206.00017586324068</v>
      </c>
      <c r="Y1141" s="3">
        <v>0.52697260399219381</v>
      </c>
      <c r="Z1141" s="3">
        <v>7.7496440715122406E-2</v>
      </c>
      <c r="AA1141" s="3">
        <v>206.00017586324068</v>
      </c>
      <c r="AB1141">
        <f t="shared" si="30"/>
        <v>0.52697260399219381</v>
      </c>
      <c r="AC1141">
        <f t="shared" si="31"/>
        <v>7.7496440715122406E-2</v>
      </c>
    </row>
    <row r="1142" spans="1:29" x14ac:dyDescent="0.25">
      <c r="A1142" s="2">
        <v>1141</v>
      </c>
      <c r="B1142" s="3" t="s">
        <v>178</v>
      </c>
      <c r="C1142" s="3" t="s">
        <v>28</v>
      </c>
      <c r="D1142" s="3" t="s">
        <v>179</v>
      </c>
      <c r="E1142" s="3" t="s">
        <v>221</v>
      </c>
      <c r="F1142" s="3">
        <v>0.56000000000000005</v>
      </c>
      <c r="G1142" s="3">
        <v>0.48</v>
      </c>
      <c r="H1142" s="3" t="s">
        <v>31</v>
      </c>
      <c r="I1142" s="2">
        <v>2410</v>
      </c>
      <c r="J1142" s="3" t="s">
        <v>113</v>
      </c>
      <c r="K1142" s="2">
        <v>2410</v>
      </c>
      <c r="L1142" s="3"/>
      <c r="M1142" s="3" t="s">
        <v>193</v>
      </c>
      <c r="N1142" s="3" t="s">
        <v>194</v>
      </c>
      <c r="O1142" s="3" t="s">
        <v>31</v>
      </c>
      <c r="P1142" s="3"/>
      <c r="Q1142" s="3"/>
      <c r="R1142" s="3">
        <v>0</v>
      </c>
      <c r="S1142" s="3">
        <v>1</v>
      </c>
      <c r="T1142" s="2">
        <v>3</v>
      </c>
      <c r="U1142" s="3">
        <v>0.10771810358618661</v>
      </c>
      <c r="V1142" s="3">
        <v>0.87509749099297318</v>
      </c>
      <c r="W1142" s="3">
        <v>0.12866494219933405</v>
      </c>
      <c r="X1142" s="3">
        <v>342.43696722944236</v>
      </c>
      <c r="Y1142" s="3">
        <v>0.87509749099297318</v>
      </c>
      <c r="Z1142" s="3">
        <v>0.12866482845393751</v>
      </c>
      <c r="AA1142" s="3">
        <v>342.43696722944236</v>
      </c>
      <c r="AB1142">
        <f t="shared" si="30"/>
        <v>0.87509749099297318</v>
      </c>
      <c r="AC1142">
        <f t="shared" si="31"/>
        <v>0.12866482845393751</v>
      </c>
    </row>
    <row r="1143" spans="1:29" x14ac:dyDescent="0.25">
      <c r="A1143" s="2">
        <v>1142</v>
      </c>
      <c r="B1143" s="3" t="s">
        <v>178</v>
      </c>
      <c r="C1143" s="3" t="s">
        <v>28</v>
      </c>
      <c r="D1143" s="3" t="s">
        <v>179</v>
      </c>
      <c r="E1143" s="3" t="s">
        <v>221</v>
      </c>
      <c r="F1143" s="3">
        <v>0.56000000000000005</v>
      </c>
      <c r="G1143" s="3">
        <v>0.48</v>
      </c>
      <c r="H1143" s="3" t="s">
        <v>31</v>
      </c>
      <c r="I1143" s="2">
        <v>2410</v>
      </c>
      <c r="J1143" s="3" t="s">
        <v>113</v>
      </c>
      <c r="K1143" s="2">
        <v>2410</v>
      </c>
      <c r="L1143" s="3"/>
      <c r="M1143" s="3" t="s">
        <v>223</v>
      </c>
      <c r="N1143" s="3" t="s">
        <v>194</v>
      </c>
      <c r="O1143" s="3" t="s">
        <v>31</v>
      </c>
      <c r="P1143" s="3"/>
      <c r="Q1143" s="3"/>
      <c r="R1143" s="3">
        <v>0.38</v>
      </c>
      <c r="S1143" s="3">
        <v>0.62</v>
      </c>
      <c r="T1143" s="2">
        <v>41</v>
      </c>
      <c r="U1143" s="3">
        <v>9.6685709332981915</v>
      </c>
      <c r="V1143" s="3">
        <v>83.669999934400138</v>
      </c>
      <c r="W1143" s="3">
        <v>7.7494253344983974</v>
      </c>
      <c r="X1143" s="3">
        <v>31392.631929107942</v>
      </c>
      <c r="Y1143" s="3">
        <v>51.875399959328092</v>
      </c>
      <c r="Z1143" s="3">
        <v>7.7494184836698334</v>
      </c>
      <c r="AA1143" s="3">
        <v>19463.431796046916</v>
      </c>
      <c r="AB1143">
        <f t="shared" si="30"/>
        <v>51.875399959328092</v>
      </c>
      <c r="AC1143">
        <f t="shared" si="31"/>
        <v>7.7494184836698334</v>
      </c>
    </row>
    <row r="1144" spans="1:29" x14ac:dyDescent="0.25">
      <c r="A1144" s="2">
        <v>1143</v>
      </c>
      <c r="B1144" s="3" t="s">
        <v>178</v>
      </c>
      <c r="C1144" s="3" t="s">
        <v>28</v>
      </c>
      <c r="D1144" s="3" t="s">
        <v>179</v>
      </c>
      <c r="E1144" s="3" t="s">
        <v>221</v>
      </c>
      <c r="F1144" s="3">
        <v>0.56000000000000005</v>
      </c>
      <c r="G1144" s="3">
        <v>0.48</v>
      </c>
      <c r="H1144" s="3" t="s">
        <v>31</v>
      </c>
      <c r="I1144" s="2">
        <v>2410</v>
      </c>
      <c r="J1144" s="3" t="s">
        <v>113</v>
      </c>
      <c r="K1144" s="2">
        <v>2410</v>
      </c>
      <c r="L1144" s="3"/>
      <c r="M1144" s="3" t="s">
        <v>184</v>
      </c>
      <c r="N1144" s="3" t="s">
        <v>185</v>
      </c>
      <c r="O1144" s="3" t="s">
        <v>31</v>
      </c>
      <c r="P1144" s="3"/>
      <c r="Q1144" s="3"/>
      <c r="R1144" s="3">
        <v>0</v>
      </c>
      <c r="S1144" s="3">
        <v>1</v>
      </c>
      <c r="T1144" s="2">
        <v>90</v>
      </c>
      <c r="U1144" s="3">
        <v>26.358550273698061</v>
      </c>
      <c r="V1144" s="3">
        <v>185.99531413958923</v>
      </c>
      <c r="W1144" s="3">
        <v>29.505259510620441</v>
      </c>
      <c r="X1144" s="3">
        <v>66030.369882475017</v>
      </c>
      <c r="Y1144" s="3">
        <v>185.99531413958923</v>
      </c>
      <c r="Z1144" s="3">
        <v>29.505233426689621</v>
      </c>
      <c r="AA1144" s="3">
        <v>66030.369882475017</v>
      </c>
      <c r="AB1144">
        <f t="shared" si="30"/>
        <v>185.99531413958923</v>
      </c>
      <c r="AC1144">
        <f t="shared" si="31"/>
        <v>29.505233426689621</v>
      </c>
    </row>
    <row r="1145" spans="1:29" x14ac:dyDescent="0.25">
      <c r="A1145" s="2">
        <v>1144</v>
      </c>
      <c r="B1145" s="3" t="s">
        <v>178</v>
      </c>
      <c r="C1145" s="3" t="s">
        <v>28</v>
      </c>
      <c r="D1145" s="3" t="s">
        <v>179</v>
      </c>
      <c r="E1145" s="3" t="s">
        <v>221</v>
      </c>
      <c r="F1145" s="3">
        <v>0.56000000000000005</v>
      </c>
      <c r="G1145" s="3">
        <v>0.48</v>
      </c>
      <c r="H1145" s="3" t="s">
        <v>31</v>
      </c>
      <c r="I1145" s="2">
        <v>2410</v>
      </c>
      <c r="J1145" s="3" t="s">
        <v>113</v>
      </c>
      <c r="K1145" s="2">
        <v>2410</v>
      </c>
      <c r="L1145" s="3"/>
      <c r="M1145" s="3" t="s">
        <v>186</v>
      </c>
      <c r="N1145" s="3" t="s">
        <v>187</v>
      </c>
      <c r="O1145" s="3" t="s">
        <v>31</v>
      </c>
      <c r="P1145" s="3"/>
      <c r="Q1145" s="3"/>
      <c r="R1145" s="3">
        <v>0</v>
      </c>
      <c r="S1145" s="3">
        <v>1</v>
      </c>
      <c r="T1145" s="2">
        <v>3</v>
      </c>
      <c r="U1145" s="3">
        <v>4.286144612464847E-2</v>
      </c>
      <c r="V1145" s="3">
        <v>0.35207952892860617</v>
      </c>
      <c r="W1145" s="3">
        <v>5.1700321519758695E-2</v>
      </c>
      <c r="X1145" s="3">
        <v>138.49431740435966</v>
      </c>
      <c r="Y1145" s="3">
        <v>0.35207952892860617</v>
      </c>
      <c r="Z1145" s="3">
        <v>5.170027581442925E-2</v>
      </c>
      <c r="AA1145" s="3">
        <v>138.49431740435966</v>
      </c>
      <c r="AB1145">
        <f t="shared" si="30"/>
        <v>0.35207952892860617</v>
      </c>
      <c r="AC1145">
        <f t="shared" si="31"/>
        <v>5.170027581442925E-2</v>
      </c>
    </row>
    <row r="1146" spans="1:29" x14ac:dyDescent="0.25">
      <c r="A1146" s="2">
        <v>1145</v>
      </c>
      <c r="B1146" s="3" t="s">
        <v>178</v>
      </c>
      <c r="C1146" s="3" t="s">
        <v>28</v>
      </c>
      <c r="D1146" s="3" t="s">
        <v>179</v>
      </c>
      <c r="E1146" s="3" t="s">
        <v>221</v>
      </c>
      <c r="F1146" s="3">
        <v>0.56000000000000005</v>
      </c>
      <c r="G1146" s="3">
        <v>0.48</v>
      </c>
      <c r="H1146" s="3" t="s">
        <v>31</v>
      </c>
      <c r="I1146" s="2">
        <v>2420</v>
      </c>
      <c r="J1146" s="3" t="s">
        <v>230</v>
      </c>
      <c r="K1146" s="2">
        <v>2420</v>
      </c>
      <c r="L1146" s="3"/>
      <c r="M1146" s="3" t="s">
        <v>222</v>
      </c>
      <c r="N1146" s="3" t="s">
        <v>192</v>
      </c>
      <c r="O1146" s="3" t="s">
        <v>31</v>
      </c>
      <c r="P1146" s="3"/>
      <c r="Q1146" s="3"/>
      <c r="R1146" s="3">
        <v>0.38</v>
      </c>
      <c r="S1146" s="3">
        <v>0.62</v>
      </c>
      <c r="T1146" s="2">
        <v>147</v>
      </c>
      <c r="U1146" s="3">
        <v>21.075264885997584</v>
      </c>
      <c r="V1146" s="3">
        <v>193.63663460038856</v>
      </c>
      <c r="W1146" s="3">
        <v>20.123799079159227</v>
      </c>
      <c r="X1146" s="3">
        <v>66580.586365438503</v>
      </c>
      <c r="Y1146" s="3">
        <v>120.05471345224086</v>
      </c>
      <c r="Z1146" s="3">
        <v>20.123781288846825</v>
      </c>
      <c r="AA1146" s="3">
        <v>41279.963546571867</v>
      </c>
      <c r="AB1146">
        <f t="shared" si="30"/>
        <v>120.05471345224086</v>
      </c>
      <c r="AC1146">
        <f t="shared" si="31"/>
        <v>20.123781288846825</v>
      </c>
    </row>
    <row r="1147" spans="1:29" x14ac:dyDescent="0.25">
      <c r="A1147" s="2">
        <v>1146</v>
      </c>
      <c r="B1147" s="3" t="s">
        <v>178</v>
      </c>
      <c r="C1147" s="3" t="s">
        <v>28</v>
      </c>
      <c r="D1147" s="3" t="s">
        <v>179</v>
      </c>
      <c r="E1147" s="3" t="s">
        <v>221</v>
      </c>
      <c r="F1147" s="3">
        <v>0.56000000000000005</v>
      </c>
      <c r="G1147" s="3">
        <v>0.48</v>
      </c>
      <c r="H1147" s="3" t="s">
        <v>31</v>
      </c>
      <c r="I1147" s="2">
        <v>2420</v>
      </c>
      <c r="J1147" s="3" t="s">
        <v>230</v>
      </c>
      <c r="K1147" s="2">
        <v>2420</v>
      </c>
      <c r="L1147" s="3"/>
      <c r="M1147" s="3" t="s">
        <v>193</v>
      </c>
      <c r="N1147" s="3" t="s">
        <v>194</v>
      </c>
      <c r="O1147" s="3" t="s">
        <v>31</v>
      </c>
      <c r="P1147" s="3"/>
      <c r="Q1147" s="3"/>
      <c r="R1147" s="3">
        <v>0</v>
      </c>
      <c r="S1147" s="3">
        <v>1</v>
      </c>
      <c r="T1147" s="2">
        <v>1</v>
      </c>
      <c r="U1147" s="3">
        <v>2.1390677231840299E-5</v>
      </c>
      <c r="V1147" s="3">
        <v>1.8339449272611449E-4</v>
      </c>
      <c r="W1147" s="3">
        <v>2.9468331436005075E-5</v>
      </c>
      <c r="X1147" s="3">
        <v>6.4293571743358757E-2</v>
      </c>
      <c r="Y1147" s="3">
        <v>1.8339449272611449E-4</v>
      </c>
      <c r="Z1147" s="3">
        <v>2.9468305384720299E-5</v>
      </c>
      <c r="AA1147" s="3">
        <v>6.4293571743358757E-2</v>
      </c>
      <c r="AB1147">
        <f t="shared" si="30"/>
        <v>1.8339449272611449E-4</v>
      </c>
      <c r="AC1147">
        <f t="shared" si="31"/>
        <v>2.9468305384720299E-5</v>
      </c>
    </row>
    <row r="1148" spans="1:29" x14ac:dyDescent="0.25">
      <c r="A1148" s="2">
        <v>1147</v>
      </c>
      <c r="B1148" s="3" t="s">
        <v>178</v>
      </c>
      <c r="C1148" s="3" t="s">
        <v>28</v>
      </c>
      <c r="D1148" s="3" t="s">
        <v>179</v>
      </c>
      <c r="E1148" s="3" t="s">
        <v>221</v>
      </c>
      <c r="F1148" s="3">
        <v>0.56000000000000005</v>
      </c>
      <c r="G1148" s="3">
        <v>0.48</v>
      </c>
      <c r="H1148" s="3" t="s">
        <v>31</v>
      </c>
      <c r="I1148" s="2">
        <v>2420</v>
      </c>
      <c r="J1148" s="3" t="s">
        <v>230</v>
      </c>
      <c r="K1148" s="2">
        <v>2420</v>
      </c>
      <c r="L1148" s="3"/>
      <c r="M1148" s="3" t="s">
        <v>223</v>
      </c>
      <c r="N1148" s="3" t="s">
        <v>194</v>
      </c>
      <c r="O1148" s="3" t="s">
        <v>31</v>
      </c>
      <c r="P1148" s="3"/>
      <c r="Q1148" s="3"/>
      <c r="R1148" s="3">
        <v>0.38</v>
      </c>
      <c r="S1148" s="3">
        <v>0.62</v>
      </c>
      <c r="T1148" s="2">
        <v>68</v>
      </c>
      <c r="U1148" s="3">
        <v>4.1752599568349718</v>
      </c>
      <c r="V1148" s="3">
        <v>32.931992825744111</v>
      </c>
      <c r="W1148" s="3">
        <v>3.265503417604176</v>
      </c>
      <c r="X1148" s="3">
        <v>11692.632738569731</v>
      </c>
      <c r="Y1148" s="3">
        <v>20.417835551961343</v>
      </c>
      <c r="Z1148" s="3">
        <v>3.2655005307573313</v>
      </c>
      <c r="AA1148" s="3">
        <v>7249.4322979132339</v>
      </c>
      <c r="AB1148">
        <f t="shared" si="30"/>
        <v>20.417835551961343</v>
      </c>
      <c r="AC1148">
        <f t="shared" si="31"/>
        <v>3.2655005307573313</v>
      </c>
    </row>
    <row r="1149" spans="1:29" x14ac:dyDescent="0.25">
      <c r="A1149" s="2">
        <v>1148</v>
      </c>
      <c r="B1149" s="3" t="s">
        <v>178</v>
      </c>
      <c r="C1149" s="3" t="s">
        <v>28</v>
      </c>
      <c r="D1149" s="3" t="s">
        <v>179</v>
      </c>
      <c r="E1149" s="3" t="s">
        <v>221</v>
      </c>
      <c r="F1149" s="3">
        <v>0.56000000000000005</v>
      </c>
      <c r="G1149" s="3">
        <v>0.48</v>
      </c>
      <c r="H1149" s="3" t="s">
        <v>31</v>
      </c>
      <c r="I1149" s="2">
        <v>2430</v>
      </c>
      <c r="J1149" s="3" t="s">
        <v>231</v>
      </c>
      <c r="K1149" s="2">
        <v>2430</v>
      </c>
      <c r="L1149" s="3"/>
      <c r="M1149" s="3" t="s">
        <v>33</v>
      </c>
      <c r="N1149" s="3" t="s">
        <v>33</v>
      </c>
      <c r="O1149" s="3" t="s">
        <v>31</v>
      </c>
      <c r="P1149" s="3"/>
      <c r="Q1149" s="3"/>
      <c r="R1149" s="3">
        <v>0</v>
      </c>
      <c r="S1149" s="3">
        <v>1</v>
      </c>
      <c r="T1149" s="2">
        <v>3</v>
      </c>
      <c r="U1149" s="3">
        <v>8.5681949418576403E-2</v>
      </c>
      <c r="V1149" s="3">
        <v>0.65112027258682947</v>
      </c>
      <c r="W1149" s="3">
        <v>9.4293495743245734E-2</v>
      </c>
      <c r="X1149" s="3">
        <v>257.80448291330458</v>
      </c>
      <c r="Y1149" s="3">
        <v>0.65112027258682947</v>
      </c>
      <c r="Z1149" s="3">
        <v>9.4293412383700204E-2</v>
      </c>
      <c r="AA1149" s="3">
        <v>257.80448291330458</v>
      </c>
      <c r="AB1149">
        <f t="shared" si="30"/>
        <v>0.65112027258682947</v>
      </c>
      <c r="AC1149">
        <f t="shared" si="31"/>
        <v>9.4293412383700204E-2</v>
      </c>
    </row>
    <row r="1150" spans="1:29" x14ac:dyDescent="0.25">
      <c r="A1150" s="2">
        <v>1149</v>
      </c>
      <c r="B1150" s="3" t="s">
        <v>178</v>
      </c>
      <c r="C1150" s="3" t="s">
        <v>28</v>
      </c>
      <c r="D1150" s="3" t="s">
        <v>179</v>
      </c>
      <c r="E1150" s="3" t="s">
        <v>221</v>
      </c>
      <c r="F1150" s="3">
        <v>0.56000000000000005</v>
      </c>
      <c r="G1150" s="3">
        <v>0.48</v>
      </c>
      <c r="H1150" s="3" t="s">
        <v>31</v>
      </c>
      <c r="I1150" s="2">
        <v>2430</v>
      </c>
      <c r="J1150" s="3" t="s">
        <v>231</v>
      </c>
      <c r="K1150" s="2">
        <v>2430</v>
      </c>
      <c r="L1150" s="3"/>
      <c r="M1150" s="3" t="s">
        <v>190</v>
      </c>
      <c r="N1150" s="3" t="s">
        <v>33</v>
      </c>
      <c r="O1150" s="3" t="s">
        <v>31</v>
      </c>
      <c r="P1150" s="3"/>
      <c r="Q1150" s="3"/>
      <c r="R1150" s="3">
        <v>0.38</v>
      </c>
      <c r="S1150" s="3">
        <v>0.62</v>
      </c>
      <c r="T1150" s="2">
        <v>6</v>
      </c>
      <c r="U1150" s="3">
        <v>0.28587252648661959</v>
      </c>
      <c r="V1150" s="3">
        <v>2.8323020518493296</v>
      </c>
      <c r="W1150" s="3">
        <v>0.26334058191084819</v>
      </c>
      <c r="X1150" s="3">
        <v>1085.2108134098166</v>
      </c>
      <c r="Y1150" s="3">
        <v>1.7560272721465844</v>
      </c>
      <c r="Z1150" s="3">
        <v>0.2633403491063363</v>
      </c>
      <c r="AA1150" s="3">
        <v>672.83070431408635</v>
      </c>
      <c r="AB1150">
        <f t="shared" si="30"/>
        <v>1.7560272721465844</v>
      </c>
      <c r="AC1150">
        <f t="shared" si="31"/>
        <v>0.2633403491063363</v>
      </c>
    </row>
    <row r="1151" spans="1:29" x14ac:dyDescent="0.25">
      <c r="A1151" s="2">
        <v>1150</v>
      </c>
      <c r="B1151" s="3" t="s">
        <v>178</v>
      </c>
      <c r="C1151" s="3" t="s">
        <v>28</v>
      </c>
      <c r="D1151" s="3" t="s">
        <v>179</v>
      </c>
      <c r="E1151" s="3" t="s">
        <v>221</v>
      </c>
      <c r="F1151" s="3">
        <v>0.56000000000000005</v>
      </c>
      <c r="G1151" s="3">
        <v>0.48</v>
      </c>
      <c r="H1151" s="3" t="s">
        <v>31</v>
      </c>
      <c r="I1151" s="2">
        <v>2430</v>
      </c>
      <c r="J1151" s="3" t="s">
        <v>231</v>
      </c>
      <c r="K1151" s="2">
        <v>2430</v>
      </c>
      <c r="L1151" s="3"/>
      <c r="M1151" s="3" t="s">
        <v>193</v>
      </c>
      <c r="N1151" s="3" t="s">
        <v>194</v>
      </c>
      <c r="O1151" s="3" t="s">
        <v>31</v>
      </c>
      <c r="P1151" s="3"/>
      <c r="Q1151" s="3"/>
      <c r="R1151" s="3">
        <v>0</v>
      </c>
      <c r="S1151" s="3">
        <v>1</v>
      </c>
      <c r="T1151" s="2">
        <v>3</v>
      </c>
      <c r="U1151" s="3">
        <v>0.12695715610397371</v>
      </c>
      <c r="V1151" s="3">
        <v>0.96505684106600242</v>
      </c>
      <c r="W1151" s="3">
        <v>0.13961882570200712</v>
      </c>
      <c r="X1151" s="3">
        <v>382.82441834660744</v>
      </c>
      <c r="Y1151" s="3">
        <v>0.96505684106600242</v>
      </c>
      <c r="Z1151" s="3">
        <v>0.13961870227290152</v>
      </c>
      <c r="AA1151" s="3">
        <v>382.82441834660744</v>
      </c>
      <c r="AB1151">
        <f t="shared" si="30"/>
        <v>0.96505684106600242</v>
      </c>
      <c r="AC1151">
        <f t="shared" si="31"/>
        <v>0.13961870227290152</v>
      </c>
    </row>
    <row r="1152" spans="1:29" x14ac:dyDescent="0.25">
      <c r="A1152" s="2">
        <v>1151</v>
      </c>
      <c r="B1152" s="3" t="s">
        <v>178</v>
      </c>
      <c r="C1152" s="3" t="s">
        <v>28</v>
      </c>
      <c r="D1152" s="3" t="s">
        <v>179</v>
      </c>
      <c r="E1152" s="3" t="s">
        <v>221</v>
      </c>
      <c r="F1152" s="3">
        <v>0.56000000000000005</v>
      </c>
      <c r="G1152" s="3">
        <v>0.48</v>
      </c>
      <c r="H1152" s="3" t="s">
        <v>31</v>
      </c>
      <c r="I1152" s="2">
        <v>2430</v>
      </c>
      <c r="J1152" s="3" t="s">
        <v>231</v>
      </c>
      <c r="K1152" s="2">
        <v>2430</v>
      </c>
      <c r="L1152" s="3"/>
      <c r="M1152" s="3" t="s">
        <v>223</v>
      </c>
      <c r="N1152" s="3" t="s">
        <v>194</v>
      </c>
      <c r="O1152" s="3" t="s">
        <v>31</v>
      </c>
      <c r="P1152" s="3"/>
      <c r="Q1152" s="3"/>
      <c r="R1152" s="3">
        <v>0.38</v>
      </c>
      <c r="S1152" s="3">
        <v>0.62</v>
      </c>
      <c r="T1152" s="2">
        <v>52</v>
      </c>
      <c r="U1152" s="3">
        <v>17.975112776382382</v>
      </c>
      <c r="V1152" s="3">
        <v>159.3069459876692</v>
      </c>
      <c r="W1152" s="3">
        <v>15.407988108399303</v>
      </c>
      <c r="X1152" s="3">
        <v>59610.083494065046</v>
      </c>
      <c r="Y1152" s="3">
        <v>98.770306512354878</v>
      </c>
      <c r="Z1152" s="3">
        <v>15.407974487068632</v>
      </c>
      <c r="AA1152" s="3">
        <v>36958.251766320333</v>
      </c>
      <c r="AB1152">
        <f t="shared" si="30"/>
        <v>98.770306512354878</v>
      </c>
      <c r="AC1152">
        <f t="shared" si="31"/>
        <v>15.407974487068632</v>
      </c>
    </row>
    <row r="1153" spans="1:29" x14ac:dyDescent="0.25">
      <c r="A1153" s="2">
        <v>1152</v>
      </c>
      <c r="B1153" s="3" t="s">
        <v>178</v>
      </c>
      <c r="C1153" s="3" t="s">
        <v>28</v>
      </c>
      <c r="D1153" s="3" t="s">
        <v>179</v>
      </c>
      <c r="E1153" s="3" t="s">
        <v>221</v>
      </c>
      <c r="F1153" s="3">
        <v>0.56000000000000005</v>
      </c>
      <c r="G1153" s="3">
        <v>0.48</v>
      </c>
      <c r="H1153" s="3" t="s">
        <v>31</v>
      </c>
      <c r="I1153" s="2">
        <v>2430</v>
      </c>
      <c r="J1153" s="3" t="s">
        <v>231</v>
      </c>
      <c r="K1153" s="2">
        <v>2430</v>
      </c>
      <c r="L1153" s="3"/>
      <c r="M1153" s="3" t="s">
        <v>232</v>
      </c>
      <c r="N1153" s="3" t="s">
        <v>185</v>
      </c>
      <c r="O1153" s="3" t="s">
        <v>31</v>
      </c>
      <c r="P1153" s="3"/>
      <c r="Q1153" s="3"/>
      <c r="R1153" s="3">
        <v>0</v>
      </c>
      <c r="S1153" s="3">
        <v>1</v>
      </c>
      <c r="T1153" s="2">
        <v>2</v>
      </c>
      <c r="U1153" s="3">
        <v>0.1233357438262965</v>
      </c>
      <c r="V1153" s="3">
        <v>0.63397697771923334</v>
      </c>
      <c r="W1153" s="3">
        <v>6.1079528480252054E-2</v>
      </c>
      <c r="X1153" s="3">
        <v>252.12817610850084</v>
      </c>
      <c r="Y1153" s="3">
        <v>0.63397697771923334</v>
      </c>
      <c r="Z1153" s="3">
        <v>6.1079474483296099E-2</v>
      </c>
      <c r="AA1153" s="3">
        <v>252.12817610850084</v>
      </c>
      <c r="AB1153">
        <f t="shared" si="30"/>
        <v>0.63397697771923334</v>
      </c>
      <c r="AC1153">
        <f t="shared" si="31"/>
        <v>6.1079474483296099E-2</v>
      </c>
    </row>
    <row r="1154" spans="1:29" x14ac:dyDescent="0.25">
      <c r="A1154" s="2">
        <v>1153</v>
      </c>
      <c r="B1154" s="3" t="s">
        <v>178</v>
      </c>
      <c r="C1154" s="3" t="s">
        <v>28</v>
      </c>
      <c r="D1154" s="3" t="s">
        <v>179</v>
      </c>
      <c r="E1154" s="3" t="s">
        <v>221</v>
      </c>
      <c r="F1154" s="3">
        <v>0.56000000000000005</v>
      </c>
      <c r="G1154" s="3">
        <v>0.48</v>
      </c>
      <c r="H1154" s="3" t="s">
        <v>31</v>
      </c>
      <c r="I1154" s="2">
        <v>2430</v>
      </c>
      <c r="J1154" s="3" t="s">
        <v>231</v>
      </c>
      <c r="K1154" s="2">
        <v>2430</v>
      </c>
      <c r="L1154" s="3"/>
      <c r="M1154" s="3" t="s">
        <v>184</v>
      </c>
      <c r="N1154" s="3" t="s">
        <v>185</v>
      </c>
      <c r="O1154" s="3" t="s">
        <v>31</v>
      </c>
      <c r="P1154" s="3"/>
      <c r="Q1154" s="3"/>
      <c r="R1154" s="3">
        <v>0</v>
      </c>
      <c r="S1154" s="3">
        <v>1</v>
      </c>
      <c r="T1154" s="2">
        <v>6</v>
      </c>
      <c r="U1154" s="3">
        <v>0.21060469641959939</v>
      </c>
      <c r="V1154" s="3">
        <v>1.667184063532132</v>
      </c>
      <c r="W1154" s="3">
        <v>0.21879314872335268</v>
      </c>
      <c r="X1154" s="3">
        <v>640.95903014618636</v>
      </c>
      <c r="Y1154" s="3">
        <v>1.667184063532132</v>
      </c>
      <c r="Z1154" s="3">
        <v>0.21879295530070711</v>
      </c>
      <c r="AA1154" s="3">
        <v>640.95903014618636</v>
      </c>
      <c r="AB1154">
        <f t="shared" si="30"/>
        <v>1.667184063532132</v>
      </c>
      <c r="AC1154">
        <f t="shared" si="31"/>
        <v>0.21879295530070711</v>
      </c>
    </row>
    <row r="1155" spans="1:29" x14ac:dyDescent="0.25">
      <c r="A1155" s="2">
        <v>1154</v>
      </c>
      <c r="B1155" s="3" t="s">
        <v>178</v>
      </c>
      <c r="C1155" s="3" t="s">
        <v>28</v>
      </c>
      <c r="D1155" s="3" t="s">
        <v>179</v>
      </c>
      <c r="E1155" s="3" t="s">
        <v>221</v>
      </c>
      <c r="F1155" s="3">
        <v>0.56000000000000005</v>
      </c>
      <c r="G1155" s="3">
        <v>0.48</v>
      </c>
      <c r="H1155" s="3" t="s">
        <v>31</v>
      </c>
      <c r="I1155" s="2">
        <v>2430</v>
      </c>
      <c r="J1155" s="3" t="s">
        <v>231</v>
      </c>
      <c r="K1155" s="2">
        <v>2430</v>
      </c>
      <c r="L1155" s="3"/>
      <c r="M1155" s="3" t="s">
        <v>186</v>
      </c>
      <c r="N1155" s="3" t="s">
        <v>187</v>
      </c>
      <c r="O1155" s="3" t="s">
        <v>31</v>
      </c>
      <c r="P1155" s="3"/>
      <c r="Q1155" s="3"/>
      <c r="R1155" s="3">
        <v>0</v>
      </c>
      <c r="S1155" s="3">
        <v>1</v>
      </c>
      <c r="T1155" s="2">
        <v>142</v>
      </c>
      <c r="U1155" s="3">
        <v>53.544326867911231</v>
      </c>
      <c r="V1155" s="3">
        <v>323.55735872177303</v>
      </c>
      <c r="W1155" s="3">
        <v>49.809656197984822</v>
      </c>
      <c r="X1155" s="3">
        <v>128532.97330632353</v>
      </c>
      <c r="Y1155" s="3">
        <v>323.55735872177303</v>
      </c>
      <c r="Z1155" s="3">
        <v>49.809612164085486</v>
      </c>
      <c r="AA1155" s="3">
        <v>128532.97330632353</v>
      </c>
      <c r="AB1155">
        <f t="shared" si="30"/>
        <v>323.55735872177303</v>
      </c>
      <c r="AC1155">
        <f t="shared" si="31"/>
        <v>49.809612164085486</v>
      </c>
    </row>
    <row r="1156" spans="1:29" x14ac:dyDescent="0.25">
      <c r="A1156" s="2">
        <v>1155</v>
      </c>
      <c r="B1156" s="3" t="s">
        <v>178</v>
      </c>
      <c r="C1156" s="3" t="s">
        <v>28</v>
      </c>
      <c r="D1156" s="3" t="s">
        <v>179</v>
      </c>
      <c r="E1156" s="3" t="s">
        <v>221</v>
      </c>
      <c r="F1156" s="3">
        <v>0.56000000000000005</v>
      </c>
      <c r="G1156" s="3">
        <v>0.48</v>
      </c>
      <c r="H1156" s="3" t="s">
        <v>31</v>
      </c>
      <c r="I1156" s="2">
        <v>2431</v>
      </c>
      <c r="J1156" s="3" t="s">
        <v>233</v>
      </c>
      <c r="K1156" s="2">
        <v>2431</v>
      </c>
      <c r="L1156" s="3"/>
      <c r="M1156" s="3" t="s">
        <v>190</v>
      </c>
      <c r="N1156" s="3" t="s">
        <v>33</v>
      </c>
      <c r="O1156" s="3" t="s">
        <v>31</v>
      </c>
      <c r="P1156" s="3"/>
      <c r="Q1156" s="3"/>
      <c r="R1156" s="3">
        <v>0.38</v>
      </c>
      <c r="S1156" s="3">
        <v>0.62</v>
      </c>
      <c r="T1156" s="2">
        <v>2</v>
      </c>
      <c r="U1156" s="3">
        <v>7.0834537641747797E-2</v>
      </c>
      <c r="V1156" s="3">
        <v>0.66868399695757785</v>
      </c>
      <c r="W1156" s="3">
        <v>6.6678121456565792E-2</v>
      </c>
      <c r="X1156" s="3">
        <v>224.1924802286965</v>
      </c>
      <c r="Y1156" s="3">
        <v>0.41458407811369824</v>
      </c>
      <c r="Z1156" s="3">
        <v>6.6678062510210842E-2</v>
      </c>
      <c r="AA1156" s="3">
        <v>138.99933774179183</v>
      </c>
      <c r="AB1156">
        <f t="shared" si="30"/>
        <v>0.41458407811369824</v>
      </c>
      <c r="AC1156">
        <f t="shared" si="31"/>
        <v>6.6678062510210842E-2</v>
      </c>
    </row>
    <row r="1157" spans="1:29" x14ac:dyDescent="0.25">
      <c r="A1157" s="2">
        <v>1156</v>
      </c>
      <c r="B1157" s="3" t="s">
        <v>178</v>
      </c>
      <c r="C1157" s="3" t="s">
        <v>28</v>
      </c>
      <c r="D1157" s="3" t="s">
        <v>179</v>
      </c>
      <c r="E1157" s="3" t="s">
        <v>221</v>
      </c>
      <c r="F1157" s="3">
        <v>0.56000000000000005</v>
      </c>
      <c r="G1157" s="3">
        <v>0.48</v>
      </c>
      <c r="H1157" s="3" t="s">
        <v>31</v>
      </c>
      <c r="I1157" s="2">
        <v>2510</v>
      </c>
      <c r="J1157" s="3" t="s">
        <v>234</v>
      </c>
      <c r="K1157" s="2">
        <v>2510</v>
      </c>
      <c r="L1157" s="3"/>
      <c r="M1157" s="3" t="s">
        <v>190</v>
      </c>
      <c r="N1157" s="3" t="s">
        <v>33</v>
      </c>
      <c r="O1157" s="3" t="s">
        <v>31</v>
      </c>
      <c r="P1157" s="3"/>
      <c r="Q1157" s="3"/>
      <c r="R1157" s="3">
        <v>0.38</v>
      </c>
      <c r="S1157" s="3">
        <v>0.62</v>
      </c>
      <c r="T1157" s="2">
        <v>20</v>
      </c>
      <c r="U1157" s="3">
        <v>0.79625167657144413</v>
      </c>
      <c r="V1157" s="3">
        <v>7.330595901262388</v>
      </c>
      <c r="W1157" s="3">
        <v>0.64710760012462742</v>
      </c>
      <c r="X1157" s="3">
        <v>2876.8545775774564</v>
      </c>
      <c r="Y1157" s="3">
        <v>4.5449694587826812</v>
      </c>
      <c r="Z1157" s="3">
        <v>0.64710702805340514</v>
      </c>
      <c r="AA1157" s="3">
        <v>1783.6498380980229</v>
      </c>
      <c r="AB1157">
        <f t="shared" si="30"/>
        <v>4.5449694587826812</v>
      </c>
      <c r="AC1157">
        <f t="shared" si="31"/>
        <v>0.64710702805340514</v>
      </c>
    </row>
    <row r="1158" spans="1:29" x14ac:dyDescent="0.25">
      <c r="A1158" s="2">
        <v>1157</v>
      </c>
      <c r="B1158" s="3" t="s">
        <v>178</v>
      </c>
      <c r="C1158" s="3" t="s">
        <v>28</v>
      </c>
      <c r="D1158" s="3" t="s">
        <v>179</v>
      </c>
      <c r="E1158" s="3" t="s">
        <v>221</v>
      </c>
      <c r="F1158" s="3">
        <v>0.56000000000000005</v>
      </c>
      <c r="G1158" s="3">
        <v>0.48</v>
      </c>
      <c r="H1158" s="3" t="s">
        <v>31</v>
      </c>
      <c r="I1158" s="2">
        <v>2510</v>
      </c>
      <c r="J1158" s="3" t="s">
        <v>234</v>
      </c>
      <c r="K1158" s="2">
        <v>2510</v>
      </c>
      <c r="L1158" s="3"/>
      <c r="M1158" s="3" t="s">
        <v>222</v>
      </c>
      <c r="N1158" s="3" t="s">
        <v>192</v>
      </c>
      <c r="O1158" s="3" t="s">
        <v>31</v>
      </c>
      <c r="P1158" s="3"/>
      <c r="Q1158" s="3"/>
      <c r="R1158" s="3">
        <v>0.38</v>
      </c>
      <c r="S1158" s="3">
        <v>0.62</v>
      </c>
      <c r="T1158" s="2">
        <v>14</v>
      </c>
      <c r="U1158" s="3">
        <v>0.71464317361490448</v>
      </c>
      <c r="V1158" s="3">
        <v>6.7972181774794356</v>
      </c>
      <c r="W1158" s="3">
        <v>0.68043353824014818</v>
      </c>
      <c r="X1158" s="3">
        <v>2295.1069345147712</v>
      </c>
      <c r="Y1158" s="3">
        <v>4.2142752700372501</v>
      </c>
      <c r="Z1158" s="3">
        <v>0.68043293670734917</v>
      </c>
      <c r="AA1158" s="3">
        <v>1422.9662993991585</v>
      </c>
      <c r="AB1158">
        <f t="shared" si="30"/>
        <v>4.2142752700372501</v>
      </c>
      <c r="AC1158">
        <f t="shared" si="31"/>
        <v>0.68043293670734917</v>
      </c>
    </row>
    <row r="1159" spans="1:29" x14ac:dyDescent="0.25">
      <c r="A1159" s="2">
        <v>1158</v>
      </c>
      <c r="B1159" s="3" t="s">
        <v>178</v>
      </c>
      <c r="C1159" s="3" t="s">
        <v>28</v>
      </c>
      <c r="D1159" s="3" t="s">
        <v>179</v>
      </c>
      <c r="E1159" s="3" t="s">
        <v>221</v>
      </c>
      <c r="F1159" s="3">
        <v>0.56000000000000005</v>
      </c>
      <c r="G1159" s="3">
        <v>0.48</v>
      </c>
      <c r="H1159" s="3" t="s">
        <v>31</v>
      </c>
      <c r="I1159" s="2">
        <v>2510</v>
      </c>
      <c r="J1159" s="3" t="s">
        <v>234</v>
      </c>
      <c r="K1159" s="2">
        <v>2510</v>
      </c>
      <c r="L1159" s="3"/>
      <c r="M1159" s="3" t="s">
        <v>223</v>
      </c>
      <c r="N1159" s="3" t="s">
        <v>194</v>
      </c>
      <c r="O1159" s="3" t="s">
        <v>31</v>
      </c>
      <c r="P1159" s="3"/>
      <c r="Q1159" s="3"/>
      <c r="R1159" s="3">
        <v>0.38</v>
      </c>
      <c r="S1159" s="3">
        <v>0.62</v>
      </c>
      <c r="T1159" s="2">
        <v>31</v>
      </c>
      <c r="U1159" s="3">
        <v>1.4152252575392017</v>
      </c>
      <c r="V1159" s="3">
        <v>10.232375722599754</v>
      </c>
      <c r="W1159" s="3">
        <v>0.85986773049710108</v>
      </c>
      <c r="X1159" s="3">
        <v>4829.3800301150459</v>
      </c>
      <c r="Y1159" s="3">
        <v>6.3440729480118501</v>
      </c>
      <c r="Z1159" s="3">
        <v>0.85986697033668202</v>
      </c>
      <c r="AA1159" s="3">
        <v>2994.2156186713282</v>
      </c>
      <c r="AB1159">
        <f t="shared" si="30"/>
        <v>6.3440729480118501</v>
      </c>
      <c r="AC1159">
        <f t="shared" si="31"/>
        <v>0.85986697033668202</v>
      </c>
    </row>
    <row r="1160" spans="1:29" x14ac:dyDescent="0.25">
      <c r="A1160" s="2">
        <v>1159</v>
      </c>
      <c r="B1160" s="3" t="s">
        <v>178</v>
      </c>
      <c r="C1160" s="3" t="s">
        <v>28</v>
      </c>
      <c r="D1160" s="3" t="s">
        <v>179</v>
      </c>
      <c r="E1160" s="3" t="s">
        <v>221</v>
      </c>
      <c r="F1160" s="3">
        <v>0.56000000000000005</v>
      </c>
      <c r="G1160" s="3">
        <v>0.48</v>
      </c>
      <c r="H1160" s="3" t="s">
        <v>31</v>
      </c>
      <c r="I1160" s="2">
        <v>2510</v>
      </c>
      <c r="J1160" s="3" t="s">
        <v>234</v>
      </c>
      <c r="K1160" s="2">
        <v>2510</v>
      </c>
      <c r="L1160" s="3"/>
      <c r="M1160" s="3" t="s">
        <v>198</v>
      </c>
      <c r="N1160" s="3" t="s">
        <v>196</v>
      </c>
      <c r="O1160" s="3" t="s">
        <v>31</v>
      </c>
      <c r="P1160" s="3"/>
      <c r="Q1160" s="3"/>
      <c r="R1160" s="3">
        <v>0.38</v>
      </c>
      <c r="S1160" s="3">
        <v>0.62</v>
      </c>
      <c r="T1160" s="2">
        <v>3</v>
      </c>
      <c r="U1160" s="3">
        <v>7.8530026817291307E-2</v>
      </c>
      <c r="V1160" s="3">
        <v>0.95885428351862567</v>
      </c>
      <c r="W1160" s="3">
        <v>7.8351109909380559E-2</v>
      </c>
      <c r="X1160" s="3">
        <v>319.87757944137945</v>
      </c>
      <c r="Y1160" s="3">
        <v>0.594489655781548</v>
      </c>
      <c r="Z1160" s="3">
        <v>7.8351040643596506E-2</v>
      </c>
      <c r="AA1160" s="3">
        <v>198.32409925365525</v>
      </c>
      <c r="AB1160">
        <f t="shared" si="30"/>
        <v>0.594489655781548</v>
      </c>
      <c r="AC1160">
        <f t="shared" si="31"/>
        <v>7.8351040643596506E-2</v>
      </c>
    </row>
    <row r="1161" spans="1:29" x14ac:dyDescent="0.25">
      <c r="A1161" s="2">
        <v>1160</v>
      </c>
      <c r="B1161" s="3" t="s">
        <v>178</v>
      </c>
      <c r="C1161" s="3" t="s">
        <v>28</v>
      </c>
      <c r="D1161" s="3" t="s">
        <v>179</v>
      </c>
      <c r="E1161" s="3" t="s">
        <v>221</v>
      </c>
      <c r="F1161" s="3">
        <v>0.56000000000000005</v>
      </c>
      <c r="G1161" s="3">
        <v>0.48</v>
      </c>
      <c r="H1161" s="3" t="s">
        <v>31</v>
      </c>
      <c r="I1161" s="2">
        <v>2510</v>
      </c>
      <c r="J1161" s="3" t="s">
        <v>234</v>
      </c>
      <c r="K1161" s="2">
        <v>2510</v>
      </c>
      <c r="L1161" s="3"/>
      <c r="M1161" s="3" t="s">
        <v>184</v>
      </c>
      <c r="N1161" s="3" t="s">
        <v>185</v>
      </c>
      <c r="O1161" s="3" t="s">
        <v>31</v>
      </c>
      <c r="P1161" s="3"/>
      <c r="Q1161" s="3"/>
      <c r="R1161" s="3">
        <v>0</v>
      </c>
      <c r="S1161" s="3">
        <v>1</v>
      </c>
      <c r="T1161" s="2">
        <v>329</v>
      </c>
      <c r="U1161" s="3">
        <v>68.132977432403791</v>
      </c>
      <c r="V1161" s="3">
        <v>484.19037420236549</v>
      </c>
      <c r="W1161" s="3">
        <v>72.271468970691032</v>
      </c>
      <c r="X1161" s="3">
        <v>190764.06851665297</v>
      </c>
      <c r="Y1161" s="3">
        <v>484.19037420236549</v>
      </c>
      <c r="Z1161" s="3">
        <v>72.271405079573611</v>
      </c>
      <c r="AA1161" s="3">
        <v>190764.06851665297</v>
      </c>
      <c r="AB1161">
        <f t="shared" si="30"/>
        <v>484.19037420236549</v>
      </c>
      <c r="AC1161">
        <f t="shared" si="31"/>
        <v>72.271405079573611</v>
      </c>
    </row>
    <row r="1162" spans="1:29" x14ac:dyDescent="0.25">
      <c r="A1162" s="2">
        <v>1161</v>
      </c>
      <c r="B1162" s="3" t="s">
        <v>178</v>
      </c>
      <c r="C1162" s="3" t="s">
        <v>28</v>
      </c>
      <c r="D1162" s="3" t="s">
        <v>179</v>
      </c>
      <c r="E1162" s="3" t="s">
        <v>221</v>
      </c>
      <c r="F1162" s="3">
        <v>0.56000000000000005</v>
      </c>
      <c r="G1162" s="3">
        <v>0.48</v>
      </c>
      <c r="H1162" s="3" t="s">
        <v>31</v>
      </c>
      <c r="I1162" s="2">
        <v>2510</v>
      </c>
      <c r="J1162" s="3" t="s">
        <v>234</v>
      </c>
      <c r="K1162" s="2">
        <v>2510</v>
      </c>
      <c r="L1162" s="3"/>
      <c r="M1162" s="3" t="s">
        <v>186</v>
      </c>
      <c r="N1162" s="3" t="s">
        <v>187</v>
      </c>
      <c r="O1162" s="3" t="s">
        <v>31</v>
      </c>
      <c r="P1162" s="3"/>
      <c r="Q1162" s="3"/>
      <c r="R1162" s="3">
        <v>0</v>
      </c>
      <c r="S1162" s="3">
        <v>1</v>
      </c>
      <c r="T1162" s="2">
        <v>160</v>
      </c>
      <c r="U1162" s="3">
        <v>18.424389771967924</v>
      </c>
      <c r="V1162" s="3">
        <v>146.38778914394936</v>
      </c>
      <c r="W1162" s="3">
        <v>22.229673743712599</v>
      </c>
      <c r="X1162" s="3">
        <v>55687.225941515484</v>
      </c>
      <c r="Y1162" s="3">
        <v>146.38778914394936</v>
      </c>
      <c r="Z1162" s="3">
        <v>22.229654091715553</v>
      </c>
      <c r="AA1162" s="3">
        <v>55687.225941515484</v>
      </c>
      <c r="AB1162">
        <f t="shared" si="30"/>
        <v>146.38778914394936</v>
      </c>
      <c r="AC1162">
        <f t="shared" si="31"/>
        <v>22.229654091715553</v>
      </c>
    </row>
    <row r="1163" spans="1:29" x14ac:dyDescent="0.25">
      <c r="A1163" s="2">
        <v>1162</v>
      </c>
      <c r="B1163" s="3" t="s">
        <v>178</v>
      </c>
      <c r="C1163" s="3" t="s">
        <v>28</v>
      </c>
      <c r="D1163" s="3" t="s">
        <v>179</v>
      </c>
      <c r="E1163" s="3" t="s">
        <v>221</v>
      </c>
      <c r="F1163" s="3">
        <v>0.56000000000000005</v>
      </c>
      <c r="G1163" s="3">
        <v>0.48</v>
      </c>
      <c r="H1163" s="3" t="s">
        <v>31</v>
      </c>
      <c r="I1163" s="2">
        <v>2510</v>
      </c>
      <c r="J1163" s="3" t="s">
        <v>234</v>
      </c>
      <c r="K1163" s="2">
        <v>2510</v>
      </c>
      <c r="L1163" s="3"/>
      <c r="M1163" s="3" t="s">
        <v>188</v>
      </c>
      <c r="N1163" s="3" t="s">
        <v>185</v>
      </c>
      <c r="O1163" s="3" t="s">
        <v>31</v>
      </c>
      <c r="P1163" s="3"/>
      <c r="Q1163" s="3"/>
      <c r="R1163" s="3">
        <v>0</v>
      </c>
      <c r="S1163" s="3">
        <v>1</v>
      </c>
      <c r="T1163" s="2">
        <v>4</v>
      </c>
      <c r="U1163" s="3">
        <v>0.1229946441345012</v>
      </c>
      <c r="V1163" s="3">
        <v>0.75029836436392172</v>
      </c>
      <c r="W1163" s="3">
        <v>0.10518992131387235</v>
      </c>
      <c r="X1163" s="3">
        <v>340.05801806693108</v>
      </c>
      <c r="Y1163" s="3">
        <v>0.75029836436392172</v>
      </c>
      <c r="Z1163" s="3">
        <v>0.10518982832141349</v>
      </c>
      <c r="AA1163" s="3">
        <v>340.05801806693108</v>
      </c>
      <c r="AB1163">
        <f t="shared" si="30"/>
        <v>0.75029836436392172</v>
      </c>
      <c r="AC1163">
        <f t="shared" si="31"/>
        <v>0.10518982832141349</v>
      </c>
    </row>
    <row r="1164" spans="1:29" x14ac:dyDescent="0.25">
      <c r="A1164" s="2">
        <v>1163</v>
      </c>
      <c r="B1164" s="3" t="s">
        <v>178</v>
      </c>
      <c r="C1164" s="3" t="s">
        <v>28</v>
      </c>
      <c r="D1164" s="3" t="s">
        <v>179</v>
      </c>
      <c r="E1164" s="3" t="s">
        <v>221</v>
      </c>
      <c r="F1164" s="3">
        <v>0.56000000000000005</v>
      </c>
      <c r="G1164" s="3">
        <v>0.48</v>
      </c>
      <c r="H1164" s="3" t="s">
        <v>31</v>
      </c>
      <c r="I1164" s="2">
        <v>2540</v>
      </c>
      <c r="J1164" s="3" t="s">
        <v>235</v>
      </c>
      <c r="K1164" s="2">
        <v>2540</v>
      </c>
      <c r="L1164" s="3"/>
      <c r="M1164" s="3" t="s">
        <v>190</v>
      </c>
      <c r="N1164" s="3" t="s">
        <v>33</v>
      </c>
      <c r="O1164" s="3" t="s">
        <v>31</v>
      </c>
      <c r="P1164" s="3"/>
      <c r="Q1164" s="3"/>
      <c r="R1164" s="3">
        <v>0.38</v>
      </c>
      <c r="S1164" s="3">
        <v>0.62</v>
      </c>
      <c r="T1164" s="2">
        <v>15</v>
      </c>
      <c r="U1164" s="3">
        <v>4.6768404258422684</v>
      </c>
      <c r="V1164" s="3">
        <v>37.800683069642574</v>
      </c>
      <c r="W1164" s="3">
        <v>3.2967445382028191</v>
      </c>
      <c r="X1164" s="3">
        <v>19600.131097109715</v>
      </c>
      <c r="Y1164" s="3">
        <v>23.436423503178396</v>
      </c>
      <c r="Z1164" s="3">
        <v>3.2967416237374647</v>
      </c>
      <c r="AA1164" s="3">
        <v>12152.081280208022</v>
      </c>
      <c r="AB1164">
        <f t="shared" si="30"/>
        <v>23.436423503178396</v>
      </c>
      <c r="AC1164">
        <f t="shared" si="31"/>
        <v>3.2967416237374647</v>
      </c>
    </row>
    <row r="1165" spans="1:29" x14ac:dyDescent="0.25">
      <c r="A1165" s="2">
        <v>1164</v>
      </c>
      <c r="B1165" s="3" t="s">
        <v>178</v>
      </c>
      <c r="C1165" s="3" t="s">
        <v>28</v>
      </c>
      <c r="D1165" s="3" t="s">
        <v>179</v>
      </c>
      <c r="E1165" s="3" t="s">
        <v>221</v>
      </c>
      <c r="F1165" s="3">
        <v>0.56000000000000005</v>
      </c>
      <c r="G1165" s="3">
        <v>0.48</v>
      </c>
      <c r="H1165" s="3" t="s">
        <v>31</v>
      </c>
      <c r="I1165" s="2">
        <v>3300</v>
      </c>
      <c r="J1165" s="3" t="s">
        <v>39</v>
      </c>
      <c r="K1165" s="2">
        <v>1000</v>
      </c>
      <c r="L1165" s="3"/>
      <c r="M1165" s="3" t="s">
        <v>198</v>
      </c>
      <c r="N1165" s="3" t="s">
        <v>196</v>
      </c>
      <c r="O1165" s="3" t="s">
        <v>31</v>
      </c>
      <c r="P1165" s="3"/>
      <c r="Q1165" s="3"/>
      <c r="R1165" s="3">
        <v>0.38</v>
      </c>
      <c r="S1165" s="3">
        <v>0.62</v>
      </c>
      <c r="T1165" s="2">
        <v>1</v>
      </c>
      <c r="U1165" s="3">
        <v>6.7184094329680204E-4</v>
      </c>
      <c r="V1165" s="3">
        <v>4.4652196108050666E-3</v>
      </c>
      <c r="W1165" s="3">
        <v>2.9587471053194367E-4</v>
      </c>
      <c r="X1165" s="3">
        <v>1.9359991184859167</v>
      </c>
      <c r="Y1165" s="3">
        <v>2.7684361586991411E-3</v>
      </c>
      <c r="Z1165" s="3">
        <v>2.9587444896584953E-4</v>
      </c>
      <c r="AA1165" s="3">
        <v>1.2003194534612682</v>
      </c>
      <c r="AB1165">
        <f t="shared" si="30"/>
        <v>2.7684361586991411E-3</v>
      </c>
      <c r="AC1165">
        <f t="shared" si="31"/>
        <v>2.9587444896584953E-4</v>
      </c>
    </row>
    <row r="1166" spans="1:29" x14ac:dyDescent="0.25">
      <c r="A1166" s="2">
        <v>1165</v>
      </c>
      <c r="B1166" s="3" t="s">
        <v>178</v>
      </c>
      <c r="C1166" s="3" t="s">
        <v>28</v>
      </c>
      <c r="D1166" s="3" t="s">
        <v>179</v>
      </c>
      <c r="E1166" s="3" t="s">
        <v>221</v>
      </c>
      <c r="F1166" s="3">
        <v>0.56000000000000005</v>
      </c>
      <c r="G1166" s="3">
        <v>0.48</v>
      </c>
      <c r="H1166" s="3" t="s">
        <v>31</v>
      </c>
      <c r="I1166" s="2">
        <v>3300</v>
      </c>
      <c r="J1166" s="3" t="s">
        <v>39</v>
      </c>
      <c r="K1166" s="2">
        <v>3300</v>
      </c>
      <c r="L1166" s="3"/>
      <c r="M1166" s="3" t="s">
        <v>33</v>
      </c>
      <c r="N1166" s="3" t="s">
        <v>33</v>
      </c>
      <c r="O1166" s="3" t="s">
        <v>31</v>
      </c>
      <c r="P1166" s="3"/>
      <c r="Q1166" s="3"/>
      <c r="R1166" s="3">
        <v>0</v>
      </c>
      <c r="S1166" s="3">
        <v>1</v>
      </c>
      <c r="T1166" s="2">
        <v>235</v>
      </c>
      <c r="U1166" s="3">
        <v>71.921313934740269</v>
      </c>
      <c r="V1166" s="3">
        <v>372.92666881895735</v>
      </c>
      <c r="W1166" s="3">
        <v>50.505663014842582</v>
      </c>
      <c r="X1166" s="3">
        <v>183964.65390241475</v>
      </c>
      <c r="Y1166" s="3">
        <v>372.92666881895735</v>
      </c>
      <c r="Z1166" s="3">
        <v>50.505618365642945</v>
      </c>
      <c r="AA1166" s="3">
        <v>183964.65390241475</v>
      </c>
      <c r="AB1166">
        <f t="shared" si="30"/>
        <v>372.92666881895735</v>
      </c>
      <c r="AC1166">
        <f t="shared" si="31"/>
        <v>50.505618365642945</v>
      </c>
    </row>
    <row r="1167" spans="1:29" x14ac:dyDescent="0.25">
      <c r="A1167" s="2">
        <v>1166</v>
      </c>
      <c r="B1167" s="3" t="s">
        <v>178</v>
      </c>
      <c r="C1167" s="3" t="s">
        <v>28</v>
      </c>
      <c r="D1167" s="3" t="s">
        <v>179</v>
      </c>
      <c r="E1167" s="3" t="s">
        <v>221</v>
      </c>
      <c r="F1167" s="3">
        <v>0.56000000000000005</v>
      </c>
      <c r="G1167" s="3">
        <v>0.48</v>
      </c>
      <c r="H1167" s="3" t="s">
        <v>31</v>
      </c>
      <c r="I1167" s="2">
        <v>3300</v>
      </c>
      <c r="J1167" s="3" t="s">
        <v>39</v>
      </c>
      <c r="K1167" s="2">
        <v>3300</v>
      </c>
      <c r="L1167" s="3"/>
      <c r="M1167" s="3" t="s">
        <v>190</v>
      </c>
      <c r="N1167" s="3" t="s">
        <v>33</v>
      </c>
      <c r="O1167" s="3" t="s">
        <v>31</v>
      </c>
      <c r="P1167" s="3"/>
      <c r="Q1167" s="3"/>
      <c r="R1167" s="3">
        <v>0.38</v>
      </c>
      <c r="S1167" s="3">
        <v>0.62</v>
      </c>
      <c r="T1167" s="2">
        <v>533</v>
      </c>
      <c r="U1167" s="3">
        <v>204.60496399294976</v>
      </c>
      <c r="V1167" s="3">
        <v>1573.6403428574204</v>
      </c>
      <c r="W1167" s="3">
        <v>111.19752336369365</v>
      </c>
      <c r="X1167" s="3">
        <v>668524.33063959749</v>
      </c>
      <c r="Y1167" s="3">
        <v>975.6570125716006</v>
      </c>
      <c r="Z1167" s="3">
        <v>111.19742506025345</v>
      </c>
      <c r="AA1167" s="3">
        <v>414485.08499654994</v>
      </c>
      <c r="AB1167">
        <f t="shared" si="30"/>
        <v>975.6570125716006</v>
      </c>
      <c r="AC1167">
        <f t="shared" si="31"/>
        <v>111.19742506025345</v>
      </c>
    </row>
    <row r="1168" spans="1:29" x14ac:dyDescent="0.25">
      <c r="A1168" s="2">
        <v>1167</v>
      </c>
      <c r="B1168" s="3" t="s">
        <v>178</v>
      </c>
      <c r="C1168" s="3" t="s">
        <v>28</v>
      </c>
      <c r="D1168" s="3" t="s">
        <v>179</v>
      </c>
      <c r="E1168" s="3" t="s">
        <v>221</v>
      </c>
      <c r="F1168" s="3">
        <v>0.56000000000000005</v>
      </c>
      <c r="G1168" s="3">
        <v>0.48</v>
      </c>
      <c r="H1168" s="3" t="s">
        <v>31</v>
      </c>
      <c r="I1168" s="2">
        <v>3300</v>
      </c>
      <c r="J1168" s="3" t="s">
        <v>39</v>
      </c>
      <c r="K1168" s="2">
        <v>3300</v>
      </c>
      <c r="L1168" s="3"/>
      <c r="M1168" s="3" t="s">
        <v>191</v>
      </c>
      <c r="N1168" s="3" t="s">
        <v>192</v>
      </c>
      <c r="O1168" s="3" t="s">
        <v>31</v>
      </c>
      <c r="P1168" s="3"/>
      <c r="Q1168" s="3"/>
      <c r="R1168" s="3">
        <v>0</v>
      </c>
      <c r="S1168" s="3">
        <v>1</v>
      </c>
      <c r="T1168" s="2">
        <v>136</v>
      </c>
      <c r="U1168" s="3">
        <v>36.814132347611654</v>
      </c>
      <c r="V1168" s="3">
        <v>271.07491359423233</v>
      </c>
      <c r="W1168" s="3">
        <v>33.360581252645908</v>
      </c>
      <c r="X1168" s="3">
        <v>123190.16328654251</v>
      </c>
      <c r="Y1168" s="3">
        <v>271.07491359423233</v>
      </c>
      <c r="Z1168" s="3">
        <v>33.360551760443201</v>
      </c>
      <c r="AA1168" s="3">
        <v>123190.16328654251</v>
      </c>
      <c r="AB1168">
        <f t="shared" si="30"/>
        <v>271.07491359423233</v>
      </c>
      <c r="AC1168">
        <f t="shared" si="31"/>
        <v>33.360551760443201</v>
      </c>
    </row>
    <row r="1169" spans="1:29" x14ac:dyDescent="0.25">
      <c r="A1169" s="2">
        <v>1168</v>
      </c>
      <c r="B1169" s="3" t="s">
        <v>178</v>
      </c>
      <c r="C1169" s="3" t="s">
        <v>28</v>
      </c>
      <c r="D1169" s="3" t="s">
        <v>179</v>
      </c>
      <c r="E1169" s="3" t="s">
        <v>221</v>
      </c>
      <c r="F1169" s="3">
        <v>0.56000000000000005</v>
      </c>
      <c r="G1169" s="3">
        <v>0.48</v>
      </c>
      <c r="H1169" s="3" t="s">
        <v>31</v>
      </c>
      <c r="I1169" s="2">
        <v>3300</v>
      </c>
      <c r="J1169" s="3" t="s">
        <v>39</v>
      </c>
      <c r="K1169" s="2">
        <v>3300</v>
      </c>
      <c r="L1169" s="3"/>
      <c r="M1169" s="3" t="s">
        <v>222</v>
      </c>
      <c r="N1169" s="3" t="s">
        <v>192</v>
      </c>
      <c r="O1169" s="3" t="s">
        <v>31</v>
      </c>
      <c r="P1169" s="3"/>
      <c r="Q1169" s="3"/>
      <c r="R1169" s="3">
        <v>0.38</v>
      </c>
      <c r="S1169" s="3">
        <v>0.62</v>
      </c>
      <c r="T1169" s="2">
        <v>184</v>
      </c>
      <c r="U1169" s="3">
        <v>22.698853595600479</v>
      </c>
      <c r="V1169" s="3">
        <v>168.20602056505538</v>
      </c>
      <c r="W1169" s="3">
        <v>12.34639537268616</v>
      </c>
      <c r="X1169" s="3">
        <v>69863.984841433339</v>
      </c>
      <c r="Y1169" s="3">
        <v>104.28773275033434</v>
      </c>
      <c r="Z1169" s="3">
        <v>12.346384457936429</v>
      </c>
      <c r="AA1169" s="3">
        <v>43315.670601688667</v>
      </c>
      <c r="AB1169">
        <f t="shared" si="30"/>
        <v>104.28773275033434</v>
      </c>
      <c r="AC1169">
        <f t="shared" si="31"/>
        <v>12.346384457936429</v>
      </c>
    </row>
    <row r="1170" spans="1:29" x14ac:dyDescent="0.25">
      <c r="A1170" s="2">
        <v>1169</v>
      </c>
      <c r="B1170" s="3" t="s">
        <v>178</v>
      </c>
      <c r="C1170" s="3" t="s">
        <v>28</v>
      </c>
      <c r="D1170" s="3" t="s">
        <v>179</v>
      </c>
      <c r="E1170" s="3" t="s">
        <v>221</v>
      </c>
      <c r="F1170" s="3">
        <v>0.56000000000000005</v>
      </c>
      <c r="G1170" s="3">
        <v>0.48</v>
      </c>
      <c r="H1170" s="3" t="s">
        <v>31</v>
      </c>
      <c r="I1170" s="2">
        <v>3300</v>
      </c>
      <c r="J1170" s="3" t="s">
        <v>39</v>
      </c>
      <c r="K1170" s="2">
        <v>3300</v>
      </c>
      <c r="L1170" s="3"/>
      <c r="M1170" s="3" t="s">
        <v>193</v>
      </c>
      <c r="N1170" s="3" t="s">
        <v>194</v>
      </c>
      <c r="O1170" s="3" t="s">
        <v>31</v>
      </c>
      <c r="P1170" s="3"/>
      <c r="Q1170" s="3"/>
      <c r="R1170" s="3">
        <v>0</v>
      </c>
      <c r="S1170" s="3">
        <v>1</v>
      </c>
      <c r="T1170" s="2">
        <v>146</v>
      </c>
      <c r="U1170" s="3">
        <v>48.350119899095034</v>
      </c>
      <c r="V1170" s="3">
        <v>417.60529576108553</v>
      </c>
      <c r="W1170" s="3">
        <v>48.347795538499291</v>
      </c>
      <c r="X1170" s="3">
        <v>182793.36856920519</v>
      </c>
      <c r="Y1170" s="3">
        <v>417.60529576108553</v>
      </c>
      <c r="Z1170" s="3">
        <v>48.3477527969482</v>
      </c>
      <c r="AA1170" s="3">
        <v>182793.36856920519</v>
      </c>
      <c r="AB1170">
        <f t="shared" si="30"/>
        <v>417.60529576108553</v>
      </c>
      <c r="AC1170">
        <f t="shared" si="31"/>
        <v>48.3477527969482</v>
      </c>
    </row>
    <row r="1171" spans="1:29" x14ac:dyDescent="0.25">
      <c r="A1171" s="2">
        <v>1170</v>
      </c>
      <c r="B1171" s="3" t="s">
        <v>178</v>
      </c>
      <c r="C1171" s="3" t="s">
        <v>28</v>
      </c>
      <c r="D1171" s="3" t="s">
        <v>179</v>
      </c>
      <c r="E1171" s="3" t="s">
        <v>221</v>
      </c>
      <c r="F1171" s="3">
        <v>0.56000000000000005</v>
      </c>
      <c r="G1171" s="3">
        <v>0.48</v>
      </c>
      <c r="H1171" s="3" t="s">
        <v>31</v>
      </c>
      <c r="I1171" s="2">
        <v>3300</v>
      </c>
      <c r="J1171" s="3" t="s">
        <v>39</v>
      </c>
      <c r="K1171" s="2">
        <v>3300</v>
      </c>
      <c r="L1171" s="3"/>
      <c r="M1171" s="3" t="s">
        <v>223</v>
      </c>
      <c r="N1171" s="3" t="s">
        <v>194</v>
      </c>
      <c r="O1171" s="3" t="s">
        <v>31</v>
      </c>
      <c r="P1171" s="3"/>
      <c r="Q1171" s="3"/>
      <c r="R1171" s="3">
        <v>0.38</v>
      </c>
      <c r="S1171" s="3">
        <v>0.62</v>
      </c>
      <c r="T1171" s="2">
        <v>985</v>
      </c>
      <c r="U1171" s="3">
        <v>246.50843930831778</v>
      </c>
      <c r="V1171" s="3">
        <v>1928.3436836370388</v>
      </c>
      <c r="W1171" s="3">
        <v>141.0815558000798</v>
      </c>
      <c r="X1171" s="3">
        <v>844142.14536932332</v>
      </c>
      <c r="Y1171" s="3">
        <v>1195.5730838549625</v>
      </c>
      <c r="Z1171" s="3">
        <v>141.0814310778571</v>
      </c>
      <c r="AA1171" s="3">
        <v>523368.13012897933</v>
      </c>
      <c r="AB1171">
        <f t="shared" si="30"/>
        <v>1195.5730838549625</v>
      </c>
      <c r="AC1171">
        <f t="shared" si="31"/>
        <v>141.0814310778571</v>
      </c>
    </row>
    <row r="1172" spans="1:29" x14ac:dyDescent="0.25">
      <c r="A1172" s="2">
        <v>1171</v>
      </c>
      <c r="B1172" s="3" t="s">
        <v>178</v>
      </c>
      <c r="C1172" s="3" t="s">
        <v>28</v>
      </c>
      <c r="D1172" s="3" t="s">
        <v>179</v>
      </c>
      <c r="E1172" s="3" t="s">
        <v>221</v>
      </c>
      <c r="F1172" s="3">
        <v>0.56000000000000005</v>
      </c>
      <c r="G1172" s="3">
        <v>0.48</v>
      </c>
      <c r="H1172" s="3" t="s">
        <v>31</v>
      </c>
      <c r="I1172" s="2">
        <v>3300</v>
      </c>
      <c r="J1172" s="3" t="s">
        <v>39</v>
      </c>
      <c r="K1172" s="2">
        <v>3300</v>
      </c>
      <c r="L1172" s="3"/>
      <c r="M1172" s="3" t="s">
        <v>232</v>
      </c>
      <c r="N1172" s="3" t="s">
        <v>185</v>
      </c>
      <c r="O1172" s="3" t="s">
        <v>31</v>
      </c>
      <c r="P1172" s="3"/>
      <c r="Q1172" s="3"/>
      <c r="R1172" s="3">
        <v>0</v>
      </c>
      <c r="S1172" s="3">
        <v>1</v>
      </c>
      <c r="T1172" s="2">
        <v>1</v>
      </c>
      <c r="U1172" s="3">
        <v>2.8655016458903899E-2</v>
      </c>
      <c r="V1172" s="3">
        <v>0.14968692263994168</v>
      </c>
      <c r="W1172" s="3">
        <v>1.8328986579631033E-2</v>
      </c>
      <c r="X1172" s="3">
        <v>69.753938153181778</v>
      </c>
      <c r="Y1172" s="3">
        <v>0.14968692263994168</v>
      </c>
      <c r="Z1172" s="3">
        <v>1.8328970376010799E-2</v>
      </c>
      <c r="AA1172" s="3">
        <v>69.753938153181778</v>
      </c>
      <c r="AB1172">
        <f t="shared" si="30"/>
        <v>0.14968692263994168</v>
      </c>
      <c r="AC1172">
        <f t="shared" si="31"/>
        <v>1.8328970376010799E-2</v>
      </c>
    </row>
    <row r="1173" spans="1:29" x14ac:dyDescent="0.25">
      <c r="A1173" s="2">
        <v>1172</v>
      </c>
      <c r="B1173" s="3" t="s">
        <v>178</v>
      </c>
      <c r="C1173" s="3" t="s">
        <v>28</v>
      </c>
      <c r="D1173" s="3" t="s">
        <v>179</v>
      </c>
      <c r="E1173" s="3" t="s">
        <v>221</v>
      </c>
      <c r="F1173" s="3">
        <v>0.56000000000000005</v>
      </c>
      <c r="G1173" s="3">
        <v>0.48</v>
      </c>
      <c r="H1173" s="3" t="s">
        <v>31</v>
      </c>
      <c r="I1173" s="2">
        <v>3300</v>
      </c>
      <c r="J1173" s="3" t="s">
        <v>39</v>
      </c>
      <c r="K1173" s="2">
        <v>3300</v>
      </c>
      <c r="L1173" s="3"/>
      <c r="M1173" s="3" t="s">
        <v>236</v>
      </c>
      <c r="N1173" s="3" t="s">
        <v>194</v>
      </c>
      <c r="O1173" s="3" t="s">
        <v>31</v>
      </c>
      <c r="P1173" s="3"/>
      <c r="Q1173" s="3"/>
      <c r="R1173" s="3">
        <v>0.38</v>
      </c>
      <c r="S1173" s="3">
        <v>0.62</v>
      </c>
      <c r="T1173" s="2">
        <v>17</v>
      </c>
      <c r="U1173" s="3">
        <v>0.55074505884288427</v>
      </c>
      <c r="V1173" s="3">
        <v>3.6390913694418456</v>
      </c>
      <c r="W1173" s="3">
        <v>0.26345124698180711</v>
      </c>
      <c r="X1173" s="3">
        <v>1525.0334767894528</v>
      </c>
      <c r="Y1173" s="3">
        <v>2.2562366490539443</v>
      </c>
      <c r="Z1173" s="3">
        <v>0.26345101407946292</v>
      </c>
      <c r="AA1173" s="3">
        <v>945.52075560946082</v>
      </c>
      <c r="AB1173">
        <f t="shared" si="30"/>
        <v>2.2562366490539443</v>
      </c>
      <c r="AC1173">
        <f t="shared" si="31"/>
        <v>0.26345101407946292</v>
      </c>
    </row>
    <row r="1174" spans="1:29" x14ac:dyDescent="0.25">
      <c r="A1174" s="2">
        <v>1173</v>
      </c>
      <c r="B1174" s="3" t="s">
        <v>178</v>
      </c>
      <c r="C1174" s="3" t="s">
        <v>28</v>
      </c>
      <c r="D1174" s="3" t="s">
        <v>179</v>
      </c>
      <c r="E1174" s="3" t="s">
        <v>221</v>
      </c>
      <c r="F1174" s="3">
        <v>0.56000000000000005</v>
      </c>
      <c r="G1174" s="3">
        <v>0.48</v>
      </c>
      <c r="H1174" s="3" t="s">
        <v>31</v>
      </c>
      <c r="I1174" s="2">
        <v>3300</v>
      </c>
      <c r="J1174" s="3" t="s">
        <v>39</v>
      </c>
      <c r="K1174" s="2">
        <v>3300</v>
      </c>
      <c r="L1174" s="3"/>
      <c r="M1174" s="3" t="s">
        <v>224</v>
      </c>
      <c r="N1174" s="3" t="s">
        <v>194</v>
      </c>
      <c r="O1174" s="3" t="s">
        <v>31</v>
      </c>
      <c r="P1174" s="3"/>
      <c r="Q1174" s="3"/>
      <c r="R1174" s="3">
        <v>0</v>
      </c>
      <c r="S1174" s="3">
        <v>1</v>
      </c>
      <c r="T1174" s="2">
        <v>1</v>
      </c>
      <c r="U1174" s="3">
        <v>1.5764253257316001E-2</v>
      </c>
      <c r="V1174" s="3">
        <v>0.13472686832692887</v>
      </c>
      <c r="W1174" s="3">
        <v>1.7054742061110899E-2</v>
      </c>
      <c r="X1174" s="3">
        <v>62.021030080489155</v>
      </c>
      <c r="Y1174" s="3">
        <v>0.13472686832692887</v>
      </c>
      <c r="Z1174" s="3">
        <v>1.70547269839782E-2</v>
      </c>
      <c r="AA1174" s="3">
        <v>62.021030080489155</v>
      </c>
      <c r="AB1174">
        <f t="shared" si="30"/>
        <v>0.13472686832692887</v>
      </c>
      <c r="AC1174">
        <f t="shared" si="31"/>
        <v>1.70547269839782E-2</v>
      </c>
    </row>
    <row r="1175" spans="1:29" x14ac:dyDescent="0.25">
      <c r="A1175" s="2">
        <v>1174</v>
      </c>
      <c r="B1175" s="3" t="s">
        <v>178</v>
      </c>
      <c r="C1175" s="3" t="s">
        <v>28</v>
      </c>
      <c r="D1175" s="3" t="s">
        <v>179</v>
      </c>
      <c r="E1175" s="3" t="s">
        <v>221</v>
      </c>
      <c r="F1175" s="3">
        <v>0.56000000000000005</v>
      </c>
      <c r="G1175" s="3">
        <v>0.48</v>
      </c>
      <c r="H1175" s="3" t="s">
        <v>31</v>
      </c>
      <c r="I1175" s="2">
        <v>3300</v>
      </c>
      <c r="J1175" s="3" t="s">
        <v>39</v>
      </c>
      <c r="K1175" s="2">
        <v>3300</v>
      </c>
      <c r="L1175" s="3"/>
      <c r="M1175" s="3" t="s">
        <v>237</v>
      </c>
      <c r="N1175" s="3" t="s">
        <v>194</v>
      </c>
      <c r="O1175" s="3" t="s">
        <v>31</v>
      </c>
      <c r="P1175" s="3"/>
      <c r="Q1175" s="3"/>
      <c r="R1175" s="3">
        <v>0.38</v>
      </c>
      <c r="S1175" s="3">
        <v>0.62</v>
      </c>
      <c r="T1175" s="2">
        <v>4</v>
      </c>
      <c r="U1175" s="3">
        <v>0.10645947140842975</v>
      </c>
      <c r="V1175" s="3">
        <v>0.86517776670752156</v>
      </c>
      <c r="W1175" s="3">
        <v>6.6583150641731786E-2</v>
      </c>
      <c r="X1175" s="3">
        <v>393.90317855416168</v>
      </c>
      <c r="Y1175" s="3">
        <v>0.53641021535866329</v>
      </c>
      <c r="Z1175" s="3">
        <v>6.6583091779334844E-2</v>
      </c>
      <c r="AA1175" s="3">
        <v>244.21997070358023</v>
      </c>
      <c r="AB1175">
        <f t="shared" si="30"/>
        <v>0.53641021535866329</v>
      </c>
      <c r="AC1175">
        <f t="shared" si="31"/>
        <v>6.6583091779334844E-2</v>
      </c>
    </row>
    <row r="1176" spans="1:29" x14ac:dyDescent="0.25">
      <c r="A1176" s="2">
        <v>1175</v>
      </c>
      <c r="B1176" s="3" t="s">
        <v>178</v>
      </c>
      <c r="C1176" s="3" t="s">
        <v>28</v>
      </c>
      <c r="D1176" s="3" t="s">
        <v>179</v>
      </c>
      <c r="E1176" s="3" t="s">
        <v>221</v>
      </c>
      <c r="F1176" s="3">
        <v>0.56000000000000005</v>
      </c>
      <c r="G1176" s="3">
        <v>0.48</v>
      </c>
      <c r="H1176" s="3" t="s">
        <v>31</v>
      </c>
      <c r="I1176" s="2">
        <v>3300</v>
      </c>
      <c r="J1176" s="3" t="s">
        <v>39</v>
      </c>
      <c r="K1176" s="2">
        <v>3300</v>
      </c>
      <c r="L1176" s="3"/>
      <c r="M1176" s="3" t="s">
        <v>195</v>
      </c>
      <c r="N1176" s="3" t="s">
        <v>196</v>
      </c>
      <c r="O1176" s="3" t="s">
        <v>31</v>
      </c>
      <c r="P1176" s="3"/>
      <c r="Q1176" s="3"/>
      <c r="R1176" s="3">
        <v>0</v>
      </c>
      <c r="S1176" s="3">
        <v>1</v>
      </c>
      <c r="T1176" s="2">
        <v>20</v>
      </c>
      <c r="U1176" s="3">
        <v>4.9222689569416538</v>
      </c>
      <c r="V1176" s="3">
        <v>39.895272396247357</v>
      </c>
      <c r="W1176" s="3">
        <v>4.6454930587926251</v>
      </c>
      <c r="X1176" s="3">
        <v>16572.616879931837</v>
      </c>
      <c r="Y1176" s="3">
        <v>39.895272396247357</v>
      </c>
      <c r="Z1176" s="3">
        <v>4.6454889519750004</v>
      </c>
      <c r="AA1176" s="3">
        <v>16572.616879931837</v>
      </c>
      <c r="AB1176">
        <f t="shared" si="30"/>
        <v>39.895272396247357</v>
      </c>
      <c r="AC1176">
        <f t="shared" si="31"/>
        <v>4.6454889519750004</v>
      </c>
    </row>
    <row r="1177" spans="1:29" x14ac:dyDescent="0.25">
      <c r="A1177" s="2">
        <v>1176</v>
      </c>
      <c r="B1177" s="3" t="s">
        <v>178</v>
      </c>
      <c r="C1177" s="3" t="s">
        <v>28</v>
      </c>
      <c r="D1177" s="3" t="s">
        <v>179</v>
      </c>
      <c r="E1177" s="3" t="s">
        <v>221</v>
      </c>
      <c r="F1177" s="3">
        <v>0.56000000000000005</v>
      </c>
      <c r="G1177" s="3">
        <v>0.48</v>
      </c>
      <c r="H1177" s="3" t="s">
        <v>31</v>
      </c>
      <c r="I1177" s="2">
        <v>3300</v>
      </c>
      <c r="J1177" s="3" t="s">
        <v>39</v>
      </c>
      <c r="K1177" s="2">
        <v>3300</v>
      </c>
      <c r="L1177" s="3"/>
      <c r="M1177" s="3" t="s">
        <v>198</v>
      </c>
      <c r="N1177" s="3" t="s">
        <v>196</v>
      </c>
      <c r="O1177" s="3" t="s">
        <v>31</v>
      </c>
      <c r="P1177" s="3"/>
      <c r="Q1177" s="3"/>
      <c r="R1177" s="3">
        <v>0.38</v>
      </c>
      <c r="S1177" s="3">
        <v>0.62</v>
      </c>
      <c r="T1177" s="2">
        <v>125</v>
      </c>
      <c r="U1177" s="3">
        <v>33.307238112701327</v>
      </c>
      <c r="V1177" s="3">
        <v>225.74193984935243</v>
      </c>
      <c r="W1177" s="3">
        <v>17.318558724016572</v>
      </c>
      <c r="X1177" s="3">
        <v>94041.047326672022</v>
      </c>
      <c r="Y1177" s="3">
        <v>139.96000270659843</v>
      </c>
      <c r="Z1177" s="3">
        <v>17.318543413658503</v>
      </c>
      <c r="AA1177" s="3">
        <v>58305.449342536689</v>
      </c>
      <c r="AB1177">
        <f t="shared" si="30"/>
        <v>139.96000270659843</v>
      </c>
      <c r="AC1177">
        <f t="shared" si="31"/>
        <v>17.318543413658503</v>
      </c>
    </row>
    <row r="1178" spans="1:29" x14ac:dyDescent="0.25">
      <c r="A1178" s="2">
        <v>1177</v>
      </c>
      <c r="B1178" s="3" t="s">
        <v>178</v>
      </c>
      <c r="C1178" s="3" t="s">
        <v>28</v>
      </c>
      <c r="D1178" s="3" t="s">
        <v>179</v>
      </c>
      <c r="E1178" s="3" t="s">
        <v>221</v>
      </c>
      <c r="F1178" s="3">
        <v>0.56000000000000005</v>
      </c>
      <c r="G1178" s="3">
        <v>0.48</v>
      </c>
      <c r="H1178" s="3" t="s">
        <v>31</v>
      </c>
      <c r="I1178" s="2">
        <v>3300</v>
      </c>
      <c r="J1178" s="3" t="s">
        <v>39</v>
      </c>
      <c r="K1178" s="2">
        <v>3300</v>
      </c>
      <c r="L1178" s="3"/>
      <c r="M1178" s="3" t="s">
        <v>204</v>
      </c>
      <c r="N1178" s="3" t="s">
        <v>196</v>
      </c>
      <c r="O1178" s="3" t="s">
        <v>31</v>
      </c>
      <c r="P1178" s="3"/>
      <c r="Q1178" s="3"/>
      <c r="R1178" s="3">
        <v>0</v>
      </c>
      <c r="S1178" s="3">
        <v>1</v>
      </c>
      <c r="T1178" s="2">
        <v>5</v>
      </c>
      <c r="U1178" s="3">
        <v>7.5294070847061866E-3</v>
      </c>
      <c r="V1178" s="3">
        <v>4.8460833074715812E-2</v>
      </c>
      <c r="W1178" s="3">
        <v>6.5829675842314153E-3</v>
      </c>
      <c r="X1178" s="3">
        <v>26.995972378861822</v>
      </c>
      <c r="Y1178" s="3">
        <v>4.8460833074715812E-2</v>
      </c>
      <c r="Z1178" s="3">
        <v>6.5829617646021802E-3</v>
      </c>
      <c r="AA1178" s="3">
        <v>26.995972378861822</v>
      </c>
      <c r="AB1178">
        <f t="shared" si="30"/>
        <v>4.8460833074715812E-2</v>
      </c>
      <c r="AC1178">
        <f t="shared" si="31"/>
        <v>6.5829617646021802E-3</v>
      </c>
    </row>
    <row r="1179" spans="1:29" x14ac:dyDescent="0.25">
      <c r="A1179" s="2">
        <v>1178</v>
      </c>
      <c r="B1179" s="3" t="s">
        <v>178</v>
      </c>
      <c r="C1179" s="3" t="s">
        <v>28</v>
      </c>
      <c r="D1179" s="3" t="s">
        <v>179</v>
      </c>
      <c r="E1179" s="3" t="s">
        <v>221</v>
      </c>
      <c r="F1179" s="3">
        <v>0.56000000000000005</v>
      </c>
      <c r="G1179" s="3">
        <v>0.48</v>
      </c>
      <c r="H1179" s="3" t="s">
        <v>31</v>
      </c>
      <c r="I1179" s="2">
        <v>3300</v>
      </c>
      <c r="J1179" s="3" t="s">
        <v>39</v>
      </c>
      <c r="K1179" s="2">
        <v>3300</v>
      </c>
      <c r="L1179" s="3"/>
      <c r="M1179" s="3" t="s">
        <v>184</v>
      </c>
      <c r="N1179" s="3" t="s">
        <v>185</v>
      </c>
      <c r="O1179" s="3" t="s">
        <v>31</v>
      </c>
      <c r="P1179" s="3"/>
      <c r="Q1179" s="3"/>
      <c r="R1179" s="3">
        <v>0</v>
      </c>
      <c r="S1179" s="3">
        <v>1</v>
      </c>
      <c r="T1179" s="2">
        <v>1337</v>
      </c>
      <c r="U1179" s="3">
        <v>450.43602035978108</v>
      </c>
      <c r="V1179" s="3">
        <v>2456.9453098535905</v>
      </c>
      <c r="W1179" s="3">
        <v>284.37003466511686</v>
      </c>
      <c r="X1179" s="3">
        <v>1071560.169040143</v>
      </c>
      <c r="Y1179" s="3">
        <v>2456.9453098535905</v>
      </c>
      <c r="Z1179" s="3">
        <v>284.36978326965584</v>
      </c>
      <c r="AA1179" s="3">
        <v>1071560.169040143</v>
      </c>
      <c r="AB1179">
        <f t="shared" si="30"/>
        <v>2456.9453098535905</v>
      </c>
      <c r="AC1179">
        <f t="shared" si="31"/>
        <v>284.36978326965584</v>
      </c>
    </row>
    <row r="1180" spans="1:29" x14ac:dyDescent="0.25">
      <c r="A1180" s="2">
        <v>1179</v>
      </c>
      <c r="B1180" s="3" t="s">
        <v>178</v>
      </c>
      <c r="C1180" s="3" t="s">
        <v>28</v>
      </c>
      <c r="D1180" s="3" t="s">
        <v>179</v>
      </c>
      <c r="E1180" s="3" t="s">
        <v>221</v>
      </c>
      <c r="F1180" s="3">
        <v>0.56000000000000005</v>
      </c>
      <c r="G1180" s="3">
        <v>0.48</v>
      </c>
      <c r="H1180" s="3" t="s">
        <v>31</v>
      </c>
      <c r="I1180" s="2">
        <v>3300</v>
      </c>
      <c r="J1180" s="3" t="s">
        <v>39</v>
      </c>
      <c r="K1180" s="2">
        <v>3300</v>
      </c>
      <c r="L1180" s="3"/>
      <c r="M1180" s="3" t="s">
        <v>225</v>
      </c>
      <c r="N1180" s="3" t="s">
        <v>185</v>
      </c>
      <c r="O1180" s="3" t="s">
        <v>31</v>
      </c>
      <c r="P1180" s="3"/>
      <c r="Q1180" s="3"/>
      <c r="R1180" s="3">
        <v>0.38</v>
      </c>
      <c r="S1180" s="3">
        <v>0.62</v>
      </c>
      <c r="T1180" s="2">
        <v>74</v>
      </c>
      <c r="U1180" s="3">
        <v>24.746329287991699</v>
      </c>
      <c r="V1180" s="3">
        <v>142.54961442161462</v>
      </c>
      <c r="W1180" s="3">
        <v>10.983938282826037</v>
      </c>
      <c r="X1180" s="3">
        <v>64129.855385499424</v>
      </c>
      <c r="Y1180" s="3">
        <v>88.380760941401093</v>
      </c>
      <c r="Z1180" s="3">
        <v>10.983928572547555</v>
      </c>
      <c r="AA1180" s="3">
        <v>39760.510339009648</v>
      </c>
      <c r="AB1180">
        <f t="shared" si="30"/>
        <v>88.380760941401093</v>
      </c>
      <c r="AC1180">
        <f t="shared" si="31"/>
        <v>10.983928572547555</v>
      </c>
    </row>
    <row r="1181" spans="1:29" x14ac:dyDescent="0.25">
      <c r="A1181" s="2">
        <v>1180</v>
      </c>
      <c r="B1181" s="3" t="s">
        <v>178</v>
      </c>
      <c r="C1181" s="3" t="s">
        <v>28</v>
      </c>
      <c r="D1181" s="3" t="s">
        <v>179</v>
      </c>
      <c r="E1181" s="3" t="s">
        <v>221</v>
      </c>
      <c r="F1181" s="3">
        <v>0.56000000000000005</v>
      </c>
      <c r="G1181" s="3">
        <v>0.48</v>
      </c>
      <c r="H1181" s="3" t="s">
        <v>31</v>
      </c>
      <c r="I1181" s="2">
        <v>3300</v>
      </c>
      <c r="J1181" s="3" t="s">
        <v>39</v>
      </c>
      <c r="K1181" s="2">
        <v>3300</v>
      </c>
      <c r="L1181" s="3"/>
      <c r="M1181" s="3" t="s">
        <v>186</v>
      </c>
      <c r="N1181" s="3" t="s">
        <v>187</v>
      </c>
      <c r="O1181" s="3" t="s">
        <v>31</v>
      </c>
      <c r="P1181" s="3"/>
      <c r="Q1181" s="3"/>
      <c r="R1181" s="3">
        <v>0</v>
      </c>
      <c r="S1181" s="3">
        <v>1</v>
      </c>
      <c r="T1181" s="2">
        <v>614</v>
      </c>
      <c r="U1181" s="3">
        <v>216.34119898382463</v>
      </c>
      <c r="V1181" s="3">
        <v>1075.0484053938296</v>
      </c>
      <c r="W1181" s="3">
        <v>130.40777709480969</v>
      </c>
      <c r="X1181" s="3">
        <v>485065.00537150825</v>
      </c>
      <c r="Y1181" s="3">
        <v>1075.0484053938296</v>
      </c>
      <c r="Z1181" s="3">
        <v>130.40766180867101</v>
      </c>
      <c r="AA1181" s="3">
        <v>485065.00537150825</v>
      </c>
      <c r="AB1181">
        <f t="shared" si="30"/>
        <v>1075.0484053938296</v>
      </c>
      <c r="AC1181">
        <f t="shared" si="31"/>
        <v>130.40766180867101</v>
      </c>
    </row>
    <row r="1182" spans="1:29" x14ac:dyDescent="0.25">
      <c r="A1182" s="2">
        <v>1181</v>
      </c>
      <c r="B1182" s="3" t="s">
        <v>178</v>
      </c>
      <c r="C1182" s="3" t="s">
        <v>28</v>
      </c>
      <c r="D1182" s="3" t="s">
        <v>179</v>
      </c>
      <c r="E1182" s="3" t="s">
        <v>221</v>
      </c>
      <c r="F1182" s="3">
        <v>0.56000000000000005</v>
      </c>
      <c r="G1182" s="3">
        <v>0.48</v>
      </c>
      <c r="H1182" s="3" t="s">
        <v>31</v>
      </c>
      <c r="I1182" s="2">
        <v>3300</v>
      </c>
      <c r="J1182" s="3" t="s">
        <v>39</v>
      </c>
      <c r="K1182" s="2">
        <v>3300</v>
      </c>
      <c r="L1182" s="3"/>
      <c r="M1182" s="3" t="s">
        <v>238</v>
      </c>
      <c r="N1182" s="3" t="s">
        <v>187</v>
      </c>
      <c r="O1182" s="3" t="s">
        <v>31</v>
      </c>
      <c r="P1182" s="3"/>
      <c r="Q1182" s="3"/>
      <c r="R1182" s="3">
        <v>0.38</v>
      </c>
      <c r="S1182" s="3">
        <v>0.62</v>
      </c>
      <c r="T1182" s="2">
        <v>4</v>
      </c>
      <c r="U1182" s="3">
        <v>8.0829794036704289E-2</v>
      </c>
      <c r="V1182" s="3">
        <v>0.64360638141902915</v>
      </c>
      <c r="W1182" s="3">
        <v>4.9394806315083001E-2</v>
      </c>
      <c r="X1182" s="3">
        <v>296.76464247735612</v>
      </c>
      <c r="Y1182" s="3">
        <v>0.39903595647979806</v>
      </c>
      <c r="Z1182" s="3">
        <v>4.9394762647928914E-2</v>
      </c>
      <c r="AA1182" s="3">
        <v>183.99407833596081</v>
      </c>
      <c r="AB1182">
        <f t="shared" si="30"/>
        <v>0.39903595647979806</v>
      </c>
      <c r="AC1182">
        <f t="shared" si="31"/>
        <v>4.9394762647928914E-2</v>
      </c>
    </row>
    <row r="1183" spans="1:29" x14ac:dyDescent="0.25">
      <c r="A1183" s="2">
        <v>1182</v>
      </c>
      <c r="B1183" s="3" t="s">
        <v>178</v>
      </c>
      <c r="C1183" s="3" t="s">
        <v>28</v>
      </c>
      <c r="D1183" s="3" t="s">
        <v>179</v>
      </c>
      <c r="E1183" s="3" t="s">
        <v>221</v>
      </c>
      <c r="F1183" s="3">
        <v>0.56000000000000005</v>
      </c>
      <c r="G1183" s="3">
        <v>0.48</v>
      </c>
      <c r="H1183" s="3" t="s">
        <v>31</v>
      </c>
      <c r="I1183" s="2">
        <v>3300</v>
      </c>
      <c r="J1183" s="3" t="s">
        <v>39</v>
      </c>
      <c r="K1183" s="2">
        <v>3300</v>
      </c>
      <c r="L1183" s="3"/>
      <c r="M1183" s="3" t="s">
        <v>188</v>
      </c>
      <c r="N1183" s="3" t="s">
        <v>185</v>
      </c>
      <c r="O1183" s="3" t="s">
        <v>31</v>
      </c>
      <c r="P1183" s="3"/>
      <c r="Q1183" s="3"/>
      <c r="R1183" s="3">
        <v>0</v>
      </c>
      <c r="S1183" s="3">
        <v>1</v>
      </c>
      <c r="T1183" s="2">
        <v>31</v>
      </c>
      <c r="U1183" s="3">
        <v>2.4131472698357541</v>
      </c>
      <c r="V1183" s="3">
        <v>12.712247825688799</v>
      </c>
      <c r="W1183" s="3">
        <v>1.6884356337089916</v>
      </c>
      <c r="X1183" s="3">
        <v>6290.4825982631137</v>
      </c>
      <c r="Y1183" s="3">
        <v>12.712247825688799</v>
      </c>
      <c r="Z1183" s="3">
        <v>1.6884341410585604</v>
      </c>
      <c r="AA1183" s="3">
        <v>6290.4825982631137</v>
      </c>
      <c r="AB1183">
        <f t="shared" si="30"/>
        <v>12.712247825688799</v>
      </c>
      <c r="AC1183">
        <f t="shared" si="31"/>
        <v>1.6884341410585604</v>
      </c>
    </row>
    <row r="1184" spans="1:29" x14ac:dyDescent="0.25">
      <c r="A1184" s="2">
        <v>1183</v>
      </c>
      <c r="B1184" s="3" t="s">
        <v>178</v>
      </c>
      <c r="C1184" s="3" t="s">
        <v>28</v>
      </c>
      <c r="D1184" s="3" t="s">
        <v>179</v>
      </c>
      <c r="E1184" s="3" t="s">
        <v>221</v>
      </c>
      <c r="F1184" s="3">
        <v>0.56000000000000005</v>
      </c>
      <c r="G1184" s="3">
        <v>0.48</v>
      </c>
      <c r="H1184" s="3" t="s">
        <v>31</v>
      </c>
      <c r="I1184" s="2">
        <v>3300</v>
      </c>
      <c r="J1184" s="3" t="s">
        <v>39</v>
      </c>
      <c r="K1184" s="2">
        <v>3300</v>
      </c>
      <c r="L1184" s="3"/>
      <c r="M1184" s="3" t="s">
        <v>239</v>
      </c>
      <c r="N1184" s="3" t="s">
        <v>41</v>
      </c>
      <c r="O1184" s="3" t="s">
        <v>31</v>
      </c>
      <c r="P1184" s="3"/>
      <c r="Q1184" s="3"/>
      <c r="R1184" s="3">
        <v>0.38</v>
      </c>
      <c r="S1184" s="3">
        <v>0.62</v>
      </c>
      <c r="T1184" s="2">
        <v>197</v>
      </c>
      <c r="U1184" s="3">
        <v>81.905481461721664</v>
      </c>
      <c r="V1184" s="3">
        <v>586.49811101190767</v>
      </c>
      <c r="W1184" s="3">
        <v>44.984567657147494</v>
      </c>
      <c r="X1184" s="3">
        <v>280552.26987274358</v>
      </c>
      <c r="Y1184" s="3">
        <v>363.6288288273829</v>
      </c>
      <c r="Z1184" s="3">
        <v>44.98452788883597</v>
      </c>
      <c r="AA1184" s="3">
        <v>173942.40732110111</v>
      </c>
      <c r="AB1184">
        <f t="shared" si="30"/>
        <v>363.6288288273829</v>
      </c>
      <c r="AC1184">
        <f t="shared" si="31"/>
        <v>44.98452788883597</v>
      </c>
    </row>
    <row r="1185" spans="1:29" x14ac:dyDescent="0.25">
      <c r="A1185" s="2">
        <v>1184</v>
      </c>
      <c r="B1185" s="3" t="s">
        <v>178</v>
      </c>
      <c r="C1185" s="3" t="s">
        <v>28</v>
      </c>
      <c r="D1185" s="3" t="s">
        <v>179</v>
      </c>
      <c r="E1185" s="3" t="s">
        <v>221</v>
      </c>
      <c r="F1185" s="3">
        <v>0.56000000000000005</v>
      </c>
      <c r="G1185" s="3">
        <v>0.48</v>
      </c>
      <c r="H1185" s="3" t="s">
        <v>33</v>
      </c>
      <c r="I1185" s="2">
        <v>1100</v>
      </c>
      <c r="J1185" s="3" t="s">
        <v>42</v>
      </c>
      <c r="K1185" s="2">
        <v>1100</v>
      </c>
      <c r="L1185" s="3"/>
      <c r="M1185" s="3" t="s">
        <v>33</v>
      </c>
      <c r="N1185" s="3" t="s">
        <v>33</v>
      </c>
      <c r="O1185" s="3"/>
      <c r="P1185" s="3"/>
      <c r="Q1185" s="3"/>
      <c r="R1185" s="3">
        <v>0</v>
      </c>
      <c r="S1185" s="3">
        <v>1</v>
      </c>
      <c r="T1185" s="2">
        <v>308</v>
      </c>
      <c r="U1185" s="3">
        <v>31.662597919517097</v>
      </c>
      <c r="V1185" s="3">
        <v>253.24577329909607</v>
      </c>
      <c r="W1185" s="3">
        <v>35.661538428416016</v>
      </c>
      <c r="X1185" s="3">
        <v>114890.34562226258</v>
      </c>
      <c r="Y1185" s="3">
        <v>253.24577329909607</v>
      </c>
      <c r="Z1185" s="3">
        <v>35.661506902067245</v>
      </c>
      <c r="AA1185" s="3">
        <v>114890.34562226258</v>
      </c>
      <c r="AB1185">
        <f t="shared" si="30"/>
        <v>253.24577329909607</v>
      </c>
      <c r="AC1185">
        <f t="shared" si="31"/>
        <v>35.661506902067245</v>
      </c>
    </row>
    <row r="1186" spans="1:29" x14ac:dyDescent="0.25">
      <c r="A1186" s="2">
        <v>1185</v>
      </c>
      <c r="B1186" s="3" t="s">
        <v>178</v>
      </c>
      <c r="C1186" s="3" t="s">
        <v>28</v>
      </c>
      <c r="D1186" s="3" t="s">
        <v>179</v>
      </c>
      <c r="E1186" s="3" t="s">
        <v>221</v>
      </c>
      <c r="F1186" s="3">
        <v>0.56000000000000005</v>
      </c>
      <c r="G1186" s="3">
        <v>0.48</v>
      </c>
      <c r="H1186" s="3" t="s">
        <v>33</v>
      </c>
      <c r="I1186" s="2">
        <v>1100</v>
      </c>
      <c r="J1186" s="3" t="s">
        <v>42</v>
      </c>
      <c r="K1186" s="2">
        <v>1100</v>
      </c>
      <c r="L1186" s="3"/>
      <c r="M1186" s="3" t="s">
        <v>190</v>
      </c>
      <c r="N1186" s="3" t="s">
        <v>33</v>
      </c>
      <c r="O1186" s="3"/>
      <c r="P1186" s="3"/>
      <c r="Q1186" s="3"/>
      <c r="R1186" s="3">
        <v>0.38</v>
      </c>
      <c r="S1186" s="3">
        <v>0.62</v>
      </c>
      <c r="T1186" s="2">
        <v>472</v>
      </c>
      <c r="U1186" s="3">
        <v>65.22343347595276</v>
      </c>
      <c r="V1186" s="3">
        <v>574.80302014110589</v>
      </c>
      <c r="W1186" s="3">
        <v>50.175171160613793</v>
      </c>
      <c r="X1186" s="3">
        <v>263894.62341897917</v>
      </c>
      <c r="Y1186" s="3">
        <v>356.3778724874856</v>
      </c>
      <c r="Z1186" s="3">
        <v>50.175126803583332</v>
      </c>
      <c r="AA1186" s="3">
        <v>163614.66651976726</v>
      </c>
      <c r="AB1186">
        <f t="shared" si="30"/>
        <v>356.3778724874856</v>
      </c>
      <c r="AC1186">
        <f t="shared" si="31"/>
        <v>50.175126803583332</v>
      </c>
    </row>
    <row r="1187" spans="1:29" x14ac:dyDescent="0.25">
      <c r="A1187" s="2">
        <v>1186</v>
      </c>
      <c r="B1187" s="3" t="s">
        <v>178</v>
      </c>
      <c r="C1187" s="3" t="s">
        <v>28</v>
      </c>
      <c r="D1187" s="3" t="s">
        <v>179</v>
      </c>
      <c r="E1187" s="3" t="s">
        <v>221</v>
      </c>
      <c r="F1187" s="3">
        <v>0.56000000000000005</v>
      </c>
      <c r="G1187" s="3">
        <v>0.48</v>
      </c>
      <c r="H1187" s="3" t="s">
        <v>33</v>
      </c>
      <c r="I1187" s="2">
        <v>1180</v>
      </c>
      <c r="J1187" s="3" t="s">
        <v>43</v>
      </c>
      <c r="K1187" s="2">
        <v>1180</v>
      </c>
      <c r="L1187" s="3"/>
      <c r="M1187" s="3" t="s">
        <v>33</v>
      </c>
      <c r="N1187" s="3" t="s">
        <v>33</v>
      </c>
      <c r="O1187" s="3"/>
      <c r="P1187" s="3"/>
      <c r="Q1187" s="3"/>
      <c r="R1187" s="3">
        <v>0</v>
      </c>
      <c r="S1187" s="3">
        <v>1</v>
      </c>
      <c r="T1187" s="2">
        <v>8</v>
      </c>
      <c r="U1187" s="3">
        <v>0.60335714268080887</v>
      </c>
      <c r="V1187" s="3">
        <v>3.1806171247355142</v>
      </c>
      <c r="W1187" s="3">
        <v>0.43051963149602113</v>
      </c>
      <c r="X1187" s="3">
        <v>1505.1186939323359</v>
      </c>
      <c r="Y1187" s="3">
        <v>3.1806171247355142</v>
      </c>
      <c r="Z1187" s="3">
        <v>0.43051925089796794</v>
      </c>
      <c r="AA1187" s="3">
        <v>1505.1186939323359</v>
      </c>
      <c r="AB1187">
        <f t="shared" si="30"/>
        <v>3.1806171247355142</v>
      </c>
      <c r="AC1187">
        <f t="shared" si="31"/>
        <v>0.43051925089796794</v>
      </c>
    </row>
    <row r="1188" spans="1:29" x14ac:dyDescent="0.25">
      <c r="A1188" s="2">
        <v>1187</v>
      </c>
      <c r="B1188" s="3" t="s">
        <v>178</v>
      </c>
      <c r="C1188" s="3" t="s">
        <v>28</v>
      </c>
      <c r="D1188" s="3" t="s">
        <v>179</v>
      </c>
      <c r="E1188" s="3" t="s">
        <v>221</v>
      </c>
      <c r="F1188" s="3">
        <v>0.56000000000000005</v>
      </c>
      <c r="G1188" s="3">
        <v>0.48</v>
      </c>
      <c r="H1188" s="3" t="s">
        <v>33</v>
      </c>
      <c r="I1188" s="2">
        <v>1180</v>
      </c>
      <c r="J1188" s="3" t="s">
        <v>43</v>
      </c>
      <c r="K1188" s="2">
        <v>1180</v>
      </c>
      <c r="L1188" s="3"/>
      <c r="M1188" s="3" t="s">
        <v>190</v>
      </c>
      <c r="N1188" s="3" t="s">
        <v>33</v>
      </c>
      <c r="O1188" s="3"/>
      <c r="P1188" s="3"/>
      <c r="Q1188" s="3"/>
      <c r="R1188" s="3">
        <v>0.38</v>
      </c>
      <c r="S1188" s="3">
        <v>0.62</v>
      </c>
      <c r="T1188" s="2">
        <v>6</v>
      </c>
      <c r="U1188" s="3">
        <v>0.51768695593834124</v>
      </c>
      <c r="V1188" s="3">
        <v>4.7893835801522497</v>
      </c>
      <c r="W1188" s="3">
        <v>0.41479230198901001</v>
      </c>
      <c r="X1188" s="3">
        <v>2159.3627910871937</v>
      </c>
      <c r="Y1188" s="3">
        <v>2.9694178196943946</v>
      </c>
      <c r="Z1188" s="3">
        <v>0.41479193529460057</v>
      </c>
      <c r="AA1188" s="3">
        <v>1338.8049304740598</v>
      </c>
      <c r="AB1188">
        <f t="shared" si="30"/>
        <v>2.9694178196943946</v>
      </c>
      <c r="AC1188">
        <f t="shared" si="31"/>
        <v>0.41479193529460057</v>
      </c>
    </row>
    <row r="1189" spans="1:29" x14ac:dyDescent="0.25">
      <c r="A1189" s="2">
        <v>1188</v>
      </c>
      <c r="B1189" s="3" t="s">
        <v>178</v>
      </c>
      <c r="C1189" s="3" t="s">
        <v>28</v>
      </c>
      <c r="D1189" s="3" t="s">
        <v>179</v>
      </c>
      <c r="E1189" s="3" t="s">
        <v>221</v>
      </c>
      <c r="F1189" s="3">
        <v>0.56000000000000005</v>
      </c>
      <c r="G1189" s="3">
        <v>0.48</v>
      </c>
      <c r="H1189" s="3" t="s">
        <v>33</v>
      </c>
      <c r="I1189" s="2">
        <v>1200</v>
      </c>
      <c r="J1189" s="3" t="s">
        <v>45</v>
      </c>
      <c r="K1189" s="2">
        <v>1200</v>
      </c>
      <c r="L1189" s="3"/>
      <c r="M1189" s="3" t="s">
        <v>33</v>
      </c>
      <c r="N1189" s="3" t="s">
        <v>33</v>
      </c>
      <c r="O1189" s="3"/>
      <c r="P1189" s="3"/>
      <c r="Q1189" s="3"/>
      <c r="R1189" s="3">
        <v>0</v>
      </c>
      <c r="S1189" s="3">
        <v>1</v>
      </c>
      <c r="T1189" s="2">
        <v>1953</v>
      </c>
      <c r="U1189" s="3">
        <v>245.73310272220874</v>
      </c>
      <c r="V1189" s="3">
        <v>2042.5632082781428</v>
      </c>
      <c r="W1189" s="3">
        <v>297.34170093448023</v>
      </c>
      <c r="X1189" s="3">
        <v>883771.05873944832</v>
      </c>
      <c r="Y1189" s="3">
        <v>2042.5632082781428</v>
      </c>
      <c r="Z1189" s="3">
        <v>297.34143807150281</v>
      </c>
      <c r="AA1189" s="3">
        <v>883771.05873944832</v>
      </c>
      <c r="AB1189">
        <f t="shared" si="30"/>
        <v>2042.5632082781428</v>
      </c>
      <c r="AC1189">
        <f t="shared" si="31"/>
        <v>297.34143807150281</v>
      </c>
    </row>
    <row r="1190" spans="1:29" x14ac:dyDescent="0.25">
      <c r="A1190" s="2">
        <v>1189</v>
      </c>
      <c r="B1190" s="3" t="s">
        <v>178</v>
      </c>
      <c r="C1190" s="3" t="s">
        <v>28</v>
      </c>
      <c r="D1190" s="3" t="s">
        <v>179</v>
      </c>
      <c r="E1190" s="3" t="s">
        <v>221</v>
      </c>
      <c r="F1190" s="3">
        <v>0.56000000000000005</v>
      </c>
      <c r="G1190" s="3">
        <v>0.48</v>
      </c>
      <c r="H1190" s="3" t="s">
        <v>33</v>
      </c>
      <c r="I1190" s="2">
        <v>1200</v>
      </c>
      <c r="J1190" s="3" t="s">
        <v>45</v>
      </c>
      <c r="K1190" s="2">
        <v>1200</v>
      </c>
      <c r="L1190" s="3"/>
      <c r="M1190" s="3" t="s">
        <v>190</v>
      </c>
      <c r="N1190" s="3" t="s">
        <v>33</v>
      </c>
      <c r="O1190" s="3"/>
      <c r="P1190" s="3"/>
      <c r="Q1190" s="3"/>
      <c r="R1190" s="3">
        <v>0.38</v>
      </c>
      <c r="S1190" s="3">
        <v>0.62</v>
      </c>
      <c r="T1190" s="2">
        <v>1963</v>
      </c>
      <c r="U1190" s="3">
        <v>344.99617662644397</v>
      </c>
      <c r="V1190" s="3">
        <v>3402.5708943000186</v>
      </c>
      <c r="W1190" s="3">
        <v>309.61763043959019</v>
      </c>
      <c r="X1190" s="3">
        <v>1390307.6172649683</v>
      </c>
      <c r="Y1190" s="3">
        <v>2109.5939544660073</v>
      </c>
      <c r="Z1190" s="3">
        <v>309.61735672415739</v>
      </c>
      <c r="AA1190" s="3">
        <v>861990.72270428075</v>
      </c>
      <c r="AB1190">
        <f t="shared" si="30"/>
        <v>2109.5939544660073</v>
      </c>
      <c r="AC1190">
        <f t="shared" si="31"/>
        <v>309.61735672415739</v>
      </c>
    </row>
    <row r="1191" spans="1:29" x14ac:dyDescent="0.25">
      <c r="A1191" s="2">
        <v>1190</v>
      </c>
      <c r="B1191" s="3" t="s">
        <v>178</v>
      </c>
      <c r="C1191" s="3" t="s">
        <v>28</v>
      </c>
      <c r="D1191" s="3" t="s">
        <v>179</v>
      </c>
      <c r="E1191" s="3" t="s">
        <v>221</v>
      </c>
      <c r="F1191" s="3">
        <v>0.56000000000000005</v>
      </c>
      <c r="G1191" s="3">
        <v>0.48</v>
      </c>
      <c r="H1191" s="3" t="s">
        <v>33</v>
      </c>
      <c r="I1191" s="2">
        <v>1210</v>
      </c>
      <c r="J1191" s="3" t="s">
        <v>46</v>
      </c>
      <c r="K1191" s="2">
        <v>1210</v>
      </c>
      <c r="L1191" s="3"/>
      <c r="M1191" s="3" t="s">
        <v>33</v>
      </c>
      <c r="N1191" s="3" t="s">
        <v>33</v>
      </c>
      <c r="O1191" s="3"/>
      <c r="P1191" s="3"/>
      <c r="Q1191" s="3"/>
      <c r="R1191" s="3">
        <v>0</v>
      </c>
      <c r="S1191" s="3">
        <v>1</v>
      </c>
      <c r="T1191" s="2">
        <v>7126</v>
      </c>
      <c r="U1191" s="3">
        <v>714.10566000775998</v>
      </c>
      <c r="V1191" s="3">
        <v>5986.4185127768615</v>
      </c>
      <c r="W1191" s="3">
        <v>872.3976632883747</v>
      </c>
      <c r="X1191" s="3">
        <v>2594213.0444378685</v>
      </c>
      <c r="Y1191" s="3">
        <v>5986.4185127768615</v>
      </c>
      <c r="Z1191" s="3">
        <v>872.39689205094555</v>
      </c>
      <c r="AA1191" s="3">
        <v>2594213.0444378685</v>
      </c>
      <c r="AB1191">
        <f t="shared" si="30"/>
        <v>5986.4185127768615</v>
      </c>
      <c r="AC1191">
        <f t="shared" si="31"/>
        <v>872.39689205094555</v>
      </c>
    </row>
    <row r="1192" spans="1:29" x14ac:dyDescent="0.25">
      <c r="A1192" s="2">
        <v>1191</v>
      </c>
      <c r="B1192" s="3" t="s">
        <v>178</v>
      </c>
      <c r="C1192" s="3" t="s">
        <v>28</v>
      </c>
      <c r="D1192" s="3" t="s">
        <v>179</v>
      </c>
      <c r="E1192" s="3" t="s">
        <v>221</v>
      </c>
      <c r="F1192" s="3">
        <v>0.56000000000000005</v>
      </c>
      <c r="G1192" s="3">
        <v>0.48</v>
      </c>
      <c r="H1192" s="3" t="s">
        <v>33</v>
      </c>
      <c r="I1192" s="2">
        <v>1210</v>
      </c>
      <c r="J1192" s="3" t="s">
        <v>46</v>
      </c>
      <c r="K1192" s="2">
        <v>1210</v>
      </c>
      <c r="L1192" s="3"/>
      <c r="M1192" s="3" t="s">
        <v>190</v>
      </c>
      <c r="N1192" s="3" t="s">
        <v>33</v>
      </c>
      <c r="O1192" s="3"/>
      <c r="P1192" s="3"/>
      <c r="Q1192" s="3"/>
      <c r="R1192" s="3">
        <v>0.38</v>
      </c>
      <c r="S1192" s="3">
        <v>0.62</v>
      </c>
      <c r="T1192" s="2">
        <v>8052</v>
      </c>
      <c r="U1192" s="3">
        <v>1386.1243494447697</v>
      </c>
      <c r="V1192" s="3">
        <v>13737.792860026595</v>
      </c>
      <c r="W1192" s="3">
        <v>1249.9387712022983</v>
      </c>
      <c r="X1192" s="3">
        <v>5632504.4948478891</v>
      </c>
      <c r="Y1192" s="3">
        <v>8517.4315732164996</v>
      </c>
      <c r="Z1192" s="3">
        <v>1249.9376662021364</v>
      </c>
      <c r="AA1192" s="3">
        <v>3492152.7868057</v>
      </c>
      <c r="AB1192">
        <f t="shared" si="30"/>
        <v>8517.4315732164996</v>
      </c>
      <c r="AC1192">
        <f t="shared" si="31"/>
        <v>1249.9376662021364</v>
      </c>
    </row>
    <row r="1193" spans="1:29" x14ac:dyDescent="0.25">
      <c r="A1193" s="2">
        <v>1192</v>
      </c>
      <c r="B1193" s="3" t="s">
        <v>178</v>
      </c>
      <c r="C1193" s="3" t="s">
        <v>28</v>
      </c>
      <c r="D1193" s="3" t="s">
        <v>179</v>
      </c>
      <c r="E1193" s="3" t="s">
        <v>221</v>
      </c>
      <c r="F1193" s="3">
        <v>0.56000000000000005</v>
      </c>
      <c r="G1193" s="3">
        <v>0.48</v>
      </c>
      <c r="H1193" s="3" t="s">
        <v>33</v>
      </c>
      <c r="I1193" s="2">
        <v>1290</v>
      </c>
      <c r="J1193" s="3" t="s">
        <v>145</v>
      </c>
      <c r="K1193" s="2">
        <v>1290</v>
      </c>
      <c r="L1193" s="3"/>
      <c r="M1193" s="3" t="s">
        <v>33</v>
      </c>
      <c r="N1193" s="3" t="s">
        <v>33</v>
      </c>
      <c r="O1193" s="3"/>
      <c r="P1193" s="3"/>
      <c r="Q1193" s="3"/>
      <c r="R1193" s="3">
        <v>0</v>
      </c>
      <c r="S1193" s="3">
        <v>1</v>
      </c>
      <c r="T1193" s="2">
        <v>19</v>
      </c>
      <c r="U1193" s="3">
        <v>4.9323379131527112</v>
      </c>
      <c r="V1193" s="3">
        <v>36.435187333016962</v>
      </c>
      <c r="W1193" s="3">
        <v>5.2267712744243529</v>
      </c>
      <c r="X1193" s="3">
        <v>18831.567236953393</v>
      </c>
      <c r="Y1193" s="3">
        <v>36.435187333016962</v>
      </c>
      <c r="Z1193" s="3">
        <v>5.2267666537315476</v>
      </c>
      <c r="AA1193" s="3">
        <v>18831.567236953393</v>
      </c>
      <c r="AB1193">
        <f t="shared" si="30"/>
        <v>36.435187333016962</v>
      </c>
      <c r="AC1193">
        <f t="shared" si="31"/>
        <v>5.2267666537315476</v>
      </c>
    </row>
    <row r="1194" spans="1:29" x14ac:dyDescent="0.25">
      <c r="A1194" s="2">
        <v>1193</v>
      </c>
      <c r="B1194" s="3" t="s">
        <v>178</v>
      </c>
      <c r="C1194" s="3" t="s">
        <v>28</v>
      </c>
      <c r="D1194" s="3" t="s">
        <v>179</v>
      </c>
      <c r="E1194" s="3" t="s">
        <v>221</v>
      </c>
      <c r="F1194" s="3">
        <v>0.56000000000000005</v>
      </c>
      <c r="G1194" s="3">
        <v>0.48</v>
      </c>
      <c r="H1194" s="3" t="s">
        <v>33</v>
      </c>
      <c r="I1194" s="2">
        <v>1290</v>
      </c>
      <c r="J1194" s="3" t="s">
        <v>145</v>
      </c>
      <c r="K1194" s="2">
        <v>1290</v>
      </c>
      <c r="L1194" s="3"/>
      <c r="M1194" s="3" t="s">
        <v>190</v>
      </c>
      <c r="N1194" s="3" t="s">
        <v>33</v>
      </c>
      <c r="O1194" s="3"/>
      <c r="P1194" s="3"/>
      <c r="Q1194" s="3"/>
      <c r="R1194" s="3">
        <v>0.38</v>
      </c>
      <c r="S1194" s="3">
        <v>0.62</v>
      </c>
      <c r="T1194" s="2">
        <v>40</v>
      </c>
      <c r="U1194" s="3">
        <v>1.4840749430079105</v>
      </c>
      <c r="V1194" s="3">
        <v>13.46029815754912</v>
      </c>
      <c r="W1194" s="3">
        <v>1.1778159053959185</v>
      </c>
      <c r="X1194" s="3">
        <v>6077.6705596551556</v>
      </c>
      <c r="Y1194" s="3">
        <v>8.3453848576804557</v>
      </c>
      <c r="Z1194" s="3">
        <v>1.1778148641555022</v>
      </c>
      <c r="AA1194" s="3">
        <v>3768.1557469861959</v>
      </c>
      <c r="AB1194">
        <f t="shared" si="30"/>
        <v>8.3453848576804557</v>
      </c>
      <c r="AC1194">
        <f t="shared" si="31"/>
        <v>1.1778148641555022</v>
      </c>
    </row>
    <row r="1195" spans="1:29" x14ac:dyDescent="0.25">
      <c r="A1195" s="2">
        <v>1194</v>
      </c>
      <c r="B1195" s="3" t="s">
        <v>178</v>
      </c>
      <c r="C1195" s="3" t="s">
        <v>28</v>
      </c>
      <c r="D1195" s="3" t="s">
        <v>179</v>
      </c>
      <c r="E1195" s="3" t="s">
        <v>221</v>
      </c>
      <c r="F1195" s="3">
        <v>0.56000000000000005</v>
      </c>
      <c r="G1195" s="3">
        <v>0.48</v>
      </c>
      <c r="H1195" s="3" t="s">
        <v>33</v>
      </c>
      <c r="I1195" s="2">
        <v>1300</v>
      </c>
      <c r="J1195" s="3" t="s">
        <v>114</v>
      </c>
      <c r="K1195" s="2">
        <v>1300</v>
      </c>
      <c r="L1195" s="3"/>
      <c r="M1195" s="3" t="s">
        <v>33</v>
      </c>
      <c r="N1195" s="3" t="s">
        <v>33</v>
      </c>
      <c r="O1195" s="3"/>
      <c r="P1195" s="3"/>
      <c r="Q1195" s="3"/>
      <c r="R1195" s="3">
        <v>0</v>
      </c>
      <c r="S1195" s="3">
        <v>1</v>
      </c>
      <c r="T1195" s="2">
        <v>1030</v>
      </c>
      <c r="U1195" s="3">
        <v>190.3982657953722</v>
      </c>
      <c r="V1195" s="3">
        <v>1619.8675799758237</v>
      </c>
      <c r="W1195" s="3">
        <v>273.63513062830066</v>
      </c>
      <c r="X1195" s="3">
        <v>682498.87829029141</v>
      </c>
      <c r="Y1195" s="3">
        <v>1619.8675799758237</v>
      </c>
      <c r="Z1195" s="3">
        <v>273.63488872296074</v>
      </c>
      <c r="AA1195" s="3">
        <v>682498.87829029141</v>
      </c>
      <c r="AB1195">
        <f t="shared" si="30"/>
        <v>1619.8675799758237</v>
      </c>
      <c r="AC1195">
        <f t="shared" si="31"/>
        <v>273.63488872296074</v>
      </c>
    </row>
    <row r="1196" spans="1:29" x14ac:dyDescent="0.25">
      <c r="A1196" s="2">
        <v>1195</v>
      </c>
      <c r="B1196" s="3" t="s">
        <v>178</v>
      </c>
      <c r="C1196" s="3" t="s">
        <v>28</v>
      </c>
      <c r="D1196" s="3" t="s">
        <v>179</v>
      </c>
      <c r="E1196" s="3" t="s">
        <v>221</v>
      </c>
      <c r="F1196" s="3">
        <v>0.56000000000000005</v>
      </c>
      <c r="G1196" s="3">
        <v>0.48</v>
      </c>
      <c r="H1196" s="3" t="s">
        <v>33</v>
      </c>
      <c r="I1196" s="2">
        <v>1300</v>
      </c>
      <c r="J1196" s="3" t="s">
        <v>114</v>
      </c>
      <c r="K1196" s="2">
        <v>1300</v>
      </c>
      <c r="L1196" s="3"/>
      <c r="M1196" s="3" t="s">
        <v>190</v>
      </c>
      <c r="N1196" s="3" t="s">
        <v>33</v>
      </c>
      <c r="O1196" s="3"/>
      <c r="P1196" s="3"/>
      <c r="Q1196" s="3"/>
      <c r="R1196" s="3">
        <v>0.38</v>
      </c>
      <c r="S1196" s="3">
        <v>0.62</v>
      </c>
      <c r="T1196" s="2">
        <v>229</v>
      </c>
      <c r="U1196" s="3">
        <v>36.88498867494129</v>
      </c>
      <c r="V1196" s="3">
        <v>403.9642833915002</v>
      </c>
      <c r="W1196" s="3">
        <v>44.930744694260461</v>
      </c>
      <c r="X1196" s="3">
        <v>148194.62300953566</v>
      </c>
      <c r="Y1196" s="3">
        <v>250.45785570272997</v>
      </c>
      <c r="Z1196" s="3">
        <v>44.93070497353078</v>
      </c>
      <c r="AA1196" s="3">
        <v>91880.666265912121</v>
      </c>
      <c r="AB1196">
        <f t="shared" si="30"/>
        <v>250.45785570272997</v>
      </c>
      <c r="AC1196">
        <f t="shared" si="31"/>
        <v>44.93070497353078</v>
      </c>
    </row>
    <row r="1197" spans="1:29" x14ac:dyDescent="0.25">
      <c r="A1197" s="2">
        <v>1196</v>
      </c>
      <c r="B1197" s="3" t="s">
        <v>178</v>
      </c>
      <c r="C1197" s="3" t="s">
        <v>28</v>
      </c>
      <c r="D1197" s="3" t="s">
        <v>179</v>
      </c>
      <c r="E1197" s="3" t="s">
        <v>221</v>
      </c>
      <c r="F1197" s="3">
        <v>0.56000000000000005</v>
      </c>
      <c r="G1197" s="3">
        <v>0.48</v>
      </c>
      <c r="H1197" s="3" t="s">
        <v>33</v>
      </c>
      <c r="I1197" s="2">
        <v>1310</v>
      </c>
      <c r="J1197" s="3" t="s">
        <v>46</v>
      </c>
      <c r="K1197" s="2">
        <v>1310</v>
      </c>
      <c r="L1197" s="3"/>
      <c r="M1197" s="3" t="s">
        <v>190</v>
      </c>
      <c r="N1197" s="3" t="s">
        <v>33</v>
      </c>
      <c r="O1197" s="3"/>
      <c r="P1197" s="3"/>
      <c r="Q1197" s="3"/>
      <c r="R1197" s="3">
        <v>0.38</v>
      </c>
      <c r="S1197" s="3">
        <v>0.62</v>
      </c>
      <c r="T1197" s="2">
        <v>8</v>
      </c>
      <c r="U1197" s="3">
        <v>0.9057115108597602</v>
      </c>
      <c r="V1197" s="3">
        <v>10.02059251089047</v>
      </c>
      <c r="W1197" s="3">
        <v>1.0801723764279327</v>
      </c>
      <c r="X1197" s="3">
        <v>3683.3086476156955</v>
      </c>
      <c r="Y1197" s="3">
        <v>6.2127673567520914</v>
      </c>
      <c r="Z1197" s="3">
        <v>1.0801714215086391</v>
      </c>
      <c r="AA1197" s="3">
        <v>2283.6513615217314</v>
      </c>
      <c r="AB1197">
        <f t="shared" si="30"/>
        <v>6.2127673567520914</v>
      </c>
      <c r="AC1197">
        <f t="shared" si="31"/>
        <v>1.0801714215086391</v>
      </c>
    </row>
    <row r="1198" spans="1:29" x14ac:dyDescent="0.25">
      <c r="A1198" s="2">
        <v>1197</v>
      </c>
      <c r="B1198" s="3" t="s">
        <v>178</v>
      </c>
      <c r="C1198" s="3" t="s">
        <v>28</v>
      </c>
      <c r="D1198" s="3" t="s">
        <v>179</v>
      </c>
      <c r="E1198" s="3" t="s">
        <v>221</v>
      </c>
      <c r="F1198" s="3">
        <v>0.56000000000000005</v>
      </c>
      <c r="G1198" s="3">
        <v>0.48</v>
      </c>
      <c r="H1198" s="3" t="s">
        <v>33</v>
      </c>
      <c r="I1198" s="2">
        <v>1320</v>
      </c>
      <c r="J1198" s="3" t="s">
        <v>115</v>
      </c>
      <c r="K1198" s="2">
        <v>1320</v>
      </c>
      <c r="L1198" s="3"/>
      <c r="M1198" s="3" t="s">
        <v>33</v>
      </c>
      <c r="N1198" s="3" t="s">
        <v>33</v>
      </c>
      <c r="O1198" s="3"/>
      <c r="P1198" s="3"/>
      <c r="Q1198" s="3"/>
      <c r="R1198" s="3">
        <v>0</v>
      </c>
      <c r="S1198" s="3">
        <v>1</v>
      </c>
      <c r="T1198" s="2">
        <v>439</v>
      </c>
      <c r="U1198" s="3">
        <v>45.774817860499994</v>
      </c>
      <c r="V1198" s="3">
        <v>472.99503936891324</v>
      </c>
      <c r="W1198" s="3">
        <v>90.472342671595953</v>
      </c>
      <c r="X1198" s="3">
        <v>166088.35001495027</v>
      </c>
      <c r="Y1198" s="3">
        <v>472.99503936891324</v>
      </c>
      <c r="Z1198" s="3">
        <v>90.472262690115656</v>
      </c>
      <c r="AA1198" s="3">
        <v>166088.35001495027</v>
      </c>
      <c r="AB1198">
        <f t="shared" si="30"/>
        <v>472.99503936891324</v>
      </c>
      <c r="AC1198">
        <f t="shared" si="31"/>
        <v>90.472262690115656</v>
      </c>
    </row>
    <row r="1199" spans="1:29" x14ac:dyDescent="0.25">
      <c r="A1199" s="2">
        <v>1198</v>
      </c>
      <c r="B1199" s="3" t="s">
        <v>178</v>
      </c>
      <c r="C1199" s="3" t="s">
        <v>28</v>
      </c>
      <c r="D1199" s="3" t="s">
        <v>179</v>
      </c>
      <c r="E1199" s="3" t="s">
        <v>221</v>
      </c>
      <c r="F1199" s="3">
        <v>0.56000000000000005</v>
      </c>
      <c r="G1199" s="3">
        <v>0.48</v>
      </c>
      <c r="H1199" s="3" t="s">
        <v>33</v>
      </c>
      <c r="I1199" s="2">
        <v>1320</v>
      </c>
      <c r="J1199" s="3" t="s">
        <v>115</v>
      </c>
      <c r="K1199" s="2">
        <v>1320</v>
      </c>
      <c r="L1199" s="3"/>
      <c r="M1199" s="3" t="s">
        <v>190</v>
      </c>
      <c r="N1199" s="3" t="s">
        <v>33</v>
      </c>
      <c r="O1199" s="3"/>
      <c r="P1199" s="3"/>
      <c r="Q1199" s="3"/>
      <c r="R1199" s="3">
        <v>0.38</v>
      </c>
      <c r="S1199" s="3">
        <v>0.62</v>
      </c>
      <c r="T1199" s="2">
        <v>527</v>
      </c>
      <c r="U1199" s="3">
        <v>205.8872446701447</v>
      </c>
      <c r="V1199" s="3">
        <v>2443.8262661415861</v>
      </c>
      <c r="W1199" s="3">
        <v>290.32495989303703</v>
      </c>
      <c r="X1199" s="3">
        <v>850677.71638090617</v>
      </c>
      <c r="Y1199" s="3">
        <v>1515.1722850077808</v>
      </c>
      <c r="Z1199" s="3">
        <v>290.32470323316335</v>
      </c>
      <c r="AA1199" s="3">
        <v>527420.18415616208</v>
      </c>
      <c r="AB1199">
        <f t="shared" si="30"/>
        <v>1515.1722850077808</v>
      </c>
      <c r="AC1199">
        <f t="shared" si="31"/>
        <v>290.32470323316335</v>
      </c>
    </row>
    <row r="1200" spans="1:29" x14ac:dyDescent="0.25">
      <c r="A1200" s="2">
        <v>1199</v>
      </c>
      <c r="B1200" s="3" t="s">
        <v>178</v>
      </c>
      <c r="C1200" s="3" t="s">
        <v>28</v>
      </c>
      <c r="D1200" s="3" t="s">
        <v>179</v>
      </c>
      <c r="E1200" s="3" t="s">
        <v>221</v>
      </c>
      <c r="F1200" s="3">
        <v>0.56000000000000005</v>
      </c>
      <c r="G1200" s="3">
        <v>0.48</v>
      </c>
      <c r="H1200" s="3" t="s">
        <v>33</v>
      </c>
      <c r="I1200" s="2">
        <v>1330</v>
      </c>
      <c r="J1200" s="3" t="s">
        <v>47</v>
      </c>
      <c r="K1200" s="2">
        <v>1330</v>
      </c>
      <c r="L1200" s="3"/>
      <c r="M1200" s="3" t="s">
        <v>33</v>
      </c>
      <c r="N1200" s="3" t="s">
        <v>33</v>
      </c>
      <c r="O1200" s="3"/>
      <c r="P1200" s="3"/>
      <c r="Q1200" s="3"/>
      <c r="R1200" s="3">
        <v>0</v>
      </c>
      <c r="S1200" s="3">
        <v>1</v>
      </c>
      <c r="T1200" s="2">
        <v>1390</v>
      </c>
      <c r="U1200" s="3">
        <v>60.308460850241168</v>
      </c>
      <c r="V1200" s="3">
        <v>524.63219837862982</v>
      </c>
      <c r="W1200" s="3">
        <v>87.616885565303733</v>
      </c>
      <c r="X1200" s="3">
        <v>223561.91800890747</v>
      </c>
      <c r="Y1200" s="3">
        <v>524.63219837862982</v>
      </c>
      <c r="Z1200" s="3">
        <v>87.616808108171583</v>
      </c>
      <c r="AA1200" s="3">
        <v>223561.91800890747</v>
      </c>
      <c r="AB1200">
        <f t="shared" ref="AB1200:AB1263" si="32">Y1200</f>
        <v>524.63219837862982</v>
      </c>
      <c r="AC1200">
        <f t="shared" ref="AC1200:AC1263" si="33">Z1200</f>
        <v>87.616808108171583</v>
      </c>
    </row>
    <row r="1201" spans="1:29" x14ac:dyDescent="0.25">
      <c r="A1201" s="2">
        <v>1200</v>
      </c>
      <c r="B1201" s="3" t="s">
        <v>178</v>
      </c>
      <c r="C1201" s="3" t="s">
        <v>28</v>
      </c>
      <c r="D1201" s="3" t="s">
        <v>179</v>
      </c>
      <c r="E1201" s="3" t="s">
        <v>221</v>
      </c>
      <c r="F1201" s="3">
        <v>0.56000000000000005</v>
      </c>
      <c r="G1201" s="3">
        <v>0.48</v>
      </c>
      <c r="H1201" s="3" t="s">
        <v>33</v>
      </c>
      <c r="I1201" s="2">
        <v>1330</v>
      </c>
      <c r="J1201" s="3" t="s">
        <v>47</v>
      </c>
      <c r="K1201" s="2">
        <v>1330</v>
      </c>
      <c r="L1201" s="3"/>
      <c r="M1201" s="3" t="s">
        <v>190</v>
      </c>
      <c r="N1201" s="3" t="s">
        <v>33</v>
      </c>
      <c r="O1201" s="3"/>
      <c r="P1201" s="3"/>
      <c r="Q1201" s="3"/>
      <c r="R1201" s="3">
        <v>0.38</v>
      </c>
      <c r="S1201" s="3">
        <v>0.62</v>
      </c>
      <c r="T1201" s="2">
        <v>77</v>
      </c>
      <c r="U1201" s="3">
        <v>19.560116301612812</v>
      </c>
      <c r="V1201" s="3">
        <v>220.05347612965062</v>
      </c>
      <c r="W1201" s="3">
        <v>24.500120294130539</v>
      </c>
      <c r="X1201" s="3">
        <v>80140.90442691822</v>
      </c>
      <c r="Y1201" s="3">
        <v>136.43315520038334</v>
      </c>
      <c r="Z1201" s="3">
        <v>24.500098634960136</v>
      </c>
      <c r="AA1201" s="3">
        <v>49687.3607446893</v>
      </c>
      <c r="AB1201">
        <f t="shared" si="32"/>
        <v>136.43315520038334</v>
      </c>
      <c r="AC1201">
        <f t="shared" si="33"/>
        <v>24.500098634960136</v>
      </c>
    </row>
    <row r="1202" spans="1:29" x14ac:dyDescent="0.25">
      <c r="A1202" s="2">
        <v>1201</v>
      </c>
      <c r="B1202" s="3" t="s">
        <v>178</v>
      </c>
      <c r="C1202" s="3" t="s">
        <v>28</v>
      </c>
      <c r="D1202" s="3" t="s">
        <v>179</v>
      </c>
      <c r="E1202" s="3" t="s">
        <v>221</v>
      </c>
      <c r="F1202" s="3">
        <v>0.56000000000000005</v>
      </c>
      <c r="G1202" s="3">
        <v>0.48</v>
      </c>
      <c r="H1202" s="3" t="s">
        <v>33</v>
      </c>
      <c r="I1202" s="2">
        <v>1340</v>
      </c>
      <c r="J1202" s="3" t="s">
        <v>133</v>
      </c>
      <c r="K1202" s="2">
        <v>1340</v>
      </c>
      <c r="L1202" s="3"/>
      <c r="M1202" s="3" t="s">
        <v>33</v>
      </c>
      <c r="N1202" s="3" t="s">
        <v>33</v>
      </c>
      <c r="O1202" s="3"/>
      <c r="P1202" s="3"/>
      <c r="Q1202" s="3"/>
      <c r="R1202" s="3">
        <v>0</v>
      </c>
      <c r="S1202" s="3">
        <v>1</v>
      </c>
      <c r="T1202" s="2">
        <v>5</v>
      </c>
      <c r="U1202" s="3">
        <v>0.21548123496838084</v>
      </c>
      <c r="V1202" s="3">
        <v>2.0069345060087365</v>
      </c>
      <c r="W1202" s="3">
        <v>0.35520629788530811</v>
      </c>
      <c r="X1202" s="3">
        <v>782.92224940535084</v>
      </c>
      <c r="Y1202" s="3">
        <v>2.0069345060087365</v>
      </c>
      <c r="Z1202" s="3">
        <v>0.35520598386751306</v>
      </c>
      <c r="AA1202" s="3">
        <v>782.92224940535084</v>
      </c>
      <c r="AB1202">
        <f t="shared" si="32"/>
        <v>2.0069345060087365</v>
      </c>
      <c r="AC1202">
        <f t="shared" si="33"/>
        <v>0.35520598386751306</v>
      </c>
    </row>
    <row r="1203" spans="1:29" x14ac:dyDescent="0.25">
      <c r="A1203" s="2">
        <v>1202</v>
      </c>
      <c r="B1203" s="3" t="s">
        <v>178</v>
      </c>
      <c r="C1203" s="3" t="s">
        <v>28</v>
      </c>
      <c r="D1203" s="3" t="s">
        <v>179</v>
      </c>
      <c r="E1203" s="3" t="s">
        <v>221</v>
      </c>
      <c r="F1203" s="3">
        <v>0.56000000000000005</v>
      </c>
      <c r="G1203" s="3">
        <v>0.48</v>
      </c>
      <c r="H1203" s="3" t="s">
        <v>33</v>
      </c>
      <c r="I1203" s="2">
        <v>1340</v>
      </c>
      <c r="J1203" s="3" t="s">
        <v>133</v>
      </c>
      <c r="K1203" s="2">
        <v>1340</v>
      </c>
      <c r="L1203" s="3"/>
      <c r="M1203" s="3" t="s">
        <v>190</v>
      </c>
      <c r="N1203" s="3" t="s">
        <v>33</v>
      </c>
      <c r="O1203" s="3"/>
      <c r="P1203" s="3"/>
      <c r="Q1203" s="3"/>
      <c r="R1203" s="3">
        <v>0.38</v>
      </c>
      <c r="S1203" s="3">
        <v>0.62</v>
      </c>
      <c r="T1203" s="2">
        <v>1</v>
      </c>
      <c r="U1203" s="3">
        <v>6.1669844705831598E-4</v>
      </c>
      <c r="V1203" s="3">
        <v>6.2293121100892544E-3</v>
      </c>
      <c r="W1203" s="3">
        <v>6.8398563099390276E-4</v>
      </c>
      <c r="X1203" s="3">
        <v>2.4130090058217388</v>
      </c>
      <c r="Y1203" s="3">
        <v>3.8621735082553376E-3</v>
      </c>
      <c r="Z1203" s="3">
        <v>6.8398502632089969E-4</v>
      </c>
      <c r="AA1203" s="3">
        <v>1.4960655836094781</v>
      </c>
      <c r="AB1203">
        <f t="shared" si="32"/>
        <v>3.8621735082553376E-3</v>
      </c>
      <c r="AC1203">
        <f t="shared" si="33"/>
        <v>6.8398502632089969E-4</v>
      </c>
    </row>
    <row r="1204" spans="1:29" x14ac:dyDescent="0.25">
      <c r="A1204" s="2">
        <v>1203</v>
      </c>
      <c r="B1204" s="3" t="s">
        <v>178</v>
      </c>
      <c r="C1204" s="3" t="s">
        <v>28</v>
      </c>
      <c r="D1204" s="3" t="s">
        <v>179</v>
      </c>
      <c r="E1204" s="3" t="s">
        <v>221</v>
      </c>
      <c r="F1204" s="3">
        <v>0.56000000000000005</v>
      </c>
      <c r="G1204" s="3">
        <v>0.48</v>
      </c>
      <c r="H1204" s="3" t="s">
        <v>33</v>
      </c>
      <c r="I1204" s="2">
        <v>1390</v>
      </c>
      <c r="J1204" s="3" t="s">
        <v>134</v>
      </c>
      <c r="K1204" s="2">
        <v>1390</v>
      </c>
      <c r="L1204" s="3"/>
      <c r="M1204" s="3" t="s">
        <v>190</v>
      </c>
      <c r="N1204" s="3" t="s">
        <v>33</v>
      </c>
      <c r="O1204" s="3"/>
      <c r="P1204" s="3"/>
      <c r="Q1204" s="3"/>
      <c r="R1204" s="3">
        <v>0.38</v>
      </c>
      <c r="S1204" s="3">
        <v>0.62</v>
      </c>
      <c r="T1204" s="2">
        <v>6</v>
      </c>
      <c r="U1204" s="3">
        <v>0.81981323017907159</v>
      </c>
      <c r="V1204" s="3">
        <v>8.2166405306171839</v>
      </c>
      <c r="W1204" s="3">
        <v>0.87608710996799655</v>
      </c>
      <c r="X1204" s="3">
        <v>3157.3892804968646</v>
      </c>
      <c r="Y1204" s="3">
        <v>5.094317128982655</v>
      </c>
      <c r="Z1204" s="3">
        <v>0.87608633546894465</v>
      </c>
      <c r="AA1204" s="3">
        <v>1957.5813539080561</v>
      </c>
      <c r="AB1204">
        <f t="shared" si="32"/>
        <v>5.094317128982655</v>
      </c>
      <c r="AC1204">
        <f t="shared" si="33"/>
        <v>0.87608633546894465</v>
      </c>
    </row>
    <row r="1205" spans="1:29" x14ac:dyDescent="0.25">
      <c r="A1205" s="2">
        <v>1204</v>
      </c>
      <c r="B1205" s="3" t="s">
        <v>178</v>
      </c>
      <c r="C1205" s="3" t="s">
        <v>28</v>
      </c>
      <c r="D1205" s="3" t="s">
        <v>179</v>
      </c>
      <c r="E1205" s="3" t="s">
        <v>221</v>
      </c>
      <c r="F1205" s="3">
        <v>0.56000000000000005</v>
      </c>
      <c r="G1205" s="3">
        <v>0.48</v>
      </c>
      <c r="H1205" s="3" t="s">
        <v>33</v>
      </c>
      <c r="I1205" s="2">
        <v>1400</v>
      </c>
      <c r="J1205" s="3" t="s">
        <v>48</v>
      </c>
      <c r="K1205" s="2">
        <v>1400</v>
      </c>
      <c r="L1205" s="3"/>
      <c r="M1205" s="3" t="s">
        <v>33</v>
      </c>
      <c r="N1205" s="3" t="s">
        <v>33</v>
      </c>
      <c r="O1205" s="3"/>
      <c r="P1205" s="3"/>
      <c r="Q1205" s="3"/>
      <c r="R1205" s="3">
        <v>0</v>
      </c>
      <c r="S1205" s="3">
        <v>1</v>
      </c>
      <c r="T1205" s="2">
        <v>49</v>
      </c>
      <c r="U1205" s="3">
        <v>2.8739299540292382</v>
      </c>
      <c r="V1205" s="3">
        <v>27.955479691339065</v>
      </c>
      <c r="W1205" s="3">
        <v>3.9431212170877519</v>
      </c>
      <c r="X1205" s="3">
        <v>11002.054216796394</v>
      </c>
      <c r="Y1205" s="3">
        <v>27.955479691339065</v>
      </c>
      <c r="Z1205" s="3">
        <v>3.9431177311973422</v>
      </c>
      <c r="AA1205" s="3">
        <v>11002.054216796394</v>
      </c>
      <c r="AB1205">
        <f t="shared" si="32"/>
        <v>27.955479691339065</v>
      </c>
      <c r="AC1205">
        <f t="shared" si="33"/>
        <v>3.9431177311973422</v>
      </c>
    </row>
    <row r="1206" spans="1:29" x14ac:dyDescent="0.25">
      <c r="A1206" s="2">
        <v>1205</v>
      </c>
      <c r="B1206" s="3" t="s">
        <v>178</v>
      </c>
      <c r="C1206" s="3" t="s">
        <v>28</v>
      </c>
      <c r="D1206" s="3" t="s">
        <v>179</v>
      </c>
      <c r="E1206" s="3" t="s">
        <v>221</v>
      </c>
      <c r="F1206" s="3">
        <v>0.56000000000000005</v>
      </c>
      <c r="G1206" s="3">
        <v>0.48</v>
      </c>
      <c r="H1206" s="3" t="s">
        <v>33</v>
      </c>
      <c r="I1206" s="2">
        <v>1400</v>
      </c>
      <c r="J1206" s="3" t="s">
        <v>48</v>
      </c>
      <c r="K1206" s="2">
        <v>1400</v>
      </c>
      <c r="L1206" s="3"/>
      <c r="M1206" s="3" t="s">
        <v>190</v>
      </c>
      <c r="N1206" s="3" t="s">
        <v>33</v>
      </c>
      <c r="O1206" s="3"/>
      <c r="P1206" s="3"/>
      <c r="Q1206" s="3"/>
      <c r="R1206" s="3">
        <v>0.38</v>
      </c>
      <c r="S1206" s="3">
        <v>0.62</v>
      </c>
      <c r="T1206" s="2">
        <v>127</v>
      </c>
      <c r="U1206" s="3">
        <v>9.0414738465448075</v>
      </c>
      <c r="V1206" s="3">
        <v>81.86156367107877</v>
      </c>
      <c r="W1206" s="3">
        <v>6.9054665164462232</v>
      </c>
      <c r="X1206" s="3">
        <v>34369.579304864783</v>
      </c>
      <c r="Y1206" s="3">
        <v>50.754169476068789</v>
      </c>
      <c r="Z1206" s="3">
        <v>6.9054604117139133</v>
      </c>
      <c r="AA1206" s="3">
        <v>21309.139169016162</v>
      </c>
      <c r="AB1206">
        <f t="shared" si="32"/>
        <v>50.754169476068789</v>
      </c>
      <c r="AC1206">
        <f t="shared" si="33"/>
        <v>6.9054604117139133</v>
      </c>
    </row>
    <row r="1207" spans="1:29" x14ac:dyDescent="0.25">
      <c r="A1207" s="2">
        <v>1206</v>
      </c>
      <c r="B1207" s="3" t="s">
        <v>178</v>
      </c>
      <c r="C1207" s="3" t="s">
        <v>28</v>
      </c>
      <c r="D1207" s="3" t="s">
        <v>179</v>
      </c>
      <c r="E1207" s="3" t="s">
        <v>221</v>
      </c>
      <c r="F1207" s="3">
        <v>0.56000000000000005</v>
      </c>
      <c r="G1207" s="3">
        <v>0.48</v>
      </c>
      <c r="H1207" s="3" t="s">
        <v>33</v>
      </c>
      <c r="I1207" s="2">
        <v>1410</v>
      </c>
      <c r="J1207" s="3" t="s">
        <v>116</v>
      </c>
      <c r="K1207" s="2">
        <v>1410</v>
      </c>
      <c r="L1207" s="3"/>
      <c r="M1207" s="3" t="s">
        <v>33</v>
      </c>
      <c r="N1207" s="3" t="s">
        <v>33</v>
      </c>
      <c r="O1207" s="3"/>
      <c r="P1207" s="3"/>
      <c r="Q1207" s="3"/>
      <c r="R1207" s="3">
        <v>0</v>
      </c>
      <c r="S1207" s="3">
        <v>1</v>
      </c>
      <c r="T1207" s="2">
        <v>229</v>
      </c>
      <c r="U1207" s="3">
        <v>73.589364699602896</v>
      </c>
      <c r="V1207" s="3">
        <v>631.45090423430645</v>
      </c>
      <c r="W1207" s="3">
        <v>86.12659101425831</v>
      </c>
      <c r="X1207" s="3">
        <v>280438.49591236748</v>
      </c>
      <c r="Y1207" s="3">
        <v>631.45090423430645</v>
      </c>
      <c r="Z1207" s="3">
        <v>86.126514874611274</v>
      </c>
      <c r="AA1207" s="3">
        <v>280438.49591236748</v>
      </c>
      <c r="AB1207">
        <f t="shared" si="32"/>
        <v>631.45090423430645</v>
      </c>
      <c r="AC1207">
        <f t="shared" si="33"/>
        <v>86.126514874611274</v>
      </c>
    </row>
    <row r="1208" spans="1:29" x14ac:dyDescent="0.25">
      <c r="A1208" s="2">
        <v>1207</v>
      </c>
      <c r="B1208" s="3" t="s">
        <v>178</v>
      </c>
      <c r="C1208" s="3" t="s">
        <v>28</v>
      </c>
      <c r="D1208" s="3" t="s">
        <v>179</v>
      </c>
      <c r="E1208" s="3" t="s">
        <v>221</v>
      </c>
      <c r="F1208" s="3">
        <v>0.56000000000000005</v>
      </c>
      <c r="G1208" s="3">
        <v>0.48</v>
      </c>
      <c r="H1208" s="3" t="s">
        <v>33</v>
      </c>
      <c r="I1208" s="2">
        <v>1410</v>
      </c>
      <c r="J1208" s="3" t="s">
        <v>116</v>
      </c>
      <c r="K1208" s="2">
        <v>1410</v>
      </c>
      <c r="L1208" s="3"/>
      <c r="M1208" s="3" t="s">
        <v>190</v>
      </c>
      <c r="N1208" s="3" t="s">
        <v>33</v>
      </c>
      <c r="O1208" s="3"/>
      <c r="P1208" s="3"/>
      <c r="Q1208" s="3"/>
      <c r="R1208" s="3">
        <v>0.38</v>
      </c>
      <c r="S1208" s="3">
        <v>0.62</v>
      </c>
      <c r="T1208" s="2">
        <v>124</v>
      </c>
      <c r="U1208" s="3">
        <v>22.572646328857399</v>
      </c>
      <c r="V1208" s="3">
        <v>198.07648861404149</v>
      </c>
      <c r="W1208" s="3">
        <v>16.822465987454315</v>
      </c>
      <c r="X1208" s="3">
        <v>90074.158845258149</v>
      </c>
      <c r="Y1208" s="3">
        <v>122.80742294070575</v>
      </c>
      <c r="Z1208" s="3">
        <v>16.822451115663767</v>
      </c>
      <c r="AA1208" s="3">
        <v>55845.978484060041</v>
      </c>
      <c r="AB1208">
        <f t="shared" si="32"/>
        <v>122.80742294070575</v>
      </c>
      <c r="AC1208">
        <f t="shared" si="33"/>
        <v>16.822451115663767</v>
      </c>
    </row>
    <row r="1209" spans="1:29" x14ac:dyDescent="0.25">
      <c r="A1209" s="2">
        <v>1208</v>
      </c>
      <c r="B1209" s="3" t="s">
        <v>178</v>
      </c>
      <c r="C1209" s="3" t="s">
        <v>28</v>
      </c>
      <c r="D1209" s="3" t="s">
        <v>179</v>
      </c>
      <c r="E1209" s="3" t="s">
        <v>221</v>
      </c>
      <c r="F1209" s="3">
        <v>0.56000000000000005</v>
      </c>
      <c r="G1209" s="3">
        <v>0.48</v>
      </c>
      <c r="H1209" s="3" t="s">
        <v>33</v>
      </c>
      <c r="I1209" s="2">
        <v>1420</v>
      </c>
      <c r="J1209" s="3" t="s">
        <v>117</v>
      </c>
      <c r="K1209" s="2">
        <v>1420</v>
      </c>
      <c r="L1209" s="3"/>
      <c r="M1209" s="3" t="s">
        <v>33</v>
      </c>
      <c r="N1209" s="3" t="s">
        <v>33</v>
      </c>
      <c r="O1209" s="3"/>
      <c r="P1209" s="3"/>
      <c r="Q1209" s="3"/>
      <c r="R1209" s="3">
        <v>0</v>
      </c>
      <c r="S1209" s="3">
        <v>1</v>
      </c>
      <c r="T1209" s="2">
        <v>15</v>
      </c>
      <c r="U1209" s="3">
        <v>4.429579845517762</v>
      </c>
      <c r="V1209" s="3">
        <v>46.45029281285651</v>
      </c>
      <c r="W1209" s="3">
        <v>6.2030639517889563</v>
      </c>
      <c r="X1209" s="3">
        <v>18018.768451304048</v>
      </c>
      <c r="Y1209" s="3">
        <v>46.45029281285651</v>
      </c>
      <c r="Z1209" s="3">
        <v>6.2030584680110197</v>
      </c>
      <c r="AA1209" s="3">
        <v>18018.768451304048</v>
      </c>
      <c r="AB1209">
        <f t="shared" si="32"/>
        <v>46.45029281285651</v>
      </c>
      <c r="AC1209">
        <f t="shared" si="33"/>
        <v>6.2030584680110197</v>
      </c>
    </row>
    <row r="1210" spans="1:29" x14ac:dyDescent="0.25">
      <c r="A1210" s="2">
        <v>1209</v>
      </c>
      <c r="B1210" s="3" t="s">
        <v>178</v>
      </c>
      <c r="C1210" s="3" t="s">
        <v>28</v>
      </c>
      <c r="D1210" s="3" t="s">
        <v>179</v>
      </c>
      <c r="E1210" s="3" t="s">
        <v>221</v>
      </c>
      <c r="F1210" s="3">
        <v>0.56000000000000005</v>
      </c>
      <c r="G1210" s="3">
        <v>0.48</v>
      </c>
      <c r="H1210" s="3" t="s">
        <v>33</v>
      </c>
      <c r="I1210" s="2">
        <v>1420</v>
      </c>
      <c r="J1210" s="3" t="s">
        <v>117</v>
      </c>
      <c r="K1210" s="2">
        <v>1420</v>
      </c>
      <c r="L1210" s="3"/>
      <c r="M1210" s="3" t="s">
        <v>190</v>
      </c>
      <c r="N1210" s="3" t="s">
        <v>33</v>
      </c>
      <c r="O1210" s="3"/>
      <c r="P1210" s="3"/>
      <c r="Q1210" s="3"/>
      <c r="R1210" s="3">
        <v>0.38</v>
      </c>
      <c r="S1210" s="3">
        <v>0.62</v>
      </c>
      <c r="T1210" s="2">
        <v>26</v>
      </c>
      <c r="U1210" s="3">
        <v>2.1084621527697029</v>
      </c>
      <c r="V1210" s="3">
        <v>19.862187626729003</v>
      </c>
      <c r="W1210" s="3">
        <v>1.6382220393929803</v>
      </c>
      <c r="X1210" s="3">
        <v>8424.1325288134321</v>
      </c>
      <c r="Y1210" s="3">
        <v>12.314556328571976</v>
      </c>
      <c r="Z1210" s="3">
        <v>1.6382205911335515</v>
      </c>
      <c r="AA1210" s="3">
        <v>5222.9621678643271</v>
      </c>
      <c r="AB1210">
        <f t="shared" si="32"/>
        <v>12.314556328571976</v>
      </c>
      <c r="AC1210">
        <f t="shared" si="33"/>
        <v>1.6382205911335515</v>
      </c>
    </row>
    <row r="1211" spans="1:29" x14ac:dyDescent="0.25">
      <c r="A1211" s="2">
        <v>1210</v>
      </c>
      <c r="B1211" s="3" t="s">
        <v>178</v>
      </c>
      <c r="C1211" s="3" t="s">
        <v>28</v>
      </c>
      <c r="D1211" s="3" t="s">
        <v>179</v>
      </c>
      <c r="E1211" s="3" t="s">
        <v>221</v>
      </c>
      <c r="F1211" s="3">
        <v>0.56000000000000005</v>
      </c>
      <c r="G1211" s="3">
        <v>0.48</v>
      </c>
      <c r="H1211" s="3" t="s">
        <v>33</v>
      </c>
      <c r="I1211" s="2">
        <v>1430</v>
      </c>
      <c r="J1211" s="3" t="s">
        <v>118</v>
      </c>
      <c r="K1211" s="2">
        <v>1430</v>
      </c>
      <c r="L1211" s="3"/>
      <c r="M1211" s="3" t="s">
        <v>33</v>
      </c>
      <c r="N1211" s="3" t="s">
        <v>33</v>
      </c>
      <c r="O1211" s="3"/>
      <c r="P1211" s="3"/>
      <c r="Q1211" s="3"/>
      <c r="R1211" s="3">
        <v>0</v>
      </c>
      <c r="S1211" s="3">
        <v>1</v>
      </c>
      <c r="T1211" s="2">
        <v>26</v>
      </c>
      <c r="U1211" s="3">
        <v>3.5892259117448853</v>
      </c>
      <c r="V1211" s="3">
        <v>27.077088484721443</v>
      </c>
      <c r="W1211" s="3">
        <v>3.7527723167017117</v>
      </c>
      <c r="X1211" s="3">
        <v>12152.263003109756</v>
      </c>
      <c r="Y1211" s="3">
        <v>27.077088484721443</v>
      </c>
      <c r="Z1211" s="3">
        <v>3.7527689990879929</v>
      </c>
      <c r="AA1211" s="3">
        <v>12152.263003109756</v>
      </c>
      <c r="AB1211">
        <f t="shared" si="32"/>
        <v>27.077088484721443</v>
      </c>
      <c r="AC1211">
        <f t="shared" si="33"/>
        <v>3.7527689990879929</v>
      </c>
    </row>
    <row r="1212" spans="1:29" x14ac:dyDescent="0.25">
      <c r="A1212" s="2">
        <v>1211</v>
      </c>
      <c r="B1212" s="3" t="s">
        <v>178</v>
      </c>
      <c r="C1212" s="3" t="s">
        <v>28</v>
      </c>
      <c r="D1212" s="3" t="s">
        <v>179</v>
      </c>
      <c r="E1212" s="3" t="s">
        <v>221</v>
      </c>
      <c r="F1212" s="3">
        <v>0.56000000000000005</v>
      </c>
      <c r="G1212" s="3">
        <v>0.48</v>
      </c>
      <c r="H1212" s="3" t="s">
        <v>33</v>
      </c>
      <c r="I1212" s="2">
        <v>1430</v>
      </c>
      <c r="J1212" s="3" t="s">
        <v>118</v>
      </c>
      <c r="K1212" s="2">
        <v>1430</v>
      </c>
      <c r="L1212" s="3"/>
      <c r="M1212" s="3" t="s">
        <v>190</v>
      </c>
      <c r="N1212" s="3" t="s">
        <v>33</v>
      </c>
      <c r="O1212" s="3"/>
      <c r="P1212" s="3"/>
      <c r="Q1212" s="3"/>
      <c r="R1212" s="3">
        <v>0.38</v>
      </c>
      <c r="S1212" s="3">
        <v>0.62</v>
      </c>
      <c r="T1212" s="2">
        <v>38</v>
      </c>
      <c r="U1212" s="3">
        <v>6.644800507393537</v>
      </c>
      <c r="V1212" s="3">
        <v>70.788306346449602</v>
      </c>
      <c r="W1212" s="3">
        <v>5.9584213108540514</v>
      </c>
      <c r="X1212" s="3">
        <v>27419.754321535926</v>
      </c>
      <c r="Y1212" s="3">
        <v>43.888749934798739</v>
      </c>
      <c r="Z1212" s="3">
        <v>5.9584160433508329</v>
      </c>
      <c r="AA1212" s="3">
        <v>17000.247679352276</v>
      </c>
      <c r="AB1212">
        <f t="shared" si="32"/>
        <v>43.888749934798739</v>
      </c>
      <c r="AC1212">
        <f t="shared" si="33"/>
        <v>5.9584160433508329</v>
      </c>
    </row>
    <row r="1213" spans="1:29" x14ac:dyDescent="0.25">
      <c r="A1213" s="2">
        <v>1212</v>
      </c>
      <c r="B1213" s="3" t="s">
        <v>178</v>
      </c>
      <c r="C1213" s="3" t="s">
        <v>28</v>
      </c>
      <c r="D1213" s="3" t="s">
        <v>179</v>
      </c>
      <c r="E1213" s="3" t="s">
        <v>221</v>
      </c>
      <c r="F1213" s="3">
        <v>0.56000000000000005</v>
      </c>
      <c r="G1213" s="3">
        <v>0.48</v>
      </c>
      <c r="H1213" s="3" t="s">
        <v>33</v>
      </c>
      <c r="I1213" s="2">
        <v>1450</v>
      </c>
      <c r="J1213" s="3" t="s">
        <v>119</v>
      </c>
      <c r="K1213" s="2">
        <v>1450</v>
      </c>
      <c r="L1213" s="3"/>
      <c r="M1213" s="3" t="s">
        <v>33</v>
      </c>
      <c r="N1213" s="3" t="s">
        <v>33</v>
      </c>
      <c r="O1213" s="3"/>
      <c r="P1213" s="3"/>
      <c r="Q1213" s="3"/>
      <c r="R1213" s="3">
        <v>0</v>
      </c>
      <c r="S1213" s="3">
        <v>1</v>
      </c>
      <c r="T1213" s="2">
        <v>11</v>
      </c>
      <c r="U1213" s="3">
        <v>1.3098537312046983</v>
      </c>
      <c r="V1213" s="3">
        <v>14.173829885654039</v>
      </c>
      <c r="W1213" s="3">
        <v>1.9689609372134407</v>
      </c>
      <c r="X1213" s="3">
        <v>5017.4546925903715</v>
      </c>
      <c r="Y1213" s="3">
        <v>14.173829885654039</v>
      </c>
      <c r="Z1213" s="3">
        <v>1.9689591965664601</v>
      </c>
      <c r="AA1213" s="3">
        <v>5017.4546925903715</v>
      </c>
      <c r="AB1213">
        <f t="shared" si="32"/>
        <v>14.173829885654039</v>
      </c>
      <c r="AC1213">
        <f t="shared" si="33"/>
        <v>1.9689591965664601</v>
      </c>
    </row>
    <row r="1214" spans="1:29" x14ac:dyDescent="0.25">
      <c r="A1214" s="2">
        <v>1213</v>
      </c>
      <c r="B1214" s="3" t="s">
        <v>178</v>
      </c>
      <c r="C1214" s="3" t="s">
        <v>28</v>
      </c>
      <c r="D1214" s="3" t="s">
        <v>179</v>
      </c>
      <c r="E1214" s="3" t="s">
        <v>221</v>
      </c>
      <c r="F1214" s="3">
        <v>0.56000000000000005</v>
      </c>
      <c r="G1214" s="3">
        <v>0.48</v>
      </c>
      <c r="H1214" s="3" t="s">
        <v>33</v>
      </c>
      <c r="I1214" s="2">
        <v>1450</v>
      </c>
      <c r="J1214" s="3" t="s">
        <v>119</v>
      </c>
      <c r="K1214" s="2">
        <v>1450</v>
      </c>
      <c r="L1214" s="3"/>
      <c r="M1214" s="3" t="s">
        <v>190</v>
      </c>
      <c r="N1214" s="3" t="s">
        <v>33</v>
      </c>
      <c r="O1214" s="3"/>
      <c r="P1214" s="3"/>
      <c r="Q1214" s="3"/>
      <c r="R1214" s="3">
        <v>0.38</v>
      </c>
      <c r="S1214" s="3">
        <v>0.62</v>
      </c>
      <c r="T1214" s="2">
        <v>30</v>
      </c>
      <c r="U1214" s="3">
        <v>9.2748694432796466</v>
      </c>
      <c r="V1214" s="3">
        <v>106.82562568159324</v>
      </c>
      <c r="W1214" s="3">
        <v>8.7656283512821638</v>
      </c>
      <c r="X1214" s="3">
        <v>37467.954380682262</v>
      </c>
      <c r="Y1214" s="3">
        <v>66.231887922587802</v>
      </c>
      <c r="Z1214" s="3">
        <v>8.7656206020860097</v>
      </c>
      <c r="AA1214" s="3">
        <v>23230.131716022996</v>
      </c>
      <c r="AB1214">
        <f t="shared" si="32"/>
        <v>66.231887922587802</v>
      </c>
      <c r="AC1214">
        <f t="shared" si="33"/>
        <v>8.7656206020860097</v>
      </c>
    </row>
    <row r="1215" spans="1:29" x14ac:dyDescent="0.25">
      <c r="A1215" s="2">
        <v>1214</v>
      </c>
      <c r="B1215" s="3" t="s">
        <v>178</v>
      </c>
      <c r="C1215" s="3" t="s">
        <v>28</v>
      </c>
      <c r="D1215" s="3" t="s">
        <v>179</v>
      </c>
      <c r="E1215" s="3" t="s">
        <v>221</v>
      </c>
      <c r="F1215" s="3">
        <v>0.56000000000000005</v>
      </c>
      <c r="G1215" s="3">
        <v>0.48</v>
      </c>
      <c r="H1215" s="3" t="s">
        <v>33</v>
      </c>
      <c r="I1215" s="2">
        <v>1480</v>
      </c>
      <c r="J1215" s="3" t="s">
        <v>199</v>
      </c>
      <c r="K1215" s="2">
        <v>1480</v>
      </c>
      <c r="L1215" s="3"/>
      <c r="M1215" s="3" t="s">
        <v>33</v>
      </c>
      <c r="N1215" s="3" t="s">
        <v>33</v>
      </c>
      <c r="O1215" s="3"/>
      <c r="P1215" s="3"/>
      <c r="Q1215" s="3"/>
      <c r="R1215" s="3">
        <v>0</v>
      </c>
      <c r="S1215" s="3">
        <v>1</v>
      </c>
      <c r="T1215" s="2">
        <v>16</v>
      </c>
      <c r="U1215" s="3">
        <v>5.2832231907591058</v>
      </c>
      <c r="V1215" s="3">
        <v>47.128905167927755</v>
      </c>
      <c r="W1215" s="3">
        <v>6.5720162588149389</v>
      </c>
      <c r="X1215" s="3">
        <v>23148.95182573588</v>
      </c>
      <c r="Y1215" s="3">
        <v>47.128905167927755</v>
      </c>
      <c r="Z1215" s="3">
        <v>6.5720104488671307</v>
      </c>
      <c r="AA1215" s="3">
        <v>23148.95182573588</v>
      </c>
      <c r="AB1215">
        <f t="shared" si="32"/>
        <v>47.128905167927755</v>
      </c>
      <c r="AC1215">
        <f t="shared" si="33"/>
        <v>6.5720104488671307</v>
      </c>
    </row>
    <row r="1216" spans="1:29" x14ac:dyDescent="0.25">
      <c r="A1216" s="2">
        <v>1215</v>
      </c>
      <c r="B1216" s="3" t="s">
        <v>178</v>
      </c>
      <c r="C1216" s="3" t="s">
        <v>28</v>
      </c>
      <c r="D1216" s="3" t="s">
        <v>179</v>
      </c>
      <c r="E1216" s="3" t="s">
        <v>221</v>
      </c>
      <c r="F1216" s="3">
        <v>0.56000000000000005</v>
      </c>
      <c r="G1216" s="3">
        <v>0.48</v>
      </c>
      <c r="H1216" s="3" t="s">
        <v>33</v>
      </c>
      <c r="I1216" s="2">
        <v>1490</v>
      </c>
      <c r="J1216" s="3" t="s">
        <v>147</v>
      </c>
      <c r="K1216" s="2">
        <v>1490</v>
      </c>
      <c r="L1216" s="3"/>
      <c r="M1216" s="3" t="s">
        <v>33</v>
      </c>
      <c r="N1216" s="3" t="s">
        <v>33</v>
      </c>
      <c r="O1216" s="3"/>
      <c r="P1216" s="3"/>
      <c r="Q1216" s="3"/>
      <c r="R1216" s="3">
        <v>0</v>
      </c>
      <c r="S1216" s="3">
        <v>1</v>
      </c>
      <c r="T1216" s="2">
        <v>3</v>
      </c>
      <c r="U1216" s="3">
        <v>6.771036623240359E-2</v>
      </c>
      <c r="V1216" s="3">
        <v>0.68723473996801054</v>
      </c>
      <c r="W1216" s="3">
        <v>9.110450351364581E-2</v>
      </c>
      <c r="X1216" s="3">
        <v>279.76505619057912</v>
      </c>
      <c r="Y1216" s="3">
        <v>0.68723473996801054</v>
      </c>
      <c r="Z1216" s="3">
        <v>9.1104422973307897E-2</v>
      </c>
      <c r="AA1216" s="3">
        <v>279.76505619057912</v>
      </c>
      <c r="AB1216">
        <f t="shared" si="32"/>
        <v>0.68723473996801054</v>
      </c>
      <c r="AC1216">
        <f t="shared" si="33"/>
        <v>9.1104422973307897E-2</v>
      </c>
    </row>
    <row r="1217" spans="1:29" x14ac:dyDescent="0.25">
      <c r="A1217" s="2">
        <v>1216</v>
      </c>
      <c r="B1217" s="3" t="s">
        <v>178</v>
      </c>
      <c r="C1217" s="3" t="s">
        <v>28</v>
      </c>
      <c r="D1217" s="3" t="s">
        <v>179</v>
      </c>
      <c r="E1217" s="3" t="s">
        <v>221</v>
      </c>
      <c r="F1217" s="3">
        <v>0.56000000000000005</v>
      </c>
      <c r="G1217" s="3">
        <v>0.48</v>
      </c>
      <c r="H1217" s="3" t="s">
        <v>33</v>
      </c>
      <c r="I1217" s="2">
        <v>1490</v>
      </c>
      <c r="J1217" s="3" t="s">
        <v>147</v>
      </c>
      <c r="K1217" s="2">
        <v>1490</v>
      </c>
      <c r="L1217" s="3"/>
      <c r="M1217" s="3" t="s">
        <v>190</v>
      </c>
      <c r="N1217" s="3" t="s">
        <v>33</v>
      </c>
      <c r="O1217" s="3"/>
      <c r="P1217" s="3"/>
      <c r="Q1217" s="3"/>
      <c r="R1217" s="3">
        <v>0.38</v>
      </c>
      <c r="S1217" s="3">
        <v>0.62</v>
      </c>
      <c r="T1217" s="2">
        <v>12</v>
      </c>
      <c r="U1217" s="3">
        <v>0.26710077670595095</v>
      </c>
      <c r="V1217" s="3">
        <v>2.4830963572984524</v>
      </c>
      <c r="W1217" s="3">
        <v>0.20423041657874422</v>
      </c>
      <c r="X1217" s="3">
        <v>1021.7967254721751</v>
      </c>
      <c r="Y1217" s="3">
        <v>1.5395197415250406</v>
      </c>
      <c r="Z1217" s="3">
        <v>0.20423023603018656</v>
      </c>
      <c r="AA1217" s="3">
        <v>633.51396979274864</v>
      </c>
      <c r="AB1217">
        <f t="shared" si="32"/>
        <v>1.5395197415250406</v>
      </c>
      <c r="AC1217">
        <f t="shared" si="33"/>
        <v>0.20423023603018656</v>
      </c>
    </row>
    <row r="1218" spans="1:29" x14ac:dyDescent="0.25">
      <c r="A1218" s="2">
        <v>1217</v>
      </c>
      <c r="B1218" s="3" t="s">
        <v>178</v>
      </c>
      <c r="C1218" s="3" t="s">
        <v>28</v>
      </c>
      <c r="D1218" s="3" t="s">
        <v>179</v>
      </c>
      <c r="E1218" s="3" t="s">
        <v>221</v>
      </c>
      <c r="F1218" s="3">
        <v>0.56000000000000005</v>
      </c>
      <c r="G1218" s="3">
        <v>0.48</v>
      </c>
      <c r="H1218" s="3" t="s">
        <v>33</v>
      </c>
      <c r="I1218" s="2">
        <v>1510</v>
      </c>
      <c r="J1218" s="3" t="s">
        <v>152</v>
      </c>
      <c r="K1218" s="2">
        <v>1510</v>
      </c>
      <c r="L1218" s="3"/>
      <c r="M1218" s="3" t="s">
        <v>190</v>
      </c>
      <c r="N1218" s="3" t="s">
        <v>33</v>
      </c>
      <c r="O1218" s="3"/>
      <c r="P1218" s="3"/>
      <c r="Q1218" s="3"/>
      <c r="R1218" s="3">
        <v>0.38</v>
      </c>
      <c r="S1218" s="3">
        <v>0.62</v>
      </c>
      <c r="T1218" s="2">
        <v>16</v>
      </c>
      <c r="U1218" s="3">
        <v>2.456716816518246</v>
      </c>
      <c r="V1218" s="3">
        <v>20.760511542750304</v>
      </c>
      <c r="W1218" s="3">
        <v>1.8084407690893827</v>
      </c>
      <c r="X1218" s="3">
        <v>9786.4428619573227</v>
      </c>
      <c r="Y1218" s="3">
        <v>12.871517156505186</v>
      </c>
      <c r="Z1218" s="3">
        <v>1.8084391703492022</v>
      </c>
      <c r="AA1218" s="3">
        <v>6067.5945744135397</v>
      </c>
      <c r="AB1218">
        <f t="shared" si="32"/>
        <v>12.871517156505186</v>
      </c>
      <c r="AC1218">
        <f t="shared" si="33"/>
        <v>1.8084391703492022</v>
      </c>
    </row>
    <row r="1219" spans="1:29" x14ac:dyDescent="0.25">
      <c r="A1219" s="2">
        <v>1218</v>
      </c>
      <c r="B1219" s="3" t="s">
        <v>178</v>
      </c>
      <c r="C1219" s="3" t="s">
        <v>28</v>
      </c>
      <c r="D1219" s="3" t="s">
        <v>179</v>
      </c>
      <c r="E1219" s="3" t="s">
        <v>221</v>
      </c>
      <c r="F1219" s="3">
        <v>0.56000000000000005</v>
      </c>
      <c r="G1219" s="3">
        <v>0.48</v>
      </c>
      <c r="H1219" s="3" t="s">
        <v>33</v>
      </c>
      <c r="I1219" s="2">
        <v>1550</v>
      </c>
      <c r="J1219" s="3" t="s">
        <v>120</v>
      </c>
      <c r="K1219" s="2">
        <v>1550</v>
      </c>
      <c r="L1219" s="3"/>
      <c r="M1219" s="3" t="s">
        <v>33</v>
      </c>
      <c r="N1219" s="3" t="s">
        <v>33</v>
      </c>
      <c r="O1219" s="3"/>
      <c r="P1219" s="3"/>
      <c r="Q1219" s="3"/>
      <c r="R1219" s="3">
        <v>0</v>
      </c>
      <c r="S1219" s="3">
        <v>1</v>
      </c>
      <c r="T1219" s="2">
        <v>10</v>
      </c>
      <c r="U1219" s="3">
        <v>0.22872670778293749</v>
      </c>
      <c r="V1219" s="3">
        <v>2.0066970081883611</v>
      </c>
      <c r="W1219" s="3">
        <v>0.24978114774694979</v>
      </c>
      <c r="X1219" s="3">
        <v>817.60953242489325</v>
      </c>
      <c r="Y1219" s="3">
        <v>2.0066970081883611</v>
      </c>
      <c r="Z1219" s="3">
        <v>0.24978092692956669</v>
      </c>
      <c r="AA1219" s="3">
        <v>817.60953242489325</v>
      </c>
      <c r="AB1219">
        <f t="shared" si="32"/>
        <v>2.0066970081883611</v>
      </c>
      <c r="AC1219">
        <f t="shared" si="33"/>
        <v>0.24978092692956669</v>
      </c>
    </row>
    <row r="1220" spans="1:29" x14ac:dyDescent="0.25">
      <c r="A1220" s="2">
        <v>1219</v>
      </c>
      <c r="B1220" s="3" t="s">
        <v>178</v>
      </c>
      <c r="C1220" s="3" t="s">
        <v>28</v>
      </c>
      <c r="D1220" s="3" t="s">
        <v>179</v>
      </c>
      <c r="E1220" s="3" t="s">
        <v>221</v>
      </c>
      <c r="F1220" s="3">
        <v>0.56000000000000005</v>
      </c>
      <c r="G1220" s="3">
        <v>0.48</v>
      </c>
      <c r="H1220" s="3" t="s">
        <v>33</v>
      </c>
      <c r="I1220" s="2">
        <v>1550</v>
      </c>
      <c r="J1220" s="3" t="s">
        <v>120</v>
      </c>
      <c r="K1220" s="2">
        <v>1550</v>
      </c>
      <c r="L1220" s="3"/>
      <c r="M1220" s="3" t="s">
        <v>190</v>
      </c>
      <c r="N1220" s="3" t="s">
        <v>33</v>
      </c>
      <c r="O1220" s="3"/>
      <c r="P1220" s="3"/>
      <c r="Q1220" s="3"/>
      <c r="R1220" s="3">
        <v>0.38</v>
      </c>
      <c r="S1220" s="3">
        <v>0.62</v>
      </c>
      <c r="T1220" s="2">
        <v>7</v>
      </c>
      <c r="U1220" s="3">
        <v>0.93424560652503952</v>
      </c>
      <c r="V1220" s="3">
        <v>8.8293098238705774</v>
      </c>
      <c r="W1220" s="3">
        <v>0.78686753085544681</v>
      </c>
      <c r="X1220" s="3">
        <v>3783.185214390619</v>
      </c>
      <c r="Y1220" s="3">
        <v>5.4741720907997573</v>
      </c>
      <c r="Z1220" s="3">
        <v>0.78686683523037348</v>
      </c>
      <c r="AA1220" s="3">
        <v>2345.5748329221838</v>
      </c>
      <c r="AB1220">
        <f t="shared" si="32"/>
        <v>5.4741720907997573</v>
      </c>
      <c r="AC1220">
        <f t="shared" si="33"/>
        <v>0.78686683523037348</v>
      </c>
    </row>
    <row r="1221" spans="1:29" x14ac:dyDescent="0.25">
      <c r="A1221" s="2">
        <v>1220</v>
      </c>
      <c r="B1221" s="3" t="s">
        <v>178</v>
      </c>
      <c r="C1221" s="3" t="s">
        <v>28</v>
      </c>
      <c r="D1221" s="3" t="s">
        <v>179</v>
      </c>
      <c r="E1221" s="3" t="s">
        <v>221</v>
      </c>
      <c r="F1221" s="3">
        <v>0.56000000000000005</v>
      </c>
      <c r="G1221" s="3">
        <v>0.48</v>
      </c>
      <c r="H1221" s="3" t="s">
        <v>33</v>
      </c>
      <c r="I1221" s="2">
        <v>1600</v>
      </c>
      <c r="J1221" s="3" t="s">
        <v>240</v>
      </c>
      <c r="K1221" s="2">
        <v>1600</v>
      </c>
      <c r="L1221" s="3"/>
      <c r="M1221" s="3" t="s">
        <v>190</v>
      </c>
      <c r="N1221" s="3" t="s">
        <v>33</v>
      </c>
      <c r="O1221" s="3"/>
      <c r="P1221" s="3"/>
      <c r="Q1221" s="3"/>
      <c r="R1221" s="3">
        <v>0.38</v>
      </c>
      <c r="S1221" s="3">
        <v>0.62</v>
      </c>
      <c r="T1221" s="2">
        <v>3</v>
      </c>
      <c r="U1221" s="3">
        <v>2.594372578053154E-2</v>
      </c>
      <c r="V1221" s="3">
        <v>0.17619672645243711</v>
      </c>
      <c r="W1221" s="3">
        <v>1.4193428279115029E-2</v>
      </c>
      <c r="X1221" s="3">
        <v>83.803932499303443</v>
      </c>
      <c r="Y1221" s="3">
        <v>0.10924197040051102</v>
      </c>
      <c r="Z1221" s="3">
        <v>1.4193415731508004E-2</v>
      </c>
      <c r="AA1221" s="3">
        <v>51.958438149568131</v>
      </c>
      <c r="AB1221">
        <f t="shared" si="32"/>
        <v>0.10924197040051102</v>
      </c>
      <c r="AC1221">
        <f t="shared" si="33"/>
        <v>1.4193415731508004E-2</v>
      </c>
    </row>
    <row r="1222" spans="1:29" x14ac:dyDescent="0.25">
      <c r="A1222" s="2">
        <v>1221</v>
      </c>
      <c r="B1222" s="3" t="s">
        <v>178</v>
      </c>
      <c r="C1222" s="3" t="s">
        <v>28</v>
      </c>
      <c r="D1222" s="3" t="s">
        <v>179</v>
      </c>
      <c r="E1222" s="3" t="s">
        <v>221</v>
      </c>
      <c r="F1222" s="3">
        <v>0.56000000000000005</v>
      </c>
      <c r="G1222" s="3">
        <v>0.48</v>
      </c>
      <c r="H1222" s="3" t="s">
        <v>33</v>
      </c>
      <c r="I1222" s="2">
        <v>1700</v>
      </c>
      <c r="J1222" s="3" t="s">
        <v>121</v>
      </c>
      <c r="K1222" s="2">
        <v>1700</v>
      </c>
      <c r="L1222" s="3"/>
      <c r="M1222" s="3" t="s">
        <v>33</v>
      </c>
      <c r="N1222" s="3" t="s">
        <v>33</v>
      </c>
      <c r="O1222" s="3"/>
      <c r="P1222" s="3"/>
      <c r="Q1222" s="3"/>
      <c r="R1222" s="3">
        <v>0</v>
      </c>
      <c r="S1222" s="3">
        <v>1</v>
      </c>
      <c r="T1222" s="2">
        <v>56</v>
      </c>
      <c r="U1222" s="3">
        <v>3.6810185712678001</v>
      </c>
      <c r="V1222" s="3">
        <v>28.286470203580283</v>
      </c>
      <c r="W1222" s="3">
        <v>3.8930263825654454</v>
      </c>
      <c r="X1222" s="3">
        <v>13626.895645740859</v>
      </c>
      <c r="Y1222" s="3">
        <v>28.286470203580283</v>
      </c>
      <c r="Z1222" s="3">
        <v>3.8930229409610422</v>
      </c>
      <c r="AA1222" s="3">
        <v>13626.895645740859</v>
      </c>
      <c r="AB1222">
        <f t="shared" si="32"/>
        <v>28.286470203580283</v>
      </c>
      <c r="AC1222">
        <f t="shared" si="33"/>
        <v>3.8930229409610422</v>
      </c>
    </row>
    <row r="1223" spans="1:29" x14ac:dyDescent="0.25">
      <c r="A1223" s="2">
        <v>1222</v>
      </c>
      <c r="B1223" s="3" t="s">
        <v>178</v>
      </c>
      <c r="C1223" s="3" t="s">
        <v>28</v>
      </c>
      <c r="D1223" s="3" t="s">
        <v>179</v>
      </c>
      <c r="E1223" s="3" t="s">
        <v>221</v>
      </c>
      <c r="F1223" s="3">
        <v>0.56000000000000005</v>
      </c>
      <c r="G1223" s="3">
        <v>0.48</v>
      </c>
      <c r="H1223" s="3" t="s">
        <v>33</v>
      </c>
      <c r="I1223" s="2">
        <v>1700</v>
      </c>
      <c r="J1223" s="3" t="s">
        <v>121</v>
      </c>
      <c r="K1223" s="2">
        <v>1700</v>
      </c>
      <c r="L1223" s="3"/>
      <c r="M1223" s="3" t="s">
        <v>190</v>
      </c>
      <c r="N1223" s="3" t="s">
        <v>33</v>
      </c>
      <c r="O1223" s="3"/>
      <c r="P1223" s="3"/>
      <c r="Q1223" s="3"/>
      <c r="R1223" s="3">
        <v>0.38</v>
      </c>
      <c r="S1223" s="3">
        <v>0.62</v>
      </c>
      <c r="T1223" s="2">
        <v>28</v>
      </c>
      <c r="U1223" s="3">
        <v>3.4135159959906844</v>
      </c>
      <c r="V1223" s="3">
        <v>25.596657191761622</v>
      </c>
      <c r="W1223" s="3">
        <v>1.9736441445137498</v>
      </c>
      <c r="X1223" s="3">
        <v>12617.517420353623</v>
      </c>
      <c r="Y1223" s="3">
        <v>15.869927458892201</v>
      </c>
      <c r="Z1223" s="3">
        <v>1.973642399726609</v>
      </c>
      <c r="AA1223" s="3">
        <v>7822.8608006192444</v>
      </c>
      <c r="AB1223">
        <f t="shared" si="32"/>
        <v>15.869927458892201</v>
      </c>
      <c r="AC1223">
        <f t="shared" si="33"/>
        <v>1.973642399726609</v>
      </c>
    </row>
    <row r="1224" spans="1:29" x14ac:dyDescent="0.25">
      <c r="A1224" s="2">
        <v>1223</v>
      </c>
      <c r="B1224" s="3" t="s">
        <v>178</v>
      </c>
      <c r="C1224" s="3" t="s">
        <v>28</v>
      </c>
      <c r="D1224" s="3" t="s">
        <v>179</v>
      </c>
      <c r="E1224" s="3" t="s">
        <v>221</v>
      </c>
      <c r="F1224" s="3">
        <v>0.56000000000000005</v>
      </c>
      <c r="G1224" s="3">
        <v>0.48</v>
      </c>
      <c r="H1224" s="3" t="s">
        <v>33</v>
      </c>
      <c r="I1224" s="2">
        <v>1710</v>
      </c>
      <c r="J1224" s="3" t="s">
        <v>122</v>
      </c>
      <c r="K1224" s="2">
        <v>1710</v>
      </c>
      <c r="L1224" s="3"/>
      <c r="M1224" s="3" t="s">
        <v>33</v>
      </c>
      <c r="N1224" s="3" t="s">
        <v>33</v>
      </c>
      <c r="O1224" s="3"/>
      <c r="P1224" s="3"/>
      <c r="Q1224" s="3"/>
      <c r="R1224" s="3">
        <v>0</v>
      </c>
      <c r="S1224" s="3">
        <v>1</v>
      </c>
      <c r="T1224" s="2">
        <v>24</v>
      </c>
      <c r="U1224" s="3">
        <v>4.1554459269415442</v>
      </c>
      <c r="V1224" s="3">
        <v>33.828822621464283</v>
      </c>
      <c r="W1224" s="3">
        <v>4.6771458848059524</v>
      </c>
      <c r="X1224" s="3">
        <v>15774.643133339936</v>
      </c>
      <c r="Y1224" s="3">
        <v>33.828822621464283</v>
      </c>
      <c r="Z1224" s="3">
        <v>4.6771417500058527</v>
      </c>
      <c r="AA1224" s="3">
        <v>15774.643133339936</v>
      </c>
      <c r="AB1224">
        <f t="shared" si="32"/>
        <v>33.828822621464283</v>
      </c>
      <c r="AC1224">
        <f t="shared" si="33"/>
        <v>4.6771417500058527</v>
      </c>
    </row>
    <row r="1225" spans="1:29" x14ac:dyDescent="0.25">
      <c r="A1225" s="2">
        <v>1224</v>
      </c>
      <c r="B1225" s="3" t="s">
        <v>178</v>
      </c>
      <c r="C1225" s="3" t="s">
        <v>28</v>
      </c>
      <c r="D1225" s="3" t="s">
        <v>179</v>
      </c>
      <c r="E1225" s="3" t="s">
        <v>221</v>
      </c>
      <c r="F1225" s="3">
        <v>0.56000000000000005</v>
      </c>
      <c r="G1225" s="3">
        <v>0.48</v>
      </c>
      <c r="H1225" s="3" t="s">
        <v>33</v>
      </c>
      <c r="I1225" s="2">
        <v>1710</v>
      </c>
      <c r="J1225" s="3" t="s">
        <v>122</v>
      </c>
      <c r="K1225" s="2">
        <v>1710</v>
      </c>
      <c r="L1225" s="3"/>
      <c r="M1225" s="3" t="s">
        <v>190</v>
      </c>
      <c r="N1225" s="3" t="s">
        <v>33</v>
      </c>
      <c r="O1225" s="3"/>
      <c r="P1225" s="3"/>
      <c r="Q1225" s="3"/>
      <c r="R1225" s="3">
        <v>0.38</v>
      </c>
      <c r="S1225" s="3">
        <v>0.62</v>
      </c>
      <c r="T1225" s="2">
        <v>6</v>
      </c>
      <c r="U1225" s="3">
        <v>0.4869646708591685</v>
      </c>
      <c r="V1225" s="3">
        <v>4.4900885384352742</v>
      </c>
      <c r="W1225" s="3">
        <v>0.37036283567560252</v>
      </c>
      <c r="X1225" s="3">
        <v>1994.2698484502816</v>
      </c>
      <c r="Y1225" s="3">
        <v>2.7838548938298708</v>
      </c>
      <c r="Z1225" s="3">
        <v>0.37036250825877065</v>
      </c>
      <c r="AA1225" s="3">
        <v>1236.4473060391745</v>
      </c>
      <c r="AB1225">
        <f t="shared" si="32"/>
        <v>2.7838548938298708</v>
      </c>
      <c r="AC1225">
        <f t="shared" si="33"/>
        <v>0.37036250825877065</v>
      </c>
    </row>
    <row r="1226" spans="1:29" x14ac:dyDescent="0.25">
      <c r="A1226" s="2">
        <v>1225</v>
      </c>
      <c r="B1226" s="3" t="s">
        <v>178</v>
      </c>
      <c r="C1226" s="3" t="s">
        <v>28</v>
      </c>
      <c r="D1226" s="3" t="s">
        <v>179</v>
      </c>
      <c r="E1226" s="3" t="s">
        <v>221</v>
      </c>
      <c r="F1226" s="3">
        <v>0.56000000000000005</v>
      </c>
      <c r="G1226" s="3">
        <v>0.48</v>
      </c>
      <c r="H1226" s="3" t="s">
        <v>33</v>
      </c>
      <c r="I1226" s="2">
        <v>1720</v>
      </c>
      <c r="J1226" s="3" t="s">
        <v>123</v>
      </c>
      <c r="K1226" s="2">
        <v>1720</v>
      </c>
      <c r="L1226" s="3"/>
      <c r="M1226" s="3" t="s">
        <v>33</v>
      </c>
      <c r="N1226" s="3" t="s">
        <v>33</v>
      </c>
      <c r="O1226" s="3"/>
      <c r="P1226" s="3"/>
      <c r="Q1226" s="3"/>
      <c r="R1226" s="3">
        <v>0</v>
      </c>
      <c r="S1226" s="3">
        <v>1</v>
      </c>
      <c r="T1226" s="2">
        <v>38</v>
      </c>
      <c r="U1226" s="3">
        <v>11.603562824100338</v>
      </c>
      <c r="V1226" s="3">
        <v>85.876216778066535</v>
      </c>
      <c r="W1226" s="3">
        <v>12.032936000777559</v>
      </c>
      <c r="X1226" s="3">
        <v>41408.283532246656</v>
      </c>
      <c r="Y1226" s="3">
        <v>85.876216778066535</v>
      </c>
      <c r="Z1226" s="3">
        <v>12.032925363139531</v>
      </c>
      <c r="AA1226" s="3">
        <v>41408.283532246656</v>
      </c>
      <c r="AB1226">
        <f t="shared" si="32"/>
        <v>85.876216778066535</v>
      </c>
      <c r="AC1226">
        <f t="shared" si="33"/>
        <v>12.032925363139531</v>
      </c>
    </row>
    <row r="1227" spans="1:29" x14ac:dyDescent="0.25">
      <c r="A1227" s="2">
        <v>1226</v>
      </c>
      <c r="B1227" s="3" t="s">
        <v>178</v>
      </c>
      <c r="C1227" s="3" t="s">
        <v>28</v>
      </c>
      <c r="D1227" s="3" t="s">
        <v>179</v>
      </c>
      <c r="E1227" s="3" t="s">
        <v>221</v>
      </c>
      <c r="F1227" s="3">
        <v>0.56000000000000005</v>
      </c>
      <c r="G1227" s="3">
        <v>0.48</v>
      </c>
      <c r="H1227" s="3" t="s">
        <v>33</v>
      </c>
      <c r="I1227" s="2">
        <v>1720</v>
      </c>
      <c r="J1227" s="3" t="s">
        <v>123</v>
      </c>
      <c r="K1227" s="2">
        <v>1720</v>
      </c>
      <c r="L1227" s="3"/>
      <c r="M1227" s="3" t="s">
        <v>190</v>
      </c>
      <c r="N1227" s="3" t="s">
        <v>33</v>
      </c>
      <c r="O1227" s="3"/>
      <c r="P1227" s="3"/>
      <c r="Q1227" s="3"/>
      <c r="R1227" s="3">
        <v>0.38</v>
      </c>
      <c r="S1227" s="3">
        <v>0.62</v>
      </c>
      <c r="T1227" s="2">
        <v>60</v>
      </c>
      <c r="U1227" s="3">
        <v>13.268754377832444</v>
      </c>
      <c r="V1227" s="3">
        <v>109.57412451976357</v>
      </c>
      <c r="W1227" s="3">
        <v>9.3725609232547296</v>
      </c>
      <c r="X1227" s="3">
        <v>53575.173963138528</v>
      </c>
      <c r="Y1227" s="3">
        <v>67.935957202253405</v>
      </c>
      <c r="Z1227" s="3">
        <v>9.3725526375038086</v>
      </c>
      <c r="AA1227" s="3">
        <v>33216.607857145886</v>
      </c>
      <c r="AB1227">
        <f t="shared" si="32"/>
        <v>67.935957202253405</v>
      </c>
      <c r="AC1227">
        <f t="shared" si="33"/>
        <v>9.3725526375038086</v>
      </c>
    </row>
    <row r="1228" spans="1:29" x14ac:dyDescent="0.25">
      <c r="A1228" s="2">
        <v>1227</v>
      </c>
      <c r="B1228" s="3" t="s">
        <v>178</v>
      </c>
      <c r="C1228" s="3" t="s">
        <v>28</v>
      </c>
      <c r="D1228" s="3" t="s">
        <v>179</v>
      </c>
      <c r="E1228" s="3" t="s">
        <v>221</v>
      </c>
      <c r="F1228" s="3">
        <v>0.56000000000000005</v>
      </c>
      <c r="G1228" s="3">
        <v>0.48</v>
      </c>
      <c r="H1228" s="3" t="s">
        <v>33</v>
      </c>
      <c r="I1228" s="2">
        <v>1740</v>
      </c>
      <c r="J1228" s="3" t="s">
        <v>124</v>
      </c>
      <c r="K1228" s="2">
        <v>1740</v>
      </c>
      <c r="L1228" s="3"/>
      <c r="M1228" s="3" t="s">
        <v>190</v>
      </c>
      <c r="N1228" s="3" t="s">
        <v>33</v>
      </c>
      <c r="O1228" s="3"/>
      <c r="P1228" s="3"/>
      <c r="Q1228" s="3"/>
      <c r="R1228" s="3">
        <v>0.38</v>
      </c>
      <c r="S1228" s="3">
        <v>0.62</v>
      </c>
      <c r="T1228" s="2">
        <v>2</v>
      </c>
      <c r="U1228" s="3">
        <v>5.1592544041679901E-3</v>
      </c>
      <c r="V1228" s="3">
        <v>4.5425457084622888E-2</v>
      </c>
      <c r="W1228" s="3">
        <v>3.9679736059052527E-3</v>
      </c>
      <c r="X1228" s="3">
        <v>20.925140808174227</v>
      </c>
      <c r="Y1228" s="3">
        <v>2.8163783392466189E-2</v>
      </c>
      <c r="Z1228" s="3">
        <v>3.9679700980442484E-3</v>
      </c>
      <c r="AA1228" s="3">
        <v>12.97358730106802</v>
      </c>
      <c r="AB1228">
        <f t="shared" si="32"/>
        <v>2.8163783392466189E-2</v>
      </c>
      <c r="AC1228">
        <f t="shared" si="33"/>
        <v>3.9679700980442484E-3</v>
      </c>
    </row>
    <row r="1229" spans="1:29" x14ac:dyDescent="0.25">
      <c r="A1229" s="2">
        <v>1228</v>
      </c>
      <c r="B1229" s="3" t="s">
        <v>178</v>
      </c>
      <c r="C1229" s="3" t="s">
        <v>28</v>
      </c>
      <c r="D1229" s="3" t="s">
        <v>179</v>
      </c>
      <c r="E1229" s="3" t="s">
        <v>221</v>
      </c>
      <c r="F1229" s="3">
        <v>0.56000000000000005</v>
      </c>
      <c r="G1229" s="3">
        <v>0.48</v>
      </c>
      <c r="H1229" s="3" t="s">
        <v>33</v>
      </c>
      <c r="I1229" s="2">
        <v>1750</v>
      </c>
      <c r="J1229" s="3" t="s">
        <v>51</v>
      </c>
      <c r="K1229" s="2">
        <v>1750</v>
      </c>
      <c r="L1229" s="3"/>
      <c r="M1229" s="3" t="s">
        <v>33</v>
      </c>
      <c r="N1229" s="3" t="s">
        <v>33</v>
      </c>
      <c r="O1229" s="3"/>
      <c r="P1229" s="3"/>
      <c r="Q1229" s="3"/>
      <c r="R1229" s="3">
        <v>0</v>
      </c>
      <c r="S1229" s="3">
        <v>1</v>
      </c>
      <c r="T1229" s="2">
        <v>668</v>
      </c>
      <c r="U1229" s="3">
        <v>282.54614123396522</v>
      </c>
      <c r="V1229" s="3">
        <v>2020.6364119288924</v>
      </c>
      <c r="W1229" s="3">
        <v>276.83866288159032</v>
      </c>
      <c r="X1229" s="3">
        <v>1011696.887249857</v>
      </c>
      <c r="Y1229" s="3">
        <v>2020.6364119288924</v>
      </c>
      <c r="Z1229" s="3">
        <v>276.83841814418895</v>
      </c>
      <c r="AA1229" s="3">
        <v>1011696.887249857</v>
      </c>
      <c r="AB1229">
        <f t="shared" si="32"/>
        <v>2020.6364119288924</v>
      </c>
      <c r="AC1229">
        <f t="shared" si="33"/>
        <v>276.83841814418895</v>
      </c>
    </row>
    <row r="1230" spans="1:29" x14ac:dyDescent="0.25">
      <c r="A1230" s="2">
        <v>1229</v>
      </c>
      <c r="B1230" s="3" t="s">
        <v>178</v>
      </c>
      <c r="C1230" s="3" t="s">
        <v>28</v>
      </c>
      <c r="D1230" s="3" t="s">
        <v>179</v>
      </c>
      <c r="E1230" s="3" t="s">
        <v>221</v>
      </c>
      <c r="F1230" s="3">
        <v>0.56000000000000005</v>
      </c>
      <c r="G1230" s="3">
        <v>0.48</v>
      </c>
      <c r="H1230" s="3" t="s">
        <v>33</v>
      </c>
      <c r="I1230" s="2">
        <v>1750</v>
      </c>
      <c r="J1230" s="3" t="s">
        <v>51</v>
      </c>
      <c r="K1230" s="2">
        <v>1750</v>
      </c>
      <c r="L1230" s="3"/>
      <c r="M1230" s="3" t="s">
        <v>190</v>
      </c>
      <c r="N1230" s="3" t="s">
        <v>33</v>
      </c>
      <c r="O1230" s="3"/>
      <c r="P1230" s="3"/>
      <c r="Q1230" s="3"/>
      <c r="R1230" s="3">
        <v>0.38</v>
      </c>
      <c r="S1230" s="3">
        <v>0.62</v>
      </c>
      <c r="T1230" s="2">
        <v>262</v>
      </c>
      <c r="U1230" s="3">
        <v>41.959893457214228</v>
      </c>
      <c r="V1230" s="3">
        <v>342.10872977307764</v>
      </c>
      <c r="W1230" s="3">
        <v>27.52301014331363</v>
      </c>
      <c r="X1230" s="3">
        <v>156908.92190017301</v>
      </c>
      <c r="Y1230" s="3">
        <v>212.10741245930828</v>
      </c>
      <c r="Z1230" s="3">
        <v>27.522985811777303</v>
      </c>
      <c r="AA1230" s="3">
        <v>97283.531578107228</v>
      </c>
      <c r="AB1230">
        <f t="shared" si="32"/>
        <v>212.10741245930828</v>
      </c>
      <c r="AC1230">
        <f t="shared" si="33"/>
        <v>27.522985811777303</v>
      </c>
    </row>
    <row r="1231" spans="1:29" x14ac:dyDescent="0.25">
      <c r="A1231" s="2">
        <v>1230</v>
      </c>
      <c r="B1231" s="3" t="s">
        <v>178</v>
      </c>
      <c r="C1231" s="3" t="s">
        <v>28</v>
      </c>
      <c r="D1231" s="3" t="s">
        <v>179</v>
      </c>
      <c r="E1231" s="3" t="s">
        <v>221</v>
      </c>
      <c r="F1231" s="3">
        <v>0.56000000000000005</v>
      </c>
      <c r="G1231" s="3">
        <v>0.48</v>
      </c>
      <c r="H1231" s="3" t="s">
        <v>33</v>
      </c>
      <c r="I1231" s="2">
        <v>1770</v>
      </c>
      <c r="J1231" s="3" t="s">
        <v>136</v>
      </c>
      <c r="K1231" s="2">
        <v>1770</v>
      </c>
      <c r="L1231" s="3"/>
      <c r="M1231" s="3" t="s">
        <v>33</v>
      </c>
      <c r="N1231" s="3" t="s">
        <v>33</v>
      </c>
      <c r="O1231" s="3"/>
      <c r="P1231" s="3"/>
      <c r="Q1231" s="3"/>
      <c r="R1231" s="3">
        <v>0</v>
      </c>
      <c r="S1231" s="3">
        <v>1</v>
      </c>
      <c r="T1231" s="2">
        <v>12</v>
      </c>
      <c r="U1231" s="3">
        <v>3.0824613128498131</v>
      </c>
      <c r="V1231" s="3">
        <v>25.747797249496159</v>
      </c>
      <c r="W1231" s="3">
        <v>3.4149323411396391</v>
      </c>
      <c r="X1231" s="3">
        <v>12298.976650822864</v>
      </c>
      <c r="Y1231" s="3">
        <v>25.747797249496159</v>
      </c>
      <c r="Z1231" s="3">
        <v>3.414929322191139</v>
      </c>
      <c r="AA1231" s="3">
        <v>12298.976650822864</v>
      </c>
      <c r="AB1231">
        <f t="shared" si="32"/>
        <v>25.747797249496159</v>
      </c>
      <c r="AC1231">
        <f t="shared" si="33"/>
        <v>3.414929322191139</v>
      </c>
    </row>
    <row r="1232" spans="1:29" x14ac:dyDescent="0.25">
      <c r="A1232" s="2">
        <v>1231</v>
      </c>
      <c r="B1232" s="3" t="s">
        <v>178</v>
      </c>
      <c r="C1232" s="3" t="s">
        <v>28</v>
      </c>
      <c r="D1232" s="3" t="s">
        <v>179</v>
      </c>
      <c r="E1232" s="3" t="s">
        <v>221</v>
      </c>
      <c r="F1232" s="3">
        <v>0.56000000000000005</v>
      </c>
      <c r="G1232" s="3">
        <v>0.48</v>
      </c>
      <c r="H1232" s="3" t="s">
        <v>33</v>
      </c>
      <c r="I1232" s="2">
        <v>1780</v>
      </c>
      <c r="J1232" s="3" t="s">
        <v>125</v>
      </c>
      <c r="K1232" s="2">
        <v>1780</v>
      </c>
      <c r="L1232" s="3"/>
      <c r="M1232" s="3" t="s">
        <v>190</v>
      </c>
      <c r="N1232" s="3" t="s">
        <v>33</v>
      </c>
      <c r="O1232" s="3"/>
      <c r="P1232" s="3"/>
      <c r="Q1232" s="3"/>
      <c r="R1232" s="3">
        <v>0.38</v>
      </c>
      <c r="S1232" s="3">
        <v>0.62</v>
      </c>
      <c r="T1232" s="2">
        <v>12</v>
      </c>
      <c r="U1232" s="3">
        <v>2.1942051393151831</v>
      </c>
      <c r="V1232" s="3">
        <v>20.540038282534141</v>
      </c>
      <c r="W1232" s="3">
        <v>1.699538314252323</v>
      </c>
      <c r="X1232" s="3">
        <v>9073.1349896587817</v>
      </c>
      <c r="Y1232" s="3">
        <v>12.734823735171169</v>
      </c>
      <c r="Z1232" s="3">
        <v>1.6995368117866381</v>
      </c>
      <c r="AA1232" s="3">
        <v>5625.3436935884438</v>
      </c>
      <c r="AB1232">
        <f t="shared" si="32"/>
        <v>12.734823735171169</v>
      </c>
      <c r="AC1232">
        <f t="shared" si="33"/>
        <v>1.6995368117866381</v>
      </c>
    </row>
    <row r="1233" spans="1:29" x14ac:dyDescent="0.25">
      <c r="A1233" s="2">
        <v>1232</v>
      </c>
      <c r="B1233" s="3" t="s">
        <v>178</v>
      </c>
      <c r="C1233" s="3" t="s">
        <v>28</v>
      </c>
      <c r="D1233" s="3" t="s">
        <v>179</v>
      </c>
      <c r="E1233" s="3" t="s">
        <v>221</v>
      </c>
      <c r="F1233" s="3">
        <v>0.56000000000000005</v>
      </c>
      <c r="G1233" s="3">
        <v>0.48</v>
      </c>
      <c r="H1233" s="3" t="s">
        <v>33</v>
      </c>
      <c r="I1233" s="2">
        <v>1810</v>
      </c>
      <c r="J1233" s="3" t="s">
        <v>241</v>
      </c>
      <c r="K1233" s="2">
        <v>1810</v>
      </c>
      <c r="L1233" s="3"/>
      <c r="M1233" s="3" t="s">
        <v>33</v>
      </c>
      <c r="N1233" s="3" t="s">
        <v>33</v>
      </c>
      <c r="O1233" s="3"/>
      <c r="P1233" s="3"/>
      <c r="Q1233" s="3"/>
      <c r="R1233" s="3">
        <v>0</v>
      </c>
      <c r="S1233" s="3">
        <v>1</v>
      </c>
      <c r="T1233" s="2">
        <v>10</v>
      </c>
      <c r="U1233" s="3">
        <v>8.2079777429596573E-2</v>
      </c>
      <c r="V1233" s="3">
        <v>0.44309191660895386</v>
      </c>
      <c r="W1233" s="3">
        <v>6.0785356454678849E-2</v>
      </c>
      <c r="X1233" s="3">
        <v>225.83682309152806</v>
      </c>
      <c r="Y1233" s="3">
        <v>0.44309191660895386</v>
      </c>
      <c r="Z1233" s="3">
        <v>6.0785302717783811E-2</v>
      </c>
      <c r="AA1233" s="3">
        <v>225.83682309152806</v>
      </c>
      <c r="AB1233">
        <f t="shared" si="32"/>
        <v>0.44309191660895386</v>
      </c>
      <c r="AC1233">
        <f t="shared" si="33"/>
        <v>6.0785302717783811E-2</v>
      </c>
    </row>
    <row r="1234" spans="1:29" x14ac:dyDescent="0.25">
      <c r="A1234" s="2">
        <v>1233</v>
      </c>
      <c r="B1234" s="3" t="s">
        <v>178</v>
      </c>
      <c r="C1234" s="3" t="s">
        <v>28</v>
      </c>
      <c r="D1234" s="3" t="s">
        <v>179</v>
      </c>
      <c r="E1234" s="3" t="s">
        <v>221</v>
      </c>
      <c r="F1234" s="3">
        <v>0.56000000000000005</v>
      </c>
      <c r="G1234" s="3">
        <v>0.48</v>
      </c>
      <c r="H1234" s="3" t="s">
        <v>33</v>
      </c>
      <c r="I1234" s="2">
        <v>1820</v>
      </c>
      <c r="J1234" s="3" t="s">
        <v>52</v>
      </c>
      <c r="K1234" s="2">
        <v>1820</v>
      </c>
      <c r="L1234" s="3"/>
      <c r="M1234" s="3" t="s">
        <v>33</v>
      </c>
      <c r="N1234" s="3" t="s">
        <v>33</v>
      </c>
      <c r="O1234" s="3"/>
      <c r="P1234" s="3"/>
      <c r="Q1234" s="3"/>
      <c r="R1234" s="3">
        <v>0</v>
      </c>
      <c r="S1234" s="3">
        <v>1</v>
      </c>
      <c r="T1234" s="2">
        <v>190</v>
      </c>
      <c r="U1234" s="3">
        <v>43.519492845067312</v>
      </c>
      <c r="V1234" s="3">
        <v>293.01617377533796</v>
      </c>
      <c r="W1234" s="3">
        <v>41.17615949706552</v>
      </c>
      <c r="X1234" s="3">
        <v>155799.41913602344</v>
      </c>
      <c r="Y1234" s="3">
        <v>293.01617377533796</v>
      </c>
      <c r="Z1234" s="3">
        <v>41.1761230955522</v>
      </c>
      <c r="AA1234" s="3">
        <v>155799.41913602344</v>
      </c>
      <c r="AB1234">
        <f t="shared" si="32"/>
        <v>293.01617377533796</v>
      </c>
      <c r="AC1234">
        <f t="shared" si="33"/>
        <v>41.1761230955522</v>
      </c>
    </row>
    <row r="1235" spans="1:29" x14ac:dyDescent="0.25">
      <c r="A1235" s="2">
        <v>1234</v>
      </c>
      <c r="B1235" s="3" t="s">
        <v>178</v>
      </c>
      <c r="C1235" s="3" t="s">
        <v>28</v>
      </c>
      <c r="D1235" s="3" t="s">
        <v>179</v>
      </c>
      <c r="E1235" s="3" t="s">
        <v>221</v>
      </c>
      <c r="F1235" s="3">
        <v>0.56000000000000005</v>
      </c>
      <c r="G1235" s="3">
        <v>0.48</v>
      </c>
      <c r="H1235" s="3" t="s">
        <v>33</v>
      </c>
      <c r="I1235" s="2">
        <v>1820</v>
      </c>
      <c r="J1235" s="3" t="s">
        <v>52</v>
      </c>
      <c r="K1235" s="2">
        <v>1820</v>
      </c>
      <c r="L1235" s="3"/>
      <c r="M1235" s="3" t="s">
        <v>190</v>
      </c>
      <c r="N1235" s="3" t="s">
        <v>33</v>
      </c>
      <c r="O1235" s="3"/>
      <c r="P1235" s="3"/>
      <c r="Q1235" s="3"/>
      <c r="R1235" s="3">
        <v>0.38</v>
      </c>
      <c r="S1235" s="3">
        <v>0.62</v>
      </c>
      <c r="T1235" s="2">
        <v>18</v>
      </c>
      <c r="U1235" s="3">
        <v>0.54698070619272954</v>
      </c>
      <c r="V1235" s="3">
        <v>4.7823330178210099</v>
      </c>
      <c r="W1235" s="3">
        <v>0.42235779007055085</v>
      </c>
      <c r="X1235" s="3">
        <v>2182.0343990736101</v>
      </c>
      <c r="Y1235" s="3">
        <v>2.9650464710490279</v>
      </c>
      <c r="Z1235" s="3">
        <v>0.42235741668792071</v>
      </c>
      <c r="AA1235" s="3">
        <v>1352.8613274256384</v>
      </c>
      <c r="AB1235">
        <f t="shared" si="32"/>
        <v>2.9650464710490279</v>
      </c>
      <c r="AC1235">
        <f t="shared" si="33"/>
        <v>0.42235741668792071</v>
      </c>
    </row>
    <row r="1236" spans="1:29" x14ac:dyDescent="0.25">
      <c r="A1236" s="2">
        <v>1235</v>
      </c>
      <c r="B1236" s="3" t="s">
        <v>178</v>
      </c>
      <c r="C1236" s="3" t="s">
        <v>28</v>
      </c>
      <c r="D1236" s="3" t="s">
        <v>179</v>
      </c>
      <c r="E1236" s="3" t="s">
        <v>221</v>
      </c>
      <c r="F1236" s="3">
        <v>0.56000000000000005</v>
      </c>
      <c r="G1236" s="3">
        <v>0.48</v>
      </c>
      <c r="H1236" s="3" t="s">
        <v>33</v>
      </c>
      <c r="I1236" s="2">
        <v>1840</v>
      </c>
      <c r="J1236" s="3" t="s">
        <v>137</v>
      </c>
      <c r="K1236" s="2">
        <v>1840</v>
      </c>
      <c r="L1236" s="3"/>
      <c r="M1236" s="3" t="s">
        <v>33</v>
      </c>
      <c r="N1236" s="3" t="s">
        <v>33</v>
      </c>
      <c r="O1236" s="3"/>
      <c r="P1236" s="3"/>
      <c r="Q1236" s="3"/>
      <c r="R1236" s="3">
        <v>0</v>
      </c>
      <c r="S1236" s="3">
        <v>1</v>
      </c>
      <c r="T1236" s="2">
        <v>4</v>
      </c>
      <c r="U1236" s="3">
        <v>0.10535687399151319</v>
      </c>
      <c r="V1236" s="3">
        <v>0.75357692032129842</v>
      </c>
      <c r="W1236" s="3">
        <v>0.10051414692472169</v>
      </c>
      <c r="X1236" s="3">
        <v>329.86951288996028</v>
      </c>
      <c r="Y1236" s="3">
        <v>0.75357692032129842</v>
      </c>
      <c r="Z1236" s="3">
        <v>0.10051405806585043</v>
      </c>
      <c r="AA1236" s="3">
        <v>329.86951288996028</v>
      </c>
      <c r="AB1236">
        <f t="shared" si="32"/>
        <v>0.75357692032129842</v>
      </c>
      <c r="AC1236">
        <f t="shared" si="33"/>
        <v>0.10051405806585043</v>
      </c>
    </row>
    <row r="1237" spans="1:29" x14ac:dyDescent="0.25">
      <c r="A1237" s="2">
        <v>1236</v>
      </c>
      <c r="B1237" s="3" t="s">
        <v>178</v>
      </c>
      <c r="C1237" s="3" t="s">
        <v>28</v>
      </c>
      <c r="D1237" s="3" t="s">
        <v>179</v>
      </c>
      <c r="E1237" s="3" t="s">
        <v>221</v>
      </c>
      <c r="F1237" s="3">
        <v>0.56000000000000005</v>
      </c>
      <c r="G1237" s="3">
        <v>0.48</v>
      </c>
      <c r="H1237" s="3" t="s">
        <v>33</v>
      </c>
      <c r="I1237" s="2">
        <v>1850</v>
      </c>
      <c r="J1237" s="3" t="s">
        <v>53</v>
      </c>
      <c r="K1237" s="2">
        <v>1850</v>
      </c>
      <c r="L1237" s="3"/>
      <c r="M1237" s="3" t="s">
        <v>33</v>
      </c>
      <c r="N1237" s="3" t="s">
        <v>33</v>
      </c>
      <c r="O1237" s="3"/>
      <c r="P1237" s="3"/>
      <c r="Q1237" s="3"/>
      <c r="R1237" s="3">
        <v>0</v>
      </c>
      <c r="S1237" s="3">
        <v>1</v>
      </c>
      <c r="T1237" s="2">
        <v>81</v>
      </c>
      <c r="U1237" s="3">
        <v>22.688625677875823</v>
      </c>
      <c r="V1237" s="3">
        <v>159.00420204626437</v>
      </c>
      <c r="W1237" s="3">
        <v>20.456507108373216</v>
      </c>
      <c r="X1237" s="3">
        <v>75653.791592310939</v>
      </c>
      <c r="Y1237" s="3">
        <v>159.00420204626437</v>
      </c>
      <c r="Z1237" s="3">
        <v>20.45648902393248</v>
      </c>
      <c r="AA1237" s="3">
        <v>75653.791592310939</v>
      </c>
      <c r="AB1237">
        <f t="shared" si="32"/>
        <v>159.00420204626437</v>
      </c>
      <c r="AC1237">
        <f t="shared" si="33"/>
        <v>20.45648902393248</v>
      </c>
    </row>
    <row r="1238" spans="1:29" x14ac:dyDescent="0.25">
      <c r="A1238" s="2">
        <v>1237</v>
      </c>
      <c r="B1238" s="3" t="s">
        <v>178</v>
      </c>
      <c r="C1238" s="3" t="s">
        <v>28</v>
      </c>
      <c r="D1238" s="3" t="s">
        <v>179</v>
      </c>
      <c r="E1238" s="3" t="s">
        <v>221</v>
      </c>
      <c r="F1238" s="3">
        <v>0.56000000000000005</v>
      </c>
      <c r="G1238" s="3">
        <v>0.48</v>
      </c>
      <c r="H1238" s="3" t="s">
        <v>33</v>
      </c>
      <c r="I1238" s="2">
        <v>1860</v>
      </c>
      <c r="J1238" s="3" t="s">
        <v>126</v>
      </c>
      <c r="K1238" s="2">
        <v>1860</v>
      </c>
      <c r="L1238" s="3"/>
      <c r="M1238" s="3" t="s">
        <v>33</v>
      </c>
      <c r="N1238" s="3" t="s">
        <v>33</v>
      </c>
      <c r="O1238" s="3"/>
      <c r="P1238" s="3"/>
      <c r="Q1238" s="3"/>
      <c r="R1238" s="3">
        <v>0</v>
      </c>
      <c r="S1238" s="3">
        <v>1</v>
      </c>
      <c r="T1238" s="2">
        <v>28</v>
      </c>
      <c r="U1238" s="3">
        <v>1.9205318650644159</v>
      </c>
      <c r="V1238" s="3">
        <v>12.758775301932717</v>
      </c>
      <c r="W1238" s="3">
        <v>1.9441929053506741</v>
      </c>
      <c r="X1238" s="3">
        <v>6509.4298207234569</v>
      </c>
      <c r="Y1238" s="3">
        <v>12.758775301932717</v>
      </c>
      <c r="Z1238" s="3">
        <v>1.9441911865997088</v>
      </c>
      <c r="AA1238" s="3">
        <v>6509.4298207234569</v>
      </c>
      <c r="AB1238">
        <f t="shared" si="32"/>
        <v>12.758775301932717</v>
      </c>
      <c r="AC1238">
        <f t="shared" si="33"/>
        <v>1.9441911865997088</v>
      </c>
    </row>
    <row r="1239" spans="1:29" x14ac:dyDescent="0.25">
      <c r="A1239" s="2">
        <v>1238</v>
      </c>
      <c r="B1239" s="3" t="s">
        <v>178</v>
      </c>
      <c r="C1239" s="3" t="s">
        <v>28</v>
      </c>
      <c r="D1239" s="3" t="s">
        <v>179</v>
      </c>
      <c r="E1239" s="3" t="s">
        <v>221</v>
      </c>
      <c r="F1239" s="3">
        <v>0.56000000000000005</v>
      </c>
      <c r="G1239" s="3">
        <v>0.48</v>
      </c>
      <c r="H1239" s="3" t="s">
        <v>33</v>
      </c>
      <c r="I1239" s="2">
        <v>1860</v>
      </c>
      <c r="J1239" s="3" t="s">
        <v>126</v>
      </c>
      <c r="K1239" s="2">
        <v>1860</v>
      </c>
      <c r="L1239" s="3"/>
      <c r="M1239" s="3" t="s">
        <v>190</v>
      </c>
      <c r="N1239" s="3" t="s">
        <v>33</v>
      </c>
      <c r="O1239" s="3"/>
      <c r="P1239" s="3"/>
      <c r="Q1239" s="3"/>
      <c r="R1239" s="3">
        <v>0.38</v>
      </c>
      <c r="S1239" s="3">
        <v>0.62</v>
      </c>
      <c r="T1239" s="2">
        <v>6</v>
      </c>
      <c r="U1239" s="3">
        <v>0.17853995953576893</v>
      </c>
      <c r="V1239" s="3">
        <v>1.71527795648284</v>
      </c>
      <c r="W1239" s="3">
        <v>0.1726703072407367</v>
      </c>
      <c r="X1239" s="3">
        <v>704.33672306912604</v>
      </c>
      <c r="Y1239" s="3">
        <v>1.0634723330193609</v>
      </c>
      <c r="Z1239" s="3">
        <v>0.17267015459268542</v>
      </c>
      <c r="AA1239" s="3">
        <v>436.68876830285802</v>
      </c>
      <c r="AB1239">
        <f t="shared" si="32"/>
        <v>1.0634723330193609</v>
      </c>
      <c r="AC1239">
        <f t="shared" si="33"/>
        <v>0.17267015459268542</v>
      </c>
    </row>
    <row r="1240" spans="1:29" x14ac:dyDescent="0.25">
      <c r="A1240" s="2">
        <v>1239</v>
      </c>
      <c r="B1240" s="3" t="s">
        <v>178</v>
      </c>
      <c r="C1240" s="3" t="s">
        <v>28</v>
      </c>
      <c r="D1240" s="3" t="s">
        <v>179</v>
      </c>
      <c r="E1240" s="3" t="s">
        <v>221</v>
      </c>
      <c r="F1240" s="3">
        <v>0.56000000000000005</v>
      </c>
      <c r="G1240" s="3">
        <v>0.48</v>
      </c>
      <c r="H1240" s="3" t="s">
        <v>33</v>
      </c>
      <c r="I1240" s="2">
        <v>2110</v>
      </c>
      <c r="J1240" s="3" t="s">
        <v>32</v>
      </c>
      <c r="K1240" s="2">
        <v>1000</v>
      </c>
      <c r="L1240" s="3"/>
      <c r="M1240" s="3" t="s">
        <v>33</v>
      </c>
      <c r="N1240" s="3" t="s">
        <v>33</v>
      </c>
      <c r="O1240" s="3"/>
      <c r="P1240" s="3" t="s">
        <v>76</v>
      </c>
      <c r="Q1240" s="3"/>
      <c r="R1240" s="3">
        <v>0</v>
      </c>
      <c r="S1240" s="3">
        <v>1</v>
      </c>
      <c r="T1240" s="2">
        <v>6</v>
      </c>
      <c r="U1240" s="3">
        <v>0.40469656901803469</v>
      </c>
      <c r="V1240" s="3">
        <v>3.4648366727505051</v>
      </c>
      <c r="W1240" s="3">
        <v>0.54380717414509216</v>
      </c>
      <c r="X1240" s="3">
        <v>1332.1065248069194</v>
      </c>
      <c r="Y1240" s="3">
        <v>3.4648366727505051</v>
      </c>
      <c r="Z1240" s="3">
        <v>0.54380669339593091</v>
      </c>
      <c r="AA1240" s="3">
        <v>1332.1065248069194</v>
      </c>
      <c r="AB1240">
        <f t="shared" si="32"/>
        <v>3.4648366727505051</v>
      </c>
      <c r="AC1240">
        <f t="shared" si="33"/>
        <v>0.54380669339593091</v>
      </c>
    </row>
    <row r="1241" spans="1:29" x14ac:dyDescent="0.25">
      <c r="A1241" s="2">
        <v>1240</v>
      </c>
      <c r="B1241" s="3" t="s">
        <v>178</v>
      </c>
      <c r="C1241" s="3" t="s">
        <v>28</v>
      </c>
      <c r="D1241" s="3" t="s">
        <v>179</v>
      </c>
      <c r="E1241" s="3" t="s">
        <v>221</v>
      </c>
      <c r="F1241" s="3">
        <v>0.56000000000000005</v>
      </c>
      <c r="G1241" s="3">
        <v>0.48</v>
      </c>
      <c r="H1241" s="3" t="s">
        <v>33</v>
      </c>
      <c r="I1241" s="2">
        <v>2110</v>
      </c>
      <c r="J1241" s="3" t="s">
        <v>32</v>
      </c>
      <c r="K1241" s="2">
        <v>1000</v>
      </c>
      <c r="L1241" s="3"/>
      <c r="M1241" s="3" t="s">
        <v>190</v>
      </c>
      <c r="N1241" s="3" t="s">
        <v>33</v>
      </c>
      <c r="O1241" s="3"/>
      <c r="P1241" s="3" t="s">
        <v>76</v>
      </c>
      <c r="Q1241" s="3"/>
      <c r="R1241" s="3">
        <v>0.38</v>
      </c>
      <c r="S1241" s="3">
        <v>0.62</v>
      </c>
      <c r="T1241" s="2">
        <v>6</v>
      </c>
      <c r="U1241" s="3">
        <v>0.56209681913512843</v>
      </c>
      <c r="V1241" s="3">
        <v>5.3765935384958592</v>
      </c>
      <c r="W1241" s="3">
        <v>0.4848047264070352</v>
      </c>
      <c r="X1241" s="3">
        <v>2074.2665560345995</v>
      </c>
      <c r="Y1241" s="3">
        <v>3.3334879938674327</v>
      </c>
      <c r="Z1241" s="3">
        <v>0.4848042978186004</v>
      </c>
      <c r="AA1241" s="3">
        <v>1286.045264741452</v>
      </c>
      <c r="AB1241">
        <f t="shared" si="32"/>
        <v>3.3334879938674327</v>
      </c>
      <c r="AC1241">
        <f t="shared" si="33"/>
        <v>0.4848042978186004</v>
      </c>
    </row>
    <row r="1242" spans="1:29" x14ac:dyDescent="0.25">
      <c r="A1242" s="2">
        <v>1241</v>
      </c>
      <c r="B1242" s="3" t="s">
        <v>178</v>
      </c>
      <c r="C1242" s="3" t="s">
        <v>28</v>
      </c>
      <c r="D1242" s="3" t="s">
        <v>179</v>
      </c>
      <c r="E1242" s="3" t="s">
        <v>221</v>
      </c>
      <c r="F1242" s="3">
        <v>0.56000000000000005</v>
      </c>
      <c r="G1242" s="3">
        <v>0.48</v>
      </c>
      <c r="H1242" s="3" t="s">
        <v>33</v>
      </c>
      <c r="I1242" s="2">
        <v>2120</v>
      </c>
      <c r="J1242" s="3" t="s">
        <v>226</v>
      </c>
      <c r="K1242" s="2">
        <v>1000</v>
      </c>
      <c r="L1242" s="3"/>
      <c r="M1242" s="3" t="s">
        <v>190</v>
      </c>
      <c r="N1242" s="3" t="s">
        <v>33</v>
      </c>
      <c r="O1242" s="3"/>
      <c r="P1242" s="3" t="s">
        <v>76</v>
      </c>
      <c r="Q1242" s="3"/>
      <c r="R1242" s="3">
        <v>0.38</v>
      </c>
      <c r="S1242" s="3">
        <v>0.62</v>
      </c>
      <c r="T1242" s="2">
        <v>1</v>
      </c>
      <c r="U1242" s="3">
        <v>2.5035197620522401E-5</v>
      </c>
      <c r="V1242" s="3">
        <v>1.909483784185674E-4</v>
      </c>
      <c r="W1242" s="3">
        <v>1.4863299968745266E-5</v>
      </c>
      <c r="X1242" s="3">
        <v>7.4195309262004627E-2</v>
      </c>
      <c r="Y1242" s="3">
        <v>1.1838799461951178E-4</v>
      </c>
      <c r="Z1242" s="3">
        <v>1.4863286828942558E-5</v>
      </c>
      <c r="AA1242" s="3">
        <v>4.6001091742442872E-2</v>
      </c>
      <c r="AB1242">
        <f t="shared" si="32"/>
        <v>1.1838799461951178E-4</v>
      </c>
      <c r="AC1242">
        <f t="shared" si="33"/>
        <v>1.4863286828942558E-5</v>
      </c>
    </row>
    <row r="1243" spans="1:29" x14ac:dyDescent="0.25">
      <c r="A1243" s="2">
        <v>1242</v>
      </c>
      <c r="B1243" s="3" t="s">
        <v>178</v>
      </c>
      <c r="C1243" s="3" t="s">
        <v>28</v>
      </c>
      <c r="D1243" s="3" t="s">
        <v>179</v>
      </c>
      <c r="E1243" s="3" t="s">
        <v>221</v>
      </c>
      <c r="F1243" s="3">
        <v>0.56000000000000005</v>
      </c>
      <c r="G1243" s="3">
        <v>0.48</v>
      </c>
      <c r="H1243" s="3" t="s">
        <v>33</v>
      </c>
      <c r="I1243" s="2">
        <v>3300</v>
      </c>
      <c r="J1243" s="3" t="s">
        <v>39</v>
      </c>
      <c r="K1243" s="2">
        <v>1000</v>
      </c>
      <c r="L1243" s="3"/>
      <c r="M1243" s="3" t="s">
        <v>33</v>
      </c>
      <c r="N1243" s="3" t="s">
        <v>33</v>
      </c>
      <c r="O1243" s="3"/>
      <c r="P1243" s="3" t="s">
        <v>76</v>
      </c>
      <c r="Q1243" s="3"/>
      <c r="R1243" s="3">
        <v>0</v>
      </c>
      <c r="S1243" s="3">
        <v>1</v>
      </c>
      <c r="T1243" s="2">
        <v>9</v>
      </c>
      <c r="U1243" s="3">
        <v>0.7830664468575157</v>
      </c>
      <c r="V1243" s="3">
        <v>5.2833463031004824</v>
      </c>
      <c r="W1243" s="3">
        <v>0.70528712786044423</v>
      </c>
      <c r="X1243" s="3">
        <v>2644.1817235324506</v>
      </c>
      <c r="Y1243" s="3">
        <v>5.2833463031004824</v>
      </c>
      <c r="Z1243" s="3">
        <v>0.70528650435599238</v>
      </c>
      <c r="AA1243" s="3">
        <v>2644.1817235324506</v>
      </c>
      <c r="AB1243">
        <f t="shared" si="32"/>
        <v>5.2833463031004824</v>
      </c>
      <c r="AC1243">
        <f t="shared" si="33"/>
        <v>0.70528650435599238</v>
      </c>
    </row>
    <row r="1244" spans="1:29" x14ac:dyDescent="0.25">
      <c r="A1244" s="2">
        <v>1243</v>
      </c>
      <c r="B1244" s="3" t="s">
        <v>178</v>
      </c>
      <c r="C1244" s="3" t="s">
        <v>28</v>
      </c>
      <c r="D1244" s="3" t="s">
        <v>179</v>
      </c>
      <c r="E1244" s="3" t="s">
        <v>221</v>
      </c>
      <c r="F1244" s="3">
        <v>0.56000000000000005</v>
      </c>
      <c r="G1244" s="3">
        <v>0.48</v>
      </c>
      <c r="H1244" s="3" t="s">
        <v>33</v>
      </c>
      <c r="I1244" s="2">
        <v>7200</v>
      </c>
      <c r="J1244" s="3" t="s">
        <v>242</v>
      </c>
      <c r="K1244" s="2">
        <v>7200</v>
      </c>
      <c r="L1244" s="3"/>
      <c r="M1244" s="3" t="s">
        <v>33</v>
      </c>
      <c r="N1244" s="3" t="s">
        <v>33</v>
      </c>
      <c r="O1244" s="3"/>
      <c r="P1244" s="3"/>
      <c r="Q1244" s="3"/>
      <c r="R1244" s="3">
        <v>0</v>
      </c>
      <c r="S1244" s="3">
        <v>1</v>
      </c>
      <c r="T1244" s="2">
        <v>2</v>
      </c>
      <c r="U1244" s="3">
        <v>9.0990314914406706E-2</v>
      </c>
      <c r="V1244" s="3">
        <v>0.56720971902546857</v>
      </c>
      <c r="W1244" s="3">
        <v>8.9114730939857806E-2</v>
      </c>
      <c r="X1244" s="3">
        <v>242.73233165759268</v>
      </c>
      <c r="Y1244" s="3">
        <v>0.56720971902546857</v>
      </c>
      <c r="Z1244" s="3">
        <v>8.9114652158565399E-2</v>
      </c>
      <c r="AA1244" s="3">
        <v>242.73233165759268</v>
      </c>
      <c r="AB1244">
        <f t="shared" si="32"/>
        <v>0.56720971902546857</v>
      </c>
      <c r="AC1244">
        <f t="shared" si="33"/>
        <v>8.9114652158565399E-2</v>
      </c>
    </row>
    <row r="1245" spans="1:29" x14ac:dyDescent="0.25">
      <c r="A1245" s="2">
        <v>1244</v>
      </c>
      <c r="B1245" s="3" t="s">
        <v>178</v>
      </c>
      <c r="C1245" s="3" t="s">
        <v>28</v>
      </c>
      <c r="D1245" s="3" t="s">
        <v>179</v>
      </c>
      <c r="E1245" s="3" t="s">
        <v>221</v>
      </c>
      <c r="F1245" s="3">
        <v>0.56000000000000005</v>
      </c>
      <c r="G1245" s="3">
        <v>0.48</v>
      </c>
      <c r="H1245" s="3" t="s">
        <v>33</v>
      </c>
      <c r="I1245" s="2">
        <v>7400</v>
      </c>
      <c r="J1245" s="3" t="s">
        <v>127</v>
      </c>
      <c r="K1245" s="2">
        <v>7400</v>
      </c>
      <c r="L1245" s="3"/>
      <c r="M1245" s="3" t="s">
        <v>33</v>
      </c>
      <c r="N1245" s="3" t="s">
        <v>33</v>
      </c>
      <c r="O1245" s="3"/>
      <c r="P1245" s="3"/>
      <c r="Q1245" s="3"/>
      <c r="R1245" s="3">
        <v>0</v>
      </c>
      <c r="S1245" s="3">
        <v>1</v>
      </c>
      <c r="T1245" s="2">
        <v>8</v>
      </c>
      <c r="U1245" s="3">
        <v>0.190034170259824</v>
      </c>
      <c r="V1245" s="3">
        <v>0.95782099146361677</v>
      </c>
      <c r="W1245" s="3">
        <v>0.12296831380330259</v>
      </c>
      <c r="X1245" s="3">
        <v>452.8794097495429</v>
      </c>
      <c r="Y1245" s="3">
        <v>0.95782099146361677</v>
      </c>
      <c r="Z1245" s="3">
        <v>0.12296820509397245</v>
      </c>
      <c r="AA1245" s="3">
        <v>452.8794097495429</v>
      </c>
      <c r="AB1245">
        <f t="shared" si="32"/>
        <v>0.95782099146361677</v>
      </c>
      <c r="AC1245">
        <f t="shared" si="33"/>
        <v>0.12296820509397245</v>
      </c>
    </row>
    <row r="1246" spans="1:29" x14ac:dyDescent="0.25">
      <c r="A1246" s="2">
        <v>1245</v>
      </c>
      <c r="B1246" s="3" t="s">
        <v>178</v>
      </c>
      <c r="C1246" s="3" t="s">
        <v>28</v>
      </c>
      <c r="D1246" s="3" t="s">
        <v>179</v>
      </c>
      <c r="E1246" s="3" t="s">
        <v>221</v>
      </c>
      <c r="F1246" s="3">
        <v>0.56000000000000005</v>
      </c>
      <c r="G1246" s="3">
        <v>0.48</v>
      </c>
      <c r="H1246" s="3" t="s">
        <v>33</v>
      </c>
      <c r="I1246" s="2">
        <v>7400</v>
      </c>
      <c r="J1246" s="3" t="s">
        <v>127</v>
      </c>
      <c r="K1246" s="2">
        <v>7400</v>
      </c>
      <c r="L1246" s="3"/>
      <c r="M1246" s="3" t="s">
        <v>190</v>
      </c>
      <c r="N1246" s="3" t="s">
        <v>33</v>
      </c>
      <c r="O1246" s="3"/>
      <c r="P1246" s="3"/>
      <c r="Q1246" s="3"/>
      <c r="R1246" s="3">
        <v>0.38</v>
      </c>
      <c r="S1246" s="3">
        <v>0.62</v>
      </c>
      <c r="T1246" s="2">
        <v>174</v>
      </c>
      <c r="U1246" s="3">
        <v>43.388673872043547</v>
      </c>
      <c r="V1246" s="3">
        <v>285.2859856015591</v>
      </c>
      <c r="W1246" s="3">
        <v>22.795995675409177</v>
      </c>
      <c r="X1246" s="3">
        <v>130169.52999965746</v>
      </c>
      <c r="Y1246" s="3">
        <v>176.87731107296676</v>
      </c>
      <c r="Z1246" s="3">
        <v>22.795975522758948</v>
      </c>
      <c r="AA1246" s="3">
        <v>80705.108599787607</v>
      </c>
      <c r="AB1246">
        <f t="shared" si="32"/>
        <v>176.87731107296676</v>
      </c>
      <c r="AC1246">
        <f t="shared" si="33"/>
        <v>22.795975522758948</v>
      </c>
    </row>
    <row r="1247" spans="1:29" x14ac:dyDescent="0.25">
      <c r="A1247" s="2">
        <v>1246</v>
      </c>
      <c r="B1247" s="3" t="s">
        <v>178</v>
      </c>
      <c r="C1247" s="3" t="s">
        <v>28</v>
      </c>
      <c r="D1247" s="3" t="s">
        <v>179</v>
      </c>
      <c r="E1247" s="3" t="s">
        <v>221</v>
      </c>
      <c r="F1247" s="3">
        <v>0.56000000000000005</v>
      </c>
      <c r="G1247" s="3">
        <v>0.48</v>
      </c>
      <c r="H1247" s="3" t="s">
        <v>33</v>
      </c>
      <c r="I1247" s="2">
        <v>7410</v>
      </c>
      <c r="J1247" s="3" t="s">
        <v>150</v>
      </c>
      <c r="K1247" s="2">
        <v>7410</v>
      </c>
      <c r="L1247" s="3"/>
      <c r="M1247" s="3" t="s">
        <v>190</v>
      </c>
      <c r="N1247" s="3" t="s">
        <v>33</v>
      </c>
      <c r="O1247" s="3"/>
      <c r="P1247" s="3"/>
      <c r="Q1247" s="3"/>
      <c r="R1247" s="3">
        <v>0.38</v>
      </c>
      <c r="S1247" s="3">
        <v>0.62</v>
      </c>
      <c r="T1247" s="2">
        <v>26</v>
      </c>
      <c r="U1247" s="3">
        <v>6.415836255186492</v>
      </c>
      <c r="V1247" s="3">
        <v>39.679696980170668</v>
      </c>
      <c r="W1247" s="3">
        <v>2.8152130270692273</v>
      </c>
      <c r="X1247" s="3">
        <v>18562.921719278689</v>
      </c>
      <c r="Y1247" s="3">
        <v>24.601412127705803</v>
      </c>
      <c r="Z1247" s="3">
        <v>2.815210538298643</v>
      </c>
      <c r="AA1247" s="3">
        <v>11509.011465952788</v>
      </c>
      <c r="AB1247">
        <f t="shared" si="32"/>
        <v>24.601412127705803</v>
      </c>
      <c r="AC1247">
        <f t="shared" si="33"/>
        <v>2.815210538298643</v>
      </c>
    </row>
    <row r="1248" spans="1:29" x14ac:dyDescent="0.25">
      <c r="A1248" s="2">
        <v>1247</v>
      </c>
      <c r="B1248" s="3" t="s">
        <v>178</v>
      </c>
      <c r="C1248" s="3" t="s">
        <v>28</v>
      </c>
      <c r="D1248" s="3" t="s">
        <v>179</v>
      </c>
      <c r="E1248" s="3" t="s">
        <v>221</v>
      </c>
      <c r="F1248" s="3">
        <v>0.56000000000000005</v>
      </c>
      <c r="G1248" s="3">
        <v>0.48</v>
      </c>
      <c r="H1248" s="3" t="s">
        <v>33</v>
      </c>
      <c r="I1248" s="2">
        <v>7420</v>
      </c>
      <c r="J1248" s="3" t="s">
        <v>243</v>
      </c>
      <c r="K1248" s="2">
        <v>7420</v>
      </c>
      <c r="L1248" s="3"/>
      <c r="M1248" s="3" t="s">
        <v>190</v>
      </c>
      <c r="N1248" s="3" t="s">
        <v>33</v>
      </c>
      <c r="O1248" s="3"/>
      <c r="P1248" s="3"/>
      <c r="Q1248" s="3"/>
      <c r="R1248" s="3">
        <v>0.38</v>
      </c>
      <c r="S1248" s="3">
        <v>0.62</v>
      </c>
      <c r="T1248" s="2">
        <v>23</v>
      </c>
      <c r="U1248" s="3">
        <v>4.8975657211746553</v>
      </c>
      <c r="V1248" s="3">
        <v>5.587575606273905</v>
      </c>
      <c r="W1248" s="3">
        <v>0.54997039815632764</v>
      </c>
      <c r="X1248" s="3">
        <v>7562.3180837768787</v>
      </c>
      <c r="Y1248" s="3">
        <v>3.4642968758898216</v>
      </c>
      <c r="Z1248" s="3">
        <v>0.54996991195860989</v>
      </c>
      <c r="AA1248" s="3">
        <v>4688.6372119416637</v>
      </c>
      <c r="AB1248">
        <f t="shared" si="32"/>
        <v>3.4642968758898216</v>
      </c>
      <c r="AC1248">
        <f t="shared" si="33"/>
        <v>0.54996991195860989</v>
      </c>
    </row>
    <row r="1249" spans="1:29" x14ac:dyDescent="0.25">
      <c r="A1249" s="2">
        <v>1248</v>
      </c>
      <c r="B1249" s="3" t="s">
        <v>178</v>
      </c>
      <c r="C1249" s="3" t="s">
        <v>28</v>
      </c>
      <c r="D1249" s="3" t="s">
        <v>179</v>
      </c>
      <c r="E1249" s="3" t="s">
        <v>221</v>
      </c>
      <c r="F1249" s="3">
        <v>0.56000000000000005</v>
      </c>
      <c r="G1249" s="3">
        <v>0.48</v>
      </c>
      <c r="H1249" s="3" t="s">
        <v>33</v>
      </c>
      <c r="I1249" s="2">
        <v>7430</v>
      </c>
      <c r="J1249" s="3" t="s">
        <v>55</v>
      </c>
      <c r="K1249" s="2">
        <v>7430</v>
      </c>
      <c r="L1249" s="3"/>
      <c r="M1249" s="3" t="s">
        <v>190</v>
      </c>
      <c r="N1249" s="3" t="s">
        <v>33</v>
      </c>
      <c r="O1249" s="3"/>
      <c r="P1249" s="3"/>
      <c r="Q1249" s="3"/>
      <c r="R1249" s="3">
        <v>0.38</v>
      </c>
      <c r="S1249" s="3">
        <v>0.62</v>
      </c>
      <c r="T1249" s="2">
        <v>161</v>
      </c>
      <c r="U1249" s="3">
        <v>5.6090066973250332</v>
      </c>
      <c r="V1249" s="3">
        <v>38.652442378636259</v>
      </c>
      <c r="W1249" s="3">
        <v>2.829171115736143</v>
      </c>
      <c r="X1249" s="3">
        <v>17821.716707867861</v>
      </c>
      <c r="Y1249" s="3">
        <v>23.964514274754499</v>
      </c>
      <c r="Z1249" s="3">
        <v>2.8291686146260018</v>
      </c>
      <c r="AA1249" s="3">
        <v>11049.464358878076</v>
      </c>
      <c r="AB1249">
        <f t="shared" si="32"/>
        <v>23.964514274754499</v>
      </c>
      <c r="AC1249">
        <f t="shared" si="33"/>
        <v>2.8291686146260018</v>
      </c>
    </row>
    <row r="1250" spans="1:29" x14ac:dyDescent="0.25">
      <c r="A1250" s="2">
        <v>1249</v>
      </c>
      <c r="B1250" s="3" t="s">
        <v>178</v>
      </c>
      <c r="C1250" s="3" t="s">
        <v>28</v>
      </c>
      <c r="D1250" s="3" t="s">
        <v>179</v>
      </c>
      <c r="E1250" s="3" t="s">
        <v>221</v>
      </c>
      <c r="F1250" s="3">
        <v>0.56000000000000005</v>
      </c>
      <c r="G1250" s="3">
        <v>0.48</v>
      </c>
      <c r="H1250" s="3" t="s">
        <v>33</v>
      </c>
      <c r="I1250" s="2">
        <v>8140</v>
      </c>
      <c r="J1250" s="3" t="s">
        <v>57</v>
      </c>
      <c r="K1250" s="2">
        <v>8140</v>
      </c>
      <c r="L1250" s="3"/>
      <c r="M1250" s="3" t="s">
        <v>33</v>
      </c>
      <c r="N1250" s="3" t="s">
        <v>33</v>
      </c>
      <c r="O1250" s="3"/>
      <c r="P1250" s="3"/>
      <c r="Q1250" s="3"/>
      <c r="R1250" s="3">
        <v>0</v>
      </c>
      <c r="S1250" s="3">
        <v>1</v>
      </c>
      <c r="T1250" s="2">
        <v>92</v>
      </c>
      <c r="U1250" s="3">
        <v>10.076393873626307</v>
      </c>
      <c r="V1250" s="3">
        <v>93.664492118683086</v>
      </c>
      <c r="W1250" s="3">
        <v>12.641714427479162</v>
      </c>
      <c r="X1250" s="3">
        <v>38806.285802399652</v>
      </c>
      <c r="Y1250" s="3">
        <v>93.664492118683086</v>
      </c>
      <c r="Z1250" s="3">
        <v>12.64170325165456</v>
      </c>
      <c r="AA1250" s="3">
        <v>38806.285802399652</v>
      </c>
      <c r="AB1250">
        <f t="shared" si="32"/>
        <v>93.664492118683086</v>
      </c>
      <c r="AC1250">
        <f t="shared" si="33"/>
        <v>12.64170325165456</v>
      </c>
    </row>
    <row r="1251" spans="1:29" x14ac:dyDescent="0.25">
      <c r="A1251" s="2">
        <v>1250</v>
      </c>
      <c r="B1251" s="3" t="s">
        <v>178</v>
      </c>
      <c r="C1251" s="3" t="s">
        <v>28</v>
      </c>
      <c r="D1251" s="3" t="s">
        <v>179</v>
      </c>
      <c r="E1251" s="3" t="s">
        <v>221</v>
      </c>
      <c r="F1251" s="3">
        <v>0.56000000000000005</v>
      </c>
      <c r="G1251" s="3">
        <v>0.48</v>
      </c>
      <c r="H1251" s="3" t="s">
        <v>33</v>
      </c>
      <c r="I1251" s="2">
        <v>8140</v>
      </c>
      <c r="J1251" s="3" t="s">
        <v>57</v>
      </c>
      <c r="K1251" s="2">
        <v>8140</v>
      </c>
      <c r="L1251" s="3"/>
      <c r="M1251" s="3" t="s">
        <v>190</v>
      </c>
      <c r="N1251" s="3" t="s">
        <v>33</v>
      </c>
      <c r="O1251" s="3"/>
      <c r="P1251" s="3"/>
      <c r="Q1251" s="3"/>
      <c r="R1251" s="3">
        <v>0.38</v>
      </c>
      <c r="S1251" s="3">
        <v>0.62</v>
      </c>
      <c r="T1251" s="2">
        <v>265</v>
      </c>
      <c r="U1251" s="3">
        <v>47.390398529252387</v>
      </c>
      <c r="V1251" s="3">
        <v>440.55387505156432</v>
      </c>
      <c r="W1251" s="3">
        <v>35.67390297321807</v>
      </c>
      <c r="X1251" s="3">
        <v>190555.60618179833</v>
      </c>
      <c r="Y1251" s="3">
        <v>273.1434025319698</v>
      </c>
      <c r="Z1251" s="3">
        <v>35.673871435938509</v>
      </c>
      <c r="AA1251" s="3">
        <v>118144.47583271493</v>
      </c>
      <c r="AB1251">
        <f t="shared" si="32"/>
        <v>273.1434025319698</v>
      </c>
      <c r="AC1251">
        <f t="shared" si="33"/>
        <v>35.673871435938509</v>
      </c>
    </row>
    <row r="1252" spans="1:29" x14ac:dyDescent="0.25">
      <c r="A1252" s="2">
        <v>1251</v>
      </c>
      <c r="B1252" s="3" t="s">
        <v>178</v>
      </c>
      <c r="C1252" s="3" t="s">
        <v>28</v>
      </c>
      <c r="D1252" s="3" t="s">
        <v>179</v>
      </c>
      <c r="E1252" s="3" t="s">
        <v>221</v>
      </c>
      <c r="F1252" s="3">
        <v>0.56000000000000005</v>
      </c>
      <c r="G1252" s="3">
        <v>0.48</v>
      </c>
      <c r="H1252" s="3" t="s">
        <v>33</v>
      </c>
      <c r="I1252" s="2">
        <v>8200</v>
      </c>
      <c r="J1252" s="3" t="s">
        <v>107</v>
      </c>
      <c r="K1252" s="2">
        <v>8200</v>
      </c>
      <c r="L1252" s="3"/>
      <c r="M1252" s="3" t="s">
        <v>33</v>
      </c>
      <c r="N1252" s="3" t="s">
        <v>33</v>
      </c>
      <c r="O1252" s="3"/>
      <c r="P1252" s="3"/>
      <c r="Q1252" s="3"/>
      <c r="R1252" s="3">
        <v>0</v>
      </c>
      <c r="S1252" s="3">
        <v>1</v>
      </c>
      <c r="T1252" s="2">
        <v>2</v>
      </c>
      <c r="U1252" s="3">
        <v>0.10557557839757119</v>
      </c>
      <c r="V1252" s="3">
        <v>1.0012858960491806</v>
      </c>
      <c r="W1252" s="3">
        <v>0.15978540264064475</v>
      </c>
      <c r="X1252" s="3">
        <v>356.16591385831504</v>
      </c>
      <c r="Y1252" s="3">
        <v>1.0012858960491806</v>
      </c>
      <c r="Z1252" s="3">
        <v>0.15978526138340862</v>
      </c>
      <c r="AA1252" s="3">
        <v>356.16591385831504</v>
      </c>
      <c r="AB1252">
        <f t="shared" si="32"/>
        <v>1.0012858960491806</v>
      </c>
      <c r="AC1252">
        <f t="shared" si="33"/>
        <v>0.15978526138340862</v>
      </c>
    </row>
    <row r="1253" spans="1:29" x14ac:dyDescent="0.25">
      <c r="A1253" s="2">
        <v>1252</v>
      </c>
      <c r="B1253" s="3" t="s">
        <v>178</v>
      </c>
      <c r="C1253" s="3" t="s">
        <v>28</v>
      </c>
      <c r="D1253" s="3" t="s">
        <v>179</v>
      </c>
      <c r="E1253" s="3" t="s">
        <v>221</v>
      </c>
      <c r="F1253" s="3">
        <v>0.56000000000000005</v>
      </c>
      <c r="G1253" s="3">
        <v>0.48</v>
      </c>
      <c r="H1253" s="3" t="s">
        <v>33</v>
      </c>
      <c r="I1253" s="2">
        <v>8200</v>
      </c>
      <c r="J1253" s="3" t="s">
        <v>107</v>
      </c>
      <c r="K1253" s="2">
        <v>8200</v>
      </c>
      <c r="L1253" s="3"/>
      <c r="M1253" s="3" t="s">
        <v>190</v>
      </c>
      <c r="N1253" s="3" t="s">
        <v>33</v>
      </c>
      <c r="O1253" s="3"/>
      <c r="P1253" s="3"/>
      <c r="Q1253" s="3"/>
      <c r="R1253" s="3">
        <v>0.38</v>
      </c>
      <c r="S1253" s="3">
        <v>0.62</v>
      </c>
      <c r="T1253" s="2">
        <v>6</v>
      </c>
      <c r="U1253" s="3">
        <v>1.1871648503582699</v>
      </c>
      <c r="V1253" s="3">
        <v>10.759067471742346</v>
      </c>
      <c r="W1253" s="3">
        <v>0.98844131758354625</v>
      </c>
      <c r="X1253" s="3">
        <v>4676.3874061184406</v>
      </c>
      <c r="Y1253" s="3">
        <v>6.6706218324802533</v>
      </c>
      <c r="Z1253" s="3">
        <v>0.98844044375849149</v>
      </c>
      <c r="AA1253" s="3">
        <v>2899.3601917934329</v>
      </c>
      <c r="AB1253">
        <f t="shared" si="32"/>
        <v>6.6706218324802533</v>
      </c>
      <c r="AC1253">
        <f t="shared" si="33"/>
        <v>0.98844044375849149</v>
      </c>
    </row>
    <row r="1254" spans="1:29" x14ac:dyDescent="0.25">
      <c r="A1254" s="2">
        <v>1253</v>
      </c>
      <c r="B1254" s="3" t="s">
        <v>178</v>
      </c>
      <c r="C1254" s="3" t="s">
        <v>28</v>
      </c>
      <c r="D1254" s="3" t="s">
        <v>179</v>
      </c>
      <c r="E1254" s="3" t="s">
        <v>221</v>
      </c>
      <c r="F1254" s="3">
        <v>0.56000000000000005</v>
      </c>
      <c r="G1254" s="3">
        <v>0.48</v>
      </c>
      <c r="H1254" s="3" t="s">
        <v>33</v>
      </c>
      <c r="I1254" s="2">
        <v>8220</v>
      </c>
      <c r="J1254" s="3" t="s">
        <v>138</v>
      </c>
      <c r="K1254" s="2">
        <v>8220</v>
      </c>
      <c r="L1254" s="3"/>
      <c r="M1254" s="3" t="s">
        <v>33</v>
      </c>
      <c r="N1254" s="3" t="s">
        <v>33</v>
      </c>
      <c r="O1254" s="3"/>
      <c r="P1254" s="3"/>
      <c r="Q1254" s="3"/>
      <c r="R1254" s="3">
        <v>0</v>
      </c>
      <c r="S1254" s="3">
        <v>1</v>
      </c>
      <c r="T1254" s="2">
        <v>6</v>
      </c>
      <c r="U1254" s="3">
        <v>1.0051279476456119</v>
      </c>
      <c r="V1254" s="3">
        <v>7.9047659503291863</v>
      </c>
      <c r="W1254" s="3">
        <v>1.1138797107089411</v>
      </c>
      <c r="X1254" s="3">
        <v>3820.0701976836322</v>
      </c>
      <c r="Y1254" s="3">
        <v>7.9047659503291863</v>
      </c>
      <c r="Z1254" s="3">
        <v>1.1138787259909009</v>
      </c>
      <c r="AA1254" s="3">
        <v>3820.0701976836322</v>
      </c>
      <c r="AB1254">
        <f t="shared" si="32"/>
        <v>7.9047659503291863</v>
      </c>
      <c r="AC1254">
        <f t="shared" si="33"/>
        <v>1.1138787259909009</v>
      </c>
    </row>
    <row r="1255" spans="1:29" x14ac:dyDescent="0.25">
      <c r="A1255" s="2">
        <v>1254</v>
      </c>
      <c r="B1255" s="3" t="s">
        <v>178</v>
      </c>
      <c r="C1255" s="3" t="s">
        <v>28</v>
      </c>
      <c r="D1255" s="3" t="s">
        <v>179</v>
      </c>
      <c r="E1255" s="3" t="s">
        <v>221</v>
      </c>
      <c r="F1255" s="3">
        <v>0.56000000000000005</v>
      </c>
      <c r="G1255" s="3">
        <v>0.48</v>
      </c>
      <c r="H1255" s="3" t="s">
        <v>33</v>
      </c>
      <c r="I1255" s="2">
        <v>8220</v>
      </c>
      <c r="J1255" s="3" t="s">
        <v>138</v>
      </c>
      <c r="K1255" s="2">
        <v>8220</v>
      </c>
      <c r="L1255" s="3"/>
      <c r="M1255" s="3" t="s">
        <v>190</v>
      </c>
      <c r="N1255" s="3" t="s">
        <v>33</v>
      </c>
      <c r="O1255" s="3"/>
      <c r="P1255" s="3"/>
      <c r="Q1255" s="3"/>
      <c r="R1255" s="3">
        <v>0.38</v>
      </c>
      <c r="S1255" s="3">
        <v>0.62</v>
      </c>
      <c r="T1255" s="2">
        <v>2</v>
      </c>
      <c r="U1255" s="3">
        <v>6.2220111847524087E-2</v>
      </c>
      <c r="V1255" s="3">
        <v>0.58301275666337471</v>
      </c>
      <c r="W1255" s="3">
        <v>4.9109915125951392E-2</v>
      </c>
      <c r="X1255" s="3">
        <v>250.54734588863258</v>
      </c>
      <c r="Y1255" s="3">
        <v>0.36146790913129229</v>
      </c>
      <c r="Z1255" s="3">
        <v>4.9109871710653667E-2</v>
      </c>
      <c r="AA1255" s="3">
        <v>155.33935445095219</v>
      </c>
      <c r="AB1255">
        <f t="shared" si="32"/>
        <v>0.36146790913129229</v>
      </c>
      <c r="AC1255">
        <f t="shared" si="33"/>
        <v>4.9109871710653667E-2</v>
      </c>
    </row>
    <row r="1256" spans="1:29" x14ac:dyDescent="0.25">
      <c r="A1256" s="2">
        <v>1255</v>
      </c>
      <c r="B1256" s="3" t="s">
        <v>178</v>
      </c>
      <c r="C1256" s="3" t="s">
        <v>28</v>
      </c>
      <c r="D1256" s="3" t="s">
        <v>179</v>
      </c>
      <c r="E1256" s="3" t="s">
        <v>221</v>
      </c>
      <c r="F1256" s="3">
        <v>0.56000000000000005</v>
      </c>
      <c r="G1256" s="3">
        <v>0.48</v>
      </c>
      <c r="H1256" s="3" t="s">
        <v>33</v>
      </c>
      <c r="I1256" s="2">
        <v>8300</v>
      </c>
      <c r="J1256" s="3" t="s">
        <v>202</v>
      </c>
      <c r="K1256" s="2">
        <v>8300</v>
      </c>
      <c r="L1256" s="3"/>
      <c r="M1256" s="3" t="s">
        <v>190</v>
      </c>
      <c r="N1256" s="3" t="s">
        <v>33</v>
      </c>
      <c r="O1256" s="3"/>
      <c r="P1256" s="3"/>
      <c r="Q1256" s="3"/>
      <c r="R1256" s="3">
        <v>0.38</v>
      </c>
      <c r="S1256" s="3">
        <v>0.62</v>
      </c>
      <c r="T1256" s="2">
        <v>16</v>
      </c>
      <c r="U1256" s="3">
        <v>5.9795817254454278</v>
      </c>
      <c r="V1256" s="3">
        <v>49.694722493867701</v>
      </c>
      <c r="W1256" s="3">
        <v>4.3152115707527665</v>
      </c>
      <c r="X1256" s="3">
        <v>24734.900687515183</v>
      </c>
      <c r="Y1256" s="3">
        <v>30.810727946197982</v>
      </c>
      <c r="Z1256" s="3">
        <v>4.3152077559183262</v>
      </c>
      <c r="AA1256" s="3">
        <v>15335.638426259411</v>
      </c>
      <c r="AB1256">
        <f t="shared" si="32"/>
        <v>30.810727946197982</v>
      </c>
      <c r="AC1256">
        <f t="shared" si="33"/>
        <v>4.3152077559183262</v>
      </c>
    </row>
    <row r="1257" spans="1:29" x14ac:dyDescent="0.25">
      <c r="A1257" s="2">
        <v>1256</v>
      </c>
      <c r="B1257" s="3" t="s">
        <v>178</v>
      </c>
      <c r="C1257" s="3" t="s">
        <v>28</v>
      </c>
      <c r="D1257" s="3" t="s">
        <v>179</v>
      </c>
      <c r="E1257" s="3" t="s">
        <v>221</v>
      </c>
      <c r="F1257" s="3">
        <v>0.56000000000000005</v>
      </c>
      <c r="G1257" s="3">
        <v>0.48</v>
      </c>
      <c r="H1257" s="3" t="s">
        <v>33</v>
      </c>
      <c r="I1257" s="2">
        <v>8310</v>
      </c>
      <c r="J1257" s="3" t="s">
        <v>108</v>
      </c>
      <c r="K1257" s="2">
        <v>8310</v>
      </c>
      <c r="L1257" s="3"/>
      <c r="M1257" s="3" t="s">
        <v>33</v>
      </c>
      <c r="N1257" s="3" t="s">
        <v>33</v>
      </c>
      <c r="O1257" s="3"/>
      <c r="P1257" s="3"/>
      <c r="Q1257" s="3"/>
      <c r="R1257" s="3">
        <v>0</v>
      </c>
      <c r="S1257" s="3">
        <v>1</v>
      </c>
      <c r="T1257" s="2">
        <v>33</v>
      </c>
      <c r="U1257" s="3">
        <v>10.761662821117767</v>
      </c>
      <c r="V1257" s="3">
        <v>86.177895314881681</v>
      </c>
      <c r="W1257" s="3">
        <v>12.198983878926441</v>
      </c>
      <c r="X1257" s="3">
        <v>41865.32034606512</v>
      </c>
      <c r="Y1257" s="3">
        <v>86.177895314881681</v>
      </c>
      <c r="Z1257" s="3">
        <v>12.198973094494876</v>
      </c>
      <c r="AA1257" s="3">
        <v>41865.32034606512</v>
      </c>
      <c r="AB1257">
        <f t="shared" si="32"/>
        <v>86.177895314881681</v>
      </c>
      <c r="AC1257">
        <f t="shared" si="33"/>
        <v>12.198973094494876</v>
      </c>
    </row>
    <row r="1258" spans="1:29" x14ac:dyDescent="0.25">
      <c r="A1258" s="2">
        <v>1257</v>
      </c>
      <c r="B1258" s="3" t="s">
        <v>178</v>
      </c>
      <c r="C1258" s="3" t="s">
        <v>28</v>
      </c>
      <c r="D1258" s="3" t="s">
        <v>179</v>
      </c>
      <c r="E1258" s="3" t="s">
        <v>221</v>
      </c>
      <c r="F1258" s="3">
        <v>0.56000000000000005</v>
      </c>
      <c r="G1258" s="3">
        <v>0.48</v>
      </c>
      <c r="H1258" s="3" t="s">
        <v>33</v>
      </c>
      <c r="I1258" s="2">
        <v>8310</v>
      </c>
      <c r="J1258" s="3" t="s">
        <v>108</v>
      </c>
      <c r="K1258" s="2">
        <v>8310</v>
      </c>
      <c r="L1258" s="3"/>
      <c r="M1258" s="3" t="s">
        <v>190</v>
      </c>
      <c r="N1258" s="3" t="s">
        <v>33</v>
      </c>
      <c r="O1258" s="3"/>
      <c r="P1258" s="3"/>
      <c r="Q1258" s="3"/>
      <c r="R1258" s="3">
        <v>0.38</v>
      </c>
      <c r="S1258" s="3">
        <v>0.62</v>
      </c>
      <c r="T1258" s="2">
        <v>43</v>
      </c>
      <c r="U1258" s="3">
        <v>17.853338746033067</v>
      </c>
      <c r="V1258" s="3">
        <v>148.23504442441089</v>
      </c>
      <c r="W1258" s="3">
        <v>12.895861968293049</v>
      </c>
      <c r="X1258" s="3">
        <v>72411.019491307175</v>
      </c>
      <c r="Y1258" s="3">
        <v>91.905727543134788</v>
      </c>
      <c r="Z1258" s="3">
        <v>12.895850567790989</v>
      </c>
      <c r="AA1258" s="3">
        <v>44894.832084610433</v>
      </c>
      <c r="AB1258">
        <f t="shared" si="32"/>
        <v>91.905727543134788</v>
      </c>
      <c r="AC1258">
        <f t="shared" si="33"/>
        <v>12.895850567790989</v>
      </c>
    </row>
    <row r="1259" spans="1:29" x14ac:dyDescent="0.25">
      <c r="A1259" s="2">
        <v>1258</v>
      </c>
      <c r="B1259" s="3" t="s">
        <v>178</v>
      </c>
      <c r="C1259" s="3" t="s">
        <v>28</v>
      </c>
      <c r="D1259" s="3" t="s">
        <v>179</v>
      </c>
      <c r="E1259" s="3" t="s">
        <v>221</v>
      </c>
      <c r="F1259" s="3">
        <v>0.56000000000000005</v>
      </c>
      <c r="G1259" s="3">
        <v>0.48</v>
      </c>
      <c r="H1259" s="3" t="s">
        <v>33</v>
      </c>
      <c r="I1259" s="2">
        <v>8320</v>
      </c>
      <c r="J1259" s="3" t="s">
        <v>59</v>
      </c>
      <c r="K1259" s="2">
        <v>8320</v>
      </c>
      <c r="L1259" s="3"/>
      <c r="M1259" s="3" t="s">
        <v>33</v>
      </c>
      <c r="N1259" s="3" t="s">
        <v>33</v>
      </c>
      <c r="O1259" s="3"/>
      <c r="P1259" s="3"/>
      <c r="Q1259" s="3"/>
      <c r="R1259" s="3">
        <v>0</v>
      </c>
      <c r="S1259" s="3">
        <v>1</v>
      </c>
      <c r="T1259" s="2">
        <v>3</v>
      </c>
      <c r="U1259" s="3">
        <v>0.24528935810227348</v>
      </c>
      <c r="V1259" s="3">
        <v>1.9153070199152977</v>
      </c>
      <c r="W1259" s="3">
        <v>0.23215901898930541</v>
      </c>
      <c r="X1259" s="3">
        <v>862.30136117793359</v>
      </c>
      <c r="Y1259" s="3">
        <v>1.9153070199152977</v>
      </c>
      <c r="Z1259" s="3">
        <v>0.23215881375064984</v>
      </c>
      <c r="AA1259" s="3">
        <v>862.30136117793359</v>
      </c>
      <c r="AB1259">
        <f t="shared" si="32"/>
        <v>1.9153070199152977</v>
      </c>
      <c r="AC1259">
        <f t="shared" si="33"/>
        <v>0.23215881375064984</v>
      </c>
    </row>
    <row r="1260" spans="1:29" x14ac:dyDescent="0.25">
      <c r="A1260" s="2">
        <v>1259</v>
      </c>
      <c r="B1260" s="3" t="s">
        <v>178</v>
      </c>
      <c r="C1260" s="3" t="s">
        <v>28</v>
      </c>
      <c r="D1260" s="3" t="s">
        <v>179</v>
      </c>
      <c r="E1260" s="3" t="s">
        <v>221</v>
      </c>
      <c r="F1260" s="3">
        <v>0.56000000000000005</v>
      </c>
      <c r="G1260" s="3">
        <v>0.48</v>
      </c>
      <c r="H1260" s="3" t="s">
        <v>33</v>
      </c>
      <c r="I1260" s="2">
        <v>8320</v>
      </c>
      <c r="J1260" s="3" t="s">
        <v>59</v>
      </c>
      <c r="K1260" s="2">
        <v>8320</v>
      </c>
      <c r="L1260" s="3"/>
      <c r="M1260" s="3" t="s">
        <v>190</v>
      </c>
      <c r="N1260" s="3" t="s">
        <v>33</v>
      </c>
      <c r="O1260" s="3"/>
      <c r="P1260" s="3"/>
      <c r="Q1260" s="3"/>
      <c r="R1260" s="3">
        <v>0.38</v>
      </c>
      <c r="S1260" s="3">
        <v>0.62</v>
      </c>
      <c r="T1260" s="2">
        <v>108</v>
      </c>
      <c r="U1260" s="3">
        <v>13.027109416234111</v>
      </c>
      <c r="V1260" s="3">
        <v>98.451558845404989</v>
      </c>
      <c r="W1260" s="3">
        <v>8.1559410163809947</v>
      </c>
      <c r="X1260" s="3">
        <v>43748.446428921146</v>
      </c>
      <c r="Y1260" s="3">
        <v>61.039966484151101</v>
      </c>
      <c r="Z1260" s="3">
        <v>8.1559338061749198</v>
      </c>
      <c r="AA1260" s="3">
        <v>27124.036785931115</v>
      </c>
      <c r="AB1260">
        <f t="shared" si="32"/>
        <v>61.039966484151101</v>
      </c>
      <c r="AC1260">
        <f t="shared" si="33"/>
        <v>8.1559338061749198</v>
      </c>
    </row>
    <row r="1261" spans="1:29" x14ac:dyDescent="0.25">
      <c r="A1261" s="2">
        <v>1260</v>
      </c>
      <c r="B1261" s="3" t="s">
        <v>178</v>
      </c>
      <c r="C1261" s="3" t="s">
        <v>28</v>
      </c>
      <c r="D1261" s="3" t="s">
        <v>179</v>
      </c>
      <c r="E1261" s="3" t="s">
        <v>221</v>
      </c>
      <c r="F1261" s="3">
        <v>0.56000000000000005</v>
      </c>
      <c r="G1261" s="3">
        <v>0.48</v>
      </c>
      <c r="H1261" s="3" t="s">
        <v>33</v>
      </c>
      <c r="I1261" s="2">
        <v>8330</v>
      </c>
      <c r="J1261" s="3" t="s">
        <v>129</v>
      </c>
      <c r="K1261" s="2">
        <v>8330</v>
      </c>
      <c r="L1261" s="3"/>
      <c r="M1261" s="3" t="s">
        <v>33</v>
      </c>
      <c r="N1261" s="3" t="s">
        <v>33</v>
      </c>
      <c r="O1261" s="3"/>
      <c r="P1261" s="3"/>
      <c r="Q1261" s="3"/>
      <c r="R1261" s="3">
        <v>0</v>
      </c>
      <c r="S1261" s="3">
        <v>1</v>
      </c>
      <c r="T1261" s="2">
        <v>18</v>
      </c>
      <c r="U1261" s="3">
        <v>2.4660569961079868</v>
      </c>
      <c r="V1261" s="3">
        <v>16.436657279009211</v>
      </c>
      <c r="W1261" s="3">
        <v>2.3969718677139906</v>
      </c>
      <c r="X1261" s="3">
        <v>7966.364091526626</v>
      </c>
      <c r="Y1261" s="3">
        <v>16.436657279009211</v>
      </c>
      <c r="Z1261" s="3">
        <v>2.3969697486867547</v>
      </c>
      <c r="AA1261" s="3">
        <v>7966.364091526626</v>
      </c>
      <c r="AB1261">
        <f t="shared" si="32"/>
        <v>16.436657279009211</v>
      </c>
      <c r="AC1261">
        <f t="shared" si="33"/>
        <v>2.3969697486867547</v>
      </c>
    </row>
    <row r="1262" spans="1:29" x14ac:dyDescent="0.25">
      <c r="A1262" s="2">
        <v>1261</v>
      </c>
      <c r="B1262" s="3" t="s">
        <v>178</v>
      </c>
      <c r="C1262" s="3" t="s">
        <v>28</v>
      </c>
      <c r="D1262" s="3" t="s">
        <v>179</v>
      </c>
      <c r="E1262" s="3" t="s">
        <v>221</v>
      </c>
      <c r="F1262" s="3">
        <v>0.56000000000000005</v>
      </c>
      <c r="G1262" s="3">
        <v>0.48</v>
      </c>
      <c r="H1262" s="3" t="s">
        <v>33</v>
      </c>
      <c r="I1262" s="2">
        <v>8370</v>
      </c>
      <c r="J1262" s="3" t="s">
        <v>68</v>
      </c>
      <c r="K1262" s="2">
        <v>8370</v>
      </c>
      <c r="L1262" s="3"/>
      <c r="M1262" s="3" t="s">
        <v>33</v>
      </c>
      <c r="N1262" s="3" t="s">
        <v>33</v>
      </c>
      <c r="O1262" s="3"/>
      <c r="P1262" s="3"/>
      <c r="Q1262" s="3"/>
      <c r="R1262" s="3">
        <v>0</v>
      </c>
      <c r="S1262" s="3">
        <v>1</v>
      </c>
      <c r="T1262" s="2">
        <v>1</v>
      </c>
      <c r="U1262" s="3">
        <v>1.5184710783738499E-3</v>
      </c>
      <c r="V1262" s="3">
        <v>0</v>
      </c>
      <c r="W1262" s="3">
        <v>0</v>
      </c>
      <c r="X1262" s="3">
        <v>2.0796921134674005</v>
      </c>
      <c r="Y1262" s="3">
        <v>0</v>
      </c>
      <c r="Z1262" s="3">
        <v>0</v>
      </c>
      <c r="AA1262" s="3">
        <v>2.0796921134674005</v>
      </c>
      <c r="AB1262">
        <f t="shared" si="32"/>
        <v>0</v>
      </c>
      <c r="AC1262">
        <f t="shared" si="33"/>
        <v>0</v>
      </c>
    </row>
    <row r="1263" spans="1:29" x14ac:dyDescent="0.25">
      <c r="A1263" s="2">
        <v>1262</v>
      </c>
      <c r="B1263" s="3" t="s">
        <v>178</v>
      </c>
      <c r="C1263" s="3" t="s">
        <v>28</v>
      </c>
      <c r="D1263" s="3" t="s">
        <v>179</v>
      </c>
      <c r="E1263" s="3" t="s">
        <v>221</v>
      </c>
      <c r="F1263" s="3">
        <v>0.56000000000000005</v>
      </c>
      <c r="G1263" s="3">
        <v>0.48</v>
      </c>
      <c r="H1263" s="3" t="s">
        <v>33</v>
      </c>
      <c r="I1263" s="2">
        <v>8370</v>
      </c>
      <c r="J1263" s="3" t="s">
        <v>68</v>
      </c>
      <c r="K1263" s="2">
        <v>8370</v>
      </c>
      <c r="L1263" s="3"/>
      <c r="M1263" s="3" t="s">
        <v>190</v>
      </c>
      <c r="N1263" s="3" t="s">
        <v>33</v>
      </c>
      <c r="O1263" s="3"/>
      <c r="P1263" s="3"/>
      <c r="Q1263" s="3"/>
      <c r="R1263" s="3">
        <v>0.38</v>
      </c>
      <c r="S1263" s="3">
        <v>0.62</v>
      </c>
      <c r="T1263" s="2">
        <v>12</v>
      </c>
      <c r="U1263" s="3">
        <v>0.86140691564158733</v>
      </c>
      <c r="V1263" s="3">
        <v>3.4968478586531879</v>
      </c>
      <c r="W1263" s="3">
        <v>0.28515365396688336</v>
      </c>
      <c r="X1263" s="3">
        <v>1917.8381473060597</v>
      </c>
      <c r="Y1263" s="3">
        <v>2.1680456723649764</v>
      </c>
      <c r="Z1263" s="3">
        <v>0.28515340187866861</v>
      </c>
      <c r="AA1263" s="3">
        <v>1189.0596513297571</v>
      </c>
      <c r="AB1263">
        <f t="shared" si="32"/>
        <v>2.1680456723649764</v>
      </c>
      <c r="AC1263">
        <f t="shared" si="33"/>
        <v>0.28515340187866861</v>
      </c>
    </row>
    <row r="1264" spans="1:29" x14ac:dyDescent="0.25">
      <c r="A1264" s="2">
        <v>1263</v>
      </c>
      <c r="B1264" s="3" t="s">
        <v>178</v>
      </c>
      <c r="C1264" s="3" t="s">
        <v>28</v>
      </c>
      <c r="D1264" s="3" t="s">
        <v>179</v>
      </c>
      <c r="E1264" s="3" t="s">
        <v>221</v>
      </c>
      <c r="F1264" s="3">
        <v>0.56000000000000005</v>
      </c>
      <c r="G1264" s="3">
        <v>0.48</v>
      </c>
      <c r="H1264" s="3" t="s">
        <v>192</v>
      </c>
      <c r="I1264" s="2">
        <v>1100</v>
      </c>
      <c r="J1264" s="3" t="s">
        <v>42</v>
      </c>
      <c r="K1264" s="2">
        <v>1100</v>
      </c>
      <c r="L1264" s="3"/>
      <c r="M1264" s="3" t="s">
        <v>191</v>
      </c>
      <c r="N1264" s="3" t="s">
        <v>192</v>
      </c>
      <c r="O1264" s="3"/>
      <c r="P1264" s="3"/>
      <c r="Q1264" s="3"/>
      <c r="R1264" s="3">
        <v>0</v>
      </c>
      <c r="S1264" s="3">
        <v>1</v>
      </c>
      <c r="T1264" s="2">
        <v>63</v>
      </c>
      <c r="U1264" s="3">
        <v>9.1971833722442078</v>
      </c>
      <c r="V1264" s="3">
        <v>73.636429804722951</v>
      </c>
      <c r="W1264" s="3">
        <v>10.134357635103672</v>
      </c>
      <c r="X1264" s="3">
        <v>35385.907802308611</v>
      </c>
      <c r="Y1264" s="3">
        <v>73.636429804722951</v>
      </c>
      <c r="Z1264" s="3">
        <v>10.134348675891372</v>
      </c>
      <c r="AA1264" s="3">
        <v>35385.907802308611</v>
      </c>
      <c r="AB1264">
        <f t="shared" ref="AB1264:AB1327" si="34">Y1264</f>
        <v>73.636429804722951</v>
      </c>
      <c r="AC1264">
        <f t="shared" ref="AC1264:AC1327" si="35">Z1264</f>
        <v>10.134348675891372</v>
      </c>
    </row>
    <row r="1265" spans="1:29" x14ac:dyDescent="0.25">
      <c r="A1265" s="2">
        <v>1264</v>
      </c>
      <c r="B1265" s="3" t="s">
        <v>178</v>
      </c>
      <c r="C1265" s="3" t="s">
        <v>28</v>
      </c>
      <c r="D1265" s="3" t="s">
        <v>179</v>
      </c>
      <c r="E1265" s="3" t="s">
        <v>221</v>
      </c>
      <c r="F1265" s="3">
        <v>0.56000000000000005</v>
      </c>
      <c r="G1265" s="3">
        <v>0.48</v>
      </c>
      <c r="H1265" s="3" t="s">
        <v>192</v>
      </c>
      <c r="I1265" s="2">
        <v>1100</v>
      </c>
      <c r="J1265" s="3" t="s">
        <v>42</v>
      </c>
      <c r="K1265" s="2">
        <v>1100</v>
      </c>
      <c r="L1265" s="3"/>
      <c r="M1265" s="3" t="s">
        <v>222</v>
      </c>
      <c r="N1265" s="3" t="s">
        <v>192</v>
      </c>
      <c r="O1265" s="3"/>
      <c r="P1265" s="3"/>
      <c r="Q1265" s="3"/>
      <c r="R1265" s="3">
        <v>0.38</v>
      </c>
      <c r="S1265" s="3">
        <v>0.62</v>
      </c>
      <c r="T1265" s="2">
        <v>35</v>
      </c>
      <c r="U1265" s="3">
        <v>0.88703315888957845</v>
      </c>
      <c r="V1265" s="3">
        <v>7.265056807153174</v>
      </c>
      <c r="W1265" s="3">
        <v>0.68879057872284333</v>
      </c>
      <c r="X1265" s="3">
        <v>2699.160632189612</v>
      </c>
      <c r="Y1265" s="3">
        <v>4.5043352204349691</v>
      </c>
      <c r="Z1265" s="3">
        <v>0.68878996980205709</v>
      </c>
      <c r="AA1265" s="3">
        <v>1673.4795919575595</v>
      </c>
      <c r="AB1265">
        <f t="shared" si="34"/>
        <v>4.5043352204349691</v>
      </c>
      <c r="AC1265">
        <f t="shared" si="35"/>
        <v>0.68878996980205709</v>
      </c>
    </row>
    <row r="1266" spans="1:29" x14ac:dyDescent="0.25">
      <c r="A1266" s="2">
        <v>1265</v>
      </c>
      <c r="B1266" s="3" t="s">
        <v>178</v>
      </c>
      <c r="C1266" s="3" t="s">
        <v>28</v>
      </c>
      <c r="D1266" s="3" t="s">
        <v>179</v>
      </c>
      <c r="E1266" s="3" t="s">
        <v>221</v>
      </c>
      <c r="F1266" s="3">
        <v>0.56000000000000005</v>
      </c>
      <c r="G1266" s="3">
        <v>0.48</v>
      </c>
      <c r="H1266" s="3" t="s">
        <v>192</v>
      </c>
      <c r="I1266" s="2">
        <v>1200</v>
      </c>
      <c r="J1266" s="3" t="s">
        <v>45</v>
      </c>
      <c r="K1266" s="2">
        <v>1200</v>
      </c>
      <c r="L1266" s="3"/>
      <c r="M1266" s="3" t="s">
        <v>191</v>
      </c>
      <c r="N1266" s="3" t="s">
        <v>192</v>
      </c>
      <c r="O1266" s="3"/>
      <c r="P1266" s="3"/>
      <c r="Q1266" s="3"/>
      <c r="R1266" s="3">
        <v>0</v>
      </c>
      <c r="S1266" s="3">
        <v>1</v>
      </c>
      <c r="T1266" s="2">
        <v>406</v>
      </c>
      <c r="U1266" s="3">
        <v>57.967379134118922</v>
      </c>
      <c r="V1266" s="3">
        <v>513.42997884706563</v>
      </c>
      <c r="W1266" s="3">
        <v>75.26344723834471</v>
      </c>
      <c r="X1266" s="3">
        <v>221696.84170064962</v>
      </c>
      <c r="Y1266" s="3">
        <v>513.42997884706563</v>
      </c>
      <c r="Z1266" s="3">
        <v>75.263380702188542</v>
      </c>
      <c r="AA1266" s="3">
        <v>221696.84170064962</v>
      </c>
      <c r="AB1266">
        <f t="shared" si="34"/>
        <v>513.42997884706563</v>
      </c>
      <c r="AC1266">
        <f t="shared" si="35"/>
        <v>75.263380702188542</v>
      </c>
    </row>
    <row r="1267" spans="1:29" x14ac:dyDescent="0.25">
      <c r="A1267" s="2">
        <v>1266</v>
      </c>
      <c r="B1267" s="3" t="s">
        <v>178</v>
      </c>
      <c r="C1267" s="3" t="s">
        <v>28</v>
      </c>
      <c r="D1267" s="3" t="s">
        <v>179</v>
      </c>
      <c r="E1267" s="3" t="s">
        <v>221</v>
      </c>
      <c r="F1267" s="3">
        <v>0.56000000000000005</v>
      </c>
      <c r="G1267" s="3">
        <v>0.48</v>
      </c>
      <c r="H1267" s="3" t="s">
        <v>192</v>
      </c>
      <c r="I1267" s="2">
        <v>1200</v>
      </c>
      <c r="J1267" s="3" t="s">
        <v>45</v>
      </c>
      <c r="K1267" s="2">
        <v>1200</v>
      </c>
      <c r="L1267" s="3"/>
      <c r="M1267" s="3" t="s">
        <v>222</v>
      </c>
      <c r="N1267" s="3" t="s">
        <v>192</v>
      </c>
      <c r="O1267" s="3"/>
      <c r="P1267" s="3"/>
      <c r="Q1267" s="3"/>
      <c r="R1267" s="3">
        <v>0.38</v>
      </c>
      <c r="S1267" s="3">
        <v>0.62</v>
      </c>
      <c r="T1267" s="2">
        <v>72</v>
      </c>
      <c r="U1267" s="3">
        <v>8.6111140345279065</v>
      </c>
      <c r="V1267" s="3">
        <v>86.426038331653572</v>
      </c>
      <c r="W1267" s="3">
        <v>7.9240341549810243</v>
      </c>
      <c r="X1267" s="3">
        <v>32898.679904769473</v>
      </c>
      <c r="Y1267" s="3">
        <v>53.584143765625242</v>
      </c>
      <c r="Z1267" s="3">
        <v>7.9240271497906871</v>
      </c>
      <c r="AA1267" s="3">
        <v>20397.18154095707</v>
      </c>
      <c r="AB1267">
        <f t="shared" si="34"/>
        <v>53.584143765625242</v>
      </c>
      <c r="AC1267">
        <f t="shared" si="35"/>
        <v>7.9240271497906871</v>
      </c>
    </row>
    <row r="1268" spans="1:29" x14ac:dyDescent="0.25">
      <c r="A1268" s="2">
        <v>1267</v>
      </c>
      <c r="B1268" s="3" t="s">
        <v>178</v>
      </c>
      <c r="C1268" s="3" t="s">
        <v>28</v>
      </c>
      <c r="D1268" s="3" t="s">
        <v>179</v>
      </c>
      <c r="E1268" s="3" t="s">
        <v>221</v>
      </c>
      <c r="F1268" s="3">
        <v>0.56000000000000005</v>
      </c>
      <c r="G1268" s="3">
        <v>0.48</v>
      </c>
      <c r="H1268" s="3" t="s">
        <v>192</v>
      </c>
      <c r="I1268" s="2">
        <v>1210</v>
      </c>
      <c r="J1268" s="3" t="s">
        <v>46</v>
      </c>
      <c r="K1268" s="2">
        <v>1210</v>
      </c>
      <c r="L1268" s="3"/>
      <c r="M1268" s="3" t="s">
        <v>191</v>
      </c>
      <c r="N1268" s="3" t="s">
        <v>192</v>
      </c>
      <c r="O1268" s="3"/>
      <c r="P1268" s="3"/>
      <c r="Q1268" s="3"/>
      <c r="R1268" s="3">
        <v>0</v>
      </c>
      <c r="S1268" s="3">
        <v>1</v>
      </c>
      <c r="T1268" s="2">
        <v>4136</v>
      </c>
      <c r="U1268" s="3">
        <v>263.11980850366666</v>
      </c>
      <c r="V1268" s="3">
        <v>2088.3478813822394</v>
      </c>
      <c r="W1268" s="3">
        <v>307.99457429553922</v>
      </c>
      <c r="X1268" s="3">
        <v>997891.68740569521</v>
      </c>
      <c r="Y1268" s="3">
        <v>2088.3478813822394</v>
      </c>
      <c r="Z1268" s="3">
        <v>307.99430201495858</v>
      </c>
      <c r="AA1268" s="3">
        <v>997891.68740569521</v>
      </c>
      <c r="AB1268">
        <f t="shared" si="34"/>
        <v>2088.3478813822394</v>
      </c>
      <c r="AC1268">
        <f t="shared" si="35"/>
        <v>307.99430201495858</v>
      </c>
    </row>
    <row r="1269" spans="1:29" x14ac:dyDescent="0.25">
      <c r="A1269" s="2">
        <v>1268</v>
      </c>
      <c r="B1269" s="3" t="s">
        <v>178</v>
      </c>
      <c r="C1269" s="3" t="s">
        <v>28</v>
      </c>
      <c r="D1269" s="3" t="s">
        <v>179</v>
      </c>
      <c r="E1269" s="3" t="s">
        <v>221</v>
      </c>
      <c r="F1269" s="3">
        <v>0.56000000000000005</v>
      </c>
      <c r="G1269" s="3">
        <v>0.48</v>
      </c>
      <c r="H1269" s="3" t="s">
        <v>192</v>
      </c>
      <c r="I1269" s="2">
        <v>1210</v>
      </c>
      <c r="J1269" s="3" t="s">
        <v>46</v>
      </c>
      <c r="K1269" s="2">
        <v>1210</v>
      </c>
      <c r="L1269" s="3"/>
      <c r="M1269" s="3" t="s">
        <v>222</v>
      </c>
      <c r="N1269" s="3" t="s">
        <v>192</v>
      </c>
      <c r="O1269" s="3"/>
      <c r="P1269" s="3"/>
      <c r="Q1269" s="3"/>
      <c r="R1269" s="3">
        <v>0.38</v>
      </c>
      <c r="S1269" s="3">
        <v>0.62</v>
      </c>
      <c r="T1269" s="2">
        <v>10</v>
      </c>
      <c r="U1269" s="3">
        <v>0.47544403455679302</v>
      </c>
      <c r="V1269" s="3">
        <v>4.6015674795900168</v>
      </c>
      <c r="W1269" s="3">
        <v>0.44159506532860648</v>
      </c>
      <c r="X1269" s="3">
        <v>1687.3813773676991</v>
      </c>
      <c r="Y1269" s="3">
        <v>2.8529718373458097</v>
      </c>
      <c r="Z1269" s="3">
        <v>0.44159467493938986</v>
      </c>
      <c r="AA1269" s="3">
        <v>1046.1764539679734</v>
      </c>
      <c r="AB1269">
        <f t="shared" si="34"/>
        <v>2.8529718373458097</v>
      </c>
      <c r="AC1269">
        <f t="shared" si="35"/>
        <v>0.44159467493938986</v>
      </c>
    </row>
    <row r="1270" spans="1:29" x14ac:dyDescent="0.25">
      <c r="A1270" s="2">
        <v>1269</v>
      </c>
      <c r="B1270" s="3" t="s">
        <v>178</v>
      </c>
      <c r="C1270" s="3" t="s">
        <v>28</v>
      </c>
      <c r="D1270" s="3" t="s">
        <v>179</v>
      </c>
      <c r="E1270" s="3" t="s">
        <v>221</v>
      </c>
      <c r="F1270" s="3">
        <v>0.56000000000000005</v>
      </c>
      <c r="G1270" s="3">
        <v>0.48</v>
      </c>
      <c r="H1270" s="3" t="s">
        <v>192</v>
      </c>
      <c r="I1270" s="2">
        <v>1290</v>
      </c>
      <c r="J1270" s="3" t="s">
        <v>145</v>
      </c>
      <c r="K1270" s="2">
        <v>1290</v>
      </c>
      <c r="L1270" s="3"/>
      <c r="M1270" s="3" t="s">
        <v>191</v>
      </c>
      <c r="N1270" s="3" t="s">
        <v>192</v>
      </c>
      <c r="O1270" s="3"/>
      <c r="P1270" s="3"/>
      <c r="Q1270" s="3"/>
      <c r="R1270" s="3">
        <v>0</v>
      </c>
      <c r="S1270" s="3">
        <v>1</v>
      </c>
      <c r="T1270" s="2">
        <v>3</v>
      </c>
      <c r="U1270" s="3">
        <v>6.9489371921915549E-3</v>
      </c>
      <c r="V1270" s="3">
        <v>5.3573779424421542E-2</v>
      </c>
      <c r="W1270" s="3">
        <v>7.0225045563393866E-3</v>
      </c>
      <c r="X1270" s="3">
        <v>26.261057407616061</v>
      </c>
      <c r="Y1270" s="3">
        <v>5.3573779424421542E-2</v>
      </c>
      <c r="Z1270" s="3">
        <v>7.0224983481403424E-3</v>
      </c>
      <c r="AA1270" s="3">
        <v>26.261057407616061</v>
      </c>
      <c r="AB1270">
        <f t="shared" si="34"/>
        <v>5.3573779424421542E-2</v>
      </c>
      <c r="AC1270">
        <f t="shared" si="35"/>
        <v>7.0224983481403424E-3</v>
      </c>
    </row>
    <row r="1271" spans="1:29" x14ac:dyDescent="0.25">
      <c r="A1271" s="2">
        <v>1270</v>
      </c>
      <c r="B1271" s="3" t="s">
        <v>178</v>
      </c>
      <c r="C1271" s="3" t="s">
        <v>28</v>
      </c>
      <c r="D1271" s="3" t="s">
        <v>179</v>
      </c>
      <c r="E1271" s="3" t="s">
        <v>221</v>
      </c>
      <c r="F1271" s="3">
        <v>0.56000000000000005</v>
      </c>
      <c r="G1271" s="3">
        <v>0.48</v>
      </c>
      <c r="H1271" s="3" t="s">
        <v>192</v>
      </c>
      <c r="I1271" s="2">
        <v>1300</v>
      </c>
      <c r="J1271" s="3" t="s">
        <v>114</v>
      </c>
      <c r="K1271" s="2">
        <v>1300</v>
      </c>
      <c r="L1271" s="3"/>
      <c r="M1271" s="3" t="s">
        <v>191</v>
      </c>
      <c r="N1271" s="3" t="s">
        <v>192</v>
      </c>
      <c r="O1271" s="3"/>
      <c r="P1271" s="3"/>
      <c r="Q1271" s="3"/>
      <c r="R1271" s="3">
        <v>0</v>
      </c>
      <c r="S1271" s="3">
        <v>1</v>
      </c>
      <c r="T1271" s="2">
        <v>1144</v>
      </c>
      <c r="U1271" s="3">
        <v>187.92140830668623</v>
      </c>
      <c r="V1271" s="3">
        <v>1497.9873901514516</v>
      </c>
      <c r="W1271" s="3">
        <v>247.64387871994219</v>
      </c>
      <c r="X1271" s="3">
        <v>722316.31973124458</v>
      </c>
      <c r="Y1271" s="3">
        <v>1497.9873901514516</v>
      </c>
      <c r="Z1271" s="3">
        <v>247.64365979199812</v>
      </c>
      <c r="AA1271" s="3">
        <v>722316.31973124458</v>
      </c>
      <c r="AB1271">
        <f t="shared" si="34"/>
        <v>1497.9873901514516</v>
      </c>
      <c r="AC1271">
        <f t="shared" si="35"/>
        <v>247.64365979199812</v>
      </c>
    </row>
    <row r="1272" spans="1:29" x14ac:dyDescent="0.25">
      <c r="A1272" s="2">
        <v>1271</v>
      </c>
      <c r="B1272" s="3" t="s">
        <v>178</v>
      </c>
      <c r="C1272" s="3" t="s">
        <v>28</v>
      </c>
      <c r="D1272" s="3" t="s">
        <v>179</v>
      </c>
      <c r="E1272" s="3" t="s">
        <v>221</v>
      </c>
      <c r="F1272" s="3">
        <v>0.56000000000000005</v>
      </c>
      <c r="G1272" s="3">
        <v>0.48</v>
      </c>
      <c r="H1272" s="3" t="s">
        <v>192</v>
      </c>
      <c r="I1272" s="2">
        <v>1300</v>
      </c>
      <c r="J1272" s="3" t="s">
        <v>114</v>
      </c>
      <c r="K1272" s="2">
        <v>1300</v>
      </c>
      <c r="L1272" s="3"/>
      <c r="M1272" s="3" t="s">
        <v>222</v>
      </c>
      <c r="N1272" s="3" t="s">
        <v>192</v>
      </c>
      <c r="O1272" s="3"/>
      <c r="P1272" s="3"/>
      <c r="Q1272" s="3"/>
      <c r="R1272" s="3">
        <v>0.38</v>
      </c>
      <c r="S1272" s="3">
        <v>0.62</v>
      </c>
      <c r="T1272" s="2">
        <v>9</v>
      </c>
      <c r="U1272" s="3">
        <v>4.2170762277166068E-2</v>
      </c>
      <c r="V1272" s="3">
        <v>0.30486650056435383</v>
      </c>
      <c r="W1272" s="3">
        <v>2.594634187411899E-2</v>
      </c>
      <c r="X1272" s="3">
        <v>149.12074363343328</v>
      </c>
      <c r="Y1272" s="3">
        <v>0.18901723034989937</v>
      </c>
      <c r="Z1272" s="3">
        <v>2.5946318936425884E-2</v>
      </c>
      <c r="AA1272" s="3">
        <v>92.454861052728631</v>
      </c>
      <c r="AB1272">
        <f t="shared" si="34"/>
        <v>0.18901723034989937</v>
      </c>
      <c r="AC1272">
        <f t="shared" si="35"/>
        <v>2.5946318936425884E-2</v>
      </c>
    </row>
    <row r="1273" spans="1:29" x14ac:dyDescent="0.25">
      <c r="A1273" s="2">
        <v>1272</v>
      </c>
      <c r="B1273" s="3" t="s">
        <v>178</v>
      </c>
      <c r="C1273" s="3" t="s">
        <v>28</v>
      </c>
      <c r="D1273" s="3" t="s">
        <v>179</v>
      </c>
      <c r="E1273" s="3" t="s">
        <v>221</v>
      </c>
      <c r="F1273" s="3">
        <v>0.56000000000000005</v>
      </c>
      <c r="G1273" s="3">
        <v>0.48</v>
      </c>
      <c r="H1273" s="3" t="s">
        <v>192</v>
      </c>
      <c r="I1273" s="2">
        <v>1330</v>
      </c>
      <c r="J1273" s="3" t="s">
        <v>47</v>
      </c>
      <c r="K1273" s="2">
        <v>1330</v>
      </c>
      <c r="L1273" s="3"/>
      <c r="M1273" s="3" t="s">
        <v>191</v>
      </c>
      <c r="N1273" s="3" t="s">
        <v>192</v>
      </c>
      <c r="O1273" s="3"/>
      <c r="P1273" s="3"/>
      <c r="Q1273" s="3"/>
      <c r="R1273" s="3">
        <v>0</v>
      </c>
      <c r="S1273" s="3">
        <v>1</v>
      </c>
      <c r="T1273" s="2">
        <v>846</v>
      </c>
      <c r="U1273" s="3">
        <v>42.675576924354644</v>
      </c>
      <c r="V1273" s="3">
        <v>344.46485983223897</v>
      </c>
      <c r="W1273" s="3">
        <v>61.355913749605811</v>
      </c>
      <c r="X1273" s="3">
        <v>160146.58073008299</v>
      </c>
      <c r="Y1273" s="3">
        <v>344.46485983223897</v>
      </c>
      <c r="Z1273" s="3">
        <v>61.35585950831323</v>
      </c>
      <c r="AA1273" s="3">
        <v>160146.58073008299</v>
      </c>
      <c r="AB1273">
        <f t="shared" si="34"/>
        <v>344.46485983223897</v>
      </c>
      <c r="AC1273">
        <f t="shared" si="35"/>
        <v>61.35585950831323</v>
      </c>
    </row>
    <row r="1274" spans="1:29" x14ac:dyDescent="0.25">
      <c r="A1274" s="2">
        <v>1273</v>
      </c>
      <c r="B1274" s="3" t="s">
        <v>178</v>
      </c>
      <c r="C1274" s="3" t="s">
        <v>28</v>
      </c>
      <c r="D1274" s="3" t="s">
        <v>179</v>
      </c>
      <c r="E1274" s="3" t="s">
        <v>221</v>
      </c>
      <c r="F1274" s="3">
        <v>0.56000000000000005</v>
      </c>
      <c r="G1274" s="3">
        <v>0.48</v>
      </c>
      <c r="H1274" s="3" t="s">
        <v>192</v>
      </c>
      <c r="I1274" s="2">
        <v>1340</v>
      </c>
      <c r="J1274" s="3" t="s">
        <v>133</v>
      </c>
      <c r="K1274" s="2">
        <v>1340</v>
      </c>
      <c r="L1274" s="3"/>
      <c r="M1274" s="3" t="s">
        <v>191</v>
      </c>
      <c r="N1274" s="3" t="s">
        <v>192</v>
      </c>
      <c r="O1274" s="3"/>
      <c r="P1274" s="3"/>
      <c r="Q1274" s="3"/>
      <c r="R1274" s="3">
        <v>0</v>
      </c>
      <c r="S1274" s="3">
        <v>1</v>
      </c>
      <c r="T1274" s="2">
        <v>258</v>
      </c>
      <c r="U1274" s="3">
        <v>101.59534501351509</v>
      </c>
      <c r="V1274" s="3">
        <v>919.06356313330707</v>
      </c>
      <c r="W1274" s="3">
        <v>165.51529135885946</v>
      </c>
      <c r="X1274" s="3">
        <v>400120.22963907063</v>
      </c>
      <c r="Y1274" s="3">
        <v>919.06356313330707</v>
      </c>
      <c r="Z1274" s="3">
        <v>165.51514503615337</v>
      </c>
      <c r="AA1274" s="3">
        <v>400120.22963907063</v>
      </c>
      <c r="AB1274">
        <f t="shared" si="34"/>
        <v>919.06356313330707</v>
      </c>
      <c r="AC1274">
        <f t="shared" si="35"/>
        <v>165.51514503615337</v>
      </c>
    </row>
    <row r="1275" spans="1:29" x14ac:dyDescent="0.25">
      <c r="A1275" s="2">
        <v>1274</v>
      </c>
      <c r="B1275" s="3" t="s">
        <v>178</v>
      </c>
      <c r="C1275" s="3" t="s">
        <v>28</v>
      </c>
      <c r="D1275" s="3" t="s">
        <v>179</v>
      </c>
      <c r="E1275" s="3" t="s">
        <v>221</v>
      </c>
      <c r="F1275" s="3">
        <v>0.56000000000000005</v>
      </c>
      <c r="G1275" s="3">
        <v>0.48</v>
      </c>
      <c r="H1275" s="3" t="s">
        <v>192</v>
      </c>
      <c r="I1275" s="2">
        <v>1400</v>
      </c>
      <c r="J1275" s="3" t="s">
        <v>48</v>
      </c>
      <c r="K1275" s="2">
        <v>1400</v>
      </c>
      <c r="L1275" s="3"/>
      <c r="M1275" s="3" t="s">
        <v>191</v>
      </c>
      <c r="N1275" s="3" t="s">
        <v>192</v>
      </c>
      <c r="O1275" s="3"/>
      <c r="P1275" s="3"/>
      <c r="Q1275" s="3"/>
      <c r="R1275" s="3">
        <v>0</v>
      </c>
      <c r="S1275" s="3">
        <v>1</v>
      </c>
      <c r="T1275" s="2">
        <v>245</v>
      </c>
      <c r="U1275" s="3">
        <v>35.33130206815553</v>
      </c>
      <c r="V1275" s="3">
        <v>369.25545879122706</v>
      </c>
      <c r="W1275" s="3">
        <v>49.571126831827968</v>
      </c>
      <c r="X1275" s="3">
        <v>140739.11171521322</v>
      </c>
      <c r="Y1275" s="3">
        <v>369.25545879122706</v>
      </c>
      <c r="Z1275" s="3">
        <v>49.571083008798936</v>
      </c>
      <c r="AA1275" s="3">
        <v>140739.11171521322</v>
      </c>
      <c r="AB1275">
        <f t="shared" si="34"/>
        <v>369.25545879122706</v>
      </c>
      <c r="AC1275">
        <f t="shared" si="35"/>
        <v>49.571083008798936</v>
      </c>
    </row>
    <row r="1276" spans="1:29" x14ac:dyDescent="0.25">
      <c r="A1276" s="2">
        <v>1275</v>
      </c>
      <c r="B1276" s="3" t="s">
        <v>178</v>
      </c>
      <c r="C1276" s="3" t="s">
        <v>28</v>
      </c>
      <c r="D1276" s="3" t="s">
        <v>179</v>
      </c>
      <c r="E1276" s="3" t="s">
        <v>221</v>
      </c>
      <c r="F1276" s="3">
        <v>0.56000000000000005</v>
      </c>
      <c r="G1276" s="3">
        <v>0.48</v>
      </c>
      <c r="H1276" s="3" t="s">
        <v>192</v>
      </c>
      <c r="I1276" s="2">
        <v>1400</v>
      </c>
      <c r="J1276" s="3" t="s">
        <v>48</v>
      </c>
      <c r="K1276" s="2">
        <v>1400</v>
      </c>
      <c r="L1276" s="3"/>
      <c r="M1276" s="3" t="s">
        <v>222</v>
      </c>
      <c r="N1276" s="3" t="s">
        <v>192</v>
      </c>
      <c r="O1276" s="3"/>
      <c r="P1276" s="3"/>
      <c r="Q1276" s="3"/>
      <c r="R1276" s="3">
        <v>0.38</v>
      </c>
      <c r="S1276" s="3">
        <v>0.62</v>
      </c>
      <c r="T1276" s="2">
        <v>5</v>
      </c>
      <c r="U1276" s="3">
        <v>0.62972331882339172</v>
      </c>
      <c r="V1276" s="3">
        <v>6.8057157314741241</v>
      </c>
      <c r="W1276" s="3">
        <v>0.55344435226193778</v>
      </c>
      <c r="X1276" s="3">
        <v>2633.342942174233</v>
      </c>
      <c r="Y1276" s="3">
        <v>4.2195437535139577</v>
      </c>
      <c r="Z1276" s="3">
        <v>0.55344386299309345</v>
      </c>
      <c r="AA1276" s="3">
        <v>1632.6726241480242</v>
      </c>
      <c r="AB1276">
        <f t="shared" si="34"/>
        <v>4.2195437535139577</v>
      </c>
      <c r="AC1276">
        <f t="shared" si="35"/>
        <v>0.55344386299309345</v>
      </c>
    </row>
    <row r="1277" spans="1:29" x14ac:dyDescent="0.25">
      <c r="A1277" s="2">
        <v>1276</v>
      </c>
      <c r="B1277" s="3" t="s">
        <v>178</v>
      </c>
      <c r="C1277" s="3" t="s">
        <v>28</v>
      </c>
      <c r="D1277" s="3" t="s">
        <v>179</v>
      </c>
      <c r="E1277" s="3" t="s">
        <v>221</v>
      </c>
      <c r="F1277" s="3">
        <v>0.56000000000000005</v>
      </c>
      <c r="G1277" s="3">
        <v>0.48</v>
      </c>
      <c r="H1277" s="3" t="s">
        <v>192</v>
      </c>
      <c r="I1277" s="2">
        <v>1410</v>
      </c>
      <c r="J1277" s="3" t="s">
        <v>116</v>
      </c>
      <c r="K1277" s="2">
        <v>1410</v>
      </c>
      <c r="L1277" s="3"/>
      <c r="M1277" s="3" t="s">
        <v>191</v>
      </c>
      <c r="N1277" s="3" t="s">
        <v>192</v>
      </c>
      <c r="O1277" s="3"/>
      <c r="P1277" s="3"/>
      <c r="Q1277" s="3"/>
      <c r="R1277" s="3">
        <v>0</v>
      </c>
      <c r="S1277" s="3">
        <v>1</v>
      </c>
      <c r="T1277" s="2">
        <v>399</v>
      </c>
      <c r="U1277" s="3">
        <v>103.18700049823846</v>
      </c>
      <c r="V1277" s="3">
        <v>930.66936022347318</v>
      </c>
      <c r="W1277" s="3">
        <v>126.0707239177061</v>
      </c>
      <c r="X1277" s="3">
        <v>416473.26097684813</v>
      </c>
      <c r="Y1277" s="3">
        <v>930.66936022347318</v>
      </c>
      <c r="Z1277" s="3">
        <v>126.07061246571074</v>
      </c>
      <c r="AA1277" s="3">
        <v>416473.26097684813</v>
      </c>
      <c r="AB1277">
        <f t="shared" si="34"/>
        <v>930.66936022347318</v>
      </c>
      <c r="AC1277">
        <f t="shared" si="35"/>
        <v>126.07061246571074</v>
      </c>
    </row>
    <row r="1278" spans="1:29" x14ac:dyDescent="0.25">
      <c r="A1278" s="2">
        <v>1277</v>
      </c>
      <c r="B1278" s="3" t="s">
        <v>178</v>
      </c>
      <c r="C1278" s="3" t="s">
        <v>28</v>
      </c>
      <c r="D1278" s="3" t="s">
        <v>179</v>
      </c>
      <c r="E1278" s="3" t="s">
        <v>221</v>
      </c>
      <c r="F1278" s="3">
        <v>0.56000000000000005</v>
      </c>
      <c r="G1278" s="3">
        <v>0.48</v>
      </c>
      <c r="H1278" s="3" t="s">
        <v>192</v>
      </c>
      <c r="I1278" s="2">
        <v>1420</v>
      </c>
      <c r="J1278" s="3" t="s">
        <v>117</v>
      </c>
      <c r="K1278" s="2">
        <v>1420</v>
      </c>
      <c r="L1278" s="3"/>
      <c r="M1278" s="3" t="s">
        <v>191</v>
      </c>
      <c r="N1278" s="3" t="s">
        <v>192</v>
      </c>
      <c r="O1278" s="3"/>
      <c r="P1278" s="3"/>
      <c r="Q1278" s="3"/>
      <c r="R1278" s="3">
        <v>0</v>
      </c>
      <c r="S1278" s="3">
        <v>1</v>
      </c>
      <c r="T1278" s="2">
        <v>143</v>
      </c>
      <c r="U1278" s="3">
        <v>29.549637658478577</v>
      </c>
      <c r="V1278" s="3">
        <v>269.82210144569581</v>
      </c>
      <c r="W1278" s="3">
        <v>36.551610963073266</v>
      </c>
      <c r="X1278" s="3">
        <v>120751.09562020651</v>
      </c>
      <c r="Y1278" s="3">
        <v>269.82210144569581</v>
      </c>
      <c r="Z1278" s="3">
        <v>36.551578649861682</v>
      </c>
      <c r="AA1278" s="3">
        <v>120751.09562020651</v>
      </c>
      <c r="AB1278">
        <f t="shared" si="34"/>
        <v>269.82210144569581</v>
      </c>
      <c r="AC1278">
        <f t="shared" si="35"/>
        <v>36.551578649861682</v>
      </c>
    </row>
    <row r="1279" spans="1:29" x14ac:dyDescent="0.25">
      <c r="A1279" s="2">
        <v>1278</v>
      </c>
      <c r="B1279" s="3" t="s">
        <v>178</v>
      </c>
      <c r="C1279" s="3" t="s">
        <v>28</v>
      </c>
      <c r="D1279" s="3" t="s">
        <v>179</v>
      </c>
      <c r="E1279" s="3" t="s">
        <v>221</v>
      </c>
      <c r="F1279" s="3">
        <v>0.56000000000000005</v>
      </c>
      <c r="G1279" s="3">
        <v>0.48</v>
      </c>
      <c r="H1279" s="3" t="s">
        <v>192</v>
      </c>
      <c r="I1279" s="2">
        <v>1420</v>
      </c>
      <c r="J1279" s="3" t="s">
        <v>117</v>
      </c>
      <c r="K1279" s="2">
        <v>1420</v>
      </c>
      <c r="L1279" s="3"/>
      <c r="M1279" s="3" t="s">
        <v>222</v>
      </c>
      <c r="N1279" s="3" t="s">
        <v>192</v>
      </c>
      <c r="O1279" s="3"/>
      <c r="P1279" s="3"/>
      <c r="Q1279" s="3"/>
      <c r="R1279" s="3">
        <v>0.38</v>
      </c>
      <c r="S1279" s="3">
        <v>0.62</v>
      </c>
      <c r="T1279" s="2">
        <v>11</v>
      </c>
      <c r="U1279" s="3">
        <v>0.17901781566753125</v>
      </c>
      <c r="V1279" s="3">
        <v>1.2987356348341246</v>
      </c>
      <c r="W1279" s="3">
        <v>0.10181497833985033</v>
      </c>
      <c r="X1279" s="3">
        <v>683.66710128434499</v>
      </c>
      <c r="Y1279" s="3">
        <v>0.8052160935971574</v>
      </c>
      <c r="Z1279" s="3">
        <v>0.10181488833098759</v>
      </c>
      <c r="AA1279" s="3">
        <v>423.87360279629394</v>
      </c>
      <c r="AB1279">
        <f t="shared" si="34"/>
        <v>0.8052160935971574</v>
      </c>
      <c r="AC1279">
        <f t="shared" si="35"/>
        <v>0.10181488833098759</v>
      </c>
    </row>
    <row r="1280" spans="1:29" x14ac:dyDescent="0.25">
      <c r="A1280" s="2">
        <v>1279</v>
      </c>
      <c r="B1280" s="3" t="s">
        <v>178</v>
      </c>
      <c r="C1280" s="3" t="s">
        <v>28</v>
      </c>
      <c r="D1280" s="3" t="s">
        <v>179</v>
      </c>
      <c r="E1280" s="3" t="s">
        <v>221</v>
      </c>
      <c r="F1280" s="3">
        <v>0.56000000000000005</v>
      </c>
      <c r="G1280" s="3">
        <v>0.48</v>
      </c>
      <c r="H1280" s="3" t="s">
        <v>192</v>
      </c>
      <c r="I1280" s="2">
        <v>1430</v>
      </c>
      <c r="J1280" s="3" t="s">
        <v>118</v>
      </c>
      <c r="K1280" s="2">
        <v>1430</v>
      </c>
      <c r="L1280" s="3"/>
      <c r="M1280" s="3" t="s">
        <v>191</v>
      </c>
      <c r="N1280" s="3" t="s">
        <v>192</v>
      </c>
      <c r="O1280" s="3"/>
      <c r="P1280" s="3"/>
      <c r="Q1280" s="3"/>
      <c r="R1280" s="3">
        <v>0</v>
      </c>
      <c r="S1280" s="3">
        <v>1</v>
      </c>
      <c r="T1280" s="2">
        <v>26</v>
      </c>
      <c r="U1280" s="3">
        <v>4.236204670001996</v>
      </c>
      <c r="V1280" s="3">
        <v>38.353099948179079</v>
      </c>
      <c r="W1280" s="3">
        <v>5.1620674871620134</v>
      </c>
      <c r="X1280" s="3">
        <v>17012.291940027659</v>
      </c>
      <c r="Y1280" s="3">
        <v>38.353099948179079</v>
      </c>
      <c r="Z1280" s="3">
        <v>5.1620629236701596</v>
      </c>
      <c r="AA1280" s="3">
        <v>17012.291940027659</v>
      </c>
      <c r="AB1280">
        <f t="shared" si="34"/>
        <v>38.353099948179079</v>
      </c>
      <c r="AC1280">
        <f t="shared" si="35"/>
        <v>5.1620629236701596</v>
      </c>
    </row>
    <row r="1281" spans="1:29" x14ac:dyDescent="0.25">
      <c r="A1281" s="2">
        <v>1280</v>
      </c>
      <c r="B1281" s="3" t="s">
        <v>178</v>
      </c>
      <c r="C1281" s="3" t="s">
        <v>28</v>
      </c>
      <c r="D1281" s="3" t="s">
        <v>179</v>
      </c>
      <c r="E1281" s="3" t="s">
        <v>221</v>
      </c>
      <c r="F1281" s="3">
        <v>0.56000000000000005</v>
      </c>
      <c r="G1281" s="3">
        <v>0.48</v>
      </c>
      <c r="H1281" s="3" t="s">
        <v>192</v>
      </c>
      <c r="I1281" s="2">
        <v>1440</v>
      </c>
      <c r="J1281" s="3" t="s">
        <v>135</v>
      </c>
      <c r="K1281" s="2">
        <v>1440</v>
      </c>
      <c r="L1281" s="3"/>
      <c r="M1281" s="3" t="s">
        <v>191</v>
      </c>
      <c r="N1281" s="3" t="s">
        <v>192</v>
      </c>
      <c r="O1281" s="3"/>
      <c r="P1281" s="3"/>
      <c r="Q1281" s="3"/>
      <c r="R1281" s="3">
        <v>0</v>
      </c>
      <c r="S1281" s="3">
        <v>1</v>
      </c>
      <c r="T1281" s="2">
        <v>15</v>
      </c>
      <c r="U1281" s="3">
        <v>4.3758662516101756</v>
      </c>
      <c r="V1281" s="3">
        <v>39.368866698488645</v>
      </c>
      <c r="W1281" s="3">
        <v>5.4560567180145467</v>
      </c>
      <c r="X1281" s="3">
        <v>17925.192907533699</v>
      </c>
      <c r="Y1281" s="3">
        <v>39.368866698488645</v>
      </c>
      <c r="Z1281" s="3">
        <v>5.4560518946234531</v>
      </c>
      <c r="AA1281" s="3">
        <v>17925.192907533699</v>
      </c>
      <c r="AB1281">
        <f t="shared" si="34"/>
        <v>39.368866698488645</v>
      </c>
      <c r="AC1281">
        <f t="shared" si="35"/>
        <v>5.4560518946234531</v>
      </c>
    </row>
    <row r="1282" spans="1:29" x14ac:dyDescent="0.25">
      <c r="A1282" s="2">
        <v>1281</v>
      </c>
      <c r="B1282" s="3" t="s">
        <v>178</v>
      </c>
      <c r="C1282" s="3" t="s">
        <v>28</v>
      </c>
      <c r="D1282" s="3" t="s">
        <v>179</v>
      </c>
      <c r="E1282" s="3" t="s">
        <v>221</v>
      </c>
      <c r="F1282" s="3">
        <v>0.56000000000000005</v>
      </c>
      <c r="G1282" s="3">
        <v>0.48</v>
      </c>
      <c r="H1282" s="3" t="s">
        <v>192</v>
      </c>
      <c r="I1282" s="2">
        <v>1490</v>
      </c>
      <c r="J1282" s="3" t="s">
        <v>147</v>
      </c>
      <c r="K1282" s="2">
        <v>1490</v>
      </c>
      <c r="L1282" s="3"/>
      <c r="M1282" s="3" t="s">
        <v>191</v>
      </c>
      <c r="N1282" s="3" t="s">
        <v>192</v>
      </c>
      <c r="O1282" s="3"/>
      <c r="P1282" s="3"/>
      <c r="Q1282" s="3"/>
      <c r="R1282" s="3">
        <v>0</v>
      </c>
      <c r="S1282" s="3">
        <v>1</v>
      </c>
      <c r="T1282" s="2">
        <v>18</v>
      </c>
      <c r="U1282" s="3">
        <v>7.1791430501431943</v>
      </c>
      <c r="V1282" s="3">
        <v>58.408317992875091</v>
      </c>
      <c r="W1282" s="3">
        <v>8.0288002889797525</v>
      </c>
      <c r="X1282" s="3">
        <v>29635.826495128262</v>
      </c>
      <c r="Y1282" s="3">
        <v>58.408317992875091</v>
      </c>
      <c r="Z1282" s="3">
        <v>8.028793191171598</v>
      </c>
      <c r="AA1282" s="3">
        <v>29635.826495128262</v>
      </c>
      <c r="AB1282">
        <f t="shared" si="34"/>
        <v>58.408317992875091</v>
      </c>
      <c r="AC1282">
        <f t="shared" si="35"/>
        <v>8.028793191171598</v>
      </c>
    </row>
    <row r="1283" spans="1:29" x14ac:dyDescent="0.25">
      <c r="A1283" s="2">
        <v>1282</v>
      </c>
      <c r="B1283" s="3" t="s">
        <v>178</v>
      </c>
      <c r="C1283" s="3" t="s">
        <v>28</v>
      </c>
      <c r="D1283" s="3" t="s">
        <v>179</v>
      </c>
      <c r="E1283" s="3" t="s">
        <v>221</v>
      </c>
      <c r="F1283" s="3">
        <v>0.56000000000000005</v>
      </c>
      <c r="G1283" s="3">
        <v>0.48</v>
      </c>
      <c r="H1283" s="3" t="s">
        <v>192</v>
      </c>
      <c r="I1283" s="2">
        <v>1510</v>
      </c>
      <c r="J1283" s="3" t="s">
        <v>152</v>
      </c>
      <c r="K1283" s="2">
        <v>1510</v>
      </c>
      <c r="L1283" s="3"/>
      <c r="M1283" s="3" t="s">
        <v>191</v>
      </c>
      <c r="N1283" s="3" t="s">
        <v>192</v>
      </c>
      <c r="O1283" s="3"/>
      <c r="P1283" s="3"/>
      <c r="Q1283" s="3"/>
      <c r="R1283" s="3">
        <v>0</v>
      </c>
      <c r="S1283" s="3">
        <v>1</v>
      </c>
      <c r="T1283" s="2">
        <v>6</v>
      </c>
      <c r="U1283" s="3">
        <v>0.80157479263859632</v>
      </c>
      <c r="V1283" s="3">
        <v>7.8083778758749851</v>
      </c>
      <c r="W1283" s="3">
        <v>1.0815046844243388</v>
      </c>
      <c r="X1283" s="3">
        <v>3153.4115887080534</v>
      </c>
      <c r="Y1283" s="3">
        <v>7.8083778758749851</v>
      </c>
      <c r="Z1283" s="3">
        <v>1.0815037283272253</v>
      </c>
      <c r="AA1283" s="3">
        <v>3153.4115887080534</v>
      </c>
      <c r="AB1283">
        <f t="shared" si="34"/>
        <v>7.8083778758749851</v>
      </c>
      <c r="AC1283">
        <f t="shared" si="35"/>
        <v>1.0815037283272253</v>
      </c>
    </row>
    <row r="1284" spans="1:29" x14ac:dyDescent="0.25">
      <c r="A1284" s="2">
        <v>1283</v>
      </c>
      <c r="B1284" s="3" t="s">
        <v>178</v>
      </c>
      <c r="C1284" s="3" t="s">
        <v>28</v>
      </c>
      <c r="D1284" s="3" t="s">
        <v>179</v>
      </c>
      <c r="E1284" s="3" t="s">
        <v>221</v>
      </c>
      <c r="F1284" s="3">
        <v>0.56000000000000005</v>
      </c>
      <c r="G1284" s="3">
        <v>0.48</v>
      </c>
      <c r="H1284" s="3" t="s">
        <v>192</v>
      </c>
      <c r="I1284" s="2">
        <v>1550</v>
      </c>
      <c r="J1284" s="3" t="s">
        <v>120</v>
      </c>
      <c r="K1284" s="2">
        <v>1550</v>
      </c>
      <c r="L1284" s="3"/>
      <c r="M1284" s="3" t="s">
        <v>191</v>
      </c>
      <c r="N1284" s="3" t="s">
        <v>192</v>
      </c>
      <c r="O1284" s="3"/>
      <c r="P1284" s="3"/>
      <c r="Q1284" s="3"/>
      <c r="R1284" s="3">
        <v>0</v>
      </c>
      <c r="S1284" s="3">
        <v>1</v>
      </c>
      <c r="T1284" s="2">
        <v>13</v>
      </c>
      <c r="U1284" s="3">
        <v>1.3610344421661149</v>
      </c>
      <c r="V1284" s="3">
        <v>13.052419823928364</v>
      </c>
      <c r="W1284" s="3">
        <v>1.7874149119285576</v>
      </c>
      <c r="X1284" s="3">
        <v>5348.2055268384647</v>
      </c>
      <c r="Y1284" s="3">
        <v>13.052419823928364</v>
      </c>
      <c r="Z1284" s="3">
        <v>1.787413331776148</v>
      </c>
      <c r="AA1284" s="3">
        <v>5348.2055268384647</v>
      </c>
      <c r="AB1284">
        <f t="shared" si="34"/>
        <v>13.052419823928364</v>
      </c>
      <c r="AC1284">
        <f t="shared" si="35"/>
        <v>1.787413331776148</v>
      </c>
    </row>
    <row r="1285" spans="1:29" x14ac:dyDescent="0.25">
      <c r="A1285" s="2">
        <v>1284</v>
      </c>
      <c r="B1285" s="3" t="s">
        <v>178</v>
      </c>
      <c r="C1285" s="3" t="s">
        <v>28</v>
      </c>
      <c r="D1285" s="3" t="s">
        <v>179</v>
      </c>
      <c r="E1285" s="3" t="s">
        <v>221</v>
      </c>
      <c r="F1285" s="3">
        <v>0.56000000000000005</v>
      </c>
      <c r="G1285" s="3">
        <v>0.48</v>
      </c>
      <c r="H1285" s="3" t="s">
        <v>192</v>
      </c>
      <c r="I1285" s="2">
        <v>1700</v>
      </c>
      <c r="J1285" s="3" t="s">
        <v>121</v>
      </c>
      <c r="K1285" s="2">
        <v>1700</v>
      </c>
      <c r="L1285" s="3"/>
      <c r="M1285" s="3" t="s">
        <v>191</v>
      </c>
      <c r="N1285" s="3" t="s">
        <v>192</v>
      </c>
      <c r="O1285" s="3"/>
      <c r="P1285" s="3"/>
      <c r="Q1285" s="3"/>
      <c r="R1285" s="3">
        <v>0</v>
      </c>
      <c r="S1285" s="3">
        <v>1</v>
      </c>
      <c r="T1285" s="2">
        <v>4</v>
      </c>
      <c r="U1285" s="3">
        <v>5.6432613627995329E-2</v>
      </c>
      <c r="V1285" s="3">
        <v>0.43159203918618977</v>
      </c>
      <c r="W1285" s="3">
        <v>4.9280769132628875E-2</v>
      </c>
      <c r="X1285" s="3">
        <v>196.57247528667389</v>
      </c>
      <c r="Y1285" s="3">
        <v>0.43159203918618977</v>
      </c>
      <c r="Z1285" s="3">
        <v>4.9280725566288562E-2</v>
      </c>
      <c r="AA1285" s="3">
        <v>196.57247528667389</v>
      </c>
      <c r="AB1285">
        <f t="shared" si="34"/>
        <v>0.43159203918618977</v>
      </c>
      <c r="AC1285">
        <f t="shared" si="35"/>
        <v>4.9280725566288562E-2</v>
      </c>
    </row>
    <row r="1286" spans="1:29" x14ac:dyDescent="0.25">
      <c r="A1286" s="2">
        <v>1285</v>
      </c>
      <c r="B1286" s="3" t="s">
        <v>178</v>
      </c>
      <c r="C1286" s="3" t="s">
        <v>28</v>
      </c>
      <c r="D1286" s="3" t="s">
        <v>179</v>
      </c>
      <c r="E1286" s="3" t="s">
        <v>221</v>
      </c>
      <c r="F1286" s="3">
        <v>0.56000000000000005</v>
      </c>
      <c r="G1286" s="3">
        <v>0.48</v>
      </c>
      <c r="H1286" s="3" t="s">
        <v>192</v>
      </c>
      <c r="I1286" s="2">
        <v>1710</v>
      </c>
      <c r="J1286" s="3" t="s">
        <v>122</v>
      </c>
      <c r="K1286" s="2">
        <v>1710</v>
      </c>
      <c r="L1286" s="3"/>
      <c r="M1286" s="3" t="s">
        <v>191</v>
      </c>
      <c r="N1286" s="3" t="s">
        <v>192</v>
      </c>
      <c r="O1286" s="3"/>
      <c r="P1286" s="3"/>
      <c r="Q1286" s="3"/>
      <c r="R1286" s="3">
        <v>0</v>
      </c>
      <c r="S1286" s="3">
        <v>1</v>
      </c>
      <c r="T1286" s="2">
        <v>13</v>
      </c>
      <c r="U1286" s="3">
        <v>3.412798752418106</v>
      </c>
      <c r="V1286" s="3">
        <v>29.244483612442188</v>
      </c>
      <c r="W1286" s="3">
        <v>4.0387613695783191</v>
      </c>
      <c r="X1286" s="3">
        <v>13883.940077427433</v>
      </c>
      <c r="Y1286" s="3">
        <v>29.244483612442188</v>
      </c>
      <c r="Z1286" s="3">
        <v>4.0387577991378576</v>
      </c>
      <c r="AA1286" s="3">
        <v>13883.940077427433</v>
      </c>
      <c r="AB1286">
        <f t="shared" si="34"/>
        <v>29.244483612442188</v>
      </c>
      <c r="AC1286">
        <f t="shared" si="35"/>
        <v>4.0387577991378576</v>
      </c>
    </row>
    <row r="1287" spans="1:29" x14ac:dyDescent="0.25">
      <c r="A1287" s="2">
        <v>1286</v>
      </c>
      <c r="B1287" s="3" t="s">
        <v>178</v>
      </c>
      <c r="C1287" s="3" t="s">
        <v>28</v>
      </c>
      <c r="D1287" s="3" t="s">
        <v>179</v>
      </c>
      <c r="E1287" s="3" t="s">
        <v>221</v>
      </c>
      <c r="F1287" s="3">
        <v>0.56000000000000005</v>
      </c>
      <c r="G1287" s="3">
        <v>0.48</v>
      </c>
      <c r="H1287" s="3" t="s">
        <v>192</v>
      </c>
      <c r="I1287" s="2">
        <v>1720</v>
      </c>
      <c r="J1287" s="3" t="s">
        <v>123</v>
      </c>
      <c r="K1287" s="2">
        <v>1720</v>
      </c>
      <c r="L1287" s="3"/>
      <c r="M1287" s="3" t="s">
        <v>191</v>
      </c>
      <c r="N1287" s="3" t="s">
        <v>192</v>
      </c>
      <c r="O1287" s="3"/>
      <c r="P1287" s="3"/>
      <c r="Q1287" s="3"/>
      <c r="R1287" s="3">
        <v>0</v>
      </c>
      <c r="S1287" s="3">
        <v>1</v>
      </c>
      <c r="T1287" s="2">
        <v>32</v>
      </c>
      <c r="U1287" s="3">
        <v>2.0025923093807689</v>
      </c>
      <c r="V1287" s="3">
        <v>18.776253976950571</v>
      </c>
      <c r="W1287" s="3">
        <v>2.5965120365115077</v>
      </c>
      <c r="X1287" s="3">
        <v>7575.2635309967263</v>
      </c>
      <c r="Y1287" s="3">
        <v>18.776253976950571</v>
      </c>
      <c r="Z1287" s="3">
        <v>2.5965097410820976</v>
      </c>
      <c r="AA1287" s="3">
        <v>7575.2635309967263</v>
      </c>
      <c r="AB1287">
        <f t="shared" si="34"/>
        <v>18.776253976950571</v>
      </c>
      <c r="AC1287">
        <f t="shared" si="35"/>
        <v>2.5965097410820976</v>
      </c>
    </row>
    <row r="1288" spans="1:29" x14ac:dyDescent="0.25">
      <c r="A1288" s="2">
        <v>1287</v>
      </c>
      <c r="B1288" s="3" t="s">
        <v>178</v>
      </c>
      <c r="C1288" s="3" t="s">
        <v>28</v>
      </c>
      <c r="D1288" s="3" t="s">
        <v>179</v>
      </c>
      <c r="E1288" s="3" t="s">
        <v>221</v>
      </c>
      <c r="F1288" s="3">
        <v>0.56000000000000005</v>
      </c>
      <c r="G1288" s="3">
        <v>0.48</v>
      </c>
      <c r="H1288" s="3" t="s">
        <v>192</v>
      </c>
      <c r="I1288" s="2">
        <v>1740</v>
      </c>
      <c r="J1288" s="3" t="s">
        <v>124</v>
      </c>
      <c r="K1288" s="2">
        <v>1740</v>
      </c>
      <c r="L1288" s="3"/>
      <c r="M1288" s="3" t="s">
        <v>191</v>
      </c>
      <c r="N1288" s="3" t="s">
        <v>192</v>
      </c>
      <c r="O1288" s="3"/>
      <c r="P1288" s="3"/>
      <c r="Q1288" s="3"/>
      <c r="R1288" s="3">
        <v>0</v>
      </c>
      <c r="S1288" s="3">
        <v>1</v>
      </c>
      <c r="T1288" s="2">
        <v>80</v>
      </c>
      <c r="U1288" s="3">
        <v>32.98478093338727</v>
      </c>
      <c r="V1288" s="3">
        <v>251.81780376097961</v>
      </c>
      <c r="W1288" s="3">
        <v>33.949825464667065</v>
      </c>
      <c r="X1288" s="3">
        <v>130260.16802227209</v>
      </c>
      <c r="Y1288" s="3">
        <v>251.81780376097961</v>
      </c>
      <c r="Z1288" s="3">
        <v>33.949795451546869</v>
      </c>
      <c r="AA1288" s="3">
        <v>130260.16802227209</v>
      </c>
      <c r="AB1288">
        <f t="shared" si="34"/>
        <v>251.81780376097961</v>
      </c>
      <c r="AC1288">
        <f t="shared" si="35"/>
        <v>33.949795451546869</v>
      </c>
    </row>
    <row r="1289" spans="1:29" x14ac:dyDescent="0.25">
      <c r="A1289" s="2">
        <v>1288</v>
      </c>
      <c r="B1289" s="3" t="s">
        <v>178</v>
      </c>
      <c r="C1289" s="3" t="s">
        <v>28</v>
      </c>
      <c r="D1289" s="3" t="s">
        <v>179</v>
      </c>
      <c r="E1289" s="3" t="s">
        <v>221</v>
      </c>
      <c r="F1289" s="3">
        <v>0.56000000000000005</v>
      </c>
      <c r="G1289" s="3">
        <v>0.48</v>
      </c>
      <c r="H1289" s="3" t="s">
        <v>192</v>
      </c>
      <c r="I1289" s="2">
        <v>1750</v>
      </c>
      <c r="J1289" s="3" t="s">
        <v>51</v>
      </c>
      <c r="K1289" s="2">
        <v>1750</v>
      </c>
      <c r="L1289" s="3"/>
      <c r="M1289" s="3" t="s">
        <v>191</v>
      </c>
      <c r="N1289" s="3" t="s">
        <v>192</v>
      </c>
      <c r="O1289" s="3"/>
      <c r="P1289" s="3"/>
      <c r="Q1289" s="3"/>
      <c r="R1289" s="3">
        <v>0</v>
      </c>
      <c r="S1289" s="3">
        <v>1</v>
      </c>
      <c r="T1289" s="2">
        <v>94</v>
      </c>
      <c r="U1289" s="3">
        <v>21.579816313291516</v>
      </c>
      <c r="V1289" s="3">
        <v>162.84857397994384</v>
      </c>
      <c r="W1289" s="3">
        <v>22.449808074204153</v>
      </c>
      <c r="X1289" s="3">
        <v>77524.629060752544</v>
      </c>
      <c r="Y1289" s="3">
        <v>162.84857397994384</v>
      </c>
      <c r="Z1289" s="3">
        <v>22.449788227598809</v>
      </c>
      <c r="AA1289" s="3">
        <v>77524.629060752544</v>
      </c>
      <c r="AB1289">
        <f t="shared" si="34"/>
        <v>162.84857397994384</v>
      </c>
      <c r="AC1289">
        <f t="shared" si="35"/>
        <v>22.449788227598809</v>
      </c>
    </row>
    <row r="1290" spans="1:29" x14ac:dyDescent="0.25">
      <c r="A1290" s="2">
        <v>1289</v>
      </c>
      <c r="B1290" s="3" t="s">
        <v>178</v>
      </c>
      <c r="C1290" s="3" t="s">
        <v>28</v>
      </c>
      <c r="D1290" s="3" t="s">
        <v>179</v>
      </c>
      <c r="E1290" s="3" t="s">
        <v>221</v>
      </c>
      <c r="F1290" s="3">
        <v>0.56000000000000005</v>
      </c>
      <c r="G1290" s="3">
        <v>0.48</v>
      </c>
      <c r="H1290" s="3" t="s">
        <v>192</v>
      </c>
      <c r="I1290" s="2">
        <v>1780</v>
      </c>
      <c r="J1290" s="3" t="s">
        <v>125</v>
      </c>
      <c r="K1290" s="2">
        <v>1780</v>
      </c>
      <c r="L1290" s="3"/>
      <c r="M1290" s="3" t="s">
        <v>191</v>
      </c>
      <c r="N1290" s="3" t="s">
        <v>192</v>
      </c>
      <c r="O1290" s="3"/>
      <c r="P1290" s="3"/>
      <c r="Q1290" s="3"/>
      <c r="R1290" s="3">
        <v>0</v>
      </c>
      <c r="S1290" s="3">
        <v>1</v>
      </c>
      <c r="T1290" s="2">
        <v>20</v>
      </c>
      <c r="U1290" s="3">
        <v>5.2540835466113194</v>
      </c>
      <c r="V1290" s="3">
        <v>39.082826780380294</v>
      </c>
      <c r="W1290" s="3">
        <v>5.2830923136134604</v>
      </c>
      <c r="X1290" s="3">
        <v>20297.091557419713</v>
      </c>
      <c r="Y1290" s="3">
        <v>39.082826780380294</v>
      </c>
      <c r="Z1290" s="3">
        <v>5.2830876431304024</v>
      </c>
      <c r="AA1290" s="3">
        <v>20297.091557419713</v>
      </c>
      <c r="AB1290">
        <f t="shared" si="34"/>
        <v>39.082826780380294</v>
      </c>
      <c r="AC1290">
        <f t="shared" si="35"/>
        <v>5.2830876431304024</v>
      </c>
    </row>
    <row r="1291" spans="1:29" x14ac:dyDescent="0.25">
      <c r="A1291" s="2">
        <v>1290</v>
      </c>
      <c r="B1291" s="3" t="s">
        <v>178</v>
      </c>
      <c r="C1291" s="3" t="s">
        <v>28</v>
      </c>
      <c r="D1291" s="3" t="s">
        <v>179</v>
      </c>
      <c r="E1291" s="3" t="s">
        <v>221</v>
      </c>
      <c r="F1291" s="3">
        <v>0.56000000000000005</v>
      </c>
      <c r="G1291" s="3">
        <v>0.48</v>
      </c>
      <c r="H1291" s="3" t="s">
        <v>192</v>
      </c>
      <c r="I1291" s="2">
        <v>1840</v>
      </c>
      <c r="J1291" s="3" t="s">
        <v>137</v>
      </c>
      <c r="K1291" s="2">
        <v>1840</v>
      </c>
      <c r="L1291" s="3"/>
      <c r="M1291" s="3" t="s">
        <v>191</v>
      </c>
      <c r="N1291" s="3" t="s">
        <v>192</v>
      </c>
      <c r="O1291" s="3"/>
      <c r="P1291" s="3"/>
      <c r="Q1291" s="3"/>
      <c r="R1291" s="3">
        <v>0</v>
      </c>
      <c r="S1291" s="3">
        <v>1</v>
      </c>
      <c r="T1291" s="2">
        <v>10</v>
      </c>
      <c r="U1291" s="3">
        <v>0.41063251632625181</v>
      </c>
      <c r="V1291" s="3">
        <v>3.3413417262085279</v>
      </c>
      <c r="W1291" s="3">
        <v>0.49422482295783587</v>
      </c>
      <c r="X1291" s="3">
        <v>1339.1789770094697</v>
      </c>
      <c r="Y1291" s="3">
        <v>3.3413417262085279</v>
      </c>
      <c r="Z1291" s="3">
        <v>0.4942243860416286</v>
      </c>
      <c r="AA1291" s="3">
        <v>1339.1789770094697</v>
      </c>
      <c r="AB1291">
        <f t="shared" si="34"/>
        <v>3.3413417262085279</v>
      </c>
      <c r="AC1291">
        <f t="shared" si="35"/>
        <v>0.4942243860416286</v>
      </c>
    </row>
    <row r="1292" spans="1:29" x14ac:dyDescent="0.25">
      <c r="A1292" s="2">
        <v>1291</v>
      </c>
      <c r="B1292" s="3" t="s">
        <v>178</v>
      </c>
      <c r="C1292" s="3" t="s">
        <v>28</v>
      </c>
      <c r="D1292" s="3" t="s">
        <v>179</v>
      </c>
      <c r="E1292" s="3" t="s">
        <v>221</v>
      </c>
      <c r="F1292" s="3">
        <v>0.56000000000000005</v>
      </c>
      <c r="G1292" s="3">
        <v>0.48</v>
      </c>
      <c r="H1292" s="3" t="s">
        <v>192</v>
      </c>
      <c r="I1292" s="2">
        <v>1850</v>
      </c>
      <c r="J1292" s="3" t="s">
        <v>53</v>
      </c>
      <c r="K1292" s="2">
        <v>1850</v>
      </c>
      <c r="L1292" s="3"/>
      <c r="M1292" s="3" t="s">
        <v>191</v>
      </c>
      <c r="N1292" s="3" t="s">
        <v>192</v>
      </c>
      <c r="O1292" s="3"/>
      <c r="P1292" s="3"/>
      <c r="Q1292" s="3"/>
      <c r="R1292" s="3">
        <v>0</v>
      </c>
      <c r="S1292" s="3">
        <v>1</v>
      </c>
      <c r="T1292" s="2">
        <v>44</v>
      </c>
      <c r="U1292" s="3">
        <v>6.3654089744114275</v>
      </c>
      <c r="V1292" s="3">
        <v>44.013673737853537</v>
      </c>
      <c r="W1292" s="3">
        <v>5.9871214211419508</v>
      </c>
      <c r="X1292" s="3">
        <v>19768.131805693749</v>
      </c>
      <c r="Y1292" s="3">
        <v>44.013673737853537</v>
      </c>
      <c r="Z1292" s="3">
        <v>5.9871161282665852</v>
      </c>
      <c r="AA1292" s="3">
        <v>19768.131805693749</v>
      </c>
      <c r="AB1292">
        <f t="shared" si="34"/>
        <v>44.013673737853537</v>
      </c>
      <c r="AC1292">
        <f t="shared" si="35"/>
        <v>5.9871161282665852</v>
      </c>
    </row>
    <row r="1293" spans="1:29" x14ac:dyDescent="0.25">
      <c r="A1293" s="2">
        <v>1292</v>
      </c>
      <c r="B1293" s="3" t="s">
        <v>178</v>
      </c>
      <c r="C1293" s="3" t="s">
        <v>28</v>
      </c>
      <c r="D1293" s="3" t="s">
        <v>179</v>
      </c>
      <c r="E1293" s="3" t="s">
        <v>221</v>
      </c>
      <c r="F1293" s="3">
        <v>0.56000000000000005</v>
      </c>
      <c r="G1293" s="3">
        <v>0.48</v>
      </c>
      <c r="H1293" s="3" t="s">
        <v>192</v>
      </c>
      <c r="I1293" s="2">
        <v>1860</v>
      </c>
      <c r="J1293" s="3" t="s">
        <v>126</v>
      </c>
      <c r="K1293" s="2">
        <v>1860</v>
      </c>
      <c r="L1293" s="3"/>
      <c r="M1293" s="3" t="s">
        <v>191</v>
      </c>
      <c r="N1293" s="3" t="s">
        <v>192</v>
      </c>
      <c r="O1293" s="3"/>
      <c r="P1293" s="3"/>
      <c r="Q1293" s="3"/>
      <c r="R1293" s="3">
        <v>0</v>
      </c>
      <c r="S1293" s="3">
        <v>1</v>
      </c>
      <c r="T1293" s="2">
        <v>10</v>
      </c>
      <c r="U1293" s="3">
        <v>0.4076975002496856</v>
      </c>
      <c r="V1293" s="3">
        <v>3.4822990279671222</v>
      </c>
      <c r="W1293" s="3">
        <v>0.61854548675531484</v>
      </c>
      <c r="X1293" s="3">
        <v>1505.6097768136253</v>
      </c>
      <c r="Y1293" s="3">
        <v>3.4822990279671222</v>
      </c>
      <c r="Z1293" s="3">
        <v>0.61854493993424076</v>
      </c>
      <c r="AA1293" s="3">
        <v>1505.6097768136253</v>
      </c>
      <c r="AB1293">
        <f t="shared" si="34"/>
        <v>3.4822990279671222</v>
      </c>
      <c r="AC1293">
        <f t="shared" si="35"/>
        <v>0.61854493993424076</v>
      </c>
    </row>
    <row r="1294" spans="1:29" x14ac:dyDescent="0.25">
      <c r="A1294" s="2">
        <v>1293</v>
      </c>
      <c r="B1294" s="3" t="s">
        <v>178</v>
      </c>
      <c r="C1294" s="3" t="s">
        <v>28</v>
      </c>
      <c r="D1294" s="3" t="s">
        <v>179</v>
      </c>
      <c r="E1294" s="3" t="s">
        <v>221</v>
      </c>
      <c r="F1294" s="3">
        <v>0.56000000000000005</v>
      </c>
      <c r="G1294" s="3">
        <v>0.48</v>
      </c>
      <c r="H1294" s="3" t="s">
        <v>192</v>
      </c>
      <c r="I1294" s="2">
        <v>2110</v>
      </c>
      <c r="J1294" s="3" t="s">
        <v>32</v>
      </c>
      <c r="K1294" s="2">
        <v>1000</v>
      </c>
      <c r="L1294" s="3"/>
      <c r="M1294" s="3" t="s">
        <v>191</v>
      </c>
      <c r="N1294" s="3" t="s">
        <v>192</v>
      </c>
      <c r="O1294" s="3"/>
      <c r="P1294" s="3" t="s">
        <v>76</v>
      </c>
      <c r="Q1294" s="3"/>
      <c r="R1294" s="3">
        <v>0</v>
      </c>
      <c r="S1294" s="3">
        <v>1</v>
      </c>
      <c r="T1294" s="2">
        <v>18</v>
      </c>
      <c r="U1294" s="3">
        <v>5.3494216935982823</v>
      </c>
      <c r="V1294" s="3">
        <v>47.243170090819177</v>
      </c>
      <c r="W1294" s="3">
        <v>7.331359784778174</v>
      </c>
      <c r="X1294" s="3">
        <v>16692.140403483601</v>
      </c>
      <c r="Y1294" s="3">
        <v>47.243170090819177</v>
      </c>
      <c r="Z1294" s="3">
        <v>7.3313533035376972</v>
      </c>
      <c r="AA1294" s="3">
        <v>16692.140403483601</v>
      </c>
      <c r="AB1294">
        <f t="shared" si="34"/>
        <v>47.243170090819177</v>
      </c>
      <c r="AC1294">
        <f t="shared" si="35"/>
        <v>7.3313533035376972</v>
      </c>
    </row>
    <row r="1295" spans="1:29" x14ac:dyDescent="0.25">
      <c r="A1295" s="2">
        <v>1294</v>
      </c>
      <c r="B1295" s="3" t="s">
        <v>178</v>
      </c>
      <c r="C1295" s="3" t="s">
        <v>28</v>
      </c>
      <c r="D1295" s="3" t="s">
        <v>179</v>
      </c>
      <c r="E1295" s="3" t="s">
        <v>221</v>
      </c>
      <c r="F1295" s="3">
        <v>0.56000000000000005</v>
      </c>
      <c r="G1295" s="3">
        <v>0.48</v>
      </c>
      <c r="H1295" s="3" t="s">
        <v>192</v>
      </c>
      <c r="I1295" s="2">
        <v>2120</v>
      </c>
      <c r="J1295" s="3" t="s">
        <v>226</v>
      </c>
      <c r="K1295" s="2">
        <v>1000</v>
      </c>
      <c r="L1295" s="3"/>
      <c r="M1295" s="3" t="s">
        <v>222</v>
      </c>
      <c r="N1295" s="3" t="s">
        <v>192</v>
      </c>
      <c r="O1295" s="3"/>
      <c r="P1295" s="3" t="s">
        <v>76</v>
      </c>
      <c r="Q1295" s="3"/>
      <c r="R1295" s="3">
        <v>0.38</v>
      </c>
      <c r="S1295" s="3">
        <v>0.62</v>
      </c>
      <c r="T1295" s="2">
        <v>16</v>
      </c>
      <c r="U1295" s="3">
        <v>5.1172621044414326</v>
      </c>
      <c r="V1295" s="3">
        <v>39.115899615887209</v>
      </c>
      <c r="W1295" s="3">
        <v>3.5380443830774775</v>
      </c>
      <c r="X1295" s="3">
        <v>14540.513740917915</v>
      </c>
      <c r="Y1295" s="3">
        <v>24.251857761850069</v>
      </c>
      <c r="Z1295" s="3">
        <v>3.538041255292582</v>
      </c>
      <c r="AA1295" s="3">
        <v>9015.1185193691053</v>
      </c>
      <c r="AB1295">
        <f t="shared" si="34"/>
        <v>24.251857761850069</v>
      </c>
      <c r="AC1295">
        <f t="shared" si="35"/>
        <v>3.538041255292582</v>
      </c>
    </row>
    <row r="1296" spans="1:29" x14ac:dyDescent="0.25">
      <c r="A1296" s="2">
        <v>1295</v>
      </c>
      <c r="B1296" s="3" t="s">
        <v>178</v>
      </c>
      <c r="C1296" s="3" t="s">
        <v>28</v>
      </c>
      <c r="D1296" s="3" t="s">
        <v>179</v>
      </c>
      <c r="E1296" s="3" t="s">
        <v>221</v>
      </c>
      <c r="F1296" s="3">
        <v>0.56000000000000005</v>
      </c>
      <c r="G1296" s="3">
        <v>0.48</v>
      </c>
      <c r="H1296" s="3" t="s">
        <v>192</v>
      </c>
      <c r="I1296" s="2">
        <v>3300</v>
      </c>
      <c r="J1296" s="3" t="s">
        <v>39</v>
      </c>
      <c r="K1296" s="2">
        <v>1000</v>
      </c>
      <c r="L1296" s="3"/>
      <c r="M1296" s="3" t="s">
        <v>191</v>
      </c>
      <c r="N1296" s="3" t="s">
        <v>192</v>
      </c>
      <c r="O1296" s="3"/>
      <c r="P1296" s="3" t="s">
        <v>76</v>
      </c>
      <c r="Q1296" s="3"/>
      <c r="R1296" s="3">
        <v>0</v>
      </c>
      <c r="S1296" s="3">
        <v>1</v>
      </c>
      <c r="T1296" s="2">
        <v>77</v>
      </c>
      <c r="U1296" s="3">
        <v>23.990032266106301</v>
      </c>
      <c r="V1296" s="3">
        <v>172.06484344181771</v>
      </c>
      <c r="W1296" s="3">
        <v>19.491518447098894</v>
      </c>
      <c r="X1296" s="3">
        <v>77296.911108309112</v>
      </c>
      <c r="Y1296" s="3">
        <v>172.06484344181771</v>
      </c>
      <c r="Z1296" s="3">
        <v>19.491501215750041</v>
      </c>
      <c r="AA1296" s="3">
        <v>77296.911108309112</v>
      </c>
      <c r="AB1296">
        <f t="shared" si="34"/>
        <v>172.06484344181771</v>
      </c>
      <c r="AC1296">
        <f t="shared" si="35"/>
        <v>19.491501215750041</v>
      </c>
    </row>
    <row r="1297" spans="1:29" x14ac:dyDescent="0.25">
      <c r="A1297" s="2">
        <v>1296</v>
      </c>
      <c r="B1297" s="3" t="s">
        <v>178</v>
      </c>
      <c r="C1297" s="3" t="s">
        <v>28</v>
      </c>
      <c r="D1297" s="3" t="s">
        <v>179</v>
      </c>
      <c r="E1297" s="3" t="s">
        <v>221</v>
      </c>
      <c r="F1297" s="3">
        <v>0.56000000000000005</v>
      </c>
      <c r="G1297" s="3">
        <v>0.48</v>
      </c>
      <c r="H1297" s="3" t="s">
        <v>192</v>
      </c>
      <c r="I1297" s="2">
        <v>7400</v>
      </c>
      <c r="J1297" s="3" t="s">
        <v>127</v>
      </c>
      <c r="K1297" s="2">
        <v>7400</v>
      </c>
      <c r="L1297" s="3"/>
      <c r="M1297" s="3" t="s">
        <v>191</v>
      </c>
      <c r="N1297" s="3" t="s">
        <v>192</v>
      </c>
      <c r="O1297" s="3"/>
      <c r="P1297" s="3"/>
      <c r="Q1297" s="3"/>
      <c r="R1297" s="3">
        <v>0</v>
      </c>
      <c r="S1297" s="3">
        <v>1</v>
      </c>
      <c r="T1297" s="2">
        <v>16</v>
      </c>
      <c r="U1297" s="3">
        <v>3.206131048993595</v>
      </c>
      <c r="V1297" s="3">
        <v>23.553365616528986</v>
      </c>
      <c r="W1297" s="3">
        <v>2.7018127871489561</v>
      </c>
      <c r="X1297" s="3">
        <v>10743.318731535264</v>
      </c>
      <c r="Y1297" s="3">
        <v>23.553365616528986</v>
      </c>
      <c r="Z1297" s="3">
        <v>2.7018103986291098</v>
      </c>
      <c r="AA1297" s="3">
        <v>10743.318731535264</v>
      </c>
      <c r="AB1297">
        <f t="shared" si="34"/>
        <v>23.553365616528986</v>
      </c>
      <c r="AC1297">
        <f t="shared" si="35"/>
        <v>2.7018103986291098</v>
      </c>
    </row>
    <row r="1298" spans="1:29" x14ac:dyDescent="0.25">
      <c r="A1298" s="2">
        <v>1297</v>
      </c>
      <c r="B1298" s="3" t="s">
        <v>178</v>
      </c>
      <c r="C1298" s="3" t="s">
        <v>28</v>
      </c>
      <c r="D1298" s="3" t="s">
        <v>179</v>
      </c>
      <c r="E1298" s="3" t="s">
        <v>221</v>
      </c>
      <c r="F1298" s="3">
        <v>0.56000000000000005</v>
      </c>
      <c r="G1298" s="3">
        <v>0.48</v>
      </c>
      <c r="H1298" s="3" t="s">
        <v>192</v>
      </c>
      <c r="I1298" s="2">
        <v>7400</v>
      </c>
      <c r="J1298" s="3" t="s">
        <v>127</v>
      </c>
      <c r="K1298" s="2">
        <v>7400</v>
      </c>
      <c r="L1298" s="3"/>
      <c r="M1298" s="3" t="s">
        <v>222</v>
      </c>
      <c r="N1298" s="3" t="s">
        <v>192</v>
      </c>
      <c r="O1298" s="3"/>
      <c r="P1298" s="3"/>
      <c r="Q1298" s="3"/>
      <c r="R1298" s="3">
        <v>0.38</v>
      </c>
      <c r="S1298" s="3">
        <v>0.62</v>
      </c>
      <c r="T1298" s="2">
        <v>477</v>
      </c>
      <c r="U1298" s="3">
        <v>215.72350671198984</v>
      </c>
      <c r="V1298" s="3">
        <v>1461.2437346954282</v>
      </c>
      <c r="W1298" s="3">
        <v>107.01428213026944</v>
      </c>
      <c r="X1298" s="3">
        <v>696319.34178946284</v>
      </c>
      <c r="Y1298" s="3">
        <v>905.97111551116473</v>
      </c>
      <c r="Z1298" s="3">
        <v>107.01418752499625</v>
      </c>
      <c r="AA1298" s="3">
        <v>431717.99190946715</v>
      </c>
      <c r="AB1298">
        <f t="shared" si="34"/>
        <v>905.97111551116473</v>
      </c>
      <c r="AC1298">
        <f t="shared" si="35"/>
        <v>107.01418752499625</v>
      </c>
    </row>
    <row r="1299" spans="1:29" x14ac:dyDescent="0.25">
      <c r="A1299" s="2">
        <v>1298</v>
      </c>
      <c r="B1299" s="3" t="s">
        <v>178</v>
      </c>
      <c r="C1299" s="3" t="s">
        <v>28</v>
      </c>
      <c r="D1299" s="3" t="s">
        <v>179</v>
      </c>
      <c r="E1299" s="3" t="s">
        <v>221</v>
      </c>
      <c r="F1299" s="3">
        <v>0.56000000000000005</v>
      </c>
      <c r="G1299" s="3">
        <v>0.48</v>
      </c>
      <c r="H1299" s="3" t="s">
        <v>192</v>
      </c>
      <c r="I1299" s="2">
        <v>7410</v>
      </c>
      <c r="J1299" s="3" t="s">
        <v>150</v>
      </c>
      <c r="K1299" s="2">
        <v>7410</v>
      </c>
      <c r="L1299" s="3"/>
      <c r="M1299" s="3" t="s">
        <v>222</v>
      </c>
      <c r="N1299" s="3" t="s">
        <v>192</v>
      </c>
      <c r="O1299" s="3"/>
      <c r="P1299" s="3"/>
      <c r="Q1299" s="3"/>
      <c r="R1299" s="3">
        <v>0.38</v>
      </c>
      <c r="S1299" s="3">
        <v>0.62</v>
      </c>
      <c r="T1299" s="2">
        <v>20</v>
      </c>
      <c r="U1299" s="3">
        <v>1.3694468327534199</v>
      </c>
      <c r="V1299" s="3">
        <v>10.563002304961396</v>
      </c>
      <c r="W1299" s="3">
        <v>0.87399873266145878</v>
      </c>
      <c r="X1299" s="3">
        <v>4633.5785378062656</v>
      </c>
      <c r="Y1299" s="3">
        <v>6.5490614290760645</v>
      </c>
      <c r="Z1299" s="3">
        <v>0.87399796000862018</v>
      </c>
      <c r="AA1299" s="3">
        <v>2872.818693439885</v>
      </c>
      <c r="AB1299">
        <f t="shared" si="34"/>
        <v>6.5490614290760645</v>
      </c>
      <c r="AC1299">
        <f t="shared" si="35"/>
        <v>0.87399796000862018</v>
      </c>
    </row>
    <row r="1300" spans="1:29" x14ac:dyDescent="0.25">
      <c r="A1300" s="2">
        <v>1299</v>
      </c>
      <c r="B1300" s="3" t="s">
        <v>178</v>
      </c>
      <c r="C1300" s="3" t="s">
        <v>28</v>
      </c>
      <c r="D1300" s="3" t="s">
        <v>179</v>
      </c>
      <c r="E1300" s="3" t="s">
        <v>221</v>
      </c>
      <c r="F1300" s="3">
        <v>0.56000000000000005</v>
      </c>
      <c r="G1300" s="3">
        <v>0.48</v>
      </c>
      <c r="H1300" s="3" t="s">
        <v>192</v>
      </c>
      <c r="I1300" s="2">
        <v>7430</v>
      </c>
      <c r="J1300" s="3" t="s">
        <v>55</v>
      </c>
      <c r="K1300" s="2">
        <v>7430</v>
      </c>
      <c r="L1300" s="3"/>
      <c r="M1300" s="3" t="s">
        <v>222</v>
      </c>
      <c r="N1300" s="3" t="s">
        <v>192</v>
      </c>
      <c r="O1300" s="3"/>
      <c r="P1300" s="3"/>
      <c r="Q1300" s="3"/>
      <c r="R1300" s="3">
        <v>0.38</v>
      </c>
      <c r="S1300" s="3">
        <v>0.62</v>
      </c>
      <c r="T1300" s="2">
        <v>21</v>
      </c>
      <c r="U1300" s="3">
        <v>1.752980573679263</v>
      </c>
      <c r="V1300" s="3">
        <v>15.304680835525303</v>
      </c>
      <c r="W1300" s="3">
        <v>1.4133374899502487</v>
      </c>
      <c r="X1300" s="3">
        <v>5769.3117630980487</v>
      </c>
      <c r="Y1300" s="3">
        <v>9.4889021180256901</v>
      </c>
      <c r="Z1300" s="3">
        <v>1.4133362404985239</v>
      </c>
      <c r="AA1300" s="3">
        <v>3576.97329312079</v>
      </c>
      <c r="AB1300">
        <f t="shared" si="34"/>
        <v>9.4889021180256901</v>
      </c>
      <c r="AC1300">
        <f t="shared" si="35"/>
        <v>1.4133362404985239</v>
      </c>
    </row>
    <row r="1301" spans="1:29" x14ac:dyDescent="0.25">
      <c r="A1301" s="2">
        <v>1300</v>
      </c>
      <c r="B1301" s="3" t="s">
        <v>178</v>
      </c>
      <c r="C1301" s="3" t="s">
        <v>28</v>
      </c>
      <c r="D1301" s="3" t="s">
        <v>179</v>
      </c>
      <c r="E1301" s="3" t="s">
        <v>221</v>
      </c>
      <c r="F1301" s="3">
        <v>0.56000000000000005</v>
      </c>
      <c r="G1301" s="3">
        <v>0.48</v>
      </c>
      <c r="H1301" s="3" t="s">
        <v>192</v>
      </c>
      <c r="I1301" s="2">
        <v>8140</v>
      </c>
      <c r="J1301" s="3" t="s">
        <v>57</v>
      </c>
      <c r="K1301" s="2">
        <v>8140</v>
      </c>
      <c r="L1301" s="3"/>
      <c r="M1301" s="3" t="s">
        <v>191</v>
      </c>
      <c r="N1301" s="3" t="s">
        <v>192</v>
      </c>
      <c r="O1301" s="3"/>
      <c r="P1301" s="3"/>
      <c r="Q1301" s="3"/>
      <c r="R1301" s="3">
        <v>0</v>
      </c>
      <c r="S1301" s="3">
        <v>1</v>
      </c>
      <c r="T1301" s="2">
        <v>262</v>
      </c>
      <c r="U1301" s="3">
        <v>35.789292934118208</v>
      </c>
      <c r="V1301" s="3">
        <v>309.0152900089227</v>
      </c>
      <c r="W1301" s="3">
        <v>43.176049563307494</v>
      </c>
      <c r="X1301" s="3">
        <v>140652.97320272893</v>
      </c>
      <c r="Y1301" s="3">
        <v>309.0152900089227</v>
      </c>
      <c r="Z1301" s="3">
        <v>43.176011393804473</v>
      </c>
      <c r="AA1301" s="3">
        <v>140652.97320272893</v>
      </c>
      <c r="AB1301">
        <f t="shared" si="34"/>
        <v>309.0152900089227</v>
      </c>
      <c r="AC1301">
        <f t="shared" si="35"/>
        <v>43.176011393804473</v>
      </c>
    </row>
    <row r="1302" spans="1:29" x14ac:dyDescent="0.25">
      <c r="A1302" s="2">
        <v>1301</v>
      </c>
      <c r="B1302" s="3" t="s">
        <v>178</v>
      </c>
      <c r="C1302" s="3" t="s">
        <v>28</v>
      </c>
      <c r="D1302" s="3" t="s">
        <v>179</v>
      </c>
      <c r="E1302" s="3" t="s">
        <v>221</v>
      </c>
      <c r="F1302" s="3">
        <v>0.56000000000000005</v>
      </c>
      <c r="G1302" s="3">
        <v>0.48</v>
      </c>
      <c r="H1302" s="3" t="s">
        <v>192</v>
      </c>
      <c r="I1302" s="2">
        <v>8140</v>
      </c>
      <c r="J1302" s="3" t="s">
        <v>57</v>
      </c>
      <c r="K1302" s="2">
        <v>8140</v>
      </c>
      <c r="L1302" s="3"/>
      <c r="M1302" s="3" t="s">
        <v>222</v>
      </c>
      <c r="N1302" s="3" t="s">
        <v>192</v>
      </c>
      <c r="O1302" s="3"/>
      <c r="P1302" s="3"/>
      <c r="Q1302" s="3"/>
      <c r="R1302" s="3">
        <v>0.38</v>
      </c>
      <c r="S1302" s="3">
        <v>0.62</v>
      </c>
      <c r="T1302" s="2">
        <v>10</v>
      </c>
      <c r="U1302" s="3">
        <v>0.82858971252889357</v>
      </c>
      <c r="V1302" s="3">
        <v>7.8350569062901911</v>
      </c>
      <c r="W1302" s="3">
        <v>0.59152284584864423</v>
      </c>
      <c r="X1302" s="3">
        <v>3288.2841450971496</v>
      </c>
      <c r="Y1302" s="3">
        <v>4.8577352818999184</v>
      </c>
      <c r="Z1302" s="3">
        <v>0.59152232291675799</v>
      </c>
      <c r="AA1302" s="3">
        <v>2038.7361699602327</v>
      </c>
      <c r="AB1302">
        <f t="shared" si="34"/>
        <v>4.8577352818999184</v>
      </c>
      <c r="AC1302">
        <f t="shared" si="35"/>
        <v>0.59152232291675799</v>
      </c>
    </row>
    <row r="1303" spans="1:29" x14ac:dyDescent="0.25">
      <c r="A1303" s="2">
        <v>1302</v>
      </c>
      <c r="B1303" s="3" t="s">
        <v>178</v>
      </c>
      <c r="C1303" s="3" t="s">
        <v>28</v>
      </c>
      <c r="D1303" s="3" t="s">
        <v>179</v>
      </c>
      <c r="E1303" s="3" t="s">
        <v>221</v>
      </c>
      <c r="F1303" s="3">
        <v>0.56000000000000005</v>
      </c>
      <c r="G1303" s="3">
        <v>0.48</v>
      </c>
      <c r="H1303" s="3" t="s">
        <v>192</v>
      </c>
      <c r="I1303" s="2">
        <v>8310</v>
      </c>
      <c r="J1303" s="3" t="s">
        <v>108</v>
      </c>
      <c r="K1303" s="2">
        <v>8310</v>
      </c>
      <c r="L1303" s="3"/>
      <c r="M1303" s="3" t="s">
        <v>191</v>
      </c>
      <c r="N1303" s="3" t="s">
        <v>192</v>
      </c>
      <c r="O1303" s="3"/>
      <c r="P1303" s="3"/>
      <c r="Q1303" s="3"/>
      <c r="R1303" s="3">
        <v>0</v>
      </c>
      <c r="S1303" s="3">
        <v>1</v>
      </c>
      <c r="T1303" s="2">
        <v>5</v>
      </c>
      <c r="U1303" s="3">
        <v>0.32123839458075409</v>
      </c>
      <c r="V1303" s="3">
        <v>2.1713170715727061</v>
      </c>
      <c r="W1303" s="3">
        <v>0.26425550862727976</v>
      </c>
      <c r="X1303" s="3">
        <v>1072.8254111088756</v>
      </c>
      <c r="Y1303" s="3">
        <v>2.1713170715727061</v>
      </c>
      <c r="Z1303" s="3">
        <v>0.26425527501393326</v>
      </c>
      <c r="AA1303" s="3">
        <v>1072.8254111088756</v>
      </c>
      <c r="AB1303">
        <f t="shared" si="34"/>
        <v>2.1713170715727061</v>
      </c>
      <c r="AC1303">
        <f t="shared" si="35"/>
        <v>0.26425527501393326</v>
      </c>
    </row>
    <row r="1304" spans="1:29" x14ac:dyDescent="0.25">
      <c r="A1304" s="2">
        <v>1303</v>
      </c>
      <c r="B1304" s="3" t="s">
        <v>178</v>
      </c>
      <c r="C1304" s="3" t="s">
        <v>28</v>
      </c>
      <c r="D1304" s="3" t="s">
        <v>179</v>
      </c>
      <c r="E1304" s="3" t="s">
        <v>221</v>
      </c>
      <c r="F1304" s="3">
        <v>0.56000000000000005</v>
      </c>
      <c r="G1304" s="3">
        <v>0.48</v>
      </c>
      <c r="H1304" s="3" t="s">
        <v>192</v>
      </c>
      <c r="I1304" s="2">
        <v>8310</v>
      </c>
      <c r="J1304" s="3" t="s">
        <v>108</v>
      </c>
      <c r="K1304" s="2">
        <v>8310</v>
      </c>
      <c r="L1304" s="3"/>
      <c r="M1304" s="3" t="s">
        <v>222</v>
      </c>
      <c r="N1304" s="3" t="s">
        <v>192</v>
      </c>
      <c r="O1304" s="3"/>
      <c r="P1304" s="3"/>
      <c r="Q1304" s="3"/>
      <c r="R1304" s="3">
        <v>0.38</v>
      </c>
      <c r="S1304" s="3">
        <v>0.62</v>
      </c>
      <c r="T1304" s="2">
        <v>5</v>
      </c>
      <c r="U1304" s="3">
        <v>5.6139089688224765E-2</v>
      </c>
      <c r="V1304" s="3">
        <v>0.45974598171179559</v>
      </c>
      <c r="W1304" s="3">
        <v>3.9591411415633673E-2</v>
      </c>
      <c r="X1304" s="3">
        <v>208.54798315978547</v>
      </c>
      <c r="Y1304" s="3">
        <v>0.28504250866131325</v>
      </c>
      <c r="Z1304" s="3">
        <v>3.9591376415106384E-2</v>
      </c>
      <c r="AA1304" s="3">
        <v>129.29974955906698</v>
      </c>
      <c r="AB1304">
        <f t="shared" si="34"/>
        <v>0.28504250866131325</v>
      </c>
      <c r="AC1304">
        <f t="shared" si="35"/>
        <v>3.9591376415106384E-2</v>
      </c>
    </row>
    <row r="1305" spans="1:29" x14ac:dyDescent="0.25">
      <c r="A1305" s="2">
        <v>1304</v>
      </c>
      <c r="B1305" s="3" t="s">
        <v>178</v>
      </c>
      <c r="C1305" s="3" t="s">
        <v>28</v>
      </c>
      <c r="D1305" s="3" t="s">
        <v>179</v>
      </c>
      <c r="E1305" s="3" t="s">
        <v>221</v>
      </c>
      <c r="F1305" s="3">
        <v>0.56000000000000005</v>
      </c>
      <c r="G1305" s="3">
        <v>0.48</v>
      </c>
      <c r="H1305" s="3" t="s">
        <v>192</v>
      </c>
      <c r="I1305" s="2">
        <v>8320</v>
      </c>
      <c r="J1305" s="3" t="s">
        <v>59</v>
      </c>
      <c r="K1305" s="2">
        <v>8320</v>
      </c>
      <c r="L1305" s="3"/>
      <c r="M1305" s="3" t="s">
        <v>191</v>
      </c>
      <c r="N1305" s="3" t="s">
        <v>192</v>
      </c>
      <c r="O1305" s="3"/>
      <c r="P1305" s="3"/>
      <c r="Q1305" s="3"/>
      <c r="R1305" s="3">
        <v>0</v>
      </c>
      <c r="S1305" s="3">
        <v>1</v>
      </c>
      <c r="T1305" s="2">
        <v>82</v>
      </c>
      <c r="U1305" s="3">
        <v>15.21946652643415</v>
      </c>
      <c r="V1305" s="3">
        <v>107.84236309843726</v>
      </c>
      <c r="W1305" s="3">
        <v>14.181663867430716</v>
      </c>
      <c r="X1305" s="3">
        <v>51928.024547018387</v>
      </c>
      <c r="Y1305" s="3">
        <v>107.84236309843726</v>
      </c>
      <c r="Z1305" s="3">
        <v>14.181651330223932</v>
      </c>
      <c r="AA1305" s="3">
        <v>51928.024547018387</v>
      </c>
      <c r="AB1305">
        <f t="shared" si="34"/>
        <v>107.84236309843726</v>
      </c>
      <c r="AC1305">
        <f t="shared" si="35"/>
        <v>14.181651330223932</v>
      </c>
    </row>
    <row r="1306" spans="1:29" x14ac:dyDescent="0.25">
      <c r="A1306" s="2">
        <v>1305</v>
      </c>
      <c r="B1306" s="3" t="s">
        <v>178</v>
      </c>
      <c r="C1306" s="3" t="s">
        <v>28</v>
      </c>
      <c r="D1306" s="3" t="s">
        <v>179</v>
      </c>
      <c r="E1306" s="3" t="s">
        <v>221</v>
      </c>
      <c r="F1306" s="3">
        <v>0.56000000000000005</v>
      </c>
      <c r="G1306" s="3">
        <v>0.48</v>
      </c>
      <c r="H1306" s="3" t="s">
        <v>192</v>
      </c>
      <c r="I1306" s="2">
        <v>8320</v>
      </c>
      <c r="J1306" s="3" t="s">
        <v>59</v>
      </c>
      <c r="K1306" s="2">
        <v>8320</v>
      </c>
      <c r="L1306" s="3"/>
      <c r="M1306" s="3" t="s">
        <v>222</v>
      </c>
      <c r="N1306" s="3" t="s">
        <v>192</v>
      </c>
      <c r="O1306" s="3"/>
      <c r="P1306" s="3"/>
      <c r="Q1306" s="3"/>
      <c r="R1306" s="3">
        <v>0.38</v>
      </c>
      <c r="S1306" s="3">
        <v>0.62</v>
      </c>
      <c r="T1306" s="2">
        <v>69</v>
      </c>
      <c r="U1306" s="3">
        <v>8.6271751188377888</v>
      </c>
      <c r="V1306" s="3">
        <v>65.838135060486579</v>
      </c>
      <c r="W1306" s="3">
        <v>5.3005133029505327</v>
      </c>
      <c r="X1306" s="3">
        <v>28692.637437779133</v>
      </c>
      <c r="Y1306" s="3">
        <v>40.819643737501693</v>
      </c>
      <c r="Z1306" s="3">
        <v>5.300508617066563</v>
      </c>
      <c r="AA1306" s="3">
        <v>17789.435211423057</v>
      </c>
      <c r="AB1306">
        <f t="shared" si="34"/>
        <v>40.819643737501693</v>
      </c>
      <c r="AC1306">
        <f t="shared" si="35"/>
        <v>5.300508617066563</v>
      </c>
    </row>
    <row r="1307" spans="1:29" x14ac:dyDescent="0.25">
      <c r="A1307" s="2">
        <v>1306</v>
      </c>
      <c r="B1307" s="3" t="s">
        <v>178</v>
      </c>
      <c r="C1307" s="3" t="s">
        <v>28</v>
      </c>
      <c r="D1307" s="3" t="s">
        <v>179</v>
      </c>
      <c r="E1307" s="3" t="s">
        <v>221</v>
      </c>
      <c r="F1307" s="3">
        <v>0.56000000000000005</v>
      </c>
      <c r="G1307" s="3">
        <v>0.48</v>
      </c>
      <c r="H1307" s="3" t="s">
        <v>192</v>
      </c>
      <c r="I1307" s="2">
        <v>8370</v>
      </c>
      <c r="J1307" s="3" t="s">
        <v>68</v>
      </c>
      <c r="K1307" s="2">
        <v>8370</v>
      </c>
      <c r="L1307" s="3"/>
      <c r="M1307" s="3" t="s">
        <v>191</v>
      </c>
      <c r="N1307" s="3" t="s">
        <v>192</v>
      </c>
      <c r="O1307" s="3"/>
      <c r="P1307" s="3"/>
      <c r="Q1307" s="3"/>
      <c r="R1307" s="3">
        <v>0</v>
      </c>
      <c r="S1307" s="3">
        <v>1</v>
      </c>
      <c r="T1307" s="2">
        <v>123</v>
      </c>
      <c r="U1307" s="3">
        <v>9.5755111502306054</v>
      </c>
      <c r="V1307" s="3">
        <v>18.520401957760669</v>
      </c>
      <c r="W1307" s="3">
        <v>3.036995675076323</v>
      </c>
      <c r="X1307" s="3">
        <v>21219.729332845109</v>
      </c>
      <c r="Y1307" s="3">
        <v>18.520401957760669</v>
      </c>
      <c r="Z1307" s="3">
        <v>3.0369929902402464</v>
      </c>
      <c r="AA1307" s="3">
        <v>21219.729332845109</v>
      </c>
      <c r="AB1307">
        <f t="shared" si="34"/>
        <v>18.520401957760669</v>
      </c>
      <c r="AC1307">
        <f t="shared" si="35"/>
        <v>3.0369929902402464</v>
      </c>
    </row>
    <row r="1308" spans="1:29" x14ac:dyDescent="0.25">
      <c r="A1308" s="2">
        <v>1307</v>
      </c>
      <c r="B1308" s="3" t="s">
        <v>178</v>
      </c>
      <c r="C1308" s="3" t="s">
        <v>28</v>
      </c>
      <c r="D1308" s="3" t="s">
        <v>179</v>
      </c>
      <c r="E1308" s="3" t="s">
        <v>221</v>
      </c>
      <c r="F1308" s="3">
        <v>0.56000000000000005</v>
      </c>
      <c r="G1308" s="3">
        <v>0.48</v>
      </c>
      <c r="H1308" s="3" t="s">
        <v>194</v>
      </c>
      <c r="I1308" s="2">
        <v>1100</v>
      </c>
      <c r="J1308" s="3" t="s">
        <v>42</v>
      </c>
      <c r="K1308" s="2">
        <v>1100</v>
      </c>
      <c r="L1308" s="3"/>
      <c r="M1308" s="3" t="s">
        <v>193</v>
      </c>
      <c r="N1308" s="3" t="s">
        <v>194</v>
      </c>
      <c r="O1308" s="3"/>
      <c r="P1308" s="3"/>
      <c r="Q1308" s="3"/>
      <c r="R1308" s="3">
        <v>0</v>
      </c>
      <c r="S1308" s="3">
        <v>1</v>
      </c>
      <c r="T1308" s="2">
        <v>300</v>
      </c>
      <c r="U1308" s="3">
        <v>40.078685091554213</v>
      </c>
      <c r="V1308" s="3">
        <v>341.55957430226351</v>
      </c>
      <c r="W1308" s="3">
        <v>48.68635972908654</v>
      </c>
      <c r="X1308" s="3">
        <v>150215.82920925925</v>
      </c>
      <c r="Y1308" s="3">
        <v>341.55957430226351</v>
      </c>
      <c r="Z1308" s="3">
        <v>48.686316688230079</v>
      </c>
      <c r="AA1308" s="3">
        <v>150215.82920925925</v>
      </c>
      <c r="AB1308">
        <f t="shared" si="34"/>
        <v>341.55957430226351</v>
      </c>
      <c r="AC1308">
        <f t="shared" si="35"/>
        <v>48.686316688230079</v>
      </c>
    </row>
    <row r="1309" spans="1:29" x14ac:dyDescent="0.25">
      <c r="A1309" s="2">
        <v>1308</v>
      </c>
      <c r="B1309" s="3" t="s">
        <v>178</v>
      </c>
      <c r="C1309" s="3" t="s">
        <v>28</v>
      </c>
      <c r="D1309" s="3" t="s">
        <v>179</v>
      </c>
      <c r="E1309" s="3" t="s">
        <v>221</v>
      </c>
      <c r="F1309" s="3">
        <v>0.56000000000000005</v>
      </c>
      <c r="G1309" s="3">
        <v>0.48</v>
      </c>
      <c r="H1309" s="3" t="s">
        <v>194</v>
      </c>
      <c r="I1309" s="2">
        <v>1100</v>
      </c>
      <c r="J1309" s="3" t="s">
        <v>42</v>
      </c>
      <c r="K1309" s="2">
        <v>1100</v>
      </c>
      <c r="L1309" s="3"/>
      <c r="M1309" s="3" t="s">
        <v>223</v>
      </c>
      <c r="N1309" s="3" t="s">
        <v>194</v>
      </c>
      <c r="O1309" s="3"/>
      <c r="P1309" s="3"/>
      <c r="Q1309" s="3"/>
      <c r="R1309" s="3">
        <v>0.38</v>
      </c>
      <c r="S1309" s="3">
        <v>0.62</v>
      </c>
      <c r="T1309" s="2">
        <v>7503</v>
      </c>
      <c r="U1309" s="3">
        <v>2800.1486650277425</v>
      </c>
      <c r="V1309" s="3">
        <v>24570.776259578372</v>
      </c>
      <c r="W1309" s="3">
        <v>2104.6873400077611</v>
      </c>
      <c r="X1309" s="3">
        <v>11825420.138262104</v>
      </c>
      <c r="Y1309" s="3">
        <v>15233.881280938604</v>
      </c>
      <c r="Z1309" s="3">
        <v>2104.6854793727393</v>
      </c>
      <c r="AA1309" s="3">
        <v>7331760.4857224822</v>
      </c>
      <c r="AB1309">
        <f t="shared" si="34"/>
        <v>15233.881280938604</v>
      </c>
      <c r="AC1309">
        <f t="shared" si="35"/>
        <v>2104.6854793727393</v>
      </c>
    </row>
    <row r="1310" spans="1:29" x14ac:dyDescent="0.25">
      <c r="A1310" s="2">
        <v>1309</v>
      </c>
      <c r="B1310" s="3" t="s">
        <v>178</v>
      </c>
      <c r="C1310" s="3" t="s">
        <v>28</v>
      </c>
      <c r="D1310" s="3" t="s">
        <v>179</v>
      </c>
      <c r="E1310" s="3" t="s">
        <v>221</v>
      </c>
      <c r="F1310" s="3">
        <v>0.56000000000000005</v>
      </c>
      <c r="G1310" s="3">
        <v>0.48</v>
      </c>
      <c r="H1310" s="3" t="s">
        <v>194</v>
      </c>
      <c r="I1310" s="2">
        <v>1100</v>
      </c>
      <c r="J1310" s="3" t="s">
        <v>42</v>
      </c>
      <c r="K1310" s="2">
        <v>1100</v>
      </c>
      <c r="L1310" s="3"/>
      <c r="M1310" s="3" t="s">
        <v>236</v>
      </c>
      <c r="N1310" s="3" t="s">
        <v>194</v>
      </c>
      <c r="O1310" s="3"/>
      <c r="P1310" s="3"/>
      <c r="Q1310" s="3"/>
      <c r="R1310" s="3">
        <v>0.38</v>
      </c>
      <c r="S1310" s="3">
        <v>0.62</v>
      </c>
      <c r="T1310" s="2">
        <v>26</v>
      </c>
      <c r="U1310" s="3">
        <v>0.60947987502981538</v>
      </c>
      <c r="V1310" s="3">
        <v>5.1510436803088746</v>
      </c>
      <c r="W1310" s="3">
        <v>0.43343983402213565</v>
      </c>
      <c r="X1310" s="3">
        <v>2292.6090820312934</v>
      </c>
      <c r="Y1310" s="3">
        <v>3.1936470817915028</v>
      </c>
      <c r="Z1310" s="3">
        <v>0.43343945084249735</v>
      </c>
      <c r="AA1310" s="3">
        <v>1421.4176308594019</v>
      </c>
      <c r="AB1310">
        <f t="shared" si="34"/>
        <v>3.1936470817915028</v>
      </c>
      <c r="AC1310">
        <f t="shared" si="35"/>
        <v>0.43343945084249735</v>
      </c>
    </row>
    <row r="1311" spans="1:29" x14ac:dyDescent="0.25">
      <c r="A1311" s="2">
        <v>1310</v>
      </c>
      <c r="B1311" s="3" t="s">
        <v>178</v>
      </c>
      <c r="C1311" s="3" t="s">
        <v>28</v>
      </c>
      <c r="D1311" s="3" t="s">
        <v>179</v>
      </c>
      <c r="E1311" s="3" t="s">
        <v>221</v>
      </c>
      <c r="F1311" s="3">
        <v>0.56000000000000005</v>
      </c>
      <c r="G1311" s="3">
        <v>0.48</v>
      </c>
      <c r="H1311" s="3" t="s">
        <v>194</v>
      </c>
      <c r="I1311" s="2">
        <v>1100</v>
      </c>
      <c r="J1311" s="3" t="s">
        <v>42</v>
      </c>
      <c r="K1311" s="2">
        <v>1100</v>
      </c>
      <c r="L1311" s="3"/>
      <c r="M1311" s="3" t="s">
        <v>224</v>
      </c>
      <c r="N1311" s="3" t="s">
        <v>194</v>
      </c>
      <c r="O1311" s="3"/>
      <c r="P1311" s="3"/>
      <c r="Q1311" s="3"/>
      <c r="R1311" s="3">
        <v>0</v>
      </c>
      <c r="S1311" s="3">
        <v>1</v>
      </c>
      <c r="T1311" s="2">
        <v>5</v>
      </c>
      <c r="U1311" s="3">
        <v>3.693818361188652E-2</v>
      </c>
      <c r="V1311" s="3">
        <v>0.37190291114749402</v>
      </c>
      <c r="W1311" s="3">
        <v>5.0281063103505975E-2</v>
      </c>
      <c r="X1311" s="3">
        <v>157.34298584281589</v>
      </c>
      <c r="Y1311" s="3">
        <v>0.37190291114749402</v>
      </c>
      <c r="Z1311" s="3">
        <v>5.0281018652862372E-2</v>
      </c>
      <c r="AA1311" s="3">
        <v>157.34298584281589</v>
      </c>
      <c r="AB1311">
        <f t="shared" si="34"/>
        <v>0.37190291114749402</v>
      </c>
      <c r="AC1311">
        <f t="shared" si="35"/>
        <v>5.0281018652862372E-2</v>
      </c>
    </row>
    <row r="1312" spans="1:29" x14ac:dyDescent="0.25">
      <c r="A1312" s="2">
        <v>1311</v>
      </c>
      <c r="B1312" s="3" t="s">
        <v>178</v>
      </c>
      <c r="C1312" s="3" t="s">
        <v>28</v>
      </c>
      <c r="D1312" s="3" t="s">
        <v>179</v>
      </c>
      <c r="E1312" s="3" t="s">
        <v>221</v>
      </c>
      <c r="F1312" s="3">
        <v>0.56000000000000005</v>
      </c>
      <c r="G1312" s="3">
        <v>0.48</v>
      </c>
      <c r="H1312" s="3" t="s">
        <v>194</v>
      </c>
      <c r="I1312" s="2">
        <v>1190</v>
      </c>
      <c r="J1312" s="3" t="s">
        <v>44</v>
      </c>
      <c r="K1312" s="2">
        <v>1190</v>
      </c>
      <c r="L1312" s="3"/>
      <c r="M1312" s="3" t="s">
        <v>223</v>
      </c>
      <c r="N1312" s="3" t="s">
        <v>194</v>
      </c>
      <c r="O1312" s="3"/>
      <c r="P1312" s="3"/>
      <c r="Q1312" s="3"/>
      <c r="R1312" s="3">
        <v>0.38</v>
      </c>
      <c r="S1312" s="3">
        <v>0.62</v>
      </c>
      <c r="T1312" s="2">
        <v>115</v>
      </c>
      <c r="U1312" s="3">
        <v>29.602048243174888</v>
      </c>
      <c r="V1312" s="3">
        <v>168.22576435424008</v>
      </c>
      <c r="W1312" s="3">
        <v>14.397678219054917</v>
      </c>
      <c r="X1312" s="3">
        <v>102815.18044032266</v>
      </c>
      <c r="Y1312" s="3">
        <v>104.29997389962888</v>
      </c>
      <c r="Z1312" s="3">
        <v>14.397665490882055</v>
      </c>
      <c r="AA1312" s="3">
        <v>63745.411873000019</v>
      </c>
      <c r="AB1312">
        <f t="shared" si="34"/>
        <v>104.29997389962888</v>
      </c>
      <c r="AC1312">
        <f t="shared" si="35"/>
        <v>14.397665490882055</v>
      </c>
    </row>
    <row r="1313" spans="1:29" x14ac:dyDescent="0.25">
      <c r="A1313" s="2">
        <v>1312</v>
      </c>
      <c r="B1313" s="3" t="s">
        <v>178</v>
      </c>
      <c r="C1313" s="3" t="s">
        <v>28</v>
      </c>
      <c r="D1313" s="3" t="s">
        <v>179</v>
      </c>
      <c r="E1313" s="3" t="s">
        <v>221</v>
      </c>
      <c r="F1313" s="3">
        <v>0.56000000000000005</v>
      </c>
      <c r="G1313" s="3">
        <v>0.48</v>
      </c>
      <c r="H1313" s="3" t="s">
        <v>194</v>
      </c>
      <c r="I1313" s="2">
        <v>1200</v>
      </c>
      <c r="J1313" s="3" t="s">
        <v>45</v>
      </c>
      <c r="K1313" s="2">
        <v>1200</v>
      </c>
      <c r="L1313" s="3"/>
      <c r="M1313" s="3" t="s">
        <v>193</v>
      </c>
      <c r="N1313" s="3" t="s">
        <v>194</v>
      </c>
      <c r="O1313" s="3"/>
      <c r="P1313" s="3"/>
      <c r="Q1313" s="3"/>
      <c r="R1313" s="3">
        <v>0</v>
      </c>
      <c r="S1313" s="3">
        <v>1</v>
      </c>
      <c r="T1313" s="2">
        <v>4738</v>
      </c>
      <c r="U1313" s="3">
        <v>848.82325089480287</v>
      </c>
      <c r="V1313" s="3">
        <v>8687.5227777447435</v>
      </c>
      <c r="W1313" s="3">
        <v>1280.2848822990534</v>
      </c>
      <c r="X1313" s="3">
        <v>3492786.2884408836</v>
      </c>
      <c r="Y1313" s="3">
        <v>8687.5227777447435</v>
      </c>
      <c r="Z1313" s="3">
        <v>1280.2837504716063</v>
      </c>
      <c r="AA1313" s="3">
        <v>3492786.2884408836</v>
      </c>
      <c r="AB1313">
        <f t="shared" si="34"/>
        <v>8687.5227777447435</v>
      </c>
      <c r="AC1313">
        <f t="shared" si="35"/>
        <v>1280.2837504716063</v>
      </c>
    </row>
    <row r="1314" spans="1:29" x14ac:dyDescent="0.25">
      <c r="A1314" s="2">
        <v>1313</v>
      </c>
      <c r="B1314" s="3" t="s">
        <v>178</v>
      </c>
      <c r="C1314" s="3" t="s">
        <v>28</v>
      </c>
      <c r="D1314" s="3" t="s">
        <v>179</v>
      </c>
      <c r="E1314" s="3" t="s">
        <v>221</v>
      </c>
      <c r="F1314" s="3">
        <v>0.56000000000000005</v>
      </c>
      <c r="G1314" s="3">
        <v>0.48</v>
      </c>
      <c r="H1314" s="3" t="s">
        <v>194</v>
      </c>
      <c r="I1314" s="2">
        <v>1200</v>
      </c>
      <c r="J1314" s="3" t="s">
        <v>45</v>
      </c>
      <c r="K1314" s="2">
        <v>1200</v>
      </c>
      <c r="L1314" s="3"/>
      <c r="M1314" s="3" t="s">
        <v>223</v>
      </c>
      <c r="N1314" s="3" t="s">
        <v>194</v>
      </c>
      <c r="O1314" s="3"/>
      <c r="P1314" s="3"/>
      <c r="Q1314" s="3"/>
      <c r="R1314" s="3">
        <v>0.38</v>
      </c>
      <c r="S1314" s="3">
        <v>0.62</v>
      </c>
      <c r="T1314" s="2">
        <v>28387</v>
      </c>
      <c r="U1314" s="3">
        <v>7657.9817648292374</v>
      </c>
      <c r="V1314" s="3">
        <v>81392.469080153489</v>
      </c>
      <c r="W1314" s="3">
        <v>7381.3709688075542</v>
      </c>
      <c r="X1314" s="3">
        <v>33238794.907870941</v>
      </c>
      <c r="Y1314" s="3">
        <v>50463.330829695347</v>
      </c>
      <c r="Z1314" s="3">
        <v>7381.3644433550089</v>
      </c>
      <c r="AA1314" s="3">
        <v>20608052.842880163</v>
      </c>
      <c r="AB1314">
        <f t="shared" si="34"/>
        <v>50463.330829695347</v>
      </c>
      <c r="AC1314">
        <f t="shared" si="35"/>
        <v>7381.3644433550089</v>
      </c>
    </row>
    <row r="1315" spans="1:29" x14ac:dyDescent="0.25">
      <c r="A1315" s="2">
        <v>1314</v>
      </c>
      <c r="B1315" s="3" t="s">
        <v>178</v>
      </c>
      <c r="C1315" s="3" t="s">
        <v>28</v>
      </c>
      <c r="D1315" s="3" t="s">
        <v>179</v>
      </c>
      <c r="E1315" s="3" t="s">
        <v>221</v>
      </c>
      <c r="F1315" s="3">
        <v>0.56000000000000005</v>
      </c>
      <c r="G1315" s="3">
        <v>0.48</v>
      </c>
      <c r="H1315" s="3" t="s">
        <v>194</v>
      </c>
      <c r="I1315" s="2">
        <v>1200</v>
      </c>
      <c r="J1315" s="3" t="s">
        <v>45</v>
      </c>
      <c r="K1315" s="2">
        <v>1200</v>
      </c>
      <c r="L1315" s="3"/>
      <c r="M1315" s="3" t="s">
        <v>223</v>
      </c>
      <c r="N1315" s="3" t="s">
        <v>194</v>
      </c>
      <c r="O1315" s="3"/>
      <c r="P1315" s="3"/>
      <c r="Q1315" s="3" t="s">
        <v>244</v>
      </c>
      <c r="R1315" s="3">
        <v>0.38</v>
      </c>
      <c r="S1315" s="3">
        <v>0.62</v>
      </c>
      <c r="T1315" s="2">
        <v>12</v>
      </c>
      <c r="U1315" s="3">
        <v>6.8180563241174847E-4</v>
      </c>
      <c r="V1315" s="3">
        <v>5.5998277897511143E-3</v>
      </c>
      <c r="W1315" s="3">
        <v>4.1791835166698436E-4</v>
      </c>
      <c r="X1315" s="3">
        <v>2.4430599568324283</v>
      </c>
      <c r="Y1315" s="3">
        <v>3.4718932296456911E-3</v>
      </c>
      <c r="Z1315" s="3">
        <v>4.1791798220901049E-4</v>
      </c>
      <c r="AA1315" s="3">
        <v>1.5146971732361056</v>
      </c>
      <c r="AB1315">
        <f t="shared" si="34"/>
        <v>3.4718932296456911E-3</v>
      </c>
      <c r="AC1315">
        <f t="shared" si="35"/>
        <v>4.1791798220901049E-4</v>
      </c>
    </row>
    <row r="1316" spans="1:29" x14ac:dyDescent="0.25">
      <c r="A1316" s="2">
        <v>1315</v>
      </c>
      <c r="B1316" s="3" t="s">
        <v>178</v>
      </c>
      <c r="C1316" s="3" t="s">
        <v>28</v>
      </c>
      <c r="D1316" s="3" t="s">
        <v>179</v>
      </c>
      <c r="E1316" s="3" t="s">
        <v>221</v>
      </c>
      <c r="F1316" s="3">
        <v>0.56000000000000005</v>
      </c>
      <c r="G1316" s="3">
        <v>0.48</v>
      </c>
      <c r="H1316" s="3" t="s">
        <v>194</v>
      </c>
      <c r="I1316" s="2">
        <v>1200</v>
      </c>
      <c r="J1316" s="3" t="s">
        <v>45</v>
      </c>
      <c r="K1316" s="2">
        <v>1200</v>
      </c>
      <c r="L1316" s="3"/>
      <c r="M1316" s="3" t="s">
        <v>236</v>
      </c>
      <c r="N1316" s="3" t="s">
        <v>194</v>
      </c>
      <c r="O1316" s="3"/>
      <c r="P1316" s="3"/>
      <c r="Q1316" s="3"/>
      <c r="R1316" s="3">
        <v>0.38</v>
      </c>
      <c r="S1316" s="3">
        <v>0.62</v>
      </c>
      <c r="T1316" s="2">
        <v>45</v>
      </c>
      <c r="U1316" s="3">
        <v>2.3331290727717455</v>
      </c>
      <c r="V1316" s="3">
        <v>21.54912149543383</v>
      </c>
      <c r="W1316" s="3">
        <v>1.8135345390803679</v>
      </c>
      <c r="X1316" s="3">
        <v>8911.2077698665034</v>
      </c>
      <c r="Y1316" s="3">
        <v>13.360455327168976</v>
      </c>
      <c r="Z1316" s="3">
        <v>1.8135329358370706</v>
      </c>
      <c r="AA1316" s="3">
        <v>5524.9488173172294</v>
      </c>
      <c r="AB1316">
        <f t="shared" si="34"/>
        <v>13.360455327168976</v>
      </c>
      <c r="AC1316">
        <f t="shared" si="35"/>
        <v>1.8135329358370706</v>
      </c>
    </row>
    <row r="1317" spans="1:29" x14ac:dyDescent="0.25">
      <c r="A1317" s="2">
        <v>1316</v>
      </c>
      <c r="B1317" s="3" t="s">
        <v>178</v>
      </c>
      <c r="C1317" s="3" t="s">
        <v>28</v>
      </c>
      <c r="D1317" s="3" t="s">
        <v>179</v>
      </c>
      <c r="E1317" s="3" t="s">
        <v>221</v>
      </c>
      <c r="F1317" s="3">
        <v>0.56000000000000005</v>
      </c>
      <c r="G1317" s="3">
        <v>0.48</v>
      </c>
      <c r="H1317" s="3" t="s">
        <v>194</v>
      </c>
      <c r="I1317" s="2">
        <v>1200</v>
      </c>
      <c r="J1317" s="3" t="s">
        <v>45</v>
      </c>
      <c r="K1317" s="2">
        <v>1200</v>
      </c>
      <c r="L1317" s="3"/>
      <c r="M1317" s="3" t="s">
        <v>224</v>
      </c>
      <c r="N1317" s="3" t="s">
        <v>194</v>
      </c>
      <c r="O1317" s="3"/>
      <c r="P1317" s="3"/>
      <c r="Q1317" s="3"/>
      <c r="R1317" s="3">
        <v>0</v>
      </c>
      <c r="S1317" s="3">
        <v>1</v>
      </c>
      <c r="T1317" s="2">
        <v>12</v>
      </c>
      <c r="U1317" s="3">
        <v>0.18402546181324031</v>
      </c>
      <c r="V1317" s="3">
        <v>1.270816417212224</v>
      </c>
      <c r="W1317" s="3">
        <v>0.16363858363268982</v>
      </c>
      <c r="X1317" s="3">
        <v>568.36504644181457</v>
      </c>
      <c r="Y1317" s="3">
        <v>1.270816417212224</v>
      </c>
      <c r="Z1317" s="3">
        <v>0.16363843896907479</v>
      </c>
      <c r="AA1317" s="3">
        <v>568.36504644181457</v>
      </c>
      <c r="AB1317">
        <f t="shared" si="34"/>
        <v>1.270816417212224</v>
      </c>
      <c r="AC1317">
        <f t="shared" si="35"/>
        <v>0.16363843896907479</v>
      </c>
    </row>
    <row r="1318" spans="1:29" x14ac:dyDescent="0.25">
      <c r="A1318" s="2">
        <v>1317</v>
      </c>
      <c r="B1318" s="3" t="s">
        <v>178</v>
      </c>
      <c r="C1318" s="3" t="s">
        <v>28</v>
      </c>
      <c r="D1318" s="3" t="s">
        <v>179</v>
      </c>
      <c r="E1318" s="3" t="s">
        <v>221</v>
      </c>
      <c r="F1318" s="3">
        <v>0.56000000000000005</v>
      </c>
      <c r="G1318" s="3">
        <v>0.48</v>
      </c>
      <c r="H1318" s="3" t="s">
        <v>194</v>
      </c>
      <c r="I1318" s="2">
        <v>1200</v>
      </c>
      <c r="J1318" s="3" t="s">
        <v>45</v>
      </c>
      <c r="K1318" s="2">
        <v>1200</v>
      </c>
      <c r="L1318" s="3"/>
      <c r="M1318" s="3" t="s">
        <v>245</v>
      </c>
      <c r="N1318" s="3" t="s">
        <v>194</v>
      </c>
      <c r="O1318" s="3"/>
      <c r="P1318" s="3"/>
      <c r="Q1318" s="3"/>
      <c r="R1318" s="3">
        <v>0</v>
      </c>
      <c r="S1318" s="3">
        <v>1</v>
      </c>
      <c r="T1318" s="2">
        <v>7</v>
      </c>
      <c r="U1318" s="3">
        <v>6.5117997851291964E-2</v>
      </c>
      <c r="V1318" s="3">
        <v>0.48589331252891721</v>
      </c>
      <c r="W1318" s="3">
        <v>7.9317764411477712E-2</v>
      </c>
      <c r="X1318" s="3">
        <v>229.49122677464237</v>
      </c>
      <c r="Y1318" s="3">
        <v>0.48589331252891721</v>
      </c>
      <c r="Z1318" s="3">
        <v>7.9317694291129198E-2</v>
      </c>
      <c r="AA1318" s="3">
        <v>229.49122677464237</v>
      </c>
      <c r="AB1318">
        <f t="shared" si="34"/>
        <v>0.48589331252891721</v>
      </c>
      <c r="AC1318">
        <f t="shared" si="35"/>
        <v>7.9317694291129198E-2</v>
      </c>
    </row>
    <row r="1319" spans="1:29" x14ac:dyDescent="0.25">
      <c r="A1319" s="2">
        <v>1318</v>
      </c>
      <c r="B1319" s="3" t="s">
        <v>178</v>
      </c>
      <c r="C1319" s="3" t="s">
        <v>28</v>
      </c>
      <c r="D1319" s="3" t="s">
        <v>179</v>
      </c>
      <c r="E1319" s="3" t="s">
        <v>221</v>
      </c>
      <c r="F1319" s="3">
        <v>0.56000000000000005</v>
      </c>
      <c r="G1319" s="3">
        <v>0.48</v>
      </c>
      <c r="H1319" s="3" t="s">
        <v>194</v>
      </c>
      <c r="I1319" s="2">
        <v>1210</v>
      </c>
      <c r="J1319" s="3" t="s">
        <v>46</v>
      </c>
      <c r="K1319" s="2">
        <v>1210</v>
      </c>
      <c r="L1319" s="3"/>
      <c r="M1319" s="3" t="s">
        <v>193</v>
      </c>
      <c r="N1319" s="3" t="s">
        <v>194</v>
      </c>
      <c r="O1319" s="3"/>
      <c r="P1319" s="3"/>
      <c r="Q1319" s="3"/>
      <c r="R1319" s="3">
        <v>0</v>
      </c>
      <c r="S1319" s="3">
        <v>1</v>
      </c>
      <c r="T1319" s="2">
        <v>19525</v>
      </c>
      <c r="U1319" s="3">
        <v>1820.8363266165677</v>
      </c>
      <c r="V1319" s="3">
        <v>17995.29644193075</v>
      </c>
      <c r="W1319" s="3">
        <v>2648.7872160409715</v>
      </c>
      <c r="X1319" s="3">
        <v>7284489.6250682324</v>
      </c>
      <c r="Y1319" s="3">
        <v>17995.29644193075</v>
      </c>
      <c r="Z1319" s="3">
        <v>2648.7848743980408</v>
      </c>
      <c r="AA1319" s="3">
        <v>7284489.6250682324</v>
      </c>
      <c r="AB1319">
        <f t="shared" si="34"/>
        <v>17995.29644193075</v>
      </c>
      <c r="AC1319">
        <f t="shared" si="35"/>
        <v>2648.7848743980408</v>
      </c>
    </row>
    <row r="1320" spans="1:29" x14ac:dyDescent="0.25">
      <c r="A1320" s="2">
        <v>1319</v>
      </c>
      <c r="B1320" s="3" t="s">
        <v>178</v>
      </c>
      <c r="C1320" s="3" t="s">
        <v>28</v>
      </c>
      <c r="D1320" s="3" t="s">
        <v>179</v>
      </c>
      <c r="E1320" s="3" t="s">
        <v>221</v>
      </c>
      <c r="F1320" s="3">
        <v>0.56000000000000005</v>
      </c>
      <c r="G1320" s="3">
        <v>0.48</v>
      </c>
      <c r="H1320" s="3" t="s">
        <v>194</v>
      </c>
      <c r="I1320" s="2">
        <v>1210</v>
      </c>
      <c r="J1320" s="3" t="s">
        <v>46</v>
      </c>
      <c r="K1320" s="2">
        <v>1210</v>
      </c>
      <c r="L1320" s="3"/>
      <c r="M1320" s="3" t="s">
        <v>223</v>
      </c>
      <c r="N1320" s="3" t="s">
        <v>194</v>
      </c>
      <c r="O1320" s="3"/>
      <c r="P1320" s="3"/>
      <c r="Q1320" s="3"/>
      <c r="R1320" s="3">
        <v>0.38</v>
      </c>
      <c r="S1320" s="3">
        <v>0.62</v>
      </c>
      <c r="T1320" s="2">
        <v>89682</v>
      </c>
      <c r="U1320" s="3">
        <v>8814.7917804596946</v>
      </c>
      <c r="V1320" s="3">
        <v>90764.831549970302</v>
      </c>
      <c r="W1320" s="3">
        <v>8185.8166561557846</v>
      </c>
      <c r="X1320" s="3">
        <v>37990252.029100955</v>
      </c>
      <c r="Y1320" s="3">
        <v>56274.195560981781</v>
      </c>
      <c r="Z1320" s="3">
        <v>8185.8094195383528</v>
      </c>
      <c r="AA1320" s="3">
        <v>23553956.258042265</v>
      </c>
      <c r="AB1320">
        <f t="shared" si="34"/>
        <v>56274.195560981781</v>
      </c>
      <c r="AC1320">
        <f t="shared" si="35"/>
        <v>8185.8094195383528</v>
      </c>
    </row>
    <row r="1321" spans="1:29" x14ac:dyDescent="0.25">
      <c r="A1321" s="2">
        <v>1320</v>
      </c>
      <c r="B1321" s="3" t="s">
        <v>178</v>
      </c>
      <c r="C1321" s="3" t="s">
        <v>28</v>
      </c>
      <c r="D1321" s="3" t="s">
        <v>179</v>
      </c>
      <c r="E1321" s="3" t="s">
        <v>221</v>
      </c>
      <c r="F1321" s="3">
        <v>0.56000000000000005</v>
      </c>
      <c r="G1321" s="3">
        <v>0.48</v>
      </c>
      <c r="H1321" s="3" t="s">
        <v>194</v>
      </c>
      <c r="I1321" s="2">
        <v>1210</v>
      </c>
      <c r="J1321" s="3" t="s">
        <v>46</v>
      </c>
      <c r="K1321" s="2">
        <v>1210</v>
      </c>
      <c r="L1321" s="3"/>
      <c r="M1321" s="3" t="s">
        <v>236</v>
      </c>
      <c r="N1321" s="3" t="s">
        <v>194</v>
      </c>
      <c r="O1321" s="3"/>
      <c r="P1321" s="3"/>
      <c r="Q1321" s="3"/>
      <c r="R1321" s="3">
        <v>0.38</v>
      </c>
      <c r="S1321" s="3">
        <v>0.62</v>
      </c>
      <c r="T1321" s="2">
        <v>34</v>
      </c>
      <c r="U1321" s="3">
        <v>2.2032797565695685</v>
      </c>
      <c r="V1321" s="3">
        <v>20.59163038098438</v>
      </c>
      <c r="W1321" s="3">
        <v>1.7936980221182381</v>
      </c>
      <c r="X1321" s="3">
        <v>8417.139760275526</v>
      </c>
      <c r="Y1321" s="3">
        <v>12.766810836210315</v>
      </c>
      <c r="Z1321" s="3">
        <v>1.7936964364112855</v>
      </c>
      <c r="AA1321" s="3">
        <v>5218.626651370826</v>
      </c>
      <c r="AB1321">
        <f t="shared" si="34"/>
        <v>12.766810836210315</v>
      </c>
      <c r="AC1321">
        <f t="shared" si="35"/>
        <v>1.7936964364112855</v>
      </c>
    </row>
    <row r="1322" spans="1:29" x14ac:dyDescent="0.25">
      <c r="A1322" s="2">
        <v>1321</v>
      </c>
      <c r="B1322" s="3" t="s">
        <v>178</v>
      </c>
      <c r="C1322" s="3" t="s">
        <v>28</v>
      </c>
      <c r="D1322" s="3" t="s">
        <v>179</v>
      </c>
      <c r="E1322" s="3" t="s">
        <v>221</v>
      </c>
      <c r="F1322" s="3">
        <v>0.56000000000000005</v>
      </c>
      <c r="G1322" s="3">
        <v>0.48</v>
      </c>
      <c r="H1322" s="3" t="s">
        <v>194</v>
      </c>
      <c r="I1322" s="2">
        <v>1210</v>
      </c>
      <c r="J1322" s="3" t="s">
        <v>46</v>
      </c>
      <c r="K1322" s="2">
        <v>1210</v>
      </c>
      <c r="L1322" s="3"/>
      <c r="M1322" s="3" t="s">
        <v>224</v>
      </c>
      <c r="N1322" s="3" t="s">
        <v>194</v>
      </c>
      <c r="O1322" s="3"/>
      <c r="P1322" s="3"/>
      <c r="Q1322" s="3"/>
      <c r="R1322" s="3">
        <v>0</v>
      </c>
      <c r="S1322" s="3">
        <v>1</v>
      </c>
      <c r="T1322" s="2">
        <v>34</v>
      </c>
      <c r="U1322" s="3">
        <v>1.1183338503423728</v>
      </c>
      <c r="V1322" s="3">
        <v>9.262828246583922</v>
      </c>
      <c r="W1322" s="3">
        <v>1.2572721733062895</v>
      </c>
      <c r="X1322" s="3">
        <v>4108.2931926171223</v>
      </c>
      <c r="Y1322" s="3">
        <v>9.262828246583922</v>
      </c>
      <c r="Z1322" s="3">
        <v>1.2572710618230829</v>
      </c>
      <c r="AA1322" s="3">
        <v>4108.2931926171223</v>
      </c>
      <c r="AB1322">
        <f t="shared" si="34"/>
        <v>9.262828246583922</v>
      </c>
      <c r="AC1322">
        <f t="shared" si="35"/>
        <v>1.2572710618230829</v>
      </c>
    </row>
    <row r="1323" spans="1:29" x14ac:dyDescent="0.25">
      <c r="A1323" s="2">
        <v>1322</v>
      </c>
      <c r="B1323" s="3" t="s">
        <v>178</v>
      </c>
      <c r="C1323" s="3" t="s">
        <v>28</v>
      </c>
      <c r="D1323" s="3" t="s">
        <v>179</v>
      </c>
      <c r="E1323" s="3" t="s">
        <v>221</v>
      </c>
      <c r="F1323" s="3">
        <v>0.56000000000000005</v>
      </c>
      <c r="G1323" s="3">
        <v>0.48</v>
      </c>
      <c r="H1323" s="3" t="s">
        <v>194</v>
      </c>
      <c r="I1323" s="2">
        <v>1210</v>
      </c>
      <c r="J1323" s="3" t="s">
        <v>46</v>
      </c>
      <c r="K1323" s="2">
        <v>1210</v>
      </c>
      <c r="L1323" s="3"/>
      <c r="M1323" s="3" t="s">
        <v>245</v>
      </c>
      <c r="N1323" s="3" t="s">
        <v>194</v>
      </c>
      <c r="O1323" s="3"/>
      <c r="P1323" s="3"/>
      <c r="Q1323" s="3"/>
      <c r="R1323" s="3">
        <v>0</v>
      </c>
      <c r="S1323" s="3">
        <v>1</v>
      </c>
      <c r="T1323" s="2">
        <v>3</v>
      </c>
      <c r="U1323" s="3">
        <v>6.6933736557180977E-3</v>
      </c>
      <c r="V1323" s="3">
        <v>5.2563672392928321E-2</v>
      </c>
      <c r="W1323" s="3">
        <v>7.5021766518340097E-3</v>
      </c>
      <c r="X1323" s="3">
        <v>21.343499351074094</v>
      </c>
      <c r="Y1323" s="3">
        <v>5.2563672392928321E-2</v>
      </c>
      <c r="Z1323" s="3">
        <v>7.5021700195840139E-3</v>
      </c>
      <c r="AA1323" s="3">
        <v>21.343499351074094</v>
      </c>
      <c r="AB1323">
        <f t="shared" si="34"/>
        <v>5.2563672392928321E-2</v>
      </c>
      <c r="AC1323">
        <f t="shared" si="35"/>
        <v>7.5021700195840139E-3</v>
      </c>
    </row>
    <row r="1324" spans="1:29" x14ac:dyDescent="0.25">
      <c r="A1324" s="2">
        <v>1323</v>
      </c>
      <c r="B1324" s="3" t="s">
        <v>178</v>
      </c>
      <c r="C1324" s="3" t="s">
        <v>28</v>
      </c>
      <c r="D1324" s="3" t="s">
        <v>179</v>
      </c>
      <c r="E1324" s="3" t="s">
        <v>221</v>
      </c>
      <c r="F1324" s="3">
        <v>0.56000000000000005</v>
      </c>
      <c r="G1324" s="3">
        <v>0.48</v>
      </c>
      <c r="H1324" s="3" t="s">
        <v>194</v>
      </c>
      <c r="I1324" s="2">
        <v>1290</v>
      </c>
      <c r="J1324" s="3" t="s">
        <v>145</v>
      </c>
      <c r="K1324" s="2">
        <v>1290</v>
      </c>
      <c r="L1324" s="3"/>
      <c r="M1324" s="3" t="s">
        <v>223</v>
      </c>
      <c r="N1324" s="3" t="s">
        <v>194</v>
      </c>
      <c r="O1324" s="3"/>
      <c r="P1324" s="3"/>
      <c r="Q1324" s="3"/>
      <c r="R1324" s="3">
        <v>0.38</v>
      </c>
      <c r="S1324" s="3">
        <v>0.62</v>
      </c>
      <c r="T1324" s="2">
        <v>788</v>
      </c>
      <c r="U1324" s="3">
        <v>239.75777687213721</v>
      </c>
      <c r="V1324" s="3">
        <v>1834.4433303630831</v>
      </c>
      <c r="W1324" s="3">
        <v>161.77762663439941</v>
      </c>
      <c r="X1324" s="3">
        <v>958026.47643761814</v>
      </c>
      <c r="Y1324" s="3">
        <v>1137.3548648251115</v>
      </c>
      <c r="Z1324" s="3">
        <v>161.7774836159513</v>
      </c>
      <c r="AA1324" s="3">
        <v>593976.41539132327</v>
      </c>
      <c r="AB1324">
        <f t="shared" si="34"/>
        <v>1137.3548648251115</v>
      </c>
      <c r="AC1324">
        <f t="shared" si="35"/>
        <v>161.7774836159513</v>
      </c>
    </row>
    <row r="1325" spans="1:29" x14ac:dyDescent="0.25">
      <c r="A1325" s="2">
        <v>1324</v>
      </c>
      <c r="B1325" s="3" t="s">
        <v>178</v>
      </c>
      <c r="C1325" s="3" t="s">
        <v>28</v>
      </c>
      <c r="D1325" s="3" t="s">
        <v>179</v>
      </c>
      <c r="E1325" s="3" t="s">
        <v>221</v>
      </c>
      <c r="F1325" s="3">
        <v>0.56000000000000005</v>
      </c>
      <c r="G1325" s="3">
        <v>0.48</v>
      </c>
      <c r="H1325" s="3" t="s">
        <v>194</v>
      </c>
      <c r="I1325" s="2">
        <v>1300</v>
      </c>
      <c r="J1325" s="3" t="s">
        <v>114</v>
      </c>
      <c r="K1325" s="2">
        <v>1300</v>
      </c>
      <c r="L1325" s="3"/>
      <c r="M1325" s="3" t="s">
        <v>193</v>
      </c>
      <c r="N1325" s="3" t="s">
        <v>194</v>
      </c>
      <c r="O1325" s="3"/>
      <c r="P1325" s="3"/>
      <c r="Q1325" s="3"/>
      <c r="R1325" s="3">
        <v>0</v>
      </c>
      <c r="S1325" s="3">
        <v>1</v>
      </c>
      <c r="T1325" s="2">
        <v>2294</v>
      </c>
      <c r="U1325" s="3">
        <v>337.01836740721183</v>
      </c>
      <c r="V1325" s="3">
        <v>3665.2691778509293</v>
      </c>
      <c r="W1325" s="3">
        <v>660.8385256902244</v>
      </c>
      <c r="X1325" s="3">
        <v>1350561.5757404102</v>
      </c>
      <c r="Y1325" s="3">
        <v>3665.2691778509293</v>
      </c>
      <c r="Z1325" s="3">
        <v>660.83794148026436</v>
      </c>
      <c r="AA1325" s="3">
        <v>1350561.5757404102</v>
      </c>
      <c r="AB1325">
        <f t="shared" si="34"/>
        <v>3665.2691778509293</v>
      </c>
      <c r="AC1325">
        <f t="shared" si="35"/>
        <v>660.83794148026436</v>
      </c>
    </row>
    <row r="1326" spans="1:29" x14ac:dyDescent="0.25">
      <c r="A1326" s="2">
        <v>1325</v>
      </c>
      <c r="B1326" s="3" t="s">
        <v>178</v>
      </c>
      <c r="C1326" s="3" t="s">
        <v>28</v>
      </c>
      <c r="D1326" s="3" t="s">
        <v>179</v>
      </c>
      <c r="E1326" s="3" t="s">
        <v>221</v>
      </c>
      <c r="F1326" s="3">
        <v>0.56000000000000005</v>
      </c>
      <c r="G1326" s="3">
        <v>0.48</v>
      </c>
      <c r="H1326" s="3" t="s">
        <v>194</v>
      </c>
      <c r="I1326" s="2">
        <v>1300</v>
      </c>
      <c r="J1326" s="3" t="s">
        <v>114</v>
      </c>
      <c r="K1326" s="2">
        <v>1300</v>
      </c>
      <c r="L1326" s="3"/>
      <c r="M1326" s="3" t="s">
        <v>223</v>
      </c>
      <c r="N1326" s="3" t="s">
        <v>194</v>
      </c>
      <c r="O1326" s="3"/>
      <c r="P1326" s="3"/>
      <c r="Q1326" s="3"/>
      <c r="R1326" s="3">
        <v>0.38</v>
      </c>
      <c r="S1326" s="3">
        <v>0.62</v>
      </c>
      <c r="T1326" s="2">
        <v>942</v>
      </c>
      <c r="U1326" s="3">
        <v>149.33122232228689</v>
      </c>
      <c r="V1326" s="3">
        <v>1541.3004710085345</v>
      </c>
      <c r="W1326" s="3">
        <v>169.25872828886662</v>
      </c>
      <c r="X1326" s="3">
        <v>634881.25222149352</v>
      </c>
      <c r="Y1326" s="3">
        <v>955.60629202529208</v>
      </c>
      <c r="Z1326" s="3">
        <v>169.25857865679939</v>
      </c>
      <c r="AA1326" s="3">
        <v>393626.37637732556</v>
      </c>
      <c r="AB1326">
        <f t="shared" si="34"/>
        <v>955.60629202529208</v>
      </c>
      <c r="AC1326">
        <f t="shared" si="35"/>
        <v>169.25857865679939</v>
      </c>
    </row>
    <row r="1327" spans="1:29" x14ac:dyDescent="0.25">
      <c r="A1327" s="2">
        <v>1326</v>
      </c>
      <c r="B1327" s="3" t="s">
        <v>178</v>
      </c>
      <c r="C1327" s="3" t="s">
        <v>28</v>
      </c>
      <c r="D1327" s="3" t="s">
        <v>179</v>
      </c>
      <c r="E1327" s="3" t="s">
        <v>221</v>
      </c>
      <c r="F1327" s="3">
        <v>0.56000000000000005</v>
      </c>
      <c r="G1327" s="3">
        <v>0.48</v>
      </c>
      <c r="H1327" s="3" t="s">
        <v>194</v>
      </c>
      <c r="I1327" s="2">
        <v>1300</v>
      </c>
      <c r="J1327" s="3" t="s">
        <v>114</v>
      </c>
      <c r="K1327" s="2">
        <v>1300</v>
      </c>
      <c r="L1327" s="3"/>
      <c r="M1327" s="3" t="s">
        <v>224</v>
      </c>
      <c r="N1327" s="3" t="s">
        <v>194</v>
      </c>
      <c r="O1327" s="3"/>
      <c r="P1327" s="3"/>
      <c r="Q1327" s="3"/>
      <c r="R1327" s="3">
        <v>0</v>
      </c>
      <c r="S1327" s="3">
        <v>1</v>
      </c>
      <c r="T1327" s="2">
        <v>3</v>
      </c>
      <c r="U1327" s="3">
        <v>4.6492948500760765E-2</v>
      </c>
      <c r="V1327" s="3">
        <v>0.27368741866940138</v>
      </c>
      <c r="W1327" s="3">
        <v>3.764145514537949E-2</v>
      </c>
      <c r="X1327" s="3">
        <v>136.31994481117138</v>
      </c>
      <c r="Y1327" s="3">
        <v>0.27368741866940138</v>
      </c>
      <c r="Z1327" s="3">
        <v>3.7641421868698351E-2</v>
      </c>
      <c r="AA1327" s="3">
        <v>136.31994481117138</v>
      </c>
      <c r="AB1327">
        <f t="shared" si="34"/>
        <v>0.27368741866940138</v>
      </c>
      <c r="AC1327">
        <f t="shared" si="35"/>
        <v>3.7641421868698351E-2</v>
      </c>
    </row>
    <row r="1328" spans="1:29" x14ac:dyDescent="0.25">
      <c r="A1328" s="2">
        <v>1327</v>
      </c>
      <c r="B1328" s="3" t="s">
        <v>178</v>
      </c>
      <c r="C1328" s="3" t="s">
        <v>28</v>
      </c>
      <c r="D1328" s="3" t="s">
        <v>179</v>
      </c>
      <c r="E1328" s="3" t="s">
        <v>221</v>
      </c>
      <c r="F1328" s="3">
        <v>0.56000000000000005</v>
      </c>
      <c r="G1328" s="3">
        <v>0.48</v>
      </c>
      <c r="H1328" s="3" t="s">
        <v>194</v>
      </c>
      <c r="I1328" s="2">
        <v>1300</v>
      </c>
      <c r="J1328" s="3" t="s">
        <v>114</v>
      </c>
      <c r="K1328" s="2">
        <v>1300</v>
      </c>
      <c r="L1328" s="3"/>
      <c r="M1328" s="3" t="s">
        <v>245</v>
      </c>
      <c r="N1328" s="3" t="s">
        <v>194</v>
      </c>
      <c r="O1328" s="3"/>
      <c r="P1328" s="3"/>
      <c r="Q1328" s="3"/>
      <c r="R1328" s="3">
        <v>0</v>
      </c>
      <c r="S1328" s="3">
        <v>1</v>
      </c>
      <c r="T1328" s="2">
        <v>25</v>
      </c>
      <c r="U1328" s="3">
        <v>0.80792210633085049</v>
      </c>
      <c r="V1328" s="3">
        <v>6.7309057448302765</v>
      </c>
      <c r="W1328" s="3">
        <v>1.0266776781732763</v>
      </c>
      <c r="X1328" s="3">
        <v>3080.4502064467706</v>
      </c>
      <c r="Y1328" s="3">
        <v>6.7309057448302765</v>
      </c>
      <c r="Z1328" s="3">
        <v>1.026676770545619</v>
      </c>
      <c r="AA1328" s="3">
        <v>3080.4502064467706</v>
      </c>
      <c r="AB1328">
        <f t="shared" ref="AB1328:AB1391" si="36">Y1328</f>
        <v>6.7309057448302765</v>
      </c>
      <c r="AC1328">
        <f t="shared" ref="AC1328:AC1391" si="37">Z1328</f>
        <v>1.026676770545619</v>
      </c>
    </row>
    <row r="1329" spans="1:29" x14ac:dyDescent="0.25">
      <c r="A1329" s="2">
        <v>1328</v>
      </c>
      <c r="B1329" s="3" t="s">
        <v>178</v>
      </c>
      <c r="C1329" s="3" t="s">
        <v>28</v>
      </c>
      <c r="D1329" s="3" t="s">
        <v>179</v>
      </c>
      <c r="E1329" s="3" t="s">
        <v>221</v>
      </c>
      <c r="F1329" s="3">
        <v>0.56000000000000005</v>
      </c>
      <c r="G1329" s="3">
        <v>0.48</v>
      </c>
      <c r="H1329" s="3" t="s">
        <v>194</v>
      </c>
      <c r="I1329" s="2">
        <v>1310</v>
      </c>
      <c r="J1329" s="3" t="s">
        <v>46</v>
      </c>
      <c r="K1329" s="2">
        <v>1310</v>
      </c>
      <c r="L1329" s="3"/>
      <c r="M1329" s="3" t="s">
        <v>193</v>
      </c>
      <c r="N1329" s="3" t="s">
        <v>194</v>
      </c>
      <c r="O1329" s="3"/>
      <c r="P1329" s="3"/>
      <c r="Q1329" s="3"/>
      <c r="R1329" s="3">
        <v>0</v>
      </c>
      <c r="S1329" s="3">
        <v>1</v>
      </c>
      <c r="T1329" s="2">
        <v>8</v>
      </c>
      <c r="U1329" s="3">
        <v>0.28930563340388732</v>
      </c>
      <c r="V1329" s="3">
        <v>3.3133173969718683</v>
      </c>
      <c r="W1329" s="3">
        <v>0.56577424174381896</v>
      </c>
      <c r="X1329" s="3">
        <v>1209.4221266733894</v>
      </c>
      <c r="Y1329" s="3">
        <v>3.3133173969718683</v>
      </c>
      <c r="Z1329" s="3">
        <v>0.56577374157481697</v>
      </c>
      <c r="AA1329" s="3">
        <v>1209.4221266733894</v>
      </c>
      <c r="AB1329">
        <f t="shared" si="36"/>
        <v>3.3133173969718683</v>
      </c>
      <c r="AC1329">
        <f t="shared" si="37"/>
        <v>0.56577374157481697</v>
      </c>
    </row>
    <row r="1330" spans="1:29" x14ac:dyDescent="0.25">
      <c r="A1330" s="2">
        <v>1329</v>
      </c>
      <c r="B1330" s="3" t="s">
        <v>178</v>
      </c>
      <c r="C1330" s="3" t="s">
        <v>28</v>
      </c>
      <c r="D1330" s="3" t="s">
        <v>179</v>
      </c>
      <c r="E1330" s="3" t="s">
        <v>221</v>
      </c>
      <c r="F1330" s="3">
        <v>0.56000000000000005</v>
      </c>
      <c r="G1330" s="3">
        <v>0.48</v>
      </c>
      <c r="H1330" s="3" t="s">
        <v>194</v>
      </c>
      <c r="I1330" s="2">
        <v>1310</v>
      </c>
      <c r="J1330" s="3" t="s">
        <v>46</v>
      </c>
      <c r="K1330" s="2">
        <v>1310</v>
      </c>
      <c r="L1330" s="3"/>
      <c r="M1330" s="3" t="s">
        <v>223</v>
      </c>
      <c r="N1330" s="3" t="s">
        <v>194</v>
      </c>
      <c r="O1330" s="3"/>
      <c r="P1330" s="3"/>
      <c r="Q1330" s="3"/>
      <c r="R1330" s="3">
        <v>0.38</v>
      </c>
      <c r="S1330" s="3">
        <v>0.62</v>
      </c>
      <c r="T1330" s="2">
        <v>48</v>
      </c>
      <c r="U1330" s="3">
        <v>4.6701544085054705</v>
      </c>
      <c r="V1330" s="3">
        <v>51.848847734633914</v>
      </c>
      <c r="W1330" s="3">
        <v>5.2306367026584564</v>
      </c>
      <c r="X1330" s="3">
        <v>20033.337184869539</v>
      </c>
      <c r="Y1330" s="3">
        <v>32.146285595473032</v>
      </c>
      <c r="Z1330" s="3">
        <v>5.2306320785484415</v>
      </c>
      <c r="AA1330" s="3">
        <v>12420.669054619109</v>
      </c>
      <c r="AB1330">
        <f t="shared" si="36"/>
        <v>32.146285595473032</v>
      </c>
      <c r="AC1330">
        <f t="shared" si="37"/>
        <v>5.2306320785484415</v>
      </c>
    </row>
    <row r="1331" spans="1:29" x14ac:dyDescent="0.25">
      <c r="A1331" s="2">
        <v>1330</v>
      </c>
      <c r="B1331" s="3" t="s">
        <v>178</v>
      </c>
      <c r="C1331" s="3" t="s">
        <v>28</v>
      </c>
      <c r="D1331" s="3" t="s">
        <v>179</v>
      </c>
      <c r="E1331" s="3" t="s">
        <v>221</v>
      </c>
      <c r="F1331" s="3">
        <v>0.56000000000000005</v>
      </c>
      <c r="G1331" s="3">
        <v>0.48</v>
      </c>
      <c r="H1331" s="3" t="s">
        <v>194</v>
      </c>
      <c r="I1331" s="2">
        <v>1320</v>
      </c>
      <c r="J1331" s="3" t="s">
        <v>115</v>
      </c>
      <c r="K1331" s="2">
        <v>1320</v>
      </c>
      <c r="L1331" s="3"/>
      <c r="M1331" s="3" t="s">
        <v>193</v>
      </c>
      <c r="N1331" s="3" t="s">
        <v>194</v>
      </c>
      <c r="O1331" s="3"/>
      <c r="P1331" s="3"/>
      <c r="Q1331" s="3"/>
      <c r="R1331" s="3">
        <v>0</v>
      </c>
      <c r="S1331" s="3">
        <v>1</v>
      </c>
      <c r="T1331" s="2">
        <v>2483</v>
      </c>
      <c r="U1331" s="3">
        <v>166.30770239506751</v>
      </c>
      <c r="V1331" s="3">
        <v>1952.680756861432</v>
      </c>
      <c r="W1331" s="3">
        <v>369.90429716904072</v>
      </c>
      <c r="X1331" s="3">
        <v>680650.15094042267</v>
      </c>
      <c r="Y1331" s="3">
        <v>1952.680756861432</v>
      </c>
      <c r="Z1331" s="3">
        <v>369.9039701575756</v>
      </c>
      <c r="AA1331" s="3">
        <v>680650.15094042267</v>
      </c>
      <c r="AB1331">
        <f t="shared" si="36"/>
        <v>1952.680756861432</v>
      </c>
      <c r="AC1331">
        <f t="shared" si="37"/>
        <v>369.9039701575756</v>
      </c>
    </row>
    <row r="1332" spans="1:29" x14ac:dyDescent="0.25">
      <c r="A1332" s="2">
        <v>1331</v>
      </c>
      <c r="B1332" s="3" t="s">
        <v>178</v>
      </c>
      <c r="C1332" s="3" t="s">
        <v>28</v>
      </c>
      <c r="D1332" s="3" t="s">
        <v>179</v>
      </c>
      <c r="E1332" s="3" t="s">
        <v>221</v>
      </c>
      <c r="F1332" s="3">
        <v>0.56000000000000005</v>
      </c>
      <c r="G1332" s="3">
        <v>0.48</v>
      </c>
      <c r="H1332" s="3" t="s">
        <v>194</v>
      </c>
      <c r="I1332" s="2">
        <v>1320</v>
      </c>
      <c r="J1332" s="3" t="s">
        <v>115</v>
      </c>
      <c r="K1332" s="2">
        <v>1320</v>
      </c>
      <c r="L1332" s="3"/>
      <c r="M1332" s="3" t="s">
        <v>223</v>
      </c>
      <c r="N1332" s="3" t="s">
        <v>194</v>
      </c>
      <c r="O1332" s="3"/>
      <c r="P1332" s="3"/>
      <c r="Q1332" s="3"/>
      <c r="R1332" s="3">
        <v>0.38</v>
      </c>
      <c r="S1332" s="3">
        <v>0.62</v>
      </c>
      <c r="T1332" s="2">
        <v>980</v>
      </c>
      <c r="U1332" s="3">
        <v>52.395469029469346</v>
      </c>
      <c r="V1332" s="3">
        <v>744.01343728167956</v>
      </c>
      <c r="W1332" s="3">
        <v>87.849122698846045</v>
      </c>
      <c r="X1332" s="3">
        <v>256473.10954960278</v>
      </c>
      <c r="Y1332" s="3">
        <v>461.28833111464115</v>
      </c>
      <c r="Z1332" s="3">
        <v>87.849045036406253</v>
      </c>
      <c r="AA1332" s="3">
        <v>159013.32792075386</v>
      </c>
      <c r="AB1332">
        <f t="shared" si="36"/>
        <v>461.28833111464115</v>
      </c>
      <c r="AC1332">
        <f t="shared" si="37"/>
        <v>87.849045036406253</v>
      </c>
    </row>
    <row r="1333" spans="1:29" x14ac:dyDescent="0.25">
      <c r="A1333" s="2">
        <v>1332</v>
      </c>
      <c r="B1333" s="3" t="s">
        <v>178</v>
      </c>
      <c r="C1333" s="3" t="s">
        <v>28</v>
      </c>
      <c r="D1333" s="3" t="s">
        <v>179</v>
      </c>
      <c r="E1333" s="3" t="s">
        <v>221</v>
      </c>
      <c r="F1333" s="3">
        <v>0.56000000000000005</v>
      </c>
      <c r="G1333" s="3">
        <v>0.48</v>
      </c>
      <c r="H1333" s="3" t="s">
        <v>194</v>
      </c>
      <c r="I1333" s="2">
        <v>1320</v>
      </c>
      <c r="J1333" s="3" t="s">
        <v>115</v>
      </c>
      <c r="K1333" s="2">
        <v>1320</v>
      </c>
      <c r="L1333" s="3"/>
      <c r="M1333" s="3" t="s">
        <v>224</v>
      </c>
      <c r="N1333" s="3" t="s">
        <v>194</v>
      </c>
      <c r="O1333" s="3"/>
      <c r="P1333" s="3"/>
      <c r="Q1333" s="3"/>
      <c r="R1333" s="3">
        <v>0</v>
      </c>
      <c r="S1333" s="3">
        <v>1</v>
      </c>
      <c r="T1333" s="2">
        <v>10</v>
      </c>
      <c r="U1333" s="3">
        <v>0.4142453112364291</v>
      </c>
      <c r="V1333" s="3">
        <v>4.4601031423463366</v>
      </c>
      <c r="W1333" s="3">
        <v>0.71946539721283898</v>
      </c>
      <c r="X1333" s="3">
        <v>1713.6412736329303</v>
      </c>
      <c r="Y1333" s="3">
        <v>4.4601031423463366</v>
      </c>
      <c r="Z1333" s="3">
        <v>0.71946476117418112</v>
      </c>
      <c r="AA1333" s="3">
        <v>1713.6412736329303</v>
      </c>
      <c r="AB1333">
        <f t="shared" si="36"/>
        <v>4.4601031423463366</v>
      </c>
      <c r="AC1333">
        <f t="shared" si="37"/>
        <v>0.71946476117418112</v>
      </c>
    </row>
    <row r="1334" spans="1:29" x14ac:dyDescent="0.25">
      <c r="A1334" s="2">
        <v>1333</v>
      </c>
      <c r="B1334" s="3" t="s">
        <v>178</v>
      </c>
      <c r="C1334" s="3" t="s">
        <v>28</v>
      </c>
      <c r="D1334" s="3" t="s">
        <v>179</v>
      </c>
      <c r="E1334" s="3" t="s">
        <v>221</v>
      </c>
      <c r="F1334" s="3">
        <v>0.56000000000000005</v>
      </c>
      <c r="G1334" s="3">
        <v>0.48</v>
      </c>
      <c r="H1334" s="3" t="s">
        <v>194</v>
      </c>
      <c r="I1334" s="2">
        <v>1330</v>
      </c>
      <c r="J1334" s="3" t="s">
        <v>47</v>
      </c>
      <c r="K1334" s="2">
        <v>1330</v>
      </c>
      <c r="L1334" s="3"/>
      <c r="M1334" s="3" t="s">
        <v>193</v>
      </c>
      <c r="N1334" s="3" t="s">
        <v>194</v>
      </c>
      <c r="O1334" s="3"/>
      <c r="P1334" s="3"/>
      <c r="Q1334" s="3"/>
      <c r="R1334" s="3">
        <v>0</v>
      </c>
      <c r="S1334" s="3">
        <v>1</v>
      </c>
      <c r="T1334" s="2">
        <v>1204</v>
      </c>
      <c r="U1334" s="3">
        <v>60.277132898383414</v>
      </c>
      <c r="V1334" s="3">
        <v>653.67637119160986</v>
      </c>
      <c r="W1334" s="3">
        <v>118.66109753987621</v>
      </c>
      <c r="X1334" s="3">
        <v>232812.41223676005</v>
      </c>
      <c r="Y1334" s="3">
        <v>653.67637119160986</v>
      </c>
      <c r="Z1334" s="3">
        <v>118.66099263831249</v>
      </c>
      <c r="AA1334" s="3">
        <v>232812.41223676005</v>
      </c>
      <c r="AB1334">
        <f t="shared" si="36"/>
        <v>653.67637119160986</v>
      </c>
      <c r="AC1334">
        <f t="shared" si="37"/>
        <v>118.66099263831249</v>
      </c>
    </row>
    <row r="1335" spans="1:29" x14ac:dyDescent="0.25">
      <c r="A1335" s="2">
        <v>1334</v>
      </c>
      <c r="B1335" s="3" t="s">
        <v>178</v>
      </c>
      <c r="C1335" s="3" t="s">
        <v>28</v>
      </c>
      <c r="D1335" s="3" t="s">
        <v>179</v>
      </c>
      <c r="E1335" s="3" t="s">
        <v>221</v>
      </c>
      <c r="F1335" s="3">
        <v>0.56000000000000005</v>
      </c>
      <c r="G1335" s="3">
        <v>0.48</v>
      </c>
      <c r="H1335" s="3" t="s">
        <v>194</v>
      </c>
      <c r="I1335" s="2">
        <v>1330</v>
      </c>
      <c r="J1335" s="3" t="s">
        <v>47</v>
      </c>
      <c r="K1335" s="2">
        <v>1330</v>
      </c>
      <c r="L1335" s="3"/>
      <c r="M1335" s="3" t="s">
        <v>223</v>
      </c>
      <c r="N1335" s="3" t="s">
        <v>194</v>
      </c>
      <c r="O1335" s="3"/>
      <c r="P1335" s="3"/>
      <c r="Q1335" s="3"/>
      <c r="R1335" s="3">
        <v>0.38</v>
      </c>
      <c r="S1335" s="3">
        <v>0.62</v>
      </c>
      <c r="T1335" s="2">
        <v>1764</v>
      </c>
      <c r="U1335" s="3">
        <v>133.48794506250005</v>
      </c>
      <c r="V1335" s="3">
        <v>1502.3117889763998</v>
      </c>
      <c r="W1335" s="3">
        <v>170.24628791259713</v>
      </c>
      <c r="X1335" s="3">
        <v>565779.34508260689</v>
      </c>
      <c r="Y1335" s="3">
        <v>931.43330916536672</v>
      </c>
      <c r="Z1335" s="3">
        <v>170.24613740748455</v>
      </c>
      <c r="AA1335" s="3">
        <v>350783.19395121647</v>
      </c>
      <c r="AB1335">
        <f t="shared" si="36"/>
        <v>931.43330916536672</v>
      </c>
      <c r="AC1335">
        <f t="shared" si="37"/>
        <v>170.24613740748455</v>
      </c>
    </row>
    <row r="1336" spans="1:29" x14ac:dyDescent="0.25">
      <c r="A1336" s="2">
        <v>1335</v>
      </c>
      <c r="B1336" s="3" t="s">
        <v>178</v>
      </c>
      <c r="C1336" s="3" t="s">
        <v>28</v>
      </c>
      <c r="D1336" s="3" t="s">
        <v>179</v>
      </c>
      <c r="E1336" s="3" t="s">
        <v>221</v>
      </c>
      <c r="F1336" s="3">
        <v>0.56000000000000005</v>
      </c>
      <c r="G1336" s="3">
        <v>0.48</v>
      </c>
      <c r="H1336" s="3" t="s">
        <v>194</v>
      </c>
      <c r="I1336" s="2">
        <v>1340</v>
      </c>
      <c r="J1336" s="3" t="s">
        <v>133</v>
      </c>
      <c r="K1336" s="2">
        <v>1340</v>
      </c>
      <c r="L1336" s="3"/>
      <c r="M1336" s="3" t="s">
        <v>193</v>
      </c>
      <c r="N1336" s="3" t="s">
        <v>194</v>
      </c>
      <c r="O1336" s="3"/>
      <c r="P1336" s="3"/>
      <c r="Q1336" s="3"/>
      <c r="R1336" s="3">
        <v>0</v>
      </c>
      <c r="S1336" s="3">
        <v>1</v>
      </c>
      <c r="T1336" s="2">
        <v>369</v>
      </c>
      <c r="U1336" s="3">
        <v>138.19489083571091</v>
      </c>
      <c r="V1336" s="3">
        <v>1573.8433004928024</v>
      </c>
      <c r="W1336" s="3">
        <v>300.0412899032691</v>
      </c>
      <c r="X1336" s="3">
        <v>539529.62622211105</v>
      </c>
      <c r="Y1336" s="3">
        <v>1573.8433004928024</v>
      </c>
      <c r="Z1336" s="3">
        <v>300.04102465373774</v>
      </c>
      <c r="AA1336" s="3">
        <v>539529.62622211105</v>
      </c>
      <c r="AB1336">
        <f t="shared" si="36"/>
        <v>1573.8433004928024</v>
      </c>
      <c r="AC1336">
        <f t="shared" si="37"/>
        <v>300.04102465373774</v>
      </c>
    </row>
    <row r="1337" spans="1:29" x14ac:dyDescent="0.25">
      <c r="A1337" s="2">
        <v>1336</v>
      </c>
      <c r="B1337" s="3" t="s">
        <v>178</v>
      </c>
      <c r="C1337" s="3" t="s">
        <v>28</v>
      </c>
      <c r="D1337" s="3" t="s">
        <v>179</v>
      </c>
      <c r="E1337" s="3" t="s">
        <v>221</v>
      </c>
      <c r="F1337" s="3">
        <v>0.56000000000000005</v>
      </c>
      <c r="G1337" s="3">
        <v>0.48</v>
      </c>
      <c r="H1337" s="3" t="s">
        <v>194</v>
      </c>
      <c r="I1337" s="2">
        <v>1340</v>
      </c>
      <c r="J1337" s="3" t="s">
        <v>133</v>
      </c>
      <c r="K1337" s="2">
        <v>1340</v>
      </c>
      <c r="L1337" s="3"/>
      <c r="M1337" s="3" t="s">
        <v>223</v>
      </c>
      <c r="N1337" s="3" t="s">
        <v>194</v>
      </c>
      <c r="O1337" s="3"/>
      <c r="P1337" s="3"/>
      <c r="Q1337" s="3"/>
      <c r="R1337" s="3">
        <v>0.38</v>
      </c>
      <c r="S1337" s="3">
        <v>0.62</v>
      </c>
      <c r="T1337" s="2">
        <v>213</v>
      </c>
      <c r="U1337" s="3">
        <v>87.799687308344602</v>
      </c>
      <c r="V1337" s="3">
        <v>1003.8660850554201</v>
      </c>
      <c r="W1337" s="3">
        <v>113.31563973572302</v>
      </c>
      <c r="X1337" s="3">
        <v>390145.84281394159</v>
      </c>
      <c r="Y1337" s="3">
        <v>622.39697273436025</v>
      </c>
      <c r="Z1337" s="3">
        <v>113.31553955977603</v>
      </c>
      <c r="AA1337" s="3">
        <v>241890.4225446436</v>
      </c>
      <c r="AB1337">
        <f t="shared" si="36"/>
        <v>622.39697273436025</v>
      </c>
      <c r="AC1337">
        <f t="shared" si="37"/>
        <v>113.31553955977603</v>
      </c>
    </row>
    <row r="1338" spans="1:29" x14ac:dyDescent="0.25">
      <c r="A1338" s="2">
        <v>1337</v>
      </c>
      <c r="B1338" s="3" t="s">
        <v>178</v>
      </c>
      <c r="C1338" s="3" t="s">
        <v>28</v>
      </c>
      <c r="D1338" s="3" t="s">
        <v>179</v>
      </c>
      <c r="E1338" s="3" t="s">
        <v>221</v>
      </c>
      <c r="F1338" s="3">
        <v>0.56000000000000005</v>
      </c>
      <c r="G1338" s="3">
        <v>0.48</v>
      </c>
      <c r="H1338" s="3" t="s">
        <v>194</v>
      </c>
      <c r="I1338" s="2">
        <v>1340</v>
      </c>
      <c r="J1338" s="3" t="s">
        <v>133</v>
      </c>
      <c r="K1338" s="2">
        <v>1340</v>
      </c>
      <c r="L1338" s="3"/>
      <c r="M1338" s="3" t="s">
        <v>224</v>
      </c>
      <c r="N1338" s="3" t="s">
        <v>194</v>
      </c>
      <c r="O1338" s="3"/>
      <c r="P1338" s="3"/>
      <c r="Q1338" s="3"/>
      <c r="R1338" s="3">
        <v>0</v>
      </c>
      <c r="S1338" s="3">
        <v>1</v>
      </c>
      <c r="T1338" s="2">
        <v>4</v>
      </c>
      <c r="U1338" s="3">
        <v>9.6390602540198517E-3</v>
      </c>
      <c r="V1338" s="3">
        <v>9.1082268471447375E-2</v>
      </c>
      <c r="W1338" s="3">
        <v>1.2128144779616549E-2</v>
      </c>
      <c r="X1338" s="3">
        <v>37.141716091246025</v>
      </c>
      <c r="Y1338" s="3">
        <v>9.1082268471447375E-2</v>
      </c>
      <c r="Z1338" s="3">
        <v>1.2128134057809801E-2</v>
      </c>
      <c r="AA1338" s="3">
        <v>37.141716091246025</v>
      </c>
      <c r="AB1338">
        <f t="shared" si="36"/>
        <v>9.1082268471447375E-2</v>
      </c>
      <c r="AC1338">
        <f t="shared" si="37"/>
        <v>1.2128134057809801E-2</v>
      </c>
    </row>
    <row r="1339" spans="1:29" x14ac:dyDescent="0.25">
      <c r="A1339" s="2">
        <v>1338</v>
      </c>
      <c r="B1339" s="3" t="s">
        <v>178</v>
      </c>
      <c r="C1339" s="3" t="s">
        <v>28</v>
      </c>
      <c r="D1339" s="3" t="s">
        <v>179</v>
      </c>
      <c r="E1339" s="3" t="s">
        <v>221</v>
      </c>
      <c r="F1339" s="3">
        <v>0.56000000000000005</v>
      </c>
      <c r="G1339" s="3">
        <v>0.48</v>
      </c>
      <c r="H1339" s="3" t="s">
        <v>194</v>
      </c>
      <c r="I1339" s="2">
        <v>1350</v>
      </c>
      <c r="J1339" s="3" t="s">
        <v>146</v>
      </c>
      <c r="K1339" s="2">
        <v>1350</v>
      </c>
      <c r="L1339" s="3"/>
      <c r="M1339" s="3" t="s">
        <v>193</v>
      </c>
      <c r="N1339" s="3" t="s">
        <v>194</v>
      </c>
      <c r="O1339" s="3"/>
      <c r="P1339" s="3"/>
      <c r="Q1339" s="3"/>
      <c r="R1339" s="3">
        <v>0</v>
      </c>
      <c r="S1339" s="3">
        <v>1</v>
      </c>
      <c r="T1339" s="2">
        <v>3</v>
      </c>
      <c r="U1339" s="3">
        <v>0.37613069944441868</v>
      </c>
      <c r="V1339" s="3">
        <v>3.759832863181567</v>
      </c>
      <c r="W1339" s="3">
        <v>0.67370854707827554</v>
      </c>
      <c r="X1339" s="3">
        <v>1367.6505451103355</v>
      </c>
      <c r="Y1339" s="3">
        <v>3.759832863181567</v>
      </c>
      <c r="Z1339" s="3">
        <v>0.67370795149066143</v>
      </c>
      <c r="AA1339" s="3">
        <v>1367.6505451103355</v>
      </c>
      <c r="AB1339">
        <f t="shared" si="36"/>
        <v>3.759832863181567</v>
      </c>
      <c r="AC1339">
        <f t="shared" si="37"/>
        <v>0.67370795149066143</v>
      </c>
    </row>
    <row r="1340" spans="1:29" x14ac:dyDescent="0.25">
      <c r="A1340" s="2">
        <v>1339</v>
      </c>
      <c r="B1340" s="3" t="s">
        <v>178</v>
      </c>
      <c r="C1340" s="3" t="s">
        <v>28</v>
      </c>
      <c r="D1340" s="3" t="s">
        <v>179</v>
      </c>
      <c r="E1340" s="3" t="s">
        <v>221</v>
      </c>
      <c r="F1340" s="3">
        <v>0.56000000000000005</v>
      </c>
      <c r="G1340" s="3">
        <v>0.48</v>
      </c>
      <c r="H1340" s="3" t="s">
        <v>194</v>
      </c>
      <c r="I1340" s="2">
        <v>1390</v>
      </c>
      <c r="J1340" s="3" t="s">
        <v>134</v>
      </c>
      <c r="K1340" s="2">
        <v>1390</v>
      </c>
      <c r="L1340" s="3"/>
      <c r="M1340" s="3" t="s">
        <v>193</v>
      </c>
      <c r="N1340" s="3" t="s">
        <v>194</v>
      </c>
      <c r="O1340" s="3"/>
      <c r="P1340" s="3"/>
      <c r="Q1340" s="3"/>
      <c r="R1340" s="3">
        <v>0</v>
      </c>
      <c r="S1340" s="3">
        <v>1</v>
      </c>
      <c r="T1340" s="2">
        <v>2</v>
      </c>
      <c r="U1340" s="3">
        <v>8.9387221479486596E-5</v>
      </c>
      <c r="V1340" s="3">
        <v>6.5683851942723189E-4</v>
      </c>
      <c r="W1340" s="3">
        <v>9.92217469242739E-5</v>
      </c>
      <c r="X1340" s="3">
        <v>0.30453607422629225</v>
      </c>
      <c r="Y1340" s="3">
        <v>6.5683851942723189E-4</v>
      </c>
      <c r="Z1340" s="3">
        <v>9.92216592079403E-5</v>
      </c>
      <c r="AA1340" s="3">
        <v>0.30453607422629225</v>
      </c>
      <c r="AB1340">
        <f t="shared" si="36"/>
        <v>6.5683851942723189E-4</v>
      </c>
      <c r="AC1340">
        <f t="shared" si="37"/>
        <v>9.92216592079403E-5</v>
      </c>
    </row>
    <row r="1341" spans="1:29" x14ac:dyDescent="0.25">
      <c r="A1341" s="2">
        <v>1340</v>
      </c>
      <c r="B1341" s="3" t="s">
        <v>178</v>
      </c>
      <c r="C1341" s="3" t="s">
        <v>28</v>
      </c>
      <c r="D1341" s="3" t="s">
        <v>179</v>
      </c>
      <c r="E1341" s="3" t="s">
        <v>221</v>
      </c>
      <c r="F1341" s="3">
        <v>0.56000000000000005</v>
      </c>
      <c r="G1341" s="3">
        <v>0.48</v>
      </c>
      <c r="H1341" s="3" t="s">
        <v>194</v>
      </c>
      <c r="I1341" s="2">
        <v>1390</v>
      </c>
      <c r="J1341" s="3" t="s">
        <v>134</v>
      </c>
      <c r="K1341" s="2">
        <v>1390</v>
      </c>
      <c r="L1341" s="3"/>
      <c r="M1341" s="3" t="s">
        <v>223</v>
      </c>
      <c r="N1341" s="3" t="s">
        <v>194</v>
      </c>
      <c r="O1341" s="3"/>
      <c r="P1341" s="3"/>
      <c r="Q1341" s="3"/>
      <c r="R1341" s="3">
        <v>0.38</v>
      </c>
      <c r="S1341" s="3">
        <v>0.62</v>
      </c>
      <c r="T1341" s="2">
        <v>172</v>
      </c>
      <c r="U1341" s="3">
        <v>29.738599098266295</v>
      </c>
      <c r="V1341" s="3">
        <v>241.61352389988957</v>
      </c>
      <c r="W1341" s="3">
        <v>25.635231644896194</v>
      </c>
      <c r="X1341" s="3">
        <v>112047.21266714488</v>
      </c>
      <c r="Y1341" s="3">
        <v>149.80038481793144</v>
      </c>
      <c r="Z1341" s="3">
        <v>25.635208982238087</v>
      </c>
      <c r="AA1341" s="3">
        <v>69469.271853629791</v>
      </c>
      <c r="AB1341">
        <f t="shared" si="36"/>
        <v>149.80038481793144</v>
      </c>
      <c r="AC1341">
        <f t="shared" si="37"/>
        <v>25.635208982238087</v>
      </c>
    </row>
    <row r="1342" spans="1:29" x14ac:dyDescent="0.25">
      <c r="A1342" s="2">
        <v>1341</v>
      </c>
      <c r="B1342" s="3" t="s">
        <v>178</v>
      </c>
      <c r="C1342" s="3" t="s">
        <v>28</v>
      </c>
      <c r="D1342" s="3" t="s">
        <v>179</v>
      </c>
      <c r="E1342" s="3" t="s">
        <v>221</v>
      </c>
      <c r="F1342" s="3">
        <v>0.56000000000000005</v>
      </c>
      <c r="G1342" s="3">
        <v>0.48</v>
      </c>
      <c r="H1342" s="3" t="s">
        <v>194</v>
      </c>
      <c r="I1342" s="2">
        <v>1400</v>
      </c>
      <c r="J1342" s="3" t="s">
        <v>48</v>
      </c>
      <c r="K1342" s="2">
        <v>1400</v>
      </c>
      <c r="L1342" s="3"/>
      <c r="M1342" s="3" t="s">
        <v>193</v>
      </c>
      <c r="N1342" s="3" t="s">
        <v>194</v>
      </c>
      <c r="O1342" s="3"/>
      <c r="P1342" s="3"/>
      <c r="Q1342" s="3"/>
      <c r="R1342" s="3">
        <v>0</v>
      </c>
      <c r="S1342" s="3">
        <v>1</v>
      </c>
      <c r="T1342" s="2">
        <v>1257</v>
      </c>
      <c r="U1342" s="3">
        <v>178.80086278976256</v>
      </c>
      <c r="V1342" s="3">
        <v>1949.6888674958345</v>
      </c>
      <c r="W1342" s="3">
        <v>264.75712516521293</v>
      </c>
      <c r="X1342" s="3">
        <v>747354.74630155996</v>
      </c>
      <c r="Y1342" s="3">
        <v>1949.6888674958345</v>
      </c>
      <c r="Z1342" s="3">
        <v>264.75689110841552</v>
      </c>
      <c r="AA1342" s="3">
        <v>747354.74630155996</v>
      </c>
      <c r="AB1342">
        <f t="shared" si="36"/>
        <v>1949.6888674958345</v>
      </c>
      <c r="AC1342">
        <f t="shared" si="37"/>
        <v>264.75689110841552</v>
      </c>
    </row>
    <row r="1343" spans="1:29" x14ac:dyDescent="0.25">
      <c r="A1343" s="2">
        <v>1342</v>
      </c>
      <c r="B1343" s="3" t="s">
        <v>178</v>
      </c>
      <c r="C1343" s="3" t="s">
        <v>28</v>
      </c>
      <c r="D1343" s="3" t="s">
        <v>179</v>
      </c>
      <c r="E1343" s="3" t="s">
        <v>221</v>
      </c>
      <c r="F1343" s="3">
        <v>0.56000000000000005</v>
      </c>
      <c r="G1343" s="3">
        <v>0.48</v>
      </c>
      <c r="H1343" s="3" t="s">
        <v>194</v>
      </c>
      <c r="I1343" s="2">
        <v>1400</v>
      </c>
      <c r="J1343" s="3" t="s">
        <v>48</v>
      </c>
      <c r="K1343" s="2">
        <v>1400</v>
      </c>
      <c r="L1343" s="3"/>
      <c r="M1343" s="3" t="s">
        <v>223</v>
      </c>
      <c r="N1343" s="3" t="s">
        <v>194</v>
      </c>
      <c r="O1343" s="3"/>
      <c r="P1343" s="3"/>
      <c r="Q1343" s="3"/>
      <c r="R1343" s="3">
        <v>0.38</v>
      </c>
      <c r="S1343" s="3">
        <v>0.62</v>
      </c>
      <c r="T1343" s="2">
        <v>583</v>
      </c>
      <c r="U1343" s="3">
        <v>67.103619124280527</v>
      </c>
      <c r="V1343" s="3">
        <v>638.37367000259269</v>
      </c>
      <c r="W1343" s="3">
        <v>53.206813462702584</v>
      </c>
      <c r="X1343" s="3">
        <v>280442.4417556207</v>
      </c>
      <c r="Y1343" s="3">
        <v>395.79167540160751</v>
      </c>
      <c r="Z1343" s="3">
        <v>53.206766425568688</v>
      </c>
      <c r="AA1343" s="3">
        <v>173874.31388848484</v>
      </c>
      <c r="AB1343">
        <f t="shared" si="36"/>
        <v>395.79167540160751</v>
      </c>
      <c r="AC1343">
        <f t="shared" si="37"/>
        <v>53.206766425568688</v>
      </c>
    </row>
    <row r="1344" spans="1:29" x14ac:dyDescent="0.25">
      <c r="A1344" s="2">
        <v>1343</v>
      </c>
      <c r="B1344" s="3" t="s">
        <v>178</v>
      </c>
      <c r="C1344" s="3" t="s">
        <v>28</v>
      </c>
      <c r="D1344" s="3" t="s">
        <v>179</v>
      </c>
      <c r="E1344" s="3" t="s">
        <v>221</v>
      </c>
      <c r="F1344" s="3">
        <v>0.56000000000000005</v>
      </c>
      <c r="G1344" s="3">
        <v>0.48</v>
      </c>
      <c r="H1344" s="3" t="s">
        <v>194</v>
      </c>
      <c r="I1344" s="2">
        <v>1400</v>
      </c>
      <c r="J1344" s="3" t="s">
        <v>48</v>
      </c>
      <c r="K1344" s="2">
        <v>1400</v>
      </c>
      <c r="L1344" s="3"/>
      <c r="M1344" s="3" t="s">
        <v>224</v>
      </c>
      <c r="N1344" s="3" t="s">
        <v>194</v>
      </c>
      <c r="O1344" s="3"/>
      <c r="P1344" s="3"/>
      <c r="Q1344" s="3"/>
      <c r="R1344" s="3">
        <v>0</v>
      </c>
      <c r="S1344" s="3">
        <v>1</v>
      </c>
      <c r="T1344" s="2">
        <v>3</v>
      </c>
      <c r="U1344" s="3">
        <v>3.9636377847410559E-2</v>
      </c>
      <c r="V1344" s="3">
        <v>0.34327436465565664</v>
      </c>
      <c r="W1344" s="3">
        <v>3.3557097400441716E-2</v>
      </c>
      <c r="X1344" s="3">
        <v>149.52338092954244</v>
      </c>
      <c r="Y1344" s="3">
        <v>0.34327436465565664</v>
      </c>
      <c r="Z1344" s="3">
        <v>3.3557067734510199E-2</v>
      </c>
      <c r="AA1344" s="3">
        <v>149.52338092954244</v>
      </c>
      <c r="AB1344">
        <f t="shared" si="36"/>
        <v>0.34327436465565664</v>
      </c>
      <c r="AC1344">
        <f t="shared" si="37"/>
        <v>3.3557067734510199E-2</v>
      </c>
    </row>
    <row r="1345" spans="1:29" x14ac:dyDescent="0.25">
      <c r="A1345" s="2">
        <v>1344</v>
      </c>
      <c r="B1345" s="3" t="s">
        <v>178</v>
      </c>
      <c r="C1345" s="3" t="s">
        <v>28</v>
      </c>
      <c r="D1345" s="3" t="s">
        <v>179</v>
      </c>
      <c r="E1345" s="3" t="s">
        <v>221</v>
      </c>
      <c r="F1345" s="3">
        <v>0.56000000000000005</v>
      </c>
      <c r="G1345" s="3">
        <v>0.48</v>
      </c>
      <c r="H1345" s="3" t="s">
        <v>194</v>
      </c>
      <c r="I1345" s="2">
        <v>1400</v>
      </c>
      <c r="J1345" s="3" t="s">
        <v>48</v>
      </c>
      <c r="K1345" s="2">
        <v>1400</v>
      </c>
      <c r="L1345" s="3"/>
      <c r="M1345" s="3" t="s">
        <v>237</v>
      </c>
      <c r="N1345" s="3" t="s">
        <v>194</v>
      </c>
      <c r="O1345" s="3"/>
      <c r="P1345" s="3"/>
      <c r="Q1345" s="3"/>
      <c r="R1345" s="3">
        <v>0.38</v>
      </c>
      <c r="S1345" s="3">
        <v>0.62</v>
      </c>
      <c r="T1345" s="2">
        <v>2</v>
      </c>
      <c r="U1345" s="3">
        <v>1.5800149728231159E-2</v>
      </c>
      <c r="V1345" s="3">
        <v>0.17371361315283734</v>
      </c>
      <c r="W1345" s="3">
        <v>1.397771525960052E-2</v>
      </c>
      <c r="X1345" s="3">
        <v>69.073056564467862</v>
      </c>
      <c r="Y1345" s="3">
        <v>0.10770244015475916</v>
      </c>
      <c r="Z1345" s="3">
        <v>1.3977702902693172E-2</v>
      </c>
      <c r="AA1345" s="3">
        <v>42.825295069970082</v>
      </c>
      <c r="AB1345">
        <f t="shared" si="36"/>
        <v>0.10770244015475916</v>
      </c>
      <c r="AC1345">
        <f t="shared" si="37"/>
        <v>1.3977702902693172E-2</v>
      </c>
    </row>
    <row r="1346" spans="1:29" x14ac:dyDescent="0.25">
      <c r="A1346" s="2">
        <v>1345</v>
      </c>
      <c r="B1346" s="3" t="s">
        <v>178</v>
      </c>
      <c r="C1346" s="3" t="s">
        <v>28</v>
      </c>
      <c r="D1346" s="3" t="s">
        <v>179</v>
      </c>
      <c r="E1346" s="3" t="s">
        <v>221</v>
      </c>
      <c r="F1346" s="3">
        <v>0.56000000000000005</v>
      </c>
      <c r="G1346" s="3">
        <v>0.48</v>
      </c>
      <c r="H1346" s="3" t="s">
        <v>194</v>
      </c>
      <c r="I1346" s="2">
        <v>1400</v>
      </c>
      <c r="J1346" s="3" t="s">
        <v>48</v>
      </c>
      <c r="K1346" s="2">
        <v>1400</v>
      </c>
      <c r="L1346" s="3"/>
      <c r="M1346" s="3" t="s">
        <v>245</v>
      </c>
      <c r="N1346" s="3" t="s">
        <v>194</v>
      </c>
      <c r="O1346" s="3"/>
      <c r="P1346" s="3"/>
      <c r="Q1346" s="3"/>
      <c r="R1346" s="3">
        <v>0</v>
      </c>
      <c r="S1346" s="3">
        <v>1</v>
      </c>
      <c r="T1346" s="2">
        <v>11</v>
      </c>
      <c r="U1346" s="3">
        <v>0.23557703034744287</v>
      </c>
      <c r="V1346" s="3">
        <v>2.1332725943779538</v>
      </c>
      <c r="W1346" s="3">
        <v>0.27563707614431454</v>
      </c>
      <c r="X1346" s="3">
        <v>886.61740327973348</v>
      </c>
      <c r="Y1346" s="3">
        <v>2.1332725943779538</v>
      </c>
      <c r="Z1346" s="3">
        <v>0.27563683246916815</v>
      </c>
      <c r="AA1346" s="3">
        <v>886.61740327973348</v>
      </c>
      <c r="AB1346">
        <f t="shared" si="36"/>
        <v>2.1332725943779538</v>
      </c>
      <c r="AC1346">
        <f t="shared" si="37"/>
        <v>0.27563683246916815</v>
      </c>
    </row>
    <row r="1347" spans="1:29" x14ac:dyDescent="0.25">
      <c r="A1347" s="2">
        <v>1346</v>
      </c>
      <c r="B1347" s="3" t="s">
        <v>178</v>
      </c>
      <c r="C1347" s="3" t="s">
        <v>28</v>
      </c>
      <c r="D1347" s="3" t="s">
        <v>179</v>
      </c>
      <c r="E1347" s="3" t="s">
        <v>221</v>
      </c>
      <c r="F1347" s="3">
        <v>0.56000000000000005</v>
      </c>
      <c r="G1347" s="3">
        <v>0.48</v>
      </c>
      <c r="H1347" s="3" t="s">
        <v>194</v>
      </c>
      <c r="I1347" s="2">
        <v>1410</v>
      </c>
      <c r="J1347" s="3" t="s">
        <v>116</v>
      </c>
      <c r="K1347" s="2">
        <v>1410</v>
      </c>
      <c r="L1347" s="3"/>
      <c r="M1347" s="3" t="s">
        <v>193</v>
      </c>
      <c r="N1347" s="3" t="s">
        <v>194</v>
      </c>
      <c r="O1347" s="3"/>
      <c r="P1347" s="3"/>
      <c r="Q1347" s="3"/>
      <c r="R1347" s="3">
        <v>0</v>
      </c>
      <c r="S1347" s="3">
        <v>1</v>
      </c>
      <c r="T1347" s="2">
        <v>1412</v>
      </c>
      <c r="U1347" s="3">
        <v>316.64038397216996</v>
      </c>
      <c r="V1347" s="3">
        <v>3252.1947197126906</v>
      </c>
      <c r="W1347" s="3">
        <v>438.30475730514547</v>
      </c>
      <c r="X1347" s="3">
        <v>1309962.9774508949</v>
      </c>
      <c r="Y1347" s="3">
        <v>3252.1947197126906</v>
      </c>
      <c r="Z1347" s="3">
        <v>438.30436982470366</v>
      </c>
      <c r="AA1347" s="3">
        <v>1309962.9774508949</v>
      </c>
      <c r="AB1347">
        <f t="shared" si="36"/>
        <v>3252.1947197126906</v>
      </c>
      <c r="AC1347">
        <f t="shared" si="37"/>
        <v>438.30436982470366</v>
      </c>
    </row>
    <row r="1348" spans="1:29" x14ac:dyDescent="0.25">
      <c r="A1348" s="2">
        <v>1347</v>
      </c>
      <c r="B1348" s="3" t="s">
        <v>178</v>
      </c>
      <c r="C1348" s="3" t="s">
        <v>28</v>
      </c>
      <c r="D1348" s="3" t="s">
        <v>179</v>
      </c>
      <c r="E1348" s="3" t="s">
        <v>221</v>
      </c>
      <c r="F1348" s="3">
        <v>0.56000000000000005</v>
      </c>
      <c r="G1348" s="3">
        <v>0.48</v>
      </c>
      <c r="H1348" s="3" t="s">
        <v>194</v>
      </c>
      <c r="I1348" s="2">
        <v>1410</v>
      </c>
      <c r="J1348" s="3" t="s">
        <v>116</v>
      </c>
      <c r="K1348" s="2">
        <v>1410</v>
      </c>
      <c r="L1348" s="3"/>
      <c r="M1348" s="3" t="s">
        <v>223</v>
      </c>
      <c r="N1348" s="3" t="s">
        <v>194</v>
      </c>
      <c r="O1348" s="3"/>
      <c r="P1348" s="3"/>
      <c r="Q1348" s="3"/>
      <c r="R1348" s="3">
        <v>0.38</v>
      </c>
      <c r="S1348" s="3">
        <v>0.62</v>
      </c>
      <c r="T1348" s="2">
        <v>1201</v>
      </c>
      <c r="U1348" s="3">
        <v>381.89371156007877</v>
      </c>
      <c r="V1348" s="3">
        <v>4266.1951199928963</v>
      </c>
      <c r="W1348" s="3">
        <v>353.14786408792287</v>
      </c>
      <c r="X1348" s="3">
        <v>1671814.5258426163</v>
      </c>
      <c r="Y1348" s="3">
        <v>2645.0409743956025</v>
      </c>
      <c r="Z1348" s="3">
        <v>353.14755188987368</v>
      </c>
      <c r="AA1348" s="3">
        <v>1036525.0060224218</v>
      </c>
      <c r="AB1348">
        <f t="shared" si="36"/>
        <v>2645.0409743956025</v>
      </c>
      <c r="AC1348">
        <f t="shared" si="37"/>
        <v>353.14755188987368</v>
      </c>
    </row>
    <row r="1349" spans="1:29" x14ac:dyDescent="0.25">
      <c r="A1349" s="2">
        <v>1348</v>
      </c>
      <c r="B1349" s="3" t="s">
        <v>178</v>
      </c>
      <c r="C1349" s="3" t="s">
        <v>28</v>
      </c>
      <c r="D1349" s="3" t="s">
        <v>179</v>
      </c>
      <c r="E1349" s="3" t="s">
        <v>221</v>
      </c>
      <c r="F1349" s="3">
        <v>0.56000000000000005</v>
      </c>
      <c r="G1349" s="3">
        <v>0.48</v>
      </c>
      <c r="H1349" s="3" t="s">
        <v>194</v>
      </c>
      <c r="I1349" s="2">
        <v>1410</v>
      </c>
      <c r="J1349" s="3" t="s">
        <v>116</v>
      </c>
      <c r="K1349" s="2">
        <v>1410</v>
      </c>
      <c r="L1349" s="3"/>
      <c r="M1349" s="3" t="s">
        <v>224</v>
      </c>
      <c r="N1349" s="3" t="s">
        <v>194</v>
      </c>
      <c r="O1349" s="3"/>
      <c r="P1349" s="3"/>
      <c r="Q1349" s="3"/>
      <c r="R1349" s="3">
        <v>0</v>
      </c>
      <c r="S1349" s="3">
        <v>1</v>
      </c>
      <c r="T1349" s="2">
        <v>3</v>
      </c>
      <c r="U1349" s="3">
        <v>2.7751309843055835E-2</v>
      </c>
      <c r="V1349" s="3">
        <v>0.27235577023130053</v>
      </c>
      <c r="W1349" s="3">
        <v>3.9062087161326572E-2</v>
      </c>
      <c r="X1349" s="3">
        <v>100.82259573055288</v>
      </c>
      <c r="Y1349" s="3">
        <v>0.27235577023130053</v>
      </c>
      <c r="Z1349" s="3">
        <v>3.9062052628744945E-2</v>
      </c>
      <c r="AA1349" s="3">
        <v>100.82259573055288</v>
      </c>
      <c r="AB1349">
        <f t="shared" si="36"/>
        <v>0.27235577023130053</v>
      </c>
      <c r="AC1349">
        <f t="shared" si="37"/>
        <v>3.9062052628744945E-2</v>
      </c>
    </row>
    <row r="1350" spans="1:29" x14ac:dyDescent="0.25">
      <c r="A1350" s="2">
        <v>1349</v>
      </c>
      <c r="B1350" s="3" t="s">
        <v>178</v>
      </c>
      <c r="C1350" s="3" t="s">
        <v>28</v>
      </c>
      <c r="D1350" s="3" t="s">
        <v>179</v>
      </c>
      <c r="E1350" s="3" t="s">
        <v>221</v>
      </c>
      <c r="F1350" s="3">
        <v>0.56000000000000005</v>
      </c>
      <c r="G1350" s="3">
        <v>0.48</v>
      </c>
      <c r="H1350" s="3" t="s">
        <v>194</v>
      </c>
      <c r="I1350" s="2">
        <v>1410</v>
      </c>
      <c r="J1350" s="3" t="s">
        <v>116</v>
      </c>
      <c r="K1350" s="2">
        <v>1410</v>
      </c>
      <c r="L1350" s="3"/>
      <c r="M1350" s="3" t="s">
        <v>245</v>
      </c>
      <c r="N1350" s="3" t="s">
        <v>194</v>
      </c>
      <c r="O1350" s="3"/>
      <c r="P1350" s="3"/>
      <c r="Q1350" s="3"/>
      <c r="R1350" s="3">
        <v>0</v>
      </c>
      <c r="S1350" s="3">
        <v>1</v>
      </c>
      <c r="T1350" s="2">
        <v>6</v>
      </c>
      <c r="U1350" s="3">
        <v>0.1457809782512339</v>
      </c>
      <c r="V1350" s="3">
        <v>1.4098730019810293</v>
      </c>
      <c r="W1350" s="3">
        <v>0.18997870900335539</v>
      </c>
      <c r="X1350" s="3">
        <v>597.82846442340497</v>
      </c>
      <c r="Y1350" s="3">
        <v>1.4098730019810293</v>
      </c>
      <c r="Z1350" s="3">
        <v>0.189978541053926</v>
      </c>
      <c r="AA1350" s="3">
        <v>597.82846442340497</v>
      </c>
      <c r="AB1350">
        <f t="shared" si="36"/>
        <v>1.4098730019810293</v>
      </c>
      <c r="AC1350">
        <f t="shared" si="37"/>
        <v>0.189978541053926</v>
      </c>
    </row>
    <row r="1351" spans="1:29" x14ac:dyDescent="0.25">
      <c r="A1351" s="2">
        <v>1350</v>
      </c>
      <c r="B1351" s="3" t="s">
        <v>178</v>
      </c>
      <c r="C1351" s="3" t="s">
        <v>28</v>
      </c>
      <c r="D1351" s="3" t="s">
        <v>179</v>
      </c>
      <c r="E1351" s="3" t="s">
        <v>221</v>
      </c>
      <c r="F1351" s="3">
        <v>0.56000000000000005</v>
      </c>
      <c r="G1351" s="3">
        <v>0.48</v>
      </c>
      <c r="H1351" s="3" t="s">
        <v>194</v>
      </c>
      <c r="I1351" s="2">
        <v>1420</v>
      </c>
      <c r="J1351" s="3" t="s">
        <v>117</v>
      </c>
      <c r="K1351" s="2">
        <v>1420</v>
      </c>
      <c r="L1351" s="3"/>
      <c r="M1351" s="3" t="s">
        <v>193</v>
      </c>
      <c r="N1351" s="3" t="s">
        <v>194</v>
      </c>
      <c r="O1351" s="3"/>
      <c r="P1351" s="3"/>
      <c r="Q1351" s="3"/>
      <c r="R1351" s="3">
        <v>0</v>
      </c>
      <c r="S1351" s="3">
        <v>1</v>
      </c>
      <c r="T1351" s="2">
        <v>1075</v>
      </c>
      <c r="U1351" s="3">
        <v>271.48069177331257</v>
      </c>
      <c r="V1351" s="3">
        <v>2723.2841583874497</v>
      </c>
      <c r="W1351" s="3">
        <v>366.42872510715665</v>
      </c>
      <c r="X1351" s="3">
        <v>1162695.8017419165</v>
      </c>
      <c r="Y1351" s="3">
        <v>2723.2841583874497</v>
      </c>
      <c r="Z1351" s="3">
        <v>366.42840116824902</v>
      </c>
      <c r="AA1351" s="3">
        <v>1162695.8017419165</v>
      </c>
      <c r="AB1351">
        <f t="shared" si="36"/>
        <v>2723.2841583874497</v>
      </c>
      <c r="AC1351">
        <f t="shared" si="37"/>
        <v>366.42840116824902</v>
      </c>
    </row>
    <row r="1352" spans="1:29" x14ac:dyDescent="0.25">
      <c r="A1352" s="2">
        <v>1351</v>
      </c>
      <c r="B1352" s="3" t="s">
        <v>178</v>
      </c>
      <c r="C1352" s="3" t="s">
        <v>28</v>
      </c>
      <c r="D1352" s="3" t="s">
        <v>179</v>
      </c>
      <c r="E1352" s="3" t="s">
        <v>221</v>
      </c>
      <c r="F1352" s="3">
        <v>0.56000000000000005</v>
      </c>
      <c r="G1352" s="3">
        <v>0.48</v>
      </c>
      <c r="H1352" s="3" t="s">
        <v>194</v>
      </c>
      <c r="I1352" s="2">
        <v>1420</v>
      </c>
      <c r="J1352" s="3" t="s">
        <v>117</v>
      </c>
      <c r="K1352" s="2">
        <v>1420</v>
      </c>
      <c r="L1352" s="3"/>
      <c r="M1352" s="3" t="s">
        <v>223</v>
      </c>
      <c r="N1352" s="3" t="s">
        <v>194</v>
      </c>
      <c r="O1352" s="3"/>
      <c r="P1352" s="3"/>
      <c r="Q1352" s="3"/>
      <c r="R1352" s="3">
        <v>0.38</v>
      </c>
      <c r="S1352" s="3">
        <v>0.62</v>
      </c>
      <c r="T1352" s="2">
        <v>147</v>
      </c>
      <c r="U1352" s="3">
        <v>45.447686549562036</v>
      </c>
      <c r="V1352" s="3">
        <v>383.36112503115004</v>
      </c>
      <c r="W1352" s="3">
        <v>31.998084351244653</v>
      </c>
      <c r="X1352" s="3">
        <v>196261.44824061022</v>
      </c>
      <c r="Y1352" s="3">
        <v>237.68389751931301</v>
      </c>
      <c r="Z1352" s="3">
        <v>31.998056063548383</v>
      </c>
      <c r="AA1352" s="3">
        <v>121682.09790917841</v>
      </c>
      <c r="AB1352">
        <f t="shared" si="36"/>
        <v>237.68389751931301</v>
      </c>
      <c r="AC1352">
        <f t="shared" si="37"/>
        <v>31.998056063548383</v>
      </c>
    </row>
    <row r="1353" spans="1:29" x14ac:dyDescent="0.25">
      <c r="A1353" s="2">
        <v>1352</v>
      </c>
      <c r="B1353" s="3" t="s">
        <v>178</v>
      </c>
      <c r="C1353" s="3" t="s">
        <v>28</v>
      </c>
      <c r="D1353" s="3" t="s">
        <v>179</v>
      </c>
      <c r="E1353" s="3" t="s">
        <v>221</v>
      </c>
      <c r="F1353" s="3">
        <v>0.56000000000000005</v>
      </c>
      <c r="G1353" s="3">
        <v>0.48</v>
      </c>
      <c r="H1353" s="3" t="s">
        <v>194</v>
      </c>
      <c r="I1353" s="2">
        <v>1420</v>
      </c>
      <c r="J1353" s="3" t="s">
        <v>117</v>
      </c>
      <c r="K1353" s="2">
        <v>1420</v>
      </c>
      <c r="L1353" s="3"/>
      <c r="M1353" s="3" t="s">
        <v>224</v>
      </c>
      <c r="N1353" s="3" t="s">
        <v>194</v>
      </c>
      <c r="O1353" s="3"/>
      <c r="P1353" s="3"/>
      <c r="Q1353" s="3"/>
      <c r="R1353" s="3">
        <v>0</v>
      </c>
      <c r="S1353" s="3">
        <v>1</v>
      </c>
      <c r="T1353" s="2">
        <v>1</v>
      </c>
      <c r="U1353" s="3">
        <v>2.5972723232155302E-2</v>
      </c>
      <c r="V1353" s="3">
        <v>0.25017594407449772</v>
      </c>
      <c r="W1353" s="3">
        <v>3.5874800317550658E-2</v>
      </c>
      <c r="X1353" s="3">
        <v>97.536251331552393</v>
      </c>
      <c r="Y1353" s="3">
        <v>0.25017594407449772</v>
      </c>
      <c r="Z1353" s="3">
        <v>3.5874768602669103E-2</v>
      </c>
      <c r="AA1353" s="3">
        <v>97.536251331552393</v>
      </c>
      <c r="AB1353">
        <f t="shared" si="36"/>
        <v>0.25017594407449772</v>
      </c>
      <c r="AC1353">
        <f t="shared" si="37"/>
        <v>3.5874768602669103E-2</v>
      </c>
    </row>
    <row r="1354" spans="1:29" x14ac:dyDescent="0.25">
      <c r="A1354" s="2">
        <v>1353</v>
      </c>
      <c r="B1354" s="3" t="s">
        <v>178</v>
      </c>
      <c r="C1354" s="3" t="s">
        <v>28</v>
      </c>
      <c r="D1354" s="3" t="s">
        <v>179</v>
      </c>
      <c r="E1354" s="3" t="s">
        <v>221</v>
      </c>
      <c r="F1354" s="3">
        <v>0.56000000000000005</v>
      </c>
      <c r="G1354" s="3">
        <v>0.48</v>
      </c>
      <c r="H1354" s="3" t="s">
        <v>194</v>
      </c>
      <c r="I1354" s="2">
        <v>1420</v>
      </c>
      <c r="J1354" s="3" t="s">
        <v>117</v>
      </c>
      <c r="K1354" s="2">
        <v>1420</v>
      </c>
      <c r="L1354" s="3"/>
      <c r="M1354" s="3" t="s">
        <v>245</v>
      </c>
      <c r="N1354" s="3" t="s">
        <v>194</v>
      </c>
      <c r="O1354" s="3"/>
      <c r="P1354" s="3"/>
      <c r="Q1354" s="3"/>
      <c r="R1354" s="3">
        <v>0</v>
      </c>
      <c r="S1354" s="3">
        <v>1</v>
      </c>
      <c r="T1354" s="2">
        <v>7</v>
      </c>
      <c r="U1354" s="3">
        <v>0.12935514394602554</v>
      </c>
      <c r="V1354" s="3">
        <v>0.99141736533894964</v>
      </c>
      <c r="W1354" s="3">
        <v>0.13262288040266837</v>
      </c>
      <c r="X1354" s="3">
        <v>509.64255550650773</v>
      </c>
      <c r="Y1354" s="3">
        <v>0.99141736533894964</v>
      </c>
      <c r="Z1354" s="3">
        <v>0.13262276315828234</v>
      </c>
      <c r="AA1354" s="3">
        <v>509.64255550650773</v>
      </c>
      <c r="AB1354">
        <f t="shared" si="36"/>
        <v>0.99141736533894964</v>
      </c>
      <c r="AC1354">
        <f t="shared" si="37"/>
        <v>0.13262276315828234</v>
      </c>
    </row>
    <row r="1355" spans="1:29" x14ac:dyDescent="0.25">
      <c r="A1355" s="2">
        <v>1354</v>
      </c>
      <c r="B1355" s="3" t="s">
        <v>178</v>
      </c>
      <c r="C1355" s="3" t="s">
        <v>28</v>
      </c>
      <c r="D1355" s="3" t="s">
        <v>179</v>
      </c>
      <c r="E1355" s="3" t="s">
        <v>221</v>
      </c>
      <c r="F1355" s="3">
        <v>0.56000000000000005</v>
      </c>
      <c r="G1355" s="3">
        <v>0.48</v>
      </c>
      <c r="H1355" s="3" t="s">
        <v>194</v>
      </c>
      <c r="I1355" s="2">
        <v>1430</v>
      </c>
      <c r="J1355" s="3" t="s">
        <v>118</v>
      </c>
      <c r="K1355" s="2">
        <v>1430</v>
      </c>
      <c r="L1355" s="3"/>
      <c r="M1355" s="3" t="s">
        <v>193</v>
      </c>
      <c r="N1355" s="3" t="s">
        <v>194</v>
      </c>
      <c r="O1355" s="3"/>
      <c r="P1355" s="3"/>
      <c r="Q1355" s="3"/>
      <c r="R1355" s="3">
        <v>0</v>
      </c>
      <c r="S1355" s="3">
        <v>1</v>
      </c>
      <c r="T1355" s="2">
        <v>576</v>
      </c>
      <c r="U1355" s="3">
        <v>125.30003031331493</v>
      </c>
      <c r="V1355" s="3">
        <v>1216.2722494680393</v>
      </c>
      <c r="W1355" s="3">
        <v>166.42951208446462</v>
      </c>
      <c r="X1355" s="3">
        <v>498382.98552585253</v>
      </c>
      <c r="Y1355" s="3">
        <v>1216.2722494680393</v>
      </c>
      <c r="Z1355" s="3">
        <v>166.4293649535476</v>
      </c>
      <c r="AA1355" s="3">
        <v>498382.98552585253</v>
      </c>
      <c r="AB1355">
        <f t="shared" si="36"/>
        <v>1216.2722494680393</v>
      </c>
      <c r="AC1355">
        <f t="shared" si="37"/>
        <v>166.4293649535476</v>
      </c>
    </row>
    <row r="1356" spans="1:29" x14ac:dyDescent="0.25">
      <c r="A1356" s="2">
        <v>1355</v>
      </c>
      <c r="B1356" s="3" t="s">
        <v>178</v>
      </c>
      <c r="C1356" s="3" t="s">
        <v>28</v>
      </c>
      <c r="D1356" s="3" t="s">
        <v>179</v>
      </c>
      <c r="E1356" s="3" t="s">
        <v>221</v>
      </c>
      <c r="F1356" s="3">
        <v>0.56000000000000005</v>
      </c>
      <c r="G1356" s="3">
        <v>0.48</v>
      </c>
      <c r="H1356" s="3" t="s">
        <v>194</v>
      </c>
      <c r="I1356" s="2">
        <v>1430</v>
      </c>
      <c r="J1356" s="3" t="s">
        <v>118</v>
      </c>
      <c r="K1356" s="2">
        <v>1430</v>
      </c>
      <c r="L1356" s="3"/>
      <c r="M1356" s="3" t="s">
        <v>223</v>
      </c>
      <c r="N1356" s="3" t="s">
        <v>194</v>
      </c>
      <c r="O1356" s="3"/>
      <c r="P1356" s="3"/>
      <c r="Q1356" s="3"/>
      <c r="R1356" s="3">
        <v>0.38</v>
      </c>
      <c r="S1356" s="3">
        <v>0.62</v>
      </c>
      <c r="T1356" s="2">
        <v>178</v>
      </c>
      <c r="U1356" s="3">
        <v>36.491657362705311</v>
      </c>
      <c r="V1356" s="3">
        <v>353.3445650533564</v>
      </c>
      <c r="W1356" s="3">
        <v>29.882274753780251</v>
      </c>
      <c r="X1356" s="3">
        <v>160901.84136836659</v>
      </c>
      <c r="Y1356" s="3">
        <v>219.0736303330809</v>
      </c>
      <c r="Z1356" s="3">
        <v>29.882248336551552</v>
      </c>
      <c r="AA1356" s="3">
        <v>99759.141648387333</v>
      </c>
      <c r="AB1356">
        <f t="shared" si="36"/>
        <v>219.0736303330809</v>
      </c>
      <c r="AC1356">
        <f t="shared" si="37"/>
        <v>29.882248336551552</v>
      </c>
    </row>
    <row r="1357" spans="1:29" x14ac:dyDescent="0.25">
      <c r="A1357" s="2">
        <v>1356</v>
      </c>
      <c r="B1357" s="3" t="s">
        <v>178</v>
      </c>
      <c r="C1357" s="3" t="s">
        <v>28</v>
      </c>
      <c r="D1357" s="3" t="s">
        <v>179</v>
      </c>
      <c r="E1357" s="3" t="s">
        <v>221</v>
      </c>
      <c r="F1357" s="3">
        <v>0.56000000000000005</v>
      </c>
      <c r="G1357" s="3">
        <v>0.48</v>
      </c>
      <c r="H1357" s="3" t="s">
        <v>194</v>
      </c>
      <c r="I1357" s="2">
        <v>1430</v>
      </c>
      <c r="J1357" s="3" t="s">
        <v>118</v>
      </c>
      <c r="K1357" s="2">
        <v>1430</v>
      </c>
      <c r="L1357" s="3"/>
      <c r="M1357" s="3" t="s">
        <v>224</v>
      </c>
      <c r="N1357" s="3" t="s">
        <v>194</v>
      </c>
      <c r="O1357" s="3"/>
      <c r="P1357" s="3"/>
      <c r="Q1357" s="3"/>
      <c r="R1357" s="3">
        <v>0</v>
      </c>
      <c r="S1357" s="3">
        <v>1</v>
      </c>
      <c r="T1357" s="2">
        <v>20</v>
      </c>
      <c r="U1357" s="3">
        <v>1.1370155704772713</v>
      </c>
      <c r="V1357" s="3">
        <v>8.957850073046572</v>
      </c>
      <c r="W1357" s="3">
        <v>1.075558542104543</v>
      </c>
      <c r="X1357" s="3">
        <v>4339.4194414379053</v>
      </c>
      <c r="Y1357" s="3">
        <v>8.957850073046572</v>
      </c>
      <c r="Z1357" s="3">
        <v>1.0755575912640802</v>
      </c>
      <c r="AA1357" s="3">
        <v>4339.4194414379053</v>
      </c>
      <c r="AB1357">
        <f t="shared" si="36"/>
        <v>8.957850073046572</v>
      </c>
      <c r="AC1357">
        <f t="shared" si="37"/>
        <v>1.0755575912640802</v>
      </c>
    </row>
    <row r="1358" spans="1:29" x14ac:dyDescent="0.25">
      <c r="A1358" s="2">
        <v>1357</v>
      </c>
      <c r="B1358" s="3" t="s">
        <v>178</v>
      </c>
      <c r="C1358" s="3" t="s">
        <v>28</v>
      </c>
      <c r="D1358" s="3" t="s">
        <v>179</v>
      </c>
      <c r="E1358" s="3" t="s">
        <v>221</v>
      </c>
      <c r="F1358" s="3">
        <v>0.56000000000000005</v>
      </c>
      <c r="G1358" s="3">
        <v>0.48</v>
      </c>
      <c r="H1358" s="3" t="s">
        <v>194</v>
      </c>
      <c r="I1358" s="2">
        <v>1440</v>
      </c>
      <c r="J1358" s="3" t="s">
        <v>135</v>
      </c>
      <c r="K1358" s="2">
        <v>1440</v>
      </c>
      <c r="L1358" s="3"/>
      <c r="M1358" s="3" t="s">
        <v>193</v>
      </c>
      <c r="N1358" s="3" t="s">
        <v>194</v>
      </c>
      <c r="O1358" s="3"/>
      <c r="P1358" s="3"/>
      <c r="Q1358" s="3"/>
      <c r="R1358" s="3">
        <v>0</v>
      </c>
      <c r="S1358" s="3">
        <v>1</v>
      </c>
      <c r="T1358" s="2">
        <v>10</v>
      </c>
      <c r="U1358" s="3">
        <v>2.6984162927706792</v>
      </c>
      <c r="V1358" s="3">
        <v>21.896176568495697</v>
      </c>
      <c r="W1358" s="3">
        <v>2.9905669157342021</v>
      </c>
      <c r="X1358" s="3">
        <v>10161.087615428869</v>
      </c>
      <c r="Y1358" s="3">
        <v>21.896176568495697</v>
      </c>
      <c r="Z1358" s="3">
        <v>2.990564271943164</v>
      </c>
      <c r="AA1358" s="3">
        <v>10161.087615428869</v>
      </c>
      <c r="AB1358">
        <f t="shared" si="36"/>
        <v>21.896176568495697</v>
      </c>
      <c r="AC1358">
        <f t="shared" si="37"/>
        <v>2.990564271943164</v>
      </c>
    </row>
    <row r="1359" spans="1:29" x14ac:dyDescent="0.25">
      <c r="A1359" s="2">
        <v>1358</v>
      </c>
      <c r="B1359" s="3" t="s">
        <v>178</v>
      </c>
      <c r="C1359" s="3" t="s">
        <v>28</v>
      </c>
      <c r="D1359" s="3" t="s">
        <v>179</v>
      </c>
      <c r="E1359" s="3" t="s">
        <v>221</v>
      </c>
      <c r="F1359" s="3">
        <v>0.56000000000000005</v>
      </c>
      <c r="G1359" s="3">
        <v>0.48</v>
      </c>
      <c r="H1359" s="3" t="s">
        <v>194</v>
      </c>
      <c r="I1359" s="2">
        <v>1440</v>
      </c>
      <c r="J1359" s="3" t="s">
        <v>135</v>
      </c>
      <c r="K1359" s="2">
        <v>1440</v>
      </c>
      <c r="L1359" s="3"/>
      <c r="M1359" s="3" t="s">
        <v>223</v>
      </c>
      <c r="N1359" s="3" t="s">
        <v>194</v>
      </c>
      <c r="O1359" s="3"/>
      <c r="P1359" s="3"/>
      <c r="Q1359" s="3"/>
      <c r="R1359" s="3">
        <v>0.38</v>
      </c>
      <c r="S1359" s="3">
        <v>0.62</v>
      </c>
      <c r="T1359" s="2">
        <v>36</v>
      </c>
      <c r="U1359" s="3">
        <v>8.8564612358980774</v>
      </c>
      <c r="V1359" s="3">
        <v>129.80787496900032</v>
      </c>
      <c r="W1359" s="3">
        <v>11.962571837138402</v>
      </c>
      <c r="X1359" s="3">
        <v>42590.739156126714</v>
      </c>
      <c r="Y1359" s="3">
        <v>80.48088248078021</v>
      </c>
      <c r="Z1359" s="3">
        <v>11.962561261705336</v>
      </c>
      <c r="AA1359" s="3">
        <v>26406.258276798566</v>
      </c>
      <c r="AB1359">
        <f t="shared" si="36"/>
        <v>80.48088248078021</v>
      </c>
      <c r="AC1359">
        <f t="shared" si="37"/>
        <v>11.962561261705336</v>
      </c>
    </row>
    <row r="1360" spans="1:29" x14ac:dyDescent="0.25">
      <c r="A1360" s="2">
        <v>1359</v>
      </c>
      <c r="B1360" s="3" t="s">
        <v>178</v>
      </c>
      <c r="C1360" s="3" t="s">
        <v>28</v>
      </c>
      <c r="D1360" s="3" t="s">
        <v>179</v>
      </c>
      <c r="E1360" s="3" t="s">
        <v>221</v>
      </c>
      <c r="F1360" s="3">
        <v>0.56000000000000005</v>
      </c>
      <c r="G1360" s="3">
        <v>0.48</v>
      </c>
      <c r="H1360" s="3" t="s">
        <v>194</v>
      </c>
      <c r="I1360" s="2">
        <v>1450</v>
      </c>
      <c r="J1360" s="3" t="s">
        <v>119</v>
      </c>
      <c r="K1360" s="2">
        <v>1450</v>
      </c>
      <c r="L1360" s="3"/>
      <c r="M1360" s="3" t="s">
        <v>193</v>
      </c>
      <c r="N1360" s="3" t="s">
        <v>194</v>
      </c>
      <c r="O1360" s="3"/>
      <c r="P1360" s="3"/>
      <c r="Q1360" s="3"/>
      <c r="R1360" s="3">
        <v>0</v>
      </c>
      <c r="S1360" s="3">
        <v>1</v>
      </c>
      <c r="T1360" s="2">
        <v>88</v>
      </c>
      <c r="U1360" s="3">
        <v>21.417674621285464</v>
      </c>
      <c r="V1360" s="3">
        <v>231.20572985118815</v>
      </c>
      <c r="W1360" s="3">
        <v>31.379902824054671</v>
      </c>
      <c r="X1360" s="3">
        <v>88402.530273372307</v>
      </c>
      <c r="Y1360" s="3">
        <v>231.20572985118815</v>
      </c>
      <c r="Z1360" s="3">
        <v>31.379875082857716</v>
      </c>
      <c r="AA1360" s="3">
        <v>88402.530273372307</v>
      </c>
      <c r="AB1360">
        <f t="shared" si="36"/>
        <v>231.20572985118815</v>
      </c>
      <c r="AC1360">
        <f t="shared" si="37"/>
        <v>31.379875082857716</v>
      </c>
    </row>
    <row r="1361" spans="1:29" x14ac:dyDescent="0.25">
      <c r="A1361" s="2">
        <v>1360</v>
      </c>
      <c r="B1361" s="3" t="s">
        <v>178</v>
      </c>
      <c r="C1361" s="3" t="s">
        <v>28</v>
      </c>
      <c r="D1361" s="3" t="s">
        <v>179</v>
      </c>
      <c r="E1361" s="3" t="s">
        <v>221</v>
      </c>
      <c r="F1361" s="3">
        <v>0.56000000000000005</v>
      </c>
      <c r="G1361" s="3">
        <v>0.48</v>
      </c>
      <c r="H1361" s="3" t="s">
        <v>194</v>
      </c>
      <c r="I1361" s="2">
        <v>1450</v>
      </c>
      <c r="J1361" s="3" t="s">
        <v>119</v>
      </c>
      <c r="K1361" s="2">
        <v>1450</v>
      </c>
      <c r="L1361" s="3"/>
      <c r="M1361" s="3" t="s">
        <v>223</v>
      </c>
      <c r="N1361" s="3" t="s">
        <v>194</v>
      </c>
      <c r="O1361" s="3"/>
      <c r="P1361" s="3"/>
      <c r="Q1361" s="3"/>
      <c r="R1361" s="3">
        <v>0.38</v>
      </c>
      <c r="S1361" s="3">
        <v>0.62</v>
      </c>
      <c r="T1361" s="2">
        <v>20</v>
      </c>
      <c r="U1361" s="3">
        <v>4.6151384770318451</v>
      </c>
      <c r="V1361" s="3">
        <v>48.702984216856599</v>
      </c>
      <c r="W1361" s="3">
        <v>4.1572499178097679</v>
      </c>
      <c r="X1361" s="3">
        <v>21441.691721955616</v>
      </c>
      <c r="Y1361" s="3">
        <v>30.195850214451092</v>
      </c>
      <c r="Z1361" s="3">
        <v>4.1572462426202863</v>
      </c>
      <c r="AA1361" s="3">
        <v>13293.848867612485</v>
      </c>
      <c r="AB1361">
        <f t="shared" si="36"/>
        <v>30.195850214451092</v>
      </c>
      <c r="AC1361">
        <f t="shared" si="37"/>
        <v>4.1572462426202863</v>
      </c>
    </row>
    <row r="1362" spans="1:29" x14ac:dyDescent="0.25">
      <c r="A1362" s="2">
        <v>1361</v>
      </c>
      <c r="B1362" s="3" t="s">
        <v>178</v>
      </c>
      <c r="C1362" s="3" t="s">
        <v>28</v>
      </c>
      <c r="D1362" s="3" t="s">
        <v>179</v>
      </c>
      <c r="E1362" s="3" t="s">
        <v>221</v>
      </c>
      <c r="F1362" s="3">
        <v>0.56000000000000005</v>
      </c>
      <c r="G1362" s="3">
        <v>0.48</v>
      </c>
      <c r="H1362" s="3" t="s">
        <v>194</v>
      </c>
      <c r="I1362" s="2">
        <v>1480</v>
      </c>
      <c r="J1362" s="3" t="s">
        <v>199</v>
      </c>
      <c r="K1362" s="2">
        <v>1480</v>
      </c>
      <c r="L1362" s="3"/>
      <c r="M1362" s="3" t="s">
        <v>193</v>
      </c>
      <c r="N1362" s="3" t="s">
        <v>194</v>
      </c>
      <c r="O1362" s="3"/>
      <c r="P1362" s="3"/>
      <c r="Q1362" s="3"/>
      <c r="R1362" s="3">
        <v>0</v>
      </c>
      <c r="S1362" s="3">
        <v>1</v>
      </c>
      <c r="T1362" s="2">
        <v>11</v>
      </c>
      <c r="U1362" s="3">
        <v>3.6914176667409531</v>
      </c>
      <c r="V1362" s="3">
        <v>33.782634656337876</v>
      </c>
      <c r="W1362" s="3">
        <v>4.7475005584387162</v>
      </c>
      <c r="X1362" s="3">
        <v>16157.522565566092</v>
      </c>
      <c r="Y1362" s="3">
        <v>33.782634656337876</v>
      </c>
      <c r="Z1362" s="3">
        <v>4.7474963614420318</v>
      </c>
      <c r="AA1362" s="3">
        <v>16157.522565566092</v>
      </c>
      <c r="AB1362">
        <f t="shared" si="36"/>
        <v>33.782634656337876</v>
      </c>
      <c r="AC1362">
        <f t="shared" si="37"/>
        <v>4.7474963614420318</v>
      </c>
    </row>
    <row r="1363" spans="1:29" x14ac:dyDescent="0.25">
      <c r="A1363" s="2">
        <v>1362</v>
      </c>
      <c r="B1363" s="3" t="s">
        <v>178</v>
      </c>
      <c r="C1363" s="3" t="s">
        <v>28</v>
      </c>
      <c r="D1363" s="3" t="s">
        <v>179</v>
      </c>
      <c r="E1363" s="3" t="s">
        <v>221</v>
      </c>
      <c r="F1363" s="3">
        <v>0.56000000000000005</v>
      </c>
      <c r="G1363" s="3">
        <v>0.48</v>
      </c>
      <c r="H1363" s="3" t="s">
        <v>194</v>
      </c>
      <c r="I1363" s="2">
        <v>1490</v>
      </c>
      <c r="J1363" s="3" t="s">
        <v>147</v>
      </c>
      <c r="K1363" s="2">
        <v>1490</v>
      </c>
      <c r="L1363" s="3"/>
      <c r="M1363" s="3" t="s">
        <v>193</v>
      </c>
      <c r="N1363" s="3" t="s">
        <v>194</v>
      </c>
      <c r="O1363" s="3"/>
      <c r="P1363" s="3"/>
      <c r="Q1363" s="3"/>
      <c r="R1363" s="3">
        <v>0</v>
      </c>
      <c r="S1363" s="3">
        <v>1</v>
      </c>
      <c r="T1363" s="2">
        <v>8</v>
      </c>
      <c r="U1363" s="3">
        <v>0.2062579701010156</v>
      </c>
      <c r="V1363" s="3">
        <v>1.881787367499749</v>
      </c>
      <c r="W1363" s="3">
        <v>0.2569037279768695</v>
      </c>
      <c r="X1363" s="3">
        <v>838.45158516014476</v>
      </c>
      <c r="Y1363" s="3">
        <v>1.881787367499749</v>
      </c>
      <c r="Z1363" s="3">
        <v>0.25690350086281644</v>
      </c>
      <c r="AA1363" s="3">
        <v>838.45158516014476</v>
      </c>
      <c r="AB1363">
        <f t="shared" si="36"/>
        <v>1.881787367499749</v>
      </c>
      <c r="AC1363">
        <f t="shared" si="37"/>
        <v>0.25690350086281644</v>
      </c>
    </row>
    <row r="1364" spans="1:29" x14ac:dyDescent="0.25">
      <c r="A1364" s="2">
        <v>1363</v>
      </c>
      <c r="B1364" s="3" t="s">
        <v>178</v>
      </c>
      <c r="C1364" s="3" t="s">
        <v>28</v>
      </c>
      <c r="D1364" s="3" t="s">
        <v>179</v>
      </c>
      <c r="E1364" s="3" t="s">
        <v>221</v>
      </c>
      <c r="F1364" s="3">
        <v>0.56000000000000005</v>
      </c>
      <c r="G1364" s="3">
        <v>0.48</v>
      </c>
      <c r="H1364" s="3" t="s">
        <v>194</v>
      </c>
      <c r="I1364" s="2">
        <v>1490</v>
      </c>
      <c r="J1364" s="3" t="s">
        <v>147</v>
      </c>
      <c r="K1364" s="2">
        <v>1490</v>
      </c>
      <c r="L1364" s="3"/>
      <c r="M1364" s="3" t="s">
        <v>223</v>
      </c>
      <c r="N1364" s="3" t="s">
        <v>194</v>
      </c>
      <c r="O1364" s="3"/>
      <c r="P1364" s="3"/>
      <c r="Q1364" s="3"/>
      <c r="R1364" s="3">
        <v>0.38</v>
      </c>
      <c r="S1364" s="3">
        <v>0.62</v>
      </c>
      <c r="T1364" s="2">
        <v>29</v>
      </c>
      <c r="U1364" s="3">
        <v>5.0582663396387266</v>
      </c>
      <c r="V1364" s="3">
        <v>39.569718850773363</v>
      </c>
      <c r="W1364" s="3">
        <v>3.0893887680794534</v>
      </c>
      <c r="X1364" s="3">
        <v>18768.871628033721</v>
      </c>
      <c r="Y1364" s="3">
        <v>24.533225687479479</v>
      </c>
      <c r="Z1364" s="3">
        <v>3.0893860369256019</v>
      </c>
      <c r="AA1364" s="3">
        <v>11636.70040938091</v>
      </c>
      <c r="AB1364">
        <f t="shared" si="36"/>
        <v>24.533225687479479</v>
      </c>
      <c r="AC1364">
        <f t="shared" si="37"/>
        <v>3.0893860369256019</v>
      </c>
    </row>
    <row r="1365" spans="1:29" x14ac:dyDescent="0.25">
      <c r="A1365" s="2">
        <v>1364</v>
      </c>
      <c r="B1365" s="3" t="s">
        <v>178</v>
      </c>
      <c r="C1365" s="3" t="s">
        <v>28</v>
      </c>
      <c r="D1365" s="3" t="s">
        <v>179</v>
      </c>
      <c r="E1365" s="3" t="s">
        <v>221</v>
      </c>
      <c r="F1365" s="3">
        <v>0.56000000000000005</v>
      </c>
      <c r="G1365" s="3">
        <v>0.48</v>
      </c>
      <c r="H1365" s="3" t="s">
        <v>194</v>
      </c>
      <c r="I1365" s="2">
        <v>1520</v>
      </c>
      <c r="J1365" s="3" t="s">
        <v>200</v>
      </c>
      <c r="K1365" s="2">
        <v>1520</v>
      </c>
      <c r="L1365" s="3"/>
      <c r="M1365" s="3" t="s">
        <v>193</v>
      </c>
      <c r="N1365" s="3" t="s">
        <v>194</v>
      </c>
      <c r="O1365" s="3"/>
      <c r="P1365" s="3"/>
      <c r="Q1365" s="3"/>
      <c r="R1365" s="3">
        <v>0</v>
      </c>
      <c r="S1365" s="3">
        <v>1</v>
      </c>
      <c r="T1365" s="2">
        <v>34</v>
      </c>
      <c r="U1365" s="3">
        <v>9.4583267208395583</v>
      </c>
      <c r="V1365" s="3">
        <v>73.525894933261597</v>
      </c>
      <c r="W1365" s="3">
        <v>10.2627378289019</v>
      </c>
      <c r="X1365" s="3">
        <v>36463.444369246194</v>
      </c>
      <c r="Y1365" s="3">
        <v>73.525894933261597</v>
      </c>
      <c r="Z1365" s="3">
        <v>10.262728756195926</v>
      </c>
      <c r="AA1365" s="3">
        <v>36463.444369246194</v>
      </c>
      <c r="AB1365">
        <f t="shared" si="36"/>
        <v>73.525894933261597</v>
      </c>
      <c r="AC1365">
        <f t="shared" si="37"/>
        <v>10.262728756195926</v>
      </c>
    </row>
    <row r="1366" spans="1:29" x14ac:dyDescent="0.25">
      <c r="A1366" s="2">
        <v>1365</v>
      </c>
      <c r="B1366" s="3" t="s">
        <v>178</v>
      </c>
      <c r="C1366" s="3" t="s">
        <v>28</v>
      </c>
      <c r="D1366" s="3" t="s">
        <v>179</v>
      </c>
      <c r="E1366" s="3" t="s">
        <v>221</v>
      </c>
      <c r="F1366" s="3">
        <v>0.56000000000000005</v>
      </c>
      <c r="G1366" s="3">
        <v>0.48</v>
      </c>
      <c r="H1366" s="3" t="s">
        <v>194</v>
      </c>
      <c r="I1366" s="2">
        <v>1550</v>
      </c>
      <c r="J1366" s="3" t="s">
        <v>120</v>
      </c>
      <c r="K1366" s="2">
        <v>1550</v>
      </c>
      <c r="L1366" s="3"/>
      <c r="M1366" s="3" t="s">
        <v>193</v>
      </c>
      <c r="N1366" s="3" t="s">
        <v>194</v>
      </c>
      <c r="O1366" s="3"/>
      <c r="P1366" s="3"/>
      <c r="Q1366" s="3"/>
      <c r="R1366" s="3">
        <v>0</v>
      </c>
      <c r="S1366" s="3">
        <v>1</v>
      </c>
      <c r="T1366" s="2">
        <v>1105</v>
      </c>
      <c r="U1366" s="3">
        <v>366.56044094096916</v>
      </c>
      <c r="V1366" s="3">
        <v>2747.9075394052456</v>
      </c>
      <c r="W1366" s="3">
        <v>386.66725092712119</v>
      </c>
      <c r="X1366" s="3">
        <v>1389700.0874765299</v>
      </c>
      <c r="Y1366" s="3">
        <v>2747.9075394052456</v>
      </c>
      <c r="Z1366" s="3">
        <v>386.66690909647787</v>
      </c>
      <c r="AA1366" s="3">
        <v>1389700.0874765299</v>
      </c>
      <c r="AB1366">
        <f t="shared" si="36"/>
        <v>2747.9075394052456</v>
      </c>
      <c r="AC1366">
        <f t="shared" si="37"/>
        <v>386.66690909647787</v>
      </c>
    </row>
    <row r="1367" spans="1:29" x14ac:dyDescent="0.25">
      <c r="A1367" s="2">
        <v>1366</v>
      </c>
      <c r="B1367" s="3" t="s">
        <v>178</v>
      </c>
      <c r="C1367" s="3" t="s">
        <v>28</v>
      </c>
      <c r="D1367" s="3" t="s">
        <v>179</v>
      </c>
      <c r="E1367" s="3" t="s">
        <v>221</v>
      </c>
      <c r="F1367" s="3">
        <v>0.56000000000000005</v>
      </c>
      <c r="G1367" s="3">
        <v>0.48</v>
      </c>
      <c r="H1367" s="3" t="s">
        <v>194</v>
      </c>
      <c r="I1367" s="2">
        <v>1550</v>
      </c>
      <c r="J1367" s="3" t="s">
        <v>120</v>
      </c>
      <c r="K1367" s="2">
        <v>1550</v>
      </c>
      <c r="L1367" s="3"/>
      <c r="M1367" s="3" t="s">
        <v>223</v>
      </c>
      <c r="N1367" s="3" t="s">
        <v>194</v>
      </c>
      <c r="O1367" s="3"/>
      <c r="P1367" s="3"/>
      <c r="Q1367" s="3"/>
      <c r="R1367" s="3">
        <v>0.38</v>
      </c>
      <c r="S1367" s="3">
        <v>0.62</v>
      </c>
      <c r="T1367" s="2">
        <v>965</v>
      </c>
      <c r="U1367" s="3">
        <v>524.20666911229978</v>
      </c>
      <c r="V1367" s="3">
        <v>4391.7776055150416</v>
      </c>
      <c r="W1367" s="3">
        <v>378.85193257291155</v>
      </c>
      <c r="X1367" s="3">
        <v>2217075.2299801675</v>
      </c>
      <c r="Y1367" s="3">
        <v>2722.9021154193169</v>
      </c>
      <c r="Z1367" s="3">
        <v>378.85159765134898</v>
      </c>
      <c r="AA1367" s="3">
        <v>1374586.6425877018</v>
      </c>
      <c r="AB1367">
        <f t="shared" si="36"/>
        <v>2722.9021154193169</v>
      </c>
      <c r="AC1367">
        <f t="shared" si="37"/>
        <v>378.85159765134898</v>
      </c>
    </row>
    <row r="1368" spans="1:29" x14ac:dyDescent="0.25">
      <c r="A1368" s="2">
        <v>1367</v>
      </c>
      <c r="B1368" s="3" t="s">
        <v>178</v>
      </c>
      <c r="C1368" s="3" t="s">
        <v>28</v>
      </c>
      <c r="D1368" s="3" t="s">
        <v>179</v>
      </c>
      <c r="E1368" s="3" t="s">
        <v>221</v>
      </c>
      <c r="F1368" s="3">
        <v>0.56000000000000005</v>
      </c>
      <c r="G1368" s="3">
        <v>0.48</v>
      </c>
      <c r="H1368" s="3" t="s">
        <v>194</v>
      </c>
      <c r="I1368" s="2">
        <v>1560</v>
      </c>
      <c r="J1368" s="3" t="s">
        <v>148</v>
      </c>
      <c r="K1368" s="2">
        <v>1560</v>
      </c>
      <c r="L1368" s="3"/>
      <c r="M1368" s="3" t="s">
        <v>193</v>
      </c>
      <c r="N1368" s="3" t="s">
        <v>194</v>
      </c>
      <c r="O1368" s="3"/>
      <c r="P1368" s="3"/>
      <c r="Q1368" s="3"/>
      <c r="R1368" s="3">
        <v>0</v>
      </c>
      <c r="S1368" s="3">
        <v>1</v>
      </c>
      <c r="T1368" s="2">
        <v>23</v>
      </c>
      <c r="U1368" s="3">
        <v>7.2252255852378315</v>
      </c>
      <c r="V1368" s="3">
        <v>58.917499536842712</v>
      </c>
      <c r="W1368" s="3">
        <v>8.38745284088664</v>
      </c>
      <c r="X1368" s="3">
        <v>27482.703646656504</v>
      </c>
      <c r="Y1368" s="3">
        <v>58.917499536842712</v>
      </c>
      <c r="Z1368" s="3">
        <v>8.387445426014045</v>
      </c>
      <c r="AA1368" s="3">
        <v>27482.703646656504</v>
      </c>
      <c r="AB1368">
        <f t="shared" si="36"/>
        <v>58.917499536842712</v>
      </c>
      <c r="AC1368">
        <f t="shared" si="37"/>
        <v>8.387445426014045</v>
      </c>
    </row>
    <row r="1369" spans="1:29" x14ac:dyDescent="0.25">
      <c r="A1369" s="2">
        <v>1368</v>
      </c>
      <c r="B1369" s="3" t="s">
        <v>178</v>
      </c>
      <c r="C1369" s="3" t="s">
        <v>28</v>
      </c>
      <c r="D1369" s="3" t="s">
        <v>179</v>
      </c>
      <c r="E1369" s="3" t="s">
        <v>221</v>
      </c>
      <c r="F1369" s="3">
        <v>0.56000000000000005</v>
      </c>
      <c r="G1369" s="3">
        <v>0.48</v>
      </c>
      <c r="H1369" s="3" t="s">
        <v>194</v>
      </c>
      <c r="I1369" s="2">
        <v>1600</v>
      </c>
      <c r="J1369" s="3" t="s">
        <v>240</v>
      </c>
      <c r="K1369" s="2">
        <v>1600</v>
      </c>
      <c r="L1369" s="3"/>
      <c r="M1369" s="3" t="s">
        <v>223</v>
      </c>
      <c r="N1369" s="3" t="s">
        <v>194</v>
      </c>
      <c r="O1369" s="3"/>
      <c r="P1369" s="3"/>
      <c r="Q1369" s="3"/>
      <c r="R1369" s="3">
        <v>0.38</v>
      </c>
      <c r="S1369" s="3">
        <v>0.62</v>
      </c>
      <c r="T1369" s="2">
        <v>56</v>
      </c>
      <c r="U1369" s="3">
        <v>14.789825991152934</v>
      </c>
      <c r="V1369" s="3">
        <v>101.40588675262711</v>
      </c>
      <c r="W1369" s="3">
        <v>7.9752303520445551</v>
      </c>
      <c r="X1369" s="3">
        <v>47953.245872831329</v>
      </c>
      <c r="Y1369" s="3">
        <v>62.871649786628829</v>
      </c>
      <c r="Z1369" s="3">
        <v>7.97522330159455</v>
      </c>
      <c r="AA1369" s="3">
        <v>29731.012441155421</v>
      </c>
      <c r="AB1369">
        <f t="shared" si="36"/>
        <v>62.871649786628829</v>
      </c>
      <c r="AC1369">
        <f t="shared" si="37"/>
        <v>7.97522330159455</v>
      </c>
    </row>
    <row r="1370" spans="1:29" x14ac:dyDescent="0.25">
      <c r="A1370" s="2">
        <v>1369</v>
      </c>
      <c r="B1370" s="3" t="s">
        <v>178</v>
      </c>
      <c r="C1370" s="3" t="s">
        <v>28</v>
      </c>
      <c r="D1370" s="3" t="s">
        <v>179</v>
      </c>
      <c r="E1370" s="3" t="s">
        <v>221</v>
      </c>
      <c r="F1370" s="3">
        <v>0.56000000000000005</v>
      </c>
      <c r="G1370" s="3">
        <v>0.48</v>
      </c>
      <c r="H1370" s="3" t="s">
        <v>194</v>
      </c>
      <c r="I1370" s="2">
        <v>1620</v>
      </c>
      <c r="J1370" s="3" t="s">
        <v>246</v>
      </c>
      <c r="K1370" s="2">
        <v>1620</v>
      </c>
      <c r="L1370" s="3"/>
      <c r="M1370" s="3" t="s">
        <v>193</v>
      </c>
      <c r="N1370" s="3" t="s">
        <v>194</v>
      </c>
      <c r="O1370" s="3"/>
      <c r="P1370" s="3"/>
      <c r="Q1370" s="3"/>
      <c r="R1370" s="3">
        <v>0</v>
      </c>
      <c r="S1370" s="3">
        <v>1</v>
      </c>
      <c r="T1370" s="2">
        <v>22</v>
      </c>
      <c r="U1370" s="3">
        <v>8.4389545706039915</v>
      </c>
      <c r="V1370" s="3">
        <v>57.512075405385389</v>
      </c>
      <c r="W1370" s="3">
        <v>7.9137111857468394</v>
      </c>
      <c r="X1370" s="3">
        <v>26786.365923842797</v>
      </c>
      <c r="Y1370" s="3">
        <v>57.512075405385389</v>
      </c>
      <c r="Z1370" s="3">
        <v>7.9137041896824467</v>
      </c>
      <c r="AA1370" s="3">
        <v>26786.365923842797</v>
      </c>
      <c r="AB1370">
        <f t="shared" si="36"/>
        <v>57.512075405385389</v>
      </c>
      <c r="AC1370">
        <f t="shared" si="37"/>
        <v>7.9137041896824467</v>
      </c>
    </row>
    <row r="1371" spans="1:29" x14ac:dyDescent="0.25">
      <c r="A1371" s="2">
        <v>1370</v>
      </c>
      <c r="B1371" s="3" t="s">
        <v>178</v>
      </c>
      <c r="C1371" s="3" t="s">
        <v>28</v>
      </c>
      <c r="D1371" s="3" t="s">
        <v>179</v>
      </c>
      <c r="E1371" s="3" t="s">
        <v>221</v>
      </c>
      <c r="F1371" s="3">
        <v>0.56000000000000005</v>
      </c>
      <c r="G1371" s="3">
        <v>0.48</v>
      </c>
      <c r="H1371" s="3" t="s">
        <v>194</v>
      </c>
      <c r="I1371" s="2">
        <v>1620</v>
      </c>
      <c r="J1371" s="3" t="s">
        <v>246</v>
      </c>
      <c r="K1371" s="2">
        <v>1620</v>
      </c>
      <c r="L1371" s="3"/>
      <c r="M1371" s="3" t="s">
        <v>223</v>
      </c>
      <c r="N1371" s="3" t="s">
        <v>194</v>
      </c>
      <c r="O1371" s="3"/>
      <c r="P1371" s="3"/>
      <c r="Q1371" s="3"/>
      <c r="R1371" s="3">
        <v>0.38</v>
      </c>
      <c r="S1371" s="3">
        <v>0.62</v>
      </c>
      <c r="T1371" s="2">
        <v>13</v>
      </c>
      <c r="U1371" s="3">
        <v>3.1012140070658489</v>
      </c>
      <c r="V1371" s="3">
        <v>20.745002100120626</v>
      </c>
      <c r="W1371" s="3">
        <v>1.5511098093552684</v>
      </c>
      <c r="X1371" s="3">
        <v>9862.3916192141023</v>
      </c>
      <c r="Y1371" s="3">
        <v>12.861901302074784</v>
      </c>
      <c r="Z1371" s="3">
        <v>1.5511084381068305</v>
      </c>
      <c r="AA1371" s="3">
        <v>6114.6828039127449</v>
      </c>
      <c r="AB1371">
        <f t="shared" si="36"/>
        <v>12.861901302074784</v>
      </c>
      <c r="AC1371">
        <f t="shared" si="37"/>
        <v>1.5511084381068305</v>
      </c>
    </row>
    <row r="1372" spans="1:29" x14ac:dyDescent="0.25">
      <c r="A1372" s="2">
        <v>1371</v>
      </c>
      <c r="B1372" s="3" t="s">
        <v>178</v>
      </c>
      <c r="C1372" s="3" t="s">
        <v>28</v>
      </c>
      <c r="D1372" s="3" t="s">
        <v>179</v>
      </c>
      <c r="E1372" s="3" t="s">
        <v>221</v>
      </c>
      <c r="F1372" s="3">
        <v>0.56000000000000005</v>
      </c>
      <c r="G1372" s="3">
        <v>0.48</v>
      </c>
      <c r="H1372" s="3" t="s">
        <v>194</v>
      </c>
      <c r="I1372" s="2">
        <v>1700</v>
      </c>
      <c r="J1372" s="3" t="s">
        <v>121</v>
      </c>
      <c r="K1372" s="2">
        <v>1700</v>
      </c>
      <c r="L1372" s="3"/>
      <c r="M1372" s="3" t="s">
        <v>193</v>
      </c>
      <c r="N1372" s="3" t="s">
        <v>194</v>
      </c>
      <c r="O1372" s="3"/>
      <c r="P1372" s="3"/>
      <c r="Q1372" s="3"/>
      <c r="R1372" s="3">
        <v>0</v>
      </c>
      <c r="S1372" s="3">
        <v>1</v>
      </c>
      <c r="T1372" s="2">
        <v>215</v>
      </c>
      <c r="U1372" s="3">
        <v>31.653262877113693</v>
      </c>
      <c r="V1372" s="3">
        <v>271.27369982680682</v>
      </c>
      <c r="W1372" s="3">
        <v>36.447058371310142</v>
      </c>
      <c r="X1372" s="3">
        <v>126547.38816384929</v>
      </c>
      <c r="Y1372" s="3">
        <v>271.27369982680682</v>
      </c>
      <c r="Z1372" s="3">
        <v>36.44702615052762</v>
      </c>
      <c r="AA1372" s="3">
        <v>126547.38816384929</v>
      </c>
      <c r="AB1372">
        <f t="shared" si="36"/>
        <v>271.27369982680682</v>
      </c>
      <c r="AC1372">
        <f t="shared" si="37"/>
        <v>36.44702615052762</v>
      </c>
    </row>
    <row r="1373" spans="1:29" x14ac:dyDescent="0.25">
      <c r="A1373" s="2">
        <v>1372</v>
      </c>
      <c r="B1373" s="3" t="s">
        <v>178</v>
      </c>
      <c r="C1373" s="3" t="s">
        <v>28</v>
      </c>
      <c r="D1373" s="3" t="s">
        <v>179</v>
      </c>
      <c r="E1373" s="3" t="s">
        <v>221</v>
      </c>
      <c r="F1373" s="3">
        <v>0.56000000000000005</v>
      </c>
      <c r="G1373" s="3">
        <v>0.48</v>
      </c>
      <c r="H1373" s="3" t="s">
        <v>194</v>
      </c>
      <c r="I1373" s="2">
        <v>1700</v>
      </c>
      <c r="J1373" s="3" t="s">
        <v>121</v>
      </c>
      <c r="K1373" s="2">
        <v>1700</v>
      </c>
      <c r="L1373" s="3"/>
      <c r="M1373" s="3" t="s">
        <v>223</v>
      </c>
      <c r="N1373" s="3" t="s">
        <v>194</v>
      </c>
      <c r="O1373" s="3"/>
      <c r="P1373" s="3"/>
      <c r="Q1373" s="3"/>
      <c r="R1373" s="3">
        <v>0.38</v>
      </c>
      <c r="S1373" s="3">
        <v>0.62</v>
      </c>
      <c r="T1373" s="2">
        <v>474</v>
      </c>
      <c r="U1373" s="3">
        <v>34.219626348631358</v>
      </c>
      <c r="V1373" s="3">
        <v>294.77701819252241</v>
      </c>
      <c r="W1373" s="3">
        <v>25.455969877933914</v>
      </c>
      <c r="X1373" s="3">
        <v>140661.96940168249</v>
      </c>
      <c r="Y1373" s="3">
        <v>182.76175127936384</v>
      </c>
      <c r="Z1373" s="3">
        <v>25.455947373750984</v>
      </c>
      <c r="AA1373" s="3">
        <v>87210.421029043107</v>
      </c>
      <c r="AB1373">
        <f t="shared" si="36"/>
        <v>182.76175127936384</v>
      </c>
      <c r="AC1373">
        <f t="shared" si="37"/>
        <v>25.455947373750984</v>
      </c>
    </row>
    <row r="1374" spans="1:29" x14ac:dyDescent="0.25">
      <c r="A1374" s="2">
        <v>1373</v>
      </c>
      <c r="B1374" s="3" t="s">
        <v>178</v>
      </c>
      <c r="C1374" s="3" t="s">
        <v>28</v>
      </c>
      <c r="D1374" s="3" t="s">
        <v>179</v>
      </c>
      <c r="E1374" s="3" t="s">
        <v>221</v>
      </c>
      <c r="F1374" s="3">
        <v>0.56000000000000005</v>
      </c>
      <c r="G1374" s="3">
        <v>0.48</v>
      </c>
      <c r="H1374" s="3" t="s">
        <v>194</v>
      </c>
      <c r="I1374" s="2">
        <v>1700</v>
      </c>
      <c r="J1374" s="3" t="s">
        <v>121</v>
      </c>
      <c r="K1374" s="2">
        <v>1700</v>
      </c>
      <c r="L1374" s="3"/>
      <c r="M1374" s="3" t="s">
        <v>224</v>
      </c>
      <c r="N1374" s="3" t="s">
        <v>194</v>
      </c>
      <c r="O1374" s="3"/>
      <c r="P1374" s="3"/>
      <c r="Q1374" s="3"/>
      <c r="R1374" s="3">
        <v>0</v>
      </c>
      <c r="S1374" s="3">
        <v>1</v>
      </c>
      <c r="T1374" s="2">
        <v>4</v>
      </c>
      <c r="U1374" s="3">
        <v>0.18934449357077587</v>
      </c>
      <c r="V1374" s="3">
        <v>1.8507256631534401</v>
      </c>
      <c r="W1374" s="3">
        <v>0.24841455449116567</v>
      </c>
      <c r="X1374" s="3">
        <v>875.5548616213415</v>
      </c>
      <c r="Y1374" s="3">
        <v>1.8507256631534401</v>
      </c>
      <c r="Z1374" s="3">
        <v>0.24841433488191006</v>
      </c>
      <c r="AA1374" s="3">
        <v>875.5548616213415</v>
      </c>
      <c r="AB1374">
        <f t="shared" si="36"/>
        <v>1.8507256631534401</v>
      </c>
      <c r="AC1374">
        <f t="shared" si="37"/>
        <v>0.24841433488191006</v>
      </c>
    </row>
    <row r="1375" spans="1:29" x14ac:dyDescent="0.25">
      <c r="A1375" s="2">
        <v>1374</v>
      </c>
      <c r="B1375" s="3" t="s">
        <v>178</v>
      </c>
      <c r="C1375" s="3" t="s">
        <v>28</v>
      </c>
      <c r="D1375" s="3" t="s">
        <v>179</v>
      </c>
      <c r="E1375" s="3" t="s">
        <v>221</v>
      </c>
      <c r="F1375" s="3">
        <v>0.56000000000000005</v>
      </c>
      <c r="G1375" s="3">
        <v>0.48</v>
      </c>
      <c r="H1375" s="3" t="s">
        <v>194</v>
      </c>
      <c r="I1375" s="2">
        <v>1710</v>
      </c>
      <c r="J1375" s="3" t="s">
        <v>122</v>
      </c>
      <c r="K1375" s="2">
        <v>1710</v>
      </c>
      <c r="L1375" s="3"/>
      <c r="M1375" s="3" t="s">
        <v>193</v>
      </c>
      <c r="N1375" s="3" t="s">
        <v>194</v>
      </c>
      <c r="O1375" s="3"/>
      <c r="P1375" s="3"/>
      <c r="Q1375" s="3"/>
      <c r="R1375" s="3">
        <v>0</v>
      </c>
      <c r="S1375" s="3">
        <v>1</v>
      </c>
      <c r="T1375" s="2">
        <v>439</v>
      </c>
      <c r="U1375" s="3">
        <v>181.2248112420597</v>
      </c>
      <c r="V1375" s="3">
        <v>1656.6928818270878</v>
      </c>
      <c r="W1375" s="3">
        <v>225.41363925469128</v>
      </c>
      <c r="X1375" s="3">
        <v>831502.13091260788</v>
      </c>
      <c r="Y1375" s="3">
        <v>1656.6928818270878</v>
      </c>
      <c r="Z1375" s="3">
        <v>225.41343997924426</v>
      </c>
      <c r="AA1375" s="3">
        <v>831502.13091260788</v>
      </c>
      <c r="AB1375">
        <f t="shared" si="36"/>
        <v>1656.6928818270878</v>
      </c>
      <c r="AC1375">
        <f t="shared" si="37"/>
        <v>225.41343997924426</v>
      </c>
    </row>
    <row r="1376" spans="1:29" x14ac:dyDescent="0.25">
      <c r="A1376" s="2">
        <v>1375</v>
      </c>
      <c r="B1376" s="3" t="s">
        <v>178</v>
      </c>
      <c r="C1376" s="3" t="s">
        <v>28</v>
      </c>
      <c r="D1376" s="3" t="s">
        <v>179</v>
      </c>
      <c r="E1376" s="3" t="s">
        <v>221</v>
      </c>
      <c r="F1376" s="3">
        <v>0.56000000000000005</v>
      </c>
      <c r="G1376" s="3">
        <v>0.48</v>
      </c>
      <c r="H1376" s="3" t="s">
        <v>194</v>
      </c>
      <c r="I1376" s="2">
        <v>1710</v>
      </c>
      <c r="J1376" s="3" t="s">
        <v>122</v>
      </c>
      <c r="K1376" s="2">
        <v>1710</v>
      </c>
      <c r="L1376" s="3"/>
      <c r="M1376" s="3" t="s">
        <v>223</v>
      </c>
      <c r="N1376" s="3" t="s">
        <v>194</v>
      </c>
      <c r="O1376" s="3"/>
      <c r="P1376" s="3"/>
      <c r="Q1376" s="3"/>
      <c r="R1376" s="3">
        <v>0.38</v>
      </c>
      <c r="S1376" s="3">
        <v>0.62</v>
      </c>
      <c r="T1376" s="2">
        <v>907</v>
      </c>
      <c r="U1376" s="3">
        <v>416.62452434084378</v>
      </c>
      <c r="V1376" s="3">
        <v>3572.0129682822549</v>
      </c>
      <c r="W1376" s="3">
        <v>302.32988078373091</v>
      </c>
      <c r="X1376" s="3">
        <v>1814207.5122794202</v>
      </c>
      <c r="Y1376" s="3">
        <v>2214.6480403349915</v>
      </c>
      <c r="Z1376" s="3">
        <v>302.32961351098561</v>
      </c>
      <c r="AA1376" s="3">
        <v>1124808.6576132437</v>
      </c>
      <c r="AB1376">
        <f t="shared" si="36"/>
        <v>2214.6480403349915</v>
      </c>
      <c r="AC1376">
        <f t="shared" si="37"/>
        <v>302.32961351098561</v>
      </c>
    </row>
    <row r="1377" spans="1:29" x14ac:dyDescent="0.25">
      <c r="A1377" s="2">
        <v>1376</v>
      </c>
      <c r="B1377" s="3" t="s">
        <v>178</v>
      </c>
      <c r="C1377" s="3" t="s">
        <v>28</v>
      </c>
      <c r="D1377" s="3" t="s">
        <v>179</v>
      </c>
      <c r="E1377" s="3" t="s">
        <v>221</v>
      </c>
      <c r="F1377" s="3">
        <v>0.56000000000000005</v>
      </c>
      <c r="G1377" s="3">
        <v>0.48</v>
      </c>
      <c r="H1377" s="3" t="s">
        <v>194</v>
      </c>
      <c r="I1377" s="2">
        <v>1720</v>
      </c>
      <c r="J1377" s="3" t="s">
        <v>123</v>
      </c>
      <c r="K1377" s="2">
        <v>1720</v>
      </c>
      <c r="L1377" s="3"/>
      <c r="M1377" s="3" t="s">
        <v>193</v>
      </c>
      <c r="N1377" s="3" t="s">
        <v>194</v>
      </c>
      <c r="O1377" s="3"/>
      <c r="P1377" s="3"/>
      <c r="Q1377" s="3"/>
      <c r="R1377" s="3">
        <v>0</v>
      </c>
      <c r="S1377" s="3">
        <v>1</v>
      </c>
      <c r="T1377" s="2">
        <v>293</v>
      </c>
      <c r="U1377" s="3">
        <v>95.743337576618487</v>
      </c>
      <c r="V1377" s="3">
        <v>815.55252744621373</v>
      </c>
      <c r="W1377" s="3">
        <v>110.99212117061545</v>
      </c>
      <c r="X1377" s="3">
        <v>391802.25301997951</v>
      </c>
      <c r="Y1377" s="3">
        <v>815.55252744621373</v>
      </c>
      <c r="Z1377" s="3">
        <v>110.9920230487598</v>
      </c>
      <c r="AA1377" s="3">
        <v>391802.25301997951</v>
      </c>
      <c r="AB1377">
        <f t="shared" si="36"/>
        <v>815.55252744621373</v>
      </c>
      <c r="AC1377">
        <f t="shared" si="37"/>
        <v>110.9920230487598</v>
      </c>
    </row>
    <row r="1378" spans="1:29" x14ac:dyDescent="0.25">
      <c r="A1378" s="2">
        <v>1377</v>
      </c>
      <c r="B1378" s="3" t="s">
        <v>178</v>
      </c>
      <c r="C1378" s="3" t="s">
        <v>28</v>
      </c>
      <c r="D1378" s="3" t="s">
        <v>179</v>
      </c>
      <c r="E1378" s="3" t="s">
        <v>221</v>
      </c>
      <c r="F1378" s="3">
        <v>0.56000000000000005</v>
      </c>
      <c r="G1378" s="3">
        <v>0.48</v>
      </c>
      <c r="H1378" s="3" t="s">
        <v>194</v>
      </c>
      <c r="I1378" s="2">
        <v>1720</v>
      </c>
      <c r="J1378" s="3" t="s">
        <v>123</v>
      </c>
      <c r="K1378" s="2">
        <v>1720</v>
      </c>
      <c r="L1378" s="3"/>
      <c r="M1378" s="3" t="s">
        <v>223</v>
      </c>
      <c r="N1378" s="3" t="s">
        <v>194</v>
      </c>
      <c r="O1378" s="3"/>
      <c r="P1378" s="3"/>
      <c r="Q1378" s="3"/>
      <c r="R1378" s="3">
        <v>0.38</v>
      </c>
      <c r="S1378" s="3">
        <v>0.62</v>
      </c>
      <c r="T1378" s="2">
        <v>524</v>
      </c>
      <c r="U1378" s="3">
        <v>183.0009633863512</v>
      </c>
      <c r="V1378" s="3">
        <v>1616.7080169393832</v>
      </c>
      <c r="W1378" s="3">
        <v>136.77945438457726</v>
      </c>
      <c r="X1378" s="3">
        <v>788578.14089858381</v>
      </c>
      <c r="Y1378" s="3">
        <v>1002.3589705024186</v>
      </c>
      <c r="Z1378" s="3">
        <v>136.77933346559931</v>
      </c>
      <c r="AA1378" s="3">
        <v>488918.44735712209</v>
      </c>
      <c r="AB1378">
        <f t="shared" si="36"/>
        <v>1002.3589705024186</v>
      </c>
      <c r="AC1378">
        <f t="shared" si="37"/>
        <v>136.77933346559931</v>
      </c>
    </row>
    <row r="1379" spans="1:29" x14ac:dyDescent="0.25">
      <c r="A1379" s="2">
        <v>1378</v>
      </c>
      <c r="B1379" s="3" t="s">
        <v>178</v>
      </c>
      <c r="C1379" s="3" t="s">
        <v>28</v>
      </c>
      <c r="D1379" s="3" t="s">
        <v>179</v>
      </c>
      <c r="E1379" s="3" t="s">
        <v>221</v>
      </c>
      <c r="F1379" s="3">
        <v>0.56000000000000005</v>
      </c>
      <c r="G1379" s="3">
        <v>0.48</v>
      </c>
      <c r="H1379" s="3" t="s">
        <v>194</v>
      </c>
      <c r="I1379" s="2">
        <v>1730</v>
      </c>
      <c r="J1379" s="3" t="s">
        <v>50</v>
      </c>
      <c r="K1379" s="2">
        <v>1730</v>
      </c>
      <c r="L1379" s="3"/>
      <c r="M1379" s="3" t="s">
        <v>223</v>
      </c>
      <c r="N1379" s="3" t="s">
        <v>194</v>
      </c>
      <c r="O1379" s="3"/>
      <c r="P1379" s="3"/>
      <c r="Q1379" s="3"/>
      <c r="R1379" s="3">
        <v>0.38</v>
      </c>
      <c r="S1379" s="3">
        <v>0.62</v>
      </c>
      <c r="T1379" s="2">
        <v>4</v>
      </c>
      <c r="U1379" s="3">
        <v>0.11900886960413251</v>
      </c>
      <c r="V1379" s="3">
        <v>1.1981105871440303</v>
      </c>
      <c r="W1379" s="3">
        <v>9.6035004555385564E-2</v>
      </c>
      <c r="X1379" s="3">
        <v>512.24330411518702</v>
      </c>
      <c r="Y1379" s="3">
        <v>0.74282856402929887</v>
      </c>
      <c r="Z1379" s="3">
        <v>9.6034919656270604E-2</v>
      </c>
      <c r="AA1379" s="3">
        <v>317.59084855141595</v>
      </c>
      <c r="AB1379">
        <f t="shared" si="36"/>
        <v>0.74282856402929887</v>
      </c>
      <c r="AC1379">
        <f t="shared" si="37"/>
        <v>9.6034919656270604E-2</v>
      </c>
    </row>
    <row r="1380" spans="1:29" x14ac:dyDescent="0.25">
      <c r="A1380" s="2">
        <v>1379</v>
      </c>
      <c r="B1380" s="3" t="s">
        <v>178</v>
      </c>
      <c r="C1380" s="3" t="s">
        <v>28</v>
      </c>
      <c r="D1380" s="3" t="s">
        <v>179</v>
      </c>
      <c r="E1380" s="3" t="s">
        <v>221</v>
      </c>
      <c r="F1380" s="3">
        <v>0.56000000000000005</v>
      </c>
      <c r="G1380" s="3">
        <v>0.48</v>
      </c>
      <c r="H1380" s="3" t="s">
        <v>194</v>
      </c>
      <c r="I1380" s="2">
        <v>1740</v>
      </c>
      <c r="J1380" s="3" t="s">
        <v>124</v>
      </c>
      <c r="K1380" s="2">
        <v>1740</v>
      </c>
      <c r="L1380" s="3"/>
      <c r="M1380" s="3" t="s">
        <v>193</v>
      </c>
      <c r="N1380" s="3" t="s">
        <v>194</v>
      </c>
      <c r="O1380" s="3"/>
      <c r="P1380" s="3"/>
      <c r="Q1380" s="3"/>
      <c r="R1380" s="3">
        <v>0</v>
      </c>
      <c r="S1380" s="3">
        <v>1</v>
      </c>
      <c r="T1380" s="2">
        <v>200</v>
      </c>
      <c r="U1380" s="3">
        <v>72.516262876625476</v>
      </c>
      <c r="V1380" s="3">
        <v>571.30294442866148</v>
      </c>
      <c r="W1380" s="3">
        <v>77.857299478174468</v>
      </c>
      <c r="X1380" s="3">
        <v>281386.57250630279</v>
      </c>
      <c r="Y1380" s="3">
        <v>571.30294442866148</v>
      </c>
      <c r="Z1380" s="3">
        <v>77.857230648940288</v>
      </c>
      <c r="AA1380" s="3">
        <v>281386.57250630279</v>
      </c>
      <c r="AB1380">
        <f t="shared" si="36"/>
        <v>571.30294442866148</v>
      </c>
      <c r="AC1380">
        <f t="shared" si="37"/>
        <v>77.857230648940288</v>
      </c>
    </row>
    <row r="1381" spans="1:29" x14ac:dyDescent="0.25">
      <c r="A1381" s="2">
        <v>1380</v>
      </c>
      <c r="B1381" s="3" t="s">
        <v>178</v>
      </c>
      <c r="C1381" s="3" t="s">
        <v>28</v>
      </c>
      <c r="D1381" s="3" t="s">
        <v>179</v>
      </c>
      <c r="E1381" s="3" t="s">
        <v>221</v>
      </c>
      <c r="F1381" s="3">
        <v>0.56000000000000005</v>
      </c>
      <c r="G1381" s="3">
        <v>0.48</v>
      </c>
      <c r="H1381" s="3" t="s">
        <v>194</v>
      </c>
      <c r="I1381" s="2">
        <v>1740</v>
      </c>
      <c r="J1381" s="3" t="s">
        <v>124</v>
      </c>
      <c r="K1381" s="2">
        <v>1740</v>
      </c>
      <c r="L1381" s="3"/>
      <c r="M1381" s="3" t="s">
        <v>223</v>
      </c>
      <c r="N1381" s="3" t="s">
        <v>194</v>
      </c>
      <c r="O1381" s="3"/>
      <c r="P1381" s="3"/>
      <c r="Q1381" s="3"/>
      <c r="R1381" s="3">
        <v>0.38</v>
      </c>
      <c r="S1381" s="3">
        <v>0.62</v>
      </c>
      <c r="T1381" s="2">
        <v>55</v>
      </c>
      <c r="U1381" s="3">
        <v>21.188769449498487</v>
      </c>
      <c r="V1381" s="3">
        <v>178.90403366374503</v>
      </c>
      <c r="W1381" s="3">
        <v>15.444729145007589</v>
      </c>
      <c r="X1381" s="3">
        <v>90276.282988070758</v>
      </c>
      <c r="Y1381" s="3">
        <v>110.92050087152185</v>
      </c>
      <c r="Z1381" s="3">
        <v>15.444715491196252</v>
      </c>
      <c r="AA1381" s="3">
        <v>55971.295452603874</v>
      </c>
      <c r="AB1381">
        <f t="shared" si="36"/>
        <v>110.92050087152185</v>
      </c>
      <c r="AC1381">
        <f t="shared" si="37"/>
        <v>15.444715491196252</v>
      </c>
    </row>
    <row r="1382" spans="1:29" x14ac:dyDescent="0.25">
      <c r="A1382" s="2">
        <v>1381</v>
      </c>
      <c r="B1382" s="3" t="s">
        <v>178</v>
      </c>
      <c r="C1382" s="3" t="s">
        <v>28</v>
      </c>
      <c r="D1382" s="3" t="s">
        <v>179</v>
      </c>
      <c r="E1382" s="3" t="s">
        <v>221</v>
      </c>
      <c r="F1382" s="3">
        <v>0.56000000000000005</v>
      </c>
      <c r="G1382" s="3">
        <v>0.48</v>
      </c>
      <c r="H1382" s="3" t="s">
        <v>194</v>
      </c>
      <c r="I1382" s="2">
        <v>1750</v>
      </c>
      <c r="J1382" s="3" t="s">
        <v>51</v>
      </c>
      <c r="K1382" s="2">
        <v>1750</v>
      </c>
      <c r="L1382" s="3"/>
      <c r="M1382" s="3" t="s">
        <v>193</v>
      </c>
      <c r="N1382" s="3" t="s">
        <v>194</v>
      </c>
      <c r="O1382" s="3"/>
      <c r="P1382" s="3"/>
      <c r="Q1382" s="3"/>
      <c r="R1382" s="3">
        <v>0</v>
      </c>
      <c r="S1382" s="3">
        <v>1</v>
      </c>
      <c r="T1382" s="2">
        <v>851</v>
      </c>
      <c r="U1382" s="3">
        <v>280.70338172531808</v>
      </c>
      <c r="V1382" s="3">
        <v>2180.0189048018588</v>
      </c>
      <c r="W1382" s="3">
        <v>295.75950011784516</v>
      </c>
      <c r="X1382" s="3">
        <v>1054547.6292128791</v>
      </c>
      <c r="Y1382" s="3">
        <v>2180.0189048018588</v>
      </c>
      <c r="Z1382" s="3">
        <v>295.75923865360215</v>
      </c>
      <c r="AA1382" s="3">
        <v>1054547.6292128791</v>
      </c>
      <c r="AB1382">
        <f t="shared" si="36"/>
        <v>2180.0189048018588</v>
      </c>
      <c r="AC1382">
        <f t="shared" si="37"/>
        <v>295.75923865360215</v>
      </c>
    </row>
    <row r="1383" spans="1:29" x14ac:dyDescent="0.25">
      <c r="A1383" s="2">
        <v>1382</v>
      </c>
      <c r="B1383" s="3" t="s">
        <v>178</v>
      </c>
      <c r="C1383" s="3" t="s">
        <v>28</v>
      </c>
      <c r="D1383" s="3" t="s">
        <v>179</v>
      </c>
      <c r="E1383" s="3" t="s">
        <v>221</v>
      </c>
      <c r="F1383" s="3">
        <v>0.56000000000000005</v>
      </c>
      <c r="G1383" s="3">
        <v>0.48</v>
      </c>
      <c r="H1383" s="3" t="s">
        <v>194</v>
      </c>
      <c r="I1383" s="2">
        <v>1750</v>
      </c>
      <c r="J1383" s="3" t="s">
        <v>51</v>
      </c>
      <c r="K1383" s="2">
        <v>1750</v>
      </c>
      <c r="L1383" s="3"/>
      <c r="M1383" s="3" t="s">
        <v>223</v>
      </c>
      <c r="N1383" s="3" t="s">
        <v>194</v>
      </c>
      <c r="O1383" s="3"/>
      <c r="P1383" s="3"/>
      <c r="Q1383" s="3"/>
      <c r="R1383" s="3">
        <v>0.38</v>
      </c>
      <c r="S1383" s="3">
        <v>0.62</v>
      </c>
      <c r="T1383" s="2">
        <v>2784</v>
      </c>
      <c r="U1383" s="3">
        <v>889.92381584872146</v>
      </c>
      <c r="V1383" s="3">
        <v>7560.2822769991335</v>
      </c>
      <c r="W1383" s="3">
        <v>629.50702639751535</v>
      </c>
      <c r="X1383" s="3">
        <v>3702581.7875243863</v>
      </c>
      <c r="Y1383" s="3">
        <v>4687.3750117394657</v>
      </c>
      <c r="Z1383" s="3">
        <v>629.50646988596156</v>
      </c>
      <c r="AA1383" s="3">
        <v>2295600.7082651169</v>
      </c>
      <c r="AB1383">
        <f t="shared" si="36"/>
        <v>4687.3750117394657</v>
      </c>
      <c r="AC1383">
        <f t="shared" si="37"/>
        <v>629.50646988596156</v>
      </c>
    </row>
    <row r="1384" spans="1:29" x14ac:dyDescent="0.25">
      <c r="A1384" s="2">
        <v>1383</v>
      </c>
      <c r="B1384" s="3" t="s">
        <v>178</v>
      </c>
      <c r="C1384" s="3" t="s">
        <v>28</v>
      </c>
      <c r="D1384" s="3" t="s">
        <v>179</v>
      </c>
      <c r="E1384" s="3" t="s">
        <v>221</v>
      </c>
      <c r="F1384" s="3">
        <v>0.56000000000000005</v>
      </c>
      <c r="G1384" s="3">
        <v>0.48</v>
      </c>
      <c r="H1384" s="3" t="s">
        <v>194</v>
      </c>
      <c r="I1384" s="2">
        <v>1770</v>
      </c>
      <c r="J1384" s="3" t="s">
        <v>136</v>
      </c>
      <c r="K1384" s="2">
        <v>1770</v>
      </c>
      <c r="L1384" s="3"/>
      <c r="M1384" s="3" t="s">
        <v>193</v>
      </c>
      <c r="N1384" s="3" t="s">
        <v>194</v>
      </c>
      <c r="O1384" s="3"/>
      <c r="P1384" s="3"/>
      <c r="Q1384" s="3"/>
      <c r="R1384" s="3">
        <v>0</v>
      </c>
      <c r="S1384" s="3">
        <v>1</v>
      </c>
      <c r="T1384" s="2">
        <v>11</v>
      </c>
      <c r="U1384" s="3">
        <v>2.5067518069137726</v>
      </c>
      <c r="V1384" s="3">
        <v>20.496890557160739</v>
      </c>
      <c r="W1384" s="3">
        <v>2.898740426414808</v>
      </c>
      <c r="X1384" s="3">
        <v>9029.7208483775667</v>
      </c>
      <c r="Y1384" s="3">
        <v>20.496890557160739</v>
      </c>
      <c r="Z1384" s="3">
        <v>2.8987378638023737</v>
      </c>
      <c r="AA1384" s="3">
        <v>9029.7208483775667</v>
      </c>
      <c r="AB1384">
        <f t="shared" si="36"/>
        <v>20.496890557160739</v>
      </c>
      <c r="AC1384">
        <f t="shared" si="37"/>
        <v>2.8987378638023737</v>
      </c>
    </row>
    <row r="1385" spans="1:29" x14ac:dyDescent="0.25">
      <c r="A1385" s="2">
        <v>1384</v>
      </c>
      <c r="B1385" s="3" t="s">
        <v>178</v>
      </c>
      <c r="C1385" s="3" t="s">
        <v>28</v>
      </c>
      <c r="D1385" s="3" t="s">
        <v>179</v>
      </c>
      <c r="E1385" s="3" t="s">
        <v>221</v>
      </c>
      <c r="F1385" s="3">
        <v>0.56000000000000005</v>
      </c>
      <c r="G1385" s="3">
        <v>0.48</v>
      </c>
      <c r="H1385" s="3" t="s">
        <v>194</v>
      </c>
      <c r="I1385" s="2">
        <v>1780</v>
      </c>
      <c r="J1385" s="3" t="s">
        <v>125</v>
      </c>
      <c r="K1385" s="2">
        <v>1780</v>
      </c>
      <c r="L1385" s="3"/>
      <c r="M1385" s="3" t="s">
        <v>193</v>
      </c>
      <c r="N1385" s="3" t="s">
        <v>194</v>
      </c>
      <c r="O1385" s="3"/>
      <c r="P1385" s="3"/>
      <c r="Q1385" s="3"/>
      <c r="R1385" s="3">
        <v>0</v>
      </c>
      <c r="S1385" s="3">
        <v>1</v>
      </c>
      <c r="T1385" s="2">
        <v>50</v>
      </c>
      <c r="U1385" s="3">
        <v>7.6986561484865215</v>
      </c>
      <c r="V1385" s="3">
        <v>68.806176012131388</v>
      </c>
      <c r="W1385" s="3">
        <v>9.4701241737593946</v>
      </c>
      <c r="X1385" s="3">
        <v>30835.950060810857</v>
      </c>
      <c r="Y1385" s="3">
        <v>68.806176012131388</v>
      </c>
      <c r="Z1385" s="3">
        <v>9.470115801758336</v>
      </c>
      <c r="AA1385" s="3">
        <v>30835.950060810857</v>
      </c>
      <c r="AB1385">
        <f t="shared" si="36"/>
        <v>68.806176012131388</v>
      </c>
      <c r="AC1385">
        <f t="shared" si="37"/>
        <v>9.470115801758336</v>
      </c>
    </row>
    <row r="1386" spans="1:29" x14ac:dyDescent="0.25">
      <c r="A1386" s="2">
        <v>1385</v>
      </c>
      <c r="B1386" s="3" t="s">
        <v>178</v>
      </c>
      <c r="C1386" s="3" t="s">
        <v>28</v>
      </c>
      <c r="D1386" s="3" t="s">
        <v>179</v>
      </c>
      <c r="E1386" s="3" t="s">
        <v>221</v>
      </c>
      <c r="F1386" s="3">
        <v>0.56000000000000005</v>
      </c>
      <c r="G1386" s="3">
        <v>0.48</v>
      </c>
      <c r="H1386" s="3" t="s">
        <v>194</v>
      </c>
      <c r="I1386" s="2">
        <v>1780</v>
      </c>
      <c r="J1386" s="3" t="s">
        <v>125</v>
      </c>
      <c r="K1386" s="2">
        <v>1780</v>
      </c>
      <c r="L1386" s="3"/>
      <c r="M1386" s="3" t="s">
        <v>223</v>
      </c>
      <c r="N1386" s="3" t="s">
        <v>194</v>
      </c>
      <c r="O1386" s="3"/>
      <c r="P1386" s="3"/>
      <c r="Q1386" s="3"/>
      <c r="R1386" s="3">
        <v>0.38</v>
      </c>
      <c r="S1386" s="3">
        <v>0.62</v>
      </c>
      <c r="T1386" s="2">
        <v>50</v>
      </c>
      <c r="U1386" s="3">
        <v>8.1663811266282273</v>
      </c>
      <c r="V1386" s="3">
        <v>73.628387257899846</v>
      </c>
      <c r="W1386" s="3">
        <v>6.1416371513648427</v>
      </c>
      <c r="X1386" s="3">
        <v>34887.580679754399</v>
      </c>
      <c r="Y1386" s="3">
        <v>45.64960009989791</v>
      </c>
      <c r="Z1386" s="3">
        <v>6.141631721890862</v>
      </c>
      <c r="AA1386" s="3">
        <v>21630.300021447732</v>
      </c>
      <c r="AB1386">
        <f t="shared" si="36"/>
        <v>45.64960009989791</v>
      </c>
      <c r="AC1386">
        <f t="shared" si="37"/>
        <v>6.141631721890862</v>
      </c>
    </row>
    <row r="1387" spans="1:29" x14ac:dyDescent="0.25">
      <c r="A1387" s="2">
        <v>1386</v>
      </c>
      <c r="B1387" s="3" t="s">
        <v>178</v>
      </c>
      <c r="C1387" s="3" t="s">
        <v>28</v>
      </c>
      <c r="D1387" s="3" t="s">
        <v>179</v>
      </c>
      <c r="E1387" s="3" t="s">
        <v>221</v>
      </c>
      <c r="F1387" s="3">
        <v>0.56000000000000005</v>
      </c>
      <c r="G1387" s="3">
        <v>0.48</v>
      </c>
      <c r="H1387" s="3" t="s">
        <v>194</v>
      </c>
      <c r="I1387" s="2">
        <v>1820</v>
      </c>
      <c r="J1387" s="3" t="s">
        <v>52</v>
      </c>
      <c r="K1387" s="2">
        <v>1820</v>
      </c>
      <c r="L1387" s="3"/>
      <c r="M1387" s="3" t="s">
        <v>223</v>
      </c>
      <c r="N1387" s="3" t="s">
        <v>194</v>
      </c>
      <c r="O1387" s="3"/>
      <c r="P1387" s="3"/>
      <c r="Q1387" s="3"/>
      <c r="R1387" s="3">
        <v>0.38</v>
      </c>
      <c r="S1387" s="3">
        <v>0.62</v>
      </c>
      <c r="T1387" s="2">
        <v>833</v>
      </c>
      <c r="U1387" s="3">
        <v>325.75732029768471</v>
      </c>
      <c r="V1387" s="3">
        <v>2558.2013049418706</v>
      </c>
      <c r="W1387" s="3">
        <v>222.82943364110832</v>
      </c>
      <c r="X1387" s="3">
        <v>1325280.5910672278</v>
      </c>
      <c r="Y1387" s="3">
        <v>1586.0848090639577</v>
      </c>
      <c r="Z1387" s="3">
        <v>222.82923665021113</v>
      </c>
      <c r="AA1387" s="3">
        <v>821673.96646168106</v>
      </c>
      <c r="AB1387">
        <f t="shared" si="36"/>
        <v>1586.0848090639577</v>
      </c>
      <c r="AC1387">
        <f t="shared" si="37"/>
        <v>222.82923665021113</v>
      </c>
    </row>
    <row r="1388" spans="1:29" x14ac:dyDescent="0.25">
      <c r="A1388" s="2">
        <v>1387</v>
      </c>
      <c r="B1388" s="3" t="s">
        <v>178</v>
      </c>
      <c r="C1388" s="3" t="s">
        <v>28</v>
      </c>
      <c r="D1388" s="3" t="s">
        <v>179</v>
      </c>
      <c r="E1388" s="3" t="s">
        <v>221</v>
      </c>
      <c r="F1388" s="3">
        <v>0.56000000000000005</v>
      </c>
      <c r="G1388" s="3">
        <v>0.48</v>
      </c>
      <c r="H1388" s="3" t="s">
        <v>194</v>
      </c>
      <c r="I1388" s="2">
        <v>1840</v>
      </c>
      <c r="J1388" s="3" t="s">
        <v>137</v>
      </c>
      <c r="K1388" s="2">
        <v>1840</v>
      </c>
      <c r="L1388" s="3"/>
      <c r="M1388" s="3" t="s">
        <v>193</v>
      </c>
      <c r="N1388" s="3" t="s">
        <v>194</v>
      </c>
      <c r="O1388" s="3"/>
      <c r="P1388" s="3"/>
      <c r="Q1388" s="3"/>
      <c r="R1388" s="3">
        <v>0</v>
      </c>
      <c r="S1388" s="3">
        <v>1</v>
      </c>
      <c r="T1388" s="2">
        <v>25</v>
      </c>
      <c r="U1388" s="3">
        <v>3.1665776619692685</v>
      </c>
      <c r="V1388" s="3">
        <v>23.122851227837565</v>
      </c>
      <c r="W1388" s="3">
        <v>3.2013730090664816</v>
      </c>
      <c r="X1388" s="3">
        <v>10691.892152954071</v>
      </c>
      <c r="Y1388" s="3">
        <v>23.122851227837565</v>
      </c>
      <c r="Z1388" s="3">
        <v>3.2013701789136975</v>
      </c>
      <c r="AA1388" s="3">
        <v>10691.892152954071</v>
      </c>
      <c r="AB1388">
        <f t="shared" si="36"/>
        <v>23.122851227837565</v>
      </c>
      <c r="AC1388">
        <f t="shared" si="37"/>
        <v>3.2013701789136975</v>
      </c>
    </row>
    <row r="1389" spans="1:29" x14ac:dyDescent="0.25">
      <c r="A1389" s="2">
        <v>1388</v>
      </c>
      <c r="B1389" s="3" t="s">
        <v>178</v>
      </c>
      <c r="C1389" s="3" t="s">
        <v>28</v>
      </c>
      <c r="D1389" s="3" t="s">
        <v>179</v>
      </c>
      <c r="E1389" s="3" t="s">
        <v>221</v>
      </c>
      <c r="F1389" s="3">
        <v>0.56000000000000005</v>
      </c>
      <c r="G1389" s="3">
        <v>0.48</v>
      </c>
      <c r="H1389" s="3" t="s">
        <v>194</v>
      </c>
      <c r="I1389" s="2">
        <v>1850</v>
      </c>
      <c r="J1389" s="3" t="s">
        <v>53</v>
      </c>
      <c r="K1389" s="2">
        <v>1850</v>
      </c>
      <c r="L1389" s="3"/>
      <c r="M1389" s="3" t="s">
        <v>193</v>
      </c>
      <c r="N1389" s="3" t="s">
        <v>194</v>
      </c>
      <c r="O1389" s="3"/>
      <c r="P1389" s="3"/>
      <c r="Q1389" s="3"/>
      <c r="R1389" s="3">
        <v>0</v>
      </c>
      <c r="S1389" s="3">
        <v>1</v>
      </c>
      <c r="T1389" s="2">
        <v>92</v>
      </c>
      <c r="U1389" s="3">
        <v>11.208349634253508</v>
      </c>
      <c r="V1389" s="3">
        <v>76.877219200403815</v>
      </c>
      <c r="W1389" s="3">
        <v>10.52063751993432</v>
      </c>
      <c r="X1389" s="3">
        <v>38472.870014277294</v>
      </c>
      <c r="Y1389" s="3">
        <v>76.877219200403815</v>
      </c>
      <c r="Z1389" s="3">
        <v>10.520628219233835</v>
      </c>
      <c r="AA1389" s="3">
        <v>38472.870014277294</v>
      </c>
      <c r="AB1389">
        <f t="shared" si="36"/>
        <v>76.877219200403815</v>
      </c>
      <c r="AC1389">
        <f t="shared" si="37"/>
        <v>10.520628219233835</v>
      </c>
    </row>
    <row r="1390" spans="1:29" x14ac:dyDescent="0.25">
      <c r="A1390" s="2">
        <v>1389</v>
      </c>
      <c r="B1390" s="3" t="s">
        <v>178</v>
      </c>
      <c r="C1390" s="3" t="s">
        <v>28</v>
      </c>
      <c r="D1390" s="3" t="s">
        <v>179</v>
      </c>
      <c r="E1390" s="3" t="s">
        <v>221</v>
      </c>
      <c r="F1390" s="3">
        <v>0.56000000000000005</v>
      </c>
      <c r="G1390" s="3">
        <v>0.48</v>
      </c>
      <c r="H1390" s="3" t="s">
        <v>194</v>
      </c>
      <c r="I1390" s="2">
        <v>1850</v>
      </c>
      <c r="J1390" s="3" t="s">
        <v>53</v>
      </c>
      <c r="K1390" s="2">
        <v>1850</v>
      </c>
      <c r="L1390" s="3"/>
      <c r="M1390" s="3" t="s">
        <v>223</v>
      </c>
      <c r="N1390" s="3" t="s">
        <v>194</v>
      </c>
      <c r="O1390" s="3"/>
      <c r="P1390" s="3"/>
      <c r="Q1390" s="3"/>
      <c r="R1390" s="3">
        <v>0.38</v>
      </c>
      <c r="S1390" s="3">
        <v>0.62</v>
      </c>
      <c r="T1390" s="2">
        <v>92</v>
      </c>
      <c r="U1390" s="3">
        <v>20.126808498567364</v>
      </c>
      <c r="V1390" s="3">
        <v>201.54204967500627</v>
      </c>
      <c r="W1390" s="3">
        <v>16.596238045255568</v>
      </c>
      <c r="X1390" s="3">
        <v>89635.939575192286</v>
      </c>
      <c r="Y1390" s="3">
        <v>124.95607079850383</v>
      </c>
      <c r="Z1390" s="3">
        <v>16.596223373460329</v>
      </c>
      <c r="AA1390" s="3">
        <v>55574.28253661927</v>
      </c>
      <c r="AB1390">
        <f t="shared" si="36"/>
        <v>124.95607079850383</v>
      </c>
      <c r="AC1390">
        <f t="shared" si="37"/>
        <v>16.596223373460329</v>
      </c>
    </row>
    <row r="1391" spans="1:29" x14ac:dyDescent="0.25">
      <c r="A1391" s="2">
        <v>1390</v>
      </c>
      <c r="B1391" s="3" t="s">
        <v>178</v>
      </c>
      <c r="C1391" s="3" t="s">
        <v>28</v>
      </c>
      <c r="D1391" s="3" t="s">
        <v>179</v>
      </c>
      <c r="E1391" s="3" t="s">
        <v>221</v>
      </c>
      <c r="F1391" s="3">
        <v>0.56000000000000005</v>
      </c>
      <c r="G1391" s="3">
        <v>0.48</v>
      </c>
      <c r="H1391" s="3" t="s">
        <v>194</v>
      </c>
      <c r="I1391" s="2">
        <v>1850</v>
      </c>
      <c r="J1391" s="3" t="s">
        <v>53</v>
      </c>
      <c r="K1391" s="2">
        <v>1850</v>
      </c>
      <c r="L1391" s="3"/>
      <c r="M1391" s="3" t="s">
        <v>224</v>
      </c>
      <c r="N1391" s="3" t="s">
        <v>194</v>
      </c>
      <c r="O1391" s="3"/>
      <c r="P1391" s="3"/>
      <c r="Q1391" s="3"/>
      <c r="R1391" s="3">
        <v>0</v>
      </c>
      <c r="S1391" s="3">
        <v>1</v>
      </c>
      <c r="T1391" s="2">
        <v>1</v>
      </c>
      <c r="U1391" s="3">
        <v>2.93755167895231E-2</v>
      </c>
      <c r="V1391" s="3">
        <v>0.30037600350574162</v>
      </c>
      <c r="W1391" s="3">
        <v>4.5368363431463637E-2</v>
      </c>
      <c r="X1391" s="3">
        <v>119.9475320892643</v>
      </c>
      <c r="Y1391" s="3">
        <v>0.30037600350574162</v>
      </c>
      <c r="Z1391" s="3">
        <v>4.5368323323859802E-2</v>
      </c>
      <c r="AA1391" s="3">
        <v>119.9475320892643</v>
      </c>
      <c r="AB1391">
        <f t="shared" si="36"/>
        <v>0.30037600350574162</v>
      </c>
      <c r="AC1391">
        <f t="shared" si="37"/>
        <v>4.5368323323859802E-2</v>
      </c>
    </row>
    <row r="1392" spans="1:29" x14ac:dyDescent="0.25">
      <c r="A1392" s="2">
        <v>1391</v>
      </c>
      <c r="B1392" s="3" t="s">
        <v>178</v>
      </c>
      <c r="C1392" s="3" t="s">
        <v>28</v>
      </c>
      <c r="D1392" s="3" t="s">
        <v>179</v>
      </c>
      <c r="E1392" s="3" t="s">
        <v>221</v>
      </c>
      <c r="F1392" s="3">
        <v>0.56000000000000005</v>
      </c>
      <c r="G1392" s="3">
        <v>0.48</v>
      </c>
      <c r="H1392" s="3" t="s">
        <v>194</v>
      </c>
      <c r="I1392" s="2">
        <v>1860</v>
      </c>
      <c r="J1392" s="3" t="s">
        <v>126</v>
      </c>
      <c r="K1392" s="2">
        <v>1860</v>
      </c>
      <c r="L1392" s="3"/>
      <c r="M1392" s="3" t="s">
        <v>193</v>
      </c>
      <c r="N1392" s="3" t="s">
        <v>194</v>
      </c>
      <c r="O1392" s="3"/>
      <c r="P1392" s="3"/>
      <c r="Q1392" s="3"/>
      <c r="R1392" s="3">
        <v>0</v>
      </c>
      <c r="S1392" s="3">
        <v>1</v>
      </c>
      <c r="T1392" s="2">
        <v>1</v>
      </c>
      <c r="U1392" s="3">
        <v>1.4650156678543301E-3</v>
      </c>
      <c r="V1392" s="3">
        <v>1.7402270441969351E-2</v>
      </c>
      <c r="W1392" s="3">
        <v>3.2299775390481323E-3</v>
      </c>
      <c r="X1392" s="3">
        <v>6.2192432331863081</v>
      </c>
      <c r="Y1392" s="3">
        <v>1.7402270441969351E-2</v>
      </c>
      <c r="Z1392" s="3">
        <v>3.2299746836077E-3</v>
      </c>
      <c r="AA1392" s="3">
        <v>6.2192432331863081</v>
      </c>
      <c r="AB1392">
        <f t="shared" ref="AB1392:AB1455" si="38">Y1392</f>
        <v>1.7402270441969351E-2</v>
      </c>
      <c r="AC1392">
        <f t="shared" ref="AC1392:AC1455" si="39">Z1392</f>
        <v>3.2299746836077E-3</v>
      </c>
    </row>
    <row r="1393" spans="1:29" x14ac:dyDescent="0.25">
      <c r="A1393" s="2">
        <v>1392</v>
      </c>
      <c r="B1393" s="3" t="s">
        <v>178</v>
      </c>
      <c r="C1393" s="3" t="s">
        <v>28</v>
      </c>
      <c r="D1393" s="3" t="s">
        <v>179</v>
      </c>
      <c r="E1393" s="3" t="s">
        <v>221</v>
      </c>
      <c r="F1393" s="3">
        <v>0.56000000000000005</v>
      </c>
      <c r="G1393" s="3">
        <v>0.48</v>
      </c>
      <c r="H1393" s="3" t="s">
        <v>194</v>
      </c>
      <c r="I1393" s="2">
        <v>1860</v>
      </c>
      <c r="J1393" s="3" t="s">
        <v>126</v>
      </c>
      <c r="K1393" s="2">
        <v>1860</v>
      </c>
      <c r="L1393" s="3"/>
      <c r="M1393" s="3" t="s">
        <v>223</v>
      </c>
      <c r="N1393" s="3" t="s">
        <v>194</v>
      </c>
      <c r="O1393" s="3"/>
      <c r="P1393" s="3"/>
      <c r="Q1393" s="3"/>
      <c r="R1393" s="3">
        <v>0.38</v>
      </c>
      <c r="S1393" s="3">
        <v>0.62</v>
      </c>
      <c r="T1393" s="2">
        <v>92</v>
      </c>
      <c r="U1393" s="3">
        <v>15.698303059117945</v>
      </c>
      <c r="V1393" s="3">
        <v>149.13430147291115</v>
      </c>
      <c r="W1393" s="3">
        <v>12.534046259998949</v>
      </c>
      <c r="X1393" s="3">
        <v>68202.294140966755</v>
      </c>
      <c r="Y1393" s="3">
        <v>92.463266913204848</v>
      </c>
      <c r="Z1393" s="3">
        <v>12.534035179357698</v>
      </c>
      <c r="AA1393" s="3">
        <v>42285.422367399391</v>
      </c>
      <c r="AB1393">
        <f t="shared" si="38"/>
        <v>92.463266913204848</v>
      </c>
      <c r="AC1393">
        <f t="shared" si="39"/>
        <v>12.534035179357698</v>
      </c>
    </row>
    <row r="1394" spans="1:29" x14ac:dyDescent="0.25">
      <c r="A1394" s="2">
        <v>1393</v>
      </c>
      <c r="B1394" s="3" t="s">
        <v>178</v>
      </c>
      <c r="C1394" s="3" t="s">
        <v>28</v>
      </c>
      <c r="D1394" s="3" t="s">
        <v>179</v>
      </c>
      <c r="E1394" s="3" t="s">
        <v>221</v>
      </c>
      <c r="F1394" s="3">
        <v>0.56000000000000005</v>
      </c>
      <c r="G1394" s="3">
        <v>0.48</v>
      </c>
      <c r="H1394" s="3" t="s">
        <v>194</v>
      </c>
      <c r="I1394" s="2">
        <v>1890</v>
      </c>
      <c r="J1394" s="3" t="s">
        <v>66</v>
      </c>
      <c r="K1394" s="2">
        <v>1890</v>
      </c>
      <c r="L1394" s="3"/>
      <c r="M1394" s="3" t="s">
        <v>223</v>
      </c>
      <c r="N1394" s="3" t="s">
        <v>194</v>
      </c>
      <c r="O1394" s="3"/>
      <c r="P1394" s="3"/>
      <c r="Q1394" s="3"/>
      <c r="R1394" s="3">
        <v>0.38</v>
      </c>
      <c r="S1394" s="3">
        <v>0.62</v>
      </c>
      <c r="T1394" s="2">
        <v>88</v>
      </c>
      <c r="U1394" s="3">
        <v>11.485496992554486</v>
      </c>
      <c r="V1394" s="3">
        <v>89.350516498153269</v>
      </c>
      <c r="W1394" s="3">
        <v>7.2079750617760467</v>
      </c>
      <c r="X1394" s="3">
        <v>44929.387624371149</v>
      </c>
      <c r="Y1394" s="3">
        <v>55.397320228855051</v>
      </c>
      <c r="Z1394" s="3">
        <v>7.2079686896130468</v>
      </c>
      <c r="AA1394" s="3">
        <v>27856.220327110124</v>
      </c>
      <c r="AB1394">
        <f t="shared" si="38"/>
        <v>55.397320228855051</v>
      </c>
      <c r="AC1394">
        <f t="shared" si="39"/>
        <v>7.2079686896130468</v>
      </c>
    </row>
    <row r="1395" spans="1:29" x14ac:dyDescent="0.25">
      <c r="A1395" s="2">
        <v>1394</v>
      </c>
      <c r="B1395" s="3" t="s">
        <v>178</v>
      </c>
      <c r="C1395" s="3" t="s">
        <v>28</v>
      </c>
      <c r="D1395" s="3" t="s">
        <v>179</v>
      </c>
      <c r="E1395" s="3" t="s">
        <v>221</v>
      </c>
      <c r="F1395" s="3">
        <v>0.56000000000000005</v>
      </c>
      <c r="G1395" s="3">
        <v>0.48</v>
      </c>
      <c r="H1395" s="3" t="s">
        <v>194</v>
      </c>
      <c r="I1395" s="2">
        <v>2110</v>
      </c>
      <c r="J1395" s="3" t="s">
        <v>32</v>
      </c>
      <c r="K1395" s="2">
        <v>1000</v>
      </c>
      <c r="L1395" s="3"/>
      <c r="M1395" s="3" t="s">
        <v>193</v>
      </c>
      <c r="N1395" s="3" t="s">
        <v>194</v>
      </c>
      <c r="O1395" s="3"/>
      <c r="P1395" s="3" t="s">
        <v>76</v>
      </c>
      <c r="Q1395" s="3"/>
      <c r="R1395" s="3">
        <v>0</v>
      </c>
      <c r="S1395" s="3">
        <v>1</v>
      </c>
      <c r="T1395" s="2">
        <v>9</v>
      </c>
      <c r="U1395" s="3">
        <v>2.0243488949906099</v>
      </c>
      <c r="V1395" s="3">
        <v>17.416845541045568</v>
      </c>
      <c r="W1395" s="3">
        <v>2.7225204506597529</v>
      </c>
      <c r="X1395" s="3">
        <v>6254.4981807509312</v>
      </c>
      <c r="Y1395" s="3">
        <v>17.416845541045568</v>
      </c>
      <c r="Z1395" s="3">
        <v>2.7225180438334307</v>
      </c>
      <c r="AA1395" s="3">
        <v>6254.4981807509312</v>
      </c>
      <c r="AB1395">
        <f t="shared" si="38"/>
        <v>17.416845541045568</v>
      </c>
      <c r="AC1395">
        <f t="shared" si="39"/>
        <v>2.7225180438334307</v>
      </c>
    </row>
    <row r="1396" spans="1:29" x14ac:dyDescent="0.25">
      <c r="A1396" s="2">
        <v>1395</v>
      </c>
      <c r="B1396" s="3" t="s">
        <v>178</v>
      </c>
      <c r="C1396" s="3" t="s">
        <v>28</v>
      </c>
      <c r="D1396" s="3" t="s">
        <v>179</v>
      </c>
      <c r="E1396" s="3" t="s">
        <v>221</v>
      </c>
      <c r="F1396" s="3">
        <v>0.56000000000000005</v>
      </c>
      <c r="G1396" s="3">
        <v>0.48</v>
      </c>
      <c r="H1396" s="3" t="s">
        <v>194</v>
      </c>
      <c r="I1396" s="2">
        <v>2130</v>
      </c>
      <c r="J1396" s="3" t="s">
        <v>36</v>
      </c>
      <c r="K1396" s="2">
        <v>1000</v>
      </c>
      <c r="L1396" s="3"/>
      <c r="M1396" s="3" t="s">
        <v>193</v>
      </c>
      <c r="N1396" s="3" t="s">
        <v>194</v>
      </c>
      <c r="O1396" s="3"/>
      <c r="P1396" s="3" t="s">
        <v>76</v>
      </c>
      <c r="Q1396" s="3"/>
      <c r="R1396" s="3">
        <v>0</v>
      </c>
      <c r="S1396" s="3">
        <v>1</v>
      </c>
      <c r="T1396" s="2">
        <v>6</v>
      </c>
      <c r="U1396" s="3">
        <v>1.4740799994051237</v>
      </c>
      <c r="V1396" s="3">
        <v>9.324415873794214</v>
      </c>
      <c r="W1396" s="3">
        <v>1.324563761579316</v>
      </c>
      <c r="X1396" s="3">
        <v>4352.6775195287319</v>
      </c>
      <c r="Y1396" s="3">
        <v>9.324415873794214</v>
      </c>
      <c r="Z1396" s="3">
        <v>1.3245625906074219</v>
      </c>
      <c r="AA1396" s="3">
        <v>4352.6775195287319</v>
      </c>
      <c r="AB1396">
        <f t="shared" si="38"/>
        <v>9.324415873794214</v>
      </c>
      <c r="AC1396">
        <f t="shared" si="39"/>
        <v>1.3245625906074219</v>
      </c>
    </row>
    <row r="1397" spans="1:29" x14ac:dyDescent="0.25">
      <c r="A1397" s="2">
        <v>1396</v>
      </c>
      <c r="B1397" s="3" t="s">
        <v>178</v>
      </c>
      <c r="C1397" s="3" t="s">
        <v>28</v>
      </c>
      <c r="D1397" s="3" t="s">
        <v>179</v>
      </c>
      <c r="E1397" s="3" t="s">
        <v>221</v>
      </c>
      <c r="F1397" s="3">
        <v>0.56000000000000005</v>
      </c>
      <c r="G1397" s="3">
        <v>0.48</v>
      </c>
      <c r="H1397" s="3" t="s">
        <v>194</v>
      </c>
      <c r="I1397" s="2">
        <v>3300</v>
      </c>
      <c r="J1397" s="3" t="s">
        <v>39</v>
      </c>
      <c r="K1397" s="2">
        <v>1000</v>
      </c>
      <c r="L1397" s="3"/>
      <c r="M1397" s="3" t="s">
        <v>223</v>
      </c>
      <c r="N1397" s="3" t="s">
        <v>194</v>
      </c>
      <c r="O1397" s="3"/>
      <c r="P1397" s="3" t="s">
        <v>76</v>
      </c>
      <c r="Q1397" s="3"/>
      <c r="R1397" s="3">
        <v>0.38</v>
      </c>
      <c r="S1397" s="3">
        <v>0.62</v>
      </c>
      <c r="T1397" s="2">
        <v>1670</v>
      </c>
      <c r="U1397" s="3">
        <v>874.24076324959822</v>
      </c>
      <c r="V1397" s="3">
        <v>6599.9981511515507</v>
      </c>
      <c r="W1397" s="3">
        <v>459.29307777845116</v>
      </c>
      <c r="X1397" s="3">
        <v>2823910.1145741665</v>
      </c>
      <c r="Y1397" s="3">
        <v>4091.9988537139652</v>
      </c>
      <c r="Z1397" s="3">
        <v>459.29267174342289</v>
      </c>
      <c r="AA1397" s="3">
        <v>1750824.2710359837</v>
      </c>
      <c r="AB1397">
        <f t="shared" si="38"/>
        <v>4091.9988537139652</v>
      </c>
      <c r="AC1397">
        <f t="shared" si="39"/>
        <v>459.29267174342289</v>
      </c>
    </row>
    <row r="1398" spans="1:29" x14ac:dyDescent="0.25">
      <c r="A1398" s="2">
        <v>1397</v>
      </c>
      <c r="B1398" s="3" t="s">
        <v>178</v>
      </c>
      <c r="C1398" s="3" t="s">
        <v>28</v>
      </c>
      <c r="D1398" s="3" t="s">
        <v>179</v>
      </c>
      <c r="E1398" s="3" t="s">
        <v>221</v>
      </c>
      <c r="F1398" s="3">
        <v>0.56000000000000005</v>
      </c>
      <c r="G1398" s="3">
        <v>0.48</v>
      </c>
      <c r="H1398" s="3" t="s">
        <v>194</v>
      </c>
      <c r="I1398" s="2">
        <v>7200</v>
      </c>
      <c r="J1398" s="3" t="s">
        <v>242</v>
      </c>
      <c r="K1398" s="2">
        <v>7200</v>
      </c>
      <c r="L1398" s="3"/>
      <c r="M1398" s="3" t="s">
        <v>193</v>
      </c>
      <c r="N1398" s="3" t="s">
        <v>194</v>
      </c>
      <c r="O1398" s="3"/>
      <c r="P1398" s="3"/>
      <c r="Q1398" s="3"/>
      <c r="R1398" s="3">
        <v>0</v>
      </c>
      <c r="S1398" s="3">
        <v>1</v>
      </c>
      <c r="T1398" s="2">
        <v>2</v>
      </c>
      <c r="U1398" s="3">
        <v>4.8187841431323403E-2</v>
      </c>
      <c r="V1398" s="3">
        <v>0.30132291986456727</v>
      </c>
      <c r="W1398" s="3">
        <v>4.7425321214051797E-2</v>
      </c>
      <c r="X1398" s="3">
        <v>128.77707947620414</v>
      </c>
      <c r="Y1398" s="3">
        <v>0.30132291986456727</v>
      </c>
      <c r="Z1398" s="3">
        <v>4.7425279288008201E-2</v>
      </c>
      <c r="AA1398" s="3">
        <v>128.77707947620414</v>
      </c>
      <c r="AB1398">
        <f t="shared" si="38"/>
        <v>0.30132291986456727</v>
      </c>
      <c r="AC1398">
        <f t="shared" si="39"/>
        <v>4.7425279288008201E-2</v>
      </c>
    </row>
    <row r="1399" spans="1:29" x14ac:dyDescent="0.25">
      <c r="A1399" s="2">
        <v>1398</v>
      </c>
      <c r="B1399" s="3" t="s">
        <v>178</v>
      </c>
      <c r="C1399" s="3" t="s">
        <v>28</v>
      </c>
      <c r="D1399" s="3" t="s">
        <v>179</v>
      </c>
      <c r="E1399" s="3" t="s">
        <v>221</v>
      </c>
      <c r="F1399" s="3">
        <v>0.56000000000000005</v>
      </c>
      <c r="G1399" s="3">
        <v>0.48</v>
      </c>
      <c r="H1399" s="3" t="s">
        <v>194</v>
      </c>
      <c r="I1399" s="2">
        <v>7400</v>
      </c>
      <c r="J1399" s="3" t="s">
        <v>127</v>
      </c>
      <c r="K1399" s="2">
        <v>7400</v>
      </c>
      <c r="L1399" s="3"/>
      <c r="M1399" s="3" t="s">
        <v>193</v>
      </c>
      <c r="N1399" s="3" t="s">
        <v>194</v>
      </c>
      <c r="O1399" s="3"/>
      <c r="P1399" s="3"/>
      <c r="Q1399" s="3"/>
      <c r="R1399" s="3">
        <v>0</v>
      </c>
      <c r="S1399" s="3">
        <v>1</v>
      </c>
      <c r="T1399" s="2">
        <v>100</v>
      </c>
      <c r="U1399" s="3">
        <v>33.865602421079416</v>
      </c>
      <c r="V1399" s="3">
        <v>199.31527305752761</v>
      </c>
      <c r="W1399" s="3">
        <v>25.162453239128471</v>
      </c>
      <c r="X1399" s="3">
        <v>99193.389765078929</v>
      </c>
      <c r="Y1399" s="3">
        <v>199.31527305752761</v>
      </c>
      <c r="Z1399" s="3">
        <v>25.16243099442698</v>
      </c>
      <c r="AA1399" s="3">
        <v>99193.389765078929</v>
      </c>
      <c r="AB1399">
        <f t="shared" si="38"/>
        <v>199.31527305752761</v>
      </c>
      <c r="AC1399">
        <f t="shared" si="39"/>
        <v>25.16243099442698</v>
      </c>
    </row>
    <row r="1400" spans="1:29" x14ac:dyDescent="0.25">
      <c r="A1400" s="2">
        <v>1399</v>
      </c>
      <c r="B1400" s="3" t="s">
        <v>178</v>
      </c>
      <c r="C1400" s="3" t="s">
        <v>28</v>
      </c>
      <c r="D1400" s="3" t="s">
        <v>179</v>
      </c>
      <c r="E1400" s="3" t="s">
        <v>221</v>
      </c>
      <c r="F1400" s="3">
        <v>0.56000000000000005</v>
      </c>
      <c r="G1400" s="3">
        <v>0.48</v>
      </c>
      <c r="H1400" s="3" t="s">
        <v>194</v>
      </c>
      <c r="I1400" s="2">
        <v>7400</v>
      </c>
      <c r="J1400" s="3" t="s">
        <v>127</v>
      </c>
      <c r="K1400" s="2">
        <v>7400</v>
      </c>
      <c r="L1400" s="3"/>
      <c r="M1400" s="3" t="s">
        <v>223</v>
      </c>
      <c r="N1400" s="3" t="s">
        <v>194</v>
      </c>
      <c r="O1400" s="3"/>
      <c r="P1400" s="3"/>
      <c r="Q1400" s="3"/>
      <c r="R1400" s="3">
        <v>0.38</v>
      </c>
      <c r="S1400" s="3">
        <v>0.62</v>
      </c>
      <c r="T1400" s="2">
        <v>515</v>
      </c>
      <c r="U1400" s="3">
        <v>140.36753821745131</v>
      </c>
      <c r="V1400" s="3">
        <v>938.17880022135512</v>
      </c>
      <c r="W1400" s="3">
        <v>71.66011358792916</v>
      </c>
      <c r="X1400" s="3">
        <v>452644.24065571488</v>
      </c>
      <c r="Y1400" s="3">
        <v>581.67085613724043</v>
      </c>
      <c r="Z1400" s="3">
        <v>71.660050237276408</v>
      </c>
      <c r="AA1400" s="3">
        <v>280639.42920654349</v>
      </c>
      <c r="AB1400">
        <f t="shared" si="38"/>
        <v>581.67085613724043</v>
      </c>
      <c r="AC1400">
        <f t="shared" si="39"/>
        <v>71.660050237276408</v>
      </c>
    </row>
    <row r="1401" spans="1:29" x14ac:dyDescent="0.25">
      <c r="A1401" s="2">
        <v>1400</v>
      </c>
      <c r="B1401" s="3" t="s">
        <v>178</v>
      </c>
      <c r="C1401" s="3" t="s">
        <v>28</v>
      </c>
      <c r="D1401" s="3" t="s">
        <v>179</v>
      </c>
      <c r="E1401" s="3" t="s">
        <v>221</v>
      </c>
      <c r="F1401" s="3">
        <v>0.56000000000000005</v>
      </c>
      <c r="G1401" s="3">
        <v>0.48</v>
      </c>
      <c r="H1401" s="3" t="s">
        <v>194</v>
      </c>
      <c r="I1401" s="2">
        <v>7400</v>
      </c>
      <c r="J1401" s="3" t="s">
        <v>127</v>
      </c>
      <c r="K1401" s="2">
        <v>7400</v>
      </c>
      <c r="L1401" s="3"/>
      <c r="M1401" s="3" t="s">
        <v>236</v>
      </c>
      <c r="N1401" s="3" t="s">
        <v>194</v>
      </c>
      <c r="O1401" s="3"/>
      <c r="P1401" s="3"/>
      <c r="Q1401" s="3"/>
      <c r="R1401" s="3">
        <v>0.38</v>
      </c>
      <c r="S1401" s="3">
        <v>0.62</v>
      </c>
      <c r="T1401" s="2">
        <v>3</v>
      </c>
      <c r="U1401" s="3">
        <v>5.6434032539924624E-3</v>
      </c>
      <c r="V1401" s="3">
        <v>3.4032988291144969E-2</v>
      </c>
      <c r="W1401" s="3">
        <v>2.0217643150555369E-3</v>
      </c>
      <c r="X1401" s="3">
        <v>14.038086274077877</v>
      </c>
      <c r="Y1401" s="3">
        <v>2.1100452740509881E-2</v>
      </c>
      <c r="Z1401" s="3">
        <v>2.0217625277280742E-3</v>
      </c>
      <c r="AA1401" s="3">
        <v>8.7036134899282835</v>
      </c>
      <c r="AB1401">
        <f t="shared" si="38"/>
        <v>2.1100452740509881E-2</v>
      </c>
      <c r="AC1401">
        <f t="shared" si="39"/>
        <v>2.0217625277280742E-3</v>
      </c>
    </row>
    <row r="1402" spans="1:29" x14ac:dyDescent="0.25">
      <c r="A1402" s="2">
        <v>1401</v>
      </c>
      <c r="B1402" s="3" t="s">
        <v>178</v>
      </c>
      <c r="C1402" s="3" t="s">
        <v>28</v>
      </c>
      <c r="D1402" s="3" t="s">
        <v>179</v>
      </c>
      <c r="E1402" s="3" t="s">
        <v>221</v>
      </c>
      <c r="F1402" s="3">
        <v>0.56000000000000005</v>
      </c>
      <c r="G1402" s="3">
        <v>0.48</v>
      </c>
      <c r="H1402" s="3" t="s">
        <v>194</v>
      </c>
      <c r="I1402" s="2">
        <v>7410</v>
      </c>
      <c r="J1402" s="3" t="s">
        <v>150</v>
      </c>
      <c r="K1402" s="2">
        <v>7410</v>
      </c>
      <c r="L1402" s="3"/>
      <c r="M1402" s="3" t="s">
        <v>193</v>
      </c>
      <c r="N1402" s="3" t="s">
        <v>194</v>
      </c>
      <c r="O1402" s="3"/>
      <c r="P1402" s="3"/>
      <c r="Q1402" s="3"/>
      <c r="R1402" s="3">
        <v>0</v>
      </c>
      <c r="S1402" s="3">
        <v>1</v>
      </c>
      <c r="T1402" s="2">
        <v>44</v>
      </c>
      <c r="U1402" s="3">
        <v>8.5755055377633962</v>
      </c>
      <c r="V1402" s="3">
        <v>60.601686546912582</v>
      </c>
      <c r="W1402" s="3">
        <v>8.3082060274313321</v>
      </c>
      <c r="X1402" s="3">
        <v>30646.363191903423</v>
      </c>
      <c r="Y1402" s="3">
        <v>60.601686546912582</v>
      </c>
      <c r="Z1402" s="3">
        <v>8.3081986826163661</v>
      </c>
      <c r="AA1402" s="3">
        <v>30646.363191903423</v>
      </c>
      <c r="AB1402">
        <f t="shared" si="38"/>
        <v>60.601686546912582</v>
      </c>
      <c r="AC1402">
        <f t="shared" si="39"/>
        <v>8.3081986826163661</v>
      </c>
    </row>
    <row r="1403" spans="1:29" x14ac:dyDescent="0.25">
      <c r="A1403" s="2">
        <v>1402</v>
      </c>
      <c r="B1403" s="3" t="s">
        <v>178</v>
      </c>
      <c r="C1403" s="3" t="s">
        <v>28</v>
      </c>
      <c r="D1403" s="3" t="s">
        <v>179</v>
      </c>
      <c r="E1403" s="3" t="s">
        <v>221</v>
      </c>
      <c r="F1403" s="3">
        <v>0.56000000000000005</v>
      </c>
      <c r="G1403" s="3">
        <v>0.48</v>
      </c>
      <c r="H1403" s="3" t="s">
        <v>194</v>
      </c>
      <c r="I1403" s="2">
        <v>7410</v>
      </c>
      <c r="J1403" s="3" t="s">
        <v>150</v>
      </c>
      <c r="K1403" s="2">
        <v>7410</v>
      </c>
      <c r="L1403" s="3"/>
      <c r="M1403" s="3" t="s">
        <v>223</v>
      </c>
      <c r="N1403" s="3" t="s">
        <v>194</v>
      </c>
      <c r="O1403" s="3"/>
      <c r="P1403" s="3"/>
      <c r="Q1403" s="3"/>
      <c r="R1403" s="3">
        <v>0.38</v>
      </c>
      <c r="S1403" s="3">
        <v>0.62</v>
      </c>
      <c r="T1403" s="2">
        <v>202</v>
      </c>
      <c r="U1403" s="3">
        <v>79.089514090628995</v>
      </c>
      <c r="V1403" s="3">
        <v>516.06111717956526</v>
      </c>
      <c r="W1403" s="3">
        <v>37.502876418982957</v>
      </c>
      <c r="X1403" s="3">
        <v>247594.70234933641</v>
      </c>
      <c r="Y1403" s="3">
        <v>319.95789265133021</v>
      </c>
      <c r="Z1403" s="3">
        <v>37.502843264811403</v>
      </c>
      <c r="AA1403" s="3">
        <v>153508.71545658851</v>
      </c>
      <c r="AB1403">
        <f t="shared" si="38"/>
        <v>319.95789265133021</v>
      </c>
      <c r="AC1403">
        <f t="shared" si="39"/>
        <v>37.502843264811403</v>
      </c>
    </row>
    <row r="1404" spans="1:29" x14ac:dyDescent="0.25">
      <c r="A1404" s="2">
        <v>1403</v>
      </c>
      <c r="B1404" s="3" t="s">
        <v>178</v>
      </c>
      <c r="C1404" s="3" t="s">
        <v>28</v>
      </c>
      <c r="D1404" s="3" t="s">
        <v>179</v>
      </c>
      <c r="E1404" s="3" t="s">
        <v>221</v>
      </c>
      <c r="F1404" s="3">
        <v>0.56000000000000005</v>
      </c>
      <c r="G1404" s="3">
        <v>0.48</v>
      </c>
      <c r="H1404" s="3" t="s">
        <v>194</v>
      </c>
      <c r="I1404" s="2">
        <v>7430</v>
      </c>
      <c r="J1404" s="3" t="s">
        <v>55</v>
      </c>
      <c r="K1404" s="2">
        <v>7430</v>
      </c>
      <c r="L1404" s="3"/>
      <c r="M1404" s="3" t="s">
        <v>223</v>
      </c>
      <c r="N1404" s="3" t="s">
        <v>194</v>
      </c>
      <c r="O1404" s="3"/>
      <c r="P1404" s="3"/>
      <c r="Q1404" s="3"/>
      <c r="R1404" s="3">
        <v>0.38</v>
      </c>
      <c r="S1404" s="3">
        <v>0.62</v>
      </c>
      <c r="T1404" s="2">
        <v>912</v>
      </c>
      <c r="U1404" s="3">
        <v>125.06067934163444</v>
      </c>
      <c r="V1404" s="3">
        <v>932.92598123057564</v>
      </c>
      <c r="W1404" s="3">
        <v>75.21682954955196</v>
      </c>
      <c r="X1404" s="3">
        <v>417541.18521975476</v>
      </c>
      <c r="Y1404" s="3">
        <v>578.41410836295665</v>
      </c>
      <c r="Z1404" s="3">
        <v>75.216763054607696</v>
      </c>
      <c r="AA1404" s="3">
        <v>258875.53483624826</v>
      </c>
      <c r="AB1404">
        <f t="shared" si="38"/>
        <v>578.41410836295665</v>
      </c>
      <c r="AC1404">
        <f t="shared" si="39"/>
        <v>75.216763054607696</v>
      </c>
    </row>
    <row r="1405" spans="1:29" x14ac:dyDescent="0.25">
      <c r="A1405" s="2">
        <v>1404</v>
      </c>
      <c r="B1405" s="3" t="s">
        <v>178</v>
      </c>
      <c r="C1405" s="3" t="s">
        <v>28</v>
      </c>
      <c r="D1405" s="3" t="s">
        <v>179</v>
      </c>
      <c r="E1405" s="3" t="s">
        <v>221</v>
      </c>
      <c r="F1405" s="3">
        <v>0.56000000000000005</v>
      </c>
      <c r="G1405" s="3">
        <v>0.48</v>
      </c>
      <c r="H1405" s="3" t="s">
        <v>194</v>
      </c>
      <c r="I1405" s="2">
        <v>7430</v>
      </c>
      <c r="J1405" s="3" t="s">
        <v>55</v>
      </c>
      <c r="K1405" s="2">
        <v>7430</v>
      </c>
      <c r="L1405" s="3"/>
      <c r="M1405" s="3" t="s">
        <v>223</v>
      </c>
      <c r="N1405" s="3" t="s">
        <v>194</v>
      </c>
      <c r="O1405" s="3"/>
      <c r="P1405" s="3"/>
      <c r="Q1405" s="3" t="s">
        <v>244</v>
      </c>
      <c r="R1405" s="3">
        <v>0.38</v>
      </c>
      <c r="S1405" s="3">
        <v>0.62</v>
      </c>
      <c r="T1405" s="2">
        <v>5</v>
      </c>
      <c r="U1405" s="3">
        <v>1.8373191681614069E-4</v>
      </c>
      <c r="V1405" s="3">
        <v>1.5111320918796342E-3</v>
      </c>
      <c r="W1405" s="3">
        <v>1.1289959881830261E-4</v>
      </c>
      <c r="X1405" s="3">
        <v>0.65855077429234565</v>
      </c>
      <c r="Y1405" s="3">
        <v>9.3690189696537325E-4</v>
      </c>
      <c r="Z1405" s="3">
        <v>1.1289949901015383E-4</v>
      </c>
      <c r="AA1405" s="3">
        <v>0.40830148006125427</v>
      </c>
      <c r="AB1405">
        <f t="shared" si="38"/>
        <v>9.3690189696537325E-4</v>
      </c>
      <c r="AC1405">
        <f t="shared" si="39"/>
        <v>1.1289949901015383E-4</v>
      </c>
    </row>
    <row r="1406" spans="1:29" x14ac:dyDescent="0.25">
      <c r="A1406" s="2">
        <v>1405</v>
      </c>
      <c r="B1406" s="3" t="s">
        <v>178</v>
      </c>
      <c r="C1406" s="3" t="s">
        <v>28</v>
      </c>
      <c r="D1406" s="3" t="s">
        <v>179</v>
      </c>
      <c r="E1406" s="3" t="s">
        <v>221</v>
      </c>
      <c r="F1406" s="3">
        <v>0.56000000000000005</v>
      </c>
      <c r="G1406" s="3">
        <v>0.48</v>
      </c>
      <c r="H1406" s="3" t="s">
        <v>194</v>
      </c>
      <c r="I1406" s="2">
        <v>8140</v>
      </c>
      <c r="J1406" s="3" t="s">
        <v>57</v>
      </c>
      <c r="K1406" s="2">
        <v>8140</v>
      </c>
      <c r="L1406" s="3"/>
      <c r="M1406" s="3" t="s">
        <v>193</v>
      </c>
      <c r="N1406" s="3" t="s">
        <v>194</v>
      </c>
      <c r="O1406" s="3"/>
      <c r="P1406" s="3"/>
      <c r="Q1406" s="3"/>
      <c r="R1406" s="3">
        <v>0</v>
      </c>
      <c r="S1406" s="3">
        <v>1</v>
      </c>
      <c r="T1406" s="2">
        <v>506</v>
      </c>
      <c r="U1406" s="3">
        <v>66.651241541357777</v>
      </c>
      <c r="V1406" s="3">
        <v>620.93764793443108</v>
      </c>
      <c r="W1406" s="3">
        <v>81.904711832812936</v>
      </c>
      <c r="X1406" s="3">
        <v>261222.74469037197</v>
      </c>
      <c r="Y1406" s="3">
        <v>620.93764793443108</v>
      </c>
      <c r="Z1406" s="3">
        <v>81.90463942549043</v>
      </c>
      <c r="AA1406" s="3">
        <v>261222.74469037197</v>
      </c>
      <c r="AB1406">
        <f t="shared" si="38"/>
        <v>620.93764793443108</v>
      </c>
      <c r="AC1406">
        <f t="shared" si="39"/>
        <v>81.90463942549043</v>
      </c>
    </row>
    <row r="1407" spans="1:29" x14ac:dyDescent="0.25">
      <c r="A1407" s="2">
        <v>1406</v>
      </c>
      <c r="B1407" s="3" t="s">
        <v>178</v>
      </c>
      <c r="C1407" s="3" t="s">
        <v>28</v>
      </c>
      <c r="D1407" s="3" t="s">
        <v>179</v>
      </c>
      <c r="E1407" s="3" t="s">
        <v>221</v>
      </c>
      <c r="F1407" s="3">
        <v>0.56000000000000005</v>
      </c>
      <c r="G1407" s="3">
        <v>0.48</v>
      </c>
      <c r="H1407" s="3" t="s">
        <v>194</v>
      </c>
      <c r="I1407" s="2">
        <v>8140</v>
      </c>
      <c r="J1407" s="3" t="s">
        <v>57</v>
      </c>
      <c r="K1407" s="2">
        <v>8140</v>
      </c>
      <c r="L1407" s="3"/>
      <c r="M1407" s="3" t="s">
        <v>223</v>
      </c>
      <c r="N1407" s="3" t="s">
        <v>194</v>
      </c>
      <c r="O1407" s="3"/>
      <c r="P1407" s="3"/>
      <c r="Q1407" s="3"/>
      <c r="R1407" s="3">
        <v>0.38</v>
      </c>
      <c r="S1407" s="3">
        <v>0.62</v>
      </c>
      <c r="T1407" s="2">
        <v>437</v>
      </c>
      <c r="U1407" s="3">
        <v>85.345550866633076</v>
      </c>
      <c r="V1407" s="3">
        <v>895.23089032227165</v>
      </c>
      <c r="W1407" s="3">
        <v>73.136143323404738</v>
      </c>
      <c r="X1407" s="3">
        <v>378851.38769686368</v>
      </c>
      <c r="Y1407" s="3">
        <v>555.04315199980806</v>
      </c>
      <c r="Z1407" s="3">
        <v>73.136078667877882</v>
      </c>
      <c r="AA1407" s="3">
        <v>234887.86037205547</v>
      </c>
      <c r="AB1407">
        <f t="shared" si="38"/>
        <v>555.04315199980806</v>
      </c>
      <c r="AC1407">
        <f t="shared" si="39"/>
        <v>73.136078667877882</v>
      </c>
    </row>
    <row r="1408" spans="1:29" x14ac:dyDescent="0.25">
      <c r="A1408" s="2">
        <v>1407</v>
      </c>
      <c r="B1408" s="3" t="s">
        <v>178</v>
      </c>
      <c r="C1408" s="3" t="s">
        <v>28</v>
      </c>
      <c r="D1408" s="3" t="s">
        <v>179</v>
      </c>
      <c r="E1408" s="3" t="s">
        <v>221</v>
      </c>
      <c r="F1408" s="3">
        <v>0.56000000000000005</v>
      </c>
      <c r="G1408" s="3">
        <v>0.48</v>
      </c>
      <c r="H1408" s="3" t="s">
        <v>194</v>
      </c>
      <c r="I1408" s="2">
        <v>8140</v>
      </c>
      <c r="J1408" s="3" t="s">
        <v>57</v>
      </c>
      <c r="K1408" s="2">
        <v>8140</v>
      </c>
      <c r="L1408" s="3"/>
      <c r="M1408" s="3" t="s">
        <v>245</v>
      </c>
      <c r="N1408" s="3" t="s">
        <v>194</v>
      </c>
      <c r="O1408" s="3"/>
      <c r="P1408" s="3"/>
      <c r="Q1408" s="3"/>
      <c r="R1408" s="3">
        <v>0</v>
      </c>
      <c r="S1408" s="3">
        <v>1</v>
      </c>
      <c r="T1408" s="2">
        <v>2</v>
      </c>
      <c r="U1408" s="3">
        <v>5.5495964699978414E-3</v>
      </c>
      <c r="V1408" s="3">
        <v>5.8611489644473866E-2</v>
      </c>
      <c r="W1408" s="3">
        <v>7.7443969722655005E-3</v>
      </c>
      <c r="X1408" s="3">
        <v>22.317348737151484</v>
      </c>
      <c r="Y1408" s="3">
        <v>5.8611489644473866E-2</v>
      </c>
      <c r="Z1408" s="3">
        <v>7.7443901258822407E-3</v>
      </c>
      <c r="AA1408" s="3">
        <v>22.317348737151484</v>
      </c>
      <c r="AB1408">
        <f t="shared" si="38"/>
        <v>5.8611489644473866E-2</v>
      </c>
      <c r="AC1408">
        <f t="shared" si="39"/>
        <v>7.7443901258822407E-3</v>
      </c>
    </row>
    <row r="1409" spans="1:29" x14ac:dyDescent="0.25">
      <c r="A1409" s="2">
        <v>1408</v>
      </c>
      <c r="B1409" s="3" t="s">
        <v>178</v>
      </c>
      <c r="C1409" s="3" t="s">
        <v>28</v>
      </c>
      <c r="D1409" s="3" t="s">
        <v>179</v>
      </c>
      <c r="E1409" s="3" t="s">
        <v>221</v>
      </c>
      <c r="F1409" s="3">
        <v>0.56000000000000005</v>
      </c>
      <c r="G1409" s="3">
        <v>0.48</v>
      </c>
      <c r="H1409" s="3" t="s">
        <v>194</v>
      </c>
      <c r="I1409" s="2">
        <v>8200</v>
      </c>
      <c r="J1409" s="3" t="s">
        <v>107</v>
      </c>
      <c r="K1409" s="2">
        <v>8200</v>
      </c>
      <c r="L1409" s="3"/>
      <c r="M1409" s="3" t="s">
        <v>193</v>
      </c>
      <c r="N1409" s="3" t="s">
        <v>194</v>
      </c>
      <c r="O1409" s="3"/>
      <c r="P1409" s="3"/>
      <c r="Q1409" s="3"/>
      <c r="R1409" s="3">
        <v>0</v>
      </c>
      <c r="S1409" s="3">
        <v>1</v>
      </c>
      <c r="T1409" s="2">
        <v>6</v>
      </c>
      <c r="U1409" s="3">
        <v>1.3230114672933506</v>
      </c>
      <c r="V1409" s="3">
        <v>11.21125427030195</v>
      </c>
      <c r="W1409" s="3">
        <v>1.5264363819555304</v>
      </c>
      <c r="X1409" s="3">
        <v>6089.4220831107896</v>
      </c>
      <c r="Y1409" s="3">
        <v>11.21125427030195</v>
      </c>
      <c r="Z1409" s="3">
        <v>1.5264350325194775</v>
      </c>
      <c r="AA1409" s="3">
        <v>6089.4220831107896</v>
      </c>
      <c r="AB1409">
        <f t="shared" si="38"/>
        <v>11.21125427030195</v>
      </c>
      <c r="AC1409">
        <f t="shared" si="39"/>
        <v>1.5264350325194775</v>
      </c>
    </row>
    <row r="1410" spans="1:29" x14ac:dyDescent="0.25">
      <c r="A1410" s="2">
        <v>1409</v>
      </c>
      <c r="B1410" s="3" t="s">
        <v>178</v>
      </c>
      <c r="C1410" s="3" t="s">
        <v>28</v>
      </c>
      <c r="D1410" s="3" t="s">
        <v>179</v>
      </c>
      <c r="E1410" s="3" t="s">
        <v>221</v>
      </c>
      <c r="F1410" s="3">
        <v>0.56000000000000005</v>
      </c>
      <c r="G1410" s="3">
        <v>0.48</v>
      </c>
      <c r="H1410" s="3" t="s">
        <v>194</v>
      </c>
      <c r="I1410" s="2">
        <v>8200</v>
      </c>
      <c r="J1410" s="3" t="s">
        <v>107</v>
      </c>
      <c r="K1410" s="2">
        <v>8200</v>
      </c>
      <c r="L1410" s="3"/>
      <c r="M1410" s="3" t="s">
        <v>223</v>
      </c>
      <c r="N1410" s="3" t="s">
        <v>194</v>
      </c>
      <c r="O1410" s="3"/>
      <c r="P1410" s="3"/>
      <c r="Q1410" s="3"/>
      <c r="R1410" s="3">
        <v>0.38</v>
      </c>
      <c r="S1410" s="3">
        <v>0.62</v>
      </c>
      <c r="T1410" s="2">
        <v>5</v>
      </c>
      <c r="U1410" s="3">
        <v>0.44358672013650607</v>
      </c>
      <c r="V1410" s="3">
        <v>3.169048730326542</v>
      </c>
      <c r="W1410" s="3">
        <v>0.26158073387515701</v>
      </c>
      <c r="X1410" s="3">
        <v>1589.8974905359703</v>
      </c>
      <c r="Y1410" s="3">
        <v>1.964810212802456</v>
      </c>
      <c r="Z1410" s="3">
        <v>0.26158050262642768</v>
      </c>
      <c r="AA1410" s="3">
        <v>985.73644413230159</v>
      </c>
      <c r="AB1410">
        <f t="shared" si="38"/>
        <v>1.964810212802456</v>
      </c>
      <c r="AC1410">
        <f t="shared" si="39"/>
        <v>0.26158050262642768</v>
      </c>
    </row>
    <row r="1411" spans="1:29" x14ac:dyDescent="0.25">
      <c r="A1411" s="2">
        <v>1410</v>
      </c>
      <c r="B1411" s="3" t="s">
        <v>178</v>
      </c>
      <c r="C1411" s="3" t="s">
        <v>28</v>
      </c>
      <c r="D1411" s="3" t="s">
        <v>179</v>
      </c>
      <c r="E1411" s="3" t="s">
        <v>221</v>
      </c>
      <c r="F1411" s="3">
        <v>0.56000000000000005</v>
      </c>
      <c r="G1411" s="3">
        <v>0.48</v>
      </c>
      <c r="H1411" s="3" t="s">
        <v>194</v>
      </c>
      <c r="I1411" s="2">
        <v>8200</v>
      </c>
      <c r="J1411" s="3" t="s">
        <v>107</v>
      </c>
      <c r="K1411" s="2">
        <v>8200</v>
      </c>
      <c r="L1411" s="3"/>
      <c r="M1411" s="3" t="s">
        <v>224</v>
      </c>
      <c r="N1411" s="3" t="s">
        <v>194</v>
      </c>
      <c r="O1411" s="3"/>
      <c r="P1411" s="3"/>
      <c r="Q1411" s="3"/>
      <c r="R1411" s="3">
        <v>0</v>
      </c>
      <c r="S1411" s="3">
        <v>1</v>
      </c>
      <c r="T1411" s="2">
        <v>2</v>
      </c>
      <c r="U1411" s="3">
        <v>1.2608241573406891E-2</v>
      </c>
      <c r="V1411" s="3">
        <v>0.11293694772066237</v>
      </c>
      <c r="W1411" s="3">
        <v>1.2135159895880944E-2</v>
      </c>
      <c r="X1411" s="3">
        <v>51.735011434349396</v>
      </c>
      <c r="Y1411" s="3">
        <v>0.11293694772066237</v>
      </c>
      <c r="Z1411" s="3">
        <v>1.213514916787259E-2</v>
      </c>
      <c r="AA1411" s="3">
        <v>51.735011434349396</v>
      </c>
      <c r="AB1411">
        <f t="shared" si="38"/>
        <v>0.11293694772066237</v>
      </c>
      <c r="AC1411">
        <f t="shared" si="39"/>
        <v>1.213514916787259E-2</v>
      </c>
    </row>
    <row r="1412" spans="1:29" x14ac:dyDescent="0.25">
      <c r="A1412" s="2">
        <v>1411</v>
      </c>
      <c r="B1412" s="3" t="s">
        <v>178</v>
      </c>
      <c r="C1412" s="3" t="s">
        <v>28</v>
      </c>
      <c r="D1412" s="3" t="s">
        <v>179</v>
      </c>
      <c r="E1412" s="3" t="s">
        <v>221</v>
      </c>
      <c r="F1412" s="3">
        <v>0.56000000000000005</v>
      </c>
      <c r="G1412" s="3">
        <v>0.48</v>
      </c>
      <c r="H1412" s="3" t="s">
        <v>194</v>
      </c>
      <c r="I1412" s="2">
        <v>8220</v>
      </c>
      <c r="J1412" s="3" t="s">
        <v>138</v>
      </c>
      <c r="K1412" s="2">
        <v>8220</v>
      </c>
      <c r="L1412" s="3"/>
      <c r="M1412" s="3" t="s">
        <v>193</v>
      </c>
      <c r="N1412" s="3" t="s">
        <v>194</v>
      </c>
      <c r="O1412" s="3"/>
      <c r="P1412" s="3"/>
      <c r="Q1412" s="3"/>
      <c r="R1412" s="3">
        <v>0</v>
      </c>
      <c r="S1412" s="3">
        <v>1</v>
      </c>
      <c r="T1412" s="2">
        <v>12</v>
      </c>
      <c r="U1412" s="3">
        <v>2.3728194916091443</v>
      </c>
      <c r="V1412" s="3">
        <v>20.092403354995149</v>
      </c>
      <c r="W1412" s="3">
        <v>2.8765738507256882</v>
      </c>
      <c r="X1412" s="3">
        <v>9098.2413778310874</v>
      </c>
      <c r="Y1412" s="3">
        <v>20.092403354995149</v>
      </c>
      <c r="Z1412" s="3">
        <v>2.8765713077094737</v>
      </c>
      <c r="AA1412" s="3">
        <v>9098.2413778310874</v>
      </c>
      <c r="AB1412">
        <f t="shared" si="38"/>
        <v>20.092403354995149</v>
      </c>
      <c r="AC1412">
        <f t="shared" si="39"/>
        <v>2.8765713077094737</v>
      </c>
    </row>
    <row r="1413" spans="1:29" x14ac:dyDescent="0.25">
      <c r="A1413" s="2">
        <v>1412</v>
      </c>
      <c r="B1413" s="3" t="s">
        <v>178</v>
      </c>
      <c r="C1413" s="3" t="s">
        <v>28</v>
      </c>
      <c r="D1413" s="3" t="s">
        <v>179</v>
      </c>
      <c r="E1413" s="3" t="s">
        <v>221</v>
      </c>
      <c r="F1413" s="3">
        <v>0.56000000000000005</v>
      </c>
      <c r="G1413" s="3">
        <v>0.48</v>
      </c>
      <c r="H1413" s="3" t="s">
        <v>194</v>
      </c>
      <c r="I1413" s="2">
        <v>8220</v>
      </c>
      <c r="J1413" s="3" t="s">
        <v>138</v>
      </c>
      <c r="K1413" s="2">
        <v>8220</v>
      </c>
      <c r="L1413" s="3"/>
      <c r="M1413" s="3" t="s">
        <v>223</v>
      </c>
      <c r="N1413" s="3" t="s">
        <v>194</v>
      </c>
      <c r="O1413" s="3"/>
      <c r="P1413" s="3"/>
      <c r="Q1413" s="3"/>
      <c r="R1413" s="3">
        <v>0.38</v>
      </c>
      <c r="S1413" s="3">
        <v>0.62</v>
      </c>
      <c r="T1413" s="2">
        <v>79</v>
      </c>
      <c r="U1413" s="3">
        <v>19.586087778387057</v>
      </c>
      <c r="V1413" s="3">
        <v>171.81254928936647</v>
      </c>
      <c r="W1413" s="3">
        <v>15.219842559029956</v>
      </c>
      <c r="X1413" s="3">
        <v>81485.886631434158</v>
      </c>
      <c r="Y1413" s="3">
        <v>106.52378055940724</v>
      </c>
      <c r="Z1413" s="3">
        <v>15.219829104028127</v>
      </c>
      <c r="AA1413" s="3">
        <v>50521.249711489181</v>
      </c>
      <c r="AB1413">
        <f t="shared" si="38"/>
        <v>106.52378055940724</v>
      </c>
      <c r="AC1413">
        <f t="shared" si="39"/>
        <v>15.219829104028127</v>
      </c>
    </row>
    <row r="1414" spans="1:29" x14ac:dyDescent="0.25">
      <c r="A1414" s="2">
        <v>1413</v>
      </c>
      <c r="B1414" s="3" t="s">
        <v>178</v>
      </c>
      <c r="C1414" s="3" t="s">
        <v>28</v>
      </c>
      <c r="D1414" s="3" t="s">
        <v>179</v>
      </c>
      <c r="E1414" s="3" t="s">
        <v>221</v>
      </c>
      <c r="F1414" s="3">
        <v>0.56000000000000005</v>
      </c>
      <c r="G1414" s="3">
        <v>0.48</v>
      </c>
      <c r="H1414" s="3" t="s">
        <v>194</v>
      </c>
      <c r="I1414" s="2">
        <v>8310</v>
      </c>
      <c r="J1414" s="3" t="s">
        <v>108</v>
      </c>
      <c r="K1414" s="2">
        <v>8310</v>
      </c>
      <c r="L1414" s="3"/>
      <c r="M1414" s="3" t="s">
        <v>193</v>
      </c>
      <c r="N1414" s="3" t="s">
        <v>194</v>
      </c>
      <c r="O1414" s="3"/>
      <c r="P1414" s="3"/>
      <c r="Q1414" s="3"/>
      <c r="R1414" s="3">
        <v>0</v>
      </c>
      <c r="S1414" s="3">
        <v>1</v>
      </c>
      <c r="T1414" s="2">
        <v>48</v>
      </c>
      <c r="U1414" s="3">
        <v>13.595035771475038</v>
      </c>
      <c r="V1414" s="3">
        <v>131.46051140788373</v>
      </c>
      <c r="W1414" s="3">
        <v>18.577526967711545</v>
      </c>
      <c r="X1414" s="3">
        <v>61052.920688854378</v>
      </c>
      <c r="Y1414" s="3">
        <v>131.46051140788373</v>
      </c>
      <c r="Z1414" s="3">
        <v>18.577510544370863</v>
      </c>
      <c r="AA1414" s="3">
        <v>61052.920688854378</v>
      </c>
      <c r="AB1414">
        <f t="shared" si="38"/>
        <v>131.46051140788373</v>
      </c>
      <c r="AC1414">
        <f t="shared" si="39"/>
        <v>18.577510544370863</v>
      </c>
    </row>
    <row r="1415" spans="1:29" x14ac:dyDescent="0.25">
      <c r="A1415" s="2">
        <v>1414</v>
      </c>
      <c r="B1415" s="3" t="s">
        <v>178</v>
      </c>
      <c r="C1415" s="3" t="s">
        <v>28</v>
      </c>
      <c r="D1415" s="3" t="s">
        <v>179</v>
      </c>
      <c r="E1415" s="3" t="s">
        <v>221</v>
      </c>
      <c r="F1415" s="3">
        <v>0.56000000000000005</v>
      </c>
      <c r="G1415" s="3">
        <v>0.48</v>
      </c>
      <c r="H1415" s="3" t="s">
        <v>194</v>
      </c>
      <c r="I1415" s="2">
        <v>8310</v>
      </c>
      <c r="J1415" s="3" t="s">
        <v>108</v>
      </c>
      <c r="K1415" s="2">
        <v>8310</v>
      </c>
      <c r="L1415" s="3"/>
      <c r="M1415" s="3" t="s">
        <v>223</v>
      </c>
      <c r="N1415" s="3" t="s">
        <v>194</v>
      </c>
      <c r="O1415" s="3"/>
      <c r="P1415" s="3"/>
      <c r="Q1415" s="3"/>
      <c r="R1415" s="3">
        <v>0.38</v>
      </c>
      <c r="S1415" s="3">
        <v>0.62</v>
      </c>
      <c r="T1415" s="2">
        <v>35</v>
      </c>
      <c r="U1415" s="3">
        <v>12.842549513883847</v>
      </c>
      <c r="V1415" s="3">
        <v>113.08246576308291</v>
      </c>
      <c r="W1415" s="3">
        <v>10.080830465286246</v>
      </c>
      <c r="X1415" s="3">
        <v>54743.32100678578</v>
      </c>
      <c r="Y1415" s="3">
        <v>70.111128773111403</v>
      </c>
      <c r="Z1415" s="3">
        <v>10.080821553394291</v>
      </c>
      <c r="AA1415" s="3">
        <v>33940.85902420718</v>
      </c>
      <c r="AB1415">
        <f t="shared" si="38"/>
        <v>70.111128773111403</v>
      </c>
      <c r="AC1415">
        <f t="shared" si="39"/>
        <v>10.080821553394291</v>
      </c>
    </row>
    <row r="1416" spans="1:29" x14ac:dyDescent="0.25">
      <c r="A1416" s="2">
        <v>1415</v>
      </c>
      <c r="B1416" s="3" t="s">
        <v>178</v>
      </c>
      <c r="C1416" s="3" t="s">
        <v>28</v>
      </c>
      <c r="D1416" s="3" t="s">
        <v>179</v>
      </c>
      <c r="E1416" s="3" t="s">
        <v>221</v>
      </c>
      <c r="F1416" s="3">
        <v>0.56000000000000005</v>
      </c>
      <c r="G1416" s="3">
        <v>0.48</v>
      </c>
      <c r="H1416" s="3" t="s">
        <v>194</v>
      </c>
      <c r="I1416" s="2">
        <v>8310</v>
      </c>
      <c r="J1416" s="3" t="s">
        <v>108</v>
      </c>
      <c r="K1416" s="2">
        <v>8310</v>
      </c>
      <c r="L1416" s="3"/>
      <c r="M1416" s="3" t="s">
        <v>245</v>
      </c>
      <c r="N1416" s="3" t="s">
        <v>194</v>
      </c>
      <c r="O1416" s="3"/>
      <c r="P1416" s="3"/>
      <c r="Q1416" s="3"/>
      <c r="R1416" s="3">
        <v>0</v>
      </c>
      <c r="S1416" s="3">
        <v>1</v>
      </c>
      <c r="T1416" s="2">
        <v>1</v>
      </c>
      <c r="U1416" s="3">
        <v>1.07253974175189E-4</v>
      </c>
      <c r="V1416" s="3">
        <v>8.0544487157206679E-4</v>
      </c>
      <c r="W1416" s="3">
        <v>1.015400523364571E-4</v>
      </c>
      <c r="X1416" s="3">
        <v>0.36532231347587601</v>
      </c>
      <c r="Y1416" s="3">
        <v>8.0544487157206679E-4</v>
      </c>
      <c r="Z1416" s="3">
        <v>1.01539962570641E-4</v>
      </c>
      <c r="AA1416" s="3">
        <v>0.36532231347587601</v>
      </c>
      <c r="AB1416">
        <f t="shared" si="38"/>
        <v>8.0544487157206679E-4</v>
      </c>
      <c r="AC1416">
        <f t="shared" si="39"/>
        <v>1.01539962570641E-4</v>
      </c>
    </row>
    <row r="1417" spans="1:29" x14ac:dyDescent="0.25">
      <c r="A1417" s="2">
        <v>1416</v>
      </c>
      <c r="B1417" s="3" t="s">
        <v>178</v>
      </c>
      <c r="C1417" s="3" t="s">
        <v>28</v>
      </c>
      <c r="D1417" s="3" t="s">
        <v>179</v>
      </c>
      <c r="E1417" s="3" t="s">
        <v>221</v>
      </c>
      <c r="F1417" s="3">
        <v>0.56000000000000005</v>
      </c>
      <c r="G1417" s="3">
        <v>0.48</v>
      </c>
      <c r="H1417" s="3" t="s">
        <v>194</v>
      </c>
      <c r="I1417" s="2">
        <v>8320</v>
      </c>
      <c r="J1417" s="3" t="s">
        <v>59</v>
      </c>
      <c r="K1417" s="2">
        <v>8320</v>
      </c>
      <c r="L1417" s="3"/>
      <c r="M1417" s="3" t="s">
        <v>193</v>
      </c>
      <c r="N1417" s="3" t="s">
        <v>194</v>
      </c>
      <c r="O1417" s="3"/>
      <c r="P1417" s="3"/>
      <c r="Q1417" s="3"/>
      <c r="R1417" s="3">
        <v>0</v>
      </c>
      <c r="S1417" s="3">
        <v>1</v>
      </c>
      <c r="T1417" s="2">
        <v>73</v>
      </c>
      <c r="U1417" s="3">
        <v>14.576575006766944</v>
      </c>
      <c r="V1417" s="3">
        <v>107.74180678788163</v>
      </c>
      <c r="W1417" s="3">
        <v>14.387535963692107</v>
      </c>
      <c r="X1417" s="3">
        <v>48651.257035391973</v>
      </c>
      <c r="Y1417" s="3">
        <v>107.74180678788163</v>
      </c>
      <c r="Z1417" s="3">
        <v>14.387523244485457</v>
      </c>
      <c r="AA1417" s="3">
        <v>48651.257035391973</v>
      </c>
      <c r="AB1417">
        <f t="shared" si="38"/>
        <v>107.74180678788163</v>
      </c>
      <c r="AC1417">
        <f t="shared" si="39"/>
        <v>14.387523244485457</v>
      </c>
    </row>
    <row r="1418" spans="1:29" x14ac:dyDescent="0.25">
      <c r="A1418" s="2">
        <v>1417</v>
      </c>
      <c r="B1418" s="3" t="s">
        <v>178</v>
      </c>
      <c r="C1418" s="3" t="s">
        <v>28</v>
      </c>
      <c r="D1418" s="3" t="s">
        <v>179</v>
      </c>
      <c r="E1418" s="3" t="s">
        <v>221</v>
      </c>
      <c r="F1418" s="3">
        <v>0.56000000000000005</v>
      </c>
      <c r="G1418" s="3">
        <v>0.48</v>
      </c>
      <c r="H1418" s="3" t="s">
        <v>194</v>
      </c>
      <c r="I1418" s="2">
        <v>8320</v>
      </c>
      <c r="J1418" s="3" t="s">
        <v>59</v>
      </c>
      <c r="K1418" s="2">
        <v>8320</v>
      </c>
      <c r="L1418" s="3"/>
      <c r="M1418" s="3" t="s">
        <v>223</v>
      </c>
      <c r="N1418" s="3" t="s">
        <v>194</v>
      </c>
      <c r="O1418" s="3"/>
      <c r="P1418" s="3"/>
      <c r="Q1418" s="3"/>
      <c r="R1418" s="3">
        <v>0.38</v>
      </c>
      <c r="S1418" s="3">
        <v>0.62</v>
      </c>
      <c r="T1418" s="2">
        <v>1079</v>
      </c>
      <c r="U1418" s="3">
        <v>209.5794693811807</v>
      </c>
      <c r="V1418" s="3">
        <v>1523.5839241763806</v>
      </c>
      <c r="W1418" s="3">
        <v>118.68832045863935</v>
      </c>
      <c r="X1418" s="3">
        <v>711003.2894326637</v>
      </c>
      <c r="Y1418" s="3">
        <v>944.62203298935492</v>
      </c>
      <c r="Z1418" s="3">
        <v>118.68821553300926</v>
      </c>
      <c r="AA1418" s="3">
        <v>440822.03944825195</v>
      </c>
      <c r="AB1418">
        <f t="shared" si="38"/>
        <v>944.62203298935492</v>
      </c>
      <c r="AC1418">
        <f t="shared" si="39"/>
        <v>118.68821553300926</v>
      </c>
    </row>
    <row r="1419" spans="1:29" x14ac:dyDescent="0.25">
      <c r="A1419" s="2">
        <v>1418</v>
      </c>
      <c r="B1419" s="3" t="s">
        <v>178</v>
      </c>
      <c r="C1419" s="3" t="s">
        <v>28</v>
      </c>
      <c r="D1419" s="3" t="s">
        <v>179</v>
      </c>
      <c r="E1419" s="3" t="s">
        <v>221</v>
      </c>
      <c r="F1419" s="3">
        <v>0.56000000000000005</v>
      </c>
      <c r="G1419" s="3">
        <v>0.48</v>
      </c>
      <c r="H1419" s="3" t="s">
        <v>194</v>
      </c>
      <c r="I1419" s="2">
        <v>8320</v>
      </c>
      <c r="J1419" s="3" t="s">
        <v>59</v>
      </c>
      <c r="K1419" s="2">
        <v>8320</v>
      </c>
      <c r="L1419" s="3"/>
      <c r="M1419" s="3" t="s">
        <v>245</v>
      </c>
      <c r="N1419" s="3" t="s">
        <v>194</v>
      </c>
      <c r="O1419" s="3"/>
      <c r="P1419" s="3"/>
      <c r="Q1419" s="3"/>
      <c r="R1419" s="3">
        <v>0</v>
      </c>
      <c r="S1419" s="3">
        <v>1</v>
      </c>
      <c r="T1419" s="2">
        <v>16</v>
      </c>
      <c r="U1419" s="3">
        <v>0.55942724158925261</v>
      </c>
      <c r="V1419" s="3">
        <v>3.5595755243359815</v>
      </c>
      <c r="W1419" s="3">
        <v>0.51224901379017762</v>
      </c>
      <c r="X1419" s="3">
        <v>1856.7691729047999</v>
      </c>
      <c r="Y1419" s="3">
        <v>3.5595755243359815</v>
      </c>
      <c r="Z1419" s="3">
        <v>0.51224856093980176</v>
      </c>
      <c r="AA1419" s="3">
        <v>1856.7691729047999</v>
      </c>
      <c r="AB1419">
        <f t="shared" si="38"/>
        <v>3.5595755243359815</v>
      </c>
      <c r="AC1419">
        <f t="shared" si="39"/>
        <v>0.51224856093980176</v>
      </c>
    </row>
    <row r="1420" spans="1:29" x14ac:dyDescent="0.25">
      <c r="A1420" s="2">
        <v>1419</v>
      </c>
      <c r="B1420" s="3" t="s">
        <v>178</v>
      </c>
      <c r="C1420" s="3" t="s">
        <v>28</v>
      </c>
      <c r="D1420" s="3" t="s">
        <v>179</v>
      </c>
      <c r="E1420" s="3" t="s">
        <v>221</v>
      </c>
      <c r="F1420" s="3">
        <v>0.56000000000000005</v>
      </c>
      <c r="G1420" s="3">
        <v>0.48</v>
      </c>
      <c r="H1420" s="3" t="s">
        <v>194</v>
      </c>
      <c r="I1420" s="2">
        <v>8330</v>
      </c>
      <c r="J1420" s="3" t="s">
        <v>129</v>
      </c>
      <c r="K1420" s="2">
        <v>8330</v>
      </c>
      <c r="L1420" s="3"/>
      <c r="M1420" s="3" t="s">
        <v>193</v>
      </c>
      <c r="N1420" s="3" t="s">
        <v>194</v>
      </c>
      <c r="O1420" s="3"/>
      <c r="P1420" s="3"/>
      <c r="Q1420" s="3"/>
      <c r="R1420" s="3">
        <v>0</v>
      </c>
      <c r="S1420" s="3">
        <v>1</v>
      </c>
      <c r="T1420" s="2">
        <v>2</v>
      </c>
      <c r="U1420" s="3">
        <v>2.1592835721232898E-2</v>
      </c>
      <c r="V1420" s="3">
        <v>0.17368742182024666</v>
      </c>
      <c r="W1420" s="3">
        <v>2.4443534087398862E-2</v>
      </c>
      <c r="X1420" s="3">
        <v>81.299541569833096</v>
      </c>
      <c r="Y1420" s="3">
        <v>0.17368742182024666</v>
      </c>
      <c r="Z1420" s="3">
        <v>2.4443512478253202E-2</v>
      </c>
      <c r="AA1420" s="3">
        <v>81.299541569833096</v>
      </c>
      <c r="AB1420">
        <f t="shared" si="38"/>
        <v>0.17368742182024666</v>
      </c>
      <c r="AC1420">
        <f t="shared" si="39"/>
        <v>2.4443512478253202E-2</v>
      </c>
    </row>
    <row r="1421" spans="1:29" x14ac:dyDescent="0.25">
      <c r="A1421" s="2">
        <v>1420</v>
      </c>
      <c r="B1421" s="3" t="s">
        <v>178</v>
      </c>
      <c r="C1421" s="3" t="s">
        <v>28</v>
      </c>
      <c r="D1421" s="3" t="s">
        <v>179</v>
      </c>
      <c r="E1421" s="3" t="s">
        <v>221</v>
      </c>
      <c r="F1421" s="3">
        <v>0.56000000000000005</v>
      </c>
      <c r="G1421" s="3">
        <v>0.48</v>
      </c>
      <c r="H1421" s="3" t="s">
        <v>194</v>
      </c>
      <c r="I1421" s="2">
        <v>8330</v>
      </c>
      <c r="J1421" s="3" t="s">
        <v>129</v>
      </c>
      <c r="K1421" s="2">
        <v>8330</v>
      </c>
      <c r="L1421" s="3"/>
      <c r="M1421" s="3" t="s">
        <v>223</v>
      </c>
      <c r="N1421" s="3" t="s">
        <v>194</v>
      </c>
      <c r="O1421" s="3"/>
      <c r="P1421" s="3"/>
      <c r="Q1421" s="3"/>
      <c r="R1421" s="3">
        <v>0.38</v>
      </c>
      <c r="S1421" s="3">
        <v>0.62</v>
      </c>
      <c r="T1421" s="2">
        <v>59</v>
      </c>
      <c r="U1421" s="3">
        <v>11.713690919768926</v>
      </c>
      <c r="V1421" s="3">
        <v>103.65961932159499</v>
      </c>
      <c r="W1421" s="3">
        <v>9.0469239829486217</v>
      </c>
      <c r="X1421" s="3">
        <v>50480.057002257367</v>
      </c>
      <c r="Y1421" s="3">
        <v>64.2689639793889</v>
      </c>
      <c r="Z1421" s="3">
        <v>9.0469159850748948</v>
      </c>
      <c r="AA1421" s="3">
        <v>31297.635341399564</v>
      </c>
      <c r="AB1421">
        <f t="shared" si="38"/>
        <v>64.2689639793889</v>
      </c>
      <c r="AC1421">
        <f t="shared" si="39"/>
        <v>9.0469159850748948</v>
      </c>
    </row>
    <row r="1422" spans="1:29" x14ac:dyDescent="0.25">
      <c r="A1422" s="2">
        <v>1421</v>
      </c>
      <c r="B1422" s="3" t="s">
        <v>178</v>
      </c>
      <c r="C1422" s="3" t="s">
        <v>28</v>
      </c>
      <c r="D1422" s="3" t="s">
        <v>179</v>
      </c>
      <c r="E1422" s="3" t="s">
        <v>221</v>
      </c>
      <c r="F1422" s="3">
        <v>0.56000000000000005</v>
      </c>
      <c r="G1422" s="3">
        <v>0.48</v>
      </c>
      <c r="H1422" s="3" t="s">
        <v>194</v>
      </c>
      <c r="I1422" s="2">
        <v>8340</v>
      </c>
      <c r="J1422" s="3" t="s">
        <v>151</v>
      </c>
      <c r="K1422" s="2">
        <v>8340</v>
      </c>
      <c r="L1422" s="3"/>
      <c r="M1422" s="3" t="s">
        <v>193</v>
      </c>
      <c r="N1422" s="3" t="s">
        <v>194</v>
      </c>
      <c r="O1422" s="3"/>
      <c r="P1422" s="3"/>
      <c r="Q1422" s="3"/>
      <c r="R1422" s="3">
        <v>0</v>
      </c>
      <c r="S1422" s="3">
        <v>1</v>
      </c>
      <c r="T1422" s="2">
        <v>53</v>
      </c>
      <c r="U1422" s="3">
        <v>6.7738368536363573</v>
      </c>
      <c r="V1422" s="3">
        <v>50.115308757061499</v>
      </c>
      <c r="W1422" s="3">
        <v>6.9002974739755336</v>
      </c>
      <c r="X1422" s="3">
        <v>24647.387479056852</v>
      </c>
      <c r="Y1422" s="3">
        <v>50.115308757061499</v>
      </c>
      <c r="Z1422" s="3">
        <v>6.9002913738128751</v>
      </c>
      <c r="AA1422" s="3">
        <v>24647.387479056852</v>
      </c>
      <c r="AB1422">
        <f t="shared" si="38"/>
        <v>50.115308757061499</v>
      </c>
      <c r="AC1422">
        <f t="shared" si="39"/>
        <v>6.9002913738128751</v>
      </c>
    </row>
    <row r="1423" spans="1:29" x14ac:dyDescent="0.25">
      <c r="A1423" s="2">
        <v>1422</v>
      </c>
      <c r="B1423" s="3" t="s">
        <v>178</v>
      </c>
      <c r="C1423" s="3" t="s">
        <v>28</v>
      </c>
      <c r="D1423" s="3" t="s">
        <v>179</v>
      </c>
      <c r="E1423" s="3" t="s">
        <v>221</v>
      </c>
      <c r="F1423" s="3">
        <v>0.56000000000000005</v>
      </c>
      <c r="G1423" s="3">
        <v>0.48</v>
      </c>
      <c r="H1423" s="3" t="s">
        <v>194</v>
      </c>
      <c r="I1423" s="2">
        <v>8370</v>
      </c>
      <c r="J1423" s="3" t="s">
        <v>68</v>
      </c>
      <c r="K1423" s="2">
        <v>8370</v>
      </c>
      <c r="L1423" s="3"/>
      <c r="M1423" s="3" t="s">
        <v>193</v>
      </c>
      <c r="N1423" s="3" t="s">
        <v>194</v>
      </c>
      <c r="O1423" s="3"/>
      <c r="P1423" s="3"/>
      <c r="Q1423" s="3"/>
      <c r="R1423" s="3">
        <v>0</v>
      </c>
      <c r="S1423" s="3">
        <v>1</v>
      </c>
      <c r="T1423" s="2">
        <v>174</v>
      </c>
      <c r="U1423" s="3">
        <v>20.116034511883008</v>
      </c>
      <c r="V1423" s="3">
        <v>36.294224449182515</v>
      </c>
      <c r="W1423" s="3">
        <v>5.1366574323253724</v>
      </c>
      <c r="X1423" s="3">
        <v>36475.488526237656</v>
      </c>
      <c r="Y1423" s="3">
        <v>36.294224449182515</v>
      </c>
      <c r="Z1423" s="3">
        <v>5.1366528912971114</v>
      </c>
      <c r="AA1423" s="3">
        <v>36475.488526237656</v>
      </c>
      <c r="AB1423">
        <f t="shared" si="38"/>
        <v>36.294224449182515</v>
      </c>
      <c r="AC1423">
        <f t="shared" si="39"/>
        <v>5.1366528912971114</v>
      </c>
    </row>
    <row r="1424" spans="1:29" x14ac:dyDescent="0.25">
      <c r="A1424" s="2">
        <v>1423</v>
      </c>
      <c r="B1424" s="3" t="s">
        <v>178</v>
      </c>
      <c r="C1424" s="3" t="s">
        <v>28</v>
      </c>
      <c r="D1424" s="3" t="s">
        <v>179</v>
      </c>
      <c r="E1424" s="3" t="s">
        <v>221</v>
      </c>
      <c r="F1424" s="3">
        <v>0.56000000000000005</v>
      </c>
      <c r="G1424" s="3">
        <v>0.48</v>
      </c>
      <c r="H1424" s="3" t="s">
        <v>194</v>
      </c>
      <c r="I1424" s="2">
        <v>8370</v>
      </c>
      <c r="J1424" s="3" t="s">
        <v>68</v>
      </c>
      <c r="K1424" s="2">
        <v>8370</v>
      </c>
      <c r="L1424" s="3"/>
      <c r="M1424" s="3" t="s">
        <v>223</v>
      </c>
      <c r="N1424" s="3" t="s">
        <v>194</v>
      </c>
      <c r="O1424" s="3"/>
      <c r="P1424" s="3"/>
      <c r="Q1424" s="3"/>
      <c r="R1424" s="3">
        <v>0.38</v>
      </c>
      <c r="S1424" s="3">
        <v>0.62</v>
      </c>
      <c r="T1424" s="2">
        <v>461</v>
      </c>
      <c r="U1424" s="3">
        <v>43.278454965244372</v>
      </c>
      <c r="V1424" s="3">
        <v>74.670775973379335</v>
      </c>
      <c r="W1424" s="3">
        <v>6.8559405715584729</v>
      </c>
      <c r="X1424" s="3">
        <v>92557.690805886465</v>
      </c>
      <c r="Y1424" s="3">
        <v>46.295881103495262</v>
      </c>
      <c r="Z1424" s="3">
        <v>6.855934510609246</v>
      </c>
      <c r="AA1424" s="3">
        <v>57385.768299649615</v>
      </c>
      <c r="AB1424">
        <f t="shared" si="38"/>
        <v>46.295881103495262</v>
      </c>
      <c r="AC1424">
        <f t="shared" si="39"/>
        <v>6.855934510609246</v>
      </c>
    </row>
    <row r="1425" spans="1:29" x14ac:dyDescent="0.25">
      <c r="A1425" s="2">
        <v>1424</v>
      </c>
      <c r="B1425" s="3" t="s">
        <v>178</v>
      </c>
      <c r="C1425" s="3" t="s">
        <v>28</v>
      </c>
      <c r="D1425" s="3" t="s">
        <v>179</v>
      </c>
      <c r="E1425" s="3" t="s">
        <v>221</v>
      </c>
      <c r="F1425" s="3">
        <v>0.56000000000000005</v>
      </c>
      <c r="G1425" s="3">
        <v>0.48</v>
      </c>
      <c r="H1425" s="3" t="s">
        <v>194</v>
      </c>
      <c r="I1425" s="2">
        <v>8370</v>
      </c>
      <c r="J1425" s="3" t="s">
        <v>68</v>
      </c>
      <c r="K1425" s="2">
        <v>8370</v>
      </c>
      <c r="L1425" s="3"/>
      <c r="M1425" s="3" t="s">
        <v>245</v>
      </c>
      <c r="N1425" s="3" t="s">
        <v>194</v>
      </c>
      <c r="O1425" s="3"/>
      <c r="P1425" s="3"/>
      <c r="Q1425" s="3"/>
      <c r="R1425" s="3">
        <v>0</v>
      </c>
      <c r="S1425" s="3">
        <v>1</v>
      </c>
      <c r="T1425" s="2">
        <v>1</v>
      </c>
      <c r="U1425" s="3">
        <v>8.6761554559343704E-4</v>
      </c>
      <c r="V1425" s="3">
        <v>9.5171410921754563E-3</v>
      </c>
      <c r="W1425" s="3">
        <v>1.2599937355579167E-3</v>
      </c>
      <c r="X1425" s="3">
        <v>3.4772044161519058</v>
      </c>
      <c r="Y1425" s="3">
        <v>9.5171410921754563E-3</v>
      </c>
      <c r="Z1425" s="3">
        <v>1.2599926216687301E-3</v>
      </c>
      <c r="AA1425" s="3">
        <v>3.4772044161519058</v>
      </c>
      <c r="AB1425">
        <f t="shared" si="38"/>
        <v>9.5171410921754563E-3</v>
      </c>
      <c r="AC1425">
        <f t="shared" si="39"/>
        <v>1.2599926216687301E-3</v>
      </c>
    </row>
    <row r="1426" spans="1:29" x14ac:dyDescent="0.25">
      <c r="A1426" s="2">
        <v>1425</v>
      </c>
      <c r="B1426" s="3" t="s">
        <v>178</v>
      </c>
      <c r="C1426" s="3" t="s">
        <v>28</v>
      </c>
      <c r="D1426" s="3" t="s">
        <v>179</v>
      </c>
      <c r="E1426" s="3" t="s">
        <v>221</v>
      </c>
      <c r="F1426" s="3">
        <v>0.56000000000000005</v>
      </c>
      <c r="G1426" s="3">
        <v>0.48</v>
      </c>
      <c r="H1426" s="3" t="s">
        <v>196</v>
      </c>
      <c r="I1426" s="2">
        <v>1100</v>
      </c>
      <c r="J1426" s="3" t="s">
        <v>42</v>
      </c>
      <c r="K1426" s="2">
        <v>1100</v>
      </c>
      <c r="L1426" s="3"/>
      <c r="M1426" s="3" t="s">
        <v>195</v>
      </c>
      <c r="N1426" s="3" t="s">
        <v>196</v>
      </c>
      <c r="O1426" s="3"/>
      <c r="P1426" s="3"/>
      <c r="Q1426" s="3"/>
      <c r="R1426" s="3">
        <v>0</v>
      </c>
      <c r="S1426" s="3">
        <v>1</v>
      </c>
      <c r="T1426" s="2">
        <v>30</v>
      </c>
      <c r="U1426" s="3">
        <v>5.8506721962213435</v>
      </c>
      <c r="V1426" s="3">
        <v>49.193999943220547</v>
      </c>
      <c r="W1426" s="3">
        <v>6.64184824382854</v>
      </c>
      <c r="X1426" s="3">
        <v>22785.337068603771</v>
      </c>
      <c r="Y1426" s="3">
        <v>49.193999943220547</v>
      </c>
      <c r="Z1426" s="3">
        <v>6.6418423721462307</v>
      </c>
      <c r="AA1426" s="3">
        <v>22785.337068603771</v>
      </c>
      <c r="AB1426">
        <f t="shared" si="38"/>
        <v>49.193999943220547</v>
      </c>
      <c r="AC1426">
        <f t="shared" si="39"/>
        <v>6.6418423721462307</v>
      </c>
    </row>
    <row r="1427" spans="1:29" x14ac:dyDescent="0.25">
      <c r="A1427" s="2">
        <v>1426</v>
      </c>
      <c r="B1427" s="3" t="s">
        <v>178</v>
      </c>
      <c r="C1427" s="3" t="s">
        <v>28</v>
      </c>
      <c r="D1427" s="3" t="s">
        <v>179</v>
      </c>
      <c r="E1427" s="3" t="s">
        <v>221</v>
      </c>
      <c r="F1427" s="3">
        <v>0.56000000000000005</v>
      </c>
      <c r="G1427" s="3">
        <v>0.48</v>
      </c>
      <c r="H1427" s="3" t="s">
        <v>196</v>
      </c>
      <c r="I1427" s="2">
        <v>1100</v>
      </c>
      <c r="J1427" s="3" t="s">
        <v>42</v>
      </c>
      <c r="K1427" s="2">
        <v>1100</v>
      </c>
      <c r="L1427" s="3"/>
      <c r="M1427" s="3" t="s">
        <v>198</v>
      </c>
      <c r="N1427" s="3" t="s">
        <v>196</v>
      </c>
      <c r="O1427" s="3"/>
      <c r="P1427" s="3"/>
      <c r="Q1427" s="3"/>
      <c r="R1427" s="3">
        <v>0.38</v>
      </c>
      <c r="S1427" s="3">
        <v>0.62</v>
      </c>
      <c r="T1427" s="2">
        <v>213</v>
      </c>
      <c r="U1427" s="3">
        <v>23.199212938012757</v>
      </c>
      <c r="V1427" s="3">
        <v>190.05827379384664</v>
      </c>
      <c r="W1427" s="3">
        <v>16.056044261390497</v>
      </c>
      <c r="X1427" s="3">
        <v>90944.236644839126</v>
      </c>
      <c r="Y1427" s="3">
        <v>117.8361297521848</v>
      </c>
      <c r="Z1427" s="3">
        <v>16.056030067150029</v>
      </c>
      <c r="AA1427" s="3">
        <v>56385.426719800264</v>
      </c>
      <c r="AB1427">
        <f t="shared" si="38"/>
        <v>117.8361297521848</v>
      </c>
      <c r="AC1427">
        <f t="shared" si="39"/>
        <v>16.056030067150029</v>
      </c>
    </row>
    <row r="1428" spans="1:29" x14ac:dyDescent="0.25">
      <c r="A1428" s="2">
        <v>1427</v>
      </c>
      <c r="B1428" s="3" t="s">
        <v>178</v>
      </c>
      <c r="C1428" s="3" t="s">
        <v>28</v>
      </c>
      <c r="D1428" s="3" t="s">
        <v>179</v>
      </c>
      <c r="E1428" s="3" t="s">
        <v>221</v>
      </c>
      <c r="F1428" s="3">
        <v>0.56000000000000005</v>
      </c>
      <c r="G1428" s="3">
        <v>0.48</v>
      </c>
      <c r="H1428" s="3" t="s">
        <v>196</v>
      </c>
      <c r="I1428" s="2">
        <v>1100</v>
      </c>
      <c r="J1428" s="3" t="s">
        <v>42</v>
      </c>
      <c r="K1428" s="2">
        <v>1100</v>
      </c>
      <c r="L1428" s="3"/>
      <c r="M1428" s="3" t="s">
        <v>227</v>
      </c>
      <c r="N1428" s="3" t="s">
        <v>196</v>
      </c>
      <c r="O1428" s="3"/>
      <c r="P1428" s="3"/>
      <c r="Q1428" s="3"/>
      <c r="R1428" s="3">
        <v>0.38</v>
      </c>
      <c r="S1428" s="3">
        <v>0.62</v>
      </c>
      <c r="T1428" s="2">
        <v>2</v>
      </c>
      <c r="U1428" s="3">
        <v>3.5247321365737896E-4</v>
      </c>
      <c r="V1428" s="3">
        <v>3.0314952682686381E-3</v>
      </c>
      <c r="W1428" s="3">
        <v>2.7092123573743037E-4</v>
      </c>
      <c r="X1428" s="3">
        <v>1.3003121856128366</v>
      </c>
      <c r="Y1428" s="3">
        <v>1.8795270663265556E-3</v>
      </c>
      <c r="Z1428" s="3">
        <v>2.7092099623129116E-4</v>
      </c>
      <c r="AA1428" s="3">
        <v>0.8061935550799586</v>
      </c>
      <c r="AB1428">
        <f t="shared" si="38"/>
        <v>1.8795270663265556E-3</v>
      </c>
      <c r="AC1428">
        <f t="shared" si="39"/>
        <v>2.7092099623129116E-4</v>
      </c>
    </row>
    <row r="1429" spans="1:29" x14ac:dyDescent="0.25">
      <c r="A1429" s="2">
        <v>1428</v>
      </c>
      <c r="B1429" s="3" t="s">
        <v>178</v>
      </c>
      <c r="C1429" s="3" t="s">
        <v>28</v>
      </c>
      <c r="D1429" s="3" t="s">
        <v>179</v>
      </c>
      <c r="E1429" s="3" t="s">
        <v>221</v>
      </c>
      <c r="F1429" s="3">
        <v>0.56000000000000005</v>
      </c>
      <c r="G1429" s="3">
        <v>0.48</v>
      </c>
      <c r="H1429" s="3" t="s">
        <v>196</v>
      </c>
      <c r="I1429" s="2">
        <v>1200</v>
      </c>
      <c r="J1429" s="3" t="s">
        <v>45</v>
      </c>
      <c r="K1429" s="2">
        <v>1200</v>
      </c>
      <c r="L1429" s="3"/>
      <c r="M1429" s="3" t="s">
        <v>195</v>
      </c>
      <c r="N1429" s="3" t="s">
        <v>196</v>
      </c>
      <c r="O1429" s="3"/>
      <c r="P1429" s="3"/>
      <c r="Q1429" s="3"/>
      <c r="R1429" s="3">
        <v>0</v>
      </c>
      <c r="S1429" s="3">
        <v>1</v>
      </c>
      <c r="T1429" s="2">
        <v>524</v>
      </c>
      <c r="U1429" s="3">
        <v>93.02417428772074</v>
      </c>
      <c r="V1429" s="3">
        <v>909.55913120894229</v>
      </c>
      <c r="W1429" s="3">
        <v>135.5454735021562</v>
      </c>
      <c r="X1429" s="3">
        <v>366732.73874611419</v>
      </c>
      <c r="Y1429" s="3">
        <v>909.55913120894229</v>
      </c>
      <c r="Z1429" s="3">
        <v>135.54535367407084</v>
      </c>
      <c r="AA1429" s="3">
        <v>366732.73874611419</v>
      </c>
      <c r="AB1429">
        <f t="shared" si="38"/>
        <v>909.55913120894229</v>
      </c>
      <c r="AC1429">
        <f t="shared" si="39"/>
        <v>135.54535367407084</v>
      </c>
    </row>
    <row r="1430" spans="1:29" x14ac:dyDescent="0.25">
      <c r="A1430" s="2">
        <v>1429</v>
      </c>
      <c r="B1430" s="3" t="s">
        <v>178</v>
      </c>
      <c r="C1430" s="3" t="s">
        <v>28</v>
      </c>
      <c r="D1430" s="3" t="s">
        <v>179</v>
      </c>
      <c r="E1430" s="3" t="s">
        <v>221</v>
      </c>
      <c r="F1430" s="3">
        <v>0.56000000000000005</v>
      </c>
      <c r="G1430" s="3">
        <v>0.48</v>
      </c>
      <c r="H1430" s="3" t="s">
        <v>196</v>
      </c>
      <c r="I1430" s="2">
        <v>1200</v>
      </c>
      <c r="J1430" s="3" t="s">
        <v>45</v>
      </c>
      <c r="K1430" s="2">
        <v>1200</v>
      </c>
      <c r="L1430" s="3"/>
      <c r="M1430" s="3" t="s">
        <v>198</v>
      </c>
      <c r="N1430" s="3" t="s">
        <v>196</v>
      </c>
      <c r="O1430" s="3"/>
      <c r="P1430" s="3"/>
      <c r="Q1430" s="3"/>
      <c r="R1430" s="3">
        <v>0.38</v>
      </c>
      <c r="S1430" s="3">
        <v>0.62</v>
      </c>
      <c r="T1430" s="2">
        <v>741</v>
      </c>
      <c r="U1430" s="3">
        <v>105.33283322268126</v>
      </c>
      <c r="V1430" s="3">
        <v>791.79471391739264</v>
      </c>
      <c r="W1430" s="3">
        <v>70.543932179423706</v>
      </c>
      <c r="X1430" s="3">
        <v>402032.11605622433</v>
      </c>
      <c r="Y1430" s="3">
        <v>490.9127226287834</v>
      </c>
      <c r="Z1430" s="3">
        <v>70.543869815523934</v>
      </c>
      <c r="AA1430" s="3">
        <v>249259.91195485924</v>
      </c>
      <c r="AB1430">
        <f t="shared" si="38"/>
        <v>490.9127226287834</v>
      </c>
      <c r="AC1430">
        <f t="shared" si="39"/>
        <v>70.543869815523934</v>
      </c>
    </row>
    <row r="1431" spans="1:29" x14ac:dyDescent="0.25">
      <c r="A1431" s="2">
        <v>1430</v>
      </c>
      <c r="B1431" s="3" t="s">
        <v>178</v>
      </c>
      <c r="C1431" s="3" t="s">
        <v>28</v>
      </c>
      <c r="D1431" s="3" t="s">
        <v>179</v>
      </c>
      <c r="E1431" s="3" t="s">
        <v>221</v>
      </c>
      <c r="F1431" s="3">
        <v>0.56000000000000005</v>
      </c>
      <c r="G1431" s="3">
        <v>0.48</v>
      </c>
      <c r="H1431" s="3" t="s">
        <v>196</v>
      </c>
      <c r="I1431" s="2">
        <v>1210</v>
      </c>
      <c r="J1431" s="3" t="s">
        <v>46</v>
      </c>
      <c r="K1431" s="2">
        <v>1210</v>
      </c>
      <c r="L1431" s="3"/>
      <c r="M1431" s="3" t="s">
        <v>195</v>
      </c>
      <c r="N1431" s="3" t="s">
        <v>196</v>
      </c>
      <c r="O1431" s="3"/>
      <c r="P1431" s="3"/>
      <c r="Q1431" s="3"/>
      <c r="R1431" s="3">
        <v>0</v>
      </c>
      <c r="S1431" s="3">
        <v>1</v>
      </c>
      <c r="T1431" s="2">
        <v>2881</v>
      </c>
      <c r="U1431" s="3">
        <v>216.05267886332092</v>
      </c>
      <c r="V1431" s="3">
        <v>2064.3420939433668</v>
      </c>
      <c r="W1431" s="3">
        <v>304.75063222017036</v>
      </c>
      <c r="X1431" s="3">
        <v>853825.47610237123</v>
      </c>
      <c r="Y1431" s="3">
        <v>2064.3420939433668</v>
      </c>
      <c r="Z1431" s="3">
        <v>304.75036280737487</v>
      </c>
      <c r="AA1431" s="3">
        <v>853825.47610237123</v>
      </c>
      <c r="AB1431">
        <f t="shared" si="38"/>
        <v>2064.3420939433668</v>
      </c>
      <c r="AC1431">
        <f t="shared" si="39"/>
        <v>304.75036280737487</v>
      </c>
    </row>
    <row r="1432" spans="1:29" x14ac:dyDescent="0.25">
      <c r="A1432" s="2">
        <v>1431</v>
      </c>
      <c r="B1432" s="3" t="s">
        <v>178</v>
      </c>
      <c r="C1432" s="3" t="s">
        <v>28</v>
      </c>
      <c r="D1432" s="3" t="s">
        <v>179</v>
      </c>
      <c r="E1432" s="3" t="s">
        <v>221</v>
      </c>
      <c r="F1432" s="3">
        <v>0.56000000000000005</v>
      </c>
      <c r="G1432" s="3">
        <v>0.48</v>
      </c>
      <c r="H1432" s="3" t="s">
        <v>196</v>
      </c>
      <c r="I1432" s="2">
        <v>1210</v>
      </c>
      <c r="J1432" s="3" t="s">
        <v>46</v>
      </c>
      <c r="K1432" s="2">
        <v>1210</v>
      </c>
      <c r="L1432" s="3"/>
      <c r="M1432" s="3" t="s">
        <v>198</v>
      </c>
      <c r="N1432" s="3" t="s">
        <v>196</v>
      </c>
      <c r="O1432" s="3"/>
      <c r="P1432" s="3"/>
      <c r="Q1432" s="3"/>
      <c r="R1432" s="3">
        <v>0.38</v>
      </c>
      <c r="S1432" s="3">
        <v>0.62</v>
      </c>
      <c r="T1432" s="2">
        <v>9292</v>
      </c>
      <c r="U1432" s="3">
        <v>720.87151653241801</v>
      </c>
      <c r="V1432" s="3">
        <v>5480.2971906812572</v>
      </c>
      <c r="W1432" s="3">
        <v>490.48837085831246</v>
      </c>
      <c r="X1432" s="3">
        <v>2785810.9424544415</v>
      </c>
      <c r="Y1432" s="3">
        <v>3397.7842582224002</v>
      </c>
      <c r="Z1432" s="3">
        <v>490.48793724528872</v>
      </c>
      <c r="AA1432" s="3">
        <v>1727202.7843217549</v>
      </c>
      <c r="AB1432">
        <f t="shared" si="38"/>
        <v>3397.7842582224002</v>
      </c>
      <c r="AC1432">
        <f t="shared" si="39"/>
        <v>490.48793724528872</v>
      </c>
    </row>
    <row r="1433" spans="1:29" x14ac:dyDescent="0.25">
      <c r="A1433" s="2">
        <v>1432</v>
      </c>
      <c r="B1433" s="3" t="s">
        <v>178</v>
      </c>
      <c r="C1433" s="3" t="s">
        <v>28</v>
      </c>
      <c r="D1433" s="3" t="s">
        <v>179</v>
      </c>
      <c r="E1433" s="3" t="s">
        <v>221</v>
      </c>
      <c r="F1433" s="3">
        <v>0.56000000000000005</v>
      </c>
      <c r="G1433" s="3">
        <v>0.48</v>
      </c>
      <c r="H1433" s="3" t="s">
        <v>196</v>
      </c>
      <c r="I1433" s="2">
        <v>1210</v>
      </c>
      <c r="J1433" s="3" t="s">
        <v>46</v>
      </c>
      <c r="K1433" s="2">
        <v>1210</v>
      </c>
      <c r="L1433" s="3"/>
      <c r="M1433" s="3" t="s">
        <v>204</v>
      </c>
      <c r="N1433" s="3" t="s">
        <v>196</v>
      </c>
      <c r="O1433" s="3"/>
      <c r="P1433" s="3"/>
      <c r="Q1433" s="3"/>
      <c r="R1433" s="3">
        <v>0</v>
      </c>
      <c r="S1433" s="3">
        <v>1</v>
      </c>
      <c r="T1433" s="2">
        <v>2</v>
      </c>
      <c r="U1433" s="3">
        <v>1.3423627296432449E-4</v>
      </c>
      <c r="V1433" s="3">
        <v>1.0716718021456053E-3</v>
      </c>
      <c r="W1433" s="3">
        <v>1.4497874197412448E-4</v>
      </c>
      <c r="X1433" s="3">
        <v>0.52575595436968325</v>
      </c>
      <c r="Y1433" s="3">
        <v>1.0716718021456053E-3</v>
      </c>
      <c r="Z1433" s="3">
        <v>1.4497861380662069E-4</v>
      </c>
      <c r="AA1433" s="3">
        <v>0.52575595436968325</v>
      </c>
      <c r="AB1433">
        <f t="shared" si="38"/>
        <v>1.0716718021456053E-3</v>
      </c>
      <c r="AC1433">
        <f t="shared" si="39"/>
        <v>1.4497861380662069E-4</v>
      </c>
    </row>
    <row r="1434" spans="1:29" x14ac:dyDescent="0.25">
      <c r="A1434" s="2">
        <v>1433</v>
      </c>
      <c r="B1434" s="3" t="s">
        <v>178</v>
      </c>
      <c r="C1434" s="3" t="s">
        <v>28</v>
      </c>
      <c r="D1434" s="3" t="s">
        <v>179</v>
      </c>
      <c r="E1434" s="3" t="s">
        <v>221</v>
      </c>
      <c r="F1434" s="3">
        <v>0.56000000000000005</v>
      </c>
      <c r="G1434" s="3">
        <v>0.48</v>
      </c>
      <c r="H1434" s="3" t="s">
        <v>196</v>
      </c>
      <c r="I1434" s="2">
        <v>1290</v>
      </c>
      <c r="J1434" s="3" t="s">
        <v>145</v>
      </c>
      <c r="K1434" s="2">
        <v>1290</v>
      </c>
      <c r="L1434" s="3"/>
      <c r="M1434" s="3" t="s">
        <v>195</v>
      </c>
      <c r="N1434" s="3" t="s">
        <v>196</v>
      </c>
      <c r="O1434" s="3"/>
      <c r="P1434" s="3"/>
      <c r="Q1434" s="3"/>
      <c r="R1434" s="3">
        <v>0</v>
      </c>
      <c r="S1434" s="3">
        <v>1</v>
      </c>
      <c r="T1434" s="2">
        <v>72</v>
      </c>
      <c r="U1434" s="3">
        <v>23.229747228944408</v>
      </c>
      <c r="V1434" s="3">
        <v>222.87752519486244</v>
      </c>
      <c r="W1434" s="3">
        <v>32.800356235017283</v>
      </c>
      <c r="X1434" s="3">
        <v>92124.115372341694</v>
      </c>
      <c r="Y1434" s="3">
        <v>222.87752519486244</v>
      </c>
      <c r="Z1434" s="3">
        <v>32.800327238077827</v>
      </c>
      <c r="AA1434" s="3">
        <v>92124.115372341694</v>
      </c>
      <c r="AB1434">
        <f t="shared" si="38"/>
        <v>222.87752519486244</v>
      </c>
      <c r="AC1434">
        <f t="shared" si="39"/>
        <v>32.800327238077827</v>
      </c>
    </row>
    <row r="1435" spans="1:29" x14ac:dyDescent="0.25">
      <c r="A1435" s="2">
        <v>1434</v>
      </c>
      <c r="B1435" s="3" t="s">
        <v>178</v>
      </c>
      <c r="C1435" s="3" t="s">
        <v>28</v>
      </c>
      <c r="D1435" s="3" t="s">
        <v>179</v>
      </c>
      <c r="E1435" s="3" t="s">
        <v>221</v>
      </c>
      <c r="F1435" s="3">
        <v>0.56000000000000005</v>
      </c>
      <c r="G1435" s="3">
        <v>0.48</v>
      </c>
      <c r="H1435" s="3" t="s">
        <v>196</v>
      </c>
      <c r="I1435" s="2">
        <v>1290</v>
      </c>
      <c r="J1435" s="3" t="s">
        <v>145</v>
      </c>
      <c r="K1435" s="2">
        <v>1290</v>
      </c>
      <c r="L1435" s="3"/>
      <c r="M1435" s="3" t="s">
        <v>198</v>
      </c>
      <c r="N1435" s="3" t="s">
        <v>196</v>
      </c>
      <c r="O1435" s="3"/>
      <c r="P1435" s="3"/>
      <c r="Q1435" s="3"/>
      <c r="R1435" s="3">
        <v>0.38</v>
      </c>
      <c r="S1435" s="3">
        <v>0.62</v>
      </c>
      <c r="T1435" s="2">
        <v>399</v>
      </c>
      <c r="U1435" s="3">
        <v>54.191711064930757</v>
      </c>
      <c r="V1435" s="3">
        <v>402.56585590421651</v>
      </c>
      <c r="W1435" s="3">
        <v>35.420607788815481</v>
      </c>
      <c r="X1435" s="3">
        <v>209623.76235725786</v>
      </c>
      <c r="Y1435" s="3">
        <v>249.59083066061433</v>
      </c>
      <c r="Z1435" s="3">
        <v>35.42057647545986</v>
      </c>
      <c r="AA1435" s="3">
        <v>129966.73266149967</v>
      </c>
      <c r="AB1435">
        <f t="shared" si="38"/>
        <v>249.59083066061433</v>
      </c>
      <c r="AC1435">
        <f t="shared" si="39"/>
        <v>35.42057647545986</v>
      </c>
    </row>
    <row r="1436" spans="1:29" x14ac:dyDescent="0.25">
      <c r="A1436" s="2">
        <v>1435</v>
      </c>
      <c r="B1436" s="3" t="s">
        <v>178</v>
      </c>
      <c r="C1436" s="3" t="s">
        <v>28</v>
      </c>
      <c r="D1436" s="3" t="s">
        <v>179</v>
      </c>
      <c r="E1436" s="3" t="s">
        <v>221</v>
      </c>
      <c r="F1436" s="3">
        <v>0.56000000000000005</v>
      </c>
      <c r="G1436" s="3">
        <v>0.48</v>
      </c>
      <c r="H1436" s="3" t="s">
        <v>196</v>
      </c>
      <c r="I1436" s="2">
        <v>1290</v>
      </c>
      <c r="J1436" s="3" t="s">
        <v>145</v>
      </c>
      <c r="K1436" s="2">
        <v>1290</v>
      </c>
      <c r="L1436" s="3"/>
      <c r="M1436" s="3" t="s">
        <v>204</v>
      </c>
      <c r="N1436" s="3" t="s">
        <v>196</v>
      </c>
      <c r="O1436" s="3"/>
      <c r="P1436" s="3"/>
      <c r="Q1436" s="3"/>
      <c r="R1436" s="3">
        <v>0</v>
      </c>
      <c r="S1436" s="3">
        <v>1</v>
      </c>
      <c r="T1436" s="2">
        <v>3</v>
      </c>
      <c r="U1436" s="3">
        <v>5.0824780881310976E-3</v>
      </c>
      <c r="V1436" s="3">
        <v>3.9861248600801258E-2</v>
      </c>
      <c r="W1436" s="3">
        <v>5.3080890788818995E-3</v>
      </c>
      <c r="X1436" s="3">
        <v>19.564530064740637</v>
      </c>
      <c r="Y1436" s="3">
        <v>3.9861248600801258E-2</v>
      </c>
      <c r="Z1436" s="3">
        <v>5.3080843863006046E-3</v>
      </c>
      <c r="AA1436" s="3">
        <v>19.564530064740637</v>
      </c>
      <c r="AB1436">
        <f t="shared" si="38"/>
        <v>3.9861248600801258E-2</v>
      </c>
      <c r="AC1436">
        <f t="shared" si="39"/>
        <v>5.3080843863006046E-3</v>
      </c>
    </row>
    <row r="1437" spans="1:29" x14ac:dyDescent="0.25">
      <c r="A1437" s="2">
        <v>1436</v>
      </c>
      <c r="B1437" s="3" t="s">
        <v>178</v>
      </c>
      <c r="C1437" s="3" t="s">
        <v>28</v>
      </c>
      <c r="D1437" s="3" t="s">
        <v>179</v>
      </c>
      <c r="E1437" s="3" t="s">
        <v>221</v>
      </c>
      <c r="F1437" s="3">
        <v>0.56000000000000005</v>
      </c>
      <c r="G1437" s="3">
        <v>0.48</v>
      </c>
      <c r="H1437" s="3" t="s">
        <v>196</v>
      </c>
      <c r="I1437" s="2">
        <v>1300</v>
      </c>
      <c r="J1437" s="3" t="s">
        <v>114</v>
      </c>
      <c r="K1437" s="2">
        <v>1300</v>
      </c>
      <c r="L1437" s="3"/>
      <c r="M1437" s="3" t="s">
        <v>195</v>
      </c>
      <c r="N1437" s="3" t="s">
        <v>196</v>
      </c>
      <c r="O1437" s="3"/>
      <c r="P1437" s="3"/>
      <c r="Q1437" s="3"/>
      <c r="R1437" s="3">
        <v>0</v>
      </c>
      <c r="S1437" s="3">
        <v>1</v>
      </c>
      <c r="T1437" s="2">
        <v>328</v>
      </c>
      <c r="U1437" s="3">
        <v>44.894279228563335</v>
      </c>
      <c r="V1437" s="3">
        <v>462.44416471567763</v>
      </c>
      <c r="W1437" s="3">
        <v>84.530865773990612</v>
      </c>
      <c r="X1437" s="3">
        <v>179496.34850887355</v>
      </c>
      <c r="Y1437" s="3">
        <v>462.44416471567763</v>
      </c>
      <c r="Z1437" s="3">
        <v>84.530791045034007</v>
      </c>
      <c r="AA1437" s="3">
        <v>179496.34850887355</v>
      </c>
      <c r="AB1437">
        <f t="shared" si="38"/>
        <v>462.44416471567763</v>
      </c>
      <c r="AC1437">
        <f t="shared" si="39"/>
        <v>84.530791045034007</v>
      </c>
    </row>
    <row r="1438" spans="1:29" x14ac:dyDescent="0.25">
      <c r="A1438" s="2">
        <v>1437</v>
      </c>
      <c r="B1438" s="3" t="s">
        <v>178</v>
      </c>
      <c r="C1438" s="3" t="s">
        <v>28</v>
      </c>
      <c r="D1438" s="3" t="s">
        <v>179</v>
      </c>
      <c r="E1438" s="3" t="s">
        <v>221</v>
      </c>
      <c r="F1438" s="3">
        <v>0.56000000000000005</v>
      </c>
      <c r="G1438" s="3">
        <v>0.48</v>
      </c>
      <c r="H1438" s="3" t="s">
        <v>196</v>
      </c>
      <c r="I1438" s="2">
        <v>1300</v>
      </c>
      <c r="J1438" s="3" t="s">
        <v>114</v>
      </c>
      <c r="K1438" s="2">
        <v>1300</v>
      </c>
      <c r="L1438" s="3"/>
      <c r="M1438" s="3" t="s">
        <v>198</v>
      </c>
      <c r="N1438" s="3" t="s">
        <v>196</v>
      </c>
      <c r="O1438" s="3"/>
      <c r="P1438" s="3"/>
      <c r="Q1438" s="3"/>
      <c r="R1438" s="3">
        <v>0.38</v>
      </c>
      <c r="S1438" s="3">
        <v>0.62</v>
      </c>
      <c r="T1438" s="2">
        <v>661</v>
      </c>
      <c r="U1438" s="3">
        <v>86.596002743649137</v>
      </c>
      <c r="V1438" s="3">
        <v>637.58814236695468</v>
      </c>
      <c r="W1438" s="3">
        <v>60.305986382418226</v>
      </c>
      <c r="X1438" s="3">
        <v>333395.33529302519</v>
      </c>
      <c r="Y1438" s="3">
        <v>395.30464826751137</v>
      </c>
      <c r="Z1438" s="3">
        <v>60.305933069307088</v>
      </c>
      <c r="AA1438" s="3">
        <v>206705.10788167547</v>
      </c>
      <c r="AB1438">
        <f t="shared" si="38"/>
        <v>395.30464826751137</v>
      </c>
      <c r="AC1438">
        <f t="shared" si="39"/>
        <v>60.305933069307088</v>
      </c>
    </row>
    <row r="1439" spans="1:29" x14ac:dyDescent="0.25">
      <c r="A1439" s="2">
        <v>1438</v>
      </c>
      <c r="B1439" s="3" t="s">
        <v>178</v>
      </c>
      <c r="C1439" s="3" t="s">
        <v>28</v>
      </c>
      <c r="D1439" s="3" t="s">
        <v>179</v>
      </c>
      <c r="E1439" s="3" t="s">
        <v>221</v>
      </c>
      <c r="F1439" s="3">
        <v>0.56000000000000005</v>
      </c>
      <c r="G1439" s="3">
        <v>0.48</v>
      </c>
      <c r="H1439" s="3" t="s">
        <v>196</v>
      </c>
      <c r="I1439" s="2">
        <v>1320</v>
      </c>
      <c r="J1439" s="3" t="s">
        <v>115</v>
      </c>
      <c r="K1439" s="2">
        <v>1320</v>
      </c>
      <c r="L1439" s="3"/>
      <c r="M1439" s="3" t="s">
        <v>195</v>
      </c>
      <c r="N1439" s="3" t="s">
        <v>196</v>
      </c>
      <c r="O1439" s="3"/>
      <c r="P1439" s="3"/>
      <c r="Q1439" s="3"/>
      <c r="R1439" s="3">
        <v>0</v>
      </c>
      <c r="S1439" s="3">
        <v>1</v>
      </c>
      <c r="T1439" s="2">
        <v>552</v>
      </c>
      <c r="U1439" s="3">
        <v>32.706558766419221</v>
      </c>
      <c r="V1439" s="3">
        <v>381.77353837516119</v>
      </c>
      <c r="W1439" s="3">
        <v>73.580450206606159</v>
      </c>
      <c r="X1439" s="3">
        <v>131674.06198346775</v>
      </c>
      <c r="Y1439" s="3">
        <v>381.77353837516119</v>
      </c>
      <c r="Z1439" s="3">
        <v>73.580385158292501</v>
      </c>
      <c r="AA1439" s="3">
        <v>131674.06198346775</v>
      </c>
      <c r="AB1439">
        <f t="shared" si="38"/>
        <v>381.77353837516119</v>
      </c>
      <c r="AC1439">
        <f t="shared" si="39"/>
        <v>73.580385158292501</v>
      </c>
    </row>
    <row r="1440" spans="1:29" x14ac:dyDescent="0.25">
      <c r="A1440" s="2">
        <v>1439</v>
      </c>
      <c r="B1440" s="3" t="s">
        <v>178</v>
      </c>
      <c r="C1440" s="3" t="s">
        <v>28</v>
      </c>
      <c r="D1440" s="3" t="s">
        <v>179</v>
      </c>
      <c r="E1440" s="3" t="s">
        <v>221</v>
      </c>
      <c r="F1440" s="3">
        <v>0.56000000000000005</v>
      </c>
      <c r="G1440" s="3">
        <v>0.48</v>
      </c>
      <c r="H1440" s="3" t="s">
        <v>196</v>
      </c>
      <c r="I1440" s="2">
        <v>1330</v>
      </c>
      <c r="J1440" s="3" t="s">
        <v>47</v>
      </c>
      <c r="K1440" s="2">
        <v>1330</v>
      </c>
      <c r="L1440" s="3"/>
      <c r="M1440" s="3" t="s">
        <v>195</v>
      </c>
      <c r="N1440" s="3" t="s">
        <v>196</v>
      </c>
      <c r="O1440" s="3"/>
      <c r="P1440" s="3"/>
      <c r="Q1440" s="3"/>
      <c r="R1440" s="3">
        <v>0</v>
      </c>
      <c r="S1440" s="3">
        <v>1</v>
      </c>
      <c r="T1440" s="2">
        <v>29</v>
      </c>
      <c r="U1440" s="3">
        <v>2.528981377885597</v>
      </c>
      <c r="V1440" s="3">
        <v>27.193876894453172</v>
      </c>
      <c r="W1440" s="3">
        <v>4.6355034512803792</v>
      </c>
      <c r="X1440" s="3">
        <v>10140.09406309782</v>
      </c>
      <c r="Y1440" s="3">
        <v>27.193876894453172</v>
      </c>
      <c r="Z1440" s="3">
        <v>4.6354993532940059</v>
      </c>
      <c r="AA1440" s="3">
        <v>10140.09406309782</v>
      </c>
      <c r="AB1440">
        <f t="shared" si="38"/>
        <v>27.193876894453172</v>
      </c>
      <c r="AC1440">
        <f t="shared" si="39"/>
        <v>4.6354993532940059</v>
      </c>
    </row>
    <row r="1441" spans="1:29" x14ac:dyDescent="0.25">
      <c r="A1441" s="2">
        <v>1440</v>
      </c>
      <c r="B1441" s="3" t="s">
        <v>178</v>
      </c>
      <c r="C1441" s="3" t="s">
        <v>28</v>
      </c>
      <c r="D1441" s="3" t="s">
        <v>179</v>
      </c>
      <c r="E1441" s="3" t="s">
        <v>221</v>
      </c>
      <c r="F1441" s="3">
        <v>0.56000000000000005</v>
      </c>
      <c r="G1441" s="3">
        <v>0.48</v>
      </c>
      <c r="H1441" s="3" t="s">
        <v>196</v>
      </c>
      <c r="I1441" s="2">
        <v>1330</v>
      </c>
      <c r="J1441" s="3" t="s">
        <v>47</v>
      </c>
      <c r="K1441" s="2">
        <v>1330</v>
      </c>
      <c r="L1441" s="3"/>
      <c r="M1441" s="3" t="s">
        <v>198</v>
      </c>
      <c r="N1441" s="3" t="s">
        <v>196</v>
      </c>
      <c r="O1441" s="3"/>
      <c r="P1441" s="3"/>
      <c r="Q1441" s="3"/>
      <c r="R1441" s="3">
        <v>0.38</v>
      </c>
      <c r="S1441" s="3">
        <v>0.62</v>
      </c>
      <c r="T1441" s="2">
        <v>11</v>
      </c>
      <c r="U1441" s="3">
        <v>0.44508935312763853</v>
      </c>
      <c r="V1441" s="3">
        <v>4.7493562729389209</v>
      </c>
      <c r="W1441" s="3">
        <v>0.46788170360545583</v>
      </c>
      <c r="X1441" s="3">
        <v>1786.5722247027236</v>
      </c>
      <c r="Y1441" s="3">
        <v>2.9446008892221309</v>
      </c>
      <c r="Z1441" s="3">
        <v>0.46788128997771</v>
      </c>
      <c r="AA1441" s="3">
        <v>1107.6747793156885</v>
      </c>
      <c r="AB1441">
        <f t="shared" si="38"/>
        <v>2.9446008892221309</v>
      </c>
      <c r="AC1441">
        <f t="shared" si="39"/>
        <v>0.46788128997771</v>
      </c>
    </row>
    <row r="1442" spans="1:29" x14ac:dyDescent="0.25">
      <c r="A1442" s="2">
        <v>1441</v>
      </c>
      <c r="B1442" s="3" t="s">
        <v>178</v>
      </c>
      <c r="C1442" s="3" t="s">
        <v>28</v>
      </c>
      <c r="D1442" s="3" t="s">
        <v>179</v>
      </c>
      <c r="E1442" s="3" t="s">
        <v>221</v>
      </c>
      <c r="F1442" s="3">
        <v>0.56000000000000005</v>
      </c>
      <c r="G1442" s="3">
        <v>0.48</v>
      </c>
      <c r="H1442" s="3" t="s">
        <v>196</v>
      </c>
      <c r="I1442" s="2">
        <v>1340</v>
      </c>
      <c r="J1442" s="3" t="s">
        <v>133</v>
      </c>
      <c r="K1442" s="2">
        <v>1340</v>
      </c>
      <c r="L1442" s="3"/>
      <c r="M1442" s="3" t="s">
        <v>195</v>
      </c>
      <c r="N1442" s="3" t="s">
        <v>196</v>
      </c>
      <c r="O1442" s="3"/>
      <c r="P1442" s="3"/>
      <c r="Q1442" s="3"/>
      <c r="R1442" s="3">
        <v>0</v>
      </c>
      <c r="S1442" s="3">
        <v>1</v>
      </c>
      <c r="T1442" s="2">
        <v>68</v>
      </c>
      <c r="U1442" s="3">
        <v>27.517552816008209</v>
      </c>
      <c r="V1442" s="3">
        <v>315.79621681658125</v>
      </c>
      <c r="W1442" s="3">
        <v>59.778367757873752</v>
      </c>
      <c r="X1442" s="3">
        <v>111003.21857392881</v>
      </c>
      <c r="Y1442" s="3">
        <v>315.79621681658125</v>
      </c>
      <c r="Z1442" s="3">
        <v>59.778314911200397</v>
      </c>
      <c r="AA1442" s="3">
        <v>111003.21857392881</v>
      </c>
      <c r="AB1442">
        <f t="shared" si="38"/>
        <v>315.79621681658125</v>
      </c>
      <c r="AC1442">
        <f t="shared" si="39"/>
        <v>59.778314911200397</v>
      </c>
    </row>
    <row r="1443" spans="1:29" x14ac:dyDescent="0.25">
      <c r="A1443" s="2">
        <v>1442</v>
      </c>
      <c r="B1443" s="3" t="s">
        <v>178</v>
      </c>
      <c r="C1443" s="3" t="s">
        <v>28</v>
      </c>
      <c r="D1443" s="3" t="s">
        <v>179</v>
      </c>
      <c r="E1443" s="3" t="s">
        <v>221</v>
      </c>
      <c r="F1443" s="3">
        <v>0.56000000000000005</v>
      </c>
      <c r="G1443" s="3">
        <v>0.48</v>
      </c>
      <c r="H1443" s="3" t="s">
        <v>196</v>
      </c>
      <c r="I1443" s="2">
        <v>1340</v>
      </c>
      <c r="J1443" s="3" t="s">
        <v>133</v>
      </c>
      <c r="K1443" s="2">
        <v>1340</v>
      </c>
      <c r="L1443" s="3"/>
      <c r="M1443" s="3" t="s">
        <v>198</v>
      </c>
      <c r="N1443" s="3" t="s">
        <v>196</v>
      </c>
      <c r="O1443" s="3"/>
      <c r="P1443" s="3"/>
      <c r="Q1443" s="3"/>
      <c r="R1443" s="3">
        <v>0.38</v>
      </c>
      <c r="S1443" s="3">
        <v>0.62</v>
      </c>
      <c r="T1443" s="2">
        <v>48</v>
      </c>
      <c r="U1443" s="3">
        <v>23.067716134625073</v>
      </c>
      <c r="V1443" s="3">
        <v>273.75140637467644</v>
      </c>
      <c r="W1443" s="3">
        <v>32.149420036004749</v>
      </c>
      <c r="X1443" s="3">
        <v>95353.334150966781</v>
      </c>
      <c r="Y1443" s="3">
        <v>169.72587195229943</v>
      </c>
      <c r="Z1443" s="3">
        <v>32.149391614521143</v>
      </c>
      <c r="AA1443" s="3">
        <v>59119.067173599411</v>
      </c>
      <c r="AB1443">
        <f t="shared" si="38"/>
        <v>169.72587195229943</v>
      </c>
      <c r="AC1443">
        <f t="shared" si="39"/>
        <v>32.149391614521143</v>
      </c>
    </row>
    <row r="1444" spans="1:29" x14ac:dyDescent="0.25">
      <c r="A1444" s="2">
        <v>1443</v>
      </c>
      <c r="B1444" s="3" t="s">
        <v>178</v>
      </c>
      <c r="C1444" s="3" t="s">
        <v>28</v>
      </c>
      <c r="D1444" s="3" t="s">
        <v>179</v>
      </c>
      <c r="E1444" s="3" t="s">
        <v>221</v>
      </c>
      <c r="F1444" s="3">
        <v>0.56000000000000005</v>
      </c>
      <c r="G1444" s="3">
        <v>0.48</v>
      </c>
      <c r="H1444" s="3" t="s">
        <v>196</v>
      </c>
      <c r="I1444" s="2">
        <v>1390</v>
      </c>
      <c r="J1444" s="3" t="s">
        <v>134</v>
      </c>
      <c r="K1444" s="2">
        <v>1390</v>
      </c>
      <c r="L1444" s="3"/>
      <c r="M1444" s="3" t="s">
        <v>198</v>
      </c>
      <c r="N1444" s="3" t="s">
        <v>196</v>
      </c>
      <c r="O1444" s="3"/>
      <c r="P1444" s="3"/>
      <c r="Q1444" s="3"/>
      <c r="R1444" s="3">
        <v>0.38</v>
      </c>
      <c r="S1444" s="3">
        <v>0.62</v>
      </c>
      <c r="T1444" s="2">
        <v>20</v>
      </c>
      <c r="U1444" s="3">
        <v>2.5829234281806843</v>
      </c>
      <c r="V1444" s="3">
        <v>22.954354860450724</v>
      </c>
      <c r="W1444" s="3">
        <v>2.5054753898818576</v>
      </c>
      <c r="X1444" s="3">
        <v>9560.1438972689248</v>
      </c>
      <c r="Y1444" s="3">
        <v>14.231700013479449</v>
      </c>
      <c r="Z1444" s="3">
        <v>2.5054731749328001</v>
      </c>
      <c r="AA1444" s="3">
        <v>5927.2892163067336</v>
      </c>
      <c r="AB1444">
        <f t="shared" si="38"/>
        <v>14.231700013479449</v>
      </c>
      <c r="AC1444">
        <f t="shared" si="39"/>
        <v>2.5054731749328001</v>
      </c>
    </row>
    <row r="1445" spans="1:29" x14ac:dyDescent="0.25">
      <c r="A1445" s="2">
        <v>1444</v>
      </c>
      <c r="B1445" s="3" t="s">
        <v>178</v>
      </c>
      <c r="C1445" s="3" t="s">
        <v>28</v>
      </c>
      <c r="D1445" s="3" t="s">
        <v>179</v>
      </c>
      <c r="E1445" s="3" t="s">
        <v>221</v>
      </c>
      <c r="F1445" s="3">
        <v>0.56000000000000005</v>
      </c>
      <c r="G1445" s="3">
        <v>0.48</v>
      </c>
      <c r="H1445" s="3" t="s">
        <v>196</v>
      </c>
      <c r="I1445" s="2">
        <v>1400</v>
      </c>
      <c r="J1445" s="3" t="s">
        <v>48</v>
      </c>
      <c r="K1445" s="2">
        <v>1400</v>
      </c>
      <c r="L1445" s="3"/>
      <c r="M1445" s="3" t="s">
        <v>195</v>
      </c>
      <c r="N1445" s="3" t="s">
        <v>196</v>
      </c>
      <c r="O1445" s="3"/>
      <c r="P1445" s="3"/>
      <c r="Q1445" s="3"/>
      <c r="R1445" s="3">
        <v>0</v>
      </c>
      <c r="S1445" s="3">
        <v>1</v>
      </c>
      <c r="T1445" s="2">
        <v>62</v>
      </c>
      <c r="U1445" s="3">
        <v>4.7705111992765206</v>
      </c>
      <c r="V1445" s="3">
        <v>49.384500683840493</v>
      </c>
      <c r="W1445" s="3">
        <v>6.6945452748832688</v>
      </c>
      <c r="X1445" s="3">
        <v>19104.464179776453</v>
      </c>
      <c r="Y1445" s="3">
        <v>49.384500683840493</v>
      </c>
      <c r="Z1445" s="3">
        <v>6.6945393566144977</v>
      </c>
      <c r="AA1445" s="3">
        <v>19104.464179776453</v>
      </c>
      <c r="AB1445">
        <f t="shared" si="38"/>
        <v>49.384500683840493</v>
      </c>
      <c r="AC1445">
        <f t="shared" si="39"/>
        <v>6.6945393566144977</v>
      </c>
    </row>
    <row r="1446" spans="1:29" x14ac:dyDescent="0.25">
      <c r="A1446" s="2">
        <v>1445</v>
      </c>
      <c r="B1446" s="3" t="s">
        <v>178</v>
      </c>
      <c r="C1446" s="3" t="s">
        <v>28</v>
      </c>
      <c r="D1446" s="3" t="s">
        <v>179</v>
      </c>
      <c r="E1446" s="3" t="s">
        <v>221</v>
      </c>
      <c r="F1446" s="3">
        <v>0.56000000000000005</v>
      </c>
      <c r="G1446" s="3">
        <v>0.48</v>
      </c>
      <c r="H1446" s="3" t="s">
        <v>196</v>
      </c>
      <c r="I1446" s="2">
        <v>1400</v>
      </c>
      <c r="J1446" s="3" t="s">
        <v>48</v>
      </c>
      <c r="K1446" s="2">
        <v>1400</v>
      </c>
      <c r="L1446" s="3"/>
      <c r="M1446" s="3" t="s">
        <v>198</v>
      </c>
      <c r="N1446" s="3" t="s">
        <v>196</v>
      </c>
      <c r="O1446" s="3"/>
      <c r="P1446" s="3"/>
      <c r="Q1446" s="3"/>
      <c r="R1446" s="3">
        <v>0.38</v>
      </c>
      <c r="S1446" s="3">
        <v>0.62</v>
      </c>
      <c r="T1446" s="2">
        <v>132</v>
      </c>
      <c r="U1446" s="3">
        <v>15.499114429174321</v>
      </c>
      <c r="V1446" s="3">
        <v>166.88569626075008</v>
      </c>
      <c r="W1446" s="3">
        <v>13.700035667948637</v>
      </c>
      <c r="X1446" s="3">
        <v>63095.232312113636</v>
      </c>
      <c r="Y1446" s="3">
        <v>103.46913168166505</v>
      </c>
      <c r="Z1446" s="3">
        <v>13.700023556522092</v>
      </c>
      <c r="AA1446" s="3">
        <v>39119.04403351045</v>
      </c>
      <c r="AB1446">
        <f t="shared" si="38"/>
        <v>103.46913168166505</v>
      </c>
      <c r="AC1446">
        <f t="shared" si="39"/>
        <v>13.700023556522092</v>
      </c>
    </row>
    <row r="1447" spans="1:29" x14ac:dyDescent="0.25">
      <c r="A1447" s="2">
        <v>1446</v>
      </c>
      <c r="B1447" s="3" t="s">
        <v>178</v>
      </c>
      <c r="C1447" s="3" t="s">
        <v>28</v>
      </c>
      <c r="D1447" s="3" t="s">
        <v>179</v>
      </c>
      <c r="E1447" s="3" t="s">
        <v>221</v>
      </c>
      <c r="F1447" s="3">
        <v>0.56000000000000005</v>
      </c>
      <c r="G1447" s="3">
        <v>0.48</v>
      </c>
      <c r="H1447" s="3" t="s">
        <v>196</v>
      </c>
      <c r="I1447" s="2">
        <v>1410</v>
      </c>
      <c r="J1447" s="3" t="s">
        <v>116</v>
      </c>
      <c r="K1447" s="2">
        <v>1410</v>
      </c>
      <c r="L1447" s="3"/>
      <c r="M1447" s="3" t="s">
        <v>195</v>
      </c>
      <c r="N1447" s="3" t="s">
        <v>196</v>
      </c>
      <c r="O1447" s="3"/>
      <c r="P1447" s="3"/>
      <c r="Q1447" s="3"/>
      <c r="R1447" s="3">
        <v>0</v>
      </c>
      <c r="S1447" s="3">
        <v>1</v>
      </c>
      <c r="T1447" s="2">
        <v>153</v>
      </c>
      <c r="U1447" s="3">
        <v>36.344078946309672</v>
      </c>
      <c r="V1447" s="3">
        <v>344.14129764618383</v>
      </c>
      <c r="W1447" s="3">
        <v>46.415573600443636</v>
      </c>
      <c r="X1447" s="3">
        <v>147353.01884370958</v>
      </c>
      <c r="Y1447" s="3">
        <v>344.14129764618383</v>
      </c>
      <c r="Z1447" s="3">
        <v>46.41553256706068</v>
      </c>
      <c r="AA1447" s="3">
        <v>147353.01884370958</v>
      </c>
      <c r="AB1447">
        <f t="shared" si="38"/>
        <v>344.14129764618383</v>
      </c>
      <c r="AC1447">
        <f t="shared" si="39"/>
        <v>46.41553256706068</v>
      </c>
    </row>
    <row r="1448" spans="1:29" x14ac:dyDescent="0.25">
      <c r="A1448" s="2">
        <v>1447</v>
      </c>
      <c r="B1448" s="3" t="s">
        <v>178</v>
      </c>
      <c r="C1448" s="3" t="s">
        <v>28</v>
      </c>
      <c r="D1448" s="3" t="s">
        <v>179</v>
      </c>
      <c r="E1448" s="3" t="s">
        <v>221</v>
      </c>
      <c r="F1448" s="3">
        <v>0.56000000000000005</v>
      </c>
      <c r="G1448" s="3">
        <v>0.48</v>
      </c>
      <c r="H1448" s="3" t="s">
        <v>196</v>
      </c>
      <c r="I1448" s="2">
        <v>1410</v>
      </c>
      <c r="J1448" s="3" t="s">
        <v>116</v>
      </c>
      <c r="K1448" s="2">
        <v>1410</v>
      </c>
      <c r="L1448" s="3"/>
      <c r="M1448" s="3" t="s">
        <v>198</v>
      </c>
      <c r="N1448" s="3" t="s">
        <v>196</v>
      </c>
      <c r="O1448" s="3"/>
      <c r="P1448" s="3"/>
      <c r="Q1448" s="3"/>
      <c r="R1448" s="3">
        <v>0.38</v>
      </c>
      <c r="S1448" s="3">
        <v>0.62</v>
      </c>
      <c r="T1448" s="2">
        <v>487</v>
      </c>
      <c r="U1448" s="3">
        <v>123.69245723933616</v>
      </c>
      <c r="V1448" s="3">
        <v>1175.654242476834</v>
      </c>
      <c r="W1448" s="3">
        <v>97.514761855900062</v>
      </c>
      <c r="X1448" s="3">
        <v>519078.75853250403</v>
      </c>
      <c r="Y1448" s="3">
        <v>728.90563033563751</v>
      </c>
      <c r="Z1448" s="3">
        <v>97.514675648615409</v>
      </c>
      <c r="AA1448" s="3">
        <v>321828.83029015234</v>
      </c>
      <c r="AB1448">
        <f t="shared" si="38"/>
        <v>728.90563033563751</v>
      </c>
      <c r="AC1448">
        <f t="shared" si="39"/>
        <v>97.514675648615409</v>
      </c>
    </row>
    <row r="1449" spans="1:29" x14ac:dyDescent="0.25">
      <c r="A1449" s="2">
        <v>1448</v>
      </c>
      <c r="B1449" s="3" t="s">
        <v>178</v>
      </c>
      <c r="C1449" s="3" t="s">
        <v>28</v>
      </c>
      <c r="D1449" s="3" t="s">
        <v>179</v>
      </c>
      <c r="E1449" s="3" t="s">
        <v>221</v>
      </c>
      <c r="F1449" s="3">
        <v>0.56000000000000005</v>
      </c>
      <c r="G1449" s="3">
        <v>0.48</v>
      </c>
      <c r="H1449" s="3" t="s">
        <v>196</v>
      </c>
      <c r="I1449" s="2">
        <v>1420</v>
      </c>
      <c r="J1449" s="3" t="s">
        <v>117</v>
      </c>
      <c r="K1449" s="2">
        <v>1420</v>
      </c>
      <c r="L1449" s="3"/>
      <c r="M1449" s="3" t="s">
        <v>195</v>
      </c>
      <c r="N1449" s="3" t="s">
        <v>196</v>
      </c>
      <c r="O1449" s="3"/>
      <c r="P1449" s="3"/>
      <c r="Q1449" s="3"/>
      <c r="R1449" s="3">
        <v>0</v>
      </c>
      <c r="S1449" s="3">
        <v>1</v>
      </c>
      <c r="T1449" s="2">
        <v>9</v>
      </c>
      <c r="U1449" s="3">
        <v>0.90623754500244147</v>
      </c>
      <c r="V1449" s="3">
        <v>8.9764693745925559</v>
      </c>
      <c r="W1449" s="3">
        <v>1.2968865685622106</v>
      </c>
      <c r="X1449" s="3">
        <v>3731.5795427133835</v>
      </c>
      <c r="Y1449" s="3">
        <v>8.9764693745925559</v>
      </c>
      <c r="Z1449" s="3">
        <v>1.2968854220581603</v>
      </c>
      <c r="AA1449" s="3">
        <v>3731.5795427133835</v>
      </c>
      <c r="AB1449">
        <f t="shared" si="38"/>
        <v>8.9764693745925559</v>
      </c>
      <c r="AC1449">
        <f t="shared" si="39"/>
        <v>1.2968854220581603</v>
      </c>
    </row>
    <row r="1450" spans="1:29" x14ac:dyDescent="0.25">
      <c r="A1450" s="2">
        <v>1449</v>
      </c>
      <c r="B1450" s="3" t="s">
        <v>178</v>
      </c>
      <c r="C1450" s="3" t="s">
        <v>28</v>
      </c>
      <c r="D1450" s="3" t="s">
        <v>179</v>
      </c>
      <c r="E1450" s="3" t="s">
        <v>221</v>
      </c>
      <c r="F1450" s="3">
        <v>0.56000000000000005</v>
      </c>
      <c r="G1450" s="3">
        <v>0.48</v>
      </c>
      <c r="H1450" s="3" t="s">
        <v>196</v>
      </c>
      <c r="I1450" s="2">
        <v>1420</v>
      </c>
      <c r="J1450" s="3" t="s">
        <v>117</v>
      </c>
      <c r="K1450" s="2">
        <v>1420</v>
      </c>
      <c r="L1450" s="3"/>
      <c r="M1450" s="3" t="s">
        <v>198</v>
      </c>
      <c r="N1450" s="3" t="s">
        <v>196</v>
      </c>
      <c r="O1450" s="3"/>
      <c r="P1450" s="3"/>
      <c r="Q1450" s="3"/>
      <c r="R1450" s="3">
        <v>0.38</v>
      </c>
      <c r="S1450" s="3">
        <v>0.62</v>
      </c>
      <c r="T1450" s="2">
        <v>301</v>
      </c>
      <c r="U1450" s="3">
        <v>109.89409929071179</v>
      </c>
      <c r="V1450" s="3">
        <v>918.49105267756045</v>
      </c>
      <c r="W1450" s="3">
        <v>76.76580151963573</v>
      </c>
      <c r="X1450" s="3">
        <v>458896.87140603556</v>
      </c>
      <c r="Y1450" s="3">
        <v>569.46445266008755</v>
      </c>
      <c r="Z1450" s="3">
        <v>76.76573365533315</v>
      </c>
      <c r="AA1450" s="3">
        <v>284516.06027174206</v>
      </c>
      <c r="AB1450">
        <f t="shared" si="38"/>
        <v>569.46445266008755</v>
      </c>
      <c r="AC1450">
        <f t="shared" si="39"/>
        <v>76.76573365533315</v>
      </c>
    </row>
    <row r="1451" spans="1:29" x14ac:dyDescent="0.25">
      <c r="A1451" s="2">
        <v>1450</v>
      </c>
      <c r="B1451" s="3" t="s">
        <v>178</v>
      </c>
      <c r="C1451" s="3" t="s">
        <v>28</v>
      </c>
      <c r="D1451" s="3" t="s">
        <v>179</v>
      </c>
      <c r="E1451" s="3" t="s">
        <v>221</v>
      </c>
      <c r="F1451" s="3">
        <v>0.56000000000000005</v>
      </c>
      <c r="G1451" s="3">
        <v>0.48</v>
      </c>
      <c r="H1451" s="3" t="s">
        <v>196</v>
      </c>
      <c r="I1451" s="2">
        <v>1430</v>
      </c>
      <c r="J1451" s="3" t="s">
        <v>118</v>
      </c>
      <c r="K1451" s="2">
        <v>1430</v>
      </c>
      <c r="L1451" s="3"/>
      <c r="M1451" s="3" t="s">
        <v>195</v>
      </c>
      <c r="N1451" s="3" t="s">
        <v>196</v>
      </c>
      <c r="O1451" s="3"/>
      <c r="P1451" s="3"/>
      <c r="Q1451" s="3"/>
      <c r="R1451" s="3">
        <v>0</v>
      </c>
      <c r="S1451" s="3">
        <v>1</v>
      </c>
      <c r="T1451" s="2">
        <v>11</v>
      </c>
      <c r="U1451" s="3">
        <v>1.6018670430248412</v>
      </c>
      <c r="V1451" s="3">
        <v>17.008778167341028</v>
      </c>
      <c r="W1451" s="3">
        <v>2.2834029284554473</v>
      </c>
      <c r="X1451" s="3">
        <v>6527.1694313826101</v>
      </c>
      <c r="Y1451" s="3">
        <v>17.008778167341028</v>
      </c>
      <c r="Z1451" s="3">
        <v>2.283400909828091</v>
      </c>
      <c r="AA1451" s="3">
        <v>6527.1694313826101</v>
      </c>
      <c r="AB1451">
        <f t="shared" si="38"/>
        <v>17.008778167341028</v>
      </c>
      <c r="AC1451">
        <f t="shared" si="39"/>
        <v>2.283400909828091</v>
      </c>
    </row>
    <row r="1452" spans="1:29" x14ac:dyDescent="0.25">
      <c r="A1452" s="2">
        <v>1451</v>
      </c>
      <c r="B1452" s="3" t="s">
        <v>178</v>
      </c>
      <c r="C1452" s="3" t="s">
        <v>28</v>
      </c>
      <c r="D1452" s="3" t="s">
        <v>179</v>
      </c>
      <c r="E1452" s="3" t="s">
        <v>221</v>
      </c>
      <c r="F1452" s="3">
        <v>0.56000000000000005</v>
      </c>
      <c r="G1452" s="3">
        <v>0.48</v>
      </c>
      <c r="H1452" s="3" t="s">
        <v>196</v>
      </c>
      <c r="I1452" s="2">
        <v>1430</v>
      </c>
      <c r="J1452" s="3" t="s">
        <v>118</v>
      </c>
      <c r="K1452" s="2">
        <v>1430</v>
      </c>
      <c r="L1452" s="3"/>
      <c r="M1452" s="3" t="s">
        <v>198</v>
      </c>
      <c r="N1452" s="3" t="s">
        <v>196</v>
      </c>
      <c r="O1452" s="3"/>
      <c r="P1452" s="3"/>
      <c r="Q1452" s="3"/>
      <c r="R1452" s="3">
        <v>0.38</v>
      </c>
      <c r="S1452" s="3">
        <v>0.62</v>
      </c>
      <c r="T1452" s="2">
        <v>31</v>
      </c>
      <c r="U1452" s="3">
        <v>4.1464737443086275</v>
      </c>
      <c r="V1452" s="3">
        <v>37.557727276238126</v>
      </c>
      <c r="W1452" s="3">
        <v>3.0881462116242115</v>
      </c>
      <c r="X1452" s="3">
        <v>16984.80007353887</v>
      </c>
      <c r="Y1452" s="3">
        <v>23.28579091126764</v>
      </c>
      <c r="Z1452" s="3">
        <v>3.0881434815688391</v>
      </c>
      <c r="AA1452" s="3">
        <v>10530.576045594104</v>
      </c>
      <c r="AB1452">
        <f t="shared" si="38"/>
        <v>23.28579091126764</v>
      </c>
      <c r="AC1452">
        <f t="shared" si="39"/>
        <v>3.0881434815688391</v>
      </c>
    </row>
    <row r="1453" spans="1:29" x14ac:dyDescent="0.25">
      <c r="A1453" s="2">
        <v>1452</v>
      </c>
      <c r="B1453" s="3" t="s">
        <v>178</v>
      </c>
      <c r="C1453" s="3" t="s">
        <v>28</v>
      </c>
      <c r="D1453" s="3" t="s">
        <v>179</v>
      </c>
      <c r="E1453" s="3" t="s">
        <v>221</v>
      </c>
      <c r="F1453" s="3">
        <v>0.56000000000000005</v>
      </c>
      <c r="G1453" s="3">
        <v>0.48</v>
      </c>
      <c r="H1453" s="3" t="s">
        <v>196</v>
      </c>
      <c r="I1453" s="2">
        <v>1440</v>
      </c>
      <c r="J1453" s="3" t="s">
        <v>135</v>
      </c>
      <c r="K1453" s="2">
        <v>1440</v>
      </c>
      <c r="L1453" s="3"/>
      <c r="M1453" s="3" t="s">
        <v>198</v>
      </c>
      <c r="N1453" s="3" t="s">
        <v>196</v>
      </c>
      <c r="O1453" s="3"/>
      <c r="P1453" s="3"/>
      <c r="Q1453" s="3"/>
      <c r="R1453" s="3">
        <v>0.38</v>
      </c>
      <c r="S1453" s="3">
        <v>0.62</v>
      </c>
      <c r="T1453" s="2">
        <v>36</v>
      </c>
      <c r="U1453" s="3">
        <v>15.981834205101048</v>
      </c>
      <c r="V1453" s="3">
        <v>148.46532368034252</v>
      </c>
      <c r="W1453" s="3">
        <v>12.515558969635881</v>
      </c>
      <c r="X1453" s="3">
        <v>66871.127870128694</v>
      </c>
      <c r="Y1453" s="3">
        <v>92.048500681812342</v>
      </c>
      <c r="Z1453" s="3">
        <v>12.515547905338197</v>
      </c>
      <c r="AA1453" s="3">
        <v>41460.0992794798</v>
      </c>
      <c r="AB1453">
        <f t="shared" si="38"/>
        <v>92.048500681812342</v>
      </c>
      <c r="AC1453">
        <f t="shared" si="39"/>
        <v>12.515547905338197</v>
      </c>
    </row>
    <row r="1454" spans="1:29" x14ac:dyDescent="0.25">
      <c r="A1454" s="2">
        <v>1453</v>
      </c>
      <c r="B1454" s="3" t="s">
        <v>178</v>
      </c>
      <c r="C1454" s="3" t="s">
        <v>28</v>
      </c>
      <c r="D1454" s="3" t="s">
        <v>179</v>
      </c>
      <c r="E1454" s="3" t="s">
        <v>221</v>
      </c>
      <c r="F1454" s="3">
        <v>0.56000000000000005</v>
      </c>
      <c r="G1454" s="3">
        <v>0.48</v>
      </c>
      <c r="H1454" s="3" t="s">
        <v>196</v>
      </c>
      <c r="I1454" s="2">
        <v>1450</v>
      </c>
      <c r="J1454" s="3" t="s">
        <v>119</v>
      </c>
      <c r="K1454" s="2">
        <v>1450</v>
      </c>
      <c r="L1454" s="3"/>
      <c r="M1454" s="3" t="s">
        <v>195</v>
      </c>
      <c r="N1454" s="3" t="s">
        <v>196</v>
      </c>
      <c r="O1454" s="3"/>
      <c r="P1454" s="3"/>
      <c r="Q1454" s="3"/>
      <c r="R1454" s="3">
        <v>0</v>
      </c>
      <c r="S1454" s="3">
        <v>1</v>
      </c>
      <c r="T1454" s="2">
        <v>18</v>
      </c>
      <c r="U1454" s="3">
        <v>4.416402878170075</v>
      </c>
      <c r="V1454" s="3">
        <v>40.494206453531852</v>
      </c>
      <c r="W1454" s="3">
        <v>5.5092484820321888</v>
      </c>
      <c r="X1454" s="3">
        <v>18183.672194104831</v>
      </c>
      <c r="Y1454" s="3">
        <v>40.494206453531852</v>
      </c>
      <c r="Z1454" s="3">
        <v>5.509243611617257</v>
      </c>
      <c r="AA1454" s="3">
        <v>18183.672194104831</v>
      </c>
      <c r="AB1454">
        <f t="shared" si="38"/>
        <v>40.494206453531852</v>
      </c>
      <c r="AC1454">
        <f t="shared" si="39"/>
        <v>5.509243611617257</v>
      </c>
    </row>
    <row r="1455" spans="1:29" x14ac:dyDescent="0.25">
      <c r="A1455" s="2">
        <v>1454</v>
      </c>
      <c r="B1455" s="3" t="s">
        <v>178</v>
      </c>
      <c r="C1455" s="3" t="s">
        <v>28</v>
      </c>
      <c r="D1455" s="3" t="s">
        <v>179</v>
      </c>
      <c r="E1455" s="3" t="s">
        <v>221</v>
      </c>
      <c r="F1455" s="3">
        <v>0.56000000000000005</v>
      </c>
      <c r="G1455" s="3">
        <v>0.48</v>
      </c>
      <c r="H1455" s="3" t="s">
        <v>196</v>
      </c>
      <c r="I1455" s="2">
        <v>1450</v>
      </c>
      <c r="J1455" s="3" t="s">
        <v>119</v>
      </c>
      <c r="K1455" s="2">
        <v>1450</v>
      </c>
      <c r="L1455" s="3"/>
      <c r="M1455" s="3" t="s">
        <v>198</v>
      </c>
      <c r="N1455" s="3" t="s">
        <v>196</v>
      </c>
      <c r="O1455" s="3"/>
      <c r="P1455" s="3"/>
      <c r="Q1455" s="3"/>
      <c r="R1455" s="3">
        <v>0.38</v>
      </c>
      <c r="S1455" s="3">
        <v>0.62</v>
      </c>
      <c r="T1455" s="2">
        <v>33</v>
      </c>
      <c r="U1455" s="3">
        <v>9.230422674032166</v>
      </c>
      <c r="V1455" s="3">
        <v>79.962692635552187</v>
      </c>
      <c r="W1455" s="3">
        <v>6.6794040501980918</v>
      </c>
      <c r="X1455" s="3">
        <v>38258.015574764089</v>
      </c>
      <c r="Y1455" s="3">
        <v>49.576869434042351</v>
      </c>
      <c r="Z1455" s="3">
        <v>6.6793981453148232</v>
      </c>
      <c r="AA1455" s="3">
        <v>23719.969656353718</v>
      </c>
      <c r="AB1455">
        <f t="shared" si="38"/>
        <v>49.576869434042351</v>
      </c>
      <c r="AC1455">
        <f t="shared" si="39"/>
        <v>6.6793981453148232</v>
      </c>
    </row>
    <row r="1456" spans="1:29" x14ac:dyDescent="0.25">
      <c r="A1456" s="2">
        <v>1455</v>
      </c>
      <c r="B1456" s="3" t="s">
        <v>178</v>
      </c>
      <c r="C1456" s="3" t="s">
        <v>28</v>
      </c>
      <c r="D1456" s="3" t="s">
        <v>179</v>
      </c>
      <c r="E1456" s="3" t="s">
        <v>221</v>
      </c>
      <c r="F1456" s="3">
        <v>0.56000000000000005</v>
      </c>
      <c r="G1456" s="3">
        <v>0.48</v>
      </c>
      <c r="H1456" s="3" t="s">
        <v>196</v>
      </c>
      <c r="I1456" s="2">
        <v>1490</v>
      </c>
      <c r="J1456" s="3" t="s">
        <v>147</v>
      </c>
      <c r="K1456" s="2">
        <v>1490</v>
      </c>
      <c r="L1456" s="3"/>
      <c r="M1456" s="3" t="s">
        <v>195</v>
      </c>
      <c r="N1456" s="3" t="s">
        <v>196</v>
      </c>
      <c r="O1456" s="3"/>
      <c r="P1456" s="3"/>
      <c r="Q1456" s="3"/>
      <c r="R1456" s="3">
        <v>0</v>
      </c>
      <c r="S1456" s="3">
        <v>1</v>
      </c>
      <c r="T1456" s="2">
        <v>5</v>
      </c>
      <c r="U1456" s="3">
        <v>7.5035664778245054E-2</v>
      </c>
      <c r="V1456" s="3">
        <v>0.81166465032624568</v>
      </c>
      <c r="W1456" s="3">
        <v>0.10704407741949892</v>
      </c>
      <c r="X1456" s="3">
        <v>308.29085285951402</v>
      </c>
      <c r="Y1456" s="3">
        <v>0.81166465032624568</v>
      </c>
      <c r="Z1456" s="3">
        <v>0.10704398278788538</v>
      </c>
      <c r="AA1456" s="3">
        <v>308.29085285951402</v>
      </c>
      <c r="AB1456">
        <f t="shared" ref="AB1456:AB1519" si="40">Y1456</f>
        <v>0.81166465032624568</v>
      </c>
      <c r="AC1456">
        <f t="shared" ref="AC1456:AC1519" si="41">Z1456</f>
        <v>0.10704398278788538</v>
      </c>
    </row>
    <row r="1457" spans="1:29" x14ac:dyDescent="0.25">
      <c r="A1457" s="2">
        <v>1456</v>
      </c>
      <c r="B1457" s="3" t="s">
        <v>178</v>
      </c>
      <c r="C1457" s="3" t="s">
        <v>28</v>
      </c>
      <c r="D1457" s="3" t="s">
        <v>179</v>
      </c>
      <c r="E1457" s="3" t="s">
        <v>221</v>
      </c>
      <c r="F1457" s="3">
        <v>0.56000000000000005</v>
      </c>
      <c r="G1457" s="3">
        <v>0.48</v>
      </c>
      <c r="H1457" s="3" t="s">
        <v>196</v>
      </c>
      <c r="I1457" s="2">
        <v>1490</v>
      </c>
      <c r="J1457" s="3" t="s">
        <v>147</v>
      </c>
      <c r="K1457" s="2">
        <v>1490</v>
      </c>
      <c r="L1457" s="3"/>
      <c r="M1457" s="3" t="s">
        <v>198</v>
      </c>
      <c r="N1457" s="3" t="s">
        <v>196</v>
      </c>
      <c r="O1457" s="3"/>
      <c r="P1457" s="3"/>
      <c r="Q1457" s="3"/>
      <c r="R1457" s="3">
        <v>0.38</v>
      </c>
      <c r="S1457" s="3">
        <v>0.62</v>
      </c>
      <c r="T1457" s="2">
        <v>156</v>
      </c>
      <c r="U1457" s="3">
        <v>48.649805001200797</v>
      </c>
      <c r="V1457" s="3">
        <v>538.24768000326424</v>
      </c>
      <c r="W1457" s="3">
        <v>44.70240399061889</v>
      </c>
      <c r="X1457" s="3">
        <v>202747.12057859421</v>
      </c>
      <c r="Y1457" s="3">
        <v>333.71356160202407</v>
      </c>
      <c r="Z1457" s="3">
        <v>44.702364471752304</v>
      </c>
      <c r="AA1457" s="3">
        <v>125703.21475872837</v>
      </c>
      <c r="AB1457">
        <f t="shared" si="40"/>
        <v>333.71356160202407</v>
      </c>
      <c r="AC1457">
        <f t="shared" si="41"/>
        <v>44.702364471752304</v>
      </c>
    </row>
    <row r="1458" spans="1:29" x14ac:dyDescent="0.25">
      <c r="A1458" s="2">
        <v>1457</v>
      </c>
      <c r="B1458" s="3" t="s">
        <v>178</v>
      </c>
      <c r="C1458" s="3" t="s">
        <v>28</v>
      </c>
      <c r="D1458" s="3" t="s">
        <v>179</v>
      </c>
      <c r="E1458" s="3" t="s">
        <v>221</v>
      </c>
      <c r="F1458" s="3">
        <v>0.56000000000000005</v>
      </c>
      <c r="G1458" s="3">
        <v>0.48</v>
      </c>
      <c r="H1458" s="3" t="s">
        <v>196</v>
      </c>
      <c r="I1458" s="2">
        <v>1700</v>
      </c>
      <c r="J1458" s="3" t="s">
        <v>121</v>
      </c>
      <c r="K1458" s="2">
        <v>1700</v>
      </c>
      <c r="L1458" s="3"/>
      <c r="M1458" s="3" t="s">
        <v>195</v>
      </c>
      <c r="N1458" s="3" t="s">
        <v>196</v>
      </c>
      <c r="O1458" s="3"/>
      <c r="P1458" s="3"/>
      <c r="Q1458" s="3"/>
      <c r="R1458" s="3">
        <v>0</v>
      </c>
      <c r="S1458" s="3">
        <v>1</v>
      </c>
      <c r="T1458" s="2">
        <v>5</v>
      </c>
      <c r="U1458" s="3">
        <v>0.43110930453330498</v>
      </c>
      <c r="V1458" s="3">
        <v>3.935619797091201</v>
      </c>
      <c r="W1458" s="3">
        <v>0.54201432807624716</v>
      </c>
      <c r="X1458" s="3">
        <v>1738.4130643578233</v>
      </c>
      <c r="Y1458" s="3">
        <v>3.935619797091201</v>
      </c>
      <c r="Z1458" s="3">
        <v>0.54201384891204107</v>
      </c>
      <c r="AA1458" s="3">
        <v>1738.4130643578233</v>
      </c>
      <c r="AB1458">
        <f t="shared" si="40"/>
        <v>3.935619797091201</v>
      </c>
      <c r="AC1458">
        <f t="shared" si="41"/>
        <v>0.54201384891204107</v>
      </c>
    </row>
    <row r="1459" spans="1:29" x14ac:dyDescent="0.25">
      <c r="A1459" s="2">
        <v>1458</v>
      </c>
      <c r="B1459" s="3" t="s">
        <v>178</v>
      </c>
      <c r="C1459" s="3" t="s">
        <v>28</v>
      </c>
      <c r="D1459" s="3" t="s">
        <v>179</v>
      </c>
      <c r="E1459" s="3" t="s">
        <v>221</v>
      </c>
      <c r="F1459" s="3">
        <v>0.56000000000000005</v>
      </c>
      <c r="G1459" s="3">
        <v>0.48</v>
      </c>
      <c r="H1459" s="3" t="s">
        <v>196</v>
      </c>
      <c r="I1459" s="2">
        <v>1700</v>
      </c>
      <c r="J1459" s="3" t="s">
        <v>121</v>
      </c>
      <c r="K1459" s="2">
        <v>1700</v>
      </c>
      <c r="L1459" s="3"/>
      <c r="M1459" s="3" t="s">
        <v>198</v>
      </c>
      <c r="N1459" s="3" t="s">
        <v>196</v>
      </c>
      <c r="O1459" s="3"/>
      <c r="P1459" s="3"/>
      <c r="Q1459" s="3"/>
      <c r="R1459" s="3">
        <v>0.38</v>
      </c>
      <c r="S1459" s="3">
        <v>0.62</v>
      </c>
      <c r="T1459" s="2">
        <v>336</v>
      </c>
      <c r="U1459" s="3">
        <v>111.68671198536624</v>
      </c>
      <c r="V1459" s="3">
        <v>834.67428621165686</v>
      </c>
      <c r="W1459" s="3">
        <v>69.433291709155327</v>
      </c>
      <c r="X1459" s="3">
        <v>437974.99776490737</v>
      </c>
      <c r="Y1459" s="3">
        <v>517.49805745122728</v>
      </c>
      <c r="Z1459" s="3">
        <v>69.433230327109982</v>
      </c>
      <c r="AA1459" s="3">
        <v>271544.49861424265</v>
      </c>
      <c r="AB1459">
        <f t="shared" si="40"/>
        <v>517.49805745122728</v>
      </c>
      <c r="AC1459">
        <f t="shared" si="41"/>
        <v>69.433230327109982</v>
      </c>
    </row>
    <row r="1460" spans="1:29" x14ac:dyDescent="0.25">
      <c r="A1460" s="2">
        <v>1459</v>
      </c>
      <c r="B1460" s="3" t="s">
        <v>178</v>
      </c>
      <c r="C1460" s="3" t="s">
        <v>28</v>
      </c>
      <c r="D1460" s="3" t="s">
        <v>179</v>
      </c>
      <c r="E1460" s="3" t="s">
        <v>221</v>
      </c>
      <c r="F1460" s="3">
        <v>0.56000000000000005</v>
      </c>
      <c r="G1460" s="3">
        <v>0.48</v>
      </c>
      <c r="H1460" s="3" t="s">
        <v>196</v>
      </c>
      <c r="I1460" s="2">
        <v>1710</v>
      </c>
      <c r="J1460" s="3" t="s">
        <v>122</v>
      </c>
      <c r="K1460" s="2">
        <v>1710</v>
      </c>
      <c r="L1460" s="3"/>
      <c r="M1460" s="3" t="s">
        <v>198</v>
      </c>
      <c r="N1460" s="3" t="s">
        <v>196</v>
      </c>
      <c r="O1460" s="3"/>
      <c r="P1460" s="3"/>
      <c r="Q1460" s="3"/>
      <c r="R1460" s="3">
        <v>0.38</v>
      </c>
      <c r="S1460" s="3">
        <v>0.62</v>
      </c>
      <c r="T1460" s="2">
        <v>217</v>
      </c>
      <c r="U1460" s="3">
        <v>100.23004821851312</v>
      </c>
      <c r="V1460" s="3">
        <v>818.33092394719517</v>
      </c>
      <c r="W1460" s="3">
        <v>69.080709837968499</v>
      </c>
      <c r="X1460" s="3">
        <v>405875.24173700897</v>
      </c>
      <c r="Y1460" s="3">
        <v>507.36517284726068</v>
      </c>
      <c r="Z1460" s="3">
        <v>69.08064876762073</v>
      </c>
      <c r="AA1460" s="3">
        <v>251642.64987694556</v>
      </c>
      <c r="AB1460">
        <f t="shared" si="40"/>
        <v>507.36517284726068</v>
      </c>
      <c r="AC1460">
        <f t="shared" si="41"/>
        <v>69.08064876762073</v>
      </c>
    </row>
    <row r="1461" spans="1:29" x14ac:dyDescent="0.25">
      <c r="A1461" s="2">
        <v>1460</v>
      </c>
      <c r="B1461" s="3" t="s">
        <v>178</v>
      </c>
      <c r="C1461" s="3" t="s">
        <v>28</v>
      </c>
      <c r="D1461" s="3" t="s">
        <v>179</v>
      </c>
      <c r="E1461" s="3" t="s">
        <v>221</v>
      </c>
      <c r="F1461" s="3">
        <v>0.56000000000000005</v>
      </c>
      <c r="G1461" s="3">
        <v>0.48</v>
      </c>
      <c r="H1461" s="3" t="s">
        <v>196</v>
      </c>
      <c r="I1461" s="2">
        <v>1720</v>
      </c>
      <c r="J1461" s="3" t="s">
        <v>123</v>
      </c>
      <c r="K1461" s="2">
        <v>1720</v>
      </c>
      <c r="L1461" s="3"/>
      <c r="M1461" s="3" t="s">
        <v>195</v>
      </c>
      <c r="N1461" s="3" t="s">
        <v>196</v>
      </c>
      <c r="O1461" s="3"/>
      <c r="P1461" s="3"/>
      <c r="Q1461" s="3"/>
      <c r="R1461" s="3">
        <v>0</v>
      </c>
      <c r="S1461" s="3">
        <v>1</v>
      </c>
      <c r="T1461" s="2">
        <v>15</v>
      </c>
      <c r="U1461" s="3">
        <v>3.6800152386002556</v>
      </c>
      <c r="V1461" s="3">
        <v>32.645733991224432</v>
      </c>
      <c r="W1461" s="3">
        <v>4.4226481348382958</v>
      </c>
      <c r="X1461" s="3">
        <v>14719.850081592685</v>
      </c>
      <c r="Y1461" s="3">
        <v>32.645733991224432</v>
      </c>
      <c r="Z1461" s="3">
        <v>4.4226442250252624</v>
      </c>
      <c r="AA1461" s="3">
        <v>14719.850081592685</v>
      </c>
      <c r="AB1461">
        <f t="shared" si="40"/>
        <v>32.645733991224432</v>
      </c>
      <c r="AC1461">
        <f t="shared" si="41"/>
        <v>4.4226442250252624</v>
      </c>
    </row>
    <row r="1462" spans="1:29" x14ac:dyDescent="0.25">
      <c r="A1462" s="2">
        <v>1461</v>
      </c>
      <c r="B1462" s="3" t="s">
        <v>178</v>
      </c>
      <c r="C1462" s="3" t="s">
        <v>28</v>
      </c>
      <c r="D1462" s="3" t="s">
        <v>179</v>
      </c>
      <c r="E1462" s="3" t="s">
        <v>221</v>
      </c>
      <c r="F1462" s="3">
        <v>0.56000000000000005</v>
      </c>
      <c r="G1462" s="3">
        <v>0.48</v>
      </c>
      <c r="H1462" s="3" t="s">
        <v>196</v>
      </c>
      <c r="I1462" s="2">
        <v>1720</v>
      </c>
      <c r="J1462" s="3" t="s">
        <v>123</v>
      </c>
      <c r="K1462" s="2">
        <v>1720</v>
      </c>
      <c r="L1462" s="3"/>
      <c r="M1462" s="3" t="s">
        <v>198</v>
      </c>
      <c r="N1462" s="3" t="s">
        <v>196</v>
      </c>
      <c r="O1462" s="3"/>
      <c r="P1462" s="3"/>
      <c r="Q1462" s="3"/>
      <c r="R1462" s="3">
        <v>0.38</v>
      </c>
      <c r="S1462" s="3">
        <v>0.62</v>
      </c>
      <c r="T1462" s="2">
        <v>230</v>
      </c>
      <c r="U1462" s="3">
        <v>67.152155741231965</v>
      </c>
      <c r="V1462" s="3">
        <v>543.97036280093107</v>
      </c>
      <c r="W1462" s="3">
        <v>45.906185239047637</v>
      </c>
      <c r="X1462" s="3">
        <v>266380.20732293319</v>
      </c>
      <c r="Y1462" s="3">
        <v>337.26162493657716</v>
      </c>
      <c r="Z1462" s="3">
        <v>45.906144655986076</v>
      </c>
      <c r="AA1462" s="3">
        <v>165155.72854021861</v>
      </c>
      <c r="AB1462">
        <f t="shared" si="40"/>
        <v>337.26162493657716</v>
      </c>
      <c r="AC1462">
        <f t="shared" si="41"/>
        <v>45.906144655986076</v>
      </c>
    </row>
    <row r="1463" spans="1:29" x14ac:dyDescent="0.25">
      <c r="A1463" s="2">
        <v>1462</v>
      </c>
      <c r="B1463" s="3" t="s">
        <v>178</v>
      </c>
      <c r="C1463" s="3" t="s">
        <v>28</v>
      </c>
      <c r="D1463" s="3" t="s">
        <v>179</v>
      </c>
      <c r="E1463" s="3" t="s">
        <v>221</v>
      </c>
      <c r="F1463" s="3">
        <v>0.56000000000000005</v>
      </c>
      <c r="G1463" s="3">
        <v>0.48</v>
      </c>
      <c r="H1463" s="3" t="s">
        <v>196</v>
      </c>
      <c r="I1463" s="2">
        <v>1740</v>
      </c>
      <c r="J1463" s="3" t="s">
        <v>124</v>
      </c>
      <c r="K1463" s="2">
        <v>1740</v>
      </c>
      <c r="L1463" s="3"/>
      <c r="M1463" s="3" t="s">
        <v>195</v>
      </c>
      <c r="N1463" s="3" t="s">
        <v>196</v>
      </c>
      <c r="O1463" s="3"/>
      <c r="P1463" s="3"/>
      <c r="Q1463" s="3"/>
      <c r="R1463" s="3">
        <v>0</v>
      </c>
      <c r="S1463" s="3">
        <v>1</v>
      </c>
      <c r="T1463" s="2">
        <v>57</v>
      </c>
      <c r="U1463" s="3">
        <v>17.553819146595131</v>
      </c>
      <c r="V1463" s="3">
        <v>140.90792379291742</v>
      </c>
      <c r="W1463" s="3">
        <v>19.319854027754953</v>
      </c>
      <c r="X1463" s="3">
        <v>69692.794666464659</v>
      </c>
      <c r="Y1463" s="3">
        <v>140.90792379291742</v>
      </c>
      <c r="Z1463" s="3">
        <v>19.319836948164905</v>
      </c>
      <c r="AA1463" s="3">
        <v>69692.794666464659</v>
      </c>
      <c r="AB1463">
        <f t="shared" si="40"/>
        <v>140.90792379291742</v>
      </c>
      <c r="AC1463">
        <f t="shared" si="41"/>
        <v>19.319836948164905</v>
      </c>
    </row>
    <row r="1464" spans="1:29" x14ac:dyDescent="0.25">
      <c r="A1464" s="2">
        <v>1463</v>
      </c>
      <c r="B1464" s="3" t="s">
        <v>178</v>
      </c>
      <c r="C1464" s="3" t="s">
        <v>28</v>
      </c>
      <c r="D1464" s="3" t="s">
        <v>179</v>
      </c>
      <c r="E1464" s="3" t="s">
        <v>221</v>
      </c>
      <c r="F1464" s="3">
        <v>0.56000000000000005</v>
      </c>
      <c r="G1464" s="3">
        <v>0.48</v>
      </c>
      <c r="H1464" s="3" t="s">
        <v>196</v>
      </c>
      <c r="I1464" s="2">
        <v>1740</v>
      </c>
      <c r="J1464" s="3" t="s">
        <v>124</v>
      </c>
      <c r="K1464" s="2">
        <v>1740</v>
      </c>
      <c r="L1464" s="3"/>
      <c r="M1464" s="3" t="s">
        <v>198</v>
      </c>
      <c r="N1464" s="3" t="s">
        <v>196</v>
      </c>
      <c r="O1464" s="3"/>
      <c r="P1464" s="3"/>
      <c r="Q1464" s="3"/>
      <c r="R1464" s="3">
        <v>0.38</v>
      </c>
      <c r="S1464" s="3">
        <v>0.62</v>
      </c>
      <c r="T1464" s="2">
        <v>3</v>
      </c>
      <c r="U1464" s="3">
        <v>0.81653139913595296</v>
      </c>
      <c r="V1464" s="3">
        <v>7.1324350698374532</v>
      </c>
      <c r="W1464" s="3">
        <v>0.62143350240881756</v>
      </c>
      <c r="X1464" s="3">
        <v>3310.8873271939483</v>
      </c>
      <c r="Y1464" s="3">
        <v>4.4221097432992202</v>
      </c>
      <c r="Z1464" s="3">
        <v>0.62143295303461299</v>
      </c>
      <c r="AA1464" s="3">
        <v>2052.7501428602482</v>
      </c>
      <c r="AB1464">
        <f t="shared" si="40"/>
        <v>4.4221097432992202</v>
      </c>
      <c r="AC1464">
        <f t="shared" si="41"/>
        <v>0.62143295303461299</v>
      </c>
    </row>
    <row r="1465" spans="1:29" x14ac:dyDescent="0.25">
      <c r="A1465" s="2">
        <v>1464</v>
      </c>
      <c r="B1465" s="3" t="s">
        <v>178</v>
      </c>
      <c r="C1465" s="3" t="s">
        <v>28</v>
      </c>
      <c r="D1465" s="3" t="s">
        <v>179</v>
      </c>
      <c r="E1465" s="3" t="s">
        <v>221</v>
      </c>
      <c r="F1465" s="3">
        <v>0.56000000000000005</v>
      </c>
      <c r="G1465" s="3">
        <v>0.48</v>
      </c>
      <c r="H1465" s="3" t="s">
        <v>196</v>
      </c>
      <c r="I1465" s="2">
        <v>1750</v>
      </c>
      <c r="J1465" s="3" t="s">
        <v>51</v>
      </c>
      <c r="K1465" s="2">
        <v>1750</v>
      </c>
      <c r="L1465" s="3"/>
      <c r="M1465" s="3" t="s">
        <v>195</v>
      </c>
      <c r="N1465" s="3" t="s">
        <v>196</v>
      </c>
      <c r="O1465" s="3"/>
      <c r="P1465" s="3"/>
      <c r="Q1465" s="3"/>
      <c r="R1465" s="3">
        <v>0</v>
      </c>
      <c r="S1465" s="3">
        <v>1</v>
      </c>
      <c r="T1465" s="2">
        <v>2</v>
      </c>
      <c r="U1465" s="3">
        <v>0.19525792376950679</v>
      </c>
      <c r="V1465" s="3">
        <v>1.9083125644321348</v>
      </c>
      <c r="W1465" s="3">
        <v>0.29003023971809172</v>
      </c>
      <c r="X1465" s="3">
        <v>781.57276099919341</v>
      </c>
      <c r="Y1465" s="3">
        <v>1.9083125644321348</v>
      </c>
      <c r="Z1465" s="3">
        <v>0.29002998331876367</v>
      </c>
      <c r="AA1465" s="3">
        <v>781.57276099919341</v>
      </c>
      <c r="AB1465">
        <f t="shared" si="40"/>
        <v>1.9083125644321348</v>
      </c>
      <c r="AC1465">
        <f t="shared" si="41"/>
        <v>0.29002998331876367</v>
      </c>
    </row>
    <row r="1466" spans="1:29" x14ac:dyDescent="0.25">
      <c r="A1466" s="2">
        <v>1465</v>
      </c>
      <c r="B1466" s="3" t="s">
        <v>178</v>
      </c>
      <c r="C1466" s="3" t="s">
        <v>28</v>
      </c>
      <c r="D1466" s="3" t="s">
        <v>179</v>
      </c>
      <c r="E1466" s="3" t="s">
        <v>221</v>
      </c>
      <c r="F1466" s="3">
        <v>0.56000000000000005</v>
      </c>
      <c r="G1466" s="3">
        <v>0.48</v>
      </c>
      <c r="H1466" s="3" t="s">
        <v>196</v>
      </c>
      <c r="I1466" s="2">
        <v>1750</v>
      </c>
      <c r="J1466" s="3" t="s">
        <v>51</v>
      </c>
      <c r="K1466" s="2">
        <v>1750</v>
      </c>
      <c r="L1466" s="3"/>
      <c r="M1466" s="3" t="s">
        <v>198</v>
      </c>
      <c r="N1466" s="3" t="s">
        <v>196</v>
      </c>
      <c r="O1466" s="3"/>
      <c r="P1466" s="3"/>
      <c r="Q1466" s="3"/>
      <c r="R1466" s="3">
        <v>0.38</v>
      </c>
      <c r="S1466" s="3">
        <v>0.62</v>
      </c>
      <c r="T1466" s="2">
        <v>157</v>
      </c>
      <c r="U1466" s="3">
        <v>54.128835497593613</v>
      </c>
      <c r="V1466" s="3">
        <v>444.21500892115728</v>
      </c>
      <c r="W1466" s="3">
        <v>37.316329194860458</v>
      </c>
      <c r="X1466" s="3">
        <v>219013.60428557036</v>
      </c>
      <c r="Y1466" s="3">
        <v>275.41330553111754</v>
      </c>
      <c r="Z1466" s="3">
        <v>37.316296205604758</v>
      </c>
      <c r="AA1466" s="3">
        <v>135788.43465705359</v>
      </c>
      <c r="AB1466">
        <f t="shared" si="40"/>
        <v>275.41330553111754</v>
      </c>
      <c r="AC1466">
        <f t="shared" si="41"/>
        <v>37.316296205604758</v>
      </c>
    </row>
    <row r="1467" spans="1:29" x14ac:dyDescent="0.25">
      <c r="A1467" s="2">
        <v>1466</v>
      </c>
      <c r="B1467" s="3" t="s">
        <v>178</v>
      </c>
      <c r="C1467" s="3" t="s">
        <v>28</v>
      </c>
      <c r="D1467" s="3" t="s">
        <v>179</v>
      </c>
      <c r="E1467" s="3" t="s">
        <v>221</v>
      </c>
      <c r="F1467" s="3">
        <v>0.56000000000000005</v>
      </c>
      <c r="G1467" s="3">
        <v>0.48</v>
      </c>
      <c r="H1467" s="3" t="s">
        <v>196</v>
      </c>
      <c r="I1467" s="2">
        <v>1780</v>
      </c>
      <c r="J1467" s="3" t="s">
        <v>125</v>
      </c>
      <c r="K1467" s="2">
        <v>1780</v>
      </c>
      <c r="L1467" s="3"/>
      <c r="M1467" s="3" t="s">
        <v>198</v>
      </c>
      <c r="N1467" s="3" t="s">
        <v>196</v>
      </c>
      <c r="O1467" s="3"/>
      <c r="P1467" s="3"/>
      <c r="Q1467" s="3"/>
      <c r="R1467" s="3">
        <v>0.38</v>
      </c>
      <c r="S1467" s="3">
        <v>0.62</v>
      </c>
      <c r="T1467" s="2">
        <v>21</v>
      </c>
      <c r="U1467" s="3">
        <v>6.054034293200961</v>
      </c>
      <c r="V1467" s="3">
        <v>50.237867433105777</v>
      </c>
      <c r="W1467" s="3">
        <v>4.0065339848990975</v>
      </c>
      <c r="X1467" s="3">
        <v>24397.298900295649</v>
      </c>
      <c r="Y1467" s="3">
        <v>31.14747780852559</v>
      </c>
      <c r="Z1467" s="3">
        <v>4.0065304429490443</v>
      </c>
      <c r="AA1467" s="3">
        <v>15126.325318183302</v>
      </c>
      <c r="AB1467">
        <f t="shared" si="40"/>
        <v>31.14747780852559</v>
      </c>
      <c r="AC1467">
        <f t="shared" si="41"/>
        <v>4.0065304429490443</v>
      </c>
    </row>
    <row r="1468" spans="1:29" x14ac:dyDescent="0.25">
      <c r="A1468" s="2">
        <v>1467</v>
      </c>
      <c r="B1468" s="3" t="s">
        <v>178</v>
      </c>
      <c r="C1468" s="3" t="s">
        <v>28</v>
      </c>
      <c r="D1468" s="3" t="s">
        <v>179</v>
      </c>
      <c r="E1468" s="3" t="s">
        <v>221</v>
      </c>
      <c r="F1468" s="3">
        <v>0.56000000000000005</v>
      </c>
      <c r="G1468" s="3">
        <v>0.48</v>
      </c>
      <c r="H1468" s="3" t="s">
        <v>196</v>
      </c>
      <c r="I1468" s="2">
        <v>1820</v>
      </c>
      <c r="J1468" s="3" t="s">
        <v>52</v>
      </c>
      <c r="K1468" s="2">
        <v>1820</v>
      </c>
      <c r="L1468" s="3"/>
      <c r="M1468" s="3" t="s">
        <v>198</v>
      </c>
      <c r="N1468" s="3" t="s">
        <v>196</v>
      </c>
      <c r="O1468" s="3"/>
      <c r="P1468" s="3"/>
      <c r="Q1468" s="3"/>
      <c r="R1468" s="3">
        <v>0.38</v>
      </c>
      <c r="S1468" s="3">
        <v>0.62</v>
      </c>
      <c r="T1468" s="2">
        <v>51</v>
      </c>
      <c r="U1468" s="3">
        <v>22.055007086671999</v>
      </c>
      <c r="V1468" s="3">
        <v>158.46330073416269</v>
      </c>
      <c r="W1468" s="3">
        <v>13.847806240596981</v>
      </c>
      <c r="X1468" s="3">
        <v>82568.33250459627</v>
      </c>
      <c r="Y1468" s="3">
        <v>98.247246455180914</v>
      </c>
      <c r="Z1468" s="3">
        <v>13.84779399853484</v>
      </c>
      <c r="AA1468" s="3">
        <v>51192.366152849689</v>
      </c>
      <c r="AB1468">
        <f t="shared" si="40"/>
        <v>98.247246455180914</v>
      </c>
      <c r="AC1468">
        <f t="shared" si="41"/>
        <v>13.84779399853484</v>
      </c>
    </row>
    <row r="1469" spans="1:29" x14ac:dyDescent="0.25">
      <c r="A1469" s="2">
        <v>1468</v>
      </c>
      <c r="B1469" s="3" t="s">
        <v>178</v>
      </c>
      <c r="C1469" s="3" t="s">
        <v>28</v>
      </c>
      <c r="D1469" s="3" t="s">
        <v>179</v>
      </c>
      <c r="E1469" s="3" t="s">
        <v>221</v>
      </c>
      <c r="F1469" s="3">
        <v>0.56000000000000005</v>
      </c>
      <c r="G1469" s="3">
        <v>0.48</v>
      </c>
      <c r="H1469" s="3" t="s">
        <v>196</v>
      </c>
      <c r="I1469" s="2">
        <v>1850</v>
      </c>
      <c r="J1469" s="3" t="s">
        <v>53</v>
      </c>
      <c r="K1469" s="2">
        <v>1850</v>
      </c>
      <c r="L1469" s="3"/>
      <c r="M1469" s="3" t="s">
        <v>198</v>
      </c>
      <c r="N1469" s="3" t="s">
        <v>196</v>
      </c>
      <c r="O1469" s="3"/>
      <c r="P1469" s="3"/>
      <c r="Q1469" s="3"/>
      <c r="R1469" s="3">
        <v>0.38</v>
      </c>
      <c r="S1469" s="3">
        <v>0.62</v>
      </c>
      <c r="T1469" s="2">
        <v>30</v>
      </c>
      <c r="U1469" s="3">
        <v>6.8246212794740702</v>
      </c>
      <c r="V1469" s="3">
        <v>43.218407192787005</v>
      </c>
      <c r="W1469" s="3">
        <v>3.6259559933912442</v>
      </c>
      <c r="X1469" s="3">
        <v>24388.171053476141</v>
      </c>
      <c r="Y1469" s="3">
        <v>26.795412459527945</v>
      </c>
      <c r="Z1469" s="3">
        <v>3.6259527878886626</v>
      </c>
      <c r="AA1469" s="3">
        <v>15120.66605315521</v>
      </c>
      <c r="AB1469">
        <f t="shared" si="40"/>
        <v>26.795412459527945</v>
      </c>
      <c r="AC1469">
        <f t="shared" si="41"/>
        <v>3.6259527878886626</v>
      </c>
    </row>
    <row r="1470" spans="1:29" x14ac:dyDescent="0.25">
      <c r="A1470" s="2">
        <v>1469</v>
      </c>
      <c r="B1470" s="3" t="s">
        <v>178</v>
      </c>
      <c r="C1470" s="3" t="s">
        <v>28</v>
      </c>
      <c r="D1470" s="3" t="s">
        <v>179</v>
      </c>
      <c r="E1470" s="3" t="s">
        <v>221</v>
      </c>
      <c r="F1470" s="3">
        <v>0.56000000000000005</v>
      </c>
      <c r="G1470" s="3">
        <v>0.48</v>
      </c>
      <c r="H1470" s="3" t="s">
        <v>196</v>
      </c>
      <c r="I1470" s="2">
        <v>1860</v>
      </c>
      <c r="J1470" s="3" t="s">
        <v>126</v>
      </c>
      <c r="K1470" s="2">
        <v>1860</v>
      </c>
      <c r="L1470" s="3"/>
      <c r="M1470" s="3" t="s">
        <v>198</v>
      </c>
      <c r="N1470" s="3" t="s">
        <v>196</v>
      </c>
      <c r="O1470" s="3"/>
      <c r="P1470" s="3"/>
      <c r="Q1470" s="3"/>
      <c r="R1470" s="3">
        <v>0.38</v>
      </c>
      <c r="S1470" s="3">
        <v>0.62</v>
      </c>
      <c r="T1470" s="2">
        <v>13</v>
      </c>
      <c r="U1470" s="3">
        <v>0.86548915708211605</v>
      </c>
      <c r="V1470" s="3">
        <v>7.0979645777688454</v>
      </c>
      <c r="W1470" s="3">
        <v>0.5313104896115125</v>
      </c>
      <c r="X1470" s="3">
        <v>3310.9890053067738</v>
      </c>
      <c r="Y1470" s="3">
        <v>4.4007380382166819</v>
      </c>
      <c r="Z1470" s="3">
        <v>0.53131001990996474</v>
      </c>
      <c r="AA1470" s="3">
        <v>2052.8131832902</v>
      </c>
      <c r="AB1470">
        <f t="shared" si="40"/>
        <v>4.4007380382166819</v>
      </c>
      <c r="AC1470">
        <f t="shared" si="41"/>
        <v>0.53131001990996474</v>
      </c>
    </row>
    <row r="1471" spans="1:29" x14ac:dyDescent="0.25">
      <c r="A1471" s="2">
        <v>1470</v>
      </c>
      <c r="B1471" s="3" t="s">
        <v>178</v>
      </c>
      <c r="C1471" s="3" t="s">
        <v>28</v>
      </c>
      <c r="D1471" s="3" t="s">
        <v>179</v>
      </c>
      <c r="E1471" s="3" t="s">
        <v>221</v>
      </c>
      <c r="F1471" s="3">
        <v>0.56000000000000005</v>
      </c>
      <c r="G1471" s="3">
        <v>0.48</v>
      </c>
      <c r="H1471" s="3" t="s">
        <v>196</v>
      </c>
      <c r="I1471" s="2">
        <v>2110</v>
      </c>
      <c r="J1471" s="3" t="s">
        <v>32</v>
      </c>
      <c r="K1471" s="2">
        <v>1000</v>
      </c>
      <c r="L1471" s="3"/>
      <c r="M1471" s="3" t="s">
        <v>198</v>
      </c>
      <c r="N1471" s="3" t="s">
        <v>196</v>
      </c>
      <c r="O1471" s="3"/>
      <c r="P1471" s="3" t="s">
        <v>76</v>
      </c>
      <c r="Q1471" s="3"/>
      <c r="R1471" s="3">
        <v>0.38</v>
      </c>
      <c r="S1471" s="3">
        <v>0.62</v>
      </c>
      <c r="T1471" s="2">
        <v>93</v>
      </c>
      <c r="U1471" s="3">
        <v>35.199477751271722</v>
      </c>
      <c r="V1471" s="3">
        <v>309.73956662370642</v>
      </c>
      <c r="W1471" s="3">
        <v>29.637859077876442</v>
      </c>
      <c r="X1471" s="3">
        <v>117529.65958298324</v>
      </c>
      <c r="Y1471" s="3">
        <v>192.03853130669791</v>
      </c>
      <c r="Z1471" s="3">
        <v>29.637832876721788</v>
      </c>
      <c r="AA1471" s="3">
        <v>72868.388941449593</v>
      </c>
      <c r="AB1471">
        <f t="shared" si="40"/>
        <v>192.03853130669791</v>
      </c>
      <c r="AC1471">
        <f t="shared" si="41"/>
        <v>29.637832876721788</v>
      </c>
    </row>
    <row r="1472" spans="1:29" x14ac:dyDescent="0.25">
      <c r="A1472" s="2">
        <v>1471</v>
      </c>
      <c r="B1472" s="3" t="s">
        <v>178</v>
      </c>
      <c r="C1472" s="3" t="s">
        <v>28</v>
      </c>
      <c r="D1472" s="3" t="s">
        <v>179</v>
      </c>
      <c r="E1472" s="3" t="s">
        <v>221</v>
      </c>
      <c r="F1472" s="3">
        <v>0.56000000000000005</v>
      </c>
      <c r="G1472" s="3">
        <v>0.48</v>
      </c>
      <c r="H1472" s="3" t="s">
        <v>196</v>
      </c>
      <c r="I1472" s="2">
        <v>2120</v>
      </c>
      <c r="J1472" s="3" t="s">
        <v>226</v>
      </c>
      <c r="K1472" s="2">
        <v>1000</v>
      </c>
      <c r="L1472" s="3"/>
      <c r="M1472" s="3" t="s">
        <v>198</v>
      </c>
      <c r="N1472" s="3" t="s">
        <v>196</v>
      </c>
      <c r="O1472" s="3"/>
      <c r="P1472" s="3" t="s">
        <v>76</v>
      </c>
      <c r="Q1472" s="3"/>
      <c r="R1472" s="3">
        <v>0.38</v>
      </c>
      <c r="S1472" s="3">
        <v>0.62</v>
      </c>
      <c r="T1472" s="2">
        <v>56</v>
      </c>
      <c r="U1472" s="3">
        <v>14.154643062910401</v>
      </c>
      <c r="V1472" s="3">
        <v>138.42829054371049</v>
      </c>
      <c r="W1472" s="3">
        <v>13.358984024429681</v>
      </c>
      <c r="X1472" s="3">
        <v>49177.305519602814</v>
      </c>
      <c r="Y1472" s="3">
        <v>85.825540137100489</v>
      </c>
      <c r="Z1472" s="3">
        <v>13.358972214507608</v>
      </c>
      <c r="AA1472" s="3">
        <v>30489.929422153757</v>
      </c>
      <c r="AB1472">
        <f t="shared" si="40"/>
        <v>85.825540137100489</v>
      </c>
      <c r="AC1472">
        <f t="shared" si="41"/>
        <v>13.358972214507608</v>
      </c>
    </row>
    <row r="1473" spans="1:29" x14ac:dyDescent="0.25">
      <c r="A1473" s="2">
        <v>1472</v>
      </c>
      <c r="B1473" s="3" t="s">
        <v>178</v>
      </c>
      <c r="C1473" s="3" t="s">
        <v>28</v>
      </c>
      <c r="D1473" s="3" t="s">
        <v>179</v>
      </c>
      <c r="E1473" s="3" t="s">
        <v>221</v>
      </c>
      <c r="F1473" s="3">
        <v>0.56000000000000005</v>
      </c>
      <c r="G1473" s="3">
        <v>0.48</v>
      </c>
      <c r="H1473" s="3" t="s">
        <v>196</v>
      </c>
      <c r="I1473" s="2">
        <v>2120</v>
      </c>
      <c r="J1473" s="3" t="s">
        <v>226</v>
      </c>
      <c r="K1473" s="2">
        <v>1000</v>
      </c>
      <c r="L1473" s="3"/>
      <c r="M1473" s="3" t="s">
        <v>227</v>
      </c>
      <c r="N1473" s="3" t="s">
        <v>196</v>
      </c>
      <c r="O1473" s="3"/>
      <c r="P1473" s="3" t="s">
        <v>76</v>
      </c>
      <c r="Q1473" s="3"/>
      <c r="R1473" s="3">
        <v>0.38</v>
      </c>
      <c r="S1473" s="3">
        <v>0.62</v>
      </c>
      <c r="T1473" s="2">
        <v>16</v>
      </c>
      <c r="U1473" s="3">
        <v>0.16489420290785756</v>
      </c>
      <c r="V1473" s="3">
        <v>1.2612601151377443</v>
      </c>
      <c r="W1473" s="3">
        <v>0.11492591082163563</v>
      </c>
      <c r="X1473" s="3">
        <v>464.55632169085777</v>
      </c>
      <c r="Y1473" s="3">
        <v>0.78198127138540152</v>
      </c>
      <c r="Z1473" s="3">
        <v>0.11492580922213907</v>
      </c>
      <c r="AA1473" s="3">
        <v>288.02491944833184</v>
      </c>
      <c r="AB1473">
        <f t="shared" si="40"/>
        <v>0.78198127138540152</v>
      </c>
      <c r="AC1473">
        <f t="shared" si="41"/>
        <v>0.11492580922213907</v>
      </c>
    </row>
    <row r="1474" spans="1:29" x14ac:dyDescent="0.25">
      <c r="A1474" s="2">
        <v>1473</v>
      </c>
      <c r="B1474" s="3" t="s">
        <v>178</v>
      </c>
      <c r="C1474" s="3" t="s">
        <v>28</v>
      </c>
      <c r="D1474" s="3" t="s">
        <v>179</v>
      </c>
      <c r="E1474" s="3" t="s">
        <v>221</v>
      </c>
      <c r="F1474" s="3">
        <v>0.56000000000000005</v>
      </c>
      <c r="G1474" s="3">
        <v>0.48</v>
      </c>
      <c r="H1474" s="3" t="s">
        <v>196</v>
      </c>
      <c r="I1474" s="2">
        <v>2130</v>
      </c>
      <c r="J1474" s="3" t="s">
        <v>36</v>
      </c>
      <c r="K1474" s="2">
        <v>1000</v>
      </c>
      <c r="L1474" s="3"/>
      <c r="M1474" s="3" t="s">
        <v>198</v>
      </c>
      <c r="N1474" s="3" t="s">
        <v>196</v>
      </c>
      <c r="O1474" s="3"/>
      <c r="P1474" s="3" t="s">
        <v>76</v>
      </c>
      <c r="Q1474" s="3"/>
      <c r="R1474" s="3">
        <v>0.38</v>
      </c>
      <c r="S1474" s="3">
        <v>0.62</v>
      </c>
      <c r="T1474" s="2">
        <v>3</v>
      </c>
      <c r="U1474" s="3">
        <v>0.60717133388327693</v>
      </c>
      <c r="V1474" s="3">
        <v>5.0976925776786581</v>
      </c>
      <c r="W1474" s="3">
        <v>0.48162632640169234</v>
      </c>
      <c r="X1474" s="3">
        <v>2237.8841237677293</v>
      </c>
      <c r="Y1474" s="3">
        <v>3.1605693981607681</v>
      </c>
      <c r="Z1474" s="3">
        <v>0.48162590062310223</v>
      </c>
      <c r="AA1474" s="3">
        <v>1387.4881567359923</v>
      </c>
      <c r="AB1474">
        <f t="shared" si="40"/>
        <v>3.1605693981607681</v>
      </c>
      <c r="AC1474">
        <f t="shared" si="41"/>
        <v>0.48162590062310223</v>
      </c>
    </row>
    <row r="1475" spans="1:29" x14ac:dyDescent="0.25">
      <c r="A1475" s="2">
        <v>1474</v>
      </c>
      <c r="B1475" s="3" t="s">
        <v>178</v>
      </c>
      <c r="C1475" s="3" t="s">
        <v>28</v>
      </c>
      <c r="D1475" s="3" t="s">
        <v>179</v>
      </c>
      <c r="E1475" s="3" t="s">
        <v>221</v>
      </c>
      <c r="F1475" s="3">
        <v>0.56000000000000005</v>
      </c>
      <c r="G1475" s="3">
        <v>0.48</v>
      </c>
      <c r="H1475" s="3" t="s">
        <v>196</v>
      </c>
      <c r="I1475" s="2">
        <v>2210</v>
      </c>
      <c r="J1475" s="3" t="s">
        <v>37</v>
      </c>
      <c r="K1475" s="2">
        <v>1000</v>
      </c>
      <c r="L1475" s="3"/>
      <c r="M1475" s="3" t="s">
        <v>198</v>
      </c>
      <c r="N1475" s="3" t="s">
        <v>196</v>
      </c>
      <c r="O1475" s="3"/>
      <c r="P1475" s="3" t="s">
        <v>76</v>
      </c>
      <c r="Q1475" s="3"/>
      <c r="R1475" s="3">
        <v>0.38</v>
      </c>
      <c r="S1475" s="3">
        <v>0.62</v>
      </c>
      <c r="T1475" s="2">
        <v>13</v>
      </c>
      <c r="U1475" s="3">
        <v>4.9601891018722233</v>
      </c>
      <c r="V1475" s="3">
        <v>39.450566130612749</v>
      </c>
      <c r="W1475" s="3">
        <v>2.9033860640005655</v>
      </c>
      <c r="X1475" s="3">
        <v>16588.822929941562</v>
      </c>
      <c r="Y1475" s="3">
        <v>24.459351000979908</v>
      </c>
      <c r="Z1475" s="3">
        <v>2.9033834972811894</v>
      </c>
      <c r="AA1475" s="3">
        <v>10285.070216563767</v>
      </c>
      <c r="AB1475">
        <f t="shared" si="40"/>
        <v>24.459351000979908</v>
      </c>
      <c r="AC1475">
        <f t="shared" si="41"/>
        <v>2.9033834972811894</v>
      </c>
    </row>
    <row r="1476" spans="1:29" x14ac:dyDescent="0.25">
      <c r="A1476" s="2">
        <v>1475</v>
      </c>
      <c r="B1476" s="3" t="s">
        <v>178</v>
      </c>
      <c r="C1476" s="3" t="s">
        <v>28</v>
      </c>
      <c r="D1476" s="3" t="s">
        <v>179</v>
      </c>
      <c r="E1476" s="3" t="s">
        <v>221</v>
      </c>
      <c r="F1476" s="3">
        <v>0.56000000000000005</v>
      </c>
      <c r="G1476" s="3">
        <v>0.48</v>
      </c>
      <c r="H1476" s="3" t="s">
        <v>196</v>
      </c>
      <c r="I1476" s="2">
        <v>3200</v>
      </c>
      <c r="J1476" s="3" t="s">
        <v>72</v>
      </c>
      <c r="K1476" s="2">
        <v>1000</v>
      </c>
      <c r="L1476" s="3" t="s">
        <v>64</v>
      </c>
      <c r="M1476" s="3" t="s">
        <v>198</v>
      </c>
      <c r="N1476" s="3" t="s">
        <v>196</v>
      </c>
      <c r="O1476" s="3"/>
      <c r="P1476" s="3"/>
      <c r="Q1476" s="3"/>
      <c r="R1476" s="3">
        <v>0.38</v>
      </c>
      <c r="S1476" s="3">
        <v>0.62</v>
      </c>
      <c r="T1476" s="2">
        <v>21</v>
      </c>
      <c r="U1476" s="3">
        <v>4.5921738075733796</v>
      </c>
      <c r="V1476" s="3">
        <v>24.971957690262151</v>
      </c>
      <c r="W1476" s="3">
        <v>1.8556902663374208</v>
      </c>
      <c r="X1476" s="3">
        <v>12038.784114842156</v>
      </c>
      <c r="Y1476" s="3">
        <v>15.482613767962533</v>
      </c>
      <c r="Z1476" s="3">
        <v>1.855688625826631</v>
      </c>
      <c r="AA1476" s="3">
        <v>7464.0461512021357</v>
      </c>
      <c r="AB1476">
        <f t="shared" si="40"/>
        <v>15.482613767962533</v>
      </c>
      <c r="AC1476">
        <f t="shared" si="41"/>
        <v>1.855688625826631</v>
      </c>
    </row>
    <row r="1477" spans="1:29" x14ac:dyDescent="0.25">
      <c r="A1477" s="2">
        <v>1476</v>
      </c>
      <c r="B1477" s="3" t="s">
        <v>178</v>
      </c>
      <c r="C1477" s="3" t="s">
        <v>28</v>
      </c>
      <c r="D1477" s="3" t="s">
        <v>179</v>
      </c>
      <c r="E1477" s="3" t="s">
        <v>221</v>
      </c>
      <c r="F1477" s="3">
        <v>0.56000000000000005</v>
      </c>
      <c r="G1477" s="3">
        <v>0.48</v>
      </c>
      <c r="H1477" s="3" t="s">
        <v>196</v>
      </c>
      <c r="I1477" s="2">
        <v>3300</v>
      </c>
      <c r="J1477" s="3" t="s">
        <v>39</v>
      </c>
      <c r="K1477" s="2">
        <v>1000</v>
      </c>
      <c r="L1477" s="3"/>
      <c r="M1477" s="3" t="s">
        <v>195</v>
      </c>
      <c r="N1477" s="3" t="s">
        <v>196</v>
      </c>
      <c r="O1477" s="3"/>
      <c r="P1477" s="3" t="s">
        <v>76</v>
      </c>
      <c r="Q1477" s="3"/>
      <c r="R1477" s="3">
        <v>0</v>
      </c>
      <c r="S1477" s="3">
        <v>1</v>
      </c>
      <c r="T1477" s="2">
        <v>57</v>
      </c>
      <c r="U1477" s="3">
        <v>22.683901487686764</v>
      </c>
      <c r="V1477" s="3">
        <v>159.53241350644726</v>
      </c>
      <c r="W1477" s="3">
        <v>17.899281853368944</v>
      </c>
      <c r="X1477" s="3">
        <v>71442.4952864074</v>
      </c>
      <c r="Y1477" s="3">
        <v>159.53241350644726</v>
      </c>
      <c r="Z1477" s="3">
        <v>17.899266029626393</v>
      </c>
      <c r="AA1477" s="3">
        <v>71442.4952864074</v>
      </c>
      <c r="AB1477">
        <f t="shared" si="40"/>
        <v>159.53241350644726</v>
      </c>
      <c r="AC1477">
        <f t="shared" si="41"/>
        <v>17.899266029626393</v>
      </c>
    </row>
    <row r="1478" spans="1:29" x14ac:dyDescent="0.25">
      <c r="A1478" s="2">
        <v>1477</v>
      </c>
      <c r="B1478" s="3" t="s">
        <v>178</v>
      </c>
      <c r="C1478" s="3" t="s">
        <v>28</v>
      </c>
      <c r="D1478" s="3" t="s">
        <v>179</v>
      </c>
      <c r="E1478" s="3" t="s">
        <v>221</v>
      </c>
      <c r="F1478" s="3">
        <v>0.56000000000000005</v>
      </c>
      <c r="G1478" s="3">
        <v>0.48</v>
      </c>
      <c r="H1478" s="3" t="s">
        <v>196</v>
      </c>
      <c r="I1478" s="2">
        <v>3300</v>
      </c>
      <c r="J1478" s="3" t="s">
        <v>39</v>
      </c>
      <c r="K1478" s="2">
        <v>1000</v>
      </c>
      <c r="L1478" s="3"/>
      <c r="M1478" s="3" t="s">
        <v>198</v>
      </c>
      <c r="N1478" s="3" t="s">
        <v>196</v>
      </c>
      <c r="O1478" s="3"/>
      <c r="P1478" s="3" t="s">
        <v>76</v>
      </c>
      <c r="Q1478" s="3"/>
      <c r="R1478" s="3">
        <v>0.38</v>
      </c>
      <c r="S1478" s="3">
        <v>0.62</v>
      </c>
      <c r="T1478" s="2">
        <v>458</v>
      </c>
      <c r="U1478" s="3">
        <v>100.49001556952916</v>
      </c>
      <c r="V1478" s="3">
        <v>652.27400672105659</v>
      </c>
      <c r="W1478" s="3">
        <v>44.414168650989538</v>
      </c>
      <c r="X1478" s="3">
        <v>287433.47772389214</v>
      </c>
      <c r="Y1478" s="3">
        <v>404.40988416705505</v>
      </c>
      <c r="Z1478" s="3">
        <v>44.414129386935478</v>
      </c>
      <c r="AA1478" s="3">
        <v>178208.75618881322</v>
      </c>
      <c r="AB1478">
        <f t="shared" si="40"/>
        <v>404.40988416705505</v>
      </c>
      <c r="AC1478">
        <f t="shared" si="41"/>
        <v>44.414129386935478</v>
      </c>
    </row>
    <row r="1479" spans="1:29" x14ac:dyDescent="0.25">
      <c r="A1479" s="2">
        <v>1478</v>
      </c>
      <c r="B1479" s="3" t="s">
        <v>178</v>
      </c>
      <c r="C1479" s="3" t="s">
        <v>28</v>
      </c>
      <c r="D1479" s="3" t="s">
        <v>179</v>
      </c>
      <c r="E1479" s="3" t="s">
        <v>221</v>
      </c>
      <c r="F1479" s="3">
        <v>0.56000000000000005</v>
      </c>
      <c r="G1479" s="3">
        <v>0.48</v>
      </c>
      <c r="H1479" s="3" t="s">
        <v>196</v>
      </c>
      <c r="I1479" s="2">
        <v>3300</v>
      </c>
      <c r="J1479" s="3" t="s">
        <v>39</v>
      </c>
      <c r="K1479" s="2">
        <v>1000</v>
      </c>
      <c r="L1479" s="3"/>
      <c r="M1479" s="3" t="s">
        <v>204</v>
      </c>
      <c r="N1479" s="3" t="s">
        <v>196</v>
      </c>
      <c r="O1479" s="3"/>
      <c r="P1479" s="3" t="s">
        <v>76</v>
      </c>
      <c r="Q1479" s="3"/>
      <c r="R1479" s="3">
        <v>0</v>
      </c>
      <c r="S1479" s="3">
        <v>1</v>
      </c>
      <c r="T1479" s="2">
        <v>3</v>
      </c>
      <c r="U1479" s="3">
        <v>8.1635067596877216E-3</v>
      </c>
      <c r="V1479" s="3">
        <v>6.4219918266884835E-2</v>
      </c>
      <c r="W1479" s="3">
        <v>7.0940794485945423E-3</v>
      </c>
      <c r="X1479" s="3">
        <v>27.186624538803471</v>
      </c>
      <c r="Y1479" s="3">
        <v>6.4219918266884835E-2</v>
      </c>
      <c r="Z1479" s="3">
        <v>7.0940731771201963E-3</v>
      </c>
      <c r="AA1479" s="3">
        <v>27.186624538803471</v>
      </c>
      <c r="AB1479">
        <f t="shared" si="40"/>
        <v>6.4219918266884835E-2</v>
      </c>
      <c r="AC1479">
        <f t="shared" si="41"/>
        <v>7.0940731771201963E-3</v>
      </c>
    </row>
    <row r="1480" spans="1:29" x14ac:dyDescent="0.25">
      <c r="A1480" s="2">
        <v>1479</v>
      </c>
      <c r="B1480" s="3" t="s">
        <v>178</v>
      </c>
      <c r="C1480" s="3" t="s">
        <v>28</v>
      </c>
      <c r="D1480" s="3" t="s">
        <v>179</v>
      </c>
      <c r="E1480" s="3" t="s">
        <v>221</v>
      </c>
      <c r="F1480" s="3">
        <v>0.56000000000000005</v>
      </c>
      <c r="G1480" s="3">
        <v>0.48</v>
      </c>
      <c r="H1480" s="3" t="s">
        <v>196</v>
      </c>
      <c r="I1480" s="2">
        <v>3300</v>
      </c>
      <c r="J1480" s="3" t="s">
        <v>39</v>
      </c>
      <c r="K1480" s="2">
        <v>1000</v>
      </c>
      <c r="L1480" s="3"/>
      <c r="M1480" s="3" t="s">
        <v>227</v>
      </c>
      <c r="N1480" s="3" t="s">
        <v>196</v>
      </c>
      <c r="O1480" s="3"/>
      <c r="P1480" s="3" t="s">
        <v>76</v>
      </c>
      <c r="Q1480" s="3"/>
      <c r="R1480" s="3">
        <v>0.38</v>
      </c>
      <c r="S1480" s="3">
        <v>0.62</v>
      </c>
      <c r="T1480" s="2">
        <v>3</v>
      </c>
      <c r="U1480" s="3">
        <v>8.2095951454685175E-3</v>
      </c>
      <c r="V1480" s="3">
        <v>6.4334489764746344E-2</v>
      </c>
      <c r="W1480" s="3">
        <v>5.7935315755486914E-3</v>
      </c>
      <c r="X1480" s="3">
        <v>22.76532156806384</v>
      </c>
      <c r="Y1480" s="3">
        <v>3.9887383654142732E-2</v>
      </c>
      <c r="Z1480" s="3">
        <v>5.7935264538151714E-3</v>
      </c>
      <c r="AA1480" s="3">
        <v>14.114499372199582</v>
      </c>
      <c r="AB1480">
        <f t="shared" si="40"/>
        <v>3.9887383654142732E-2</v>
      </c>
      <c r="AC1480">
        <f t="shared" si="41"/>
        <v>5.7935264538151714E-3</v>
      </c>
    </row>
    <row r="1481" spans="1:29" x14ac:dyDescent="0.25">
      <c r="A1481" s="2">
        <v>1480</v>
      </c>
      <c r="B1481" s="3" t="s">
        <v>178</v>
      </c>
      <c r="C1481" s="3" t="s">
        <v>28</v>
      </c>
      <c r="D1481" s="3" t="s">
        <v>179</v>
      </c>
      <c r="E1481" s="3" t="s">
        <v>221</v>
      </c>
      <c r="F1481" s="3">
        <v>0.56000000000000005</v>
      </c>
      <c r="G1481" s="3">
        <v>0.48</v>
      </c>
      <c r="H1481" s="3" t="s">
        <v>196</v>
      </c>
      <c r="I1481" s="2">
        <v>4110</v>
      </c>
      <c r="J1481" s="3" t="s">
        <v>77</v>
      </c>
      <c r="K1481" s="2">
        <v>1000</v>
      </c>
      <c r="L1481" s="3" t="s">
        <v>64</v>
      </c>
      <c r="M1481" s="3" t="s">
        <v>198</v>
      </c>
      <c r="N1481" s="3" t="s">
        <v>196</v>
      </c>
      <c r="O1481" s="3"/>
      <c r="P1481" s="3"/>
      <c r="Q1481" s="3"/>
      <c r="R1481" s="3">
        <v>0.38</v>
      </c>
      <c r="S1481" s="3">
        <v>0.62</v>
      </c>
      <c r="T1481" s="2">
        <v>277</v>
      </c>
      <c r="U1481" s="3">
        <v>95.104703236135066</v>
      </c>
      <c r="V1481" s="3">
        <v>640.06672534086215</v>
      </c>
      <c r="W1481" s="3">
        <v>33.228980666077504</v>
      </c>
      <c r="X1481" s="3">
        <v>290165.07812467183</v>
      </c>
      <c r="Y1481" s="3">
        <v>396.84136971133432</v>
      </c>
      <c r="Z1481" s="3">
        <v>33.228951290215413</v>
      </c>
      <c r="AA1481" s="3">
        <v>179902.34843729655</v>
      </c>
      <c r="AB1481">
        <f t="shared" si="40"/>
        <v>396.84136971133432</v>
      </c>
      <c r="AC1481">
        <f t="shared" si="41"/>
        <v>33.228951290215413</v>
      </c>
    </row>
    <row r="1482" spans="1:29" x14ac:dyDescent="0.25">
      <c r="A1482" s="2">
        <v>1481</v>
      </c>
      <c r="B1482" s="3" t="s">
        <v>178</v>
      </c>
      <c r="C1482" s="3" t="s">
        <v>28</v>
      </c>
      <c r="D1482" s="3" t="s">
        <v>179</v>
      </c>
      <c r="E1482" s="3" t="s">
        <v>221</v>
      </c>
      <c r="F1482" s="3">
        <v>0.56000000000000005</v>
      </c>
      <c r="G1482" s="3">
        <v>0.48</v>
      </c>
      <c r="H1482" s="3" t="s">
        <v>196</v>
      </c>
      <c r="I1482" s="2">
        <v>6250</v>
      </c>
      <c r="J1482" s="3" t="s">
        <v>98</v>
      </c>
      <c r="K1482" s="2">
        <v>1000</v>
      </c>
      <c r="L1482" s="3" t="s">
        <v>64</v>
      </c>
      <c r="M1482" s="3" t="s">
        <v>198</v>
      </c>
      <c r="N1482" s="3" t="s">
        <v>196</v>
      </c>
      <c r="O1482" s="3"/>
      <c r="P1482" s="3"/>
      <c r="Q1482" s="3"/>
      <c r="R1482" s="3">
        <v>0.38</v>
      </c>
      <c r="S1482" s="3">
        <v>0.62</v>
      </c>
      <c r="T1482" s="2">
        <v>321</v>
      </c>
      <c r="U1482" s="3">
        <v>97.438464697547431</v>
      </c>
      <c r="V1482" s="3">
        <v>591.67696796360735</v>
      </c>
      <c r="W1482" s="3">
        <v>41.396711830143182</v>
      </c>
      <c r="X1482" s="3">
        <v>283876.17682883656</v>
      </c>
      <c r="Y1482" s="3">
        <v>366.8397201374367</v>
      </c>
      <c r="Z1482" s="3">
        <v>41.396675233652026</v>
      </c>
      <c r="AA1482" s="3">
        <v>176003.22963387868</v>
      </c>
      <c r="AB1482">
        <f t="shared" si="40"/>
        <v>366.8397201374367</v>
      </c>
      <c r="AC1482">
        <f t="shared" si="41"/>
        <v>41.396675233652026</v>
      </c>
    </row>
    <row r="1483" spans="1:29" x14ac:dyDescent="0.25">
      <c r="A1483" s="2">
        <v>1482</v>
      </c>
      <c r="B1483" s="3" t="s">
        <v>178</v>
      </c>
      <c r="C1483" s="3" t="s">
        <v>28</v>
      </c>
      <c r="D1483" s="3" t="s">
        <v>179</v>
      </c>
      <c r="E1483" s="3" t="s">
        <v>221</v>
      </c>
      <c r="F1483" s="3">
        <v>0.56000000000000005</v>
      </c>
      <c r="G1483" s="3">
        <v>0.48</v>
      </c>
      <c r="H1483" s="3" t="s">
        <v>196</v>
      </c>
      <c r="I1483" s="2">
        <v>6430</v>
      </c>
      <c r="J1483" s="3" t="s">
        <v>102</v>
      </c>
      <c r="K1483" s="2">
        <v>1000</v>
      </c>
      <c r="L1483" s="3" t="s">
        <v>64</v>
      </c>
      <c r="M1483" s="3" t="s">
        <v>198</v>
      </c>
      <c r="N1483" s="3" t="s">
        <v>196</v>
      </c>
      <c r="O1483" s="3"/>
      <c r="P1483" s="3"/>
      <c r="Q1483" s="3"/>
      <c r="R1483" s="3">
        <v>0.38</v>
      </c>
      <c r="S1483" s="3">
        <v>0.62</v>
      </c>
      <c r="T1483" s="2">
        <v>19</v>
      </c>
      <c r="U1483" s="3">
        <v>0.87320755327554234</v>
      </c>
      <c r="V1483" s="3">
        <v>5.3067782369495324</v>
      </c>
      <c r="W1483" s="3">
        <v>0.33792119182962388</v>
      </c>
      <c r="X1483" s="3">
        <v>2646.2076393241632</v>
      </c>
      <c r="Y1483" s="3">
        <v>3.29020250690871</v>
      </c>
      <c r="Z1483" s="3">
        <v>0.33792089309261408</v>
      </c>
      <c r="AA1483" s="3">
        <v>1640.648736380982</v>
      </c>
      <c r="AB1483">
        <f t="shared" si="40"/>
        <v>3.29020250690871</v>
      </c>
      <c r="AC1483">
        <f t="shared" si="41"/>
        <v>0.33792089309261408</v>
      </c>
    </row>
    <row r="1484" spans="1:29" x14ac:dyDescent="0.25">
      <c r="A1484" s="2">
        <v>1483</v>
      </c>
      <c r="B1484" s="3" t="s">
        <v>178</v>
      </c>
      <c r="C1484" s="3" t="s">
        <v>28</v>
      </c>
      <c r="D1484" s="3" t="s">
        <v>179</v>
      </c>
      <c r="E1484" s="3" t="s">
        <v>221</v>
      </c>
      <c r="F1484" s="3">
        <v>0.56000000000000005</v>
      </c>
      <c r="G1484" s="3">
        <v>0.48</v>
      </c>
      <c r="H1484" s="3" t="s">
        <v>196</v>
      </c>
      <c r="I1484" s="2">
        <v>6460</v>
      </c>
      <c r="J1484" s="3" t="s">
        <v>104</v>
      </c>
      <c r="K1484" s="2">
        <v>1000</v>
      </c>
      <c r="L1484" s="3" t="s">
        <v>64</v>
      </c>
      <c r="M1484" s="3" t="s">
        <v>198</v>
      </c>
      <c r="N1484" s="3" t="s">
        <v>196</v>
      </c>
      <c r="O1484" s="3"/>
      <c r="P1484" s="3"/>
      <c r="Q1484" s="3"/>
      <c r="R1484" s="3">
        <v>0.38</v>
      </c>
      <c r="S1484" s="3">
        <v>0.62</v>
      </c>
      <c r="T1484" s="2">
        <v>39</v>
      </c>
      <c r="U1484" s="3">
        <v>11.74202846779191</v>
      </c>
      <c r="V1484" s="3">
        <v>88.827862132862933</v>
      </c>
      <c r="W1484" s="3">
        <v>5.5994159785589268</v>
      </c>
      <c r="X1484" s="3">
        <v>36156.611307211424</v>
      </c>
      <c r="Y1484" s="3">
        <v>55.073274522375009</v>
      </c>
      <c r="Z1484" s="3">
        <v>5.5994110284320104</v>
      </c>
      <c r="AA1484" s="3">
        <v>22417.099010471076</v>
      </c>
      <c r="AB1484">
        <f t="shared" si="40"/>
        <v>55.073274522375009</v>
      </c>
      <c r="AC1484">
        <f t="shared" si="41"/>
        <v>5.5994110284320104</v>
      </c>
    </row>
    <row r="1485" spans="1:29" x14ac:dyDescent="0.25">
      <c r="A1485" s="2">
        <v>1484</v>
      </c>
      <c r="B1485" s="3" t="s">
        <v>178</v>
      </c>
      <c r="C1485" s="3" t="s">
        <v>28</v>
      </c>
      <c r="D1485" s="3" t="s">
        <v>179</v>
      </c>
      <c r="E1485" s="3" t="s">
        <v>221</v>
      </c>
      <c r="F1485" s="3">
        <v>0.56000000000000005</v>
      </c>
      <c r="G1485" s="3">
        <v>0.48</v>
      </c>
      <c r="H1485" s="3" t="s">
        <v>196</v>
      </c>
      <c r="I1485" s="2">
        <v>7400</v>
      </c>
      <c r="J1485" s="3" t="s">
        <v>127</v>
      </c>
      <c r="K1485" s="2">
        <v>7400</v>
      </c>
      <c r="L1485" s="3"/>
      <c r="M1485" s="3" t="s">
        <v>198</v>
      </c>
      <c r="N1485" s="3" t="s">
        <v>196</v>
      </c>
      <c r="O1485" s="3"/>
      <c r="P1485" s="3"/>
      <c r="Q1485" s="3"/>
      <c r="R1485" s="3">
        <v>0.38</v>
      </c>
      <c r="S1485" s="3">
        <v>0.62</v>
      </c>
      <c r="T1485" s="2">
        <v>205</v>
      </c>
      <c r="U1485" s="3">
        <v>61.601756453090729</v>
      </c>
      <c r="V1485" s="3">
        <v>421.55807606092719</v>
      </c>
      <c r="W1485" s="3">
        <v>32.008797303985382</v>
      </c>
      <c r="X1485" s="3">
        <v>208912.43002143363</v>
      </c>
      <c r="Y1485" s="3">
        <v>261.36600715777467</v>
      </c>
      <c r="Z1485" s="3">
        <v>32.008769006818376</v>
      </c>
      <c r="AA1485" s="3">
        <v>129525.70661328878</v>
      </c>
      <c r="AB1485">
        <f t="shared" si="40"/>
        <v>261.36600715777467</v>
      </c>
      <c r="AC1485">
        <f t="shared" si="41"/>
        <v>32.008769006818376</v>
      </c>
    </row>
    <row r="1486" spans="1:29" x14ac:dyDescent="0.25">
      <c r="A1486" s="2">
        <v>1485</v>
      </c>
      <c r="B1486" s="3" t="s">
        <v>178</v>
      </c>
      <c r="C1486" s="3" t="s">
        <v>28</v>
      </c>
      <c r="D1486" s="3" t="s">
        <v>179</v>
      </c>
      <c r="E1486" s="3" t="s">
        <v>221</v>
      </c>
      <c r="F1486" s="3">
        <v>0.56000000000000005</v>
      </c>
      <c r="G1486" s="3">
        <v>0.48</v>
      </c>
      <c r="H1486" s="3" t="s">
        <v>196</v>
      </c>
      <c r="I1486" s="2">
        <v>7420</v>
      </c>
      <c r="J1486" s="3" t="s">
        <v>243</v>
      </c>
      <c r="K1486" s="2">
        <v>7420</v>
      </c>
      <c r="L1486" s="3"/>
      <c r="M1486" s="3" t="s">
        <v>198</v>
      </c>
      <c r="N1486" s="3" t="s">
        <v>196</v>
      </c>
      <c r="O1486" s="3"/>
      <c r="P1486" s="3"/>
      <c r="Q1486" s="3"/>
      <c r="R1486" s="3">
        <v>0.38</v>
      </c>
      <c r="S1486" s="3">
        <v>0.62</v>
      </c>
      <c r="T1486" s="2">
        <v>14</v>
      </c>
      <c r="U1486" s="3">
        <v>3.4382242198675259</v>
      </c>
      <c r="V1486" s="3">
        <v>0.73269142383883634</v>
      </c>
      <c r="W1486" s="3">
        <v>6.3363420084388805E-2</v>
      </c>
      <c r="X1486" s="3">
        <v>3808.7092790937577</v>
      </c>
      <c r="Y1486" s="3">
        <v>0.45426868278007859</v>
      </c>
      <c r="Z1486" s="3">
        <v>6.3363364068373507E-2</v>
      </c>
      <c r="AA1486" s="3">
        <v>2361.3997530381303</v>
      </c>
      <c r="AB1486">
        <f t="shared" si="40"/>
        <v>0.45426868278007859</v>
      </c>
      <c r="AC1486">
        <f t="shared" si="41"/>
        <v>6.3363364068373507E-2</v>
      </c>
    </row>
    <row r="1487" spans="1:29" x14ac:dyDescent="0.25">
      <c r="A1487" s="2">
        <v>1486</v>
      </c>
      <c r="B1487" s="3" t="s">
        <v>178</v>
      </c>
      <c r="C1487" s="3" t="s">
        <v>28</v>
      </c>
      <c r="D1487" s="3" t="s">
        <v>179</v>
      </c>
      <c r="E1487" s="3" t="s">
        <v>221</v>
      </c>
      <c r="F1487" s="3">
        <v>0.56000000000000005</v>
      </c>
      <c r="G1487" s="3">
        <v>0.48</v>
      </c>
      <c r="H1487" s="3" t="s">
        <v>196</v>
      </c>
      <c r="I1487" s="2">
        <v>7430</v>
      </c>
      <c r="J1487" s="3" t="s">
        <v>55</v>
      </c>
      <c r="K1487" s="2">
        <v>7430</v>
      </c>
      <c r="L1487" s="3"/>
      <c r="M1487" s="3" t="s">
        <v>198</v>
      </c>
      <c r="N1487" s="3" t="s">
        <v>196</v>
      </c>
      <c r="O1487" s="3"/>
      <c r="P1487" s="3"/>
      <c r="Q1487" s="3"/>
      <c r="R1487" s="3">
        <v>0.38</v>
      </c>
      <c r="S1487" s="3">
        <v>0.62</v>
      </c>
      <c r="T1487" s="2">
        <v>29</v>
      </c>
      <c r="U1487" s="3">
        <v>6.8410153671897929</v>
      </c>
      <c r="V1487" s="3">
        <v>45.490582751317874</v>
      </c>
      <c r="W1487" s="3">
        <v>3.2772129092061433</v>
      </c>
      <c r="X1487" s="3">
        <v>22850.067086621108</v>
      </c>
      <c r="Y1487" s="3">
        <v>28.204161305817085</v>
      </c>
      <c r="Z1487" s="3">
        <v>3.2772100120075986</v>
      </c>
      <c r="AA1487" s="3">
        <v>14167.041593705084</v>
      </c>
      <c r="AB1487">
        <f t="shared" si="40"/>
        <v>28.204161305817085</v>
      </c>
      <c r="AC1487">
        <f t="shared" si="41"/>
        <v>3.2772100120075986</v>
      </c>
    </row>
    <row r="1488" spans="1:29" x14ac:dyDescent="0.25">
      <c r="A1488" s="2">
        <v>1487</v>
      </c>
      <c r="B1488" s="3" t="s">
        <v>178</v>
      </c>
      <c r="C1488" s="3" t="s">
        <v>28</v>
      </c>
      <c r="D1488" s="3" t="s">
        <v>179</v>
      </c>
      <c r="E1488" s="3" t="s">
        <v>221</v>
      </c>
      <c r="F1488" s="3">
        <v>0.56000000000000005</v>
      </c>
      <c r="G1488" s="3">
        <v>0.48</v>
      </c>
      <c r="H1488" s="3" t="s">
        <v>196</v>
      </c>
      <c r="I1488" s="2">
        <v>8140</v>
      </c>
      <c r="J1488" s="3" t="s">
        <v>57</v>
      </c>
      <c r="K1488" s="2">
        <v>8140</v>
      </c>
      <c r="L1488" s="3"/>
      <c r="M1488" s="3" t="s">
        <v>195</v>
      </c>
      <c r="N1488" s="3" t="s">
        <v>196</v>
      </c>
      <c r="O1488" s="3"/>
      <c r="P1488" s="3"/>
      <c r="Q1488" s="3"/>
      <c r="R1488" s="3">
        <v>0</v>
      </c>
      <c r="S1488" s="3">
        <v>1</v>
      </c>
      <c r="T1488" s="2">
        <v>16</v>
      </c>
      <c r="U1488" s="3">
        <v>0.27881220493129516</v>
      </c>
      <c r="V1488" s="3">
        <v>2.6538108792310826</v>
      </c>
      <c r="W1488" s="3">
        <v>0.36075372513284915</v>
      </c>
      <c r="X1488" s="3">
        <v>1112.0198696716373</v>
      </c>
      <c r="Y1488" s="3">
        <v>2.6538108792310826</v>
      </c>
      <c r="Z1488" s="3">
        <v>0.36075340621088858</v>
      </c>
      <c r="AA1488" s="3">
        <v>1112.0198696716373</v>
      </c>
      <c r="AB1488">
        <f t="shared" si="40"/>
        <v>2.6538108792310826</v>
      </c>
      <c r="AC1488">
        <f t="shared" si="41"/>
        <v>0.36075340621088858</v>
      </c>
    </row>
    <row r="1489" spans="1:29" x14ac:dyDescent="0.25">
      <c r="A1489" s="2">
        <v>1488</v>
      </c>
      <c r="B1489" s="3" t="s">
        <v>178</v>
      </c>
      <c r="C1489" s="3" t="s">
        <v>28</v>
      </c>
      <c r="D1489" s="3" t="s">
        <v>179</v>
      </c>
      <c r="E1489" s="3" t="s">
        <v>221</v>
      </c>
      <c r="F1489" s="3">
        <v>0.56000000000000005</v>
      </c>
      <c r="G1489" s="3">
        <v>0.48</v>
      </c>
      <c r="H1489" s="3" t="s">
        <v>196</v>
      </c>
      <c r="I1489" s="2">
        <v>8140</v>
      </c>
      <c r="J1489" s="3" t="s">
        <v>57</v>
      </c>
      <c r="K1489" s="2">
        <v>8140</v>
      </c>
      <c r="L1489" s="3"/>
      <c r="M1489" s="3" t="s">
        <v>198</v>
      </c>
      <c r="N1489" s="3" t="s">
        <v>196</v>
      </c>
      <c r="O1489" s="3"/>
      <c r="P1489" s="3"/>
      <c r="Q1489" s="3"/>
      <c r="R1489" s="3">
        <v>0.38</v>
      </c>
      <c r="S1489" s="3">
        <v>0.62</v>
      </c>
      <c r="T1489" s="2">
        <v>201</v>
      </c>
      <c r="U1489" s="3">
        <v>33.983484672839907</v>
      </c>
      <c r="V1489" s="3">
        <v>307.88611601142196</v>
      </c>
      <c r="W1489" s="3">
        <v>24.544635765947238</v>
      </c>
      <c r="X1489" s="3">
        <v>135114.01321669834</v>
      </c>
      <c r="Y1489" s="3">
        <v>190.88939192708165</v>
      </c>
      <c r="Z1489" s="3">
        <v>24.54461406742324</v>
      </c>
      <c r="AA1489" s="3">
        <v>83770.688194353061</v>
      </c>
      <c r="AB1489">
        <f t="shared" si="40"/>
        <v>190.88939192708165</v>
      </c>
      <c r="AC1489">
        <f t="shared" si="41"/>
        <v>24.54461406742324</v>
      </c>
    </row>
    <row r="1490" spans="1:29" x14ac:dyDescent="0.25">
      <c r="A1490" s="2">
        <v>1489</v>
      </c>
      <c r="B1490" s="3" t="s">
        <v>178</v>
      </c>
      <c r="C1490" s="3" t="s">
        <v>28</v>
      </c>
      <c r="D1490" s="3" t="s">
        <v>179</v>
      </c>
      <c r="E1490" s="3" t="s">
        <v>221</v>
      </c>
      <c r="F1490" s="3">
        <v>0.56000000000000005</v>
      </c>
      <c r="G1490" s="3">
        <v>0.48</v>
      </c>
      <c r="H1490" s="3" t="s">
        <v>196</v>
      </c>
      <c r="I1490" s="2">
        <v>8320</v>
      </c>
      <c r="J1490" s="3" t="s">
        <v>59</v>
      </c>
      <c r="K1490" s="2">
        <v>8320</v>
      </c>
      <c r="L1490" s="3"/>
      <c r="M1490" s="3" t="s">
        <v>195</v>
      </c>
      <c r="N1490" s="3" t="s">
        <v>196</v>
      </c>
      <c r="O1490" s="3"/>
      <c r="P1490" s="3"/>
      <c r="Q1490" s="3"/>
      <c r="R1490" s="3">
        <v>0</v>
      </c>
      <c r="S1490" s="3">
        <v>1</v>
      </c>
      <c r="T1490" s="2">
        <v>1</v>
      </c>
      <c r="U1490" s="3">
        <v>3.3480247010541698E-4</v>
      </c>
      <c r="V1490" s="3">
        <v>2.4553663236199668E-3</v>
      </c>
      <c r="W1490" s="3">
        <v>3.0641786995999062E-4</v>
      </c>
      <c r="X1490" s="3">
        <v>1.1981412426220237</v>
      </c>
      <c r="Y1490" s="3">
        <v>2.4553663236199668E-3</v>
      </c>
      <c r="Z1490" s="3">
        <v>3.06417599073286E-4</v>
      </c>
      <c r="AA1490" s="3">
        <v>1.1981412426220237</v>
      </c>
      <c r="AB1490">
        <f t="shared" si="40"/>
        <v>2.4553663236199668E-3</v>
      </c>
      <c r="AC1490">
        <f t="shared" si="41"/>
        <v>3.06417599073286E-4</v>
      </c>
    </row>
    <row r="1491" spans="1:29" x14ac:dyDescent="0.25">
      <c r="A1491" s="2">
        <v>1490</v>
      </c>
      <c r="B1491" s="3" t="s">
        <v>178</v>
      </c>
      <c r="C1491" s="3" t="s">
        <v>28</v>
      </c>
      <c r="D1491" s="3" t="s">
        <v>179</v>
      </c>
      <c r="E1491" s="3" t="s">
        <v>221</v>
      </c>
      <c r="F1491" s="3">
        <v>0.56000000000000005</v>
      </c>
      <c r="G1491" s="3">
        <v>0.48</v>
      </c>
      <c r="H1491" s="3" t="s">
        <v>196</v>
      </c>
      <c r="I1491" s="2">
        <v>8320</v>
      </c>
      <c r="J1491" s="3" t="s">
        <v>59</v>
      </c>
      <c r="K1491" s="2">
        <v>8320</v>
      </c>
      <c r="L1491" s="3"/>
      <c r="M1491" s="3" t="s">
        <v>198</v>
      </c>
      <c r="N1491" s="3" t="s">
        <v>196</v>
      </c>
      <c r="O1491" s="3"/>
      <c r="P1491" s="3"/>
      <c r="Q1491" s="3"/>
      <c r="R1491" s="3">
        <v>0.38</v>
      </c>
      <c r="S1491" s="3">
        <v>0.62</v>
      </c>
      <c r="T1491" s="2">
        <v>145</v>
      </c>
      <c r="U1491" s="3">
        <v>41.683745515665258</v>
      </c>
      <c r="V1491" s="3">
        <v>281.79240156072728</v>
      </c>
      <c r="W1491" s="3">
        <v>21.277884440486599</v>
      </c>
      <c r="X1491" s="3">
        <v>137115.08809426037</v>
      </c>
      <c r="Y1491" s="3">
        <v>174.71128896765092</v>
      </c>
      <c r="Z1491" s="3">
        <v>21.27786562991265</v>
      </c>
      <c r="AA1491" s="3">
        <v>85011.354618441444</v>
      </c>
      <c r="AB1491">
        <f t="shared" si="40"/>
        <v>174.71128896765092</v>
      </c>
      <c r="AC1491">
        <f t="shared" si="41"/>
        <v>21.27786562991265</v>
      </c>
    </row>
    <row r="1492" spans="1:29" x14ac:dyDescent="0.25">
      <c r="A1492" s="2">
        <v>1491</v>
      </c>
      <c r="B1492" s="3" t="s">
        <v>178</v>
      </c>
      <c r="C1492" s="3" t="s">
        <v>28</v>
      </c>
      <c r="D1492" s="3" t="s">
        <v>179</v>
      </c>
      <c r="E1492" s="3" t="s">
        <v>221</v>
      </c>
      <c r="F1492" s="3">
        <v>0.56000000000000005</v>
      </c>
      <c r="G1492" s="3">
        <v>0.48</v>
      </c>
      <c r="H1492" s="3" t="s">
        <v>196</v>
      </c>
      <c r="I1492" s="2">
        <v>8320</v>
      </c>
      <c r="J1492" s="3" t="s">
        <v>59</v>
      </c>
      <c r="K1492" s="2">
        <v>8320</v>
      </c>
      <c r="L1492" s="3"/>
      <c r="M1492" s="3" t="s">
        <v>204</v>
      </c>
      <c r="N1492" s="3" t="s">
        <v>196</v>
      </c>
      <c r="O1492" s="3"/>
      <c r="P1492" s="3"/>
      <c r="Q1492" s="3"/>
      <c r="R1492" s="3">
        <v>0</v>
      </c>
      <c r="S1492" s="3">
        <v>1</v>
      </c>
      <c r="T1492" s="2">
        <v>1</v>
      </c>
      <c r="U1492" s="3">
        <v>4.8454559144396403E-4</v>
      </c>
      <c r="V1492" s="3">
        <v>3.5535488346768291E-3</v>
      </c>
      <c r="W1492" s="3">
        <v>4.4346574857113361E-4</v>
      </c>
      <c r="X1492" s="3">
        <v>1.7340196350908026</v>
      </c>
      <c r="Y1492" s="3">
        <v>3.5535488346768291E-3</v>
      </c>
      <c r="Z1492" s="3">
        <v>4.4346535652815198E-4</v>
      </c>
      <c r="AA1492" s="3">
        <v>1.7340196350908026</v>
      </c>
      <c r="AB1492">
        <f t="shared" si="40"/>
        <v>3.5535488346768291E-3</v>
      </c>
      <c r="AC1492">
        <f t="shared" si="41"/>
        <v>4.4346535652815198E-4</v>
      </c>
    </row>
    <row r="1493" spans="1:29" x14ac:dyDescent="0.25">
      <c r="A1493" s="2">
        <v>1492</v>
      </c>
      <c r="B1493" s="3" t="s">
        <v>178</v>
      </c>
      <c r="C1493" s="3" t="s">
        <v>28</v>
      </c>
      <c r="D1493" s="3" t="s">
        <v>179</v>
      </c>
      <c r="E1493" s="3" t="s">
        <v>221</v>
      </c>
      <c r="F1493" s="3">
        <v>0.56000000000000005</v>
      </c>
      <c r="G1493" s="3">
        <v>0.48</v>
      </c>
      <c r="H1493" s="3" t="s">
        <v>196</v>
      </c>
      <c r="I1493" s="2">
        <v>8320</v>
      </c>
      <c r="J1493" s="3" t="s">
        <v>59</v>
      </c>
      <c r="K1493" s="2">
        <v>8320</v>
      </c>
      <c r="L1493" s="3"/>
      <c r="M1493" s="3" t="s">
        <v>227</v>
      </c>
      <c r="N1493" s="3" t="s">
        <v>196</v>
      </c>
      <c r="O1493" s="3"/>
      <c r="P1493" s="3"/>
      <c r="Q1493" s="3"/>
      <c r="R1493" s="3">
        <v>0.38</v>
      </c>
      <c r="S1493" s="3">
        <v>0.62</v>
      </c>
      <c r="T1493" s="2">
        <v>3</v>
      </c>
      <c r="U1493" s="3">
        <v>2.4110553350676798E-3</v>
      </c>
      <c r="V1493" s="3">
        <v>1.9345376683743976E-2</v>
      </c>
      <c r="W1493" s="3">
        <v>1.7139193692548905E-3</v>
      </c>
      <c r="X1493" s="3">
        <v>8.2221232521908139</v>
      </c>
      <c r="Y1493" s="3">
        <v>1.1994133543921266E-2</v>
      </c>
      <c r="Z1493" s="3">
        <v>1.7139178540757311E-3</v>
      </c>
      <c r="AA1493" s="3">
        <v>5.0977164163583044</v>
      </c>
      <c r="AB1493">
        <f t="shared" si="40"/>
        <v>1.1994133543921266E-2</v>
      </c>
      <c r="AC1493">
        <f t="shared" si="41"/>
        <v>1.7139178540757311E-3</v>
      </c>
    </row>
    <row r="1494" spans="1:29" x14ac:dyDescent="0.25">
      <c r="A1494" s="2">
        <v>1493</v>
      </c>
      <c r="B1494" s="3" t="s">
        <v>178</v>
      </c>
      <c r="C1494" s="3" t="s">
        <v>28</v>
      </c>
      <c r="D1494" s="3" t="s">
        <v>179</v>
      </c>
      <c r="E1494" s="3" t="s">
        <v>221</v>
      </c>
      <c r="F1494" s="3">
        <v>0.56000000000000005</v>
      </c>
      <c r="G1494" s="3">
        <v>0.48</v>
      </c>
      <c r="H1494" s="3" t="s">
        <v>196</v>
      </c>
      <c r="I1494" s="2">
        <v>8330</v>
      </c>
      <c r="J1494" s="3" t="s">
        <v>129</v>
      </c>
      <c r="K1494" s="2">
        <v>8330</v>
      </c>
      <c r="L1494" s="3"/>
      <c r="M1494" s="3" t="s">
        <v>198</v>
      </c>
      <c r="N1494" s="3" t="s">
        <v>196</v>
      </c>
      <c r="O1494" s="3"/>
      <c r="P1494" s="3"/>
      <c r="Q1494" s="3"/>
      <c r="R1494" s="3">
        <v>0.38</v>
      </c>
      <c r="S1494" s="3">
        <v>0.62</v>
      </c>
      <c r="T1494" s="2">
        <v>3</v>
      </c>
      <c r="U1494" s="3">
        <v>6.2971241586704599E-2</v>
      </c>
      <c r="V1494" s="3">
        <v>0.64528351093038194</v>
      </c>
      <c r="W1494" s="3">
        <v>5.4280676392566618E-2</v>
      </c>
      <c r="X1494" s="3">
        <v>259.02533510572562</v>
      </c>
      <c r="Y1494" s="3">
        <v>0.40007577677683681</v>
      </c>
      <c r="Z1494" s="3">
        <v>5.4280628406091075E-2</v>
      </c>
      <c r="AA1494" s="3">
        <v>160.59570776554986</v>
      </c>
      <c r="AB1494">
        <f t="shared" si="40"/>
        <v>0.40007577677683681</v>
      </c>
      <c r="AC1494">
        <f t="shared" si="41"/>
        <v>5.4280628406091075E-2</v>
      </c>
    </row>
    <row r="1495" spans="1:29" x14ac:dyDescent="0.25">
      <c r="A1495" s="2">
        <v>1494</v>
      </c>
      <c r="B1495" s="3" t="s">
        <v>178</v>
      </c>
      <c r="C1495" s="3" t="s">
        <v>28</v>
      </c>
      <c r="D1495" s="3" t="s">
        <v>179</v>
      </c>
      <c r="E1495" s="3" t="s">
        <v>221</v>
      </c>
      <c r="F1495" s="3">
        <v>0.56000000000000005</v>
      </c>
      <c r="G1495" s="3">
        <v>0.48</v>
      </c>
      <c r="H1495" s="3" t="s">
        <v>196</v>
      </c>
      <c r="I1495" s="2">
        <v>8370</v>
      </c>
      <c r="J1495" s="3" t="s">
        <v>68</v>
      </c>
      <c r="K1495" s="2">
        <v>8370</v>
      </c>
      <c r="L1495" s="3"/>
      <c r="M1495" s="3" t="s">
        <v>195</v>
      </c>
      <c r="N1495" s="3" t="s">
        <v>196</v>
      </c>
      <c r="O1495" s="3"/>
      <c r="P1495" s="3"/>
      <c r="Q1495" s="3"/>
      <c r="R1495" s="3">
        <v>0</v>
      </c>
      <c r="S1495" s="3">
        <v>1</v>
      </c>
      <c r="T1495" s="2">
        <v>8</v>
      </c>
      <c r="U1495" s="3">
        <v>0.50593121730881263</v>
      </c>
      <c r="V1495" s="3">
        <v>5.870979464651388E-2</v>
      </c>
      <c r="W1495" s="3">
        <v>7.851987346864429E-3</v>
      </c>
      <c r="X1495" s="3">
        <v>667.84050238280679</v>
      </c>
      <c r="Y1495" s="3">
        <v>5.870979464651388E-2</v>
      </c>
      <c r="Z1495" s="3">
        <v>7.8519804053665907E-3</v>
      </c>
      <c r="AA1495" s="3">
        <v>667.84050238280679</v>
      </c>
      <c r="AB1495">
        <f t="shared" si="40"/>
        <v>5.870979464651388E-2</v>
      </c>
      <c r="AC1495">
        <f t="shared" si="41"/>
        <v>7.8519804053665907E-3</v>
      </c>
    </row>
    <row r="1496" spans="1:29" x14ac:dyDescent="0.25">
      <c r="A1496" s="2">
        <v>1495</v>
      </c>
      <c r="B1496" s="3" t="s">
        <v>178</v>
      </c>
      <c r="C1496" s="3" t="s">
        <v>28</v>
      </c>
      <c r="D1496" s="3" t="s">
        <v>179</v>
      </c>
      <c r="E1496" s="3" t="s">
        <v>221</v>
      </c>
      <c r="F1496" s="3">
        <v>0.56000000000000005</v>
      </c>
      <c r="G1496" s="3">
        <v>0.48</v>
      </c>
      <c r="H1496" s="3" t="s">
        <v>196</v>
      </c>
      <c r="I1496" s="2">
        <v>8370</v>
      </c>
      <c r="J1496" s="3" t="s">
        <v>68</v>
      </c>
      <c r="K1496" s="2">
        <v>8370</v>
      </c>
      <c r="L1496" s="3"/>
      <c r="M1496" s="3" t="s">
        <v>198</v>
      </c>
      <c r="N1496" s="3" t="s">
        <v>196</v>
      </c>
      <c r="O1496" s="3"/>
      <c r="P1496" s="3"/>
      <c r="Q1496" s="3"/>
      <c r="R1496" s="3">
        <v>0.38</v>
      </c>
      <c r="S1496" s="3">
        <v>0.62</v>
      </c>
      <c r="T1496" s="2">
        <v>169</v>
      </c>
      <c r="U1496" s="3">
        <v>14.527577520158932</v>
      </c>
      <c r="V1496" s="3">
        <v>17.89556652393069</v>
      </c>
      <c r="W1496" s="3">
        <v>1.4428812650810896</v>
      </c>
      <c r="X1496" s="3">
        <v>25903.949965719028</v>
      </c>
      <c r="Y1496" s="3">
        <v>11.095251244837032</v>
      </c>
      <c r="Z1496" s="3">
        <v>1.4428799895113851</v>
      </c>
      <c r="AA1496" s="3">
        <v>16060.448978745802</v>
      </c>
      <c r="AB1496">
        <f t="shared" si="40"/>
        <v>11.095251244837032</v>
      </c>
      <c r="AC1496">
        <f t="shared" si="41"/>
        <v>1.4428799895113851</v>
      </c>
    </row>
    <row r="1497" spans="1:29" x14ac:dyDescent="0.25">
      <c r="A1497" s="2">
        <v>1496</v>
      </c>
      <c r="B1497" s="3" t="s">
        <v>178</v>
      </c>
      <c r="C1497" s="3" t="s">
        <v>28</v>
      </c>
      <c r="D1497" s="3" t="s">
        <v>179</v>
      </c>
      <c r="E1497" s="3" t="s">
        <v>221</v>
      </c>
      <c r="F1497" s="3">
        <v>0.56000000000000005</v>
      </c>
      <c r="G1497" s="3">
        <v>0.48</v>
      </c>
      <c r="H1497" s="3" t="s">
        <v>60</v>
      </c>
      <c r="I1497" s="2">
        <v>1100</v>
      </c>
      <c r="J1497" s="3" t="s">
        <v>42</v>
      </c>
      <c r="K1497" s="2">
        <v>1100</v>
      </c>
      <c r="L1497" s="3"/>
      <c r="M1497" s="3" t="s">
        <v>65</v>
      </c>
      <c r="N1497" s="3" t="s">
        <v>60</v>
      </c>
      <c r="O1497" s="3"/>
      <c r="P1497" s="3"/>
      <c r="Q1497" s="3"/>
      <c r="R1497" s="3">
        <v>0</v>
      </c>
      <c r="S1497" s="3">
        <v>1</v>
      </c>
      <c r="T1497" s="2">
        <v>51</v>
      </c>
      <c r="U1497" s="3">
        <v>1.8212943056199928</v>
      </c>
      <c r="V1497" s="3">
        <v>14.049746042718304</v>
      </c>
      <c r="W1497" s="3">
        <v>2.0002890011828374</v>
      </c>
      <c r="X1497" s="3">
        <v>6381.781508948201</v>
      </c>
      <c r="Y1497" s="3">
        <v>14.049746042718304</v>
      </c>
      <c r="Z1497" s="3">
        <v>2.0002872328404853</v>
      </c>
      <c r="AA1497" s="3">
        <v>6381.781508948201</v>
      </c>
      <c r="AB1497">
        <f t="shared" si="40"/>
        <v>14.049746042718304</v>
      </c>
      <c r="AC1497">
        <f t="shared" si="41"/>
        <v>2.0002872328404853</v>
      </c>
    </row>
    <row r="1498" spans="1:29" x14ac:dyDescent="0.25">
      <c r="A1498" s="2">
        <v>1497</v>
      </c>
      <c r="B1498" s="3" t="s">
        <v>178</v>
      </c>
      <c r="C1498" s="3" t="s">
        <v>28</v>
      </c>
      <c r="D1498" s="3" t="s">
        <v>179</v>
      </c>
      <c r="E1498" s="3" t="s">
        <v>221</v>
      </c>
      <c r="F1498" s="3">
        <v>0.56000000000000005</v>
      </c>
      <c r="G1498" s="3">
        <v>0.48</v>
      </c>
      <c r="H1498" s="3" t="s">
        <v>60</v>
      </c>
      <c r="I1498" s="2">
        <v>1100</v>
      </c>
      <c r="J1498" s="3" t="s">
        <v>42</v>
      </c>
      <c r="K1498" s="2">
        <v>1100</v>
      </c>
      <c r="L1498" s="3"/>
      <c r="M1498" s="3" t="s">
        <v>182</v>
      </c>
      <c r="N1498" s="3" t="s">
        <v>60</v>
      </c>
      <c r="O1498" s="3"/>
      <c r="P1498" s="3"/>
      <c r="Q1498" s="3"/>
      <c r="R1498" s="3">
        <v>0</v>
      </c>
      <c r="S1498" s="3">
        <v>1</v>
      </c>
      <c r="T1498" s="2">
        <v>89</v>
      </c>
      <c r="U1498" s="3">
        <v>2.8219012179088176</v>
      </c>
      <c r="V1498" s="3">
        <v>25.745194619347313</v>
      </c>
      <c r="W1498" s="3">
        <v>3.5462396190172916</v>
      </c>
      <c r="X1498" s="3">
        <v>11072.042560754915</v>
      </c>
      <c r="Y1498" s="3">
        <v>25.745194619347313</v>
      </c>
      <c r="Z1498" s="3">
        <v>3.5462364839874496</v>
      </c>
      <c r="AA1498" s="3">
        <v>11072.042560754915</v>
      </c>
      <c r="AB1498">
        <f t="shared" si="40"/>
        <v>25.745194619347313</v>
      </c>
      <c r="AC1498">
        <f t="shared" si="41"/>
        <v>3.5462364839874496</v>
      </c>
    </row>
    <row r="1499" spans="1:29" x14ac:dyDescent="0.25">
      <c r="A1499" s="2">
        <v>1498</v>
      </c>
      <c r="B1499" s="3" t="s">
        <v>178</v>
      </c>
      <c r="C1499" s="3" t="s">
        <v>28</v>
      </c>
      <c r="D1499" s="3" t="s">
        <v>179</v>
      </c>
      <c r="E1499" s="3" t="s">
        <v>221</v>
      </c>
      <c r="F1499" s="3">
        <v>0.56000000000000005</v>
      </c>
      <c r="G1499" s="3">
        <v>0.48</v>
      </c>
      <c r="H1499" s="3" t="s">
        <v>60</v>
      </c>
      <c r="I1499" s="2">
        <v>1100</v>
      </c>
      <c r="J1499" s="3" t="s">
        <v>42</v>
      </c>
      <c r="K1499" s="2">
        <v>1100</v>
      </c>
      <c r="L1499" s="3"/>
      <c r="M1499" s="3" t="s">
        <v>181</v>
      </c>
      <c r="N1499" s="3" t="s">
        <v>60</v>
      </c>
      <c r="O1499" s="3"/>
      <c r="P1499" s="3"/>
      <c r="Q1499" s="3"/>
      <c r="R1499" s="3">
        <v>0</v>
      </c>
      <c r="S1499" s="3">
        <v>1</v>
      </c>
      <c r="T1499" s="2">
        <v>82</v>
      </c>
      <c r="U1499" s="3">
        <v>6.9621116697372152</v>
      </c>
      <c r="V1499" s="3">
        <v>58.414709987393671</v>
      </c>
      <c r="W1499" s="3">
        <v>8.3828894509768972</v>
      </c>
      <c r="X1499" s="3">
        <v>25766.537430575809</v>
      </c>
      <c r="Y1499" s="3">
        <v>58.414709987393671</v>
      </c>
      <c r="Z1499" s="3">
        <v>8.3828820401385435</v>
      </c>
      <c r="AA1499" s="3">
        <v>25766.537430575809</v>
      </c>
      <c r="AB1499">
        <f t="shared" si="40"/>
        <v>58.414709987393671</v>
      </c>
      <c r="AC1499">
        <f t="shared" si="41"/>
        <v>8.3828820401385435</v>
      </c>
    </row>
    <row r="1500" spans="1:29" x14ac:dyDescent="0.25">
      <c r="A1500" s="2">
        <v>1499</v>
      </c>
      <c r="B1500" s="3" t="s">
        <v>178</v>
      </c>
      <c r="C1500" s="3" t="s">
        <v>28</v>
      </c>
      <c r="D1500" s="3" t="s">
        <v>179</v>
      </c>
      <c r="E1500" s="3" t="s">
        <v>221</v>
      </c>
      <c r="F1500" s="3">
        <v>0.56000000000000005</v>
      </c>
      <c r="G1500" s="3">
        <v>0.48</v>
      </c>
      <c r="H1500" s="3" t="s">
        <v>60</v>
      </c>
      <c r="I1500" s="2">
        <v>1100</v>
      </c>
      <c r="J1500" s="3" t="s">
        <v>42</v>
      </c>
      <c r="K1500" s="2">
        <v>1100</v>
      </c>
      <c r="L1500" s="3"/>
      <c r="M1500" s="3" t="s">
        <v>247</v>
      </c>
      <c r="N1500" s="3" t="s">
        <v>60</v>
      </c>
      <c r="O1500" s="3"/>
      <c r="P1500" s="3"/>
      <c r="Q1500" s="3"/>
      <c r="R1500" s="3">
        <v>0</v>
      </c>
      <c r="S1500" s="3">
        <v>1</v>
      </c>
      <c r="T1500" s="2">
        <v>6</v>
      </c>
      <c r="U1500" s="3">
        <v>6.4549433989493643E-2</v>
      </c>
      <c r="V1500" s="3">
        <v>0.56181186314325937</v>
      </c>
      <c r="W1500" s="3">
        <v>7.6933171037044806E-2</v>
      </c>
      <c r="X1500" s="3">
        <v>236.1507009686176</v>
      </c>
      <c r="Y1500" s="3">
        <v>0.56181186314325937</v>
      </c>
      <c r="Z1500" s="3">
        <v>7.6933103024780181E-2</v>
      </c>
      <c r="AA1500" s="3">
        <v>236.1507009686176</v>
      </c>
      <c r="AB1500">
        <f t="shared" si="40"/>
        <v>0.56181186314325937</v>
      </c>
      <c r="AC1500">
        <f t="shared" si="41"/>
        <v>7.6933103024780181E-2</v>
      </c>
    </row>
    <row r="1501" spans="1:29" x14ac:dyDescent="0.25">
      <c r="A1501" s="2">
        <v>1500</v>
      </c>
      <c r="B1501" s="3" t="s">
        <v>178</v>
      </c>
      <c r="C1501" s="3" t="s">
        <v>28</v>
      </c>
      <c r="D1501" s="3" t="s">
        <v>179</v>
      </c>
      <c r="E1501" s="3" t="s">
        <v>221</v>
      </c>
      <c r="F1501" s="3">
        <v>0.56000000000000005</v>
      </c>
      <c r="G1501" s="3">
        <v>0.48</v>
      </c>
      <c r="H1501" s="3" t="s">
        <v>60</v>
      </c>
      <c r="I1501" s="2">
        <v>1100</v>
      </c>
      <c r="J1501" s="3" t="s">
        <v>42</v>
      </c>
      <c r="K1501" s="2">
        <v>1100</v>
      </c>
      <c r="L1501" s="3"/>
      <c r="M1501" s="3" t="s">
        <v>248</v>
      </c>
      <c r="N1501" s="3" t="s">
        <v>60</v>
      </c>
      <c r="O1501" s="3"/>
      <c r="P1501" s="3"/>
      <c r="Q1501" s="3"/>
      <c r="R1501" s="3">
        <v>0</v>
      </c>
      <c r="S1501" s="3">
        <v>1</v>
      </c>
      <c r="T1501" s="2">
        <v>1</v>
      </c>
      <c r="U1501" s="3">
        <v>1.29175984832006E-3</v>
      </c>
      <c r="V1501" s="3">
        <v>1.2684017125771909E-2</v>
      </c>
      <c r="W1501" s="3">
        <v>1.8214770847772284E-3</v>
      </c>
      <c r="X1501" s="3">
        <v>4.6905967637872461</v>
      </c>
      <c r="Y1501" s="3">
        <v>1.2684017125771909E-2</v>
      </c>
      <c r="Z1501" s="3">
        <v>1.82147547451238E-3</v>
      </c>
      <c r="AA1501" s="3">
        <v>4.6905967637872461</v>
      </c>
      <c r="AB1501">
        <f t="shared" si="40"/>
        <v>1.2684017125771909E-2</v>
      </c>
      <c r="AC1501">
        <f t="shared" si="41"/>
        <v>1.82147547451238E-3</v>
      </c>
    </row>
    <row r="1502" spans="1:29" x14ac:dyDescent="0.25">
      <c r="A1502" s="2">
        <v>1501</v>
      </c>
      <c r="B1502" s="3" t="s">
        <v>178</v>
      </c>
      <c r="C1502" s="3" t="s">
        <v>28</v>
      </c>
      <c r="D1502" s="3" t="s">
        <v>179</v>
      </c>
      <c r="E1502" s="3" t="s">
        <v>221</v>
      </c>
      <c r="F1502" s="3">
        <v>0.56000000000000005</v>
      </c>
      <c r="G1502" s="3">
        <v>0.48</v>
      </c>
      <c r="H1502" s="3" t="s">
        <v>60</v>
      </c>
      <c r="I1502" s="2">
        <v>1200</v>
      </c>
      <c r="J1502" s="3" t="s">
        <v>45</v>
      </c>
      <c r="K1502" s="2">
        <v>1200</v>
      </c>
      <c r="L1502" s="3"/>
      <c r="M1502" s="3" t="s">
        <v>65</v>
      </c>
      <c r="N1502" s="3" t="s">
        <v>60</v>
      </c>
      <c r="O1502" s="3"/>
      <c r="P1502" s="3"/>
      <c r="Q1502" s="3"/>
      <c r="R1502" s="3">
        <v>0</v>
      </c>
      <c r="S1502" s="3">
        <v>1</v>
      </c>
      <c r="T1502" s="2">
        <v>98</v>
      </c>
      <c r="U1502" s="3">
        <v>8.0294052938329727</v>
      </c>
      <c r="V1502" s="3">
        <v>69.863888929559124</v>
      </c>
      <c r="W1502" s="3">
        <v>10.322708507766555</v>
      </c>
      <c r="X1502" s="3">
        <v>29539.16646620947</v>
      </c>
      <c r="Y1502" s="3">
        <v>69.863888929559124</v>
      </c>
      <c r="Z1502" s="3">
        <v>10.322699382043911</v>
      </c>
      <c r="AA1502" s="3">
        <v>29539.16646620947</v>
      </c>
      <c r="AB1502">
        <f t="shared" si="40"/>
        <v>69.863888929559124</v>
      </c>
      <c r="AC1502">
        <f t="shared" si="41"/>
        <v>10.322699382043911</v>
      </c>
    </row>
    <row r="1503" spans="1:29" x14ac:dyDescent="0.25">
      <c r="A1503" s="2">
        <v>1502</v>
      </c>
      <c r="B1503" s="3" t="s">
        <v>178</v>
      </c>
      <c r="C1503" s="3" t="s">
        <v>28</v>
      </c>
      <c r="D1503" s="3" t="s">
        <v>179</v>
      </c>
      <c r="E1503" s="3" t="s">
        <v>221</v>
      </c>
      <c r="F1503" s="3">
        <v>0.56000000000000005</v>
      </c>
      <c r="G1503" s="3">
        <v>0.48</v>
      </c>
      <c r="H1503" s="3" t="s">
        <v>60</v>
      </c>
      <c r="I1503" s="2">
        <v>1200</v>
      </c>
      <c r="J1503" s="3" t="s">
        <v>45</v>
      </c>
      <c r="K1503" s="2">
        <v>1200</v>
      </c>
      <c r="L1503" s="3"/>
      <c r="M1503" s="3" t="s">
        <v>206</v>
      </c>
      <c r="N1503" s="3" t="s">
        <v>60</v>
      </c>
      <c r="O1503" s="3"/>
      <c r="P1503" s="3"/>
      <c r="Q1503" s="3"/>
      <c r="R1503" s="3">
        <v>0.38</v>
      </c>
      <c r="S1503" s="3">
        <v>0.62</v>
      </c>
      <c r="T1503" s="2">
        <v>109</v>
      </c>
      <c r="U1503" s="3">
        <v>7.688832812887056</v>
      </c>
      <c r="V1503" s="3">
        <v>73.965878478562715</v>
      </c>
      <c r="W1503" s="3">
        <v>6.4244770646985296</v>
      </c>
      <c r="X1503" s="3">
        <v>31306.692656485498</v>
      </c>
      <c r="Y1503" s="3">
        <v>45.858844656708918</v>
      </c>
      <c r="Z1503" s="3">
        <v>6.4244713851817821</v>
      </c>
      <c r="AA1503" s="3">
        <v>19410.149447021016</v>
      </c>
      <c r="AB1503">
        <f t="shared" si="40"/>
        <v>45.858844656708918</v>
      </c>
      <c r="AC1503">
        <f t="shared" si="41"/>
        <v>6.4244713851817821</v>
      </c>
    </row>
    <row r="1504" spans="1:29" x14ac:dyDescent="0.25">
      <c r="A1504" s="2">
        <v>1503</v>
      </c>
      <c r="B1504" s="3" t="s">
        <v>178</v>
      </c>
      <c r="C1504" s="3" t="s">
        <v>28</v>
      </c>
      <c r="D1504" s="3" t="s">
        <v>179</v>
      </c>
      <c r="E1504" s="3" t="s">
        <v>221</v>
      </c>
      <c r="F1504" s="3">
        <v>0.56000000000000005</v>
      </c>
      <c r="G1504" s="3">
        <v>0.48</v>
      </c>
      <c r="H1504" s="3" t="s">
        <v>60</v>
      </c>
      <c r="I1504" s="2">
        <v>1200</v>
      </c>
      <c r="J1504" s="3" t="s">
        <v>45</v>
      </c>
      <c r="K1504" s="2">
        <v>1200</v>
      </c>
      <c r="L1504" s="3"/>
      <c r="M1504" s="3" t="s">
        <v>182</v>
      </c>
      <c r="N1504" s="3" t="s">
        <v>60</v>
      </c>
      <c r="O1504" s="3"/>
      <c r="P1504" s="3"/>
      <c r="Q1504" s="3"/>
      <c r="R1504" s="3">
        <v>0</v>
      </c>
      <c r="S1504" s="3">
        <v>1</v>
      </c>
      <c r="T1504" s="2">
        <v>2</v>
      </c>
      <c r="U1504" s="3">
        <v>3.04107572147208E-2</v>
      </c>
      <c r="V1504" s="3">
        <v>0.21602492448877561</v>
      </c>
      <c r="W1504" s="3">
        <v>2.9513945359649327E-2</v>
      </c>
      <c r="X1504" s="3">
        <v>94.278953947821662</v>
      </c>
      <c r="Y1504" s="3">
        <v>0.21602492448877561</v>
      </c>
      <c r="Z1504" s="3">
        <v>2.9513919268039802E-2</v>
      </c>
      <c r="AA1504" s="3">
        <v>94.278953947821662</v>
      </c>
      <c r="AB1504">
        <f t="shared" si="40"/>
        <v>0.21602492448877561</v>
      </c>
      <c r="AC1504">
        <f t="shared" si="41"/>
        <v>2.9513919268039802E-2</v>
      </c>
    </row>
    <row r="1505" spans="1:29" x14ac:dyDescent="0.25">
      <c r="A1505" s="2">
        <v>1504</v>
      </c>
      <c r="B1505" s="3" t="s">
        <v>178</v>
      </c>
      <c r="C1505" s="3" t="s">
        <v>28</v>
      </c>
      <c r="D1505" s="3" t="s">
        <v>179</v>
      </c>
      <c r="E1505" s="3" t="s">
        <v>221</v>
      </c>
      <c r="F1505" s="3">
        <v>0.56000000000000005</v>
      </c>
      <c r="G1505" s="3">
        <v>0.48</v>
      </c>
      <c r="H1505" s="3" t="s">
        <v>60</v>
      </c>
      <c r="I1505" s="2">
        <v>1200</v>
      </c>
      <c r="J1505" s="3" t="s">
        <v>45</v>
      </c>
      <c r="K1505" s="2">
        <v>1200</v>
      </c>
      <c r="L1505" s="3"/>
      <c r="M1505" s="3" t="s">
        <v>249</v>
      </c>
      <c r="N1505" s="3" t="s">
        <v>60</v>
      </c>
      <c r="O1505" s="3"/>
      <c r="P1505" s="3"/>
      <c r="Q1505" s="3"/>
      <c r="R1505" s="3">
        <v>0</v>
      </c>
      <c r="S1505" s="3">
        <v>1</v>
      </c>
      <c r="T1505" s="2">
        <v>32</v>
      </c>
      <c r="U1505" s="3">
        <v>1.6358311152439613</v>
      </c>
      <c r="V1505" s="3">
        <v>16.580161113402507</v>
      </c>
      <c r="W1505" s="3">
        <v>2.6917773015661783</v>
      </c>
      <c r="X1505" s="3">
        <v>6254.6643358531428</v>
      </c>
      <c r="Y1505" s="3">
        <v>16.580161113402507</v>
      </c>
      <c r="Z1505" s="3">
        <v>2.6917749219181344</v>
      </c>
      <c r="AA1505" s="3">
        <v>6254.6643358531428</v>
      </c>
      <c r="AB1505">
        <f t="shared" si="40"/>
        <v>16.580161113402507</v>
      </c>
      <c r="AC1505">
        <f t="shared" si="41"/>
        <v>2.6917749219181344</v>
      </c>
    </row>
    <row r="1506" spans="1:29" x14ac:dyDescent="0.25">
      <c r="A1506" s="2">
        <v>1505</v>
      </c>
      <c r="B1506" s="3" t="s">
        <v>178</v>
      </c>
      <c r="C1506" s="3" t="s">
        <v>28</v>
      </c>
      <c r="D1506" s="3" t="s">
        <v>179</v>
      </c>
      <c r="E1506" s="3" t="s">
        <v>221</v>
      </c>
      <c r="F1506" s="3">
        <v>0.56000000000000005</v>
      </c>
      <c r="G1506" s="3">
        <v>0.48</v>
      </c>
      <c r="H1506" s="3" t="s">
        <v>60</v>
      </c>
      <c r="I1506" s="2">
        <v>1200</v>
      </c>
      <c r="J1506" s="3" t="s">
        <v>45</v>
      </c>
      <c r="K1506" s="2">
        <v>1200</v>
      </c>
      <c r="L1506" s="3"/>
      <c r="M1506" s="3" t="s">
        <v>181</v>
      </c>
      <c r="N1506" s="3" t="s">
        <v>60</v>
      </c>
      <c r="O1506" s="3"/>
      <c r="P1506" s="3"/>
      <c r="Q1506" s="3"/>
      <c r="R1506" s="3">
        <v>0</v>
      </c>
      <c r="S1506" s="3">
        <v>1</v>
      </c>
      <c r="T1506" s="2">
        <v>91</v>
      </c>
      <c r="U1506" s="3">
        <v>6.4115373881674618</v>
      </c>
      <c r="V1506" s="3">
        <v>57.392301913751133</v>
      </c>
      <c r="W1506" s="3">
        <v>8.2196641511901536</v>
      </c>
      <c r="X1506" s="3">
        <v>23379.673249442021</v>
      </c>
      <c r="Y1506" s="3">
        <v>57.392301913751133</v>
      </c>
      <c r="Z1506" s="3">
        <v>8.2196568846500426</v>
      </c>
      <c r="AA1506" s="3">
        <v>23379.673249442021</v>
      </c>
      <c r="AB1506">
        <f t="shared" si="40"/>
        <v>57.392301913751133</v>
      </c>
      <c r="AC1506">
        <f t="shared" si="41"/>
        <v>8.2196568846500426</v>
      </c>
    </row>
    <row r="1507" spans="1:29" x14ac:dyDescent="0.25">
      <c r="A1507" s="2">
        <v>1506</v>
      </c>
      <c r="B1507" s="3" t="s">
        <v>178</v>
      </c>
      <c r="C1507" s="3" t="s">
        <v>28</v>
      </c>
      <c r="D1507" s="3" t="s">
        <v>179</v>
      </c>
      <c r="E1507" s="3" t="s">
        <v>221</v>
      </c>
      <c r="F1507" s="3">
        <v>0.56000000000000005</v>
      </c>
      <c r="G1507" s="3">
        <v>0.48</v>
      </c>
      <c r="H1507" s="3" t="s">
        <v>60</v>
      </c>
      <c r="I1507" s="2">
        <v>1200</v>
      </c>
      <c r="J1507" s="3" t="s">
        <v>45</v>
      </c>
      <c r="K1507" s="2">
        <v>1200</v>
      </c>
      <c r="L1507" s="3"/>
      <c r="M1507" s="3" t="s">
        <v>250</v>
      </c>
      <c r="N1507" s="3" t="s">
        <v>60</v>
      </c>
      <c r="O1507" s="3"/>
      <c r="P1507" s="3"/>
      <c r="Q1507" s="3"/>
      <c r="R1507" s="3">
        <v>0</v>
      </c>
      <c r="S1507" s="3">
        <v>1</v>
      </c>
      <c r="T1507" s="2">
        <v>46</v>
      </c>
      <c r="U1507" s="3">
        <v>4.8661226925202721</v>
      </c>
      <c r="V1507" s="3">
        <v>45.998789985849683</v>
      </c>
      <c r="W1507" s="3">
        <v>6.9130341290475323</v>
      </c>
      <c r="X1507" s="3">
        <v>18244.661711866123</v>
      </c>
      <c r="Y1507" s="3">
        <v>45.998789985849683</v>
      </c>
      <c r="Z1507" s="3">
        <v>6.9130280176251153</v>
      </c>
      <c r="AA1507" s="3">
        <v>18244.661711866123</v>
      </c>
      <c r="AB1507">
        <f t="shared" si="40"/>
        <v>45.998789985849683</v>
      </c>
      <c r="AC1507">
        <f t="shared" si="41"/>
        <v>6.9130280176251153</v>
      </c>
    </row>
    <row r="1508" spans="1:29" x14ac:dyDescent="0.25">
      <c r="A1508" s="2">
        <v>1507</v>
      </c>
      <c r="B1508" s="3" t="s">
        <v>178</v>
      </c>
      <c r="C1508" s="3" t="s">
        <v>28</v>
      </c>
      <c r="D1508" s="3" t="s">
        <v>179</v>
      </c>
      <c r="E1508" s="3" t="s">
        <v>221</v>
      </c>
      <c r="F1508" s="3">
        <v>0.56000000000000005</v>
      </c>
      <c r="G1508" s="3">
        <v>0.48</v>
      </c>
      <c r="H1508" s="3" t="s">
        <v>60</v>
      </c>
      <c r="I1508" s="2">
        <v>1200</v>
      </c>
      <c r="J1508" s="3" t="s">
        <v>45</v>
      </c>
      <c r="K1508" s="2">
        <v>1200</v>
      </c>
      <c r="L1508" s="3"/>
      <c r="M1508" s="3" t="s">
        <v>247</v>
      </c>
      <c r="N1508" s="3" t="s">
        <v>60</v>
      </c>
      <c r="O1508" s="3"/>
      <c r="P1508" s="3"/>
      <c r="Q1508" s="3"/>
      <c r="R1508" s="3">
        <v>0</v>
      </c>
      <c r="S1508" s="3">
        <v>1</v>
      </c>
      <c r="T1508" s="2">
        <v>196</v>
      </c>
      <c r="U1508" s="3">
        <v>12.111273717437806</v>
      </c>
      <c r="V1508" s="3">
        <v>112.12705926030522</v>
      </c>
      <c r="W1508" s="3">
        <v>16.463385515671281</v>
      </c>
      <c r="X1508" s="3">
        <v>48496.061000571339</v>
      </c>
      <c r="Y1508" s="3">
        <v>112.12705926030522</v>
      </c>
      <c r="Z1508" s="3">
        <v>16.463370961323474</v>
      </c>
      <c r="AA1508" s="3">
        <v>48496.061000571339</v>
      </c>
      <c r="AB1508">
        <f t="shared" si="40"/>
        <v>112.12705926030522</v>
      </c>
      <c r="AC1508">
        <f t="shared" si="41"/>
        <v>16.463370961323474</v>
      </c>
    </row>
    <row r="1509" spans="1:29" x14ac:dyDescent="0.25">
      <c r="A1509" s="2">
        <v>1508</v>
      </c>
      <c r="B1509" s="3" t="s">
        <v>178</v>
      </c>
      <c r="C1509" s="3" t="s">
        <v>28</v>
      </c>
      <c r="D1509" s="3" t="s">
        <v>179</v>
      </c>
      <c r="E1509" s="3" t="s">
        <v>221</v>
      </c>
      <c r="F1509" s="3">
        <v>0.56000000000000005</v>
      </c>
      <c r="G1509" s="3">
        <v>0.48</v>
      </c>
      <c r="H1509" s="3" t="s">
        <v>60</v>
      </c>
      <c r="I1509" s="2">
        <v>1200</v>
      </c>
      <c r="J1509" s="3" t="s">
        <v>45</v>
      </c>
      <c r="K1509" s="2">
        <v>1200</v>
      </c>
      <c r="L1509" s="3"/>
      <c r="M1509" s="3" t="s">
        <v>251</v>
      </c>
      <c r="N1509" s="3" t="s">
        <v>60</v>
      </c>
      <c r="O1509" s="3"/>
      <c r="P1509" s="3"/>
      <c r="Q1509" s="3"/>
      <c r="R1509" s="3">
        <v>0.38</v>
      </c>
      <c r="S1509" s="3">
        <v>0.62</v>
      </c>
      <c r="T1509" s="2">
        <v>113</v>
      </c>
      <c r="U1509" s="3">
        <v>12.330463075666637</v>
      </c>
      <c r="V1509" s="3">
        <v>122.19007015302975</v>
      </c>
      <c r="W1509" s="3">
        <v>10.349256893095029</v>
      </c>
      <c r="X1509" s="3">
        <v>53919.743121568514</v>
      </c>
      <c r="Y1509" s="3">
        <v>75.757843494878472</v>
      </c>
      <c r="Z1509" s="3">
        <v>10.349247743902461</v>
      </c>
      <c r="AA1509" s="3">
        <v>33430.240735372478</v>
      </c>
      <c r="AB1509">
        <f t="shared" si="40"/>
        <v>75.757843494878472</v>
      </c>
      <c r="AC1509">
        <f t="shared" si="41"/>
        <v>10.349247743902461</v>
      </c>
    </row>
    <row r="1510" spans="1:29" x14ac:dyDescent="0.25">
      <c r="A1510" s="2">
        <v>1509</v>
      </c>
      <c r="B1510" s="3" t="s">
        <v>178</v>
      </c>
      <c r="C1510" s="3" t="s">
        <v>28</v>
      </c>
      <c r="D1510" s="3" t="s">
        <v>179</v>
      </c>
      <c r="E1510" s="3" t="s">
        <v>221</v>
      </c>
      <c r="F1510" s="3">
        <v>0.56000000000000005</v>
      </c>
      <c r="G1510" s="3">
        <v>0.48</v>
      </c>
      <c r="H1510" s="3" t="s">
        <v>60</v>
      </c>
      <c r="I1510" s="2">
        <v>1200</v>
      </c>
      <c r="J1510" s="3" t="s">
        <v>45</v>
      </c>
      <c r="K1510" s="2">
        <v>1200</v>
      </c>
      <c r="L1510" s="3"/>
      <c r="M1510" s="3" t="s">
        <v>248</v>
      </c>
      <c r="N1510" s="3" t="s">
        <v>60</v>
      </c>
      <c r="O1510" s="3"/>
      <c r="P1510" s="3"/>
      <c r="Q1510" s="3"/>
      <c r="R1510" s="3">
        <v>0</v>
      </c>
      <c r="S1510" s="3">
        <v>1</v>
      </c>
      <c r="T1510" s="2">
        <v>2</v>
      </c>
      <c r="U1510" s="3">
        <v>0.1041142649567139</v>
      </c>
      <c r="V1510" s="3">
        <v>0.9968635533201482</v>
      </c>
      <c r="W1510" s="3">
        <v>0.14252607722905147</v>
      </c>
      <c r="X1510" s="3">
        <v>391.09705505451507</v>
      </c>
      <c r="Y1510" s="3">
        <v>0.9968635533201482</v>
      </c>
      <c r="Z1510" s="3">
        <v>0.14252595122980949</v>
      </c>
      <c r="AA1510" s="3">
        <v>391.09705505451507</v>
      </c>
      <c r="AB1510">
        <f t="shared" si="40"/>
        <v>0.9968635533201482</v>
      </c>
      <c r="AC1510">
        <f t="shared" si="41"/>
        <v>0.14252595122980949</v>
      </c>
    </row>
    <row r="1511" spans="1:29" x14ac:dyDescent="0.25">
      <c r="A1511" s="2">
        <v>1510</v>
      </c>
      <c r="B1511" s="3" t="s">
        <v>178</v>
      </c>
      <c r="C1511" s="3" t="s">
        <v>28</v>
      </c>
      <c r="D1511" s="3" t="s">
        <v>179</v>
      </c>
      <c r="E1511" s="3" t="s">
        <v>221</v>
      </c>
      <c r="F1511" s="3">
        <v>0.56000000000000005</v>
      </c>
      <c r="G1511" s="3">
        <v>0.48</v>
      </c>
      <c r="H1511" s="3" t="s">
        <v>60</v>
      </c>
      <c r="I1511" s="2">
        <v>1200</v>
      </c>
      <c r="J1511" s="3" t="s">
        <v>45</v>
      </c>
      <c r="K1511" s="2">
        <v>1200</v>
      </c>
      <c r="L1511" s="3"/>
      <c r="M1511" s="3" t="s">
        <v>207</v>
      </c>
      <c r="N1511" s="3" t="s">
        <v>60</v>
      </c>
      <c r="O1511" s="3"/>
      <c r="P1511" s="3"/>
      <c r="Q1511" s="3"/>
      <c r="R1511" s="3">
        <v>0.38</v>
      </c>
      <c r="S1511" s="3">
        <v>0.62</v>
      </c>
      <c r="T1511" s="2">
        <v>7</v>
      </c>
      <c r="U1511" s="3">
        <v>2.1298305642238852E-2</v>
      </c>
      <c r="V1511" s="3">
        <v>0.12828285241614482</v>
      </c>
      <c r="W1511" s="3">
        <v>1.1128006965567268E-2</v>
      </c>
      <c r="X1511" s="3">
        <v>72.551829460442846</v>
      </c>
      <c r="Y1511" s="3">
        <v>7.9535368498009781E-2</v>
      </c>
      <c r="Z1511" s="3">
        <v>1.1127997127925811E-2</v>
      </c>
      <c r="AA1511" s="3">
        <v>44.982134265474564</v>
      </c>
      <c r="AB1511">
        <f t="shared" si="40"/>
        <v>7.9535368498009781E-2</v>
      </c>
      <c r="AC1511">
        <f t="shared" si="41"/>
        <v>1.1127997127925811E-2</v>
      </c>
    </row>
    <row r="1512" spans="1:29" x14ac:dyDescent="0.25">
      <c r="A1512" s="2">
        <v>1511</v>
      </c>
      <c r="B1512" s="3" t="s">
        <v>178</v>
      </c>
      <c r="C1512" s="3" t="s">
        <v>28</v>
      </c>
      <c r="D1512" s="3" t="s">
        <v>179</v>
      </c>
      <c r="E1512" s="3" t="s">
        <v>221</v>
      </c>
      <c r="F1512" s="3">
        <v>0.56000000000000005</v>
      </c>
      <c r="G1512" s="3">
        <v>0.48</v>
      </c>
      <c r="H1512" s="3" t="s">
        <v>60</v>
      </c>
      <c r="I1512" s="2">
        <v>1200</v>
      </c>
      <c r="J1512" s="3" t="s">
        <v>45</v>
      </c>
      <c r="K1512" s="2">
        <v>1200</v>
      </c>
      <c r="L1512" s="3"/>
      <c r="M1512" s="3" t="s">
        <v>252</v>
      </c>
      <c r="N1512" s="3" t="s">
        <v>60</v>
      </c>
      <c r="O1512" s="3"/>
      <c r="P1512" s="3"/>
      <c r="Q1512" s="3"/>
      <c r="R1512" s="3">
        <v>0.38</v>
      </c>
      <c r="S1512" s="3">
        <v>0.62</v>
      </c>
      <c r="T1512" s="2">
        <v>8</v>
      </c>
      <c r="U1512" s="3">
        <v>0.24829055709833911</v>
      </c>
      <c r="V1512" s="3">
        <v>2.463787028524119</v>
      </c>
      <c r="W1512" s="3">
        <v>0.21467961243007255</v>
      </c>
      <c r="X1512" s="3">
        <v>1016.391005128358</v>
      </c>
      <c r="Y1512" s="3">
        <v>1.5275479576849536</v>
      </c>
      <c r="Z1512" s="3">
        <v>0.21467942264397144</v>
      </c>
      <c r="AA1512" s="3">
        <v>630.16242317958199</v>
      </c>
      <c r="AB1512">
        <f t="shared" si="40"/>
        <v>1.5275479576849536</v>
      </c>
      <c r="AC1512">
        <f t="shared" si="41"/>
        <v>0.21467942264397144</v>
      </c>
    </row>
    <row r="1513" spans="1:29" x14ac:dyDescent="0.25">
      <c r="A1513" s="2">
        <v>1512</v>
      </c>
      <c r="B1513" s="3" t="s">
        <v>178</v>
      </c>
      <c r="C1513" s="3" t="s">
        <v>28</v>
      </c>
      <c r="D1513" s="3" t="s">
        <v>179</v>
      </c>
      <c r="E1513" s="3" t="s">
        <v>221</v>
      </c>
      <c r="F1513" s="3">
        <v>0.56000000000000005</v>
      </c>
      <c r="G1513" s="3">
        <v>0.48</v>
      </c>
      <c r="H1513" s="3" t="s">
        <v>60</v>
      </c>
      <c r="I1513" s="2">
        <v>1200</v>
      </c>
      <c r="J1513" s="3" t="s">
        <v>45</v>
      </c>
      <c r="K1513" s="2">
        <v>1200</v>
      </c>
      <c r="L1513" s="3"/>
      <c r="M1513" s="3" t="s">
        <v>253</v>
      </c>
      <c r="N1513" s="3" t="s">
        <v>60</v>
      </c>
      <c r="O1513" s="3"/>
      <c r="P1513" s="3"/>
      <c r="Q1513" s="3"/>
      <c r="R1513" s="3">
        <v>0</v>
      </c>
      <c r="S1513" s="3">
        <v>1</v>
      </c>
      <c r="T1513" s="2">
        <v>18</v>
      </c>
      <c r="U1513" s="3">
        <v>1.1235277543608211</v>
      </c>
      <c r="V1513" s="3">
        <v>12.149615280248637</v>
      </c>
      <c r="W1513" s="3">
        <v>1.7194453410164003</v>
      </c>
      <c r="X1513" s="3">
        <v>5054.2541595832809</v>
      </c>
      <c r="Y1513" s="3">
        <v>12.149615280248637</v>
      </c>
      <c r="Z1513" s="3">
        <v>1.7194438209520417</v>
      </c>
      <c r="AA1513" s="3">
        <v>5054.2541595832809</v>
      </c>
      <c r="AB1513">
        <f t="shared" si="40"/>
        <v>12.149615280248637</v>
      </c>
      <c r="AC1513">
        <f t="shared" si="41"/>
        <v>1.7194438209520417</v>
      </c>
    </row>
    <row r="1514" spans="1:29" x14ac:dyDescent="0.25">
      <c r="A1514" s="2">
        <v>1513</v>
      </c>
      <c r="B1514" s="3" t="s">
        <v>178</v>
      </c>
      <c r="C1514" s="3" t="s">
        <v>28</v>
      </c>
      <c r="D1514" s="3" t="s">
        <v>179</v>
      </c>
      <c r="E1514" s="3" t="s">
        <v>221</v>
      </c>
      <c r="F1514" s="3">
        <v>0.56000000000000005</v>
      </c>
      <c r="G1514" s="3">
        <v>0.48</v>
      </c>
      <c r="H1514" s="3" t="s">
        <v>60</v>
      </c>
      <c r="I1514" s="2">
        <v>1200</v>
      </c>
      <c r="J1514" s="3" t="s">
        <v>45</v>
      </c>
      <c r="K1514" s="2">
        <v>1200</v>
      </c>
      <c r="L1514" s="3"/>
      <c r="M1514" s="3" t="s">
        <v>254</v>
      </c>
      <c r="N1514" s="3" t="s">
        <v>60</v>
      </c>
      <c r="O1514" s="3"/>
      <c r="P1514" s="3"/>
      <c r="Q1514" s="3"/>
      <c r="R1514" s="3">
        <v>0.38</v>
      </c>
      <c r="S1514" s="3">
        <v>0.62</v>
      </c>
      <c r="T1514" s="2">
        <v>13</v>
      </c>
      <c r="U1514" s="3">
        <v>0.63390831146635929</v>
      </c>
      <c r="V1514" s="3">
        <v>6.2564239490905695</v>
      </c>
      <c r="W1514" s="3">
        <v>0.53150133187070703</v>
      </c>
      <c r="X1514" s="3">
        <v>2756.8413420429392</v>
      </c>
      <c r="Y1514" s="3">
        <v>3.8789828484361526</v>
      </c>
      <c r="Z1514" s="3">
        <v>0.53150086200044722</v>
      </c>
      <c r="AA1514" s="3">
        <v>1709.2416320666223</v>
      </c>
      <c r="AB1514">
        <f t="shared" si="40"/>
        <v>3.8789828484361526</v>
      </c>
      <c r="AC1514">
        <f t="shared" si="41"/>
        <v>0.53150086200044722</v>
      </c>
    </row>
    <row r="1515" spans="1:29" x14ac:dyDescent="0.25">
      <c r="A1515" s="2">
        <v>1514</v>
      </c>
      <c r="B1515" s="3" t="s">
        <v>178</v>
      </c>
      <c r="C1515" s="3" t="s">
        <v>28</v>
      </c>
      <c r="D1515" s="3" t="s">
        <v>179</v>
      </c>
      <c r="E1515" s="3" t="s">
        <v>221</v>
      </c>
      <c r="F1515" s="3">
        <v>0.56000000000000005</v>
      </c>
      <c r="G1515" s="3">
        <v>0.48</v>
      </c>
      <c r="H1515" s="3" t="s">
        <v>60</v>
      </c>
      <c r="I1515" s="2">
        <v>1210</v>
      </c>
      <c r="J1515" s="3" t="s">
        <v>46</v>
      </c>
      <c r="K1515" s="2">
        <v>1210</v>
      </c>
      <c r="L1515" s="3"/>
      <c r="M1515" s="3" t="s">
        <v>65</v>
      </c>
      <c r="N1515" s="3" t="s">
        <v>60</v>
      </c>
      <c r="O1515" s="3"/>
      <c r="P1515" s="3"/>
      <c r="Q1515" s="3"/>
      <c r="R1515" s="3">
        <v>0</v>
      </c>
      <c r="S1515" s="3">
        <v>1</v>
      </c>
      <c r="T1515" s="2">
        <v>83</v>
      </c>
      <c r="U1515" s="3">
        <v>0.19220757252323653</v>
      </c>
      <c r="V1515" s="3">
        <v>1.5231780396752803</v>
      </c>
      <c r="W1515" s="3">
        <v>0.2210217404555832</v>
      </c>
      <c r="X1515" s="3">
        <v>662.06995427600532</v>
      </c>
      <c r="Y1515" s="3">
        <v>1.5231780396752803</v>
      </c>
      <c r="Z1515" s="3">
        <v>0.22102154506276572</v>
      </c>
      <c r="AA1515" s="3">
        <v>662.06995427600532</v>
      </c>
      <c r="AB1515">
        <f t="shared" si="40"/>
        <v>1.5231780396752803</v>
      </c>
      <c r="AC1515">
        <f t="shared" si="41"/>
        <v>0.22102154506276572</v>
      </c>
    </row>
    <row r="1516" spans="1:29" x14ac:dyDescent="0.25">
      <c r="A1516" s="2">
        <v>1515</v>
      </c>
      <c r="B1516" s="3" t="s">
        <v>178</v>
      </c>
      <c r="C1516" s="3" t="s">
        <v>28</v>
      </c>
      <c r="D1516" s="3" t="s">
        <v>179</v>
      </c>
      <c r="E1516" s="3" t="s">
        <v>221</v>
      </c>
      <c r="F1516" s="3">
        <v>0.56000000000000005</v>
      </c>
      <c r="G1516" s="3">
        <v>0.48</v>
      </c>
      <c r="H1516" s="3" t="s">
        <v>60</v>
      </c>
      <c r="I1516" s="2">
        <v>1210</v>
      </c>
      <c r="J1516" s="3" t="s">
        <v>46</v>
      </c>
      <c r="K1516" s="2">
        <v>1210</v>
      </c>
      <c r="L1516" s="3"/>
      <c r="M1516" s="3" t="s">
        <v>206</v>
      </c>
      <c r="N1516" s="3" t="s">
        <v>60</v>
      </c>
      <c r="O1516" s="3"/>
      <c r="P1516" s="3"/>
      <c r="Q1516" s="3"/>
      <c r="R1516" s="3">
        <v>0.38</v>
      </c>
      <c r="S1516" s="3">
        <v>0.62</v>
      </c>
      <c r="T1516" s="2">
        <v>59</v>
      </c>
      <c r="U1516" s="3">
        <v>0.64132356203476459</v>
      </c>
      <c r="V1516" s="3">
        <v>5.9242372373835712</v>
      </c>
      <c r="W1516" s="3">
        <v>0.50554087498123501</v>
      </c>
      <c r="X1516" s="3">
        <v>2644.2201025467648</v>
      </c>
      <c r="Y1516" s="3">
        <v>3.6730270871778159</v>
      </c>
      <c r="Z1516" s="3">
        <v>0.50554042806114574</v>
      </c>
      <c r="AA1516" s="3">
        <v>1639.4164635789946</v>
      </c>
      <c r="AB1516">
        <f t="shared" si="40"/>
        <v>3.6730270871778159</v>
      </c>
      <c r="AC1516">
        <f t="shared" si="41"/>
        <v>0.50554042806114574</v>
      </c>
    </row>
    <row r="1517" spans="1:29" x14ac:dyDescent="0.25">
      <c r="A1517" s="2">
        <v>1516</v>
      </c>
      <c r="B1517" s="3" t="s">
        <v>178</v>
      </c>
      <c r="C1517" s="3" t="s">
        <v>28</v>
      </c>
      <c r="D1517" s="3" t="s">
        <v>179</v>
      </c>
      <c r="E1517" s="3" t="s">
        <v>221</v>
      </c>
      <c r="F1517" s="3">
        <v>0.56000000000000005</v>
      </c>
      <c r="G1517" s="3">
        <v>0.48</v>
      </c>
      <c r="H1517" s="3" t="s">
        <v>60</v>
      </c>
      <c r="I1517" s="2">
        <v>1210</v>
      </c>
      <c r="J1517" s="3" t="s">
        <v>46</v>
      </c>
      <c r="K1517" s="2">
        <v>1210</v>
      </c>
      <c r="L1517" s="3"/>
      <c r="M1517" s="3" t="s">
        <v>182</v>
      </c>
      <c r="N1517" s="3" t="s">
        <v>60</v>
      </c>
      <c r="O1517" s="3"/>
      <c r="P1517" s="3"/>
      <c r="Q1517" s="3"/>
      <c r="R1517" s="3">
        <v>0</v>
      </c>
      <c r="S1517" s="3">
        <v>1</v>
      </c>
      <c r="T1517" s="2">
        <v>65</v>
      </c>
      <c r="U1517" s="3">
        <v>0.53931930413512863</v>
      </c>
      <c r="V1517" s="3">
        <v>3.9741290519743555</v>
      </c>
      <c r="W1517" s="3">
        <v>0.54808159028616632</v>
      </c>
      <c r="X1517" s="3">
        <v>1680.1670835443256</v>
      </c>
      <c r="Y1517" s="3">
        <v>3.9741290519743555</v>
      </c>
      <c r="Z1517" s="3">
        <v>0.54808110575823654</v>
      </c>
      <c r="AA1517" s="3">
        <v>1680.1670835443256</v>
      </c>
      <c r="AB1517">
        <f t="shared" si="40"/>
        <v>3.9741290519743555</v>
      </c>
      <c r="AC1517">
        <f t="shared" si="41"/>
        <v>0.54808110575823654</v>
      </c>
    </row>
    <row r="1518" spans="1:29" x14ac:dyDescent="0.25">
      <c r="A1518" s="2">
        <v>1517</v>
      </c>
      <c r="B1518" s="3" t="s">
        <v>178</v>
      </c>
      <c r="C1518" s="3" t="s">
        <v>28</v>
      </c>
      <c r="D1518" s="3" t="s">
        <v>179</v>
      </c>
      <c r="E1518" s="3" t="s">
        <v>221</v>
      </c>
      <c r="F1518" s="3">
        <v>0.56000000000000005</v>
      </c>
      <c r="G1518" s="3">
        <v>0.48</v>
      </c>
      <c r="H1518" s="3" t="s">
        <v>60</v>
      </c>
      <c r="I1518" s="2">
        <v>1210</v>
      </c>
      <c r="J1518" s="3" t="s">
        <v>46</v>
      </c>
      <c r="K1518" s="2">
        <v>1210</v>
      </c>
      <c r="L1518" s="3"/>
      <c r="M1518" s="3" t="s">
        <v>249</v>
      </c>
      <c r="N1518" s="3" t="s">
        <v>60</v>
      </c>
      <c r="O1518" s="3"/>
      <c r="P1518" s="3"/>
      <c r="Q1518" s="3"/>
      <c r="R1518" s="3">
        <v>0</v>
      </c>
      <c r="S1518" s="3">
        <v>1</v>
      </c>
      <c r="T1518" s="2">
        <v>9</v>
      </c>
      <c r="U1518" s="3">
        <v>2.5939054043311698E-2</v>
      </c>
      <c r="V1518" s="3">
        <v>0.26548176230782083</v>
      </c>
      <c r="W1518" s="3">
        <v>4.253613360055964E-2</v>
      </c>
      <c r="X1518" s="3">
        <v>99.113249812746474</v>
      </c>
      <c r="Y1518" s="3">
        <v>0.26548176230782083</v>
      </c>
      <c r="Z1518" s="3">
        <v>4.25360959967701E-2</v>
      </c>
      <c r="AA1518" s="3">
        <v>99.113249812746474</v>
      </c>
      <c r="AB1518">
        <f t="shared" si="40"/>
        <v>0.26548176230782083</v>
      </c>
      <c r="AC1518">
        <f t="shared" si="41"/>
        <v>4.25360959967701E-2</v>
      </c>
    </row>
    <row r="1519" spans="1:29" x14ac:dyDescent="0.25">
      <c r="A1519" s="2">
        <v>1518</v>
      </c>
      <c r="B1519" s="3" t="s">
        <v>178</v>
      </c>
      <c r="C1519" s="3" t="s">
        <v>28</v>
      </c>
      <c r="D1519" s="3" t="s">
        <v>179</v>
      </c>
      <c r="E1519" s="3" t="s">
        <v>221</v>
      </c>
      <c r="F1519" s="3">
        <v>0.56000000000000005</v>
      </c>
      <c r="G1519" s="3">
        <v>0.48</v>
      </c>
      <c r="H1519" s="3" t="s">
        <v>60</v>
      </c>
      <c r="I1519" s="2">
        <v>1210</v>
      </c>
      <c r="J1519" s="3" t="s">
        <v>46</v>
      </c>
      <c r="K1519" s="2">
        <v>1210</v>
      </c>
      <c r="L1519" s="3"/>
      <c r="M1519" s="3" t="s">
        <v>181</v>
      </c>
      <c r="N1519" s="3" t="s">
        <v>60</v>
      </c>
      <c r="O1519" s="3"/>
      <c r="P1519" s="3"/>
      <c r="Q1519" s="3"/>
      <c r="R1519" s="3">
        <v>0</v>
      </c>
      <c r="S1519" s="3">
        <v>1</v>
      </c>
      <c r="T1519" s="2">
        <v>100</v>
      </c>
      <c r="U1519" s="3">
        <v>0.34759342316710601</v>
      </c>
      <c r="V1519" s="3">
        <v>3.0317638410355214</v>
      </c>
      <c r="W1519" s="3">
        <v>0.4556147065263757</v>
      </c>
      <c r="X1519" s="3">
        <v>1287.2347107102339</v>
      </c>
      <c r="Y1519" s="3">
        <v>3.0317638410355214</v>
      </c>
      <c r="Z1519" s="3">
        <v>0.45561430374318745</v>
      </c>
      <c r="AA1519" s="3">
        <v>1287.2347107102339</v>
      </c>
      <c r="AB1519">
        <f t="shared" si="40"/>
        <v>3.0317638410355214</v>
      </c>
      <c r="AC1519">
        <f t="shared" si="41"/>
        <v>0.45561430374318745</v>
      </c>
    </row>
    <row r="1520" spans="1:29" x14ac:dyDescent="0.25">
      <c r="A1520" s="2">
        <v>1519</v>
      </c>
      <c r="B1520" s="3" t="s">
        <v>178</v>
      </c>
      <c r="C1520" s="3" t="s">
        <v>28</v>
      </c>
      <c r="D1520" s="3" t="s">
        <v>179</v>
      </c>
      <c r="E1520" s="3" t="s">
        <v>221</v>
      </c>
      <c r="F1520" s="3">
        <v>0.56000000000000005</v>
      </c>
      <c r="G1520" s="3">
        <v>0.48</v>
      </c>
      <c r="H1520" s="3" t="s">
        <v>60</v>
      </c>
      <c r="I1520" s="2">
        <v>1210</v>
      </c>
      <c r="J1520" s="3" t="s">
        <v>46</v>
      </c>
      <c r="K1520" s="2">
        <v>1210</v>
      </c>
      <c r="L1520" s="3"/>
      <c r="M1520" s="3" t="s">
        <v>250</v>
      </c>
      <c r="N1520" s="3" t="s">
        <v>60</v>
      </c>
      <c r="O1520" s="3"/>
      <c r="P1520" s="3"/>
      <c r="Q1520" s="3"/>
      <c r="R1520" s="3">
        <v>0</v>
      </c>
      <c r="S1520" s="3">
        <v>1</v>
      </c>
      <c r="T1520" s="2">
        <v>35</v>
      </c>
      <c r="U1520" s="3">
        <v>0.19610122531754198</v>
      </c>
      <c r="V1520" s="3">
        <v>1.8337530018722838</v>
      </c>
      <c r="W1520" s="3">
        <v>0.27288233865458345</v>
      </c>
      <c r="X1520" s="3">
        <v>731.91942134996157</v>
      </c>
      <c r="Y1520" s="3">
        <v>1.8337530018722838</v>
      </c>
      <c r="Z1520" s="3">
        <v>0.27288209741474473</v>
      </c>
      <c r="AA1520" s="3">
        <v>731.91942134996157</v>
      </c>
      <c r="AB1520">
        <f t="shared" ref="AB1520:AB1583" si="42">Y1520</f>
        <v>1.8337530018722838</v>
      </c>
      <c r="AC1520">
        <f t="shared" ref="AC1520:AC1583" si="43">Z1520</f>
        <v>0.27288209741474473</v>
      </c>
    </row>
    <row r="1521" spans="1:29" x14ac:dyDescent="0.25">
      <c r="A1521" s="2">
        <v>1520</v>
      </c>
      <c r="B1521" s="3" t="s">
        <v>178</v>
      </c>
      <c r="C1521" s="3" t="s">
        <v>28</v>
      </c>
      <c r="D1521" s="3" t="s">
        <v>179</v>
      </c>
      <c r="E1521" s="3" t="s">
        <v>221</v>
      </c>
      <c r="F1521" s="3">
        <v>0.56000000000000005</v>
      </c>
      <c r="G1521" s="3">
        <v>0.48</v>
      </c>
      <c r="H1521" s="3" t="s">
        <v>60</v>
      </c>
      <c r="I1521" s="2">
        <v>1210</v>
      </c>
      <c r="J1521" s="3" t="s">
        <v>46</v>
      </c>
      <c r="K1521" s="2">
        <v>1210</v>
      </c>
      <c r="L1521" s="3"/>
      <c r="M1521" s="3" t="s">
        <v>247</v>
      </c>
      <c r="N1521" s="3" t="s">
        <v>60</v>
      </c>
      <c r="O1521" s="3"/>
      <c r="P1521" s="3"/>
      <c r="Q1521" s="3"/>
      <c r="R1521" s="3">
        <v>0</v>
      </c>
      <c r="S1521" s="3">
        <v>1</v>
      </c>
      <c r="T1521" s="2">
        <v>51</v>
      </c>
      <c r="U1521" s="3">
        <v>0.69241913080712658</v>
      </c>
      <c r="V1521" s="3">
        <v>6.6205813812051248</v>
      </c>
      <c r="W1521" s="3">
        <v>0.95394338715279858</v>
      </c>
      <c r="X1521" s="3">
        <v>2805.583680392273</v>
      </c>
      <c r="Y1521" s="3">
        <v>6.6205813812051248</v>
      </c>
      <c r="Z1521" s="3">
        <v>0.95394254382541244</v>
      </c>
      <c r="AA1521" s="3">
        <v>2805.583680392273</v>
      </c>
      <c r="AB1521">
        <f t="shared" si="42"/>
        <v>6.6205813812051248</v>
      </c>
      <c r="AC1521">
        <f t="shared" si="43"/>
        <v>0.95394254382541244</v>
      </c>
    </row>
    <row r="1522" spans="1:29" x14ac:dyDescent="0.25">
      <c r="A1522" s="2">
        <v>1521</v>
      </c>
      <c r="B1522" s="3" t="s">
        <v>178</v>
      </c>
      <c r="C1522" s="3" t="s">
        <v>28</v>
      </c>
      <c r="D1522" s="3" t="s">
        <v>179</v>
      </c>
      <c r="E1522" s="3" t="s">
        <v>221</v>
      </c>
      <c r="F1522" s="3">
        <v>0.56000000000000005</v>
      </c>
      <c r="G1522" s="3">
        <v>0.48</v>
      </c>
      <c r="H1522" s="3" t="s">
        <v>60</v>
      </c>
      <c r="I1522" s="2">
        <v>1210</v>
      </c>
      <c r="J1522" s="3" t="s">
        <v>46</v>
      </c>
      <c r="K1522" s="2">
        <v>1210</v>
      </c>
      <c r="L1522" s="3"/>
      <c r="M1522" s="3" t="s">
        <v>251</v>
      </c>
      <c r="N1522" s="3" t="s">
        <v>60</v>
      </c>
      <c r="O1522" s="3"/>
      <c r="P1522" s="3"/>
      <c r="Q1522" s="3"/>
      <c r="R1522" s="3">
        <v>0.38</v>
      </c>
      <c r="S1522" s="3">
        <v>0.62</v>
      </c>
      <c r="T1522" s="2">
        <v>45</v>
      </c>
      <c r="U1522" s="3">
        <v>0.62171555664051137</v>
      </c>
      <c r="V1522" s="3">
        <v>5.7912144505768284</v>
      </c>
      <c r="W1522" s="3">
        <v>0.50139035562366308</v>
      </c>
      <c r="X1522" s="3">
        <v>2703.6563186797543</v>
      </c>
      <c r="Y1522" s="3">
        <v>3.5905529593576335</v>
      </c>
      <c r="Z1522" s="3">
        <v>0.50138991237281327</v>
      </c>
      <c r="AA1522" s="3">
        <v>1676.2669175814476</v>
      </c>
      <c r="AB1522">
        <f t="shared" si="42"/>
        <v>3.5905529593576335</v>
      </c>
      <c r="AC1522">
        <f t="shared" si="43"/>
        <v>0.50138991237281327</v>
      </c>
    </row>
    <row r="1523" spans="1:29" x14ac:dyDescent="0.25">
      <c r="A1523" s="2">
        <v>1522</v>
      </c>
      <c r="B1523" s="3" t="s">
        <v>178</v>
      </c>
      <c r="C1523" s="3" t="s">
        <v>28</v>
      </c>
      <c r="D1523" s="3" t="s">
        <v>179</v>
      </c>
      <c r="E1523" s="3" t="s">
        <v>221</v>
      </c>
      <c r="F1523" s="3">
        <v>0.56000000000000005</v>
      </c>
      <c r="G1523" s="3">
        <v>0.48</v>
      </c>
      <c r="H1523" s="3" t="s">
        <v>60</v>
      </c>
      <c r="I1523" s="2">
        <v>1210</v>
      </c>
      <c r="J1523" s="3" t="s">
        <v>46</v>
      </c>
      <c r="K1523" s="2">
        <v>1210</v>
      </c>
      <c r="L1523" s="3"/>
      <c r="M1523" s="3" t="s">
        <v>207</v>
      </c>
      <c r="N1523" s="3" t="s">
        <v>60</v>
      </c>
      <c r="O1523" s="3"/>
      <c r="P1523" s="3"/>
      <c r="Q1523" s="3"/>
      <c r="R1523" s="3">
        <v>0.38</v>
      </c>
      <c r="S1523" s="3">
        <v>0.62</v>
      </c>
      <c r="T1523" s="2">
        <v>11</v>
      </c>
      <c r="U1523" s="3">
        <v>0.38548237472538377</v>
      </c>
      <c r="V1523" s="3">
        <v>3.6300399338839004</v>
      </c>
      <c r="W1523" s="3">
        <v>0.30935965987268638</v>
      </c>
      <c r="X1523" s="3">
        <v>1544.0256258163913</v>
      </c>
      <c r="Y1523" s="3">
        <v>2.2506247590080184</v>
      </c>
      <c r="Z1523" s="3">
        <v>0.30935938638531119</v>
      </c>
      <c r="AA1523" s="3">
        <v>957.29588800616261</v>
      </c>
      <c r="AB1523">
        <f t="shared" si="42"/>
        <v>2.2506247590080184</v>
      </c>
      <c r="AC1523">
        <f t="shared" si="43"/>
        <v>0.30935938638531119</v>
      </c>
    </row>
    <row r="1524" spans="1:29" x14ac:dyDescent="0.25">
      <c r="A1524" s="2">
        <v>1523</v>
      </c>
      <c r="B1524" s="3" t="s">
        <v>178</v>
      </c>
      <c r="C1524" s="3" t="s">
        <v>28</v>
      </c>
      <c r="D1524" s="3" t="s">
        <v>179</v>
      </c>
      <c r="E1524" s="3" t="s">
        <v>221</v>
      </c>
      <c r="F1524" s="3">
        <v>0.56000000000000005</v>
      </c>
      <c r="G1524" s="3">
        <v>0.48</v>
      </c>
      <c r="H1524" s="3" t="s">
        <v>60</v>
      </c>
      <c r="I1524" s="2">
        <v>1210</v>
      </c>
      <c r="J1524" s="3" t="s">
        <v>46</v>
      </c>
      <c r="K1524" s="2">
        <v>1210</v>
      </c>
      <c r="L1524" s="3"/>
      <c r="M1524" s="3" t="s">
        <v>254</v>
      </c>
      <c r="N1524" s="3" t="s">
        <v>60</v>
      </c>
      <c r="O1524" s="3"/>
      <c r="P1524" s="3"/>
      <c r="Q1524" s="3"/>
      <c r="R1524" s="3">
        <v>0.38</v>
      </c>
      <c r="S1524" s="3">
        <v>0.62</v>
      </c>
      <c r="T1524" s="2">
        <v>3</v>
      </c>
      <c r="U1524" s="3">
        <v>3.7204937801793049E-3</v>
      </c>
      <c r="V1524" s="3">
        <v>3.4435192538607155E-2</v>
      </c>
      <c r="W1524" s="3">
        <v>2.9626377251914613E-3</v>
      </c>
      <c r="X1524" s="3">
        <v>16.13718250853568</v>
      </c>
      <c r="Y1524" s="3">
        <v>2.1349819373936436E-2</v>
      </c>
      <c r="Z1524" s="3">
        <v>2.9626351060910491E-3</v>
      </c>
      <c r="AA1524" s="3">
        <v>10.005053155292121</v>
      </c>
      <c r="AB1524">
        <f t="shared" si="42"/>
        <v>2.1349819373936436E-2</v>
      </c>
      <c r="AC1524">
        <f t="shared" si="43"/>
        <v>2.9626351060910491E-3</v>
      </c>
    </row>
    <row r="1525" spans="1:29" x14ac:dyDescent="0.25">
      <c r="A1525" s="2">
        <v>1524</v>
      </c>
      <c r="B1525" s="3" t="s">
        <v>178</v>
      </c>
      <c r="C1525" s="3" t="s">
        <v>28</v>
      </c>
      <c r="D1525" s="3" t="s">
        <v>179</v>
      </c>
      <c r="E1525" s="3" t="s">
        <v>221</v>
      </c>
      <c r="F1525" s="3">
        <v>0.56000000000000005</v>
      </c>
      <c r="G1525" s="3">
        <v>0.48</v>
      </c>
      <c r="H1525" s="3" t="s">
        <v>60</v>
      </c>
      <c r="I1525" s="2">
        <v>1290</v>
      </c>
      <c r="J1525" s="3" t="s">
        <v>145</v>
      </c>
      <c r="K1525" s="2">
        <v>1290</v>
      </c>
      <c r="L1525" s="3"/>
      <c r="M1525" s="3" t="s">
        <v>206</v>
      </c>
      <c r="N1525" s="3" t="s">
        <v>60</v>
      </c>
      <c r="O1525" s="3"/>
      <c r="P1525" s="3"/>
      <c r="Q1525" s="3"/>
      <c r="R1525" s="3">
        <v>0.38</v>
      </c>
      <c r="S1525" s="3">
        <v>0.62</v>
      </c>
      <c r="T1525" s="2">
        <v>36</v>
      </c>
      <c r="U1525" s="3">
        <v>2.7826520412802438</v>
      </c>
      <c r="V1525" s="3">
        <v>25.874284007098744</v>
      </c>
      <c r="W1525" s="3">
        <v>2.2308908837457082</v>
      </c>
      <c r="X1525" s="3">
        <v>11444.152986706136</v>
      </c>
      <c r="Y1525" s="3">
        <v>16.042056084401221</v>
      </c>
      <c r="Z1525" s="3">
        <v>2.2308889115412787</v>
      </c>
      <c r="AA1525" s="3">
        <v>7095.3748517578024</v>
      </c>
      <c r="AB1525">
        <f t="shared" si="42"/>
        <v>16.042056084401221</v>
      </c>
      <c r="AC1525">
        <f t="shared" si="43"/>
        <v>2.2308889115412787</v>
      </c>
    </row>
    <row r="1526" spans="1:29" x14ac:dyDescent="0.25">
      <c r="A1526" s="2">
        <v>1525</v>
      </c>
      <c r="B1526" s="3" t="s">
        <v>178</v>
      </c>
      <c r="C1526" s="3" t="s">
        <v>28</v>
      </c>
      <c r="D1526" s="3" t="s">
        <v>179</v>
      </c>
      <c r="E1526" s="3" t="s">
        <v>221</v>
      </c>
      <c r="F1526" s="3">
        <v>0.56000000000000005</v>
      </c>
      <c r="G1526" s="3">
        <v>0.48</v>
      </c>
      <c r="H1526" s="3" t="s">
        <v>60</v>
      </c>
      <c r="I1526" s="2">
        <v>1300</v>
      </c>
      <c r="J1526" s="3" t="s">
        <v>114</v>
      </c>
      <c r="K1526" s="2">
        <v>1300</v>
      </c>
      <c r="L1526" s="3"/>
      <c r="M1526" s="3" t="s">
        <v>65</v>
      </c>
      <c r="N1526" s="3" t="s">
        <v>60</v>
      </c>
      <c r="O1526" s="3"/>
      <c r="P1526" s="3"/>
      <c r="Q1526" s="3"/>
      <c r="R1526" s="3">
        <v>0</v>
      </c>
      <c r="S1526" s="3">
        <v>1</v>
      </c>
      <c r="T1526" s="2">
        <v>106</v>
      </c>
      <c r="U1526" s="3">
        <v>2.849475348674241</v>
      </c>
      <c r="V1526" s="3">
        <v>26.187297029236987</v>
      </c>
      <c r="W1526" s="3">
        <v>4.6561313601680423</v>
      </c>
      <c r="X1526" s="3">
        <v>10243.103311391809</v>
      </c>
      <c r="Y1526" s="3">
        <v>26.187297029236987</v>
      </c>
      <c r="Z1526" s="3">
        <v>4.6561272439456953</v>
      </c>
      <c r="AA1526" s="3">
        <v>10243.103311391809</v>
      </c>
      <c r="AB1526">
        <f t="shared" si="42"/>
        <v>26.187297029236987</v>
      </c>
      <c r="AC1526">
        <f t="shared" si="43"/>
        <v>4.6561272439456953</v>
      </c>
    </row>
    <row r="1527" spans="1:29" x14ac:dyDescent="0.25">
      <c r="A1527" s="2">
        <v>1526</v>
      </c>
      <c r="B1527" s="3" t="s">
        <v>178</v>
      </c>
      <c r="C1527" s="3" t="s">
        <v>28</v>
      </c>
      <c r="D1527" s="3" t="s">
        <v>179</v>
      </c>
      <c r="E1527" s="3" t="s">
        <v>221</v>
      </c>
      <c r="F1527" s="3">
        <v>0.56000000000000005</v>
      </c>
      <c r="G1527" s="3">
        <v>0.48</v>
      </c>
      <c r="H1527" s="3" t="s">
        <v>60</v>
      </c>
      <c r="I1527" s="2">
        <v>1300</v>
      </c>
      <c r="J1527" s="3" t="s">
        <v>114</v>
      </c>
      <c r="K1527" s="2">
        <v>1300</v>
      </c>
      <c r="L1527" s="3"/>
      <c r="M1527" s="3" t="s">
        <v>206</v>
      </c>
      <c r="N1527" s="3" t="s">
        <v>60</v>
      </c>
      <c r="O1527" s="3"/>
      <c r="P1527" s="3"/>
      <c r="Q1527" s="3"/>
      <c r="R1527" s="3">
        <v>0.38</v>
      </c>
      <c r="S1527" s="3">
        <v>0.62</v>
      </c>
      <c r="T1527" s="2">
        <v>4</v>
      </c>
      <c r="U1527" s="3">
        <v>0.31706725400789398</v>
      </c>
      <c r="V1527" s="3">
        <v>3.4505301728808502</v>
      </c>
      <c r="W1527" s="3">
        <v>0.36577937409757544</v>
      </c>
      <c r="X1527" s="3">
        <v>1311.601141034391</v>
      </c>
      <c r="Y1527" s="3">
        <v>2.1393287071861269</v>
      </c>
      <c r="Z1527" s="3">
        <v>0.36577905073272166</v>
      </c>
      <c r="AA1527" s="3">
        <v>813.19270744132245</v>
      </c>
      <c r="AB1527">
        <f t="shared" si="42"/>
        <v>2.1393287071861269</v>
      </c>
      <c r="AC1527">
        <f t="shared" si="43"/>
        <v>0.36577905073272166</v>
      </c>
    </row>
    <row r="1528" spans="1:29" x14ac:dyDescent="0.25">
      <c r="A1528" s="2">
        <v>1527</v>
      </c>
      <c r="B1528" s="3" t="s">
        <v>178</v>
      </c>
      <c r="C1528" s="3" t="s">
        <v>28</v>
      </c>
      <c r="D1528" s="3" t="s">
        <v>179</v>
      </c>
      <c r="E1528" s="3" t="s">
        <v>221</v>
      </c>
      <c r="F1528" s="3">
        <v>0.56000000000000005</v>
      </c>
      <c r="G1528" s="3">
        <v>0.48</v>
      </c>
      <c r="H1528" s="3" t="s">
        <v>60</v>
      </c>
      <c r="I1528" s="2">
        <v>1300</v>
      </c>
      <c r="J1528" s="3" t="s">
        <v>114</v>
      </c>
      <c r="K1528" s="2">
        <v>1300</v>
      </c>
      <c r="L1528" s="3"/>
      <c r="M1528" s="3" t="s">
        <v>249</v>
      </c>
      <c r="N1528" s="3" t="s">
        <v>60</v>
      </c>
      <c r="O1528" s="3"/>
      <c r="P1528" s="3"/>
      <c r="Q1528" s="3"/>
      <c r="R1528" s="3">
        <v>0</v>
      </c>
      <c r="S1528" s="3">
        <v>1</v>
      </c>
      <c r="T1528" s="2">
        <v>54</v>
      </c>
      <c r="U1528" s="3">
        <v>2.5261412315731562</v>
      </c>
      <c r="V1528" s="3">
        <v>26.735889197626836</v>
      </c>
      <c r="W1528" s="3">
        <v>4.7531821448568081</v>
      </c>
      <c r="X1528" s="3">
        <v>9745.0462773445379</v>
      </c>
      <c r="Y1528" s="3">
        <v>26.735889197626836</v>
      </c>
      <c r="Z1528" s="3">
        <v>4.7531779428373548</v>
      </c>
      <c r="AA1528" s="3">
        <v>9745.0462773445379</v>
      </c>
      <c r="AB1528">
        <f t="shared" si="42"/>
        <v>26.735889197626836</v>
      </c>
      <c r="AC1528">
        <f t="shared" si="43"/>
        <v>4.7531779428373548</v>
      </c>
    </row>
    <row r="1529" spans="1:29" x14ac:dyDescent="0.25">
      <c r="A1529" s="2">
        <v>1528</v>
      </c>
      <c r="B1529" s="3" t="s">
        <v>178</v>
      </c>
      <c r="C1529" s="3" t="s">
        <v>28</v>
      </c>
      <c r="D1529" s="3" t="s">
        <v>179</v>
      </c>
      <c r="E1529" s="3" t="s">
        <v>221</v>
      </c>
      <c r="F1529" s="3">
        <v>0.56000000000000005</v>
      </c>
      <c r="G1529" s="3">
        <v>0.48</v>
      </c>
      <c r="H1529" s="3" t="s">
        <v>60</v>
      </c>
      <c r="I1529" s="2">
        <v>1300</v>
      </c>
      <c r="J1529" s="3" t="s">
        <v>114</v>
      </c>
      <c r="K1529" s="2">
        <v>1300</v>
      </c>
      <c r="L1529" s="3"/>
      <c r="M1529" s="3" t="s">
        <v>181</v>
      </c>
      <c r="N1529" s="3" t="s">
        <v>60</v>
      </c>
      <c r="O1529" s="3"/>
      <c r="P1529" s="3"/>
      <c r="Q1529" s="3"/>
      <c r="R1529" s="3">
        <v>0</v>
      </c>
      <c r="S1529" s="3">
        <v>1</v>
      </c>
      <c r="T1529" s="2">
        <v>21</v>
      </c>
      <c r="U1529" s="3">
        <v>0.17662807182048407</v>
      </c>
      <c r="V1529" s="3">
        <v>1.5321819829429162</v>
      </c>
      <c r="W1529" s="3">
        <v>0.23615266028026327</v>
      </c>
      <c r="X1529" s="3">
        <v>631.88224075984419</v>
      </c>
      <c r="Y1529" s="3">
        <v>1.5321819829429162</v>
      </c>
      <c r="Z1529" s="3">
        <v>0.2361524515110546</v>
      </c>
      <c r="AA1529" s="3">
        <v>631.88224075984419</v>
      </c>
      <c r="AB1529">
        <f t="shared" si="42"/>
        <v>1.5321819829429162</v>
      </c>
      <c r="AC1529">
        <f t="shared" si="43"/>
        <v>0.2361524515110546</v>
      </c>
    </row>
    <row r="1530" spans="1:29" x14ac:dyDescent="0.25">
      <c r="A1530" s="2">
        <v>1529</v>
      </c>
      <c r="B1530" s="3" t="s">
        <v>178</v>
      </c>
      <c r="C1530" s="3" t="s">
        <v>28</v>
      </c>
      <c r="D1530" s="3" t="s">
        <v>179</v>
      </c>
      <c r="E1530" s="3" t="s">
        <v>221</v>
      </c>
      <c r="F1530" s="3">
        <v>0.56000000000000005</v>
      </c>
      <c r="G1530" s="3">
        <v>0.48</v>
      </c>
      <c r="H1530" s="3" t="s">
        <v>60</v>
      </c>
      <c r="I1530" s="2">
        <v>1300</v>
      </c>
      <c r="J1530" s="3" t="s">
        <v>114</v>
      </c>
      <c r="K1530" s="2">
        <v>1300</v>
      </c>
      <c r="L1530" s="3"/>
      <c r="M1530" s="3" t="s">
        <v>162</v>
      </c>
      <c r="N1530" s="3" t="s">
        <v>60</v>
      </c>
      <c r="O1530" s="3"/>
      <c r="P1530" s="3"/>
      <c r="Q1530" s="3"/>
      <c r="R1530" s="3">
        <v>0</v>
      </c>
      <c r="S1530" s="3">
        <v>1</v>
      </c>
      <c r="T1530" s="2">
        <v>5</v>
      </c>
      <c r="U1530" s="3">
        <v>8.9377384854158401E-3</v>
      </c>
      <c r="V1530" s="3">
        <v>9.0445699213865416E-2</v>
      </c>
      <c r="W1530" s="3">
        <v>1.4259259158012799E-2</v>
      </c>
      <c r="X1530" s="3">
        <v>34.757135198441638</v>
      </c>
      <c r="Y1530" s="3">
        <v>9.0445699213865416E-2</v>
      </c>
      <c r="Z1530" s="3">
        <v>1.4259246552208421E-2</v>
      </c>
      <c r="AA1530" s="3">
        <v>34.757135198441638</v>
      </c>
      <c r="AB1530">
        <f t="shared" si="42"/>
        <v>9.0445699213865416E-2</v>
      </c>
      <c r="AC1530">
        <f t="shared" si="43"/>
        <v>1.4259246552208421E-2</v>
      </c>
    </row>
    <row r="1531" spans="1:29" x14ac:dyDescent="0.25">
      <c r="A1531" s="2">
        <v>1530</v>
      </c>
      <c r="B1531" s="3" t="s">
        <v>178</v>
      </c>
      <c r="C1531" s="3" t="s">
        <v>28</v>
      </c>
      <c r="D1531" s="3" t="s">
        <v>179</v>
      </c>
      <c r="E1531" s="3" t="s">
        <v>221</v>
      </c>
      <c r="F1531" s="3">
        <v>0.56000000000000005</v>
      </c>
      <c r="G1531" s="3">
        <v>0.48</v>
      </c>
      <c r="H1531" s="3" t="s">
        <v>60</v>
      </c>
      <c r="I1531" s="2">
        <v>1300</v>
      </c>
      <c r="J1531" s="3" t="s">
        <v>114</v>
      </c>
      <c r="K1531" s="2">
        <v>1300</v>
      </c>
      <c r="L1531" s="3"/>
      <c r="M1531" s="3" t="s">
        <v>250</v>
      </c>
      <c r="N1531" s="3" t="s">
        <v>60</v>
      </c>
      <c r="O1531" s="3"/>
      <c r="P1531" s="3"/>
      <c r="Q1531" s="3"/>
      <c r="R1531" s="3">
        <v>0</v>
      </c>
      <c r="S1531" s="3">
        <v>1</v>
      </c>
      <c r="T1531" s="2">
        <v>55</v>
      </c>
      <c r="U1531" s="3">
        <v>5.2162003575357359</v>
      </c>
      <c r="V1531" s="3">
        <v>54.338018590486016</v>
      </c>
      <c r="W1531" s="3">
        <v>10.283637844668753</v>
      </c>
      <c r="X1531" s="3">
        <v>19256.113985023501</v>
      </c>
      <c r="Y1531" s="3">
        <v>54.338018590486016</v>
      </c>
      <c r="Z1531" s="3">
        <v>10.283628753486274</v>
      </c>
      <c r="AA1531" s="3">
        <v>19256.113985023501</v>
      </c>
      <c r="AB1531">
        <f t="shared" si="42"/>
        <v>54.338018590486016</v>
      </c>
      <c r="AC1531">
        <f t="shared" si="43"/>
        <v>10.283628753486274</v>
      </c>
    </row>
    <row r="1532" spans="1:29" x14ac:dyDescent="0.25">
      <c r="A1532" s="2">
        <v>1531</v>
      </c>
      <c r="B1532" s="3" t="s">
        <v>178</v>
      </c>
      <c r="C1532" s="3" t="s">
        <v>28</v>
      </c>
      <c r="D1532" s="3" t="s">
        <v>179</v>
      </c>
      <c r="E1532" s="3" t="s">
        <v>221</v>
      </c>
      <c r="F1532" s="3">
        <v>0.56000000000000005</v>
      </c>
      <c r="G1532" s="3">
        <v>0.48</v>
      </c>
      <c r="H1532" s="3" t="s">
        <v>60</v>
      </c>
      <c r="I1532" s="2">
        <v>1300</v>
      </c>
      <c r="J1532" s="3" t="s">
        <v>114</v>
      </c>
      <c r="K1532" s="2">
        <v>1300</v>
      </c>
      <c r="L1532" s="3"/>
      <c r="M1532" s="3" t="s">
        <v>247</v>
      </c>
      <c r="N1532" s="3" t="s">
        <v>60</v>
      </c>
      <c r="O1532" s="3"/>
      <c r="P1532" s="3"/>
      <c r="Q1532" s="3"/>
      <c r="R1532" s="3">
        <v>0</v>
      </c>
      <c r="S1532" s="3">
        <v>1</v>
      </c>
      <c r="T1532" s="2">
        <v>45</v>
      </c>
      <c r="U1532" s="3">
        <v>1.3066437423504613</v>
      </c>
      <c r="V1532" s="3">
        <v>12.04283926640529</v>
      </c>
      <c r="W1532" s="3">
        <v>1.8972470406679993</v>
      </c>
      <c r="X1532" s="3">
        <v>4894.5568599872404</v>
      </c>
      <c r="Y1532" s="3">
        <v>12.04283926640529</v>
      </c>
      <c r="Z1532" s="3">
        <v>1.8972453634192168</v>
      </c>
      <c r="AA1532" s="3">
        <v>4894.5568599872404</v>
      </c>
      <c r="AB1532">
        <f t="shared" si="42"/>
        <v>12.04283926640529</v>
      </c>
      <c r="AC1532">
        <f t="shared" si="43"/>
        <v>1.8972453634192168</v>
      </c>
    </row>
    <row r="1533" spans="1:29" x14ac:dyDescent="0.25">
      <c r="A1533" s="2">
        <v>1532</v>
      </c>
      <c r="B1533" s="3" t="s">
        <v>178</v>
      </c>
      <c r="C1533" s="3" t="s">
        <v>28</v>
      </c>
      <c r="D1533" s="3" t="s">
        <v>179</v>
      </c>
      <c r="E1533" s="3" t="s">
        <v>221</v>
      </c>
      <c r="F1533" s="3">
        <v>0.56000000000000005</v>
      </c>
      <c r="G1533" s="3">
        <v>0.48</v>
      </c>
      <c r="H1533" s="3" t="s">
        <v>60</v>
      </c>
      <c r="I1533" s="2">
        <v>1300</v>
      </c>
      <c r="J1533" s="3" t="s">
        <v>114</v>
      </c>
      <c r="K1533" s="2">
        <v>1300</v>
      </c>
      <c r="L1533" s="3"/>
      <c r="M1533" s="3" t="s">
        <v>205</v>
      </c>
      <c r="N1533" s="3" t="s">
        <v>60</v>
      </c>
      <c r="O1533" s="3"/>
      <c r="P1533" s="3"/>
      <c r="Q1533" s="3"/>
      <c r="R1533" s="3">
        <v>0</v>
      </c>
      <c r="S1533" s="3">
        <v>1</v>
      </c>
      <c r="T1533" s="2">
        <v>2</v>
      </c>
      <c r="U1533" s="3">
        <v>8.8873053439342941E-3</v>
      </c>
      <c r="V1533" s="3">
        <v>8.6798866054760712E-2</v>
      </c>
      <c r="W1533" s="3">
        <v>1.3062707324920646E-2</v>
      </c>
      <c r="X1533" s="3">
        <v>35.74489624000369</v>
      </c>
      <c r="Y1533" s="3">
        <v>8.6798866054760712E-2</v>
      </c>
      <c r="Z1533" s="3">
        <v>1.3062695776919996E-2</v>
      </c>
      <c r="AA1533" s="3">
        <v>35.74489624000369</v>
      </c>
      <c r="AB1533">
        <f t="shared" si="42"/>
        <v>8.6798866054760712E-2</v>
      </c>
      <c r="AC1533">
        <f t="shared" si="43"/>
        <v>1.3062695776919996E-2</v>
      </c>
    </row>
    <row r="1534" spans="1:29" x14ac:dyDescent="0.25">
      <c r="A1534" s="2">
        <v>1533</v>
      </c>
      <c r="B1534" s="3" t="s">
        <v>178</v>
      </c>
      <c r="C1534" s="3" t="s">
        <v>28</v>
      </c>
      <c r="D1534" s="3" t="s">
        <v>179</v>
      </c>
      <c r="E1534" s="3" t="s">
        <v>221</v>
      </c>
      <c r="F1534" s="3">
        <v>0.56000000000000005</v>
      </c>
      <c r="G1534" s="3">
        <v>0.48</v>
      </c>
      <c r="H1534" s="3" t="s">
        <v>60</v>
      </c>
      <c r="I1534" s="2">
        <v>1320</v>
      </c>
      <c r="J1534" s="3" t="s">
        <v>115</v>
      </c>
      <c r="K1534" s="2">
        <v>1320</v>
      </c>
      <c r="L1534" s="3"/>
      <c r="M1534" s="3" t="s">
        <v>65</v>
      </c>
      <c r="N1534" s="3" t="s">
        <v>60</v>
      </c>
      <c r="O1534" s="3"/>
      <c r="P1534" s="3"/>
      <c r="Q1534" s="3"/>
      <c r="R1534" s="3">
        <v>0</v>
      </c>
      <c r="S1534" s="3">
        <v>1</v>
      </c>
      <c r="T1534" s="2">
        <v>7</v>
      </c>
      <c r="U1534" s="3">
        <v>2.194249979331514E-2</v>
      </c>
      <c r="V1534" s="3">
        <v>0.23062045139165771</v>
      </c>
      <c r="W1534" s="3">
        <v>4.4267090449641514E-2</v>
      </c>
      <c r="X1534" s="3">
        <v>80.162973712802483</v>
      </c>
      <c r="Y1534" s="3">
        <v>0.23062045139165771</v>
      </c>
      <c r="Z1534" s="3">
        <v>4.4267051315610831E-2</v>
      </c>
      <c r="AA1534" s="3">
        <v>80.162973712802483</v>
      </c>
      <c r="AB1534">
        <f t="shared" si="42"/>
        <v>0.23062045139165771</v>
      </c>
      <c r="AC1534">
        <f t="shared" si="43"/>
        <v>4.4267051315610831E-2</v>
      </c>
    </row>
    <row r="1535" spans="1:29" x14ac:dyDescent="0.25">
      <c r="A1535" s="2">
        <v>1534</v>
      </c>
      <c r="B1535" s="3" t="s">
        <v>178</v>
      </c>
      <c r="C1535" s="3" t="s">
        <v>28</v>
      </c>
      <c r="D1535" s="3" t="s">
        <v>179</v>
      </c>
      <c r="E1535" s="3" t="s">
        <v>221</v>
      </c>
      <c r="F1535" s="3">
        <v>0.56000000000000005</v>
      </c>
      <c r="G1535" s="3">
        <v>0.48</v>
      </c>
      <c r="H1535" s="3" t="s">
        <v>60</v>
      </c>
      <c r="I1535" s="2">
        <v>1320</v>
      </c>
      <c r="J1535" s="3" t="s">
        <v>115</v>
      </c>
      <c r="K1535" s="2">
        <v>1320</v>
      </c>
      <c r="L1535" s="3"/>
      <c r="M1535" s="3" t="s">
        <v>206</v>
      </c>
      <c r="N1535" s="3" t="s">
        <v>60</v>
      </c>
      <c r="O1535" s="3"/>
      <c r="P1535" s="3"/>
      <c r="Q1535" s="3"/>
      <c r="R1535" s="3">
        <v>0.38</v>
      </c>
      <c r="S1535" s="3">
        <v>0.62</v>
      </c>
      <c r="T1535" s="2">
        <v>3</v>
      </c>
      <c r="U1535" s="3">
        <v>2.3516029258501076E-2</v>
      </c>
      <c r="V1535" s="3">
        <v>0.2559946885627275</v>
      </c>
      <c r="W1535" s="3">
        <v>2.8089416185572112E-2</v>
      </c>
      <c r="X1535" s="3">
        <v>95.457251312996291</v>
      </c>
      <c r="Y1535" s="3">
        <v>0.15871670690889106</v>
      </c>
      <c r="Z1535" s="3">
        <v>2.8089391353308301E-2</v>
      </c>
      <c r="AA1535" s="3">
        <v>59.183495814057693</v>
      </c>
      <c r="AB1535">
        <f t="shared" si="42"/>
        <v>0.15871670690889106</v>
      </c>
      <c r="AC1535">
        <f t="shared" si="43"/>
        <v>2.8089391353308301E-2</v>
      </c>
    </row>
    <row r="1536" spans="1:29" x14ac:dyDescent="0.25">
      <c r="A1536" s="2">
        <v>1535</v>
      </c>
      <c r="B1536" s="3" t="s">
        <v>178</v>
      </c>
      <c r="C1536" s="3" t="s">
        <v>28</v>
      </c>
      <c r="D1536" s="3" t="s">
        <v>179</v>
      </c>
      <c r="E1536" s="3" t="s">
        <v>221</v>
      </c>
      <c r="F1536" s="3">
        <v>0.56000000000000005</v>
      </c>
      <c r="G1536" s="3">
        <v>0.48</v>
      </c>
      <c r="H1536" s="3" t="s">
        <v>60</v>
      </c>
      <c r="I1536" s="2">
        <v>1320</v>
      </c>
      <c r="J1536" s="3" t="s">
        <v>115</v>
      </c>
      <c r="K1536" s="2">
        <v>1320</v>
      </c>
      <c r="L1536" s="3"/>
      <c r="M1536" s="3" t="s">
        <v>181</v>
      </c>
      <c r="N1536" s="3" t="s">
        <v>60</v>
      </c>
      <c r="O1536" s="3"/>
      <c r="P1536" s="3"/>
      <c r="Q1536" s="3"/>
      <c r="R1536" s="3">
        <v>0</v>
      </c>
      <c r="S1536" s="3">
        <v>1</v>
      </c>
      <c r="T1536" s="2">
        <v>13</v>
      </c>
      <c r="U1536" s="3">
        <v>5.8630311464849691E-2</v>
      </c>
      <c r="V1536" s="3">
        <v>0.52271023029354824</v>
      </c>
      <c r="W1536" s="3">
        <v>8.4474522419535569E-2</v>
      </c>
      <c r="X1536" s="3">
        <v>205.98971595124775</v>
      </c>
      <c r="Y1536" s="3">
        <v>0.52271023029354824</v>
      </c>
      <c r="Z1536" s="3">
        <v>8.4474447740388897E-2</v>
      </c>
      <c r="AA1536" s="3">
        <v>205.98971595124775</v>
      </c>
      <c r="AB1536">
        <f t="shared" si="42"/>
        <v>0.52271023029354824</v>
      </c>
      <c r="AC1536">
        <f t="shared" si="43"/>
        <v>8.4474447740388897E-2</v>
      </c>
    </row>
    <row r="1537" spans="1:29" x14ac:dyDescent="0.25">
      <c r="A1537" s="2">
        <v>1536</v>
      </c>
      <c r="B1537" s="3" t="s">
        <v>178</v>
      </c>
      <c r="C1537" s="3" t="s">
        <v>28</v>
      </c>
      <c r="D1537" s="3" t="s">
        <v>179</v>
      </c>
      <c r="E1537" s="3" t="s">
        <v>221</v>
      </c>
      <c r="F1537" s="3">
        <v>0.56000000000000005</v>
      </c>
      <c r="G1537" s="3">
        <v>0.48</v>
      </c>
      <c r="H1537" s="3" t="s">
        <v>60</v>
      </c>
      <c r="I1537" s="2">
        <v>1320</v>
      </c>
      <c r="J1537" s="3" t="s">
        <v>115</v>
      </c>
      <c r="K1537" s="2">
        <v>1320</v>
      </c>
      <c r="L1537" s="3"/>
      <c r="M1537" s="3" t="s">
        <v>247</v>
      </c>
      <c r="N1537" s="3" t="s">
        <v>60</v>
      </c>
      <c r="O1537" s="3"/>
      <c r="P1537" s="3"/>
      <c r="Q1537" s="3"/>
      <c r="R1537" s="3">
        <v>0</v>
      </c>
      <c r="S1537" s="3">
        <v>1</v>
      </c>
      <c r="T1537" s="2">
        <v>11</v>
      </c>
      <c r="U1537" s="3">
        <v>1.5240139443975299E-2</v>
      </c>
      <c r="V1537" s="3">
        <v>0.14815014837164245</v>
      </c>
      <c r="W1537" s="3">
        <v>2.4049429174886693E-2</v>
      </c>
      <c r="X1537" s="3">
        <v>56.943135077464696</v>
      </c>
      <c r="Y1537" s="3">
        <v>0.14815014837164245</v>
      </c>
      <c r="Z1537" s="3">
        <v>2.4049407914146781E-2</v>
      </c>
      <c r="AA1537" s="3">
        <v>56.943135077464696</v>
      </c>
      <c r="AB1537">
        <f t="shared" si="42"/>
        <v>0.14815014837164245</v>
      </c>
      <c r="AC1537">
        <f t="shared" si="43"/>
        <v>2.4049407914146781E-2</v>
      </c>
    </row>
    <row r="1538" spans="1:29" x14ac:dyDescent="0.25">
      <c r="A1538" s="2">
        <v>1537</v>
      </c>
      <c r="B1538" s="3" t="s">
        <v>178</v>
      </c>
      <c r="C1538" s="3" t="s">
        <v>28</v>
      </c>
      <c r="D1538" s="3" t="s">
        <v>179</v>
      </c>
      <c r="E1538" s="3" t="s">
        <v>221</v>
      </c>
      <c r="F1538" s="3">
        <v>0.56000000000000005</v>
      </c>
      <c r="G1538" s="3">
        <v>0.48</v>
      </c>
      <c r="H1538" s="3" t="s">
        <v>60</v>
      </c>
      <c r="I1538" s="2">
        <v>1320</v>
      </c>
      <c r="J1538" s="3" t="s">
        <v>115</v>
      </c>
      <c r="K1538" s="2">
        <v>1320</v>
      </c>
      <c r="L1538" s="3"/>
      <c r="M1538" s="3" t="s">
        <v>251</v>
      </c>
      <c r="N1538" s="3" t="s">
        <v>60</v>
      </c>
      <c r="O1538" s="3"/>
      <c r="P1538" s="3"/>
      <c r="Q1538" s="3"/>
      <c r="R1538" s="3">
        <v>0.38</v>
      </c>
      <c r="S1538" s="3">
        <v>0.62</v>
      </c>
      <c r="T1538" s="2">
        <v>15</v>
      </c>
      <c r="U1538" s="3">
        <v>1.9428788879012397E-2</v>
      </c>
      <c r="V1538" s="3">
        <v>0.24464051426884462</v>
      </c>
      <c r="W1538" s="3">
        <v>2.5064093934506194E-2</v>
      </c>
      <c r="X1538" s="3">
        <v>94.483153859517671</v>
      </c>
      <c r="Y1538" s="3">
        <v>0.15167711884668367</v>
      </c>
      <c r="Z1538" s="3">
        <v>2.5064071776758626E-2</v>
      </c>
      <c r="AA1538" s="3">
        <v>58.579555392900971</v>
      </c>
      <c r="AB1538">
        <f t="shared" si="42"/>
        <v>0.15167711884668367</v>
      </c>
      <c r="AC1538">
        <f t="shared" si="43"/>
        <v>2.5064071776758626E-2</v>
      </c>
    </row>
    <row r="1539" spans="1:29" x14ac:dyDescent="0.25">
      <c r="A1539" s="2">
        <v>1538</v>
      </c>
      <c r="B1539" s="3" t="s">
        <v>178</v>
      </c>
      <c r="C1539" s="3" t="s">
        <v>28</v>
      </c>
      <c r="D1539" s="3" t="s">
        <v>179</v>
      </c>
      <c r="E1539" s="3" t="s">
        <v>221</v>
      </c>
      <c r="F1539" s="3">
        <v>0.56000000000000005</v>
      </c>
      <c r="G1539" s="3">
        <v>0.48</v>
      </c>
      <c r="H1539" s="3" t="s">
        <v>60</v>
      </c>
      <c r="I1539" s="2">
        <v>1320</v>
      </c>
      <c r="J1539" s="3" t="s">
        <v>115</v>
      </c>
      <c r="K1539" s="2">
        <v>1320</v>
      </c>
      <c r="L1539" s="3"/>
      <c r="M1539" s="3" t="s">
        <v>252</v>
      </c>
      <c r="N1539" s="3" t="s">
        <v>60</v>
      </c>
      <c r="O1539" s="3"/>
      <c r="P1539" s="3"/>
      <c r="Q1539" s="3"/>
      <c r="R1539" s="3">
        <v>0.38</v>
      </c>
      <c r="S1539" s="3">
        <v>0.62</v>
      </c>
      <c r="T1539" s="2">
        <v>1</v>
      </c>
      <c r="U1539" s="3">
        <v>8.4945499302149395E-4</v>
      </c>
      <c r="V1539" s="3">
        <v>8.1349447762872566E-3</v>
      </c>
      <c r="W1539" s="3">
        <v>8.2601552797347867E-4</v>
      </c>
      <c r="X1539" s="3">
        <v>3.2501268645541219</v>
      </c>
      <c r="Y1539" s="3">
        <v>5.0436657612980993E-3</v>
      </c>
      <c r="Z1539" s="3">
        <v>8.2601479773987624E-4</v>
      </c>
      <c r="AA1539" s="3">
        <v>2.0150786560235554</v>
      </c>
      <c r="AB1539">
        <f t="shared" si="42"/>
        <v>5.0436657612980993E-3</v>
      </c>
      <c r="AC1539">
        <f t="shared" si="43"/>
        <v>8.2601479773987624E-4</v>
      </c>
    </row>
    <row r="1540" spans="1:29" x14ac:dyDescent="0.25">
      <c r="A1540" s="2">
        <v>1539</v>
      </c>
      <c r="B1540" s="3" t="s">
        <v>178</v>
      </c>
      <c r="C1540" s="3" t="s">
        <v>28</v>
      </c>
      <c r="D1540" s="3" t="s">
        <v>179</v>
      </c>
      <c r="E1540" s="3" t="s">
        <v>221</v>
      </c>
      <c r="F1540" s="3">
        <v>0.56000000000000005</v>
      </c>
      <c r="G1540" s="3">
        <v>0.48</v>
      </c>
      <c r="H1540" s="3" t="s">
        <v>60</v>
      </c>
      <c r="I1540" s="2">
        <v>1330</v>
      </c>
      <c r="J1540" s="3" t="s">
        <v>47</v>
      </c>
      <c r="K1540" s="2">
        <v>1330</v>
      </c>
      <c r="L1540" s="3"/>
      <c r="M1540" s="3" t="s">
        <v>65</v>
      </c>
      <c r="N1540" s="3" t="s">
        <v>60</v>
      </c>
      <c r="O1540" s="3"/>
      <c r="P1540" s="3"/>
      <c r="Q1540" s="3"/>
      <c r="R1540" s="3">
        <v>0</v>
      </c>
      <c r="S1540" s="3">
        <v>1</v>
      </c>
      <c r="T1540" s="2">
        <v>13</v>
      </c>
      <c r="U1540" s="3">
        <v>1.5414211117467148E-2</v>
      </c>
      <c r="V1540" s="3">
        <v>0.14659320391357447</v>
      </c>
      <c r="W1540" s="3">
        <v>2.3908925971633278E-2</v>
      </c>
      <c r="X1540" s="3">
        <v>58.378674168508077</v>
      </c>
      <c r="Y1540" s="3">
        <v>0.14659320391357447</v>
      </c>
      <c r="Z1540" s="3">
        <v>2.3908904835104348E-2</v>
      </c>
      <c r="AA1540" s="3">
        <v>58.378674168508077</v>
      </c>
      <c r="AB1540">
        <f t="shared" si="42"/>
        <v>0.14659320391357447</v>
      </c>
      <c r="AC1540">
        <f t="shared" si="43"/>
        <v>2.3908904835104348E-2</v>
      </c>
    </row>
    <row r="1541" spans="1:29" x14ac:dyDescent="0.25">
      <c r="A1541" s="2">
        <v>1540</v>
      </c>
      <c r="B1541" s="3" t="s">
        <v>178</v>
      </c>
      <c r="C1541" s="3" t="s">
        <v>28</v>
      </c>
      <c r="D1541" s="3" t="s">
        <v>179</v>
      </c>
      <c r="E1541" s="3" t="s">
        <v>221</v>
      </c>
      <c r="F1541" s="3">
        <v>0.56000000000000005</v>
      </c>
      <c r="G1541" s="3">
        <v>0.48</v>
      </c>
      <c r="H1541" s="3" t="s">
        <v>60</v>
      </c>
      <c r="I1541" s="2">
        <v>1330</v>
      </c>
      <c r="J1541" s="3" t="s">
        <v>47</v>
      </c>
      <c r="K1541" s="2">
        <v>1330</v>
      </c>
      <c r="L1541" s="3"/>
      <c r="M1541" s="3" t="s">
        <v>182</v>
      </c>
      <c r="N1541" s="3" t="s">
        <v>60</v>
      </c>
      <c r="O1541" s="3"/>
      <c r="P1541" s="3"/>
      <c r="Q1541" s="3"/>
      <c r="R1541" s="3">
        <v>0</v>
      </c>
      <c r="S1541" s="3">
        <v>1</v>
      </c>
      <c r="T1541" s="2">
        <v>1</v>
      </c>
      <c r="U1541" s="3">
        <v>9.8294228337879102E-4</v>
      </c>
      <c r="V1541" s="3">
        <v>8.8982557277264129E-3</v>
      </c>
      <c r="W1541" s="3">
        <v>1.1992537596961837E-3</v>
      </c>
      <c r="X1541" s="3">
        <v>3.7993289703217994</v>
      </c>
      <c r="Y1541" s="3">
        <v>8.8982557277264129E-3</v>
      </c>
      <c r="Z1541" s="3">
        <v>1.1992526995037701E-3</v>
      </c>
      <c r="AA1541" s="3">
        <v>3.7993289703217994</v>
      </c>
      <c r="AB1541">
        <f t="shared" si="42"/>
        <v>8.8982557277264129E-3</v>
      </c>
      <c r="AC1541">
        <f t="shared" si="43"/>
        <v>1.1992526995037701E-3</v>
      </c>
    </row>
    <row r="1542" spans="1:29" x14ac:dyDescent="0.25">
      <c r="A1542" s="2">
        <v>1541</v>
      </c>
      <c r="B1542" s="3" t="s">
        <v>178</v>
      </c>
      <c r="C1542" s="3" t="s">
        <v>28</v>
      </c>
      <c r="D1542" s="3" t="s">
        <v>179</v>
      </c>
      <c r="E1542" s="3" t="s">
        <v>221</v>
      </c>
      <c r="F1542" s="3">
        <v>0.56000000000000005</v>
      </c>
      <c r="G1542" s="3">
        <v>0.48</v>
      </c>
      <c r="H1542" s="3" t="s">
        <v>60</v>
      </c>
      <c r="I1542" s="2">
        <v>1330</v>
      </c>
      <c r="J1542" s="3" t="s">
        <v>47</v>
      </c>
      <c r="K1542" s="2">
        <v>1330</v>
      </c>
      <c r="L1542" s="3"/>
      <c r="M1542" s="3" t="s">
        <v>249</v>
      </c>
      <c r="N1542" s="3" t="s">
        <v>60</v>
      </c>
      <c r="O1542" s="3"/>
      <c r="P1542" s="3"/>
      <c r="Q1542" s="3"/>
      <c r="R1542" s="3">
        <v>0</v>
      </c>
      <c r="S1542" s="3">
        <v>1</v>
      </c>
      <c r="T1542" s="2">
        <v>12</v>
      </c>
      <c r="U1542" s="3">
        <v>1.4609013119335991E-2</v>
      </c>
      <c r="V1542" s="3">
        <v>0.15650344293545979</v>
      </c>
      <c r="W1542" s="3">
        <v>2.810528565062104E-2</v>
      </c>
      <c r="X1542" s="3">
        <v>56.452462174267396</v>
      </c>
      <c r="Y1542" s="3">
        <v>0.15650344293545979</v>
      </c>
      <c r="Z1542" s="3">
        <v>2.8105260804327948E-2</v>
      </c>
      <c r="AA1542" s="3">
        <v>56.452462174267396</v>
      </c>
      <c r="AB1542">
        <f t="shared" si="42"/>
        <v>0.15650344293545979</v>
      </c>
      <c r="AC1542">
        <f t="shared" si="43"/>
        <v>2.8105260804327948E-2</v>
      </c>
    </row>
    <row r="1543" spans="1:29" x14ac:dyDescent="0.25">
      <c r="A1543" s="2">
        <v>1542</v>
      </c>
      <c r="B1543" s="3" t="s">
        <v>178</v>
      </c>
      <c r="C1543" s="3" t="s">
        <v>28</v>
      </c>
      <c r="D1543" s="3" t="s">
        <v>179</v>
      </c>
      <c r="E1543" s="3" t="s">
        <v>221</v>
      </c>
      <c r="F1543" s="3">
        <v>0.56000000000000005</v>
      </c>
      <c r="G1543" s="3">
        <v>0.48</v>
      </c>
      <c r="H1543" s="3" t="s">
        <v>60</v>
      </c>
      <c r="I1543" s="2">
        <v>1330</v>
      </c>
      <c r="J1543" s="3" t="s">
        <v>47</v>
      </c>
      <c r="K1543" s="2">
        <v>1330</v>
      </c>
      <c r="L1543" s="3"/>
      <c r="M1543" s="3" t="s">
        <v>181</v>
      </c>
      <c r="N1543" s="3" t="s">
        <v>60</v>
      </c>
      <c r="O1543" s="3"/>
      <c r="P1543" s="3"/>
      <c r="Q1543" s="3"/>
      <c r="R1543" s="3">
        <v>0</v>
      </c>
      <c r="S1543" s="3">
        <v>1</v>
      </c>
      <c r="T1543" s="2">
        <v>11</v>
      </c>
      <c r="U1543" s="3">
        <v>4.4791010409564062E-2</v>
      </c>
      <c r="V1543" s="3">
        <v>0.41682483995076447</v>
      </c>
      <c r="W1543" s="3">
        <v>6.4309148239198338E-2</v>
      </c>
      <c r="X1543" s="3">
        <v>173.54590993962734</v>
      </c>
      <c r="Y1543" s="3">
        <v>0.41682483995076447</v>
      </c>
      <c r="Z1543" s="3">
        <v>6.4309091387118322E-2</v>
      </c>
      <c r="AA1543" s="3">
        <v>173.54590993962734</v>
      </c>
      <c r="AB1543">
        <f t="shared" si="42"/>
        <v>0.41682483995076447</v>
      </c>
      <c r="AC1543">
        <f t="shared" si="43"/>
        <v>6.4309091387118322E-2</v>
      </c>
    </row>
    <row r="1544" spans="1:29" x14ac:dyDescent="0.25">
      <c r="A1544" s="2">
        <v>1543</v>
      </c>
      <c r="B1544" s="3" t="s">
        <v>178</v>
      </c>
      <c r="C1544" s="3" t="s">
        <v>28</v>
      </c>
      <c r="D1544" s="3" t="s">
        <v>179</v>
      </c>
      <c r="E1544" s="3" t="s">
        <v>221</v>
      </c>
      <c r="F1544" s="3">
        <v>0.56000000000000005</v>
      </c>
      <c r="G1544" s="3">
        <v>0.48</v>
      </c>
      <c r="H1544" s="3" t="s">
        <v>60</v>
      </c>
      <c r="I1544" s="2">
        <v>1330</v>
      </c>
      <c r="J1544" s="3" t="s">
        <v>47</v>
      </c>
      <c r="K1544" s="2">
        <v>1330</v>
      </c>
      <c r="L1544" s="3"/>
      <c r="M1544" s="3" t="s">
        <v>250</v>
      </c>
      <c r="N1544" s="3" t="s">
        <v>60</v>
      </c>
      <c r="O1544" s="3"/>
      <c r="P1544" s="3"/>
      <c r="Q1544" s="3"/>
      <c r="R1544" s="3">
        <v>0</v>
      </c>
      <c r="S1544" s="3">
        <v>1</v>
      </c>
      <c r="T1544" s="2">
        <v>4</v>
      </c>
      <c r="U1544" s="3">
        <v>6.1474151111905906E-2</v>
      </c>
      <c r="V1544" s="3">
        <v>0.63851727993088592</v>
      </c>
      <c r="W1544" s="3">
        <v>0.10278568907028485</v>
      </c>
      <c r="X1544" s="3">
        <v>231.1734549270318</v>
      </c>
      <c r="Y1544" s="3">
        <v>0.63851727993088592</v>
      </c>
      <c r="Z1544" s="3">
        <v>0.10278559820327166</v>
      </c>
      <c r="AA1544" s="3">
        <v>231.1734549270318</v>
      </c>
      <c r="AB1544">
        <f t="shared" si="42"/>
        <v>0.63851727993088592</v>
      </c>
      <c r="AC1544">
        <f t="shared" si="43"/>
        <v>0.10278559820327166</v>
      </c>
    </row>
    <row r="1545" spans="1:29" x14ac:dyDescent="0.25">
      <c r="A1545" s="2">
        <v>1544</v>
      </c>
      <c r="B1545" s="3" t="s">
        <v>178</v>
      </c>
      <c r="C1545" s="3" t="s">
        <v>28</v>
      </c>
      <c r="D1545" s="3" t="s">
        <v>179</v>
      </c>
      <c r="E1545" s="3" t="s">
        <v>221</v>
      </c>
      <c r="F1545" s="3">
        <v>0.56000000000000005</v>
      </c>
      <c r="G1545" s="3">
        <v>0.48</v>
      </c>
      <c r="H1545" s="3" t="s">
        <v>60</v>
      </c>
      <c r="I1545" s="2">
        <v>1330</v>
      </c>
      <c r="J1545" s="3" t="s">
        <v>47</v>
      </c>
      <c r="K1545" s="2">
        <v>1330</v>
      </c>
      <c r="L1545" s="3"/>
      <c r="M1545" s="3" t="s">
        <v>247</v>
      </c>
      <c r="N1545" s="3" t="s">
        <v>60</v>
      </c>
      <c r="O1545" s="3"/>
      <c r="P1545" s="3"/>
      <c r="Q1545" s="3"/>
      <c r="R1545" s="3">
        <v>0</v>
      </c>
      <c r="S1545" s="3">
        <v>1</v>
      </c>
      <c r="T1545" s="2">
        <v>2</v>
      </c>
      <c r="U1545" s="3">
        <v>2.322310616494521E-3</v>
      </c>
      <c r="V1545" s="3">
        <v>2.1187451602785415E-2</v>
      </c>
      <c r="W1545" s="3">
        <v>3.0029418740157633E-3</v>
      </c>
      <c r="X1545" s="3">
        <v>8.7179569158037253</v>
      </c>
      <c r="Y1545" s="3">
        <v>2.1187451602785415E-2</v>
      </c>
      <c r="Z1545" s="3">
        <v>3.002939219284731E-3</v>
      </c>
      <c r="AA1545" s="3">
        <v>8.7179569158037253</v>
      </c>
      <c r="AB1545">
        <f t="shared" si="42"/>
        <v>2.1187451602785415E-2</v>
      </c>
      <c r="AC1545">
        <f t="shared" si="43"/>
        <v>3.002939219284731E-3</v>
      </c>
    </row>
    <row r="1546" spans="1:29" x14ac:dyDescent="0.25">
      <c r="A1546" s="2">
        <v>1545</v>
      </c>
      <c r="B1546" s="3" t="s">
        <v>178</v>
      </c>
      <c r="C1546" s="3" t="s">
        <v>28</v>
      </c>
      <c r="D1546" s="3" t="s">
        <v>179</v>
      </c>
      <c r="E1546" s="3" t="s">
        <v>221</v>
      </c>
      <c r="F1546" s="3">
        <v>0.56000000000000005</v>
      </c>
      <c r="G1546" s="3">
        <v>0.48</v>
      </c>
      <c r="H1546" s="3" t="s">
        <v>60</v>
      </c>
      <c r="I1546" s="2">
        <v>1330</v>
      </c>
      <c r="J1546" s="3" t="s">
        <v>47</v>
      </c>
      <c r="K1546" s="2">
        <v>1330</v>
      </c>
      <c r="L1546" s="3"/>
      <c r="M1546" s="3" t="s">
        <v>251</v>
      </c>
      <c r="N1546" s="3" t="s">
        <v>60</v>
      </c>
      <c r="O1546" s="3"/>
      <c r="P1546" s="3"/>
      <c r="Q1546" s="3"/>
      <c r="R1546" s="3">
        <v>0.38</v>
      </c>
      <c r="S1546" s="3">
        <v>0.62</v>
      </c>
      <c r="T1546" s="2">
        <v>4</v>
      </c>
      <c r="U1546" s="3">
        <v>1.544729419197638E-2</v>
      </c>
      <c r="V1546" s="3">
        <v>0.20237788493343128</v>
      </c>
      <c r="W1546" s="3">
        <v>2.1422100567711117E-2</v>
      </c>
      <c r="X1546" s="3">
        <v>75.746165550738823</v>
      </c>
      <c r="Y1546" s="3">
        <v>0.1254742886587274</v>
      </c>
      <c r="Z1546" s="3">
        <v>2.1422081629643826E-2</v>
      </c>
      <c r="AA1546" s="3">
        <v>46.962622641458076</v>
      </c>
      <c r="AB1546">
        <f t="shared" si="42"/>
        <v>0.1254742886587274</v>
      </c>
      <c r="AC1546">
        <f t="shared" si="43"/>
        <v>2.1422081629643826E-2</v>
      </c>
    </row>
    <row r="1547" spans="1:29" x14ac:dyDescent="0.25">
      <c r="A1547" s="2">
        <v>1546</v>
      </c>
      <c r="B1547" s="3" t="s">
        <v>178</v>
      </c>
      <c r="C1547" s="3" t="s">
        <v>28</v>
      </c>
      <c r="D1547" s="3" t="s">
        <v>179</v>
      </c>
      <c r="E1547" s="3" t="s">
        <v>221</v>
      </c>
      <c r="F1547" s="3">
        <v>0.56000000000000005</v>
      </c>
      <c r="G1547" s="3">
        <v>0.48</v>
      </c>
      <c r="H1547" s="3" t="s">
        <v>60</v>
      </c>
      <c r="I1547" s="2">
        <v>1340</v>
      </c>
      <c r="J1547" s="3" t="s">
        <v>133</v>
      </c>
      <c r="K1547" s="2">
        <v>1340</v>
      </c>
      <c r="L1547" s="3"/>
      <c r="M1547" s="3" t="s">
        <v>249</v>
      </c>
      <c r="N1547" s="3" t="s">
        <v>60</v>
      </c>
      <c r="O1547" s="3"/>
      <c r="P1547" s="3"/>
      <c r="Q1547" s="3"/>
      <c r="R1547" s="3">
        <v>0</v>
      </c>
      <c r="S1547" s="3">
        <v>1</v>
      </c>
      <c r="T1547" s="2">
        <v>5</v>
      </c>
      <c r="U1547" s="3">
        <v>2.0609308558195046E-2</v>
      </c>
      <c r="V1547" s="3">
        <v>0.22383106633326649</v>
      </c>
      <c r="W1547" s="3">
        <v>4.1757497377219246E-2</v>
      </c>
      <c r="X1547" s="3">
        <v>79.57586300599047</v>
      </c>
      <c r="Y1547" s="3">
        <v>0.22383106633326649</v>
      </c>
      <c r="Z1547" s="3">
        <v>4.1757460461778188E-2</v>
      </c>
      <c r="AA1547" s="3">
        <v>79.57586300599047</v>
      </c>
      <c r="AB1547">
        <f t="shared" si="42"/>
        <v>0.22383106633326649</v>
      </c>
      <c r="AC1547">
        <f t="shared" si="43"/>
        <v>4.1757460461778188E-2</v>
      </c>
    </row>
    <row r="1548" spans="1:29" x14ac:dyDescent="0.25">
      <c r="A1548" s="2">
        <v>1547</v>
      </c>
      <c r="B1548" s="3" t="s">
        <v>178</v>
      </c>
      <c r="C1548" s="3" t="s">
        <v>28</v>
      </c>
      <c r="D1548" s="3" t="s">
        <v>179</v>
      </c>
      <c r="E1548" s="3" t="s">
        <v>221</v>
      </c>
      <c r="F1548" s="3">
        <v>0.56000000000000005</v>
      </c>
      <c r="G1548" s="3">
        <v>0.48</v>
      </c>
      <c r="H1548" s="3" t="s">
        <v>60</v>
      </c>
      <c r="I1548" s="2">
        <v>1340</v>
      </c>
      <c r="J1548" s="3" t="s">
        <v>133</v>
      </c>
      <c r="K1548" s="2">
        <v>1340</v>
      </c>
      <c r="L1548" s="3"/>
      <c r="M1548" s="3" t="s">
        <v>247</v>
      </c>
      <c r="N1548" s="3" t="s">
        <v>60</v>
      </c>
      <c r="O1548" s="3"/>
      <c r="P1548" s="3"/>
      <c r="Q1548" s="3"/>
      <c r="R1548" s="3">
        <v>0</v>
      </c>
      <c r="S1548" s="3">
        <v>1</v>
      </c>
      <c r="T1548" s="2">
        <v>8</v>
      </c>
      <c r="U1548" s="3">
        <v>1.3228058734750778E-2</v>
      </c>
      <c r="V1548" s="3">
        <v>0.12730457541434603</v>
      </c>
      <c r="W1548" s="3">
        <v>2.1385937478765014E-2</v>
      </c>
      <c r="X1548" s="3">
        <v>48.950922781898967</v>
      </c>
      <c r="Y1548" s="3">
        <v>0.12730457541434603</v>
      </c>
      <c r="Z1548" s="3">
        <v>2.1385918572667455E-2</v>
      </c>
      <c r="AA1548" s="3">
        <v>48.950922781898967</v>
      </c>
      <c r="AB1548">
        <f t="shared" si="42"/>
        <v>0.12730457541434603</v>
      </c>
      <c r="AC1548">
        <f t="shared" si="43"/>
        <v>2.1385918572667455E-2</v>
      </c>
    </row>
    <row r="1549" spans="1:29" x14ac:dyDescent="0.25">
      <c r="A1549" s="2">
        <v>1548</v>
      </c>
      <c r="B1549" s="3" t="s">
        <v>178</v>
      </c>
      <c r="C1549" s="3" t="s">
        <v>28</v>
      </c>
      <c r="D1549" s="3" t="s">
        <v>179</v>
      </c>
      <c r="E1549" s="3" t="s">
        <v>221</v>
      </c>
      <c r="F1549" s="3">
        <v>0.56000000000000005</v>
      </c>
      <c r="G1549" s="3">
        <v>0.48</v>
      </c>
      <c r="H1549" s="3" t="s">
        <v>60</v>
      </c>
      <c r="I1549" s="2">
        <v>1340</v>
      </c>
      <c r="J1549" s="3" t="s">
        <v>133</v>
      </c>
      <c r="K1549" s="2">
        <v>1340</v>
      </c>
      <c r="L1549" s="3"/>
      <c r="M1549" s="3" t="s">
        <v>205</v>
      </c>
      <c r="N1549" s="3" t="s">
        <v>60</v>
      </c>
      <c r="O1549" s="3"/>
      <c r="P1549" s="3"/>
      <c r="Q1549" s="3"/>
      <c r="R1549" s="3">
        <v>0</v>
      </c>
      <c r="S1549" s="3">
        <v>1</v>
      </c>
      <c r="T1549" s="2">
        <v>2</v>
      </c>
      <c r="U1549" s="3">
        <v>1.4440718040543591E-2</v>
      </c>
      <c r="V1549" s="3">
        <v>0.15196233630774134</v>
      </c>
      <c r="W1549" s="3">
        <v>2.5232383811927245E-2</v>
      </c>
      <c r="X1549" s="3">
        <v>58.073386832865985</v>
      </c>
      <c r="Y1549" s="3">
        <v>0.15196233630774134</v>
      </c>
      <c r="Z1549" s="3">
        <v>2.5232361505403991E-2</v>
      </c>
      <c r="AA1549" s="3">
        <v>58.073386832865985</v>
      </c>
      <c r="AB1549">
        <f t="shared" si="42"/>
        <v>0.15196233630774134</v>
      </c>
      <c r="AC1549">
        <f t="shared" si="43"/>
        <v>2.5232361505403991E-2</v>
      </c>
    </row>
    <row r="1550" spans="1:29" x14ac:dyDescent="0.25">
      <c r="A1550" s="2">
        <v>1549</v>
      </c>
      <c r="B1550" s="3" t="s">
        <v>178</v>
      </c>
      <c r="C1550" s="3" t="s">
        <v>28</v>
      </c>
      <c r="D1550" s="3" t="s">
        <v>179</v>
      </c>
      <c r="E1550" s="3" t="s">
        <v>221</v>
      </c>
      <c r="F1550" s="3">
        <v>0.56000000000000005</v>
      </c>
      <c r="G1550" s="3">
        <v>0.48</v>
      </c>
      <c r="H1550" s="3" t="s">
        <v>60</v>
      </c>
      <c r="I1550" s="2">
        <v>1400</v>
      </c>
      <c r="J1550" s="3" t="s">
        <v>48</v>
      </c>
      <c r="K1550" s="2">
        <v>1400</v>
      </c>
      <c r="L1550" s="3"/>
      <c r="M1550" s="3" t="s">
        <v>65</v>
      </c>
      <c r="N1550" s="3" t="s">
        <v>60</v>
      </c>
      <c r="O1550" s="3"/>
      <c r="P1550" s="3"/>
      <c r="Q1550" s="3"/>
      <c r="R1550" s="3">
        <v>0</v>
      </c>
      <c r="S1550" s="3">
        <v>1</v>
      </c>
      <c r="T1550" s="2">
        <v>38</v>
      </c>
      <c r="U1550" s="3">
        <v>1.2434283648720599</v>
      </c>
      <c r="V1550" s="3">
        <v>11.013723478970437</v>
      </c>
      <c r="W1550" s="3">
        <v>1.560106426488836</v>
      </c>
      <c r="X1550" s="3">
        <v>4487.2923213768863</v>
      </c>
      <c r="Y1550" s="3">
        <v>11.013723478970437</v>
      </c>
      <c r="Z1550" s="3">
        <v>1.5601050472869959</v>
      </c>
      <c r="AA1550" s="3">
        <v>4487.2923213768863</v>
      </c>
      <c r="AB1550">
        <f t="shared" si="42"/>
        <v>11.013723478970437</v>
      </c>
      <c r="AC1550">
        <f t="shared" si="43"/>
        <v>1.5601050472869959</v>
      </c>
    </row>
    <row r="1551" spans="1:29" x14ac:dyDescent="0.25">
      <c r="A1551" s="2">
        <v>1550</v>
      </c>
      <c r="B1551" s="3" t="s">
        <v>178</v>
      </c>
      <c r="C1551" s="3" t="s">
        <v>28</v>
      </c>
      <c r="D1551" s="3" t="s">
        <v>179</v>
      </c>
      <c r="E1551" s="3" t="s">
        <v>221</v>
      </c>
      <c r="F1551" s="3">
        <v>0.56000000000000005</v>
      </c>
      <c r="G1551" s="3">
        <v>0.48</v>
      </c>
      <c r="H1551" s="3" t="s">
        <v>60</v>
      </c>
      <c r="I1551" s="2">
        <v>1400</v>
      </c>
      <c r="J1551" s="3" t="s">
        <v>48</v>
      </c>
      <c r="K1551" s="2">
        <v>1400</v>
      </c>
      <c r="L1551" s="3"/>
      <c r="M1551" s="3" t="s">
        <v>182</v>
      </c>
      <c r="N1551" s="3" t="s">
        <v>60</v>
      </c>
      <c r="O1551" s="3"/>
      <c r="P1551" s="3"/>
      <c r="Q1551" s="3"/>
      <c r="R1551" s="3">
        <v>0</v>
      </c>
      <c r="S1551" s="3">
        <v>1</v>
      </c>
      <c r="T1551" s="2">
        <v>34</v>
      </c>
      <c r="U1551" s="3">
        <v>0.68727234647241997</v>
      </c>
      <c r="V1551" s="3">
        <v>6.8406881642179966</v>
      </c>
      <c r="W1551" s="3">
        <v>0.91273355654553623</v>
      </c>
      <c r="X1551" s="3">
        <v>2687.2308694271396</v>
      </c>
      <c r="Y1551" s="3">
        <v>6.8406881642179966</v>
      </c>
      <c r="Z1551" s="3">
        <v>0.91273274964942985</v>
      </c>
      <c r="AA1551" s="3">
        <v>2687.2308694271396</v>
      </c>
      <c r="AB1551">
        <f t="shared" si="42"/>
        <v>6.8406881642179966</v>
      </c>
      <c r="AC1551">
        <f t="shared" si="43"/>
        <v>0.91273274964942985</v>
      </c>
    </row>
    <row r="1552" spans="1:29" x14ac:dyDescent="0.25">
      <c r="A1552" s="2">
        <v>1551</v>
      </c>
      <c r="B1552" s="3" t="s">
        <v>178</v>
      </c>
      <c r="C1552" s="3" t="s">
        <v>28</v>
      </c>
      <c r="D1552" s="3" t="s">
        <v>179</v>
      </c>
      <c r="E1552" s="3" t="s">
        <v>221</v>
      </c>
      <c r="F1552" s="3">
        <v>0.56000000000000005</v>
      </c>
      <c r="G1552" s="3">
        <v>0.48</v>
      </c>
      <c r="H1552" s="3" t="s">
        <v>60</v>
      </c>
      <c r="I1552" s="2">
        <v>1400</v>
      </c>
      <c r="J1552" s="3" t="s">
        <v>48</v>
      </c>
      <c r="K1552" s="2">
        <v>1400</v>
      </c>
      <c r="L1552" s="3"/>
      <c r="M1552" s="3" t="s">
        <v>249</v>
      </c>
      <c r="N1552" s="3" t="s">
        <v>60</v>
      </c>
      <c r="O1552" s="3"/>
      <c r="P1552" s="3"/>
      <c r="Q1552" s="3"/>
      <c r="R1552" s="3">
        <v>0</v>
      </c>
      <c r="S1552" s="3">
        <v>1</v>
      </c>
      <c r="T1552" s="2">
        <v>23</v>
      </c>
      <c r="U1552" s="3">
        <v>1.1753880624357669</v>
      </c>
      <c r="V1552" s="3">
        <v>13.105312782881375</v>
      </c>
      <c r="W1552" s="3">
        <v>1.9133791965981524</v>
      </c>
      <c r="X1552" s="3">
        <v>4569.659503757608</v>
      </c>
      <c r="Y1552" s="3">
        <v>13.105312782881375</v>
      </c>
      <c r="Z1552" s="3">
        <v>1.9133775050878401</v>
      </c>
      <c r="AA1552" s="3">
        <v>4569.659503757608</v>
      </c>
      <c r="AB1552">
        <f t="shared" si="42"/>
        <v>13.105312782881375</v>
      </c>
      <c r="AC1552">
        <f t="shared" si="43"/>
        <v>1.9133775050878401</v>
      </c>
    </row>
    <row r="1553" spans="1:29" x14ac:dyDescent="0.25">
      <c r="A1553" s="2">
        <v>1552</v>
      </c>
      <c r="B1553" s="3" t="s">
        <v>178</v>
      </c>
      <c r="C1553" s="3" t="s">
        <v>28</v>
      </c>
      <c r="D1553" s="3" t="s">
        <v>179</v>
      </c>
      <c r="E1553" s="3" t="s">
        <v>221</v>
      </c>
      <c r="F1553" s="3">
        <v>0.56000000000000005</v>
      </c>
      <c r="G1553" s="3">
        <v>0.48</v>
      </c>
      <c r="H1553" s="3" t="s">
        <v>60</v>
      </c>
      <c r="I1553" s="2">
        <v>1400</v>
      </c>
      <c r="J1553" s="3" t="s">
        <v>48</v>
      </c>
      <c r="K1553" s="2">
        <v>1400</v>
      </c>
      <c r="L1553" s="3"/>
      <c r="M1553" s="3" t="s">
        <v>181</v>
      </c>
      <c r="N1553" s="3" t="s">
        <v>60</v>
      </c>
      <c r="O1553" s="3"/>
      <c r="P1553" s="3"/>
      <c r="Q1553" s="3"/>
      <c r="R1553" s="3">
        <v>0</v>
      </c>
      <c r="S1553" s="3">
        <v>1</v>
      </c>
      <c r="T1553" s="2">
        <v>8</v>
      </c>
      <c r="U1553" s="3">
        <v>0.3787921741123646</v>
      </c>
      <c r="V1553" s="3">
        <v>3.5198082381132334</v>
      </c>
      <c r="W1553" s="3">
        <v>0.47522453308121393</v>
      </c>
      <c r="X1553" s="3">
        <v>1424.2165657758064</v>
      </c>
      <c r="Y1553" s="3">
        <v>3.5198082381132334</v>
      </c>
      <c r="Z1553" s="3">
        <v>0.47522411296208555</v>
      </c>
      <c r="AA1553" s="3">
        <v>1424.2165657758064</v>
      </c>
      <c r="AB1553">
        <f t="shared" si="42"/>
        <v>3.5198082381132334</v>
      </c>
      <c r="AC1553">
        <f t="shared" si="43"/>
        <v>0.47522411296208555</v>
      </c>
    </row>
    <row r="1554" spans="1:29" x14ac:dyDescent="0.25">
      <c r="A1554" s="2">
        <v>1553</v>
      </c>
      <c r="B1554" s="3" t="s">
        <v>178</v>
      </c>
      <c r="C1554" s="3" t="s">
        <v>28</v>
      </c>
      <c r="D1554" s="3" t="s">
        <v>179</v>
      </c>
      <c r="E1554" s="3" t="s">
        <v>221</v>
      </c>
      <c r="F1554" s="3">
        <v>0.56000000000000005</v>
      </c>
      <c r="G1554" s="3">
        <v>0.48</v>
      </c>
      <c r="H1554" s="3" t="s">
        <v>60</v>
      </c>
      <c r="I1554" s="2">
        <v>1400</v>
      </c>
      <c r="J1554" s="3" t="s">
        <v>48</v>
      </c>
      <c r="K1554" s="2">
        <v>1400</v>
      </c>
      <c r="L1554" s="3"/>
      <c r="M1554" s="3" t="s">
        <v>162</v>
      </c>
      <c r="N1554" s="3" t="s">
        <v>60</v>
      </c>
      <c r="O1554" s="3"/>
      <c r="P1554" s="3"/>
      <c r="Q1554" s="3"/>
      <c r="R1554" s="3">
        <v>0</v>
      </c>
      <c r="S1554" s="3">
        <v>1</v>
      </c>
      <c r="T1554" s="2">
        <v>58</v>
      </c>
      <c r="U1554" s="3">
        <v>1.2953981591882622</v>
      </c>
      <c r="V1554" s="3">
        <v>13.5755651181401</v>
      </c>
      <c r="W1554" s="3">
        <v>1.8093282657595171</v>
      </c>
      <c r="X1554" s="3">
        <v>5096.8955079622783</v>
      </c>
      <c r="Y1554" s="3">
        <v>13.5755651181401</v>
      </c>
      <c r="Z1554" s="3">
        <v>1.8093266662347494</v>
      </c>
      <c r="AA1554" s="3">
        <v>5096.8955079622783</v>
      </c>
      <c r="AB1554">
        <f t="shared" si="42"/>
        <v>13.5755651181401</v>
      </c>
      <c r="AC1554">
        <f t="shared" si="43"/>
        <v>1.8093266662347494</v>
      </c>
    </row>
    <row r="1555" spans="1:29" x14ac:dyDescent="0.25">
      <c r="A1555" s="2">
        <v>1554</v>
      </c>
      <c r="B1555" s="3" t="s">
        <v>178</v>
      </c>
      <c r="C1555" s="3" t="s">
        <v>28</v>
      </c>
      <c r="D1555" s="3" t="s">
        <v>179</v>
      </c>
      <c r="E1555" s="3" t="s">
        <v>221</v>
      </c>
      <c r="F1555" s="3">
        <v>0.56000000000000005</v>
      </c>
      <c r="G1555" s="3">
        <v>0.48</v>
      </c>
      <c r="H1555" s="3" t="s">
        <v>60</v>
      </c>
      <c r="I1555" s="2">
        <v>1400</v>
      </c>
      <c r="J1555" s="3" t="s">
        <v>48</v>
      </c>
      <c r="K1555" s="2">
        <v>1400</v>
      </c>
      <c r="L1555" s="3"/>
      <c r="M1555" s="3" t="s">
        <v>250</v>
      </c>
      <c r="N1555" s="3" t="s">
        <v>60</v>
      </c>
      <c r="O1555" s="3"/>
      <c r="P1555" s="3"/>
      <c r="Q1555" s="3"/>
      <c r="R1555" s="3">
        <v>0</v>
      </c>
      <c r="S1555" s="3">
        <v>1</v>
      </c>
      <c r="T1555" s="2">
        <v>16</v>
      </c>
      <c r="U1555" s="3">
        <v>2.4929298151156924</v>
      </c>
      <c r="V1555" s="3">
        <v>26.759279384859081</v>
      </c>
      <c r="W1555" s="3">
        <v>3.5770661924005269</v>
      </c>
      <c r="X1555" s="3">
        <v>9445.0931222413328</v>
      </c>
      <c r="Y1555" s="3">
        <v>26.759279384859081</v>
      </c>
      <c r="Z1555" s="3">
        <v>3.5770630301186572</v>
      </c>
      <c r="AA1555" s="3">
        <v>9445.0931222413328</v>
      </c>
      <c r="AB1555">
        <f t="shared" si="42"/>
        <v>26.759279384859081</v>
      </c>
      <c r="AC1555">
        <f t="shared" si="43"/>
        <v>3.5770630301186572</v>
      </c>
    </row>
    <row r="1556" spans="1:29" x14ac:dyDescent="0.25">
      <c r="A1556" s="2">
        <v>1555</v>
      </c>
      <c r="B1556" s="3" t="s">
        <v>178</v>
      </c>
      <c r="C1556" s="3" t="s">
        <v>28</v>
      </c>
      <c r="D1556" s="3" t="s">
        <v>179</v>
      </c>
      <c r="E1556" s="3" t="s">
        <v>221</v>
      </c>
      <c r="F1556" s="3">
        <v>0.56000000000000005</v>
      </c>
      <c r="G1556" s="3">
        <v>0.48</v>
      </c>
      <c r="H1556" s="3" t="s">
        <v>60</v>
      </c>
      <c r="I1556" s="2">
        <v>1400</v>
      </c>
      <c r="J1556" s="3" t="s">
        <v>48</v>
      </c>
      <c r="K1556" s="2">
        <v>1400</v>
      </c>
      <c r="L1556" s="3"/>
      <c r="M1556" s="3" t="s">
        <v>247</v>
      </c>
      <c r="N1556" s="3" t="s">
        <v>60</v>
      </c>
      <c r="O1556" s="3"/>
      <c r="P1556" s="3"/>
      <c r="Q1556" s="3"/>
      <c r="R1556" s="3">
        <v>0</v>
      </c>
      <c r="S1556" s="3">
        <v>1</v>
      </c>
      <c r="T1556" s="2">
        <v>308</v>
      </c>
      <c r="U1556" s="3">
        <v>20.364659692759954</v>
      </c>
      <c r="V1556" s="3">
        <v>224.06427566333321</v>
      </c>
      <c r="W1556" s="3">
        <v>29.720081325743678</v>
      </c>
      <c r="X1556" s="3">
        <v>87544.027741823433</v>
      </c>
      <c r="Y1556" s="3">
        <v>224.06427566333321</v>
      </c>
      <c r="Z1556" s="3">
        <v>29.720055051901017</v>
      </c>
      <c r="AA1556" s="3">
        <v>87544.027741823433</v>
      </c>
      <c r="AB1556">
        <f t="shared" si="42"/>
        <v>224.06427566333321</v>
      </c>
      <c r="AC1556">
        <f t="shared" si="43"/>
        <v>29.720055051901017</v>
      </c>
    </row>
    <row r="1557" spans="1:29" x14ac:dyDescent="0.25">
      <c r="A1557" s="2">
        <v>1556</v>
      </c>
      <c r="B1557" s="3" t="s">
        <v>178</v>
      </c>
      <c r="C1557" s="3" t="s">
        <v>28</v>
      </c>
      <c r="D1557" s="3" t="s">
        <v>179</v>
      </c>
      <c r="E1557" s="3" t="s">
        <v>221</v>
      </c>
      <c r="F1557" s="3">
        <v>0.56000000000000005</v>
      </c>
      <c r="G1557" s="3">
        <v>0.48</v>
      </c>
      <c r="H1557" s="3" t="s">
        <v>60</v>
      </c>
      <c r="I1557" s="2">
        <v>1400</v>
      </c>
      <c r="J1557" s="3" t="s">
        <v>48</v>
      </c>
      <c r="K1557" s="2">
        <v>1400</v>
      </c>
      <c r="L1557" s="3"/>
      <c r="M1557" s="3" t="s">
        <v>251</v>
      </c>
      <c r="N1557" s="3" t="s">
        <v>60</v>
      </c>
      <c r="O1557" s="3"/>
      <c r="P1557" s="3"/>
      <c r="Q1557" s="3"/>
      <c r="R1557" s="3">
        <v>0.38</v>
      </c>
      <c r="S1557" s="3">
        <v>0.62</v>
      </c>
      <c r="T1557" s="2">
        <v>33</v>
      </c>
      <c r="U1557" s="3">
        <v>1.5331010179231701</v>
      </c>
      <c r="V1557" s="3">
        <v>15.546916422731057</v>
      </c>
      <c r="W1557" s="3">
        <v>1.2883718551459356</v>
      </c>
      <c r="X1557" s="3">
        <v>6507.5287345840552</v>
      </c>
      <c r="Y1557" s="3">
        <v>9.6390881820932588</v>
      </c>
      <c r="Z1557" s="3">
        <v>1.2883707161692597</v>
      </c>
      <c r="AA1557" s="3">
        <v>4034.6678154421156</v>
      </c>
      <c r="AB1557">
        <f t="shared" si="42"/>
        <v>9.6390881820932588</v>
      </c>
      <c r="AC1557">
        <f t="shared" si="43"/>
        <v>1.2883707161692597</v>
      </c>
    </row>
    <row r="1558" spans="1:29" x14ac:dyDescent="0.25">
      <c r="A1558" s="2">
        <v>1557</v>
      </c>
      <c r="B1558" s="3" t="s">
        <v>178</v>
      </c>
      <c r="C1558" s="3" t="s">
        <v>28</v>
      </c>
      <c r="D1558" s="3" t="s">
        <v>179</v>
      </c>
      <c r="E1558" s="3" t="s">
        <v>221</v>
      </c>
      <c r="F1558" s="3">
        <v>0.56000000000000005</v>
      </c>
      <c r="G1558" s="3">
        <v>0.48</v>
      </c>
      <c r="H1558" s="3" t="s">
        <v>60</v>
      </c>
      <c r="I1558" s="2">
        <v>1400</v>
      </c>
      <c r="J1558" s="3" t="s">
        <v>48</v>
      </c>
      <c r="K1558" s="2">
        <v>1400</v>
      </c>
      <c r="L1558" s="3"/>
      <c r="M1558" s="3" t="s">
        <v>248</v>
      </c>
      <c r="N1558" s="3" t="s">
        <v>60</v>
      </c>
      <c r="O1558" s="3"/>
      <c r="P1558" s="3"/>
      <c r="Q1558" s="3"/>
      <c r="R1558" s="3">
        <v>0</v>
      </c>
      <c r="S1558" s="3">
        <v>1</v>
      </c>
      <c r="T1558" s="2">
        <v>4</v>
      </c>
      <c r="U1558" s="3">
        <v>9.3767271234632896E-2</v>
      </c>
      <c r="V1558" s="3">
        <v>0.78372670369430275</v>
      </c>
      <c r="W1558" s="3">
        <v>0.10775960036515381</v>
      </c>
      <c r="X1558" s="3">
        <v>390.78122629376327</v>
      </c>
      <c r="Y1558" s="3">
        <v>0.78372670369430275</v>
      </c>
      <c r="Z1558" s="3">
        <v>0.10775950510098663</v>
      </c>
      <c r="AA1558" s="3">
        <v>390.78122629376327</v>
      </c>
      <c r="AB1558">
        <f t="shared" si="42"/>
        <v>0.78372670369430275</v>
      </c>
      <c r="AC1558">
        <f t="shared" si="43"/>
        <v>0.10775950510098663</v>
      </c>
    </row>
    <row r="1559" spans="1:29" x14ac:dyDescent="0.25">
      <c r="A1559" s="2">
        <v>1558</v>
      </c>
      <c r="B1559" s="3" t="s">
        <v>178</v>
      </c>
      <c r="C1559" s="3" t="s">
        <v>28</v>
      </c>
      <c r="D1559" s="3" t="s">
        <v>179</v>
      </c>
      <c r="E1559" s="3" t="s">
        <v>221</v>
      </c>
      <c r="F1559" s="3">
        <v>0.56000000000000005</v>
      </c>
      <c r="G1559" s="3">
        <v>0.48</v>
      </c>
      <c r="H1559" s="3" t="s">
        <v>60</v>
      </c>
      <c r="I1559" s="2">
        <v>1400</v>
      </c>
      <c r="J1559" s="3" t="s">
        <v>48</v>
      </c>
      <c r="K1559" s="2">
        <v>1400</v>
      </c>
      <c r="L1559" s="3"/>
      <c r="M1559" s="3" t="s">
        <v>255</v>
      </c>
      <c r="N1559" s="3" t="s">
        <v>60</v>
      </c>
      <c r="O1559" s="3"/>
      <c r="P1559" s="3"/>
      <c r="Q1559" s="3"/>
      <c r="R1559" s="3">
        <v>0</v>
      </c>
      <c r="S1559" s="3">
        <v>1</v>
      </c>
      <c r="T1559" s="2">
        <v>4</v>
      </c>
      <c r="U1559" s="3">
        <v>9.1969803566606875E-2</v>
      </c>
      <c r="V1559" s="3">
        <v>0.93274781152850483</v>
      </c>
      <c r="W1559" s="3">
        <v>0.12260755610491031</v>
      </c>
      <c r="X1559" s="3">
        <v>358.02228333994725</v>
      </c>
      <c r="Y1559" s="3">
        <v>0.93274781152850483</v>
      </c>
      <c r="Z1559" s="3">
        <v>0.12260744771450555</v>
      </c>
      <c r="AA1559" s="3">
        <v>358.02228333994725</v>
      </c>
      <c r="AB1559">
        <f t="shared" si="42"/>
        <v>0.93274781152850483</v>
      </c>
      <c r="AC1559">
        <f t="shared" si="43"/>
        <v>0.12260744771450555</v>
      </c>
    </row>
    <row r="1560" spans="1:29" x14ac:dyDescent="0.25">
      <c r="A1560" s="2">
        <v>1559</v>
      </c>
      <c r="B1560" s="3" t="s">
        <v>178</v>
      </c>
      <c r="C1560" s="3" t="s">
        <v>28</v>
      </c>
      <c r="D1560" s="3" t="s">
        <v>179</v>
      </c>
      <c r="E1560" s="3" t="s">
        <v>221</v>
      </c>
      <c r="F1560" s="3">
        <v>0.56000000000000005</v>
      </c>
      <c r="G1560" s="3">
        <v>0.48</v>
      </c>
      <c r="H1560" s="3" t="s">
        <v>60</v>
      </c>
      <c r="I1560" s="2">
        <v>1400</v>
      </c>
      <c r="J1560" s="3" t="s">
        <v>48</v>
      </c>
      <c r="K1560" s="2">
        <v>1400</v>
      </c>
      <c r="L1560" s="3"/>
      <c r="M1560" s="3" t="s">
        <v>256</v>
      </c>
      <c r="N1560" s="3" t="s">
        <v>60</v>
      </c>
      <c r="O1560" s="3"/>
      <c r="P1560" s="3"/>
      <c r="Q1560" s="3"/>
      <c r="R1560" s="3">
        <v>0</v>
      </c>
      <c r="S1560" s="3">
        <v>1</v>
      </c>
      <c r="T1560" s="2">
        <v>1</v>
      </c>
      <c r="U1560" s="3">
        <v>2.2872737472131598E-2</v>
      </c>
      <c r="V1560" s="3">
        <v>0.27127059382467633</v>
      </c>
      <c r="W1560" s="3">
        <v>3.5514645766815095E-2</v>
      </c>
      <c r="X1560" s="3">
        <v>94.56906660209917</v>
      </c>
      <c r="Y1560" s="3">
        <v>0.27127059382467633</v>
      </c>
      <c r="Z1560" s="3">
        <v>3.5514614370325701E-2</v>
      </c>
      <c r="AA1560" s="3">
        <v>94.56906660209917</v>
      </c>
      <c r="AB1560">
        <f t="shared" si="42"/>
        <v>0.27127059382467633</v>
      </c>
      <c r="AC1560">
        <f t="shared" si="43"/>
        <v>3.5514614370325701E-2</v>
      </c>
    </row>
    <row r="1561" spans="1:29" x14ac:dyDescent="0.25">
      <c r="A1561" s="2">
        <v>1560</v>
      </c>
      <c r="B1561" s="3" t="s">
        <v>178</v>
      </c>
      <c r="C1561" s="3" t="s">
        <v>28</v>
      </c>
      <c r="D1561" s="3" t="s">
        <v>179</v>
      </c>
      <c r="E1561" s="3" t="s">
        <v>221</v>
      </c>
      <c r="F1561" s="3">
        <v>0.56000000000000005</v>
      </c>
      <c r="G1561" s="3">
        <v>0.48</v>
      </c>
      <c r="H1561" s="3" t="s">
        <v>60</v>
      </c>
      <c r="I1561" s="2">
        <v>1400</v>
      </c>
      <c r="J1561" s="3" t="s">
        <v>48</v>
      </c>
      <c r="K1561" s="2">
        <v>1400</v>
      </c>
      <c r="L1561" s="3"/>
      <c r="M1561" s="3" t="s">
        <v>253</v>
      </c>
      <c r="N1561" s="3" t="s">
        <v>60</v>
      </c>
      <c r="O1561" s="3"/>
      <c r="P1561" s="3"/>
      <c r="Q1561" s="3"/>
      <c r="R1561" s="3">
        <v>0</v>
      </c>
      <c r="S1561" s="3">
        <v>1</v>
      </c>
      <c r="T1561" s="2">
        <v>9</v>
      </c>
      <c r="U1561" s="3">
        <v>0.37354550530242836</v>
      </c>
      <c r="V1561" s="3">
        <v>4.5762404180297285</v>
      </c>
      <c r="W1561" s="3">
        <v>0.60002135465245965</v>
      </c>
      <c r="X1561" s="3">
        <v>1751.1233724555395</v>
      </c>
      <c r="Y1561" s="3">
        <v>4.5762404180297285</v>
      </c>
      <c r="Z1561" s="3">
        <v>0.60002082420752467</v>
      </c>
      <c r="AA1561" s="3">
        <v>1751.1233724555395</v>
      </c>
      <c r="AB1561">
        <f t="shared" si="42"/>
        <v>4.5762404180297285</v>
      </c>
      <c r="AC1561">
        <f t="shared" si="43"/>
        <v>0.60002082420752467</v>
      </c>
    </row>
    <row r="1562" spans="1:29" x14ac:dyDescent="0.25">
      <c r="A1562" s="2">
        <v>1561</v>
      </c>
      <c r="B1562" s="3" t="s">
        <v>178</v>
      </c>
      <c r="C1562" s="3" t="s">
        <v>28</v>
      </c>
      <c r="D1562" s="3" t="s">
        <v>179</v>
      </c>
      <c r="E1562" s="3" t="s">
        <v>221</v>
      </c>
      <c r="F1562" s="3">
        <v>0.56000000000000005</v>
      </c>
      <c r="G1562" s="3">
        <v>0.48</v>
      </c>
      <c r="H1562" s="3" t="s">
        <v>60</v>
      </c>
      <c r="I1562" s="2">
        <v>1400</v>
      </c>
      <c r="J1562" s="3" t="s">
        <v>48</v>
      </c>
      <c r="K1562" s="2">
        <v>1400</v>
      </c>
      <c r="L1562" s="3"/>
      <c r="M1562" s="3" t="s">
        <v>254</v>
      </c>
      <c r="N1562" s="3" t="s">
        <v>60</v>
      </c>
      <c r="O1562" s="3"/>
      <c r="P1562" s="3"/>
      <c r="Q1562" s="3"/>
      <c r="R1562" s="3">
        <v>0.38</v>
      </c>
      <c r="S1562" s="3">
        <v>0.62</v>
      </c>
      <c r="T1562" s="2">
        <v>2</v>
      </c>
      <c r="U1562" s="3">
        <v>2.3257783795326448E-2</v>
      </c>
      <c r="V1562" s="3">
        <v>0.2123528988417904</v>
      </c>
      <c r="W1562" s="3">
        <v>1.6510076972131048E-2</v>
      </c>
      <c r="X1562" s="3">
        <v>93.949823852033262</v>
      </c>
      <c r="Y1562" s="3">
        <v>0.13165879728191004</v>
      </c>
      <c r="Z1562" s="3">
        <v>1.6510062376506006E-2</v>
      </c>
      <c r="AA1562" s="3">
        <v>58.248890788260624</v>
      </c>
      <c r="AB1562">
        <f t="shared" si="42"/>
        <v>0.13165879728191004</v>
      </c>
      <c r="AC1562">
        <f t="shared" si="43"/>
        <v>1.6510062376506006E-2</v>
      </c>
    </row>
    <row r="1563" spans="1:29" x14ac:dyDescent="0.25">
      <c r="A1563" s="2">
        <v>1562</v>
      </c>
      <c r="B1563" s="3" t="s">
        <v>178</v>
      </c>
      <c r="C1563" s="3" t="s">
        <v>28</v>
      </c>
      <c r="D1563" s="3" t="s">
        <v>179</v>
      </c>
      <c r="E1563" s="3" t="s">
        <v>221</v>
      </c>
      <c r="F1563" s="3">
        <v>0.56000000000000005</v>
      </c>
      <c r="G1563" s="3">
        <v>0.48</v>
      </c>
      <c r="H1563" s="3" t="s">
        <v>60</v>
      </c>
      <c r="I1563" s="2">
        <v>1410</v>
      </c>
      <c r="J1563" s="3" t="s">
        <v>116</v>
      </c>
      <c r="K1563" s="2">
        <v>1410</v>
      </c>
      <c r="L1563" s="3"/>
      <c r="M1563" s="3" t="s">
        <v>65</v>
      </c>
      <c r="N1563" s="3" t="s">
        <v>60</v>
      </c>
      <c r="O1563" s="3"/>
      <c r="P1563" s="3"/>
      <c r="Q1563" s="3"/>
      <c r="R1563" s="3">
        <v>0</v>
      </c>
      <c r="S1563" s="3">
        <v>1</v>
      </c>
      <c r="T1563" s="2">
        <v>21</v>
      </c>
      <c r="U1563" s="3">
        <v>0.30384254178076864</v>
      </c>
      <c r="V1563" s="3">
        <v>2.3922534199151322</v>
      </c>
      <c r="W1563" s="3">
        <v>0.3281871506763413</v>
      </c>
      <c r="X1563" s="3">
        <v>1072.3721804930183</v>
      </c>
      <c r="Y1563" s="3">
        <v>2.3922534199151322</v>
      </c>
      <c r="Z1563" s="3">
        <v>0.32818686054464663</v>
      </c>
      <c r="AA1563" s="3">
        <v>1072.3721804930183</v>
      </c>
      <c r="AB1563">
        <f t="shared" si="42"/>
        <v>2.3922534199151322</v>
      </c>
      <c r="AC1563">
        <f t="shared" si="43"/>
        <v>0.32818686054464663</v>
      </c>
    </row>
    <row r="1564" spans="1:29" x14ac:dyDescent="0.25">
      <c r="A1564" s="2">
        <v>1563</v>
      </c>
      <c r="B1564" s="3" t="s">
        <v>178</v>
      </c>
      <c r="C1564" s="3" t="s">
        <v>28</v>
      </c>
      <c r="D1564" s="3" t="s">
        <v>179</v>
      </c>
      <c r="E1564" s="3" t="s">
        <v>221</v>
      </c>
      <c r="F1564" s="3">
        <v>0.56000000000000005</v>
      </c>
      <c r="G1564" s="3">
        <v>0.48</v>
      </c>
      <c r="H1564" s="3" t="s">
        <v>60</v>
      </c>
      <c r="I1564" s="2">
        <v>1410</v>
      </c>
      <c r="J1564" s="3" t="s">
        <v>116</v>
      </c>
      <c r="K1564" s="2">
        <v>1410</v>
      </c>
      <c r="L1564" s="3"/>
      <c r="M1564" s="3" t="s">
        <v>206</v>
      </c>
      <c r="N1564" s="3" t="s">
        <v>60</v>
      </c>
      <c r="O1564" s="3"/>
      <c r="P1564" s="3"/>
      <c r="Q1564" s="3"/>
      <c r="R1564" s="3">
        <v>0.38</v>
      </c>
      <c r="S1564" s="3">
        <v>0.62</v>
      </c>
      <c r="T1564" s="2">
        <v>3</v>
      </c>
      <c r="U1564" s="3">
        <v>1.3112315570184951E-2</v>
      </c>
      <c r="V1564" s="3">
        <v>0.11226132922584203</v>
      </c>
      <c r="W1564" s="3">
        <v>8.5654121094882862E-3</v>
      </c>
      <c r="X1564" s="3">
        <v>47.855595028387128</v>
      </c>
      <c r="Y1564" s="3">
        <v>6.960202412002206E-2</v>
      </c>
      <c r="Z1564" s="3">
        <v>8.5654045372919613E-3</v>
      </c>
      <c r="AA1564" s="3">
        <v>29.670468917600015</v>
      </c>
      <c r="AB1564">
        <f t="shared" si="42"/>
        <v>6.960202412002206E-2</v>
      </c>
      <c r="AC1564">
        <f t="shared" si="43"/>
        <v>8.5654045372919613E-3</v>
      </c>
    </row>
    <row r="1565" spans="1:29" x14ac:dyDescent="0.25">
      <c r="A1565" s="2">
        <v>1564</v>
      </c>
      <c r="B1565" s="3" t="s">
        <v>178</v>
      </c>
      <c r="C1565" s="3" t="s">
        <v>28</v>
      </c>
      <c r="D1565" s="3" t="s">
        <v>179</v>
      </c>
      <c r="E1565" s="3" t="s">
        <v>221</v>
      </c>
      <c r="F1565" s="3">
        <v>0.56000000000000005</v>
      </c>
      <c r="G1565" s="3">
        <v>0.48</v>
      </c>
      <c r="H1565" s="3" t="s">
        <v>60</v>
      </c>
      <c r="I1565" s="2">
        <v>1410</v>
      </c>
      <c r="J1565" s="3" t="s">
        <v>116</v>
      </c>
      <c r="K1565" s="2">
        <v>1410</v>
      </c>
      <c r="L1565" s="3"/>
      <c r="M1565" s="3" t="s">
        <v>182</v>
      </c>
      <c r="N1565" s="3" t="s">
        <v>60</v>
      </c>
      <c r="O1565" s="3"/>
      <c r="P1565" s="3"/>
      <c r="Q1565" s="3"/>
      <c r="R1565" s="3">
        <v>0</v>
      </c>
      <c r="S1565" s="3">
        <v>1</v>
      </c>
      <c r="T1565" s="2">
        <v>23</v>
      </c>
      <c r="U1565" s="3">
        <v>0.13023206446944266</v>
      </c>
      <c r="V1565" s="3">
        <v>1.3674002509239889</v>
      </c>
      <c r="W1565" s="3">
        <v>0.1822577766573184</v>
      </c>
      <c r="X1565" s="3">
        <v>521.03224874397984</v>
      </c>
      <c r="Y1565" s="3">
        <v>1.3674002509239889</v>
      </c>
      <c r="Z1565" s="3">
        <v>0.18225761553352815</v>
      </c>
      <c r="AA1565" s="3">
        <v>521.03224874397984</v>
      </c>
      <c r="AB1565">
        <f t="shared" si="42"/>
        <v>1.3674002509239889</v>
      </c>
      <c r="AC1565">
        <f t="shared" si="43"/>
        <v>0.18225761553352815</v>
      </c>
    </row>
    <row r="1566" spans="1:29" x14ac:dyDescent="0.25">
      <c r="A1566" s="2">
        <v>1565</v>
      </c>
      <c r="B1566" s="3" t="s">
        <v>178</v>
      </c>
      <c r="C1566" s="3" t="s">
        <v>28</v>
      </c>
      <c r="D1566" s="3" t="s">
        <v>179</v>
      </c>
      <c r="E1566" s="3" t="s">
        <v>221</v>
      </c>
      <c r="F1566" s="3">
        <v>0.56000000000000005</v>
      </c>
      <c r="G1566" s="3">
        <v>0.48</v>
      </c>
      <c r="H1566" s="3" t="s">
        <v>60</v>
      </c>
      <c r="I1566" s="2">
        <v>1410</v>
      </c>
      <c r="J1566" s="3" t="s">
        <v>116</v>
      </c>
      <c r="K1566" s="2">
        <v>1410</v>
      </c>
      <c r="L1566" s="3"/>
      <c r="M1566" s="3" t="s">
        <v>249</v>
      </c>
      <c r="N1566" s="3" t="s">
        <v>60</v>
      </c>
      <c r="O1566" s="3"/>
      <c r="P1566" s="3"/>
      <c r="Q1566" s="3"/>
      <c r="R1566" s="3">
        <v>0</v>
      </c>
      <c r="S1566" s="3">
        <v>1</v>
      </c>
      <c r="T1566" s="2">
        <v>14</v>
      </c>
      <c r="U1566" s="3">
        <v>0.11233460890023693</v>
      </c>
      <c r="V1566" s="3">
        <v>1.2759555755625194</v>
      </c>
      <c r="W1566" s="3">
        <v>0.17219056871681584</v>
      </c>
      <c r="X1566" s="3">
        <v>439.59540629766116</v>
      </c>
      <c r="Y1566" s="3">
        <v>1.2759555755625194</v>
      </c>
      <c r="Z1566" s="3">
        <v>0.17219041649287486</v>
      </c>
      <c r="AA1566" s="3">
        <v>439.59540629766116</v>
      </c>
      <c r="AB1566">
        <f t="shared" si="42"/>
        <v>1.2759555755625194</v>
      </c>
      <c r="AC1566">
        <f t="shared" si="43"/>
        <v>0.17219041649287486</v>
      </c>
    </row>
    <row r="1567" spans="1:29" x14ac:dyDescent="0.25">
      <c r="A1567" s="2">
        <v>1566</v>
      </c>
      <c r="B1567" s="3" t="s">
        <v>178</v>
      </c>
      <c r="C1567" s="3" t="s">
        <v>28</v>
      </c>
      <c r="D1567" s="3" t="s">
        <v>179</v>
      </c>
      <c r="E1567" s="3" t="s">
        <v>221</v>
      </c>
      <c r="F1567" s="3">
        <v>0.56000000000000005</v>
      </c>
      <c r="G1567" s="3">
        <v>0.48</v>
      </c>
      <c r="H1567" s="3" t="s">
        <v>60</v>
      </c>
      <c r="I1567" s="2">
        <v>1410</v>
      </c>
      <c r="J1567" s="3" t="s">
        <v>116</v>
      </c>
      <c r="K1567" s="2">
        <v>1410</v>
      </c>
      <c r="L1567" s="3"/>
      <c r="M1567" s="3" t="s">
        <v>181</v>
      </c>
      <c r="N1567" s="3" t="s">
        <v>60</v>
      </c>
      <c r="O1567" s="3"/>
      <c r="P1567" s="3"/>
      <c r="Q1567" s="3"/>
      <c r="R1567" s="3">
        <v>0</v>
      </c>
      <c r="S1567" s="3">
        <v>1</v>
      </c>
      <c r="T1567" s="2">
        <v>14</v>
      </c>
      <c r="U1567" s="3">
        <v>3.7986116010055047E-2</v>
      </c>
      <c r="V1567" s="3">
        <v>0.33763233824404604</v>
      </c>
      <c r="W1567" s="3">
        <v>4.6544311075181102E-2</v>
      </c>
      <c r="X1567" s="3">
        <v>136.32086418641447</v>
      </c>
      <c r="Y1567" s="3">
        <v>0.33763233824404604</v>
      </c>
      <c r="Z1567" s="3">
        <v>4.6544269927988643E-2</v>
      </c>
      <c r="AA1567" s="3">
        <v>136.32086418641447</v>
      </c>
      <c r="AB1567">
        <f t="shared" si="42"/>
        <v>0.33763233824404604</v>
      </c>
      <c r="AC1567">
        <f t="shared" si="43"/>
        <v>4.6544269927988643E-2</v>
      </c>
    </row>
    <row r="1568" spans="1:29" x14ac:dyDescent="0.25">
      <c r="A1568" s="2">
        <v>1567</v>
      </c>
      <c r="B1568" s="3" t="s">
        <v>178</v>
      </c>
      <c r="C1568" s="3" t="s">
        <v>28</v>
      </c>
      <c r="D1568" s="3" t="s">
        <v>179</v>
      </c>
      <c r="E1568" s="3" t="s">
        <v>221</v>
      </c>
      <c r="F1568" s="3">
        <v>0.56000000000000005</v>
      </c>
      <c r="G1568" s="3">
        <v>0.48</v>
      </c>
      <c r="H1568" s="3" t="s">
        <v>60</v>
      </c>
      <c r="I1568" s="2">
        <v>1410</v>
      </c>
      <c r="J1568" s="3" t="s">
        <v>116</v>
      </c>
      <c r="K1568" s="2">
        <v>1410</v>
      </c>
      <c r="L1568" s="3"/>
      <c r="M1568" s="3" t="s">
        <v>162</v>
      </c>
      <c r="N1568" s="3" t="s">
        <v>60</v>
      </c>
      <c r="O1568" s="3"/>
      <c r="P1568" s="3"/>
      <c r="Q1568" s="3"/>
      <c r="R1568" s="3">
        <v>0</v>
      </c>
      <c r="S1568" s="3">
        <v>1</v>
      </c>
      <c r="T1568" s="2">
        <v>32</v>
      </c>
      <c r="U1568" s="3">
        <v>4.137308547266666E-2</v>
      </c>
      <c r="V1568" s="3">
        <v>0.43401254664889649</v>
      </c>
      <c r="W1568" s="3">
        <v>5.7501421803829778E-2</v>
      </c>
      <c r="X1568" s="3">
        <v>163.5040258347808</v>
      </c>
      <c r="Y1568" s="3">
        <v>0.43401254664889649</v>
      </c>
      <c r="Z1568" s="3">
        <v>5.7501370970075572E-2</v>
      </c>
      <c r="AA1568" s="3">
        <v>163.5040258347808</v>
      </c>
      <c r="AB1568">
        <f t="shared" si="42"/>
        <v>0.43401254664889649</v>
      </c>
      <c r="AC1568">
        <f t="shared" si="43"/>
        <v>5.7501370970075572E-2</v>
      </c>
    </row>
    <row r="1569" spans="1:29" x14ac:dyDescent="0.25">
      <c r="A1569" s="2">
        <v>1568</v>
      </c>
      <c r="B1569" s="3" t="s">
        <v>178</v>
      </c>
      <c r="C1569" s="3" t="s">
        <v>28</v>
      </c>
      <c r="D1569" s="3" t="s">
        <v>179</v>
      </c>
      <c r="E1569" s="3" t="s">
        <v>221</v>
      </c>
      <c r="F1569" s="3">
        <v>0.56000000000000005</v>
      </c>
      <c r="G1569" s="3">
        <v>0.48</v>
      </c>
      <c r="H1569" s="3" t="s">
        <v>60</v>
      </c>
      <c r="I1569" s="2">
        <v>1410</v>
      </c>
      <c r="J1569" s="3" t="s">
        <v>116</v>
      </c>
      <c r="K1569" s="2">
        <v>1410</v>
      </c>
      <c r="L1569" s="3"/>
      <c r="M1569" s="3" t="s">
        <v>250</v>
      </c>
      <c r="N1569" s="3" t="s">
        <v>60</v>
      </c>
      <c r="O1569" s="3"/>
      <c r="P1569" s="3"/>
      <c r="Q1569" s="3"/>
      <c r="R1569" s="3">
        <v>0</v>
      </c>
      <c r="S1569" s="3">
        <v>1</v>
      </c>
      <c r="T1569" s="2">
        <v>4</v>
      </c>
      <c r="U1569" s="3">
        <v>2.219041230552558E-2</v>
      </c>
      <c r="V1569" s="3">
        <v>0.23025936007800629</v>
      </c>
      <c r="W1569" s="3">
        <v>3.5662640302356892E-2</v>
      </c>
      <c r="X1569" s="3">
        <v>83.381364169629379</v>
      </c>
      <c r="Y1569" s="3">
        <v>0.23025936007800629</v>
      </c>
      <c r="Z1569" s="3">
        <v>3.5662608775034035E-2</v>
      </c>
      <c r="AA1569" s="3">
        <v>83.381364169629379</v>
      </c>
      <c r="AB1569">
        <f t="shared" si="42"/>
        <v>0.23025936007800629</v>
      </c>
      <c r="AC1569">
        <f t="shared" si="43"/>
        <v>3.5662608775034035E-2</v>
      </c>
    </row>
    <row r="1570" spans="1:29" x14ac:dyDescent="0.25">
      <c r="A1570" s="2">
        <v>1569</v>
      </c>
      <c r="B1570" s="3" t="s">
        <v>178</v>
      </c>
      <c r="C1570" s="3" t="s">
        <v>28</v>
      </c>
      <c r="D1570" s="3" t="s">
        <v>179</v>
      </c>
      <c r="E1570" s="3" t="s">
        <v>221</v>
      </c>
      <c r="F1570" s="3">
        <v>0.56000000000000005</v>
      </c>
      <c r="G1570" s="3">
        <v>0.48</v>
      </c>
      <c r="H1570" s="3" t="s">
        <v>60</v>
      </c>
      <c r="I1570" s="2">
        <v>1410</v>
      </c>
      <c r="J1570" s="3" t="s">
        <v>116</v>
      </c>
      <c r="K1570" s="2">
        <v>1410</v>
      </c>
      <c r="L1570" s="3"/>
      <c r="M1570" s="3" t="s">
        <v>247</v>
      </c>
      <c r="N1570" s="3" t="s">
        <v>60</v>
      </c>
      <c r="O1570" s="3"/>
      <c r="P1570" s="3"/>
      <c r="Q1570" s="3"/>
      <c r="R1570" s="3">
        <v>0</v>
      </c>
      <c r="S1570" s="3">
        <v>1</v>
      </c>
      <c r="T1570" s="2">
        <v>125</v>
      </c>
      <c r="U1570" s="3">
        <v>0.49099621230057278</v>
      </c>
      <c r="V1570" s="3">
        <v>5.2601157611018143</v>
      </c>
      <c r="W1570" s="3">
        <v>0.69934659392065857</v>
      </c>
      <c r="X1570" s="3">
        <v>2010.6502301321927</v>
      </c>
      <c r="Y1570" s="3">
        <v>5.2601157611018143</v>
      </c>
      <c r="Z1570" s="3">
        <v>0.69934597566789625</v>
      </c>
      <c r="AA1570" s="3">
        <v>2010.6502301321927</v>
      </c>
      <c r="AB1570">
        <f t="shared" si="42"/>
        <v>5.2601157611018143</v>
      </c>
      <c r="AC1570">
        <f t="shared" si="43"/>
        <v>0.69934597566789625</v>
      </c>
    </row>
    <row r="1571" spans="1:29" x14ac:dyDescent="0.25">
      <c r="A1571" s="2">
        <v>1570</v>
      </c>
      <c r="B1571" s="3" t="s">
        <v>178</v>
      </c>
      <c r="C1571" s="3" t="s">
        <v>28</v>
      </c>
      <c r="D1571" s="3" t="s">
        <v>179</v>
      </c>
      <c r="E1571" s="3" t="s">
        <v>221</v>
      </c>
      <c r="F1571" s="3">
        <v>0.56000000000000005</v>
      </c>
      <c r="G1571" s="3">
        <v>0.48</v>
      </c>
      <c r="H1571" s="3" t="s">
        <v>60</v>
      </c>
      <c r="I1571" s="2">
        <v>1410</v>
      </c>
      <c r="J1571" s="3" t="s">
        <v>116</v>
      </c>
      <c r="K1571" s="2">
        <v>1410</v>
      </c>
      <c r="L1571" s="3"/>
      <c r="M1571" s="3" t="s">
        <v>251</v>
      </c>
      <c r="N1571" s="3" t="s">
        <v>60</v>
      </c>
      <c r="O1571" s="3"/>
      <c r="P1571" s="3"/>
      <c r="Q1571" s="3"/>
      <c r="R1571" s="3">
        <v>0.38</v>
      </c>
      <c r="S1571" s="3">
        <v>0.62</v>
      </c>
      <c r="T1571" s="2">
        <v>9</v>
      </c>
      <c r="U1571" s="3">
        <v>2.5252204450610251E-2</v>
      </c>
      <c r="V1571" s="3">
        <v>0.29157191911719377</v>
      </c>
      <c r="W1571" s="3">
        <v>2.4030951980769939E-2</v>
      </c>
      <c r="X1571" s="3">
        <v>118.69039712564248</v>
      </c>
      <c r="Y1571" s="3">
        <v>0.18077458985266015</v>
      </c>
      <c r="Z1571" s="3">
        <v>2.4030930736364711E-2</v>
      </c>
      <c r="AA1571" s="3">
        <v>73.588046217898352</v>
      </c>
      <c r="AB1571">
        <f t="shared" si="42"/>
        <v>0.18077458985266015</v>
      </c>
      <c r="AC1571">
        <f t="shared" si="43"/>
        <v>2.4030930736364711E-2</v>
      </c>
    </row>
    <row r="1572" spans="1:29" x14ac:dyDescent="0.25">
      <c r="A1572" s="2">
        <v>1571</v>
      </c>
      <c r="B1572" s="3" t="s">
        <v>178</v>
      </c>
      <c r="C1572" s="3" t="s">
        <v>28</v>
      </c>
      <c r="D1572" s="3" t="s">
        <v>179</v>
      </c>
      <c r="E1572" s="3" t="s">
        <v>221</v>
      </c>
      <c r="F1572" s="3">
        <v>0.56000000000000005</v>
      </c>
      <c r="G1572" s="3">
        <v>0.48</v>
      </c>
      <c r="H1572" s="3" t="s">
        <v>60</v>
      </c>
      <c r="I1572" s="2">
        <v>1410</v>
      </c>
      <c r="J1572" s="3" t="s">
        <v>116</v>
      </c>
      <c r="K1572" s="2">
        <v>1410</v>
      </c>
      <c r="L1572" s="3"/>
      <c r="M1572" s="3" t="s">
        <v>248</v>
      </c>
      <c r="N1572" s="3" t="s">
        <v>60</v>
      </c>
      <c r="O1572" s="3"/>
      <c r="P1572" s="3"/>
      <c r="Q1572" s="3"/>
      <c r="R1572" s="3">
        <v>0</v>
      </c>
      <c r="S1572" s="3">
        <v>1</v>
      </c>
      <c r="T1572" s="2">
        <v>1</v>
      </c>
      <c r="U1572" s="3">
        <v>6.4781606011044999E-4</v>
      </c>
      <c r="V1572" s="3">
        <v>6.3610198222813349E-3</v>
      </c>
      <c r="W1572" s="3">
        <v>9.1346863751526623E-4</v>
      </c>
      <c r="X1572" s="3">
        <v>2.3523288164090657</v>
      </c>
      <c r="Y1572" s="3">
        <v>6.3610198222813349E-3</v>
      </c>
      <c r="Z1572" s="3">
        <v>9.1346782996931902E-4</v>
      </c>
      <c r="AA1572" s="3">
        <v>2.3523288164090657</v>
      </c>
      <c r="AB1572">
        <f t="shared" si="42"/>
        <v>6.3610198222813349E-3</v>
      </c>
      <c r="AC1572">
        <f t="shared" si="43"/>
        <v>9.1346782996931902E-4</v>
      </c>
    </row>
    <row r="1573" spans="1:29" x14ac:dyDescent="0.25">
      <c r="A1573" s="2">
        <v>1572</v>
      </c>
      <c r="B1573" s="3" t="s">
        <v>178</v>
      </c>
      <c r="C1573" s="3" t="s">
        <v>28</v>
      </c>
      <c r="D1573" s="3" t="s">
        <v>179</v>
      </c>
      <c r="E1573" s="3" t="s">
        <v>221</v>
      </c>
      <c r="F1573" s="3">
        <v>0.56000000000000005</v>
      </c>
      <c r="G1573" s="3">
        <v>0.48</v>
      </c>
      <c r="H1573" s="3" t="s">
        <v>60</v>
      </c>
      <c r="I1573" s="2">
        <v>1410</v>
      </c>
      <c r="J1573" s="3" t="s">
        <v>116</v>
      </c>
      <c r="K1573" s="2">
        <v>1410</v>
      </c>
      <c r="L1573" s="3"/>
      <c r="M1573" s="3" t="s">
        <v>205</v>
      </c>
      <c r="N1573" s="3" t="s">
        <v>60</v>
      </c>
      <c r="O1573" s="3"/>
      <c r="P1573" s="3"/>
      <c r="Q1573" s="3"/>
      <c r="R1573" s="3">
        <v>0</v>
      </c>
      <c r="S1573" s="3">
        <v>1</v>
      </c>
      <c r="T1573" s="2">
        <v>18</v>
      </c>
      <c r="U1573" s="3">
        <v>0.56384861075015968</v>
      </c>
      <c r="V1573" s="3">
        <v>4.8121513103970148</v>
      </c>
      <c r="W1573" s="3">
        <v>0.63996426173749432</v>
      </c>
      <c r="X1573" s="3">
        <v>2286.8832028528377</v>
      </c>
      <c r="Y1573" s="3">
        <v>4.8121513103970148</v>
      </c>
      <c r="Z1573" s="3">
        <v>0.63996369598129232</v>
      </c>
      <c r="AA1573" s="3">
        <v>2286.8832028528377</v>
      </c>
      <c r="AB1573">
        <f t="shared" si="42"/>
        <v>4.8121513103970148</v>
      </c>
      <c r="AC1573">
        <f t="shared" si="43"/>
        <v>0.63996369598129232</v>
      </c>
    </row>
    <row r="1574" spans="1:29" x14ac:dyDescent="0.25">
      <c r="A1574" s="2">
        <v>1573</v>
      </c>
      <c r="B1574" s="3" t="s">
        <v>178</v>
      </c>
      <c r="C1574" s="3" t="s">
        <v>28</v>
      </c>
      <c r="D1574" s="3" t="s">
        <v>179</v>
      </c>
      <c r="E1574" s="3" t="s">
        <v>221</v>
      </c>
      <c r="F1574" s="3">
        <v>0.56000000000000005</v>
      </c>
      <c r="G1574" s="3">
        <v>0.48</v>
      </c>
      <c r="H1574" s="3" t="s">
        <v>60</v>
      </c>
      <c r="I1574" s="2">
        <v>1410</v>
      </c>
      <c r="J1574" s="3" t="s">
        <v>116</v>
      </c>
      <c r="K1574" s="2">
        <v>1410</v>
      </c>
      <c r="L1574" s="3"/>
      <c r="M1574" s="3" t="s">
        <v>207</v>
      </c>
      <c r="N1574" s="3" t="s">
        <v>60</v>
      </c>
      <c r="O1574" s="3"/>
      <c r="P1574" s="3"/>
      <c r="Q1574" s="3"/>
      <c r="R1574" s="3">
        <v>0.38</v>
      </c>
      <c r="S1574" s="3">
        <v>0.62</v>
      </c>
      <c r="T1574" s="2">
        <v>9</v>
      </c>
      <c r="U1574" s="3">
        <v>0.14006850614663197</v>
      </c>
      <c r="V1574" s="3">
        <v>1.3782820384479848</v>
      </c>
      <c r="W1574" s="3">
        <v>0.11245599708935694</v>
      </c>
      <c r="X1574" s="3">
        <v>592.76201339790885</v>
      </c>
      <c r="Y1574" s="3">
        <v>0.85453486383775068</v>
      </c>
      <c r="Z1574" s="3">
        <v>0.11245589767337121</v>
      </c>
      <c r="AA1574" s="3">
        <v>367.51244830670345</v>
      </c>
      <c r="AB1574">
        <f t="shared" si="42"/>
        <v>0.85453486383775068</v>
      </c>
      <c r="AC1574">
        <f t="shared" si="43"/>
        <v>0.11245589767337121</v>
      </c>
    </row>
    <row r="1575" spans="1:29" x14ac:dyDescent="0.25">
      <c r="A1575" s="2">
        <v>1574</v>
      </c>
      <c r="B1575" s="3" t="s">
        <v>178</v>
      </c>
      <c r="C1575" s="3" t="s">
        <v>28</v>
      </c>
      <c r="D1575" s="3" t="s">
        <v>179</v>
      </c>
      <c r="E1575" s="3" t="s">
        <v>221</v>
      </c>
      <c r="F1575" s="3">
        <v>0.56000000000000005</v>
      </c>
      <c r="G1575" s="3">
        <v>0.48</v>
      </c>
      <c r="H1575" s="3" t="s">
        <v>60</v>
      </c>
      <c r="I1575" s="2">
        <v>1410</v>
      </c>
      <c r="J1575" s="3" t="s">
        <v>116</v>
      </c>
      <c r="K1575" s="2">
        <v>1410</v>
      </c>
      <c r="L1575" s="3"/>
      <c r="M1575" s="3" t="s">
        <v>257</v>
      </c>
      <c r="N1575" s="3" t="s">
        <v>60</v>
      </c>
      <c r="O1575" s="3"/>
      <c r="P1575" s="3"/>
      <c r="Q1575" s="3"/>
      <c r="R1575" s="3">
        <v>0.38</v>
      </c>
      <c r="S1575" s="3">
        <v>0.62</v>
      </c>
      <c r="T1575" s="2">
        <v>1</v>
      </c>
      <c r="U1575" s="3">
        <v>6.90343112298571E-3</v>
      </c>
      <c r="V1575" s="3">
        <v>6.7858351262878688E-2</v>
      </c>
      <c r="W1575" s="3">
        <v>5.5160205164171668E-3</v>
      </c>
      <c r="X1575" s="3">
        <v>29.359145282486192</v>
      </c>
      <c r="Y1575" s="3">
        <v>4.2072177782984783E-2</v>
      </c>
      <c r="Z1575" s="3">
        <v>5.5160156400154382E-3</v>
      </c>
      <c r="AA1575" s="3">
        <v>18.202670075141441</v>
      </c>
      <c r="AB1575">
        <f t="shared" si="42"/>
        <v>4.2072177782984783E-2</v>
      </c>
      <c r="AC1575">
        <f t="shared" si="43"/>
        <v>5.5160156400154382E-3</v>
      </c>
    </row>
    <row r="1576" spans="1:29" x14ac:dyDescent="0.25">
      <c r="A1576" s="2">
        <v>1575</v>
      </c>
      <c r="B1576" s="3" t="s">
        <v>178</v>
      </c>
      <c r="C1576" s="3" t="s">
        <v>28</v>
      </c>
      <c r="D1576" s="3" t="s">
        <v>179</v>
      </c>
      <c r="E1576" s="3" t="s">
        <v>221</v>
      </c>
      <c r="F1576" s="3">
        <v>0.56000000000000005</v>
      </c>
      <c r="G1576" s="3">
        <v>0.48</v>
      </c>
      <c r="H1576" s="3" t="s">
        <v>60</v>
      </c>
      <c r="I1576" s="2">
        <v>1420</v>
      </c>
      <c r="J1576" s="3" t="s">
        <v>117</v>
      </c>
      <c r="K1576" s="2">
        <v>1420</v>
      </c>
      <c r="L1576" s="3"/>
      <c r="M1576" s="3" t="s">
        <v>65</v>
      </c>
      <c r="N1576" s="3" t="s">
        <v>60</v>
      </c>
      <c r="O1576" s="3"/>
      <c r="P1576" s="3"/>
      <c r="Q1576" s="3"/>
      <c r="R1576" s="3">
        <v>0</v>
      </c>
      <c r="S1576" s="3">
        <v>1</v>
      </c>
      <c r="T1576" s="2">
        <v>1</v>
      </c>
      <c r="U1576" s="3">
        <v>3.0608252746662599E-3</v>
      </c>
      <c r="V1576" s="3">
        <v>2.9512321214469898E-2</v>
      </c>
      <c r="W1576" s="3">
        <v>3.9277930649701366E-3</v>
      </c>
      <c r="X1576" s="3">
        <v>12.406521104695587</v>
      </c>
      <c r="Y1576" s="3">
        <v>2.9512321214469898E-2</v>
      </c>
      <c r="Z1576" s="3">
        <v>3.9277895926304596E-3</v>
      </c>
      <c r="AA1576" s="3">
        <v>12.406521104695587</v>
      </c>
      <c r="AB1576">
        <f t="shared" si="42"/>
        <v>2.9512321214469898E-2</v>
      </c>
      <c r="AC1576">
        <f t="shared" si="43"/>
        <v>3.9277895926304596E-3</v>
      </c>
    </row>
    <row r="1577" spans="1:29" x14ac:dyDescent="0.25">
      <c r="A1577" s="2">
        <v>1576</v>
      </c>
      <c r="B1577" s="3" t="s">
        <v>178</v>
      </c>
      <c r="C1577" s="3" t="s">
        <v>28</v>
      </c>
      <c r="D1577" s="3" t="s">
        <v>179</v>
      </c>
      <c r="E1577" s="3" t="s">
        <v>221</v>
      </c>
      <c r="F1577" s="3">
        <v>0.56000000000000005</v>
      </c>
      <c r="G1577" s="3">
        <v>0.48</v>
      </c>
      <c r="H1577" s="3" t="s">
        <v>60</v>
      </c>
      <c r="I1577" s="2">
        <v>1420</v>
      </c>
      <c r="J1577" s="3" t="s">
        <v>117</v>
      </c>
      <c r="K1577" s="2">
        <v>1420</v>
      </c>
      <c r="L1577" s="3"/>
      <c r="M1577" s="3" t="s">
        <v>182</v>
      </c>
      <c r="N1577" s="3" t="s">
        <v>60</v>
      </c>
      <c r="O1577" s="3"/>
      <c r="P1577" s="3"/>
      <c r="Q1577" s="3"/>
      <c r="R1577" s="3">
        <v>0</v>
      </c>
      <c r="S1577" s="3">
        <v>1</v>
      </c>
      <c r="T1577" s="2">
        <v>15</v>
      </c>
      <c r="U1577" s="3">
        <v>0.11131467447355642</v>
      </c>
      <c r="V1577" s="3">
        <v>1.0272368605797522</v>
      </c>
      <c r="W1577" s="3">
        <v>0.13592757368186253</v>
      </c>
      <c r="X1577" s="3">
        <v>434.54952895378341</v>
      </c>
      <c r="Y1577" s="3">
        <v>1.0272368605797522</v>
      </c>
      <c r="Z1577" s="3">
        <v>0.1359274535159839</v>
      </c>
      <c r="AA1577" s="3">
        <v>434.54952895378341</v>
      </c>
      <c r="AB1577">
        <f t="shared" si="42"/>
        <v>1.0272368605797522</v>
      </c>
      <c r="AC1577">
        <f t="shared" si="43"/>
        <v>0.1359274535159839</v>
      </c>
    </row>
    <row r="1578" spans="1:29" x14ac:dyDescent="0.25">
      <c r="A1578" s="2">
        <v>1577</v>
      </c>
      <c r="B1578" s="3" t="s">
        <v>178</v>
      </c>
      <c r="C1578" s="3" t="s">
        <v>28</v>
      </c>
      <c r="D1578" s="3" t="s">
        <v>179</v>
      </c>
      <c r="E1578" s="3" t="s">
        <v>221</v>
      </c>
      <c r="F1578" s="3">
        <v>0.56000000000000005</v>
      </c>
      <c r="G1578" s="3">
        <v>0.48</v>
      </c>
      <c r="H1578" s="3" t="s">
        <v>60</v>
      </c>
      <c r="I1578" s="2">
        <v>1420</v>
      </c>
      <c r="J1578" s="3" t="s">
        <v>117</v>
      </c>
      <c r="K1578" s="2">
        <v>1420</v>
      </c>
      <c r="L1578" s="3"/>
      <c r="M1578" s="3" t="s">
        <v>181</v>
      </c>
      <c r="N1578" s="3" t="s">
        <v>60</v>
      </c>
      <c r="O1578" s="3"/>
      <c r="P1578" s="3"/>
      <c r="Q1578" s="3"/>
      <c r="R1578" s="3">
        <v>0</v>
      </c>
      <c r="S1578" s="3">
        <v>1</v>
      </c>
      <c r="T1578" s="2">
        <v>6</v>
      </c>
      <c r="U1578" s="3">
        <v>8.6424322861500223E-3</v>
      </c>
      <c r="V1578" s="3">
        <v>8.3074415436931073E-2</v>
      </c>
      <c r="W1578" s="3">
        <v>1.1503682195008295E-2</v>
      </c>
      <c r="X1578" s="3">
        <v>31.979881524418563</v>
      </c>
      <c r="Y1578" s="3">
        <v>8.3074415436931073E-2</v>
      </c>
      <c r="Z1578" s="3">
        <v>1.1503672025253603E-2</v>
      </c>
      <c r="AA1578" s="3">
        <v>31.979881524418563</v>
      </c>
      <c r="AB1578">
        <f t="shared" si="42"/>
        <v>8.3074415436931073E-2</v>
      </c>
      <c r="AC1578">
        <f t="shared" si="43"/>
        <v>1.1503672025253603E-2</v>
      </c>
    </row>
    <row r="1579" spans="1:29" x14ac:dyDescent="0.25">
      <c r="A1579" s="2">
        <v>1578</v>
      </c>
      <c r="B1579" s="3" t="s">
        <v>178</v>
      </c>
      <c r="C1579" s="3" t="s">
        <v>28</v>
      </c>
      <c r="D1579" s="3" t="s">
        <v>179</v>
      </c>
      <c r="E1579" s="3" t="s">
        <v>221</v>
      </c>
      <c r="F1579" s="3">
        <v>0.56000000000000005</v>
      </c>
      <c r="G1579" s="3">
        <v>0.48</v>
      </c>
      <c r="H1579" s="3" t="s">
        <v>60</v>
      </c>
      <c r="I1579" s="2">
        <v>1420</v>
      </c>
      <c r="J1579" s="3" t="s">
        <v>117</v>
      </c>
      <c r="K1579" s="2">
        <v>1420</v>
      </c>
      <c r="L1579" s="3"/>
      <c r="M1579" s="3" t="s">
        <v>162</v>
      </c>
      <c r="N1579" s="3" t="s">
        <v>60</v>
      </c>
      <c r="O1579" s="3"/>
      <c r="P1579" s="3"/>
      <c r="Q1579" s="3"/>
      <c r="R1579" s="3">
        <v>0</v>
      </c>
      <c r="S1579" s="3">
        <v>1</v>
      </c>
      <c r="T1579" s="2">
        <v>14</v>
      </c>
      <c r="U1579" s="3">
        <v>3.0910327170047359E-2</v>
      </c>
      <c r="V1579" s="3">
        <v>0.31608850932766547</v>
      </c>
      <c r="W1579" s="3">
        <v>4.1883211996871658E-2</v>
      </c>
      <c r="X1579" s="3">
        <v>122.76096066330066</v>
      </c>
      <c r="Y1579" s="3">
        <v>0.31608850932766547</v>
      </c>
      <c r="Z1579" s="3">
        <v>4.1883174970293216E-2</v>
      </c>
      <c r="AA1579" s="3">
        <v>122.76096066330066</v>
      </c>
      <c r="AB1579">
        <f t="shared" si="42"/>
        <v>0.31608850932766547</v>
      </c>
      <c r="AC1579">
        <f t="shared" si="43"/>
        <v>4.1883174970293216E-2</v>
      </c>
    </row>
    <row r="1580" spans="1:29" x14ac:dyDescent="0.25">
      <c r="A1580" s="2">
        <v>1579</v>
      </c>
      <c r="B1580" s="3" t="s">
        <v>178</v>
      </c>
      <c r="C1580" s="3" t="s">
        <v>28</v>
      </c>
      <c r="D1580" s="3" t="s">
        <v>179</v>
      </c>
      <c r="E1580" s="3" t="s">
        <v>221</v>
      </c>
      <c r="F1580" s="3">
        <v>0.56000000000000005</v>
      </c>
      <c r="G1580" s="3">
        <v>0.48</v>
      </c>
      <c r="H1580" s="3" t="s">
        <v>60</v>
      </c>
      <c r="I1580" s="2">
        <v>1420</v>
      </c>
      <c r="J1580" s="3" t="s">
        <v>117</v>
      </c>
      <c r="K1580" s="2">
        <v>1420</v>
      </c>
      <c r="L1580" s="3"/>
      <c r="M1580" s="3" t="s">
        <v>247</v>
      </c>
      <c r="N1580" s="3" t="s">
        <v>60</v>
      </c>
      <c r="O1580" s="3"/>
      <c r="P1580" s="3"/>
      <c r="Q1580" s="3"/>
      <c r="R1580" s="3">
        <v>0</v>
      </c>
      <c r="S1580" s="3">
        <v>1</v>
      </c>
      <c r="T1580" s="2">
        <v>35</v>
      </c>
      <c r="U1580" s="3">
        <v>0.11182406138280125</v>
      </c>
      <c r="V1580" s="3">
        <v>1.1086812835195134</v>
      </c>
      <c r="W1580" s="3">
        <v>0.14798950321124424</v>
      </c>
      <c r="X1580" s="3">
        <v>445.75272496054447</v>
      </c>
      <c r="Y1580" s="3">
        <v>1.1086812835195134</v>
      </c>
      <c r="Z1580" s="3">
        <v>0.14798937238209611</v>
      </c>
      <c r="AA1580" s="3">
        <v>445.75272496054447</v>
      </c>
      <c r="AB1580">
        <f t="shared" si="42"/>
        <v>1.1086812835195134</v>
      </c>
      <c r="AC1580">
        <f t="shared" si="43"/>
        <v>0.14798937238209611</v>
      </c>
    </row>
    <row r="1581" spans="1:29" x14ac:dyDescent="0.25">
      <c r="A1581" s="2">
        <v>1580</v>
      </c>
      <c r="B1581" s="3" t="s">
        <v>178</v>
      </c>
      <c r="C1581" s="3" t="s">
        <v>28</v>
      </c>
      <c r="D1581" s="3" t="s">
        <v>179</v>
      </c>
      <c r="E1581" s="3" t="s">
        <v>221</v>
      </c>
      <c r="F1581" s="3">
        <v>0.56000000000000005</v>
      </c>
      <c r="G1581" s="3">
        <v>0.48</v>
      </c>
      <c r="H1581" s="3" t="s">
        <v>60</v>
      </c>
      <c r="I1581" s="2">
        <v>1420</v>
      </c>
      <c r="J1581" s="3" t="s">
        <v>117</v>
      </c>
      <c r="K1581" s="2">
        <v>1420</v>
      </c>
      <c r="L1581" s="3"/>
      <c r="M1581" s="3" t="s">
        <v>251</v>
      </c>
      <c r="N1581" s="3" t="s">
        <v>60</v>
      </c>
      <c r="O1581" s="3"/>
      <c r="P1581" s="3"/>
      <c r="Q1581" s="3"/>
      <c r="R1581" s="3">
        <v>0.38</v>
      </c>
      <c r="S1581" s="3">
        <v>0.62</v>
      </c>
      <c r="T1581" s="2">
        <v>8</v>
      </c>
      <c r="U1581" s="3">
        <v>0.2708876375827603</v>
      </c>
      <c r="V1581" s="3">
        <v>2.330852129511598</v>
      </c>
      <c r="W1581" s="3">
        <v>0.19110953907904779</v>
      </c>
      <c r="X1581" s="3">
        <v>1157.2323909513016</v>
      </c>
      <c r="Y1581" s="3">
        <v>1.4451283202971912</v>
      </c>
      <c r="Z1581" s="3">
        <v>0.19110937012991508</v>
      </c>
      <c r="AA1581" s="3">
        <v>717.4840823898071</v>
      </c>
      <c r="AB1581">
        <f t="shared" si="42"/>
        <v>1.4451283202971912</v>
      </c>
      <c r="AC1581">
        <f t="shared" si="43"/>
        <v>0.19110937012991508</v>
      </c>
    </row>
    <row r="1582" spans="1:29" x14ac:dyDescent="0.25">
      <c r="A1582" s="2">
        <v>1581</v>
      </c>
      <c r="B1582" s="3" t="s">
        <v>178</v>
      </c>
      <c r="C1582" s="3" t="s">
        <v>28</v>
      </c>
      <c r="D1582" s="3" t="s">
        <v>179</v>
      </c>
      <c r="E1582" s="3" t="s">
        <v>221</v>
      </c>
      <c r="F1582" s="3">
        <v>0.56000000000000005</v>
      </c>
      <c r="G1582" s="3">
        <v>0.48</v>
      </c>
      <c r="H1582" s="3" t="s">
        <v>60</v>
      </c>
      <c r="I1582" s="2">
        <v>1420</v>
      </c>
      <c r="J1582" s="3" t="s">
        <v>117</v>
      </c>
      <c r="K1582" s="2">
        <v>1420</v>
      </c>
      <c r="L1582" s="3"/>
      <c r="M1582" s="3" t="s">
        <v>248</v>
      </c>
      <c r="N1582" s="3" t="s">
        <v>60</v>
      </c>
      <c r="O1582" s="3"/>
      <c r="P1582" s="3"/>
      <c r="Q1582" s="3"/>
      <c r="R1582" s="3">
        <v>0</v>
      </c>
      <c r="S1582" s="3">
        <v>1</v>
      </c>
      <c r="T1582" s="2">
        <v>1</v>
      </c>
      <c r="U1582" s="3">
        <v>2.8076174622437101E-4</v>
      </c>
      <c r="V1582" s="3">
        <v>2.7043692836462661E-3</v>
      </c>
      <c r="W1582" s="3">
        <v>3.8780190635290235E-4</v>
      </c>
      <c r="X1582" s="3">
        <v>1.0543541391194091</v>
      </c>
      <c r="Y1582" s="3">
        <v>2.7043692836462661E-3</v>
      </c>
      <c r="Z1582" s="3">
        <v>3.8780156351917399E-4</v>
      </c>
      <c r="AA1582" s="3">
        <v>1.0543541391194091</v>
      </c>
      <c r="AB1582">
        <f t="shared" si="42"/>
        <v>2.7043692836462661E-3</v>
      </c>
      <c r="AC1582">
        <f t="shared" si="43"/>
        <v>3.8780156351917399E-4</v>
      </c>
    </row>
    <row r="1583" spans="1:29" x14ac:dyDescent="0.25">
      <c r="A1583" s="2">
        <v>1582</v>
      </c>
      <c r="B1583" s="3" t="s">
        <v>178</v>
      </c>
      <c r="C1583" s="3" t="s">
        <v>28</v>
      </c>
      <c r="D1583" s="3" t="s">
        <v>179</v>
      </c>
      <c r="E1583" s="3" t="s">
        <v>221</v>
      </c>
      <c r="F1583" s="3">
        <v>0.56000000000000005</v>
      </c>
      <c r="G1583" s="3">
        <v>0.48</v>
      </c>
      <c r="H1583" s="3" t="s">
        <v>60</v>
      </c>
      <c r="I1583" s="2">
        <v>1420</v>
      </c>
      <c r="J1583" s="3" t="s">
        <v>117</v>
      </c>
      <c r="K1583" s="2">
        <v>1420</v>
      </c>
      <c r="L1583" s="3"/>
      <c r="M1583" s="3" t="s">
        <v>207</v>
      </c>
      <c r="N1583" s="3" t="s">
        <v>60</v>
      </c>
      <c r="O1583" s="3"/>
      <c r="P1583" s="3"/>
      <c r="Q1583" s="3"/>
      <c r="R1583" s="3">
        <v>0.38</v>
      </c>
      <c r="S1583" s="3">
        <v>0.62</v>
      </c>
      <c r="T1583" s="2">
        <v>6</v>
      </c>
      <c r="U1583" s="3">
        <v>0.1011934661416761</v>
      </c>
      <c r="V1583" s="3">
        <v>0.8782803296850985</v>
      </c>
      <c r="W1583" s="3">
        <v>7.1897931370404317E-2</v>
      </c>
      <c r="X1583" s="3">
        <v>426.99622303304068</v>
      </c>
      <c r="Y1583" s="3">
        <v>0.54453380440476118</v>
      </c>
      <c r="Z1583" s="3">
        <v>7.1897867809510213E-2</v>
      </c>
      <c r="AA1583" s="3">
        <v>264.73765828048516</v>
      </c>
      <c r="AB1583">
        <f t="shared" si="42"/>
        <v>0.54453380440476118</v>
      </c>
      <c r="AC1583">
        <f t="shared" si="43"/>
        <v>7.1897867809510213E-2</v>
      </c>
    </row>
    <row r="1584" spans="1:29" x14ac:dyDescent="0.25">
      <c r="A1584" s="2">
        <v>1583</v>
      </c>
      <c r="B1584" s="3" t="s">
        <v>178</v>
      </c>
      <c r="C1584" s="3" t="s">
        <v>28</v>
      </c>
      <c r="D1584" s="3" t="s">
        <v>179</v>
      </c>
      <c r="E1584" s="3" t="s">
        <v>221</v>
      </c>
      <c r="F1584" s="3">
        <v>0.56000000000000005</v>
      </c>
      <c r="G1584" s="3">
        <v>0.48</v>
      </c>
      <c r="H1584" s="3" t="s">
        <v>60</v>
      </c>
      <c r="I1584" s="2">
        <v>1430</v>
      </c>
      <c r="J1584" s="3" t="s">
        <v>118</v>
      </c>
      <c r="K1584" s="2">
        <v>1430</v>
      </c>
      <c r="L1584" s="3"/>
      <c r="M1584" s="3" t="s">
        <v>65</v>
      </c>
      <c r="N1584" s="3" t="s">
        <v>60</v>
      </c>
      <c r="O1584" s="3"/>
      <c r="P1584" s="3"/>
      <c r="Q1584" s="3"/>
      <c r="R1584" s="3">
        <v>0</v>
      </c>
      <c r="S1584" s="3">
        <v>1</v>
      </c>
      <c r="T1584" s="2">
        <v>2</v>
      </c>
      <c r="U1584" s="3">
        <v>2.3821309997205499E-3</v>
      </c>
      <c r="V1584" s="3">
        <v>2.1432802272942544E-2</v>
      </c>
      <c r="W1584" s="3">
        <v>3.0717456056893466E-3</v>
      </c>
      <c r="X1584" s="3">
        <v>8.7403637369992051</v>
      </c>
      <c r="Y1584" s="3">
        <v>2.1432802272942544E-2</v>
      </c>
      <c r="Z1584" s="3">
        <v>3.07174289013282E-3</v>
      </c>
      <c r="AA1584" s="3">
        <v>8.7403637369992051</v>
      </c>
      <c r="AB1584">
        <f t="shared" ref="AB1584:AB1647" si="44">Y1584</f>
        <v>2.1432802272942544E-2</v>
      </c>
      <c r="AC1584">
        <f t="shared" ref="AC1584:AC1647" si="45">Z1584</f>
        <v>3.07174289013282E-3</v>
      </c>
    </row>
    <row r="1585" spans="1:29" x14ac:dyDescent="0.25">
      <c r="A1585" s="2">
        <v>1584</v>
      </c>
      <c r="B1585" s="3" t="s">
        <v>178</v>
      </c>
      <c r="C1585" s="3" t="s">
        <v>28</v>
      </c>
      <c r="D1585" s="3" t="s">
        <v>179</v>
      </c>
      <c r="E1585" s="3" t="s">
        <v>221</v>
      </c>
      <c r="F1585" s="3">
        <v>0.56000000000000005</v>
      </c>
      <c r="G1585" s="3">
        <v>0.48</v>
      </c>
      <c r="H1585" s="3" t="s">
        <v>60</v>
      </c>
      <c r="I1585" s="2">
        <v>1430</v>
      </c>
      <c r="J1585" s="3" t="s">
        <v>118</v>
      </c>
      <c r="K1585" s="2">
        <v>1430</v>
      </c>
      <c r="L1585" s="3"/>
      <c r="M1585" s="3" t="s">
        <v>182</v>
      </c>
      <c r="N1585" s="3" t="s">
        <v>60</v>
      </c>
      <c r="O1585" s="3"/>
      <c r="P1585" s="3"/>
      <c r="Q1585" s="3"/>
      <c r="R1585" s="3">
        <v>0</v>
      </c>
      <c r="S1585" s="3">
        <v>1</v>
      </c>
      <c r="T1585" s="2">
        <v>6</v>
      </c>
      <c r="U1585" s="3">
        <v>2.2211048555024294E-2</v>
      </c>
      <c r="V1585" s="3">
        <v>0.19604782591207842</v>
      </c>
      <c r="W1585" s="3">
        <v>2.5932324075203083E-2</v>
      </c>
      <c r="X1585" s="3">
        <v>84.405244931561811</v>
      </c>
      <c r="Y1585" s="3">
        <v>0.19604782591207842</v>
      </c>
      <c r="Z1585" s="3">
        <v>2.5932301149902345E-2</v>
      </c>
      <c r="AA1585" s="3">
        <v>84.405244931561811</v>
      </c>
      <c r="AB1585">
        <f t="shared" si="44"/>
        <v>0.19604782591207842</v>
      </c>
      <c r="AC1585">
        <f t="shared" si="45"/>
        <v>2.5932301149902345E-2</v>
      </c>
    </row>
    <row r="1586" spans="1:29" x14ac:dyDescent="0.25">
      <c r="A1586" s="2">
        <v>1585</v>
      </c>
      <c r="B1586" s="3" t="s">
        <v>178</v>
      </c>
      <c r="C1586" s="3" t="s">
        <v>28</v>
      </c>
      <c r="D1586" s="3" t="s">
        <v>179</v>
      </c>
      <c r="E1586" s="3" t="s">
        <v>221</v>
      </c>
      <c r="F1586" s="3">
        <v>0.56000000000000005</v>
      </c>
      <c r="G1586" s="3">
        <v>0.48</v>
      </c>
      <c r="H1586" s="3" t="s">
        <v>60</v>
      </c>
      <c r="I1586" s="2">
        <v>1430</v>
      </c>
      <c r="J1586" s="3" t="s">
        <v>118</v>
      </c>
      <c r="K1586" s="2">
        <v>1430</v>
      </c>
      <c r="L1586" s="3"/>
      <c r="M1586" s="3" t="s">
        <v>181</v>
      </c>
      <c r="N1586" s="3" t="s">
        <v>60</v>
      </c>
      <c r="O1586" s="3"/>
      <c r="P1586" s="3"/>
      <c r="Q1586" s="3"/>
      <c r="R1586" s="3">
        <v>0</v>
      </c>
      <c r="S1586" s="3">
        <v>1</v>
      </c>
      <c r="T1586" s="2">
        <v>2</v>
      </c>
      <c r="U1586" s="3">
        <v>1.2711579885555724E-3</v>
      </c>
      <c r="V1586" s="3">
        <v>1.0877125573183278E-2</v>
      </c>
      <c r="W1586" s="3">
        <v>1.3676082057994801E-3</v>
      </c>
      <c r="X1586" s="3">
        <v>3.924173150828175</v>
      </c>
      <c r="Y1586" s="3">
        <v>1.0877125573183278E-2</v>
      </c>
      <c r="Z1586" s="3">
        <v>1.3676069967744257E-3</v>
      </c>
      <c r="AA1586" s="3">
        <v>3.924173150828175</v>
      </c>
      <c r="AB1586">
        <f t="shared" si="44"/>
        <v>1.0877125573183278E-2</v>
      </c>
      <c r="AC1586">
        <f t="shared" si="45"/>
        <v>1.3676069967744257E-3</v>
      </c>
    </row>
    <row r="1587" spans="1:29" x14ac:dyDescent="0.25">
      <c r="A1587" s="2">
        <v>1586</v>
      </c>
      <c r="B1587" s="3" t="s">
        <v>178</v>
      </c>
      <c r="C1587" s="3" t="s">
        <v>28</v>
      </c>
      <c r="D1587" s="3" t="s">
        <v>179</v>
      </c>
      <c r="E1587" s="3" t="s">
        <v>221</v>
      </c>
      <c r="F1587" s="3">
        <v>0.56000000000000005</v>
      </c>
      <c r="G1587" s="3">
        <v>0.48</v>
      </c>
      <c r="H1587" s="3" t="s">
        <v>60</v>
      </c>
      <c r="I1587" s="2">
        <v>1430</v>
      </c>
      <c r="J1587" s="3" t="s">
        <v>118</v>
      </c>
      <c r="K1587" s="2">
        <v>1430</v>
      </c>
      <c r="L1587" s="3"/>
      <c r="M1587" s="3" t="s">
        <v>162</v>
      </c>
      <c r="N1587" s="3" t="s">
        <v>60</v>
      </c>
      <c r="O1587" s="3"/>
      <c r="P1587" s="3"/>
      <c r="Q1587" s="3"/>
      <c r="R1587" s="3">
        <v>0</v>
      </c>
      <c r="S1587" s="3">
        <v>1</v>
      </c>
      <c r="T1587" s="2">
        <v>1</v>
      </c>
      <c r="U1587" s="3">
        <v>1.5393202286271199E-3</v>
      </c>
      <c r="V1587" s="3">
        <v>1.5931288193509887E-2</v>
      </c>
      <c r="W1587" s="3">
        <v>2.1145327022822542E-3</v>
      </c>
      <c r="X1587" s="3">
        <v>6.1069528614552571</v>
      </c>
      <c r="Y1587" s="3">
        <v>1.5931288193509887E-2</v>
      </c>
      <c r="Z1587" s="3">
        <v>2.1145308329435101E-3</v>
      </c>
      <c r="AA1587" s="3">
        <v>6.1069528614552571</v>
      </c>
      <c r="AB1587">
        <f t="shared" si="44"/>
        <v>1.5931288193509887E-2</v>
      </c>
      <c r="AC1587">
        <f t="shared" si="45"/>
        <v>2.1145308329435101E-3</v>
      </c>
    </row>
    <row r="1588" spans="1:29" x14ac:dyDescent="0.25">
      <c r="A1588" s="2">
        <v>1587</v>
      </c>
      <c r="B1588" s="3" t="s">
        <v>178</v>
      </c>
      <c r="C1588" s="3" t="s">
        <v>28</v>
      </c>
      <c r="D1588" s="3" t="s">
        <v>179</v>
      </c>
      <c r="E1588" s="3" t="s">
        <v>221</v>
      </c>
      <c r="F1588" s="3">
        <v>0.56000000000000005</v>
      </c>
      <c r="G1588" s="3">
        <v>0.48</v>
      </c>
      <c r="H1588" s="3" t="s">
        <v>60</v>
      </c>
      <c r="I1588" s="2">
        <v>1430</v>
      </c>
      <c r="J1588" s="3" t="s">
        <v>118</v>
      </c>
      <c r="K1588" s="2">
        <v>1430</v>
      </c>
      <c r="L1588" s="3"/>
      <c r="M1588" s="3" t="s">
        <v>250</v>
      </c>
      <c r="N1588" s="3" t="s">
        <v>60</v>
      </c>
      <c r="O1588" s="3"/>
      <c r="P1588" s="3"/>
      <c r="Q1588" s="3"/>
      <c r="R1588" s="3">
        <v>0</v>
      </c>
      <c r="S1588" s="3">
        <v>1</v>
      </c>
      <c r="T1588" s="2">
        <v>1</v>
      </c>
      <c r="U1588" s="3">
        <v>2.7559466909157899E-2</v>
      </c>
      <c r="V1588" s="3">
        <v>0.27454473088376263</v>
      </c>
      <c r="W1588" s="3">
        <v>3.7982323925211295E-2</v>
      </c>
      <c r="X1588" s="3">
        <v>104.60101623581497</v>
      </c>
      <c r="Y1588" s="3">
        <v>0.27454473088376263</v>
      </c>
      <c r="Z1588" s="3">
        <v>3.7982290347187302E-2</v>
      </c>
      <c r="AA1588" s="3">
        <v>104.60101623581497</v>
      </c>
      <c r="AB1588">
        <f t="shared" si="44"/>
        <v>0.27454473088376263</v>
      </c>
      <c r="AC1588">
        <f t="shared" si="45"/>
        <v>3.7982290347187302E-2</v>
      </c>
    </row>
    <row r="1589" spans="1:29" x14ac:dyDescent="0.25">
      <c r="A1589" s="2">
        <v>1588</v>
      </c>
      <c r="B1589" s="3" t="s">
        <v>178</v>
      </c>
      <c r="C1589" s="3" t="s">
        <v>28</v>
      </c>
      <c r="D1589" s="3" t="s">
        <v>179</v>
      </c>
      <c r="E1589" s="3" t="s">
        <v>221</v>
      </c>
      <c r="F1589" s="3">
        <v>0.56000000000000005</v>
      </c>
      <c r="G1589" s="3">
        <v>0.48</v>
      </c>
      <c r="H1589" s="3" t="s">
        <v>60</v>
      </c>
      <c r="I1589" s="2">
        <v>1430</v>
      </c>
      <c r="J1589" s="3" t="s">
        <v>118</v>
      </c>
      <c r="K1589" s="2">
        <v>1430</v>
      </c>
      <c r="L1589" s="3"/>
      <c r="M1589" s="3" t="s">
        <v>247</v>
      </c>
      <c r="N1589" s="3" t="s">
        <v>60</v>
      </c>
      <c r="O1589" s="3"/>
      <c r="P1589" s="3"/>
      <c r="Q1589" s="3"/>
      <c r="R1589" s="3">
        <v>0</v>
      </c>
      <c r="S1589" s="3">
        <v>1</v>
      </c>
      <c r="T1589" s="2">
        <v>38</v>
      </c>
      <c r="U1589" s="3">
        <v>0.10692153317011553</v>
      </c>
      <c r="V1589" s="3">
        <v>1.096895264195942</v>
      </c>
      <c r="W1589" s="3">
        <v>0.14835800496129464</v>
      </c>
      <c r="X1589" s="3">
        <v>419.28631885556433</v>
      </c>
      <c r="Y1589" s="3">
        <v>1.096895264195942</v>
      </c>
      <c r="Z1589" s="3">
        <v>0.14835787380637497</v>
      </c>
      <c r="AA1589" s="3">
        <v>419.28631885556433</v>
      </c>
      <c r="AB1589">
        <f t="shared" si="44"/>
        <v>1.096895264195942</v>
      </c>
      <c r="AC1589">
        <f t="shared" si="45"/>
        <v>0.14835787380637497</v>
      </c>
    </row>
    <row r="1590" spans="1:29" x14ac:dyDescent="0.25">
      <c r="A1590" s="2">
        <v>1589</v>
      </c>
      <c r="B1590" s="3" t="s">
        <v>178</v>
      </c>
      <c r="C1590" s="3" t="s">
        <v>28</v>
      </c>
      <c r="D1590" s="3" t="s">
        <v>179</v>
      </c>
      <c r="E1590" s="3" t="s">
        <v>221</v>
      </c>
      <c r="F1590" s="3">
        <v>0.56000000000000005</v>
      </c>
      <c r="G1590" s="3">
        <v>0.48</v>
      </c>
      <c r="H1590" s="3" t="s">
        <v>60</v>
      </c>
      <c r="I1590" s="2">
        <v>1430</v>
      </c>
      <c r="J1590" s="3" t="s">
        <v>118</v>
      </c>
      <c r="K1590" s="2">
        <v>1430</v>
      </c>
      <c r="L1590" s="3"/>
      <c r="M1590" s="3" t="s">
        <v>251</v>
      </c>
      <c r="N1590" s="3" t="s">
        <v>60</v>
      </c>
      <c r="O1590" s="3"/>
      <c r="P1590" s="3"/>
      <c r="Q1590" s="3"/>
      <c r="R1590" s="3">
        <v>0.38</v>
      </c>
      <c r="S1590" s="3">
        <v>0.62</v>
      </c>
      <c r="T1590" s="2">
        <v>3</v>
      </c>
      <c r="U1590" s="3">
        <v>7.8102561217107902E-2</v>
      </c>
      <c r="V1590" s="3">
        <v>0.7124439389429692</v>
      </c>
      <c r="W1590" s="3">
        <v>5.8821285464487769E-2</v>
      </c>
      <c r="X1590" s="3">
        <v>332.05211260294379</v>
      </c>
      <c r="Y1590" s="3">
        <v>0.44171524214464092</v>
      </c>
      <c r="Z1590" s="3">
        <v>5.8821233463916857E-2</v>
      </c>
      <c r="AA1590" s="3">
        <v>205.87230981382515</v>
      </c>
      <c r="AB1590">
        <f t="shared" si="44"/>
        <v>0.44171524214464092</v>
      </c>
      <c r="AC1590">
        <f t="shared" si="45"/>
        <v>5.8821233463916857E-2</v>
      </c>
    </row>
    <row r="1591" spans="1:29" x14ac:dyDescent="0.25">
      <c r="A1591" s="2">
        <v>1590</v>
      </c>
      <c r="B1591" s="3" t="s">
        <v>178</v>
      </c>
      <c r="C1591" s="3" t="s">
        <v>28</v>
      </c>
      <c r="D1591" s="3" t="s">
        <v>179</v>
      </c>
      <c r="E1591" s="3" t="s">
        <v>221</v>
      </c>
      <c r="F1591" s="3">
        <v>0.56000000000000005</v>
      </c>
      <c r="G1591" s="3">
        <v>0.48</v>
      </c>
      <c r="H1591" s="3" t="s">
        <v>60</v>
      </c>
      <c r="I1591" s="2">
        <v>1450</v>
      </c>
      <c r="J1591" s="3" t="s">
        <v>119</v>
      </c>
      <c r="K1591" s="2">
        <v>1450</v>
      </c>
      <c r="L1591" s="3"/>
      <c r="M1591" s="3" t="s">
        <v>65</v>
      </c>
      <c r="N1591" s="3" t="s">
        <v>60</v>
      </c>
      <c r="O1591" s="3"/>
      <c r="P1591" s="3"/>
      <c r="Q1591" s="3"/>
      <c r="R1591" s="3">
        <v>0</v>
      </c>
      <c r="S1591" s="3">
        <v>1</v>
      </c>
      <c r="T1591" s="2">
        <v>1</v>
      </c>
      <c r="U1591" s="3">
        <v>2.3819341091642198E-3</v>
      </c>
      <c r="V1591" s="3">
        <v>2.5971757754120438E-2</v>
      </c>
      <c r="W1591" s="3">
        <v>3.6822376767534472E-3</v>
      </c>
      <c r="X1591" s="3">
        <v>8.6578650927872687</v>
      </c>
      <c r="Y1591" s="3">
        <v>2.5971757754120438E-2</v>
      </c>
      <c r="Z1591" s="3">
        <v>3.6822344214954101E-3</v>
      </c>
      <c r="AA1591" s="3">
        <v>8.6578650927872687</v>
      </c>
      <c r="AB1591">
        <f t="shared" si="44"/>
        <v>2.5971757754120438E-2</v>
      </c>
      <c r="AC1591">
        <f t="shared" si="45"/>
        <v>3.6822344214954101E-3</v>
      </c>
    </row>
    <row r="1592" spans="1:29" x14ac:dyDescent="0.25">
      <c r="A1592" s="2">
        <v>1591</v>
      </c>
      <c r="B1592" s="3" t="s">
        <v>178</v>
      </c>
      <c r="C1592" s="3" t="s">
        <v>28</v>
      </c>
      <c r="D1592" s="3" t="s">
        <v>179</v>
      </c>
      <c r="E1592" s="3" t="s">
        <v>221</v>
      </c>
      <c r="F1592" s="3">
        <v>0.56000000000000005</v>
      </c>
      <c r="G1592" s="3">
        <v>0.48</v>
      </c>
      <c r="H1592" s="3" t="s">
        <v>60</v>
      </c>
      <c r="I1592" s="2">
        <v>1450</v>
      </c>
      <c r="J1592" s="3" t="s">
        <v>119</v>
      </c>
      <c r="K1592" s="2">
        <v>1450</v>
      </c>
      <c r="L1592" s="3"/>
      <c r="M1592" s="3" t="s">
        <v>182</v>
      </c>
      <c r="N1592" s="3" t="s">
        <v>60</v>
      </c>
      <c r="O1592" s="3"/>
      <c r="P1592" s="3"/>
      <c r="Q1592" s="3"/>
      <c r="R1592" s="3">
        <v>0</v>
      </c>
      <c r="S1592" s="3">
        <v>1</v>
      </c>
      <c r="T1592" s="2">
        <v>7</v>
      </c>
      <c r="U1592" s="3">
        <v>3.3083121282524365E-2</v>
      </c>
      <c r="V1592" s="3">
        <v>0.20943546514350453</v>
      </c>
      <c r="W1592" s="3">
        <v>2.7865822066013641E-2</v>
      </c>
      <c r="X1592" s="3">
        <v>84.401809953905683</v>
      </c>
      <c r="Y1592" s="3">
        <v>0.20943546514350453</v>
      </c>
      <c r="Z1592" s="3">
        <v>2.7865797431416581E-2</v>
      </c>
      <c r="AA1592" s="3">
        <v>84.401809953905683</v>
      </c>
      <c r="AB1592">
        <f t="shared" si="44"/>
        <v>0.20943546514350453</v>
      </c>
      <c r="AC1592">
        <f t="shared" si="45"/>
        <v>2.7865797431416581E-2</v>
      </c>
    </row>
    <row r="1593" spans="1:29" x14ac:dyDescent="0.25">
      <c r="A1593" s="2">
        <v>1592</v>
      </c>
      <c r="B1593" s="3" t="s">
        <v>178</v>
      </c>
      <c r="C1593" s="3" t="s">
        <v>28</v>
      </c>
      <c r="D1593" s="3" t="s">
        <v>179</v>
      </c>
      <c r="E1593" s="3" t="s">
        <v>221</v>
      </c>
      <c r="F1593" s="3">
        <v>0.56000000000000005</v>
      </c>
      <c r="G1593" s="3">
        <v>0.48</v>
      </c>
      <c r="H1593" s="3" t="s">
        <v>60</v>
      </c>
      <c r="I1593" s="2">
        <v>1450</v>
      </c>
      <c r="J1593" s="3" t="s">
        <v>119</v>
      </c>
      <c r="K1593" s="2">
        <v>1450</v>
      </c>
      <c r="L1593" s="3"/>
      <c r="M1593" s="3" t="s">
        <v>181</v>
      </c>
      <c r="N1593" s="3" t="s">
        <v>60</v>
      </c>
      <c r="O1593" s="3"/>
      <c r="P1593" s="3"/>
      <c r="Q1593" s="3"/>
      <c r="R1593" s="3">
        <v>0</v>
      </c>
      <c r="S1593" s="3">
        <v>1</v>
      </c>
      <c r="T1593" s="2">
        <v>9</v>
      </c>
      <c r="U1593" s="3">
        <v>1.9916722728058001E-2</v>
      </c>
      <c r="V1593" s="3">
        <v>0.15138953881159845</v>
      </c>
      <c r="W1593" s="3">
        <v>2.0909224606941525E-2</v>
      </c>
      <c r="X1593" s="3">
        <v>67.190187512537307</v>
      </c>
      <c r="Y1593" s="3">
        <v>0.15138953881159845</v>
      </c>
      <c r="Z1593" s="3">
        <v>2.0909206122278826E-2</v>
      </c>
      <c r="AA1593" s="3">
        <v>67.190187512537307</v>
      </c>
      <c r="AB1593">
        <f t="shared" si="44"/>
        <v>0.15138953881159845</v>
      </c>
      <c r="AC1593">
        <f t="shared" si="45"/>
        <v>2.0909206122278826E-2</v>
      </c>
    </row>
    <row r="1594" spans="1:29" x14ac:dyDescent="0.25">
      <c r="A1594" s="2">
        <v>1593</v>
      </c>
      <c r="B1594" s="3" t="s">
        <v>178</v>
      </c>
      <c r="C1594" s="3" t="s">
        <v>28</v>
      </c>
      <c r="D1594" s="3" t="s">
        <v>179</v>
      </c>
      <c r="E1594" s="3" t="s">
        <v>221</v>
      </c>
      <c r="F1594" s="3">
        <v>0.56000000000000005</v>
      </c>
      <c r="G1594" s="3">
        <v>0.48</v>
      </c>
      <c r="H1594" s="3" t="s">
        <v>60</v>
      </c>
      <c r="I1594" s="2">
        <v>1450</v>
      </c>
      <c r="J1594" s="3" t="s">
        <v>119</v>
      </c>
      <c r="K1594" s="2">
        <v>1450</v>
      </c>
      <c r="L1594" s="3"/>
      <c r="M1594" s="3" t="s">
        <v>250</v>
      </c>
      <c r="N1594" s="3" t="s">
        <v>60</v>
      </c>
      <c r="O1594" s="3"/>
      <c r="P1594" s="3"/>
      <c r="Q1594" s="3"/>
      <c r="R1594" s="3">
        <v>0</v>
      </c>
      <c r="S1594" s="3">
        <v>1</v>
      </c>
      <c r="T1594" s="2">
        <v>3</v>
      </c>
      <c r="U1594" s="3">
        <v>1.9078635277275321E-2</v>
      </c>
      <c r="V1594" s="3">
        <v>0.19462892051742448</v>
      </c>
      <c r="W1594" s="3">
        <v>2.6092701874182833E-2</v>
      </c>
      <c r="X1594" s="3">
        <v>71.859317577939208</v>
      </c>
      <c r="Y1594" s="3">
        <v>0.19462892051742448</v>
      </c>
      <c r="Z1594" s="3">
        <v>2.609267880710104E-2</v>
      </c>
      <c r="AA1594" s="3">
        <v>71.859317577939208</v>
      </c>
      <c r="AB1594">
        <f t="shared" si="44"/>
        <v>0.19462892051742448</v>
      </c>
      <c r="AC1594">
        <f t="shared" si="45"/>
        <v>2.609267880710104E-2</v>
      </c>
    </row>
    <row r="1595" spans="1:29" x14ac:dyDescent="0.25">
      <c r="A1595" s="2">
        <v>1594</v>
      </c>
      <c r="B1595" s="3" t="s">
        <v>178</v>
      </c>
      <c r="C1595" s="3" t="s">
        <v>28</v>
      </c>
      <c r="D1595" s="3" t="s">
        <v>179</v>
      </c>
      <c r="E1595" s="3" t="s">
        <v>221</v>
      </c>
      <c r="F1595" s="3">
        <v>0.56000000000000005</v>
      </c>
      <c r="G1595" s="3">
        <v>0.48</v>
      </c>
      <c r="H1595" s="3" t="s">
        <v>60</v>
      </c>
      <c r="I1595" s="2">
        <v>1450</v>
      </c>
      <c r="J1595" s="3" t="s">
        <v>119</v>
      </c>
      <c r="K1595" s="2">
        <v>1450</v>
      </c>
      <c r="L1595" s="3"/>
      <c r="M1595" s="3" t="s">
        <v>247</v>
      </c>
      <c r="N1595" s="3" t="s">
        <v>60</v>
      </c>
      <c r="O1595" s="3"/>
      <c r="P1595" s="3"/>
      <c r="Q1595" s="3"/>
      <c r="R1595" s="3">
        <v>0</v>
      </c>
      <c r="S1595" s="3">
        <v>1</v>
      </c>
      <c r="T1595" s="2">
        <v>19</v>
      </c>
      <c r="U1595" s="3">
        <v>0.10146766199554369</v>
      </c>
      <c r="V1595" s="3">
        <v>1.1338983130038975</v>
      </c>
      <c r="W1595" s="3">
        <v>0.15073800739789217</v>
      </c>
      <c r="X1595" s="3">
        <v>468.33434020971771</v>
      </c>
      <c r="Y1595" s="3">
        <v>1.1338983130038975</v>
      </c>
      <c r="Z1595" s="3">
        <v>0.15073787413894699</v>
      </c>
      <c r="AA1595" s="3">
        <v>468.33434020971771</v>
      </c>
      <c r="AB1595">
        <f t="shared" si="44"/>
        <v>1.1338983130038975</v>
      </c>
      <c r="AC1595">
        <f t="shared" si="45"/>
        <v>0.15073787413894699</v>
      </c>
    </row>
    <row r="1596" spans="1:29" x14ac:dyDescent="0.25">
      <c r="A1596" s="2">
        <v>1595</v>
      </c>
      <c r="B1596" s="3" t="s">
        <v>178</v>
      </c>
      <c r="C1596" s="3" t="s">
        <v>28</v>
      </c>
      <c r="D1596" s="3" t="s">
        <v>179</v>
      </c>
      <c r="E1596" s="3" t="s">
        <v>221</v>
      </c>
      <c r="F1596" s="3">
        <v>0.56000000000000005</v>
      </c>
      <c r="G1596" s="3">
        <v>0.48</v>
      </c>
      <c r="H1596" s="3" t="s">
        <v>60</v>
      </c>
      <c r="I1596" s="2">
        <v>1450</v>
      </c>
      <c r="J1596" s="3" t="s">
        <v>119</v>
      </c>
      <c r="K1596" s="2">
        <v>1450</v>
      </c>
      <c r="L1596" s="3"/>
      <c r="M1596" s="3" t="s">
        <v>251</v>
      </c>
      <c r="N1596" s="3" t="s">
        <v>60</v>
      </c>
      <c r="O1596" s="3"/>
      <c r="P1596" s="3"/>
      <c r="Q1596" s="3"/>
      <c r="R1596" s="3">
        <v>0.38</v>
      </c>
      <c r="S1596" s="3">
        <v>0.62</v>
      </c>
      <c r="T1596" s="2">
        <v>4</v>
      </c>
      <c r="U1596" s="3">
        <v>7.3928843232461865E-3</v>
      </c>
      <c r="V1596" s="3">
        <v>8.8322457408174793E-2</v>
      </c>
      <c r="W1596" s="3">
        <v>7.4960235023594406E-3</v>
      </c>
      <c r="X1596" s="3">
        <v>36.20059379864103</v>
      </c>
      <c r="Y1596" s="3">
        <v>5.475992359306836E-2</v>
      </c>
      <c r="Z1596" s="3">
        <v>7.4960168755490971E-3</v>
      </c>
      <c r="AA1596" s="3">
        <v>22.444368155157438</v>
      </c>
      <c r="AB1596">
        <f t="shared" si="44"/>
        <v>5.475992359306836E-2</v>
      </c>
      <c r="AC1596">
        <f t="shared" si="45"/>
        <v>7.4960168755490971E-3</v>
      </c>
    </row>
    <row r="1597" spans="1:29" x14ac:dyDescent="0.25">
      <c r="A1597" s="2">
        <v>1596</v>
      </c>
      <c r="B1597" s="3" t="s">
        <v>178</v>
      </c>
      <c r="C1597" s="3" t="s">
        <v>28</v>
      </c>
      <c r="D1597" s="3" t="s">
        <v>179</v>
      </c>
      <c r="E1597" s="3" t="s">
        <v>221</v>
      </c>
      <c r="F1597" s="3">
        <v>0.56000000000000005</v>
      </c>
      <c r="G1597" s="3">
        <v>0.48</v>
      </c>
      <c r="H1597" s="3" t="s">
        <v>60</v>
      </c>
      <c r="I1597" s="2">
        <v>1490</v>
      </c>
      <c r="J1597" s="3" t="s">
        <v>147</v>
      </c>
      <c r="K1597" s="2">
        <v>1490</v>
      </c>
      <c r="L1597" s="3"/>
      <c r="M1597" s="3" t="s">
        <v>206</v>
      </c>
      <c r="N1597" s="3" t="s">
        <v>60</v>
      </c>
      <c r="O1597" s="3"/>
      <c r="P1597" s="3"/>
      <c r="Q1597" s="3"/>
      <c r="R1597" s="3">
        <v>0.38</v>
      </c>
      <c r="S1597" s="3">
        <v>0.62</v>
      </c>
      <c r="T1597" s="2">
        <v>4</v>
      </c>
      <c r="U1597" s="3">
        <v>0.1787324231143845</v>
      </c>
      <c r="V1597" s="3">
        <v>1.8110228309944385</v>
      </c>
      <c r="W1597" s="3">
        <v>0.14569217723791456</v>
      </c>
      <c r="X1597" s="3">
        <v>734.38148786044997</v>
      </c>
      <c r="Y1597" s="3">
        <v>1.1228341552165519</v>
      </c>
      <c r="Z1597" s="3">
        <v>0.1456920484397021</v>
      </c>
      <c r="AA1597" s="3">
        <v>455.31652247347898</v>
      </c>
      <c r="AB1597">
        <f t="shared" si="44"/>
        <v>1.1228341552165519</v>
      </c>
      <c r="AC1597">
        <f t="shared" si="45"/>
        <v>0.1456920484397021</v>
      </c>
    </row>
    <row r="1598" spans="1:29" x14ac:dyDescent="0.25">
      <c r="A1598" s="2">
        <v>1597</v>
      </c>
      <c r="B1598" s="3" t="s">
        <v>178</v>
      </c>
      <c r="C1598" s="3" t="s">
        <v>28</v>
      </c>
      <c r="D1598" s="3" t="s">
        <v>179</v>
      </c>
      <c r="E1598" s="3" t="s">
        <v>221</v>
      </c>
      <c r="F1598" s="3">
        <v>0.56000000000000005</v>
      </c>
      <c r="G1598" s="3">
        <v>0.48</v>
      </c>
      <c r="H1598" s="3" t="s">
        <v>60</v>
      </c>
      <c r="I1598" s="2">
        <v>1490</v>
      </c>
      <c r="J1598" s="3" t="s">
        <v>147</v>
      </c>
      <c r="K1598" s="2">
        <v>1490</v>
      </c>
      <c r="L1598" s="3"/>
      <c r="M1598" s="3" t="s">
        <v>181</v>
      </c>
      <c r="N1598" s="3" t="s">
        <v>60</v>
      </c>
      <c r="O1598" s="3"/>
      <c r="P1598" s="3"/>
      <c r="Q1598" s="3"/>
      <c r="R1598" s="3">
        <v>0</v>
      </c>
      <c r="S1598" s="3">
        <v>1</v>
      </c>
      <c r="T1598" s="2">
        <v>2</v>
      </c>
      <c r="U1598" s="3">
        <v>0.1503979272849584</v>
      </c>
      <c r="V1598" s="3">
        <v>1.4870759090430843</v>
      </c>
      <c r="W1598" s="3">
        <v>0.22514445216539841</v>
      </c>
      <c r="X1598" s="3">
        <v>572.795605617506</v>
      </c>
      <c r="Y1598" s="3">
        <v>1.4870759090430843</v>
      </c>
      <c r="Z1598" s="3">
        <v>0.2251442531279258</v>
      </c>
      <c r="AA1598" s="3">
        <v>572.795605617506</v>
      </c>
      <c r="AB1598">
        <f t="shared" si="44"/>
        <v>1.4870759090430843</v>
      </c>
      <c r="AC1598">
        <f t="shared" si="45"/>
        <v>0.2251442531279258</v>
      </c>
    </row>
    <row r="1599" spans="1:29" x14ac:dyDescent="0.25">
      <c r="A1599" s="2">
        <v>1598</v>
      </c>
      <c r="B1599" s="3" t="s">
        <v>178</v>
      </c>
      <c r="C1599" s="3" t="s">
        <v>28</v>
      </c>
      <c r="D1599" s="3" t="s">
        <v>179</v>
      </c>
      <c r="E1599" s="3" t="s">
        <v>221</v>
      </c>
      <c r="F1599" s="3">
        <v>0.56000000000000005</v>
      </c>
      <c r="G1599" s="3">
        <v>0.48</v>
      </c>
      <c r="H1599" s="3" t="s">
        <v>60</v>
      </c>
      <c r="I1599" s="2">
        <v>1490</v>
      </c>
      <c r="J1599" s="3" t="s">
        <v>147</v>
      </c>
      <c r="K1599" s="2">
        <v>1490</v>
      </c>
      <c r="L1599" s="3"/>
      <c r="M1599" s="3" t="s">
        <v>247</v>
      </c>
      <c r="N1599" s="3" t="s">
        <v>60</v>
      </c>
      <c r="O1599" s="3"/>
      <c r="P1599" s="3"/>
      <c r="Q1599" s="3"/>
      <c r="R1599" s="3">
        <v>0</v>
      </c>
      <c r="S1599" s="3">
        <v>1</v>
      </c>
      <c r="T1599" s="2">
        <v>3</v>
      </c>
      <c r="U1599" s="3">
        <v>3.8253556750565104E-2</v>
      </c>
      <c r="V1599" s="3">
        <v>0.2290336704366695</v>
      </c>
      <c r="W1599" s="3">
        <v>3.3351649882039883E-2</v>
      </c>
      <c r="X1599" s="3">
        <v>111.6576460414401</v>
      </c>
      <c r="Y1599" s="3">
        <v>0.2290336704366695</v>
      </c>
      <c r="Z1599" s="3">
        <v>3.3351620397732901E-2</v>
      </c>
      <c r="AA1599" s="3">
        <v>111.6576460414401</v>
      </c>
      <c r="AB1599">
        <f t="shared" si="44"/>
        <v>0.2290336704366695</v>
      </c>
      <c r="AC1599">
        <f t="shared" si="45"/>
        <v>3.3351620397732901E-2</v>
      </c>
    </row>
    <row r="1600" spans="1:29" x14ac:dyDescent="0.25">
      <c r="A1600" s="2">
        <v>1599</v>
      </c>
      <c r="B1600" s="3" t="s">
        <v>178</v>
      </c>
      <c r="C1600" s="3" t="s">
        <v>28</v>
      </c>
      <c r="D1600" s="3" t="s">
        <v>179</v>
      </c>
      <c r="E1600" s="3" t="s">
        <v>221</v>
      </c>
      <c r="F1600" s="3">
        <v>0.56000000000000005</v>
      </c>
      <c r="G1600" s="3">
        <v>0.48</v>
      </c>
      <c r="H1600" s="3" t="s">
        <v>60</v>
      </c>
      <c r="I1600" s="2">
        <v>1490</v>
      </c>
      <c r="J1600" s="3" t="s">
        <v>147</v>
      </c>
      <c r="K1600" s="2">
        <v>1490</v>
      </c>
      <c r="L1600" s="3"/>
      <c r="M1600" s="3" t="s">
        <v>207</v>
      </c>
      <c r="N1600" s="3" t="s">
        <v>60</v>
      </c>
      <c r="O1600" s="3"/>
      <c r="P1600" s="3"/>
      <c r="Q1600" s="3"/>
      <c r="R1600" s="3">
        <v>0.38</v>
      </c>
      <c r="S1600" s="3">
        <v>0.62</v>
      </c>
      <c r="T1600" s="2">
        <v>14</v>
      </c>
      <c r="U1600" s="3">
        <v>1.1861933948992136</v>
      </c>
      <c r="V1600" s="3">
        <v>11.979309139406507</v>
      </c>
      <c r="W1600" s="3">
        <v>0.98306405359699167</v>
      </c>
      <c r="X1600" s="3">
        <v>4888.5265008083461</v>
      </c>
      <c r="Y1600" s="3">
        <v>7.4271716664320335</v>
      </c>
      <c r="Z1600" s="3">
        <v>0.98306318452567254</v>
      </c>
      <c r="AA1600" s="3">
        <v>3030.8864305011748</v>
      </c>
      <c r="AB1600">
        <f t="shared" si="44"/>
        <v>7.4271716664320335</v>
      </c>
      <c r="AC1600">
        <f t="shared" si="45"/>
        <v>0.98306318452567254</v>
      </c>
    </row>
    <row r="1601" spans="1:29" x14ac:dyDescent="0.25">
      <c r="A1601" s="2">
        <v>1600</v>
      </c>
      <c r="B1601" s="3" t="s">
        <v>178</v>
      </c>
      <c r="C1601" s="3" t="s">
        <v>28</v>
      </c>
      <c r="D1601" s="3" t="s">
        <v>179</v>
      </c>
      <c r="E1601" s="3" t="s">
        <v>221</v>
      </c>
      <c r="F1601" s="3">
        <v>0.56000000000000005</v>
      </c>
      <c r="G1601" s="3">
        <v>0.48</v>
      </c>
      <c r="H1601" s="3" t="s">
        <v>60</v>
      </c>
      <c r="I1601" s="2">
        <v>1490</v>
      </c>
      <c r="J1601" s="3" t="s">
        <v>147</v>
      </c>
      <c r="K1601" s="2">
        <v>1490</v>
      </c>
      <c r="L1601" s="3"/>
      <c r="M1601" s="3" t="s">
        <v>252</v>
      </c>
      <c r="N1601" s="3" t="s">
        <v>60</v>
      </c>
      <c r="O1601" s="3"/>
      <c r="P1601" s="3"/>
      <c r="Q1601" s="3"/>
      <c r="R1601" s="3">
        <v>0.38</v>
      </c>
      <c r="S1601" s="3">
        <v>0.62</v>
      </c>
      <c r="T1601" s="2">
        <v>1</v>
      </c>
      <c r="U1601" s="3">
        <v>8.4397887462346499E-2</v>
      </c>
      <c r="V1601" s="3">
        <v>0.89207351751828057</v>
      </c>
      <c r="W1601" s="3">
        <v>7.3359616041690695E-2</v>
      </c>
      <c r="X1601" s="3">
        <v>351.66698962430149</v>
      </c>
      <c r="Y1601" s="3">
        <v>0.55308558086133397</v>
      </c>
      <c r="Z1601" s="3">
        <v>7.3359551188604058E-2</v>
      </c>
      <c r="AA1601" s="3">
        <v>218.03353356706691</v>
      </c>
      <c r="AB1601">
        <f t="shared" si="44"/>
        <v>0.55308558086133397</v>
      </c>
      <c r="AC1601">
        <f t="shared" si="45"/>
        <v>7.3359551188604058E-2</v>
      </c>
    </row>
    <row r="1602" spans="1:29" x14ac:dyDescent="0.25">
      <c r="A1602" s="2">
        <v>1601</v>
      </c>
      <c r="B1602" s="3" t="s">
        <v>178</v>
      </c>
      <c r="C1602" s="3" t="s">
        <v>28</v>
      </c>
      <c r="D1602" s="3" t="s">
        <v>179</v>
      </c>
      <c r="E1602" s="3" t="s">
        <v>221</v>
      </c>
      <c r="F1602" s="3">
        <v>0.56000000000000005</v>
      </c>
      <c r="G1602" s="3">
        <v>0.48</v>
      </c>
      <c r="H1602" s="3" t="s">
        <v>60</v>
      </c>
      <c r="I1602" s="2">
        <v>1510</v>
      </c>
      <c r="J1602" s="3" t="s">
        <v>152</v>
      </c>
      <c r="K1602" s="2">
        <v>1510</v>
      </c>
      <c r="L1602" s="3"/>
      <c r="M1602" s="3" t="s">
        <v>162</v>
      </c>
      <c r="N1602" s="3" t="s">
        <v>60</v>
      </c>
      <c r="O1602" s="3"/>
      <c r="P1602" s="3"/>
      <c r="Q1602" s="3"/>
      <c r="R1602" s="3">
        <v>0</v>
      </c>
      <c r="S1602" s="3">
        <v>1</v>
      </c>
      <c r="T1602" s="2">
        <v>3</v>
      </c>
      <c r="U1602" s="3">
        <v>3.762412797997587E-3</v>
      </c>
      <c r="V1602" s="3">
        <v>3.4842505383463174E-2</v>
      </c>
      <c r="W1602" s="3">
        <v>4.7271623576946422E-3</v>
      </c>
      <c r="X1602" s="3">
        <v>14.642213506639672</v>
      </c>
      <c r="Y1602" s="3">
        <v>3.4842505383463174E-2</v>
      </c>
      <c r="Z1602" s="3">
        <v>4.7271581786778004E-3</v>
      </c>
      <c r="AA1602" s="3">
        <v>14.642213506639672</v>
      </c>
      <c r="AB1602">
        <f t="shared" si="44"/>
        <v>3.4842505383463174E-2</v>
      </c>
      <c r="AC1602">
        <f t="shared" si="45"/>
        <v>4.7271581786778004E-3</v>
      </c>
    </row>
    <row r="1603" spans="1:29" x14ac:dyDescent="0.25">
      <c r="A1603" s="2">
        <v>1602</v>
      </c>
      <c r="B1603" s="3" t="s">
        <v>178</v>
      </c>
      <c r="C1603" s="3" t="s">
        <v>28</v>
      </c>
      <c r="D1603" s="3" t="s">
        <v>179</v>
      </c>
      <c r="E1603" s="3" t="s">
        <v>221</v>
      </c>
      <c r="F1603" s="3">
        <v>0.56000000000000005</v>
      </c>
      <c r="G1603" s="3">
        <v>0.48</v>
      </c>
      <c r="H1603" s="3" t="s">
        <v>60</v>
      </c>
      <c r="I1603" s="2">
        <v>1550</v>
      </c>
      <c r="J1603" s="3" t="s">
        <v>120</v>
      </c>
      <c r="K1603" s="2">
        <v>1550</v>
      </c>
      <c r="L1603" s="3"/>
      <c r="M1603" s="3" t="s">
        <v>182</v>
      </c>
      <c r="N1603" s="3" t="s">
        <v>60</v>
      </c>
      <c r="O1603" s="3"/>
      <c r="P1603" s="3"/>
      <c r="Q1603" s="3"/>
      <c r="R1603" s="3">
        <v>0</v>
      </c>
      <c r="S1603" s="3">
        <v>1</v>
      </c>
      <c r="T1603" s="2">
        <v>3</v>
      </c>
      <c r="U1603" s="3">
        <v>4.1455014494584691E-2</v>
      </c>
      <c r="V1603" s="3">
        <v>0.21690185317416333</v>
      </c>
      <c r="W1603" s="3">
        <v>3.0060983894421654E-2</v>
      </c>
      <c r="X1603" s="3">
        <v>97.559781934998966</v>
      </c>
      <c r="Y1603" s="3">
        <v>0.21690185317416333</v>
      </c>
      <c r="Z1603" s="3">
        <v>3.0060957319206352E-2</v>
      </c>
      <c r="AA1603" s="3">
        <v>97.559781934998966</v>
      </c>
      <c r="AB1603">
        <f t="shared" si="44"/>
        <v>0.21690185317416333</v>
      </c>
      <c r="AC1603">
        <f t="shared" si="45"/>
        <v>3.0060957319206352E-2</v>
      </c>
    </row>
    <row r="1604" spans="1:29" x14ac:dyDescent="0.25">
      <c r="A1604" s="2">
        <v>1603</v>
      </c>
      <c r="B1604" s="3" t="s">
        <v>178</v>
      </c>
      <c r="C1604" s="3" t="s">
        <v>28</v>
      </c>
      <c r="D1604" s="3" t="s">
        <v>179</v>
      </c>
      <c r="E1604" s="3" t="s">
        <v>221</v>
      </c>
      <c r="F1604" s="3">
        <v>0.56000000000000005</v>
      </c>
      <c r="G1604" s="3">
        <v>0.48</v>
      </c>
      <c r="H1604" s="3" t="s">
        <v>60</v>
      </c>
      <c r="I1604" s="2">
        <v>1550</v>
      </c>
      <c r="J1604" s="3" t="s">
        <v>120</v>
      </c>
      <c r="K1604" s="2">
        <v>1550</v>
      </c>
      <c r="L1604" s="3"/>
      <c r="M1604" s="3" t="s">
        <v>162</v>
      </c>
      <c r="N1604" s="3" t="s">
        <v>60</v>
      </c>
      <c r="O1604" s="3"/>
      <c r="P1604" s="3"/>
      <c r="Q1604" s="3"/>
      <c r="R1604" s="3">
        <v>0</v>
      </c>
      <c r="S1604" s="3">
        <v>1</v>
      </c>
      <c r="T1604" s="2">
        <v>4</v>
      </c>
      <c r="U1604" s="3">
        <v>6.9493724077355741E-3</v>
      </c>
      <c r="V1604" s="3">
        <v>6.3731824063275391E-2</v>
      </c>
      <c r="W1604" s="3">
        <v>8.6924170091744468E-3</v>
      </c>
      <c r="X1604" s="3">
        <v>27.234130370281751</v>
      </c>
      <c r="Y1604" s="3">
        <v>6.3731824063275391E-2</v>
      </c>
      <c r="Z1604" s="3">
        <v>8.6924093247003047E-3</v>
      </c>
      <c r="AA1604" s="3">
        <v>27.234130370281751</v>
      </c>
      <c r="AB1604">
        <f t="shared" si="44"/>
        <v>6.3731824063275391E-2</v>
      </c>
      <c r="AC1604">
        <f t="shared" si="45"/>
        <v>8.6924093247003047E-3</v>
      </c>
    </row>
    <row r="1605" spans="1:29" x14ac:dyDescent="0.25">
      <c r="A1605" s="2">
        <v>1604</v>
      </c>
      <c r="B1605" s="3" t="s">
        <v>178</v>
      </c>
      <c r="C1605" s="3" t="s">
        <v>28</v>
      </c>
      <c r="D1605" s="3" t="s">
        <v>179</v>
      </c>
      <c r="E1605" s="3" t="s">
        <v>221</v>
      </c>
      <c r="F1605" s="3">
        <v>0.56000000000000005</v>
      </c>
      <c r="G1605" s="3">
        <v>0.48</v>
      </c>
      <c r="H1605" s="3" t="s">
        <v>60</v>
      </c>
      <c r="I1605" s="2">
        <v>1550</v>
      </c>
      <c r="J1605" s="3" t="s">
        <v>120</v>
      </c>
      <c r="K1605" s="2">
        <v>1550</v>
      </c>
      <c r="L1605" s="3"/>
      <c r="M1605" s="3" t="s">
        <v>247</v>
      </c>
      <c r="N1605" s="3" t="s">
        <v>60</v>
      </c>
      <c r="O1605" s="3"/>
      <c r="P1605" s="3"/>
      <c r="Q1605" s="3"/>
      <c r="R1605" s="3">
        <v>0</v>
      </c>
      <c r="S1605" s="3">
        <v>1</v>
      </c>
      <c r="T1605" s="2">
        <v>8</v>
      </c>
      <c r="U1605" s="3">
        <v>9.6185462764693197E-2</v>
      </c>
      <c r="V1605" s="3">
        <v>0.92163498595160964</v>
      </c>
      <c r="W1605" s="3">
        <v>0.12357929409554999</v>
      </c>
      <c r="X1605" s="3">
        <v>387.2537879530982</v>
      </c>
      <c r="Y1605" s="3">
        <v>0.92163498595160964</v>
      </c>
      <c r="Z1605" s="3">
        <v>0.12357918484608665</v>
      </c>
      <c r="AA1605" s="3">
        <v>387.2537879530982</v>
      </c>
      <c r="AB1605">
        <f t="shared" si="44"/>
        <v>0.92163498595160964</v>
      </c>
      <c r="AC1605">
        <f t="shared" si="45"/>
        <v>0.12357918484608665</v>
      </c>
    </row>
    <row r="1606" spans="1:29" x14ac:dyDescent="0.25">
      <c r="A1606" s="2">
        <v>1605</v>
      </c>
      <c r="B1606" s="3" t="s">
        <v>178</v>
      </c>
      <c r="C1606" s="3" t="s">
        <v>28</v>
      </c>
      <c r="D1606" s="3" t="s">
        <v>179</v>
      </c>
      <c r="E1606" s="3" t="s">
        <v>221</v>
      </c>
      <c r="F1606" s="3">
        <v>0.56000000000000005</v>
      </c>
      <c r="G1606" s="3">
        <v>0.48</v>
      </c>
      <c r="H1606" s="3" t="s">
        <v>60</v>
      </c>
      <c r="I1606" s="2">
        <v>1700</v>
      </c>
      <c r="J1606" s="3" t="s">
        <v>121</v>
      </c>
      <c r="K1606" s="2">
        <v>1700</v>
      </c>
      <c r="L1606" s="3"/>
      <c r="M1606" s="3" t="s">
        <v>65</v>
      </c>
      <c r="N1606" s="3" t="s">
        <v>60</v>
      </c>
      <c r="O1606" s="3"/>
      <c r="P1606" s="3"/>
      <c r="Q1606" s="3"/>
      <c r="R1606" s="3">
        <v>0</v>
      </c>
      <c r="S1606" s="3">
        <v>1</v>
      </c>
      <c r="T1606" s="2">
        <v>13</v>
      </c>
      <c r="U1606" s="3">
        <v>0.5735192514897971</v>
      </c>
      <c r="V1606" s="3">
        <v>4.3724828307934294</v>
      </c>
      <c r="W1606" s="3">
        <v>0.60529463470798994</v>
      </c>
      <c r="X1606" s="3">
        <v>2031.6316682130089</v>
      </c>
      <c r="Y1606" s="3">
        <v>4.3724828307934294</v>
      </c>
      <c r="Z1606" s="3">
        <v>0.60529409960124547</v>
      </c>
      <c r="AA1606" s="3">
        <v>2031.6316682130089</v>
      </c>
      <c r="AB1606">
        <f t="shared" si="44"/>
        <v>4.3724828307934294</v>
      </c>
      <c r="AC1606">
        <f t="shared" si="45"/>
        <v>0.60529409960124547</v>
      </c>
    </row>
    <row r="1607" spans="1:29" x14ac:dyDescent="0.25">
      <c r="A1607" s="2">
        <v>1606</v>
      </c>
      <c r="B1607" s="3" t="s">
        <v>178</v>
      </c>
      <c r="C1607" s="3" t="s">
        <v>28</v>
      </c>
      <c r="D1607" s="3" t="s">
        <v>179</v>
      </c>
      <c r="E1607" s="3" t="s">
        <v>221</v>
      </c>
      <c r="F1607" s="3">
        <v>0.56000000000000005</v>
      </c>
      <c r="G1607" s="3">
        <v>0.48</v>
      </c>
      <c r="H1607" s="3" t="s">
        <v>60</v>
      </c>
      <c r="I1607" s="2">
        <v>1700</v>
      </c>
      <c r="J1607" s="3" t="s">
        <v>121</v>
      </c>
      <c r="K1607" s="2">
        <v>1700</v>
      </c>
      <c r="L1607" s="3"/>
      <c r="M1607" s="3" t="s">
        <v>206</v>
      </c>
      <c r="N1607" s="3" t="s">
        <v>60</v>
      </c>
      <c r="O1607" s="3"/>
      <c r="P1607" s="3"/>
      <c r="Q1607" s="3"/>
      <c r="R1607" s="3">
        <v>0.38</v>
      </c>
      <c r="S1607" s="3">
        <v>0.62</v>
      </c>
      <c r="T1607" s="2">
        <v>12</v>
      </c>
      <c r="U1607" s="3">
        <v>0.23367731635432648</v>
      </c>
      <c r="V1607" s="3">
        <v>1.7639087875394472</v>
      </c>
      <c r="W1607" s="3">
        <v>0.14440652920342911</v>
      </c>
      <c r="X1607" s="3">
        <v>885.38402462670922</v>
      </c>
      <c r="Y1607" s="3">
        <v>1.0936234482744573</v>
      </c>
      <c r="Z1607" s="3">
        <v>0.14440640154178572</v>
      </c>
      <c r="AA1607" s="3">
        <v>548.93809526855978</v>
      </c>
      <c r="AB1607">
        <f t="shared" si="44"/>
        <v>1.0936234482744573</v>
      </c>
      <c r="AC1607">
        <f t="shared" si="45"/>
        <v>0.14440640154178572</v>
      </c>
    </row>
    <row r="1608" spans="1:29" x14ac:dyDescent="0.25">
      <c r="A1608" s="2">
        <v>1607</v>
      </c>
      <c r="B1608" s="3" t="s">
        <v>178</v>
      </c>
      <c r="C1608" s="3" t="s">
        <v>28</v>
      </c>
      <c r="D1608" s="3" t="s">
        <v>179</v>
      </c>
      <c r="E1608" s="3" t="s">
        <v>221</v>
      </c>
      <c r="F1608" s="3">
        <v>0.56000000000000005</v>
      </c>
      <c r="G1608" s="3">
        <v>0.48</v>
      </c>
      <c r="H1608" s="3" t="s">
        <v>60</v>
      </c>
      <c r="I1608" s="2">
        <v>1700</v>
      </c>
      <c r="J1608" s="3" t="s">
        <v>121</v>
      </c>
      <c r="K1608" s="2">
        <v>1700</v>
      </c>
      <c r="L1608" s="3"/>
      <c r="M1608" s="3" t="s">
        <v>181</v>
      </c>
      <c r="N1608" s="3" t="s">
        <v>60</v>
      </c>
      <c r="O1608" s="3"/>
      <c r="P1608" s="3"/>
      <c r="Q1608" s="3"/>
      <c r="R1608" s="3">
        <v>0</v>
      </c>
      <c r="S1608" s="3">
        <v>1</v>
      </c>
      <c r="T1608" s="2">
        <v>6</v>
      </c>
      <c r="U1608" s="3">
        <v>0.18798074512189825</v>
      </c>
      <c r="V1608" s="3">
        <v>1.5005878035728966</v>
      </c>
      <c r="W1608" s="3">
        <v>0.20710155388297719</v>
      </c>
      <c r="X1608" s="3">
        <v>717.58328603054076</v>
      </c>
      <c r="Y1608" s="3">
        <v>1.5005878035728966</v>
      </c>
      <c r="Z1608" s="3">
        <v>0.20710137079620922</v>
      </c>
      <c r="AA1608" s="3">
        <v>717.58328603054076</v>
      </c>
      <c r="AB1608">
        <f t="shared" si="44"/>
        <v>1.5005878035728966</v>
      </c>
      <c r="AC1608">
        <f t="shared" si="45"/>
        <v>0.20710137079620922</v>
      </c>
    </row>
    <row r="1609" spans="1:29" x14ac:dyDescent="0.25">
      <c r="A1609" s="2">
        <v>1608</v>
      </c>
      <c r="B1609" s="3" t="s">
        <v>178</v>
      </c>
      <c r="C1609" s="3" t="s">
        <v>28</v>
      </c>
      <c r="D1609" s="3" t="s">
        <v>179</v>
      </c>
      <c r="E1609" s="3" t="s">
        <v>221</v>
      </c>
      <c r="F1609" s="3">
        <v>0.56000000000000005</v>
      </c>
      <c r="G1609" s="3">
        <v>0.48</v>
      </c>
      <c r="H1609" s="3" t="s">
        <v>60</v>
      </c>
      <c r="I1609" s="2">
        <v>1700</v>
      </c>
      <c r="J1609" s="3" t="s">
        <v>121</v>
      </c>
      <c r="K1609" s="2">
        <v>1700</v>
      </c>
      <c r="L1609" s="3"/>
      <c r="M1609" s="3" t="s">
        <v>247</v>
      </c>
      <c r="N1609" s="3" t="s">
        <v>60</v>
      </c>
      <c r="O1609" s="3"/>
      <c r="P1609" s="3"/>
      <c r="Q1609" s="3"/>
      <c r="R1609" s="3">
        <v>0</v>
      </c>
      <c r="S1609" s="3">
        <v>1</v>
      </c>
      <c r="T1609" s="2">
        <v>20</v>
      </c>
      <c r="U1609" s="3">
        <v>0.86764005085188889</v>
      </c>
      <c r="V1609" s="3">
        <v>8.2341572882285412</v>
      </c>
      <c r="W1609" s="3">
        <v>1.0939820304127459</v>
      </c>
      <c r="X1609" s="3">
        <v>3628.1446774023007</v>
      </c>
      <c r="Y1609" s="3">
        <v>8.2341572882285412</v>
      </c>
      <c r="Z1609" s="3">
        <v>1.0939810632851179</v>
      </c>
      <c r="AA1609" s="3">
        <v>3628.1446774023007</v>
      </c>
      <c r="AB1609">
        <f t="shared" si="44"/>
        <v>8.2341572882285412</v>
      </c>
      <c r="AC1609">
        <f t="shared" si="45"/>
        <v>1.0939810632851179</v>
      </c>
    </row>
    <row r="1610" spans="1:29" x14ac:dyDescent="0.25">
      <c r="A1610" s="2">
        <v>1609</v>
      </c>
      <c r="B1610" s="3" t="s">
        <v>178</v>
      </c>
      <c r="C1610" s="3" t="s">
        <v>28</v>
      </c>
      <c r="D1610" s="3" t="s">
        <v>179</v>
      </c>
      <c r="E1610" s="3" t="s">
        <v>221</v>
      </c>
      <c r="F1610" s="3">
        <v>0.56000000000000005</v>
      </c>
      <c r="G1610" s="3">
        <v>0.48</v>
      </c>
      <c r="H1610" s="3" t="s">
        <v>60</v>
      </c>
      <c r="I1610" s="2">
        <v>1700</v>
      </c>
      <c r="J1610" s="3" t="s">
        <v>121</v>
      </c>
      <c r="K1610" s="2">
        <v>1700</v>
      </c>
      <c r="L1610" s="3"/>
      <c r="M1610" s="3" t="s">
        <v>248</v>
      </c>
      <c r="N1610" s="3" t="s">
        <v>60</v>
      </c>
      <c r="O1610" s="3"/>
      <c r="P1610" s="3"/>
      <c r="Q1610" s="3"/>
      <c r="R1610" s="3">
        <v>0</v>
      </c>
      <c r="S1610" s="3">
        <v>1</v>
      </c>
      <c r="T1610" s="2">
        <v>4</v>
      </c>
      <c r="U1610" s="3">
        <v>0.1764686290591625</v>
      </c>
      <c r="V1610" s="3">
        <v>1.2927272974264767</v>
      </c>
      <c r="W1610" s="3">
        <v>0.18719346660161498</v>
      </c>
      <c r="X1610" s="3">
        <v>608.94201005876994</v>
      </c>
      <c r="Y1610" s="3">
        <v>1.2927272974264767</v>
      </c>
      <c r="Z1610" s="3">
        <v>0.18719330111446048</v>
      </c>
      <c r="AA1610" s="3">
        <v>608.94201005876994</v>
      </c>
      <c r="AB1610">
        <f t="shared" si="44"/>
        <v>1.2927272974264767</v>
      </c>
      <c r="AC1610">
        <f t="shared" si="45"/>
        <v>0.18719330111446048</v>
      </c>
    </row>
    <row r="1611" spans="1:29" x14ac:dyDescent="0.25">
      <c r="A1611" s="2">
        <v>1610</v>
      </c>
      <c r="B1611" s="3" t="s">
        <v>178</v>
      </c>
      <c r="C1611" s="3" t="s">
        <v>28</v>
      </c>
      <c r="D1611" s="3" t="s">
        <v>179</v>
      </c>
      <c r="E1611" s="3" t="s">
        <v>221</v>
      </c>
      <c r="F1611" s="3">
        <v>0.56000000000000005</v>
      </c>
      <c r="G1611" s="3">
        <v>0.48</v>
      </c>
      <c r="H1611" s="3" t="s">
        <v>60</v>
      </c>
      <c r="I1611" s="2">
        <v>1700</v>
      </c>
      <c r="J1611" s="3" t="s">
        <v>121</v>
      </c>
      <c r="K1611" s="2">
        <v>1700</v>
      </c>
      <c r="L1611" s="3"/>
      <c r="M1611" s="3" t="s">
        <v>207</v>
      </c>
      <c r="N1611" s="3" t="s">
        <v>60</v>
      </c>
      <c r="O1611" s="3"/>
      <c r="P1611" s="3"/>
      <c r="Q1611" s="3"/>
      <c r="R1611" s="3">
        <v>0.38</v>
      </c>
      <c r="S1611" s="3">
        <v>0.62</v>
      </c>
      <c r="T1611" s="2">
        <v>11</v>
      </c>
      <c r="U1611" s="3">
        <v>0.27856583661021134</v>
      </c>
      <c r="V1611" s="3">
        <v>1.862524675806112</v>
      </c>
      <c r="W1611" s="3">
        <v>0.1522504584091873</v>
      </c>
      <c r="X1611" s="3">
        <v>998.18966801971044</v>
      </c>
      <c r="Y1611" s="3">
        <v>1.1547652989997892</v>
      </c>
      <c r="Z1611" s="3">
        <v>0.15225032381316966</v>
      </c>
      <c r="AA1611" s="3">
        <v>618.87759417222048</v>
      </c>
      <c r="AB1611">
        <f t="shared" si="44"/>
        <v>1.1547652989997892</v>
      </c>
      <c r="AC1611">
        <f t="shared" si="45"/>
        <v>0.15225032381316966</v>
      </c>
    </row>
    <row r="1612" spans="1:29" x14ac:dyDescent="0.25">
      <c r="A1612" s="2">
        <v>1611</v>
      </c>
      <c r="B1612" s="3" t="s">
        <v>178</v>
      </c>
      <c r="C1612" s="3" t="s">
        <v>28</v>
      </c>
      <c r="D1612" s="3" t="s">
        <v>179</v>
      </c>
      <c r="E1612" s="3" t="s">
        <v>221</v>
      </c>
      <c r="F1612" s="3">
        <v>0.56000000000000005</v>
      </c>
      <c r="G1612" s="3">
        <v>0.48</v>
      </c>
      <c r="H1612" s="3" t="s">
        <v>60</v>
      </c>
      <c r="I1612" s="2">
        <v>1700</v>
      </c>
      <c r="J1612" s="3" t="s">
        <v>121</v>
      </c>
      <c r="K1612" s="2">
        <v>1700</v>
      </c>
      <c r="L1612" s="3"/>
      <c r="M1612" s="3" t="s">
        <v>253</v>
      </c>
      <c r="N1612" s="3" t="s">
        <v>60</v>
      </c>
      <c r="O1612" s="3"/>
      <c r="P1612" s="3"/>
      <c r="Q1612" s="3"/>
      <c r="R1612" s="3">
        <v>0</v>
      </c>
      <c r="S1612" s="3">
        <v>1</v>
      </c>
      <c r="T1612" s="2">
        <v>3</v>
      </c>
      <c r="U1612" s="3">
        <v>8.9376965319901719E-2</v>
      </c>
      <c r="V1612" s="3">
        <v>0.9318070873570421</v>
      </c>
      <c r="W1612" s="3">
        <v>0.12327916806621918</v>
      </c>
      <c r="X1612" s="3">
        <v>421.98182622784736</v>
      </c>
      <c r="Y1612" s="3">
        <v>0.9318070873570421</v>
      </c>
      <c r="Z1612" s="3">
        <v>0.12327905908208116</v>
      </c>
      <c r="AA1612" s="3">
        <v>421.98182622784736</v>
      </c>
      <c r="AB1612">
        <f t="shared" si="44"/>
        <v>0.9318070873570421</v>
      </c>
      <c r="AC1612">
        <f t="shared" si="45"/>
        <v>0.12327905908208116</v>
      </c>
    </row>
    <row r="1613" spans="1:29" x14ac:dyDescent="0.25">
      <c r="A1613" s="2">
        <v>1612</v>
      </c>
      <c r="B1613" s="3" t="s">
        <v>178</v>
      </c>
      <c r="C1613" s="3" t="s">
        <v>28</v>
      </c>
      <c r="D1613" s="3" t="s">
        <v>179</v>
      </c>
      <c r="E1613" s="3" t="s">
        <v>221</v>
      </c>
      <c r="F1613" s="3">
        <v>0.56000000000000005</v>
      </c>
      <c r="G1613" s="3">
        <v>0.48</v>
      </c>
      <c r="H1613" s="3" t="s">
        <v>60</v>
      </c>
      <c r="I1613" s="2">
        <v>1710</v>
      </c>
      <c r="J1613" s="3" t="s">
        <v>122</v>
      </c>
      <c r="K1613" s="2">
        <v>1710</v>
      </c>
      <c r="L1613" s="3"/>
      <c r="M1613" s="3" t="s">
        <v>247</v>
      </c>
      <c r="N1613" s="3" t="s">
        <v>60</v>
      </c>
      <c r="O1613" s="3"/>
      <c r="P1613" s="3"/>
      <c r="Q1613" s="3"/>
      <c r="R1613" s="3">
        <v>0</v>
      </c>
      <c r="S1613" s="3">
        <v>1</v>
      </c>
      <c r="T1613" s="2">
        <v>6</v>
      </c>
      <c r="U1613" s="3">
        <v>1.0058535130363505E-2</v>
      </c>
      <c r="V1613" s="3">
        <v>8.6110494406581001E-2</v>
      </c>
      <c r="W1613" s="3">
        <v>1.1569843318675341E-2</v>
      </c>
      <c r="X1613" s="3">
        <v>37.927903440165338</v>
      </c>
      <c r="Y1613" s="3">
        <v>8.6110494406581001E-2</v>
      </c>
      <c r="Z1613" s="3">
        <v>1.1569833090431338E-2</v>
      </c>
      <c r="AA1613" s="3">
        <v>37.927903440165338</v>
      </c>
      <c r="AB1613">
        <f t="shared" si="44"/>
        <v>8.6110494406581001E-2</v>
      </c>
      <c r="AC1613">
        <f t="shared" si="45"/>
        <v>1.1569833090431338E-2</v>
      </c>
    </row>
    <row r="1614" spans="1:29" x14ac:dyDescent="0.25">
      <c r="A1614" s="2">
        <v>1613</v>
      </c>
      <c r="B1614" s="3" t="s">
        <v>178</v>
      </c>
      <c r="C1614" s="3" t="s">
        <v>28</v>
      </c>
      <c r="D1614" s="3" t="s">
        <v>179</v>
      </c>
      <c r="E1614" s="3" t="s">
        <v>221</v>
      </c>
      <c r="F1614" s="3">
        <v>0.56000000000000005</v>
      </c>
      <c r="G1614" s="3">
        <v>0.48</v>
      </c>
      <c r="H1614" s="3" t="s">
        <v>60</v>
      </c>
      <c r="I1614" s="2">
        <v>1720</v>
      </c>
      <c r="J1614" s="3" t="s">
        <v>123</v>
      </c>
      <c r="K1614" s="2">
        <v>1720</v>
      </c>
      <c r="L1614" s="3"/>
      <c r="M1614" s="3" t="s">
        <v>65</v>
      </c>
      <c r="N1614" s="3" t="s">
        <v>60</v>
      </c>
      <c r="O1614" s="3"/>
      <c r="P1614" s="3"/>
      <c r="Q1614" s="3"/>
      <c r="R1614" s="3">
        <v>0</v>
      </c>
      <c r="S1614" s="3">
        <v>1</v>
      </c>
      <c r="T1614" s="2">
        <v>6</v>
      </c>
      <c r="U1614" s="3">
        <v>9.9304430034984195E-2</v>
      </c>
      <c r="V1614" s="3">
        <v>0.72524713201982061</v>
      </c>
      <c r="W1614" s="3">
        <v>0.10160371495881605</v>
      </c>
      <c r="X1614" s="3">
        <v>346.02842670415725</v>
      </c>
      <c r="Y1614" s="3">
        <v>0.72524713201982061</v>
      </c>
      <c r="Z1614" s="3">
        <v>0.10160362513671936</v>
      </c>
      <c r="AA1614" s="3">
        <v>346.02842670415725</v>
      </c>
      <c r="AB1614">
        <f t="shared" si="44"/>
        <v>0.72524713201982061</v>
      </c>
      <c r="AC1614">
        <f t="shared" si="45"/>
        <v>0.10160362513671936</v>
      </c>
    </row>
    <row r="1615" spans="1:29" x14ac:dyDescent="0.25">
      <c r="A1615" s="2">
        <v>1614</v>
      </c>
      <c r="B1615" s="3" t="s">
        <v>178</v>
      </c>
      <c r="C1615" s="3" t="s">
        <v>28</v>
      </c>
      <c r="D1615" s="3" t="s">
        <v>179</v>
      </c>
      <c r="E1615" s="3" t="s">
        <v>221</v>
      </c>
      <c r="F1615" s="3">
        <v>0.56000000000000005</v>
      </c>
      <c r="G1615" s="3">
        <v>0.48</v>
      </c>
      <c r="H1615" s="3" t="s">
        <v>60</v>
      </c>
      <c r="I1615" s="2">
        <v>1720</v>
      </c>
      <c r="J1615" s="3" t="s">
        <v>123</v>
      </c>
      <c r="K1615" s="2">
        <v>1720</v>
      </c>
      <c r="L1615" s="3"/>
      <c r="M1615" s="3" t="s">
        <v>249</v>
      </c>
      <c r="N1615" s="3" t="s">
        <v>60</v>
      </c>
      <c r="O1615" s="3"/>
      <c r="P1615" s="3"/>
      <c r="Q1615" s="3"/>
      <c r="R1615" s="3">
        <v>0</v>
      </c>
      <c r="S1615" s="3">
        <v>1</v>
      </c>
      <c r="T1615" s="2">
        <v>1</v>
      </c>
      <c r="U1615" s="3">
        <v>1.45707536460638E-3</v>
      </c>
      <c r="V1615" s="3">
        <v>1.4006727578105867E-2</v>
      </c>
      <c r="W1615" s="3">
        <v>1.8628645305778593E-3</v>
      </c>
      <c r="X1615" s="3">
        <v>5.6958118570443972</v>
      </c>
      <c r="Y1615" s="3">
        <v>1.4006727578105867E-2</v>
      </c>
      <c r="Z1615" s="3">
        <v>1.86286288372471E-3</v>
      </c>
      <c r="AA1615" s="3">
        <v>5.6958118570443972</v>
      </c>
      <c r="AB1615">
        <f t="shared" si="44"/>
        <v>1.4006727578105867E-2</v>
      </c>
      <c r="AC1615">
        <f t="shared" si="45"/>
        <v>1.86286288372471E-3</v>
      </c>
    </row>
    <row r="1616" spans="1:29" x14ac:dyDescent="0.25">
      <c r="A1616" s="2">
        <v>1615</v>
      </c>
      <c r="B1616" s="3" t="s">
        <v>178</v>
      </c>
      <c r="C1616" s="3" t="s">
        <v>28</v>
      </c>
      <c r="D1616" s="3" t="s">
        <v>179</v>
      </c>
      <c r="E1616" s="3" t="s">
        <v>221</v>
      </c>
      <c r="F1616" s="3">
        <v>0.56000000000000005</v>
      </c>
      <c r="G1616" s="3">
        <v>0.48</v>
      </c>
      <c r="H1616" s="3" t="s">
        <v>60</v>
      </c>
      <c r="I1616" s="2">
        <v>1720</v>
      </c>
      <c r="J1616" s="3" t="s">
        <v>123</v>
      </c>
      <c r="K1616" s="2">
        <v>1720</v>
      </c>
      <c r="L1616" s="3"/>
      <c r="M1616" s="3" t="s">
        <v>181</v>
      </c>
      <c r="N1616" s="3" t="s">
        <v>60</v>
      </c>
      <c r="O1616" s="3"/>
      <c r="P1616" s="3"/>
      <c r="Q1616" s="3"/>
      <c r="R1616" s="3">
        <v>0</v>
      </c>
      <c r="S1616" s="3">
        <v>1</v>
      </c>
      <c r="T1616" s="2">
        <v>8</v>
      </c>
      <c r="U1616" s="3">
        <v>3.4293373085049379E-3</v>
      </c>
      <c r="V1616" s="3">
        <v>2.3702674778990684E-2</v>
      </c>
      <c r="W1616" s="3">
        <v>2.7645461084147339E-3</v>
      </c>
      <c r="X1616" s="3">
        <v>10.195170251073744</v>
      </c>
      <c r="Y1616" s="3">
        <v>2.3702674778990684E-2</v>
      </c>
      <c r="Z1616" s="3">
        <v>2.7645436644359125E-3</v>
      </c>
      <c r="AA1616" s="3">
        <v>10.195170251073744</v>
      </c>
      <c r="AB1616">
        <f t="shared" si="44"/>
        <v>2.3702674778990684E-2</v>
      </c>
      <c r="AC1616">
        <f t="shared" si="45"/>
        <v>2.7645436644359125E-3</v>
      </c>
    </row>
    <row r="1617" spans="1:29" x14ac:dyDescent="0.25">
      <c r="A1617" s="2">
        <v>1616</v>
      </c>
      <c r="B1617" s="3" t="s">
        <v>178</v>
      </c>
      <c r="C1617" s="3" t="s">
        <v>28</v>
      </c>
      <c r="D1617" s="3" t="s">
        <v>179</v>
      </c>
      <c r="E1617" s="3" t="s">
        <v>221</v>
      </c>
      <c r="F1617" s="3">
        <v>0.56000000000000005</v>
      </c>
      <c r="G1617" s="3">
        <v>0.48</v>
      </c>
      <c r="H1617" s="3" t="s">
        <v>60</v>
      </c>
      <c r="I1617" s="2">
        <v>1740</v>
      </c>
      <c r="J1617" s="3" t="s">
        <v>124</v>
      </c>
      <c r="K1617" s="2">
        <v>1740</v>
      </c>
      <c r="L1617" s="3"/>
      <c r="M1617" s="3" t="s">
        <v>247</v>
      </c>
      <c r="N1617" s="3" t="s">
        <v>60</v>
      </c>
      <c r="O1617" s="3"/>
      <c r="P1617" s="3"/>
      <c r="Q1617" s="3"/>
      <c r="R1617" s="3">
        <v>0</v>
      </c>
      <c r="S1617" s="3">
        <v>1</v>
      </c>
      <c r="T1617" s="2">
        <v>9</v>
      </c>
      <c r="U1617" s="3">
        <v>5.7312762362380929E-3</v>
      </c>
      <c r="V1617" s="3">
        <v>5.2788457790299115E-2</v>
      </c>
      <c r="W1617" s="3">
        <v>7.0226474035856561E-3</v>
      </c>
      <c r="X1617" s="3">
        <v>23.459803760893305</v>
      </c>
      <c r="Y1617" s="3">
        <v>5.2788457790299115E-2</v>
      </c>
      <c r="Z1617" s="3">
        <v>7.0226411952603422E-3</v>
      </c>
      <c r="AA1617" s="3">
        <v>23.459803760893305</v>
      </c>
      <c r="AB1617">
        <f t="shared" si="44"/>
        <v>5.2788457790299115E-2</v>
      </c>
      <c r="AC1617">
        <f t="shared" si="45"/>
        <v>7.0226411952603422E-3</v>
      </c>
    </row>
    <row r="1618" spans="1:29" x14ac:dyDescent="0.25">
      <c r="A1618" s="2">
        <v>1617</v>
      </c>
      <c r="B1618" s="3" t="s">
        <v>178</v>
      </c>
      <c r="C1618" s="3" t="s">
        <v>28</v>
      </c>
      <c r="D1618" s="3" t="s">
        <v>179</v>
      </c>
      <c r="E1618" s="3" t="s">
        <v>221</v>
      </c>
      <c r="F1618" s="3">
        <v>0.56000000000000005</v>
      </c>
      <c r="G1618" s="3">
        <v>0.48</v>
      </c>
      <c r="H1618" s="3" t="s">
        <v>60</v>
      </c>
      <c r="I1618" s="2">
        <v>1740</v>
      </c>
      <c r="J1618" s="3" t="s">
        <v>124</v>
      </c>
      <c r="K1618" s="2">
        <v>1740</v>
      </c>
      <c r="L1618" s="3"/>
      <c r="M1618" s="3" t="s">
        <v>251</v>
      </c>
      <c r="N1618" s="3" t="s">
        <v>60</v>
      </c>
      <c r="O1618" s="3"/>
      <c r="P1618" s="3"/>
      <c r="Q1618" s="3"/>
      <c r="R1618" s="3">
        <v>0.38</v>
      </c>
      <c r="S1618" s="3">
        <v>0.62</v>
      </c>
      <c r="T1618" s="2">
        <v>1</v>
      </c>
      <c r="U1618" s="3">
        <v>3.7984747145245899E-4</v>
      </c>
      <c r="V1618" s="3">
        <v>3.1404620770748024E-3</v>
      </c>
      <c r="W1618" s="3">
        <v>2.5063660342947603E-4</v>
      </c>
      <c r="X1618" s="3">
        <v>1.4974311277561665</v>
      </c>
      <c r="Y1618" s="3">
        <v>1.9470864877863775E-3</v>
      </c>
      <c r="Z1618" s="3">
        <v>2.5063638185583324E-4</v>
      </c>
      <c r="AA1618" s="3">
        <v>0.92840729920882326</v>
      </c>
      <c r="AB1618">
        <f t="shared" si="44"/>
        <v>1.9470864877863775E-3</v>
      </c>
      <c r="AC1618">
        <f t="shared" si="45"/>
        <v>2.5063638185583324E-4</v>
      </c>
    </row>
    <row r="1619" spans="1:29" x14ac:dyDescent="0.25">
      <c r="A1619" s="2">
        <v>1618</v>
      </c>
      <c r="B1619" s="3" t="s">
        <v>178</v>
      </c>
      <c r="C1619" s="3" t="s">
        <v>28</v>
      </c>
      <c r="D1619" s="3" t="s">
        <v>179</v>
      </c>
      <c r="E1619" s="3" t="s">
        <v>221</v>
      </c>
      <c r="F1619" s="3">
        <v>0.56000000000000005</v>
      </c>
      <c r="G1619" s="3">
        <v>0.48</v>
      </c>
      <c r="H1619" s="3" t="s">
        <v>60</v>
      </c>
      <c r="I1619" s="2">
        <v>1740</v>
      </c>
      <c r="J1619" s="3" t="s">
        <v>124</v>
      </c>
      <c r="K1619" s="2">
        <v>1740</v>
      </c>
      <c r="L1619" s="3"/>
      <c r="M1619" s="3" t="s">
        <v>205</v>
      </c>
      <c r="N1619" s="3" t="s">
        <v>60</v>
      </c>
      <c r="O1619" s="3"/>
      <c r="P1619" s="3"/>
      <c r="Q1619" s="3"/>
      <c r="R1619" s="3">
        <v>0</v>
      </c>
      <c r="S1619" s="3">
        <v>1</v>
      </c>
      <c r="T1619" s="2">
        <v>5</v>
      </c>
      <c r="U1619" s="3">
        <v>6.8766174866707853E-4</v>
      </c>
      <c r="V1619" s="3">
        <v>5.6624969577224417E-3</v>
      </c>
      <c r="W1619" s="3">
        <v>7.602730957031223E-4</v>
      </c>
      <c r="X1619" s="3">
        <v>2.7336682690999603</v>
      </c>
      <c r="Y1619" s="3">
        <v>5.6624969577224417E-3</v>
      </c>
      <c r="Z1619" s="3">
        <v>7.6027242358868766E-4</v>
      </c>
      <c r="AA1619" s="3">
        <v>2.7336682690999603</v>
      </c>
      <c r="AB1619">
        <f t="shared" si="44"/>
        <v>5.6624969577224417E-3</v>
      </c>
      <c r="AC1619">
        <f t="shared" si="45"/>
        <v>7.6027242358868766E-4</v>
      </c>
    </row>
    <row r="1620" spans="1:29" x14ac:dyDescent="0.25">
      <c r="A1620" s="2">
        <v>1619</v>
      </c>
      <c r="B1620" s="3" t="s">
        <v>178</v>
      </c>
      <c r="C1620" s="3" t="s">
        <v>28</v>
      </c>
      <c r="D1620" s="3" t="s">
        <v>179</v>
      </c>
      <c r="E1620" s="3" t="s">
        <v>221</v>
      </c>
      <c r="F1620" s="3">
        <v>0.56000000000000005</v>
      </c>
      <c r="G1620" s="3">
        <v>0.48</v>
      </c>
      <c r="H1620" s="3" t="s">
        <v>60</v>
      </c>
      <c r="I1620" s="2">
        <v>1750</v>
      </c>
      <c r="J1620" s="3" t="s">
        <v>51</v>
      </c>
      <c r="K1620" s="2">
        <v>1750</v>
      </c>
      <c r="L1620" s="3"/>
      <c r="M1620" s="3" t="s">
        <v>65</v>
      </c>
      <c r="N1620" s="3" t="s">
        <v>60</v>
      </c>
      <c r="O1620" s="3"/>
      <c r="P1620" s="3"/>
      <c r="Q1620" s="3"/>
      <c r="R1620" s="3">
        <v>0</v>
      </c>
      <c r="S1620" s="3">
        <v>1</v>
      </c>
      <c r="T1620" s="2">
        <v>30</v>
      </c>
      <c r="U1620" s="3">
        <v>0.17420737112333251</v>
      </c>
      <c r="V1620" s="3">
        <v>1.1707992312437177</v>
      </c>
      <c r="W1620" s="3">
        <v>0.161471664124131</v>
      </c>
      <c r="X1620" s="3">
        <v>581.33535430329948</v>
      </c>
      <c r="Y1620" s="3">
        <v>1.1707992312437177</v>
      </c>
      <c r="Z1620" s="3">
        <v>0.16147152137616705</v>
      </c>
      <c r="AA1620" s="3">
        <v>581.33535430329948</v>
      </c>
      <c r="AB1620">
        <f t="shared" si="44"/>
        <v>1.1707992312437177</v>
      </c>
      <c r="AC1620">
        <f t="shared" si="45"/>
        <v>0.16147152137616705</v>
      </c>
    </row>
    <row r="1621" spans="1:29" x14ac:dyDescent="0.25">
      <c r="A1621" s="2">
        <v>1620</v>
      </c>
      <c r="B1621" s="3" t="s">
        <v>178</v>
      </c>
      <c r="C1621" s="3" t="s">
        <v>28</v>
      </c>
      <c r="D1621" s="3" t="s">
        <v>179</v>
      </c>
      <c r="E1621" s="3" t="s">
        <v>221</v>
      </c>
      <c r="F1621" s="3">
        <v>0.56000000000000005</v>
      </c>
      <c r="G1621" s="3">
        <v>0.48</v>
      </c>
      <c r="H1621" s="3" t="s">
        <v>60</v>
      </c>
      <c r="I1621" s="2">
        <v>1750</v>
      </c>
      <c r="J1621" s="3" t="s">
        <v>51</v>
      </c>
      <c r="K1621" s="2">
        <v>1750</v>
      </c>
      <c r="L1621" s="3"/>
      <c r="M1621" s="3" t="s">
        <v>182</v>
      </c>
      <c r="N1621" s="3" t="s">
        <v>60</v>
      </c>
      <c r="O1621" s="3"/>
      <c r="P1621" s="3"/>
      <c r="Q1621" s="3"/>
      <c r="R1621" s="3">
        <v>0</v>
      </c>
      <c r="S1621" s="3">
        <v>1</v>
      </c>
      <c r="T1621" s="2">
        <v>82</v>
      </c>
      <c r="U1621" s="3">
        <v>33.138412849852735</v>
      </c>
      <c r="V1621" s="3">
        <v>272.16693063101889</v>
      </c>
      <c r="W1621" s="3">
        <v>36.108510620589257</v>
      </c>
      <c r="X1621" s="3">
        <v>134065.76342051328</v>
      </c>
      <c r="Y1621" s="3">
        <v>272.16693063101889</v>
      </c>
      <c r="Z1621" s="3">
        <v>36.108478699097653</v>
      </c>
      <c r="AA1621" s="3">
        <v>134065.76342051328</v>
      </c>
      <c r="AB1621">
        <f t="shared" si="44"/>
        <v>272.16693063101889</v>
      </c>
      <c r="AC1621">
        <f t="shared" si="45"/>
        <v>36.108478699097653</v>
      </c>
    </row>
    <row r="1622" spans="1:29" x14ac:dyDescent="0.25">
      <c r="A1622" s="2">
        <v>1621</v>
      </c>
      <c r="B1622" s="3" t="s">
        <v>178</v>
      </c>
      <c r="C1622" s="3" t="s">
        <v>28</v>
      </c>
      <c r="D1622" s="3" t="s">
        <v>179</v>
      </c>
      <c r="E1622" s="3" t="s">
        <v>221</v>
      </c>
      <c r="F1622" s="3">
        <v>0.56000000000000005</v>
      </c>
      <c r="G1622" s="3">
        <v>0.48</v>
      </c>
      <c r="H1622" s="3" t="s">
        <v>60</v>
      </c>
      <c r="I1622" s="2">
        <v>1750</v>
      </c>
      <c r="J1622" s="3" t="s">
        <v>51</v>
      </c>
      <c r="K1622" s="2">
        <v>1750</v>
      </c>
      <c r="L1622" s="3"/>
      <c r="M1622" s="3" t="s">
        <v>181</v>
      </c>
      <c r="N1622" s="3" t="s">
        <v>60</v>
      </c>
      <c r="O1622" s="3"/>
      <c r="P1622" s="3"/>
      <c r="Q1622" s="3"/>
      <c r="R1622" s="3">
        <v>0</v>
      </c>
      <c r="S1622" s="3">
        <v>1</v>
      </c>
      <c r="T1622" s="2">
        <v>5</v>
      </c>
      <c r="U1622" s="3">
        <v>4.7546373319904021E-3</v>
      </c>
      <c r="V1622" s="3">
        <v>4.1386548415354135E-2</v>
      </c>
      <c r="W1622" s="3">
        <v>6.2730602264407806E-3</v>
      </c>
      <c r="X1622" s="3">
        <v>17.111050930075105</v>
      </c>
      <c r="Y1622" s="3">
        <v>4.1386548415354135E-2</v>
      </c>
      <c r="Z1622" s="3">
        <v>6.2730546807830863E-3</v>
      </c>
      <c r="AA1622" s="3">
        <v>17.111050930075105</v>
      </c>
      <c r="AB1622">
        <f t="shared" si="44"/>
        <v>4.1386548415354135E-2</v>
      </c>
      <c r="AC1622">
        <f t="shared" si="45"/>
        <v>6.2730546807830863E-3</v>
      </c>
    </row>
    <row r="1623" spans="1:29" x14ac:dyDescent="0.25">
      <c r="A1623" s="2">
        <v>1622</v>
      </c>
      <c r="B1623" s="3" t="s">
        <v>178</v>
      </c>
      <c r="C1623" s="3" t="s">
        <v>28</v>
      </c>
      <c r="D1623" s="3" t="s">
        <v>179</v>
      </c>
      <c r="E1623" s="3" t="s">
        <v>221</v>
      </c>
      <c r="F1623" s="3">
        <v>0.56000000000000005</v>
      </c>
      <c r="G1623" s="3">
        <v>0.48</v>
      </c>
      <c r="H1623" s="3" t="s">
        <v>60</v>
      </c>
      <c r="I1623" s="2">
        <v>1750</v>
      </c>
      <c r="J1623" s="3" t="s">
        <v>51</v>
      </c>
      <c r="K1623" s="2">
        <v>1750</v>
      </c>
      <c r="L1623" s="3"/>
      <c r="M1623" s="3" t="s">
        <v>162</v>
      </c>
      <c r="N1623" s="3" t="s">
        <v>60</v>
      </c>
      <c r="O1623" s="3"/>
      <c r="P1623" s="3"/>
      <c r="Q1623" s="3"/>
      <c r="R1623" s="3">
        <v>0</v>
      </c>
      <c r="S1623" s="3">
        <v>1</v>
      </c>
      <c r="T1623" s="2">
        <v>4</v>
      </c>
      <c r="U1623" s="3">
        <v>5.6638430093001679E-2</v>
      </c>
      <c r="V1623" s="3">
        <v>0.37149104953604756</v>
      </c>
      <c r="W1623" s="3">
        <v>4.456525162354677E-2</v>
      </c>
      <c r="X1623" s="3">
        <v>163.63780088029111</v>
      </c>
      <c r="Y1623" s="3">
        <v>0.37149104953604756</v>
      </c>
      <c r="Z1623" s="3">
        <v>4.4565212225928789E-2</v>
      </c>
      <c r="AA1623" s="3">
        <v>163.63780088029111</v>
      </c>
      <c r="AB1623">
        <f t="shared" si="44"/>
        <v>0.37149104953604756</v>
      </c>
      <c r="AC1623">
        <f t="shared" si="45"/>
        <v>4.4565212225928789E-2</v>
      </c>
    </row>
    <row r="1624" spans="1:29" x14ac:dyDescent="0.25">
      <c r="A1624" s="2">
        <v>1623</v>
      </c>
      <c r="B1624" s="3" t="s">
        <v>178</v>
      </c>
      <c r="C1624" s="3" t="s">
        <v>28</v>
      </c>
      <c r="D1624" s="3" t="s">
        <v>179</v>
      </c>
      <c r="E1624" s="3" t="s">
        <v>221</v>
      </c>
      <c r="F1624" s="3">
        <v>0.56000000000000005</v>
      </c>
      <c r="G1624" s="3">
        <v>0.48</v>
      </c>
      <c r="H1624" s="3" t="s">
        <v>60</v>
      </c>
      <c r="I1624" s="2">
        <v>1750</v>
      </c>
      <c r="J1624" s="3" t="s">
        <v>51</v>
      </c>
      <c r="K1624" s="2">
        <v>1750</v>
      </c>
      <c r="L1624" s="3"/>
      <c r="M1624" s="3" t="s">
        <v>250</v>
      </c>
      <c r="N1624" s="3" t="s">
        <v>60</v>
      </c>
      <c r="O1624" s="3"/>
      <c r="P1624" s="3"/>
      <c r="Q1624" s="3"/>
      <c r="R1624" s="3">
        <v>0</v>
      </c>
      <c r="S1624" s="3">
        <v>1</v>
      </c>
      <c r="T1624" s="2">
        <v>1</v>
      </c>
      <c r="U1624" s="3">
        <v>1.35973421360179E-2</v>
      </c>
      <c r="V1624" s="3">
        <v>0.12193655835850054</v>
      </c>
      <c r="W1624" s="3">
        <v>2.1604402517670776E-2</v>
      </c>
      <c r="X1624" s="3">
        <v>48.084864896515974</v>
      </c>
      <c r="Y1624" s="3">
        <v>0.12193655835850054</v>
      </c>
      <c r="Z1624" s="3">
        <v>2.16043834184407E-2</v>
      </c>
      <c r="AA1624" s="3">
        <v>48.084864896515974</v>
      </c>
      <c r="AB1624">
        <f t="shared" si="44"/>
        <v>0.12193655835850054</v>
      </c>
      <c r="AC1624">
        <f t="shared" si="45"/>
        <v>2.16043834184407E-2</v>
      </c>
    </row>
    <row r="1625" spans="1:29" x14ac:dyDescent="0.25">
      <c r="A1625" s="2">
        <v>1624</v>
      </c>
      <c r="B1625" s="3" t="s">
        <v>178</v>
      </c>
      <c r="C1625" s="3" t="s">
        <v>28</v>
      </c>
      <c r="D1625" s="3" t="s">
        <v>179</v>
      </c>
      <c r="E1625" s="3" t="s">
        <v>221</v>
      </c>
      <c r="F1625" s="3">
        <v>0.56000000000000005</v>
      </c>
      <c r="G1625" s="3">
        <v>0.48</v>
      </c>
      <c r="H1625" s="3" t="s">
        <v>60</v>
      </c>
      <c r="I1625" s="2">
        <v>1750</v>
      </c>
      <c r="J1625" s="3" t="s">
        <v>51</v>
      </c>
      <c r="K1625" s="2">
        <v>1750</v>
      </c>
      <c r="L1625" s="3"/>
      <c r="M1625" s="3" t="s">
        <v>247</v>
      </c>
      <c r="N1625" s="3" t="s">
        <v>60</v>
      </c>
      <c r="O1625" s="3"/>
      <c r="P1625" s="3"/>
      <c r="Q1625" s="3"/>
      <c r="R1625" s="3">
        <v>0</v>
      </c>
      <c r="S1625" s="3">
        <v>1</v>
      </c>
      <c r="T1625" s="2">
        <v>31</v>
      </c>
      <c r="U1625" s="3">
        <v>2.3335349188118011</v>
      </c>
      <c r="V1625" s="3">
        <v>14.082887509418587</v>
      </c>
      <c r="W1625" s="3">
        <v>1.9018281012002014</v>
      </c>
      <c r="X1625" s="3">
        <v>8090.6595695652795</v>
      </c>
      <c r="Y1625" s="3">
        <v>14.082887509418587</v>
      </c>
      <c r="Z1625" s="3">
        <v>1.9018264199015638</v>
      </c>
      <c r="AA1625" s="3">
        <v>8090.6595695652795</v>
      </c>
      <c r="AB1625">
        <f t="shared" si="44"/>
        <v>14.082887509418587</v>
      </c>
      <c r="AC1625">
        <f t="shared" si="45"/>
        <v>1.9018264199015638</v>
      </c>
    </row>
    <row r="1626" spans="1:29" x14ac:dyDescent="0.25">
      <c r="A1626" s="2">
        <v>1625</v>
      </c>
      <c r="B1626" s="3" t="s">
        <v>178</v>
      </c>
      <c r="C1626" s="3" t="s">
        <v>28</v>
      </c>
      <c r="D1626" s="3" t="s">
        <v>179</v>
      </c>
      <c r="E1626" s="3" t="s">
        <v>221</v>
      </c>
      <c r="F1626" s="3">
        <v>0.56000000000000005</v>
      </c>
      <c r="G1626" s="3">
        <v>0.48</v>
      </c>
      <c r="H1626" s="3" t="s">
        <v>60</v>
      </c>
      <c r="I1626" s="2">
        <v>1750</v>
      </c>
      <c r="J1626" s="3" t="s">
        <v>51</v>
      </c>
      <c r="K1626" s="2">
        <v>1750</v>
      </c>
      <c r="L1626" s="3"/>
      <c r="M1626" s="3" t="s">
        <v>251</v>
      </c>
      <c r="N1626" s="3" t="s">
        <v>60</v>
      </c>
      <c r="O1626" s="3"/>
      <c r="P1626" s="3"/>
      <c r="Q1626" s="3"/>
      <c r="R1626" s="3">
        <v>0.38</v>
      </c>
      <c r="S1626" s="3">
        <v>0.62</v>
      </c>
      <c r="T1626" s="2">
        <v>12</v>
      </c>
      <c r="U1626" s="3">
        <v>0.47229341770392841</v>
      </c>
      <c r="V1626" s="3">
        <v>4.6582850893912644</v>
      </c>
      <c r="W1626" s="3">
        <v>0.38580220106459834</v>
      </c>
      <c r="X1626" s="3">
        <v>2154.206256399968</v>
      </c>
      <c r="Y1626" s="3">
        <v>2.8881367554225843</v>
      </c>
      <c r="Z1626" s="3">
        <v>0.38580185999869704</v>
      </c>
      <c r="AA1626" s="3">
        <v>1335.6078789679798</v>
      </c>
      <c r="AB1626">
        <f t="shared" si="44"/>
        <v>2.8881367554225843</v>
      </c>
      <c r="AC1626">
        <f t="shared" si="45"/>
        <v>0.38580185999869704</v>
      </c>
    </row>
    <row r="1627" spans="1:29" x14ac:dyDescent="0.25">
      <c r="A1627" s="2">
        <v>1626</v>
      </c>
      <c r="B1627" s="3" t="s">
        <v>178</v>
      </c>
      <c r="C1627" s="3" t="s">
        <v>28</v>
      </c>
      <c r="D1627" s="3" t="s">
        <v>179</v>
      </c>
      <c r="E1627" s="3" t="s">
        <v>221</v>
      </c>
      <c r="F1627" s="3">
        <v>0.56000000000000005</v>
      </c>
      <c r="G1627" s="3">
        <v>0.48</v>
      </c>
      <c r="H1627" s="3" t="s">
        <v>60</v>
      </c>
      <c r="I1627" s="2">
        <v>1750</v>
      </c>
      <c r="J1627" s="3" t="s">
        <v>51</v>
      </c>
      <c r="K1627" s="2">
        <v>1750</v>
      </c>
      <c r="L1627" s="3"/>
      <c r="M1627" s="3" t="s">
        <v>207</v>
      </c>
      <c r="N1627" s="3" t="s">
        <v>60</v>
      </c>
      <c r="O1627" s="3"/>
      <c r="P1627" s="3"/>
      <c r="Q1627" s="3"/>
      <c r="R1627" s="3">
        <v>0.38</v>
      </c>
      <c r="S1627" s="3">
        <v>0.62</v>
      </c>
      <c r="T1627" s="2">
        <v>9</v>
      </c>
      <c r="U1627" s="3">
        <v>0.1225385643717819</v>
      </c>
      <c r="V1627" s="3">
        <v>1.1151799780373755</v>
      </c>
      <c r="W1627" s="3">
        <v>9.1995484041739961E-2</v>
      </c>
      <c r="X1627" s="3">
        <v>515.51138809542942</v>
      </c>
      <c r="Y1627" s="3">
        <v>0.69141158638317268</v>
      </c>
      <c r="Z1627" s="3">
        <v>9.1995402713736477E-2</v>
      </c>
      <c r="AA1627" s="3">
        <v>319.61706061916624</v>
      </c>
      <c r="AB1627">
        <f t="shared" si="44"/>
        <v>0.69141158638317268</v>
      </c>
      <c r="AC1627">
        <f t="shared" si="45"/>
        <v>9.1995402713736477E-2</v>
      </c>
    </row>
    <row r="1628" spans="1:29" x14ac:dyDescent="0.25">
      <c r="A1628" s="2">
        <v>1627</v>
      </c>
      <c r="B1628" s="3" t="s">
        <v>178</v>
      </c>
      <c r="C1628" s="3" t="s">
        <v>28</v>
      </c>
      <c r="D1628" s="3" t="s">
        <v>179</v>
      </c>
      <c r="E1628" s="3" t="s">
        <v>221</v>
      </c>
      <c r="F1628" s="3">
        <v>0.56000000000000005</v>
      </c>
      <c r="G1628" s="3">
        <v>0.48</v>
      </c>
      <c r="H1628" s="3" t="s">
        <v>60</v>
      </c>
      <c r="I1628" s="2">
        <v>1780</v>
      </c>
      <c r="J1628" s="3" t="s">
        <v>125</v>
      </c>
      <c r="K1628" s="2">
        <v>1780</v>
      </c>
      <c r="L1628" s="3"/>
      <c r="M1628" s="3" t="s">
        <v>181</v>
      </c>
      <c r="N1628" s="3" t="s">
        <v>60</v>
      </c>
      <c r="O1628" s="3"/>
      <c r="P1628" s="3"/>
      <c r="Q1628" s="3"/>
      <c r="R1628" s="3">
        <v>0</v>
      </c>
      <c r="S1628" s="3">
        <v>1</v>
      </c>
      <c r="T1628" s="2">
        <v>2</v>
      </c>
      <c r="U1628" s="3">
        <v>1.6107730193779741E-4</v>
      </c>
      <c r="V1628" s="3">
        <v>1.340037651924236E-3</v>
      </c>
      <c r="W1628" s="3">
        <v>1.8880733493000033E-4</v>
      </c>
      <c r="X1628" s="3">
        <v>0.64206604970234826</v>
      </c>
      <c r="Y1628" s="3">
        <v>1.340037651924236E-3</v>
      </c>
      <c r="Z1628" s="3">
        <v>1.888071680161159E-4</v>
      </c>
      <c r="AA1628" s="3">
        <v>0.64206604970234826</v>
      </c>
      <c r="AB1628">
        <f t="shared" si="44"/>
        <v>1.340037651924236E-3</v>
      </c>
      <c r="AC1628">
        <f t="shared" si="45"/>
        <v>1.888071680161159E-4</v>
      </c>
    </row>
    <row r="1629" spans="1:29" x14ac:dyDescent="0.25">
      <c r="A1629" s="2">
        <v>1628</v>
      </c>
      <c r="B1629" s="3" t="s">
        <v>178</v>
      </c>
      <c r="C1629" s="3" t="s">
        <v>28</v>
      </c>
      <c r="D1629" s="3" t="s">
        <v>179</v>
      </c>
      <c r="E1629" s="3" t="s">
        <v>221</v>
      </c>
      <c r="F1629" s="3">
        <v>0.56000000000000005</v>
      </c>
      <c r="G1629" s="3">
        <v>0.48</v>
      </c>
      <c r="H1629" s="3" t="s">
        <v>60</v>
      </c>
      <c r="I1629" s="2">
        <v>1780</v>
      </c>
      <c r="J1629" s="3" t="s">
        <v>125</v>
      </c>
      <c r="K1629" s="2">
        <v>1780</v>
      </c>
      <c r="L1629" s="3"/>
      <c r="M1629" s="3" t="s">
        <v>207</v>
      </c>
      <c r="N1629" s="3" t="s">
        <v>60</v>
      </c>
      <c r="O1629" s="3"/>
      <c r="P1629" s="3"/>
      <c r="Q1629" s="3"/>
      <c r="R1629" s="3">
        <v>0.38</v>
      </c>
      <c r="S1629" s="3">
        <v>0.62</v>
      </c>
      <c r="T1629" s="2">
        <v>3</v>
      </c>
      <c r="U1629" s="3">
        <v>4.5190350032907799E-2</v>
      </c>
      <c r="V1629" s="3">
        <v>0.43788598673082579</v>
      </c>
      <c r="W1629" s="3">
        <v>3.5584572252283807E-2</v>
      </c>
      <c r="X1629" s="3">
        <v>185.84224951229504</v>
      </c>
      <c r="Y1629" s="3">
        <v>0.27148931177311197</v>
      </c>
      <c r="Z1629" s="3">
        <v>3.5584540793976396E-2</v>
      </c>
      <c r="AA1629" s="3">
        <v>115.22219469762291</v>
      </c>
      <c r="AB1629">
        <f t="shared" si="44"/>
        <v>0.27148931177311197</v>
      </c>
      <c r="AC1629">
        <f t="shared" si="45"/>
        <v>3.5584540793976396E-2</v>
      </c>
    </row>
    <row r="1630" spans="1:29" x14ac:dyDescent="0.25">
      <c r="A1630" s="2">
        <v>1629</v>
      </c>
      <c r="B1630" s="3" t="s">
        <v>178</v>
      </c>
      <c r="C1630" s="3" t="s">
        <v>28</v>
      </c>
      <c r="D1630" s="3" t="s">
        <v>179</v>
      </c>
      <c r="E1630" s="3" t="s">
        <v>221</v>
      </c>
      <c r="F1630" s="3">
        <v>0.56000000000000005</v>
      </c>
      <c r="G1630" s="3">
        <v>0.48</v>
      </c>
      <c r="H1630" s="3" t="s">
        <v>60</v>
      </c>
      <c r="I1630" s="2">
        <v>1800</v>
      </c>
      <c r="J1630" s="3" t="s">
        <v>149</v>
      </c>
      <c r="K1630" s="2">
        <v>1800</v>
      </c>
      <c r="L1630" s="3"/>
      <c r="M1630" s="3" t="s">
        <v>250</v>
      </c>
      <c r="N1630" s="3" t="s">
        <v>60</v>
      </c>
      <c r="O1630" s="3"/>
      <c r="P1630" s="3"/>
      <c r="Q1630" s="3"/>
      <c r="R1630" s="3">
        <v>0</v>
      </c>
      <c r="S1630" s="3">
        <v>1</v>
      </c>
      <c r="T1630" s="2">
        <v>3</v>
      </c>
      <c r="U1630" s="3">
        <v>8.0979004273767904E-2</v>
      </c>
      <c r="V1630" s="3">
        <v>0.80563690290791556</v>
      </c>
      <c r="W1630" s="3">
        <v>0.1488949958606744</v>
      </c>
      <c r="X1630" s="3">
        <v>297.76749931767472</v>
      </c>
      <c r="Y1630" s="3">
        <v>0.80563690290791556</v>
      </c>
      <c r="Z1630" s="3">
        <v>0.1488948642310316</v>
      </c>
      <c r="AA1630" s="3">
        <v>297.76749931767472</v>
      </c>
      <c r="AB1630">
        <f t="shared" si="44"/>
        <v>0.80563690290791556</v>
      </c>
      <c r="AC1630">
        <f t="shared" si="45"/>
        <v>0.1488948642310316</v>
      </c>
    </row>
    <row r="1631" spans="1:29" x14ac:dyDescent="0.25">
      <c r="A1631" s="2">
        <v>1630</v>
      </c>
      <c r="B1631" s="3" t="s">
        <v>178</v>
      </c>
      <c r="C1631" s="3" t="s">
        <v>28</v>
      </c>
      <c r="D1631" s="3" t="s">
        <v>179</v>
      </c>
      <c r="E1631" s="3" t="s">
        <v>221</v>
      </c>
      <c r="F1631" s="3">
        <v>0.56000000000000005</v>
      </c>
      <c r="G1631" s="3">
        <v>0.48</v>
      </c>
      <c r="H1631" s="3" t="s">
        <v>60</v>
      </c>
      <c r="I1631" s="2">
        <v>1810</v>
      </c>
      <c r="J1631" s="3" t="s">
        <v>241</v>
      </c>
      <c r="K1631" s="2">
        <v>1810</v>
      </c>
      <c r="L1631" s="3"/>
      <c r="M1631" s="3" t="s">
        <v>65</v>
      </c>
      <c r="N1631" s="3" t="s">
        <v>60</v>
      </c>
      <c r="O1631" s="3"/>
      <c r="P1631" s="3"/>
      <c r="Q1631" s="3"/>
      <c r="R1631" s="3">
        <v>0</v>
      </c>
      <c r="S1631" s="3">
        <v>1</v>
      </c>
      <c r="T1631" s="2">
        <v>9</v>
      </c>
      <c r="U1631" s="3">
        <v>0.15141282583970014</v>
      </c>
      <c r="V1631" s="3">
        <v>0.79653039023527206</v>
      </c>
      <c r="W1631" s="3">
        <v>0.10929003423399419</v>
      </c>
      <c r="X1631" s="3">
        <v>405.17169543869926</v>
      </c>
      <c r="Y1631" s="3">
        <v>0.79653039023527206</v>
      </c>
      <c r="Z1631" s="3">
        <v>0.10928993761685726</v>
      </c>
      <c r="AA1631" s="3">
        <v>405.17169543869926</v>
      </c>
      <c r="AB1631">
        <f t="shared" si="44"/>
        <v>0.79653039023527206</v>
      </c>
      <c r="AC1631">
        <f t="shared" si="45"/>
        <v>0.10928993761685726</v>
      </c>
    </row>
    <row r="1632" spans="1:29" x14ac:dyDescent="0.25">
      <c r="A1632" s="2">
        <v>1631</v>
      </c>
      <c r="B1632" s="3" t="s">
        <v>178</v>
      </c>
      <c r="C1632" s="3" t="s">
        <v>28</v>
      </c>
      <c r="D1632" s="3" t="s">
        <v>179</v>
      </c>
      <c r="E1632" s="3" t="s">
        <v>221</v>
      </c>
      <c r="F1632" s="3">
        <v>0.56000000000000005</v>
      </c>
      <c r="G1632" s="3">
        <v>0.48</v>
      </c>
      <c r="H1632" s="3" t="s">
        <v>60</v>
      </c>
      <c r="I1632" s="2">
        <v>1820</v>
      </c>
      <c r="J1632" s="3" t="s">
        <v>52</v>
      </c>
      <c r="K1632" s="2">
        <v>1820</v>
      </c>
      <c r="L1632" s="3"/>
      <c r="M1632" s="3" t="s">
        <v>65</v>
      </c>
      <c r="N1632" s="3" t="s">
        <v>60</v>
      </c>
      <c r="O1632" s="3"/>
      <c r="P1632" s="3"/>
      <c r="Q1632" s="3"/>
      <c r="R1632" s="3">
        <v>0</v>
      </c>
      <c r="S1632" s="3">
        <v>1</v>
      </c>
      <c r="T1632" s="2">
        <v>20</v>
      </c>
      <c r="U1632" s="3">
        <v>0.59762842188264198</v>
      </c>
      <c r="V1632" s="3">
        <v>4.2013836443158805</v>
      </c>
      <c r="W1632" s="3">
        <v>0.57758469959044045</v>
      </c>
      <c r="X1632" s="3">
        <v>2134.5031687921396</v>
      </c>
      <c r="Y1632" s="3">
        <v>4.2013836443158805</v>
      </c>
      <c r="Z1632" s="3">
        <v>0.5775841889804807</v>
      </c>
      <c r="AA1632" s="3">
        <v>2134.5031687921396</v>
      </c>
      <c r="AB1632">
        <f t="shared" si="44"/>
        <v>4.2013836443158805</v>
      </c>
      <c r="AC1632">
        <f t="shared" si="45"/>
        <v>0.5775841889804807</v>
      </c>
    </row>
    <row r="1633" spans="1:29" x14ac:dyDescent="0.25">
      <c r="A1633" s="2">
        <v>1632</v>
      </c>
      <c r="B1633" s="3" t="s">
        <v>178</v>
      </c>
      <c r="C1633" s="3" t="s">
        <v>28</v>
      </c>
      <c r="D1633" s="3" t="s">
        <v>179</v>
      </c>
      <c r="E1633" s="3" t="s">
        <v>221</v>
      </c>
      <c r="F1633" s="3">
        <v>0.56000000000000005</v>
      </c>
      <c r="G1633" s="3">
        <v>0.48</v>
      </c>
      <c r="H1633" s="3" t="s">
        <v>60</v>
      </c>
      <c r="I1633" s="2">
        <v>1840</v>
      </c>
      <c r="J1633" s="3" t="s">
        <v>137</v>
      </c>
      <c r="K1633" s="2">
        <v>1840</v>
      </c>
      <c r="L1633" s="3"/>
      <c r="M1633" s="3" t="s">
        <v>182</v>
      </c>
      <c r="N1633" s="3" t="s">
        <v>60</v>
      </c>
      <c r="O1633" s="3"/>
      <c r="P1633" s="3"/>
      <c r="Q1633" s="3"/>
      <c r="R1633" s="3">
        <v>0</v>
      </c>
      <c r="S1633" s="3">
        <v>1</v>
      </c>
      <c r="T1633" s="2">
        <v>2</v>
      </c>
      <c r="U1633" s="3">
        <v>5.5748399589264502E-2</v>
      </c>
      <c r="V1633" s="3">
        <v>0.51569944054559469</v>
      </c>
      <c r="W1633" s="3">
        <v>7.2263646346576574E-2</v>
      </c>
      <c r="X1633" s="3">
        <v>220.23409968618438</v>
      </c>
      <c r="Y1633" s="3">
        <v>0.51569944054559469</v>
      </c>
      <c r="Z1633" s="3">
        <v>7.2263582462374798E-2</v>
      </c>
      <c r="AA1633" s="3">
        <v>220.23409968618438</v>
      </c>
      <c r="AB1633">
        <f t="shared" si="44"/>
        <v>0.51569944054559469</v>
      </c>
      <c r="AC1633">
        <f t="shared" si="45"/>
        <v>7.2263582462374798E-2</v>
      </c>
    </row>
    <row r="1634" spans="1:29" x14ac:dyDescent="0.25">
      <c r="A1634" s="2">
        <v>1633</v>
      </c>
      <c r="B1634" s="3" t="s">
        <v>178</v>
      </c>
      <c r="C1634" s="3" t="s">
        <v>28</v>
      </c>
      <c r="D1634" s="3" t="s">
        <v>179</v>
      </c>
      <c r="E1634" s="3" t="s">
        <v>221</v>
      </c>
      <c r="F1634" s="3">
        <v>0.56000000000000005</v>
      </c>
      <c r="G1634" s="3">
        <v>0.48</v>
      </c>
      <c r="H1634" s="3" t="s">
        <v>60</v>
      </c>
      <c r="I1634" s="2">
        <v>1840</v>
      </c>
      <c r="J1634" s="3" t="s">
        <v>137</v>
      </c>
      <c r="K1634" s="2">
        <v>1840</v>
      </c>
      <c r="L1634" s="3"/>
      <c r="M1634" s="3" t="s">
        <v>247</v>
      </c>
      <c r="N1634" s="3" t="s">
        <v>60</v>
      </c>
      <c r="O1634" s="3"/>
      <c r="P1634" s="3"/>
      <c r="Q1634" s="3"/>
      <c r="R1634" s="3">
        <v>0</v>
      </c>
      <c r="S1634" s="3">
        <v>1</v>
      </c>
      <c r="T1634" s="2">
        <v>10</v>
      </c>
      <c r="U1634" s="3">
        <v>0.28646880302003247</v>
      </c>
      <c r="V1634" s="3">
        <v>2.313155786633498</v>
      </c>
      <c r="W1634" s="3">
        <v>0.31900743521588004</v>
      </c>
      <c r="X1634" s="3">
        <v>1052.811070112585</v>
      </c>
      <c r="Y1634" s="3">
        <v>2.313155786633498</v>
      </c>
      <c r="Z1634" s="3">
        <v>0.319007153199452</v>
      </c>
      <c r="AA1634" s="3">
        <v>1052.811070112585</v>
      </c>
      <c r="AB1634">
        <f t="shared" si="44"/>
        <v>2.313155786633498</v>
      </c>
      <c r="AC1634">
        <f t="shared" si="45"/>
        <v>0.319007153199452</v>
      </c>
    </row>
    <row r="1635" spans="1:29" x14ac:dyDescent="0.25">
      <c r="A1635" s="2">
        <v>1634</v>
      </c>
      <c r="B1635" s="3" t="s">
        <v>178</v>
      </c>
      <c r="C1635" s="3" t="s">
        <v>28</v>
      </c>
      <c r="D1635" s="3" t="s">
        <v>179</v>
      </c>
      <c r="E1635" s="3" t="s">
        <v>221</v>
      </c>
      <c r="F1635" s="3">
        <v>0.56000000000000005</v>
      </c>
      <c r="G1635" s="3">
        <v>0.48</v>
      </c>
      <c r="H1635" s="3" t="s">
        <v>60</v>
      </c>
      <c r="I1635" s="2">
        <v>1850</v>
      </c>
      <c r="J1635" s="3" t="s">
        <v>53</v>
      </c>
      <c r="K1635" s="2">
        <v>1850</v>
      </c>
      <c r="L1635" s="3"/>
      <c r="M1635" s="3" t="s">
        <v>65</v>
      </c>
      <c r="N1635" s="3" t="s">
        <v>60</v>
      </c>
      <c r="O1635" s="3"/>
      <c r="P1635" s="3"/>
      <c r="Q1635" s="3"/>
      <c r="R1635" s="3">
        <v>0</v>
      </c>
      <c r="S1635" s="3">
        <v>1</v>
      </c>
      <c r="T1635" s="2">
        <v>3</v>
      </c>
      <c r="U1635" s="3">
        <v>0.25389109166541418</v>
      </c>
      <c r="V1635" s="3">
        <v>1.9638340183233596</v>
      </c>
      <c r="W1635" s="3">
        <v>0.26892076726056829</v>
      </c>
      <c r="X1635" s="3">
        <v>971.40721264071215</v>
      </c>
      <c r="Y1635" s="3">
        <v>1.9638340183233596</v>
      </c>
      <c r="Z1635" s="3">
        <v>0.26892052952293211</v>
      </c>
      <c r="AA1635" s="3">
        <v>971.40721264071215</v>
      </c>
      <c r="AB1635">
        <f t="shared" si="44"/>
        <v>1.9638340183233596</v>
      </c>
      <c r="AC1635">
        <f t="shared" si="45"/>
        <v>0.26892052952293211</v>
      </c>
    </row>
    <row r="1636" spans="1:29" x14ac:dyDescent="0.25">
      <c r="A1636" s="2">
        <v>1635</v>
      </c>
      <c r="B1636" s="3" t="s">
        <v>178</v>
      </c>
      <c r="C1636" s="3" t="s">
        <v>28</v>
      </c>
      <c r="D1636" s="3" t="s">
        <v>179</v>
      </c>
      <c r="E1636" s="3" t="s">
        <v>221</v>
      </c>
      <c r="F1636" s="3">
        <v>0.56000000000000005</v>
      </c>
      <c r="G1636" s="3">
        <v>0.48</v>
      </c>
      <c r="H1636" s="3" t="s">
        <v>60</v>
      </c>
      <c r="I1636" s="2">
        <v>1850</v>
      </c>
      <c r="J1636" s="3" t="s">
        <v>53</v>
      </c>
      <c r="K1636" s="2">
        <v>1850</v>
      </c>
      <c r="L1636" s="3"/>
      <c r="M1636" s="3" t="s">
        <v>182</v>
      </c>
      <c r="N1636" s="3" t="s">
        <v>60</v>
      </c>
      <c r="O1636" s="3"/>
      <c r="P1636" s="3"/>
      <c r="Q1636" s="3"/>
      <c r="R1636" s="3">
        <v>0</v>
      </c>
      <c r="S1636" s="3">
        <v>1</v>
      </c>
      <c r="T1636" s="2">
        <v>4</v>
      </c>
      <c r="U1636" s="3">
        <v>3.6740441400042602E-2</v>
      </c>
      <c r="V1636" s="3">
        <v>0.31146908443689431</v>
      </c>
      <c r="W1636" s="3">
        <v>4.1110719810445187E-2</v>
      </c>
      <c r="X1636" s="3">
        <v>142.56307852731717</v>
      </c>
      <c r="Y1636" s="3">
        <v>0.31146908443689431</v>
      </c>
      <c r="Z1636" s="3">
        <v>4.1110683466783302E-2</v>
      </c>
      <c r="AA1636" s="3">
        <v>142.56307852731717</v>
      </c>
      <c r="AB1636">
        <f t="shared" si="44"/>
        <v>0.31146908443689431</v>
      </c>
      <c r="AC1636">
        <f t="shared" si="45"/>
        <v>4.1110683466783302E-2</v>
      </c>
    </row>
    <row r="1637" spans="1:29" x14ac:dyDescent="0.25">
      <c r="A1637" s="2">
        <v>1636</v>
      </c>
      <c r="B1637" s="3" t="s">
        <v>178</v>
      </c>
      <c r="C1637" s="3" t="s">
        <v>28</v>
      </c>
      <c r="D1637" s="3" t="s">
        <v>179</v>
      </c>
      <c r="E1637" s="3" t="s">
        <v>221</v>
      </c>
      <c r="F1637" s="3">
        <v>0.56000000000000005</v>
      </c>
      <c r="G1637" s="3">
        <v>0.48</v>
      </c>
      <c r="H1637" s="3" t="s">
        <v>60</v>
      </c>
      <c r="I1637" s="2">
        <v>1850</v>
      </c>
      <c r="J1637" s="3" t="s">
        <v>53</v>
      </c>
      <c r="K1637" s="2">
        <v>1850</v>
      </c>
      <c r="L1637" s="3"/>
      <c r="M1637" s="3" t="s">
        <v>249</v>
      </c>
      <c r="N1637" s="3" t="s">
        <v>60</v>
      </c>
      <c r="O1637" s="3"/>
      <c r="P1637" s="3"/>
      <c r="Q1637" s="3"/>
      <c r="R1637" s="3">
        <v>0</v>
      </c>
      <c r="S1637" s="3">
        <v>1</v>
      </c>
      <c r="T1637" s="2">
        <v>1</v>
      </c>
      <c r="U1637" s="3">
        <v>6.1189548767031396E-5</v>
      </c>
      <c r="V1637" s="3">
        <v>4.6092718650171118E-4</v>
      </c>
      <c r="W1637" s="3">
        <v>6.0357253848958813E-5</v>
      </c>
      <c r="X1637" s="3">
        <v>0.20088653775368698</v>
      </c>
      <c r="Y1637" s="3">
        <v>4.6092718650171118E-4</v>
      </c>
      <c r="Z1637" s="3">
        <v>6.0357200490524998E-5</v>
      </c>
      <c r="AA1637" s="3">
        <v>0.20088653775368698</v>
      </c>
      <c r="AB1637">
        <f t="shared" si="44"/>
        <v>4.6092718650171118E-4</v>
      </c>
      <c r="AC1637">
        <f t="shared" si="45"/>
        <v>6.0357200490524998E-5</v>
      </c>
    </row>
    <row r="1638" spans="1:29" x14ac:dyDescent="0.25">
      <c r="A1638" s="2">
        <v>1637</v>
      </c>
      <c r="B1638" s="3" t="s">
        <v>178</v>
      </c>
      <c r="C1638" s="3" t="s">
        <v>28</v>
      </c>
      <c r="D1638" s="3" t="s">
        <v>179</v>
      </c>
      <c r="E1638" s="3" t="s">
        <v>221</v>
      </c>
      <c r="F1638" s="3">
        <v>0.56000000000000005</v>
      </c>
      <c r="G1638" s="3">
        <v>0.48</v>
      </c>
      <c r="H1638" s="3" t="s">
        <v>60</v>
      </c>
      <c r="I1638" s="2">
        <v>1850</v>
      </c>
      <c r="J1638" s="3" t="s">
        <v>53</v>
      </c>
      <c r="K1638" s="2">
        <v>1850</v>
      </c>
      <c r="L1638" s="3"/>
      <c r="M1638" s="3" t="s">
        <v>181</v>
      </c>
      <c r="N1638" s="3" t="s">
        <v>60</v>
      </c>
      <c r="O1638" s="3"/>
      <c r="P1638" s="3"/>
      <c r="Q1638" s="3"/>
      <c r="R1638" s="3">
        <v>0</v>
      </c>
      <c r="S1638" s="3">
        <v>1</v>
      </c>
      <c r="T1638" s="2">
        <v>12</v>
      </c>
      <c r="U1638" s="3">
        <v>0.88162895479694281</v>
      </c>
      <c r="V1638" s="3">
        <v>8.8651000822995769</v>
      </c>
      <c r="W1638" s="3">
        <v>1.4889943687549247</v>
      </c>
      <c r="X1638" s="3">
        <v>3484.5909301131596</v>
      </c>
      <c r="Y1638" s="3">
        <v>8.8651000822995769</v>
      </c>
      <c r="Z1638" s="3">
        <v>1.488993052419235</v>
      </c>
      <c r="AA1638" s="3">
        <v>3484.5909301131596</v>
      </c>
      <c r="AB1638">
        <f t="shared" si="44"/>
        <v>8.8651000822995769</v>
      </c>
      <c r="AC1638">
        <f t="shared" si="45"/>
        <v>1.488993052419235</v>
      </c>
    </row>
    <row r="1639" spans="1:29" x14ac:dyDescent="0.25">
      <c r="A1639" s="2">
        <v>1638</v>
      </c>
      <c r="B1639" s="3" t="s">
        <v>178</v>
      </c>
      <c r="C1639" s="3" t="s">
        <v>28</v>
      </c>
      <c r="D1639" s="3" t="s">
        <v>179</v>
      </c>
      <c r="E1639" s="3" t="s">
        <v>221</v>
      </c>
      <c r="F1639" s="3">
        <v>0.56000000000000005</v>
      </c>
      <c r="G1639" s="3">
        <v>0.48</v>
      </c>
      <c r="H1639" s="3" t="s">
        <v>60</v>
      </c>
      <c r="I1639" s="2">
        <v>1850</v>
      </c>
      <c r="J1639" s="3" t="s">
        <v>53</v>
      </c>
      <c r="K1639" s="2">
        <v>1850</v>
      </c>
      <c r="L1639" s="3"/>
      <c r="M1639" s="3" t="s">
        <v>162</v>
      </c>
      <c r="N1639" s="3" t="s">
        <v>60</v>
      </c>
      <c r="O1639" s="3"/>
      <c r="P1639" s="3"/>
      <c r="Q1639" s="3"/>
      <c r="R1639" s="3">
        <v>0</v>
      </c>
      <c r="S1639" s="3">
        <v>1</v>
      </c>
      <c r="T1639" s="2">
        <v>16</v>
      </c>
      <c r="U1639" s="3">
        <v>0.69260879653665308</v>
      </c>
      <c r="V1639" s="3">
        <v>5.22203821555832</v>
      </c>
      <c r="W1639" s="3">
        <v>0.67754444831820715</v>
      </c>
      <c r="X1639" s="3">
        <v>2374.1768719100432</v>
      </c>
      <c r="Y1639" s="3">
        <v>5.22203821555832</v>
      </c>
      <c r="Z1639" s="3">
        <v>0.6775438493394873</v>
      </c>
      <c r="AA1639" s="3">
        <v>2374.1768719100432</v>
      </c>
      <c r="AB1639">
        <f t="shared" si="44"/>
        <v>5.22203821555832</v>
      </c>
      <c r="AC1639">
        <f t="shared" si="45"/>
        <v>0.6775438493394873</v>
      </c>
    </row>
    <row r="1640" spans="1:29" x14ac:dyDescent="0.25">
      <c r="A1640" s="2">
        <v>1639</v>
      </c>
      <c r="B1640" s="3" t="s">
        <v>178</v>
      </c>
      <c r="C1640" s="3" t="s">
        <v>28</v>
      </c>
      <c r="D1640" s="3" t="s">
        <v>179</v>
      </c>
      <c r="E1640" s="3" t="s">
        <v>221</v>
      </c>
      <c r="F1640" s="3">
        <v>0.56000000000000005</v>
      </c>
      <c r="G1640" s="3">
        <v>0.48</v>
      </c>
      <c r="H1640" s="3" t="s">
        <v>60</v>
      </c>
      <c r="I1640" s="2">
        <v>1850</v>
      </c>
      <c r="J1640" s="3" t="s">
        <v>53</v>
      </c>
      <c r="K1640" s="2">
        <v>1850</v>
      </c>
      <c r="L1640" s="3"/>
      <c r="M1640" s="3" t="s">
        <v>250</v>
      </c>
      <c r="N1640" s="3" t="s">
        <v>60</v>
      </c>
      <c r="O1640" s="3"/>
      <c r="P1640" s="3"/>
      <c r="Q1640" s="3"/>
      <c r="R1640" s="3">
        <v>0</v>
      </c>
      <c r="S1640" s="3">
        <v>1</v>
      </c>
      <c r="T1640" s="2">
        <v>4</v>
      </c>
      <c r="U1640" s="3">
        <v>0.17900246912868623</v>
      </c>
      <c r="V1640" s="3">
        <v>1.8062152087950138</v>
      </c>
      <c r="W1640" s="3">
        <v>0.24031160995904965</v>
      </c>
      <c r="X1640" s="3">
        <v>672.38291804349501</v>
      </c>
      <c r="Y1640" s="3">
        <v>1.8062152087950138</v>
      </c>
      <c r="Z1640" s="3">
        <v>0.24031139751314873</v>
      </c>
      <c r="AA1640" s="3">
        <v>672.38291804349501</v>
      </c>
      <c r="AB1640">
        <f t="shared" si="44"/>
        <v>1.8062152087950138</v>
      </c>
      <c r="AC1640">
        <f t="shared" si="45"/>
        <v>0.24031139751314873</v>
      </c>
    </row>
    <row r="1641" spans="1:29" x14ac:dyDescent="0.25">
      <c r="A1641" s="2">
        <v>1640</v>
      </c>
      <c r="B1641" s="3" t="s">
        <v>178</v>
      </c>
      <c r="C1641" s="3" t="s">
        <v>28</v>
      </c>
      <c r="D1641" s="3" t="s">
        <v>179</v>
      </c>
      <c r="E1641" s="3" t="s">
        <v>221</v>
      </c>
      <c r="F1641" s="3">
        <v>0.56000000000000005</v>
      </c>
      <c r="G1641" s="3">
        <v>0.48</v>
      </c>
      <c r="H1641" s="3" t="s">
        <v>60</v>
      </c>
      <c r="I1641" s="2">
        <v>1850</v>
      </c>
      <c r="J1641" s="3" t="s">
        <v>53</v>
      </c>
      <c r="K1641" s="2">
        <v>1850</v>
      </c>
      <c r="L1641" s="3"/>
      <c r="M1641" s="3" t="s">
        <v>254</v>
      </c>
      <c r="N1641" s="3" t="s">
        <v>60</v>
      </c>
      <c r="O1641" s="3"/>
      <c r="P1641" s="3"/>
      <c r="Q1641" s="3"/>
      <c r="R1641" s="3">
        <v>0.38</v>
      </c>
      <c r="S1641" s="3">
        <v>0.62</v>
      </c>
      <c r="T1641" s="2">
        <v>1</v>
      </c>
      <c r="U1641" s="3">
        <v>1.53584855522161E-3</v>
      </c>
      <c r="V1641" s="3">
        <v>1.527583250581049E-2</v>
      </c>
      <c r="W1641" s="3">
        <v>1.1788977987506966E-3</v>
      </c>
      <c r="X1641" s="3">
        <v>6.3557649869974009</v>
      </c>
      <c r="Y1641" s="3">
        <v>9.4710161536025045E-3</v>
      </c>
      <c r="Z1641" s="3">
        <v>1.1788967565538389E-3</v>
      </c>
      <c r="AA1641" s="3">
        <v>3.9405742919383884</v>
      </c>
      <c r="AB1641">
        <f t="shared" si="44"/>
        <v>9.4710161536025045E-3</v>
      </c>
      <c r="AC1641">
        <f t="shared" si="45"/>
        <v>1.1788967565538389E-3</v>
      </c>
    </row>
    <row r="1642" spans="1:29" x14ac:dyDescent="0.25">
      <c r="A1642" s="2">
        <v>1641</v>
      </c>
      <c r="B1642" s="3" t="s">
        <v>178</v>
      </c>
      <c r="C1642" s="3" t="s">
        <v>28</v>
      </c>
      <c r="D1642" s="3" t="s">
        <v>179</v>
      </c>
      <c r="E1642" s="3" t="s">
        <v>221</v>
      </c>
      <c r="F1642" s="3">
        <v>0.56000000000000005</v>
      </c>
      <c r="G1642" s="3">
        <v>0.48</v>
      </c>
      <c r="H1642" s="3" t="s">
        <v>60</v>
      </c>
      <c r="I1642" s="2">
        <v>1860</v>
      </c>
      <c r="J1642" s="3" t="s">
        <v>126</v>
      </c>
      <c r="K1642" s="2">
        <v>1860</v>
      </c>
      <c r="L1642" s="3"/>
      <c r="M1642" s="3" t="s">
        <v>65</v>
      </c>
      <c r="N1642" s="3" t="s">
        <v>60</v>
      </c>
      <c r="O1642" s="3"/>
      <c r="P1642" s="3"/>
      <c r="Q1642" s="3"/>
      <c r="R1642" s="3">
        <v>0</v>
      </c>
      <c r="S1642" s="3">
        <v>1</v>
      </c>
      <c r="T1642" s="2">
        <v>3</v>
      </c>
      <c r="U1642" s="3">
        <v>0.18998313379051757</v>
      </c>
      <c r="V1642" s="3">
        <v>1.7010221882813878</v>
      </c>
      <c r="W1642" s="3">
        <v>0.24510373036705202</v>
      </c>
      <c r="X1642" s="3">
        <v>696.81606768738015</v>
      </c>
      <c r="Y1642" s="3">
        <v>1.7010221882813878</v>
      </c>
      <c r="Z1642" s="3">
        <v>0.24510351368470909</v>
      </c>
      <c r="AA1642" s="3">
        <v>696.81606768738015</v>
      </c>
      <c r="AB1642">
        <f t="shared" si="44"/>
        <v>1.7010221882813878</v>
      </c>
      <c r="AC1642">
        <f t="shared" si="45"/>
        <v>0.24510351368470909</v>
      </c>
    </row>
    <row r="1643" spans="1:29" x14ac:dyDescent="0.25">
      <c r="A1643" s="2">
        <v>1642</v>
      </c>
      <c r="B1643" s="3" t="s">
        <v>178</v>
      </c>
      <c r="C1643" s="3" t="s">
        <v>28</v>
      </c>
      <c r="D1643" s="3" t="s">
        <v>179</v>
      </c>
      <c r="E1643" s="3" t="s">
        <v>221</v>
      </c>
      <c r="F1643" s="3">
        <v>0.56000000000000005</v>
      </c>
      <c r="G1643" s="3">
        <v>0.48</v>
      </c>
      <c r="H1643" s="3" t="s">
        <v>60</v>
      </c>
      <c r="I1643" s="2">
        <v>1860</v>
      </c>
      <c r="J1643" s="3" t="s">
        <v>126</v>
      </c>
      <c r="K1643" s="2">
        <v>1860</v>
      </c>
      <c r="L1643" s="3"/>
      <c r="M1643" s="3" t="s">
        <v>206</v>
      </c>
      <c r="N1643" s="3" t="s">
        <v>60</v>
      </c>
      <c r="O1643" s="3"/>
      <c r="P1643" s="3"/>
      <c r="Q1643" s="3"/>
      <c r="R1643" s="3">
        <v>0.38</v>
      </c>
      <c r="S1643" s="3">
        <v>0.62</v>
      </c>
      <c r="T1643" s="2">
        <v>5</v>
      </c>
      <c r="U1643" s="3">
        <v>0.44550447412706179</v>
      </c>
      <c r="V1643" s="3">
        <v>4.4951229946068976</v>
      </c>
      <c r="W1643" s="3">
        <v>0.41927782792462082</v>
      </c>
      <c r="X1643" s="3">
        <v>1829.3546179881246</v>
      </c>
      <c r="Y1643" s="3">
        <v>2.7869762566562768</v>
      </c>
      <c r="Z1643" s="3">
        <v>0.41927745726480953</v>
      </c>
      <c r="AA1643" s="3">
        <v>1134.1998631526374</v>
      </c>
      <c r="AB1643">
        <f t="shared" si="44"/>
        <v>2.7869762566562768</v>
      </c>
      <c r="AC1643">
        <f t="shared" si="45"/>
        <v>0.41927745726480953</v>
      </c>
    </row>
    <row r="1644" spans="1:29" x14ac:dyDescent="0.25">
      <c r="A1644" s="2">
        <v>1643</v>
      </c>
      <c r="B1644" s="3" t="s">
        <v>178</v>
      </c>
      <c r="C1644" s="3" t="s">
        <v>28</v>
      </c>
      <c r="D1644" s="3" t="s">
        <v>179</v>
      </c>
      <c r="E1644" s="3" t="s">
        <v>221</v>
      </c>
      <c r="F1644" s="3">
        <v>0.56000000000000005</v>
      </c>
      <c r="G1644" s="3">
        <v>0.48</v>
      </c>
      <c r="H1644" s="3" t="s">
        <v>60</v>
      </c>
      <c r="I1644" s="2">
        <v>1860</v>
      </c>
      <c r="J1644" s="3" t="s">
        <v>126</v>
      </c>
      <c r="K1644" s="2">
        <v>1860</v>
      </c>
      <c r="L1644" s="3"/>
      <c r="M1644" s="3" t="s">
        <v>251</v>
      </c>
      <c r="N1644" s="3" t="s">
        <v>60</v>
      </c>
      <c r="O1644" s="3"/>
      <c r="P1644" s="3"/>
      <c r="Q1644" s="3"/>
      <c r="R1644" s="3">
        <v>0.38</v>
      </c>
      <c r="S1644" s="3">
        <v>0.62</v>
      </c>
      <c r="T1644" s="2">
        <v>13</v>
      </c>
      <c r="U1644" s="3">
        <v>0.35910734880051859</v>
      </c>
      <c r="V1644" s="3">
        <v>3.5934162353854546</v>
      </c>
      <c r="W1644" s="3">
        <v>0.29621574256449507</v>
      </c>
      <c r="X1644" s="3">
        <v>1638.624865002341</v>
      </c>
      <c r="Y1644" s="3">
        <v>2.2279180659389821</v>
      </c>
      <c r="Z1644" s="3">
        <v>0.29621548069691361</v>
      </c>
      <c r="AA1644" s="3">
        <v>1015.9474163014514</v>
      </c>
      <c r="AB1644">
        <f t="shared" si="44"/>
        <v>2.2279180659389821</v>
      </c>
      <c r="AC1644">
        <f t="shared" si="45"/>
        <v>0.29621548069691361</v>
      </c>
    </row>
    <row r="1645" spans="1:29" x14ac:dyDescent="0.25">
      <c r="A1645" s="2">
        <v>1644</v>
      </c>
      <c r="B1645" s="3" t="s">
        <v>178</v>
      </c>
      <c r="C1645" s="3" t="s">
        <v>28</v>
      </c>
      <c r="D1645" s="3" t="s">
        <v>179</v>
      </c>
      <c r="E1645" s="3" t="s">
        <v>221</v>
      </c>
      <c r="F1645" s="3">
        <v>0.56000000000000005</v>
      </c>
      <c r="G1645" s="3">
        <v>0.48</v>
      </c>
      <c r="H1645" s="3" t="s">
        <v>60</v>
      </c>
      <c r="I1645" s="2">
        <v>1860</v>
      </c>
      <c r="J1645" s="3" t="s">
        <v>126</v>
      </c>
      <c r="K1645" s="2">
        <v>1860</v>
      </c>
      <c r="L1645" s="3"/>
      <c r="M1645" s="3" t="s">
        <v>254</v>
      </c>
      <c r="N1645" s="3" t="s">
        <v>60</v>
      </c>
      <c r="O1645" s="3"/>
      <c r="P1645" s="3"/>
      <c r="Q1645" s="3"/>
      <c r="R1645" s="3">
        <v>0.38</v>
      </c>
      <c r="S1645" s="3">
        <v>0.62</v>
      </c>
      <c r="T1645" s="2">
        <v>2</v>
      </c>
      <c r="U1645" s="3">
        <v>2.9712677764414028E-2</v>
      </c>
      <c r="V1645" s="3">
        <v>0.30265398118625481</v>
      </c>
      <c r="W1645" s="3">
        <v>2.4401080664499548E-2</v>
      </c>
      <c r="X1645" s="3">
        <v>128.91812696922668</v>
      </c>
      <c r="Y1645" s="3">
        <v>0.18764546833547796</v>
      </c>
      <c r="Z1645" s="3">
        <v>2.4401059092884352E-2</v>
      </c>
      <c r="AA1645" s="3">
        <v>79.929238720920551</v>
      </c>
      <c r="AB1645">
        <f t="shared" si="44"/>
        <v>0.18764546833547796</v>
      </c>
      <c r="AC1645">
        <f t="shared" si="45"/>
        <v>2.4401059092884352E-2</v>
      </c>
    </row>
    <row r="1646" spans="1:29" x14ac:dyDescent="0.25">
      <c r="A1646" s="2">
        <v>1645</v>
      </c>
      <c r="B1646" s="3" t="s">
        <v>178</v>
      </c>
      <c r="C1646" s="3" t="s">
        <v>28</v>
      </c>
      <c r="D1646" s="3" t="s">
        <v>179</v>
      </c>
      <c r="E1646" s="3" t="s">
        <v>221</v>
      </c>
      <c r="F1646" s="3">
        <v>0.56000000000000005</v>
      </c>
      <c r="G1646" s="3">
        <v>0.48</v>
      </c>
      <c r="H1646" s="3" t="s">
        <v>60</v>
      </c>
      <c r="I1646" s="2">
        <v>2110</v>
      </c>
      <c r="J1646" s="3" t="s">
        <v>32</v>
      </c>
      <c r="K1646" s="2">
        <v>2110</v>
      </c>
      <c r="L1646" s="3"/>
      <c r="M1646" s="3" t="s">
        <v>182</v>
      </c>
      <c r="N1646" s="3" t="s">
        <v>60</v>
      </c>
      <c r="O1646" s="3" t="s">
        <v>31</v>
      </c>
      <c r="P1646" s="3"/>
      <c r="Q1646" s="3"/>
      <c r="R1646" s="3">
        <v>0</v>
      </c>
      <c r="S1646" s="3">
        <v>1</v>
      </c>
      <c r="T1646" s="2">
        <v>3</v>
      </c>
      <c r="U1646" s="3">
        <v>0.32585353623570235</v>
      </c>
      <c r="V1646" s="3">
        <v>3.2350092828222947</v>
      </c>
      <c r="W1646" s="3">
        <v>0.46126214879603494</v>
      </c>
      <c r="X1646" s="3">
        <v>1246.6147945464384</v>
      </c>
      <c r="Y1646" s="3">
        <v>3.2350092828222947</v>
      </c>
      <c r="Z1646" s="3">
        <v>0.46126174102026091</v>
      </c>
      <c r="AA1646" s="3">
        <v>1246.6147945464384</v>
      </c>
      <c r="AB1646">
        <f t="shared" si="44"/>
        <v>3.2350092828222947</v>
      </c>
      <c r="AC1646">
        <f t="shared" si="45"/>
        <v>0.46126174102026091</v>
      </c>
    </row>
    <row r="1647" spans="1:29" x14ac:dyDescent="0.25">
      <c r="A1647" s="2">
        <v>1646</v>
      </c>
      <c r="B1647" s="3" t="s">
        <v>178</v>
      </c>
      <c r="C1647" s="3" t="s">
        <v>28</v>
      </c>
      <c r="D1647" s="3" t="s">
        <v>179</v>
      </c>
      <c r="E1647" s="3" t="s">
        <v>221</v>
      </c>
      <c r="F1647" s="3">
        <v>0.56000000000000005</v>
      </c>
      <c r="G1647" s="3">
        <v>0.48</v>
      </c>
      <c r="H1647" s="3" t="s">
        <v>60</v>
      </c>
      <c r="I1647" s="2">
        <v>2110</v>
      </c>
      <c r="J1647" s="3" t="s">
        <v>32</v>
      </c>
      <c r="K1647" s="2">
        <v>2110</v>
      </c>
      <c r="L1647" s="3"/>
      <c r="M1647" s="3" t="s">
        <v>181</v>
      </c>
      <c r="N1647" s="3" t="s">
        <v>60</v>
      </c>
      <c r="O1647" s="3" t="s">
        <v>31</v>
      </c>
      <c r="P1647" s="3"/>
      <c r="Q1647" s="3"/>
      <c r="R1647" s="3">
        <v>0</v>
      </c>
      <c r="S1647" s="3">
        <v>1</v>
      </c>
      <c r="T1647" s="2">
        <v>33</v>
      </c>
      <c r="U1647" s="3">
        <v>2.1555183169052938</v>
      </c>
      <c r="V1647" s="3">
        <v>14.927275860459797</v>
      </c>
      <c r="W1647" s="3">
        <v>2.2818169781209874</v>
      </c>
      <c r="X1647" s="3">
        <v>5757.6721833631073</v>
      </c>
      <c r="Y1647" s="3">
        <v>14.927275860459797</v>
      </c>
      <c r="Z1647" s="3">
        <v>2.2818149608956779</v>
      </c>
      <c r="AA1647" s="3">
        <v>5757.6721833631073</v>
      </c>
      <c r="AB1647">
        <f t="shared" si="44"/>
        <v>14.927275860459797</v>
      </c>
      <c r="AC1647">
        <f t="shared" si="45"/>
        <v>2.2818149608956779</v>
      </c>
    </row>
    <row r="1648" spans="1:29" x14ac:dyDescent="0.25">
      <c r="A1648" s="2">
        <v>1647</v>
      </c>
      <c r="B1648" s="3" t="s">
        <v>178</v>
      </c>
      <c r="C1648" s="3" t="s">
        <v>28</v>
      </c>
      <c r="D1648" s="3" t="s">
        <v>179</v>
      </c>
      <c r="E1648" s="3" t="s">
        <v>221</v>
      </c>
      <c r="F1648" s="3">
        <v>0.56000000000000005</v>
      </c>
      <c r="G1648" s="3">
        <v>0.48</v>
      </c>
      <c r="H1648" s="3" t="s">
        <v>60</v>
      </c>
      <c r="I1648" s="2">
        <v>2110</v>
      </c>
      <c r="J1648" s="3" t="s">
        <v>32</v>
      </c>
      <c r="K1648" s="2">
        <v>2110</v>
      </c>
      <c r="L1648" s="3"/>
      <c r="M1648" s="3" t="s">
        <v>183</v>
      </c>
      <c r="N1648" s="3" t="s">
        <v>60</v>
      </c>
      <c r="O1648" s="3" t="s">
        <v>31</v>
      </c>
      <c r="P1648" s="3"/>
      <c r="Q1648" s="3"/>
      <c r="R1648" s="3">
        <v>0</v>
      </c>
      <c r="S1648" s="3">
        <v>1</v>
      </c>
      <c r="T1648" s="2">
        <v>1</v>
      </c>
      <c r="U1648" s="3">
        <v>1.2541095683745E-2</v>
      </c>
      <c r="V1648" s="3">
        <v>0.12228528820322451</v>
      </c>
      <c r="W1648" s="3">
        <v>1.6290028166266804E-2</v>
      </c>
      <c r="X1648" s="3">
        <v>49.399372982076628</v>
      </c>
      <c r="Y1648" s="3">
        <v>0.12228528820322451</v>
      </c>
      <c r="Z1648" s="3">
        <v>1.6290013765174399E-2</v>
      </c>
      <c r="AA1648" s="3">
        <v>49.399372982076628</v>
      </c>
      <c r="AB1648">
        <f t="shared" ref="AB1648:AB1711" si="46">Y1648</f>
        <v>0.12228528820322451</v>
      </c>
      <c r="AC1648">
        <f t="shared" ref="AC1648:AC1711" si="47">Z1648</f>
        <v>1.6290013765174399E-2</v>
      </c>
    </row>
    <row r="1649" spans="1:29" x14ac:dyDescent="0.25">
      <c r="A1649" s="2">
        <v>1648</v>
      </c>
      <c r="B1649" s="3" t="s">
        <v>178</v>
      </c>
      <c r="C1649" s="3" t="s">
        <v>28</v>
      </c>
      <c r="D1649" s="3" t="s">
        <v>179</v>
      </c>
      <c r="E1649" s="3" t="s">
        <v>221</v>
      </c>
      <c r="F1649" s="3">
        <v>0.56000000000000005</v>
      </c>
      <c r="G1649" s="3">
        <v>0.48</v>
      </c>
      <c r="H1649" s="3" t="s">
        <v>60</v>
      </c>
      <c r="I1649" s="2">
        <v>2110</v>
      </c>
      <c r="J1649" s="3" t="s">
        <v>32</v>
      </c>
      <c r="K1649" s="2">
        <v>2110</v>
      </c>
      <c r="L1649" s="3"/>
      <c r="M1649" s="3" t="s">
        <v>247</v>
      </c>
      <c r="N1649" s="3" t="s">
        <v>60</v>
      </c>
      <c r="O1649" s="3" t="s">
        <v>31</v>
      </c>
      <c r="P1649" s="3"/>
      <c r="Q1649" s="3"/>
      <c r="R1649" s="3">
        <v>0</v>
      </c>
      <c r="S1649" s="3">
        <v>1</v>
      </c>
      <c r="T1649" s="2">
        <v>13</v>
      </c>
      <c r="U1649" s="3">
        <v>1.0465338197185698</v>
      </c>
      <c r="V1649" s="3">
        <v>8.9438830945451073</v>
      </c>
      <c r="W1649" s="3">
        <v>1.1767208466170203</v>
      </c>
      <c r="X1649" s="3">
        <v>4054.927648370302</v>
      </c>
      <c r="Y1649" s="3">
        <v>8.9438830945451073</v>
      </c>
      <c r="Z1649" s="3">
        <v>1.1767198063446869</v>
      </c>
      <c r="AA1649" s="3">
        <v>4054.927648370302</v>
      </c>
      <c r="AB1649">
        <f t="shared" si="46"/>
        <v>8.9438830945451073</v>
      </c>
      <c r="AC1649">
        <f t="shared" si="47"/>
        <v>1.1767198063446869</v>
      </c>
    </row>
    <row r="1650" spans="1:29" x14ac:dyDescent="0.25">
      <c r="A1650" s="2">
        <v>1649</v>
      </c>
      <c r="B1650" s="3" t="s">
        <v>178</v>
      </c>
      <c r="C1650" s="3" t="s">
        <v>28</v>
      </c>
      <c r="D1650" s="3" t="s">
        <v>179</v>
      </c>
      <c r="E1650" s="3" t="s">
        <v>221</v>
      </c>
      <c r="F1650" s="3">
        <v>0.56000000000000005</v>
      </c>
      <c r="G1650" s="3">
        <v>0.48</v>
      </c>
      <c r="H1650" s="3" t="s">
        <v>60</v>
      </c>
      <c r="I1650" s="2">
        <v>2110</v>
      </c>
      <c r="J1650" s="3" t="s">
        <v>32</v>
      </c>
      <c r="K1650" s="2">
        <v>2110</v>
      </c>
      <c r="L1650" s="3"/>
      <c r="M1650" s="3" t="s">
        <v>248</v>
      </c>
      <c r="N1650" s="3" t="s">
        <v>60</v>
      </c>
      <c r="O1650" s="3" t="s">
        <v>31</v>
      </c>
      <c r="P1650" s="3"/>
      <c r="Q1650" s="3"/>
      <c r="R1650" s="3">
        <v>0</v>
      </c>
      <c r="S1650" s="3">
        <v>1</v>
      </c>
      <c r="T1650" s="2">
        <v>4</v>
      </c>
      <c r="U1650" s="3">
        <v>6.960812026809382E-2</v>
      </c>
      <c r="V1650" s="3">
        <v>0.57890913269462729</v>
      </c>
      <c r="W1650" s="3">
        <v>7.8189280574178649E-2</v>
      </c>
      <c r="X1650" s="3">
        <v>271.03803641342074</v>
      </c>
      <c r="Y1650" s="3">
        <v>0.57890913269462729</v>
      </c>
      <c r="Z1650" s="3">
        <v>7.8189211451458684E-2</v>
      </c>
      <c r="AA1650" s="3">
        <v>271.03803641342074</v>
      </c>
      <c r="AB1650">
        <f t="shared" si="46"/>
        <v>0.57890913269462729</v>
      </c>
      <c r="AC1650">
        <f t="shared" si="47"/>
        <v>7.8189211451458684E-2</v>
      </c>
    </row>
    <row r="1651" spans="1:29" x14ac:dyDescent="0.25">
      <c r="A1651" s="2">
        <v>1650</v>
      </c>
      <c r="B1651" s="3" t="s">
        <v>178</v>
      </c>
      <c r="C1651" s="3" t="s">
        <v>28</v>
      </c>
      <c r="D1651" s="3" t="s">
        <v>179</v>
      </c>
      <c r="E1651" s="3" t="s">
        <v>221</v>
      </c>
      <c r="F1651" s="3">
        <v>0.56000000000000005</v>
      </c>
      <c r="G1651" s="3">
        <v>0.48</v>
      </c>
      <c r="H1651" s="3" t="s">
        <v>60</v>
      </c>
      <c r="I1651" s="2">
        <v>2110</v>
      </c>
      <c r="J1651" s="3" t="s">
        <v>32</v>
      </c>
      <c r="K1651" s="2">
        <v>2110</v>
      </c>
      <c r="L1651" s="3"/>
      <c r="M1651" s="3" t="s">
        <v>256</v>
      </c>
      <c r="N1651" s="3" t="s">
        <v>60</v>
      </c>
      <c r="O1651" s="3" t="s">
        <v>31</v>
      </c>
      <c r="P1651" s="3"/>
      <c r="Q1651" s="3"/>
      <c r="R1651" s="3">
        <v>0</v>
      </c>
      <c r="S1651" s="3">
        <v>1</v>
      </c>
      <c r="T1651" s="2">
        <v>1</v>
      </c>
      <c r="U1651" s="3">
        <v>4.2091087914542903E-6</v>
      </c>
      <c r="V1651" s="3">
        <v>4.9920016907537283E-5</v>
      </c>
      <c r="W1651" s="3">
        <v>6.5355101419154806E-6</v>
      </c>
      <c r="X1651" s="3">
        <v>1.7402879306401883E-2</v>
      </c>
      <c r="Y1651" s="3">
        <v>4.9920016907537283E-5</v>
      </c>
      <c r="Z1651" s="3">
        <v>6.5355043642406697E-6</v>
      </c>
      <c r="AA1651" s="3">
        <v>1.7402879306401883E-2</v>
      </c>
      <c r="AB1651">
        <f t="shared" si="46"/>
        <v>4.9920016907537283E-5</v>
      </c>
      <c r="AC1651">
        <f t="shared" si="47"/>
        <v>6.5355043642406697E-6</v>
      </c>
    </row>
    <row r="1652" spans="1:29" x14ac:dyDescent="0.25">
      <c r="A1652" s="2">
        <v>1651</v>
      </c>
      <c r="B1652" s="3" t="s">
        <v>178</v>
      </c>
      <c r="C1652" s="3" t="s">
        <v>28</v>
      </c>
      <c r="D1652" s="3" t="s">
        <v>179</v>
      </c>
      <c r="E1652" s="3" t="s">
        <v>221</v>
      </c>
      <c r="F1652" s="3">
        <v>0.56000000000000005</v>
      </c>
      <c r="G1652" s="3">
        <v>0.48</v>
      </c>
      <c r="H1652" s="3" t="s">
        <v>60</v>
      </c>
      <c r="I1652" s="2">
        <v>2110</v>
      </c>
      <c r="J1652" s="3" t="s">
        <v>32</v>
      </c>
      <c r="K1652" s="2">
        <v>2110</v>
      </c>
      <c r="L1652" s="3"/>
      <c r="M1652" s="3" t="s">
        <v>258</v>
      </c>
      <c r="N1652" s="3" t="s">
        <v>60</v>
      </c>
      <c r="O1652" s="3" t="s">
        <v>31</v>
      </c>
      <c r="P1652" s="3"/>
      <c r="Q1652" s="3"/>
      <c r="R1652" s="3">
        <v>0</v>
      </c>
      <c r="S1652" s="3">
        <v>1</v>
      </c>
      <c r="T1652" s="2">
        <v>1</v>
      </c>
      <c r="U1652" s="3">
        <v>4.5080760521342302E-5</v>
      </c>
      <c r="V1652" s="3">
        <v>5.3465767670321952E-4</v>
      </c>
      <c r="W1652" s="3">
        <v>6.9997185197653058E-5</v>
      </c>
      <c r="X1652" s="3">
        <v>0.18638982104396071</v>
      </c>
      <c r="Y1652" s="3">
        <v>5.3465767670321952E-4</v>
      </c>
      <c r="Z1652" s="3">
        <v>6.9997123317101106E-5</v>
      </c>
      <c r="AA1652" s="3">
        <v>0.18638982104396071</v>
      </c>
      <c r="AB1652">
        <f t="shared" si="46"/>
        <v>5.3465767670321952E-4</v>
      </c>
      <c r="AC1652">
        <f t="shared" si="47"/>
        <v>6.9997123317101106E-5</v>
      </c>
    </row>
    <row r="1653" spans="1:29" x14ac:dyDescent="0.25">
      <c r="A1653" s="2">
        <v>1652</v>
      </c>
      <c r="B1653" s="3" t="s">
        <v>178</v>
      </c>
      <c r="C1653" s="3" t="s">
        <v>28</v>
      </c>
      <c r="D1653" s="3" t="s">
        <v>179</v>
      </c>
      <c r="E1653" s="3" t="s">
        <v>221</v>
      </c>
      <c r="F1653" s="3">
        <v>0.56000000000000005</v>
      </c>
      <c r="G1653" s="3">
        <v>0.48</v>
      </c>
      <c r="H1653" s="3" t="s">
        <v>60</v>
      </c>
      <c r="I1653" s="2">
        <v>2130</v>
      </c>
      <c r="J1653" s="3" t="s">
        <v>36</v>
      </c>
      <c r="K1653" s="2">
        <v>2130</v>
      </c>
      <c r="L1653" s="3"/>
      <c r="M1653" s="3" t="s">
        <v>182</v>
      </c>
      <c r="N1653" s="3" t="s">
        <v>60</v>
      </c>
      <c r="O1653" s="3" t="s">
        <v>31</v>
      </c>
      <c r="P1653" s="3"/>
      <c r="Q1653" s="3"/>
      <c r="R1653" s="3">
        <v>0</v>
      </c>
      <c r="S1653" s="3">
        <v>1</v>
      </c>
      <c r="T1653" s="2">
        <v>11</v>
      </c>
      <c r="U1653" s="3">
        <v>1.0750746651376775</v>
      </c>
      <c r="V1653" s="3">
        <v>9.3093992638713985</v>
      </c>
      <c r="W1653" s="3">
        <v>1.3435316781712903</v>
      </c>
      <c r="X1653" s="3">
        <v>3797.0795390586277</v>
      </c>
      <c r="Y1653" s="3">
        <v>9.3093992638713985</v>
      </c>
      <c r="Z1653" s="3">
        <v>1.3435304904309338</v>
      </c>
      <c r="AA1653" s="3">
        <v>3797.0795390586277</v>
      </c>
      <c r="AB1653">
        <f t="shared" si="46"/>
        <v>9.3093992638713985</v>
      </c>
      <c r="AC1653">
        <f t="shared" si="47"/>
        <v>1.3435304904309338</v>
      </c>
    </row>
    <row r="1654" spans="1:29" x14ac:dyDescent="0.25">
      <c r="A1654" s="2">
        <v>1653</v>
      </c>
      <c r="B1654" s="3" t="s">
        <v>178</v>
      </c>
      <c r="C1654" s="3" t="s">
        <v>28</v>
      </c>
      <c r="D1654" s="3" t="s">
        <v>179</v>
      </c>
      <c r="E1654" s="3" t="s">
        <v>221</v>
      </c>
      <c r="F1654" s="3">
        <v>0.56000000000000005</v>
      </c>
      <c r="G1654" s="3">
        <v>0.48</v>
      </c>
      <c r="H1654" s="3" t="s">
        <v>60</v>
      </c>
      <c r="I1654" s="2">
        <v>2130</v>
      </c>
      <c r="J1654" s="3" t="s">
        <v>36</v>
      </c>
      <c r="K1654" s="2">
        <v>2130</v>
      </c>
      <c r="L1654" s="3"/>
      <c r="M1654" s="3" t="s">
        <v>181</v>
      </c>
      <c r="N1654" s="3" t="s">
        <v>60</v>
      </c>
      <c r="O1654" s="3" t="s">
        <v>31</v>
      </c>
      <c r="P1654" s="3"/>
      <c r="Q1654" s="3"/>
      <c r="R1654" s="3">
        <v>0</v>
      </c>
      <c r="S1654" s="3">
        <v>1</v>
      </c>
      <c r="T1654" s="2">
        <v>8</v>
      </c>
      <c r="U1654" s="3">
        <v>0.56710859333487551</v>
      </c>
      <c r="V1654" s="3">
        <v>5.077515168951952</v>
      </c>
      <c r="W1654" s="3">
        <v>0.69689901562109158</v>
      </c>
      <c r="X1654" s="3">
        <v>2117.4052086823845</v>
      </c>
      <c r="Y1654" s="3">
        <v>5.077515168951952</v>
      </c>
      <c r="Z1654" s="3">
        <v>0.69689839953209509</v>
      </c>
      <c r="AA1654" s="3">
        <v>2117.4052086823845</v>
      </c>
      <c r="AB1654">
        <f t="shared" si="46"/>
        <v>5.077515168951952</v>
      </c>
      <c r="AC1654">
        <f t="shared" si="47"/>
        <v>0.69689839953209509</v>
      </c>
    </row>
    <row r="1655" spans="1:29" x14ac:dyDescent="0.25">
      <c r="A1655" s="2">
        <v>1654</v>
      </c>
      <c r="B1655" s="3" t="s">
        <v>178</v>
      </c>
      <c r="C1655" s="3" t="s">
        <v>28</v>
      </c>
      <c r="D1655" s="3" t="s">
        <v>179</v>
      </c>
      <c r="E1655" s="3" t="s">
        <v>221</v>
      </c>
      <c r="F1655" s="3">
        <v>0.56000000000000005</v>
      </c>
      <c r="G1655" s="3">
        <v>0.48</v>
      </c>
      <c r="H1655" s="3" t="s">
        <v>60</v>
      </c>
      <c r="I1655" s="2">
        <v>2130</v>
      </c>
      <c r="J1655" s="3" t="s">
        <v>36</v>
      </c>
      <c r="K1655" s="2">
        <v>2130</v>
      </c>
      <c r="L1655" s="3"/>
      <c r="M1655" s="3" t="s">
        <v>248</v>
      </c>
      <c r="N1655" s="3" t="s">
        <v>60</v>
      </c>
      <c r="O1655" s="3" t="s">
        <v>31</v>
      </c>
      <c r="P1655" s="3"/>
      <c r="Q1655" s="3"/>
      <c r="R1655" s="3">
        <v>0</v>
      </c>
      <c r="S1655" s="3">
        <v>1</v>
      </c>
      <c r="T1655" s="2">
        <v>1</v>
      </c>
      <c r="U1655" s="3">
        <v>1.4472059167077901E-2</v>
      </c>
      <c r="V1655" s="3">
        <v>0.13571125507734175</v>
      </c>
      <c r="W1655" s="3">
        <v>1.6302498025774222E-2</v>
      </c>
      <c r="X1655" s="3">
        <v>56.376831108426138</v>
      </c>
      <c r="Y1655" s="3">
        <v>0.13571125507734175</v>
      </c>
      <c r="Z1655" s="3">
        <v>1.6302483613657801E-2</v>
      </c>
      <c r="AA1655" s="3">
        <v>56.376831108426138</v>
      </c>
      <c r="AB1655">
        <f t="shared" si="46"/>
        <v>0.13571125507734175</v>
      </c>
      <c r="AC1655">
        <f t="shared" si="47"/>
        <v>1.6302483613657801E-2</v>
      </c>
    </row>
    <row r="1656" spans="1:29" x14ac:dyDescent="0.25">
      <c r="A1656" s="2">
        <v>1655</v>
      </c>
      <c r="B1656" s="3" t="s">
        <v>178</v>
      </c>
      <c r="C1656" s="3" t="s">
        <v>28</v>
      </c>
      <c r="D1656" s="3" t="s">
        <v>179</v>
      </c>
      <c r="E1656" s="3" t="s">
        <v>221</v>
      </c>
      <c r="F1656" s="3">
        <v>0.56000000000000005</v>
      </c>
      <c r="G1656" s="3">
        <v>0.48</v>
      </c>
      <c r="H1656" s="3" t="s">
        <v>60</v>
      </c>
      <c r="I1656" s="2">
        <v>2410</v>
      </c>
      <c r="J1656" s="3" t="s">
        <v>113</v>
      </c>
      <c r="K1656" s="2">
        <v>2410</v>
      </c>
      <c r="L1656" s="3"/>
      <c r="M1656" s="3" t="s">
        <v>182</v>
      </c>
      <c r="N1656" s="3" t="s">
        <v>60</v>
      </c>
      <c r="O1656" s="3" t="s">
        <v>31</v>
      </c>
      <c r="P1656" s="3"/>
      <c r="Q1656" s="3"/>
      <c r="R1656" s="3">
        <v>0</v>
      </c>
      <c r="S1656" s="3">
        <v>1</v>
      </c>
      <c r="T1656" s="2">
        <v>20</v>
      </c>
      <c r="U1656" s="3">
        <v>1.4237367140093498</v>
      </c>
      <c r="V1656" s="3">
        <v>11.97747133406318</v>
      </c>
      <c r="W1656" s="3">
        <v>1.7618020114037249</v>
      </c>
      <c r="X1656" s="3">
        <v>4501.0613385668021</v>
      </c>
      <c r="Y1656" s="3">
        <v>11.97747133406318</v>
      </c>
      <c r="Z1656" s="3">
        <v>1.7618004538942331</v>
      </c>
      <c r="AA1656" s="3">
        <v>4501.0613385668021</v>
      </c>
      <c r="AB1656">
        <f t="shared" si="46"/>
        <v>11.97747133406318</v>
      </c>
      <c r="AC1656">
        <f t="shared" si="47"/>
        <v>1.7618004538942331</v>
      </c>
    </row>
    <row r="1657" spans="1:29" x14ac:dyDescent="0.25">
      <c r="A1657" s="2">
        <v>1656</v>
      </c>
      <c r="B1657" s="3" t="s">
        <v>178</v>
      </c>
      <c r="C1657" s="3" t="s">
        <v>28</v>
      </c>
      <c r="D1657" s="3" t="s">
        <v>179</v>
      </c>
      <c r="E1657" s="3" t="s">
        <v>221</v>
      </c>
      <c r="F1657" s="3">
        <v>0.56000000000000005</v>
      </c>
      <c r="G1657" s="3">
        <v>0.48</v>
      </c>
      <c r="H1657" s="3" t="s">
        <v>60</v>
      </c>
      <c r="I1657" s="2">
        <v>2410</v>
      </c>
      <c r="J1657" s="3" t="s">
        <v>113</v>
      </c>
      <c r="K1657" s="2">
        <v>2410</v>
      </c>
      <c r="L1657" s="3"/>
      <c r="M1657" s="3" t="s">
        <v>181</v>
      </c>
      <c r="N1657" s="3" t="s">
        <v>60</v>
      </c>
      <c r="O1657" s="3" t="s">
        <v>31</v>
      </c>
      <c r="P1657" s="3"/>
      <c r="Q1657" s="3"/>
      <c r="R1657" s="3">
        <v>0</v>
      </c>
      <c r="S1657" s="3">
        <v>1</v>
      </c>
      <c r="T1657" s="2">
        <v>3</v>
      </c>
      <c r="U1657" s="3">
        <v>8.0421565295962047E-2</v>
      </c>
      <c r="V1657" s="3">
        <v>0.65260451364290106</v>
      </c>
      <c r="W1657" s="3">
        <v>0.10389569397757351</v>
      </c>
      <c r="X1657" s="3">
        <v>241.14019787358924</v>
      </c>
      <c r="Y1657" s="3">
        <v>0.65260451364290106</v>
      </c>
      <c r="Z1657" s="3">
        <v>0.10389560212926748</v>
      </c>
      <c r="AA1657" s="3">
        <v>241.14019787358924</v>
      </c>
      <c r="AB1657">
        <f t="shared" si="46"/>
        <v>0.65260451364290106</v>
      </c>
      <c r="AC1657">
        <f t="shared" si="47"/>
        <v>0.10389560212926748</v>
      </c>
    </row>
    <row r="1658" spans="1:29" x14ac:dyDescent="0.25">
      <c r="A1658" s="2">
        <v>1657</v>
      </c>
      <c r="B1658" s="3" t="s">
        <v>178</v>
      </c>
      <c r="C1658" s="3" t="s">
        <v>28</v>
      </c>
      <c r="D1658" s="3" t="s">
        <v>179</v>
      </c>
      <c r="E1658" s="3" t="s">
        <v>221</v>
      </c>
      <c r="F1658" s="3">
        <v>0.56000000000000005</v>
      </c>
      <c r="G1658" s="3">
        <v>0.48</v>
      </c>
      <c r="H1658" s="3" t="s">
        <v>60</v>
      </c>
      <c r="I1658" s="2">
        <v>2510</v>
      </c>
      <c r="J1658" s="3" t="s">
        <v>234</v>
      </c>
      <c r="K1658" s="2">
        <v>2510</v>
      </c>
      <c r="L1658" s="3"/>
      <c r="M1658" s="3" t="s">
        <v>182</v>
      </c>
      <c r="N1658" s="3" t="s">
        <v>60</v>
      </c>
      <c r="O1658" s="3" t="s">
        <v>31</v>
      </c>
      <c r="P1658" s="3"/>
      <c r="Q1658" s="3"/>
      <c r="R1658" s="3">
        <v>0</v>
      </c>
      <c r="S1658" s="3">
        <v>1</v>
      </c>
      <c r="T1658" s="2">
        <v>15</v>
      </c>
      <c r="U1658" s="3">
        <v>1.4635335567803951</v>
      </c>
      <c r="V1658" s="3">
        <v>14.448072785430575</v>
      </c>
      <c r="W1658" s="3">
        <v>2.0750370697267266</v>
      </c>
      <c r="X1658" s="3">
        <v>5631.2464662075135</v>
      </c>
      <c r="Y1658" s="3">
        <v>14.448072785430575</v>
      </c>
      <c r="Z1658" s="3">
        <v>2.0750352353038344</v>
      </c>
      <c r="AA1658" s="3">
        <v>5631.2464662075135</v>
      </c>
      <c r="AB1658">
        <f t="shared" si="46"/>
        <v>14.448072785430575</v>
      </c>
      <c r="AC1658">
        <f t="shared" si="47"/>
        <v>2.0750352353038344</v>
      </c>
    </row>
    <row r="1659" spans="1:29" x14ac:dyDescent="0.25">
      <c r="A1659" s="2">
        <v>1658</v>
      </c>
      <c r="B1659" s="3" t="s">
        <v>178</v>
      </c>
      <c r="C1659" s="3" t="s">
        <v>28</v>
      </c>
      <c r="D1659" s="3" t="s">
        <v>179</v>
      </c>
      <c r="E1659" s="3" t="s">
        <v>221</v>
      </c>
      <c r="F1659" s="3">
        <v>0.56000000000000005</v>
      </c>
      <c r="G1659" s="3">
        <v>0.48</v>
      </c>
      <c r="H1659" s="3" t="s">
        <v>60</v>
      </c>
      <c r="I1659" s="2">
        <v>2510</v>
      </c>
      <c r="J1659" s="3" t="s">
        <v>234</v>
      </c>
      <c r="K1659" s="2">
        <v>2510</v>
      </c>
      <c r="L1659" s="3"/>
      <c r="M1659" s="3" t="s">
        <v>181</v>
      </c>
      <c r="N1659" s="3" t="s">
        <v>60</v>
      </c>
      <c r="O1659" s="3" t="s">
        <v>31</v>
      </c>
      <c r="P1659" s="3"/>
      <c r="Q1659" s="3"/>
      <c r="R1659" s="3">
        <v>0</v>
      </c>
      <c r="S1659" s="3">
        <v>1</v>
      </c>
      <c r="T1659" s="2">
        <v>2</v>
      </c>
      <c r="U1659" s="3">
        <v>0.27864863577273002</v>
      </c>
      <c r="V1659" s="3">
        <v>1.6821828186319836</v>
      </c>
      <c r="W1659" s="3">
        <v>0.20930668822490306</v>
      </c>
      <c r="X1659" s="3">
        <v>712.80992657079696</v>
      </c>
      <c r="Y1659" s="3">
        <v>1.6821828186319836</v>
      </c>
      <c r="Z1659" s="3">
        <v>0.20930650318870059</v>
      </c>
      <c r="AA1659" s="3">
        <v>712.80992657079696</v>
      </c>
      <c r="AB1659">
        <f t="shared" si="46"/>
        <v>1.6821828186319836</v>
      </c>
      <c r="AC1659">
        <f t="shared" si="47"/>
        <v>0.20930650318870059</v>
      </c>
    </row>
    <row r="1660" spans="1:29" x14ac:dyDescent="0.25">
      <c r="A1660" s="2">
        <v>1659</v>
      </c>
      <c r="B1660" s="3" t="s">
        <v>178</v>
      </c>
      <c r="C1660" s="3" t="s">
        <v>28</v>
      </c>
      <c r="D1660" s="3" t="s">
        <v>179</v>
      </c>
      <c r="E1660" s="3" t="s">
        <v>221</v>
      </c>
      <c r="F1660" s="3">
        <v>0.56000000000000005</v>
      </c>
      <c r="G1660" s="3">
        <v>0.48</v>
      </c>
      <c r="H1660" s="3" t="s">
        <v>60</v>
      </c>
      <c r="I1660" s="2">
        <v>3100</v>
      </c>
      <c r="J1660" s="3" t="s">
        <v>69</v>
      </c>
      <c r="K1660" s="2">
        <v>3100</v>
      </c>
      <c r="L1660" s="3" t="s">
        <v>64</v>
      </c>
      <c r="M1660" s="3" t="s">
        <v>65</v>
      </c>
      <c r="N1660" s="3" t="s">
        <v>60</v>
      </c>
      <c r="O1660" s="3"/>
      <c r="P1660" s="3"/>
      <c r="Q1660" s="3"/>
      <c r="R1660" s="3">
        <v>0</v>
      </c>
      <c r="S1660" s="3">
        <v>1</v>
      </c>
      <c r="T1660" s="2">
        <v>17</v>
      </c>
      <c r="U1660" s="3">
        <v>0.32643463096391756</v>
      </c>
      <c r="V1660" s="3">
        <v>2.6082280352317606</v>
      </c>
      <c r="W1660" s="3">
        <v>0.39462276678193636</v>
      </c>
      <c r="X1660" s="3">
        <v>1101.0319742536385</v>
      </c>
      <c r="Y1660" s="3">
        <v>2.6082280352317606</v>
      </c>
      <c r="Z1660" s="3">
        <v>0.3946224179182718</v>
      </c>
      <c r="AA1660" s="3">
        <v>1101.0319742536385</v>
      </c>
      <c r="AB1660">
        <f t="shared" si="46"/>
        <v>2.6082280352317606</v>
      </c>
      <c r="AC1660">
        <f t="shared" si="47"/>
        <v>0.3946224179182718</v>
      </c>
    </row>
    <row r="1661" spans="1:29" x14ac:dyDescent="0.25">
      <c r="A1661" s="2">
        <v>1660</v>
      </c>
      <c r="B1661" s="3" t="s">
        <v>178</v>
      </c>
      <c r="C1661" s="3" t="s">
        <v>28</v>
      </c>
      <c r="D1661" s="3" t="s">
        <v>179</v>
      </c>
      <c r="E1661" s="3" t="s">
        <v>221</v>
      </c>
      <c r="F1661" s="3">
        <v>0.56000000000000005</v>
      </c>
      <c r="G1661" s="3">
        <v>0.48</v>
      </c>
      <c r="H1661" s="3" t="s">
        <v>60</v>
      </c>
      <c r="I1661" s="2">
        <v>3100</v>
      </c>
      <c r="J1661" s="3" t="s">
        <v>69</v>
      </c>
      <c r="K1661" s="2">
        <v>3100</v>
      </c>
      <c r="L1661" s="3" t="s">
        <v>64</v>
      </c>
      <c r="M1661" s="3" t="s">
        <v>182</v>
      </c>
      <c r="N1661" s="3" t="s">
        <v>60</v>
      </c>
      <c r="O1661" s="3"/>
      <c r="P1661" s="3"/>
      <c r="Q1661" s="3"/>
      <c r="R1661" s="3">
        <v>0</v>
      </c>
      <c r="S1661" s="3">
        <v>1</v>
      </c>
      <c r="T1661" s="2">
        <v>65</v>
      </c>
      <c r="U1661" s="3">
        <v>2.9595657098250561</v>
      </c>
      <c r="V1661" s="3">
        <v>21.117696057930665</v>
      </c>
      <c r="W1661" s="3">
        <v>2.8182118446038293</v>
      </c>
      <c r="X1661" s="3">
        <v>9316.5637263250319</v>
      </c>
      <c r="Y1661" s="3">
        <v>21.117696057930665</v>
      </c>
      <c r="Z1661" s="3">
        <v>2.8182093531821586</v>
      </c>
      <c r="AA1661" s="3">
        <v>9316.5637263250319</v>
      </c>
      <c r="AB1661">
        <f t="shared" si="46"/>
        <v>21.117696057930665</v>
      </c>
      <c r="AC1661">
        <f t="shared" si="47"/>
        <v>2.8182093531821586</v>
      </c>
    </row>
    <row r="1662" spans="1:29" x14ac:dyDescent="0.25">
      <c r="A1662" s="2">
        <v>1661</v>
      </c>
      <c r="B1662" s="3" t="s">
        <v>178</v>
      </c>
      <c r="C1662" s="3" t="s">
        <v>28</v>
      </c>
      <c r="D1662" s="3" t="s">
        <v>179</v>
      </c>
      <c r="E1662" s="3" t="s">
        <v>221</v>
      </c>
      <c r="F1662" s="3">
        <v>0.56000000000000005</v>
      </c>
      <c r="G1662" s="3">
        <v>0.48</v>
      </c>
      <c r="H1662" s="3" t="s">
        <v>60</v>
      </c>
      <c r="I1662" s="2">
        <v>3100</v>
      </c>
      <c r="J1662" s="3" t="s">
        <v>69</v>
      </c>
      <c r="K1662" s="2">
        <v>3100</v>
      </c>
      <c r="L1662" s="3" t="s">
        <v>64</v>
      </c>
      <c r="M1662" s="3" t="s">
        <v>181</v>
      </c>
      <c r="N1662" s="3" t="s">
        <v>60</v>
      </c>
      <c r="O1662" s="3"/>
      <c r="P1662" s="3"/>
      <c r="Q1662" s="3"/>
      <c r="R1662" s="3">
        <v>0</v>
      </c>
      <c r="S1662" s="3">
        <v>1</v>
      </c>
      <c r="T1662" s="2">
        <v>26</v>
      </c>
      <c r="U1662" s="3">
        <v>1.2494598619148962</v>
      </c>
      <c r="V1662" s="3">
        <v>8.9005328311788592</v>
      </c>
      <c r="W1662" s="3">
        <v>1.4940773209501326</v>
      </c>
      <c r="X1662" s="3">
        <v>3980.2016657099393</v>
      </c>
      <c r="Y1662" s="3">
        <v>8.9005328311788592</v>
      </c>
      <c r="Z1662" s="3">
        <v>1.4940760001208904</v>
      </c>
      <c r="AA1662" s="3">
        <v>3980.2016657099393</v>
      </c>
      <c r="AB1662">
        <f t="shared" si="46"/>
        <v>8.9005328311788592</v>
      </c>
      <c r="AC1662">
        <f t="shared" si="47"/>
        <v>1.4940760001208904</v>
      </c>
    </row>
    <row r="1663" spans="1:29" x14ac:dyDescent="0.25">
      <c r="A1663" s="2">
        <v>1662</v>
      </c>
      <c r="B1663" s="3" t="s">
        <v>178</v>
      </c>
      <c r="C1663" s="3" t="s">
        <v>28</v>
      </c>
      <c r="D1663" s="3" t="s">
        <v>179</v>
      </c>
      <c r="E1663" s="3" t="s">
        <v>221</v>
      </c>
      <c r="F1663" s="3">
        <v>0.56000000000000005</v>
      </c>
      <c r="G1663" s="3">
        <v>0.48</v>
      </c>
      <c r="H1663" s="3" t="s">
        <v>60</v>
      </c>
      <c r="I1663" s="2">
        <v>3100</v>
      </c>
      <c r="J1663" s="3" t="s">
        <v>69</v>
      </c>
      <c r="K1663" s="2">
        <v>3100</v>
      </c>
      <c r="L1663" s="3" t="s">
        <v>64</v>
      </c>
      <c r="M1663" s="3" t="s">
        <v>162</v>
      </c>
      <c r="N1663" s="3" t="s">
        <v>60</v>
      </c>
      <c r="O1663" s="3"/>
      <c r="P1663" s="3"/>
      <c r="Q1663" s="3"/>
      <c r="R1663" s="3">
        <v>0</v>
      </c>
      <c r="S1663" s="3">
        <v>1</v>
      </c>
      <c r="T1663" s="2">
        <v>6</v>
      </c>
      <c r="U1663" s="3">
        <v>0.34574842949536272</v>
      </c>
      <c r="V1663" s="3">
        <v>2.6092939764818701</v>
      </c>
      <c r="W1663" s="3">
        <v>0.33925198997247752</v>
      </c>
      <c r="X1663" s="3">
        <v>1199.6732768685272</v>
      </c>
      <c r="Y1663" s="3">
        <v>2.6092939764818701</v>
      </c>
      <c r="Z1663" s="3">
        <v>0.33925169005898381</v>
      </c>
      <c r="AA1663" s="3">
        <v>1199.6732768685272</v>
      </c>
      <c r="AB1663">
        <f t="shared" si="46"/>
        <v>2.6092939764818701</v>
      </c>
      <c r="AC1663">
        <f t="shared" si="47"/>
        <v>0.33925169005898381</v>
      </c>
    </row>
    <row r="1664" spans="1:29" x14ac:dyDescent="0.25">
      <c r="A1664" s="2">
        <v>1663</v>
      </c>
      <c r="B1664" s="3" t="s">
        <v>178</v>
      </c>
      <c r="C1664" s="3" t="s">
        <v>28</v>
      </c>
      <c r="D1664" s="3" t="s">
        <v>179</v>
      </c>
      <c r="E1664" s="3" t="s">
        <v>221</v>
      </c>
      <c r="F1664" s="3">
        <v>0.56000000000000005</v>
      </c>
      <c r="G1664" s="3">
        <v>0.48</v>
      </c>
      <c r="H1664" s="3" t="s">
        <v>60</v>
      </c>
      <c r="I1664" s="2">
        <v>3100</v>
      </c>
      <c r="J1664" s="3" t="s">
        <v>69</v>
      </c>
      <c r="K1664" s="2">
        <v>3100</v>
      </c>
      <c r="L1664" s="3" t="s">
        <v>64</v>
      </c>
      <c r="M1664" s="3" t="s">
        <v>247</v>
      </c>
      <c r="N1664" s="3" t="s">
        <v>60</v>
      </c>
      <c r="O1664" s="3"/>
      <c r="P1664" s="3"/>
      <c r="Q1664" s="3"/>
      <c r="R1664" s="3">
        <v>0</v>
      </c>
      <c r="S1664" s="3">
        <v>1</v>
      </c>
      <c r="T1664" s="2">
        <v>79</v>
      </c>
      <c r="U1664" s="3">
        <v>6.9509241934612973</v>
      </c>
      <c r="V1664" s="3">
        <v>50.674270293704801</v>
      </c>
      <c r="W1664" s="3">
        <v>6.5749465232662088</v>
      </c>
      <c r="X1664" s="3">
        <v>22975.800107629635</v>
      </c>
      <c r="Y1664" s="3">
        <v>50.674270293704801</v>
      </c>
      <c r="Z1664" s="3">
        <v>6.574940710727927</v>
      </c>
      <c r="AA1664" s="3">
        <v>22975.800107629635</v>
      </c>
      <c r="AB1664">
        <f t="shared" si="46"/>
        <v>50.674270293704801</v>
      </c>
      <c r="AC1664">
        <f t="shared" si="47"/>
        <v>6.574940710727927</v>
      </c>
    </row>
    <row r="1665" spans="1:29" x14ac:dyDescent="0.25">
      <c r="A1665" s="2">
        <v>1664</v>
      </c>
      <c r="B1665" s="3" t="s">
        <v>178</v>
      </c>
      <c r="C1665" s="3" t="s">
        <v>28</v>
      </c>
      <c r="D1665" s="3" t="s">
        <v>179</v>
      </c>
      <c r="E1665" s="3" t="s">
        <v>221</v>
      </c>
      <c r="F1665" s="3">
        <v>0.56000000000000005</v>
      </c>
      <c r="G1665" s="3">
        <v>0.48</v>
      </c>
      <c r="H1665" s="3" t="s">
        <v>60</v>
      </c>
      <c r="I1665" s="2">
        <v>3100</v>
      </c>
      <c r="J1665" s="3" t="s">
        <v>69</v>
      </c>
      <c r="K1665" s="2">
        <v>3100</v>
      </c>
      <c r="L1665" s="3" t="s">
        <v>64</v>
      </c>
      <c r="M1665" s="3" t="s">
        <v>251</v>
      </c>
      <c r="N1665" s="3" t="s">
        <v>60</v>
      </c>
      <c r="O1665" s="3"/>
      <c r="P1665" s="3"/>
      <c r="Q1665" s="3"/>
      <c r="R1665" s="3">
        <v>0.38</v>
      </c>
      <c r="S1665" s="3">
        <v>0.62</v>
      </c>
      <c r="T1665" s="2">
        <v>6</v>
      </c>
      <c r="U1665" s="3">
        <v>0.1466572993596415</v>
      </c>
      <c r="V1665" s="3">
        <v>0.97647124985508027</v>
      </c>
      <c r="W1665" s="3">
        <v>7.4590973513862749E-2</v>
      </c>
      <c r="X1665" s="3">
        <v>468.03199069340565</v>
      </c>
      <c r="Y1665" s="3">
        <v>0.60541217491014965</v>
      </c>
      <c r="Z1665" s="3">
        <v>7.459090757220263E-2</v>
      </c>
      <c r="AA1665" s="3">
        <v>290.17983422991153</v>
      </c>
      <c r="AB1665">
        <f t="shared" si="46"/>
        <v>0.60541217491014965</v>
      </c>
      <c r="AC1665">
        <f t="shared" si="47"/>
        <v>7.459090757220263E-2</v>
      </c>
    </row>
    <row r="1666" spans="1:29" x14ac:dyDescent="0.25">
      <c r="A1666" s="2">
        <v>1665</v>
      </c>
      <c r="B1666" s="3" t="s">
        <v>178</v>
      </c>
      <c r="C1666" s="3" t="s">
        <v>28</v>
      </c>
      <c r="D1666" s="3" t="s">
        <v>179</v>
      </c>
      <c r="E1666" s="3" t="s">
        <v>221</v>
      </c>
      <c r="F1666" s="3">
        <v>0.56000000000000005</v>
      </c>
      <c r="G1666" s="3">
        <v>0.48</v>
      </c>
      <c r="H1666" s="3" t="s">
        <v>60</v>
      </c>
      <c r="I1666" s="2">
        <v>3100</v>
      </c>
      <c r="J1666" s="3" t="s">
        <v>69</v>
      </c>
      <c r="K1666" s="2">
        <v>3100</v>
      </c>
      <c r="L1666" s="3" t="s">
        <v>64</v>
      </c>
      <c r="M1666" s="3" t="s">
        <v>207</v>
      </c>
      <c r="N1666" s="3" t="s">
        <v>60</v>
      </c>
      <c r="O1666" s="3"/>
      <c r="P1666" s="3"/>
      <c r="Q1666" s="3"/>
      <c r="R1666" s="3">
        <v>0.38</v>
      </c>
      <c r="S1666" s="3">
        <v>0.62</v>
      </c>
      <c r="T1666" s="2">
        <v>3</v>
      </c>
      <c r="U1666" s="3">
        <v>6.2061226665283652E-2</v>
      </c>
      <c r="V1666" s="3">
        <v>0.54841806163791129</v>
      </c>
      <c r="W1666" s="3">
        <v>4.4619602525394993E-2</v>
      </c>
      <c r="X1666" s="3">
        <v>259.99332486815297</v>
      </c>
      <c r="Y1666" s="3">
        <v>0.34001919821550508</v>
      </c>
      <c r="Z1666" s="3">
        <v>4.4619563079728503E-2</v>
      </c>
      <c r="AA1666" s="3">
        <v>161.19586141825482</v>
      </c>
      <c r="AB1666">
        <f t="shared" si="46"/>
        <v>0.34001919821550508</v>
      </c>
      <c r="AC1666">
        <f t="shared" si="47"/>
        <v>4.4619563079728503E-2</v>
      </c>
    </row>
    <row r="1667" spans="1:29" x14ac:dyDescent="0.25">
      <c r="A1667" s="2">
        <v>1666</v>
      </c>
      <c r="B1667" s="3" t="s">
        <v>178</v>
      </c>
      <c r="C1667" s="3" t="s">
        <v>28</v>
      </c>
      <c r="D1667" s="3" t="s">
        <v>179</v>
      </c>
      <c r="E1667" s="3" t="s">
        <v>221</v>
      </c>
      <c r="F1667" s="3">
        <v>0.56000000000000005</v>
      </c>
      <c r="G1667" s="3">
        <v>0.48</v>
      </c>
      <c r="H1667" s="3" t="s">
        <v>60</v>
      </c>
      <c r="I1667" s="2">
        <v>3100</v>
      </c>
      <c r="J1667" s="3" t="s">
        <v>69</v>
      </c>
      <c r="K1667" s="2">
        <v>3100</v>
      </c>
      <c r="L1667" s="3" t="s">
        <v>64</v>
      </c>
      <c r="M1667" s="3" t="s">
        <v>253</v>
      </c>
      <c r="N1667" s="3" t="s">
        <v>60</v>
      </c>
      <c r="O1667" s="3"/>
      <c r="P1667" s="3"/>
      <c r="Q1667" s="3"/>
      <c r="R1667" s="3">
        <v>0</v>
      </c>
      <c r="S1667" s="3">
        <v>1</v>
      </c>
      <c r="T1667" s="2">
        <v>9</v>
      </c>
      <c r="U1667" s="3">
        <v>0.21172406837053476</v>
      </c>
      <c r="V1667" s="3">
        <v>1.8983183683618279</v>
      </c>
      <c r="W1667" s="3">
        <v>0.22377444369949584</v>
      </c>
      <c r="X1667" s="3">
        <v>812.23940160756206</v>
      </c>
      <c r="Y1667" s="3">
        <v>1.8983183683618279</v>
      </c>
      <c r="Z1667" s="3">
        <v>0.2237742458731686</v>
      </c>
      <c r="AA1667" s="3">
        <v>812.23940160756206</v>
      </c>
      <c r="AB1667">
        <f t="shared" si="46"/>
        <v>1.8983183683618279</v>
      </c>
      <c r="AC1667">
        <f t="shared" si="47"/>
        <v>0.2237742458731686</v>
      </c>
    </row>
    <row r="1668" spans="1:29" x14ac:dyDescent="0.25">
      <c r="A1668" s="2">
        <v>1667</v>
      </c>
      <c r="B1668" s="3" t="s">
        <v>178</v>
      </c>
      <c r="C1668" s="3" t="s">
        <v>28</v>
      </c>
      <c r="D1668" s="3" t="s">
        <v>179</v>
      </c>
      <c r="E1668" s="3" t="s">
        <v>221</v>
      </c>
      <c r="F1668" s="3">
        <v>0.56000000000000005</v>
      </c>
      <c r="G1668" s="3">
        <v>0.48</v>
      </c>
      <c r="H1668" s="3" t="s">
        <v>60</v>
      </c>
      <c r="I1668" s="2">
        <v>3100</v>
      </c>
      <c r="J1668" s="3" t="s">
        <v>69</v>
      </c>
      <c r="K1668" s="2">
        <v>3100</v>
      </c>
      <c r="L1668" s="3" t="s">
        <v>64</v>
      </c>
      <c r="M1668" s="3" t="s">
        <v>254</v>
      </c>
      <c r="N1668" s="3" t="s">
        <v>60</v>
      </c>
      <c r="O1668" s="3"/>
      <c r="P1668" s="3"/>
      <c r="Q1668" s="3"/>
      <c r="R1668" s="3">
        <v>0.38</v>
      </c>
      <c r="S1668" s="3">
        <v>0.62</v>
      </c>
      <c r="T1668" s="2">
        <v>9</v>
      </c>
      <c r="U1668" s="3">
        <v>0.11299314587217793</v>
      </c>
      <c r="V1668" s="3">
        <v>0.98383582239818856</v>
      </c>
      <c r="W1668" s="3">
        <v>7.8110774430876675E-2</v>
      </c>
      <c r="X1668" s="3">
        <v>416.50526949578887</v>
      </c>
      <c r="Y1668" s="3">
        <v>0.6099782098868769</v>
      </c>
      <c r="Z1668" s="3">
        <v>7.8110705377559791E-2</v>
      </c>
      <c r="AA1668" s="3">
        <v>258.23326708738904</v>
      </c>
      <c r="AB1668">
        <f t="shared" si="46"/>
        <v>0.6099782098868769</v>
      </c>
      <c r="AC1668">
        <f t="shared" si="47"/>
        <v>7.8110705377559791E-2</v>
      </c>
    </row>
    <row r="1669" spans="1:29" x14ac:dyDescent="0.25">
      <c r="A1669" s="2">
        <v>1668</v>
      </c>
      <c r="B1669" s="3" t="s">
        <v>178</v>
      </c>
      <c r="C1669" s="3" t="s">
        <v>28</v>
      </c>
      <c r="D1669" s="3" t="s">
        <v>179</v>
      </c>
      <c r="E1669" s="3" t="s">
        <v>221</v>
      </c>
      <c r="F1669" s="3">
        <v>0.56000000000000005</v>
      </c>
      <c r="G1669" s="3">
        <v>0.48</v>
      </c>
      <c r="H1669" s="3" t="s">
        <v>60</v>
      </c>
      <c r="I1669" s="2">
        <v>3200</v>
      </c>
      <c r="J1669" s="3" t="s">
        <v>72</v>
      </c>
      <c r="K1669" s="2">
        <v>3200</v>
      </c>
      <c r="L1669" s="3" t="s">
        <v>64</v>
      </c>
      <c r="M1669" s="3" t="s">
        <v>65</v>
      </c>
      <c r="N1669" s="3" t="s">
        <v>60</v>
      </c>
      <c r="O1669" s="3"/>
      <c r="P1669" s="3"/>
      <c r="Q1669" s="3"/>
      <c r="R1669" s="3">
        <v>0</v>
      </c>
      <c r="S1669" s="3">
        <v>1</v>
      </c>
      <c r="T1669" s="2">
        <v>178</v>
      </c>
      <c r="U1669" s="3">
        <v>11.986211523726126</v>
      </c>
      <c r="V1669" s="3">
        <v>73.548207765559511</v>
      </c>
      <c r="W1669" s="3">
        <v>10.234999700842778</v>
      </c>
      <c r="X1669" s="3">
        <v>36062.925476363867</v>
      </c>
      <c r="Y1669" s="3">
        <v>73.548207765559511</v>
      </c>
      <c r="Z1669" s="3">
        <v>10.234990652658528</v>
      </c>
      <c r="AA1669" s="3">
        <v>36062.925476363867</v>
      </c>
      <c r="AB1669">
        <f t="shared" si="46"/>
        <v>73.548207765559511</v>
      </c>
      <c r="AC1669">
        <f t="shared" si="47"/>
        <v>10.234990652658528</v>
      </c>
    </row>
    <row r="1670" spans="1:29" x14ac:dyDescent="0.25">
      <c r="A1670" s="2">
        <v>1669</v>
      </c>
      <c r="B1670" s="3" t="s">
        <v>178</v>
      </c>
      <c r="C1670" s="3" t="s">
        <v>28</v>
      </c>
      <c r="D1670" s="3" t="s">
        <v>179</v>
      </c>
      <c r="E1670" s="3" t="s">
        <v>221</v>
      </c>
      <c r="F1670" s="3">
        <v>0.56000000000000005</v>
      </c>
      <c r="G1670" s="3">
        <v>0.48</v>
      </c>
      <c r="H1670" s="3" t="s">
        <v>60</v>
      </c>
      <c r="I1670" s="2">
        <v>3200</v>
      </c>
      <c r="J1670" s="3" t="s">
        <v>72</v>
      </c>
      <c r="K1670" s="2">
        <v>3200</v>
      </c>
      <c r="L1670" s="3" t="s">
        <v>64</v>
      </c>
      <c r="M1670" s="3" t="s">
        <v>206</v>
      </c>
      <c r="N1670" s="3" t="s">
        <v>60</v>
      </c>
      <c r="O1670" s="3"/>
      <c r="P1670" s="3"/>
      <c r="Q1670" s="3"/>
      <c r="R1670" s="3">
        <v>0.38</v>
      </c>
      <c r="S1670" s="3">
        <v>0.62</v>
      </c>
      <c r="T1670" s="2">
        <v>18</v>
      </c>
      <c r="U1670" s="3">
        <v>1.982015706704388</v>
      </c>
      <c r="V1670" s="3">
        <v>14.652613042699848</v>
      </c>
      <c r="W1670" s="3">
        <v>1.1591797823282566</v>
      </c>
      <c r="X1670" s="3">
        <v>6819.5652090106578</v>
      </c>
      <c r="Y1670" s="3">
        <v>9.0846200864739064</v>
      </c>
      <c r="Z1670" s="3">
        <v>1.1591787575629853</v>
      </c>
      <c r="AA1670" s="3">
        <v>4228.1304295866066</v>
      </c>
      <c r="AB1670">
        <f t="shared" si="46"/>
        <v>9.0846200864739064</v>
      </c>
      <c r="AC1670">
        <f t="shared" si="47"/>
        <v>1.1591787575629853</v>
      </c>
    </row>
    <row r="1671" spans="1:29" x14ac:dyDescent="0.25">
      <c r="A1671" s="2">
        <v>1670</v>
      </c>
      <c r="B1671" s="3" t="s">
        <v>178</v>
      </c>
      <c r="C1671" s="3" t="s">
        <v>28</v>
      </c>
      <c r="D1671" s="3" t="s">
        <v>179</v>
      </c>
      <c r="E1671" s="3" t="s">
        <v>221</v>
      </c>
      <c r="F1671" s="3">
        <v>0.56000000000000005</v>
      </c>
      <c r="G1671" s="3">
        <v>0.48</v>
      </c>
      <c r="H1671" s="3" t="s">
        <v>60</v>
      </c>
      <c r="I1671" s="2">
        <v>3200</v>
      </c>
      <c r="J1671" s="3" t="s">
        <v>72</v>
      </c>
      <c r="K1671" s="2">
        <v>3200</v>
      </c>
      <c r="L1671" s="3" t="s">
        <v>64</v>
      </c>
      <c r="M1671" s="3" t="s">
        <v>182</v>
      </c>
      <c r="N1671" s="3" t="s">
        <v>60</v>
      </c>
      <c r="O1671" s="3"/>
      <c r="P1671" s="3"/>
      <c r="Q1671" s="3"/>
      <c r="R1671" s="3">
        <v>0</v>
      </c>
      <c r="S1671" s="3">
        <v>1</v>
      </c>
      <c r="T1671" s="2">
        <v>72</v>
      </c>
      <c r="U1671" s="3">
        <v>7.1254230041008544</v>
      </c>
      <c r="V1671" s="3">
        <v>46.702637477785487</v>
      </c>
      <c r="W1671" s="3">
        <v>5.8351592866813693</v>
      </c>
      <c r="X1671" s="3">
        <v>21088.880346149752</v>
      </c>
      <c r="Y1671" s="3">
        <v>46.702637477785487</v>
      </c>
      <c r="Z1671" s="3">
        <v>5.8351541281471322</v>
      </c>
      <c r="AA1671" s="3">
        <v>21088.880346149752</v>
      </c>
      <c r="AB1671">
        <f t="shared" si="46"/>
        <v>46.702637477785487</v>
      </c>
      <c r="AC1671">
        <f t="shared" si="47"/>
        <v>5.8351541281471322</v>
      </c>
    </row>
    <row r="1672" spans="1:29" x14ac:dyDescent="0.25">
      <c r="A1672" s="2">
        <v>1671</v>
      </c>
      <c r="B1672" s="3" t="s">
        <v>178</v>
      </c>
      <c r="C1672" s="3" t="s">
        <v>28</v>
      </c>
      <c r="D1672" s="3" t="s">
        <v>179</v>
      </c>
      <c r="E1672" s="3" t="s">
        <v>221</v>
      </c>
      <c r="F1672" s="3">
        <v>0.56000000000000005</v>
      </c>
      <c r="G1672" s="3">
        <v>0.48</v>
      </c>
      <c r="H1672" s="3" t="s">
        <v>60</v>
      </c>
      <c r="I1672" s="2">
        <v>3200</v>
      </c>
      <c r="J1672" s="3" t="s">
        <v>72</v>
      </c>
      <c r="K1672" s="2">
        <v>3200</v>
      </c>
      <c r="L1672" s="3" t="s">
        <v>64</v>
      </c>
      <c r="M1672" s="3" t="s">
        <v>181</v>
      </c>
      <c r="N1672" s="3" t="s">
        <v>60</v>
      </c>
      <c r="O1672" s="3"/>
      <c r="P1672" s="3"/>
      <c r="Q1672" s="3"/>
      <c r="R1672" s="3">
        <v>0</v>
      </c>
      <c r="S1672" s="3">
        <v>1</v>
      </c>
      <c r="T1672" s="2">
        <v>157</v>
      </c>
      <c r="U1672" s="3">
        <v>8.3860722040849254</v>
      </c>
      <c r="V1672" s="3">
        <v>49.835050082461116</v>
      </c>
      <c r="W1672" s="3">
        <v>6.5182587246534851</v>
      </c>
      <c r="X1672" s="3">
        <v>22393.37022721933</v>
      </c>
      <c r="Y1672" s="3">
        <v>49.835050082461116</v>
      </c>
      <c r="Z1672" s="3">
        <v>6.518252962229675</v>
      </c>
      <c r="AA1672" s="3">
        <v>22393.37022721933</v>
      </c>
      <c r="AB1672">
        <f t="shared" si="46"/>
        <v>49.835050082461116</v>
      </c>
      <c r="AC1672">
        <f t="shared" si="47"/>
        <v>6.518252962229675</v>
      </c>
    </row>
    <row r="1673" spans="1:29" x14ac:dyDescent="0.25">
      <c r="A1673" s="2">
        <v>1672</v>
      </c>
      <c r="B1673" s="3" t="s">
        <v>178</v>
      </c>
      <c r="C1673" s="3" t="s">
        <v>28</v>
      </c>
      <c r="D1673" s="3" t="s">
        <v>179</v>
      </c>
      <c r="E1673" s="3" t="s">
        <v>221</v>
      </c>
      <c r="F1673" s="3">
        <v>0.56000000000000005</v>
      </c>
      <c r="G1673" s="3">
        <v>0.48</v>
      </c>
      <c r="H1673" s="3" t="s">
        <v>60</v>
      </c>
      <c r="I1673" s="2">
        <v>3200</v>
      </c>
      <c r="J1673" s="3" t="s">
        <v>72</v>
      </c>
      <c r="K1673" s="2">
        <v>3200</v>
      </c>
      <c r="L1673" s="3" t="s">
        <v>64</v>
      </c>
      <c r="M1673" s="3" t="s">
        <v>183</v>
      </c>
      <c r="N1673" s="3" t="s">
        <v>60</v>
      </c>
      <c r="O1673" s="3"/>
      <c r="P1673" s="3"/>
      <c r="Q1673" s="3"/>
      <c r="R1673" s="3">
        <v>0</v>
      </c>
      <c r="S1673" s="3">
        <v>1</v>
      </c>
      <c r="T1673" s="2">
        <v>1</v>
      </c>
      <c r="U1673" s="3">
        <v>1.05578950678147E-4</v>
      </c>
      <c r="V1673" s="3">
        <v>4.2905354441869029E-4</v>
      </c>
      <c r="W1673" s="3">
        <v>5.4407226670931946E-5</v>
      </c>
      <c r="X1673" s="3">
        <v>0.18406892399173341</v>
      </c>
      <c r="Y1673" s="3">
        <v>4.2905354441869029E-4</v>
      </c>
      <c r="Z1673" s="3">
        <v>5.4407178572580499E-5</v>
      </c>
      <c r="AA1673" s="3">
        <v>0.18406892399173341</v>
      </c>
      <c r="AB1673">
        <f t="shared" si="46"/>
        <v>4.2905354441869029E-4</v>
      </c>
      <c r="AC1673">
        <f t="shared" si="47"/>
        <v>5.4407178572580499E-5</v>
      </c>
    </row>
    <row r="1674" spans="1:29" x14ac:dyDescent="0.25">
      <c r="A1674" s="2">
        <v>1673</v>
      </c>
      <c r="B1674" s="3" t="s">
        <v>178</v>
      </c>
      <c r="C1674" s="3" t="s">
        <v>28</v>
      </c>
      <c r="D1674" s="3" t="s">
        <v>179</v>
      </c>
      <c r="E1674" s="3" t="s">
        <v>221</v>
      </c>
      <c r="F1674" s="3">
        <v>0.56000000000000005</v>
      </c>
      <c r="G1674" s="3">
        <v>0.48</v>
      </c>
      <c r="H1674" s="3" t="s">
        <v>60</v>
      </c>
      <c r="I1674" s="2">
        <v>3200</v>
      </c>
      <c r="J1674" s="3" t="s">
        <v>72</v>
      </c>
      <c r="K1674" s="2">
        <v>3200</v>
      </c>
      <c r="L1674" s="3" t="s">
        <v>64</v>
      </c>
      <c r="M1674" s="3" t="s">
        <v>162</v>
      </c>
      <c r="N1674" s="3" t="s">
        <v>60</v>
      </c>
      <c r="O1674" s="3"/>
      <c r="P1674" s="3"/>
      <c r="Q1674" s="3"/>
      <c r="R1674" s="3">
        <v>0</v>
      </c>
      <c r="S1674" s="3">
        <v>1</v>
      </c>
      <c r="T1674" s="2">
        <v>2</v>
      </c>
      <c r="U1674" s="3">
        <v>2.9502369678572102E-2</v>
      </c>
      <c r="V1674" s="3">
        <v>0.20781382514147767</v>
      </c>
      <c r="W1674" s="3">
        <v>2.7278208926143039E-2</v>
      </c>
      <c r="X1674" s="3">
        <v>101.7138608221273</v>
      </c>
      <c r="Y1674" s="3">
        <v>0.20781382514147767</v>
      </c>
      <c r="Z1674" s="3">
        <v>2.7278184811021698E-2</v>
      </c>
      <c r="AA1674" s="3">
        <v>101.7138608221273</v>
      </c>
      <c r="AB1674">
        <f t="shared" si="46"/>
        <v>0.20781382514147767</v>
      </c>
      <c r="AC1674">
        <f t="shared" si="47"/>
        <v>2.7278184811021698E-2</v>
      </c>
    </row>
    <row r="1675" spans="1:29" x14ac:dyDescent="0.25">
      <c r="A1675" s="2">
        <v>1674</v>
      </c>
      <c r="B1675" s="3" t="s">
        <v>178</v>
      </c>
      <c r="C1675" s="3" t="s">
        <v>28</v>
      </c>
      <c r="D1675" s="3" t="s">
        <v>179</v>
      </c>
      <c r="E1675" s="3" t="s">
        <v>221</v>
      </c>
      <c r="F1675" s="3">
        <v>0.56000000000000005</v>
      </c>
      <c r="G1675" s="3">
        <v>0.48</v>
      </c>
      <c r="H1675" s="3" t="s">
        <v>60</v>
      </c>
      <c r="I1675" s="2">
        <v>3200</v>
      </c>
      <c r="J1675" s="3" t="s">
        <v>72</v>
      </c>
      <c r="K1675" s="2">
        <v>3200</v>
      </c>
      <c r="L1675" s="3" t="s">
        <v>64</v>
      </c>
      <c r="M1675" s="3" t="s">
        <v>250</v>
      </c>
      <c r="N1675" s="3" t="s">
        <v>60</v>
      </c>
      <c r="O1675" s="3"/>
      <c r="P1675" s="3"/>
      <c r="Q1675" s="3"/>
      <c r="R1675" s="3">
        <v>0</v>
      </c>
      <c r="S1675" s="3">
        <v>1</v>
      </c>
      <c r="T1675" s="2">
        <v>5</v>
      </c>
      <c r="U1675" s="3">
        <v>0.15778933688822469</v>
      </c>
      <c r="V1675" s="3">
        <v>1.522063953354664</v>
      </c>
      <c r="W1675" s="3">
        <v>0.27885695470140043</v>
      </c>
      <c r="X1675" s="3">
        <v>566.7331596997966</v>
      </c>
      <c r="Y1675" s="3">
        <v>1.522063953354664</v>
      </c>
      <c r="Z1675" s="3">
        <v>0.27885670817974079</v>
      </c>
      <c r="AA1675" s="3">
        <v>566.7331596997966</v>
      </c>
      <c r="AB1675">
        <f t="shared" si="46"/>
        <v>1.522063953354664</v>
      </c>
      <c r="AC1675">
        <f t="shared" si="47"/>
        <v>0.27885670817974079</v>
      </c>
    </row>
    <row r="1676" spans="1:29" x14ac:dyDescent="0.25">
      <c r="A1676" s="2">
        <v>1675</v>
      </c>
      <c r="B1676" s="3" t="s">
        <v>178</v>
      </c>
      <c r="C1676" s="3" t="s">
        <v>28</v>
      </c>
      <c r="D1676" s="3" t="s">
        <v>179</v>
      </c>
      <c r="E1676" s="3" t="s">
        <v>221</v>
      </c>
      <c r="F1676" s="3">
        <v>0.56000000000000005</v>
      </c>
      <c r="G1676" s="3">
        <v>0.48</v>
      </c>
      <c r="H1676" s="3" t="s">
        <v>60</v>
      </c>
      <c r="I1676" s="2">
        <v>3200</v>
      </c>
      <c r="J1676" s="3" t="s">
        <v>72</v>
      </c>
      <c r="K1676" s="2">
        <v>3200</v>
      </c>
      <c r="L1676" s="3" t="s">
        <v>64</v>
      </c>
      <c r="M1676" s="3" t="s">
        <v>247</v>
      </c>
      <c r="N1676" s="3" t="s">
        <v>60</v>
      </c>
      <c r="O1676" s="3"/>
      <c r="P1676" s="3"/>
      <c r="Q1676" s="3"/>
      <c r="R1676" s="3">
        <v>0</v>
      </c>
      <c r="S1676" s="3">
        <v>1</v>
      </c>
      <c r="T1676" s="2">
        <v>85</v>
      </c>
      <c r="U1676" s="3">
        <v>4.8878431913905809</v>
      </c>
      <c r="V1676" s="3">
        <v>34.021486284938504</v>
      </c>
      <c r="W1676" s="3">
        <v>4.4909291374938061</v>
      </c>
      <c r="X1676" s="3">
        <v>15981.84915637845</v>
      </c>
      <c r="Y1676" s="3">
        <v>34.021486284938504</v>
      </c>
      <c r="Z1676" s="3">
        <v>4.4909251673173953</v>
      </c>
      <c r="AA1676" s="3">
        <v>15981.84915637845</v>
      </c>
      <c r="AB1676">
        <f t="shared" si="46"/>
        <v>34.021486284938504</v>
      </c>
      <c r="AC1676">
        <f t="shared" si="47"/>
        <v>4.4909251673173953</v>
      </c>
    </row>
    <row r="1677" spans="1:29" x14ac:dyDescent="0.25">
      <c r="A1677" s="2">
        <v>1676</v>
      </c>
      <c r="B1677" s="3" t="s">
        <v>178</v>
      </c>
      <c r="C1677" s="3" t="s">
        <v>28</v>
      </c>
      <c r="D1677" s="3" t="s">
        <v>179</v>
      </c>
      <c r="E1677" s="3" t="s">
        <v>221</v>
      </c>
      <c r="F1677" s="3">
        <v>0.56000000000000005</v>
      </c>
      <c r="G1677" s="3">
        <v>0.48</v>
      </c>
      <c r="H1677" s="3" t="s">
        <v>60</v>
      </c>
      <c r="I1677" s="2">
        <v>3200</v>
      </c>
      <c r="J1677" s="3" t="s">
        <v>72</v>
      </c>
      <c r="K1677" s="2">
        <v>3200</v>
      </c>
      <c r="L1677" s="3" t="s">
        <v>64</v>
      </c>
      <c r="M1677" s="3" t="s">
        <v>207</v>
      </c>
      <c r="N1677" s="3" t="s">
        <v>60</v>
      </c>
      <c r="O1677" s="3"/>
      <c r="P1677" s="3"/>
      <c r="Q1677" s="3"/>
      <c r="R1677" s="3">
        <v>0.38</v>
      </c>
      <c r="S1677" s="3">
        <v>0.62</v>
      </c>
      <c r="T1677" s="2">
        <v>40</v>
      </c>
      <c r="U1677" s="3">
        <v>3.9297615181764076</v>
      </c>
      <c r="V1677" s="3">
        <v>31.794313338910467</v>
      </c>
      <c r="W1677" s="3">
        <v>2.4003944454230388</v>
      </c>
      <c r="X1677" s="3">
        <v>14407.658528036294</v>
      </c>
      <c r="Y1677" s="3">
        <v>19.712474270124495</v>
      </c>
      <c r="Z1677" s="3">
        <v>2.4003923233700974</v>
      </c>
      <c r="AA1677" s="3">
        <v>8932.7482873824993</v>
      </c>
      <c r="AB1677">
        <f t="shared" si="46"/>
        <v>19.712474270124495</v>
      </c>
      <c r="AC1677">
        <f t="shared" si="47"/>
        <v>2.4003923233700974</v>
      </c>
    </row>
    <row r="1678" spans="1:29" x14ac:dyDescent="0.25">
      <c r="A1678" s="2">
        <v>1677</v>
      </c>
      <c r="B1678" s="3" t="s">
        <v>178</v>
      </c>
      <c r="C1678" s="3" t="s">
        <v>28</v>
      </c>
      <c r="D1678" s="3" t="s">
        <v>179</v>
      </c>
      <c r="E1678" s="3" t="s">
        <v>221</v>
      </c>
      <c r="F1678" s="3">
        <v>0.56000000000000005</v>
      </c>
      <c r="G1678" s="3">
        <v>0.48</v>
      </c>
      <c r="H1678" s="3" t="s">
        <v>60</v>
      </c>
      <c r="I1678" s="2">
        <v>3200</v>
      </c>
      <c r="J1678" s="3" t="s">
        <v>72</v>
      </c>
      <c r="K1678" s="2">
        <v>3200</v>
      </c>
      <c r="L1678" s="3" t="s">
        <v>64</v>
      </c>
      <c r="M1678" s="3" t="s">
        <v>252</v>
      </c>
      <c r="N1678" s="3" t="s">
        <v>60</v>
      </c>
      <c r="O1678" s="3"/>
      <c r="P1678" s="3"/>
      <c r="Q1678" s="3"/>
      <c r="R1678" s="3">
        <v>0.38</v>
      </c>
      <c r="S1678" s="3">
        <v>0.62</v>
      </c>
      <c r="T1678" s="2">
        <v>4</v>
      </c>
      <c r="U1678" s="3">
        <v>0.10907810784055189</v>
      </c>
      <c r="V1678" s="3">
        <v>0.83056293537923842</v>
      </c>
      <c r="W1678" s="3">
        <v>6.5819867514193248E-2</v>
      </c>
      <c r="X1678" s="3">
        <v>387.06844383108916</v>
      </c>
      <c r="Y1678" s="3">
        <v>0.51494901993512776</v>
      </c>
      <c r="Z1678" s="3">
        <v>6.5819809326571665E-2</v>
      </c>
      <c r="AA1678" s="3">
        <v>239.98243517527524</v>
      </c>
      <c r="AB1678">
        <f t="shared" si="46"/>
        <v>0.51494901993512776</v>
      </c>
      <c r="AC1678">
        <f t="shared" si="47"/>
        <v>6.5819809326571665E-2</v>
      </c>
    </row>
    <row r="1679" spans="1:29" x14ac:dyDescent="0.25">
      <c r="A1679" s="2">
        <v>1678</v>
      </c>
      <c r="B1679" s="3" t="s">
        <v>178</v>
      </c>
      <c r="C1679" s="3" t="s">
        <v>28</v>
      </c>
      <c r="D1679" s="3" t="s">
        <v>179</v>
      </c>
      <c r="E1679" s="3" t="s">
        <v>221</v>
      </c>
      <c r="F1679" s="3">
        <v>0.56000000000000005</v>
      </c>
      <c r="G1679" s="3">
        <v>0.48</v>
      </c>
      <c r="H1679" s="3" t="s">
        <v>60</v>
      </c>
      <c r="I1679" s="2">
        <v>3200</v>
      </c>
      <c r="J1679" s="3" t="s">
        <v>72</v>
      </c>
      <c r="K1679" s="2">
        <v>3200</v>
      </c>
      <c r="L1679" s="3" t="s">
        <v>64</v>
      </c>
      <c r="M1679" s="3" t="s">
        <v>257</v>
      </c>
      <c r="N1679" s="3" t="s">
        <v>60</v>
      </c>
      <c r="O1679" s="3"/>
      <c r="P1679" s="3"/>
      <c r="Q1679" s="3"/>
      <c r="R1679" s="3">
        <v>0.38</v>
      </c>
      <c r="S1679" s="3">
        <v>0.62</v>
      </c>
      <c r="T1679" s="2">
        <v>3</v>
      </c>
      <c r="U1679" s="3">
        <v>0.13872056682796391</v>
      </c>
      <c r="V1679" s="3">
        <v>1.2506597215605386</v>
      </c>
      <c r="W1679" s="3">
        <v>0.10805328842523634</v>
      </c>
      <c r="X1679" s="3">
        <v>539.12425903105293</v>
      </c>
      <c r="Y1679" s="3">
        <v>0.77540902736753392</v>
      </c>
      <c r="Z1679" s="3">
        <v>0.10805319290143656</v>
      </c>
      <c r="AA1679" s="3">
        <v>334.25704059925283</v>
      </c>
      <c r="AB1679">
        <f t="shared" si="46"/>
        <v>0.77540902736753392</v>
      </c>
      <c r="AC1679">
        <f t="shared" si="47"/>
        <v>0.10805319290143656</v>
      </c>
    </row>
    <row r="1680" spans="1:29" x14ac:dyDescent="0.25">
      <c r="A1680" s="2">
        <v>1679</v>
      </c>
      <c r="B1680" s="3" t="s">
        <v>178</v>
      </c>
      <c r="C1680" s="3" t="s">
        <v>28</v>
      </c>
      <c r="D1680" s="3" t="s">
        <v>179</v>
      </c>
      <c r="E1680" s="3" t="s">
        <v>221</v>
      </c>
      <c r="F1680" s="3">
        <v>0.56000000000000005</v>
      </c>
      <c r="G1680" s="3">
        <v>0.48</v>
      </c>
      <c r="H1680" s="3" t="s">
        <v>60</v>
      </c>
      <c r="I1680" s="2">
        <v>3212</v>
      </c>
      <c r="J1680" s="3" t="s">
        <v>216</v>
      </c>
      <c r="K1680" s="2">
        <v>3212</v>
      </c>
      <c r="L1680" s="3" t="s">
        <v>64</v>
      </c>
      <c r="M1680" s="3" t="s">
        <v>207</v>
      </c>
      <c r="N1680" s="3" t="s">
        <v>60</v>
      </c>
      <c r="O1680" s="3"/>
      <c r="P1680" s="3"/>
      <c r="Q1680" s="3"/>
      <c r="R1680" s="3">
        <v>0.38</v>
      </c>
      <c r="S1680" s="3">
        <v>0.62</v>
      </c>
      <c r="T1680" s="2">
        <v>1</v>
      </c>
      <c r="U1680" s="3">
        <v>1.6841930208609902E-2</v>
      </c>
      <c r="V1680" s="3">
        <v>0.12509856931137756</v>
      </c>
      <c r="W1680" s="3">
        <v>9.4289165022103973E-3</v>
      </c>
      <c r="X1680" s="3">
        <v>57.911291558970227</v>
      </c>
      <c r="Y1680" s="3">
        <v>7.7561112973054083E-2</v>
      </c>
      <c r="Z1680" s="3">
        <v>9.4289081666386661E-3</v>
      </c>
      <c r="AA1680" s="3">
        <v>35.905000766561542</v>
      </c>
      <c r="AB1680">
        <f t="shared" si="46"/>
        <v>7.7561112973054083E-2</v>
      </c>
      <c r="AC1680">
        <f t="shared" si="47"/>
        <v>9.4289081666386661E-3</v>
      </c>
    </row>
    <row r="1681" spans="1:29" x14ac:dyDescent="0.25">
      <c r="A1681" s="2">
        <v>1680</v>
      </c>
      <c r="B1681" s="3" t="s">
        <v>178</v>
      </c>
      <c r="C1681" s="3" t="s">
        <v>28</v>
      </c>
      <c r="D1681" s="3" t="s">
        <v>179</v>
      </c>
      <c r="E1681" s="3" t="s">
        <v>221</v>
      </c>
      <c r="F1681" s="3">
        <v>0.56000000000000005</v>
      </c>
      <c r="G1681" s="3">
        <v>0.48</v>
      </c>
      <c r="H1681" s="3" t="s">
        <v>60</v>
      </c>
      <c r="I1681" s="2">
        <v>3300</v>
      </c>
      <c r="J1681" s="3" t="s">
        <v>39</v>
      </c>
      <c r="K1681" s="2">
        <v>3300</v>
      </c>
      <c r="L1681" s="3"/>
      <c r="M1681" s="3" t="s">
        <v>65</v>
      </c>
      <c r="N1681" s="3" t="s">
        <v>60</v>
      </c>
      <c r="O1681" s="3" t="s">
        <v>31</v>
      </c>
      <c r="P1681" s="3"/>
      <c r="Q1681" s="3"/>
      <c r="R1681" s="3">
        <v>0</v>
      </c>
      <c r="S1681" s="3">
        <v>1</v>
      </c>
      <c r="T1681" s="2">
        <v>8</v>
      </c>
      <c r="U1681" s="3">
        <v>0.11161130892679602</v>
      </c>
      <c r="V1681" s="3">
        <v>0.59442880120654218</v>
      </c>
      <c r="W1681" s="3">
        <v>8.0884204460787729E-2</v>
      </c>
      <c r="X1681" s="3">
        <v>301.17969662796315</v>
      </c>
      <c r="Y1681" s="3">
        <v>0.59442880120654218</v>
      </c>
      <c r="Z1681" s="3">
        <v>8.0884132955638066E-2</v>
      </c>
      <c r="AA1681" s="3">
        <v>301.17969662796315</v>
      </c>
      <c r="AB1681">
        <f t="shared" si="46"/>
        <v>0.59442880120654218</v>
      </c>
      <c r="AC1681">
        <f t="shared" si="47"/>
        <v>8.0884132955638066E-2</v>
      </c>
    </row>
    <row r="1682" spans="1:29" x14ac:dyDescent="0.25">
      <c r="A1682" s="2">
        <v>1681</v>
      </c>
      <c r="B1682" s="3" t="s">
        <v>178</v>
      </c>
      <c r="C1682" s="3" t="s">
        <v>28</v>
      </c>
      <c r="D1682" s="3" t="s">
        <v>179</v>
      </c>
      <c r="E1682" s="3" t="s">
        <v>221</v>
      </c>
      <c r="F1682" s="3">
        <v>0.56000000000000005</v>
      </c>
      <c r="G1682" s="3">
        <v>0.48</v>
      </c>
      <c r="H1682" s="3" t="s">
        <v>60</v>
      </c>
      <c r="I1682" s="2">
        <v>3300</v>
      </c>
      <c r="J1682" s="3" t="s">
        <v>39</v>
      </c>
      <c r="K1682" s="2">
        <v>3300</v>
      </c>
      <c r="L1682" s="3"/>
      <c r="M1682" s="3" t="s">
        <v>206</v>
      </c>
      <c r="N1682" s="3" t="s">
        <v>60</v>
      </c>
      <c r="O1682" s="3" t="s">
        <v>31</v>
      </c>
      <c r="P1682" s="3"/>
      <c r="Q1682" s="3"/>
      <c r="R1682" s="3">
        <v>0.38</v>
      </c>
      <c r="S1682" s="3">
        <v>0.62</v>
      </c>
      <c r="T1682" s="2">
        <v>5</v>
      </c>
      <c r="U1682" s="3">
        <v>0.15022256880286242</v>
      </c>
      <c r="V1682" s="3">
        <v>1.2810175851155523</v>
      </c>
      <c r="W1682" s="3">
        <v>9.8597870144712635E-2</v>
      </c>
      <c r="X1682" s="3">
        <v>555.84146542725841</v>
      </c>
      <c r="Y1682" s="3">
        <v>0.79423090277164232</v>
      </c>
      <c r="Z1682" s="3">
        <v>9.8597782979913146E-2</v>
      </c>
      <c r="AA1682" s="3">
        <v>344.62170856490019</v>
      </c>
      <c r="AB1682">
        <f t="shared" si="46"/>
        <v>0.79423090277164232</v>
      </c>
      <c r="AC1682">
        <f t="shared" si="47"/>
        <v>9.8597782979913146E-2</v>
      </c>
    </row>
    <row r="1683" spans="1:29" x14ac:dyDescent="0.25">
      <c r="A1683" s="2">
        <v>1682</v>
      </c>
      <c r="B1683" s="3" t="s">
        <v>178</v>
      </c>
      <c r="C1683" s="3" t="s">
        <v>28</v>
      </c>
      <c r="D1683" s="3" t="s">
        <v>179</v>
      </c>
      <c r="E1683" s="3" t="s">
        <v>221</v>
      </c>
      <c r="F1683" s="3">
        <v>0.56000000000000005</v>
      </c>
      <c r="G1683" s="3">
        <v>0.48</v>
      </c>
      <c r="H1683" s="3" t="s">
        <v>60</v>
      </c>
      <c r="I1683" s="2">
        <v>3300</v>
      </c>
      <c r="J1683" s="3" t="s">
        <v>39</v>
      </c>
      <c r="K1683" s="2">
        <v>3300</v>
      </c>
      <c r="L1683" s="3"/>
      <c r="M1683" s="3" t="s">
        <v>181</v>
      </c>
      <c r="N1683" s="3" t="s">
        <v>60</v>
      </c>
      <c r="O1683" s="3" t="s">
        <v>31</v>
      </c>
      <c r="P1683" s="3"/>
      <c r="Q1683" s="3"/>
      <c r="R1683" s="3">
        <v>0</v>
      </c>
      <c r="S1683" s="3">
        <v>1</v>
      </c>
      <c r="T1683" s="2">
        <v>43</v>
      </c>
      <c r="U1683" s="3">
        <v>1.9265265069633624</v>
      </c>
      <c r="V1683" s="3">
        <v>12.524131684844862</v>
      </c>
      <c r="W1683" s="3">
        <v>1.6156021356746979</v>
      </c>
      <c r="X1683" s="3">
        <v>5475.4612657691541</v>
      </c>
      <c r="Y1683" s="3">
        <v>12.524131684844862</v>
      </c>
      <c r="Z1683" s="3">
        <v>1.615600707412242</v>
      </c>
      <c r="AA1683" s="3">
        <v>5475.4612657691541</v>
      </c>
      <c r="AB1683">
        <f t="shared" si="46"/>
        <v>12.524131684844862</v>
      </c>
      <c r="AC1683">
        <f t="shared" si="47"/>
        <v>1.615600707412242</v>
      </c>
    </row>
    <row r="1684" spans="1:29" x14ac:dyDescent="0.25">
      <c r="A1684" s="2">
        <v>1683</v>
      </c>
      <c r="B1684" s="3" t="s">
        <v>178</v>
      </c>
      <c r="C1684" s="3" t="s">
        <v>28</v>
      </c>
      <c r="D1684" s="3" t="s">
        <v>179</v>
      </c>
      <c r="E1684" s="3" t="s">
        <v>221</v>
      </c>
      <c r="F1684" s="3">
        <v>0.56000000000000005</v>
      </c>
      <c r="G1684" s="3">
        <v>0.48</v>
      </c>
      <c r="H1684" s="3" t="s">
        <v>60</v>
      </c>
      <c r="I1684" s="2">
        <v>3300</v>
      </c>
      <c r="J1684" s="3" t="s">
        <v>39</v>
      </c>
      <c r="K1684" s="2">
        <v>3300</v>
      </c>
      <c r="L1684" s="3"/>
      <c r="M1684" s="3" t="s">
        <v>247</v>
      </c>
      <c r="N1684" s="3" t="s">
        <v>60</v>
      </c>
      <c r="O1684" s="3" t="s">
        <v>31</v>
      </c>
      <c r="P1684" s="3"/>
      <c r="Q1684" s="3"/>
      <c r="R1684" s="3">
        <v>0</v>
      </c>
      <c r="S1684" s="3">
        <v>1</v>
      </c>
      <c r="T1684" s="2">
        <v>17</v>
      </c>
      <c r="U1684" s="3">
        <v>1.4268782244892395</v>
      </c>
      <c r="V1684" s="3">
        <v>9.0644373130647775</v>
      </c>
      <c r="W1684" s="3">
        <v>1.1049755840930533</v>
      </c>
      <c r="X1684" s="3">
        <v>4761.7633697374667</v>
      </c>
      <c r="Y1684" s="3">
        <v>9.0644373130647775</v>
      </c>
      <c r="Z1684" s="3">
        <v>1.1049746072466482</v>
      </c>
      <c r="AA1684" s="3">
        <v>4761.7633697374667</v>
      </c>
      <c r="AB1684">
        <f t="shared" si="46"/>
        <v>9.0644373130647775</v>
      </c>
      <c r="AC1684">
        <f t="shared" si="47"/>
        <v>1.1049746072466482</v>
      </c>
    </row>
    <row r="1685" spans="1:29" x14ac:dyDescent="0.25">
      <c r="A1685" s="2">
        <v>1684</v>
      </c>
      <c r="B1685" s="3" t="s">
        <v>178</v>
      </c>
      <c r="C1685" s="3" t="s">
        <v>28</v>
      </c>
      <c r="D1685" s="3" t="s">
        <v>179</v>
      </c>
      <c r="E1685" s="3" t="s">
        <v>221</v>
      </c>
      <c r="F1685" s="3">
        <v>0.56000000000000005</v>
      </c>
      <c r="G1685" s="3">
        <v>0.48</v>
      </c>
      <c r="H1685" s="3" t="s">
        <v>60</v>
      </c>
      <c r="I1685" s="2">
        <v>3300</v>
      </c>
      <c r="J1685" s="3" t="s">
        <v>39</v>
      </c>
      <c r="K1685" s="2">
        <v>3300</v>
      </c>
      <c r="L1685" s="3"/>
      <c r="M1685" s="3" t="s">
        <v>248</v>
      </c>
      <c r="N1685" s="3" t="s">
        <v>60</v>
      </c>
      <c r="O1685" s="3" t="s">
        <v>31</v>
      </c>
      <c r="P1685" s="3"/>
      <c r="Q1685" s="3"/>
      <c r="R1685" s="3">
        <v>0</v>
      </c>
      <c r="S1685" s="3">
        <v>1</v>
      </c>
      <c r="T1685" s="2">
        <v>2</v>
      </c>
      <c r="U1685" s="3">
        <v>8.1938827880546298E-3</v>
      </c>
      <c r="V1685" s="3">
        <v>5.8820987912215822E-2</v>
      </c>
      <c r="W1685" s="3">
        <v>8.4034015545929458E-3</v>
      </c>
      <c r="X1685" s="3">
        <v>27.62471115699325</v>
      </c>
      <c r="Y1685" s="3">
        <v>5.8820987912215822E-2</v>
      </c>
      <c r="Z1685" s="3">
        <v>8.4033941256210099E-3</v>
      </c>
      <c r="AA1685" s="3">
        <v>27.62471115699325</v>
      </c>
      <c r="AB1685">
        <f t="shared" si="46"/>
        <v>5.8820987912215822E-2</v>
      </c>
      <c r="AC1685">
        <f t="shared" si="47"/>
        <v>8.4033941256210099E-3</v>
      </c>
    </row>
    <row r="1686" spans="1:29" x14ac:dyDescent="0.25">
      <c r="A1686" s="2">
        <v>1685</v>
      </c>
      <c r="B1686" s="3" t="s">
        <v>178</v>
      </c>
      <c r="C1686" s="3" t="s">
        <v>28</v>
      </c>
      <c r="D1686" s="3" t="s">
        <v>179</v>
      </c>
      <c r="E1686" s="3" t="s">
        <v>221</v>
      </c>
      <c r="F1686" s="3">
        <v>0.56000000000000005</v>
      </c>
      <c r="G1686" s="3">
        <v>0.48</v>
      </c>
      <c r="H1686" s="3" t="s">
        <v>60</v>
      </c>
      <c r="I1686" s="2">
        <v>3300</v>
      </c>
      <c r="J1686" s="3" t="s">
        <v>39</v>
      </c>
      <c r="K1686" s="2">
        <v>3300</v>
      </c>
      <c r="L1686" s="3"/>
      <c r="M1686" s="3" t="s">
        <v>207</v>
      </c>
      <c r="N1686" s="3" t="s">
        <v>60</v>
      </c>
      <c r="O1686" s="3" t="s">
        <v>31</v>
      </c>
      <c r="P1686" s="3"/>
      <c r="Q1686" s="3"/>
      <c r="R1686" s="3">
        <v>0.38</v>
      </c>
      <c r="S1686" s="3">
        <v>0.62</v>
      </c>
      <c r="T1686" s="2">
        <v>2</v>
      </c>
      <c r="U1686" s="3">
        <v>2.7938992399821967E-3</v>
      </c>
      <c r="V1686" s="3">
        <v>1.952664796088709E-2</v>
      </c>
      <c r="W1686" s="3">
        <v>1.4281249480122503E-3</v>
      </c>
      <c r="X1686" s="3">
        <v>9.0572014999314874</v>
      </c>
      <c r="Y1686" s="3">
        <v>1.2106521735749994E-2</v>
      </c>
      <c r="Z1686" s="3">
        <v>1.4281236854877665E-3</v>
      </c>
      <c r="AA1686" s="3">
        <v>5.6154649299575219</v>
      </c>
      <c r="AB1686">
        <f t="shared" si="46"/>
        <v>1.2106521735749994E-2</v>
      </c>
      <c r="AC1686">
        <f t="shared" si="47"/>
        <v>1.4281236854877665E-3</v>
      </c>
    </row>
    <row r="1687" spans="1:29" x14ac:dyDescent="0.25">
      <c r="A1687" s="2">
        <v>1686</v>
      </c>
      <c r="B1687" s="3" t="s">
        <v>178</v>
      </c>
      <c r="C1687" s="3" t="s">
        <v>28</v>
      </c>
      <c r="D1687" s="3" t="s">
        <v>179</v>
      </c>
      <c r="E1687" s="3" t="s">
        <v>221</v>
      </c>
      <c r="F1687" s="3">
        <v>0.56000000000000005</v>
      </c>
      <c r="G1687" s="3">
        <v>0.48</v>
      </c>
      <c r="H1687" s="3" t="s">
        <v>60</v>
      </c>
      <c r="I1687" s="2">
        <v>3300</v>
      </c>
      <c r="J1687" s="3" t="s">
        <v>39</v>
      </c>
      <c r="K1687" s="2">
        <v>3300</v>
      </c>
      <c r="L1687" s="3"/>
      <c r="M1687" s="3" t="s">
        <v>256</v>
      </c>
      <c r="N1687" s="3" t="s">
        <v>60</v>
      </c>
      <c r="O1687" s="3" t="s">
        <v>31</v>
      </c>
      <c r="P1687" s="3"/>
      <c r="Q1687" s="3"/>
      <c r="R1687" s="3">
        <v>0</v>
      </c>
      <c r="S1687" s="3">
        <v>1</v>
      </c>
      <c r="T1687" s="2">
        <v>1</v>
      </c>
      <c r="U1687" s="3">
        <v>4.6905867682156197E-3</v>
      </c>
      <c r="V1687" s="3">
        <v>5.5630344183784271E-2</v>
      </c>
      <c r="W1687" s="3">
        <v>7.2831040759618838E-3</v>
      </c>
      <c r="X1687" s="3">
        <v>19.393586492512156</v>
      </c>
      <c r="Y1687" s="3">
        <v>5.5630344183784271E-2</v>
      </c>
      <c r="Z1687" s="3">
        <v>7.2830976373815396E-3</v>
      </c>
      <c r="AA1687" s="3">
        <v>19.393586492512156</v>
      </c>
      <c r="AB1687">
        <f t="shared" si="46"/>
        <v>5.5630344183784271E-2</v>
      </c>
      <c r="AC1687">
        <f t="shared" si="47"/>
        <v>7.2830976373815396E-3</v>
      </c>
    </row>
    <row r="1688" spans="1:29" x14ac:dyDescent="0.25">
      <c r="A1688" s="2">
        <v>1687</v>
      </c>
      <c r="B1688" s="3" t="s">
        <v>178</v>
      </c>
      <c r="C1688" s="3" t="s">
        <v>28</v>
      </c>
      <c r="D1688" s="3" t="s">
        <v>179</v>
      </c>
      <c r="E1688" s="3" t="s">
        <v>221</v>
      </c>
      <c r="F1688" s="3">
        <v>0.56000000000000005</v>
      </c>
      <c r="G1688" s="3">
        <v>0.48</v>
      </c>
      <c r="H1688" s="3" t="s">
        <v>60</v>
      </c>
      <c r="I1688" s="2">
        <v>3300</v>
      </c>
      <c r="J1688" s="3" t="s">
        <v>39</v>
      </c>
      <c r="K1688" s="2">
        <v>3300</v>
      </c>
      <c r="L1688" s="3"/>
      <c r="M1688" s="3" t="s">
        <v>252</v>
      </c>
      <c r="N1688" s="3" t="s">
        <v>60</v>
      </c>
      <c r="O1688" s="3" t="s">
        <v>31</v>
      </c>
      <c r="P1688" s="3"/>
      <c r="Q1688" s="3"/>
      <c r="R1688" s="3">
        <v>0.38</v>
      </c>
      <c r="S1688" s="3">
        <v>0.62</v>
      </c>
      <c r="T1688" s="2">
        <v>1</v>
      </c>
      <c r="U1688" s="3">
        <v>7.8837062031904999E-3</v>
      </c>
      <c r="V1688" s="3">
        <v>7.5088619782226085E-2</v>
      </c>
      <c r="W1688" s="3">
        <v>6.4497155473953313E-3</v>
      </c>
      <c r="X1688" s="3">
        <v>30.830085521425687</v>
      </c>
      <c r="Y1688" s="3">
        <v>4.6554944264980171E-2</v>
      </c>
      <c r="Z1688" s="3">
        <v>6.4497098455666623E-3</v>
      </c>
      <c r="AA1688" s="3">
        <v>19.114653023283925</v>
      </c>
      <c r="AB1688">
        <f t="shared" si="46"/>
        <v>4.6554944264980171E-2</v>
      </c>
      <c r="AC1688">
        <f t="shared" si="47"/>
        <v>6.4497098455666623E-3</v>
      </c>
    </row>
    <row r="1689" spans="1:29" x14ac:dyDescent="0.25">
      <c r="A1689" s="2">
        <v>1688</v>
      </c>
      <c r="B1689" s="3" t="s">
        <v>178</v>
      </c>
      <c r="C1689" s="3" t="s">
        <v>28</v>
      </c>
      <c r="D1689" s="3" t="s">
        <v>179</v>
      </c>
      <c r="E1689" s="3" t="s">
        <v>221</v>
      </c>
      <c r="F1689" s="3">
        <v>0.56000000000000005</v>
      </c>
      <c r="G1689" s="3">
        <v>0.48</v>
      </c>
      <c r="H1689" s="3" t="s">
        <v>60</v>
      </c>
      <c r="I1689" s="2">
        <v>3300</v>
      </c>
      <c r="J1689" s="3" t="s">
        <v>39</v>
      </c>
      <c r="K1689" s="2">
        <v>3300</v>
      </c>
      <c r="L1689" s="3"/>
      <c r="M1689" s="3" t="s">
        <v>258</v>
      </c>
      <c r="N1689" s="3" t="s">
        <v>60</v>
      </c>
      <c r="O1689" s="3" t="s">
        <v>31</v>
      </c>
      <c r="P1689" s="3"/>
      <c r="Q1689" s="3"/>
      <c r="R1689" s="3">
        <v>0</v>
      </c>
      <c r="S1689" s="3">
        <v>1</v>
      </c>
      <c r="T1689" s="2">
        <v>1</v>
      </c>
      <c r="U1689" s="3">
        <v>7.2600635114867598E-3</v>
      </c>
      <c r="V1689" s="3">
        <v>8.6104330203827517E-2</v>
      </c>
      <c r="W1689" s="3">
        <v>1.1272747049590607E-2</v>
      </c>
      <c r="X1689" s="3">
        <v>30.017282828074034</v>
      </c>
      <c r="Y1689" s="3">
        <v>8.6104330203827517E-2</v>
      </c>
      <c r="Z1689" s="3">
        <v>1.1272737083992601E-2</v>
      </c>
      <c r="AA1689" s="3">
        <v>30.017282828074034</v>
      </c>
      <c r="AB1689">
        <f t="shared" si="46"/>
        <v>8.6104330203827517E-2</v>
      </c>
      <c r="AC1689">
        <f t="shared" si="47"/>
        <v>1.1272737083992601E-2</v>
      </c>
    </row>
    <row r="1690" spans="1:29" x14ac:dyDescent="0.25">
      <c r="A1690" s="2">
        <v>1689</v>
      </c>
      <c r="B1690" s="3" t="s">
        <v>178</v>
      </c>
      <c r="C1690" s="3" t="s">
        <v>28</v>
      </c>
      <c r="D1690" s="3" t="s">
        <v>179</v>
      </c>
      <c r="E1690" s="3" t="s">
        <v>221</v>
      </c>
      <c r="F1690" s="3">
        <v>0.56000000000000005</v>
      </c>
      <c r="G1690" s="3">
        <v>0.48</v>
      </c>
      <c r="H1690" s="3" t="s">
        <v>60</v>
      </c>
      <c r="I1690" s="2">
        <v>3300</v>
      </c>
      <c r="J1690" s="3" t="s">
        <v>39</v>
      </c>
      <c r="K1690" s="2">
        <v>3300</v>
      </c>
      <c r="L1690" s="3"/>
      <c r="M1690" s="3" t="s">
        <v>253</v>
      </c>
      <c r="N1690" s="3" t="s">
        <v>60</v>
      </c>
      <c r="O1690" s="3" t="s">
        <v>31</v>
      </c>
      <c r="P1690" s="3"/>
      <c r="Q1690" s="3"/>
      <c r="R1690" s="3">
        <v>0</v>
      </c>
      <c r="S1690" s="3">
        <v>1</v>
      </c>
      <c r="T1690" s="2">
        <v>2</v>
      </c>
      <c r="U1690" s="3">
        <v>1.731168887204184E-2</v>
      </c>
      <c r="V1690" s="3">
        <v>0.13906985931514784</v>
      </c>
      <c r="W1690" s="3">
        <v>1.7790095632657724E-2</v>
      </c>
      <c r="X1690" s="3">
        <v>69.056249072163254</v>
      </c>
      <c r="Y1690" s="3">
        <v>0.13906985931514784</v>
      </c>
      <c r="Z1690" s="3">
        <v>1.7790079905440542E-2</v>
      </c>
      <c r="AA1690" s="3">
        <v>69.056249072163254</v>
      </c>
      <c r="AB1690">
        <f t="shared" si="46"/>
        <v>0.13906985931514784</v>
      </c>
      <c r="AC1690">
        <f t="shared" si="47"/>
        <v>1.7790079905440542E-2</v>
      </c>
    </row>
    <row r="1691" spans="1:29" x14ac:dyDescent="0.25">
      <c r="A1691" s="2">
        <v>1690</v>
      </c>
      <c r="B1691" s="3" t="s">
        <v>178</v>
      </c>
      <c r="C1691" s="3" t="s">
        <v>28</v>
      </c>
      <c r="D1691" s="3" t="s">
        <v>179</v>
      </c>
      <c r="E1691" s="3" t="s">
        <v>221</v>
      </c>
      <c r="F1691" s="3">
        <v>0.56000000000000005</v>
      </c>
      <c r="G1691" s="3">
        <v>0.48</v>
      </c>
      <c r="H1691" s="3" t="s">
        <v>60</v>
      </c>
      <c r="I1691" s="2">
        <v>4110</v>
      </c>
      <c r="J1691" s="3" t="s">
        <v>77</v>
      </c>
      <c r="K1691" s="2">
        <v>4110</v>
      </c>
      <c r="L1691" s="3" t="s">
        <v>64</v>
      </c>
      <c r="M1691" s="3" t="s">
        <v>206</v>
      </c>
      <c r="N1691" s="3" t="s">
        <v>60</v>
      </c>
      <c r="O1691" s="3"/>
      <c r="P1691" s="3"/>
      <c r="Q1691" s="3"/>
      <c r="R1691" s="3">
        <v>0.38</v>
      </c>
      <c r="S1691" s="3">
        <v>0.62</v>
      </c>
      <c r="T1691" s="2">
        <v>42</v>
      </c>
      <c r="U1691" s="3">
        <v>2.5561929768394287</v>
      </c>
      <c r="V1691" s="3">
        <v>20.177864949869193</v>
      </c>
      <c r="W1691" s="3">
        <v>1.4005498170266657</v>
      </c>
      <c r="X1691" s="3">
        <v>9088.9594179691921</v>
      </c>
      <c r="Y1691" s="3">
        <v>12.510276268918906</v>
      </c>
      <c r="Z1691" s="3">
        <v>1.4005485788797991</v>
      </c>
      <c r="AA1691" s="3">
        <v>5635.1548391408996</v>
      </c>
      <c r="AB1691">
        <f t="shared" si="46"/>
        <v>12.510276268918906</v>
      </c>
      <c r="AC1691">
        <f t="shared" si="47"/>
        <v>1.4005485788797991</v>
      </c>
    </row>
    <row r="1692" spans="1:29" x14ac:dyDescent="0.25">
      <c r="A1692" s="2">
        <v>1691</v>
      </c>
      <c r="B1692" s="3" t="s">
        <v>178</v>
      </c>
      <c r="C1692" s="3" t="s">
        <v>28</v>
      </c>
      <c r="D1692" s="3" t="s">
        <v>179</v>
      </c>
      <c r="E1692" s="3" t="s">
        <v>221</v>
      </c>
      <c r="F1692" s="3">
        <v>0.56000000000000005</v>
      </c>
      <c r="G1692" s="3">
        <v>0.48</v>
      </c>
      <c r="H1692" s="3" t="s">
        <v>60</v>
      </c>
      <c r="I1692" s="2">
        <v>4110</v>
      </c>
      <c r="J1692" s="3" t="s">
        <v>77</v>
      </c>
      <c r="K1692" s="2">
        <v>4110</v>
      </c>
      <c r="L1692" s="3" t="s">
        <v>64</v>
      </c>
      <c r="M1692" s="3" t="s">
        <v>182</v>
      </c>
      <c r="N1692" s="3" t="s">
        <v>60</v>
      </c>
      <c r="O1692" s="3"/>
      <c r="P1692" s="3"/>
      <c r="Q1692" s="3"/>
      <c r="R1692" s="3">
        <v>0</v>
      </c>
      <c r="S1692" s="3">
        <v>1</v>
      </c>
      <c r="T1692" s="2">
        <v>157</v>
      </c>
      <c r="U1692" s="3">
        <v>22.134541285256006</v>
      </c>
      <c r="V1692" s="3">
        <v>154.81558839977652</v>
      </c>
      <c r="W1692" s="3">
        <v>15.229074890138554</v>
      </c>
      <c r="X1692" s="3">
        <v>66614.371440039205</v>
      </c>
      <c r="Y1692" s="3">
        <v>154.81558839977652</v>
      </c>
      <c r="Z1692" s="3">
        <v>15.229061426974944</v>
      </c>
      <c r="AA1692" s="3">
        <v>66614.371440039205</v>
      </c>
      <c r="AB1692">
        <f t="shared" si="46"/>
        <v>154.81558839977652</v>
      </c>
      <c r="AC1692">
        <f t="shared" si="47"/>
        <v>15.229061426974944</v>
      </c>
    </row>
    <row r="1693" spans="1:29" x14ac:dyDescent="0.25">
      <c r="A1693" s="2">
        <v>1692</v>
      </c>
      <c r="B1693" s="3" t="s">
        <v>178</v>
      </c>
      <c r="C1693" s="3" t="s">
        <v>28</v>
      </c>
      <c r="D1693" s="3" t="s">
        <v>179</v>
      </c>
      <c r="E1693" s="3" t="s">
        <v>221</v>
      </c>
      <c r="F1693" s="3">
        <v>0.56000000000000005</v>
      </c>
      <c r="G1693" s="3">
        <v>0.48</v>
      </c>
      <c r="H1693" s="3" t="s">
        <v>60</v>
      </c>
      <c r="I1693" s="2">
        <v>4110</v>
      </c>
      <c r="J1693" s="3" t="s">
        <v>77</v>
      </c>
      <c r="K1693" s="2">
        <v>4110</v>
      </c>
      <c r="L1693" s="3" t="s">
        <v>64</v>
      </c>
      <c r="M1693" s="3" t="s">
        <v>181</v>
      </c>
      <c r="N1693" s="3" t="s">
        <v>60</v>
      </c>
      <c r="O1693" s="3"/>
      <c r="P1693" s="3"/>
      <c r="Q1693" s="3"/>
      <c r="R1693" s="3">
        <v>0</v>
      </c>
      <c r="S1693" s="3">
        <v>1</v>
      </c>
      <c r="T1693" s="2">
        <v>131</v>
      </c>
      <c r="U1693" s="3">
        <v>13.667898059397126</v>
      </c>
      <c r="V1693" s="3">
        <v>95.202069557409729</v>
      </c>
      <c r="W1693" s="3">
        <v>9.2235393086171982</v>
      </c>
      <c r="X1693" s="3">
        <v>41218.287151438039</v>
      </c>
      <c r="Y1693" s="3">
        <v>95.202069557409729</v>
      </c>
      <c r="Z1693" s="3">
        <v>9.2235311546078584</v>
      </c>
      <c r="AA1693" s="3">
        <v>41218.287151438039</v>
      </c>
      <c r="AB1693">
        <f t="shared" si="46"/>
        <v>95.202069557409729</v>
      </c>
      <c r="AC1693">
        <f t="shared" si="47"/>
        <v>9.2235311546078584</v>
      </c>
    </row>
    <row r="1694" spans="1:29" x14ac:dyDescent="0.25">
      <c r="A1694" s="2">
        <v>1693</v>
      </c>
      <c r="B1694" s="3" t="s">
        <v>178</v>
      </c>
      <c r="C1694" s="3" t="s">
        <v>28</v>
      </c>
      <c r="D1694" s="3" t="s">
        <v>179</v>
      </c>
      <c r="E1694" s="3" t="s">
        <v>221</v>
      </c>
      <c r="F1694" s="3">
        <v>0.56000000000000005</v>
      </c>
      <c r="G1694" s="3">
        <v>0.48</v>
      </c>
      <c r="H1694" s="3" t="s">
        <v>60</v>
      </c>
      <c r="I1694" s="2">
        <v>4110</v>
      </c>
      <c r="J1694" s="3" t="s">
        <v>77</v>
      </c>
      <c r="K1694" s="2">
        <v>4110</v>
      </c>
      <c r="L1694" s="3" t="s">
        <v>64</v>
      </c>
      <c r="M1694" s="3" t="s">
        <v>183</v>
      </c>
      <c r="N1694" s="3" t="s">
        <v>60</v>
      </c>
      <c r="O1694" s="3"/>
      <c r="P1694" s="3"/>
      <c r="Q1694" s="3"/>
      <c r="R1694" s="3">
        <v>0</v>
      </c>
      <c r="S1694" s="3">
        <v>1</v>
      </c>
      <c r="T1694" s="2">
        <v>2</v>
      </c>
      <c r="U1694" s="3">
        <v>0.15247857423140582</v>
      </c>
      <c r="V1694" s="3">
        <v>1.1010197711461283</v>
      </c>
      <c r="W1694" s="3">
        <v>0.11126910119443284</v>
      </c>
      <c r="X1694" s="3">
        <v>464.68861333820718</v>
      </c>
      <c r="Y1694" s="3">
        <v>1.1010197711461283</v>
      </c>
      <c r="Z1694" s="3">
        <v>0.1112690028277154</v>
      </c>
      <c r="AA1694" s="3">
        <v>464.68861333820718</v>
      </c>
      <c r="AB1694">
        <f t="shared" si="46"/>
        <v>1.1010197711461283</v>
      </c>
      <c r="AC1694">
        <f t="shared" si="47"/>
        <v>0.1112690028277154</v>
      </c>
    </row>
    <row r="1695" spans="1:29" x14ac:dyDescent="0.25">
      <c r="A1695" s="2">
        <v>1694</v>
      </c>
      <c r="B1695" s="3" t="s">
        <v>178</v>
      </c>
      <c r="C1695" s="3" t="s">
        <v>28</v>
      </c>
      <c r="D1695" s="3" t="s">
        <v>179</v>
      </c>
      <c r="E1695" s="3" t="s">
        <v>221</v>
      </c>
      <c r="F1695" s="3">
        <v>0.56000000000000005</v>
      </c>
      <c r="G1695" s="3">
        <v>0.48</v>
      </c>
      <c r="H1695" s="3" t="s">
        <v>60</v>
      </c>
      <c r="I1695" s="2">
        <v>4110</v>
      </c>
      <c r="J1695" s="3" t="s">
        <v>77</v>
      </c>
      <c r="K1695" s="2">
        <v>4110</v>
      </c>
      <c r="L1695" s="3" t="s">
        <v>64</v>
      </c>
      <c r="M1695" s="3" t="s">
        <v>162</v>
      </c>
      <c r="N1695" s="3" t="s">
        <v>60</v>
      </c>
      <c r="O1695" s="3"/>
      <c r="P1695" s="3"/>
      <c r="Q1695" s="3"/>
      <c r="R1695" s="3">
        <v>0</v>
      </c>
      <c r="S1695" s="3">
        <v>1</v>
      </c>
      <c r="T1695" s="2">
        <v>8</v>
      </c>
      <c r="U1695" s="3">
        <v>0.10419084912594095</v>
      </c>
      <c r="V1695" s="3">
        <v>0.65941339791529485</v>
      </c>
      <c r="W1695" s="3">
        <v>6.52968394144509E-2</v>
      </c>
      <c r="X1695" s="3">
        <v>328.15991639265667</v>
      </c>
      <c r="Y1695" s="3">
        <v>0.65941339791529485</v>
      </c>
      <c r="Z1695" s="3">
        <v>6.5296781689208855E-2</v>
      </c>
      <c r="AA1695" s="3">
        <v>328.15991639265667</v>
      </c>
      <c r="AB1695">
        <f t="shared" si="46"/>
        <v>0.65941339791529485</v>
      </c>
      <c r="AC1695">
        <f t="shared" si="47"/>
        <v>6.5296781689208855E-2</v>
      </c>
    </row>
    <row r="1696" spans="1:29" x14ac:dyDescent="0.25">
      <c r="A1696" s="2">
        <v>1695</v>
      </c>
      <c r="B1696" s="3" t="s">
        <v>178</v>
      </c>
      <c r="C1696" s="3" t="s">
        <v>28</v>
      </c>
      <c r="D1696" s="3" t="s">
        <v>179</v>
      </c>
      <c r="E1696" s="3" t="s">
        <v>221</v>
      </c>
      <c r="F1696" s="3">
        <v>0.56000000000000005</v>
      </c>
      <c r="G1696" s="3">
        <v>0.48</v>
      </c>
      <c r="H1696" s="3" t="s">
        <v>60</v>
      </c>
      <c r="I1696" s="2">
        <v>4110</v>
      </c>
      <c r="J1696" s="3" t="s">
        <v>77</v>
      </c>
      <c r="K1696" s="2">
        <v>4110</v>
      </c>
      <c r="L1696" s="3" t="s">
        <v>64</v>
      </c>
      <c r="M1696" s="3" t="s">
        <v>247</v>
      </c>
      <c r="N1696" s="3" t="s">
        <v>60</v>
      </c>
      <c r="O1696" s="3"/>
      <c r="P1696" s="3"/>
      <c r="Q1696" s="3"/>
      <c r="R1696" s="3">
        <v>0</v>
      </c>
      <c r="S1696" s="3">
        <v>1</v>
      </c>
      <c r="T1696" s="2">
        <v>53</v>
      </c>
      <c r="U1696" s="3">
        <v>4.3833294011903048</v>
      </c>
      <c r="V1696" s="3">
        <v>39.708488939746744</v>
      </c>
      <c r="W1696" s="3">
        <v>4.454974235256925</v>
      </c>
      <c r="X1696" s="3">
        <v>18148.129586125877</v>
      </c>
      <c r="Y1696" s="3">
        <v>39.708488939746744</v>
      </c>
      <c r="Z1696" s="3">
        <v>4.4549702968662119</v>
      </c>
      <c r="AA1696" s="3">
        <v>18148.129586125877</v>
      </c>
      <c r="AB1696">
        <f t="shared" si="46"/>
        <v>39.708488939746744</v>
      </c>
      <c r="AC1696">
        <f t="shared" si="47"/>
        <v>4.4549702968662119</v>
      </c>
    </row>
    <row r="1697" spans="1:29" x14ac:dyDescent="0.25">
      <c r="A1697" s="2">
        <v>1696</v>
      </c>
      <c r="B1697" s="3" t="s">
        <v>178</v>
      </c>
      <c r="C1697" s="3" t="s">
        <v>28</v>
      </c>
      <c r="D1697" s="3" t="s">
        <v>179</v>
      </c>
      <c r="E1697" s="3" t="s">
        <v>221</v>
      </c>
      <c r="F1697" s="3">
        <v>0.56000000000000005</v>
      </c>
      <c r="G1697" s="3">
        <v>0.48</v>
      </c>
      <c r="H1697" s="3" t="s">
        <v>60</v>
      </c>
      <c r="I1697" s="2">
        <v>4110</v>
      </c>
      <c r="J1697" s="3" t="s">
        <v>77</v>
      </c>
      <c r="K1697" s="2">
        <v>4110</v>
      </c>
      <c r="L1697" s="3" t="s">
        <v>64</v>
      </c>
      <c r="M1697" s="3" t="s">
        <v>251</v>
      </c>
      <c r="N1697" s="3" t="s">
        <v>60</v>
      </c>
      <c r="O1697" s="3"/>
      <c r="P1697" s="3"/>
      <c r="Q1697" s="3"/>
      <c r="R1697" s="3">
        <v>0.38</v>
      </c>
      <c r="S1697" s="3">
        <v>0.62</v>
      </c>
      <c r="T1697" s="2">
        <v>18</v>
      </c>
      <c r="U1697" s="3">
        <v>1.6066096433994399</v>
      </c>
      <c r="V1697" s="3">
        <v>13.66539873548391</v>
      </c>
      <c r="W1697" s="3">
        <v>0.91367590120695819</v>
      </c>
      <c r="X1697" s="3">
        <v>6111.2570793599534</v>
      </c>
      <c r="Y1697" s="3">
        <v>8.4725472160000255</v>
      </c>
      <c r="Z1697" s="3">
        <v>0.91367509347778031</v>
      </c>
      <c r="AA1697" s="3">
        <v>3788.9793892031712</v>
      </c>
      <c r="AB1697">
        <f t="shared" si="46"/>
        <v>8.4725472160000255</v>
      </c>
      <c r="AC1697">
        <f t="shared" si="47"/>
        <v>0.91367509347778031</v>
      </c>
    </row>
    <row r="1698" spans="1:29" x14ac:dyDescent="0.25">
      <c r="A1698" s="2">
        <v>1697</v>
      </c>
      <c r="B1698" s="3" t="s">
        <v>178</v>
      </c>
      <c r="C1698" s="3" t="s">
        <v>28</v>
      </c>
      <c r="D1698" s="3" t="s">
        <v>179</v>
      </c>
      <c r="E1698" s="3" t="s">
        <v>221</v>
      </c>
      <c r="F1698" s="3">
        <v>0.56000000000000005</v>
      </c>
      <c r="G1698" s="3">
        <v>0.48</v>
      </c>
      <c r="H1698" s="3" t="s">
        <v>60</v>
      </c>
      <c r="I1698" s="2">
        <v>4110</v>
      </c>
      <c r="J1698" s="3" t="s">
        <v>77</v>
      </c>
      <c r="K1698" s="2">
        <v>4110</v>
      </c>
      <c r="L1698" s="3" t="s">
        <v>64</v>
      </c>
      <c r="M1698" s="3" t="s">
        <v>248</v>
      </c>
      <c r="N1698" s="3" t="s">
        <v>60</v>
      </c>
      <c r="O1698" s="3"/>
      <c r="P1698" s="3"/>
      <c r="Q1698" s="3"/>
      <c r="R1698" s="3">
        <v>0</v>
      </c>
      <c r="S1698" s="3">
        <v>1</v>
      </c>
      <c r="T1698" s="2">
        <v>6</v>
      </c>
      <c r="U1698" s="3">
        <v>0.24609952371686658</v>
      </c>
      <c r="V1698" s="3">
        <v>1.897996520901339</v>
      </c>
      <c r="W1698" s="3">
        <v>0.24203590314242354</v>
      </c>
      <c r="X1698" s="3">
        <v>870.81739780785085</v>
      </c>
      <c r="Y1698" s="3">
        <v>1.897996520901339</v>
      </c>
      <c r="Z1698" s="3">
        <v>0.24203568917217333</v>
      </c>
      <c r="AA1698" s="3">
        <v>870.81739780785085</v>
      </c>
      <c r="AB1698">
        <f t="shared" si="46"/>
        <v>1.897996520901339</v>
      </c>
      <c r="AC1698">
        <f t="shared" si="47"/>
        <v>0.24203568917217333</v>
      </c>
    </row>
    <row r="1699" spans="1:29" x14ac:dyDescent="0.25">
      <c r="A1699" s="2">
        <v>1698</v>
      </c>
      <c r="B1699" s="3" t="s">
        <v>178</v>
      </c>
      <c r="C1699" s="3" t="s">
        <v>28</v>
      </c>
      <c r="D1699" s="3" t="s">
        <v>179</v>
      </c>
      <c r="E1699" s="3" t="s">
        <v>221</v>
      </c>
      <c r="F1699" s="3">
        <v>0.56000000000000005</v>
      </c>
      <c r="G1699" s="3">
        <v>0.48</v>
      </c>
      <c r="H1699" s="3" t="s">
        <v>60</v>
      </c>
      <c r="I1699" s="2">
        <v>4110</v>
      </c>
      <c r="J1699" s="3" t="s">
        <v>77</v>
      </c>
      <c r="K1699" s="2">
        <v>4110</v>
      </c>
      <c r="L1699" s="3" t="s">
        <v>64</v>
      </c>
      <c r="M1699" s="3" t="s">
        <v>207</v>
      </c>
      <c r="N1699" s="3" t="s">
        <v>60</v>
      </c>
      <c r="O1699" s="3"/>
      <c r="P1699" s="3"/>
      <c r="Q1699" s="3"/>
      <c r="R1699" s="3">
        <v>0.38</v>
      </c>
      <c r="S1699" s="3">
        <v>0.62</v>
      </c>
      <c r="T1699" s="2">
        <v>32</v>
      </c>
      <c r="U1699" s="3">
        <v>0.73513424904643399</v>
      </c>
      <c r="V1699" s="3">
        <v>5.8121320295939158</v>
      </c>
      <c r="W1699" s="3">
        <v>0.37967210987084471</v>
      </c>
      <c r="X1699" s="3">
        <v>2603.2309616846474</v>
      </c>
      <c r="Y1699" s="3">
        <v>3.6035218583482274</v>
      </c>
      <c r="Z1699" s="3">
        <v>0.37967177422420995</v>
      </c>
      <c r="AA1699" s="3">
        <v>1614.0031962444807</v>
      </c>
      <c r="AB1699">
        <f t="shared" si="46"/>
        <v>3.6035218583482274</v>
      </c>
      <c r="AC1699">
        <f t="shared" si="47"/>
        <v>0.37967177422420995</v>
      </c>
    </row>
    <row r="1700" spans="1:29" x14ac:dyDescent="0.25">
      <c r="A1700" s="2">
        <v>1699</v>
      </c>
      <c r="B1700" s="3" t="s">
        <v>178</v>
      </c>
      <c r="C1700" s="3" t="s">
        <v>28</v>
      </c>
      <c r="D1700" s="3" t="s">
        <v>179</v>
      </c>
      <c r="E1700" s="3" t="s">
        <v>221</v>
      </c>
      <c r="F1700" s="3">
        <v>0.56000000000000005</v>
      </c>
      <c r="G1700" s="3">
        <v>0.48</v>
      </c>
      <c r="H1700" s="3" t="s">
        <v>60</v>
      </c>
      <c r="I1700" s="2">
        <v>4110</v>
      </c>
      <c r="J1700" s="3" t="s">
        <v>77</v>
      </c>
      <c r="K1700" s="2">
        <v>4110</v>
      </c>
      <c r="L1700" s="3" t="s">
        <v>64</v>
      </c>
      <c r="M1700" s="3" t="s">
        <v>256</v>
      </c>
      <c r="N1700" s="3" t="s">
        <v>60</v>
      </c>
      <c r="O1700" s="3"/>
      <c r="P1700" s="3"/>
      <c r="Q1700" s="3"/>
      <c r="R1700" s="3">
        <v>0</v>
      </c>
      <c r="S1700" s="3">
        <v>1</v>
      </c>
      <c r="T1700" s="2">
        <v>1</v>
      </c>
      <c r="U1700" s="3">
        <v>1.53538981957678E-3</v>
      </c>
      <c r="V1700" s="3">
        <v>1.8209718387072447E-2</v>
      </c>
      <c r="W1700" s="3">
        <v>2.3840095931972295E-3</v>
      </c>
      <c r="X1700" s="3">
        <v>6.3481855761539396</v>
      </c>
      <c r="Y1700" s="3">
        <v>1.8209718387072447E-2</v>
      </c>
      <c r="Z1700" s="3">
        <v>2.3840074856292101E-3</v>
      </c>
      <c r="AA1700" s="3">
        <v>6.3481855761539396</v>
      </c>
      <c r="AB1700">
        <f t="shared" si="46"/>
        <v>1.8209718387072447E-2</v>
      </c>
      <c r="AC1700">
        <f t="shared" si="47"/>
        <v>2.3840074856292101E-3</v>
      </c>
    </row>
    <row r="1701" spans="1:29" x14ac:dyDescent="0.25">
      <c r="A1701" s="2">
        <v>1700</v>
      </c>
      <c r="B1701" s="3" t="s">
        <v>178</v>
      </c>
      <c r="C1701" s="3" t="s">
        <v>28</v>
      </c>
      <c r="D1701" s="3" t="s">
        <v>179</v>
      </c>
      <c r="E1701" s="3" t="s">
        <v>221</v>
      </c>
      <c r="F1701" s="3">
        <v>0.56000000000000005</v>
      </c>
      <c r="G1701" s="3">
        <v>0.48</v>
      </c>
      <c r="H1701" s="3" t="s">
        <v>60</v>
      </c>
      <c r="I1701" s="2">
        <v>4110</v>
      </c>
      <c r="J1701" s="3" t="s">
        <v>77</v>
      </c>
      <c r="K1701" s="2">
        <v>4110</v>
      </c>
      <c r="L1701" s="3" t="s">
        <v>64</v>
      </c>
      <c r="M1701" s="3" t="s">
        <v>252</v>
      </c>
      <c r="N1701" s="3" t="s">
        <v>60</v>
      </c>
      <c r="O1701" s="3"/>
      <c r="P1701" s="3"/>
      <c r="Q1701" s="3"/>
      <c r="R1701" s="3">
        <v>0.38</v>
      </c>
      <c r="S1701" s="3">
        <v>0.62</v>
      </c>
      <c r="T1701" s="2">
        <v>3</v>
      </c>
      <c r="U1701" s="3">
        <v>5.6224182123563664E-2</v>
      </c>
      <c r="V1701" s="3">
        <v>0.44474533072456496</v>
      </c>
      <c r="W1701" s="3">
        <v>3.3860395150554279E-2</v>
      </c>
      <c r="X1701" s="3">
        <v>207.8118345524565</v>
      </c>
      <c r="Y1701" s="3">
        <v>0.27574210504923025</v>
      </c>
      <c r="Z1701" s="3">
        <v>3.386036521649434E-2</v>
      </c>
      <c r="AA1701" s="3">
        <v>128.84333742252304</v>
      </c>
      <c r="AB1701">
        <f t="shared" si="46"/>
        <v>0.27574210504923025</v>
      </c>
      <c r="AC1701">
        <f t="shared" si="47"/>
        <v>3.386036521649434E-2</v>
      </c>
    </row>
    <row r="1702" spans="1:29" x14ac:dyDescent="0.25">
      <c r="A1702" s="2">
        <v>1701</v>
      </c>
      <c r="B1702" s="3" t="s">
        <v>178</v>
      </c>
      <c r="C1702" s="3" t="s">
        <v>28</v>
      </c>
      <c r="D1702" s="3" t="s">
        <v>179</v>
      </c>
      <c r="E1702" s="3" t="s">
        <v>221</v>
      </c>
      <c r="F1702" s="3">
        <v>0.56000000000000005</v>
      </c>
      <c r="G1702" s="3">
        <v>0.48</v>
      </c>
      <c r="H1702" s="3" t="s">
        <v>60</v>
      </c>
      <c r="I1702" s="2">
        <v>4110</v>
      </c>
      <c r="J1702" s="3" t="s">
        <v>77</v>
      </c>
      <c r="K1702" s="2">
        <v>4110</v>
      </c>
      <c r="L1702" s="3" t="s">
        <v>64</v>
      </c>
      <c r="M1702" s="3" t="s">
        <v>258</v>
      </c>
      <c r="N1702" s="3" t="s">
        <v>60</v>
      </c>
      <c r="O1702" s="3"/>
      <c r="P1702" s="3"/>
      <c r="Q1702" s="3"/>
      <c r="R1702" s="3">
        <v>0</v>
      </c>
      <c r="S1702" s="3">
        <v>1</v>
      </c>
      <c r="T1702" s="2">
        <v>1</v>
      </c>
      <c r="U1702" s="3">
        <v>1.22443803073637E-3</v>
      </c>
      <c r="V1702" s="3">
        <v>1.4521831158341787E-2</v>
      </c>
      <c r="W1702" s="3">
        <v>1.9011927618197008E-3</v>
      </c>
      <c r="X1702" s="3">
        <v>5.0625318381735287</v>
      </c>
      <c r="Y1702" s="3">
        <v>1.4521831158341787E-2</v>
      </c>
      <c r="Z1702" s="3">
        <v>1.90119108108272E-3</v>
      </c>
      <c r="AA1702" s="3">
        <v>5.0625318381735287</v>
      </c>
      <c r="AB1702">
        <f t="shared" si="46"/>
        <v>1.4521831158341787E-2</v>
      </c>
      <c r="AC1702">
        <f t="shared" si="47"/>
        <v>1.90119108108272E-3</v>
      </c>
    </row>
    <row r="1703" spans="1:29" x14ac:dyDescent="0.25">
      <c r="A1703" s="2">
        <v>1702</v>
      </c>
      <c r="B1703" s="3" t="s">
        <v>178</v>
      </c>
      <c r="C1703" s="3" t="s">
        <v>28</v>
      </c>
      <c r="D1703" s="3" t="s">
        <v>179</v>
      </c>
      <c r="E1703" s="3" t="s">
        <v>221</v>
      </c>
      <c r="F1703" s="3">
        <v>0.56000000000000005</v>
      </c>
      <c r="G1703" s="3">
        <v>0.48</v>
      </c>
      <c r="H1703" s="3" t="s">
        <v>60</v>
      </c>
      <c r="I1703" s="2">
        <v>4110</v>
      </c>
      <c r="J1703" s="3" t="s">
        <v>77</v>
      </c>
      <c r="K1703" s="2">
        <v>4110</v>
      </c>
      <c r="L1703" s="3" t="s">
        <v>64</v>
      </c>
      <c r="M1703" s="3" t="s">
        <v>253</v>
      </c>
      <c r="N1703" s="3" t="s">
        <v>60</v>
      </c>
      <c r="O1703" s="3"/>
      <c r="P1703" s="3"/>
      <c r="Q1703" s="3"/>
      <c r="R1703" s="3">
        <v>0</v>
      </c>
      <c r="S1703" s="3">
        <v>1</v>
      </c>
      <c r="T1703" s="2">
        <v>2</v>
      </c>
      <c r="U1703" s="3">
        <v>4.1435573113402298E-2</v>
      </c>
      <c r="V1703" s="3">
        <v>0.45222752145244804</v>
      </c>
      <c r="W1703" s="3">
        <v>5.7860778788257849E-2</v>
      </c>
      <c r="X1703" s="3">
        <v>170.00117970794355</v>
      </c>
      <c r="Y1703" s="3">
        <v>0.45222752145244804</v>
      </c>
      <c r="Z1703" s="3">
        <v>5.7860727636816399E-2</v>
      </c>
      <c r="AA1703" s="3">
        <v>170.00117970794355</v>
      </c>
      <c r="AB1703">
        <f t="shared" si="46"/>
        <v>0.45222752145244804</v>
      </c>
      <c r="AC1703">
        <f t="shared" si="47"/>
        <v>5.7860727636816399E-2</v>
      </c>
    </row>
    <row r="1704" spans="1:29" x14ac:dyDescent="0.25">
      <c r="A1704" s="2">
        <v>1703</v>
      </c>
      <c r="B1704" s="3" t="s">
        <v>178</v>
      </c>
      <c r="C1704" s="3" t="s">
        <v>28</v>
      </c>
      <c r="D1704" s="3" t="s">
        <v>179</v>
      </c>
      <c r="E1704" s="3" t="s">
        <v>221</v>
      </c>
      <c r="F1704" s="3">
        <v>0.56000000000000005</v>
      </c>
      <c r="G1704" s="3">
        <v>0.48</v>
      </c>
      <c r="H1704" s="3" t="s">
        <v>60</v>
      </c>
      <c r="I1704" s="2">
        <v>4110</v>
      </c>
      <c r="J1704" s="3" t="s">
        <v>77</v>
      </c>
      <c r="K1704" s="2">
        <v>4110</v>
      </c>
      <c r="L1704" s="3" t="s">
        <v>64</v>
      </c>
      <c r="M1704" s="3" t="s">
        <v>259</v>
      </c>
      <c r="N1704" s="3" t="s">
        <v>60</v>
      </c>
      <c r="O1704" s="3"/>
      <c r="P1704" s="3"/>
      <c r="Q1704" s="3"/>
      <c r="R1704" s="3">
        <v>0</v>
      </c>
      <c r="S1704" s="3">
        <v>1</v>
      </c>
      <c r="T1704" s="2">
        <v>1</v>
      </c>
      <c r="U1704" s="3">
        <v>6.9821544228425396E-3</v>
      </c>
      <c r="V1704" s="3">
        <v>8.2808329294550842E-2</v>
      </c>
      <c r="W1704" s="3">
        <v>1.0841235830148534E-2</v>
      </c>
      <c r="X1704" s="3">
        <v>28.868246638359281</v>
      </c>
      <c r="Y1704" s="3">
        <v>8.2808329294550842E-2</v>
      </c>
      <c r="Z1704" s="3">
        <v>1.0841226246025199E-2</v>
      </c>
      <c r="AA1704" s="3">
        <v>28.868246638359281</v>
      </c>
      <c r="AB1704">
        <f t="shared" si="46"/>
        <v>8.2808329294550842E-2</v>
      </c>
      <c r="AC1704">
        <f t="shared" si="47"/>
        <v>1.0841226246025199E-2</v>
      </c>
    </row>
    <row r="1705" spans="1:29" x14ac:dyDescent="0.25">
      <c r="A1705" s="2">
        <v>1704</v>
      </c>
      <c r="B1705" s="3" t="s">
        <v>178</v>
      </c>
      <c r="C1705" s="3" t="s">
        <v>28</v>
      </c>
      <c r="D1705" s="3" t="s">
        <v>179</v>
      </c>
      <c r="E1705" s="3" t="s">
        <v>221</v>
      </c>
      <c r="F1705" s="3">
        <v>0.56000000000000005</v>
      </c>
      <c r="G1705" s="3">
        <v>0.48</v>
      </c>
      <c r="H1705" s="3" t="s">
        <v>60</v>
      </c>
      <c r="I1705" s="2">
        <v>4112</v>
      </c>
      <c r="J1705" s="3" t="s">
        <v>217</v>
      </c>
      <c r="K1705" s="2">
        <v>4112</v>
      </c>
      <c r="L1705" s="3" t="s">
        <v>64</v>
      </c>
      <c r="M1705" s="3" t="s">
        <v>207</v>
      </c>
      <c r="N1705" s="3" t="s">
        <v>60</v>
      </c>
      <c r="O1705" s="3"/>
      <c r="P1705" s="3"/>
      <c r="Q1705" s="3"/>
      <c r="R1705" s="3">
        <v>0.38</v>
      </c>
      <c r="S1705" s="3">
        <v>0.62</v>
      </c>
      <c r="T1705" s="2">
        <v>4</v>
      </c>
      <c r="U1705" s="3">
        <v>3.364265821978598E-2</v>
      </c>
      <c r="V1705" s="3">
        <v>0.25865466943591753</v>
      </c>
      <c r="W1705" s="3">
        <v>1.9812149488395117E-2</v>
      </c>
      <c r="X1705" s="3">
        <v>122.41321017358632</v>
      </c>
      <c r="Y1705" s="3">
        <v>0.16036589505026888</v>
      </c>
      <c r="Z1705" s="3">
        <v>1.9812131973594521E-2</v>
      </c>
      <c r="AA1705" s="3">
        <v>75.896190307623527</v>
      </c>
      <c r="AB1705">
        <f t="shared" si="46"/>
        <v>0.16036589505026888</v>
      </c>
      <c r="AC1705">
        <f t="shared" si="47"/>
        <v>1.9812131973594521E-2</v>
      </c>
    </row>
    <row r="1706" spans="1:29" x14ac:dyDescent="0.25">
      <c r="A1706" s="2">
        <v>1705</v>
      </c>
      <c r="B1706" s="3" t="s">
        <v>178</v>
      </c>
      <c r="C1706" s="3" t="s">
        <v>28</v>
      </c>
      <c r="D1706" s="3" t="s">
        <v>179</v>
      </c>
      <c r="E1706" s="3" t="s">
        <v>221</v>
      </c>
      <c r="F1706" s="3">
        <v>0.56000000000000005</v>
      </c>
      <c r="G1706" s="3">
        <v>0.48</v>
      </c>
      <c r="H1706" s="3" t="s">
        <v>60</v>
      </c>
      <c r="I1706" s="2">
        <v>4130</v>
      </c>
      <c r="J1706" s="3" t="s">
        <v>260</v>
      </c>
      <c r="K1706" s="2">
        <v>4130</v>
      </c>
      <c r="L1706" s="3" t="s">
        <v>64</v>
      </c>
      <c r="M1706" s="3" t="s">
        <v>247</v>
      </c>
      <c r="N1706" s="3" t="s">
        <v>60</v>
      </c>
      <c r="O1706" s="3"/>
      <c r="P1706" s="3"/>
      <c r="Q1706" s="3"/>
      <c r="R1706" s="3">
        <v>0</v>
      </c>
      <c r="S1706" s="3">
        <v>1</v>
      </c>
      <c r="T1706" s="2">
        <v>4</v>
      </c>
      <c r="U1706" s="3">
        <v>8.9931557249270152E-3</v>
      </c>
      <c r="V1706" s="3">
        <v>6.684829583141888E-2</v>
      </c>
      <c r="W1706" s="3">
        <v>9.4113069171445247E-3</v>
      </c>
      <c r="X1706" s="3">
        <v>30.387306051876241</v>
      </c>
      <c r="Y1706" s="3">
        <v>6.684829583141888E-2</v>
      </c>
      <c r="Z1706" s="3">
        <v>9.4112985971404432E-3</v>
      </c>
      <c r="AA1706" s="3">
        <v>30.387306051876241</v>
      </c>
      <c r="AB1706">
        <f t="shared" si="46"/>
        <v>6.684829583141888E-2</v>
      </c>
      <c r="AC1706">
        <f t="shared" si="47"/>
        <v>9.4112985971404432E-3</v>
      </c>
    </row>
    <row r="1707" spans="1:29" x14ac:dyDescent="0.25">
      <c r="A1707" s="2">
        <v>1706</v>
      </c>
      <c r="B1707" s="3" t="s">
        <v>178</v>
      </c>
      <c r="C1707" s="3" t="s">
        <v>28</v>
      </c>
      <c r="D1707" s="3" t="s">
        <v>179</v>
      </c>
      <c r="E1707" s="3" t="s">
        <v>221</v>
      </c>
      <c r="F1707" s="3">
        <v>0.56000000000000005</v>
      </c>
      <c r="G1707" s="3">
        <v>0.48</v>
      </c>
      <c r="H1707" s="3" t="s">
        <v>60</v>
      </c>
      <c r="I1707" s="2">
        <v>4140</v>
      </c>
      <c r="J1707" s="3" t="s">
        <v>130</v>
      </c>
      <c r="K1707" s="2">
        <v>4140</v>
      </c>
      <c r="L1707" s="3" t="s">
        <v>64</v>
      </c>
      <c r="M1707" s="3" t="s">
        <v>181</v>
      </c>
      <c r="N1707" s="3" t="s">
        <v>60</v>
      </c>
      <c r="O1707" s="3"/>
      <c r="P1707" s="3"/>
      <c r="Q1707" s="3"/>
      <c r="R1707" s="3">
        <v>0</v>
      </c>
      <c r="S1707" s="3">
        <v>1</v>
      </c>
      <c r="T1707" s="2">
        <v>22</v>
      </c>
      <c r="U1707" s="3">
        <v>0.47519821469013218</v>
      </c>
      <c r="V1707" s="3">
        <v>2.8419176904779961</v>
      </c>
      <c r="W1707" s="3">
        <v>1.105320870703723</v>
      </c>
      <c r="X1707" s="3">
        <v>1339.6148882486898</v>
      </c>
      <c r="Y1707" s="3">
        <v>2.8419176904779961</v>
      </c>
      <c r="Z1707" s="3">
        <v>1.1053198935520683</v>
      </c>
      <c r="AA1707" s="3">
        <v>1339.6148882486898</v>
      </c>
      <c r="AB1707">
        <f t="shared" si="46"/>
        <v>2.8419176904779961</v>
      </c>
      <c r="AC1707">
        <f t="shared" si="47"/>
        <v>1.1053198935520683</v>
      </c>
    </row>
    <row r="1708" spans="1:29" x14ac:dyDescent="0.25">
      <c r="A1708" s="2">
        <v>1707</v>
      </c>
      <c r="B1708" s="3" t="s">
        <v>178</v>
      </c>
      <c r="C1708" s="3" t="s">
        <v>28</v>
      </c>
      <c r="D1708" s="3" t="s">
        <v>179</v>
      </c>
      <c r="E1708" s="3" t="s">
        <v>221</v>
      </c>
      <c r="F1708" s="3">
        <v>0.56000000000000005</v>
      </c>
      <c r="G1708" s="3">
        <v>0.48</v>
      </c>
      <c r="H1708" s="3" t="s">
        <v>60</v>
      </c>
      <c r="I1708" s="2">
        <v>4200</v>
      </c>
      <c r="J1708" s="3" t="s">
        <v>78</v>
      </c>
      <c r="K1708" s="2">
        <v>4200</v>
      </c>
      <c r="L1708" s="3" t="s">
        <v>64</v>
      </c>
      <c r="M1708" s="3" t="s">
        <v>65</v>
      </c>
      <c r="N1708" s="3" t="s">
        <v>60</v>
      </c>
      <c r="O1708" s="3"/>
      <c r="P1708" s="3"/>
      <c r="Q1708" s="3"/>
      <c r="R1708" s="3">
        <v>0</v>
      </c>
      <c r="S1708" s="3">
        <v>1</v>
      </c>
      <c r="T1708" s="2">
        <v>17</v>
      </c>
      <c r="U1708" s="3">
        <v>1.161205712735498</v>
      </c>
      <c r="V1708" s="3">
        <v>6.6913394204299923</v>
      </c>
      <c r="W1708" s="3">
        <v>0.93279912976557011</v>
      </c>
      <c r="X1708" s="3">
        <v>3265.131479833899</v>
      </c>
      <c r="Y1708" s="3">
        <v>6.6913394204299923</v>
      </c>
      <c r="Z1708" s="3">
        <v>0.93279830513062789</v>
      </c>
      <c r="AA1708" s="3">
        <v>3265.131479833899</v>
      </c>
      <c r="AB1708">
        <f t="shared" si="46"/>
        <v>6.6913394204299923</v>
      </c>
      <c r="AC1708">
        <f t="shared" si="47"/>
        <v>0.93279830513062789</v>
      </c>
    </row>
    <row r="1709" spans="1:29" x14ac:dyDescent="0.25">
      <c r="A1709" s="2">
        <v>1708</v>
      </c>
      <c r="B1709" s="3" t="s">
        <v>178</v>
      </c>
      <c r="C1709" s="3" t="s">
        <v>28</v>
      </c>
      <c r="D1709" s="3" t="s">
        <v>179</v>
      </c>
      <c r="E1709" s="3" t="s">
        <v>221</v>
      </c>
      <c r="F1709" s="3">
        <v>0.56000000000000005</v>
      </c>
      <c r="G1709" s="3">
        <v>0.48</v>
      </c>
      <c r="H1709" s="3" t="s">
        <v>60</v>
      </c>
      <c r="I1709" s="2">
        <v>4200</v>
      </c>
      <c r="J1709" s="3" t="s">
        <v>78</v>
      </c>
      <c r="K1709" s="2">
        <v>4200</v>
      </c>
      <c r="L1709" s="3" t="s">
        <v>64</v>
      </c>
      <c r="M1709" s="3" t="s">
        <v>181</v>
      </c>
      <c r="N1709" s="3" t="s">
        <v>60</v>
      </c>
      <c r="O1709" s="3"/>
      <c r="P1709" s="3"/>
      <c r="Q1709" s="3"/>
      <c r="R1709" s="3">
        <v>0</v>
      </c>
      <c r="S1709" s="3">
        <v>1</v>
      </c>
      <c r="T1709" s="2">
        <v>15</v>
      </c>
      <c r="U1709" s="3">
        <v>1.2702032756691377</v>
      </c>
      <c r="V1709" s="3">
        <v>9.633856792604913</v>
      </c>
      <c r="W1709" s="3">
        <v>1.2611848537343016</v>
      </c>
      <c r="X1709" s="3">
        <v>4123.3285002774956</v>
      </c>
      <c r="Y1709" s="3">
        <v>9.633856792604913</v>
      </c>
      <c r="Z1709" s="3">
        <v>1.261183738792113</v>
      </c>
      <c r="AA1709" s="3">
        <v>4123.3285002774956</v>
      </c>
      <c r="AB1709">
        <f t="shared" si="46"/>
        <v>9.633856792604913</v>
      </c>
      <c r="AC1709">
        <f t="shared" si="47"/>
        <v>1.261183738792113</v>
      </c>
    </row>
    <row r="1710" spans="1:29" x14ac:dyDescent="0.25">
      <c r="A1710" s="2">
        <v>1709</v>
      </c>
      <c r="B1710" s="3" t="s">
        <v>178</v>
      </c>
      <c r="C1710" s="3" t="s">
        <v>28</v>
      </c>
      <c r="D1710" s="3" t="s">
        <v>179</v>
      </c>
      <c r="E1710" s="3" t="s">
        <v>221</v>
      </c>
      <c r="F1710" s="3">
        <v>0.56000000000000005</v>
      </c>
      <c r="G1710" s="3">
        <v>0.48</v>
      </c>
      <c r="H1710" s="3" t="s">
        <v>60</v>
      </c>
      <c r="I1710" s="2">
        <v>4200</v>
      </c>
      <c r="J1710" s="3" t="s">
        <v>78</v>
      </c>
      <c r="K1710" s="2">
        <v>4200</v>
      </c>
      <c r="L1710" s="3" t="s">
        <v>64</v>
      </c>
      <c r="M1710" s="3" t="s">
        <v>247</v>
      </c>
      <c r="N1710" s="3" t="s">
        <v>60</v>
      </c>
      <c r="O1710" s="3"/>
      <c r="P1710" s="3"/>
      <c r="Q1710" s="3"/>
      <c r="R1710" s="3">
        <v>0</v>
      </c>
      <c r="S1710" s="3">
        <v>1</v>
      </c>
      <c r="T1710" s="2">
        <v>7</v>
      </c>
      <c r="U1710" s="3">
        <v>0.29925867245183546</v>
      </c>
      <c r="V1710" s="3">
        <v>2.0402973371052777</v>
      </c>
      <c r="W1710" s="3">
        <v>0.28574893586521111</v>
      </c>
      <c r="X1710" s="3">
        <v>916.82757390804113</v>
      </c>
      <c r="Y1710" s="3">
        <v>2.0402973371052777</v>
      </c>
      <c r="Z1710" s="3">
        <v>0.28574868325074176</v>
      </c>
      <c r="AA1710" s="3">
        <v>916.82757390804113</v>
      </c>
      <c r="AB1710">
        <f t="shared" si="46"/>
        <v>2.0402973371052777</v>
      </c>
      <c r="AC1710">
        <f t="shared" si="47"/>
        <v>0.28574868325074176</v>
      </c>
    </row>
    <row r="1711" spans="1:29" x14ac:dyDescent="0.25">
      <c r="A1711" s="2">
        <v>1710</v>
      </c>
      <c r="B1711" s="3" t="s">
        <v>178</v>
      </c>
      <c r="C1711" s="3" t="s">
        <v>28</v>
      </c>
      <c r="D1711" s="3" t="s">
        <v>179</v>
      </c>
      <c r="E1711" s="3" t="s">
        <v>221</v>
      </c>
      <c r="F1711" s="3">
        <v>0.56000000000000005</v>
      </c>
      <c r="G1711" s="3">
        <v>0.48</v>
      </c>
      <c r="H1711" s="3" t="s">
        <v>60</v>
      </c>
      <c r="I1711" s="2">
        <v>4210</v>
      </c>
      <c r="J1711" s="3" t="s">
        <v>79</v>
      </c>
      <c r="K1711" s="2">
        <v>4210</v>
      </c>
      <c r="L1711" s="3" t="s">
        <v>64</v>
      </c>
      <c r="M1711" s="3" t="s">
        <v>182</v>
      </c>
      <c r="N1711" s="3" t="s">
        <v>60</v>
      </c>
      <c r="O1711" s="3"/>
      <c r="P1711" s="3"/>
      <c r="Q1711" s="3"/>
      <c r="R1711" s="3">
        <v>0</v>
      </c>
      <c r="S1711" s="3">
        <v>1</v>
      </c>
      <c r="T1711" s="2">
        <v>4</v>
      </c>
      <c r="U1711" s="3">
        <v>3.4912347421980287E-2</v>
      </c>
      <c r="V1711" s="3">
        <v>0.25044055887387912</v>
      </c>
      <c r="W1711" s="3">
        <v>3.7319563840861797E-2</v>
      </c>
      <c r="X1711" s="3">
        <v>114.46644450781586</v>
      </c>
      <c r="Y1711" s="3">
        <v>0.25044055887387912</v>
      </c>
      <c r="Z1711" s="3">
        <v>3.7319530848746417E-2</v>
      </c>
      <c r="AA1711" s="3">
        <v>114.46644450781586</v>
      </c>
      <c r="AB1711">
        <f t="shared" si="46"/>
        <v>0.25044055887387912</v>
      </c>
      <c r="AC1711">
        <f t="shared" si="47"/>
        <v>3.7319530848746417E-2</v>
      </c>
    </row>
    <row r="1712" spans="1:29" x14ac:dyDescent="0.25">
      <c r="A1712" s="2">
        <v>1711</v>
      </c>
      <c r="B1712" s="3" t="s">
        <v>178</v>
      </c>
      <c r="C1712" s="3" t="s">
        <v>28</v>
      </c>
      <c r="D1712" s="3" t="s">
        <v>179</v>
      </c>
      <c r="E1712" s="3" t="s">
        <v>221</v>
      </c>
      <c r="F1712" s="3">
        <v>0.56000000000000005</v>
      </c>
      <c r="G1712" s="3">
        <v>0.48</v>
      </c>
      <c r="H1712" s="3" t="s">
        <v>60</v>
      </c>
      <c r="I1712" s="2">
        <v>4280</v>
      </c>
      <c r="J1712" s="3" t="s">
        <v>80</v>
      </c>
      <c r="K1712" s="2">
        <v>4280</v>
      </c>
      <c r="L1712" s="3" t="s">
        <v>64</v>
      </c>
      <c r="M1712" s="3" t="s">
        <v>181</v>
      </c>
      <c r="N1712" s="3" t="s">
        <v>60</v>
      </c>
      <c r="O1712" s="3"/>
      <c r="P1712" s="3"/>
      <c r="Q1712" s="3"/>
      <c r="R1712" s="3">
        <v>0</v>
      </c>
      <c r="S1712" s="3">
        <v>1</v>
      </c>
      <c r="T1712" s="2">
        <v>16</v>
      </c>
      <c r="U1712" s="3">
        <v>0.78388188885829857</v>
      </c>
      <c r="V1712" s="3">
        <v>5.1101870318579845</v>
      </c>
      <c r="W1712" s="3">
        <v>1.4810925483222415</v>
      </c>
      <c r="X1712" s="3">
        <v>2327.6240777039993</v>
      </c>
      <c r="Y1712" s="3">
        <v>5.1101870318579845</v>
      </c>
      <c r="Z1712" s="3">
        <v>1.4810912389721023</v>
      </c>
      <c r="AA1712" s="3">
        <v>2327.6240777039993</v>
      </c>
      <c r="AB1712">
        <f t="shared" ref="AB1712:AB1775" si="48">Y1712</f>
        <v>5.1101870318579845</v>
      </c>
      <c r="AC1712">
        <f t="shared" ref="AC1712:AC1775" si="49">Z1712</f>
        <v>1.4810912389721023</v>
      </c>
    </row>
    <row r="1713" spans="1:29" x14ac:dyDescent="0.25">
      <c r="A1713" s="2">
        <v>1712</v>
      </c>
      <c r="B1713" s="3" t="s">
        <v>178</v>
      </c>
      <c r="C1713" s="3" t="s">
        <v>28</v>
      </c>
      <c r="D1713" s="3" t="s">
        <v>179</v>
      </c>
      <c r="E1713" s="3" t="s">
        <v>221</v>
      </c>
      <c r="F1713" s="3">
        <v>0.56000000000000005</v>
      </c>
      <c r="G1713" s="3">
        <v>0.48</v>
      </c>
      <c r="H1713" s="3" t="s">
        <v>60</v>
      </c>
      <c r="I1713" s="2">
        <v>4340</v>
      </c>
      <c r="J1713" s="3" t="s">
        <v>82</v>
      </c>
      <c r="K1713" s="2">
        <v>4340</v>
      </c>
      <c r="L1713" s="3" t="s">
        <v>64</v>
      </c>
      <c r="M1713" s="3" t="s">
        <v>206</v>
      </c>
      <c r="N1713" s="3" t="s">
        <v>60</v>
      </c>
      <c r="O1713" s="3"/>
      <c r="P1713" s="3"/>
      <c r="Q1713" s="3"/>
      <c r="R1713" s="3">
        <v>0.38</v>
      </c>
      <c r="S1713" s="3">
        <v>0.62</v>
      </c>
      <c r="T1713" s="2">
        <v>29</v>
      </c>
      <c r="U1713" s="3">
        <v>2.0318408590069015</v>
      </c>
      <c r="V1713" s="3">
        <v>15.612891836896866</v>
      </c>
      <c r="W1713" s="3">
        <v>1.2351355498620169</v>
      </c>
      <c r="X1713" s="3">
        <v>7336.4926569087265</v>
      </c>
      <c r="Y1713" s="3">
        <v>9.6799929388760617</v>
      </c>
      <c r="Z1713" s="3">
        <v>1.2351344579485477</v>
      </c>
      <c r="AA1713" s="3">
        <v>4548.6254472834098</v>
      </c>
      <c r="AB1713">
        <f t="shared" si="48"/>
        <v>9.6799929388760617</v>
      </c>
      <c r="AC1713">
        <f t="shared" si="49"/>
        <v>1.2351344579485477</v>
      </c>
    </row>
    <row r="1714" spans="1:29" x14ac:dyDescent="0.25">
      <c r="A1714" s="2">
        <v>1713</v>
      </c>
      <c r="B1714" s="3" t="s">
        <v>178</v>
      </c>
      <c r="C1714" s="3" t="s">
        <v>28</v>
      </c>
      <c r="D1714" s="3" t="s">
        <v>179</v>
      </c>
      <c r="E1714" s="3" t="s">
        <v>221</v>
      </c>
      <c r="F1714" s="3">
        <v>0.56000000000000005</v>
      </c>
      <c r="G1714" s="3">
        <v>0.48</v>
      </c>
      <c r="H1714" s="3" t="s">
        <v>60</v>
      </c>
      <c r="I1714" s="2">
        <v>4340</v>
      </c>
      <c r="J1714" s="3" t="s">
        <v>82</v>
      </c>
      <c r="K1714" s="2">
        <v>4340</v>
      </c>
      <c r="L1714" s="3" t="s">
        <v>64</v>
      </c>
      <c r="M1714" s="3" t="s">
        <v>182</v>
      </c>
      <c r="N1714" s="3" t="s">
        <v>60</v>
      </c>
      <c r="O1714" s="3"/>
      <c r="P1714" s="3"/>
      <c r="Q1714" s="3"/>
      <c r="R1714" s="3">
        <v>0</v>
      </c>
      <c r="S1714" s="3">
        <v>1</v>
      </c>
      <c r="T1714" s="2">
        <v>28</v>
      </c>
      <c r="U1714" s="3">
        <v>1.5299007199134187</v>
      </c>
      <c r="V1714" s="3">
        <v>11.343124225588406</v>
      </c>
      <c r="W1714" s="3">
        <v>1.4264273366704101</v>
      </c>
      <c r="X1714" s="3">
        <v>5136.3053400960625</v>
      </c>
      <c r="Y1714" s="3">
        <v>11.343124225588406</v>
      </c>
      <c r="Z1714" s="3">
        <v>1.4264260756466927</v>
      </c>
      <c r="AA1714" s="3">
        <v>5136.3053400960625</v>
      </c>
      <c r="AB1714">
        <f t="shared" si="48"/>
        <v>11.343124225588406</v>
      </c>
      <c r="AC1714">
        <f t="shared" si="49"/>
        <v>1.4264260756466927</v>
      </c>
    </row>
    <row r="1715" spans="1:29" x14ac:dyDescent="0.25">
      <c r="A1715" s="2">
        <v>1714</v>
      </c>
      <c r="B1715" s="3" t="s">
        <v>178</v>
      </c>
      <c r="C1715" s="3" t="s">
        <v>28</v>
      </c>
      <c r="D1715" s="3" t="s">
        <v>179</v>
      </c>
      <c r="E1715" s="3" t="s">
        <v>221</v>
      </c>
      <c r="F1715" s="3">
        <v>0.56000000000000005</v>
      </c>
      <c r="G1715" s="3">
        <v>0.48</v>
      </c>
      <c r="H1715" s="3" t="s">
        <v>60</v>
      </c>
      <c r="I1715" s="2">
        <v>4340</v>
      </c>
      <c r="J1715" s="3" t="s">
        <v>82</v>
      </c>
      <c r="K1715" s="2">
        <v>4340</v>
      </c>
      <c r="L1715" s="3" t="s">
        <v>64</v>
      </c>
      <c r="M1715" s="3" t="s">
        <v>181</v>
      </c>
      <c r="N1715" s="3" t="s">
        <v>60</v>
      </c>
      <c r="O1715" s="3"/>
      <c r="P1715" s="3"/>
      <c r="Q1715" s="3"/>
      <c r="R1715" s="3">
        <v>0</v>
      </c>
      <c r="S1715" s="3">
        <v>1</v>
      </c>
      <c r="T1715" s="2">
        <v>54</v>
      </c>
      <c r="U1715" s="3">
        <v>3.9330435631983596</v>
      </c>
      <c r="V1715" s="3">
        <v>21.580505120382046</v>
      </c>
      <c r="W1715" s="3">
        <v>2.9901019283248442</v>
      </c>
      <c r="X1715" s="3">
        <v>10131.418698685922</v>
      </c>
      <c r="Y1715" s="3">
        <v>21.580505120382046</v>
      </c>
      <c r="Z1715" s="3">
        <v>2.9900992849448738</v>
      </c>
      <c r="AA1715" s="3">
        <v>10131.418698685922</v>
      </c>
      <c r="AB1715">
        <f t="shared" si="48"/>
        <v>21.580505120382046</v>
      </c>
      <c r="AC1715">
        <f t="shared" si="49"/>
        <v>2.9900992849448738</v>
      </c>
    </row>
    <row r="1716" spans="1:29" x14ac:dyDescent="0.25">
      <c r="A1716" s="2">
        <v>1715</v>
      </c>
      <c r="B1716" s="3" t="s">
        <v>178</v>
      </c>
      <c r="C1716" s="3" t="s">
        <v>28</v>
      </c>
      <c r="D1716" s="3" t="s">
        <v>179</v>
      </c>
      <c r="E1716" s="3" t="s">
        <v>221</v>
      </c>
      <c r="F1716" s="3">
        <v>0.56000000000000005</v>
      </c>
      <c r="G1716" s="3">
        <v>0.48</v>
      </c>
      <c r="H1716" s="3" t="s">
        <v>60</v>
      </c>
      <c r="I1716" s="2">
        <v>4340</v>
      </c>
      <c r="J1716" s="3" t="s">
        <v>82</v>
      </c>
      <c r="K1716" s="2">
        <v>4340</v>
      </c>
      <c r="L1716" s="3" t="s">
        <v>64</v>
      </c>
      <c r="M1716" s="3" t="s">
        <v>247</v>
      </c>
      <c r="N1716" s="3" t="s">
        <v>60</v>
      </c>
      <c r="O1716" s="3"/>
      <c r="P1716" s="3"/>
      <c r="Q1716" s="3"/>
      <c r="R1716" s="3">
        <v>0</v>
      </c>
      <c r="S1716" s="3">
        <v>1</v>
      </c>
      <c r="T1716" s="2">
        <v>14</v>
      </c>
      <c r="U1716" s="3">
        <v>0.44928414840512726</v>
      </c>
      <c r="V1716" s="3">
        <v>3.8340696540482657</v>
      </c>
      <c r="W1716" s="3">
        <v>0.55201831812568036</v>
      </c>
      <c r="X1716" s="3">
        <v>1590.6078227069925</v>
      </c>
      <c r="Y1716" s="3">
        <v>3.8340696540482657</v>
      </c>
      <c r="Z1716" s="3">
        <v>0.55201783011751182</v>
      </c>
      <c r="AA1716" s="3">
        <v>1590.6078227069925</v>
      </c>
      <c r="AB1716">
        <f t="shared" si="48"/>
        <v>3.8340696540482657</v>
      </c>
      <c r="AC1716">
        <f t="shared" si="49"/>
        <v>0.55201783011751182</v>
      </c>
    </row>
    <row r="1717" spans="1:29" x14ac:dyDescent="0.25">
      <c r="A1717" s="2">
        <v>1716</v>
      </c>
      <c r="B1717" s="3" t="s">
        <v>178</v>
      </c>
      <c r="C1717" s="3" t="s">
        <v>28</v>
      </c>
      <c r="D1717" s="3" t="s">
        <v>179</v>
      </c>
      <c r="E1717" s="3" t="s">
        <v>221</v>
      </c>
      <c r="F1717" s="3">
        <v>0.56000000000000005</v>
      </c>
      <c r="G1717" s="3">
        <v>0.48</v>
      </c>
      <c r="H1717" s="3" t="s">
        <v>60</v>
      </c>
      <c r="I1717" s="2">
        <v>4340</v>
      </c>
      <c r="J1717" s="3" t="s">
        <v>82</v>
      </c>
      <c r="K1717" s="2">
        <v>4340</v>
      </c>
      <c r="L1717" s="3" t="s">
        <v>64</v>
      </c>
      <c r="M1717" s="3" t="s">
        <v>207</v>
      </c>
      <c r="N1717" s="3" t="s">
        <v>60</v>
      </c>
      <c r="O1717" s="3"/>
      <c r="P1717" s="3"/>
      <c r="Q1717" s="3"/>
      <c r="R1717" s="3">
        <v>0.38</v>
      </c>
      <c r="S1717" s="3">
        <v>0.62</v>
      </c>
      <c r="T1717" s="2">
        <v>24</v>
      </c>
      <c r="U1717" s="3">
        <v>0.52690403710249034</v>
      </c>
      <c r="V1717" s="3">
        <v>3.502905683758248</v>
      </c>
      <c r="W1717" s="3">
        <v>0.26405097380095965</v>
      </c>
      <c r="X1717" s="3">
        <v>1764.3464675252162</v>
      </c>
      <c r="Y1717" s="3">
        <v>2.1718015239301134</v>
      </c>
      <c r="Z1717" s="3">
        <v>0.26405074036843046</v>
      </c>
      <c r="AA1717" s="3">
        <v>1093.894809865634</v>
      </c>
      <c r="AB1717">
        <f t="shared" si="48"/>
        <v>2.1718015239301134</v>
      </c>
      <c r="AC1717">
        <f t="shared" si="49"/>
        <v>0.26405074036843046</v>
      </c>
    </row>
    <row r="1718" spans="1:29" x14ac:dyDescent="0.25">
      <c r="A1718" s="2">
        <v>1717</v>
      </c>
      <c r="B1718" s="3" t="s">
        <v>178</v>
      </c>
      <c r="C1718" s="3" t="s">
        <v>28</v>
      </c>
      <c r="D1718" s="3" t="s">
        <v>179</v>
      </c>
      <c r="E1718" s="3" t="s">
        <v>221</v>
      </c>
      <c r="F1718" s="3">
        <v>0.56000000000000005</v>
      </c>
      <c r="G1718" s="3">
        <v>0.48</v>
      </c>
      <c r="H1718" s="3" t="s">
        <v>60</v>
      </c>
      <c r="I1718" s="2">
        <v>4340</v>
      </c>
      <c r="J1718" s="3" t="s">
        <v>82</v>
      </c>
      <c r="K1718" s="2">
        <v>4340</v>
      </c>
      <c r="L1718" s="3" t="s">
        <v>64</v>
      </c>
      <c r="M1718" s="3" t="s">
        <v>252</v>
      </c>
      <c r="N1718" s="3" t="s">
        <v>60</v>
      </c>
      <c r="O1718" s="3"/>
      <c r="P1718" s="3"/>
      <c r="Q1718" s="3"/>
      <c r="R1718" s="3">
        <v>0.38</v>
      </c>
      <c r="S1718" s="3">
        <v>0.62</v>
      </c>
      <c r="T1718" s="2">
        <v>2</v>
      </c>
      <c r="U1718" s="3">
        <v>7.7570421687459049E-2</v>
      </c>
      <c r="V1718" s="3">
        <v>0.66119215075258109</v>
      </c>
      <c r="W1718" s="3">
        <v>5.2239959884956985E-2</v>
      </c>
      <c r="X1718" s="3">
        <v>297.45133736203684</v>
      </c>
      <c r="Y1718" s="3">
        <v>0.40993913346660027</v>
      </c>
      <c r="Z1718" s="3">
        <v>5.2239913702563701E-2</v>
      </c>
      <c r="AA1718" s="3">
        <v>184.41982916446287</v>
      </c>
      <c r="AB1718">
        <f t="shared" si="48"/>
        <v>0.40993913346660027</v>
      </c>
      <c r="AC1718">
        <f t="shared" si="49"/>
        <v>5.2239913702563701E-2</v>
      </c>
    </row>
    <row r="1719" spans="1:29" x14ac:dyDescent="0.25">
      <c r="A1719" s="2">
        <v>1718</v>
      </c>
      <c r="B1719" s="3" t="s">
        <v>178</v>
      </c>
      <c r="C1719" s="3" t="s">
        <v>28</v>
      </c>
      <c r="D1719" s="3" t="s">
        <v>179</v>
      </c>
      <c r="E1719" s="3" t="s">
        <v>221</v>
      </c>
      <c r="F1719" s="3">
        <v>0.56000000000000005</v>
      </c>
      <c r="G1719" s="3">
        <v>0.48</v>
      </c>
      <c r="H1719" s="3" t="s">
        <v>60</v>
      </c>
      <c r="I1719" s="2">
        <v>5100</v>
      </c>
      <c r="J1719" s="3" t="s">
        <v>85</v>
      </c>
      <c r="K1719" s="2">
        <v>5100</v>
      </c>
      <c r="L1719" s="3" t="s">
        <v>64</v>
      </c>
      <c r="M1719" s="3" t="s">
        <v>182</v>
      </c>
      <c r="N1719" s="3" t="s">
        <v>60</v>
      </c>
      <c r="O1719" s="3"/>
      <c r="P1719" s="3"/>
      <c r="Q1719" s="3"/>
      <c r="R1719" s="3">
        <v>0</v>
      </c>
      <c r="S1719" s="3">
        <v>1</v>
      </c>
      <c r="T1719" s="2">
        <v>1</v>
      </c>
      <c r="U1719" s="3">
        <v>3.1669839513306798E-2</v>
      </c>
      <c r="V1719" s="3">
        <v>0.12870043514429302</v>
      </c>
      <c r="W1719" s="3">
        <v>1.6320186229973253E-2</v>
      </c>
      <c r="X1719" s="3">
        <v>55.213972527308464</v>
      </c>
      <c r="Y1719" s="3">
        <v>0.12870043514429302</v>
      </c>
      <c r="Z1719" s="3">
        <v>1.6320171802219799E-2</v>
      </c>
      <c r="AA1719" s="3">
        <v>55.213972527308464</v>
      </c>
      <c r="AB1719">
        <f t="shared" si="48"/>
        <v>0.12870043514429302</v>
      </c>
      <c r="AC1719">
        <f t="shared" si="49"/>
        <v>1.6320171802219799E-2</v>
      </c>
    </row>
    <row r="1720" spans="1:29" x14ac:dyDescent="0.25">
      <c r="A1720" s="2">
        <v>1719</v>
      </c>
      <c r="B1720" s="3" t="s">
        <v>178</v>
      </c>
      <c r="C1720" s="3" t="s">
        <v>28</v>
      </c>
      <c r="D1720" s="3" t="s">
        <v>179</v>
      </c>
      <c r="E1720" s="3" t="s">
        <v>221</v>
      </c>
      <c r="F1720" s="3">
        <v>0.56000000000000005</v>
      </c>
      <c r="G1720" s="3">
        <v>0.48</v>
      </c>
      <c r="H1720" s="3" t="s">
        <v>60</v>
      </c>
      <c r="I1720" s="2">
        <v>5100</v>
      </c>
      <c r="J1720" s="3" t="s">
        <v>85</v>
      </c>
      <c r="K1720" s="2">
        <v>5100</v>
      </c>
      <c r="L1720" s="3" t="s">
        <v>64</v>
      </c>
      <c r="M1720" s="3" t="s">
        <v>183</v>
      </c>
      <c r="N1720" s="3" t="s">
        <v>60</v>
      </c>
      <c r="O1720" s="3"/>
      <c r="P1720" s="3"/>
      <c r="Q1720" s="3"/>
      <c r="R1720" s="3">
        <v>0</v>
      </c>
      <c r="S1720" s="3">
        <v>1</v>
      </c>
      <c r="T1720" s="2">
        <v>1</v>
      </c>
      <c r="U1720" s="3">
        <v>5.9277216096789702E-2</v>
      </c>
      <c r="V1720" s="3">
        <v>0.24089176399500312</v>
      </c>
      <c r="W1720" s="3">
        <v>3.0546893219572359E-2</v>
      </c>
      <c r="X1720" s="3">
        <v>103.3453478565396</v>
      </c>
      <c r="Y1720" s="3">
        <v>0.24089176399500312</v>
      </c>
      <c r="Z1720" s="3">
        <v>3.05468662147921E-2</v>
      </c>
      <c r="AA1720" s="3">
        <v>103.3453478565396</v>
      </c>
      <c r="AB1720">
        <f t="shared" si="48"/>
        <v>0.24089176399500312</v>
      </c>
      <c r="AC1720">
        <f t="shared" si="49"/>
        <v>3.05468662147921E-2</v>
      </c>
    </row>
    <row r="1721" spans="1:29" x14ac:dyDescent="0.25">
      <c r="A1721" s="2">
        <v>1720</v>
      </c>
      <c r="B1721" s="3" t="s">
        <v>178</v>
      </c>
      <c r="C1721" s="3" t="s">
        <v>28</v>
      </c>
      <c r="D1721" s="3" t="s">
        <v>179</v>
      </c>
      <c r="E1721" s="3" t="s">
        <v>221</v>
      </c>
      <c r="F1721" s="3">
        <v>0.56000000000000005</v>
      </c>
      <c r="G1721" s="3">
        <v>0.48</v>
      </c>
      <c r="H1721" s="3" t="s">
        <v>60</v>
      </c>
      <c r="I1721" s="2">
        <v>5100</v>
      </c>
      <c r="J1721" s="3" t="s">
        <v>85</v>
      </c>
      <c r="K1721" s="2">
        <v>5100</v>
      </c>
      <c r="L1721" s="3" t="s">
        <v>64</v>
      </c>
      <c r="M1721" s="3" t="s">
        <v>247</v>
      </c>
      <c r="N1721" s="3" t="s">
        <v>60</v>
      </c>
      <c r="O1721" s="3"/>
      <c r="P1721" s="3"/>
      <c r="Q1721" s="3"/>
      <c r="R1721" s="3">
        <v>0</v>
      </c>
      <c r="S1721" s="3">
        <v>1</v>
      </c>
      <c r="T1721" s="2">
        <v>2</v>
      </c>
      <c r="U1721" s="3">
        <v>3.3418744454084999E-2</v>
      </c>
      <c r="V1721" s="3">
        <v>0.21938701579318959</v>
      </c>
      <c r="W1721" s="3">
        <v>2.9128707161969573E-2</v>
      </c>
      <c r="X1721" s="3">
        <v>93.197198109299933</v>
      </c>
      <c r="Y1721" s="3">
        <v>0.21938701579318959</v>
      </c>
      <c r="Z1721" s="3">
        <v>2.9128681410927299E-2</v>
      </c>
      <c r="AA1721" s="3">
        <v>93.197198109299933</v>
      </c>
      <c r="AB1721">
        <f t="shared" si="48"/>
        <v>0.21938701579318959</v>
      </c>
      <c r="AC1721">
        <f t="shared" si="49"/>
        <v>2.9128681410927299E-2</v>
      </c>
    </row>
    <row r="1722" spans="1:29" x14ac:dyDescent="0.25">
      <c r="A1722" s="2">
        <v>1721</v>
      </c>
      <c r="B1722" s="3" t="s">
        <v>178</v>
      </c>
      <c r="C1722" s="3" t="s">
        <v>28</v>
      </c>
      <c r="D1722" s="3" t="s">
        <v>179</v>
      </c>
      <c r="E1722" s="3" t="s">
        <v>221</v>
      </c>
      <c r="F1722" s="3">
        <v>0.56000000000000005</v>
      </c>
      <c r="G1722" s="3">
        <v>0.48</v>
      </c>
      <c r="H1722" s="3" t="s">
        <v>60</v>
      </c>
      <c r="I1722" s="2">
        <v>5100</v>
      </c>
      <c r="J1722" s="3" t="s">
        <v>85</v>
      </c>
      <c r="K1722" s="2">
        <v>5100</v>
      </c>
      <c r="L1722" s="3" t="s">
        <v>64</v>
      </c>
      <c r="M1722" s="3" t="s">
        <v>254</v>
      </c>
      <c r="N1722" s="3" t="s">
        <v>60</v>
      </c>
      <c r="O1722" s="3"/>
      <c r="P1722" s="3"/>
      <c r="Q1722" s="3"/>
      <c r="R1722" s="3">
        <v>0.38</v>
      </c>
      <c r="S1722" s="3">
        <v>0.62</v>
      </c>
      <c r="T1722" s="2">
        <v>11</v>
      </c>
      <c r="U1722" s="3">
        <v>0.57407664342514875</v>
      </c>
      <c r="V1722" s="3">
        <v>0.34319468840990836</v>
      </c>
      <c r="W1722" s="3">
        <v>2.6310564846422826E-2</v>
      </c>
      <c r="X1722" s="3">
        <v>135.48890692528855</v>
      </c>
      <c r="Y1722" s="3">
        <v>0.21278070681414316</v>
      </c>
      <c r="Z1722" s="3">
        <v>2.6310541586740795E-2</v>
      </c>
      <c r="AA1722" s="3">
        <v>84.003122293678913</v>
      </c>
      <c r="AB1722">
        <f t="shared" si="48"/>
        <v>0.21278070681414316</v>
      </c>
      <c r="AC1722">
        <f t="shared" si="49"/>
        <v>2.6310541586740795E-2</v>
      </c>
    </row>
    <row r="1723" spans="1:29" x14ac:dyDescent="0.25">
      <c r="A1723" s="2">
        <v>1722</v>
      </c>
      <c r="B1723" s="3" t="s">
        <v>178</v>
      </c>
      <c r="C1723" s="3" t="s">
        <v>28</v>
      </c>
      <c r="D1723" s="3" t="s">
        <v>179</v>
      </c>
      <c r="E1723" s="3" t="s">
        <v>221</v>
      </c>
      <c r="F1723" s="3">
        <v>0.56000000000000005</v>
      </c>
      <c r="G1723" s="3">
        <v>0.48</v>
      </c>
      <c r="H1723" s="3" t="s">
        <v>60</v>
      </c>
      <c r="I1723" s="2">
        <v>5300</v>
      </c>
      <c r="J1723" s="3" t="s">
        <v>88</v>
      </c>
      <c r="K1723" s="2">
        <v>5300</v>
      </c>
      <c r="L1723" s="3" t="s">
        <v>64</v>
      </c>
      <c r="M1723" s="3" t="s">
        <v>182</v>
      </c>
      <c r="N1723" s="3" t="s">
        <v>60</v>
      </c>
      <c r="O1723" s="3"/>
      <c r="P1723" s="3"/>
      <c r="Q1723" s="3"/>
      <c r="R1723" s="3">
        <v>0</v>
      </c>
      <c r="S1723" s="3">
        <v>1</v>
      </c>
      <c r="T1723" s="2">
        <v>2</v>
      </c>
      <c r="U1723" s="3">
        <v>2.4325977355114693E-2</v>
      </c>
      <c r="V1723" s="3">
        <v>8.4443924667634396E-2</v>
      </c>
      <c r="W1723" s="3">
        <v>8.5549049881213316E-3</v>
      </c>
      <c r="X1723" s="3">
        <v>66.487001405674263</v>
      </c>
      <c r="Y1723" s="3">
        <v>8.4443924667634396E-2</v>
      </c>
      <c r="Z1723" s="3">
        <v>8.5548974252137797E-3</v>
      </c>
      <c r="AA1723" s="3">
        <v>66.487001405674263</v>
      </c>
      <c r="AB1723">
        <f t="shared" si="48"/>
        <v>8.4443924667634396E-2</v>
      </c>
      <c r="AC1723">
        <f t="shared" si="49"/>
        <v>8.5548974252137797E-3</v>
      </c>
    </row>
    <row r="1724" spans="1:29" x14ac:dyDescent="0.25">
      <c r="A1724" s="2">
        <v>1723</v>
      </c>
      <c r="B1724" s="3" t="s">
        <v>178</v>
      </c>
      <c r="C1724" s="3" t="s">
        <v>28</v>
      </c>
      <c r="D1724" s="3" t="s">
        <v>179</v>
      </c>
      <c r="E1724" s="3" t="s">
        <v>221</v>
      </c>
      <c r="F1724" s="3">
        <v>0.56000000000000005</v>
      </c>
      <c r="G1724" s="3">
        <v>0.48</v>
      </c>
      <c r="H1724" s="3" t="s">
        <v>60</v>
      </c>
      <c r="I1724" s="2">
        <v>5300</v>
      </c>
      <c r="J1724" s="3" t="s">
        <v>88</v>
      </c>
      <c r="K1724" s="2">
        <v>5300</v>
      </c>
      <c r="L1724" s="3" t="s">
        <v>64</v>
      </c>
      <c r="M1724" s="3" t="s">
        <v>247</v>
      </c>
      <c r="N1724" s="3" t="s">
        <v>60</v>
      </c>
      <c r="O1724" s="3"/>
      <c r="P1724" s="3"/>
      <c r="Q1724" s="3"/>
      <c r="R1724" s="3">
        <v>0</v>
      </c>
      <c r="S1724" s="3">
        <v>1</v>
      </c>
      <c r="T1724" s="2">
        <v>20</v>
      </c>
      <c r="U1724" s="3">
        <v>3.4389879982402523</v>
      </c>
      <c r="V1724" s="3">
        <v>5.7107210332220832</v>
      </c>
      <c r="W1724" s="3">
        <v>0.77998568862244178</v>
      </c>
      <c r="X1724" s="3">
        <v>4773.5680703404732</v>
      </c>
      <c r="Y1724" s="3">
        <v>5.7107210332220832</v>
      </c>
      <c r="Z1724" s="3">
        <v>0.77998499908121854</v>
      </c>
      <c r="AA1724" s="3">
        <v>4773.5680703404732</v>
      </c>
      <c r="AB1724">
        <f t="shared" si="48"/>
        <v>5.7107210332220832</v>
      </c>
      <c r="AC1724">
        <f t="shared" si="49"/>
        <v>0.77998499908121854</v>
      </c>
    </row>
    <row r="1725" spans="1:29" x14ac:dyDescent="0.25">
      <c r="A1725" s="2">
        <v>1724</v>
      </c>
      <c r="B1725" s="3" t="s">
        <v>178</v>
      </c>
      <c r="C1725" s="3" t="s">
        <v>28</v>
      </c>
      <c r="D1725" s="3" t="s">
        <v>179</v>
      </c>
      <c r="E1725" s="3" t="s">
        <v>221</v>
      </c>
      <c r="F1725" s="3">
        <v>0.56000000000000005</v>
      </c>
      <c r="G1725" s="3">
        <v>0.48</v>
      </c>
      <c r="H1725" s="3" t="s">
        <v>60</v>
      </c>
      <c r="I1725" s="2">
        <v>5300</v>
      </c>
      <c r="J1725" s="3" t="s">
        <v>88</v>
      </c>
      <c r="K1725" s="2">
        <v>5300</v>
      </c>
      <c r="L1725" s="3" t="s">
        <v>64</v>
      </c>
      <c r="M1725" s="3" t="s">
        <v>251</v>
      </c>
      <c r="N1725" s="3" t="s">
        <v>60</v>
      </c>
      <c r="O1725" s="3"/>
      <c r="P1725" s="3"/>
      <c r="Q1725" s="3"/>
      <c r="R1725" s="3">
        <v>0.38</v>
      </c>
      <c r="S1725" s="3">
        <v>0.62</v>
      </c>
      <c r="T1725" s="2">
        <v>16</v>
      </c>
      <c r="U1725" s="3">
        <v>3.477723605756434</v>
      </c>
      <c r="V1725" s="3">
        <v>4.6642248323577968</v>
      </c>
      <c r="W1725" s="3">
        <v>0.36315848433603087</v>
      </c>
      <c r="X1725" s="3">
        <v>6714.6694972023288</v>
      </c>
      <c r="Y1725" s="3">
        <v>2.8918193960618344</v>
      </c>
      <c r="Z1725" s="3">
        <v>0.36315816328815864</v>
      </c>
      <c r="AA1725" s="3">
        <v>4163.0950882654433</v>
      </c>
      <c r="AB1725">
        <f t="shared" si="48"/>
        <v>2.8918193960618344</v>
      </c>
      <c r="AC1725">
        <f t="shared" si="49"/>
        <v>0.36315816328815864</v>
      </c>
    </row>
    <row r="1726" spans="1:29" x14ac:dyDescent="0.25">
      <c r="A1726" s="2">
        <v>1725</v>
      </c>
      <c r="B1726" s="3" t="s">
        <v>178</v>
      </c>
      <c r="C1726" s="3" t="s">
        <v>28</v>
      </c>
      <c r="D1726" s="3" t="s">
        <v>179</v>
      </c>
      <c r="E1726" s="3" t="s">
        <v>221</v>
      </c>
      <c r="F1726" s="3">
        <v>0.56000000000000005</v>
      </c>
      <c r="G1726" s="3">
        <v>0.48</v>
      </c>
      <c r="H1726" s="3" t="s">
        <v>60</v>
      </c>
      <c r="I1726" s="2">
        <v>5300</v>
      </c>
      <c r="J1726" s="3" t="s">
        <v>88</v>
      </c>
      <c r="K1726" s="2">
        <v>5300</v>
      </c>
      <c r="L1726" s="3" t="s">
        <v>64</v>
      </c>
      <c r="M1726" s="3" t="s">
        <v>207</v>
      </c>
      <c r="N1726" s="3" t="s">
        <v>60</v>
      </c>
      <c r="O1726" s="3"/>
      <c r="P1726" s="3"/>
      <c r="Q1726" s="3"/>
      <c r="R1726" s="3">
        <v>0.38</v>
      </c>
      <c r="S1726" s="3">
        <v>0.62</v>
      </c>
      <c r="T1726" s="2">
        <v>17</v>
      </c>
      <c r="U1726" s="3">
        <v>3.899079723412429</v>
      </c>
      <c r="V1726" s="3">
        <v>1.2066548589871773</v>
      </c>
      <c r="W1726" s="3">
        <v>9.0392154780469622E-2</v>
      </c>
      <c r="X1726" s="3">
        <v>5121.4349360017513</v>
      </c>
      <c r="Y1726" s="3">
        <v>0.74812601257205003</v>
      </c>
      <c r="Z1726" s="3">
        <v>9.0392074869879047E-2</v>
      </c>
      <c r="AA1726" s="3">
        <v>3175.2896603210852</v>
      </c>
      <c r="AB1726">
        <f t="shared" si="48"/>
        <v>0.74812601257205003</v>
      </c>
      <c r="AC1726">
        <f t="shared" si="49"/>
        <v>9.0392074869879047E-2</v>
      </c>
    </row>
    <row r="1727" spans="1:29" x14ac:dyDescent="0.25">
      <c r="A1727" s="2">
        <v>1726</v>
      </c>
      <c r="B1727" s="3" t="s">
        <v>178</v>
      </c>
      <c r="C1727" s="3" t="s">
        <v>28</v>
      </c>
      <c r="D1727" s="3" t="s">
        <v>179</v>
      </c>
      <c r="E1727" s="3" t="s">
        <v>221</v>
      </c>
      <c r="F1727" s="3">
        <v>0.56000000000000005</v>
      </c>
      <c r="G1727" s="3">
        <v>0.48</v>
      </c>
      <c r="H1727" s="3" t="s">
        <v>60</v>
      </c>
      <c r="I1727" s="2">
        <v>5400</v>
      </c>
      <c r="J1727" s="3" t="s">
        <v>89</v>
      </c>
      <c r="K1727" s="2">
        <v>5400</v>
      </c>
      <c r="L1727" s="3" t="s">
        <v>64</v>
      </c>
      <c r="M1727" s="3" t="s">
        <v>181</v>
      </c>
      <c r="N1727" s="3" t="s">
        <v>60</v>
      </c>
      <c r="O1727" s="3"/>
      <c r="P1727" s="3"/>
      <c r="Q1727" s="3"/>
      <c r="R1727" s="3">
        <v>0</v>
      </c>
      <c r="S1727" s="3">
        <v>1</v>
      </c>
      <c r="T1727" s="2">
        <v>2</v>
      </c>
      <c r="U1727" s="3">
        <v>2.9370660558312601E-3</v>
      </c>
      <c r="V1727" s="3">
        <v>1.387957335929157E-2</v>
      </c>
      <c r="W1727" s="3">
        <v>1.8272505695356217E-3</v>
      </c>
      <c r="X1727" s="3">
        <v>6.2137153241038572</v>
      </c>
      <c r="Y1727" s="3">
        <v>1.387957335929157E-2</v>
      </c>
      <c r="Z1727" s="3">
        <v>1.8272489541667639E-3</v>
      </c>
      <c r="AA1727" s="3">
        <v>6.2137153241038572</v>
      </c>
      <c r="AB1727">
        <f t="shared" si="48"/>
        <v>1.387957335929157E-2</v>
      </c>
      <c r="AC1727">
        <f t="shared" si="49"/>
        <v>1.8272489541667639E-3</v>
      </c>
    </row>
    <row r="1728" spans="1:29" x14ac:dyDescent="0.25">
      <c r="A1728" s="2">
        <v>1727</v>
      </c>
      <c r="B1728" s="3" t="s">
        <v>178</v>
      </c>
      <c r="C1728" s="3" t="s">
        <v>28</v>
      </c>
      <c r="D1728" s="3" t="s">
        <v>179</v>
      </c>
      <c r="E1728" s="3" t="s">
        <v>221</v>
      </c>
      <c r="F1728" s="3">
        <v>0.56000000000000005</v>
      </c>
      <c r="G1728" s="3">
        <v>0.48</v>
      </c>
      <c r="H1728" s="3" t="s">
        <v>60</v>
      </c>
      <c r="I1728" s="2">
        <v>6110</v>
      </c>
      <c r="J1728" s="3" t="s">
        <v>93</v>
      </c>
      <c r="K1728" s="2">
        <v>6110</v>
      </c>
      <c r="L1728" s="3" t="s">
        <v>64</v>
      </c>
      <c r="M1728" s="3" t="s">
        <v>181</v>
      </c>
      <c r="N1728" s="3" t="s">
        <v>60</v>
      </c>
      <c r="O1728" s="3"/>
      <c r="P1728" s="3"/>
      <c r="Q1728" s="3"/>
      <c r="R1728" s="3">
        <v>0</v>
      </c>
      <c r="S1728" s="3">
        <v>1</v>
      </c>
      <c r="T1728" s="2">
        <v>2</v>
      </c>
      <c r="U1728" s="3">
        <v>8.1962035085035204E-2</v>
      </c>
      <c r="V1728" s="3">
        <v>0.41685758053576677</v>
      </c>
      <c r="W1728" s="3">
        <v>3.4479175720899272E-2</v>
      </c>
      <c r="X1728" s="3">
        <v>172.08995205424389</v>
      </c>
      <c r="Y1728" s="3">
        <v>0.41685758053576677</v>
      </c>
      <c r="Z1728" s="3">
        <v>3.4479145239810431E-2</v>
      </c>
      <c r="AA1728" s="3">
        <v>172.08995205424389</v>
      </c>
      <c r="AB1728">
        <f t="shared" si="48"/>
        <v>0.41685758053576677</v>
      </c>
      <c r="AC1728">
        <f t="shared" si="49"/>
        <v>3.4479145239810431E-2</v>
      </c>
    </row>
    <row r="1729" spans="1:29" x14ac:dyDescent="0.25">
      <c r="A1729" s="2">
        <v>1728</v>
      </c>
      <c r="B1729" s="3" t="s">
        <v>178</v>
      </c>
      <c r="C1729" s="3" t="s">
        <v>28</v>
      </c>
      <c r="D1729" s="3" t="s">
        <v>179</v>
      </c>
      <c r="E1729" s="3" t="s">
        <v>221</v>
      </c>
      <c r="F1729" s="3">
        <v>0.56000000000000005</v>
      </c>
      <c r="G1729" s="3">
        <v>0.48</v>
      </c>
      <c r="H1729" s="3" t="s">
        <v>60</v>
      </c>
      <c r="I1729" s="2">
        <v>6120</v>
      </c>
      <c r="J1729" s="3" t="s">
        <v>63</v>
      </c>
      <c r="K1729" s="2">
        <v>6120</v>
      </c>
      <c r="L1729" s="3" t="s">
        <v>64</v>
      </c>
      <c r="M1729" s="3" t="s">
        <v>182</v>
      </c>
      <c r="N1729" s="3" t="s">
        <v>60</v>
      </c>
      <c r="O1729" s="3"/>
      <c r="P1729" s="3"/>
      <c r="Q1729" s="3"/>
      <c r="R1729" s="3">
        <v>0</v>
      </c>
      <c r="S1729" s="3">
        <v>1</v>
      </c>
      <c r="T1729" s="2">
        <v>4</v>
      </c>
      <c r="U1729" s="3">
        <v>0.11916380334418947</v>
      </c>
      <c r="V1729" s="3">
        <v>0.67517278341020881</v>
      </c>
      <c r="W1729" s="3">
        <v>7.5859292927868804E-2</v>
      </c>
      <c r="X1729" s="3">
        <v>273.89380004183897</v>
      </c>
      <c r="Y1729" s="3">
        <v>0.67517278341020881</v>
      </c>
      <c r="Z1729" s="3">
        <v>7.5859225864959273E-2</v>
      </c>
      <c r="AA1729" s="3">
        <v>273.89380004183897</v>
      </c>
      <c r="AB1729">
        <f t="shared" si="48"/>
        <v>0.67517278341020881</v>
      </c>
      <c r="AC1729">
        <f t="shared" si="49"/>
        <v>7.5859225864959273E-2</v>
      </c>
    </row>
    <row r="1730" spans="1:29" x14ac:dyDescent="0.25">
      <c r="A1730" s="2">
        <v>1729</v>
      </c>
      <c r="B1730" s="3" t="s">
        <v>178</v>
      </c>
      <c r="C1730" s="3" t="s">
        <v>28</v>
      </c>
      <c r="D1730" s="3" t="s">
        <v>179</v>
      </c>
      <c r="E1730" s="3" t="s">
        <v>221</v>
      </c>
      <c r="F1730" s="3">
        <v>0.56000000000000005</v>
      </c>
      <c r="G1730" s="3">
        <v>0.48</v>
      </c>
      <c r="H1730" s="3" t="s">
        <v>60</v>
      </c>
      <c r="I1730" s="2">
        <v>6120</v>
      </c>
      <c r="J1730" s="3" t="s">
        <v>63</v>
      </c>
      <c r="K1730" s="2">
        <v>6120</v>
      </c>
      <c r="L1730" s="3" t="s">
        <v>64</v>
      </c>
      <c r="M1730" s="3" t="s">
        <v>183</v>
      </c>
      <c r="N1730" s="3" t="s">
        <v>60</v>
      </c>
      <c r="O1730" s="3"/>
      <c r="P1730" s="3"/>
      <c r="Q1730" s="3"/>
      <c r="R1730" s="3">
        <v>0</v>
      </c>
      <c r="S1730" s="3">
        <v>1</v>
      </c>
      <c r="T1730" s="2">
        <v>2</v>
      </c>
      <c r="U1730" s="3">
        <v>5.4974837292274719E-3</v>
      </c>
      <c r="V1730" s="3">
        <v>9.255552890711333E-3</v>
      </c>
      <c r="W1730" s="3">
        <v>8.0773658614985682E-4</v>
      </c>
      <c r="X1730" s="3">
        <v>3.3413137478374009</v>
      </c>
      <c r="Y1730" s="3">
        <v>9.255552890711333E-3</v>
      </c>
      <c r="Z1730" s="3">
        <v>8.0773587207563194E-4</v>
      </c>
      <c r="AA1730" s="3">
        <v>3.3413137478374009</v>
      </c>
      <c r="AB1730">
        <f t="shared" si="48"/>
        <v>9.255552890711333E-3</v>
      </c>
      <c r="AC1730">
        <f t="shared" si="49"/>
        <v>8.0773587207563194E-4</v>
      </c>
    </row>
    <row r="1731" spans="1:29" x14ac:dyDescent="0.25">
      <c r="A1731" s="2">
        <v>1730</v>
      </c>
      <c r="B1731" s="3" t="s">
        <v>178</v>
      </c>
      <c r="C1731" s="3" t="s">
        <v>28</v>
      </c>
      <c r="D1731" s="3" t="s">
        <v>179</v>
      </c>
      <c r="E1731" s="3" t="s">
        <v>221</v>
      </c>
      <c r="F1731" s="3">
        <v>0.56000000000000005</v>
      </c>
      <c r="G1731" s="3">
        <v>0.48</v>
      </c>
      <c r="H1731" s="3" t="s">
        <v>60</v>
      </c>
      <c r="I1731" s="2">
        <v>6120</v>
      </c>
      <c r="J1731" s="3" t="s">
        <v>63</v>
      </c>
      <c r="K1731" s="2">
        <v>6120</v>
      </c>
      <c r="L1731" s="3" t="s">
        <v>64</v>
      </c>
      <c r="M1731" s="3" t="s">
        <v>247</v>
      </c>
      <c r="N1731" s="3" t="s">
        <v>60</v>
      </c>
      <c r="O1731" s="3"/>
      <c r="P1731" s="3"/>
      <c r="Q1731" s="3"/>
      <c r="R1731" s="3">
        <v>0</v>
      </c>
      <c r="S1731" s="3">
        <v>1</v>
      </c>
      <c r="T1731" s="2">
        <v>6</v>
      </c>
      <c r="U1731" s="3">
        <v>0.22732344180811273</v>
      </c>
      <c r="V1731" s="3">
        <v>1.6978676772596657</v>
      </c>
      <c r="W1731" s="3">
        <v>0.21817851352459272</v>
      </c>
      <c r="X1731" s="3">
        <v>750.42784277646149</v>
      </c>
      <c r="Y1731" s="3">
        <v>1.6978676772596657</v>
      </c>
      <c r="Z1731" s="3">
        <v>0.21817832064531112</v>
      </c>
      <c r="AA1731" s="3">
        <v>750.42784277646149</v>
      </c>
      <c r="AB1731">
        <f t="shared" si="48"/>
        <v>1.6978676772596657</v>
      </c>
      <c r="AC1731">
        <f t="shared" si="49"/>
        <v>0.21817832064531112</v>
      </c>
    </row>
    <row r="1732" spans="1:29" x14ac:dyDescent="0.25">
      <c r="A1732" s="2">
        <v>1731</v>
      </c>
      <c r="B1732" s="3" t="s">
        <v>178</v>
      </c>
      <c r="C1732" s="3" t="s">
        <v>28</v>
      </c>
      <c r="D1732" s="3" t="s">
        <v>179</v>
      </c>
      <c r="E1732" s="3" t="s">
        <v>221</v>
      </c>
      <c r="F1732" s="3">
        <v>0.56000000000000005</v>
      </c>
      <c r="G1732" s="3">
        <v>0.48</v>
      </c>
      <c r="H1732" s="3" t="s">
        <v>60</v>
      </c>
      <c r="I1732" s="2">
        <v>6170</v>
      </c>
      <c r="J1732" s="3" t="s">
        <v>94</v>
      </c>
      <c r="K1732" s="2">
        <v>6170</v>
      </c>
      <c r="L1732" s="3" t="s">
        <v>64</v>
      </c>
      <c r="M1732" s="3" t="s">
        <v>182</v>
      </c>
      <c r="N1732" s="3" t="s">
        <v>60</v>
      </c>
      <c r="O1732" s="3"/>
      <c r="P1732" s="3"/>
      <c r="Q1732" s="3"/>
      <c r="R1732" s="3">
        <v>0</v>
      </c>
      <c r="S1732" s="3">
        <v>1</v>
      </c>
      <c r="T1732" s="2">
        <v>14</v>
      </c>
      <c r="U1732" s="3">
        <v>0.90501953296896376</v>
      </c>
      <c r="V1732" s="3">
        <v>6.6157225694133359</v>
      </c>
      <c r="W1732" s="3">
        <v>0.72603609527204438</v>
      </c>
      <c r="X1732" s="3">
        <v>2670.9072665990379</v>
      </c>
      <c r="Y1732" s="3">
        <v>6.6157225694133359</v>
      </c>
      <c r="Z1732" s="3">
        <v>0.72603545342460252</v>
      </c>
      <c r="AA1732" s="3">
        <v>2670.9072665990379</v>
      </c>
      <c r="AB1732">
        <f t="shared" si="48"/>
        <v>6.6157225694133359</v>
      </c>
      <c r="AC1732">
        <f t="shared" si="49"/>
        <v>0.72603545342460252</v>
      </c>
    </row>
    <row r="1733" spans="1:29" x14ac:dyDescent="0.25">
      <c r="A1733" s="2">
        <v>1732</v>
      </c>
      <c r="B1733" s="3" t="s">
        <v>178</v>
      </c>
      <c r="C1733" s="3" t="s">
        <v>28</v>
      </c>
      <c r="D1733" s="3" t="s">
        <v>179</v>
      </c>
      <c r="E1733" s="3" t="s">
        <v>221</v>
      </c>
      <c r="F1733" s="3">
        <v>0.56000000000000005</v>
      </c>
      <c r="G1733" s="3">
        <v>0.48</v>
      </c>
      <c r="H1733" s="3" t="s">
        <v>60</v>
      </c>
      <c r="I1733" s="2">
        <v>6170</v>
      </c>
      <c r="J1733" s="3" t="s">
        <v>94</v>
      </c>
      <c r="K1733" s="2">
        <v>6170</v>
      </c>
      <c r="L1733" s="3" t="s">
        <v>64</v>
      </c>
      <c r="M1733" s="3" t="s">
        <v>181</v>
      </c>
      <c r="N1733" s="3" t="s">
        <v>60</v>
      </c>
      <c r="O1733" s="3"/>
      <c r="P1733" s="3"/>
      <c r="Q1733" s="3"/>
      <c r="R1733" s="3">
        <v>0</v>
      </c>
      <c r="S1733" s="3">
        <v>1</v>
      </c>
      <c r="T1733" s="2">
        <v>11</v>
      </c>
      <c r="U1733" s="3">
        <v>0.97267386252883103</v>
      </c>
      <c r="V1733" s="3">
        <v>8.0507286535446294</v>
      </c>
      <c r="W1733" s="3">
        <v>0.946640683322853</v>
      </c>
      <c r="X1733" s="3">
        <v>3274.6566179499578</v>
      </c>
      <c r="Y1733" s="3">
        <v>8.0507286535446294</v>
      </c>
      <c r="Z1733" s="3">
        <v>0.94663984645137489</v>
      </c>
      <c r="AA1733" s="3">
        <v>3274.6566179499578</v>
      </c>
      <c r="AB1733">
        <f t="shared" si="48"/>
        <v>8.0507286535446294</v>
      </c>
      <c r="AC1733">
        <f t="shared" si="49"/>
        <v>0.94663984645137489</v>
      </c>
    </row>
    <row r="1734" spans="1:29" x14ac:dyDescent="0.25">
      <c r="A1734" s="2">
        <v>1733</v>
      </c>
      <c r="B1734" s="3" t="s">
        <v>178</v>
      </c>
      <c r="C1734" s="3" t="s">
        <v>28</v>
      </c>
      <c r="D1734" s="3" t="s">
        <v>179</v>
      </c>
      <c r="E1734" s="3" t="s">
        <v>221</v>
      </c>
      <c r="F1734" s="3">
        <v>0.56000000000000005</v>
      </c>
      <c r="G1734" s="3">
        <v>0.48</v>
      </c>
      <c r="H1734" s="3" t="s">
        <v>60</v>
      </c>
      <c r="I1734" s="2">
        <v>6170</v>
      </c>
      <c r="J1734" s="3" t="s">
        <v>94</v>
      </c>
      <c r="K1734" s="2">
        <v>6170</v>
      </c>
      <c r="L1734" s="3" t="s">
        <v>64</v>
      </c>
      <c r="M1734" s="3" t="s">
        <v>247</v>
      </c>
      <c r="N1734" s="3" t="s">
        <v>60</v>
      </c>
      <c r="O1734" s="3"/>
      <c r="P1734" s="3"/>
      <c r="Q1734" s="3"/>
      <c r="R1734" s="3">
        <v>0</v>
      </c>
      <c r="S1734" s="3">
        <v>1</v>
      </c>
      <c r="T1734" s="2">
        <v>19</v>
      </c>
      <c r="U1734" s="3">
        <v>0.15979814448462601</v>
      </c>
      <c r="V1734" s="3">
        <v>1.4824849047084503</v>
      </c>
      <c r="W1734" s="3">
        <v>0.19328992822508381</v>
      </c>
      <c r="X1734" s="3">
        <v>634.86624103516851</v>
      </c>
      <c r="Y1734" s="3">
        <v>1.4824849047084503</v>
      </c>
      <c r="Z1734" s="3">
        <v>0.19328975734839229</v>
      </c>
      <c r="AA1734" s="3">
        <v>634.86624103516851</v>
      </c>
      <c r="AB1734">
        <f t="shared" si="48"/>
        <v>1.4824849047084503</v>
      </c>
      <c r="AC1734">
        <f t="shared" si="49"/>
        <v>0.19328975734839229</v>
      </c>
    </row>
    <row r="1735" spans="1:29" x14ac:dyDescent="0.25">
      <c r="A1735" s="2">
        <v>1734</v>
      </c>
      <c r="B1735" s="3" t="s">
        <v>178</v>
      </c>
      <c r="C1735" s="3" t="s">
        <v>28</v>
      </c>
      <c r="D1735" s="3" t="s">
        <v>179</v>
      </c>
      <c r="E1735" s="3" t="s">
        <v>221</v>
      </c>
      <c r="F1735" s="3">
        <v>0.56000000000000005</v>
      </c>
      <c r="G1735" s="3">
        <v>0.48</v>
      </c>
      <c r="H1735" s="3" t="s">
        <v>60</v>
      </c>
      <c r="I1735" s="2">
        <v>6170</v>
      </c>
      <c r="J1735" s="3" t="s">
        <v>94</v>
      </c>
      <c r="K1735" s="2">
        <v>6170</v>
      </c>
      <c r="L1735" s="3" t="s">
        <v>64</v>
      </c>
      <c r="M1735" s="3" t="s">
        <v>251</v>
      </c>
      <c r="N1735" s="3" t="s">
        <v>60</v>
      </c>
      <c r="O1735" s="3"/>
      <c r="P1735" s="3"/>
      <c r="Q1735" s="3"/>
      <c r="R1735" s="3">
        <v>0.38</v>
      </c>
      <c r="S1735" s="3">
        <v>0.62</v>
      </c>
      <c r="T1735" s="2">
        <v>16</v>
      </c>
      <c r="U1735" s="3">
        <v>0.69403218968492419</v>
      </c>
      <c r="V1735" s="3">
        <v>6.4398140490668281</v>
      </c>
      <c r="W1735" s="3">
        <v>0.46330161634142331</v>
      </c>
      <c r="X1735" s="3">
        <v>2690.1518596011701</v>
      </c>
      <c r="Y1735" s="3">
        <v>3.9926847104214325</v>
      </c>
      <c r="Z1735" s="3">
        <v>0.46330120676267217</v>
      </c>
      <c r="AA1735" s="3">
        <v>1667.8941529527253</v>
      </c>
      <c r="AB1735">
        <f t="shared" si="48"/>
        <v>3.9926847104214325</v>
      </c>
      <c r="AC1735">
        <f t="shared" si="49"/>
        <v>0.46330120676267217</v>
      </c>
    </row>
    <row r="1736" spans="1:29" x14ac:dyDescent="0.25">
      <c r="A1736" s="2">
        <v>1735</v>
      </c>
      <c r="B1736" s="3" t="s">
        <v>178</v>
      </c>
      <c r="C1736" s="3" t="s">
        <v>28</v>
      </c>
      <c r="D1736" s="3" t="s">
        <v>179</v>
      </c>
      <c r="E1736" s="3" t="s">
        <v>221</v>
      </c>
      <c r="F1736" s="3">
        <v>0.56000000000000005</v>
      </c>
      <c r="G1736" s="3">
        <v>0.48</v>
      </c>
      <c r="H1736" s="3" t="s">
        <v>60</v>
      </c>
      <c r="I1736" s="2">
        <v>6170</v>
      </c>
      <c r="J1736" s="3" t="s">
        <v>94</v>
      </c>
      <c r="K1736" s="2">
        <v>6170</v>
      </c>
      <c r="L1736" s="3" t="s">
        <v>64</v>
      </c>
      <c r="M1736" s="3" t="s">
        <v>254</v>
      </c>
      <c r="N1736" s="3" t="s">
        <v>60</v>
      </c>
      <c r="O1736" s="3"/>
      <c r="P1736" s="3"/>
      <c r="Q1736" s="3"/>
      <c r="R1736" s="3">
        <v>0.38</v>
      </c>
      <c r="S1736" s="3">
        <v>0.62</v>
      </c>
      <c r="T1736" s="2">
        <v>1</v>
      </c>
      <c r="U1736" s="3">
        <v>6.8308160857999201E-3</v>
      </c>
      <c r="V1736" s="3">
        <v>6.7940554457610103E-2</v>
      </c>
      <c r="W1736" s="3">
        <v>5.2432474672337859E-3</v>
      </c>
      <c r="X1736" s="3">
        <v>28.267801251068885</v>
      </c>
      <c r="Y1736" s="3">
        <v>4.2123143763718264E-2</v>
      </c>
      <c r="Z1736" s="3">
        <v>5.2432428319753085E-3</v>
      </c>
      <c r="AA1736" s="3">
        <v>17.52603677566271</v>
      </c>
      <c r="AB1736">
        <f t="shared" si="48"/>
        <v>4.2123143763718264E-2</v>
      </c>
      <c r="AC1736">
        <f t="shared" si="49"/>
        <v>5.2432428319753085E-3</v>
      </c>
    </row>
    <row r="1737" spans="1:29" x14ac:dyDescent="0.25">
      <c r="A1737" s="2">
        <v>1736</v>
      </c>
      <c r="B1737" s="3" t="s">
        <v>178</v>
      </c>
      <c r="C1737" s="3" t="s">
        <v>28</v>
      </c>
      <c r="D1737" s="3" t="s">
        <v>179</v>
      </c>
      <c r="E1737" s="3" t="s">
        <v>221</v>
      </c>
      <c r="F1737" s="3">
        <v>0.56000000000000005</v>
      </c>
      <c r="G1737" s="3">
        <v>0.48</v>
      </c>
      <c r="H1737" s="3" t="s">
        <v>60</v>
      </c>
      <c r="I1737" s="2">
        <v>6210</v>
      </c>
      <c r="J1737" s="3" t="s">
        <v>97</v>
      </c>
      <c r="K1737" s="2">
        <v>6210</v>
      </c>
      <c r="L1737" s="3" t="s">
        <v>64</v>
      </c>
      <c r="M1737" s="3" t="s">
        <v>182</v>
      </c>
      <c r="N1737" s="3" t="s">
        <v>60</v>
      </c>
      <c r="O1737" s="3"/>
      <c r="P1737" s="3"/>
      <c r="Q1737" s="3"/>
      <c r="R1737" s="3">
        <v>0</v>
      </c>
      <c r="S1737" s="3">
        <v>1</v>
      </c>
      <c r="T1737" s="2">
        <v>26</v>
      </c>
      <c r="U1737" s="3">
        <v>2.1558690856865161</v>
      </c>
      <c r="V1737" s="3">
        <v>15.808900023509279</v>
      </c>
      <c r="W1737" s="3">
        <v>1.6943024390015855</v>
      </c>
      <c r="X1737" s="3">
        <v>6271.8245446417868</v>
      </c>
      <c r="Y1737" s="3">
        <v>15.808900023509279</v>
      </c>
      <c r="Z1737" s="3">
        <v>1.6943009411646441</v>
      </c>
      <c r="AA1737" s="3">
        <v>6271.8245446417868</v>
      </c>
      <c r="AB1737">
        <f t="shared" si="48"/>
        <v>15.808900023509279</v>
      </c>
      <c r="AC1737">
        <f t="shared" si="49"/>
        <v>1.6943009411646441</v>
      </c>
    </row>
    <row r="1738" spans="1:29" x14ac:dyDescent="0.25">
      <c r="A1738" s="2">
        <v>1737</v>
      </c>
      <c r="B1738" s="3" t="s">
        <v>178</v>
      </c>
      <c r="C1738" s="3" t="s">
        <v>28</v>
      </c>
      <c r="D1738" s="3" t="s">
        <v>179</v>
      </c>
      <c r="E1738" s="3" t="s">
        <v>221</v>
      </c>
      <c r="F1738" s="3">
        <v>0.56000000000000005</v>
      </c>
      <c r="G1738" s="3">
        <v>0.48</v>
      </c>
      <c r="H1738" s="3" t="s">
        <v>60</v>
      </c>
      <c r="I1738" s="2">
        <v>6300</v>
      </c>
      <c r="J1738" s="3" t="s">
        <v>99</v>
      </c>
      <c r="K1738" s="2">
        <v>6300</v>
      </c>
      <c r="L1738" s="3" t="s">
        <v>64</v>
      </c>
      <c r="M1738" s="3" t="s">
        <v>182</v>
      </c>
      <c r="N1738" s="3" t="s">
        <v>60</v>
      </c>
      <c r="O1738" s="3"/>
      <c r="P1738" s="3"/>
      <c r="Q1738" s="3"/>
      <c r="R1738" s="3">
        <v>0</v>
      </c>
      <c r="S1738" s="3">
        <v>1</v>
      </c>
      <c r="T1738" s="2">
        <v>8</v>
      </c>
      <c r="U1738" s="3">
        <v>1.1483352379422573</v>
      </c>
      <c r="V1738" s="3">
        <v>7.7190444480940821</v>
      </c>
      <c r="W1738" s="3">
        <v>0.84357191024240263</v>
      </c>
      <c r="X1738" s="3">
        <v>3140.9894600306425</v>
      </c>
      <c r="Y1738" s="3">
        <v>7.7190444480940821</v>
      </c>
      <c r="Z1738" s="3">
        <v>0.84357116448819836</v>
      </c>
      <c r="AA1738" s="3">
        <v>3140.9894600306425</v>
      </c>
      <c r="AB1738">
        <f t="shared" si="48"/>
        <v>7.7190444480940821</v>
      </c>
      <c r="AC1738">
        <f t="shared" si="49"/>
        <v>0.84357116448819836</v>
      </c>
    </row>
    <row r="1739" spans="1:29" x14ac:dyDescent="0.25">
      <c r="A1739" s="2">
        <v>1738</v>
      </c>
      <c r="B1739" s="3" t="s">
        <v>178</v>
      </c>
      <c r="C1739" s="3" t="s">
        <v>28</v>
      </c>
      <c r="D1739" s="3" t="s">
        <v>179</v>
      </c>
      <c r="E1739" s="3" t="s">
        <v>221</v>
      </c>
      <c r="F1739" s="3">
        <v>0.56000000000000005</v>
      </c>
      <c r="G1739" s="3">
        <v>0.48</v>
      </c>
      <c r="H1739" s="3" t="s">
        <v>60</v>
      </c>
      <c r="I1739" s="2">
        <v>6300</v>
      </c>
      <c r="J1739" s="3" t="s">
        <v>99</v>
      </c>
      <c r="K1739" s="2">
        <v>6300</v>
      </c>
      <c r="L1739" s="3" t="s">
        <v>64</v>
      </c>
      <c r="M1739" s="3" t="s">
        <v>247</v>
      </c>
      <c r="N1739" s="3" t="s">
        <v>60</v>
      </c>
      <c r="O1739" s="3"/>
      <c r="P1739" s="3"/>
      <c r="Q1739" s="3"/>
      <c r="R1739" s="3">
        <v>0</v>
      </c>
      <c r="S1739" s="3">
        <v>1</v>
      </c>
      <c r="T1739" s="2">
        <v>5</v>
      </c>
      <c r="U1739" s="3">
        <v>0.45549748694354764</v>
      </c>
      <c r="V1739" s="3">
        <v>4.5940203546022627</v>
      </c>
      <c r="W1739" s="3">
        <v>0.56955061323462441</v>
      </c>
      <c r="X1739" s="3">
        <v>1881.6371727364503</v>
      </c>
      <c r="Y1739" s="3">
        <v>4.5940203546022627</v>
      </c>
      <c r="Z1739" s="3">
        <v>0.56955010972714559</v>
      </c>
      <c r="AA1739" s="3">
        <v>1881.6371727364503</v>
      </c>
      <c r="AB1739">
        <f t="shared" si="48"/>
        <v>4.5940203546022627</v>
      </c>
      <c r="AC1739">
        <f t="shared" si="49"/>
        <v>0.56955010972714559</v>
      </c>
    </row>
    <row r="1740" spans="1:29" x14ac:dyDescent="0.25">
      <c r="A1740" s="2">
        <v>1739</v>
      </c>
      <c r="B1740" s="3" t="s">
        <v>178</v>
      </c>
      <c r="C1740" s="3" t="s">
        <v>28</v>
      </c>
      <c r="D1740" s="3" t="s">
        <v>179</v>
      </c>
      <c r="E1740" s="3" t="s">
        <v>221</v>
      </c>
      <c r="F1740" s="3">
        <v>0.56000000000000005</v>
      </c>
      <c r="G1740" s="3">
        <v>0.48</v>
      </c>
      <c r="H1740" s="3" t="s">
        <v>60</v>
      </c>
      <c r="I1740" s="2">
        <v>6300</v>
      </c>
      <c r="J1740" s="3" t="s">
        <v>99</v>
      </c>
      <c r="K1740" s="2">
        <v>6300</v>
      </c>
      <c r="L1740" s="3" t="s">
        <v>64</v>
      </c>
      <c r="M1740" s="3" t="s">
        <v>251</v>
      </c>
      <c r="N1740" s="3" t="s">
        <v>60</v>
      </c>
      <c r="O1740" s="3"/>
      <c r="P1740" s="3"/>
      <c r="Q1740" s="3"/>
      <c r="R1740" s="3">
        <v>0.38</v>
      </c>
      <c r="S1740" s="3">
        <v>0.62</v>
      </c>
      <c r="T1740" s="2">
        <v>9</v>
      </c>
      <c r="U1740" s="3">
        <v>0.81289035941476251</v>
      </c>
      <c r="V1740" s="3">
        <v>7.5163207942309658</v>
      </c>
      <c r="W1740" s="3">
        <v>0.53698295650907579</v>
      </c>
      <c r="X1740" s="3">
        <v>3156.8449265370759</v>
      </c>
      <c r="Y1740" s="3">
        <v>4.6601188924231991</v>
      </c>
      <c r="Z1740" s="3">
        <v>0.53698248179281949</v>
      </c>
      <c r="AA1740" s="3">
        <v>1957.2438544529871</v>
      </c>
      <c r="AB1740">
        <f t="shared" si="48"/>
        <v>4.6601188924231991</v>
      </c>
      <c r="AC1740">
        <f t="shared" si="49"/>
        <v>0.53698248179281949</v>
      </c>
    </row>
    <row r="1741" spans="1:29" x14ac:dyDescent="0.25">
      <c r="A1741" s="2">
        <v>1740</v>
      </c>
      <c r="B1741" s="3" t="s">
        <v>178</v>
      </c>
      <c r="C1741" s="3" t="s">
        <v>28</v>
      </c>
      <c r="D1741" s="3" t="s">
        <v>179</v>
      </c>
      <c r="E1741" s="3" t="s">
        <v>221</v>
      </c>
      <c r="F1741" s="3">
        <v>0.56000000000000005</v>
      </c>
      <c r="G1741" s="3">
        <v>0.48</v>
      </c>
      <c r="H1741" s="3" t="s">
        <v>60</v>
      </c>
      <c r="I1741" s="2">
        <v>6300</v>
      </c>
      <c r="J1741" s="3" t="s">
        <v>99</v>
      </c>
      <c r="K1741" s="2">
        <v>6300</v>
      </c>
      <c r="L1741" s="3" t="s">
        <v>64</v>
      </c>
      <c r="M1741" s="3" t="s">
        <v>253</v>
      </c>
      <c r="N1741" s="3" t="s">
        <v>60</v>
      </c>
      <c r="O1741" s="3"/>
      <c r="P1741" s="3"/>
      <c r="Q1741" s="3"/>
      <c r="R1741" s="3">
        <v>0</v>
      </c>
      <c r="S1741" s="3">
        <v>1</v>
      </c>
      <c r="T1741" s="2">
        <v>1</v>
      </c>
      <c r="U1741" s="3">
        <v>0.100731771998126</v>
      </c>
      <c r="V1741" s="3">
        <v>0.95815260676929592</v>
      </c>
      <c r="W1741" s="3">
        <v>0.10823890847073017</v>
      </c>
      <c r="X1741" s="3">
        <v>398.54091531008692</v>
      </c>
      <c r="Y1741" s="3">
        <v>0.95815260676929592</v>
      </c>
      <c r="Z1741" s="3">
        <v>0.108238812782834</v>
      </c>
      <c r="AA1741" s="3">
        <v>398.54091531008692</v>
      </c>
      <c r="AB1741">
        <f t="shared" si="48"/>
        <v>0.95815260676929592</v>
      </c>
      <c r="AC1741">
        <f t="shared" si="49"/>
        <v>0.108238812782834</v>
      </c>
    </row>
    <row r="1742" spans="1:29" x14ac:dyDescent="0.25">
      <c r="A1742" s="2">
        <v>1741</v>
      </c>
      <c r="B1742" s="3" t="s">
        <v>178</v>
      </c>
      <c r="C1742" s="3" t="s">
        <v>28</v>
      </c>
      <c r="D1742" s="3" t="s">
        <v>179</v>
      </c>
      <c r="E1742" s="3" t="s">
        <v>221</v>
      </c>
      <c r="F1742" s="3">
        <v>0.56000000000000005</v>
      </c>
      <c r="G1742" s="3">
        <v>0.48</v>
      </c>
      <c r="H1742" s="3" t="s">
        <v>60</v>
      </c>
      <c r="I1742" s="2">
        <v>6410</v>
      </c>
      <c r="J1742" s="3" t="s">
        <v>100</v>
      </c>
      <c r="K1742" s="2">
        <v>6410</v>
      </c>
      <c r="L1742" s="3" t="s">
        <v>64</v>
      </c>
      <c r="M1742" s="3" t="s">
        <v>182</v>
      </c>
      <c r="N1742" s="3" t="s">
        <v>60</v>
      </c>
      <c r="O1742" s="3"/>
      <c r="P1742" s="3"/>
      <c r="Q1742" s="3"/>
      <c r="R1742" s="3">
        <v>0</v>
      </c>
      <c r="S1742" s="3">
        <v>1</v>
      </c>
      <c r="T1742" s="2">
        <v>54</v>
      </c>
      <c r="U1742" s="3">
        <v>6.414043555378707</v>
      </c>
      <c r="V1742" s="3">
        <v>46.903720055472178</v>
      </c>
      <c r="W1742" s="3">
        <v>5.049948084431481</v>
      </c>
      <c r="X1742" s="3">
        <v>18862.540076801946</v>
      </c>
      <c r="Y1742" s="3">
        <v>46.903720055472178</v>
      </c>
      <c r="Z1742" s="3">
        <v>5.0499436200580501</v>
      </c>
      <c r="AA1742" s="3">
        <v>18862.540076801946</v>
      </c>
      <c r="AB1742">
        <f t="shared" si="48"/>
        <v>46.903720055472178</v>
      </c>
      <c r="AC1742">
        <f t="shared" si="49"/>
        <v>5.0499436200580501</v>
      </c>
    </row>
    <row r="1743" spans="1:29" x14ac:dyDescent="0.25">
      <c r="A1743" s="2">
        <v>1742</v>
      </c>
      <c r="B1743" s="3" t="s">
        <v>178</v>
      </c>
      <c r="C1743" s="3" t="s">
        <v>28</v>
      </c>
      <c r="D1743" s="3" t="s">
        <v>179</v>
      </c>
      <c r="E1743" s="3" t="s">
        <v>221</v>
      </c>
      <c r="F1743" s="3">
        <v>0.56000000000000005</v>
      </c>
      <c r="G1743" s="3">
        <v>0.48</v>
      </c>
      <c r="H1743" s="3" t="s">
        <v>60</v>
      </c>
      <c r="I1743" s="2">
        <v>6410</v>
      </c>
      <c r="J1743" s="3" t="s">
        <v>100</v>
      </c>
      <c r="K1743" s="2">
        <v>6410</v>
      </c>
      <c r="L1743" s="3" t="s">
        <v>64</v>
      </c>
      <c r="M1743" s="3" t="s">
        <v>181</v>
      </c>
      <c r="N1743" s="3" t="s">
        <v>60</v>
      </c>
      <c r="O1743" s="3"/>
      <c r="P1743" s="3"/>
      <c r="Q1743" s="3"/>
      <c r="R1743" s="3">
        <v>0</v>
      </c>
      <c r="S1743" s="3">
        <v>1</v>
      </c>
      <c r="T1743" s="2">
        <v>7</v>
      </c>
      <c r="U1743" s="3">
        <v>0.32637958983836995</v>
      </c>
      <c r="V1743" s="3">
        <v>2.396922390921099</v>
      </c>
      <c r="W1743" s="3">
        <v>0.28615007992249003</v>
      </c>
      <c r="X1743" s="3">
        <v>992.4470688045941</v>
      </c>
      <c r="Y1743" s="3">
        <v>2.396922390921099</v>
      </c>
      <c r="Z1743" s="3">
        <v>0.28614982695339125</v>
      </c>
      <c r="AA1743" s="3">
        <v>992.4470688045941</v>
      </c>
      <c r="AB1743">
        <f t="shared" si="48"/>
        <v>2.396922390921099</v>
      </c>
      <c r="AC1743">
        <f t="shared" si="49"/>
        <v>0.28614982695339125</v>
      </c>
    </row>
    <row r="1744" spans="1:29" x14ac:dyDescent="0.25">
      <c r="A1744" s="2">
        <v>1743</v>
      </c>
      <c r="B1744" s="3" t="s">
        <v>178</v>
      </c>
      <c r="C1744" s="3" t="s">
        <v>28</v>
      </c>
      <c r="D1744" s="3" t="s">
        <v>179</v>
      </c>
      <c r="E1744" s="3" t="s">
        <v>221</v>
      </c>
      <c r="F1744" s="3">
        <v>0.56000000000000005</v>
      </c>
      <c r="G1744" s="3">
        <v>0.48</v>
      </c>
      <c r="H1744" s="3" t="s">
        <v>60</v>
      </c>
      <c r="I1744" s="2">
        <v>6410</v>
      </c>
      <c r="J1744" s="3" t="s">
        <v>100</v>
      </c>
      <c r="K1744" s="2">
        <v>6410</v>
      </c>
      <c r="L1744" s="3" t="s">
        <v>64</v>
      </c>
      <c r="M1744" s="3" t="s">
        <v>162</v>
      </c>
      <c r="N1744" s="3" t="s">
        <v>60</v>
      </c>
      <c r="O1744" s="3"/>
      <c r="P1744" s="3"/>
      <c r="Q1744" s="3"/>
      <c r="R1744" s="3">
        <v>0</v>
      </c>
      <c r="S1744" s="3">
        <v>1</v>
      </c>
      <c r="T1744" s="2">
        <v>12</v>
      </c>
      <c r="U1744" s="3">
        <v>2.1505489483902509</v>
      </c>
      <c r="V1744" s="3">
        <v>11.20283562531249</v>
      </c>
      <c r="W1744" s="3">
        <v>1.3804116009928582</v>
      </c>
      <c r="X1744" s="3">
        <v>5936.1661734059071</v>
      </c>
      <c r="Y1744" s="3">
        <v>11.20283562531249</v>
      </c>
      <c r="Z1744" s="3">
        <v>1.3804103806490502</v>
      </c>
      <c r="AA1744" s="3">
        <v>5936.1661734059071</v>
      </c>
      <c r="AB1744">
        <f t="shared" si="48"/>
        <v>11.20283562531249</v>
      </c>
      <c r="AC1744">
        <f t="shared" si="49"/>
        <v>1.3804103806490502</v>
      </c>
    </row>
    <row r="1745" spans="1:29" x14ac:dyDescent="0.25">
      <c r="A1745" s="2">
        <v>1744</v>
      </c>
      <c r="B1745" s="3" t="s">
        <v>178</v>
      </c>
      <c r="C1745" s="3" t="s">
        <v>28</v>
      </c>
      <c r="D1745" s="3" t="s">
        <v>179</v>
      </c>
      <c r="E1745" s="3" t="s">
        <v>221</v>
      </c>
      <c r="F1745" s="3">
        <v>0.56000000000000005</v>
      </c>
      <c r="G1745" s="3">
        <v>0.48</v>
      </c>
      <c r="H1745" s="3" t="s">
        <v>60</v>
      </c>
      <c r="I1745" s="2">
        <v>6410</v>
      </c>
      <c r="J1745" s="3" t="s">
        <v>100</v>
      </c>
      <c r="K1745" s="2">
        <v>6410</v>
      </c>
      <c r="L1745" s="3" t="s">
        <v>64</v>
      </c>
      <c r="M1745" s="3" t="s">
        <v>247</v>
      </c>
      <c r="N1745" s="3" t="s">
        <v>60</v>
      </c>
      <c r="O1745" s="3"/>
      <c r="P1745" s="3"/>
      <c r="Q1745" s="3"/>
      <c r="R1745" s="3">
        <v>0</v>
      </c>
      <c r="S1745" s="3">
        <v>1</v>
      </c>
      <c r="T1745" s="2">
        <v>28</v>
      </c>
      <c r="U1745" s="3">
        <v>4.2414900276892515</v>
      </c>
      <c r="V1745" s="3">
        <v>27.5788561128068</v>
      </c>
      <c r="W1745" s="3">
        <v>3.3222511755929776</v>
      </c>
      <c r="X1745" s="3">
        <v>13129.173062089165</v>
      </c>
      <c r="Y1745" s="3">
        <v>27.5788561128068</v>
      </c>
      <c r="Z1745" s="3">
        <v>3.3222482385786507</v>
      </c>
      <c r="AA1745" s="3">
        <v>13129.173062089165</v>
      </c>
      <c r="AB1745">
        <f t="shared" si="48"/>
        <v>27.5788561128068</v>
      </c>
      <c r="AC1745">
        <f t="shared" si="49"/>
        <v>3.3222482385786507</v>
      </c>
    </row>
    <row r="1746" spans="1:29" x14ac:dyDescent="0.25">
      <c r="A1746" s="2">
        <v>1745</v>
      </c>
      <c r="B1746" s="3" t="s">
        <v>178</v>
      </c>
      <c r="C1746" s="3" t="s">
        <v>28</v>
      </c>
      <c r="D1746" s="3" t="s">
        <v>179</v>
      </c>
      <c r="E1746" s="3" t="s">
        <v>221</v>
      </c>
      <c r="F1746" s="3">
        <v>0.56000000000000005</v>
      </c>
      <c r="G1746" s="3">
        <v>0.48</v>
      </c>
      <c r="H1746" s="3" t="s">
        <v>60</v>
      </c>
      <c r="I1746" s="2">
        <v>6430</v>
      </c>
      <c r="J1746" s="3" t="s">
        <v>102</v>
      </c>
      <c r="K1746" s="2">
        <v>6430</v>
      </c>
      <c r="L1746" s="3" t="s">
        <v>64</v>
      </c>
      <c r="M1746" s="3" t="s">
        <v>206</v>
      </c>
      <c r="N1746" s="3" t="s">
        <v>60</v>
      </c>
      <c r="O1746" s="3"/>
      <c r="P1746" s="3"/>
      <c r="Q1746" s="3"/>
      <c r="R1746" s="3">
        <v>0.38</v>
      </c>
      <c r="S1746" s="3">
        <v>0.62</v>
      </c>
      <c r="T1746" s="2">
        <v>3</v>
      </c>
      <c r="U1746" s="3">
        <v>6.9655910860827189E-2</v>
      </c>
      <c r="V1746" s="3">
        <v>0.58615744712748752</v>
      </c>
      <c r="W1746" s="3">
        <v>4.4871531881041801E-2</v>
      </c>
      <c r="X1746" s="3">
        <v>266.57897835755671</v>
      </c>
      <c r="Y1746" s="3">
        <v>0.36341761721904225</v>
      </c>
      <c r="Z1746" s="3">
        <v>4.4871492212658876E-2</v>
      </c>
      <c r="AA1746" s="3">
        <v>165.27896658168515</v>
      </c>
      <c r="AB1746">
        <f t="shared" si="48"/>
        <v>0.36341761721904225</v>
      </c>
      <c r="AC1746">
        <f t="shared" si="49"/>
        <v>4.4871492212658876E-2</v>
      </c>
    </row>
    <row r="1747" spans="1:29" x14ac:dyDescent="0.25">
      <c r="A1747" s="2">
        <v>1746</v>
      </c>
      <c r="B1747" s="3" t="s">
        <v>178</v>
      </c>
      <c r="C1747" s="3" t="s">
        <v>28</v>
      </c>
      <c r="D1747" s="3" t="s">
        <v>179</v>
      </c>
      <c r="E1747" s="3" t="s">
        <v>221</v>
      </c>
      <c r="F1747" s="3">
        <v>0.56000000000000005</v>
      </c>
      <c r="G1747" s="3">
        <v>0.48</v>
      </c>
      <c r="H1747" s="3" t="s">
        <v>60</v>
      </c>
      <c r="I1747" s="2">
        <v>6430</v>
      </c>
      <c r="J1747" s="3" t="s">
        <v>102</v>
      </c>
      <c r="K1747" s="2">
        <v>6430</v>
      </c>
      <c r="L1747" s="3" t="s">
        <v>64</v>
      </c>
      <c r="M1747" s="3" t="s">
        <v>182</v>
      </c>
      <c r="N1747" s="3" t="s">
        <v>60</v>
      </c>
      <c r="O1747" s="3"/>
      <c r="P1747" s="3"/>
      <c r="Q1747" s="3"/>
      <c r="R1747" s="3">
        <v>0</v>
      </c>
      <c r="S1747" s="3">
        <v>1</v>
      </c>
      <c r="T1747" s="2">
        <v>34</v>
      </c>
      <c r="U1747" s="3">
        <v>3.0806402520056664</v>
      </c>
      <c r="V1747" s="3">
        <v>20.250995865869452</v>
      </c>
      <c r="W1747" s="3">
        <v>2.2197354848965052</v>
      </c>
      <c r="X1747" s="3">
        <v>9300.0055755262329</v>
      </c>
      <c r="Y1747" s="3">
        <v>20.250995865869452</v>
      </c>
      <c r="Z1747" s="3">
        <v>2.2197335225539296</v>
      </c>
      <c r="AA1747" s="3">
        <v>9300.0055755262329</v>
      </c>
      <c r="AB1747">
        <f t="shared" si="48"/>
        <v>20.250995865869452</v>
      </c>
      <c r="AC1747">
        <f t="shared" si="49"/>
        <v>2.2197335225539296</v>
      </c>
    </row>
    <row r="1748" spans="1:29" x14ac:dyDescent="0.25">
      <c r="A1748" s="2">
        <v>1747</v>
      </c>
      <c r="B1748" s="3" t="s">
        <v>178</v>
      </c>
      <c r="C1748" s="3" t="s">
        <v>28</v>
      </c>
      <c r="D1748" s="3" t="s">
        <v>179</v>
      </c>
      <c r="E1748" s="3" t="s">
        <v>221</v>
      </c>
      <c r="F1748" s="3">
        <v>0.56000000000000005</v>
      </c>
      <c r="G1748" s="3">
        <v>0.48</v>
      </c>
      <c r="H1748" s="3" t="s">
        <v>60</v>
      </c>
      <c r="I1748" s="2">
        <v>6430</v>
      </c>
      <c r="J1748" s="3" t="s">
        <v>102</v>
      </c>
      <c r="K1748" s="2">
        <v>6430</v>
      </c>
      <c r="L1748" s="3" t="s">
        <v>64</v>
      </c>
      <c r="M1748" s="3" t="s">
        <v>181</v>
      </c>
      <c r="N1748" s="3" t="s">
        <v>60</v>
      </c>
      <c r="O1748" s="3"/>
      <c r="P1748" s="3"/>
      <c r="Q1748" s="3"/>
      <c r="R1748" s="3">
        <v>0</v>
      </c>
      <c r="S1748" s="3">
        <v>1</v>
      </c>
      <c r="T1748" s="2">
        <v>16</v>
      </c>
      <c r="U1748" s="3">
        <v>1.2071174175498596</v>
      </c>
      <c r="V1748" s="3">
        <v>9.1697540741902088</v>
      </c>
      <c r="W1748" s="3">
        <v>1.0742934969672051</v>
      </c>
      <c r="X1748" s="3">
        <v>4316.4405149994082</v>
      </c>
      <c r="Y1748" s="3">
        <v>9.1697540741902088</v>
      </c>
      <c r="Z1748" s="3">
        <v>1.0742925472450955</v>
      </c>
      <c r="AA1748" s="3">
        <v>4316.4405149994082</v>
      </c>
      <c r="AB1748">
        <f t="shared" si="48"/>
        <v>9.1697540741902088</v>
      </c>
      <c r="AC1748">
        <f t="shared" si="49"/>
        <v>1.0742925472450955</v>
      </c>
    </row>
    <row r="1749" spans="1:29" x14ac:dyDescent="0.25">
      <c r="A1749" s="2">
        <v>1748</v>
      </c>
      <c r="B1749" s="3" t="s">
        <v>178</v>
      </c>
      <c r="C1749" s="3" t="s">
        <v>28</v>
      </c>
      <c r="D1749" s="3" t="s">
        <v>179</v>
      </c>
      <c r="E1749" s="3" t="s">
        <v>221</v>
      </c>
      <c r="F1749" s="3">
        <v>0.56000000000000005</v>
      </c>
      <c r="G1749" s="3">
        <v>0.48</v>
      </c>
      <c r="H1749" s="3" t="s">
        <v>60</v>
      </c>
      <c r="I1749" s="2">
        <v>6430</v>
      </c>
      <c r="J1749" s="3" t="s">
        <v>102</v>
      </c>
      <c r="K1749" s="2">
        <v>6430</v>
      </c>
      <c r="L1749" s="3" t="s">
        <v>64</v>
      </c>
      <c r="M1749" s="3" t="s">
        <v>247</v>
      </c>
      <c r="N1749" s="3" t="s">
        <v>60</v>
      </c>
      <c r="O1749" s="3"/>
      <c r="P1749" s="3"/>
      <c r="Q1749" s="3"/>
      <c r="R1749" s="3">
        <v>0</v>
      </c>
      <c r="S1749" s="3">
        <v>1</v>
      </c>
      <c r="T1749" s="2">
        <v>5</v>
      </c>
      <c r="U1749" s="3">
        <v>3.8039700579020263E-3</v>
      </c>
      <c r="V1749" s="3">
        <v>3.263681477537049E-2</v>
      </c>
      <c r="W1749" s="3">
        <v>3.5137548789170685E-3</v>
      </c>
      <c r="X1749" s="3">
        <v>14.402724853009698</v>
      </c>
      <c r="Y1749" s="3">
        <v>3.263681477537049E-2</v>
      </c>
      <c r="Z1749" s="3">
        <v>3.5137517726051594E-3</v>
      </c>
      <c r="AA1749" s="3">
        <v>14.402724853009698</v>
      </c>
      <c r="AB1749">
        <f t="shared" si="48"/>
        <v>3.263681477537049E-2</v>
      </c>
      <c r="AC1749">
        <f t="shared" si="49"/>
        <v>3.5137517726051594E-3</v>
      </c>
    </row>
    <row r="1750" spans="1:29" x14ac:dyDescent="0.25">
      <c r="A1750" s="2">
        <v>1749</v>
      </c>
      <c r="B1750" s="3" t="s">
        <v>178</v>
      </c>
      <c r="C1750" s="3" t="s">
        <v>28</v>
      </c>
      <c r="D1750" s="3" t="s">
        <v>179</v>
      </c>
      <c r="E1750" s="3" t="s">
        <v>221</v>
      </c>
      <c r="F1750" s="3">
        <v>0.56000000000000005</v>
      </c>
      <c r="G1750" s="3">
        <v>0.48</v>
      </c>
      <c r="H1750" s="3" t="s">
        <v>60</v>
      </c>
      <c r="I1750" s="2">
        <v>6440</v>
      </c>
      <c r="J1750" s="3" t="s">
        <v>103</v>
      </c>
      <c r="K1750" s="2">
        <v>6440</v>
      </c>
      <c r="L1750" s="3" t="s">
        <v>64</v>
      </c>
      <c r="M1750" s="3" t="s">
        <v>182</v>
      </c>
      <c r="N1750" s="3" t="s">
        <v>60</v>
      </c>
      <c r="O1750" s="3"/>
      <c r="P1750" s="3"/>
      <c r="Q1750" s="3"/>
      <c r="R1750" s="3">
        <v>0</v>
      </c>
      <c r="S1750" s="3">
        <v>1</v>
      </c>
      <c r="T1750" s="2">
        <v>2</v>
      </c>
      <c r="U1750" s="3">
        <v>0.1067464336984177</v>
      </c>
      <c r="V1750" s="3">
        <v>0.69022700883368671</v>
      </c>
      <c r="W1750" s="3">
        <v>6.6344754465316458E-2</v>
      </c>
      <c r="X1750" s="3">
        <v>300.52286547596748</v>
      </c>
      <c r="Y1750" s="3">
        <v>0.69022700883368671</v>
      </c>
      <c r="Z1750" s="3">
        <v>6.6344695813672111E-2</v>
      </c>
      <c r="AA1750" s="3">
        <v>300.52286547596748</v>
      </c>
      <c r="AB1750">
        <f t="shared" si="48"/>
        <v>0.69022700883368671</v>
      </c>
      <c r="AC1750">
        <f t="shared" si="49"/>
        <v>6.6344695813672111E-2</v>
      </c>
    </row>
    <row r="1751" spans="1:29" x14ac:dyDescent="0.25">
      <c r="A1751" s="2">
        <v>1750</v>
      </c>
      <c r="B1751" s="3" t="s">
        <v>178</v>
      </c>
      <c r="C1751" s="3" t="s">
        <v>28</v>
      </c>
      <c r="D1751" s="3" t="s">
        <v>179</v>
      </c>
      <c r="E1751" s="3" t="s">
        <v>221</v>
      </c>
      <c r="F1751" s="3">
        <v>0.56000000000000005</v>
      </c>
      <c r="G1751" s="3">
        <v>0.48</v>
      </c>
      <c r="H1751" s="3" t="s">
        <v>60</v>
      </c>
      <c r="I1751" s="2">
        <v>6440</v>
      </c>
      <c r="J1751" s="3" t="s">
        <v>103</v>
      </c>
      <c r="K1751" s="2">
        <v>6440</v>
      </c>
      <c r="L1751" s="3" t="s">
        <v>64</v>
      </c>
      <c r="M1751" s="3" t="s">
        <v>247</v>
      </c>
      <c r="N1751" s="3" t="s">
        <v>60</v>
      </c>
      <c r="O1751" s="3"/>
      <c r="P1751" s="3"/>
      <c r="Q1751" s="3"/>
      <c r="R1751" s="3">
        <v>0</v>
      </c>
      <c r="S1751" s="3">
        <v>1</v>
      </c>
      <c r="T1751" s="2">
        <v>2</v>
      </c>
      <c r="U1751" s="3">
        <v>7.7379725074083298E-3</v>
      </c>
      <c r="V1751" s="3">
        <v>2.0168539544447583E-2</v>
      </c>
      <c r="W1751" s="3">
        <v>2.6213711225198297E-3</v>
      </c>
      <c r="X1751" s="3">
        <v>20.529119223116339</v>
      </c>
      <c r="Y1751" s="3">
        <v>2.0168539544447583E-2</v>
      </c>
      <c r="Z1751" s="3">
        <v>2.6213688051139102E-3</v>
      </c>
      <c r="AA1751" s="3">
        <v>20.529119223116339</v>
      </c>
      <c r="AB1751">
        <f t="shared" si="48"/>
        <v>2.0168539544447583E-2</v>
      </c>
      <c r="AC1751">
        <f t="shared" si="49"/>
        <v>2.6213688051139102E-3</v>
      </c>
    </row>
    <row r="1752" spans="1:29" x14ac:dyDescent="0.25">
      <c r="A1752" s="2">
        <v>1751</v>
      </c>
      <c r="B1752" s="3" t="s">
        <v>178</v>
      </c>
      <c r="C1752" s="3" t="s">
        <v>28</v>
      </c>
      <c r="D1752" s="3" t="s">
        <v>179</v>
      </c>
      <c r="E1752" s="3" t="s">
        <v>221</v>
      </c>
      <c r="F1752" s="3">
        <v>0.56000000000000005</v>
      </c>
      <c r="G1752" s="3">
        <v>0.48</v>
      </c>
      <c r="H1752" s="3" t="s">
        <v>60</v>
      </c>
      <c r="I1752" s="2">
        <v>6460</v>
      </c>
      <c r="J1752" s="3" t="s">
        <v>104</v>
      </c>
      <c r="K1752" s="2">
        <v>6460</v>
      </c>
      <c r="L1752" s="3" t="s">
        <v>64</v>
      </c>
      <c r="M1752" s="3" t="s">
        <v>182</v>
      </c>
      <c r="N1752" s="3" t="s">
        <v>60</v>
      </c>
      <c r="O1752" s="3"/>
      <c r="P1752" s="3"/>
      <c r="Q1752" s="3"/>
      <c r="R1752" s="3">
        <v>0</v>
      </c>
      <c r="S1752" s="3">
        <v>1</v>
      </c>
      <c r="T1752" s="2">
        <v>22</v>
      </c>
      <c r="U1752" s="3">
        <v>2.5078893733375165</v>
      </c>
      <c r="V1752" s="3">
        <v>17.465705464615361</v>
      </c>
      <c r="W1752" s="3">
        <v>1.8312176392220403</v>
      </c>
      <c r="X1752" s="3">
        <v>6935.0277562508163</v>
      </c>
      <c r="Y1752" s="3">
        <v>17.465705464615361</v>
      </c>
      <c r="Z1752" s="3">
        <v>1.8312160203461161</v>
      </c>
      <c r="AA1752" s="3">
        <v>6935.0277562508163</v>
      </c>
      <c r="AB1752">
        <f t="shared" si="48"/>
        <v>17.465705464615361</v>
      </c>
      <c r="AC1752">
        <f t="shared" si="49"/>
        <v>1.8312160203461161</v>
      </c>
    </row>
    <row r="1753" spans="1:29" x14ac:dyDescent="0.25">
      <c r="A1753" s="2">
        <v>1752</v>
      </c>
      <c r="B1753" s="3" t="s">
        <v>178</v>
      </c>
      <c r="C1753" s="3" t="s">
        <v>28</v>
      </c>
      <c r="D1753" s="3" t="s">
        <v>179</v>
      </c>
      <c r="E1753" s="3" t="s">
        <v>221</v>
      </c>
      <c r="F1753" s="3">
        <v>0.56000000000000005</v>
      </c>
      <c r="G1753" s="3">
        <v>0.48</v>
      </c>
      <c r="H1753" s="3" t="s">
        <v>60</v>
      </c>
      <c r="I1753" s="2">
        <v>6460</v>
      </c>
      <c r="J1753" s="3" t="s">
        <v>104</v>
      </c>
      <c r="K1753" s="2">
        <v>6460</v>
      </c>
      <c r="L1753" s="3" t="s">
        <v>64</v>
      </c>
      <c r="M1753" s="3" t="s">
        <v>181</v>
      </c>
      <c r="N1753" s="3" t="s">
        <v>60</v>
      </c>
      <c r="O1753" s="3"/>
      <c r="P1753" s="3"/>
      <c r="Q1753" s="3"/>
      <c r="R1753" s="3">
        <v>0</v>
      </c>
      <c r="S1753" s="3">
        <v>1</v>
      </c>
      <c r="T1753" s="2">
        <v>8</v>
      </c>
      <c r="U1753" s="3">
        <v>0.25909359834417189</v>
      </c>
      <c r="V1753" s="3">
        <v>1.8505690116904256</v>
      </c>
      <c r="W1753" s="3">
        <v>0.21877393816869103</v>
      </c>
      <c r="X1753" s="3">
        <v>746.11119902847543</v>
      </c>
      <c r="Y1753" s="3">
        <v>1.8505690116904256</v>
      </c>
      <c r="Z1753" s="3">
        <v>0.21877374476302788</v>
      </c>
      <c r="AA1753" s="3">
        <v>746.11119902847543</v>
      </c>
      <c r="AB1753">
        <f t="shared" si="48"/>
        <v>1.8505690116904256</v>
      </c>
      <c r="AC1753">
        <f t="shared" si="49"/>
        <v>0.21877374476302788</v>
      </c>
    </row>
    <row r="1754" spans="1:29" x14ac:dyDescent="0.25">
      <c r="A1754" s="2">
        <v>1753</v>
      </c>
      <c r="B1754" s="3" t="s">
        <v>178</v>
      </c>
      <c r="C1754" s="3" t="s">
        <v>28</v>
      </c>
      <c r="D1754" s="3" t="s">
        <v>179</v>
      </c>
      <c r="E1754" s="3" t="s">
        <v>221</v>
      </c>
      <c r="F1754" s="3">
        <v>0.56000000000000005</v>
      </c>
      <c r="G1754" s="3">
        <v>0.48</v>
      </c>
      <c r="H1754" s="3" t="s">
        <v>60</v>
      </c>
      <c r="I1754" s="2">
        <v>7400</v>
      </c>
      <c r="J1754" s="3" t="s">
        <v>127</v>
      </c>
      <c r="K1754" s="2">
        <v>7400</v>
      </c>
      <c r="L1754" s="3"/>
      <c r="M1754" s="3" t="s">
        <v>181</v>
      </c>
      <c r="N1754" s="3" t="s">
        <v>60</v>
      </c>
      <c r="O1754" s="3"/>
      <c r="P1754" s="3"/>
      <c r="Q1754" s="3"/>
      <c r="R1754" s="3">
        <v>0</v>
      </c>
      <c r="S1754" s="3">
        <v>1</v>
      </c>
      <c r="T1754" s="2">
        <v>3</v>
      </c>
      <c r="U1754" s="3">
        <v>8.312849326755134E-3</v>
      </c>
      <c r="V1754" s="3">
        <v>2.620246987388699E-2</v>
      </c>
      <c r="W1754" s="3">
        <v>3.1684899758737534E-3</v>
      </c>
      <c r="X1754" s="3">
        <v>11.780896867568027</v>
      </c>
      <c r="Y1754" s="3">
        <v>2.620246987388699E-2</v>
      </c>
      <c r="Z1754" s="3">
        <v>3.1684871747910061E-3</v>
      </c>
      <c r="AA1754" s="3">
        <v>11.780896867568027</v>
      </c>
      <c r="AB1754">
        <f t="shared" si="48"/>
        <v>2.620246987388699E-2</v>
      </c>
      <c r="AC1754">
        <f t="shared" si="49"/>
        <v>3.1684871747910061E-3</v>
      </c>
    </row>
    <row r="1755" spans="1:29" x14ac:dyDescent="0.25">
      <c r="A1755" s="2">
        <v>1754</v>
      </c>
      <c r="B1755" s="3" t="s">
        <v>178</v>
      </c>
      <c r="C1755" s="3" t="s">
        <v>28</v>
      </c>
      <c r="D1755" s="3" t="s">
        <v>179</v>
      </c>
      <c r="E1755" s="3" t="s">
        <v>221</v>
      </c>
      <c r="F1755" s="3">
        <v>0.56000000000000005</v>
      </c>
      <c r="G1755" s="3">
        <v>0.48</v>
      </c>
      <c r="H1755" s="3" t="s">
        <v>60</v>
      </c>
      <c r="I1755" s="2">
        <v>7400</v>
      </c>
      <c r="J1755" s="3" t="s">
        <v>127</v>
      </c>
      <c r="K1755" s="2">
        <v>7400</v>
      </c>
      <c r="L1755" s="3"/>
      <c r="M1755" s="3" t="s">
        <v>207</v>
      </c>
      <c r="N1755" s="3" t="s">
        <v>60</v>
      </c>
      <c r="O1755" s="3"/>
      <c r="P1755" s="3"/>
      <c r="Q1755" s="3"/>
      <c r="R1755" s="3">
        <v>0.38</v>
      </c>
      <c r="S1755" s="3">
        <v>0.62</v>
      </c>
      <c r="T1755" s="2">
        <v>2</v>
      </c>
      <c r="U1755" s="3">
        <v>7.7908173919927302E-3</v>
      </c>
      <c r="V1755" s="3">
        <v>6.5179796226684683E-2</v>
      </c>
      <c r="W1755" s="3">
        <v>4.9036511409334847E-3</v>
      </c>
      <c r="X1755" s="3">
        <v>29.498001939600126</v>
      </c>
      <c r="Y1755" s="3">
        <v>4.0411473660544511E-2</v>
      </c>
      <c r="Z1755" s="3">
        <v>4.9036468058929299E-3</v>
      </c>
      <c r="AA1755" s="3">
        <v>18.288761202552077</v>
      </c>
      <c r="AB1755">
        <f t="shared" si="48"/>
        <v>4.0411473660544511E-2</v>
      </c>
      <c r="AC1755">
        <f t="shared" si="49"/>
        <v>4.9036468058929299E-3</v>
      </c>
    </row>
    <row r="1756" spans="1:29" x14ac:dyDescent="0.25">
      <c r="A1756" s="2">
        <v>1755</v>
      </c>
      <c r="B1756" s="3" t="s">
        <v>178</v>
      </c>
      <c r="C1756" s="3" t="s">
        <v>28</v>
      </c>
      <c r="D1756" s="3" t="s">
        <v>179</v>
      </c>
      <c r="E1756" s="3" t="s">
        <v>221</v>
      </c>
      <c r="F1756" s="3">
        <v>0.56000000000000005</v>
      </c>
      <c r="G1756" s="3">
        <v>0.48</v>
      </c>
      <c r="H1756" s="3" t="s">
        <v>60</v>
      </c>
      <c r="I1756" s="2">
        <v>7420</v>
      </c>
      <c r="J1756" s="3" t="s">
        <v>243</v>
      </c>
      <c r="K1756" s="2">
        <v>7420</v>
      </c>
      <c r="L1756" s="3"/>
      <c r="M1756" s="3" t="s">
        <v>206</v>
      </c>
      <c r="N1756" s="3" t="s">
        <v>60</v>
      </c>
      <c r="O1756" s="3"/>
      <c r="P1756" s="3"/>
      <c r="Q1756" s="3"/>
      <c r="R1756" s="3">
        <v>0.38</v>
      </c>
      <c r="S1756" s="3">
        <v>0.62</v>
      </c>
      <c r="T1756" s="2">
        <v>23</v>
      </c>
      <c r="U1756" s="3">
        <v>1.166673234857655</v>
      </c>
      <c r="V1756" s="3">
        <v>4.2515907628396103</v>
      </c>
      <c r="W1756" s="3">
        <v>0.41217051057448201</v>
      </c>
      <c r="X1756" s="3">
        <v>2969.0670237007057</v>
      </c>
      <c r="Y1756" s="3">
        <v>2.6359862729605585</v>
      </c>
      <c r="Z1756" s="3">
        <v>0.41217014619784925</v>
      </c>
      <c r="AA1756" s="3">
        <v>1840.8215546944375</v>
      </c>
      <c r="AB1756">
        <f t="shared" si="48"/>
        <v>2.6359862729605585</v>
      </c>
      <c r="AC1756">
        <f t="shared" si="49"/>
        <v>0.41217014619784925</v>
      </c>
    </row>
    <row r="1757" spans="1:29" x14ac:dyDescent="0.25">
      <c r="A1757" s="2">
        <v>1756</v>
      </c>
      <c r="B1757" s="3" t="s">
        <v>178</v>
      </c>
      <c r="C1757" s="3" t="s">
        <v>28</v>
      </c>
      <c r="D1757" s="3" t="s">
        <v>179</v>
      </c>
      <c r="E1757" s="3" t="s">
        <v>221</v>
      </c>
      <c r="F1757" s="3">
        <v>0.56000000000000005</v>
      </c>
      <c r="G1757" s="3">
        <v>0.48</v>
      </c>
      <c r="H1757" s="3" t="s">
        <v>60</v>
      </c>
      <c r="I1757" s="2">
        <v>7420</v>
      </c>
      <c r="J1757" s="3" t="s">
        <v>243</v>
      </c>
      <c r="K1757" s="2">
        <v>7420</v>
      </c>
      <c r="L1757" s="3"/>
      <c r="M1757" s="3" t="s">
        <v>207</v>
      </c>
      <c r="N1757" s="3" t="s">
        <v>60</v>
      </c>
      <c r="O1757" s="3"/>
      <c r="P1757" s="3"/>
      <c r="Q1757" s="3"/>
      <c r="R1757" s="3">
        <v>0.38</v>
      </c>
      <c r="S1757" s="3">
        <v>0.62</v>
      </c>
      <c r="T1757" s="2">
        <v>6</v>
      </c>
      <c r="U1757" s="3">
        <v>5.1545149143869762E-2</v>
      </c>
      <c r="V1757" s="3">
        <v>8.3519820396070879E-2</v>
      </c>
      <c r="W1757" s="3">
        <v>6.6301166057849033E-3</v>
      </c>
      <c r="X1757" s="3">
        <v>92.7916582677489</v>
      </c>
      <c r="Y1757" s="3">
        <v>5.1782288645563945E-2</v>
      </c>
      <c r="Z1757" s="3">
        <v>6.6301107444738643E-3</v>
      </c>
      <c r="AA1757" s="3">
        <v>57.530828126004302</v>
      </c>
      <c r="AB1757">
        <f t="shared" si="48"/>
        <v>5.1782288645563945E-2</v>
      </c>
      <c r="AC1757">
        <f t="shared" si="49"/>
        <v>6.6301107444738643E-3</v>
      </c>
    </row>
    <row r="1758" spans="1:29" x14ac:dyDescent="0.25">
      <c r="A1758" s="2">
        <v>1757</v>
      </c>
      <c r="B1758" s="3" t="s">
        <v>178</v>
      </c>
      <c r="C1758" s="3" t="s">
        <v>28</v>
      </c>
      <c r="D1758" s="3" t="s">
        <v>179</v>
      </c>
      <c r="E1758" s="3" t="s">
        <v>221</v>
      </c>
      <c r="F1758" s="3">
        <v>0.56000000000000005</v>
      </c>
      <c r="G1758" s="3">
        <v>0.48</v>
      </c>
      <c r="H1758" s="3" t="s">
        <v>60</v>
      </c>
      <c r="I1758" s="2">
        <v>8140</v>
      </c>
      <c r="J1758" s="3" t="s">
        <v>57</v>
      </c>
      <c r="K1758" s="2">
        <v>8140</v>
      </c>
      <c r="L1758" s="3"/>
      <c r="M1758" s="3" t="s">
        <v>65</v>
      </c>
      <c r="N1758" s="3" t="s">
        <v>60</v>
      </c>
      <c r="O1758" s="3"/>
      <c r="P1758" s="3"/>
      <c r="Q1758" s="3"/>
      <c r="R1758" s="3">
        <v>0</v>
      </c>
      <c r="S1758" s="3">
        <v>1</v>
      </c>
      <c r="T1758" s="2">
        <v>14</v>
      </c>
      <c r="U1758" s="3">
        <v>0.38487514746170676</v>
      </c>
      <c r="V1758" s="3">
        <v>1.6982363275102335</v>
      </c>
      <c r="W1758" s="3">
        <v>0.22041845202169963</v>
      </c>
      <c r="X1758" s="3">
        <v>712.8603704212311</v>
      </c>
      <c r="Y1758" s="3">
        <v>1.6982363275102335</v>
      </c>
      <c r="Z1758" s="3">
        <v>0.22041825716221497</v>
      </c>
      <c r="AA1758" s="3">
        <v>712.8603704212311</v>
      </c>
      <c r="AB1758">
        <f t="shared" si="48"/>
        <v>1.6982363275102335</v>
      </c>
      <c r="AC1758">
        <f t="shared" si="49"/>
        <v>0.22041825716221497</v>
      </c>
    </row>
    <row r="1759" spans="1:29" x14ac:dyDescent="0.25">
      <c r="A1759" s="2">
        <v>1758</v>
      </c>
      <c r="B1759" s="3" t="s">
        <v>178</v>
      </c>
      <c r="C1759" s="3" t="s">
        <v>28</v>
      </c>
      <c r="D1759" s="3" t="s">
        <v>179</v>
      </c>
      <c r="E1759" s="3" t="s">
        <v>221</v>
      </c>
      <c r="F1759" s="3">
        <v>0.56000000000000005</v>
      </c>
      <c r="G1759" s="3">
        <v>0.48</v>
      </c>
      <c r="H1759" s="3" t="s">
        <v>60</v>
      </c>
      <c r="I1759" s="2">
        <v>8140</v>
      </c>
      <c r="J1759" s="3" t="s">
        <v>57</v>
      </c>
      <c r="K1759" s="2">
        <v>8140</v>
      </c>
      <c r="L1759" s="3"/>
      <c r="M1759" s="3" t="s">
        <v>206</v>
      </c>
      <c r="N1759" s="3" t="s">
        <v>60</v>
      </c>
      <c r="O1759" s="3"/>
      <c r="P1759" s="3"/>
      <c r="Q1759" s="3"/>
      <c r="R1759" s="3">
        <v>0.38</v>
      </c>
      <c r="S1759" s="3">
        <v>0.62</v>
      </c>
      <c r="T1759" s="2">
        <v>362</v>
      </c>
      <c r="U1759" s="3">
        <v>110.40895484825509</v>
      </c>
      <c r="V1759" s="3">
        <v>1027.5751805286357</v>
      </c>
      <c r="W1759" s="3">
        <v>83.960694540967978</v>
      </c>
      <c r="X1759" s="3">
        <v>446868.15637921647</v>
      </c>
      <c r="Y1759" s="3">
        <v>637.096611927754</v>
      </c>
      <c r="Z1759" s="3">
        <v>83.96062031606742</v>
      </c>
      <c r="AA1759" s="3">
        <v>277058.25695511425</v>
      </c>
      <c r="AB1759">
        <f t="shared" si="48"/>
        <v>637.096611927754</v>
      </c>
      <c r="AC1759">
        <f t="shared" si="49"/>
        <v>83.96062031606742</v>
      </c>
    </row>
    <row r="1760" spans="1:29" x14ac:dyDescent="0.25">
      <c r="A1760" s="2">
        <v>1759</v>
      </c>
      <c r="B1760" s="3" t="s">
        <v>178</v>
      </c>
      <c r="C1760" s="3" t="s">
        <v>28</v>
      </c>
      <c r="D1760" s="3" t="s">
        <v>179</v>
      </c>
      <c r="E1760" s="3" t="s">
        <v>221</v>
      </c>
      <c r="F1760" s="3">
        <v>0.56000000000000005</v>
      </c>
      <c r="G1760" s="3">
        <v>0.48</v>
      </c>
      <c r="H1760" s="3" t="s">
        <v>60</v>
      </c>
      <c r="I1760" s="2">
        <v>8140</v>
      </c>
      <c r="J1760" s="3" t="s">
        <v>57</v>
      </c>
      <c r="K1760" s="2">
        <v>8140</v>
      </c>
      <c r="L1760" s="3"/>
      <c r="M1760" s="3" t="s">
        <v>182</v>
      </c>
      <c r="N1760" s="3" t="s">
        <v>60</v>
      </c>
      <c r="O1760" s="3"/>
      <c r="P1760" s="3"/>
      <c r="Q1760" s="3"/>
      <c r="R1760" s="3">
        <v>0</v>
      </c>
      <c r="S1760" s="3">
        <v>1</v>
      </c>
      <c r="T1760" s="2">
        <v>547</v>
      </c>
      <c r="U1760" s="3">
        <v>143.60453697176351</v>
      </c>
      <c r="V1760" s="3">
        <v>1258.5914393137284</v>
      </c>
      <c r="W1760" s="3">
        <v>160.60292122529819</v>
      </c>
      <c r="X1760" s="3">
        <v>540104.55140723812</v>
      </c>
      <c r="Y1760" s="3">
        <v>1258.5914393137284</v>
      </c>
      <c r="Z1760" s="3">
        <v>160.60277924534054</v>
      </c>
      <c r="AA1760" s="3">
        <v>540104.55140723812</v>
      </c>
      <c r="AB1760">
        <f t="shared" si="48"/>
        <v>1258.5914393137284</v>
      </c>
      <c r="AC1760">
        <f t="shared" si="49"/>
        <v>160.60277924534054</v>
      </c>
    </row>
    <row r="1761" spans="1:29" x14ac:dyDescent="0.25">
      <c r="A1761" s="2">
        <v>1760</v>
      </c>
      <c r="B1761" s="3" t="s">
        <v>178</v>
      </c>
      <c r="C1761" s="3" t="s">
        <v>28</v>
      </c>
      <c r="D1761" s="3" t="s">
        <v>179</v>
      </c>
      <c r="E1761" s="3" t="s">
        <v>221</v>
      </c>
      <c r="F1761" s="3">
        <v>0.56000000000000005</v>
      </c>
      <c r="G1761" s="3">
        <v>0.48</v>
      </c>
      <c r="H1761" s="3" t="s">
        <v>60</v>
      </c>
      <c r="I1761" s="2">
        <v>8140</v>
      </c>
      <c r="J1761" s="3" t="s">
        <v>57</v>
      </c>
      <c r="K1761" s="2">
        <v>8140</v>
      </c>
      <c r="L1761" s="3"/>
      <c r="M1761" s="3" t="s">
        <v>249</v>
      </c>
      <c r="N1761" s="3" t="s">
        <v>60</v>
      </c>
      <c r="O1761" s="3"/>
      <c r="P1761" s="3"/>
      <c r="Q1761" s="3"/>
      <c r="R1761" s="3">
        <v>0</v>
      </c>
      <c r="S1761" s="3">
        <v>1</v>
      </c>
      <c r="T1761" s="2">
        <v>20</v>
      </c>
      <c r="U1761" s="3">
        <v>3.2651249997487644</v>
      </c>
      <c r="V1761" s="3">
        <v>32.890973999166334</v>
      </c>
      <c r="W1761" s="3">
        <v>4.3496968265089002</v>
      </c>
      <c r="X1761" s="3">
        <v>12634.436486930459</v>
      </c>
      <c r="Y1761" s="3">
        <v>32.890973999166334</v>
      </c>
      <c r="Z1761" s="3">
        <v>4.3496929811879932</v>
      </c>
      <c r="AA1761" s="3">
        <v>12634.436486930459</v>
      </c>
      <c r="AB1761">
        <f t="shared" si="48"/>
        <v>32.890973999166334</v>
      </c>
      <c r="AC1761">
        <f t="shared" si="49"/>
        <v>4.3496929811879932</v>
      </c>
    </row>
    <row r="1762" spans="1:29" x14ac:dyDescent="0.25">
      <c r="A1762" s="2">
        <v>1761</v>
      </c>
      <c r="B1762" s="3" t="s">
        <v>178</v>
      </c>
      <c r="C1762" s="3" t="s">
        <v>28</v>
      </c>
      <c r="D1762" s="3" t="s">
        <v>179</v>
      </c>
      <c r="E1762" s="3" t="s">
        <v>221</v>
      </c>
      <c r="F1762" s="3">
        <v>0.56000000000000005</v>
      </c>
      <c r="G1762" s="3">
        <v>0.48</v>
      </c>
      <c r="H1762" s="3" t="s">
        <v>60</v>
      </c>
      <c r="I1762" s="2">
        <v>8140</v>
      </c>
      <c r="J1762" s="3" t="s">
        <v>57</v>
      </c>
      <c r="K1762" s="2">
        <v>8140</v>
      </c>
      <c r="L1762" s="3"/>
      <c r="M1762" s="3" t="s">
        <v>181</v>
      </c>
      <c r="N1762" s="3" t="s">
        <v>60</v>
      </c>
      <c r="O1762" s="3"/>
      <c r="P1762" s="3"/>
      <c r="Q1762" s="3"/>
      <c r="R1762" s="3">
        <v>0</v>
      </c>
      <c r="S1762" s="3">
        <v>1</v>
      </c>
      <c r="T1762" s="2">
        <v>319</v>
      </c>
      <c r="U1762" s="3">
        <v>69.738492926215883</v>
      </c>
      <c r="V1762" s="3">
        <v>567.53386017498997</v>
      </c>
      <c r="W1762" s="3">
        <v>77.849933641122462</v>
      </c>
      <c r="X1762" s="3">
        <v>245666.18267119097</v>
      </c>
      <c r="Y1762" s="3">
        <v>567.53386017498997</v>
      </c>
      <c r="Z1762" s="3">
        <v>77.849864818400007</v>
      </c>
      <c r="AA1762" s="3">
        <v>245666.18267119097</v>
      </c>
      <c r="AB1762">
        <f t="shared" si="48"/>
        <v>567.53386017498997</v>
      </c>
      <c r="AC1762">
        <f t="shared" si="49"/>
        <v>77.849864818400007</v>
      </c>
    </row>
    <row r="1763" spans="1:29" x14ac:dyDescent="0.25">
      <c r="A1763" s="2">
        <v>1762</v>
      </c>
      <c r="B1763" s="3" t="s">
        <v>178</v>
      </c>
      <c r="C1763" s="3" t="s">
        <v>28</v>
      </c>
      <c r="D1763" s="3" t="s">
        <v>179</v>
      </c>
      <c r="E1763" s="3" t="s">
        <v>221</v>
      </c>
      <c r="F1763" s="3">
        <v>0.56000000000000005</v>
      </c>
      <c r="G1763" s="3">
        <v>0.48</v>
      </c>
      <c r="H1763" s="3" t="s">
        <v>60</v>
      </c>
      <c r="I1763" s="2">
        <v>8140</v>
      </c>
      <c r="J1763" s="3" t="s">
        <v>57</v>
      </c>
      <c r="K1763" s="2">
        <v>8140</v>
      </c>
      <c r="L1763" s="3"/>
      <c r="M1763" s="3" t="s">
        <v>183</v>
      </c>
      <c r="N1763" s="3" t="s">
        <v>60</v>
      </c>
      <c r="O1763" s="3"/>
      <c r="P1763" s="3"/>
      <c r="Q1763" s="3"/>
      <c r="R1763" s="3">
        <v>0</v>
      </c>
      <c r="S1763" s="3">
        <v>1</v>
      </c>
      <c r="T1763" s="2">
        <v>4</v>
      </c>
      <c r="U1763" s="3">
        <v>0.37344462238141163</v>
      </c>
      <c r="V1763" s="3">
        <v>2.9326990317318633</v>
      </c>
      <c r="W1763" s="3">
        <v>0.36638197334221489</v>
      </c>
      <c r="X1763" s="3">
        <v>1204.5921690054033</v>
      </c>
      <c r="Y1763" s="3">
        <v>2.9326990317318633</v>
      </c>
      <c r="Z1763" s="3">
        <v>0.36638164944463902</v>
      </c>
      <c r="AA1763" s="3">
        <v>1204.5921690054033</v>
      </c>
      <c r="AB1763">
        <f t="shared" si="48"/>
        <v>2.9326990317318633</v>
      </c>
      <c r="AC1763">
        <f t="shared" si="49"/>
        <v>0.36638164944463902</v>
      </c>
    </row>
    <row r="1764" spans="1:29" x14ac:dyDescent="0.25">
      <c r="A1764" s="2">
        <v>1763</v>
      </c>
      <c r="B1764" s="3" t="s">
        <v>178</v>
      </c>
      <c r="C1764" s="3" t="s">
        <v>28</v>
      </c>
      <c r="D1764" s="3" t="s">
        <v>179</v>
      </c>
      <c r="E1764" s="3" t="s">
        <v>221</v>
      </c>
      <c r="F1764" s="3">
        <v>0.56000000000000005</v>
      </c>
      <c r="G1764" s="3">
        <v>0.48</v>
      </c>
      <c r="H1764" s="3" t="s">
        <v>60</v>
      </c>
      <c r="I1764" s="2">
        <v>8140</v>
      </c>
      <c r="J1764" s="3" t="s">
        <v>57</v>
      </c>
      <c r="K1764" s="2">
        <v>8140</v>
      </c>
      <c r="L1764" s="3"/>
      <c r="M1764" s="3" t="s">
        <v>162</v>
      </c>
      <c r="N1764" s="3" t="s">
        <v>60</v>
      </c>
      <c r="O1764" s="3"/>
      <c r="P1764" s="3"/>
      <c r="Q1764" s="3"/>
      <c r="R1764" s="3">
        <v>0</v>
      </c>
      <c r="S1764" s="3">
        <v>1</v>
      </c>
      <c r="T1764" s="2">
        <v>90</v>
      </c>
      <c r="U1764" s="3">
        <v>16.410616960350936</v>
      </c>
      <c r="V1764" s="3">
        <v>152.80702743743953</v>
      </c>
      <c r="W1764" s="3">
        <v>19.965334215732724</v>
      </c>
      <c r="X1764" s="3">
        <v>62207.255904632933</v>
      </c>
      <c r="Y1764" s="3">
        <v>152.80702743743953</v>
      </c>
      <c r="Z1764" s="3">
        <v>19.965316565510175</v>
      </c>
      <c r="AA1764" s="3">
        <v>62207.255904632933</v>
      </c>
      <c r="AB1764">
        <f t="shared" si="48"/>
        <v>152.80702743743953</v>
      </c>
      <c r="AC1764">
        <f t="shared" si="49"/>
        <v>19.965316565510175</v>
      </c>
    </row>
    <row r="1765" spans="1:29" x14ac:dyDescent="0.25">
      <c r="A1765" s="2">
        <v>1764</v>
      </c>
      <c r="B1765" s="3" t="s">
        <v>178</v>
      </c>
      <c r="C1765" s="3" t="s">
        <v>28</v>
      </c>
      <c r="D1765" s="3" t="s">
        <v>179</v>
      </c>
      <c r="E1765" s="3" t="s">
        <v>221</v>
      </c>
      <c r="F1765" s="3">
        <v>0.56000000000000005</v>
      </c>
      <c r="G1765" s="3">
        <v>0.48</v>
      </c>
      <c r="H1765" s="3" t="s">
        <v>60</v>
      </c>
      <c r="I1765" s="2">
        <v>8140</v>
      </c>
      <c r="J1765" s="3" t="s">
        <v>57</v>
      </c>
      <c r="K1765" s="2">
        <v>8140</v>
      </c>
      <c r="L1765" s="3"/>
      <c r="M1765" s="3" t="s">
        <v>247</v>
      </c>
      <c r="N1765" s="3" t="s">
        <v>60</v>
      </c>
      <c r="O1765" s="3"/>
      <c r="P1765" s="3"/>
      <c r="Q1765" s="3"/>
      <c r="R1765" s="3">
        <v>0</v>
      </c>
      <c r="S1765" s="3">
        <v>1</v>
      </c>
      <c r="T1765" s="2">
        <v>672</v>
      </c>
      <c r="U1765" s="3">
        <v>153.56409522435135</v>
      </c>
      <c r="V1765" s="3">
        <v>1542.5951736734671</v>
      </c>
      <c r="W1765" s="3">
        <v>206.83525003950035</v>
      </c>
      <c r="X1765" s="3">
        <v>651228.05392123736</v>
      </c>
      <c r="Y1765" s="3">
        <v>1542.5951736734671</v>
      </c>
      <c r="Z1765" s="3">
        <v>206.83506718815622</v>
      </c>
      <c r="AA1765" s="3">
        <v>651228.05392123736</v>
      </c>
      <c r="AB1765">
        <f t="shared" si="48"/>
        <v>1542.5951736734671</v>
      </c>
      <c r="AC1765">
        <f t="shared" si="49"/>
        <v>206.83506718815622</v>
      </c>
    </row>
    <row r="1766" spans="1:29" x14ac:dyDescent="0.25">
      <c r="A1766" s="2">
        <v>1765</v>
      </c>
      <c r="B1766" s="3" t="s">
        <v>178</v>
      </c>
      <c r="C1766" s="3" t="s">
        <v>28</v>
      </c>
      <c r="D1766" s="3" t="s">
        <v>179</v>
      </c>
      <c r="E1766" s="3" t="s">
        <v>221</v>
      </c>
      <c r="F1766" s="3">
        <v>0.56000000000000005</v>
      </c>
      <c r="G1766" s="3">
        <v>0.48</v>
      </c>
      <c r="H1766" s="3" t="s">
        <v>60</v>
      </c>
      <c r="I1766" s="2">
        <v>8140</v>
      </c>
      <c r="J1766" s="3" t="s">
        <v>57</v>
      </c>
      <c r="K1766" s="2">
        <v>8140</v>
      </c>
      <c r="L1766" s="3"/>
      <c r="M1766" s="3" t="s">
        <v>251</v>
      </c>
      <c r="N1766" s="3" t="s">
        <v>60</v>
      </c>
      <c r="O1766" s="3"/>
      <c r="P1766" s="3"/>
      <c r="Q1766" s="3"/>
      <c r="R1766" s="3">
        <v>0.38</v>
      </c>
      <c r="S1766" s="3">
        <v>0.62</v>
      </c>
      <c r="T1766" s="2">
        <v>284</v>
      </c>
      <c r="U1766" s="3">
        <v>79.801306838441903</v>
      </c>
      <c r="V1766" s="3">
        <v>781.54096195389991</v>
      </c>
      <c r="W1766" s="3">
        <v>63.683919461438222</v>
      </c>
      <c r="X1766" s="3">
        <v>342139.79653703014</v>
      </c>
      <c r="Y1766" s="3">
        <v>484.55539641141769</v>
      </c>
      <c r="Z1766" s="3">
        <v>63.683863162087647</v>
      </c>
      <c r="AA1766" s="3">
        <v>212126.67385295837</v>
      </c>
      <c r="AB1766">
        <f t="shared" si="48"/>
        <v>484.55539641141769</v>
      </c>
      <c r="AC1766">
        <f t="shared" si="49"/>
        <v>63.683863162087647</v>
      </c>
    </row>
    <row r="1767" spans="1:29" x14ac:dyDescent="0.25">
      <c r="A1767" s="2">
        <v>1766</v>
      </c>
      <c r="B1767" s="3" t="s">
        <v>178</v>
      </c>
      <c r="C1767" s="3" t="s">
        <v>28</v>
      </c>
      <c r="D1767" s="3" t="s">
        <v>179</v>
      </c>
      <c r="E1767" s="3" t="s">
        <v>221</v>
      </c>
      <c r="F1767" s="3">
        <v>0.56000000000000005</v>
      </c>
      <c r="G1767" s="3">
        <v>0.48</v>
      </c>
      <c r="H1767" s="3" t="s">
        <v>60</v>
      </c>
      <c r="I1767" s="2">
        <v>8140</v>
      </c>
      <c r="J1767" s="3" t="s">
        <v>57</v>
      </c>
      <c r="K1767" s="2">
        <v>8140</v>
      </c>
      <c r="L1767" s="3"/>
      <c r="M1767" s="3" t="s">
        <v>248</v>
      </c>
      <c r="N1767" s="3" t="s">
        <v>60</v>
      </c>
      <c r="O1767" s="3"/>
      <c r="P1767" s="3"/>
      <c r="Q1767" s="3"/>
      <c r="R1767" s="3">
        <v>0</v>
      </c>
      <c r="S1767" s="3">
        <v>1</v>
      </c>
      <c r="T1767" s="2">
        <v>5</v>
      </c>
      <c r="U1767" s="3">
        <v>0.20600812030004989</v>
      </c>
      <c r="V1767" s="3">
        <v>2.0889303136071278</v>
      </c>
      <c r="W1767" s="3">
        <v>0.26884133216287698</v>
      </c>
      <c r="X1767" s="3">
        <v>883.29542910023997</v>
      </c>
      <c r="Y1767" s="3">
        <v>2.0889303136071278</v>
      </c>
      <c r="Z1767" s="3">
        <v>0.26884109449546328</v>
      </c>
      <c r="AA1767" s="3">
        <v>883.29542910023997</v>
      </c>
      <c r="AB1767">
        <f t="shared" si="48"/>
        <v>2.0889303136071278</v>
      </c>
      <c r="AC1767">
        <f t="shared" si="49"/>
        <v>0.26884109449546328</v>
      </c>
    </row>
    <row r="1768" spans="1:29" x14ac:dyDescent="0.25">
      <c r="A1768" s="2">
        <v>1767</v>
      </c>
      <c r="B1768" s="3" t="s">
        <v>178</v>
      </c>
      <c r="C1768" s="3" t="s">
        <v>28</v>
      </c>
      <c r="D1768" s="3" t="s">
        <v>179</v>
      </c>
      <c r="E1768" s="3" t="s">
        <v>221</v>
      </c>
      <c r="F1768" s="3">
        <v>0.56000000000000005</v>
      </c>
      <c r="G1768" s="3">
        <v>0.48</v>
      </c>
      <c r="H1768" s="3" t="s">
        <v>60</v>
      </c>
      <c r="I1768" s="2">
        <v>8140</v>
      </c>
      <c r="J1768" s="3" t="s">
        <v>57</v>
      </c>
      <c r="K1768" s="2">
        <v>8140</v>
      </c>
      <c r="L1768" s="3"/>
      <c r="M1768" s="3" t="s">
        <v>255</v>
      </c>
      <c r="N1768" s="3" t="s">
        <v>60</v>
      </c>
      <c r="O1768" s="3"/>
      <c r="P1768" s="3"/>
      <c r="Q1768" s="3"/>
      <c r="R1768" s="3">
        <v>0</v>
      </c>
      <c r="S1768" s="3">
        <v>1</v>
      </c>
      <c r="T1768" s="2">
        <v>6</v>
      </c>
      <c r="U1768" s="3">
        <v>0.29827720011707914</v>
      </c>
      <c r="V1768" s="3">
        <v>2.8661512525727479</v>
      </c>
      <c r="W1768" s="3">
        <v>0.37593417212564439</v>
      </c>
      <c r="X1768" s="3">
        <v>1149.9973967699682</v>
      </c>
      <c r="Y1768" s="3">
        <v>2.8661512525727479</v>
      </c>
      <c r="Z1768" s="3">
        <v>0.37593383978350819</v>
      </c>
      <c r="AA1768" s="3">
        <v>1149.9973967699682</v>
      </c>
      <c r="AB1768">
        <f t="shared" si="48"/>
        <v>2.8661512525727479</v>
      </c>
      <c r="AC1768">
        <f t="shared" si="49"/>
        <v>0.37593383978350819</v>
      </c>
    </row>
    <row r="1769" spans="1:29" x14ac:dyDescent="0.25">
      <c r="A1769" s="2">
        <v>1768</v>
      </c>
      <c r="B1769" s="3" t="s">
        <v>178</v>
      </c>
      <c r="C1769" s="3" t="s">
        <v>28</v>
      </c>
      <c r="D1769" s="3" t="s">
        <v>179</v>
      </c>
      <c r="E1769" s="3" t="s">
        <v>221</v>
      </c>
      <c r="F1769" s="3">
        <v>0.56000000000000005</v>
      </c>
      <c r="G1769" s="3">
        <v>0.48</v>
      </c>
      <c r="H1769" s="3" t="s">
        <v>60</v>
      </c>
      <c r="I1769" s="2">
        <v>8140</v>
      </c>
      <c r="J1769" s="3" t="s">
        <v>57</v>
      </c>
      <c r="K1769" s="2">
        <v>8140</v>
      </c>
      <c r="L1769" s="3"/>
      <c r="M1769" s="3" t="s">
        <v>205</v>
      </c>
      <c r="N1769" s="3" t="s">
        <v>60</v>
      </c>
      <c r="O1769" s="3"/>
      <c r="P1769" s="3"/>
      <c r="Q1769" s="3"/>
      <c r="R1769" s="3">
        <v>0</v>
      </c>
      <c r="S1769" s="3">
        <v>1</v>
      </c>
      <c r="T1769" s="2">
        <v>27</v>
      </c>
      <c r="U1769" s="3">
        <v>3.9208384960019185</v>
      </c>
      <c r="V1769" s="3">
        <v>36.708343490173498</v>
      </c>
      <c r="W1769" s="3">
        <v>5.0974892311241691</v>
      </c>
      <c r="X1769" s="3">
        <v>15825.777423315785</v>
      </c>
      <c r="Y1769" s="3">
        <v>36.708343490173498</v>
      </c>
      <c r="Z1769" s="3">
        <v>5.0974847247223032</v>
      </c>
      <c r="AA1769" s="3">
        <v>15825.777423315785</v>
      </c>
      <c r="AB1769">
        <f t="shared" si="48"/>
        <v>36.708343490173498</v>
      </c>
      <c r="AC1769">
        <f t="shared" si="49"/>
        <v>5.0974847247223032</v>
      </c>
    </row>
    <row r="1770" spans="1:29" x14ac:dyDescent="0.25">
      <c r="A1770" s="2">
        <v>1769</v>
      </c>
      <c r="B1770" s="3" t="s">
        <v>178</v>
      </c>
      <c r="C1770" s="3" t="s">
        <v>28</v>
      </c>
      <c r="D1770" s="3" t="s">
        <v>179</v>
      </c>
      <c r="E1770" s="3" t="s">
        <v>221</v>
      </c>
      <c r="F1770" s="3">
        <v>0.56000000000000005</v>
      </c>
      <c r="G1770" s="3">
        <v>0.48</v>
      </c>
      <c r="H1770" s="3" t="s">
        <v>60</v>
      </c>
      <c r="I1770" s="2">
        <v>8140</v>
      </c>
      <c r="J1770" s="3" t="s">
        <v>57</v>
      </c>
      <c r="K1770" s="2">
        <v>8140</v>
      </c>
      <c r="L1770" s="3"/>
      <c r="M1770" s="3" t="s">
        <v>207</v>
      </c>
      <c r="N1770" s="3" t="s">
        <v>60</v>
      </c>
      <c r="O1770" s="3"/>
      <c r="P1770" s="3"/>
      <c r="Q1770" s="3"/>
      <c r="R1770" s="3">
        <v>0.38</v>
      </c>
      <c r="S1770" s="3">
        <v>0.62</v>
      </c>
      <c r="T1770" s="2">
        <v>146</v>
      </c>
      <c r="U1770" s="3">
        <v>49.664503044014431</v>
      </c>
      <c r="V1770" s="3">
        <v>439.97420956626212</v>
      </c>
      <c r="W1770" s="3">
        <v>35.395652088650465</v>
      </c>
      <c r="X1770" s="3">
        <v>197155.71781570493</v>
      </c>
      <c r="Y1770" s="3">
        <v>272.78400993108255</v>
      </c>
      <c r="Z1770" s="3">
        <v>35.395620797356713</v>
      </c>
      <c r="AA1770" s="3">
        <v>122236.54504573712</v>
      </c>
      <c r="AB1770">
        <f t="shared" si="48"/>
        <v>272.78400993108255</v>
      </c>
      <c r="AC1770">
        <f t="shared" si="49"/>
        <v>35.395620797356713</v>
      </c>
    </row>
    <row r="1771" spans="1:29" x14ac:dyDescent="0.25">
      <c r="A1771" s="2">
        <v>1770</v>
      </c>
      <c r="B1771" s="3" t="s">
        <v>178</v>
      </c>
      <c r="C1771" s="3" t="s">
        <v>28</v>
      </c>
      <c r="D1771" s="3" t="s">
        <v>179</v>
      </c>
      <c r="E1771" s="3" t="s">
        <v>221</v>
      </c>
      <c r="F1771" s="3">
        <v>0.56000000000000005</v>
      </c>
      <c r="G1771" s="3">
        <v>0.48</v>
      </c>
      <c r="H1771" s="3" t="s">
        <v>60</v>
      </c>
      <c r="I1771" s="2">
        <v>8140</v>
      </c>
      <c r="J1771" s="3" t="s">
        <v>57</v>
      </c>
      <c r="K1771" s="2">
        <v>8140</v>
      </c>
      <c r="L1771" s="3"/>
      <c r="M1771" s="3" t="s">
        <v>252</v>
      </c>
      <c r="N1771" s="3" t="s">
        <v>60</v>
      </c>
      <c r="O1771" s="3"/>
      <c r="P1771" s="3"/>
      <c r="Q1771" s="3"/>
      <c r="R1771" s="3">
        <v>0.38</v>
      </c>
      <c r="S1771" s="3">
        <v>0.62</v>
      </c>
      <c r="T1771" s="2">
        <v>32</v>
      </c>
      <c r="U1771" s="3">
        <v>3.114098248053049</v>
      </c>
      <c r="V1771" s="3">
        <v>29.878392592025946</v>
      </c>
      <c r="W1771" s="3">
        <v>2.4448676357856653</v>
      </c>
      <c r="X1771" s="3">
        <v>12770.974134121496</v>
      </c>
      <c r="Y1771" s="3">
        <v>18.524603407056087</v>
      </c>
      <c r="Z1771" s="3">
        <v>2.4448654744164884</v>
      </c>
      <c r="AA1771" s="3">
        <v>7918.0039631553263</v>
      </c>
      <c r="AB1771">
        <f t="shared" si="48"/>
        <v>18.524603407056087</v>
      </c>
      <c r="AC1771">
        <f t="shared" si="49"/>
        <v>2.4448654744164884</v>
      </c>
    </row>
    <row r="1772" spans="1:29" x14ac:dyDescent="0.25">
      <c r="A1772" s="2">
        <v>1771</v>
      </c>
      <c r="B1772" s="3" t="s">
        <v>178</v>
      </c>
      <c r="C1772" s="3" t="s">
        <v>28</v>
      </c>
      <c r="D1772" s="3" t="s">
        <v>179</v>
      </c>
      <c r="E1772" s="3" t="s">
        <v>221</v>
      </c>
      <c r="F1772" s="3">
        <v>0.56000000000000005</v>
      </c>
      <c r="G1772" s="3">
        <v>0.48</v>
      </c>
      <c r="H1772" s="3" t="s">
        <v>60</v>
      </c>
      <c r="I1772" s="2">
        <v>8140</v>
      </c>
      <c r="J1772" s="3" t="s">
        <v>57</v>
      </c>
      <c r="K1772" s="2">
        <v>8140</v>
      </c>
      <c r="L1772" s="3"/>
      <c r="M1772" s="3" t="s">
        <v>253</v>
      </c>
      <c r="N1772" s="3" t="s">
        <v>60</v>
      </c>
      <c r="O1772" s="3"/>
      <c r="P1772" s="3"/>
      <c r="Q1772" s="3"/>
      <c r="R1772" s="3">
        <v>0</v>
      </c>
      <c r="S1772" s="3">
        <v>1</v>
      </c>
      <c r="T1772" s="2">
        <v>37</v>
      </c>
      <c r="U1772" s="3">
        <v>3.8574892660424807</v>
      </c>
      <c r="V1772" s="3">
        <v>41.652457204148305</v>
      </c>
      <c r="W1772" s="3">
        <v>5.635269405797855</v>
      </c>
      <c r="X1772" s="3">
        <v>17275.330468275497</v>
      </c>
      <c r="Y1772" s="3">
        <v>41.652457204148305</v>
      </c>
      <c r="Z1772" s="3">
        <v>5.6352644239749559</v>
      </c>
      <c r="AA1772" s="3">
        <v>17275.330468275497</v>
      </c>
      <c r="AB1772">
        <f t="shared" si="48"/>
        <v>41.652457204148305</v>
      </c>
      <c r="AC1772">
        <f t="shared" si="49"/>
        <v>5.6352644239749559</v>
      </c>
    </row>
    <row r="1773" spans="1:29" x14ac:dyDescent="0.25">
      <c r="A1773" s="2">
        <v>1772</v>
      </c>
      <c r="B1773" s="3" t="s">
        <v>178</v>
      </c>
      <c r="C1773" s="3" t="s">
        <v>28</v>
      </c>
      <c r="D1773" s="3" t="s">
        <v>179</v>
      </c>
      <c r="E1773" s="3" t="s">
        <v>221</v>
      </c>
      <c r="F1773" s="3">
        <v>0.56000000000000005</v>
      </c>
      <c r="G1773" s="3">
        <v>0.48</v>
      </c>
      <c r="H1773" s="3" t="s">
        <v>60</v>
      </c>
      <c r="I1773" s="2">
        <v>8140</v>
      </c>
      <c r="J1773" s="3" t="s">
        <v>57</v>
      </c>
      <c r="K1773" s="2">
        <v>8140</v>
      </c>
      <c r="L1773" s="3"/>
      <c r="M1773" s="3" t="s">
        <v>254</v>
      </c>
      <c r="N1773" s="3" t="s">
        <v>60</v>
      </c>
      <c r="O1773" s="3"/>
      <c r="P1773" s="3"/>
      <c r="Q1773" s="3"/>
      <c r="R1773" s="3">
        <v>0.38</v>
      </c>
      <c r="S1773" s="3">
        <v>0.62</v>
      </c>
      <c r="T1773" s="2">
        <v>24</v>
      </c>
      <c r="U1773" s="3">
        <v>2.7532836599645498</v>
      </c>
      <c r="V1773" s="3">
        <v>26.321493545765549</v>
      </c>
      <c r="W1773" s="3">
        <v>2.1370765961756493</v>
      </c>
      <c r="X1773" s="3">
        <v>11272.664395661233</v>
      </c>
      <c r="Y1773" s="3">
        <v>16.319325998374644</v>
      </c>
      <c r="Z1773" s="3">
        <v>2.1370747069071228</v>
      </c>
      <c r="AA1773" s="3">
        <v>6989.0519253099656</v>
      </c>
      <c r="AB1773">
        <f t="shared" si="48"/>
        <v>16.319325998374644</v>
      </c>
      <c r="AC1773">
        <f t="shared" si="49"/>
        <v>2.1370747069071228</v>
      </c>
    </row>
    <row r="1774" spans="1:29" x14ac:dyDescent="0.25">
      <c r="A1774" s="2">
        <v>1773</v>
      </c>
      <c r="B1774" s="3" t="s">
        <v>178</v>
      </c>
      <c r="C1774" s="3" t="s">
        <v>28</v>
      </c>
      <c r="D1774" s="3" t="s">
        <v>179</v>
      </c>
      <c r="E1774" s="3" t="s">
        <v>221</v>
      </c>
      <c r="F1774" s="3">
        <v>0.56000000000000005</v>
      </c>
      <c r="G1774" s="3">
        <v>0.48</v>
      </c>
      <c r="H1774" s="3" t="s">
        <v>60</v>
      </c>
      <c r="I1774" s="2">
        <v>8140</v>
      </c>
      <c r="J1774" s="3" t="s">
        <v>57</v>
      </c>
      <c r="K1774" s="2">
        <v>8140</v>
      </c>
      <c r="L1774" s="3"/>
      <c r="M1774" s="3" t="s">
        <v>257</v>
      </c>
      <c r="N1774" s="3" t="s">
        <v>60</v>
      </c>
      <c r="O1774" s="3"/>
      <c r="P1774" s="3"/>
      <c r="Q1774" s="3"/>
      <c r="R1774" s="3">
        <v>0.38</v>
      </c>
      <c r="S1774" s="3">
        <v>0.62</v>
      </c>
      <c r="T1774" s="2">
        <v>18</v>
      </c>
      <c r="U1774" s="3">
        <v>4.2218458907421379</v>
      </c>
      <c r="V1774" s="3">
        <v>35.779222689144163</v>
      </c>
      <c r="W1774" s="3">
        <v>2.8989207054993811</v>
      </c>
      <c r="X1774" s="3">
        <v>16591.57616298418</v>
      </c>
      <c r="Y1774" s="3">
        <v>22.18311806726938</v>
      </c>
      <c r="Z1774" s="3">
        <v>2.8989181427275716</v>
      </c>
      <c r="AA1774" s="3">
        <v>10286.77722105019</v>
      </c>
      <c r="AB1774">
        <f t="shared" si="48"/>
        <v>22.18311806726938</v>
      </c>
      <c r="AC1774">
        <f t="shared" si="49"/>
        <v>2.8989181427275716</v>
      </c>
    </row>
    <row r="1775" spans="1:29" x14ac:dyDescent="0.25">
      <c r="A1775" s="2">
        <v>1774</v>
      </c>
      <c r="B1775" s="3" t="s">
        <v>178</v>
      </c>
      <c r="C1775" s="3" t="s">
        <v>28</v>
      </c>
      <c r="D1775" s="3" t="s">
        <v>179</v>
      </c>
      <c r="E1775" s="3" t="s">
        <v>221</v>
      </c>
      <c r="F1775" s="3">
        <v>0.56000000000000005</v>
      </c>
      <c r="G1775" s="3">
        <v>0.48</v>
      </c>
      <c r="H1775" s="3" t="s">
        <v>60</v>
      </c>
      <c r="I1775" s="2">
        <v>8220</v>
      </c>
      <c r="J1775" s="3" t="s">
        <v>138</v>
      </c>
      <c r="K1775" s="2">
        <v>8220</v>
      </c>
      <c r="L1775" s="3"/>
      <c r="M1775" s="3" t="s">
        <v>182</v>
      </c>
      <c r="N1775" s="3" t="s">
        <v>60</v>
      </c>
      <c r="O1775" s="3"/>
      <c r="P1775" s="3"/>
      <c r="Q1775" s="3"/>
      <c r="R1775" s="3">
        <v>0</v>
      </c>
      <c r="S1775" s="3">
        <v>1</v>
      </c>
      <c r="T1775" s="2">
        <v>2</v>
      </c>
      <c r="U1775" s="3">
        <v>2.2887965053264257E-3</v>
      </c>
      <c r="V1775" s="3">
        <v>2.0247441217022311E-2</v>
      </c>
      <c r="W1775" s="3">
        <v>2.6600885907152715E-3</v>
      </c>
      <c r="X1775" s="3">
        <v>8.8411412454172478</v>
      </c>
      <c r="Y1775" s="3">
        <v>2.0247441217022311E-2</v>
      </c>
      <c r="Z1775" s="3">
        <v>2.660086239081432E-3</v>
      </c>
      <c r="AA1775" s="3">
        <v>8.8411412454172478</v>
      </c>
      <c r="AB1775">
        <f t="shared" si="48"/>
        <v>2.0247441217022311E-2</v>
      </c>
      <c r="AC1775">
        <f t="shared" si="49"/>
        <v>2.660086239081432E-3</v>
      </c>
    </row>
    <row r="1776" spans="1:29" x14ac:dyDescent="0.25">
      <c r="A1776" s="2">
        <v>1775</v>
      </c>
      <c r="B1776" s="3" t="s">
        <v>178</v>
      </c>
      <c r="C1776" s="3" t="s">
        <v>28</v>
      </c>
      <c r="D1776" s="3" t="s">
        <v>179</v>
      </c>
      <c r="E1776" s="3" t="s">
        <v>221</v>
      </c>
      <c r="F1776" s="3">
        <v>0.56000000000000005</v>
      </c>
      <c r="G1776" s="3">
        <v>0.48</v>
      </c>
      <c r="H1776" s="3" t="s">
        <v>60</v>
      </c>
      <c r="I1776" s="2">
        <v>8220</v>
      </c>
      <c r="J1776" s="3" t="s">
        <v>138</v>
      </c>
      <c r="K1776" s="2">
        <v>8220</v>
      </c>
      <c r="L1776" s="3"/>
      <c r="M1776" s="3" t="s">
        <v>181</v>
      </c>
      <c r="N1776" s="3" t="s">
        <v>60</v>
      </c>
      <c r="O1776" s="3"/>
      <c r="P1776" s="3"/>
      <c r="Q1776" s="3"/>
      <c r="R1776" s="3">
        <v>0</v>
      </c>
      <c r="S1776" s="3">
        <v>1</v>
      </c>
      <c r="T1776" s="2">
        <v>4</v>
      </c>
      <c r="U1776" s="3">
        <v>6.8584490294515812E-2</v>
      </c>
      <c r="V1776" s="3">
        <v>0.55427980800814314</v>
      </c>
      <c r="W1776" s="3">
        <v>7.4479123488589261E-2</v>
      </c>
      <c r="X1776" s="3">
        <v>247.90419500317628</v>
      </c>
      <c r="Y1776" s="3">
        <v>0.55427980800814314</v>
      </c>
      <c r="Z1776" s="3">
        <v>7.4479057645809282E-2</v>
      </c>
      <c r="AA1776" s="3">
        <v>247.90419500317628</v>
      </c>
      <c r="AB1776">
        <f t="shared" ref="AB1776:AB1839" si="50">Y1776</f>
        <v>0.55427980800814314</v>
      </c>
      <c r="AC1776">
        <f t="shared" ref="AC1776:AC1839" si="51">Z1776</f>
        <v>7.4479057645809282E-2</v>
      </c>
    </row>
    <row r="1777" spans="1:29" x14ac:dyDescent="0.25">
      <c r="A1777" s="2">
        <v>1776</v>
      </c>
      <c r="B1777" s="3" t="s">
        <v>178</v>
      </c>
      <c r="C1777" s="3" t="s">
        <v>28</v>
      </c>
      <c r="D1777" s="3" t="s">
        <v>179</v>
      </c>
      <c r="E1777" s="3" t="s">
        <v>221</v>
      </c>
      <c r="F1777" s="3">
        <v>0.56000000000000005</v>
      </c>
      <c r="G1777" s="3">
        <v>0.48</v>
      </c>
      <c r="H1777" s="3" t="s">
        <v>60</v>
      </c>
      <c r="I1777" s="2">
        <v>8320</v>
      </c>
      <c r="J1777" s="3" t="s">
        <v>59</v>
      </c>
      <c r="K1777" s="2">
        <v>8320</v>
      </c>
      <c r="L1777" s="3"/>
      <c r="M1777" s="3" t="s">
        <v>206</v>
      </c>
      <c r="N1777" s="3" t="s">
        <v>60</v>
      </c>
      <c r="O1777" s="3"/>
      <c r="P1777" s="3"/>
      <c r="Q1777" s="3"/>
      <c r="R1777" s="3">
        <v>0.38</v>
      </c>
      <c r="S1777" s="3">
        <v>0.62</v>
      </c>
      <c r="T1777" s="2">
        <v>10</v>
      </c>
      <c r="U1777" s="3">
        <v>0.31067140664059562</v>
      </c>
      <c r="V1777" s="3">
        <v>3.0238513249101873</v>
      </c>
      <c r="W1777" s="3">
        <v>0.29181921717294179</v>
      </c>
      <c r="X1777" s="3">
        <v>1226.6891021974643</v>
      </c>
      <c r="Y1777" s="3">
        <v>1.8747878214443161</v>
      </c>
      <c r="Z1777" s="3">
        <v>0.29181895919207934</v>
      </c>
      <c r="AA1777" s="3">
        <v>760.54724336242793</v>
      </c>
      <c r="AB1777">
        <f t="shared" si="50"/>
        <v>1.8747878214443161</v>
      </c>
      <c r="AC1777">
        <f t="shared" si="51"/>
        <v>0.29181895919207934</v>
      </c>
    </row>
    <row r="1778" spans="1:29" x14ac:dyDescent="0.25">
      <c r="A1778" s="2">
        <v>1777</v>
      </c>
      <c r="B1778" s="3" t="s">
        <v>178</v>
      </c>
      <c r="C1778" s="3" t="s">
        <v>28</v>
      </c>
      <c r="D1778" s="3" t="s">
        <v>179</v>
      </c>
      <c r="E1778" s="3" t="s">
        <v>221</v>
      </c>
      <c r="F1778" s="3">
        <v>0.56000000000000005</v>
      </c>
      <c r="G1778" s="3">
        <v>0.48</v>
      </c>
      <c r="H1778" s="3" t="s">
        <v>60</v>
      </c>
      <c r="I1778" s="2">
        <v>8320</v>
      </c>
      <c r="J1778" s="3" t="s">
        <v>59</v>
      </c>
      <c r="K1778" s="2">
        <v>8320</v>
      </c>
      <c r="L1778" s="3"/>
      <c r="M1778" s="3" t="s">
        <v>182</v>
      </c>
      <c r="N1778" s="3" t="s">
        <v>60</v>
      </c>
      <c r="O1778" s="3"/>
      <c r="P1778" s="3"/>
      <c r="Q1778" s="3"/>
      <c r="R1778" s="3">
        <v>0</v>
      </c>
      <c r="S1778" s="3">
        <v>1</v>
      </c>
      <c r="T1778" s="2">
        <v>92</v>
      </c>
      <c r="U1778" s="3">
        <v>9.8886182629050801</v>
      </c>
      <c r="V1778" s="3">
        <v>66.282593796035187</v>
      </c>
      <c r="W1778" s="3">
        <v>7.9229240080757952</v>
      </c>
      <c r="X1778" s="3">
        <v>29892.245759602967</v>
      </c>
      <c r="Y1778" s="3">
        <v>66.282593796035187</v>
      </c>
      <c r="Z1778" s="3">
        <v>7.9229170038668721</v>
      </c>
      <c r="AA1778" s="3">
        <v>29892.245759602967</v>
      </c>
      <c r="AB1778">
        <f t="shared" si="50"/>
        <v>66.282593796035187</v>
      </c>
      <c r="AC1778">
        <f t="shared" si="51"/>
        <v>7.9229170038668721</v>
      </c>
    </row>
    <row r="1779" spans="1:29" x14ac:dyDescent="0.25">
      <c r="A1779" s="2">
        <v>1778</v>
      </c>
      <c r="B1779" s="3" t="s">
        <v>178</v>
      </c>
      <c r="C1779" s="3" t="s">
        <v>28</v>
      </c>
      <c r="D1779" s="3" t="s">
        <v>179</v>
      </c>
      <c r="E1779" s="3" t="s">
        <v>221</v>
      </c>
      <c r="F1779" s="3">
        <v>0.56000000000000005</v>
      </c>
      <c r="G1779" s="3">
        <v>0.48</v>
      </c>
      <c r="H1779" s="3" t="s">
        <v>60</v>
      </c>
      <c r="I1779" s="2">
        <v>8320</v>
      </c>
      <c r="J1779" s="3" t="s">
        <v>59</v>
      </c>
      <c r="K1779" s="2">
        <v>8320</v>
      </c>
      <c r="L1779" s="3"/>
      <c r="M1779" s="3" t="s">
        <v>162</v>
      </c>
      <c r="N1779" s="3" t="s">
        <v>60</v>
      </c>
      <c r="O1779" s="3"/>
      <c r="P1779" s="3"/>
      <c r="Q1779" s="3"/>
      <c r="R1779" s="3">
        <v>0</v>
      </c>
      <c r="S1779" s="3">
        <v>1</v>
      </c>
      <c r="T1779" s="2">
        <v>3</v>
      </c>
      <c r="U1779" s="3">
        <v>2.1563375626304625E-2</v>
      </c>
      <c r="V1779" s="3">
        <v>0.15659020567422369</v>
      </c>
      <c r="W1779" s="3">
        <v>2.0126856584052912E-2</v>
      </c>
      <c r="X1779" s="3">
        <v>74.940393441946654</v>
      </c>
      <c r="Y1779" s="3">
        <v>0.15659020567422369</v>
      </c>
      <c r="Z1779" s="3">
        <v>2.0126838791037566E-2</v>
      </c>
      <c r="AA1779" s="3">
        <v>74.940393441946654</v>
      </c>
      <c r="AB1779">
        <f t="shared" si="50"/>
        <v>0.15659020567422369</v>
      </c>
      <c r="AC1779">
        <f t="shared" si="51"/>
        <v>2.0126838791037566E-2</v>
      </c>
    </row>
    <row r="1780" spans="1:29" x14ac:dyDescent="0.25">
      <c r="A1780" s="2">
        <v>1779</v>
      </c>
      <c r="B1780" s="3" t="s">
        <v>178</v>
      </c>
      <c r="C1780" s="3" t="s">
        <v>28</v>
      </c>
      <c r="D1780" s="3" t="s">
        <v>179</v>
      </c>
      <c r="E1780" s="3" t="s">
        <v>221</v>
      </c>
      <c r="F1780" s="3">
        <v>0.56000000000000005</v>
      </c>
      <c r="G1780" s="3">
        <v>0.48</v>
      </c>
      <c r="H1780" s="3" t="s">
        <v>60</v>
      </c>
      <c r="I1780" s="2">
        <v>8320</v>
      </c>
      <c r="J1780" s="3" t="s">
        <v>59</v>
      </c>
      <c r="K1780" s="2">
        <v>8320</v>
      </c>
      <c r="L1780" s="3"/>
      <c r="M1780" s="3" t="s">
        <v>247</v>
      </c>
      <c r="N1780" s="3" t="s">
        <v>60</v>
      </c>
      <c r="O1780" s="3"/>
      <c r="P1780" s="3"/>
      <c r="Q1780" s="3"/>
      <c r="R1780" s="3">
        <v>0</v>
      </c>
      <c r="S1780" s="3">
        <v>1</v>
      </c>
      <c r="T1780" s="2">
        <v>2</v>
      </c>
      <c r="U1780" s="3">
        <v>1.9803570749072984E-2</v>
      </c>
      <c r="V1780" s="3">
        <v>0.15246732537586455</v>
      </c>
      <c r="W1780" s="3">
        <v>1.8862450377375266E-2</v>
      </c>
      <c r="X1780" s="3">
        <v>69.422515117600369</v>
      </c>
      <c r="Y1780" s="3">
        <v>0.15246732537586455</v>
      </c>
      <c r="Z1780" s="3">
        <v>1.8862433702149874E-2</v>
      </c>
      <c r="AA1780" s="3">
        <v>69.422515117600369</v>
      </c>
      <c r="AB1780">
        <f t="shared" si="50"/>
        <v>0.15246732537586455</v>
      </c>
      <c r="AC1780">
        <f t="shared" si="51"/>
        <v>1.8862433702149874E-2</v>
      </c>
    </row>
    <row r="1781" spans="1:29" x14ac:dyDescent="0.25">
      <c r="A1781" s="2">
        <v>1780</v>
      </c>
      <c r="B1781" s="3" t="s">
        <v>178</v>
      </c>
      <c r="C1781" s="3" t="s">
        <v>28</v>
      </c>
      <c r="D1781" s="3" t="s">
        <v>179</v>
      </c>
      <c r="E1781" s="3" t="s">
        <v>221</v>
      </c>
      <c r="F1781" s="3">
        <v>0.56000000000000005</v>
      </c>
      <c r="G1781" s="3">
        <v>0.48</v>
      </c>
      <c r="H1781" s="3" t="s">
        <v>60</v>
      </c>
      <c r="I1781" s="2">
        <v>8320</v>
      </c>
      <c r="J1781" s="3" t="s">
        <v>59</v>
      </c>
      <c r="K1781" s="2">
        <v>8320</v>
      </c>
      <c r="L1781" s="3"/>
      <c r="M1781" s="3" t="s">
        <v>255</v>
      </c>
      <c r="N1781" s="3" t="s">
        <v>60</v>
      </c>
      <c r="O1781" s="3"/>
      <c r="P1781" s="3"/>
      <c r="Q1781" s="3"/>
      <c r="R1781" s="3">
        <v>0</v>
      </c>
      <c r="S1781" s="3">
        <v>1</v>
      </c>
      <c r="T1781" s="2">
        <v>1</v>
      </c>
      <c r="U1781" s="3">
        <v>1.66404264453464E-3</v>
      </c>
      <c r="V1781" s="3">
        <v>1.203287486509845E-2</v>
      </c>
      <c r="W1781" s="3">
        <v>1.5392861424576843E-3</v>
      </c>
      <c r="X1781" s="3">
        <v>5.766680223945702</v>
      </c>
      <c r="Y1781" s="3">
        <v>1.203287486509845E-2</v>
      </c>
      <c r="Z1781" s="3">
        <v>1.5392847816618799E-3</v>
      </c>
      <c r="AA1781" s="3">
        <v>5.766680223945702</v>
      </c>
      <c r="AB1781">
        <f t="shared" si="50"/>
        <v>1.203287486509845E-2</v>
      </c>
      <c r="AC1781">
        <f t="shared" si="51"/>
        <v>1.5392847816618799E-3</v>
      </c>
    </row>
    <row r="1782" spans="1:29" x14ac:dyDescent="0.25">
      <c r="A1782" s="2">
        <v>1781</v>
      </c>
      <c r="B1782" s="3" t="s">
        <v>178</v>
      </c>
      <c r="C1782" s="3" t="s">
        <v>28</v>
      </c>
      <c r="D1782" s="3" t="s">
        <v>179</v>
      </c>
      <c r="E1782" s="3" t="s">
        <v>221</v>
      </c>
      <c r="F1782" s="3">
        <v>0.56000000000000005</v>
      </c>
      <c r="G1782" s="3">
        <v>0.48</v>
      </c>
      <c r="H1782" s="3" t="s">
        <v>60</v>
      </c>
      <c r="I1782" s="2">
        <v>8320</v>
      </c>
      <c r="J1782" s="3" t="s">
        <v>59</v>
      </c>
      <c r="K1782" s="2">
        <v>8320</v>
      </c>
      <c r="L1782" s="3"/>
      <c r="M1782" s="3" t="s">
        <v>207</v>
      </c>
      <c r="N1782" s="3" t="s">
        <v>60</v>
      </c>
      <c r="O1782" s="3"/>
      <c r="P1782" s="3"/>
      <c r="Q1782" s="3"/>
      <c r="R1782" s="3">
        <v>0.38</v>
      </c>
      <c r="S1782" s="3">
        <v>0.62</v>
      </c>
      <c r="T1782" s="2">
        <v>6</v>
      </c>
      <c r="U1782" s="3">
        <v>0.12208522665947777</v>
      </c>
      <c r="V1782" s="3">
        <v>1.0247312872560985</v>
      </c>
      <c r="W1782" s="3">
        <v>8.2667267782940063E-2</v>
      </c>
      <c r="X1782" s="3">
        <v>457.82215248799531</v>
      </c>
      <c r="Y1782" s="3">
        <v>0.63533339809878109</v>
      </c>
      <c r="Z1782" s="3">
        <v>8.2667194701484856E-2</v>
      </c>
      <c r="AA1782" s="3">
        <v>283.84973454255714</v>
      </c>
      <c r="AB1782">
        <f t="shared" si="50"/>
        <v>0.63533339809878109</v>
      </c>
      <c r="AC1782">
        <f t="shared" si="51"/>
        <v>8.2667194701484856E-2</v>
      </c>
    </row>
    <row r="1783" spans="1:29" x14ac:dyDescent="0.25">
      <c r="A1783" s="2">
        <v>1782</v>
      </c>
      <c r="B1783" s="3" t="s">
        <v>178</v>
      </c>
      <c r="C1783" s="3" t="s">
        <v>28</v>
      </c>
      <c r="D1783" s="3" t="s">
        <v>179</v>
      </c>
      <c r="E1783" s="3" t="s">
        <v>221</v>
      </c>
      <c r="F1783" s="3">
        <v>0.56000000000000005</v>
      </c>
      <c r="G1783" s="3">
        <v>0.48</v>
      </c>
      <c r="H1783" s="3" t="s">
        <v>60</v>
      </c>
      <c r="I1783" s="2">
        <v>8320</v>
      </c>
      <c r="J1783" s="3" t="s">
        <v>59</v>
      </c>
      <c r="K1783" s="2">
        <v>8320</v>
      </c>
      <c r="L1783" s="3"/>
      <c r="M1783" s="3" t="s">
        <v>252</v>
      </c>
      <c r="N1783" s="3" t="s">
        <v>60</v>
      </c>
      <c r="O1783" s="3"/>
      <c r="P1783" s="3"/>
      <c r="Q1783" s="3"/>
      <c r="R1783" s="3">
        <v>0.38</v>
      </c>
      <c r="S1783" s="3">
        <v>0.62</v>
      </c>
      <c r="T1783" s="2">
        <v>1</v>
      </c>
      <c r="U1783" s="3">
        <v>5.36112264297001E-2</v>
      </c>
      <c r="V1783" s="3">
        <v>0.51341668478909841</v>
      </c>
      <c r="W1783" s="3">
        <v>5.2131903242004868E-2</v>
      </c>
      <c r="X1783" s="3">
        <v>205.12362478567871</v>
      </c>
      <c r="Y1783" s="3">
        <v>0.31831834456924102</v>
      </c>
      <c r="Z1783" s="3">
        <v>5.2131857155138232E-2</v>
      </c>
      <c r="AA1783" s="3">
        <v>127.17664736712081</v>
      </c>
      <c r="AB1783">
        <f t="shared" si="50"/>
        <v>0.31831834456924102</v>
      </c>
      <c r="AC1783">
        <f t="shared" si="51"/>
        <v>5.2131857155138232E-2</v>
      </c>
    </row>
    <row r="1784" spans="1:29" x14ac:dyDescent="0.25">
      <c r="A1784" s="2">
        <v>1783</v>
      </c>
      <c r="B1784" s="3" t="s">
        <v>178</v>
      </c>
      <c r="C1784" s="3" t="s">
        <v>28</v>
      </c>
      <c r="D1784" s="3" t="s">
        <v>179</v>
      </c>
      <c r="E1784" s="3" t="s">
        <v>221</v>
      </c>
      <c r="F1784" s="3">
        <v>0.56000000000000005</v>
      </c>
      <c r="G1784" s="3">
        <v>0.48</v>
      </c>
      <c r="H1784" s="3" t="s">
        <v>60</v>
      </c>
      <c r="I1784" s="2">
        <v>8320</v>
      </c>
      <c r="J1784" s="3" t="s">
        <v>59</v>
      </c>
      <c r="K1784" s="2">
        <v>8320</v>
      </c>
      <c r="L1784" s="3"/>
      <c r="M1784" s="3" t="s">
        <v>257</v>
      </c>
      <c r="N1784" s="3" t="s">
        <v>60</v>
      </c>
      <c r="O1784" s="3"/>
      <c r="P1784" s="3"/>
      <c r="Q1784" s="3"/>
      <c r="R1784" s="3">
        <v>0.38</v>
      </c>
      <c r="S1784" s="3">
        <v>0.62</v>
      </c>
      <c r="T1784" s="2">
        <v>1</v>
      </c>
      <c r="U1784" s="3">
        <v>3.5831406495431303E-2</v>
      </c>
      <c r="V1784" s="3">
        <v>0.34314532905412992</v>
      </c>
      <c r="W1784" s="3">
        <v>3.4842691369767621E-2</v>
      </c>
      <c r="X1784" s="3">
        <v>137.09568817922482</v>
      </c>
      <c r="Y1784" s="3">
        <v>0.21275010401356054</v>
      </c>
      <c r="Z1784" s="3">
        <v>3.4842660567315241E-2</v>
      </c>
      <c r="AA1784" s="3">
        <v>84.999326671119391</v>
      </c>
      <c r="AB1784">
        <f t="shared" si="50"/>
        <v>0.21275010401356054</v>
      </c>
      <c r="AC1784">
        <f t="shared" si="51"/>
        <v>3.4842660567315241E-2</v>
      </c>
    </row>
    <row r="1785" spans="1:29" x14ac:dyDescent="0.25">
      <c r="A1785" s="2">
        <v>1784</v>
      </c>
      <c r="B1785" s="3" t="s">
        <v>178</v>
      </c>
      <c r="C1785" s="3" t="s">
        <v>28</v>
      </c>
      <c r="D1785" s="3" t="s">
        <v>179</v>
      </c>
      <c r="E1785" s="3" t="s">
        <v>221</v>
      </c>
      <c r="F1785" s="3">
        <v>0.56000000000000005</v>
      </c>
      <c r="G1785" s="3">
        <v>0.48</v>
      </c>
      <c r="H1785" s="3" t="s">
        <v>60</v>
      </c>
      <c r="I1785" s="2">
        <v>8370</v>
      </c>
      <c r="J1785" s="3" t="s">
        <v>68</v>
      </c>
      <c r="K1785" s="2">
        <v>8370</v>
      </c>
      <c r="L1785" s="3"/>
      <c r="M1785" s="3" t="s">
        <v>182</v>
      </c>
      <c r="N1785" s="3" t="s">
        <v>60</v>
      </c>
      <c r="O1785" s="3"/>
      <c r="P1785" s="3"/>
      <c r="Q1785" s="3"/>
      <c r="R1785" s="3">
        <v>0</v>
      </c>
      <c r="S1785" s="3">
        <v>1</v>
      </c>
      <c r="T1785" s="2">
        <v>6</v>
      </c>
      <c r="U1785" s="3">
        <v>0.21864591467382283</v>
      </c>
      <c r="V1785" s="3">
        <v>1.1023971343978822</v>
      </c>
      <c r="W1785" s="3">
        <v>0.12790808044001514</v>
      </c>
      <c r="X1785" s="3">
        <v>677.87182064001559</v>
      </c>
      <c r="Y1785" s="3">
        <v>1.1023971343978822</v>
      </c>
      <c r="Z1785" s="3">
        <v>0.1279079673637169</v>
      </c>
      <c r="AA1785" s="3">
        <v>677.87182064001559</v>
      </c>
      <c r="AB1785">
        <f t="shared" si="50"/>
        <v>1.1023971343978822</v>
      </c>
      <c r="AC1785">
        <f t="shared" si="51"/>
        <v>0.1279079673637169</v>
      </c>
    </row>
    <row r="1786" spans="1:29" x14ac:dyDescent="0.25">
      <c r="A1786" s="2">
        <v>1785</v>
      </c>
      <c r="B1786" s="3" t="s">
        <v>178</v>
      </c>
      <c r="C1786" s="3" t="s">
        <v>28</v>
      </c>
      <c r="D1786" s="3" t="s">
        <v>179</v>
      </c>
      <c r="E1786" s="3" t="s">
        <v>221</v>
      </c>
      <c r="F1786" s="3">
        <v>0.56000000000000005</v>
      </c>
      <c r="G1786" s="3">
        <v>0.48</v>
      </c>
      <c r="H1786" s="3" t="s">
        <v>60</v>
      </c>
      <c r="I1786" s="2">
        <v>8370</v>
      </c>
      <c r="J1786" s="3" t="s">
        <v>68</v>
      </c>
      <c r="K1786" s="2">
        <v>8370</v>
      </c>
      <c r="L1786" s="3"/>
      <c r="M1786" s="3" t="s">
        <v>162</v>
      </c>
      <c r="N1786" s="3" t="s">
        <v>60</v>
      </c>
      <c r="O1786" s="3"/>
      <c r="P1786" s="3"/>
      <c r="Q1786" s="3"/>
      <c r="R1786" s="3">
        <v>0</v>
      </c>
      <c r="S1786" s="3">
        <v>1</v>
      </c>
      <c r="T1786" s="2">
        <v>10</v>
      </c>
      <c r="U1786" s="3">
        <v>0.89626126866155065</v>
      </c>
      <c r="V1786" s="3">
        <v>3.58073034854193</v>
      </c>
      <c r="W1786" s="3">
        <v>0.38401005825676326</v>
      </c>
      <c r="X1786" s="3">
        <v>2308.3018847776398</v>
      </c>
      <c r="Y1786" s="3">
        <v>3.58073034854193</v>
      </c>
      <c r="Z1786" s="3">
        <v>0.38400971877519374</v>
      </c>
      <c r="AA1786" s="3">
        <v>2308.3018847776398</v>
      </c>
      <c r="AB1786">
        <f t="shared" si="50"/>
        <v>3.58073034854193</v>
      </c>
      <c r="AC1786">
        <f t="shared" si="51"/>
        <v>0.38400971877519374</v>
      </c>
    </row>
    <row r="1787" spans="1:29" x14ac:dyDescent="0.25">
      <c r="A1787" s="2">
        <v>1786</v>
      </c>
      <c r="B1787" s="3" t="s">
        <v>178</v>
      </c>
      <c r="C1787" s="3" t="s">
        <v>28</v>
      </c>
      <c r="D1787" s="3" t="s">
        <v>179</v>
      </c>
      <c r="E1787" s="3" t="s">
        <v>221</v>
      </c>
      <c r="F1787" s="3">
        <v>0.56000000000000005</v>
      </c>
      <c r="G1787" s="3">
        <v>0.48</v>
      </c>
      <c r="H1787" s="3" t="s">
        <v>60</v>
      </c>
      <c r="I1787" s="2">
        <v>8370</v>
      </c>
      <c r="J1787" s="3" t="s">
        <v>68</v>
      </c>
      <c r="K1787" s="2">
        <v>8370</v>
      </c>
      <c r="L1787" s="3"/>
      <c r="M1787" s="3" t="s">
        <v>247</v>
      </c>
      <c r="N1787" s="3" t="s">
        <v>60</v>
      </c>
      <c r="O1787" s="3"/>
      <c r="P1787" s="3"/>
      <c r="Q1787" s="3"/>
      <c r="R1787" s="3">
        <v>0</v>
      </c>
      <c r="S1787" s="3">
        <v>1</v>
      </c>
      <c r="T1787" s="2">
        <v>56</v>
      </c>
      <c r="U1787" s="3">
        <v>7.5299619729893248</v>
      </c>
      <c r="V1787" s="3">
        <v>27.270760489130598</v>
      </c>
      <c r="W1787" s="3">
        <v>3.4980160051293927</v>
      </c>
      <c r="X1787" s="3">
        <v>20371.573104922481</v>
      </c>
      <c r="Y1787" s="3">
        <v>27.270760489130598</v>
      </c>
      <c r="Z1787" s="3">
        <v>3.4980129127313222</v>
      </c>
      <c r="AA1787" s="3">
        <v>20371.573104922481</v>
      </c>
      <c r="AB1787">
        <f t="shared" si="50"/>
        <v>27.270760489130598</v>
      </c>
      <c r="AC1787">
        <f t="shared" si="51"/>
        <v>3.4980129127313222</v>
      </c>
    </row>
    <row r="1788" spans="1:29" x14ac:dyDescent="0.25">
      <c r="A1788" s="2">
        <v>1787</v>
      </c>
      <c r="B1788" s="3" t="s">
        <v>178</v>
      </c>
      <c r="C1788" s="3" t="s">
        <v>28</v>
      </c>
      <c r="D1788" s="3" t="s">
        <v>179</v>
      </c>
      <c r="E1788" s="3" t="s">
        <v>221</v>
      </c>
      <c r="F1788" s="3">
        <v>0.56000000000000005</v>
      </c>
      <c r="G1788" s="3">
        <v>0.48</v>
      </c>
      <c r="H1788" s="3" t="s">
        <v>60</v>
      </c>
      <c r="I1788" s="2">
        <v>8370</v>
      </c>
      <c r="J1788" s="3" t="s">
        <v>68</v>
      </c>
      <c r="K1788" s="2">
        <v>8370</v>
      </c>
      <c r="L1788" s="3"/>
      <c r="M1788" s="3" t="s">
        <v>207</v>
      </c>
      <c r="N1788" s="3" t="s">
        <v>60</v>
      </c>
      <c r="O1788" s="3"/>
      <c r="P1788" s="3"/>
      <c r="Q1788" s="3"/>
      <c r="R1788" s="3">
        <v>0.38</v>
      </c>
      <c r="S1788" s="3">
        <v>0.62</v>
      </c>
      <c r="T1788" s="2">
        <v>23</v>
      </c>
      <c r="U1788" s="3">
        <v>2.771244737786307</v>
      </c>
      <c r="V1788" s="3">
        <v>5.6452514348561316</v>
      </c>
      <c r="W1788" s="3">
        <v>0.44304660615226699</v>
      </c>
      <c r="X1788" s="3">
        <v>5713.2486181515296</v>
      </c>
      <c r="Y1788" s="3">
        <v>3.5000558896108016</v>
      </c>
      <c r="Z1788" s="3">
        <v>0.44304621447982528</v>
      </c>
      <c r="AA1788" s="3">
        <v>3542.2141432539479</v>
      </c>
      <c r="AB1788">
        <f t="shared" si="50"/>
        <v>3.5000558896108016</v>
      </c>
      <c r="AC1788">
        <f t="shared" si="51"/>
        <v>0.44304621447982528</v>
      </c>
    </row>
    <row r="1789" spans="1:29" x14ac:dyDescent="0.25">
      <c r="A1789" s="2">
        <v>1788</v>
      </c>
      <c r="B1789" s="3" t="s">
        <v>178</v>
      </c>
      <c r="C1789" s="3" t="s">
        <v>28</v>
      </c>
      <c r="D1789" s="3" t="s">
        <v>179</v>
      </c>
      <c r="E1789" s="3" t="s">
        <v>221</v>
      </c>
      <c r="F1789" s="3">
        <v>0.56000000000000005</v>
      </c>
      <c r="G1789" s="3">
        <v>0.48</v>
      </c>
      <c r="H1789" s="3" t="s">
        <v>60</v>
      </c>
      <c r="I1789" s="2">
        <v>8370</v>
      </c>
      <c r="J1789" s="3" t="s">
        <v>68</v>
      </c>
      <c r="K1789" s="2">
        <v>8370</v>
      </c>
      <c r="L1789" s="3"/>
      <c r="M1789" s="3" t="s">
        <v>257</v>
      </c>
      <c r="N1789" s="3" t="s">
        <v>60</v>
      </c>
      <c r="O1789" s="3"/>
      <c r="P1789" s="3"/>
      <c r="Q1789" s="3"/>
      <c r="R1789" s="3">
        <v>0.38</v>
      </c>
      <c r="S1789" s="3">
        <v>0.62</v>
      </c>
      <c r="T1789" s="2">
        <v>5</v>
      </c>
      <c r="U1789" s="3">
        <v>9.6869115255383179E-2</v>
      </c>
      <c r="V1789" s="3">
        <v>0.58549454074541241</v>
      </c>
      <c r="W1789" s="3">
        <v>4.6525586001095375E-2</v>
      </c>
      <c r="X1789" s="3">
        <v>329.61515866730497</v>
      </c>
      <c r="Y1789" s="3">
        <v>0.36300661526215566</v>
      </c>
      <c r="Z1789" s="3">
        <v>4.6525544870456736E-2</v>
      </c>
      <c r="AA1789" s="3">
        <v>204.36139837372912</v>
      </c>
      <c r="AB1789">
        <f t="shared" si="50"/>
        <v>0.36300661526215566</v>
      </c>
      <c r="AC1789">
        <f t="shared" si="51"/>
        <v>4.6525544870456736E-2</v>
      </c>
    </row>
    <row r="1790" spans="1:29" x14ac:dyDescent="0.25">
      <c r="A1790" s="2">
        <v>1789</v>
      </c>
      <c r="B1790" s="3" t="s">
        <v>178</v>
      </c>
      <c r="C1790" s="3" t="s">
        <v>28</v>
      </c>
      <c r="D1790" s="3" t="s">
        <v>179</v>
      </c>
      <c r="E1790" s="3" t="s">
        <v>221</v>
      </c>
      <c r="F1790" s="3">
        <v>0.56000000000000005</v>
      </c>
      <c r="G1790" s="3">
        <v>0.48</v>
      </c>
      <c r="H1790" s="3" t="s">
        <v>261</v>
      </c>
      <c r="I1790" s="2">
        <v>1100</v>
      </c>
      <c r="J1790" s="3" t="s">
        <v>42</v>
      </c>
      <c r="K1790" s="2">
        <v>1100</v>
      </c>
      <c r="L1790" s="3"/>
      <c r="M1790" s="3" t="s">
        <v>262</v>
      </c>
      <c r="N1790" s="3" t="s">
        <v>261</v>
      </c>
      <c r="O1790" s="3"/>
      <c r="P1790" s="3"/>
      <c r="Q1790" s="3"/>
      <c r="R1790" s="3">
        <v>0</v>
      </c>
      <c r="S1790" s="3">
        <v>1</v>
      </c>
      <c r="T1790" s="2">
        <v>16</v>
      </c>
      <c r="U1790" s="3">
        <v>1.3740569874448505</v>
      </c>
      <c r="V1790" s="3">
        <v>8.0171694623147456</v>
      </c>
      <c r="W1790" s="3">
        <v>0.91450123245899073</v>
      </c>
      <c r="X1790" s="3">
        <v>4592.8323168576026</v>
      </c>
      <c r="Y1790" s="3">
        <v>8.0171694623147456</v>
      </c>
      <c r="Z1790" s="3">
        <v>0.91450042400018505</v>
      </c>
      <c r="AA1790" s="3">
        <v>4592.8323168576026</v>
      </c>
      <c r="AB1790">
        <f t="shared" si="50"/>
        <v>8.0171694623147456</v>
      </c>
      <c r="AC1790">
        <f t="shared" si="51"/>
        <v>0.91450042400018505</v>
      </c>
    </row>
    <row r="1791" spans="1:29" x14ac:dyDescent="0.25">
      <c r="A1791" s="2">
        <v>1790</v>
      </c>
      <c r="B1791" s="3" t="s">
        <v>178</v>
      </c>
      <c r="C1791" s="3" t="s">
        <v>28</v>
      </c>
      <c r="D1791" s="3" t="s">
        <v>179</v>
      </c>
      <c r="E1791" s="3" t="s">
        <v>221</v>
      </c>
      <c r="F1791" s="3">
        <v>0.56000000000000005</v>
      </c>
      <c r="G1791" s="3">
        <v>0.48</v>
      </c>
      <c r="H1791" s="3" t="s">
        <v>261</v>
      </c>
      <c r="I1791" s="2">
        <v>1100</v>
      </c>
      <c r="J1791" s="3" t="s">
        <v>42</v>
      </c>
      <c r="K1791" s="2">
        <v>1100</v>
      </c>
      <c r="L1791" s="3"/>
      <c r="M1791" s="3" t="s">
        <v>263</v>
      </c>
      <c r="N1791" s="3" t="s">
        <v>261</v>
      </c>
      <c r="O1791" s="3"/>
      <c r="P1791" s="3"/>
      <c r="Q1791" s="3"/>
      <c r="R1791" s="3">
        <v>0.38</v>
      </c>
      <c r="S1791" s="3">
        <v>0.62</v>
      </c>
      <c r="T1791" s="2">
        <v>164</v>
      </c>
      <c r="U1791" s="3">
        <v>18.586670324643269</v>
      </c>
      <c r="V1791" s="3">
        <v>157.22302642764893</v>
      </c>
      <c r="W1791" s="3">
        <v>13.382418286157657</v>
      </c>
      <c r="X1791" s="3">
        <v>73291.788339972467</v>
      </c>
      <c r="Y1791" s="3">
        <v>97.478276385142394</v>
      </c>
      <c r="Z1791" s="3">
        <v>13.382406455518678</v>
      </c>
      <c r="AA1791" s="3">
        <v>45440.90877078288</v>
      </c>
      <c r="AB1791">
        <f t="shared" si="50"/>
        <v>97.478276385142394</v>
      </c>
      <c r="AC1791">
        <f t="shared" si="51"/>
        <v>13.382406455518678</v>
      </c>
    </row>
    <row r="1792" spans="1:29" x14ac:dyDescent="0.25">
      <c r="A1792" s="2">
        <v>1791</v>
      </c>
      <c r="B1792" s="3" t="s">
        <v>178</v>
      </c>
      <c r="C1792" s="3" t="s">
        <v>28</v>
      </c>
      <c r="D1792" s="3" t="s">
        <v>179</v>
      </c>
      <c r="E1792" s="3" t="s">
        <v>221</v>
      </c>
      <c r="F1792" s="3">
        <v>0.56000000000000005</v>
      </c>
      <c r="G1792" s="3">
        <v>0.48</v>
      </c>
      <c r="H1792" s="3" t="s">
        <v>261</v>
      </c>
      <c r="I1792" s="2">
        <v>1100</v>
      </c>
      <c r="J1792" s="3" t="s">
        <v>42</v>
      </c>
      <c r="K1792" s="2">
        <v>1100</v>
      </c>
      <c r="L1792" s="3"/>
      <c r="M1792" s="3" t="s">
        <v>264</v>
      </c>
      <c r="N1792" s="3" t="s">
        <v>261</v>
      </c>
      <c r="O1792" s="3"/>
      <c r="P1792" s="3"/>
      <c r="Q1792" s="3"/>
      <c r="R1792" s="3">
        <v>0.38</v>
      </c>
      <c r="S1792" s="3">
        <v>0.62</v>
      </c>
      <c r="T1792" s="2">
        <v>4</v>
      </c>
      <c r="U1792" s="3">
        <v>5.9744959663308797E-2</v>
      </c>
      <c r="V1792" s="3">
        <v>0.55827275112044672</v>
      </c>
      <c r="W1792" s="3">
        <v>4.8316836629433632E-2</v>
      </c>
      <c r="X1792" s="3">
        <v>246.95499527487181</v>
      </c>
      <c r="Y1792" s="3">
        <v>0.34612910569467686</v>
      </c>
      <c r="Z1792" s="3">
        <v>4.8316793915251594E-2</v>
      </c>
      <c r="AA1792" s="3">
        <v>153.11209707042053</v>
      </c>
      <c r="AB1792">
        <f t="shared" si="50"/>
        <v>0.34612910569467686</v>
      </c>
      <c r="AC1792">
        <f t="shared" si="51"/>
        <v>4.8316793915251594E-2</v>
      </c>
    </row>
    <row r="1793" spans="1:29" x14ac:dyDescent="0.25">
      <c r="A1793" s="2">
        <v>1792</v>
      </c>
      <c r="B1793" s="3" t="s">
        <v>178</v>
      </c>
      <c r="C1793" s="3" t="s">
        <v>28</v>
      </c>
      <c r="D1793" s="3" t="s">
        <v>179</v>
      </c>
      <c r="E1793" s="3" t="s">
        <v>221</v>
      </c>
      <c r="F1793" s="3">
        <v>0.56000000000000005</v>
      </c>
      <c r="G1793" s="3">
        <v>0.48</v>
      </c>
      <c r="H1793" s="3" t="s">
        <v>261</v>
      </c>
      <c r="I1793" s="2">
        <v>1100</v>
      </c>
      <c r="J1793" s="3" t="s">
        <v>42</v>
      </c>
      <c r="K1793" s="2">
        <v>1100</v>
      </c>
      <c r="L1793" s="3"/>
      <c r="M1793" s="3" t="s">
        <v>265</v>
      </c>
      <c r="N1793" s="3" t="s">
        <v>261</v>
      </c>
      <c r="O1793" s="3"/>
      <c r="P1793" s="3"/>
      <c r="Q1793" s="3"/>
      <c r="R1793" s="3">
        <v>0</v>
      </c>
      <c r="S1793" s="3">
        <v>1</v>
      </c>
      <c r="T1793" s="2">
        <v>10</v>
      </c>
      <c r="U1793" s="3">
        <v>0.29884225862530645</v>
      </c>
      <c r="V1793" s="3">
        <v>2.9048691027106748</v>
      </c>
      <c r="W1793" s="3">
        <v>0.39489619435390211</v>
      </c>
      <c r="X1793" s="3">
        <v>1257.9787967888317</v>
      </c>
      <c r="Y1793" s="3">
        <v>2.9048691027106748</v>
      </c>
      <c r="Z1793" s="3">
        <v>0.39489584524851584</v>
      </c>
      <c r="AA1793" s="3">
        <v>1257.9787967888317</v>
      </c>
      <c r="AB1793">
        <f t="shared" si="50"/>
        <v>2.9048691027106748</v>
      </c>
      <c r="AC1793">
        <f t="shared" si="51"/>
        <v>0.39489584524851584</v>
      </c>
    </row>
    <row r="1794" spans="1:29" x14ac:dyDescent="0.25">
      <c r="A1794" s="2">
        <v>1793</v>
      </c>
      <c r="B1794" s="3" t="s">
        <v>178</v>
      </c>
      <c r="C1794" s="3" t="s">
        <v>28</v>
      </c>
      <c r="D1794" s="3" t="s">
        <v>179</v>
      </c>
      <c r="E1794" s="3" t="s">
        <v>221</v>
      </c>
      <c r="F1794" s="3">
        <v>0.56000000000000005</v>
      </c>
      <c r="G1794" s="3">
        <v>0.48</v>
      </c>
      <c r="H1794" s="3" t="s">
        <v>261</v>
      </c>
      <c r="I1794" s="2">
        <v>1100</v>
      </c>
      <c r="J1794" s="3" t="s">
        <v>42</v>
      </c>
      <c r="K1794" s="2">
        <v>1100</v>
      </c>
      <c r="L1794" s="3"/>
      <c r="M1794" s="3" t="s">
        <v>266</v>
      </c>
      <c r="N1794" s="3" t="s">
        <v>261</v>
      </c>
      <c r="O1794" s="3"/>
      <c r="P1794" s="3"/>
      <c r="Q1794" s="3"/>
      <c r="R1794" s="3">
        <v>0.38</v>
      </c>
      <c r="S1794" s="3">
        <v>0.62</v>
      </c>
      <c r="T1794" s="2">
        <v>12</v>
      </c>
      <c r="U1794" s="3">
        <v>0.30233340909502221</v>
      </c>
      <c r="V1794" s="3">
        <v>2.3127098399292008</v>
      </c>
      <c r="W1794" s="3">
        <v>0.2000987093340007</v>
      </c>
      <c r="X1794" s="3">
        <v>882.52011658924141</v>
      </c>
      <c r="Y1794" s="3">
        <v>1.4338801007561044</v>
      </c>
      <c r="Z1794" s="3">
        <v>0.20009853243805092</v>
      </c>
      <c r="AA1794" s="3">
        <v>547.16247228532961</v>
      </c>
      <c r="AB1794">
        <f t="shared" si="50"/>
        <v>1.4338801007561044</v>
      </c>
      <c r="AC1794">
        <f t="shared" si="51"/>
        <v>0.20009853243805092</v>
      </c>
    </row>
    <row r="1795" spans="1:29" x14ac:dyDescent="0.25">
      <c r="A1795" s="2">
        <v>1794</v>
      </c>
      <c r="B1795" s="3" t="s">
        <v>178</v>
      </c>
      <c r="C1795" s="3" t="s">
        <v>28</v>
      </c>
      <c r="D1795" s="3" t="s">
        <v>179</v>
      </c>
      <c r="E1795" s="3" t="s">
        <v>221</v>
      </c>
      <c r="F1795" s="3">
        <v>0.56000000000000005</v>
      </c>
      <c r="G1795" s="3">
        <v>0.48</v>
      </c>
      <c r="H1795" s="3" t="s">
        <v>261</v>
      </c>
      <c r="I1795" s="2">
        <v>1100</v>
      </c>
      <c r="J1795" s="3" t="s">
        <v>42</v>
      </c>
      <c r="K1795" s="2">
        <v>1100</v>
      </c>
      <c r="L1795" s="3"/>
      <c r="M1795" s="3" t="s">
        <v>267</v>
      </c>
      <c r="N1795" s="3" t="s">
        <v>261</v>
      </c>
      <c r="O1795" s="3"/>
      <c r="P1795" s="3"/>
      <c r="Q1795" s="3"/>
      <c r="R1795" s="3">
        <v>0</v>
      </c>
      <c r="S1795" s="3">
        <v>1</v>
      </c>
      <c r="T1795" s="2">
        <v>1</v>
      </c>
      <c r="U1795" s="3">
        <v>1.8929550866636201E-4</v>
      </c>
      <c r="V1795" s="3">
        <v>1.7129128989784909E-3</v>
      </c>
      <c r="W1795" s="3">
        <v>2.1176684818861109E-4</v>
      </c>
      <c r="X1795" s="3">
        <v>0.75943106650054293</v>
      </c>
      <c r="Y1795" s="3">
        <v>1.7129128989784909E-3</v>
      </c>
      <c r="Z1795" s="3">
        <v>2.1176666097752001E-4</v>
      </c>
      <c r="AA1795" s="3">
        <v>0.75943106650054293</v>
      </c>
      <c r="AB1795">
        <f t="shared" si="50"/>
        <v>1.7129128989784909E-3</v>
      </c>
      <c r="AC1795">
        <f t="shared" si="51"/>
        <v>2.1176666097752001E-4</v>
      </c>
    </row>
    <row r="1796" spans="1:29" x14ac:dyDescent="0.25">
      <c r="A1796" s="2">
        <v>1795</v>
      </c>
      <c r="B1796" s="3" t="s">
        <v>178</v>
      </c>
      <c r="C1796" s="3" t="s">
        <v>28</v>
      </c>
      <c r="D1796" s="3" t="s">
        <v>179</v>
      </c>
      <c r="E1796" s="3" t="s">
        <v>221</v>
      </c>
      <c r="F1796" s="3">
        <v>0.56000000000000005</v>
      </c>
      <c r="G1796" s="3">
        <v>0.48</v>
      </c>
      <c r="H1796" s="3" t="s">
        <v>261</v>
      </c>
      <c r="I1796" s="2">
        <v>1100</v>
      </c>
      <c r="J1796" s="3" t="s">
        <v>42</v>
      </c>
      <c r="K1796" s="2">
        <v>1100</v>
      </c>
      <c r="L1796" s="3"/>
      <c r="M1796" s="3" t="s">
        <v>268</v>
      </c>
      <c r="N1796" s="3" t="s">
        <v>261</v>
      </c>
      <c r="O1796" s="3"/>
      <c r="P1796" s="3"/>
      <c r="Q1796" s="3"/>
      <c r="R1796" s="3">
        <v>0.38</v>
      </c>
      <c r="S1796" s="3">
        <v>0.62</v>
      </c>
      <c r="T1796" s="2">
        <v>912</v>
      </c>
      <c r="U1796" s="3">
        <v>142.6409385085675</v>
      </c>
      <c r="V1796" s="3">
        <v>1248.4936156203805</v>
      </c>
      <c r="W1796" s="3">
        <v>107.39541460899277</v>
      </c>
      <c r="X1796" s="3">
        <v>589272.89097873564</v>
      </c>
      <c r="Y1796" s="3">
        <v>774.06604168463377</v>
      </c>
      <c r="Z1796" s="3">
        <v>107.395319666782</v>
      </c>
      <c r="AA1796" s="3">
        <v>365349.19240681652</v>
      </c>
      <c r="AB1796">
        <f t="shared" si="50"/>
        <v>774.06604168463377</v>
      </c>
      <c r="AC1796">
        <f t="shared" si="51"/>
        <v>107.395319666782</v>
      </c>
    </row>
    <row r="1797" spans="1:29" x14ac:dyDescent="0.25">
      <c r="A1797" s="2">
        <v>1796</v>
      </c>
      <c r="B1797" s="3" t="s">
        <v>178</v>
      </c>
      <c r="C1797" s="3" t="s">
        <v>28</v>
      </c>
      <c r="D1797" s="3" t="s">
        <v>179</v>
      </c>
      <c r="E1797" s="3" t="s">
        <v>221</v>
      </c>
      <c r="F1797" s="3">
        <v>0.56000000000000005</v>
      </c>
      <c r="G1797" s="3">
        <v>0.48</v>
      </c>
      <c r="H1797" s="3" t="s">
        <v>261</v>
      </c>
      <c r="I1797" s="2">
        <v>1100</v>
      </c>
      <c r="J1797" s="3" t="s">
        <v>42</v>
      </c>
      <c r="K1797" s="2">
        <v>1100</v>
      </c>
      <c r="L1797" s="3"/>
      <c r="M1797" s="3" t="s">
        <v>269</v>
      </c>
      <c r="N1797" s="3" t="s">
        <v>261</v>
      </c>
      <c r="O1797" s="3"/>
      <c r="P1797" s="3"/>
      <c r="Q1797" s="3"/>
      <c r="R1797" s="3">
        <v>0.38</v>
      </c>
      <c r="S1797" s="3">
        <v>0.62</v>
      </c>
      <c r="T1797" s="2">
        <v>1</v>
      </c>
      <c r="U1797" s="3">
        <v>2.43928060349908E-3</v>
      </c>
      <c r="V1797" s="3">
        <v>2.2694899529311682E-2</v>
      </c>
      <c r="W1797" s="3">
        <v>1.9665341871388663E-3</v>
      </c>
      <c r="X1797" s="3">
        <v>10.059808717215494</v>
      </c>
      <c r="Y1797" s="3">
        <v>1.4070837708173243E-2</v>
      </c>
      <c r="Z1797" s="3">
        <v>1.9665324486372372E-3</v>
      </c>
      <c r="AA1797" s="3">
        <v>6.2370814046736065</v>
      </c>
      <c r="AB1797">
        <f t="shared" si="50"/>
        <v>1.4070837708173243E-2</v>
      </c>
      <c r="AC1797">
        <f t="shared" si="51"/>
        <v>1.9665324486372372E-3</v>
      </c>
    </row>
    <row r="1798" spans="1:29" x14ac:dyDescent="0.25">
      <c r="A1798" s="2">
        <v>1797</v>
      </c>
      <c r="B1798" s="3" t="s">
        <v>178</v>
      </c>
      <c r="C1798" s="3" t="s">
        <v>28</v>
      </c>
      <c r="D1798" s="3" t="s">
        <v>179</v>
      </c>
      <c r="E1798" s="3" t="s">
        <v>221</v>
      </c>
      <c r="F1798" s="3">
        <v>0.56000000000000005</v>
      </c>
      <c r="G1798" s="3">
        <v>0.48</v>
      </c>
      <c r="H1798" s="3" t="s">
        <v>261</v>
      </c>
      <c r="I1798" s="2">
        <v>1100</v>
      </c>
      <c r="J1798" s="3" t="s">
        <v>42</v>
      </c>
      <c r="K1798" s="2">
        <v>1100</v>
      </c>
      <c r="L1798" s="3"/>
      <c r="M1798" s="3" t="s">
        <v>270</v>
      </c>
      <c r="N1798" s="3" t="s">
        <v>261</v>
      </c>
      <c r="O1798" s="3"/>
      <c r="P1798" s="3"/>
      <c r="Q1798" s="3"/>
      <c r="R1798" s="3">
        <v>0</v>
      </c>
      <c r="S1798" s="3">
        <v>1</v>
      </c>
      <c r="T1798" s="2">
        <v>1</v>
      </c>
      <c r="U1798" s="3">
        <v>1.27612432115101E-2</v>
      </c>
      <c r="V1798" s="3">
        <v>0.11547499598907124</v>
      </c>
      <c r="W1798" s="3">
        <v>1.4276135091154562E-2</v>
      </c>
      <c r="X1798" s="3">
        <v>51.196589978640517</v>
      </c>
      <c r="Y1798" s="3">
        <v>0.11547499598907124</v>
      </c>
      <c r="Z1798" s="3">
        <v>1.42761224704312E-2</v>
      </c>
      <c r="AA1798" s="3">
        <v>51.196589978640517</v>
      </c>
      <c r="AB1798">
        <f t="shared" si="50"/>
        <v>0.11547499598907124</v>
      </c>
      <c r="AC1798">
        <f t="shared" si="51"/>
        <v>1.42761224704312E-2</v>
      </c>
    </row>
    <row r="1799" spans="1:29" x14ac:dyDescent="0.25">
      <c r="A1799" s="2">
        <v>1798</v>
      </c>
      <c r="B1799" s="3" t="s">
        <v>178</v>
      </c>
      <c r="C1799" s="3" t="s">
        <v>28</v>
      </c>
      <c r="D1799" s="3" t="s">
        <v>179</v>
      </c>
      <c r="E1799" s="3" t="s">
        <v>221</v>
      </c>
      <c r="F1799" s="3">
        <v>0.56000000000000005</v>
      </c>
      <c r="G1799" s="3">
        <v>0.48</v>
      </c>
      <c r="H1799" s="3" t="s">
        <v>261</v>
      </c>
      <c r="I1799" s="2">
        <v>1100</v>
      </c>
      <c r="J1799" s="3" t="s">
        <v>42</v>
      </c>
      <c r="K1799" s="2">
        <v>1100</v>
      </c>
      <c r="L1799" s="3"/>
      <c r="M1799" s="3" t="s">
        <v>271</v>
      </c>
      <c r="N1799" s="3" t="s">
        <v>261</v>
      </c>
      <c r="O1799" s="3"/>
      <c r="P1799" s="3"/>
      <c r="Q1799" s="3"/>
      <c r="R1799" s="3">
        <v>0.38</v>
      </c>
      <c r="S1799" s="3">
        <v>0.62</v>
      </c>
      <c r="T1799" s="2">
        <v>64</v>
      </c>
      <c r="U1799" s="3">
        <v>1.6487542550959251</v>
      </c>
      <c r="V1799" s="3">
        <v>12.836055982568272</v>
      </c>
      <c r="W1799" s="3">
        <v>1.0413411424651178</v>
      </c>
      <c r="X1799" s="3">
        <v>6174.1127590765973</v>
      </c>
      <c r="Y1799" s="3">
        <v>7.9583547091923332</v>
      </c>
      <c r="Z1799" s="3">
        <v>1.0413402218743195</v>
      </c>
      <c r="AA1799" s="3">
        <v>3827.9499106274916</v>
      </c>
      <c r="AB1799">
        <f t="shared" si="50"/>
        <v>7.9583547091923332</v>
      </c>
      <c r="AC1799">
        <f t="shared" si="51"/>
        <v>1.0413402218743195</v>
      </c>
    </row>
    <row r="1800" spans="1:29" x14ac:dyDescent="0.25">
      <c r="A1800" s="2">
        <v>1799</v>
      </c>
      <c r="B1800" s="3" t="s">
        <v>178</v>
      </c>
      <c r="C1800" s="3" t="s">
        <v>28</v>
      </c>
      <c r="D1800" s="3" t="s">
        <v>179</v>
      </c>
      <c r="E1800" s="3" t="s">
        <v>221</v>
      </c>
      <c r="F1800" s="3">
        <v>0.56000000000000005</v>
      </c>
      <c r="G1800" s="3">
        <v>0.48</v>
      </c>
      <c r="H1800" s="3" t="s">
        <v>261</v>
      </c>
      <c r="I1800" s="2">
        <v>1180</v>
      </c>
      <c r="J1800" s="3" t="s">
        <v>43</v>
      </c>
      <c r="K1800" s="2">
        <v>1180</v>
      </c>
      <c r="L1800" s="3"/>
      <c r="M1800" s="3" t="s">
        <v>263</v>
      </c>
      <c r="N1800" s="3" t="s">
        <v>261</v>
      </c>
      <c r="O1800" s="3"/>
      <c r="P1800" s="3"/>
      <c r="Q1800" s="3"/>
      <c r="R1800" s="3">
        <v>0.38</v>
      </c>
      <c r="S1800" s="3">
        <v>0.62</v>
      </c>
      <c r="T1800" s="2">
        <v>9</v>
      </c>
      <c r="U1800" s="3">
        <v>0.35172144173651398</v>
      </c>
      <c r="V1800" s="3">
        <v>2.9826906279463135</v>
      </c>
      <c r="W1800" s="3">
        <v>0.23638004383892761</v>
      </c>
      <c r="X1800" s="3">
        <v>1308.6957061445526</v>
      </c>
      <c r="Y1800" s="3">
        <v>1.8492681893267142</v>
      </c>
      <c r="Z1800" s="3">
        <v>0.23637983486870251</v>
      </c>
      <c r="AA1800" s="3">
        <v>811.39133780962266</v>
      </c>
      <c r="AB1800">
        <f t="shared" si="50"/>
        <v>1.8492681893267142</v>
      </c>
      <c r="AC1800">
        <f t="shared" si="51"/>
        <v>0.23637983486870251</v>
      </c>
    </row>
    <row r="1801" spans="1:29" x14ac:dyDescent="0.25">
      <c r="A1801" s="2">
        <v>1800</v>
      </c>
      <c r="B1801" s="3" t="s">
        <v>178</v>
      </c>
      <c r="C1801" s="3" t="s">
        <v>28</v>
      </c>
      <c r="D1801" s="3" t="s">
        <v>179</v>
      </c>
      <c r="E1801" s="3" t="s">
        <v>221</v>
      </c>
      <c r="F1801" s="3">
        <v>0.56000000000000005</v>
      </c>
      <c r="G1801" s="3">
        <v>0.48</v>
      </c>
      <c r="H1801" s="3" t="s">
        <v>261</v>
      </c>
      <c r="I1801" s="2">
        <v>1180</v>
      </c>
      <c r="J1801" s="3" t="s">
        <v>43</v>
      </c>
      <c r="K1801" s="2">
        <v>1180</v>
      </c>
      <c r="L1801" s="3"/>
      <c r="M1801" s="3" t="s">
        <v>264</v>
      </c>
      <c r="N1801" s="3" t="s">
        <v>261</v>
      </c>
      <c r="O1801" s="3"/>
      <c r="P1801" s="3"/>
      <c r="Q1801" s="3"/>
      <c r="R1801" s="3">
        <v>0.38</v>
      </c>
      <c r="S1801" s="3">
        <v>0.62</v>
      </c>
      <c r="T1801" s="2">
        <v>3</v>
      </c>
      <c r="U1801" s="3">
        <v>3.9373793862794632E-2</v>
      </c>
      <c r="V1801" s="3">
        <v>0.34418399017698892</v>
      </c>
      <c r="W1801" s="3">
        <v>2.8069206918624506E-2</v>
      </c>
      <c r="X1801" s="3">
        <v>152.00212844517432</v>
      </c>
      <c r="Y1801" s="3">
        <v>0.21339407390973314</v>
      </c>
      <c r="Z1801" s="3">
        <v>2.8069182104226535E-2</v>
      </c>
      <c r="AA1801" s="3">
        <v>94.241319636008086</v>
      </c>
      <c r="AB1801">
        <f t="shared" si="50"/>
        <v>0.21339407390973314</v>
      </c>
      <c r="AC1801">
        <f t="shared" si="51"/>
        <v>2.8069182104226535E-2</v>
      </c>
    </row>
    <row r="1802" spans="1:29" x14ac:dyDescent="0.25">
      <c r="A1802" s="2">
        <v>1801</v>
      </c>
      <c r="B1802" s="3" t="s">
        <v>178</v>
      </c>
      <c r="C1802" s="3" t="s">
        <v>28</v>
      </c>
      <c r="D1802" s="3" t="s">
        <v>179</v>
      </c>
      <c r="E1802" s="3" t="s">
        <v>221</v>
      </c>
      <c r="F1802" s="3">
        <v>0.56000000000000005</v>
      </c>
      <c r="G1802" s="3">
        <v>0.48</v>
      </c>
      <c r="H1802" s="3" t="s">
        <v>261</v>
      </c>
      <c r="I1802" s="2">
        <v>1190</v>
      </c>
      <c r="J1802" s="3" t="s">
        <v>44</v>
      </c>
      <c r="K1802" s="2">
        <v>1190</v>
      </c>
      <c r="L1802" s="3"/>
      <c r="M1802" s="3" t="s">
        <v>268</v>
      </c>
      <c r="N1802" s="3" t="s">
        <v>261</v>
      </c>
      <c r="O1802" s="3"/>
      <c r="P1802" s="3"/>
      <c r="Q1802" s="3"/>
      <c r="R1802" s="3">
        <v>0.38</v>
      </c>
      <c r="S1802" s="3">
        <v>0.62</v>
      </c>
      <c r="T1802" s="2">
        <v>18</v>
      </c>
      <c r="U1802" s="3">
        <v>1.9602296236992778</v>
      </c>
      <c r="V1802" s="3">
        <v>13.477781815155913</v>
      </c>
      <c r="W1802" s="3">
        <v>1.2263169804221365</v>
      </c>
      <c r="X1802" s="3">
        <v>6437.2750282355482</v>
      </c>
      <c r="Y1802" s="3">
        <v>8.3562247253966682</v>
      </c>
      <c r="Z1802" s="3">
        <v>1.2263158963046654</v>
      </c>
      <c r="AA1802" s="3">
        <v>3991.1105175060397</v>
      </c>
      <c r="AB1802">
        <f t="shared" si="50"/>
        <v>8.3562247253966682</v>
      </c>
      <c r="AC1802">
        <f t="shared" si="51"/>
        <v>1.2263158963046654</v>
      </c>
    </row>
    <row r="1803" spans="1:29" x14ac:dyDescent="0.25">
      <c r="A1803" s="2">
        <v>1802</v>
      </c>
      <c r="B1803" s="3" t="s">
        <v>178</v>
      </c>
      <c r="C1803" s="3" t="s">
        <v>28</v>
      </c>
      <c r="D1803" s="3" t="s">
        <v>179</v>
      </c>
      <c r="E1803" s="3" t="s">
        <v>221</v>
      </c>
      <c r="F1803" s="3">
        <v>0.56000000000000005</v>
      </c>
      <c r="G1803" s="3">
        <v>0.48</v>
      </c>
      <c r="H1803" s="3" t="s">
        <v>261</v>
      </c>
      <c r="I1803" s="2">
        <v>1200</v>
      </c>
      <c r="J1803" s="3" t="s">
        <v>45</v>
      </c>
      <c r="K1803" s="2">
        <v>1200</v>
      </c>
      <c r="L1803" s="3"/>
      <c r="M1803" s="3" t="s">
        <v>263</v>
      </c>
      <c r="N1803" s="3" t="s">
        <v>261</v>
      </c>
      <c r="O1803" s="3"/>
      <c r="P1803" s="3"/>
      <c r="Q1803" s="3"/>
      <c r="R1803" s="3">
        <v>0.38</v>
      </c>
      <c r="S1803" s="3">
        <v>0.62</v>
      </c>
      <c r="T1803" s="2">
        <v>249</v>
      </c>
      <c r="U1803" s="3">
        <v>36.400491979155213</v>
      </c>
      <c r="V1803" s="3">
        <v>356.93581785892451</v>
      </c>
      <c r="W1803" s="3">
        <v>31.942926832329107</v>
      </c>
      <c r="X1803" s="3">
        <v>145079.7437824271</v>
      </c>
      <c r="Y1803" s="3">
        <v>221.30020707253325</v>
      </c>
      <c r="Z1803" s="3">
        <v>31.942898593394442</v>
      </c>
      <c r="AA1803" s="3">
        <v>89949.441145104822</v>
      </c>
      <c r="AB1803">
        <f t="shared" si="50"/>
        <v>221.30020707253325</v>
      </c>
      <c r="AC1803">
        <f t="shared" si="51"/>
        <v>31.942898593394442</v>
      </c>
    </row>
    <row r="1804" spans="1:29" x14ac:dyDescent="0.25">
      <c r="A1804" s="2">
        <v>1803</v>
      </c>
      <c r="B1804" s="3" t="s">
        <v>178</v>
      </c>
      <c r="C1804" s="3" t="s">
        <v>28</v>
      </c>
      <c r="D1804" s="3" t="s">
        <v>179</v>
      </c>
      <c r="E1804" s="3" t="s">
        <v>221</v>
      </c>
      <c r="F1804" s="3">
        <v>0.56000000000000005</v>
      </c>
      <c r="G1804" s="3">
        <v>0.48</v>
      </c>
      <c r="H1804" s="3" t="s">
        <v>261</v>
      </c>
      <c r="I1804" s="2">
        <v>1200</v>
      </c>
      <c r="J1804" s="3" t="s">
        <v>45</v>
      </c>
      <c r="K1804" s="2">
        <v>1200</v>
      </c>
      <c r="L1804" s="3"/>
      <c r="M1804" s="3" t="s">
        <v>266</v>
      </c>
      <c r="N1804" s="3" t="s">
        <v>261</v>
      </c>
      <c r="O1804" s="3"/>
      <c r="P1804" s="3"/>
      <c r="Q1804" s="3"/>
      <c r="R1804" s="3">
        <v>0.38</v>
      </c>
      <c r="S1804" s="3">
        <v>0.62</v>
      </c>
      <c r="T1804" s="2">
        <v>25</v>
      </c>
      <c r="U1804" s="3">
        <v>2.2493013000681028</v>
      </c>
      <c r="V1804" s="3">
        <v>22.196145828198365</v>
      </c>
      <c r="W1804" s="3">
        <v>2.1589842804945936</v>
      </c>
      <c r="X1804" s="3">
        <v>7956.5416609884305</v>
      </c>
      <c r="Y1804" s="3">
        <v>13.761610413482988</v>
      </c>
      <c r="Z1804" s="3">
        <v>2.1589823718587189</v>
      </c>
      <c r="AA1804" s="3">
        <v>4933.0558298128271</v>
      </c>
      <c r="AB1804">
        <f t="shared" si="50"/>
        <v>13.761610413482988</v>
      </c>
      <c r="AC1804">
        <f t="shared" si="51"/>
        <v>2.1589823718587189</v>
      </c>
    </row>
    <row r="1805" spans="1:29" x14ac:dyDescent="0.25">
      <c r="A1805" s="2">
        <v>1804</v>
      </c>
      <c r="B1805" s="3" t="s">
        <v>178</v>
      </c>
      <c r="C1805" s="3" t="s">
        <v>28</v>
      </c>
      <c r="D1805" s="3" t="s">
        <v>179</v>
      </c>
      <c r="E1805" s="3" t="s">
        <v>221</v>
      </c>
      <c r="F1805" s="3">
        <v>0.56000000000000005</v>
      </c>
      <c r="G1805" s="3">
        <v>0.48</v>
      </c>
      <c r="H1805" s="3" t="s">
        <v>261</v>
      </c>
      <c r="I1805" s="2">
        <v>1200</v>
      </c>
      <c r="J1805" s="3" t="s">
        <v>45</v>
      </c>
      <c r="K1805" s="2">
        <v>1200</v>
      </c>
      <c r="L1805" s="3"/>
      <c r="M1805" s="3" t="s">
        <v>267</v>
      </c>
      <c r="N1805" s="3" t="s">
        <v>261</v>
      </c>
      <c r="O1805" s="3"/>
      <c r="P1805" s="3"/>
      <c r="Q1805" s="3"/>
      <c r="R1805" s="3">
        <v>0</v>
      </c>
      <c r="S1805" s="3">
        <v>1</v>
      </c>
      <c r="T1805" s="2">
        <v>260</v>
      </c>
      <c r="U1805" s="3">
        <v>33.585942698533366</v>
      </c>
      <c r="V1805" s="3">
        <v>358.43830958032061</v>
      </c>
      <c r="W1805" s="3">
        <v>51.925015053191672</v>
      </c>
      <c r="X1805" s="3">
        <v>144585.73929558523</v>
      </c>
      <c r="Y1805" s="3">
        <v>358.43830958032061</v>
      </c>
      <c r="Z1805" s="3">
        <v>51.924969149223244</v>
      </c>
      <c r="AA1805" s="3">
        <v>144585.73929558523</v>
      </c>
      <c r="AB1805">
        <f t="shared" si="50"/>
        <v>358.43830958032061</v>
      </c>
      <c r="AC1805">
        <f t="shared" si="51"/>
        <v>51.924969149223244</v>
      </c>
    </row>
    <row r="1806" spans="1:29" x14ac:dyDescent="0.25">
      <c r="A1806" s="2">
        <v>1805</v>
      </c>
      <c r="B1806" s="3" t="s">
        <v>178</v>
      </c>
      <c r="C1806" s="3" t="s">
        <v>28</v>
      </c>
      <c r="D1806" s="3" t="s">
        <v>179</v>
      </c>
      <c r="E1806" s="3" t="s">
        <v>221</v>
      </c>
      <c r="F1806" s="3">
        <v>0.56000000000000005</v>
      </c>
      <c r="G1806" s="3">
        <v>0.48</v>
      </c>
      <c r="H1806" s="3" t="s">
        <v>261</v>
      </c>
      <c r="I1806" s="2">
        <v>1200</v>
      </c>
      <c r="J1806" s="3" t="s">
        <v>45</v>
      </c>
      <c r="K1806" s="2">
        <v>1200</v>
      </c>
      <c r="L1806" s="3"/>
      <c r="M1806" s="3" t="s">
        <v>268</v>
      </c>
      <c r="N1806" s="3" t="s">
        <v>261</v>
      </c>
      <c r="O1806" s="3"/>
      <c r="P1806" s="3"/>
      <c r="Q1806" s="3"/>
      <c r="R1806" s="3">
        <v>0.38</v>
      </c>
      <c r="S1806" s="3">
        <v>0.62</v>
      </c>
      <c r="T1806" s="2">
        <v>3217</v>
      </c>
      <c r="U1806" s="3">
        <v>523.99925449388672</v>
      </c>
      <c r="V1806" s="3">
        <v>5133.8864415542312</v>
      </c>
      <c r="W1806" s="3">
        <v>462.49021662698453</v>
      </c>
      <c r="X1806" s="3">
        <v>2116058.7274752585</v>
      </c>
      <c r="Y1806" s="3">
        <v>3183.0095937636402</v>
      </c>
      <c r="Z1806" s="3">
        <v>462.48980776554487</v>
      </c>
      <c r="AA1806" s="3">
        <v>1311956.4110346604</v>
      </c>
      <c r="AB1806">
        <f t="shared" si="50"/>
        <v>3183.0095937636402</v>
      </c>
      <c r="AC1806">
        <f t="shared" si="51"/>
        <v>462.48980776554487</v>
      </c>
    </row>
    <row r="1807" spans="1:29" x14ac:dyDescent="0.25">
      <c r="A1807" s="2">
        <v>1806</v>
      </c>
      <c r="B1807" s="3" t="s">
        <v>178</v>
      </c>
      <c r="C1807" s="3" t="s">
        <v>28</v>
      </c>
      <c r="D1807" s="3" t="s">
        <v>179</v>
      </c>
      <c r="E1807" s="3" t="s">
        <v>221</v>
      </c>
      <c r="F1807" s="3">
        <v>0.56000000000000005</v>
      </c>
      <c r="G1807" s="3">
        <v>0.48</v>
      </c>
      <c r="H1807" s="3" t="s">
        <v>261</v>
      </c>
      <c r="I1807" s="2">
        <v>1200</v>
      </c>
      <c r="J1807" s="3" t="s">
        <v>45</v>
      </c>
      <c r="K1807" s="2">
        <v>1200</v>
      </c>
      <c r="L1807" s="3"/>
      <c r="M1807" s="3" t="s">
        <v>268</v>
      </c>
      <c r="N1807" s="3" t="s">
        <v>261</v>
      </c>
      <c r="O1807" s="3"/>
      <c r="P1807" s="3"/>
      <c r="Q1807" s="3" t="s">
        <v>272</v>
      </c>
      <c r="R1807" s="3">
        <v>0.38</v>
      </c>
      <c r="S1807" s="3">
        <v>0.62</v>
      </c>
      <c r="T1807" s="2">
        <v>99</v>
      </c>
      <c r="U1807" s="3">
        <v>7.1729806803888614E-3</v>
      </c>
      <c r="V1807" s="3">
        <v>5.9602199488077962E-2</v>
      </c>
      <c r="W1807" s="3">
        <v>4.5756233231146106E-3</v>
      </c>
      <c r="X1807" s="3">
        <v>25.54440942612564</v>
      </c>
      <c r="Y1807" s="3">
        <v>3.6953363682608327E-2</v>
      </c>
      <c r="Z1807" s="3">
        <v>4.575619278064871E-3</v>
      </c>
      <c r="AA1807" s="3">
        <v>15.837533844197894</v>
      </c>
      <c r="AB1807">
        <f t="shared" si="50"/>
        <v>3.6953363682608327E-2</v>
      </c>
      <c r="AC1807">
        <f t="shared" si="51"/>
        <v>4.575619278064871E-3</v>
      </c>
    </row>
    <row r="1808" spans="1:29" x14ac:dyDescent="0.25">
      <c r="A1808" s="2">
        <v>1807</v>
      </c>
      <c r="B1808" s="3" t="s">
        <v>178</v>
      </c>
      <c r="C1808" s="3" t="s">
        <v>28</v>
      </c>
      <c r="D1808" s="3" t="s">
        <v>179</v>
      </c>
      <c r="E1808" s="3" t="s">
        <v>221</v>
      </c>
      <c r="F1808" s="3">
        <v>0.56000000000000005</v>
      </c>
      <c r="G1808" s="3">
        <v>0.48</v>
      </c>
      <c r="H1808" s="3" t="s">
        <v>261</v>
      </c>
      <c r="I1808" s="2">
        <v>1200</v>
      </c>
      <c r="J1808" s="3" t="s">
        <v>45</v>
      </c>
      <c r="K1808" s="2">
        <v>1200</v>
      </c>
      <c r="L1808" s="3"/>
      <c r="M1808" s="3" t="s">
        <v>271</v>
      </c>
      <c r="N1808" s="3" t="s">
        <v>261</v>
      </c>
      <c r="O1808" s="3"/>
      <c r="P1808" s="3"/>
      <c r="Q1808" s="3"/>
      <c r="R1808" s="3">
        <v>0.38</v>
      </c>
      <c r="S1808" s="3">
        <v>0.62</v>
      </c>
      <c r="T1808" s="2">
        <v>55</v>
      </c>
      <c r="U1808" s="3">
        <v>3.8062584438076867</v>
      </c>
      <c r="V1808" s="3">
        <v>32.818097090590051</v>
      </c>
      <c r="W1808" s="3">
        <v>3.1671830979581328</v>
      </c>
      <c r="X1808" s="3">
        <v>14388.491110514165</v>
      </c>
      <c r="Y1808" s="3">
        <v>20.347220196165832</v>
      </c>
      <c r="Z1808" s="3">
        <v>3.1671802980307198</v>
      </c>
      <c r="AA1808" s="3">
        <v>8920.8644885187841</v>
      </c>
      <c r="AB1808">
        <f t="shared" si="50"/>
        <v>20.347220196165832</v>
      </c>
      <c r="AC1808">
        <f t="shared" si="51"/>
        <v>3.1671802980307198</v>
      </c>
    </row>
    <row r="1809" spans="1:29" x14ac:dyDescent="0.25">
      <c r="A1809" s="2">
        <v>1808</v>
      </c>
      <c r="B1809" s="3" t="s">
        <v>178</v>
      </c>
      <c r="C1809" s="3" t="s">
        <v>28</v>
      </c>
      <c r="D1809" s="3" t="s">
        <v>179</v>
      </c>
      <c r="E1809" s="3" t="s">
        <v>221</v>
      </c>
      <c r="F1809" s="3">
        <v>0.56000000000000005</v>
      </c>
      <c r="G1809" s="3">
        <v>0.48</v>
      </c>
      <c r="H1809" s="3" t="s">
        <v>261</v>
      </c>
      <c r="I1809" s="2">
        <v>1200</v>
      </c>
      <c r="J1809" s="3" t="s">
        <v>45</v>
      </c>
      <c r="K1809" s="2">
        <v>1200</v>
      </c>
      <c r="L1809" s="3"/>
      <c r="M1809" s="3" t="s">
        <v>273</v>
      </c>
      <c r="N1809" s="3" t="s">
        <v>261</v>
      </c>
      <c r="O1809" s="3"/>
      <c r="P1809" s="3"/>
      <c r="Q1809" s="3"/>
      <c r="R1809" s="3">
        <v>0.38</v>
      </c>
      <c r="S1809" s="3">
        <v>0.62</v>
      </c>
      <c r="T1809" s="2">
        <v>52</v>
      </c>
      <c r="U1809" s="3">
        <v>6.2043614130724798</v>
      </c>
      <c r="V1809" s="3">
        <v>54.989597698480942</v>
      </c>
      <c r="W1809" s="3">
        <v>4.0728716434401484</v>
      </c>
      <c r="X1809" s="3">
        <v>23216.71568423761</v>
      </c>
      <c r="Y1809" s="3">
        <v>34.093550573058174</v>
      </c>
      <c r="Z1809" s="3">
        <v>4.0728680428447257</v>
      </c>
      <c r="AA1809" s="3">
        <v>14394.363724227313</v>
      </c>
      <c r="AB1809">
        <f t="shared" si="50"/>
        <v>34.093550573058174</v>
      </c>
      <c r="AC1809">
        <f t="shared" si="51"/>
        <v>4.0728680428447257</v>
      </c>
    </row>
    <row r="1810" spans="1:29" x14ac:dyDescent="0.25">
      <c r="A1810" s="2">
        <v>1809</v>
      </c>
      <c r="B1810" s="3" t="s">
        <v>178</v>
      </c>
      <c r="C1810" s="3" t="s">
        <v>28</v>
      </c>
      <c r="D1810" s="3" t="s">
        <v>179</v>
      </c>
      <c r="E1810" s="3" t="s">
        <v>221</v>
      </c>
      <c r="F1810" s="3">
        <v>0.56000000000000005</v>
      </c>
      <c r="G1810" s="3">
        <v>0.48</v>
      </c>
      <c r="H1810" s="3" t="s">
        <v>261</v>
      </c>
      <c r="I1810" s="2">
        <v>1210</v>
      </c>
      <c r="J1810" s="3" t="s">
        <v>46</v>
      </c>
      <c r="K1810" s="2">
        <v>1210</v>
      </c>
      <c r="L1810" s="3"/>
      <c r="M1810" s="3" t="s">
        <v>262</v>
      </c>
      <c r="N1810" s="3" t="s">
        <v>261</v>
      </c>
      <c r="O1810" s="3"/>
      <c r="P1810" s="3"/>
      <c r="Q1810" s="3"/>
      <c r="R1810" s="3">
        <v>0</v>
      </c>
      <c r="S1810" s="3">
        <v>1</v>
      </c>
      <c r="T1810" s="2">
        <v>3</v>
      </c>
      <c r="U1810" s="3">
        <v>3.3950198824900704E-2</v>
      </c>
      <c r="V1810" s="3">
        <v>0.19298679924460885</v>
      </c>
      <c r="W1810" s="3">
        <v>2.5516042121599476E-2</v>
      </c>
      <c r="X1810" s="3">
        <v>112.95516813827606</v>
      </c>
      <c r="Y1810" s="3">
        <v>0.19298679924460885</v>
      </c>
      <c r="Z1810" s="3">
        <v>2.5516019564309898E-2</v>
      </c>
      <c r="AA1810" s="3">
        <v>112.95516813827606</v>
      </c>
      <c r="AB1810">
        <f t="shared" si="50"/>
        <v>0.19298679924460885</v>
      </c>
      <c r="AC1810">
        <f t="shared" si="51"/>
        <v>2.5516019564309898E-2</v>
      </c>
    </row>
    <row r="1811" spans="1:29" x14ac:dyDescent="0.25">
      <c r="A1811" s="2">
        <v>1810</v>
      </c>
      <c r="B1811" s="3" t="s">
        <v>178</v>
      </c>
      <c r="C1811" s="3" t="s">
        <v>28</v>
      </c>
      <c r="D1811" s="3" t="s">
        <v>179</v>
      </c>
      <c r="E1811" s="3" t="s">
        <v>221</v>
      </c>
      <c r="F1811" s="3">
        <v>0.56000000000000005</v>
      </c>
      <c r="G1811" s="3">
        <v>0.48</v>
      </c>
      <c r="H1811" s="3" t="s">
        <v>261</v>
      </c>
      <c r="I1811" s="2">
        <v>1210</v>
      </c>
      <c r="J1811" s="3" t="s">
        <v>46</v>
      </c>
      <c r="K1811" s="2">
        <v>1210</v>
      </c>
      <c r="L1811" s="3"/>
      <c r="M1811" s="3" t="s">
        <v>263</v>
      </c>
      <c r="N1811" s="3" t="s">
        <v>261</v>
      </c>
      <c r="O1811" s="3"/>
      <c r="P1811" s="3"/>
      <c r="Q1811" s="3"/>
      <c r="R1811" s="3">
        <v>0.38</v>
      </c>
      <c r="S1811" s="3">
        <v>0.62</v>
      </c>
      <c r="T1811" s="2">
        <v>231</v>
      </c>
      <c r="U1811" s="3">
        <v>6.8251346646249038</v>
      </c>
      <c r="V1811" s="3">
        <v>63.804850433337599</v>
      </c>
      <c r="W1811" s="3">
        <v>5.8089387253898819</v>
      </c>
      <c r="X1811" s="3">
        <v>26683.567594041608</v>
      </c>
      <c r="Y1811" s="3">
        <v>39.559007268669326</v>
      </c>
      <c r="Z1811" s="3">
        <v>5.808933590035755</v>
      </c>
      <c r="AA1811" s="3">
        <v>16543.811908305805</v>
      </c>
      <c r="AB1811">
        <f t="shared" si="50"/>
        <v>39.559007268669326</v>
      </c>
      <c r="AC1811">
        <f t="shared" si="51"/>
        <v>5.808933590035755</v>
      </c>
    </row>
    <row r="1812" spans="1:29" x14ac:dyDescent="0.25">
      <c r="A1812" s="2">
        <v>1811</v>
      </c>
      <c r="B1812" s="3" t="s">
        <v>178</v>
      </c>
      <c r="C1812" s="3" t="s">
        <v>28</v>
      </c>
      <c r="D1812" s="3" t="s">
        <v>179</v>
      </c>
      <c r="E1812" s="3" t="s">
        <v>221</v>
      </c>
      <c r="F1812" s="3">
        <v>0.56000000000000005</v>
      </c>
      <c r="G1812" s="3">
        <v>0.48</v>
      </c>
      <c r="H1812" s="3" t="s">
        <v>261</v>
      </c>
      <c r="I1812" s="2">
        <v>1210</v>
      </c>
      <c r="J1812" s="3" t="s">
        <v>46</v>
      </c>
      <c r="K1812" s="2">
        <v>1210</v>
      </c>
      <c r="L1812" s="3"/>
      <c r="M1812" s="3" t="s">
        <v>265</v>
      </c>
      <c r="N1812" s="3" t="s">
        <v>261</v>
      </c>
      <c r="O1812" s="3"/>
      <c r="P1812" s="3"/>
      <c r="Q1812" s="3"/>
      <c r="R1812" s="3">
        <v>0</v>
      </c>
      <c r="S1812" s="3">
        <v>1</v>
      </c>
      <c r="T1812" s="2">
        <v>9</v>
      </c>
      <c r="U1812" s="3">
        <v>9.0897342634400483E-2</v>
      </c>
      <c r="V1812" s="3">
        <v>0.79095041366392949</v>
      </c>
      <c r="W1812" s="3">
        <v>0.11122931465964829</v>
      </c>
      <c r="X1812" s="3">
        <v>354.60402716824075</v>
      </c>
      <c r="Y1812" s="3">
        <v>0.79095041366392949</v>
      </c>
      <c r="Z1812" s="3">
        <v>0.1112292163281032</v>
      </c>
      <c r="AA1812" s="3">
        <v>354.60402716824075</v>
      </c>
      <c r="AB1812">
        <f t="shared" si="50"/>
        <v>0.79095041366392949</v>
      </c>
      <c r="AC1812">
        <f t="shared" si="51"/>
        <v>0.1112292163281032</v>
      </c>
    </row>
    <row r="1813" spans="1:29" x14ac:dyDescent="0.25">
      <c r="A1813" s="2">
        <v>1812</v>
      </c>
      <c r="B1813" s="3" t="s">
        <v>178</v>
      </c>
      <c r="C1813" s="3" t="s">
        <v>28</v>
      </c>
      <c r="D1813" s="3" t="s">
        <v>179</v>
      </c>
      <c r="E1813" s="3" t="s">
        <v>221</v>
      </c>
      <c r="F1813" s="3">
        <v>0.56000000000000005</v>
      </c>
      <c r="G1813" s="3">
        <v>0.48</v>
      </c>
      <c r="H1813" s="3" t="s">
        <v>261</v>
      </c>
      <c r="I1813" s="2">
        <v>1210</v>
      </c>
      <c r="J1813" s="3" t="s">
        <v>46</v>
      </c>
      <c r="K1813" s="2">
        <v>1210</v>
      </c>
      <c r="L1813" s="3"/>
      <c r="M1813" s="3" t="s">
        <v>266</v>
      </c>
      <c r="N1813" s="3" t="s">
        <v>261</v>
      </c>
      <c r="O1813" s="3"/>
      <c r="P1813" s="3"/>
      <c r="Q1813" s="3"/>
      <c r="R1813" s="3">
        <v>0.38</v>
      </c>
      <c r="S1813" s="3">
        <v>0.62</v>
      </c>
      <c r="T1813" s="2">
        <v>1</v>
      </c>
      <c r="U1813" s="3">
        <v>5.0544512330182902E-3</v>
      </c>
      <c r="V1813" s="3">
        <v>4.9403235366473106E-2</v>
      </c>
      <c r="W1813" s="3">
        <v>4.8968035705805723E-3</v>
      </c>
      <c r="X1813" s="3">
        <v>16.9348147406847</v>
      </c>
      <c r="Y1813" s="3">
        <v>3.0630005927213325E-2</v>
      </c>
      <c r="Z1813" s="3">
        <v>4.8967992415935484E-3</v>
      </c>
      <c r="AA1813" s="3">
        <v>10.499585139224514</v>
      </c>
      <c r="AB1813">
        <f t="shared" si="50"/>
        <v>3.0630005927213325E-2</v>
      </c>
      <c r="AC1813">
        <f t="shared" si="51"/>
        <v>4.8967992415935484E-3</v>
      </c>
    </row>
    <row r="1814" spans="1:29" x14ac:dyDescent="0.25">
      <c r="A1814" s="2">
        <v>1813</v>
      </c>
      <c r="B1814" s="3" t="s">
        <v>178</v>
      </c>
      <c r="C1814" s="3" t="s">
        <v>28</v>
      </c>
      <c r="D1814" s="3" t="s">
        <v>179</v>
      </c>
      <c r="E1814" s="3" t="s">
        <v>221</v>
      </c>
      <c r="F1814" s="3">
        <v>0.56000000000000005</v>
      </c>
      <c r="G1814" s="3">
        <v>0.48</v>
      </c>
      <c r="H1814" s="3" t="s">
        <v>261</v>
      </c>
      <c r="I1814" s="2">
        <v>1210</v>
      </c>
      <c r="J1814" s="3" t="s">
        <v>46</v>
      </c>
      <c r="K1814" s="2">
        <v>1210</v>
      </c>
      <c r="L1814" s="3"/>
      <c r="M1814" s="3" t="s">
        <v>267</v>
      </c>
      <c r="N1814" s="3" t="s">
        <v>261</v>
      </c>
      <c r="O1814" s="3"/>
      <c r="P1814" s="3"/>
      <c r="Q1814" s="3"/>
      <c r="R1814" s="3">
        <v>0</v>
      </c>
      <c r="S1814" s="3">
        <v>1</v>
      </c>
      <c r="T1814" s="2">
        <v>336</v>
      </c>
      <c r="U1814" s="3">
        <v>6.110667729702028</v>
      </c>
      <c r="V1814" s="3">
        <v>58.177069139772378</v>
      </c>
      <c r="W1814" s="3">
        <v>8.2286051206436941</v>
      </c>
      <c r="X1814" s="3">
        <v>23905.759751055128</v>
      </c>
      <c r="Y1814" s="3">
        <v>58.177069139772378</v>
      </c>
      <c r="Z1814" s="3">
        <v>8.2285978461993938</v>
      </c>
      <c r="AA1814" s="3">
        <v>23905.759751055128</v>
      </c>
      <c r="AB1814">
        <f t="shared" si="50"/>
        <v>58.177069139772378</v>
      </c>
      <c r="AC1814">
        <f t="shared" si="51"/>
        <v>8.2285978461993938</v>
      </c>
    </row>
    <row r="1815" spans="1:29" x14ac:dyDescent="0.25">
      <c r="A1815" s="2">
        <v>1814</v>
      </c>
      <c r="B1815" s="3" t="s">
        <v>178</v>
      </c>
      <c r="C1815" s="3" t="s">
        <v>28</v>
      </c>
      <c r="D1815" s="3" t="s">
        <v>179</v>
      </c>
      <c r="E1815" s="3" t="s">
        <v>221</v>
      </c>
      <c r="F1815" s="3">
        <v>0.56000000000000005</v>
      </c>
      <c r="G1815" s="3">
        <v>0.48</v>
      </c>
      <c r="H1815" s="3" t="s">
        <v>261</v>
      </c>
      <c r="I1815" s="2">
        <v>1210</v>
      </c>
      <c r="J1815" s="3" t="s">
        <v>46</v>
      </c>
      <c r="K1815" s="2">
        <v>1210</v>
      </c>
      <c r="L1815" s="3"/>
      <c r="M1815" s="3" t="s">
        <v>267</v>
      </c>
      <c r="N1815" s="3" t="s">
        <v>261</v>
      </c>
      <c r="O1815" s="3"/>
      <c r="P1815" s="3"/>
      <c r="Q1815" s="3" t="s">
        <v>272</v>
      </c>
      <c r="R1815" s="3">
        <v>0</v>
      </c>
      <c r="S1815" s="3">
        <v>1</v>
      </c>
      <c r="T1815" s="2">
        <v>2</v>
      </c>
      <c r="U1815" s="3">
        <v>1.3597829561730989E-3</v>
      </c>
      <c r="V1815" s="3">
        <v>1.4782599145162284E-2</v>
      </c>
      <c r="W1815" s="3">
        <v>2.1692247079608262E-3</v>
      </c>
      <c r="X1815" s="3">
        <v>5.9881872772142879</v>
      </c>
      <c r="Y1815" s="3">
        <v>1.4782599145162284E-2</v>
      </c>
      <c r="Z1815" s="3">
        <v>2.1692227902719639E-3</v>
      </c>
      <c r="AA1815" s="3">
        <v>5.9881872772142879</v>
      </c>
      <c r="AB1815">
        <f t="shared" si="50"/>
        <v>1.4782599145162284E-2</v>
      </c>
      <c r="AC1815">
        <f t="shared" si="51"/>
        <v>2.1692227902719639E-3</v>
      </c>
    </row>
    <row r="1816" spans="1:29" x14ac:dyDescent="0.25">
      <c r="A1816" s="2">
        <v>1815</v>
      </c>
      <c r="B1816" s="3" t="s">
        <v>178</v>
      </c>
      <c r="C1816" s="3" t="s">
        <v>28</v>
      </c>
      <c r="D1816" s="3" t="s">
        <v>179</v>
      </c>
      <c r="E1816" s="3" t="s">
        <v>221</v>
      </c>
      <c r="F1816" s="3">
        <v>0.56000000000000005</v>
      </c>
      <c r="G1816" s="3">
        <v>0.48</v>
      </c>
      <c r="H1816" s="3" t="s">
        <v>261</v>
      </c>
      <c r="I1816" s="2">
        <v>1210</v>
      </c>
      <c r="J1816" s="3" t="s">
        <v>46</v>
      </c>
      <c r="K1816" s="2">
        <v>1210</v>
      </c>
      <c r="L1816" s="3"/>
      <c r="M1816" s="3" t="s">
        <v>268</v>
      </c>
      <c r="N1816" s="3" t="s">
        <v>261</v>
      </c>
      <c r="O1816" s="3"/>
      <c r="P1816" s="3"/>
      <c r="Q1816" s="3"/>
      <c r="R1816" s="3">
        <v>0.38</v>
      </c>
      <c r="S1816" s="3">
        <v>0.62</v>
      </c>
      <c r="T1816" s="2">
        <v>3014</v>
      </c>
      <c r="U1816" s="3">
        <v>28.961948022196228</v>
      </c>
      <c r="V1816" s="3">
        <v>264.08610592126894</v>
      </c>
      <c r="W1816" s="3">
        <v>23.53057942357059</v>
      </c>
      <c r="X1816" s="3">
        <v>114030.94105729154</v>
      </c>
      <c r="Y1816" s="3">
        <v>163.73338567118674</v>
      </c>
      <c r="Z1816" s="3">
        <v>23.530558621516498</v>
      </c>
      <c r="AA1816" s="3">
        <v>70699.183455520775</v>
      </c>
      <c r="AB1816">
        <f t="shared" si="50"/>
        <v>163.73338567118674</v>
      </c>
      <c r="AC1816">
        <f t="shared" si="51"/>
        <v>23.530558621516498</v>
      </c>
    </row>
    <row r="1817" spans="1:29" x14ac:dyDescent="0.25">
      <c r="A1817" s="2">
        <v>1816</v>
      </c>
      <c r="B1817" s="3" t="s">
        <v>178</v>
      </c>
      <c r="C1817" s="3" t="s">
        <v>28</v>
      </c>
      <c r="D1817" s="3" t="s">
        <v>179</v>
      </c>
      <c r="E1817" s="3" t="s">
        <v>221</v>
      </c>
      <c r="F1817" s="3">
        <v>0.56000000000000005</v>
      </c>
      <c r="G1817" s="3">
        <v>0.48</v>
      </c>
      <c r="H1817" s="3" t="s">
        <v>261</v>
      </c>
      <c r="I1817" s="2">
        <v>1210</v>
      </c>
      <c r="J1817" s="3" t="s">
        <v>46</v>
      </c>
      <c r="K1817" s="2">
        <v>1210</v>
      </c>
      <c r="L1817" s="3"/>
      <c r="M1817" s="3" t="s">
        <v>271</v>
      </c>
      <c r="N1817" s="3" t="s">
        <v>261</v>
      </c>
      <c r="O1817" s="3"/>
      <c r="P1817" s="3"/>
      <c r="Q1817" s="3"/>
      <c r="R1817" s="3">
        <v>0.38</v>
      </c>
      <c r="S1817" s="3">
        <v>0.62</v>
      </c>
      <c r="T1817" s="2">
        <v>244</v>
      </c>
      <c r="U1817" s="3">
        <v>2.3538350865806876</v>
      </c>
      <c r="V1817" s="3">
        <v>17.557877771419147</v>
      </c>
      <c r="W1817" s="3">
        <v>1.67620963270972</v>
      </c>
      <c r="X1817" s="3">
        <v>8081.3513717364995</v>
      </c>
      <c r="Y1817" s="3">
        <v>10.88588421827988</v>
      </c>
      <c r="Z1817" s="3">
        <v>1.6762081508676048</v>
      </c>
      <c r="AA1817" s="3">
        <v>5010.4378504766255</v>
      </c>
      <c r="AB1817">
        <f t="shared" si="50"/>
        <v>10.88588421827988</v>
      </c>
      <c r="AC1817">
        <f t="shared" si="51"/>
        <v>1.6762081508676048</v>
      </c>
    </row>
    <row r="1818" spans="1:29" x14ac:dyDescent="0.25">
      <c r="A1818" s="2">
        <v>1817</v>
      </c>
      <c r="B1818" s="3" t="s">
        <v>178</v>
      </c>
      <c r="C1818" s="3" t="s">
        <v>28</v>
      </c>
      <c r="D1818" s="3" t="s">
        <v>179</v>
      </c>
      <c r="E1818" s="3" t="s">
        <v>221</v>
      </c>
      <c r="F1818" s="3">
        <v>0.56000000000000005</v>
      </c>
      <c r="G1818" s="3">
        <v>0.48</v>
      </c>
      <c r="H1818" s="3" t="s">
        <v>261</v>
      </c>
      <c r="I1818" s="2">
        <v>1290</v>
      </c>
      <c r="J1818" s="3" t="s">
        <v>145</v>
      </c>
      <c r="K1818" s="2">
        <v>1290</v>
      </c>
      <c r="L1818" s="3"/>
      <c r="M1818" s="3" t="s">
        <v>263</v>
      </c>
      <c r="N1818" s="3" t="s">
        <v>261</v>
      </c>
      <c r="O1818" s="3"/>
      <c r="P1818" s="3"/>
      <c r="Q1818" s="3"/>
      <c r="R1818" s="3">
        <v>0.38</v>
      </c>
      <c r="S1818" s="3">
        <v>0.62</v>
      </c>
      <c r="T1818" s="2">
        <v>6</v>
      </c>
      <c r="U1818" s="3">
        <v>0.70476867538539778</v>
      </c>
      <c r="V1818" s="3">
        <v>6.2762790608391814</v>
      </c>
      <c r="W1818" s="3">
        <v>0.56498909963225852</v>
      </c>
      <c r="X1818" s="3">
        <v>2871.4375580857804</v>
      </c>
      <c r="Y1818" s="3">
        <v>3.8912930177202925</v>
      </c>
      <c r="Z1818" s="3">
        <v>0.56498860015735597</v>
      </c>
      <c r="AA1818" s="3">
        <v>1780.2912860131837</v>
      </c>
      <c r="AB1818">
        <f t="shared" si="50"/>
        <v>3.8912930177202925</v>
      </c>
      <c r="AC1818">
        <f t="shared" si="51"/>
        <v>0.56498860015735597</v>
      </c>
    </row>
    <row r="1819" spans="1:29" x14ac:dyDescent="0.25">
      <c r="A1819" s="2">
        <v>1818</v>
      </c>
      <c r="B1819" s="3" t="s">
        <v>178</v>
      </c>
      <c r="C1819" s="3" t="s">
        <v>28</v>
      </c>
      <c r="D1819" s="3" t="s">
        <v>179</v>
      </c>
      <c r="E1819" s="3" t="s">
        <v>221</v>
      </c>
      <c r="F1819" s="3">
        <v>0.56000000000000005</v>
      </c>
      <c r="G1819" s="3">
        <v>0.48</v>
      </c>
      <c r="H1819" s="3" t="s">
        <v>261</v>
      </c>
      <c r="I1819" s="2">
        <v>1290</v>
      </c>
      <c r="J1819" s="3" t="s">
        <v>145</v>
      </c>
      <c r="K1819" s="2">
        <v>1290</v>
      </c>
      <c r="L1819" s="3"/>
      <c r="M1819" s="3" t="s">
        <v>268</v>
      </c>
      <c r="N1819" s="3" t="s">
        <v>261</v>
      </c>
      <c r="O1819" s="3"/>
      <c r="P1819" s="3"/>
      <c r="Q1819" s="3"/>
      <c r="R1819" s="3">
        <v>0.38</v>
      </c>
      <c r="S1819" s="3">
        <v>0.62</v>
      </c>
      <c r="T1819" s="2">
        <v>77</v>
      </c>
      <c r="U1819" s="3">
        <v>10.235772596532133</v>
      </c>
      <c r="V1819" s="3">
        <v>93.703482802014548</v>
      </c>
      <c r="W1819" s="3">
        <v>8.2880907616289825</v>
      </c>
      <c r="X1819" s="3">
        <v>43088.016464016902</v>
      </c>
      <c r="Y1819" s="3">
        <v>58.096159337249041</v>
      </c>
      <c r="Z1819" s="3">
        <v>8.2880834345967873</v>
      </c>
      <c r="AA1819" s="3">
        <v>26714.570207690493</v>
      </c>
      <c r="AB1819">
        <f t="shared" si="50"/>
        <v>58.096159337249041</v>
      </c>
      <c r="AC1819">
        <f t="shared" si="51"/>
        <v>8.2880834345967873</v>
      </c>
    </row>
    <row r="1820" spans="1:29" x14ac:dyDescent="0.25">
      <c r="A1820" s="2">
        <v>1819</v>
      </c>
      <c r="B1820" s="3" t="s">
        <v>178</v>
      </c>
      <c r="C1820" s="3" t="s">
        <v>28</v>
      </c>
      <c r="D1820" s="3" t="s">
        <v>179</v>
      </c>
      <c r="E1820" s="3" t="s">
        <v>221</v>
      </c>
      <c r="F1820" s="3">
        <v>0.56000000000000005</v>
      </c>
      <c r="G1820" s="3">
        <v>0.48</v>
      </c>
      <c r="H1820" s="3" t="s">
        <v>261</v>
      </c>
      <c r="I1820" s="2">
        <v>1290</v>
      </c>
      <c r="J1820" s="3" t="s">
        <v>145</v>
      </c>
      <c r="K1820" s="2">
        <v>1290</v>
      </c>
      <c r="L1820" s="3"/>
      <c r="M1820" s="3" t="s">
        <v>271</v>
      </c>
      <c r="N1820" s="3" t="s">
        <v>261</v>
      </c>
      <c r="O1820" s="3"/>
      <c r="P1820" s="3"/>
      <c r="Q1820" s="3"/>
      <c r="R1820" s="3">
        <v>0.38</v>
      </c>
      <c r="S1820" s="3">
        <v>0.62</v>
      </c>
      <c r="T1820" s="2">
        <v>27</v>
      </c>
      <c r="U1820" s="3">
        <v>2.1904326402308851</v>
      </c>
      <c r="V1820" s="3">
        <v>12.550620112928016</v>
      </c>
      <c r="W1820" s="3">
        <v>1.1121855962776868</v>
      </c>
      <c r="X1820" s="3">
        <v>7330.3395316681508</v>
      </c>
      <c r="Y1820" s="3">
        <v>7.7813844700153671</v>
      </c>
      <c r="Z1820" s="3">
        <v>1.112184613057315</v>
      </c>
      <c r="AA1820" s="3">
        <v>4544.8105096342542</v>
      </c>
      <c r="AB1820">
        <f t="shared" si="50"/>
        <v>7.7813844700153671</v>
      </c>
      <c r="AC1820">
        <f t="shared" si="51"/>
        <v>1.112184613057315</v>
      </c>
    </row>
    <row r="1821" spans="1:29" x14ac:dyDescent="0.25">
      <c r="A1821" s="2">
        <v>1820</v>
      </c>
      <c r="B1821" s="3" t="s">
        <v>178</v>
      </c>
      <c r="C1821" s="3" t="s">
        <v>28</v>
      </c>
      <c r="D1821" s="3" t="s">
        <v>179</v>
      </c>
      <c r="E1821" s="3" t="s">
        <v>221</v>
      </c>
      <c r="F1821" s="3">
        <v>0.56000000000000005</v>
      </c>
      <c r="G1821" s="3">
        <v>0.48</v>
      </c>
      <c r="H1821" s="3" t="s">
        <v>261</v>
      </c>
      <c r="I1821" s="2">
        <v>1300</v>
      </c>
      <c r="J1821" s="3" t="s">
        <v>114</v>
      </c>
      <c r="K1821" s="2">
        <v>1300</v>
      </c>
      <c r="L1821" s="3"/>
      <c r="M1821" s="3" t="s">
        <v>263</v>
      </c>
      <c r="N1821" s="3" t="s">
        <v>261</v>
      </c>
      <c r="O1821" s="3"/>
      <c r="P1821" s="3"/>
      <c r="Q1821" s="3"/>
      <c r="R1821" s="3">
        <v>0.38</v>
      </c>
      <c r="S1821" s="3">
        <v>0.62</v>
      </c>
      <c r="T1821" s="2">
        <v>51</v>
      </c>
      <c r="U1821" s="3">
        <v>2.0396931787017754</v>
      </c>
      <c r="V1821" s="3">
        <v>9.6615546327044957</v>
      </c>
      <c r="W1821" s="3">
        <v>1.1715806289137076</v>
      </c>
      <c r="X1821" s="3">
        <v>6178.1721152343471</v>
      </c>
      <c r="Y1821" s="3">
        <v>5.9901638722767858</v>
      </c>
      <c r="Z1821" s="3">
        <v>1.1715795931855495</v>
      </c>
      <c r="AA1821" s="3">
        <v>3830.4667114452945</v>
      </c>
      <c r="AB1821">
        <f t="shared" si="50"/>
        <v>5.9901638722767858</v>
      </c>
      <c r="AC1821">
        <f t="shared" si="51"/>
        <v>1.1715795931855495</v>
      </c>
    </row>
    <row r="1822" spans="1:29" x14ac:dyDescent="0.25">
      <c r="A1822" s="2">
        <v>1821</v>
      </c>
      <c r="B1822" s="3" t="s">
        <v>178</v>
      </c>
      <c r="C1822" s="3" t="s">
        <v>28</v>
      </c>
      <c r="D1822" s="3" t="s">
        <v>179</v>
      </c>
      <c r="E1822" s="3" t="s">
        <v>221</v>
      </c>
      <c r="F1822" s="3">
        <v>0.56000000000000005</v>
      </c>
      <c r="G1822" s="3">
        <v>0.48</v>
      </c>
      <c r="H1822" s="3" t="s">
        <v>261</v>
      </c>
      <c r="I1822" s="2">
        <v>1300</v>
      </c>
      <c r="J1822" s="3" t="s">
        <v>114</v>
      </c>
      <c r="K1822" s="2">
        <v>1300</v>
      </c>
      <c r="L1822" s="3"/>
      <c r="M1822" s="3" t="s">
        <v>267</v>
      </c>
      <c r="N1822" s="3" t="s">
        <v>261</v>
      </c>
      <c r="O1822" s="3"/>
      <c r="P1822" s="3"/>
      <c r="Q1822" s="3"/>
      <c r="R1822" s="3">
        <v>0</v>
      </c>
      <c r="S1822" s="3">
        <v>1</v>
      </c>
      <c r="T1822" s="2">
        <v>14</v>
      </c>
      <c r="U1822" s="3">
        <v>2.2366792883203748</v>
      </c>
      <c r="V1822" s="3">
        <v>27.374543111608059</v>
      </c>
      <c r="W1822" s="3">
        <v>4.943362347382755</v>
      </c>
      <c r="X1822" s="3">
        <v>9635.5562078109688</v>
      </c>
      <c r="Y1822" s="3">
        <v>27.374543111608059</v>
      </c>
      <c r="Z1822" s="3">
        <v>4.9433579772357419</v>
      </c>
      <c r="AA1822" s="3">
        <v>9635.5562078109688</v>
      </c>
      <c r="AB1822">
        <f t="shared" si="50"/>
        <v>27.374543111608059</v>
      </c>
      <c r="AC1822">
        <f t="shared" si="51"/>
        <v>4.9433579772357419</v>
      </c>
    </row>
    <row r="1823" spans="1:29" x14ac:dyDescent="0.25">
      <c r="A1823" s="2">
        <v>1822</v>
      </c>
      <c r="B1823" s="3" t="s">
        <v>178</v>
      </c>
      <c r="C1823" s="3" t="s">
        <v>28</v>
      </c>
      <c r="D1823" s="3" t="s">
        <v>179</v>
      </c>
      <c r="E1823" s="3" t="s">
        <v>221</v>
      </c>
      <c r="F1823" s="3">
        <v>0.56000000000000005</v>
      </c>
      <c r="G1823" s="3">
        <v>0.48</v>
      </c>
      <c r="H1823" s="3" t="s">
        <v>261</v>
      </c>
      <c r="I1823" s="2">
        <v>1300</v>
      </c>
      <c r="J1823" s="3" t="s">
        <v>114</v>
      </c>
      <c r="K1823" s="2">
        <v>1300</v>
      </c>
      <c r="L1823" s="3"/>
      <c r="M1823" s="3" t="s">
        <v>268</v>
      </c>
      <c r="N1823" s="3" t="s">
        <v>261</v>
      </c>
      <c r="O1823" s="3"/>
      <c r="P1823" s="3"/>
      <c r="Q1823" s="3"/>
      <c r="R1823" s="3">
        <v>0.38</v>
      </c>
      <c r="S1823" s="3">
        <v>0.62</v>
      </c>
      <c r="T1823" s="2">
        <v>43</v>
      </c>
      <c r="U1823" s="3">
        <v>5.0288713843403237</v>
      </c>
      <c r="V1823" s="3">
        <v>55.694126319510033</v>
      </c>
      <c r="W1823" s="3">
        <v>6.3569017032127908</v>
      </c>
      <c r="X1823" s="3">
        <v>20029.370344142317</v>
      </c>
      <c r="Y1823" s="3">
        <v>34.530358318096219</v>
      </c>
      <c r="Z1823" s="3">
        <v>6.3568960834355872</v>
      </c>
      <c r="AA1823" s="3">
        <v>12418.209613368233</v>
      </c>
      <c r="AB1823">
        <f t="shared" si="50"/>
        <v>34.530358318096219</v>
      </c>
      <c r="AC1823">
        <f t="shared" si="51"/>
        <v>6.3568960834355872</v>
      </c>
    </row>
    <row r="1824" spans="1:29" x14ac:dyDescent="0.25">
      <c r="A1824" s="2">
        <v>1823</v>
      </c>
      <c r="B1824" s="3" t="s">
        <v>178</v>
      </c>
      <c r="C1824" s="3" t="s">
        <v>28</v>
      </c>
      <c r="D1824" s="3" t="s">
        <v>179</v>
      </c>
      <c r="E1824" s="3" t="s">
        <v>221</v>
      </c>
      <c r="F1824" s="3">
        <v>0.56000000000000005</v>
      </c>
      <c r="G1824" s="3">
        <v>0.48</v>
      </c>
      <c r="H1824" s="3" t="s">
        <v>261</v>
      </c>
      <c r="I1824" s="2">
        <v>1300</v>
      </c>
      <c r="J1824" s="3" t="s">
        <v>114</v>
      </c>
      <c r="K1824" s="2">
        <v>1300</v>
      </c>
      <c r="L1824" s="3"/>
      <c r="M1824" s="3" t="s">
        <v>271</v>
      </c>
      <c r="N1824" s="3" t="s">
        <v>261</v>
      </c>
      <c r="O1824" s="3"/>
      <c r="P1824" s="3"/>
      <c r="Q1824" s="3"/>
      <c r="R1824" s="3">
        <v>0.38</v>
      </c>
      <c r="S1824" s="3">
        <v>0.62</v>
      </c>
      <c r="T1824" s="2">
        <v>91</v>
      </c>
      <c r="U1824" s="3">
        <v>5.0102713213607704</v>
      </c>
      <c r="V1824" s="3">
        <v>41.311947942777621</v>
      </c>
      <c r="W1824" s="3">
        <v>4.2919730586483853</v>
      </c>
      <c r="X1824" s="3">
        <v>17536.965811315735</v>
      </c>
      <c r="Y1824" s="3">
        <v>25.613407724522133</v>
      </c>
      <c r="Z1824" s="3">
        <v>4.2919692643577978</v>
      </c>
      <c r="AA1824" s="3">
        <v>10872.918803015758</v>
      </c>
      <c r="AB1824">
        <f t="shared" si="50"/>
        <v>25.613407724522133</v>
      </c>
      <c r="AC1824">
        <f t="shared" si="51"/>
        <v>4.2919692643577978</v>
      </c>
    </row>
    <row r="1825" spans="1:29" x14ac:dyDescent="0.25">
      <c r="A1825" s="2">
        <v>1824</v>
      </c>
      <c r="B1825" s="3" t="s">
        <v>178</v>
      </c>
      <c r="C1825" s="3" t="s">
        <v>28</v>
      </c>
      <c r="D1825" s="3" t="s">
        <v>179</v>
      </c>
      <c r="E1825" s="3" t="s">
        <v>221</v>
      </c>
      <c r="F1825" s="3">
        <v>0.56000000000000005</v>
      </c>
      <c r="G1825" s="3">
        <v>0.48</v>
      </c>
      <c r="H1825" s="3" t="s">
        <v>261</v>
      </c>
      <c r="I1825" s="2">
        <v>1310</v>
      </c>
      <c r="J1825" s="3" t="s">
        <v>46</v>
      </c>
      <c r="K1825" s="2">
        <v>1310</v>
      </c>
      <c r="L1825" s="3"/>
      <c r="M1825" s="3" t="s">
        <v>268</v>
      </c>
      <c r="N1825" s="3" t="s">
        <v>261</v>
      </c>
      <c r="O1825" s="3"/>
      <c r="P1825" s="3"/>
      <c r="Q1825" s="3"/>
      <c r="R1825" s="3">
        <v>0.38</v>
      </c>
      <c r="S1825" s="3">
        <v>0.62</v>
      </c>
      <c r="T1825" s="2">
        <v>1</v>
      </c>
      <c r="U1825" s="3">
        <v>2.2571663303949498E-3</v>
      </c>
      <c r="V1825" s="3">
        <v>2.4034712815721056E-2</v>
      </c>
      <c r="W1825" s="3">
        <v>2.4385183099788514E-3</v>
      </c>
      <c r="X1825" s="3">
        <v>9.2394306646971653</v>
      </c>
      <c r="Y1825" s="3">
        <v>1.4901521945747054E-2</v>
      </c>
      <c r="Z1825" s="3">
        <v>2.4385161542227521E-3</v>
      </c>
      <c r="AA1825" s="3">
        <v>5.7284470121122428</v>
      </c>
      <c r="AB1825">
        <f t="shared" si="50"/>
        <v>1.4901521945747054E-2</v>
      </c>
      <c r="AC1825">
        <f t="shared" si="51"/>
        <v>2.4385161542227521E-3</v>
      </c>
    </row>
    <row r="1826" spans="1:29" x14ac:dyDescent="0.25">
      <c r="A1826" s="2">
        <v>1825</v>
      </c>
      <c r="B1826" s="3" t="s">
        <v>178</v>
      </c>
      <c r="C1826" s="3" t="s">
        <v>28</v>
      </c>
      <c r="D1826" s="3" t="s">
        <v>179</v>
      </c>
      <c r="E1826" s="3" t="s">
        <v>221</v>
      </c>
      <c r="F1826" s="3">
        <v>0.56000000000000005</v>
      </c>
      <c r="G1826" s="3">
        <v>0.48</v>
      </c>
      <c r="H1826" s="3" t="s">
        <v>261</v>
      </c>
      <c r="I1826" s="2">
        <v>1320</v>
      </c>
      <c r="J1826" s="3" t="s">
        <v>115</v>
      </c>
      <c r="K1826" s="2">
        <v>1320</v>
      </c>
      <c r="L1826" s="3"/>
      <c r="M1826" s="3" t="s">
        <v>263</v>
      </c>
      <c r="N1826" s="3" t="s">
        <v>261</v>
      </c>
      <c r="O1826" s="3"/>
      <c r="P1826" s="3"/>
      <c r="Q1826" s="3"/>
      <c r="R1826" s="3">
        <v>0.38</v>
      </c>
      <c r="S1826" s="3">
        <v>0.62</v>
      </c>
      <c r="T1826" s="2">
        <v>15</v>
      </c>
      <c r="U1826" s="3">
        <v>0.68953999642967345</v>
      </c>
      <c r="V1826" s="3">
        <v>7.4133040000832526</v>
      </c>
      <c r="W1826" s="3">
        <v>0.81873761399907663</v>
      </c>
      <c r="X1826" s="3">
        <v>2738.6545725495166</v>
      </c>
      <c r="Y1826" s="3">
        <v>4.5962484800516172</v>
      </c>
      <c r="Z1826" s="3">
        <v>0.81873689019946683</v>
      </c>
      <c r="AA1826" s="3">
        <v>1697.9658349806998</v>
      </c>
      <c r="AB1826">
        <f t="shared" si="50"/>
        <v>4.5962484800516172</v>
      </c>
      <c r="AC1826">
        <f t="shared" si="51"/>
        <v>0.81873689019946683</v>
      </c>
    </row>
    <row r="1827" spans="1:29" x14ac:dyDescent="0.25">
      <c r="A1827" s="2">
        <v>1826</v>
      </c>
      <c r="B1827" s="3" t="s">
        <v>178</v>
      </c>
      <c r="C1827" s="3" t="s">
        <v>28</v>
      </c>
      <c r="D1827" s="3" t="s">
        <v>179</v>
      </c>
      <c r="E1827" s="3" t="s">
        <v>221</v>
      </c>
      <c r="F1827" s="3">
        <v>0.56000000000000005</v>
      </c>
      <c r="G1827" s="3">
        <v>0.48</v>
      </c>
      <c r="H1827" s="3" t="s">
        <v>261</v>
      </c>
      <c r="I1827" s="2">
        <v>1320</v>
      </c>
      <c r="J1827" s="3" t="s">
        <v>115</v>
      </c>
      <c r="K1827" s="2">
        <v>1320</v>
      </c>
      <c r="L1827" s="3"/>
      <c r="M1827" s="3" t="s">
        <v>267</v>
      </c>
      <c r="N1827" s="3" t="s">
        <v>261</v>
      </c>
      <c r="O1827" s="3"/>
      <c r="P1827" s="3"/>
      <c r="Q1827" s="3"/>
      <c r="R1827" s="3">
        <v>0</v>
      </c>
      <c r="S1827" s="3">
        <v>1</v>
      </c>
      <c r="T1827" s="2">
        <v>11</v>
      </c>
      <c r="U1827" s="3">
        <v>0.21956333917604803</v>
      </c>
      <c r="V1827" s="3">
        <v>2.806025076032415</v>
      </c>
      <c r="W1827" s="3">
        <v>0.53100744806665834</v>
      </c>
      <c r="X1827" s="3">
        <v>970.56085880607304</v>
      </c>
      <c r="Y1827" s="3">
        <v>2.806025076032415</v>
      </c>
      <c r="Z1827" s="3">
        <v>0.53100697863301149</v>
      </c>
      <c r="AA1827" s="3">
        <v>970.56085880607304</v>
      </c>
      <c r="AB1827">
        <f t="shared" si="50"/>
        <v>2.806025076032415</v>
      </c>
      <c r="AC1827">
        <f t="shared" si="51"/>
        <v>0.53100697863301149</v>
      </c>
    </row>
    <row r="1828" spans="1:29" x14ac:dyDescent="0.25">
      <c r="A1828" s="2">
        <v>1827</v>
      </c>
      <c r="B1828" s="3" t="s">
        <v>178</v>
      </c>
      <c r="C1828" s="3" t="s">
        <v>28</v>
      </c>
      <c r="D1828" s="3" t="s">
        <v>179</v>
      </c>
      <c r="E1828" s="3" t="s">
        <v>221</v>
      </c>
      <c r="F1828" s="3">
        <v>0.56000000000000005</v>
      </c>
      <c r="G1828" s="3">
        <v>0.48</v>
      </c>
      <c r="H1828" s="3" t="s">
        <v>261</v>
      </c>
      <c r="I1828" s="2">
        <v>1320</v>
      </c>
      <c r="J1828" s="3" t="s">
        <v>115</v>
      </c>
      <c r="K1828" s="2">
        <v>1320</v>
      </c>
      <c r="L1828" s="3"/>
      <c r="M1828" s="3" t="s">
        <v>268</v>
      </c>
      <c r="N1828" s="3" t="s">
        <v>261</v>
      </c>
      <c r="O1828" s="3"/>
      <c r="P1828" s="3"/>
      <c r="Q1828" s="3"/>
      <c r="R1828" s="3">
        <v>0.38</v>
      </c>
      <c r="S1828" s="3">
        <v>0.62</v>
      </c>
      <c r="T1828" s="2">
        <v>20</v>
      </c>
      <c r="U1828" s="3">
        <v>5.8967488388038392E-2</v>
      </c>
      <c r="V1828" s="3">
        <v>0.84361765457674798</v>
      </c>
      <c r="W1828" s="3">
        <v>0.10119670331009072</v>
      </c>
      <c r="X1828" s="3">
        <v>287.43952096674059</v>
      </c>
      <c r="Y1828" s="3">
        <v>0.52304294583758371</v>
      </c>
      <c r="Z1828" s="3">
        <v>0.10119661384780992</v>
      </c>
      <c r="AA1828" s="3">
        <v>178.21250299937918</v>
      </c>
      <c r="AB1828">
        <f t="shared" si="50"/>
        <v>0.52304294583758371</v>
      </c>
      <c r="AC1828">
        <f t="shared" si="51"/>
        <v>0.10119661384780992</v>
      </c>
    </row>
    <row r="1829" spans="1:29" x14ac:dyDescent="0.25">
      <c r="A1829" s="2">
        <v>1828</v>
      </c>
      <c r="B1829" s="3" t="s">
        <v>178</v>
      </c>
      <c r="C1829" s="3" t="s">
        <v>28</v>
      </c>
      <c r="D1829" s="3" t="s">
        <v>179</v>
      </c>
      <c r="E1829" s="3" t="s">
        <v>221</v>
      </c>
      <c r="F1829" s="3">
        <v>0.56000000000000005</v>
      </c>
      <c r="G1829" s="3">
        <v>0.48</v>
      </c>
      <c r="H1829" s="3" t="s">
        <v>261</v>
      </c>
      <c r="I1829" s="2">
        <v>1320</v>
      </c>
      <c r="J1829" s="3" t="s">
        <v>115</v>
      </c>
      <c r="K1829" s="2">
        <v>1320</v>
      </c>
      <c r="L1829" s="3"/>
      <c r="M1829" s="3" t="s">
        <v>271</v>
      </c>
      <c r="N1829" s="3" t="s">
        <v>261</v>
      </c>
      <c r="O1829" s="3"/>
      <c r="P1829" s="3"/>
      <c r="Q1829" s="3"/>
      <c r="R1829" s="3">
        <v>0.38</v>
      </c>
      <c r="S1829" s="3">
        <v>0.62</v>
      </c>
      <c r="T1829" s="2">
        <v>12</v>
      </c>
      <c r="U1829" s="3">
        <v>0.31005175493038317</v>
      </c>
      <c r="V1829" s="3">
        <v>3.2822493953784448</v>
      </c>
      <c r="W1829" s="3">
        <v>0.35179793734883108</v>
      </c>
      <c r="X1829" s="3">
        <v>1216.0394545443487</v>
      </c>
      <c r="Y1829" s="3">
        <v>2.0349946251346358</v>
      </c>
      <c r="Z1829" s="3">
        <v>0.35179762634417544</v>
      </c>
      <c r="AA1829" s="3">
        <v>753.94446181749618</v>
      </c>
      <c r="AB1829">
        <f t="shared" si="50"/>
        <v>2.0349946251346358</v>
      </c>
      <c r="AC1829">
        <f t="shared" si="51"/>
        <v>0.35179762634417544</v>
      </c>
    </row>
    <row r="1830" spans="1:29" x14ac:dyDescent="0.25">
      <c r="A1830" s="2">
        <v>1829</v>
      </c>
      <c r="B1830" s="3" t="s">
        <v>178</v>
      </c>
      <c r="C1830" s="3" t="s">
        <v>28</v>
      </c>
      <c r="D1830" s="3" t="s">
        <v>179</v>
      </c>
      <c r="E1830" s="3" t="s">
        <v>221</v>
      </c>
      <c r="F1830" s="3">
        <v>0.56000000000000005</v>
      </c>
      <c r="G1830" s="3">
        <v>0.48</v>
      </c>
      <c r="H1830" s="3" t="s">
        <v>261</v>
      </c>
      <c r="I1830" s="2">
        <v>1330</v>
      </c>
      <c r="J1830" s="3" t="s">
        <v>47</v>
      </c>
      <c r="K1830" s="2">
        <v>1330</v>
      </c>
      <c r="L1830" s="3"/>
      <c r="M1830" s="3" t="s">
        <v>263</v>
      </c>
      <c r="N1830" s="3" t="s">
        <v>261</v>
      </c>
      <c r="O1830" s="3"/>
      <c r="P1830" s="3"/>
      <c r="Q1830" s="3"/>
      <c r="R1830" s="3">
        <v>0.38</v>
      </c>
      <c r="S1830" s="3">
        <v>0.62</v>
      </c>
      <c r="T1830" s="2">
        <v>3</v>
      </c>
      <c r="U1830" s="3">
        <v>2.7546765172696704E-3</v>
      </c>
      <c r="V1830" s="3">
        <v>3.0816195179892911E-2</v>
      </c>
      <c r="W1830" s="3">
        <v>3.383044667662238E-3</v>
      </c>
      <c r="X1830" s="3">
        <v>11.314968972133036</v>
      </c>
      <c r="Y1830" s="3">
        <v>1.9106041011533605E-2</v>
      </c>
      <c r="Z1830" s="3">
        <v>3.3830416769038297E-3</v>
      </c>
      <c r="AA1830" s="3">
        <v>7.0152807627224831</v>
      </c>
      <c r="AB1830">
        <f t="shared" si="50"/>
        <v>1.9106041011533605E-2</v>
      </c>
      <c r="AC1830">
        <f t="shared" si="51"/>
        <v>3.3830416769038297E-3</v>
      </c>
    </row>
    <row r="1831" spans="1:29" x14ac:dyDescent="0.25">
      <c r="A1831" s="2">
        <v>1830</v>
      </c>
      <c r="B1831" s="3" t="s">
        <v>178</v>
      </c>
      <c r="C1831" s="3" t="s">
        <v>28</v>
      </c>
      <c r="D1831" s="3" t="s">
        <v>179</v>
      </c>
      <c r="E1831" s="3" t="s">
        <v>221</v>
      </c>
      <c r="F1831" s="3">
        <v>0.56000000000000005</v>
      </c>
      <c r="G1831" s="3">
        <v>0.48</v>
      </c>
      <c r="H1831" s="3" t="s">
        <v>261</v>
      </c>
      <c r="I1831" s="2">
        <v>1330</v>
      </c>
      <c r="J1831" s="3" t="s">
        <v>47</v>
      </c>
      <c r="K1831" s="2">
        <v>1330</v>
      </c>
      <c r="L1831" s="3"/>
      <c r="M1831" s="3" t="s">
        <v>268</v>
      </c>
      <c r="N1831" s="3" t="s">
        <v>261</v>
      </c>
      <c r="O1831" s="3"/>
      <c r="P1831" s="3"/>
      <c r="Q1831" s="3"/>
      <c r="R1831" s="3">
        <v>0.38</v>
      </c>
      <c r="S1831" s="3">
        <v>0.62</v>
      </c>
      <c r="T1831" s="2">
        <v>16</v>
      </c>
      <c r="U1831" s="3">
        <v>0.16744835354072629</v>
      </c>
      <c r="V1831" s="3">
        <v>1.5779221099026757</v>
      </c>
      <c r="W1831" s="3">
        <v>0.14716976843183971</v>
      </c>
      <c r="X1831" s="3">
        <v>653.14142542126137</v>
      </c>
      <c r="Y1831" s="3">
        <v>0.97831170813965884</v>
      </c>
      <c r="Z1831" s="3">
        <v>0.1471696383273727</v>
      </c>
      <c r="AA1831" s="3">
        <v>404.94768376118202</v>
      </c>
      <c r="AB1831">
        <f t="shared" si="50"/>
        <v>0.97831170813965884</v>
      </c>
      <c r="AC1831">
        <f t="shared" si="51"/>
        <v>0.1471696383273727</v>
      </c>
    </row>
    <row r="1832" spans="1:29" x14ac:dyDescent="0.25">
      <c r="A1832" s="2">
        <v>1831</v>
      </c>
      <c r="B1832" s="3" t="s">
        <v>178</v>
      </c>
      <c r="C1832" s="3" t="s">
        <v>28</v>
      </c>
      <c r="D1832" s="3" t="s">
        <v>179</v>
      </c>
      <c r="E1832" s="3" t="s">
        <v>221</v>
      </c>
      <c r="F1832" s="3">
        <v>0.56000000000000005</v>
      </c>
      <c r="G1832" s="3">
        <v>0.48</v>
      </c>
      <c r="H1832" s="3" t="s">
        <v>261</v>
      </c>
      <c r="I1832" s="2">
        <v>1390</v>
      </c>
      <c r="J1832" s="3" t="s">
        <v>134</v>
      </c>
      <c r="K1832" s="2">
        <v>1390</v>
      </c>
      <c r="L1832" s="3"/>
      <c r="M1832" s="3" t="s">
        <v>268</v>
      </c>
      <c r="N1832" s="3" t="s">
        <v>261</v>
      </c>
      <c r="O1832" s="3"/>
      <c r="P1832" s="3"/>
      <c r="Q1832" s="3"/>
      <c r="R1832" s="3">
        <v>0.38</v>
      </c>
      <c r="S1832" s="3">
        <v>0.62</v>
      </c>
      <c r="T1832" s="2">
        <v>33</v>
      </c>
      <c r="U1832" s="3">
        <v>2.65914528065466</v>
      </c>
      <c r="V1832" s="3">
        <v>18.026044284166524</v>
      </c>
      <c r="W1832" s="3">
        <v>1.7616611386859977</v>
      </c>
      <c r="X1832" s="3">
        <v>7974.8503975956764</v>
      </c>
      <c r="Y1832" s="3">
        <v>11.176147456183239</v>
      </c>
      <c r="Z1832" s="3">
        <v>1.7616595813010396</v>
      </c>
      <c r="AA1832" s="3">
        <v>4944.4072465093186</v>
      </c>
      <c r="AB1832">
        <f t="shared" si="50"/>
        <v>11.176147456183239</v>
      </c>
      <c r="AC1832">
        <f t="shared" si="51"/>
        <v>1.7616595813010396</v>
      </c>
    </row>
    <row r="1833" spans="1:29" x14ac:dyDescent="0.25">
      <c r="A1833" s="2">
        <v>1832</v>
      </c>
      <c r="B1833" s="3" t="s">
        <v>178</v>
      </c>
      <c r="C1833" s="3" t="s">
        <v>28</v>
      </c>
      <c r="D1833" s="3" t="s">
        <v>179</v>
      </c>
      <c r="E1833" s="3" t="s">
        <v>221</v>
      </c>
      <c r="F1833" s="3">
        <v>0.56000000000000005</v>
      </c>
      <c r="G1833" s="3">
        <v>0.48</v>
      </c>
      <c r="H1833" s="3" t="s">
        <v>261</v>
      </c>
      <c r="I1833" s="2">
        <v>1400</v>
      </c>
      <c r="J1833" s="3" t="s">
        <v>48</v>
      </c>
      <c r="K1833" s="2">
        <v>1400</v>
      </c>
      <c r="L1833" s="3"/>
      <c r="M1833" s="3" t="s">
        <v>262</v>
      </c>
      <c r="N1833" s="3" t="s">
        <v>261</v>
      </c>
      <c r="O1833" s="3"/>
      <c r="P1833" s="3"/>
      <c r="Q1833" s="3"/>
      <c r="R1833" s="3">
        <v>0</v>
      </c>
      <c r="S1833" s="3">
        <v>1</v>
      </c>
      <c r="T1833" s="2">
        <v>4</v>
      </c>
      <c r="U1833" s="3">
        <v>0.82836222321191499</v>
      </c>
      <c r="V1833" s="3">
        <v>9.9410259448148395</v>
      </c>
      <c r="W1833" s="3">
        <v>1.3121973376997962</v>
      </c>
      <c r="X1833" s="3">
        <v>3447.6243278071674</v>
      </c>
      <c r="Y1833" s="3">
        <v>9.9410259448148395</v>
      </c>
      <c r="Z1833" s="3">
        <v>1.3121961776603559</v>
      </c>
      <c r="AA1833" s="3">
        <v>3447.6243278071674</v>
      </c>
      <c r="AB1833">
        <f t="shared" si="50"/>
        <v>9.9410259448148395</v>
      </c>
      <c r="AC1833">
        <f t="shared" si="51"/>
        <v>1.3121961776603559</v>
      </c>
    </row>
    <row r="1834" spans="1:29" x14ac:dyDescent="0.25">
      <c r="A1834" s="2">
        <v>1833</v>
      </c>
      <c r="B1834" s="3" t="s">
        <v>178</v>
      </c>
      <c r="C1834" s="3" t="s">
        <v>28</v>
      </c>
      <c r="D1834" s="3" t="s">
        <v>179</v>
      </c>
      <c r="E1834" s="3" t="s">
        <v>221</v>
      </c>
      <c r="F1834" s="3">
        <v>0.56000000000000005</v>
      </c>
      <c r="G1834" s="3">
        <v>0.48</v>
      </c>
      <c r="H1834" s="3" t="s">
        <v>261</v>
      </c>
      <c r="I1834" s="2">
        <v>1400</v>
      </c>
      <c r="J1834" s="3" t="s">
        <v>48</v>
      </c>
      <c r="K1834" s="2">
        <v>1400</v>
      </c>
      <c r="L1834" s="3"/>
      <c r="M1834" s="3" t="s">
        <v>263</v>
      </c>
      <c r="N1834" s="3" t="s">
        <v>261</v>
      </c>
      <c r="O1834" s="3"/>
      <c r="P1834" s="3"/>
      <c r="Q1834" s="3"/>
      <c r="R1834" s="3">
        <v>0.38</v>
      </c>
      <c r="S1834" s="3">
        <v>0.62</v>
      </c>
      <c r="T1834" s="2">
        <v>37</v>
      </c>
      <c r="U1834" s="3">
        <v>3.8940657487049513</v>
      </c>
      <c r="V1834" s="3">
        <v>42.518567288853319</v>
      </c>
      <c r="W1834" s="3">
        <v>3.5210987436332859</v>
      </c>
      <c r="X1834" s="3">
        <v>16062.341027157248</v>
      </c>
      <c r="Y1834" s="3">
        <v>26.361511719089062</v>
      </c>
      <c r="Z1834" s="3">
        <v>3.5210956308290733</v>
      </c>
      <c r="AA1834" s="3">
        <v>9958.6514368374956</v>
      </c>
      <c r="AB1834">
        <f t="shared" si="50"/>
        <v>26.361511719089062</v>
      </c>
      <c r="AC1834">
        <f t="shared" si="51"/>
        <v>3.5210956308290733</v>
      </c>
    </row>
    <row r="1835" spans="1:29" x14ac:dyDescent="0.25">
      <c r="A1835" s="2">
        <v>1834</v>
      </c>
      <c r="B1835" s="3" t="s">
        <v>178</v>
      </c>
      <c r="C1835" s="3" t="s">
        <v>28</v>
      </c>
      <c r="D1835" s="3" t="s">
        <v>179</v>
      </c>
      <c r="E1835" s="3" t="s">
        <v>221</v>
      </c>
      <c r="F1835" s="3">
        <v>0.56000000000000005</v>
      </c>
      <c r="G1835" s="3">
        <v>0.48</v>
      </c>
      <c r="H1835" s="3" t="s">
        <v>261</v>
      </c>
      <c r="I1835" s="2">
        <v>1400</v>
      </c>
      <c r="J1835" s="3" t="s">
        <v>48</v>
      </c>
      <c r="K1835" s="2">
        <v>1400</v>
      </c>
      <c r="L1835" s="3"/>
      <c r="M1835" s="3" t="s">
        <v>267</v>
      </c>
      <c r="N1835" s="3" t="s">
        <v>261</v>
      </c>
      <c r="O1835" s="3"/>
      <c r="P1835" s="3"/>
      <c r="Q1835" s="3"/>
      <c r="R1835" s="3">
        <v>0</v>
      </c>
      <c r="S1835" s="3">
        <v>1</v>
      </c>
      <c r="T1835" s="2">
        <v>65</v>
      </c>
      <c r="U1835" s="3">
        <v>8.0563903942151658</v>
      </c>
      <c r="V1835" s="3">
        <v>91.419841204112842</v>
      </c>
      <c r="W1835" s="3">
        <v>12.164826533019141</v>
      </c>
      <c r="X1835" s="3">
        <v>36155.311205164289</v>
      </c>
      <c r="Y1835" s="3">
        <v>91.419841204112842</v>
      </c>
      <c r="Z1835" s="3">
        <v>12.164815778784163</v>
      </c>
      <c r="AA1835" s="3">
        <v>36155.311205164289</v>
      </c>
      <c r="AB1835">
        <f t="shared" si="50"/>
        <v>91.419841204112842</v>
      </c>
      <c r="AC1835">
        <f t="shared" si="51"/>
        <v>12.164815778784163</v>
      </c>
    </row>
    <row r="1836" spans="1:29" x14ac:dyDescent="0.25">
      <c r="A1836" s="2">
        <v>1835</v>
      </c>
      <c r="B1836" s="3" t="s">
        <v>178</v>
      </c>
      <c r="C1836" s="3" t="s">
        <v>28</v>
      </c>
      <c r="D1836" s="3" t="s">
        <v>179</v>
      </c>
      <c r="E1836" s="3" t="s">
        <v>221</v>
      </c>
      <c r="F1836" s="3">
        <v>0.56000000000000005</v>
      </c>
      <c r="G1836" s="3">
        <v>0.48</v>
      </c>
      <c r="H1836" s="3" t="s">
        <v>261</v>
      </c>
      <c r="I1836" s="2">
        <v>1400</v>
      </c>
      <c r="J1836" s="3" t="s">
        <v>48</v>
      </c>
      <c r="K1836" s="2">
        <v>1400</v>
      </c>
      <c r="L1836" s="3"/>
      <c r="M1836" s="3" t="s">
        <v>268</v>
      </c>
      <c r="N1836" s="3" t="s">
        <v>261</v>
      </c>
      <c r="O1836" s="3"/>
      <c r="P1836" s="3"/>
      <c r="Q1836" s="3"/>
      <c r="R1836" s="3">
        <v>0.38</v>
      </c>
      <c r="S1836" s="3">
        <v>0.62</v>
      </c>
      <c r="T1836" s="2">
        <v>54</v>
      </c>
      <c r="U1836" s="3">
        <v>4.8578634050467224</v>
      </c>
      <c r="V1836" s="3">
        <v>34.807382017384811</v>
      </c>
      <c r="W1836" s="3">
        <v>2.8721342057747892</v>
      </c>
      <c r="X1836" s="3">
        <v>15742.29278326991</v>
      </c>
      <c r="Y1836" s="3">
        <v>21.580576850778581</v>
      </c>
      <c r="Z1836" s="3">
        <v>2.8721316666834102</v>
      </c>
      <c r="AA1836" s="3">
        <v>9760.221525627343</v>
      </c>
      <c r="AB1836">
        <f t="shared" si="50"/>
        <v>21.580576850778581</v>
      </c>
      <c r="AC1836">
        <f t="shared" si="51"/>
        <v>2.8721316666834102</v>
      </c>
    </row>
    <row r="1837" spans="1:29" x14ac:dyDescent="0.25">
      <c r="A1837" s="2">
        <v>1836</v>
      </c>
      <c r="B1837" s="3" t="s">
        <v>178</v>
      </c>
      <c r="C1837" s="3" t="s">
        <v>28</v>
      </c>
      <c r="D1837" s="3" t="s">
        <v>179</v>
      </c>
      <c r="E1837" s="3" t="s">
        <v>221</v>
      </c>
      <c r="F1837" s="3">
        <v>0.56000000000000005</v>
      </c>
      <c r="G1837" s="3">
        <v>0.48</v>
      </c>
      <c r="H1837" s="3" t="s">
        <v>261</v>
      </c>
      <c r="I1837" s="2">
        <v>1400</v>
      </c>
      <c r="J1837" s="3" t="s">
        <v>48</v>
      </c>
      <c r="K1837" s="2">
        <v>1400</v>
      </c>
      <c r="L1837" s="3"/>
      <c r="M1837" s="3" t="s">
        <v>271</v>
      </c>
      <c r="N1837" s="3" t="s">
        <v>261</v>
      </c>
      <c r="O1837" s="3"/>
      <c r="P1837" s="3"/>
      <c r="Q1837" s="3"/>
      <c r="R1837" s="3">
        <v>0.38</v>
      </c>
      <c r="S1837" s="3">
        <v>0.62</v>
      </c>
      <c r="T1837" s="2">
        <v>16</v>
      </c>
      <c r="U1837" s="3">
        <v>0.39083132466150639</v>
      </c>
      <c r="V1837" s="3">
        <v>4.2134284242326894</v>
      </c>
      <c r="W1837" s="3">
        <v>0.34521857607870648</v>
      </c>
      <c r="X1837" s="3">
        <v>1651.3011117756464</v>
      </c>
      <c r="Y1837" s="3">
        <v>2.6123256230242675</v>
      </c>
      <c r="Z1837" s="3">
        <v>0.34521827089049195</v>
      </c>
      <c r="AA1837" s="3">
        <v>1023.806689300901</v>
      </c>
      <c r="AB1837">
        <f t="shared" si="50"/>
        <v>2.6123256230242675</v>
      </c>
      <c r="AC1837">
        <f t="shared" si="51"/>
        <v>0.34521827089049195</v>
      </c>
    </row>
    <row r="1838" spans="1:29" x14ac:dyDescent="0.25">
      <c r="A1838" s="2">
        <v>1837</v>
      </c>
      <c r="B1838" s="3" t="s">
        <v>178</v>
      </c>
      <c r="C1838" s="3" t="s">
        <v>28</v>
      </c>
      <c r="D1838" s="3" t="s">
        <v>179</v>
      </c>
      <c r="E1838" s="3" t="s">
        <v>221</v>
      </c>
      <c r="F1838" s="3">
        <v>0.56000000000000005</v>
      </c>
      <c r="G1838" s="3">
        <v>0.48</v>
      </c>
      <c r="H1838" s="3" t="s">
        <v>261</v>
      </c>
      <c r="I1838" s="2">
        <v>1410</v>
      </c>
      <c r="J1838" s="3" t="s">
        <v>116</v>
      </c>
      <c r="K1838" s="2">
        <v>1410</v>
      </c>
      <c r="L1838" s="3"/>
      <c r="M1838" s="3" t="s">
        <v>263</v>
      </c>
      <c r="N1838" s="3" t="s">
        <v>261</v>
      </c>
      <c r="O1838" s="3"/>
      <c r="P1838" s="3"/>
      <c r="Q1838" s="3"/>
      <c r="R1838" s="3">
        <v>0.38</v>
      </c>
      <c r="S1838" s="3">
        <v>0.62</v>
      </c>
      <c r="T1838" s="2">
        <v>25</v>
      </c>
      <c r="U1838" s="3">
        <v>5.6357616343059053E-2</v>
      </c>
      <c r="V1838" s="3">
        <v>0.57701768037853651</v>
      </c>
      <c r="W1838" s="3">
        <v>4.7814009318379605E-2</v>
      </c>
      <c r="X1838" s="3">
        <v>235.35881761293388</v>
      </c>
      <c r="Y1838" s="3">
        <v>0.35775096183469252</v>
      </c>
      <c r="Z1838" s="3">
        <v>4.7813967048718736E-2</v>
      </c>
      <c r="AA1838" s="3">
        <v>145.92246692001905</v>
      </c>
      <c r="AB1838">
        <f t="shared" si="50"/>
        <v>0.35775096183469252</v>
      </c>
      <c r="AC1838">
        <f t="shared" si="51"/>
        <v>4.7813967048718736E-2</v>
      </c>
    </row>
    <row r="1839" spans="1:29" x14ac:dyDescent="0.25">
      <c r="A1839" s="2">
        <v>1838</v>
      </c>
      <c r="B1839" s="3" t="s">
        <v>178</v>
      </c>
      <c r="C1839" s="3" t="s">
        <v>28</v>
      </c>
      <c r="D1839" s="3" t="s">
        <v>179</v>
      </c>
      <c r="E1839" s="3" t="s">
        <v>221</v>
      </c>
      <c r="F1839" s="3">
        <v>0.56000000000000005</v>
      </c>
      <c r="G1839" s="3">
        <v>0.48</v>
      </c>
      <c r="H1839" s="3" t="s">
        <v>261</v>
      </c>
      <c r="I1839" s="2">
        <v>1410</v>
      </c>
      <c r="J1839" s="3" t="s">
        <v>116</v>
      </c>
      <c r="K1839" s="2">
        <v>1410</v>
      </c>
      <c r="L1839" s="3"/>
      <c r="M1839" s="3" t="s">
        <v>266</v>
      </c>
      <c r="N1839" s="3" t="s">
        <v>261</v>
      </c>
      <c r="O1839" s="3"/>
      <c r="P1839" s="3"/>
      <c r="Q1839" s="3"/>
      <c r="R1839" s="3">
        <v>0.38</v>
      </c>
      <c r="S1839" s="3">
        <v>0.62</v>
      </c>
      <c r="T1839" s="2">
        <v>1</v>
      </c>
      <c r="U1839" s="3">
        <v>1.49092991203479E-6</v>
      </c>
      <c r="V1839" s="3">
        <v>1.2700314093265279E-5</v>
      </c>
      <c r="W1839" s="3">
        <v>9.0515915536492519E-7</v>
      </c>
      <c r="X1839" s="3">
        <v>5.734461496798327E-3</v>
      </c>
      <c r="Y1839" s="3">
        <v>7.8741947378244729E-6</v>
      </c>
      <c r="Z1839" s="3">
        <v>9.0515835516491917E-7</v>
      </c>
      <c r="AA1839" s="3">
        <v>3.5553661280149627E-3</v>
      </c>
      <c r="AB1839">
        <f t="shared" si="50"/>
        <v>7.8741947378244729E-6</v>
      </c>
      <c r="AC1839">
        <f t="shared" si="51"/>
        <v>9.0515835516491917E-7</v>
      </c>
    </row>
    <row r="1840" spans="1:29" x14ac:dyDescent="0.25">
      <c r="A1840" s="2">
        <v>1839</v>
      </c>
      <c r="B1840" s="3" t="s">
        <v>178</v>
      </c>
      <c r="C1840" s="3" t="s">
        <v>28</v>
      </c>
      <c r="D1840" s="3" t="s">
        <v>179</v>
      </c>
      <c r="E1840" s="3" t="s">
        <v>221</v>
      </c>
      <c r="F1840" s="3">
        <v>0.56000000000000005</v>
      </c>
      <c r="G1840" s="3">
        <v>0.48</v>
      </c>
      <c r="H1840" s="3" t="s">
        <v>261</v>
      </c>
      <c r="I1840" s="2">
        <v>1410</v>
      </c>
      <c r="J1840" s="3" t="s">
        <v>116</v>
      </c>
      <c r="K1840" s="2">
        <v>1410</v>
      </c>
      <c r="L1840" s="3"/>
      <c r="M1840" s="3" t="s">
        <v>267</v>
      </c>
      <c r="N1840" s="3" t="s">
        <v>261</v>
      </c>
      <c r="O1840" s="3"/>
      <c r="P1840" s="3"/>
      <c r="Q1840" s="3"/>
      <c r="R1840" s="3">
        <v>0</v>
      </c>
      <c r="S1840" s="3">
        <v>1</v>
      </c>
      <c r="T1840" s="2">
        <v>17</v>
      </c>
      <c r="U1840" s="3">
        <v>0.51771151555045902</v>
      </c>
      <c r="V1840" s="3">
        <v>6.1263506517824364</v>
      </c>
      <c r="W1840" s="3">
        <v>0.79054369576862737</v>
      </c>
      <c r="X1840" s="3">
        <v>2350.8520174728874</v>
      </c>
      <c r="Y1840" s="3">
        <v>6.1263506517824364</v>
      </c>
      <c r="Z1840" s="3">
        <v>0.79054299689366714</v>
      </c>
      <c r="AA1840" s="3">
        <v>2350.8520174728874</v>
      </c>
      <c r="AB1840">
        <f t="shared" ref="AB1840:AB1903" si="52">Y1840</f>
        <v>6.1263506517824364</v>
      </c>
      <c r="AC1840">
        <f t="shared" ref="AC1840:AC1903" si="53">Z1840</f>
        <v>0.79054299689366714</v>
      </c>
    </row>
    <row r="1841" spans="1:29" x14ac:dyDescent="0.25">
      <c r="A1841" s="2">
        <v>1840</v>
      </c>
      <c r="B1841" s="3" t="s">
        <v>178</v>
      </c>
      <c r="C1841" s="3" t="s">
        <v>28</v>
      </c>
      <c r="D1841" s="3" t="s">
        <v>179</v>
      </c>
      <c r="E1841" s="3" t="s">
        <v>221</v>
      </c>
      <c r="F1841" s="3">
        <v>0.56000000000000005</v>
      </c>
      <c r="G1841" s="3">
        <v>0.48</v>
      </c>
      <c r="H1841" s="3" t="s">
        <v>261</v>
      </c>
      <c r="I1841" s="2">
        <v>1410</v>
      </c>
      <c r="J1841" s="3" t="s">
        <v>116</v>
      </c>
      <c r="K1841" s="2">
        <v>1410</v>
      </c>
      <c r="L1841" s="3"/>
      <c r="M1841" s="3" t="s">
        <v>268</v>
      </c>
      <c r="N1841" s="3" t="s">
        <v>261</v>
      </c>
      <c r="O1841" s="3"/>
      <c r="P1841" s="3"/>
      <c r="Q1841" s="3"/>
      <c r="R1841" s="3">
        <v>0.38</v>
      </c>
      <c r="S1841" s="3">
        <v>0.62</v>
      </c>
      <c r="T1841" s="2">
        <v>20</v>
      </c>
      <c r="U1841" s="3">
        <v>2.001355536010927</v>
      </c>
      <c r="V1841" s="3">
        <v>15.310415146796911</v>
      </c>
      <c r="W1841" s="3">
        <v>1.2786622791234203</v>
      </c>
      <c r="X1841" s="3">
        <v>7022.0096285276104</v>
      </c>
      <c r="Y1841" s="3">
        <v>9.492457391014085</v>
      </c>
      <c r="Z1841" s="3">
        <v>1.2786611487304331</v>
      </c>
      <c r="AA1841" s="3">
        <v>4353.6459696871198</v>
      </c>
      <c r="AB1841">
        <f t="shared" si="52"/>
        <v>9.492457391014085</v>
      </c>
      <c r="AC1841">
        <f t="shared" si="53"/>
        <v>1.2786611487304331</v>
      </c>
    </row>
    <row r="1842" spans="1:29" x14ac:dyDescent="0.25">
      <c r="A1842" s="2">
        <v>1841</v>
      </c>
      <c r="B1842" s="3" t="s">
        <v>178</v>
      </c>
      <c r="C1842" s="3" t="s">
        <v>28</v>
      </c>
      <c r="D1842" s="3" t="s">
        <v>179</v>
      </c>
      <c r="E1842" s="3" t="s">
        <v>221</v>
      </c>
      <c r="F1842" s="3">
        <v>0.56000000000000005</v>
      </c>
      <c r="G1842" s="3">
        <v>0.48</v>
      </c>
      <c r="H1842" s="3" t="s">
        <v>261</v>
      </c>
      <c r="I1842" s="2">
        <v>1410</v>
      </c>
      <c r="J1842" s="3" t="s">
        <v>116</v>
      </c>
      <c r="K1842" s="2">
        <v>1410</v>
      </c>
      <c r="L1842" s="3"/>
      <c r="M1842" s="3" t="s">
        <v>271</v>
      </c>
      <c r="N1842" s="3" t="s">
        <v>261</v>
      </c>
      <c r="O1842" s="3"/>
      <c r="P1842" s="3"/>
      <c r="Q1842" s="3"/>
      <c r="R1842" s="3">
        <v>0.38</v>
      </c>
      <c r="S1842" s="3">
        <v>0.62</v>
      </c>
      <c r="T1842" s="2">
        <v>80</v>
      </c>
      <c r="U1842" s="3">
        <v>5.0609796365607904</v>
      </c>
      <c r="V1842" s="3">
        <v>48.238669614193519</v>
      </c>
      <c r="W1842" s="3">
        <v>3.9974928312523885</v>
      </c>
      <c r="X1842" s="3">
        <v>21498.056978693116</v>
      </c>
      <c r="Y1842" s="3">
        <v>29.907975160799975</v>
      </c>
      <c r="Z1842" s="3">
        <v>3.997489297295107</v>
      </c>
      <c r="AA1842" s="3">
        <v>13328.79532678973</v>
      </c>
      <c r="AB1842">
        <f t="shared" si="52"/>
        <v>29.907975160799975</v>
      </c>
      <c r="AC1842">
        <f t="shared" si="53"/>
        <v>3.997489297295107</v>
      </c>
    </row>
    <row r="1843" spans="1:29" x14ac:dyDescent="0.25">
      <c r="A1843" s="2">
        <v>1842</v>
      </c>
      <c r="B1843" s="3" t="s">
        <v>178</v>
      </c>
      <c r="C1843" s="3" t="s">
        <v>28</v>
      </c>
      <c r="D1843" s="3" t="s">
        <v>179</v>
      </c>
      <c r="E1843" s="3" t="s">
        <v>221</v>
      </c>
      <c r="F1843" s="3">
        <v>0.56000000000000005</v>
      </c>
      <c r="G1843" s="3">
        <v>0.48</v>
      </c>
      <c r="H1843" s="3" t="s">
        <v>261</v>
      </c>
      <c r="I1843" s="2">
        <v>1420</v>
      </c>
      <c r="J1843" s="3" t="s">
        <v>117</v>
      </c>
      <c r="K1843" s="2">
        <v>1420</v>
      </c>
      <c r="L1843" s="3"/>
      <c r="M1843" s="3" t="s">
        <v>263</v>
      </c>
      <c r="N1843" s="3" t="s">
        <v>261</v>
      </c>
      <c r="O1843" s="3"/>
      <c r="P1843" s="3"/>
      <c r="Q1843" s="3"/>
      <c r="R1843" s="3">
        <v>0.38</v>
      </c>
      <c r="S1843" s="3">
        <v>0.62</v>
      </c>
      <c r="T1843" s="2">
        <v>3</v>
      </c>
      <c r="U1843" s="3">
        <v>2.2781736005620411E-2</v>
      </c>
      <c r="V1843" s="3">
        <v>0.1832131292948215</v>
      </c>
      <c r="W1843" s="3">
        <v>1.4458501956545829E-2</v>
      </c>
      <c r="X1843" s="3">
        <v>89.435637218709076</v>
      </c>
      <c r="Y1843" s="3">
        <v>0.11359214016278933</v>
      </c>
      <c r="Z1843" s="3">
        <v>1.4458489174602126E-2</v>
      </c>
      <c r="AA1843" s="3">
        <v>55.45009507559962</v>
      </c>
      <c r="AB1843">
        <f t="shared" si="52"/>
        <v>0.11359214016278933</v>
      </c>
      <c r="AC1843">
        <f t="shared" si="53"/>
        <v>1.4458489174602126E-2</v>
      </c>
    </row>
    <row r="1844" spans="1:29" x14ac:dyDescent="0.25">
      <c r="A1844" s="2">
        <v>1843</v>
      </c>
      <c r="B1844" s="3" t="s">
        <v>178</v>
      </c>
      <c r="C1844" s="3" t="s">
        <v>28</v>
      </c>
      <c r="D1844" s="3" t="s">
        <v>179</v>
      </c>
      <c r="E1844" s="3" t="s">
        <v>221</v>
      </c>
      <c r="F1844" s="3">
        <v>0.56000000000000005</v>
      </c>
      <c r="G1844" s="3">
        <v>0.48</v>
      </c>
      <c r="H1844" s="3" t="s">
        <v>261</v>
      </c>
      <c r="I1844" s="2">
        <v>1420</v>
      </c>
      <c r="J1844" s="3" t="s">
        <v>117</v>
      </c>
      <c r="K1844" s="2">
        <v>1420</v>
      </c>
      <c r="L1844" s="3"/>
      <c r="M1844" s="3" t="s">
        <v>267</v>
      </c>
      <c r="N1844" s="3" t="s">
        <v>261</v>
      </c>
      <c r="O1844" s="3"/>
      <c r="P1844" s="3"/>
      <c r="Q1844" s="3"/>
      <c r="R1844" s="3">
        <v>0</v>
      </c>
      <c r="S1844" s="3">
        <v>1</v>
      </c>
      <c r="T1844" s="2">
        <v>7</v>
      </c>
      <c r="U1844" s="3">
        <v>9.7608694332578821E-2</v>
      </c>
      <c r="V1844" s="3">
        <v>1.2371760671587999</v>
      </c>
      <c r="W1844" s="3">
        <v>0.16976106838491314</v>
      </c>
      <c r="X1844" s="3">
        <v>464.47728650571736</v>
      </c>
      <c r="Y1844" s="3">
        <v>1.2371760671587999</v>
      </c>
      <c r="Z1844" s="3">
        <v>0.16976091830875556</v>
      </c>
      <c r="AA1844" s="3">
        <v>464.47728650571736</v>
      </c>
      <c r="AB1844">
        <f t="shared" si="52"/>
        <v>1.2371760671587999</v>
      </c>
      <c r="AC1844">
        <f t="shared" si="53"/>
        <v>0.16976091830875556</v>
      </c>
    </row>
    <row r="1845" spans="1:29" x14ac:dyDescent="0.25">
      <c r="A1845" s="2">
        <v>1844</v>
      </c>
      <c r="B1845" s="3" t="s">
        <v>178</v>
      </c>
      <c r="C1845" s="3" t="s">
        <v>28</v>
      </c>
      <c r="D1845" s="3" t="s">
        <v>179</v>
      </c>
      <c r="E1845" s="3" t="s">
        <v>221</v>
      </c>
      <c r="F1845" s="3">
        <v>0.56000000000000005</v>
      </c>
      <c r="G1845" s="3">
        <v>0.48</v>
      </c>
      <c r="H1845" s="3" t="s">
        <v>261</v>
      </c>
      <c r="I1845" s="2">
        <v>1420</v>
      </c>
      <c r="J1845" s="3" t="s">
        <v>117</v>
      </c>
      <c r="K1845" s="2">
        <v>1420</v>
      </c>
      <c r="L1845" s="3"/>
      <c r="M1845" s="3" t="s">
        <v>268</v>
      </c>
      <c r="N1845" s="3" t="s">
        <v>261</v>
      </c>
      <c r="O1845" s="3"/>
      <c r="P1845" s="3"/>
      <c r="Q1845" s="3"/>
      <c r="R1845" s="3">
        <v>0.38</v>
      </c>
      <c r="S1845" s="3">
        <v>0.62</v>
      </c>
      <c r="T1845" s="2">
        <v>2</v>
      </c>
      <c r="U1845" s="3">
        <v>4.9725649083180098E-2</v>
      </c>
      <c r="V1845" s="3">
        <v>0.42263622851459859</v>
      </c>
      <c r="W1845" s="3">
        <v>3.5781063755260439E-2</v>
      </c>
      <c r="X1845" s="3">
        <v>208.60522140078257</v>
      </c>
      <c r="Y1845" s="3">
        <v>0.26203446167905109</v>
      </c>
      <c r="Z1845" s="3">
        <v>3.5781032123246223E-2</v>
      </c>
      <c r="AA1845" s="3">
        <v>129.33523726848517</v>
      </c>
      <c r="AB1845">
        <f t="shared" si="52"/>
        <v>0.26203446167905109</v>
      </c>
      <c r="AC1845">
        <f t="shared" si="53"/>
        <v>3.5781032123246223E-2</v>
      </c>
    </row>
    <row r="1846" spans="1:29" x14ac:dyDescent="0.25">
      <c r="A1846" s="2">
        <v>1845</v>
      </c>
      <c r="B1846" s="3" t="s">
        <v>178</v>
      </c>
      <c r="C1846" s="3" t="s">
        <v>28</v>
      </c>
      <c r="D1846" s="3" t="s">
        <v>179</v>
      </c>
      <c r="E1846" s="3" t="s">
        <v>221</v>
      </c>
      <c r="F1846" s="3">
        <v>0.56000000000000005</v>
      </c>
      <c r="G1846" s="3">
        <v>0.48</v>
      </c>
      <c r="H1846" s="3" t="s">
        <v>261</v>
      </c>
      <c r="I1846" s="2">
        <v>1420</v>
      </c>
      <c r="J1846" s="3" t="s">
        <v>117</v>
      </c>
      <c r="K1846" s="2">
        <v>1420</v>
      </c>
      <c r="L1846" s="3"/>
      <c r="M1846" s="3" t="s">
        <v>271</v>
      </c>
      <c r="N1846" s="3" t="s">
        <v>261</v>
      </c>
      <c r="O1846" s="3"/>
      <c r="P1846" s="3"/>
      <c r="Q1846" s="3"/>
      <c r="R1846" s="3">
        <v>0.38</v>
      </c>
      <c r="S1846" s="3">
        <v>0.62</v>
      </c>
      <c r="T1846" s="2">
        <v>4</v>
      </c>
      <c r="U1846" s="3">
        <v>0.54375698338227885</v>
      </c>
      <c r="V1846" s="3">
        <v>4.7677852956039208</v>
      </c>
      <c r="W1846" s="3">
        <v>0.38810682321109335</v>
      </c>
      <c r="X1846" s="3">
        <v>2292.4258420677802</v>
      </c>
      <c r="Y1846" s="3">
        <v>2.956026883274431</v>
      </c>
      <c r="Z1846" s="3">
        <v>0.38810648010780491</v>
      </c>
      <c r="AA1846" s="3">
        <v>1421.3040220820237</v>
      </c>
      <c r="AB1846">
        <f t="shared" si="52"/>
        <v>2.956026883274431</v>
      </c>
      <c r="AC1846">
        <f t="shared" si="53"/>
        <v>0.38810648010780491</v>
      </c>
    </row>
    <row r="1847" spans="1:29" x14ac:dyDescent="0.25">
      <c r="A1847" s="2">
        <v>1846</v>
      </c>
      <c r="B1847" s="3" t="s">
        <v>178</v>
      </c>
      <c r="C1847" s="3" t="s">
        <v>28</v>
      </c>
      <c r="D1847" s="3" t="s">
        <v>179</v>
      </c>
      <c r="E1847" s="3" t="s">
        <v>221</v>
      </c>
      <c r="F1847" s="3">
        <v>0.56000000000000005</v>
      </c>
      <c r="G1847" s="3">
        <v>0.48</v>
      </c>
      <c r="H1847" s="3" t="s">
        <v>261</v>
      </c>
      <c r="I1847" s="2">
        <v>1430</v>
      </c>
      <c r="J1847" s="3" t="s">
        <v>118</v>
      </c>
      <c r="K1847" s="2">
        <v>1430</v>
      </c>
      <c r="L1847" s="3"/>
      <c r="M1847" s="3" t="s">
        <v>268</v>
      </c>
      <c r="N1847" s="3" t="s">
        <v>261</v>
      </c>
      <c r="O1847" s="3"/>
      <c r="P1847" s="3"/>
      <c r="Q1847" s="3"/>
      <c r="R1847" s="3">
        <v>0.38</v>
      </c>
      <c r="S1847" s="3">
        <v>0.62</v>
      </c>
      <c r="T1847" s="2">
        <v>4</v>
      </c>
      <c r="U1847" s="3">
        <v>0.34336554859306889</v>
      </c>
      <c r="V1847" s="3">
        <v>2.6618218100282927</v>
      </c>
      <c r="W1847" s="3">
        <v>0.22235383912720957</v>
      </c>
      <c r="X1847" s="3">
        <v>1192.3739794450162</v>
      </c>
      <c r="Y1847" s="3">
        <v>1.6503295222175414</v>
      </c>
      <c r="Z1847" s="3">
        <v>0.22235364255675757</v>
      </c>
      <c r="AA1847" s="3">
        <v>739.27186725591002</v>
      </c>
      <c r="AB1847">
        <f t="shared" si="52"/>
        <v>1.6503295222175414</v>
      </c>
      <c r="AC1847">
        <f t="shared" si="53"/>
        <v>0.22235364255675757</v>
      </c>
    </row>
    <row r="1848" spans="1:29" x14ac:dyDescent="0.25">
      <c r="A1848" s="2">
        <v>1847</v>
      </c>
      <c r="B1848" s="3" t="s">
        <v>178</v>
      </c>
      <c r="C1848" s="3" t="s">
        <v>28</v>
      </c>
      <c r="D1848" s="3" t="s">
        <v>179</v>
      </c>
      <c r="E1848" s="3" t="s">
        <v>221</v>
      </c>
      <c r="F1848" s="3">
        <v>0.56000000000000005</v>
      </c>
      <c r="G1848" s="3">
        <v>0.48</v>
      </c>
      <c r="H1848" s="3" t="s">
        <v>261</v>
      </c>
      <c r="I1848" s="2">
        <v>1430</v>
      </c>
      <c r="J1848" s="3" t="s">
        <v>118</v>
      </c>
      <c r="K1848" s="2">
        <v>1430</v>
      </c>
      <c r="L1848" s="3"/>
      <c r="M1848" s="3" t="s">
        <v>271</v>
      </c>
      <c r="N1848" s="3" t="s">
        <v>261</v>
      </c>
      <c r="O1848" s="3"/>
      <c r="P1848" s="3"/>
      <c r="Q1848" s="3"/>
      <c r="R1848" s="3">
        <v>0.38</v>
      </c>
      <c r="S1848" s="3">
        <v>0.62</v>
      </c>
      <c r="T1848" s="2">
        <v>2</v>
      </c>
      <c r="U1848" s="3">
        <v>5.8594402755980698E-2</v>
      </c>
      <c r="V1848" s="3">
        <v>0.61565082411473993</v>
      </c>
      <c r="W1848" s="3">
        <v>5.1064626008788097E-2</v>
      </c>
      <c r="X1848" s="3">
        <v>252.301311503303</v>
      </c>
      <c r="Y1848" s="3">
        <v>0.38170351095113875</v>
      </c>
      <c r="Z1848" s="3">
        <v>5.1064580865441002E-2</v>
      </c>
      <c r="AA1848" s="3">
        <v>156.42681313204787</v>
      </c>
      <c r="AB1848">
        <f t="shared" si="52"/>
        <v>0.38170351095113875</v>
      </c>
      <c r="AC1848">
        <f t="shared" si="53"/>
        <v>5.1064580865441002E-2</v>
      </c>
    </row>
    <row r="1849" spans="1:29" x14ac:dyDescent="0.25">
      <c r="A1849" s="2">
        <v>1848</v>
      </c>
      <c r="B1849" s="3" t="s">
        <v>178</v>
      </c>
      <c r="C1849" s="3" t="s">
        <v>28</v>
      </c>
      <c r="D1849" s="3" t="s">
        <v>179</v>
      </c>
      <c r="E1849" s="3" t="s">
        <v>221</v>
      </c>
      <c r="F1849" s="3">
        <v>0.56000000000000005</v>
      </c>
      <c r="G1849" s="3">
        <v>0.48</v>
      </c>
      <c r="H1849" s="3" t="s">
        <v>261</v>
      </c>
      <c r="I1849" s="2">
        <v>1440</v>
      </c>
      <c r="J1849" s="3" t="s">
        <v>135</v>
      </c>
      <c r="K1849" s="2">
        <v>1440</v>
      </c>
      <c r="L1849" s="3"/>
      <c r="M1849" s="3" t="s">
        <v>268</v>
      </c>
      <c r="N1849" s="3" t="s">
        <v>261</v>
      </c>
      <c r="O1849" s="3"/>
      <c r="P1849" s="3"/>
      <c r="Q1849" s="3"/>
      <c r="R1849" s="3">
        <v>0.38</v>
      </c>
      <c r="S1849" s="3">
        <v>0.62</v>
      </c>
      <c r="T1849" s="2">
        <v>2</v>
      </c>
      <c r="U1849" s="3">
        <v>2.45416163508964E-3</v>
      </c>
      <c r="V1849" s="3">
        <v>3.5269141043029958E-2</v>
      </c>
      <c r="W1849" s="3">
        <v>4.0649226221253056E-3</v>
      </c>
      <c r="X1849" s="3">
        <v>11.837952698261144</v>
      </c>
      <c r="Y1849" s="3">
        <v>2.1866867446678574E-2</v>
      </c>
      <c r="Z1849" s="3">
        <v>4.0649190285571655E-3</v>
      </c>
      <c r="AA1849" s="3">
        <v>7.3395306729219092</v>
      </c>
      <c r="AB1849">
        <f t="shared" si="52"/>
        <v>2.1866867446678574E-2</v>
      </c>
      <c r="AC1849">
        <f t="shared" si="53"/>
        <v>4.0649190285571655E-3</v>
      </c>
    </row>
    <row r="1850" spans="1:29" x14ac:dyDescent="0.25">
      <c r="A1850" s="2">
        <v>1849</v>
      </c>
      <c r="B1850" s="3" t="s">
        <v>178</v>
      </c>
      <c r="C1850" s="3" t="s">
        <v>28</v>
      </c>
      <c r="D1850" s="3" t="s">
        <v>179</v>
      </c>
      <c r="E1850" s="3" t="s">
        <v>221</v>
      </c>
      <c r="F1850" s="3">
        <v>0.56000000000000005</v>
      </c>
      <c r="G1850" s="3">
        <v>0.48</v>
      </c>
      <c r="H1850" s="3" t="s">
        <v>261</v>
      </c>
      <c r="I1850" s="2">
        <v>1490</v>
      </c>
      <c r="J1850" s="3" t="s">
        <v>147</v>
      </c>
      <c r="K1850" s="2">
        <v>1490</v>
      </c>
      <c r="L1850" s="3"/>
      <c r="M1850" s="3" t="s">
        <v>263</v>
      </c>
      <c r="N1850" s="3" t="s">
        <v>261</v>
      </c>
      <c r="O1850" s="3"/>
      <c r="P1850" s="3"/>
      <c r="Q1850" s="3"/>
      <c r="R1850" s="3">
        <v>0.38</v>
      </c>
      <c r="S1850" s="3">
        <v>0.62</v>
      </c>
      <c r="T1850" s="2">
        <v>15</v>
      </c>
      <c r="U1850" s="3">
        <v>1.1918098056527504</v>
      </c>
      <c r="V1850" s="3">
        <v>12.100010381127838</v>
      </c>
      <c r="W1850" s="3">
        <v>0.99205258396243901</v>
      </c>
      <c r="X1850" s="3">
        <v>4834.8011234105697</v>
      </c>
      <c r="Y1850" s="3">
        <v>7.5020064362992587</v>
      </c>
      <c r="Z1850" s="3">
        <v>0.99205170694486888</v>
      </c>
      <c r="AA1850" s="3">
        <v>2997.5766965145531</v>
      </c>
      <c r="AB1850">
        <f t="shared" si="52"/>
        <v>7.5020064362992587</v>
      </c>
      <c r="AC1850">
        <f t="shared" si="53"/>
        <v>0.99205170694486888</v>
      </c>
    </row>
    <row r="1851" spans="1:29" x14ac:dyDescent="0.25">
      <c r="A1851" s="2">
        <v>1850</v>
      </c>
      <c r="B1851" s="3" t="s">
        <v>178</v>
      </c>
      <c r="C1851" s="3" t="s">
        <v>28</v>
      </c>
      <c r="D1851" s="3" t="s">
        <v>179</v>
      </c>
      <c r="E1851" s="3" t="s">
        <v>221</v>
      </c>
      <c r="F1851" s="3">
        <v>0.56000000000000005</v>
      </c>
      <c r="G1851" s="3">
        <v>0.48</v>
      </c>
      <c r="H1851" s="3" t="s">
        <v>261</v>
      </c>
      <c r="I1851" s="2">
        <v>1490</v>
      </c>
      <c r="J1851" s="3" t="s">
        <v>147</v>
      </c>
      <c r="K1851" s="2">
        <v>1490</v>
      </c>
      <c r="L1851" s="3"/>
      <c r="M1851" s="3" t="s">
        <v>266</v>
      </c>
      <c r="N1851" s="3" t="s">
        <v>261</v>
      </c>
      <c r="O1851" s="3"/>
      <c r="P1851" s="3"/>
      <c r="Q1851" s="3"/>
      <c r="R1851" s="3">
        <v>0.38</v>
      </c>
      <c r="S1851" s="3">
        <v>0.62</v>
      </c>
      <c r="T1851" s="2">
        <v>2</v>
      </c>
      <c r="U1851" s="3">
        <v>6.2928019337741203E-3</v>
      </c>
      <c r="V1851" s="3">
        <v>5.7821517290600977E-2</v>
      </c>
      <c r="W1851" s="3">
        <v>4.2960095320493212E-3</v>
      </c>
      <c r="X1851" s="3">
        <v>24.738149197803612</v>
      </c>
      <c r="Y1851" s="3">
        <v>3.5849340720172609E-2</v>
      </c>
      <c r="Z1851" s="3">
        <v>4.29600573419032E-3</v>
      </c>
      <c r="AA1851" s="3">
        <v>15.337652502638239</v>
      </c>
      <c r="AB1851">
        <f t="shared" si="52"/>
        <v>3.5849340720172609E-2</v>
      </c>
      <c r="AC1851">
        <f t="shared" si="53"/>
        <v>4.29600573419032E-3</v>
      </c>
    </row>
    <row r="1852" spans="1:29" x14ac:dyDescent="0.25">
      <c r="A1852" s="2">
        <v>1851</v>
      </c>
      <c r="B1852" s="3" t="s">
        <v>178</v>
      </c>
      <c r="C1852" s="3" t="s">
        <v>28</v>
      </c>
      <c r="D1852" s="3" t="s">
        <v>179</v>
      </c>
      <c r="E1852" s="3" t="s">
        <v>221</v>
      </c>
      <c r="F1852" s="3">
        <v>0.56000000000000005</v>
      </c>
      <c r="G1852" s="3">
        <v>0.48</v>
      </c>
      <c r="H1852" s="3" t="s">
        <v>261</v>
      </c>
      <c r="I1852" s="2">
        <v>1490</v>
      </c>
      <c r="J1852" s="3" t="s">
        <v>147</v>
      </c>
      <c r="K1852" s="2">
        <v>1490</v>
      </c>
      <c r="L1852" s="3"/>
      <c r="M1852" s="3" t="s">
        <v>268</v>
      </c>
      <c r="N1852" s="3" t="s">
        <v>261</v>
      </c>
      <c r="O1852" s="3"/>
      <c r="P1852" s="3"/>
      <c r="Q1852" s="3"/>
      <c r="R1852" s="3">
        <v>0.38</v>
      </c>
      <c r="S1852" s="3">
        <v>0.62</v>
      </c>
      <c r="T1852" s="2">
        <v>3</v>
      </c>
      <c r="U1852" s="3">
        <v>0.2116141305925672</v>
      </c>
      <c r="V1852" s="3">
        <v>1.4116943380977851</v>
      </c>
      <c r="W1852" s="3">
        <v>0.11781501182002381</v>
      </c>
      <c r="X1852" s="3">
        <v>617.31354072115141</v>
      </c>
      <c r="Y1852" s="3">
        <v>0.87525048962062679</v>
      </c>
      <c r="Z1852" s="3">
        <v>0.11781490766643687</v>
      </c>
      <c r="AA1852" s="3">
        <v>382.73439524711392</v>
      </c>
      <c r="AB1852">
        <f t="shared" si="52"/>
        <v>0.87525048962062679</v>
      </c>
      <c r="AC1852">
        <f t="shared" si="53"/>
        <v>0.11781490766643687</v>
      </c>
    </row>
    <row r="1853" spans="1:29" x14ac:dyDescent="0.25">
      <c r="A1853" s="2">
        <v>1852</v>
      </c>
      <c r="B1853" s="3" t="s">
        <v>178</v>
      </c>
      <c r="C1853" s="3" t="s">
        <v>28</v>
      </c>
      <c r="D1853" s="3" t="s">
        <v>179</v>
      </c>
      <c r="E1853" s="3" t="s">
        <v>221</v>
      </c>
      <c r="F1853" s="3">
        <v>0.56000000000000005</v>
      </c>
      <c r="G1853" s="3">
        <v>0.48</v>
      </c>
      <c r="H1853" s="3" t="s">
        <v>261</v>
      </c>
      <c r="I1853" s="2">
        <v>1490</v>
      </c>
      <c r="J1853" s="3" t="s">
        <v>147</v>
      </c>
      <c r="K1853" s="2">
        <v>1490</v>
      </c>
      <c r="L1853" s="3"/>
      <c r="M1853" s="3" t="s">
        <v>271</v>
      </c>
      <c r="N1853" s="3" t="s">
        <v>261</v>
      </c>
      <c r="O1853" s="3"/>
      <c r="P1853" s="3"/>
      <c r="Q1853" s="3"/>
      <c r="R1853" s="3">
        <v>0.38</v>
      </c>
      <c r="S1853" s="3">
        <v>0.62</v>
      </c>
      <c r="T1853" s="2">
        <v>23</v>
      </c>
      <c r="U1853" s="3">
        <v>2.8171801308817712</v>
      </c>
      <c r="V1853" s="3">
        <v>30.591374911186197</v>
      </c>
      <c r="W1853" s="3">
        <v>2.5273025807281337</v>
      </c>
      <c r="X1853" s="3">
        <v>12069.008332173034</v>
      </c>
      <c r="Y1853" s="3">
        <v>18.966652444935438</v>
      </c>
      <c r="Z1853" s="3">
        <v>2.5273003464828894</v>
      </c>
      <c r="AA1853" s="3">
        <v>7482.7851659472817</v>
      </c>
      <c r="AB1853">
        <f t="shared" si="52"/>
        <v>18.966652444935438</v>
      </c>
      <c r="AC1853">
        <f t="shared" si="53"/>
        <v>2.5273003464828894</v>
      </c>
    </row>
    <row r="1854" spans="1:29" x14ac:dyDescent="0.25">
      <c r="A1854" s="2">
        <v>1853</v>
      </c>
      <c r="B1854" s="3" t="s">
        <v>178</v>
      </c>
      <c r="C1854" s="3" t="s">
        <v>28</v>
      </c>
      <c r="D1854" s="3" t="s">
        <v>179</v>
      </c>
      <c r="E1854" s="3" t="s">
        <v>221</v>
      </c>
      <c r="F1854" s="3">
        <v>0.56000000000000005</v>
      </c>
      <c r="G1854" s="3">
        <v>0.48</v>
      </c>
      <c r="H1854" s="3" t="s">
        <v>261</v>
      </c>
      <c r="I1854" s="2">
        <v>1510</v>
      </c>
      <c r="J1854" s="3" t="s">
        <v>152</v>
      </c>
      <c r="K1854" s="2">
        <v>1510</v>
      </c>
      <c r="L1854" s="3"/>
      <c r="M1854" s="3" t="s">
        <v>263</v>
      </c>
      <c r="N1854" s="3" t="s">
        <v>261</v>
      </c>
      <c r="O1854" s="3"/>
      <c r="P1854" s="3"/>
      <c r="Q1854" s="3"/>
      <c r="R1854" s="3">
        <v>0.38</v>
      </c>
      <c r="S1854" s="3">
        <v>0.62</v>
      </c>
      <c r="T1854" s="2">
        <v>2</v>
      </c>
      <c r="U1854" s="3">
        <v>5.1120815313517295E-2</v>
      </c>
      <c r="V1854" s="3">
        <v>0.40172544898553808</v>
      </c>
      <c r="W1854" s="3">
        <v>3.0973025515795491E-2</v>
      </c>
      <c r="X1854" s="3">
        <v>182.17312252384511</v>
      </c>
      <c r="Y1854" s="3">
        <v>0.24906977837103361</v>
      </c>
      <c r="Z1854" s="3">
        <v>3.0972998134295611E-2</v>
      </c>
      <c r="AA1854" s="3">
        <v>112.94733596478397</v>
      </c>
      <c r="AB1854">
        <f t="shared" si="52"/>
        <v>0.24906977837103361</v>
      </c>
      <c r="AC1854">
        <f t="shared" si="53"/>
        <v>3.0972998134295611E-2</v>
      </c>
    </row>
    <row r="1855" spans="1:29" x14ac:dyDescent="0.25">
      <c r="A1855" s="2">
        <v>1854</v>
      </c>
      <c r="B1855" s="3" t="s">
        <v>178</v>
      </c>
      <c r="C1855" s="3" t="s">
        <v>28</v>
      </c>
      <c r="D1855" s="3" t="s">
        <v>179</v>
      </c>
      <c r="E1855" s="3" t="s">
        <v>221</v>
      </c>
      <c r="F1855" s="3">
        <v>0.56000000000000005</v>
      </c>
      <c r="G1855" s="3">
        <v>0.48</v>
      </c>
      <c r="H1855" s="3" t="s">
        <v>261</v>
      </c>
      <c r="I1855" s="2">
        <v>1550</v>
      </c>
      <c r="J1855" s="3" t="s">
        <v>120</v>
      </c>
      <c r="K1855" s="2">
        <v>1550</v>
      </c>
      <c r="L1855" s="3"/>
      <c r="M1855" s="3" t="s">
        <v>267</v>
      </c>
      <c r="N1855" s="3" t="s">
        <v>261</v>
      </c>
      <c r="O1855" s="3"/>
      <c r="P1855" s="3"/>
      <c r="Q1855" s="3"/>
      <c r="R1855" s="3">
        <v>0</v>
      </c>
      <c r="S1855" s="3">
        <v>1</v>
      </c>
      <c r="T1855" s="2">
        <v>10</v>
      </c>
      <c r="U1855" s="3">
        <v>1.1131836043171472</v>
      </c>
      <c r="V1855" s="3">
        <v>11.217035085227227</v>
      </c>
      <c r="W1855" s="3">
        <v>1.5584044611751056</v>
      </c>
      <c r="X1855" s="3">
        <v>5187.7180422381107</v>
      </c>
      <c r="Y1855" s="3">
        <v>11.217035085227227</v>
      </c>
      <c r="Z1855" s="3">
        <v>1.5584030834778777</v>
      </c>
      <c r="AA1855" s="3">
        <v>5187.7180422381107</v>
      </c>
      <c r="AB1855">
        <f t="shared" si="52"/>
        <v>11.217035085227227</v>
      </c>
      <c r="AC1855">
        <f t="shared" si="53"/>
        <v>1.5584030834778777</v>
      </c>
    </row>
    <row r="1856" spans="1:29" x14ac:dyDescent="0.25">
      <c r="A1856" s="2">
        <v>1855</v>
      </c>
      <c r="B1856" s="3" t="s">
        <v>178</v>
      </c>
      <c r="C1856" s="3" t="s">
        <v>28</v>
      </c>
      <c r="D1856" s="3" t="s">
        <v>179</v>
      </c>
      <c r="E1856" s="3" t="s">
        <v>221</v>
      </c>
      <c r="F1856" s="3">
        <v>0.56000000000000005</v>
      </c>
      <c r="G1856" s="3">
        <v>0.48</v>
      </c>
      <c r="H1856" s="3" t="s">
        <v>261</v>
      </c>
      <c r="I1856" s="2">
        <v>1550</v>
      </c>
      <c r="J1856" s="3" t="s">
        <v>120</v>
      </c>
      <c r="K1856" s="2">
        <v>1550</v>
      </c>
      <c r="L1856" s="3"/>
      <c r="M1856" s="3" t="s">
        <v>268</v>
      </c>
      <c r="N1856" s="3" t="s">
        <v>261</v>
      </c>
      <c r="O1856" s="3"/>
      <c r="P1856" s="3"/>
      <c r="Q1856" s="3"/>
      <c r="R1856" s="3">
        <v>0.38</v>
      </c>
      <c r="S1856" s="3">
        <v>0.62</v>
      </c>
      <c r="T1856" s="2">
        <v>82</v>
      </c>
      <c r="U1856" s="3">
        <v>10.758077654522092</v>
      </c>
      <c r="V1856" s="3">
        <v>84.104184547702886</v>
      </c>
      <c r="W1856" s="3">
        <v>7.0526657086082949</v>
      </c>
      <c r="X1856" s="3">
        <v>41687.810366424514</v>
      </c>
      <c r="Y1856" s="3">
        <v>52.144594419575768</v>
      </c>
      <c r="Z1856" s="3">
        <v>7.0526594737454964</v>
      </c>
      <c r="AA1856" s="3">
        <v>25846.442427183181</v>
      </c>
      <c r="AB1856">
        <f t="shared" si="52"/>
        <v>52.144594419575768</v>
      </c>
      <c r="AC1856">
        <f t="shared" si="53"/>
        <v>7.0526594737454964</v>
      </c>
    </row>
    <row r="1857" spans="1:29" x14ac:dyDescent="0.25">
      <c r="A1857" s="2">
        <v>1856</v>
      </c>
      <c r="B1857" s="3" t="s">
        <v>178</v>
      </c>
      <c r="C1857" s="3" t="s">
        <v>28</v>
      </c>
      <c r="D1857" s="3" t="s">
        <v>179</v>
      </c>
      <c r="E1857" s="3" t="s">
        <v>221</v>
      </c>
      <c r="F1857" s="3">
        <v>0.56000000000000005</v>
      </c>
      <c r="G1857" s="3">
        <v>0.48</v>
      </c>
      <c r="H1857" s="3" t="s">
        <v>261</v>
      </c>
      <c r="I1857" s="2">
        <v>1600</v>
      </c>
      <c r="J1857" s="3" t="s">
        <v>240</v>
      </c>
      <c r="K1857" s="2">
        <v>1600</v>
      </c>
      <c r="L1857" s="3"/>
      <c r="M1857" s="3" t="s">
        <v>263</v>
      </c>
      <c r="N1857" s="3" t="s">
        <v>261</v>
      </c>
      <c r="O1857" s="3"/>
      <c r="P1857" s="3"/>
      <c r="Q1857" s="3"/>
      <c r="R1857" s="3">
        <v>0.38</v>
      </c>
      <c r="S1857" s="3">
        <v>0.62</v>
      </c>
      <c r="T1857" s="2">
        <v>18</v>
      </c>
      <c r="U1857" s="3">
        <v>2.8083340499522591</v>
      </c>
      <c r="V1857" s="3">
        <v>20.046286012823273</v>
      </c>
      <c r="W1857" s="3">
        <v>1.6168139584069694</v>
      </c>
      <c r="X1857" s="3">
        <v>9024.6965847683241</v>
      </c>
      <c r="Y1857" s="3">
        <v>12.428697327950427</v>
      </c>
      <c r="Z1857" s="3">
        <v>1.6168125290732087</v>
      </c>
      <c r="AA1857" s="3">
        <v>5595.3118825563606</v>
      </c>
      <c r="AB1857">
        <f t="shared" si="52"/>
        <v>12.428697327950427</v>
      </c>
      <c r="AC1857">
        <f t="shared" si="53"/>
        <v>1.6168125290732087</v>
      </c>
    </row>
    <row r="1858" spans="1:29" x14ac:dyDescent="0.25">
      <c r="A1858" s="2">
        <v>1857</v>
      </c>
      <c r="B1858" s="3" t="s">
        <v>178</v>
      </c>
      <c r="C1858" s="3" t="s">
        <v>28</v>
      </c>
      <c r="D1858" s="3" t="s">
        <v>179</v>
      </c>
      <c r="E1858" s="3" t="s">
        <v>221</v>
      </c>
      <c r="F1858" s="3">
        <v>0.56000000000000005</v>
      </c>
      <c r="G1858" s="3">
        <v>0.48</v>
      </c>
      <c r="H1858" s="3" t="s">
        <v>261</v>
      </c>
      <c r="I1858" s="2">
        <v>1600</v>
      </c>
      <c r="J1858" s="3" t="s">
        <v>240</v>
      </c>
      <c r="K1858" s="2">
        <v>1600</v>
      </c>
      <c r="L1858" s="3"/>
      <c r="M1858" s="3" t="s">
        <v>268</v>
      </c>
      <c r="N1858" s="3" t="s">
        <v>261</v>
      </c>
      <c r="O1858" s="3"/>
      <c r="P1858" s="3"/>
      <c r="Q1858" s="3"/>
      <c r="R1858" s="3">
        <v>0.38</v>
      </c>
      <c r="S1858" s="3">
        <v>0.62</v>
      </c>
      <c r="T1858" s="2">
        <v>7</v>
      </c>
      <c r="U1858" s="3">
        <v>0.16857202148025693</v>
      </c>
      <c r="V1858" s="3">
        <v>1.1347398586838224</v>
      </c>
      <c r="W1858" s="3">
        <v>8.9147677708500836E-2</v>
      </c>
      <c r="X1858" s="3">
        <v>541.38298525346158</v>
      </c>
      <c r="Y1858" s="3">
        <v>0.70353871238396992</v>
      </c>
      <c r="Z1858" s="3">
        <v>8.9147598898081895E-2</v>
      </c>
      <c r="AA1858" s="3">
        <v>335.65745085714627</v>
      </c>
      <c r="AB1858">
        <f t="shared" si="52"/>
        <v>0.70353871238396992</v>
      </c>
      <c r="AC1858">
        <f t="shared" si="53"/>
        <v>8.9147598898081895E-2</v>
      </c>
    </row>
    <row r="1859" spans="1:29" x14ac:dyDescent="0.25">
      <c r="A1859" s="2">
        <v>1858</v>
      </c>
      <c r="B1859" s="3" t="s">
        <v>178</v>
      </c>
      <c r="C1859" s="3" t="s">
        <v>28</v>
      </c>
      <c r="D1859" s="3" t="s">
        <v>179</v>
      </c>
      <c r="E1859" s="3" t="s">
        <v>221</v>
      </c>
      <c r="F1859" s="3">
        <v>0.56000000000000005</v>
      </c>
      <c r="G1859" s="3">
        <v>0.48</v>
      </c>
      <c r="H1859" s="3" t="s">
        <v>261</v>
      </c>
      <c r="I1859" s="2">
        <v>1700</v>
      </c>
      <c r="J1859" s="3" t="s">
        <v>121</v>
      </c>
      <c r="K1859" s="2">
        <v>1700</v>
      </c>
      <c r="L1859" s="3"/>
      <c r="M1859" s="3" t="s">
        <v>263</v>
      </c>
      <c r="N1859" s="3" t="s">
        <v>261</v>
      </c>
      <c r="O1859" s="3"/>
      <c r="P1859" s="3"/>
      <c r="Q1859" s="3"/>
      <c r="R1859" s="3">
        <v>0.38</v>
      </c>
      <c r="S1859" s="3">
        <v>0.62</v>
      </c>
      <c r="T1859" s="2">
        <v>5</v>
      </c>
      <c r="U1859" s="3">
        <v>5.0498572583142311E-2</v>
      </c>
      <c r="V1859" s="3">
        <v>0.4177927781237003</v>
      </c>
      <c r="W1859" s="3">
        <v>3.303489577561515E-2</v>
      </c>
      <c r="X1859" s="3">
        <v>192.07390424104057</v>
      </c>
      <c r="Y1859" s="3">
        <v>0.25903152243669419</v>
      </c>
      <c r="Z1859" s="3">
        <v>3.3034866571332519E-2</v>
      </c>
      <c r="AA1859" s="3">
        <v>119.08582062944515</v>
      </c>
      <c r="AB1859">
        <f t="shared" si="52"/>
        <v>0.25903152243669419</v>
      </c>
      <c r="AC1859">
        <f t="shared" si="53"/>
        <v>3.3034866571332519E-2</v>
      </c>
    </row>
    <row r="1860" spans="1:29" x14ac:dyDescent="0.25">
      <c r="A1860" s="2">
        <v>1859</v>
      </c>
      <c r="B1860" s="3" t="s">
        <v>178</v>
      </c>
      <c r="C1860" s="3" t="s">
        <v>28</v>
      </c>
      <c r="D1860" s="3" t="s">
        <v>179</v>
      </c>
      <c r="E1860" s="3" t="s">
        <v>221</v>
      </c>
      <c r="F1860" s="3">
        <v>0.56000000000000005</v>
      </c>
      <c r="G1860" s="3">
        <v>0.48</v>
      </c>
      <c r="H1860" s="3" t="s">
        <v>261</v>
      </c>
      <c r="I1860" s="2">
        <v>1700</v>
      </c>
      <c r="J1860" s="3" t="s">
        <v>121</v>
      </c>
      <c r="K1860" s="2">
        <v>1700</v>
      </c>
      <c r="L1860" s="3"/>
      <c r="M1860" s="3" t="s">
        <v>267</v>
      </c>
      <c r="N1860" s="3" t="s">
        <v>261</v>
      </c>
      <c r="O1860" s="3"/>
      <c r="P1860" s="3"/>
      <c r="Q1860" s="3"/>
      <c r="R1860" s="3">
        <v>0</v>
      </c>
      <c r="S1860" s="3">
        <v>1</v>
      </c>
      <c r="T1860" s="2">
        <v>12</v>
      </c>
      <c r="U1860" s="3">
        <v>1.8146526800282954</v>
      </c>
      <c r="V1860" s="3">
        <v>18.209978837338355</v>
      </c>
      <c r="W1860" s="3">
        <v>2.4586517748241477</v>
      </c>
      <c r="X1860" s="3">
        <v>8446.737556411781</v>
      </c>
      <c r="Y1860" s="3">
        <v>18.209978837338355</v>
      </c>
      <c r="Z1860" s="3">
        <v>2.4586496012691934</v>
      </c>
      <c r="AA1860" s="3">
        <v>8446.737556411781</v>
      </c>
      <c r="AB1860">
        <f t="shared" si="52"/>
        <v>18.209978837338355</v>
      </c>
      <c r="AC1860">
        <f t="shared" si="53"/>
        <v>2.4586496012691934</v>
      </c>
    </row>
    <row r="1861" spans="1:29" x14ac:dyDescent="0.25">
      <c r="A1861" s="2">
        <v>1860</v>
      </c>
      <c r="B1861" s="3" t="s">
        <v>178</v>
      </c>
      <c r="C1861" s="3" t="s">
        <v>28</v>
      </c>
      <c r="D1861" s="3" t="s">
        <v>179</v>
      </c>
      <c r="E1861" s="3" t="s">
        <v>221</v>
      </c>
      <c r="F1861" s="3">
        <v>0.56000000000000005</v>
      </c>
      <c r="G1861" s="3">
        <v>0.48</v>
      </c>
      <c r="H1861" s="3" t="s">
        <v>261</v>
      </c>
      <c r="I1861" s="2">
        <v>1700</v>
      </c>
      <c r="J1861" s="3" t="s">
        <v>121</v>
      </c>
      <c r="K1861" s="2">
        <v>1700</v>
      </c>
      <c r="L1861" s="3"/>
      <c r="M1861" s="3" t="s">
        <v>268</v>
      </c>
      <c r="N1861" s="3" t="s">
        <v>261</v>
      </c>
      <c r="O1861" s="3"/>
      <c r="P1861" s="3"/>
      <c r="Q1861" s="3"/>
      <c r="R1861" s="3">
        <v>0.38</v>
      </c>
      <c r="S1861" s="3">
        <v>0.62</v>
      </c>
      <c r="T1861" s="2">
        <v>74</v>
      </c>
      <c r="U1861" s="3">
        <v>5.4405707893024466</v>
      </c>
      <c r="V1861" s="3">
        <v>35.882859998948021</v>
      </c>
      <c r="W1861" s="3">
        <v>2.9243081911992155</v>
      </c>
      <c r="X1861" s="3">
        <v>18338.637506128816</v>
      </c>
      <c r="Y1861" s="3">
        <v>22.247373199347791</v>
      </c>
      <c r="Z1861" s="3">
        <v>2.9243056059837667</v>
      </c>
      <c r="AA1861" s="3">
        <v>11369.955253799864</v>
      </c>
      <c r="AB1861">
        <f t="shared" si="52"/>
        <v>22.247373199347791</v>
      </c>
      <c r="AC1861">
        <f t="shared" si="53"/>
        <v>2.9243056059837667</v>
      </c>
    </row>
    <row r="1862" spans="1:29" x14ac:dyDescent="0.25">
      <c r="A1862" s="2">
        <v>1861</v>
      </c>
      <c r="B1862" s="3" t="s">
        <v>178</v>
      </c>
      <c r="C1862" s="3" t="s">
        <v>28</v>
      </c>
      <c r="D1862" s="3" t="s">
        <v>179</v>
      </c>
      <c r="E1862" s="3" t="s">
        <v>221</v>
      </c>
      <c r="F1862" s="3">
        <v>0.56000000000000005</v>
      </c>
      <c r="G1862" s="3">
        <v>0.48</v>
      </c>
      <c r="H1862" s="3" t="s">
        <v>261</v>
      </c>
      <c r="I1862" s="2">
        <v>1700</v>
      </c>
      <c r="J1862" s="3" t="s">
        <v>121</v>
      </c>
      <c r="K1862" s="2">
        <v>1700</v>
      </c>
      <c r="L1862" s="3"/>
      <c r="M1862" s="3" t="s">
        <v>271</v>
      </c>
      <c r="N1862" s="3" t="s">
        <v>261</v>
      </c>
      <c r="O1862" s="3"/>
      <c r="P1862" s="3"/>
      <c r="Q1862" s="3"/>
      <c r="R1862" s="3">
        <v>0.38</v>
      </c>
      <c r="S1862" s="3">
        <v>0.62</v>
      </c>
      <c r="T1862" s="2">
        <v>59</v>
      </c>
      <c r="U1862" s="3">
        <v>4.402329319512039</v>
      </c>
      <c r="V1862" s="3">
        <v>36.997041862148052</v>
      </c>
      <c r="W1862" s="3">
        <v>3.231629041149354</v>
      </c>
      <c r="X1862" s="3">
        <v>16602.978154219079</v>
      </c>
      <c r="Y1862" s="3">
        <v>22.93816595453178</v>
      </c>
      <c r="Z1862" s="3">
        <v>3.231626184248928</v>
      </c>
      <c r="AA1862" s="3">
        <v>10293.846455615832</v>
      </c>
      <c r="AB1862">
        <f t="shared" si="52"/>
        <v>22.93816595453178</v>
      </c>
      <c r="AC1862">
        <f t="shared" si="53"/>
        <v>3.231626184248928</v>
      </c>
    </row>
    <row r="1863" spans="1:29" x14ac:dyDescent="0.25">
      <c r="A1863" s="2">
        <v>1862</v>
      </c>
      <c r="B1863" s="3" t="s">
        <v>178</v>
      </c>
      <c r="C1863" s="3" t="s">
        <v>28</v>
      </c>
      <c r="D1863" s="3" t="s">
        <v>179</v>
      </c>
      <c r="E1863" s="3" t="s">
        <v>221</v>
      </c>
      <c r="F1863" s="3">
        <v>0.56000000000000005</v>
      </c>
      <c r="G1863" s="3">
        <v>0.48</v>
      </c>
      <c r="H1863" s="3" t="s">
        <v>261</v>
      </c>
      <c r="I1863" s="2">
        <v>1710</v>
      </c>
      <c r="J1863" s="3" t="s">
        <v>122</v>
      </c>
      <c r="K1863" s="2">
        <v>1710</v>
      </c>
      <c r="L1863" s="3"/>
      <c r="M1863" s="3" t="s">
        <v>267</v>
      </c>
      <c r="N1863" s="3" t="s">
        <v>261</v>
      </c>
      <c r="O1863" s="3"/>
      <c r="P1863" s="3"/>
      <c r="Q1863" s="3"/>
      <c r="R1863" s="3">
        <v>0</v>
      </c>
      <c r="S1863" s="3">
        <v>1</v>
      </c>
      <c r="T1863" s="2">
        <v>7</v>
      </c>
      <c r="U1863" s="3">
        <v>0.10551848935501816</v>
      </c>
      <c r="V1863" s="3">
        <v>1.0477439338889423</v>
      </c>
      <c r="W1863" s="3">
        <v>0.14052173872941018</v>
      </c>
      <c r="X1863" s="3">
        <v>497.63209752608799</v>
      </c>
      <c r="Y1863" s="3">
        <v>1.0477439338889423</v>
      </c>
      <c r="Z1863" s="3">
        <v>0.14052161450209028</v>
      </c>
      <c r="AA1863" s="3">
        <v>497.63209752608799</v>
      </c>
      <c r="AB1863">
        <f t="shared" si="52"/>
        <v>1.0477439338889423</v>
      </c>
      <c r="AC1863">
        <f t="shared" si="53"/>
        <v>0.14052161450209028</v>
      </c>
    </row>
    <row r="1864" spans="1:29" x14ac:dyDescent="0.25">
      <c r="A1864" s="2">
        <v>1863</v>
      </c>
      <c r="B1864" s="3" t="s">
        <v>178</v>
      </c>
      <c r="C1864" s="3" t="s">
        <v>28</v>
      </c>
      <c r="D1864" s="3" t="s">
        <v>179</v>
      </c>
      <c r="E1864" s="3" t="s">
        <v>221</v>
      </c>
      <c r="F1864" s="3">
        <v>0.56000000000000005</v>
      </c>
      <c r="G1864" s="3">
        <v>0.48</v>
      </c>
      <c r="H1864" s="3" t="s">
        <v>261</v>
      </c>
      <c r="I1864" s="2">
        <v>1710</v>
      </c>
      <c r="J1864" s="3" t="s">
        <v>122</v>
      </c>
      <c r="K1864" s="2">
        <v>1710</v>
      </c>
      <c r="L1864" s="3"/>
      <c r="M1864" s="3" t="s">
        <v>268</v>
      </c>
      <c r="N1864" s="3" t="s">
        <v>261</v>
      </c>
      <c r="O1864" s="3"/>
      <c r="P1864" s="3"/>
      <c r="Q1864" s="3"/>
      <c r="R1864" s="3">
        <v>0.38</v>
      </c>
      <c r="S1864" s="3">
        <v>0.62</v>
      </c>
      <c r="T1864" s="2">
        <v>7</v>
      </c>
      <c r="U1864" s="3">
        <v>0.16280431814534185</v>
      </c>
      <c r="V1864" s="3">
        <v>1.1412037284276315</v>
      </c>
      <c r="W1864" s="3">
        <v>9.126886931550833E-2</v>
      </c>
      <c r="X1864" s="3">
        <v>565.71476433172552</v>
      </c>
      <c r="Y1864" s="3">
        <v>0.70754631162513149</v>
      </c>
      <c r="Z1864" s="3">
        <v>9.1268788629863998E-2</v>
      </c>
      <c r="AA1864" s="3">
        <v>350.74315388566987</v>
      </c>
      <c r="AB1864">
        <f t="shared" si="52"/>
        <v>0.70754631162513149</v>
      </c>
      <c r="AC1864">
        <f t="shared" si="53"/>
        <v>9.1268788629863998E-2</v>
      </c>
    </row>
    <row r="1865" spans="1:29" x14ac:dyDescent="0.25">
      <c r="A1865" s="2">
        <v>1864</v>
      </c>
      <c r="B1865" s="3" t="s">
        <v>178</v>
      </c>
      <c r="C1865" s="3" t="s">
        <v>28</v>
      </c>
      <c r="D1865" s="3" t="s">
        <v>179</v>
      </c>
      <c r="E1865" s="3" t="s">
        <v>221</v>
      </c>
      <c r="F1865" s="3">
        <v>0.56000000000000005</v>
      </c>
      <c r="G1865" s="3">
        <v>0.48</v>
      </c>
      <c r="H1865" s="3" t="s">
        <v>261</v>
      </c>
      <c r="I1865" s="2">
        <v>1710</v>
      </c>
      <c r="J1865" s="3" t="s">
        <v>122</v>
      </c>
      <c r="K1865" s="2">
        <v>1710</v>
      </c>
      <c r="L1865" s="3"/>
      <c r="M1865" s="3" t="s">
        <v>271</v>
      </c>
      <c r="N1865" s="3" t="s">
        <v>261</v>
      </c>
      <c r="O1865" s="3"/>
      <c r="P1865" s="3"/>
      <c r="Q1865" s="3"/>
      <c r="R1865" s="3">
        <v>0.38</v>
      </c>
      <c r="S1865" s="3">
        <v>0.62</v>
      </c>
      <c r="T1865" s="2">
        <v>13</v>
      </c>
      <c r="U1865" s="3">
        <v>1.4624348870299002</v>
      </c>
      <c r="V1865" s="3">
        <v>14.126834932679238</v>
      </c>
      <c r="W1865" s="3">
        <v>1.4546645058776106</v>
      </c>
      <c r="X1865" s="3">
        <v>5936.6972087533777</v>
      </c>
      <c r="Y1865" s="3">
        <v>8.7586376582611258</v>
      </c>
      <c r="Z1865" s="3">
        <v>1.454663219891009</v>
      </c>
      <c r="AA1865" s="3">
        <v>3680.7522694270942</v>
      </c>
      <c r="AB1865">
        <f t="shared" si="52"/>
        <v>8.7586376582611258</v>
      </c>
      <c r="AC1865">
        <f t="shared" si="53"/>
        <v>1.454663219891009</v>
      </c>
    </row>
    <row r="1866" spans="1:29" x14ac:dyDescent="0.25">
      <c r="A1866" s="2">
        <v>1865</v>
      </c>
      <c r="B1866" s="3" t="s">
        <v>178</v>
      </c>
      <c r="C1866" s="3" t="s">
        <v>28</v>
      </c>
      <c r="D1866" s="3" t="s">
        <v>179</v>
      </c>
      <c r="E1866" s="3" t="s">
        <v>221</v>
      </c>
      <c r="F1866" s="3">
        <v>0.56000000000000005</v>
      </c>
      <c r="G1866" s="3">
        <v>0.48</v>
      </c>
      <c r="H1866" s="3" t="s">
        <v>261</v>
      </c>
      <c r="I1866" s="2">
        <v>1720</v>
      </c>
      <c r="J1866" s="3" t="s">
        <v>123</v>
      </c>
      <c r="K1866" s="2">
        <v>1720</v>
      </c>
      <c r="L1866" s="3"/>
      <c r="M1866" s="3" t="s">
        <v>268</v>
      </c>
      <c r="N1866" s="3" t="s">
        <v>261</v>
      </c>
      <c r="O1866" s="3"/>
      <c r="P1866" s="3"/>
      <c r="Q1866" s="3"/>
      <c r="R1866" s="3">
        <v>0.38</v>
      </c>
      <c r="S1866" s="3">
        <v>0.62</v>
      </c>
      <c r="T1866" s="2">
        <v>9</v>
      </c>
      <c r="U1866" s="3">
        <v>0.49715669275697372</v>
      </c>
      <c r="V1866" s="3">
        <v>4.141550558884731</v>
      </c>
      <c r="W1866" s="3">
        <v>0.34197741353841921</v>
      </c>
      <c r="X1866" s="3">
        <v>2026.8050441010807</v>
      </c>
      <c r="Y1866" s="3">
        <v>2.5677613465085334</v>
      </c>
      <c r="Z1866" s="3">
        <v>0.34197711121553426</v>
      </c>
      <c r="AA1866" s="3">
        <v>1256.6191273426703</v>
      </c>
      <c r="AB1866">
        <f t="shared" si="52"/>
        <v>2.5677613465085334</v>
      </c>
      <c r="AC1866">
        <f t="shared" si="53"/>
        <v>0.34197711121553426</v>
      </c>
    </row>
    <row r="1867" spans="1:29" x14ac:dyDescent="0.25">
      <c r="A1867" s="2">
        <v>1866</v>
      </c>
      <c r="B1867" s="3" t="s">
        <v>178</v>
      </c>
      <c r="C1867" s="3" t="s">
        <v>28</v>
      </c>
      <c r="D1867" s="3" t="s">
        <v>179</v>
      </c>
      <c r="E1867" s="3" t="s">
        <v>221</v>
      </c>
      <c r="F1867" s="3">
        <v>0.56000000000000005</v>
      </c>
      <c r="G1867" s="3">
        <v>0.48</v>
      </c>
      <c r="H1867" s="3" t="s">
        <v>261</v>
      </c>
      <c r="I1867" s="2">
        <v>1720</v>
      </c>
      <c r="J1867" s="3" t="s">
        <v>123</v>
      </c>
      <c r="K1867" s="2">
        <v>1720</v>
      </c>
      <c r="L1867" s="3"/>
      <c r="M1867" s="3" t="s">
        <v>271</v>
      </c>
      <c r="N1867" s="3" t="s">
        <v>261</v>
      </c>
      <c r="O1867" s="3"/>
      <c r="P1867" s="3"/>
      <c r="Q1867" s="3"/>
      <c r="R1867" s="3">
        <v>0.38</v>
      </c>
      <c r="S1867" s="3">
        <v>0.62</v>
      </c>
      <c r="T1867" s="2">
        <v>13</v>
      </c>
      <c r="U1867" s="3">
        <v>0.30032666503417937</v>
      </c>
      <c r="V1867" s="3">
        <v>1.9859232577198358</v>
      </c>
      <c r="W1867" s="3">
        <v>0.16732842720884725</v>
      </c>
      <c r="X1867" s="3">
        <v>951.05382530955842</v>
      </c>
      <c r="Y1867" s="3">
        <v>1.2312724197862981</v>
      </c>
      <c r="Z1867" s="3">
        <v>0.16732827928325</v>
      </c>
      <c r="AA1867" s="3">
        <v>589.65337169192605</v>
      </c>
      <c r="AB1867">
        <f t="shared" si="52"/>
        <v>1.2312724197862981</v>
      </c>
      <c r="AC1867">
        <f t="shared" si="53"/>
        <v>0.16732827928325</v>
      </c>
    </row>
    <row r="1868" spans="1:29" x14ac:dyDescent="0.25">
      <c r="A1868" s="2">
        <v>1867</v>
      </c>
      <c r="B1868" s="3" t="s">
        <v>178</v>
      </c>
      <c r="C1868" s="3" t="s">
        <v>28</v>
      </c>
      <c r="D1868" s="3" t="s">
        <v>179</v>
      </c>
      <c r="E1868" s="3" t="s">
        <v>221</v>
      </c>
      <c r="F1868" s="3">
        <v>0.56000000000000005</v>
      </c>
      <c r="G1868" s="3">
        <v>0.48</v>
      </c>
      <c r="H1868" s="3" t="s">
        <v>261</v>
      </c>
      <c r="I1868" s="2">
        <v>1740</v>
      </c>
      <c r="J1868" s="3" t="s">
        <v>124</v>
      </c>
      <c r="K1868" s="2">
        <v>1740</v>
      </c>
      <c r="L1868" s="3"/>
      <c r="M1868" s="3" t="s">
        <v>267</v>
      </c>
      <c r="N1868" s="3" t="s">
        <v>261</v>
      </c>
      <c r="O1868" s="3"/>
      <c r="P1868" s="3"/>
      <c r="Q1868" s="3"/>
      <c r="R1868" s="3">
        <v>0</v>
      </c>
      <c r="S1868" s="3">
        <v>1</v>
      </c>
      <c r="T1868" s="2">
        <v>8</v>
      </c>
      <c r="U1868" s="3">
        <v>0.27088754429876116</v>
      </c>
      <c r="V1868" s="3">
        <v>2.2570743967019049</v>
      </c>
      <c r="W1868" s="3">
        <v>0.27349340473658729</v>
      </c>
      <c r="X1868" s="3">
        <v>1056.7917781843619</v>
      </c>
      <c r="Y1868" s="3">
        <v>2.2570743967019049</v>
      </c>
      <c r="Z1868" s="3">
        <v>0.27349316295653942</v>
      </c>
      <c r="AA1868" s="3">
        <v>1056.7917781843619</v>
      </c>
      <c r="AB1868">
        <f t="shared" si="52"/>
        <v>2.2570743967019049</v>
      </c>
      <c r="AC1868">
        <f t="shared" si="53"/>
        <v>0.27349316295653942</v>
      </c>
    </row>
    <row r="1869" spans="1:29" x14ac:dyDescent="0.25">
      <c r="A1869" s="2">
        <v>1868</v>
      </c>
      <c r="B1869" s="3" t="s">
        <v>178</v>
      </c>
      <c r="C1869" s="3" t="s">
        <v>28</v>
      </c>
      <c r="D1869" s="3" t="s">
        <v>179</v>
      </c>
      <c r="E1869" s="3" t="s">
        <v>221</v>
      </c>
      <c r="F1869" s="3">
        <v>0.56000000000000005</v>
      </c>
      <c r="G1869" s="3">
        <v>0.48</v>
      </c>
      <c r="H1869" s="3" t="s">
        <v>261</v>
      </c>
      <c r="I1869" s="2">
        <v>1750</v>
      </c>
      <c r="J1869" s="3" t="s">
        <v>51</v>
      </c>
      <c r="K1869" s="2">
        <v>1750</v>
      </c>
      <c r="L1869" s="3"/>
      <c r="M1869" s="3" t="s">
        <v>263</v>
      </c>
      <c r="N1869" s="3" t="s">
        <v>261</v>
      </c>
      <c r="O1869" s="3"/>
      <c r="P1869" s="3"/>
      <c r="Q1869" s="3"/>
      <c r="R1869" s="3">
        <v>0.38</v>
      </c>
      <c r="S1869" s="3">
        <v>0.62</v>
      </c>
      <c r="T1869" s="2">
        <v>158</v>
      </c>
      <c r="U1869" s="3">
        <v>18.077345507133671</v>
      </c>
      <c r="V1869" s="3">
        <v>151.73059379963476</v>
      </c>
      <c r="W1869" s="3">
        <v>12.520442729733508</v>
      </c>
      <c r="X1869" s="3">
        <v>66385.886640888901</v>
      </c>
      <c r="Y1869" s="3">
        <v>94.072968155773509</v>
      </c>
      <c r="Z1869" s="3">
        <v>12.52043166111836</v>
      </c>
      <c r="AA1869" s="3">
        <v>41159.249717351151</v>
      </c>
      <c r="AB1869">
        <f t="shared" si="52"/>
        <v>94.072968155773509</v>
      </c>
      <c r="AC1869">
        <f t="shared" si="53"/>
        <v>12.52043166111836</v>
      </c>
    </row>
    <row r="1870" spans="1:29" x14ac:dyDescent="0.25">
      <c r="A1870" s="2">
        <v>1869</v>
      </c>
      <c r="B1870" s="3" t="s">
        <v>178</v>
      </c>
      <c r="C1870" s="3" t="s">
        <v>28</v>
      </c>
      <c r="D1870" s="3" t="s">
        <v>179</v>
      </c>
      <c r="E1870" s="3" t="s">
        <v>221</v>
      </c>
      <c r="F1870" s="3">
        <v>0.56000000000000005</v>
      </c>
      <c r="G1870" s="3">
        <v>0.48</v>
      </c>
      <c r="H1870" s="3" t="s">
        <v>261</v>
      </c>
      <c r="I1870" s="2">
        <v>1750</v>
      </c>
      <c r="J1870" s="3" t="s">
        <v>51</v>
      </c>
      <c r="K1870" s="2">
        <v>1750</v>
      </c>
      <c r="L1870" s="3"/>
      <c r="M1870" s="3" t="s">
        <v>266</v>
      </c>
      <c r="N1870" s="3" t="s">
        <v>261</v>
      </c>
      <c r="O1870" s="3"/>
      <c r="P1870" s="3"/>
      <c r="Q1870" s="3"/>
      <c r="R1870" s="3">
        <v>0.38</v>
      </c>
      <c r="S1870" s="3">
        <v>0.62</v>
      </c>
      <c r="T1870" s="2">
        <v>1</v>
      </c>
      <c r="U1870" s="3">
        <v>1.47599645742887E-5</v>
      </c>
      <c r="V1870" s="3">
        <v>1.0348561441597428E-4</v>
      </c>
      <c r="W1870" s="3">
        <v>7.7039530146204231E-6</v>
      </c>
      <c r="X1870" s="3">
        <v>4.8821192086087449E-2</v>
      </c>
      <c r="Y1870" s="3">
        <v>6.4161080937904055E-5</v>
      </c>
      <c r="Z1870" s="3">
        <v>7.7039462039913411E-6</v>
      </c>
      <c r="AA1870" s="3">
        <v>3.0269139093374219E-2</v>
      </c>
      <c r="AB1870">
        <f t="shared" si="52"/>
        <v>6.4161080937904055E-5</v>
      </c>
      <c r="AC1870">
        <f t="shared" si="53"/>
        <v>7.7039462039913411E-6</v>
      </c>
    </row>
    <row r="1871" spans="1:29" x14ac:dyDescent="0.25">
      <c r="A1871" s="2">
        <v>1870</v>
      </c>
      <c r="B1871" s="3" t="s">
        <v>178</v>
      </c>
      <c r="C1871" s="3" t="s">
        <v>28</v>
      </c>
      <c r="D1871" s="3" t="s">
        <v>179</v>
      </c>
      <c r="E1871" s="3" t="s">
        <v>221</v>
      </c>
      <c r="F1871" s="3">
        <v>0.56000000000000005</v>
      </c>
      <c r="G1871" s="3">
        <v>0.48</v>
      </c>
      <c r="H1871" s="3" t="s">
        <v>261</v>
      </c>
      <c r="I1871" s="2">
        <v>1750</v>
      </c>
      <c r="J1871" s="3" t="s">
        <v>51</v>
      </c>
      <c r="K1871" s="2">
        <v>1750</v>
      </c>
      <c r="L1871" s="3"/>
      <c r="M1871" s="3" t="s">
        <v>268</v>
      </c>
      <c r="N1871" s="3" t="s">
        <v>261</v>
      </c>
      <c r="O1871" s="3"/>
      <c r="P1871" s="3"/>
      <c r="Q1871" s="3"/>
      <c r="R1871" s="3">
        <v>0.38</v>
      </c>
      <c r="S1871" s="3">
        <v>0.62</v>
      </c>
      <c r="T1871" s="2">
        <v>817</v>
      </c>
      <c r="U1871" s="3">
        <v>127.57381132813968</v>
      </c>
      <c r="V1871" s="3">
        <v>1065.8259049829717</v>
      </c>
      <c r="W1871" s="3">
        <v>85.84795329919551</v>
      </c>
      <c r="X1871" s="3">
        <v>494798.53507185873</v>
      </c>
      <c r="Y1871" s="3">
        <v>660.81206108944161</v>
      </c>
      <c r="Z1871" s="3">
        <v>85.847877405876204</v>
      </c>
      <c r="AA1871" s="3">
        <v>306775.09174455225</v>
      </c>
      <c r="AB1871">
        <f t="shared" si="52"/>
        <v>660.81206108944161</v>
      </c>
      <c r="AC1871">
        <f t="shared" si="53"/>
        <v>85.847877405876204</v>
      </c>
    </row>
    <row r="1872" spans="1:29" x14ac:dyDescent="0.25">
      <c r="A1872" s="2">
        <v>1871</v>
      </c>
      <c r="B1872" s="3" t="s">
        <v>178</v>
      </c>
      <c r="C1872" s="3" t="s">
        <v>28</v>
      </c>
      <c r="D1872" s="3" t="s">
        <v>179</v>
      </c>
      <c r="E1872" s="3" t="s">
        <v>221</v>
      </c>
      <c r="F1872" s="3">
        <v>0.56000000000000005</v>
      </c>
      <c r="G1872" s="3">
        <v>0.48</v>
      </c>
      <c r="H1872" s="3" t="s">
        <v>261</v>
      </c>
      <c r="I1872" s="2">
        <v>1780</v>
      </c>
      <c r="J1872" s="3" t="s">
        <v>125</v>
      </c>
      <c r="K1872" s="2">
        <v>1780</v>
      </c>
      <c r="L1872" s="3"/>
      <c r="M1872" s="3" t="s">
        <v>271</v>
      </c>
      <c r="N1872" s="3" t="s">
        <v>261</v>
      </c>
      <c r="O1872" s="3"/>
      <c r="P1872" s="3"/>
      <c r="Q1872" s="3"/>
      <c r="R1872" s="3">
        <v>0.38</v>
      </c>
      <c r="S1872" s="3">
        <v>0.62</v>
      </c>
      <c r="T1872" s="2">
        <v>3</v>
      </c>
      <c r="U1872" s="3">
        <v>3.1066804267083692E-2</v>
      </c>
      <c r="V1872" s="3">
        <v>0.24857727319426623</v>
      </c>
      <c r="W1872" s="3">
        <v>1.6889374778264708E-2</v>
      </c>
      <c r="X1872" s="3">
        <v>116.71327801308256</v>
      </c>
      <c r="Y1872" s="3">
        <v>0.15411790938044506</v>
      </c>
      <c r="Z1872" s="3">
        <v>1.6889359847323877E-2</v>
      </c>
      <c r="AA1872" s="3">
        <v>72.362232368111194</v>
      </c>
      <c r="AB1872">
        <f t="shared" si="52"/>
        <v>0.15411790938044506</v>
      </c>
      <c r="AC1872">
        <f t="shared" si="53"/>
        <v>1.6889359847323877E-2</v>
      </c>
    </row>
    <row r="1873" spans="1:29" x14ac:dyDescent="0.25">
      <c r="A1873" s="2">
        <v>1872</v>
      </c>
      <c r="B1873" s="3" t="s">
        <v>178</v>
      </c>
      <c r="C1873" s="3" t="s">
        <v>28</v>
      </c>
      <c r="D1873" s="3" t="s">
        <v>179</v>
      </c>
      <c r="E1873" s="3" t="s">
        <v>221</v>
      </c>
      <c r="F1873" s="3">
        <v>0.56000000000000005</v>
      </c>
      <c r="G1873" s="3">
        <v>0.48</v>
      </c>
      <c r="H1873" s="3" t="s">
        <v>261</v>
      </c>
      <c r="I1873" s="2">
        <v>1820</v>
      </c>
      <c r="J1873" s="3" t="s">
        <v>52</v>
      </c>
      <c r="K1873" s="2">
        <v>1820</v>
      </c>
      <c r="L1873" s="3"/>
      <c r="M1873" s="3" t="s">
        <v>263</v>
      </c>
      <c r="N1873" s="3" t="s">
        <v>261</v>
      </c>
      <c r="O1873" s="3"/>
      <c r="P1873" s="3"/>
      <c r="Q1873" s="3"/>
      <c r="R1873" s="3">
        <v>0.38</v>
      </c>
      <c r="S1873" s="3">
        <v>0.62</v>
      </c>
      <c r="T1873" s="2">
        <v>12</v>
      </c>
      <c r="U1873" s="3">
        <v>1.9162789925835364</v>
      </c>
      <c r="V1873" s="3">
        <v>16.892927014700899</v>
      </c>
      <c r="W1873" s="3">
        <v>1.484462154853688</v>
      </c>
      <c r="X1873" s="3">
        <v>7574.6456084249239</v>
      </c>
      <c r="Y1873" s="3">
        <v>10.473614749114557</v>
      </c>
      <c r="Z1873" s="3">
        <v>1.4844608425246724</v>
      </c>
      <c r="AA1873" s="3">
        <v>4696.2802772234536</v>
      </c>
      <c r="AB1873">
        <f t="shared" si="52"/>
        <v>10.473614749114557</v>
      </c>
      <c r="AC1873">
        <f t="shared" si="53"/>
        <v>1.4844608425246724</v>
      </c>
    </row>
    <row r="1874" spans="1:29" x14ac:dyDescent="0.25">
      <c r="A1874" s="2">
        <v>1873</v>
      </c>
      <c r="B1874" s="3" t="s">
        <v>178</v>
      </c>
      <c r="C1874" s="3" t="s">
        <v>28</v>
      </c>
      <c r="D1874" s="3" t="s">
        <v>179</v>
      </c>
      <c r="E1874" s="3" t="s">
        <v>221</v>
      </c>
      <c r="F1874" s="3">
        <v>0.56000000000000005</v>
      </c>
      <c r="G1874" s="3">
        <v>0.48</v>
      </c>
      <c r="H1874" s="3" t="s">
        <v>261</v>
      </c>
      <c r="I1874" s="2">
        <v>1820</v>
      </c>
      <c r="J1874" s="3" t="s">
        <v>52</v>
      </c>
      <c r="K1874" s="2">
        <v>1820</v>
      </c>
      <c r="L1874" s="3"/>
      <c r="M1874" s="3" t="s">
        <v>268</v>
      </c>
      <c r="N1874" s="3" t="s">
        <v>261</v>
      </c>
      <c r="O1874" s="3"/>
      <c r="P1874" s="3"/>
      <c r="Q1874" s="3"/>
      <c r="R1874" s="3">
        <v>0.38</v>
      </c>
      <c r="S1874" s="3">
        <v>0.62</v>
      </c>
      <c r="T1874" s="2">
        <v>30</v>
      </c>
      <c r="U1874" s="3">
        <v>4.3789825269723952</v>
      </c>
      <c r="V1874" s="3">
        <v>34.482534686879774</v>
      </c>
      <c r="W1874" s="3">
        <v>3.0553472086700046</v>
      </c>
      <c r="X1874" s="3">
        <v>16294.83126400306</v>
      </c>
      <c r="Y1874" s="3">
        <v>21.379171505865457</v>
      </c>
      <c r="Z1874" s="3">
        <v>3.0553445076103745</v>
      </c>
      <c r="AA1874" s="3">
        <v>10102.7953836819</v>
      </c>
      <c r="AB1874">
        <f t="shared" si="52"/>
        <v>21.379171505865457</v>
      </c>
      <c r="AC1874">
        <f t="shared" si="53"/>
        <v>3.0553445076103745</v>
      </c>
    </row>
    <row r="1875" spans="1:29" x14ac:dyDescent="0.25">
      <c r="A1875" s="2">
        <v>1874</v>
      </c>
      <c r="B1875" s="3" t="s">
        <v>178</v>
      </c>
      <c r="C1875" s="3" t="s">
        <v>28</v>
      </c>
      <c r="D1875" s="3" t="s">
        <v>179</v>
      </c>
      <c r="E1875" s="3" t="s">
        <v>221</v>
      </c>
      <c r="F1875" s="3">
        <v>0.56000000000000005</v>
      </c>
      <c r="G1875" s="3">
        <v>0.48</v>
      </c>
      <c r="H1875" s="3" t="s">
        <v>261</v>
      </c>
      <c r="I1875" s="2">
        <v>1820</v>
      </c>
      <c r="J1875" s="3" t="s">
        <v>52</v>
      </c>
      <c r="K1875" s="2">
        <v>1820</v>
      </c>
      <c r="L1875" s="3"/>
      <c r="M1875" s="3" t="s">
        <v>271</v>
      </c>
      <c r="N1875" s="3" t="s">
        <v>261</v>
      </c>
      <c r="O1875" s="3"/>
      <c r="P1875" s="3"/>
      <c r="Q1875" s="3"/>
      <c r="R1875" s="3">
        <v>0.38</v>
      </c>
      <c r="S1875" s="3">
        <v>0.62</v>
      </c>
      <c r="T1875" s="2">
        <v>1</v>
      </c>
      <c r="U1875" s="3">
        <v>5.4026102856334296E-3</v>
      </c>
      <c r="V1875" s="3">
        <v>4.4725905185656459E-2</v>
      </c>
      <c r="W1875" s="3">
        <v>3.5124375036118421E-3</v>
      </c>
      <c r="X1875" s="3">
        <v>19.263694927524753</v>
      </c>
      <c r="Y1875" s="3">
        <v>2.7730061215107005E-2</v>
      </c>
      <c r="Z1875" s="3">
        <v>3.5124343984645461E-3</v>
      </c>
      <c r="AA1875" s="3">
        <v>11.943490855065347</v>
      </c>
      <c r="AB1875">
        <f t="shared" si="52"/>
        <v>2.7730061215107005E-2</v>
      </c>
      <c r="AC1875">
        <f t="shared" si="53"/>
        <v>3.5124343984645461E-3</v>
      </c>
    </row>
    <row r="1876" spans="1:29" x14ac:dyDescent="0.25">
      <c r="A1876" s="2">
        <v>1875</v>
      </c>
      <c r="B1876" s="3" t="s">
        <v>178</v>
      </c>
      <c r="C1876" s="3" t="s">
        <v>28</v>
      </c>
      <c r="D1876" s="3" t="s">
        <v>179</v>
      </c>
      <c r="E1876" s="3" t="s">
        <v>221</v>
      </c>
      <c r="F1876" s="3">
        <v>0.56000000000000005</v>
      </c>
      <c r="G1876" s="3">
        <v>0.48</v>
      </c>
      <c r="H1876" s="3" t="s">
        <v>261</v>
      </c>
      <c r="I1876" s="2">
        <v>1850</v>
      </c>
      <c r="J1876" s="3" t="s">
        <v>53</v>
      </c>
      <c r="K1876" s="2">
        <v>1850</v>
      </c>
      <c r="L1876" s="3"/>
      <c r="M1876" s="3" t="s">
        <v>268</v>
      </c>
      <c r="N1876" s="3" t="s">
        <v>261</v>
      </c>
      <c r="O1876" s="3"/>
      <c r="P1876" s="3"/>
      <c r="Q1876" s="3"/>
      <c r="R1876" s="3">
        <v>0.38</v>
      </c>
      <c r="S1876" s="3">
        <v>0.62</v>
      </c>
      <c r="T1876" s="2">
        <v>5</v>
      </c>
      <c r="U1876" s="3">
        <v>0.1654772860186112</v>
      </c>
      <c r="V1876" s="3">
        <v>1.3970032589252814</v>
      </c>
      <c r="W1876" s="3">
        <v>0.10932675984239544</v>
      </c>
      <c r="X1876" s="3">
        <v>662.42343015776817</v>
      </c>
      <c r="Y1876" s="3">
        <v>0.86614202053367439</v>
      </c>
      <c r="Z1876" s="3">
        <v>0.10932666319279172</v>
      </c>
      <c r="AA1876" s="3">
        <v>410.70252669781627</v>
      </c>
      <c r="AB1876">
        <f t="shared" si="52"/>
        <v>0.86614202053367439</v>
      </c>
      <c r="AC1876">
        <f t="shared" si="53"/>
        <v>0.10932666319279172</v>
      </c>
    </row>
    <row r="1877" spans="1:29" x14ac:dyDescent="0.25">
      <c r="A1877" s="2">
        <v>1876</v>
      </c>
      <c r="B1877" s="3" t="s">
        <v>178</v>
      </c>
      <c r="C1877" s="3" t="s">
        <v>28</v>
      </c>
      <c r="D1877" s="3" t="s">
        <v>179</v>
      </c>
      <c r="E1877" s="3" t="s">
        <v>221</v>
      </c>
      <c r="F1877" s="3">
        <v>0.56000000000000005</v>
      </c>
      <c r="G1877" s="3">
        <v>0.48</v>
      </c>
      <c r="H1877" s="3" t="s">
        <v>261</v>
      </c>
      <c r="I1877" s="2">
        <v>1850</v>
      </c>
      <c r="J1877" s="3" t="s">
        <v>53</v>
      </c>
      <c r="K1877" s="2">
        <v>1850</v>
      </c>
      <c r="L1877" s="3"/>
      <c r="M1877" s="3" t="s">
        <v>271</v>
      </c>
      <c r="N1877" s="3" t="s">
        <v>261</v>
      </c>
      <c r="O1877" s="3"/>
      <c r="P1877" s="3"/>
      <c r="Q1877" s="3"/>
      <c r="R1877" s="3">
        <v>0.38</v>
      </c>
      <c r="S1877" s="3">
        <v>0.62</v>
      </c>
      <c r="T1877" s="2">
        <v>3</v>
      </c>
      <c r="U1877" s="3">
        <v>0.16374755180826855</v>
      </c>
      <c r="V1877" s="3">
        <v>0.51176678955123878</v>
      </c>
      <c r="W1877" s="3">
        <v>4.6877034284892254E-2</v>
      </c>
      <c r="X1877" s="3">
        <v>321.27946456614347</v>
      </c>
      <c r="Y1877" s="3">
        <v>0.31729540952176805</v>
      </c>
      <c r="Z1877" s="3">
        <v>4.6876992843558007E-2</v>
      </c>
      <c r="AA1877" s="3">
        <v>199.19326803100898</v>
      </c>
      <c r="AB1877">
        <f t="shared" si="52"/>
        <v>0.31729540952176805</v>
      </c>
      <c r="AC1877">
        <f t="shared" si="53"/>
        <v>4.6876992843558007E-2</v>
      </c>
    </row>
    <row r="1878" spans="1:29" x14ac:dyDescent="0.25">
      <c r="A1878" s="2">
        <v>1877</v>
      </c>
      <c r="B1878" s="3" t="s">
        <v>178</v>
      </c>
      <c r="C1878" s="3" t="s">
        <v>28</v>
      </c>
      <c r="D1878" s="3" t="s">
        <v>179</v>
      </c>
      <c r="E1878" s="3" t="s">
        <v>221</v>
      </c>
      <c r="F1878" s="3">
        <v>0.56000000000000005</v>
      </c>
      <c r="G1878" s="3">
        <v>0.48</v>
      </c>
      <c r="H1878" s="3" t="s">
        <v>261</v>
      </c>
      <c r="I1878" s="2">
        <v>1860</v>
      </c>
      <c r="J1878" s="3" t="s">
        <v>126</v>
      </c>
      <c r="K1878" s="2">
        <v>1860</v>
      </c>
      <c r="L1878" s="3"/>
      <c r="M1878" s="3" t="s">
        <v>268</v>
      </c>
      <c r="N1878" s="3" t="s">
        <v>261</v>
      </c>
      <c r="O1878" s="3"/>
      <c r="P1878" s="3"/>
      <c r="Q1878" s="3"/>
      <c r="R1878" s="3">
        <v>0.38</v>
      </c>
      <c r="S1878" s="3">
        <v>0.62</v>
      </c>
      <c r="T1878" s="2">
        <v>36</v>
      </c>
      <c r="U1878" s="3">
        <v>6.0378135552038463</v>
      </c>
      <c r="V1878" s="3">
        <v>50.133889322017737</v>
      </c>
      <c r="W1878" s="3">
        <v>4.1726532052102678</v>
      </c>
      <c r="X1878" s="3">
        <v>22148.016094219976</v>
      </c>
      <c r="Y1878" s="3">
        <v>31.083011379651001</v>
      </c>
      <c r="Z1878" s="3">
        <v>4.172649516403613</v>
      </c>
      <c r="AA1878" s="3">
        <v>13731.769978416383</v>
      </c>
      <c r="AB1878">
        <f t="shared" si="52"/>
        <v>31.083011379651001</v>
      </c>
      <c r="AC1878">
        <f t="shared" si="53"/>
        <v>4.172649516403613</v>
      </c>
    </row>
    <row r="1879" spans="1:29" x14ac:dyDescent="0.25">
      <c r="A1879" s="2">
        <v>1878</v>
      </c>
      <c r="B1879" s="3" t="s">
        <v>178</v>
      </c>
      <c r="C1879" s="3" t="s">
        <v>28</v>
      </c>
      <c r="D1879" s="3" t="s">
        <v>179</v>
      </c>
      <c r="E1879" s="3" t="s">
        <v>221</v>
      </c>
      <c r="F1879" s="3">
        <v>0.56000000000000005</v>
      </c>
      <c r="G1879" s="3">
        <v>0.48</v>
      </c>
      <c r="H1879" s="3" t="s">
        <v>261</v>
      </c>
      <c r="I1879" s="2">
        <v>1890</v>
      </c>
      <c r="J1879" s="3" t="s">
        <v>66</v>
      </c>
      <c r="K1879" s="2">
        <v>1890</v>
      </c>
      <c r="L1879" s="3"/>
      <c r="M1879" s="3" t="s">
        <v>268</v>
      </c>
      <c r="N1879" s="3" t="s">
        <v>261</v>
      </c>
      <c r="O1879" s="3"/>
      <c r="P1879" s="3"/>
      <c r="Q1879" s="3"/>
      <c r="R1879" s="3">
        <v>0.38</v>
      </c>
      <c r="S1879" s="3">
        <v>0.62</v>
      </c>
      <c r="T1879" s="2">
        <v>7</v>
      </c>
      <c r="U1879" s="3">
        <v>0.36803008784986119</v>
      </c>
      <c r="V1879" s="3">
        <v>3.1023239889835161</v>
      </c>
      <c r="W1879" s="3">
        <v>0.25922540208035327</v>
      </c>
      <c r="X1879" s="3">
        <v>1564.1485455758193</v>
      </c>
      <c r="Y1879" s="3">
        <v>1.9234408731697805</v>
      </c>
      <c r="Z1879" s="3">
        <v>0.25922517291383979</v>
      </c>
      <c r="AA1879" s="3">
        <v>969.77209825700788</v>
      </c>
      <c r="AB1879">
        <f t="shared" si="52"/>
        <v>1.9234408731697805</v>
      </c>
      <c r="AC1879">
        <f t="shared" si="53"/>
        <v>0.25922517291383979</v>
      </c>
    </row>
    <row r="1880" spans="1:29" x14ac:dyDescent="0.25">
      <c r="A1880" s="2">
        <v>1879</v>
      </c>
      <c r="B1880" s="3" t="s">
        <v>178</v>
      </c>
      <c r="C1880" s="3" t="s">
        <v>28</v>
      </c>
      <c r="D1880" s="3" t="s">
        <v>179</v>
      </c>
      <c r="E1880" s="3" t="s">
        <v>221</v>
      </c>
      <c r="F1880" s="3">
        <v>0.56000000000000005</v>
      </c>
      <c r="G1880" s="3">
        <v>0.48</v>
      </c>
      <c r="H1880" s="3" t="s">
        <v>261</v>
      </c>
      <c r="I1880" s="2">
        <v>2110</v>
      </c>
      <c r="J1880" s="3" t="s">
        <v>32</v>
      </c>
      <c r="K1880" s="2">
        <v>1000</v>
      </c>
      <c r="L1880" s="3"/>
      <c r="M1880" s="3" t="s">
        <v>263</v>
      </c>
      <c r="N1880" s="3" t="s">
        <v>261</v>
      </c>
      <c r="O1880" s="3"/>
      <c r="P1880" s="3" t="s">
        <v>76</v>
      </c>
      <c r="Q1880" s="3"/>
      <c r="R1880" s="3">
        <v>0.38</v>
      </c>
      <c r="S1880" s="3">
        <v>0.62</v>
      </c>
      <c r="T1880" s="2">
        <v>1</v>
      </c>
      <c r="U1880" s="3">
        <v>5.0921854087764597E-2</v>
      </c>
      <c r="V1880" s="3">
        <v>0.47707381110993258</v>
      </c>
      <c r="W1880" s="3">
        <v>4.1808932269406331E-2</v>
      </c>
      <c r="X1880" s="3">
        <v>194.92976519391269</v>
      </c>
      <c r="Y1880" s="3">
        <v>0.29578576288815822</v>
      </c>
      <c r="Z1880" s="3">
        <v>4.1808895308494444E-2</v>
      </c>
      <c r="AA1880" s="3">
        <v>120.85645442022586</v>
      </c>
      <c r="AB1880">
        <f t="shared" si="52"/>
        <v>0.29578576288815822</v>
      </c>
      <c r="AC1880">
        <f t="shared" si="53"/>
        <v>4.1808895308494444E-2</v>
      </c>
    </row>
    <row r="1881" spans="1:29" x14ac:dyDescent="0.25">
      <c r="A1881" s="2">
        <v>1880</v>
      </c>
      <c r="B1881" s="3" t="s">
        <v>178</v>
      </c>
      <c r="C1881" s="3" t="s">
        <v>28</v>
      </c>
      <c r="D1881" s="3" t="s">
        <v>179</v>
      </c>
      <c r="E1881" s="3" t="s">
        <v>221</v>
      </c>
      <c r="F1881" s="3">
        <v>0.56000000000000005</v>
      </c>
      <c r="G1881" s="3">
        <v>0.48</v>
      </c>
      <c r="H1881" s="3" t="s">
        <v>261</v>
      </c>
      <c r="I1881" s="2">
        <v>2110</v>
      </c>
      <c r="J1881" s="3" t="s">
        <v>32</v>
      </c>
      <c r="K1881" s="2">
        <v>1000</v>
      </c>
      <c r="L1881" s="3"/>
      <c r="M1881" s="3" t="s">
        <v>271</v>
      </c>
      <c r="N1881" s="3" t="s">
        <v>261</v>
      </c>
      <c r="O1881" s="3"/>
      <c r="P1881" s="3" t="s">
        <v>76</v>
      </c>
      <c r="Q1881" s="3"/>
      <c r="R1881" s="3">
        <v>0.38</v>
      </c>
      <c r="S1881" s="3">
        <v>0.62</v>
      </c>
      <c r="T1881" s="2">
        <v>6</v>
      </c>
      <c r="U1881" s="3">
        <v>0.91767396096657006</v>
      </c>
      <c r="V1881" s="3">
        <v>8.4200774242830114</v>
      </c>
      <c r="W1881" s="3">
        <v>0.79466150371354172</v>
      </c>
      <c r="X1881" s="3">
        <v>3258.4465977106283</v>
      </c>
      <c r="Y1881" s="3">
        <v>5.2204480030554681</v>
      </c>
      <c r="Z1881" s="3">
        <v>0.79466080119825955</v>
      </c>
      <c r="AA1881" s="3">
        <v>2020.2368905805895</v>
      </c>
      <c r="AB1881">
        <f t="shared" si="52"/>
        <v>5.2204480030554681</v>
      </c>
      <c r="AC1881">
        <f t="shared" si="53"/>
        <v>0.79466080119825955</v>
      </c>
    </row>
    <row r="1882" spans="1:29" x14ac:dyDescent="0.25">
      <c r="A1882" s="2">
        <v>1881</v>
      </c>
      <c r="B1882" s="3" t="s">
        <v>178</v>
      </c>
      <c r="C1882" s="3" t="s">
        <v>28</v>
      </c>
      <c r="D1882" s="3" t="s">
        <v>179</v>
      </c>
      <c r="E1882" s="3" t="s">
        <v>221</v>
      </c>
      <c r="F1882" s="3">
        <v>0.56000000000000005</v>
      </c>
      <c r="G1882" s="3">
        <v>0.48</v>
      </c>
      <c r="H1882" s="3" t="s">
        <v>261</v>
      </c>
      <c r="I1882" s="2">
        <v>2110</v>
      </c>
      <c r="J1882" s="3" t="s">
        <v>32</v>
      </c>
      <c r="K1882" s="2">
        <v>2110</v>
      </c>
      <c r="L1882" s="3"/>
      <c r="M1882" s="3" t="s">
        <v>262</v>
      </c>
      <c r="N1882" s="3" t="s">
        <v>261</v>
      </c>
      <c r="O1882" s="3" t="s">
        <v>31</v>
      </c>
      <c r="P1882" s="3"/>
      <c r="Q1882" s="3"/>
      <c r="R1882" s="3">
        <v>0</v>
      </c>
      <c r="S1882" s="3">
        <v>1</v>
      </c>
      <c r="T1882" s="2">
        <v>9</v>
      </c>
      <c r="U1882" s="3">
        <v>9.2312456229729847E-2</v>
      </c>
      <c r="V1882" s="3">
        <v>0.91564643822115388</v>
      </c>
      <c r="W1882" s="3">
        <v>0.11232101301896505</v>
      </c>
      <c r="X1882" s="3">
        <v>350.90336239546639</v>
      </c>
      <c r="Y1882" s="3">
        <v>0.91564643822115388</v>
      </c>
      <c r="Z1882" s="3">
        <v>0.11232091372231091</v>
      </c>
      <c r="AA1882" s="3">
        <v>350.90336239546639</v>
      </c>
      <c r="AB1882">
        <f t="shared" si="52"/>
        <v>0.91564643822115388</v>
      </c>
      <c r="AC1882">
        <f t="shared" si="53"/>
        <v>0.11232091372231091</v>
      </c>
    </row>
    <row r="1883" spans="1:29" x14ac:dyDescent="0.25">
      <c r="A1883" s="2">
        <v>1882</v>
      </c>
      <c r="B1883" s="3" t="s">
        <v>178</v>
      </c>
      <c r="C1883" s="3" t="s">
        <v>28</v>
      </c>
      <c r="D1883" s="3" t="s">
        <v>179</v>
      </c>
      <c r="E1883" s="3" t="s">
        <v>221</v>
      </c>
      <c r="F1883" s="3">
        <v>0.56000000000000005</v>
      </c>
      <c r="G1883" s="3">
        <v>0.48</v>
      </c>
      <c r="H1883" s="3" t="s">
        <v>261</v>
      </c>
      <c r="I1883" s="2">
        <v>2110</v>
      </c>
      <c r="J1883" s="3" t="s">
        <v>32</v>
      </c>
      <c r="K1883" s="2">
        <v>2110</v>
      </c>
      <c r="L1883" s="3"/>
      <c r="M1883" s="3" t="s">
        <v>263</v>
      </c>
      <c r="N1883" s="3" t="s">
        <v>261</v>
      </c>
      <c r="O1883" s="3" t="s">
        <v>31</v>
      </c>
      <c r="P1883" s="3"/>
      <c r="Q1883" s="3"/>
      <c r="R1883" s="3">
        <v>0.38</v>
      </c>
      <c r="S1883" s="3">
        <v>0.62</v>
      </c>
      <c r="T1883" s="2">
        <v>194</v>
      </c>
      <c r="U1883" s="3">
        <v>23.576237223163911</v>
      </c>
      <c r="V1883" s="3">
        <v>218.59497131449811</v>
      </c>
      <c r="W1883" s="3">
        <v>21.240206951458024</v>
      </c>
      <c r="X1883" s="3">
        <v>76121.821229430177</v>
      </c>
      <c r="Y1883" s="3">
        <v>135.52888221498876</v>
      </c>
      <c r="Z1883" s="3">
        <v>21.240188174192596</v>
      </c>
      <c r="AA1883" s="3">
        <v>47195.529162246712</v>
      </c>
      <c r="AB1883">
        <f t="shared" si="52"/>
        <v>135.52888221498876</v>
      </c>
      <c r="AC1883">
        <f t="shared" si="53"/>
        <v>21.240188174192596</v>
      </c>
    </row>
    <row r="1884" spans="1:29" x14ac:dyDescent="0.25">
      <c r="A1884" s="2">
        <v>1883</v>
      </c>
      <c r="B1884" s="3" t="s">
        <v>178</v>
      </c>
      <c r="C1884" s="3" t="s">
        <v>28</v>
      </c>
      <c r="D1884" s="3" t="s">
        <v>179</v>
      </c>
      <c r="E1884" s="3" t="s">
        <v>221</v>
      </c>
      <c r="F1884" s="3">
        <v>0.56000000000000005</v>
      </c>
      <c r="G1884" s="3">
        <v>0.48</v>
      </c>
      <c r="H1884" s="3" t="s">
        <v>261</v>
      </c>
      <c r="I1884" s="2">
        <v>2110</v>
      </c>
      <c r="J1884" s="3" t="s">
        <v>32</v>
      </c>
      <c r="K1884" s="2">
        <v>2110</v>
      </c>
      <c r="L1884" s="3"/>
      <c r="M1884" s="3" t="s">
        <v>265</v>
      </c>
      <c r="N1884" s="3" t="s">
        <v>261</v>
      </c>
      <c r="O1884" s="3" t="s">
        <v>31</v>
      </c>
      <c r="P1884" s="3"/>
      <c r="Q1884" s="3"/>
      <c r="R1884" s="3">
        <v>0</v>
      </c>
      <c r="S1884" s="3">
        <v>1</v>
      </c>
      <c r="T1884" s="2">
        <v>29</v>
      </c>
      <c r="U1884" s="3">
        <v>1.9315380463444858</v>
      </c>
      <c r="V1884" s="3">
        <v>19.787601067299953</v>
      </c>
      <c r="W1884" s="3">
        <v>2.9528857974476481</v>
      </c>
      <c r="X1884" s="3">
        <v>7055.7927726863081</v>
      </c>
      <c r="Y1884" s="3">
        <v>19.787601067299953</v>
      </c>
      <c r="Z1884" s="3">
        <v>2.9528831869683554</v>
      </c>
      <c r="AA1884" s="3">
        <v>7055.7927726863081</v>
      </c>
      <c r="AB1884">
        <f t="shared" si="52"/>
        <v>19.787601067299953</v>
      </c>
      <c r="AC1884">
        <f t="shared" si="53"/>
        <v>2.9528831869683554</v>
      </c>
    </row>
    <row r="1885" spans="1:29" x14ac:dyDescent="0.25">
      <c r="A1885" s="2">
        <v>1884</v>
      </c>
      <c r="B1885" s="3" t="s">
        <v>178</v>
      </c>
      <c r="C1885" s="3" t="s">
        <v>28</v>
      </c>
      <c r="D1885" s="3" t="s">
        <v>179</v>
      </c>
      <c r="E1885" s="3" t="s">
        <v>221</v>
      </c>
      <c r="F1885" s="3">
        <v>0.56000000000000005</v>
      </c>
      <c r="G1885" s="3">
        <v>0.48</v>
      </c>
      <c r="H1885" s="3" t="s">
        <v>261</v>
      </c>
      <c r="I1885" s="2">
        <v>2110</v>
      </c>
      <c r="J1885" s="3" t="s">
        <v>32</v>
      </c>
      <c r="K1885" s="2">
        <v>2110</v>
      </c>
      <c r="L1885" s="3"/>
      <c r="M1885" s="3" t="s">
        <v>266</v>
      </c>
      <c r="N1885" s="3" t="s">
        <v>261</v>
      </c>
      <c r="O1885" s="3" t="s">
        <v>31</v>
      </c>
      <c r="P1885" s="3"/>
      <c r="Q1885" s="3"/>
      <c r="R1885" s="3">
        <v>0.38</v>
      </c>
      <c r="S1885" s="3">
        <v>0.62</v>
      </c>
      <c r="T1885" s="2">
        <v>569</v>
      </c>
      <c r="U1885" s="3">
        <v>81.221937192451193</v>
      </c>
      <c r="V1885" s="3">
        <v>745.64225916369787</v>
      </c>
      <c r="W1885" s="3">
        <v>74.646575164911695</v>
      </c>
      <c r="X1885" s="3">
        <v>249360.25065188453</v>
      </c>
      <c r="Y1885" s="3">
        <v>462.29820068149263</v>
      </c>
      <c r="Z1885" s="3">
        <v>74.646509174097091</v>
      </c>
      <c r="AA1885" s="3">
        <v>154603.35540416825</v>
      </c>
      <c r="AB1885">
        <f t="shared" si="52"/>
        <v>462.29820068149263</v>
      </c>
      <c r="AC1885">
        <f t="shared" si="53"/>
        <v>74.646509174097091</v>
      </c>
    </row>
    <row r="1886" spans="1:29" x14ac:dyDescent="0.25">
      <c r="A1886" s="2">
        <v>1885</v>
      </c>
      <c r="B1886" s="3" t="s">
        <v>178</v>
      </c>
      <c r="C1886" s="3" t="s">
        <v>28</v>
      </c>
      <c r="D1886" s="3" t="s">
        <v>179</v>
      </c>
      <c r="E1886" s="3" t="s">
        <v>221</v>
      </c>
      <c r="F1886" s="3">
        <v>0.56000000000000005</v>
      </c>
      <c r="G1886" s="3">
        <v>0.48</v>
      </c>
      <c r="H1886" s="3" t="s">
        <v>261</v>
      </c>
      <c r="I1886" s="2">
        <v>2110</v>
      </c>
      <c r="J1886" s="3" t="s">
        <v>32</v>
      </c>
      <c r="K1886" s="2">
        <v>2110</v>
      </c>
      <c r="L1886" s="3"/>
      <c r="M1886" s="3" t="s">
        <v>267</v>
      </c>
      <c r="N1886" s="3" t="s">
        <v>261</v>
      </c>
      <c r="O1886" s="3" t="s">
        <v>31</v>
      </c>
      <c r="P1886" s="3"/>
      <c r="Q1886" s="3"/>
      <c r="R1886" s="3">
        <v>0</v>
      </c>
      <c r="S1886" s="3">
        <v>1</v>
      </c>
      <c r="T1886" s="2">
        <v>2</v>
      </c>
      <c r="U1886" s="3">
        <v>3.7188815802948992E-3</v>
      </c>
      <c r="V1886" s="3">
        <v>3.033468833472977E-2</v>
      </c>
      <c r="W1886" s="3">
        <v>4.4530743854007526E-3</v>
      </c>
      <c r="X1886" s="3">
        <v>10.560673436813097</v>
      </c>
      <c r="Y1886" s="3">
        <v>3.033468833472977E-2</v>
      </c>
      <c r="Z1886" s="3">
        <v>4.4530704486895889E-3</v>
      </c>
      <c r="AA1886" s="3">
        <v>10.560673436813097</v>
      </c>
      <c r="AB1886">
        <f t="shared" si="52"/>
        <v>3.033468833472977E-2</v>
      </c>
      <c r="AC1886">
        <f t="shared" si="53"/>
        <v>4.4530704486895889E-3</v>
      </c>
    </row>
    <row r="1887" spans="1:29" x14ac:dyDescent="0.25">
      <c r="A1887" s="2">
        <v>1886</v>
      </c>
      <c r="B1887" s="3" t="s">
        <v>178</v>
      </c>
      <c r="C1887" s="3" t="s">
        <v>28</v>
      </c>
      <c r="D1887" s="3" t="s">
        <v>179</v>
      </c>
      <c r="E1887" s="3" t="s">
        <v>221</v>
      </c>
      <c r="F1887" s="3">
        <v>0.56000000000000005</v>
      </c>
      <c r="G1887" s="3">
        <v>0.48</v>
      </c>
      <c r="H1887" s="3" t="s">
        <v>261</v>
      </c>
      <c r="I1887" s="2">
        <v>2110</v>
      </c>
      <c r="J1887" s="3" t="s">
        <v>32</v>
      </c>
      <c r="K1887" s="2">
        <v>2110</v>
      </c>
      <c r="L1887" s="3"/>
      <c r="M1887" s="3" t="s">
        <v>268</v>
      </c>
      <c r="N1887" s="3" t="s">
        <v>261</v>
      </c>
      <c r="O1887" s="3" t="s">
        <v>31</v>
      </c>
      <c r="P1887" s="3"/>
      <c r="Q1887" s="3"/>
      <c r="R1887" s="3">
        <v>0.38</v>
      </c>
      <c r="S1887" s="3">
        <v>0.62</v>
      </c>
      <c r="T1887" s="2">
        <v>189</v>
      </c>
      <c r="U1887" s="3">
        <v>13.158300199928441</v>
      </c>
      <c r="V1887" s="3">
        <v>103.87628668524523</v>
      </c>
      <c r="W1887" s="3">
        <v>9.0473286293073034</v>
      </c>
      <c r="X1887" s="3">
        <v>40627.514833766712</v>
      </c>
      <c r="Y1887" s="3">
        <v>64.403297744852011</v>
      </c>
      <c r="Z1887" s="3">
        <v>9.0473206310758592</v>
      </c>
      <c r="AA1887" s="3">
        <v>25189.059196935381</v>
      </c>
      <c r="AB1887">
        <f t="shared" si="52"/>
        <v>64.403297744852011</v>
      </c>
      <c r="AC1887">
        <f t="shared" si="53"/>
        <v>9.0473206310758592</v>
      </c>
    </row>
    <row r="1888" spans="1:29" x14ac:dyDescent="0.25">
      <c r="A1888" s="2">
        <v>1887</v>
      </c>
      <c r="B1888" s="3" t="s">
        <v>178</v>
      </c>
      <c r="C1888" s="3" t="s">
        <v>28</v>
      </c>
      <c r="D1888" s="3" t="s">
        <v>179</v>
      </c>
      <c r="E1888" s="3" t="s">
        <v>221</v>
      </c>
      <c r="F1888" s="3">
        <v>0.56000000000000005</v>
      </c>
      <c r="G1888" s="3">
        <v>0.48</v>
      </c>
      <c r="H1888" s="3" t="s">
        <v>261</v>
      </c>
      <c r="I1888" s="2">
        <v>2110</v>
      </c>
      <c r="J1888" s="3" t="s">
        <v>32</v>
      </c>
      <c r="K1888" s="2">
        <v>2110</v>
      </c>
      <c r="L1888" s="3"/>
      <c r="M1888" s="3" t="s">
        <v>271</v>
      </c>
      <c r="N1888" s="3" t="s">
        <v>261</v>
      </c>
      <c r="O1888" s="3" t="s">
        <v>31</v>
      </c>
      <c r="P1888" s="3"/>
      <c r="Q1888" s="3"/>
      <c r="R1888" s="3">
        <v>0.38</v>
      </c>
      <c r="S1888" s="3">
        <v>0.62</v>
      </c>
      <c r="T1888" s="2">
        <v>14</v>
      </c>
      <c r="U1888" s="3">
        <v>1.2932440027146206</v>
      </c>
      <c r="V1888" s="3">
        <v>11.21018008798203</v>
      </c>
      <c r="W1888" s="3">
        <v>1.0533441114088793</v>
      </c>
      <c r="X1888" s="3">
        <v>4500.714972483911</v>
      </c>
      <c r="Y1888" s="3">
        <v>6.950311654548857</v>
      </c>
      <c r="Z1888" s="3">
        <v>1.053343180206938</v>
      </c>
      <c r="AA1888" s="3">
        <v>2790.4432829400253</v>
      </c>
      <c r="AB1888">
        <f t="shared" si="52"/>
        <v>6.950311654548857</v>
      </c>
      <c r="AC1888">
        <f t="shared" si="53"/>
        <v>1.053343180206938</v>
      </c>
    </row>
    <row r="1889" spans="1:29" x14ac:dyDescent="0.25">
      <c r="A1889" s="2">
        <v>1888</v>
      </c>
      <c r="B1889" s="3" t="s">
        <v>178</v>
      </c>
      <c r="C1889" s="3" t="s">
        <v>28</v>
      </c>
      <c r="D1889" s="3" t="s">
        <v>179</v>
      </c>
      <c r="E1889" s="3" t="s">
        <v>221</v>
      </c>
      <c r="F1889" s="3">
        <v>0.56000000000000005</v>
      </c>
      <c r="G1889" s="3">
        <v>0.48</v>
      </c>
      <c r="H1889" s="3" t="s">
        <v>261</v>
      </c>
      <c r="I1889" s="2">
        <v>2120</v>
      </c>
      <c r="J1889" s="3" t="s">
        <v>226</v>
      </c>
      <c r="K1889" s="2">
        <v>2120</v>
      </c>
      <c r="L1889" s="3"/>
      <c r="M1889" s="3" t="s">
        <v>263</v>
      </c>
      <c r="N1889" s="3" t="s">
        <v>261</v>
      </c>
      <c r="O1889" s="3" t="s">
        <v>31</v>
      </c>
      <c r="P1889" s="3"/>
      <c r="Q1889" s="3"/>
      <c r="R1889" s="3">
        <v>0.38</v>
      </c>
      <c r="S1889" s="3">
        <v>0.62</v>
      </c>
      <c r="T1889" s="2">
        <v>2</v>
      </c>
      <c r="U1889" s="3">
        <v>6.13626952199095E-4</v>
      </c>
      <c r="V1889" s="3">
        <v>5.2444912990619692E-3</v>
      </c>
      <c r="W1889" s="3">
        <v>4.6237273523429907E-4</v>
      </c>
      <c r="X1889" s="3">
        <v>1.9925779259693948</v>
      </c>
      <c r="Y1889" s="3">
        <v>3.2515846054184208E-3</v>
      </c>
      <c r="Z1889" s="3">
        <v>4.6237232647672029E-4</v>
      </c>
      <c r="AA1889" s="3">
        <v>1.2353983141010247</v>
      </c>
      <c r="AB1889">
        <f t="shared" si="52"/>
        <v>3.2515846054184208E-3</v>
      </c>
      <c r="AC1889">
        <f t="shared" si="53"/>
        <v>4.6237232647672029E-4</v>
      </c>
    </row>
    <row r="1890" spans="1:29" x14ac:dyDescent="0.25">
      <c r="A1890" s="2">
        <v>1889</v>
      </c>
      <c r="B1890" s="3" t="s">
        <v>178</v>
      </c>
      <c r="C1890" s="3" t="s">
        <v>28</v>
      </c>
      <c r="D1890" s="3" t="s">
        <v>179</v>
      </c>
      <c r="E1890" s="3" t="s">
        <v>221</v>
      </c>
      <c r="F1890" s="3">
        <v>0.56000000000000005</v>
      </c>
      <c r="G1890" s="3">
        <v>0.48</v>
      </c>
      <c r="H1890" s="3" t="s">
        <v>261</v>
      </c>
      <c r="I1890" s="2">
        <v>2120</v>
      </c>
      <c r="J1890" s="3" t="s">
        <v>226</v>
      </c>
      <c r="K1890" s="2">
        <v>2120</v>
      </c>
      <c r="L1890" s="3"/>
      <c r="M1890" s="3" t="s">
        <v>266</v>
      </c>
      <c r="N1890" s="3" t="s">
        <v>261</v>
      </c>
      <c r="O1890" s="3" t="s">
        <v>31</v>
      </c>
      <c r="P1890" s="3"/>
      <c r="Q1890" s="3"/>
      <c r="R1890" s="3">
        <v>0.38</v>
      </c>
      <c r="S1890" s="3">
        <v>0.62</v>
      </c>
      <c r="T1890" s="2">
        <v>87</v>
      </c>
      <c r="U1890" s="3">
        <v>6.1990169538513422</v>
      </c>
      <c r="V1890" s="3">
        <v>52.391781726169832</v>
      </c>
      <c r="W1890" s="3">
        <v>4.8764707567265706</v>
      </c>
      <c r="X1890" s="3">
        <v>19416.31471532238</v>
      </c>
      <c r="Y1890" s="3">
        <v>32.482904670225274</v>
      </c>
      <c r="Z1890" s="3">
        <v>4.8764664457146267</v>
      </c>
      <c r="AA1890" s="3">
        <v>12038.115123499882</v>
      </c>
      <c r="AB1890">
        <f t="shared" si="52"/>
        <v>32.482904670225274</v>
      </c>
      <c r="AC1890">
        <f t="shared" si="53"/>
        <v>4.8764664457146267</v>
      </c>
    </row>
    <row r="1891" spans="1:29" x14ac:dyDescent="0.25">
      <c r="A1891" s="2">
        <v>1890</v>
      </c>
      <c r="B1891" s="3" t="s">
        <v>178</v>
      </c>
      <c r="C1891" s="3" t="s">
        <v>28</v>
      </c>
      <c r="D1891" s="3" t="s">
        <v>179</v>
      </c>
      <c r="E1891" s="3" t="s">
        <v>221</v>
      </c>
      <c r="F1891" s="3">
        <v>0.56000000000000005</v>
      </c>
      <c r="G1891" s="3">
        <v>0.48</v>
      </c>
      <c r="H1891" s="3" t="s">
        <v>261</v>
      </c>
      <c r="I1891" s="2">
        <v>2120</v>
      </c>
      <c r="J1891" s="3" t="s">
        <v>226</v>
      </c>
      <c r="K1891" s="2">
        <v>2120</v>
      </c>
      <c r="L1891" s="3"/>
      <c r="M1891" s="3" t="s">
        <v>271</v>
      </c>
      <c r="N1891" s="3" t="s">
        <v>261</v>
      </c>
      <c r="O1891" s="3" t="s">
        <v>31</v>
      </c>
      <c r="P1891" s="3"/>
      <c r="Q1891" s="3"/>
      <c r="R1891" s="3">
        <v>0.38</v>
      </c>
      <c r="S1891" s="3">
        <v>0.62</v>
      </c>
      <c r="T1891" s="2">
        <v>4</v>
      </c>
      <c r="U1891" s="3">
        <v>0.13907445226439308</v>
      </c>
      <c r="V1891" s="3">
        <v>1.1534105629390599</v>
      </c>
      <c r="W1891" s="3">
        <v>0.10039878936487077</v>
      </c>
      <c r="X1891" s="3">
        <v>471.60348171359021</v>
      </c>
      <c r="Y1891" s="3">
        <v>0.71511454902221716</v>
      </c>
      <c r="Z1891" s="3">
        <v>0.10039870060798045</v>
      </c>
      <c r="AA1891" s="3">
        <v>292.39415866242587</v>
      </c>
      <c r="AB1891">
        <f t="shared" si="52"/>
        <v>0.71511454902221716</v>
      </c>
      <c r="AC1891">
        <f t="shared" si="53"/>
        <v>0.10039870060798045</v>
      </c>
    </row>
    <row r="1892" spans="1:29" x14ac:dyDescent="0.25">
      <c r="A1892" s="2">
        <v>1891</v>
      </c>
      <c r="B1892" s="3" t="s">
        <v>178</v>
      </c>
      <c r="C1892" s="3" t="s">
        <v>28</v>
      </c>
      <c r="D1892" s="3" t="s">
        <v>179</v>
      </c>
      <c r="E1892" s="3" t="s">
        <v>221</v>
      </c>
      <c r="F1892" s="3">
        <v>0.56000000000000005</v>
      </c>
      <c r="G1892" s="3">
        <v>0.48</v>
      </c>
      <c r="H1892" s="3" t="s">
        <v>261</v>
      </c>
      <c r="I1892" s="2">
        <v>2120</v>
      </c>
      <c r="J1892" s="3" t="s">
        <v>226</v>
      </c>
      <c r="K1892" s="2">
        <v>2120</v>
      </c>
      <c r="L1892" s="3"/>
      <c r="M1892" s="3" t="s">
        <v>274</v>
      </c>
      <c r="N1892" s="3" t="s">
        <v>261</v>
      </c>
      <c r="O1892" s="3" t="s">
        <v>31</v>
      </c>
      <c r="P1892" s="3"/>
      <c r="Q1892" s="3"/>
      <c r="R1892" s="3">
        <v>0.38</v>
      </c>
      <c r="S1892" s="3">
        <v>0.62</v>
      </c>
      <c r="T1892" s="2">
        <v>2</v>
      </c>
      <c r="U1892" s="3">
        <v>7.2571323531979383E-4</v>
      </c>
      <c r="V1892" s="3">
        <v>5.7778797509924085E-3</v>
      </c>
      <c r="W1892" s="3">
        <v>4.8434488913098764E-4</v>
      </c>
      <c r="X1892" s="3">
        <v>2.1465961201208654</v>
      </c>
      <c r="Y1892" s="3">
        <v>3.5822854456152935E-3</v>
      </c>
      <c r="Z1892" s="3">
        <v>4.8434446094906797E-4</v>
      </c>
      <c r="AA1892" s="3">
        <v>1.3308895944749364</v>
      </c>
      <c r="AB1892">
        <f t="shared" si="52"/>
        <v>3.5822854456152935E-3</v>
      </c>
      <c r="AC1892">
        <f t="shared" si="53"/>
        <v>4.8434446094906797E-4</v>
      </c>
    </row>
    <row r="1893" spans="1:29" x14ac:dyDescent="0.25">
      <c r="A1893" s="2">
        <v>1892</v>
      </c>
      <c r="B1893" s="3" t="s">
        <v>178</v>
      </c>
      <c r="C1893" s="3" t="s">
        <v>28</v>
      </c>
      <c r="D1893" s="3" t="s">
        <v>179</v>
      </c>
      <c r="E1893" s="3" t="s">
        <v>221</v>
      </c>
      <c r="F1893" s="3">
        <v>0.56000000000000005</v>
      </c>
      <c r="G1893" s="3">
        <v>0.48</v>
      </c>
      <c r="H1893" s="3" t="s">
        <v>261</v>
      </c>
      <c r="I1893" s="2">
        <v>2130</v>
      </c>
      <c r="J1893" s="3" t="s">
        <v>36</v>
      </c>
      <c r="K1893" s="2">
        <v>2130</v>
      </c>
      <c r="L1893" s="3"/>
      <c r="M1893" s="3" t="s">
        <v>263</v>
      </c>
      <c r="N1893" s="3" t="s">
        <v>261</v>
      </c>
      <c r="O1893" s="3" t="s">
        <v>31</v>
      </c>
      <c r="P1893" s="3"/>
      <c r="Q1893" s="3"/>
      <c r="R1893" s="3">
        <v>0.38</v>
      </c>
      <c r="S1893" s="3">
        <v>0.62</v>
      </c>
      <c r="T1893" s="2">
        <v>14</v>
      </c>
      <c r="U1893" s="3">
        <v>1.5558548350063404</v>
      </c>
      <c r="V1893" s="3">
        <v>14.571864793287727</v>
      </c>
      <c r="W1893" s="3">
        <v>1.4235109713631016</v>
      </c>
      <c r="X1893" s="3">
        <v>5017.4058496712096</v>
      </c>
      <c r="Y1893" s="3">
        <v>9.0345561718383909</v>
      </c>
      <c r="Z1893" s="3">
        <v>1.4235097129175764</v>
      </c>
      <c r="AA1893" s="3">
        <v>3110.7916267961491</v>
      </c>
      <c r="AB1893">
        <f t="shared" si="52"/>
        <v>9.0345561718383909</v>
      </c>
      <c r="AC1893">
        <f t="shared" si="53"/>
        <v>1.4235097129175764</v>
      </c>
    </row>
    <row r="1894" spans="1:29" x14ac:dyDescent="0.25">
      <c r="A1894" s="2">
        <v>1893</v>
      </c>
      <c r="B1894" s="3" t="s">
        <v>178</v>
      </c>
      <c r="C1894" s="3" t="s">
        <v>28</v>
      </c>
      <c r="D1894" s="3" t="s">
        <v>179</v>
      </c>
      <c r="E1894" s="3" t="s">
        <v>221</v>
      </c>
      <c r="F1894" s="3">
        <v>0.56000000000000005</v>
      </c>
      <c r="G1894" s="3">
        <v>0.48</v>
      </c>
      <c r="H1894" s="3" t="s">
        <v>261</v>
      </c>
      <c r="I1894" s="2">
        <v>2130</v>
      </c>
      <c r="J1894" s="3" t="s">
        <v>36</v>
      </c>
      <c r="K1894" s="2">
        <v>2130</v>
      </c>
      <c r="L1894" s="3"/>
      <c r="M1894" s="3" t="s">
        <v>266</v>
      </c>
      <c r="N1894" s="3" t="s">
        <v>261</v>
      </c>
      <c r="O1894" s="3" t="s">
        <v>31</v>
      </c>
      <c r="P1894" s="3"/>
      <c r="Q1894" s="3"/>
      <c r="R1894" s="3">
        <v>0.38</v>
      </c>
      <c r="S1894" s="3">
        <v>0.62</v>
      </c>
      <c r="T1894" s="2">
        <v>44</v>
      </c>
      <c r="U1894" s="3">
        <v>5.826749204181886</v>
      </c>
      <c r="V1894" s="3">
        <v>48.639963399663884</v>
      </c>
      <c r="W1894" s="3">
        <v>4.3285430979394617</v>
      </c>
      <c r="X1894" s="3">
        <v>19072.73276855002</v>
      </c>
      <c r="Y1894" s="3">
        <v>30.1567773077916</v>
      </c>
      <c r="Z1894" s="3">
        <v>4.3285392713193653</v>
      </c>
      <c r="AA1894" s="3">
        <v>11825.094316501016</v>
      </c>
      <c r="AB1894">
        <f t="shared" si="52"/>
        <v>30.1567773077916</v>
      </c>
      <c r="AC1894">
        <f t="shared" si="53"/>
        <v>4.3285392713193653</v>
      </c>
    </row>
    <row r="1895" spans="1:29" x14ac:dyDescent="0.25">
      <c r="A1895" s="2">
        <v>1894</v>
      </c>
      <c r="B1895" s="3" t="s">
        <v>178</v>
      </c>
      <c r="C1895" s="3" t="s">
        <v>28</v>
      </c>
      <c r="D1895" s="3" t="s">
        <v>179</v>
      </c>
      <c r="E1895" s="3" t="s">
        <v>221</v>
      </c>
      <c r="F1895" s="3">
        <v>0.56000000000000005</v>
      </c>
      <c r="G1895" s="3">
        <v>0.48</v>
      </c>
      <c r="H1895" s="3" t="s">
        <v>261</v>
      </c>
      <c r="I1895" s="2">
        <v>2130</v>
      </c>
      <c r="J1895" s="3" t="s">
        <v>36</v>
      </c>
      <c r="K1895" s="2">
        <v>2130</v>
      </c>
      <c r="L1895" s="3"/>
      <c r="M1895" s="3" t="s">
        <v>268</v>
      </c>
      <c r="N1895" s="3" t="s">
        <v>261</v>
      </c>
      <c r="O1895" s="3" t="s">
        <v>31</v>
      </c>
      <c r="P1895" s="3"/>
      <c r="Q1895" s="3"/>
      <c r="R1895" s="3">
        <v>0.38</v>
      </c>
      <c r="S1895" s="3">
        <v>0.62</v>
      </c>
      <c r="T1895" s="2">
        <v>50</v>
      </c>
      <c r="U1895" s="3">
        <v>6.1512185433373849</v>
      </c>
      <c r="V1895" s="3">
        <v>53.324009057853239</v>
      </c>
      <c r="W1895" s="3">
        <v>5.0471620539192807</v>
      </c>
      <c r="X1895" s="3">
        <v>20129.884291869737</v>
      </c>
      <c r="Y1895" s="3">
        <v>33.060885615869005</v>
      </c>
      <c r="Z1895" s="3">
        <v>5.047157592008813</v>
      </c>
      <c r="AA1895" s="3">
        <v>12480.52826095924</v>
      </c>
      <c r="AB1895">
        <f t="shared" si="52"/>
        <v>33.060885615869005</v>
      </c>
      <c r="AC1895">
        <f t="shared" si="53"/>
        <v>5.047157592008813</v>
      </c>
    </row>
    <row r="1896" spans="1:29" x14ac:dyDescent="0.25">
      <c r="A1896" s="2">
        <v>1895</v>
      </c>
      <c r="B1896" s="3" t="s">
        <v>178</v>
      </c>
      <c r="C1896" s="3" t="s">
        <v>28</v>
      </c>
      <c r="D1896" s="3" t="s">
        <v>179</v>
      </c>
      <c r="E1896" s="3" t="s">
        <v>221</v>
      </c>
      <c r="F1896" s="3">
        <v>0.56000000000000005</v>
      </c>
      <c r="G1896" s="3">
        <v>0.48</v>
      </c>
      <c r="H1896" s="3" t="s">
        <v>261</v>
      </c>
      <c r="I1896" s="2">
        <v>2140</v>
      </c>
      <c r="J1896" s="3" t="s">
        <v>228</v>
      </c>
      <c r="K1896" s="2">
        <v>2140</v>
      </c>
      <c r="L1896" s="3"/>
      <c r="M1896" s="3" t="s">
        <v>268</v>
      </c>
      <c r="N1896" s="3" t="s">
        <v>261</v>
      </c>
      <c r="O1896" s="3" t="s">
        <v>31</v>
      </c>
      <c r="P1896" s="3"/>
      <c r="Q1896" s="3"/>
      <c r="R1896" s="3">
        <v>0.38</v>
      </c>
      <c r="S1896" s="3">
        <v>0.62</v>
      </c>
      <c r="T1896" s="2">
        <v>14</v>
      </c>
      <c r="U1896" s="3">
        <v>1.4630483192376043</v>
      </c>
      <c r="V1896" s="3">
        <v>12.85820674403255</v>
      </c>
      <c r="W1896" s="3">
        <v>1.4148119539569364</v>
      </c>
      <c r="X1896" s="3">
        <v>3704.5352483876172</v>
      </c>
      <c r="Y1896" s="3">
        <v>7.9720881813001805</v>
      </c>
      <c r="Z1896" s="3">
        <v>1.4148107032017201</v>
      </c>
      <c r="AA1896" s="3">
        <v>2296.8118540003225</v>
      </c>
      <c r="AB1896">
        <f t="shared" si="52"/>
        <v>7.9720881813001805</v>
      </c>
      <c r="AC1896">
        <f t="shared" si="53"/>
        <v>1.4148107032017201</v>
      </c>
    </row>
    <row r="1897" spans="1:29" x14ac:dyDescent="0.25">
      <c r="A1897" s="2">
        <v>1896</v>
      </c>
      <c r="B1897" s="3" t="s">
        <v>178</v>
      </c>
      <c r="C1897" s="3" t="s">
        <v>28</v>
      </c>
      <c r="D1897" s="3" t="s">
        <v>179</v>
      </c>
      <c r="E1897" s="3" t="s">
        <v>221</v>
      </c>
      <c r="F1897" s="3">
        <v>0.56000000000000005</v>
      </c>
      <c r="G1897" s="3">
        <v>0.48</v>
      </c>
      <c r="H1897" s="3" t="s">
        <v>261</v>
      </c>
      <c r="I1897" s="2">
        <v>2150</v>
      </c>
      <c r="J1897" s="3" t="s">
        <v>197</v>
      </c>
      <c r="K1897" s="2">
        <v>2150</v>
      </c>
      <c r="L1897" s="3"/>
      <c r="M1897" s="3" t="s">
        <v>266</v>
      </c>
      <c r="N1897" s="3" t="s">
        <v>261</v>
      </c>
      <c r="O1897" s="3" t="s">
        <v>31</v>
      </c>
      <c r="P1897" s="3"/>
      <c r="Q1897" s="3"/>
      <c r="R1897" s="3">
        <v>0.38</v>
      </c>
      <c r="S1897" s="3">
        <v>0.62</v>
      </c>
      <c r="T1897" s="2">
        <v>15</v>
      </c>
      <c r="U1897" s="3">
        <v>0.45143367867104439</v>
      </c>
      <c r="V1897" s="3">
        <v>4.3342317443163125</v>
      </c>
      <c r="W1897" s="3">
        <v>0.44915811280543722</v>
      </c>
      <c r="X1897" s="3">
        <v>1376.8555717936199</v>
      </c>
      <c r="Y1897" s="3">
        <v>2.6872236814761137</v>
      </c>
      <c r="Z1897" s="3">
        <v>0.44915771573015806</v>
      </c>
      <c r="AA1897" s="3">
        <v>853.65045451204435</v>
      </c>
      <c r="AB1897">
        <f t="shared" si="52"/>
        <v>2.6872236814761137</v>
      </c>
      <c r="AC1897">
        <f t="shared" si="53"/>
        <v>0.44915771573015806</v>
      </c>
    </row>
    <row r="1898" spans="1:29" x14ac:dyDescent="0.25">
      <c r="A1898" s="2">
        <v>1897</v>
      </c>
      <c r="B1898" s="3" t="s">
        <v>178</v>
      </c>
      <c r="C1898" s="3" t="s">
        <v>28</v>
      </c>
      <c r="D1898" s="3" t="s">
        <v>179</v>
      </c>
      <c r="E1898" s="3" t="s">
        <v>221</v>
      </c>
      <c r="F1898" s="3">
        <v>0.56000000000000005</v>
      </c>
      <c r="G1898" s="3">
        <v>0.48</v>
      </c>
      <c r="H1898" s="3" t="s">
        <v>261</v>
      </c>
      <c r="I1898" s="2">
        <v>2200</v>
      </c>
      <c r="J1898" s="3" t="s">
        <v>141</v>
      </c>
      <c r="K1898" s="2">
        <v>2200</v>
      </c>
      <c r="L1898" s="3"/>
      <c r="M1898" s="3" t="s">
        <v>262</v>
      </c>
      <c r="N1898" s="3" t="s">
        <v>261</v>
      </c>
      <c r="O1898" s="3" t="s">
        <v>31</v>
      </c>
      <c r="P1898" s="3"/>
      <c r="Q1898" s="3"/>
      <c r="R1898" s="3">
        <v>0</v>
      </c>
      <c r="S1898" s="3">
        <v>1</v>
      </c>
      <c r="T1898" s="2">
        <v>2</v>
      </c>
      <c r="U1898" s="3">
        <v>7.3688262348594398E-4</v>
      </c>
      <c r="V1898" s="3">
        <v>6.8089125335414231E-3</v>
      </c>
      <c r="W1898" s="3">
        <v>8.9897062870655645E-4</v>
      </c>
      <c r="X1898" s="3">
        <v>2.912514096369665</v>
      </c>
      <c r="Y1898" s="3">
        <v>6.8089125335414231E-3</v>
      </c>
      <c r="Z1898" s="3">
        <v>8.9896983397747899E-4</v>
      </c>
      <c r="AA1898" s="3">
        <v>2.912514096369665</v>
      </c>
      <c r="AB1898">
        <f t="shared" si="52"/>
        <v>6.8089125335414231E-3</v>
      </c>
      <c r="AC1898">
        <f t="shared" si="53"/>
        <v>8.9896983397747899E-4</v>
      </c>
    </row>
    <row r="1899" spans="1:29" x14ac:dyDescent="0.25">
      <c r="A1899" s="2">
        <v>1898</v>
      </c>
      <c r="B1899" s="3" t="s">
        <v>178</v>
      </c>
      <c r="C1899" s="3" t="s">
        <v>28</v>
      </c>
      <c r="D1899" s="3" t="s">
        <v>179</v>
      </c>
      <c r="E1899" s="3" t="s">
        <v>221</v>
      </c>
      <c r="F1899" s="3">
        <v>0.56000000000000005</v>
      </c>
      <c r="G1899" s="3">
        <v>0.48</v>
      </c>
      <c r="H1899" s="3" t="s">
        <v>261</v>
      </c>
      <c r="I1899" s="2">
        <v>2200</v>
      </c>
      <c r="J1899" s="3" t="s">
        <v>141</v>
      </c>
      <c r="K1899" s="2">
        <v>2200</v>
      </c>
      <c r="L1899" s="3"/>
      <c r="M1899" s="3" t="s">
        <v>265</v>
      </c>
      <c r="N1899" s="3" t="s">
        <v>261</v>
      </c>
      <c r="O1899" s="3" t="s">
        <v>31</v>
      </c>
      <c r="P1899" s="3"/>
      <c r="Q1899" s="3"/>
      <c r="R1899" s="3">
        <v>0</v>
      </c>
      <c r="S1899" s="3">
        <v>1</v>
      </c>
      <c r="T1899" s="2">
        <v>16</v>
      </c>
      <c r="U1899" s="3">
        <v>0.99011511672602825</v>
      </c>
      <c r="V1899" s="3">
        <v>9.9370410007386667</v>
      </c>
      <c r="W1899" s="3">
        <v>1.4888611192438321</v>
      </c>
      <c r="X1899" s="3">
        <v>3685.674905091244</v>
      </c>
      <c r="Y1899" s="3">
        <v>9.9370410007386667</v>
      </c>
      <c r="Z1899" s="3">
        <v>1.488859803025941</v>
      </c>
      <c r="AA1899" s="3">
        <v>3685.674905091244</v>
      </c>
      <c r="AB1899">
        <f t="shared" si="52"/>
        <v>9.9370410007386667</v>
      </c>
      <c r="AC1899">
        <f t="shared" si="53"/>
        <v>1.488859803025941</v>
      </c>
    </row>
    <row r="1900" spans="1:29" x14ac:dyDescent="0.25">
      <c r="A1900" s="2">
        <v>1899</v>
      </c>
      <c r="B1900" s="3" t="s">
        <v>178</v>
      </c>
      <c r="C1900" s="3" t="s">
        <v>28</v>
      </c>
      <c r="D1900" s="3" t="s">
        <v>179</v>
      </c>
      <c r="E1900" s="3" t="s">
        <v>221</v>
      </c>
      <c r="F1900" s="3">
        <v>0.56000000000000005</v>
      </c>
      <c r="G1900" s="3">
        <v>0.48</v>
      </c>
      <c r="H1900" s="3" t="s">
        <v>261</v>
      </c>
      <c r="I1900" s="2">
        <v>2210</v>
      </c>
      <c r="J1900" s="3" t="s">
        <v>37</v>
      </c>
      <c r="K1900" s="2">
        <v>2210</v>
      </c>
      <c r="L1900" s="3"/>
      <c r="M1900" s="3" t="s">
        <v>263</v>
      </c>
      <c r="N1900" s="3" t="s">
        <v>261</v>
      </c>
      <c r="O1900" s="3" t="s">
        <v>31</v>
      </c>
      <c r="P1900" s="3"/>
      <c r="Q1900" s="3"/>
      <c r="R1900" s="3">
        <v>0.38</v>
      </c>
      <c r="S1900" s="3">
        <v>0.62</v>
      </c>
      <c r="T1900" s="2">
        <v>45</v>
      </c>
      <c r="U1900" s="3">
        <v>4.1445241645830926</v>
      </c>
      <c r="V1900" s="3">
        <v>36.284411818302111</v>
      </c>
      <c r="W1900" s="3">
        <v>3.1642326259031046</v>
      </c>
      <c r="X1900" s="3">
        <v>13806.359452649043</v>
      </c>
      <c r="Y1900" s="3">
        <v>22.49633532734731</v>
      </c>
      <c r="Z1900" s="3">
        <v>3.1642298285840385</v>
      </c>
      <c r="AA1900" s="3">
        <v>8559.9428606424044</v>
      </c>
      <c r="AB1900">
        <f t="shared" si="52"/>
        <v>22.49633532734731</v>
      </c>
      <c r="AC1900">
        <f t="shared" si="53"/>
        <v>3.1642298285840385</v>
      </c>
    </row>
    <row r="1901" spans="1:29" x14ac:dyDescent="0.25">
      <c r="A1901" s="2">
        <v>1900</v>
      </c>
      <c r="B1901" s="3" t="s">
        <v>178</v>
      </c>
      <c r="C1901" s="3" t="s">
        <v>28</v>
      </c>
      <c r="D1901" s="3" t="s">
        <v>179</v>
      </c>
      <c r="E1901" s="3" t="s">
        <v>221</v>
      </c>
      <c r="F1901" s="3">
        <v>0.56000000000000005</v>
      </c>
      <c r="G1901" s="3">
        <v>0.48</v>
      </c>
      <c r="H1901" s="3" t="s">
        <v>261</v>
      </c>
      <c r="I1901" s="2">
        <v>2210</v>
      </c>
      <c r="J1901" s="3" t="s">
        <v>37</v>
      </c>
      <c r="K1901" s="2">
        <v>2210</v>
      </c>
      <c r="L1901" s="3"/>
      <c r="M1901" s="3" t="s">
        <v>266</v>
      </c>
      <c r="N1901" s="3" t="s">
        <v>261</v>
      </c>
      <c r="O1901" s="3" t="s">
        <v>31</v>
      </c>
      <c r="P1901" s="3"/>
      <c r="Q1901" s="3"/>
      <c r="R1901" s="3">
        <v>0.38</v>
      </c>
      <c r="S1901" s="3">
        <v>0.62</v>
      </c>
      <c r="T1901" s="2">
        <v>1</v>
      </c>
      <c r="U1901" s="3">
        <v>3.1790073030284901E-3</v>
      </c>
      <c r="V1901" s="3">
        <v>2.5208579550280202E-2</v>
      </c>
      <c r="W1901" s="3">
        <v>2.1064833950023261E-3</v>
      </c>
      <c r="X1901" s="3">
        <v>10.328938521315132</v>
      </c>
      <c r="Y1901" s="3">
        <v>1.5629319321173726E-2</v>
      </c>
      <c r="Z1901" s="3">
        <v>2.1064815327795161E-3</v>
      </c>
      <c r="AA1901" s="3">
        <v>6.4039418832153823</v>
      </c>
      <c r="AB1901">
        <f t="shared" si="52"/>
        <v>1.5629319321173726E-2</v>
      </c>
      <c r="AC1901">
        <f t="shared" si="53"/>
        <v>2.1064815327795161E-3</v>
      </c>
    </row>
    <row r="1902" spans="1:29" x14ac:dyDescent="0.25">
      <c r="A1902" s="2">
        <v>1901</v>
      </c>
      <c r="B1902" s="3" t="s">
        <v>178</v>
      </c>
      <c r="C1902" s="3" t="s">
        <v>28</v>
      </c>
      <c r="D1902" s="3" t="s">
        <v>179</v>
      </c>
      <c r="E1902" s="3" t="s">
        <v>221</v>
      </c>
      <c r="F1902" s="3">
        <v>0.56000000000000005</v>
      </c>
      <c r="G1902" s="3">
        <v>0.48</v>
      </c>
      <c r="H1902" s="3" t="s">
        <v>261</v>
      </c>
      <c r="I1902" s="2">
        <v>2210</v>
      </c>
      <c r="J1902" s="3" t="s">
        <v>37</v>
      </c>
      <c r="K1902" s="2">
        <v>2210</v>
      </c>
      <c r="L1902" s="3"/>
      <c r="M1902" s="3" t="s">
        <v>268</v>
      </c>
      <c r="N1902" s="3" t="s">
        <v>261</v>
      </c>
      <c r="O1902" s="3" t="s">
        <v>31</v>
      </c>
      <c r="P1902" s="3"/>
      <c r="Q1902" s="3"/>
      <c r="R1902" s="3">
        <v>0.38</v>
      </c>
      <c r="S1902" s="3">
        <v>0.62</v>
      </c>
      <c r="T1902" s="2">
        <v>13</v>
      </c>
      <c r="U1902" s="3">
        <v>0.58492015619251103</v>
      </c>
      <c r="V1902" s="3">
        <v>3.8916889069794167</v>
      </c>
      <c r="W1902" s="3">
        <v>0.28351573850264272</v>
      </c>
      <c r="X1902" s="3">
        <v>1549.6297152323184</v>
      </c>
      <c r="Y1902" s="3">
        <v>2.4128471223272387</v>
      </c>
      <c r="Z1902" s="3">
        <v>0.2835154878624162</v>
      </c>
      <c r="AA1902" s="3">
        <v>960.77042344403753</v>
      </c>
      <c r="AB1902">
        <f t="shared" si="52"/>
        <v>2.4128471223272387</v>
      </c>
      <c r="AC1902">
        <f t="shared" si="53"/>
        <v>0.2835154878624162</v>
      </c>
    </row>
    <row r="1903" spans="1:29" x14ac:dyDescent="0.25">
      <c r="A1903" s="2">
        <v>1902</v>
      </c>
      <c r="B1903" s="3" t="s">
        <v>178</v>
      </c>
      <c r="C1903" s="3" t="s">
        <v>28</v>
      </c>
      <c r="D1903" s="3" t="s">
        <v>179</v>
      </c>
      <c r="E1903" s="3" t="s">
        <v>221</v>
      </c>
      <c r="F1903" s="3">
        <v>0.56000000000000005</v>
      </c>
      <c r="G1903" s="3">
        <v>0.48</v>
      </c>
      <c r="H1903" s="3" t="s">
        <v>261</v>
      </c>
      <c r="I1903" s="2">
        <v>2210</v>
      </c>
      <c r="J1903" s="3" t="s">
        <v>37</v>
      </c>
      <c r="K1903" s="2">
        <v>2210</v>
      </c>
      <c r="L1903" s="3"/>
      <c r="M1903" s="3" t="s">
        <v>271</v>
      </c>
      <c r="N1903" s="3" t="s">
        <v>261</v>
      </c>
      <c r="O1903" s="3" t="s">
        <v>31</v>
      </c>
      <c r="P1903" s="3"/>
      <c r="Q1903" s="3"/>
      <c r="R1903" s="3">
        <v>0.38</v>
      </c>
      <c r="S1903" s="3">
        <v>0.62</v>
      </c>
      <c r="T1903" s="2">
        <v>5</v>
      </c>
      <c r="U1903" s="3">
        <v>0.2753457097229825</v>
      </c>
      <c r="V1903" s="3">
        <v>2.2485094123927429</v>
      </c>
      <c r="W1903" s="3">
        <v>0.16728147490798054</v>
      </c>
      <c r="X1903" s="3">
        <v>928.41677724008116</v>
      </c>
      <c r="Y1903" s="3">
        <v>1.3940758356835008</v>
      </c>
      <c r="Z1903" s="3">
        <v>0.16728132702389151</v>
      </c>
      <c r="AA1903" s="3">
        <v>575.61840188885026</v>
      </c>
      <c r="AB1903">
        <f t="shared" si="52"/>
        <v>1.3940758356835008</v>
      </c>
      <c r="AC1903">
        <f t="shared" si="53"/>
        <v>0.16728132702389151</v>
      </c>
    </row>
    <row r="1904" spans="1:29" x14ac:dyDescent="0.25">
      <c r="A1904" s="2">
        <v>1903</v>
      </c>
      <c r="B1904" s="3" t="s">
        <v>178</v>
      </c>
      <c r="C1904" s="3" t="s">
        <v>28</v>
      </c>
      <c r="D1904" s="3" t="s">
        <v>179</v>
      </c>
      <c r="E1904" s="3" t="s">
        <v>221</v>
      </c>
      <c r="F1904" s="3">
        <v>0.56000000000000005</v>
      </c>
      <c r="G1904" s="3">
        <v>0.48</v>
      </c>
      <c r="H1904" s="3" t="s">
        <v>261</v>
      </c>
      <c r="I1904" s="2">
        <v>2240</v>
      </c>
      <c r="J1904" s="3" t="s">
        <v>38</v>
      </c>
      <c r="K1904" s="2">
        <v>2240</v>
      </c>
      <c r="L1904" s="3"/>
      <c r="M1904" s="3" t="s">
        <v>268</v>
      </c>
      <c r="N1904" s="3" t="s">
        <v>261</v>
      </c>
      <c r="O1904" s="3" t="s">
        <v>31</v>
      </c>
      <c r="P1904" s="3"/>
      <c r="Q1904" s="3"/>
      <c r="R1904" s="3">
        <v>0.38</v>
      </c>
      <c r="S1904" s="3">
        <v>0.62</v>
      </c>
      <c r="T1904" s="2">
        <v>14</v>
      </c>
      <c r="U1904" s="3">
        <v>1.353504957706319</v>
      </c>
      <c r="V1904" s="3">
        <v>10.306459650602093</v>
      </c>
      <c r="W1904" s="3">
        <v>1.1339402548466331</v>
      </c>
      <c r="X1904" s="3">
        <v>3546.1131549339962</v>
      </c>
      <c r="Y1904" s="3">
        <v>6.3900049833732986</v>
      </c>
      <c r="Z1904" s="3">
        <v>1.1339392523941982</v>
      </c>
      <c r="AA1904" s="3">
        <v>2198.5901560590773</v>
      </c>
      <c r="AB1904">
        <f t="shared" ref="AB1904:AB1967" si="54">Y1904</f>
        <v>6.3900049833732986</v>
      </c>
      <c r="AC1904">
        <f t="shared" ref="AC1904:AC1967" si="55">Z1904</f>
        <v>1.1339392523941982</v>
      </c>
    </row>
    <row r="1905" spans="1:29" x14ac:dyDescent="0.25">
      <c r="A1905" s="2">
        <v>1904</v>
      </c>
      <c r="B1905" s="3" t="s">
        <v>178</v>
      </c>
      <c r="C1905" s="3" t="s">
        <v>28</v>
      </c>
      <c r="D1905" s="3" t="s">
        <v>179</v>
      </c>
      <c r="E1905" s="3" t="s">
        <v>221</v>
      </c>
      <c r="F1905" s="3">
        <v>0.56000000000000005</v>
      </c>
      <c r="G1905" s="3">
        <v>0.48</v>
      </c>
      <c r="H1905" s="3" t="s">
        <v>261</v>
      </c>
      <c r="I1905" s="2">
        <v>2400</v>
      </c>
      <c r="J1905" s="3" t="s">
        <v>229</v>
      </c>
      <c r="K1905" s="2">
        <v>2400</v>
      </c>
      <c r="L1905" s="3"/>
      <c r="M1905" s="3" t="s">
        <v>263</v>
      </c>
      <c r="N1905" s="3" t="s">
        <v>261</v>
      </c>
      <c r="O1905" s="3" t="s">
        <v>31</v>
      </c>
      <c r="P1905" s="3"/>
      <c r="Q1905" s="3"/>
      <c r="R1905" s="3">
        <v>0.38</v>
      </c>
      <c r="S1905" s="3">
        <v>0.62</v>
      </c>
      <c r="T1905" s="2">
        <v>2</v>
      </c>
      <c r="U1905" s="3">
        <v>0.18485310983250799</v>
      </c>
      <c r="V1905" s="3">
        <v>1.6567733423010225</v>
      </c>
      <c r="W1905" s="3">
        <v>0.15399859798846036</v>
      </c>
      <c r="X1905" s="3">
        <v>599.68734298431946</v>
      </c>
      <c r="Y1905" s="3">
        <v>1.027199472226634</v>
      </c>
      <c r="Z1905" s="3">
        <v>0.1539984618470111</v>
      </c>
      <c r="AA1905" s="3">
        <v>371.80615265027808</v>
      </c>
      <c r="AB1905">
        <f t="shared" si="54"/>
        <v>1.027199472226634</v>
      </c>
      <c r="AC1905">
        <f t="shared" si="55"/>
        <v>0.1539984618470111</v>
      </c>
    </row>
    <row r="1906" spans="1:29" x14ac:dyDescent="0.25">
      <c r="A1906" s="2">
        <v>1905</v>
      </c>
      <c r="B1906" s="3" t="s">
        <v>178</v>
      </c>
      <c r="C1906" s="3" t="s">
        <v>28</v>
      </c>
      <c r="D1906" s="3" t="s">
        <v>179</v>
      </c>
      <c r="E1906" s="3" t="s">
        <v>221</v>
      </c>
      <c r="F1906" s="3">
        <v>0.56000000000000005</v>
      </c>
      <c r="G1906" s="3">
        <v>0.48</v>
      </c>
      <c r="H1906" s="3" t="s">
        <v>261</v>
      </c>
      <c r="I1906" s="2">
        <v>2410</v>
      </c>
      <c r="J1906" s="3" t="s">
        <v>113</v>
      </c>
      <c r="K1906" s="2">
        <v>2410</v>
      </c>
      <c r="L1906" s="3"/>
      <c r="M1906" s="3" t="s">
        <v>268</v>
      </c>
      <c r="N1906" s="3" t="s">
        <v>261</v>
      </c>
      <c r="O1906" s="3" t="s">
        <v>31</v>
      </c>
      <c r="P1906" s="3"/>
      <c r="Q1906" s="3"/>
      <c r="R1906" s="3">
        <v>0.38</v>
      </c>
      <c r="S1906" s="3">
        <v>0.62</v>
      </c>
      <c r="T1906" s="2">
        <v>2</v>
      </c>
      <c r="U1906" s="3">
        <v>8.67961628568584E-2</v>
      </c>
      <c r="V1906" s="3">
        <v>0.74123791842218845</v>
      </c>
      <c r="W1906" s="3">
        <v>6.4778589875474385E-2</v>
      </c>
      <c r="X1906" s="3">
        <v>285.99879933143063</v>
      </c>
      <c r="Y1906" s="3">
        <v>0.45956750942175684</v>
      </c>
      <c r="Z1906" s="3">
        <v>6.4778532608387368E-2</v>
      </c>
      <c r="AA1906" s="3">
        <v>177.31925558548699</v>
      </c>
      <c r="AB1906">
        <f t="shared" si="54"/>
        <v>0.45956750942175684</v>
      </c>
      <c r="AC1906">
        <f t="shared" si="55"/>
        <v>6.4778532608387368E-2</v>
      </c>
    </row>
    <row r="1907" spans="1:29" x14ac:dyDescent="0.25">
      <c r="A1907" s="2">
        <v>1906</v>
      </c>
      <c r="B1907" s="3" t="s">
        <v>178</v>
      </c>
      <c r="C1907" s="3" t="s">
        <v>28</v>
      </c>
      <c r="D1907" s="3" t="s">
        <v>179</v>
      </c>
      <c r="E1907" s="3" t="s">
        <v>221</v>
      </c>
      <c r="F1907" s="3">
        <v>0.56000000000000005</v>
      </c>
      <c r="G1907" s="3">
        <v>0.48</v>
      </c>
      <c r="H1907" s="3" t="s">
        <v>261</v>
      </c>
      <c r="I1907" s="2">
        <v>2420</v>
      </c>
      <c r="J1907" s="3" t="s">
        <v>230</v>
      </c>
      <c r="K1907" s="2">
        <v>2420</v>
      </c>
      <c r="L1907" s="3"/>
      <c r="M1907" s="3" t="s">
        <v>266</v>
      </c>
      <c r="N1907" s="3" t="s">
        <v>261</v>
      </c>
      <c r="O1907" s="3" t="s">
        <v>31</v>
      </c>
      <c r="P1907" s="3"/>
      <c r="Q1907" s="3"/>
      <c r="R1907" s="3">
        <v>0.38</v>
      </c>
      <c r="S1907" s="3">
        <v>0.62</v>
      </c>
      <c r="T1907" s="2">
        <v>34</v>
      </c>
      <c r="U1907" s="3">
        <v>3.0764133165560206</v>
      </c>
      <c r="V1907" s="3">
        <v>29.134698437918008</v>
      </c>
      <c r="W1907" s="3">
        <v>3.1301385385977558</v>
      </c>
      <c r="X1907" s="3">
        <v>10115.617513678788</v>
      </c>
      <c r="Y1907" s="3">
        <v>18.063513031509167</v>
      </c>
      <c r="Z1907" s="3">
        <v>3.1301357714193427</v>
      </c>
      <c r="AA1907" s="3">
        <v>6271.6828584808491</v>
      </c>
      <c r="AB1907">
        <f t="shared" si="54"/>
        <v>18.063513031509167</v>
      </c>
      <c r="AC1907">
        <f t="shared" si="55"/>
        <v>3.1301357714193427</v>
      </c>
    </row>
    <row r="1908" spans="1:29" x14ac:dyDescent="0.25">
      <c r="A1908" s="2">
        <v>1907</v>
      </c>
      <c r="B1908" s="3" t="s">
        <v>178</v>
      </c>
      <c r="C1908" s="3" t="s">
        <v>28</v>
      </c>
      <c r="D1908" s="3" t="s">
        <v>179</v>
      </c>
      <c r="E1908" s="3" t="s">
        <v>221</v>
      </c>
      <c r="F1908" s="3">
        <v>0.56000000000000005</v>
      </c>
      <c r="G1908" s="3">
        <v>0.48</v>
      </c>
      <c r="H1908" s="3" t="s">
        <v>261</v>
      </c>
      <c r="I1908" s="2">
        <v>2420</v>
      </c>
      <c r="J1908" s="3" t="s">
        <v>230</v>
      </c>
      <c r="K1908" s="2">
        <v>2420</v>
      </c>
      <c r="L1908" s="3"/>
      <c r="M1908" s="3" t="s">
        <v>268</v>
      </c>
      <c r="N1908" s="3" t="s">
        <v>261</v>
      </c>
      <c r="O1908" s="3" t="s">
        <v>31</v>
      </c>
      <c r="P1908" s="3"/>
      <c r="Q1908" s="3"/>
      <c r="R1908" s="3">
        <v>0.38</v>
      </c>
      <c r="S1908" s="3">
        <v>0.62</v>
      </c>
      <c r="T1908" s="2">
        <v>104</v>
      </c>
      <c r="U1908" s="3">
        <v>25.34477428086679</v>
      </c>
      <c r="V1908" s="3">
        <v>183.84039454835383</v>
      </c>
      <c r="W1908" s="3">
        <v>18.042571503947133</v>
      </c>
      <c r="X1908" s="3">
        <v>66555.663841009766</v>
      </c>
      <c r="Y1908" s="3">
        <v>113.98104461997946</v>
      </c>
      <c r="Z1908" s="3">
        <v>18.042555553530313</v>
      </c>
      <c r="AA1908" s="3">
        <v>41264.511581426028</v>
      </c>
      <c r="AB1908">
        <f t="shared" si="54"/>
        <v>113.98104461997946</v>
      </c>
      <c r="AC1908">
        <f t="shared" si="55"/>
        <v>18.042555553530313</v>
      </c>
    </row>
    <row r="1909" spans="1:29" x14ac:dyDescent="0.25">
      <c r="A1909" s="2">
        <v>1908</v>
      </c>
      <c r="B1909" s="3" t="s">
        <v>178</v>
      </c>
      <c r="C1909" s="3" t="s">
        <v>28</v>
      </c>
      <c r="D1909" s="3" t="s">
        <v>179</v>
      </c>
      <c r="E1909" s="3" t="s">
        <v>221</v>
      </c>
      <c r="F1909" s="3">
        <v>0.56000000000000005</v>
      </c>
      <c r="G1909" s="3">
        <v>0.48</v>
      </c>
      <c r="H1909" s="3" t="s">
        <v>261</v>
      </c>
      <c r="I1909" s="2">
        <v>2430</v>
      </c>
      <c r="J1909" s="3" t="s">
        <v>231</v>
      </c>
      <c r="K1909" s="2">
        <v>2430</v>
      </c>
      <c r="L1909" s="3"/>
      <c r="M1909" s="3" t="s">
        <v>263</v>
      </c>
      <c r="N1909" s="3" t="s">
        <v>261</v>
      </c>
      <c r="O1909" s="3" t="s">
        <v>31</v>
      </c>
      <c r="P1909" s="3"/>
      <c r="Q1909" s="3"/>
      <c r="R1909" s="3">
        <v>0.38</v>
      </c>
      <c r="S1909" s="3">
        <v>0.62</v>
      </c>
      <c r="T1909" s="2">
        <v>4</v>
      </c>
      <c r="U1909" s="3">
        <v>0.24682841797561073</v>
      </c>
      <c r="V1909" s="3">
        <v>2.1671789482566925</v>
      </c>
      <c r="W1909" s="3">
        <v>0.20689076687121233</v>
      </c>
      <c r="X1909" s="3">
        <v>781.16600113330469</v>
      </c>
      <c r="Y1909" s="3">
        <v>1.3436509479191494</v>
      </c>
      <c r="Z1909" s="3">
        <v>0.20689058397078858</v>
      </c>
      <c r="AA1909" s="3">
        <v>484.32292070264879</v>
      </c>
      <c r="AB1909">
        <f t="shared" si="54"/>
        <v>1.3436509479191494</v>
      </c>
      <c r="AC1909">
        <f t="shared" si="55"/>
        <v>0.20689058397078858</v>
      </c>
    </row>
    <row r="1910" spans="1:29" x14ac:dyDescent="0.25">
      <c r="A1910" s="2">
        <v>1909</v>
      </c>
      <c r="B1910" s="3" t="s">
        <v>178</v>
      </c>
      <c r="C1910" s="3" t="s">
        <v>28</v>
      </c>
      <c r="D1910" s="3" t="s">
        <v>179</v>
      </c>
      <c r="E1910" s="3" t="s">
        <v>221</v>
      </c>
      <c r="F1910" s="3">
        <v>0.56000000000000005</v>
      </c>
      <c r="G1910" s="3">
        <v>0.48</v>
      </c>
      <c r="H1910" s="3" t="s">
        <v>261</v>
      </c>
      <c r="I1910" s="2">
        <v>2431</v>
      </c>
      <c r="J1910" s="3" t="s">
        <v>233</v>
      </c>
      <c r="K1910" s="2">
        <v>2431</v>
      </c>
      <c r="L1910" s="3"/>
      <c r="M1910" s="3" t="s">
        <v>263</v>
      </c>
      <c r="N1910" s="3" t="s">
        <v>261</v>
      </c>
      <c r="O1910" s="3" t="s">
        <v>31</v>
      </c>
      <c r="P1910" s="3"/>
      <c r="Q1910" s="3"/>
      <c r="R1910" s="3">
        <v>0.38</v>
      </c>
      <c r="S1910" s="3">
        <v>0.62</v>
      </c>
      <c r="T1910" s="2">
        <v>4</v>
      </c>
      <c r="U1910" s="3">
        <v>0.26454556320269601</v>
      </c>
      <c r="V1910" s="3">
        <v>2.370392274647886</v>
      </c>
      <c r="W1910" s="3">
        <v>0.22934058555811399</v>
      </c>
      <c r="X1910" s="3">
        <v>837.250193359474</v>
      </c>
      <c r="Y1910" s="3">
        <v>1.4696432102816894</v>
      </c>
      <c r="Z1910" s="3">
        <v>0.22934038281107594</v>
      </c>
      <c r="AA1910" s="3">
        <v>519.09511988287386</v>
      </c>
      <c r="AB1910">
        <f t="shared" si="54"/>
        <v>1.4696432102816894</v>
      </c>
      <c r="AC1910">
        <f t="shared" si="55"/>
        <v>0.22934038281107594</v>
      </c>
    </row>
    <row r="1911" spans="1:29" x14ac:dyDescent="0.25">
      <c r="A1911" s="2">
        <v>1910</v>
      </c>
      <c r="B1911" s="3" t="s">
        <v>178</v>
      </c>
      <c r="C1911" s="3" t="s">
        <v>28</v>
      </c>
      <c r="D1911" s="3" t="s">
        <v>179</v>
      </c>
      <c r="E1911" s="3" t="s">
        <v>221</v>
      </c>
      <c r="F1911" s="3">
        <v>0.56000000000000005</v>
      </c>
      <c r="G1911" s="3">
        <v>0.48</v>
      </c>
      <c r="H1911" s="3" t="s">
        <v>261</v>
      </c>
      <c r="I1911" s="2">
        <v>2510</v>
      </c>
      <c r="J1911" s="3" t="s">
        <v>234</v>
      </c>
      <c r="K1911" s="2">
        <v>2510</v>
      </c>
      <c r="L1911" s="3"/>
      <c r="M1911" s="3" t="s">
        <v>263</v>
      </c>
      <c r="N1911" s="3" t="s">
        <v>261</v>
      </c>
      <c r="O1911" s="3" t="s">
        <v>31</v>
      </c>
      <c r="P1911" s="3"/>
      <c r="Q1911" s="3"/>
      <c r="R1911" s="3">
        <v>0.38</v>
      </c>
      <c r="S1911" s="3">
        <v>0.62</v>
      </c>
      <c r="T1911" s="2">
        <v>9</v>
      </c>
      <c r="U1911" s="3">
        <v>0.36375114147436993</v>
      </c>
      <c r="V1911" s="3">
        <v>3.3420771361499666</v>
      </c>
      <c r="W1911" s="3">
        <v>0.29918553402856574</v>
      </c>
      <c r="X1911" s="3">
        <v>1318.7458054994577</v>
      </c>
      <c r="Y1911" s="3">
        <v>2.072087824412979</v>
      </c>
      <c r="Z1911" s="3">
        <v>0.29918526953555974</v>
      </c>
      <c r="AA1911" s="3">
        <v>817.62239940966367</v>
      </c>
      <c r="AB1911">
        <f t="shared" si="54"/>
        <v>2.072087824412979</v>
      </c>
      <c r="AC1911">
        <f t="shared" si="55"/>
        <v>0.29918526953555974</v>
      </c>
    </row>
    <row r="1912" spans="1:29" x14ac:dyDescent="0.25">
      <c r="A1912" s="2">
        <v>1911</v>
      </c>
      <c r="B1912" s="3" t="s">
        <v>178</v>
      </c>
      <c r="C1912" s="3" t="s">
        <v>28</v>
      </c>
      <c r="D1912" s="3" t="s">
        <v>179</v>
      </c>
      <c r="E1912" s="3" t="s">
        <v>221</v>
      </c>
      <c r="F1912" s="3">
        <v>0.56000000000000005</v>
      </c>
      <c r="G1912" s="3">
        <v>0.48</v>
      </c>
      <c r="H1912" s="3" t="s">
        <v>261</v>
      </c>
      <c r="I1912" s="2">
        <v>2510</v>
      </c>
      <c r="J1912" s="3" t="s">
        <v>234</v>
      </c>
      <c r="K1912" s="2">
        <v>2510</v>
      </c>
      <c r="L1912" s="3"/>
      <c r="M1912" s="3" t="s">
        <v>266</v>
      </c>
      <c r="N1912" s="3" t="s">
        <v>261</v>
      </c>
      <c r="O1912" s="3" t="s">
        <v>31</v>
      </c>
      <c r="P1912" s="3"/>
      <c r="Q1912" s="3"/>
      <c r="R1912" s="3">
        <v>0.38</v>
      </c>
      <c r="S1912" s="3">
        <v>0.62</v>
      </c>
      <c r="T1912" s="2">
        <v>7</v>
      </c>
      <c r="U1912" s="3">
        <v>1.0063412919807027</v>
      </c>
      <c r="V1912" s="3">
        <v>9.5073330861434062</v>
      </c>
      <c r="W1912" s="3">
        <v>0.94990413646251859</v>
      </c>
      <c r="X1912" s="3">
        <v>3241.5662886025957</v>
      </c>
      <c r="Y1912" s="3">
        <v>5.8945465134089119</v>
      </c>
      <c r="Z1912" s="3">
        <v>0.94990329670600526</v>
      </c>
      <c r="AA1912" s="3">
        <v>2009.7710989336092</v>
      </c>
      <c r="AB1912">
        <f t="shared" si="54"/>
        <v>5.8945465134089119</v>
      </c>
      <c r="AC1912">
        <f t="shared" si="55"/>
        <v>0.94990329670600526</v>
      </c>
    </row>
    <row r="1913" spans="1:29" x14ac:dyDescent="0.25">
      <c r="A1913" s="2">
        <v>1912</v>
      </c>
      <c r="B1913" s="3" t="s">
        <v>178</v>
      </c>
      <c r="C1913" s="3" t="s">
        <v>28</v>
      </c>
      <c r="D1913" s="3" t="s">
        <v>179</v>
      </c>
      <c r="E1913" s="3" t="s">
        <v>221</v>
      </c>
      <c r="F1913" s="3">
        <v>0.56000000000000005</v>
      </c>
      <c r="G1913" s="3">
        <v>0.48</v>
      </c>
      <c r="H1913" s="3" t="s">
        <v>261</v>
      </c>
      <c r="I1913" s="2">
        <v>2510</v>
      </c>
      <c r="J1913" s="3" t="s">
        <v>234</v>
      </c>
      <c r="K1913" s="2">
        <v>2510</v>
      </c>
      <c r="L1913" s="3"/>
      <c r="M1913" s="3" t="s">
        <v>268</v>
      </c>
      <c r="N1913" s="3" t="s">
        <v>261</v>
      </c>
      <c r="O1913" s="3" t="s">
        <v>31</v>
      </c>
      <c r="P1913" s="3"/>
      <c r="Q1913" s="3"/>
      <c r="R1913" s="3">
        <v>0.38</v>
      </c>
      <c r="S1913" s="3">
        <v>0.62</v>
      </c>
      <c r="T1913" s="2">
        <v>12</v>
      </c>
      <c r="U1913" s="3">
        <v>0.61444508460549374</v>
      </c>
      <c r="V1913" s="3">
        <v>5.386544509240645</v>
      </c>
      <c r="W1913" s="3">
        <v>0.48632820791039466</v>
      </c>
      <c r="X1913" s="3">
        <v>2305.2650469624282</v>
      </c>
      <c r="Y1913" s="3">
        <v>3.3396575957291996</v>
      </c>
      <c r="Z1913" s="3">
        <v>0.48632777797513754</v>
      </c>
      <c r="AA1913" s="3">
        <v>1429.2643291167055</v>
      </c>
      <c r="AB1913">
        <f t="shared" si="54"/>
        <v>3.3396575957291996</v>
      </c>
      <c r="AC1913">
        <f t="shared" si="55"/>
        <v>0.48632777797513754</v>
      </c>
    </row>
    <row r="1914" spans="1:29" x14ac:dyDescent="0.25">
      <c r="A1914" s="2">
        <v>1913</v>
      </c>
      <c r="B1914" s="3" t="s">
        <v>178</v>
      </c>
      <c r="C1914" s="3" t="s">
        <v>28</v>
      </c>
      <c r="D1914" s="3" t="s">
        <v>179</v>
      </c>
      <c r="E1914" s="3" t="s">
        <v>221</v>
      </c>
      <c r="F1914" s="3">
        <v>0.56000000000000005</v>
      </c>
      <c r="G1914" s="3">
        <v>0.48</v>
      </c>
      <c r="H1914" s="3" t="s">
        <v>261</v>
      </c>
      <c r="I1914" s="2">
        <v>2540</v>
      </c>
      <c r="J1914" s="3" t="s">
        <v>235</v>
      </c>
      <c r="K1914" s="2">
        <v>2540</v>
      </c>
      <c r="L1914" s="3"/>
      <c r="M1914" s="3" t="s">
        <v>263</v>
      </c>
      <c r="N1914" s="3" t="s">
        <v>261</v>
      </c>
      <c r="O1914" s="3" t="s">
        <v>31</v>
      </c>
      <c r="P1914" s="3"/>
      <c r="Q1914" s="3"/>
      <c r="R1914" s="3">
        <v>0.38</v>
      </c>
      <c r="S1914" s="3">
        <v>0.62</v>
      </c>
      <c r="T1914" s="2">
        <v>3</v>
      </c>
      <c r="U1914" s="3">
        <v>5.1717997402252747E-2</v>
      </c>
      <c r="V1914" s="3">
        <v>0.41978746979826792</v>
      </c>
      <c r="W1914" s="3">
        <v>3.6274031711151115E-2</v>
      </c>
      <c r="X1914" s="3">
        <v>216.19904096369672</v>
      </c>
      <c r="Y1914" s="3">
        <v>0.2602682312749261</v>
      </c>
      <c r="Z1914" s="3">
        <v>3.627399964333182E-2</v>
      </c>
      <c r="AA1914" s="3">
        <v>134.04340539749197</v>
      </c>
      <c r="AB1914">
        <f t="shared" si="54"/>
        <v>0.2602682312749261</v>
      </c>
      <c r="AC1914">
        <f t="shared" si="55"/>
        <v>3.627399964333182E-2</v>
      </c>
    </row>
    <row r="1915" spans="1:29" x14ac:dyDescent="0.25">
      <c r="A1915" s="2">
        <v>1914</v>
      </c>
      <c r="B1915" s="3" t="s">
        <v>178</v>
      </c>
      <c r="C1915" s="3" t="s">
        <v>28</v>
      </c>
      <c r="D1915" s="3" t="s">
        <v>179</v>
      </c>
      <c r="E1915" s="3" t="s">
        <v>221</v>
      </c>
      <c r="F1915" s="3">
        <v>0.56000000000000005</v>
      </c>
      <c r="G1915" s="3">
        <v>0.48</v>
      </c>
      <c r="H1915" s="3" t="s">
        <v>261</v>
      </c>
      <c r="I1915" s="2">
        <v>3100</v>
      </c>
      <c r="J1915" s="3" t="s">
        <v>69</v>
      </c>
      <c r="K1915" s="2">
        <v>3100</v>
      </c>
      <c r="L1915" s="3" t="s">
        <v>64</v>
      </c>
      <c r="M1915" s="3" t="s">
        <v>263</v>
      </c>
      <c r="N1915" s="3" t="s">
        <v>261</v>
      </c>
      <c r="O1915" s="3"/>
      <c r="P1915" s="3"/>
      <c r="Q1915" s="3"/>
      <c r="R1915" s="3">
        <v>0.38</v>
      </c>
      <c r="S1915" s="3">
        <v>0.62</v>
      </c>
      <c r="T1915" s="2">
        <v>3</v>
      </c>
      <c r="U1915" s="3">
        <v>7.9674563333323387E-2</v>
      </c>
      <c r="V1915" s="3">
        <v>4.7579506409716713E-2</v>
      </c>
      <c r="W1915" s="3">
        <v>3.8830991181662629E-3</v>
      </c>
      <c r="X1915" s="3">
        <v>152.16976854128092</v>
      </c>
      <c r="Y1915" s="3">
        <v>2.9499293974024361E-2</v>
      </c>
      <c r="Z1915" s="3">
        <v>3.8830956853379934E-3</v>
      </c>
      <c r="AA1915" s="3">
        <v>94.345256495594171</v>
      </c>
      <c r="AB1915">
        <f t="shared" si="54"/>
        <v>2.9499293974024361E-2</v>
      </c>
      <c r="AC1915">
        <f t="shared" si="55"/>
        <v>3.8830956853379934E-3</v>
      </c>
    </row>
    <row r="1916" spans="1:29" x14ac:dyDescent="0.25">
      <c r="A1916" s="2">
        <v>1915</v>
      </c>
      <c r="B1916" s="3" t="s">
        <v>178</v>
      </c>
      <c r="C1916" s="3" t="s">
        <v>28</v>
      </c>
      <c r="D1916" s="3" t="s">
        <v>179</v>
      </c>
      <c r="E1916" s="3" t="s">
        <v>221</v>
      </c>
      <c r="F1916" s="3">
        <v>0.56000000000000005</v>
      </c>
      <c r="G1916" s="3">
        <v>0.48</v>
      </c>
      <c r="H1916" s="3" t="s">
        <v>261</v>
      </c>
      <c r="I1916" s="2">
        <v>3100</v>
      </c>
      <c r="J1916" s="3" t="s">
        <v>69</v>
      </c>
      <c r="K1916" s="2">
        <v>3100</v>
      </c>
      <c r="L1916" s="3" t="s">
        <v>64</v>
      </c>
      <c r="M1916" s="3" t="s">
        <v>267</v>
      </c>
      <c r="N1916" s="3" t="s">
        <v>261</v>
      </c>
      <c r="O1916" s="3"/>
      <c r="P1916" s="3"/>
      <c r="Q1916" s="3"/>
      <c r="R1916" s="3">
        <v>0</v>
      </c>
      <c r="S1916" s="3">
        <v>1</v>
      </c>
      <c r="T1916" s="2">
        <v>134</v>
      </c>
      <c r="U1916" s="3">
        <v>24.7100540494489</v>
      </c>
      <c r="V1916" s="3">
        <v>180.10272488749945</v>
      </c>
      <c r="W1916" s="3">
        <v>22.03056245250669</v>
      </c>
      <c r="X1916" s="3">
        <v>78380.345652819102</v>
      </c>
      <c r="Y1916" s="3">
        <v>180.10272488749945</v>
      </c>
      <c r="Z1916" s="3">
        <v>22.030542976532679</v>
      </c>
      <c r="AA1916" s="3">
        <v>78380.345652819102</v>
      </c>
      <c r="AB1916">
        <f t="shared" si="54"/>
        <v>180.10272488749945</v>
      </c>
      <c r="AC1916">
        <f t="shared" si="55"/>
        <v>22.030542976532679</v>
      </c>
    </row>
    <row r="1917" spans="1:29" x14ac:dyDescent="0.25">
      <c r="A1917" s="2">
        <v>1916</v>
      </c>
      <c r="B1917" s="3" t="s">
        <v>178</v>
      </c>
      <c r="C1917" s="3" t="s">
        <v>28</v>
      </c>
      <c r="D1917" s="3" t="s">
        <v>179</v>
      </c>
      <c r="E1917" s="3" t="s">
        <v>221</v>
      </c>
      <c r="F1917" s="3">
        <v>0.56000000000000005</v>
      </c>
      <c r="G1917" s="3">
        <v>0.48</v>
      </c>
      <c r="H1917" s="3" t="s">
        <v>261</v>
      </c>
      <c r="I1917" s="2">
        <v>3100</v>
      </c>
      <c r="J1917" s="3" t="s">
        <v>69</v>
      </c>
      <c r="K1917" s="2">
        <v>3100</v>
      </c>
      <c r="L1917" s="3" t="s">
        <v>64</v>
      </c>
      <c r="M1917" s="3" t="s">
        <v>268</v>
      </c>
      <c r="N1917" s="3" t="s">
        <v>261</v>
      </c>
      <c r="O1917" s="3"/>
      <c r="P1917" s="3"/>
      <c r="Q1917" s="3"/>
      <c r="R1917" s="3">
        <v>0.38</v>
      </c>
      <c r="S1917" s="3">
        <v>0.62</v>
      </c>
      <c r="T1917" s="2">
        <v>345</v>
      </c>
      <c r="U1917" s="3">
        <v>50.721196925259299</v>
      </c>
      <c r="V1917" s="3">
        <v>321.22427387212355</v>
      </c>
      <c r="W1917" s="3">
        <v>23.838301803629779</v>
      </c>
      <c r="X1917" s="3">
        <v>139179.44779253678</v>
      </c>
      <c r="Y1917" s="3">
        <v>199.1590498007169</v>
      </c>
      <c r="Z1917" s="3">
        <v>23.838280729535647</v>
      </c>
      <c r="AA1917" s="3">
        <v>86291.25763137285</v>
      </c>
      <c r="AB1917">
        <f t="shared" si="54"/>
        <v>199.1590498007169</v>
      </c>
      <c r="AC1917">
        <f t="shared" si="55"/>
        <v>23.838280729535647</v>
      </c>
    </row>
    <row r="1918" spans="1:29" x14ac:dyDescent="0.25">
      <c r="A1918" s="2">
        <v>1917</v>
      </c>
      <c r="B1918" s="3" t="s">
        <v>178</v>
      </c>
      <c r="C1918" s="3" t="s">
        <v>28</v>
      </c>
      <c r="D1918" s="3" t="s">
        <v>179</v>
      </c>
      <c r="E1918" s="3" t="s">
        <v>221</v>
      </c>
      <c r="F1918" s="3">
        <v>0.56000000000000005</v>
      </c>
      <c r="G1918" s="3">
        <v>0.48</v>
      </c>
      <c r="H1918" s="3" t="s">
        <v>261</v>
      </c>
      <c r="I1918" s="2">
        <v>3100</v>
      </c>
      <c r="J1918" s="3" t="s">
        <v>69</v>
      </c>
      <c r="K1918" s="2">
        <v>3100</v>
      </c>
      <c r="L1918" s="3" t="s">
        <v>64</v>
      </c>
      <c r="M1918" s="3" t="s">
        <v>269</v>
      </c>
      <c r="N1918" s="3" t="s">
        <v>261</v>
      </c>
      <c r="O1918" s="3"/>
      <c r="P1918" s="3"/>
      <c r="Q1918" s="3"/>
      <c r="R1918" s="3">
        <v>0.38</v>
      </c>
      <c r="S1918" s="3">
        <v>0.62</v>
      </c>
      <c r="T1918" s="2">
        <v>2</v>
      </c>
      <c r="U1918" s="3">
        <v>3.5732883974148198E-3</v>
      </c>
      <c r="V1918" s="3">
        <v>2.7064204294060184E-2</v>
      </c>
      <c r="W1918" s="3">
        <v>2.0708014826802991E-3</v>
      </c>
      <c r="X1918" s="3">
        <v>11.779141391620314</v>
      </c>
      <c r="Y1918" s="3">
        <v>1.6779806662317313E-2</v>
      </c>
      <c r="Z1918" s="3">
        <v>2.0707996520018617E-3</v>
      </c>
      <c r="AA1918" s="3">
        <v>7.3030676628045939</v>
      </c>
      <c r="AB1918">
        <f t="shared" si="54"/>
        <v>1.6779806662317313E-2</v>
      </c>
      <c r="AC1918">
        <f t="shared" si="55"/>
        <v>2.0707996520018617E-3</v>
      </c>
    </row>
    <row r="1919" spans="1:29" x14ac:dyDescent="0.25">
      <c r="A1919" s="2">
        <v>1918</v>
      </c>
      <c r="B1919" s="3" t="s">
        <v>178</v>
      </c>
      <c r="C1919" s="3" t="s">
        <v>28</v>
      </c>
      <c r="D1919" s="3" t="s">
        <v>179</v>
      </c>
      <c r="E1919" s="3" t="s">
        <v>221</v>
      </c>
      <c r="F1919" s="3">
        <v>0.56000000000000005</v>
      </c>
      <c r="G1919" s="3">
        <v>0.48</v>
      </c>
      <c r="H1919" s="3" t="s">
        <v>261</v>
      </c>
      <c r="I1919" s="2">
        <v>3100</v>
      </c>
      <c r="J1919" s="3" t="s">
        <v>69</v>
      </c>
      <c r="K1919" s="2">
        <v>3100</v>
      </c>
      <c r="L1919" s="3" t="s">
        <v>64</v>
      </c>
      <c r="M1919" s="3" t="s">
        <v>271</v>
      </c>
      <c r="N1919" s="3" t="s">
        <v>261</v>
      </c>
      <c r="O1919" s="3"/>
      <c r="P1919" s="3"/>
      <c r="Q1919" s="3"/>
      <c r="R1919" s="3">
        <v>0.38</v>
      </c>
      <c r="S1919" s="3">
        <v>0.62</v>
      </c>
      <c r="T1919" s="2">
        <v>47</v>
      </c>
      <c r="U1919" s="3">
        <v>3.8098350661428038</v>
      </c>
      <c r="V1919" s="3">
        <v>28.875986115055991</v>
      </c>
      <c r="W1919" s="3">
        <v>2.814694411922726</v>
      </c>
      <c r="X1919" s="3">
        <v>13000.238473365724</v>
      </c>
      <c r="Y1919" s="3">
        <v>17.903111391334711</v>
      </c>
      <c r="Z1919" s="3">
        <v>2.8146919236106194</v>
      </c>
      <c r="AA1919" s="3">
        <v>8060.1478534867492</v>
      </c>
      <c r="AB1919">
        <f t="shared" si="54"/>
        <v>17.903111391334711</v>
      </c>
      <c r="AC1919">
        <f t="shared" si="55"/>
        <v>2.8146919236106194</v>
      </c>
    </row>
    <row r="1920" spans="1:29" x14ac:dyDescent="0.25">
      <c r="A1920" s="2">
        <v>1919</v>
      </c>
      <c r="B1920" s="3" t="s">
        <v>178</v>
      </c>
      <c r="C1920" s="3" t="s">
        <v>28</v>
      </c>
      <c r="D1920" s="3" t="s">
        <v>179</v>
      </c>
      <c r="E1920" s="3" t="s">
        <v>221</v>
      </c>
      <c r="F1920" s="3">
        <v>0.56000000000000005</v>
      </c>
      <c r="G1920" s="3">
        <v>0.48</v>
      </c>
      <c r="H1920" s="3" t="s">
        <v>261</v>
      </c>
      <c r="I1920" s="2">
        <v>3200</v>
      </c>
      <c r="J1920" s="3" t="s">
        <v>72</v>
      </c>
      <c r="K1920" s="2">
        <v>3200</v>
      </c>
      <c r="L1920" s="3" t="s">
        <v>64</v>
      </c>
      <c r="M1920" s="3" t="s">
        <v>263</v>
      </c>
      <c r="N1920" s="3" t="s">
        <v>261</v>
      </c>
      <c r="O1920" s="3"/>
      <c r="P1920" s="3"/>
      <c r="Q1920" s="3"/>
      <c r="R1920" s="3">
        <v>0.38</v>
      </c>
      <c r="S1920" s="3">
        <v>0.62</v>
      </c>
      <c r="T1920" s="2">
        <v>120</v>
      </c>
      <c r="U1920" s="3">
        <v>16.676971389447228</v>
      </c>
      <c r="V1920" s="3">
        <v>116.27223395231114</v>
      </c>
      <c r="W1920" s="3">
        <v>9.6204295920411624</v>
      </c>
      <c r="X1920" s="3">
        <v>52955.207028042088</v>
      </c>
      <c r="Y1920" s="3">
        <v>72.088785050432932</v>
      </c>
      <c r="Z1920" s="3">
        <v>9.6204210871635816</v>
      </c>
      <c r="AA1920" s="3">
        <v>32832.228357386062</v>
      </c>
      <c r="AB1920">
        <f t="shared" si="54"/>
        <v>72.088785050432932</v>
      </c>
      <c r="AC1920">
        <f t="shared" si="55"/>
        <v>9.6204210871635816</v>
      </c>
    </row>
    <row r="1921" spans="1:29" x14ac:dyDescent="0.25">
      <c r="A1921" s="2">
        <v>1920</v>
      </c>
      <c r="B1921" s="3" t="s">
        <v>178</v>
      </c>
      <c r="C1921" s="3" t="s">
        <v>28</v>
      </c>
      <c r="D1921" s="3" t="s">
        <v>179</v>
      </c>
      <c r="E1921" s="3" t="s">
        <v>221</v>
      </c>
      <c r="F1921" s="3">
        <v>0.56000000000000005</v>
      </c>
      <c r="G1921" s="3">
        <v>0.48</v>
      </c>
      <c r="H1921" s="3" t="s">
        <v>261</v>
      </c>
      <c r="I1921" s="2">
        <v>3200</v>
      </c>
      <c r="J1921" s="3" t="s">
        <v>72</v>
      </c>
      <c r="K1921" s="2">
        <v>3200</v>
      </c>
      <c r="L1921" s="3" t="s">
        <v>64</v>
      </c>
      <c r="M1921" s="3" t="s">
        <v>266</v>
      </c>
      <c r="N1921" s="3" t="s">
        <v>261</v>
      </c>
      <c r="O1921" s="3"/>
      <c r="P1921" s="3"/>
      <c r="Q1921" s="3"/>
      <c r="R1921" s="3">
        <v>0.38</v>
      </c>
      <c r="S1921" s="3">
        <v>0.62</v>
      </c>
      <c r="T1921" s="2">
        <v>7</v>
      </c>
      <c r="U1921" s="3">
        <v>0.29618077936990417</v>
      </c>
      <c r="V1921" s="3">
        <v>2.3567248808126848</v>
      </c>
      <c r="W1921" s="3">
        <v>0.210462450274676</v>
      </c>
      <c r="X1921" s="3">
        <v>943.47479927266534</v>
      </c>
      <c r="Y1921" s="3">
        <v>1.4611694261038644</v>
      </c>
      <c r="Z1921" s="3">
        <v>0.21046226421672912</v>
      </c>
      <c r="AA1921" s="3">
        <v>584.95437554905243</v>
      </c>
      <c r="AB1921">
        <f t="shared" si="54"/>
        <v>1.4611694261038644</v>
      </c>
      <c r="AC1921">
        <f t="shared" si="55"/>
        <v>0.21046226421672912</v>
      </c>
    </row>
    <row r="1922" spans="1:29" x14ac:dyDescent="0.25">
      <c r="A1922" s="2">
        <v>1921</v>
      </c>
      <c r="B1922" s="3" t="s">
        <v>178</v>
      </c>
      <c r="C1922" s="3" t="s">
        <v>28</v>
      </c>
      <c r="D1922" s="3" t="s">
        <v>179</v>
      </c>
      <c r="E1922" s="3" t="s">
        <v>221</v>
      </c>
      <c r="F1922" s="3">
        <v>0.56000000000000005</v>
      </c>
      <c r="G1922" s="3">
        <v>0.48</v>
      </c>
      <c r="H1922" s="3" t="s">
        <v>261</v>
      </c>
      <c r="I1922" s="2">
        <v>3200</v>
      </c>
      <c r="J1922" s="3" t="s">
        <v>72</v>
      </c>
      <c r="K1922" s="2">
        <v>3200</v>
      </c>
      <c r="L1922" s="3" t="s">
        <v>64</v>
      </c>
      <c r="M1922" s="3" t="s">
        <v>268</v>
      </c>
      <c r="N1922" s="3" t="s">
        <v>261</v>
      </c>
      <c r="O1922" s="3"/>
      <c r="P1922" s="3"/>
      <c r="Q1922" s="3"/>
      <c r="R1922" s="3">
        <v>0.38</v>
      </c>
      <c r="S1922" s="3">
        <v>0.62</v>
      </c>
      <c r="T1922" s="2">
        <v>760</v>
      </c>
      <c r="U1922" s="3">
        <v>121.69277409393878</v>
      </c>
      <c r="V1922" s="3">
        <v>816.63849417999302</v>
      </c>
      <c r="W1922" s="3">
        <v>64.498416176389981</v>
      </c>
      <c r="X1922" s="3">
        <v>386661.12133490975</v>
      </c>
      <c r="Y1922" s="3">
        <v>506.31586639159616</v>
      </c>
      <c r="Z1922" s="3">
        <v>64.498359156988784</v>
      </c>
      <c r="AA1922" s="3">
        <v>239729.89522764389</v>
      </c>
      <c r="AB1922">
        <f t="shared" si="54"/>
        <v>506.31586639159616</v>
      </c>
      <c r="AC1922">
        <f t="shared" si="55"/>
        <v>64.498359156988784</v>
      </c>
    </row>
    <row r="1923" spans="1:29" x14ac:dyDescent="0.25">
      <c r="A1923" s="2">
        <v>1922</v>
      </c>
      <c r="B1923" s="3" t="s">
        <v>178</v>
      </c>
      <c r="C1923" s="3" t="s">
        <v>28</v>
      </c>
      <c r="D1923" s="3" t="s">
        <v>179</v>
      </c>
      <c r="E1923" s="3" t="s">
        <v>221</v>
      </c>
      <c r="F1923" s="3">
        <v>0.56000000000000005</v>
      </c>
      <c r="G1923" s="3">
        <v>0.48</v>
      </c>
      <c r="H1923" s="3" t="s">
        <v>261</v>
      </c>
      <c r="I1923" s="2">
        <v>3200</v>
      </c>
      <c r="J1923" s="3" t="s">
        <v>72</v>
      </c>
      <c r="K1923" s="2">
        <v>3200</v>
      </c>
      <c r="L1923" s="3" t="s">
        <v>64</v>
      </c>
      <c r="M1923" s="3" t="s">
        <v>271</v>
      </c>
      <c r="N1923" s="3" t="s">
        <v>261</v>
      </c>
      <c r="O1923" s="3"/>
      <c r="P1923" s="3"/>
      <c r="Q1923" s="3"/>
      <c r="R1923" s="3">
        <v>0.38</v>
      </c>
      <c r="S1923" s="3">
        <v>0.62</v>
      </c>
      <c r="T1923" s="2">
        <v>44</v>
      </c>
      <c r="U1923" s="3">
        <v>4.8369967975771129</v>
      </c>
      <c r="V1923" s="3">
        <v>38.491832726017705</v>
      </c>
      <c r="W1923" s="3">
        <v>3.2263146346430509</v>
      </c>
      <c r="X1923" s="3">
        <v>17288.603106076163</v>
      </c>
      <c r="Y1923" s="3">
        <v>23.864936290130974</v>
      </c>
      <c r="Z1923" s="3">
        <v>3.2263117824407903</v>
      </c>
      <c r="AA1923" s="3">
        <v>10718.933925767218</v>
      </c>
      <c r="AB1923">
        <f t="shared" si="54"/>
        <v>23.864936290130974</v>
      </c>
      <c r="AC1923">
        <f t="shared" si="55"/>
        <v>3.2263117824407903</v>
      </c>
    </row>
    <row r="1924" spans="1:29" x14ac:dyDescent="0.25">
      <c r="A1924" s="2">
        <v>1923</v>
      </c>
      <c r="B1924" s="3" t="s">
        <v>178</v>
      </c>
      <c r="C1924" s="3" t="s">
        <v>28</v>
      </c>
      <c r="D1924" s="3" t="s">
        <v>179</v>
      </c>
      <c r="E1924" s="3" t="s">
        <v>221</v>
      </c>
      <c r="F1924" s="3">
        <v>0.56000000000000005</v>
      </c>
      <c r="G1924" s="3">
        <v>0.48</v>
      </c>
      <c r="H1924" s="3" t="s">
        <v>261</v>
      </c>
      <c r="I1924" s="2">
        <v>3300</v>
      </c>
      <c r="J1924" s="3" t="s">
        <v>39</v>
      </c>
      <c r="K1924" s="2">
        <v>1000</v>
      </c>
      <c r="L1924" s="3"/>
      <c r="M1924" s="3" t="s">
        <v>271</v>
      </c>
      <c r="N1924" s="3" t="s">
        <v>261</v>
      </c>
      <c r="O1924" s="3" t="s">
        <v>31</v>
      </c>
      <c r="P1924" s="3"/>
      <c r="Q1924" s="3"/>
      <c r="R1924" s="3">
        <v>0.38</v>
      </c>
      <c r="S1924" s="3">
        <v>0.62</v>
      </c>
      <c r="T1924" s="2">
        <v>23</v>
      </c>
      <c r="U1924" s="3">
        <v>0.12983956286849022</v>
      </c>
      <c r="V1924" s="3">
        <v>0.91386670566395234</v>
      </c>
      <c r="W1924" s="3">
        <v>6.329555793514452E-2</v>
      </c>
      <c r="X1924" s="3">
        <v>376.85470381844846</v>
      </c>
      <c r="Y1924" s="3">
        <v>0.56659735751165063</v>
      </c>
      <c r="Z1924" s="3">
        <v>6.3295501979122287E-2</v>
      </c>
      <c r="AA1924" s="3">
        <v>233.64991636743801</v>
      </c>
      <c r="AB1924">
        <f t="shared" si="54"/>
        <v>0.56659735751165063</v>
      </c>
      <c r="AC1924">
        <f t="shared" si="55"/>
        <v>6.3295501979122287E-2</v>
      </c>
    </row>
    <row r="1925" spans="1:29" x14ac:dyDescent="0.25">
      <c r="A1925" s="2">
        <v>1924</v>
      </c>
      <c r="B1925" s="3" t="s">
        <v>178</v>
      </c>
      <c r="C1925" s="3" t="s">
        <v>28</v>
      </c>
      <c r="D1925" s="3" t="s">
        <v>179</v>
      </c>
      <c r="E1925" s="3" t="s">
        <v>221</v>
      </c>
      <c r="F1925" s="3">
        <v>0.56000000000000005</v>
      </c>
      <c r="G1925" s="3">
        <v>0.48</v>
      </c>
      <c r="H1925" s="3" t="s">
        <v>261</v>
      </c>
      <c r="I1925" s="2">
        <v>3300</v>
      </c>
      <c r="J1925" s="3" t="s">
        <v>39</v>
      </c>
      <c r="K1925" s="2">
        <v>3300</v>
      </c>
      <c r="L1925" s="3"/>
      <c r="M1925" s="3" t="s">
        <v>262</v>
      </c>
      <c r="N1925" s="3" t="s">
        <v>261</v>
      </c>
      <c r="O1925" s="3" t="s">
        <v>31</v>
      </c>
      <c r="P1925" s="3"/>
      <c r="Q1925" s="3"/>
      <c r="R1925" s="3">
        <v>0</v>
      </c>
      <c r="S1925" s="3">
        <v>1</v>
      </c>
      <c r="T1925" s="2">
        <v>9</v>
      </c>
      <c r="U1925" s="3">
        <v>0.35875213782193255</v>
      </c>
      <c r="V1925" s="3">
        <v>3.4530505084085483</v>
      </c>
      <c r="W1925" s="3">
        <v>0.41725656166511516</v>
      </c>
      <c r="X1925" s="3">
        <v>1346.8846308305726</v>
      </c>
      <c r="Y1925" s="3">
        <v>3.4530505084085483</v>
      </c>
      <c r="Z1925" s="3">
        <v>0.41725619279219206</v>
      </c>
      <c r="AA1925" s="3">
        <v>1346.8846308305726</v>
      </c>
      <c r="AB1925">
        <f t="shared" si="54"/>
        <v>3.4530505084085483</v>
      </c>
      <c r="AC1925">
        <f t="shared" si="55"/>
        <v>0.41725619279219206</v>
      </c>
    </row>
    <row r="1926" spans="1:29" x14ac:dyDescent="0.25">
      <c r="A1926" s="2">
        <v>1925</v>
      </c>
      <c r="B1926" s="3" t="s">
        <v>178</v>
      </c>
      <c r="C1926" s="3" t="s">
        <v>28</v>
      </c>
      <c r="D1926" s="3" t="s">
        <v>179</v>
      </c>
      <c r="E1926" s="3" t="s">
        <v>221</v>
      </c>
      <c r="F1926" s="3">
        <v>0.56000000000000005</v>
      </c>
      <c r="G1926" s="3">
        <v>0.48</v>
      </c>
      <c r="H1926" s="3" t="s">
        <v>261</v>
      </c>
      <c r="I1926" s="2">
        <v>3300</v>
      </c>
      <c r="J1926" s="3" t="s">
        <v>39</v>
      </c>
      <c r="K1926" s="2">
        <v>3300</v>
      </c>
      <c r="L1926" s="3"/>
      <c r="M1926" s="3" t="s">
        <v>263</v>
      </c>
      <c r="N1926" s="3" t="s">
        <v>261</v>
      </c>
      <c r="O1926" s="3" t="s">
        <v>31</v>
      </c>
      <c r="P1926" s="3"/>
      <c r="Q1926" s="3"/>
      <c r="R1926" s="3">
        <v>0.38</v>
      </c>
      <c r="S1926" s="3">
        <v>0.62</v>
      </c>
      <c r="T1926" s="2">
        <v>76</v>
      </c>
      <c r="U1926" s="3">
        <v>8.3072430916357671</v>
      </c>
      <c r="V1926" s="3">
        <v>65.070370322948847</v>
      </c>
      <c r="W1926" s="3">
        <v>4.9744831142184465</v>
      </c>
      <c r="X1926" s="3">
        <v>27240.025415607295</v>
      </c>
      <c r="Y1926" s="3">
        <v>40.343629600228276</v>
      </c>
      <c r="Z1926" s="3">
        <v>4.9744787165593207</v>
      </c>
      <c r="AA1926" s="3">
        <v>16888.815757676519</v>
      </c>
      <c r="AB1926">
        <f t="shared" si="54"/>
        <v>40.343629600228276</v>
      </c>
      <c r="AC1926">
        <f t="shared" si="55"/>
        <v>4.9744787165593207</v>
      </c>
    </row>
    <row r="1927" spans="1:29" x14ac:dyDescent="0.25">
      <c r="A1927" s="2">
        <v>1926</v>
      </c>
      <c r="B1927" s="3" t="s">
        <v>178</v>
      </c>
      <c r="C1927" s="3" t="s">
        <v>28</v>
      </c>
      <c r="D1927" s="3" t="s">
        <v>179</v>
      </c>
      <c r="E1927" s="3" t="s">
        <v>221</v>
      </c>
      <c r="F1927" s="3">
        <v>0.56000000000000005</v>
      </c>
      <c r="G1927" s="3">
        <v>0.48</v>
      </c>
      <c r="H1927" s="3" t="s">
        <v>261</v>
      </c>
      <c r="I1927" s="2">
        <v>3300</v>
      </c>
      <c r="J1927" s="3" t="s">
        <v>39</v>
      </c>
      <c r="K1927" s="2">
        <v>3300</v>
      </c>
      <c r="L1927" s="3"/>
      <c r="M1927" s="3" t="s">
        <v>265</v>
      </c>
      <c r="N1927" s="3" t="s">
        <v>261</v>
      </c>
      <c r="O1927" s="3" t="s">
        <v>31</v>
      </c>
      <c r="P1927" s="3"/>
      <c r="Q1927" s="3"/>
      <c r="R1927" s="3">
        <v>0</v>
      </c>
      <c r="S1927" s="3">
        <v>1</v>
      </c>
      <c r="T1927" s="2">
        <v>4</v>
      </c>
      <c r="U1927" s="3">
        <v>7.6195737758762662E-3</v>
      </c>
      <c r="V1927" s="3">
        <v>6.6630118876770131E-2</v>
      </c>
      <c r="W1927" s="3">
        <v>8.3726521759406661E-3</v>
      </c>
      <c r="X1927" s="3">
        <v>28.915075253051508</v>
      </c>
      <c r="Y1927" s="3">
        <v>6.6630118876770131E-2</v>
      </c>
      <c r="Z1927" s="3">
        <v>8.3726447741525375E-3</v>
      </c>
      <c r="AA1927" s="3">
        <v>28.915075253051508</v>
      </c>
      <c r="AB1927">
        <f t="shared" si="54"/>
        <v>6.6630118876770131E-2</v>
      </c>
      <c r="AC1927">
        <f t="shared" si="55"/>
        <v>8.3726447741525375E-3</v>
      </c>
    </row>
    <row r="1928" spans="1:29" x14ac:dyDescent="0.25">
      <c r="A1928" s="2">
        <v>1927</v>
      </c>
      <c r="B1928" s="3" t="s">
        <v>178</v>
      </c>
      <c r="C1928" s="3" t="s">
        <v>28</v>
      </c>
      <c r="D1928" s="3" t="s">
        <v>179</v>
      </c>
      <c r="E1928" s="3" t="s">
        <v>221</v>
      </c>
      <c r="F1928" s="3">
        <v>0.56000000000000005</v>
      </c>
      <c r="G1928" s="3">
        <v>0.48</v>
      </c>
      <c r="H1928" s="3" t="s">
        <v>261</v>
      </c>
      <c r="I1928" s="2">
        <v>3300</v>
      </c>
      <c r="J1928" s="3" t="s">
        <v>39</v>
      </c>
      <c r="K1928" s="2">
        <v>3300</v>
      </c>
      <c r="L1928" s="3"/>
      <c r="M1928" s="3" t="s">
        <v>266</v>
      </c>
      <c r="N1928" s="3" t="s">
        <v>261</v>
      </c>
      <c r="O1928" s="3" t="s">
        <v>31</v>
      </c>
      <c r="P1928" s="3"/>
      <c r="Q1928" s="3"/>
      <c r="R1928" s="3">
        <v>0.38</v>
      </c>
      <c r="S1928" s="3">
        <v>0.62</v>
      </c>
      <c r="T1928" s="2">
        <v>67</v>
      </c>
      <c r="U1928" s="3">
        <v>10.693234923282711</v>
      </c>
      <c r="V1928" s="3">
        <v>75.710560711303003</v>
      </c>
      <c r="W1928" s="3">
        <v>5.7088713082604929</v>
      </c>
      <c r="X1928" s="3">
        <v>30006.979282477689</v>
      </c>
      <c r="Y1928" s="3">
        <v>46.940547641007853</v>
      </c>
      <c r="Z1928" s="3">
        <v>5.7088662613703134</v>
      </c>
      <c r="AA1928" s="3">
        <v>18604.327155136169</v>
      </c>
      <c r="AB1928">
        <f t="shared" si="54"/>
        <v>46.940547641007853</v>
      </c>
      <c r="AC1928">
        <f t="shared" si="55"/>
        <v>5.7088662613703134</v>
      </c>
    </row>
    <row r="1929" spans="1:29" x14ac:dyDescent="0.25">
      <c r="A1929" s="2">
        <v>1928</v>
      </c>
      <c r="B1929" s="3" t="s">
        <v>178</v>
      </c>
      <c r="C1929" s="3" t="s">
        <v>28</v>
      </c>
      <c r="D1929" s="3" t="s">
        <v>179</v>
      </c>
      <c r="E1929" s="3" t="s">
        <v>221</v>
      </c>
      <c r="F1929" s="3">
        <v>0.56000000000000005</v>
      </c>
      <c r="G1929" s="3">
        <v>0.48</v>
      </c>
      <c r="H1929" s="3" t="s">
        <v>261</v>
      </c>
      <c r="I1929" s="2">
        <v>3300</v>
      </c>
      <c r="J1929" s="3" t="s">
        <v>39</v>
      </c>
      <c r="K1929" s="2">
        <v>3300</v>
      </c>
      <c r="L1929" s="3"/>
      <c r="M1929" s="3" t="s">
        <v>267</v>
      </c>
      <c r="N1929" s="3" t="s">
        <v>261</v>
      </c>
      <c r="O1929" s="3" t="s">
        <v>31</v>
      </c>
      <c r="P1929" s="3"/>
      <c r="Q1929" s="3"/>
      <c r="R1929" s="3">
        <v>0</v>
      </c>
      <c r="S1929" s="3">
        <v>1</v>
      </c>
      <c r="T1929" s="2">
        <v>5</v>
      </c>
      <c r="U1929" s="3">
        <v>0.25334718449037386</v>
      </c>
      <c r="V1929" s="3">
        <v>1.8355843950131159</v>
      </c>
      <c r="W1929" s="3">
        <v>0.20523445293942527</v>
      </c>
      <c r="X1929" s="3">
        <v>770.39303210007074</v>
      </c>
      <c r="Y1929" s="3">
        <v>1.8355843950131159</v>
      </c>
      <c r="Z1929" s="3">
        <v>0.20523427150325538</v>
      </c>
      <c r="AA1929" s="3">
        <v>770.39303210007074</v>
      </c>
      <c r="AB1929">
        <f t="shared" si="54"/>
        <v>1.8355843950131159</v>
      </c>
      <c r="AC1929">
        <f t="shared" si="55"/>
        <v>0.20523427150325538</v>
      </c>
    </row>
    <row r="1930" spans="1:29" x14ac:dyDescent="0.25">
      <c r="A1930" s="2">
        <v>1929</v>
      </c>
      <c r="B1930" s="3" t="s">
        <v>178</v>
      </c>
      <c r="C1930" s="3" t="s">
        <v>28</v>
      </c>
      <c r="D1930" s="3" t="s">
        <v>179</v>
      </c>
      <c r="E1930" s="3" t="s">
        <v>221</v>
      </c>
      <c r="F1930" s="3">
        <v>0.56000000000000005</v>
      </c>
      <c r="G1930" s="3">
        <v>0.48</v>
      </c>
      <c r="H1930" s="3" t="s">
        <v>261</v>
      </c>
      <c r="I1930" s="2">
        <v>3300</v>
      </c>
      <c r="J1930" s="3" t="s">
        <v>39</v>
      </c>
      <c r="K1930" s="2">
        <v>3300</v>
      </c>
      <c r="L1930" s="3"/>
      <c r="M1930" s="3" t="s">
        <v>268</v>
      </c>
      <c r="N1930" s="3" t="s">
        <v>261</v>
      </c>
      <c r="O1930" s="3" t="s">
        <v>31</v>
      </c>
      <c r="P1930" s="3"/>
      <c r="Q1930" s="3"/>
      <c r="R1930" s="3">
        <v>0.38</v>
      </c>
      <c r="S1930" s="3">
        <v>0.62</v>
      </c>
      <c r="T1930" s="2">
        <v>161</v>
      </c>
      <c r="U1930" s="3">
        <v>16.630408304210384</v>
      </c>
      <c r="V1930" s="3">
        <v>125.32506859662269</v>
      </c>
      <c r="W1930" s="3">
        <v>9.3209673529360018</v>
      </c>
      <c r="X1930" s="3">
        <v>55208.401242529108</v>
      </c>
      <c r="Y1930" s="3">
        <v>77.701542529906064</v>
      </c>
      <c r="Z1930" s="3">
        <v>9.3209591127960483</v>
      </c>
      <c r="AA1930" s="3">
        <v>34229.208770368044</v>
      </c>
      <c r="AB1930">
        <f t="shared" si="54"/>
        <v>77.701542529906064</v>
      </c>
      <c r="AC1930">
        <f t="shared" si="55"/>
        <v>9.3209591127960483</v>
      </c>
    </row>
    <row r="1931" spans="1:29" x14ac:dyDescent="0.25">
      <c r="A1931" s="2">
        <v>1930</v>
      </c>
      <c r="B1931" s="3" t="s">
        <v>178</v>
      </c>
      <c r="C1931" s="3" t="s">
        <v>28</v>
      </c>
      <c r="D1931" s="3" t="s">
        <v>179</v>
      </c>
      <c r="E1931" s="3" t="s">
        <v>221</v>
      </c>
      <c r="F1931" s="3">
        <v>0.56000000000000005</v>
      </c>
      <c r="G1931" s="3">
        <v>0.48</v>
      </c>
      <c r="H1931" s="3" t="s">
        <v>261</v>
      </c>
      <c r="I1931" s="2">
        <v>3300</v>
      </c>
      <c r="J1931" s="3" t="s">
        <v>39</v>
      </c>
      <c r="K1931" s="2">
        <v>3300</v>
      </c>
      <c r="L1931" s="3"/>
      <c r="M1931" s="3" t="s">
        <v>271</v>
      </c>
      <c r="N1931" s="3" t="s">
        <v>261</v>
      </c>
      <c r="O1931" s="3" t="s">
        <v>31</v>
      </c>
      <c r="P1931" s="3"/>
      <c r="Q1931" s="3"/>
      <c r="R1931" s="3">
        <v>0.38</v>
      </c>
      <c r="S1931" s="3">
        <v>0.62</v>
      </c>
      <c r="T1931" s="2">
        <v>63</v>
      </c>
      <c r="U1931" s="3">
        <v>8.7185646908353664</v>
      </c>
      <c r="V1931" s="3">
        <v>60.487651745050456</v>
      </c>
      <c r="W1931" s="3">
        <v>6.6035169450674926</v>
      </c>
      <c r="X1931" s="3">
        <v>25462.551732963522</v>
      </c>
      <c r="Y1931" s="3">
        <v>37.502344081931277</v>
      </c>
      <c r="Z1931" s="3">
        <v>6.6035111072717143</v>
      </c>
      <c r="AA1931" s="3">
        <v>15786.782074437389</v>
      </c>
      <c r="AB1931">
        <f t="shared" si="54"/>
        <v>37.502344081931277</v>
      </c>
      <c r="AC1931">
        <f t="shared" si="55"/>
        <v>6.6035111072717143</v>
      </c>
    </row>
    <row r="1932" spans="1:29" x14ac:dyDescent="0.25">
      <c r="A1932" s="2">
        <v>1931</v>
      </c>
      <c r="B1932" s="3" t="s">
        <v>178</v>
      </c>
      <c r="C1932" s="3" t="s">
        <v>28</v>
      </c>
      <c r="D1932" s="3" t="s">
        <v>179</v>
      </c>
      <c r="E1932" s="3" t="s">
        <v>221</v>
      </c>
      <c r="F1932" s="3">
        <v>0.56000000000000005</v>
      </c>
      <c r="G1932" s="3">
        <v>0.48</v>
      </c>
      <c r="H1932" s="3" t="s">
        <v>261</v>
      </c>
      <c r="I1932" s="2">
        <v>3300</v>
      </c>
      <c r="J1932" s="3" t="s">
        <v>39</v>
      </c>
      <c r="K1932" s="2">
        <v>3300</v>
      </c>
      <c r="L1932" s="3"/>
      <c r="M1932" s="3" t="s">
        <v>274</v>
      </c>
      <c r="N1932" s="3" t="s">
        <v>261</v>
      </c>
      <c r="O1932" s="3" t="s">
        <v>31</v>
      </c>
      <c r="P1932" s="3"/>
      <c r="Q1932" s="3"/>
      <c r="R1932" s="3">
        <v>0.38</v>
      </c>
      <c r="S1932" s="3">
        <v>0.62</v>
      </c>
      <c r="T1932" s="2">
        <v>2</v>
      </c>
      <c r="U1932" s="3">
        <v>7.1748834597221405E-3</v>
      </c>
      <c r="V1932" s="3">
        <v>5.5096184712681698E-2</v>
      </c>
      <c r="W1932" s="3">
        <v>4.341668973429017E-3</v>
      </c>
      <c r="X1932" s="3">
        <v>21.257401219821258</v>
      </c>
      <c r="Y1932" s="3">
        <v>3.4159634521862652E-2</v>
      </c>
      <c r="Z1932" s="3">
        <v>4.3416651352050813E-3</v>
      </c>
      <c r="AA1932" s="3">
        <v>13.17958875628918</v>
      </c>
      <c r="AB1932">
        <f t="shared" si="54"/>
        <v>3.4159634521862652E-2</v>
      </c>
      <c r="AC1932">
        <f t="shared" si="55"/>
        <v>4.3416651352050813E-3</v>
      </c>
    </row>
    <row r="1933" spans="1:29" x14ac:dyDescent="0.25">
      <c r="A1933" s="2">
        <v>1932</v>
      </c>
      <c r="B1933" s="3" t="s">
        <v>178</v>
      </c>
      <c r="C1933" s="3" t="s">
        <v>28</v>
      </c>
      <c r="D1933" s="3" t="s">
        <v>179</v>
      </c>
      <c r="E1933" s="3" t="s">
        <v>221</v>
      </c>
      <c r="F1933" s="3">
        <v>0.56000000000000005</v>
      </c>
      <c r="G1933" s="3">
        <v>0.48</v>
      </c>
      <c r="H1933" s="3" t="s">
        <v>261</v>
      </c>
      <c r="I1933" s="2">
        <v>4110</v>
      </c>
      <c r="J1933" s="3" t="s">
        <v>77</v>
      </c>
      <c r="K1933" s="2">
        <v>1000</v>
      </c>
      <c r="L1933" s="3" t="s">
        <v>64</v>
      </c>
      <c r="M1933" s="3" t="s">
        <v>271</v>
      </c>
      <c r="N1933" s="3" t="s">
        <v>261</v>
      </c>
      <c r="O1933" s="3"/>
      <c r="P1933" s="3"/>
      <c r="Q1933" s="3"/>
      <c r="R1933" s="3">
        <v>0.38</v>
      </c>
      <c r="S1933" s="3">
        <v>0.62</v>
      </c>
      <c r="T1933" s="2">
        <v>9</v>
      </c>
      <c r="U1933" s="3">
        <v>2.675110557660278E-2</v>
      </c>
      <c r="V1933" s="3">
        <v>0.20326431463230277</v>
      </c>
      <c r="W1933" s="3">
        <v>1.2819710145711401E-2</v>
      </c>
      <c r="X1933" s="3">
        <v>87.741904192663199</v>
      </c>
      <c r="Y1933" s="3">
        <v>0.12602387507202772</v>
      </c>
      <c r="Z1933" s="3">
        <v>1.2819698812530854E-2</v>
      </c>
      <c r="AA1933" s="3">
        <v>54.39998059945119</v>
      </c>
      <c r="AB1933">
        <f t="shared" si="54"/>
        <v>0.12602387507202772</v>
      </c>
      <c r="AC1933">
        <f t="shared" si="55"/>
        <v>1.2819698812530854E-2</v>
      </c>
    </row>
    <row r="1934" spans="1:29" x14ac:dyDescent="0.25">
      <c r="A1934" s="2">
        <v>1933</v>
      </c>
      <c r="B1934" s="3" t="s">
        <v>178</v>
      </c>
      <c r="C1934" s="3" t="s">
        <v>28</v>
      </c>
      <c r="D1934" s="3" t="s">
        <v>179</v>
      </c>
      <c r="E1934" s="3" t="s">
        <v>221</v>
      </c>
      <c r="F1934" s="3">
        <v>0.56000000000000005</v>
      </c>
      <c r="G1934" s="3">
        <v>0.48</v>
      </c>
      <c r="H1934" s="3" t="s">
        <v>261</v>
      </c>
      <c r="I1934" s="2">
        <v>4110</v>
      </c>
      <c r="J1934" s="3" t="s">
        <v>77</v>
      </c>
      <c r="K1934" s="2">
        <v>4110</v>
      </c>
      <c r="L1934" s="3" t="s">
        <v>64</v>
      </c>
      <c r="M1934" s="3" t="s">
        <v>262</v>
      </c>
      <c r="N1934" s="3" t="s">
        <v>261</v>
      </c>
      <c r="O1934" s="3"/>
      <c r="P1934" s="3"/>
      <c r="Q1934" s="3"/>
      <c r="R1934" s="3">
        <v>0</v>
      </c>
      <c r="S1934" s="3">
        <v>1</v>
      </c>
      <c r="T1934" s="2">
        <v>14</v>
      </c>
      <c r="U1934" s="3">
        <v>1.5447397839157453</v>
      </c>
      <c r="V1934" s="3">
        <v>10.719101868184337</v>
      </c>
      <c r="W1934" s="3">
        <v>1.1797655703784984</v>
      </c>
      <c r="X1934" s="3">
        <v>5247.7248542149555</v>
      </c>
      <c r="Y1934" s="3">
        <v>10.719101868184337</v>
      </c>
      <c r="Z1934" s="3">
        <v>1.1797645274144959</v>
      </c>
      <c r="AA1934" s="3">
        <v>5247.7248542149555</v>
      </c>
      <c r="AB1934">
        <f t="shared" si="54"/>
        <v>10.719101868184337</v>
      </c>
      <c r="AC1934">
        <f t="shared" si="55"/>
        <v>1.1797645274144959</v>
      </c>
    </row>
    <row r="1935" spans="1:29" x14ac:dyDescent="0.25">
      <c r="A1935" s="2">
        <v>1934</v>
      </c>
      <c r="B1935" s="3" t="s">
        <v>178</v>
      </c>
      <c r="C1935" s="3" t="s">
        <v>28</v>
      </c>
      <c r="D1935" s="3" t="s">
        <v>179</v>
      </c>
      <c r="E1935" s="3" t="s">
        <v>221</v>
      </c>
      <c r="F1935" s="3">
        <v>0.56000000000000005</v>
      </c>
      <c r="G1935" s="3">
        <v>0.48</v>
      </c>
      <c r="H1935" s="3" t="s">
        <v>261</v>
      </c>
      <c r="I1935" s="2">
        <v>4110</v>
      </c>
      <c r="J1935" s="3" t="s">
        <v>77</v>
      </c>
      <c r="K1935" s="2">
        <v>4110</v>
      </c>
      <c r="L1935" s="3" t="s">
        <v>64</v>
      </c>
      <c r="M1935" s="3" t="s">
        <v>263</v>
      </c>
      <c r="N1935" s="3" t="s">
        <v>261</v>
      </c>
      <c r="O1935" s="3"/>
      <c r="P1935" s="3"/>
      <c r="Q1935" s="3"/>
      <c r="R1935" s="3">
        <v>0.38</v>
      </c>
      <c r="S1935" s="3">
        <v>0.62</v>
      </c>
      <c r="T1935" s="2">
        <v>162</v>
      </c>
      <c r="U1935" s="3">
        <v>19.117767638364171</v>
      </c>
      <c r="V1935" s="3">
        <v>147.08618799459191</v>
      </c>
      <c r="W1935" s="3">
        <v>10.031071008356708</v>
      </c>
      <c r="X1935" s="3">
        <v>65852.113644409241</v>
      </c>
      <c r="Y1935" s="3">
        <v>91.193436556647058</v>
      </c>
      <c r="Z1935" s="3">
        <v>10.031062140454283</v>
      </c>
      <c r="AA1935" s="3">
        <v>40828.310459533684</v>
      </c>
      <c r="AB1935">
        <f t="shared" si="54"/>
        <v>91.193436556647058</v>
      </c>
      <c r="AC1935">
        <f t="shared" si="55"/>
        <v>10.031062140454283</v>
      </c>
    </row>
    <row r="1936" spans="1:29" x14ac:dyDescent="0.25">
      <c r="A1936" s="2">
        <v>1935</v>
      </c>
      <c r="B1936" s="3" t="s">
        <v>178</v>
      </c>
      <c r="C1936" s="3" t="s">
        <v>28</v>
      </c>
      <c r="D1936" s="3" t="s">
        <v>179</v>
      </c>
      <c r="E1936" s="3" t="s">
        <v>221</v>
      </c>
      <c r="F1936" s="3">
        <v>0.56000000000000005</v>
      </c>
      <c r="G1936" s="3">
        <v>0.48</v>
      </c>
      <c r="H1936" s="3" t="s">
        <v>261</v>
      </c>
      <c r="I1936" s="2">
        <v>4110</v>
      </c>
      <c r="J1936" s="3" t="s">
        <v>77</v>
      </c>
      <c r="K1936" s="2">
        <v>4110</v>
      </c>
      <c r="L1936" s="3" t="s">
        <v>64</v>
      </c>
      <c r="M1936" s="3" t="s">
        <v>266</v>
      </c>
      <c r="N1936" s="3" t="s">
        <v>261</v>
      </c>
      <c r="O1936" s="3"/>
      <c r="P1936" s="3"/>
      <c r="Q1936" s="3"/>
      <c r="R1936" s="3">
        <v>0.38</v>
      </c>
      <c r="S1936" s="3">
        <v>0.62</v>
      </c>
      <c r="T1936" s="2">
        <v>10</v>
      </c>
      <c r="U1936" s="3">
        <v>1.0286684869514566</v>
      </c>
      <c r="V1936" s="3">
        <v>8.462384111529941</v>
      </c>
      <c r="W1936" s="3">
        <v>0.58455550298750159</v>
      </c>
      <c r="X1936" s="3">
        <v>3818.5891281527283</v>
      </c>
      <c r="Y1936" s="3">
        <v>5.246678149148563</v>
      </c>
      <c r="Z1936" s="3">
        <v>0.5845549862150492</v>
      </c>
      <c r="AA1936" s="3">
        <v>2367.5252594546919</v>
      </c>
      <c r="AB1936">
        <f t="shared" si="54"/>
        <v>5.246678149148563</v>
      </c>
      <c r="AC1936">
        <f t="shared" si="55"/>
        <v>0.5845549862150492</v>
      </c>
    </row>
    <row r="1937" spans="1:29" x14ac:dyDescent="0.25">
      <c r="A1937" s="2">
        <v>1936</v>
      </c>
      <c r="B1937" s="3" t="s">
        <v>178</v>
      </c>
      <c r="C1937" s="3" t="s">
        <v>28</v>
      </c>
      <c r="D1937" s="3" t="s">
        <v>179</v>
      </c>
      <c r="E1937" s="3" t="s">
        <v>221</v>
      </c>
      <c r="F1937" s="3">
        <v>0.56000000000000005</v>
      </c>
      <c r="G1937" s="3">
        <v>0.48</v>
      </c>
      <c r="H1937" s="3" t="s">
        <v>261</v>
      </c>
      <c r="I1937" s="2">
        <v>4110</v>
      </c>
      <c r="J1937" s="3" t="s">
        <v>77</v>
      </c>
      <c r="K1937" s="2">
        <v>4110</v>
      </c>
      <c r="L1937" s="3" t="s">
        <v>64</v>
      </c>
      <c r="M1937" s="3" t="s">
        <v>267</v>
      </c>
      <c r="N1937" s="3" t="s">
        <v>261</v>
      </c>
      <c r="O1937" s="3"/>
      <c r="P1937" s="3"/>
      <c r="Q1937" s="3"/>
      <c r="R1937" s="3">
        <v>0</v>
      </c>
      <c r="S1937" s="3">
        <v>1</v>
      </c>
      <c r="T1937" s="2">
        <v>30</v>
      </c>
      <c r="U1937" s="3">
        <v>2.8940516405905279</v>
      </c>
      <c r="V1937" s="3">
        <v>23.593630206949875</v>
      </c>
      <c r="W1937" s="3">
        <v>2.74292863371954</v>
      </c>
      <c r="X1937" s="3">
        <v>10968.104831632341</v>
      </c>
      <c r="Y1937" s="3">
        <v>23.593630206949875</v>
      </c>
      <c r="Z1937" s="3">
        <v>2.7429262088515007</v>
      </c>
      <c r="AA1937" s="3">
        <v>10968.104831632341</v>
      </c>
      <c r="AB1937">
        <f t="shared" si="54"/>
        <v>23.593630206949875</v>
      </c>
      <c r="AC1937">
        <f t="shared" si="55"/>
        <v>2.7429262088515007</v>
      </c>
    </row>
    <row r="1938" spans="1:29" x14ac:dyDescent="0.25">
      <c r="A1938" s="2">
        <v>1937</v>
      </c>
      <c r="B1938" s="3" t="s">
        <v>178</v>
      </c>
      <c r="C1938" s="3" t="s">
        <v>28</v>
      </c>
      <c r="D1938" s="3" t="s">
        <v>179</v>
      </c>
      <c r="E1938" s="3" t="s">
        <v>221</v>
      </c>
      <c r="F1938" s="3">
        <v>0.56000000000000005</v>
      </c>
      <c r="G1938" s="3">
        <v>0.48</v>
      </c>
      <c r="H1938" s="3" t="s">
        <v>261</v>
      </c>
      <c r="I1938" s="2">
        <v>4110</v>
      </c>
      <c r="J1938" s="3" t="s">
        <v>77</v>
      </c>
      <c r="K1938" s="2">
        <v>4110</v>
      </c>
      <c r="L1938" s="3" t="s">
        <v>64</v>
      </c>
      <c r="M1938" s="3" t="s">
        <v>268</v>
      </c>
      <c r="N1938" s="3" t="s">
        <v>261</v>
      </c>
      <c r="O1938" s="3"/>
      <c r="P1938" s="3"/>
      <c r="Q1938" s="3"/>
      <c r="R1938" s="3">
        <v>0.38</v>
      </c>
      <c r="S1938" s="3">
        <v>0.62</v>
      </c>
      <c r="T1938" s="2">
        <v>273</v>
      </c>
      <c r="U1938" s="3">
        <v>22.420162480229124</v>
      </c>
      <c r="V1938" s="3">
        <v>166.62897471314346</v>
      </c>
      <c r="W1938" s="3">
        <v>11.459709942241322</v>
      </c>
      <c r="X1938" s="3">
        <v>74967.398105083179</v>
      </c>
      <c r="Y1938" s="3">
        <v>103.30996432214887</v>
      </c>
      <c r="Z1938" s="3">
        <v>11.459699811360025</v>
      </c>
      <c r="AA1938" s="3">
        <v>46479.786825151517</v>
      </c>
      <c r="AB1938">
        <f t="shared" si="54"/>
        <v>103.30996432214887</v>
      </c>
      <c r="AC1938">
        <f t="shared" si="55"/>
        <v>11.459699811360025</v>
      </c>
    </row>
    <row r="1939" spans="1:29" x14ac:dyDescent="0.25">
      <c r="A1939" s="2">
        <v>1938</v>
      </c>
      <c r="B1939" s="3" t="s">
        <v>178</v>
      </c>
      <c r="C1939" s="3" t="s">
        <v>28</v>
      </c>
      <c r="D1939" s="3" t="s">
        <v>179</v>
      </c>
      <c r="E1939" s="3" t="s">
        <v>221</v>
      </c>
      <c r="F1939" s="3">
        <v>0.56000000000000005</v>
      </c>
      <c r="G1939" s="3">
        <v>0.48</v>
      </c>
      <c r="H1939" s="3" t="s">
        <v>261</v>
      </c>
      <c r="I1939" s="2">
        <v>4110</v>
      </c>
      <c r="J1939" s="3" t="s">
        <v>77</v>
      </c>
      <c r="K1939" s="2">
        <v>4110</v>
      </c>
      <c r="L1939" s="3" t="s">
        <v>64</v>
      </c>
      <c r="M1939" s="3" t="s">
        <v>271</v>
      </c>
      <c r="N1939" s="3" t="s">
        <v>261</v>
      </c>
      <c r="O1939" s="3"/>
      <c r="P1939" s="3"/>
      <c r="Q1939" s="3"/>
      <c r="R1939" s="3">
        <v>0.38</v>
      </c>
      <c r="S1939" s="3">
        <v>0.62</v>
      </c>
      <c r="T1939" s="2">
        <v>61</v>
      </c>
      <c r="U1939" s="3">
        <v>5.4052655702927703</v>
      </c>
      <c r="V1939" s="3">
        <v>39.814533178471386</v>
      </c>
      <c r="W1939" s="3">
        <v>2.3243334289049358</v>
      </c>
      <c r="X1939" s="3">
        <v>18486.731624998545</v>
      </c>
      <c r="Y1939" s="3">
        <v>24.685010570652249</v>
      </c>
      <c r="Z1939" s="3">
        <v>2.3243313740932372</v>
      </c>
      <c r="AA1939" s="3">
        <v>11461.773607499097</v>
      </c>
      <c r="AB1939">
        <f t="shared" si="54"/>
        <v>24.685010570652249</v>
      </c>
      <c r="AC1939">
        <f t="shared" si="55"/>
        <v>2.3243313740932372</v>
      </c>
    </row>
    <row r="1940" spans="1:29" x14ac:dyDescent="0.25">
      <c r="A1940" s="2">
        <v>1939</v>
      </c>
      <c r="B1940" s="3" t="s">
        <v>178</v>
      </c>
      <c r="C1940" s="3" t="s">
        <v>28</v>
      </c>
      <c r="D1940" s="3" t="s">
        <v>179</v>
      </c>
      <c r="E1940" s="3" t="s">
        <v>221</v>
      </c>
      <c r="F1940" s="3">
        <v>0.56000000000000005</v>
      </c>
      <c r="G1940" s="3">
        <v>0.48</v>
      </c>
      <c r="H1940" s="3" t="s">
        <v>261</v>
      </c>
      <c r="I1940" s="2">
        <v>4110</v>
      </c>
      <c r="J1940" s="3" t="s">
        <v>77</v>
      </c>
      <c r="K1940" s="2">
        <v>4110</v>
      </c>
      <c r="L1940" s="3" t="s">
        <v>64</v>
      </c>
      <c r="M1940" s="3" t="s">
        <v>273</v>
      </c>
      <c r="N1940" s="3" t="s">
        <v>261</v>
      </c>
      <c r="O1940" s="3"/>
      <c r="P1940" s="3"/>
      <c r="Q1940" s="3"/>
      <c r="R1940" s="3">
        <v>0.38</v>
      </c>
      <c r="S1940" s="3">
        <v>0.62</v>
      </c>
      <c r="T1940" s="2">
        <v>72</v>
      </c>
      <c r="U1940" s="3">
        <v>10.846281003672271</v>
      </c>
      <c r="V1940" s="3">
        <v>79.984586691169071</v>
      </c>
      <c r="W1940" s="3">
        <v>4.818018153951579</v>
      </c>
      <c r="X1940" s="3">
        <v>36645.529804896963</v>
      </c>
      <c r="Y1940" s="3">
        <v>49.590443748524834</v>
      </c>
      <c r="Z1940" s="3">
        <v>4.8180138946142801</v>
      </c>
      <c r="AA1940" s="3">
        <v>22720.228479036101</v>
      </c>
      <c r="AB1940">
        <f t="shared" si="54"/>
        <v>49.590443748524834</v>
      </c>
      <c r="AC1940">
        <f t="shared" si="55"/>
        <v>4.8180138946142801</v>
      </c>
    </row>
    <row r="1941" spans="1:29" x14ac:dyDescent="0.25">
      <c r="A1941" s="2">
        <v>1940</v>
      </c>
      <c r="B1941" s="3" t="s">
        <v>178</v>
      </c>
      <c r="C1941" s="3" t="s">
        <v>28</v>
      </c>
      <c r="D1941" s="3" t="s">
        <v>179</v>
      </c>
      <c r="E1941" s="3" t="s">
        <v>221</v>
      </c>
      <c r="F1941" s="3">
        <v>0.56000000000000005</v>
      </c>
      <c r="G1941" s="3">
        <v>0.48</v>
      </c>
      <c r="H1941" s="3" t="s">
        <v>261</v>
      </c>
      <c r="I1941" s="2">
        <v>4112</v>
      </c>
      <c r="J1941" s="3" t="s">
        <v>217</v>
      </c>
      <c r="K1941" s="2">
        <v>4112</v>
      </c>
      <c r="L1941" s="3" t="s">
        <v>64</v>
      </c>
      <c r="M1941" s="3" t="s">
        <v>263</v>
      </c>
      <c r="N1941" s="3" t="s">
        <v>261</v>
      </c>
      <c r="O1941" s="3"/>
      <c r="P1941" s="3"/>
      <c r="Q1941" s="3"/>
      <c r="R1941" s="3">
        <v>0.38</v>
      </c>
      <c r="S1941" s="3">
        <v>0.62</v>
      </c>
      <c r="T1941" s="2">
        <v>2</v>
      </c>
      <c r="U1941" s="3">
        <v>7.3429822847373106E-3</v>
      </c>
      <c r="V1941" s="3">
        <v>5.762535164613275E-2</v>
      </c>
      <c r="W1941" s="3">
        <v>4.752109592644803E-3</v>
      </c>
      <c r="X1941" s="3">
        <v>27.346090066188768</v>
      </c>
      <c r="Y1941" s="3">
        <v>3.5727718020602303E-2</v>
      </c>
      <c r="Z1941" s="3">
        <v>4.7521053915735318E-3</v>
      </c>
      <c r="AA1941" s="3">
        <v>16.954575841037038</v>
      </c>
      <c r="AB1941">
        <f t="shared" si="54"/>
        <v>3.5727718020602303E-2</v>
      </c>
      <c r="AC1941">
        <f t="shared" si="55"/>
        <v>4.7521053915735318E-3</v>
      </c>
    </row>
    <row r="1942" spans="1:29" x14ac:dyDescent="0.25">
      <c r="A1942" s="2">
        <v>1941</v>
      </c>
      <c r="B1942" s="3" t="s">
        <v>178</v>
      </c>
      <c r="C1942" s="3" t="s">
        <v>28</v>
      </c>
      <c r="D1942" s="3" t="s">
        <v>179</v>
      </c>
      <c r="E1942" s="3" t="s">
        <v>221</v>
      </c>
      <c r="F1942" s="3">
        <v>0.56000000000000005</v>
      </c>
      <c r="G1942" s="3">
        <v>0.48</v>
      </c>
      <c r="H1942" s="3" t="s">
        <v>261</v>
      </c>
      <c r="I1942" s="2">
        <v>4140</v>
      </c>
      <c r="J1942" s="3" t="s">
        <v>130</v>
      </c>
      <c r="K1942" s="2">
        <v>4140</v>
      </c>
      <c r="L1942" s="3" t="s">
        <v>64</v>
      </c>
      <c r="M1942" s="3" t="s">
        <v>263</v>
      </c>
      <c r="N1942" s="3" t="s">
        <v>261</v>
      </c>
      <c r="O1942" s="3"/>
      <c r="P1942" s="3"/>
      <c r="Q1942" s="3"/>
      <c r="R1942" s="3">
        <v>0.38</v>
      </c>
      <c r="S1942" s="3">
        <v>0.62</v>
      </c>
      <c r="T1942" s="2">
        <v>5</v>
      </c>
      <c r="U1942" s="3">
        <v>2.0641443648957106E-2</v>
      </c>
      <c r="V1942" s="3">
        <v>0.18233219191921654</v>
      </c>
      <c r="W1942" s="3">
        <v>1.833647955912145E-2</v>
      </c>
      <c r="X1942" s="3">
        <v>76.75522051635123</v>
      </c>
      <c r="Y1942" s="3">
        <v>0.11304595898991426</v>
      </c>
      <c r="Z1942" s="3">
        <v>1.8336463348877164E-2</v>
      </c>
      <c r="AA1942" s="3">
        <v>47.588236720137765</v>
      </c>
      <c r="AB1942">
        <f t="shared" si="54"/>
        <v>0.11304595898991426</v>
      </c>
      <c r="AC1942">
        <f t="shared" si="55"/>
        <v>1.8336463348877164E-2</v>
      </c>
    </row>
    <row r="1943" spans="1:29" x14ac:dyDescent="0.25">
      <c r="A1943" s="2">
        <v>1942</v>
      </c>
      <c r="B1943" s="3" t="s">
        <v>178</v>
      </c>
      <c r="C1943" s="3" t="s">
        <v>28</v>
      </c>
      <c r="D1943" s="3" t="s">
        <v>179</v>
      </c>
      <c r="E1943" s="3" t="s">
        <v>221</v>
      </c>
      <c r="F1943" s="3">
        <v>0.56000000000000005</v>
      </c>
      <c r="G1943" s="3">
        <v>0.48</v>
      </c>
      <c r="H1943" s="3" t="s">
        <v>261</v>
      </c>
      <c r="I1943" s="2">
        <v>4140</v>
      </c>
      <c r="J1943" s="3" t="s">
        <v>130</v>
      </c>
      <c r="K1943" s="2">
        <v>4140</v>
      </c>
      <c r="L1943" s="3" t="s">
        <v>64</v>
      </c>
      <c r="M1943" s="3" t="s">
        <v>271</v>
      </c>
      <c r="N1943" s="3" t="s">
        <v>261</v>
      </c>
      <c r="O1943" s="3"/>
      <c r="P1943" s="3"/>
      <c r="Q1943" s="3"/>
      <c r="R1943" s="3">
        <v>0.38</v>
      </c>
      <c r="S1943" s="3">
        <v>0.62</v>
      </c>
      <c r="T1943" s="2">
        <v>33</v>
      </c>
      <c r="U1943" s="3">
        <v>3.0405213149649812</v>
      </c>
      <c r="V1943" s="3">
        <v>21.626106370583184</v>
      </c>
      <c r="W1943" s="3">
        <v>4.4354438832703655</v>
      </c>
      <c r="X1943" s="3">
        <v>8924.7987291513728</v>
      </c>
      <c r="Y1943" s="3">
        <v>13.40818594976157</v>
      </c>
      <c r="Z1943" s="3">
        <v>4.4354399621453311</v>
      </c>
      <c r="AA1943" s="3">
        <v>5533.37521207385</v>
      </c>
      <c r="AB1943">
        <f t="shared" si="54"/>
        <v>13.40818594976157</v>
      </c>
      <c r="AC1943">
        <f t="shared" si="55"/>
        <v>4.4354399621453311</v>
      </c>
    </row>
    <row r="1944" spans="1:29" x14ac:dyDescent="0.25">
      <c r="A1944" s="2">
        <v>1943</v>
      </c>
      <c r="B1944" s="3" t="s">
        <v>178</v>
      </c>
      <c r="C1944" s="3" t="s">
        <v>28</v>
      </c>
      <c r="D1944" s="3" t="s">
        <v>179</v>
      </c>
      <c r="E1944" s="3" t="s">
        <v>221</v>
      </c>
      <c r="F1944" s="3">
        <v>0.56000000000000005</v>
      </c>
      <c r="G1944" s="3">
        <v>0.48</v>
      </c>
      <c r="H1944" s="3" t="s">
        <v>261</v>
      </c>
      <c r="I1944" s="2">
        <v>4200</v>
      </c>
      <c r="J1944" s="3" t="s">
        <v>78</v>
      </c>
      <c r="K1944" s="2">
        <v>4200</v>
      </c>
      <c r="L1944" s="3" t="s">
        <v>64</v>
      </c>
      <c r="M1944" s="3" t="s">
        <v>263</v>
      </c>
      <c r="N1944" s="3" t="s">
        <v>261</v>
      </c>
      <c r="O1944" s="3"/>
      <c r="P1944" s="3"/>
      <c r="Q1944" s="3"/>
      <c r="R1944" s="3">
        <v>0.38</v>
      </c>
      <c r="S1944" s="3">
        <v>0.62</v>
      </c>
      <c r="T1944" s="2">
        <v>12</v>
      </c>
      <c r="U1944" s="3">
        <v>0.94301803479468183</v>
      </c>
      <c r="V1944" s="3">
        <v>8.4748294780371136</v>
      </c>
      <c r="W1944" s="3">
        <v>0.73353881656631148</v>
      </c>
      <c r="X1944" s="3">
        <v>3580.9106361194126</v>
      </c>
      <c r="Y1944" s="3">
        <v>5.2543942763830103</v>
      </c>
      <c r="Z1944" s="3">
        <v>0.7335381680861387</v>
      </c>
      <c r="AA1944" s="3">
        <v>2220.1645943940357</v>
      </c>
      <c r="AB1944">
        <f t="shared" si="54"/>
        <v>5.2543942763830103</v>
      </c>
      <c r="AC1944">
        <f t="shared" si="55"/>
        <v>0.7335381680861387</v>
      </c>
    </row>
    <row r="1945" spans="1:29" x14ac:dyDescent="0.25">
      <c r="A1945" s="2">
        <v>1944</v>
      </c>
      <c r="B1945" s="3" t="s">
        <v>178</v>
      </c>
      <c r="C1945" s="3" t="s">
        <v>28</v>
      </c>
      <c r="D1945" s="3" t="s">
        <v>179</v>
      </c>
      <c r="E1945" s="3" t="s">
        <v>221</v>
      </c>
      <c r="F1945" s="3">
        <v>0.56000000000000005</v>
      </c>
      <c r="G1945" s="3">
        <v>0.48</v>
      </c>
      <c r="H1945" s="3" t="s">
        <v>261</v>
      </c>
      <c r="I1945" s="2">
        <v>4200</v>
      </c>
      <c r="J1945" s="3" t="s">
        <v>78</v>
      </c>
      <c r="K1945" s="2">
        <v>4200</v>
      </c>
      <c r="L1945" s="3" t="s">
        <v>64</v>
      </c>
      <c r="M1945" s="3" t="s">
        <v>268</v>
      </c>
      <c r="N1945" s="3" t="s">
        <v>261</v>
      </c>
      <c r="O1945" s="3"/>
      <c r="P1945" s="3"/>
      <c r="Q1945" s="3"/>
      <c r="R1945" s="3">
        <v>0.38</v>
      </c>
      <c r="S1945" s="3">
        <v>0.62</v>
      </c>
      <c r="T1945" s="2">
        <v>2</v>
      </c>
      <c r="U1945" s="3">
        <v>5.6629447316125694E-2</v>
      </c>
      <c r="V1945" s="3">
        <v>0.3764006378421153</v>
      </c>
      <c r="W1945" s="3">
        <v>2.8935589479596978E-2</v>
      </c>
      <c r="X1945" s="3">
        <v>170.00459037822424</v>
      </c>
      <c r="Y1945" s="3">
        <v>0.23336839546211147</v>
      </c>
      <c r="Z1945" s="3">
        <v>2.893556389927918E-2</v>
      </c>
      <c r="AA1945" s="3">
        <v>105.40284603449903</v>
      </c>
      <c r="AB1945">
        <f t="shared" si="54"/>
        <v>0.23336839546211147</v>
      </c>
      <c r="AC1945">
        <f t="shared" si="55"/>
        <v>2.893556389927918E-2</v>
      </c>
    </row>
    <row r="1946" spans="1:29" x14ac:dyDescent="0.25">
      <c r="A1946" s="2">
        <v>1945</v>
      </c>
      <c r="B1946" s="3" t="s">
        <v>178</v>
      </c>
      <c r="C1946" s="3" t="s">
        <v>28</v>
      </c>
      <c r="D1946" s="3" t="s">
        <v>179</v>
      </c>
      <c r="E1946" s="3" t="s">
        <v>221</v>
      </c>
      <c r="F1946" s="3">
        <v>0.56000000000000005</v>
      </c>
      <c r="G1946" s="3">
        <v>0.48</v>
      </c>
      <c r="H1946" s="3" t="s">
        <v>261</v>
      </c>
      <c r="I1946" s="2">
        <v>4275</v>
      </c>
      <c r="J1946" s="3" t="s">
        <v>275</v>
      </c>
      <c r="K1946" s="2">
        <v>4275</v>
      </c>
      <c r="L1946" s="3" t="s">
        <v>64</v>
      </c>
      <c r="M1946" s="3" t="s">
        <v>266</v>
      </c>
      <c r="N1946" s="3" t="s">
        <v>261</v>
      </c>
      <c r="O1946" s="3"/>
      <c r="P1946" s="3"/>
      <c r="Q1946" s="3"/>
      <c r="R1946" s="3">
        <v>0.38</v>
      </c>
      <c r="S1946" s="3">
        <v>0.62</v>
      </c>
      <c r="T1946" s="2">
        <v>2</v>
      </c>
      <c r="U1946" s="3">
        <v>1.8188737051015761E-2</v>
      </c>
      <c r="V1946" s="3">
        <v>0.1312444454828755</v>
      </c>
      <c r="W1946" s="3">
        <v>3.5953971693550538E-2</v>
      </c>
      <c r="X1946" s="3">
        <v>58.944615657166828</v>
      </c>
      <c r="Y1946" s="3">
        <v>8.1371556199382827E-2</v>
      </c>
      <c r="Z1946" s="3">
        <v>3.5953939908678054E-2</v>
      </c>
      <c r="AA1946" s="3">
        <v>36.545661707443429</v>
      </c>
      <c r="AB1946">
        <f t="shared" si="54"/>
        <v>8.1371556199382827E-2</v>
      </c>
      <c r="AC1946">
        <f t="shared" si="55"/>
        <v>3.5953939908678054E-2</v>
      </c>
    </row>
    <row r="1947" spans="1:29" x14ac:dyDescent="0.25">
      <c r="A1947" s="2">
        <v>1946</v>
      </c>
      <c r="B1947" s="3" t="s">
        <v>178</v>
      </c>
      <c r="C1947" s="3" t="s">
        <v>28</v>
      </c>
      <c r="D1947" s="3" t="s">
        <v>179</v>
      </c>
      <c r="E1947" s="3" t="s">
        <v>221</v>
      </c>
      <c r="F1947" s="3">
        <v>0.56000000000000005</v>
      </c>
      <c r="G1947" s="3">
        <v>0.48</v>
      </c>
      <c r="H1947" s="3" t="s">
        <v>261</v>
      </c>
      <c r="I1947" s="2">
        <v>4280</v>
      </c>
      <c r="J1947" s="3" t="s">
        <v>80</v>
      </c>
      <c r="K1947" s="2">
        <v>4280</v>
      </c>
      <c r="L1947" s="3" t="s">
        <v>64</v>
      </c>
      <c r="M1947" s="3" t="s">
        <v>263</v>
      </c>
      <c r="N1947" s="3" t="s">
        <v>261</v>
      </c>
      <c r="O1947" s="3"/>
      <c r="P1947" s="3"/>
      <c r="Q1947" s="3"/>
      <c r="R1947" s="3">
        <v>0.38</v>
      </c>
      <c r="S1947" s="3">
        <v>0.62</v>
      </c>
      <c r="T1947" s="2">
        <v>97</v>
      </c>
      <c r="U1947" s="3">
        <v>16.371759667463277</v>
      </c>
      <c r="V1947" s="3">
        <v>122.33743031448856</v>
      </c>
      <c r="W1947" s="3">
        <v>8.1880912533662435</v>
      </c>
      <c r="X1947" s="3">
        <v>53509.202130893675</v>
      </c>
      <c r="Y1947" s="3">
        <v>75.849206794982905</v>
      </c>
      <c r="Z1947" s="3">
        <v>8.188084014737953</v>
      </c>
      <c r="AA1947" s="3">
        <v>33175.705321154084</v>
      </c>
      <c r="AB1947">
        <f t="shared" si="54"/>
        <v>75.849206794982905</v>
      </c>
      <c r="AC1947">
        <f t="shared" si="55"/>
        <v>8.188084014737953</v>
      </c>
    </row>
    <row r="1948" spans="1:29" x14ac:dyDescent="0.25">
      <c r="A1948" s="2">
        <v>1947</v>
      </c>
      <c r="B1948" s="3" t="s">
        <v>178</v>
      </c>
      <c r="C1948" s="3" t="s">
        <v>28</v>
      </c>
      <c r="D1948" s="3" t="s">
        <v>179</v>
      </c>
      <c r="E1948" s="3" t="s">
        <v>221</v>
      </c>
      <c r="F1948" s="3">
        <v>0.56000000000000005</v>
      </c>
      <c r="G1948" s="3">
        <v>0.48</v>
      </c>
      <c r="H1948" s="3" t="s">
        <v>261</v>
      </c>
      <c r="I1948" s="2">
        <v>4280</v>
      </c>
      <c r="J1948" s="3" t="s">
        <v>80</v>
      </c>
      <c r="K1948" s="2">
        <v>4280</v>
      </c>
      <c r="L1948" s="3" t="s">
        <v>64</v>
      </c>
      <c r="M1948" s="3" t="s">
        <v>266</v>
      </c>
      <c r="N1948" s="3" t="s">
        <v>261</v>
      </c>
      <c r="O1948" s="3"/>
      <c r="P1948" s="3"/>
      <c r="Q1948" s="3"/>
      <c r="R1948" s="3">
        <v>0.38</v>
      </c>
      <c r="S1948" s="3">
        <v>0.62</v>
      </c>
      <c r="T1948" s="2">
        <v>19</v>
      </c>
      <c r="U1948" s="3">
        <v>0.70555939109950017</v>
      </c>
      <c r="V1948" s="3">
        <v>5.0653217098360708</v>
      </c>
      <c r="W1948" s="3">
        <v>0.43737165352520951</v>
      </c>
      <c r="X1948" s="3">
        <v>1762.7975399486556</v>
      </c>
      <c r="Y1948" s="3">
        <v>3.1404994600983631</v>
      </c>
      <c r="Z1948" s="3">
        <v>0.43737126686967226</v>
      </c>
      <c r="AA1948" s="3">
        <v>1092.9344747681666</v>
      </c>
      <c r="AB1948">
        <f t="shared" si="54"/>
        <v>3.1404994600983631</v>
      </c>
      <c r="AC1948">
        <f t="shared" si="55"/>
        <v>0.43737126686967226</v>
      </c>
    </row>
    <row r="1949" spans="1:29" x14ac:dyDescent="0.25">
      <c r="A1949" s="2">
        <v>1948</v>
      </c>
      <c r="B1949" s="3" t="s">
        <v>178</v>
      </c>
      <c r="C1949" s="3" t="s">
        <v>28</v>
      </c>
      <c r="D1949" s="3" t="s">
        <v>179</v>
      </c>
      <c r="E1949" s="3" t="s">
        <v>221</v>
      </c>
      <c r="F1949" s="3">
        <v>0.56000000000000005</v>
      </c>
      <c r="G1949" s="3">
        <v>0.48</v>
      </c>
      <c r="H1949" s="3" t="s">
        <v>261</v>
      </c>
      <c r="I1949" s="2">
        <v>4280</v>
      </c>
      <c r="J1949" s="3" t="s">
        <v>80</v>
      </c>
      <c r="K1949" s="2">
        <v>4280</v>
      </c>
      <c r="L1949" s="3" t="s">
        <v>64</v>
      </c>
      <c r="M1949" s="3" t="s">
        <v>268</v>
      </c>
      <c r="N1949" s="3" t="s">
        <v>261</v>
      </c>
      <c r="O1949" s="3"/>
      <c r="P1949" s="3"/>
      <c r="Q1949" s="3"/>
      <c r="R1949" s="3">
        <v>0.38</v>
      </c>
      <c r="S1949" s="3">
        <v>0.62</v>
      </c>
      <c r="T1949" s="2">
        <v>27</v>
      </c>
      <c r="U1949" s="3">
        <v>3.6740144159442356</v>
      </c>
      <c r="V1949" s="3">
        <v>25.91298273762548</v>
      </c>
      <c r="W1949" s="3">
        <v>1.4753873142622125</v>
      </c>
      <c r="X1949" s="3">
        <v>11459.451635937769</v>
      </c>
      <c r="Y1949" s="3">
        <v>16.066049297327798</v>
      </c>
      <c r="Z1949" s="3">
        <v>1.4753860099557476</v>
      </c>
      <c r="AA1949" s="3">
        <v>7104.8600142814194</v>
      </c>
      <c r="AB1949">
        <f t="shared" si="54"/>
        <v>16.066049297327798</v>
      </c>
      <c r="AC1949">
        <f t="shared" si="55"/>
        <v>1.4753860099557476</v>
      </c>
    </row>
    <row r="1950" spans="1:29" x14ac:dyDescent="0.25">
      <c r="A1950" s="2">
        <v>1949</v>
      </c>
      <c r="B1950" s="3" t="s">
        <v>178</v>
      </c>
      <c r="C1950" s="3" t="s">
        <v>28</v>
      </c>
      <c r="D1950" s="3" t="s">
        <v>179</v>
      </c>
      <c r="E1950" s="3" t="s">
        <v>221</v>
      </c>
      <c r="F1950" s="3">
        <v>0.56000000000000005</v>
      </c>
      <c r="G1950" s="3">
        <v>0.48</v>
      </c>
      <c r="H1950" s="3" t="s">
        <v>261</v>
      </c>
      <c r="I1950" s="2">
        <v>4340</v>
      </c>
      <c r="J1950" s="3" t="s">
        <v>82</v>
      </c>
      <c r="K1950" s="2">
        <v>4340</v>
      </c>
      <c r="L1950" s="3" t="s">
        <v>64</v>
      </c>
      <c r="M1950" s="3" t="s">
        <v>263</v>
      </c>
      <c r="N1950" s="3" t="s">
        <v>261</v>
      </c>
      <c r="O1950" s="3"/>
      <c r="P1950" s="3"/>
      <c r="Q1950" s="3"/>
      <c r="R1950" s="3">
        <v>0.38</v>
      </c>
      <c r="S1950" s="3">
        <v>0.62</v>
      </c>
      <c r="T1950" s="2">
        <v>141</v>
      </c>
      <c r="U1950" s="3">
        <v>21.319454230950356</v>
      </c>
      <c r="V1950" s="3">
        <v>156.77873595247212</v>
      </c>
      <c r="W1950" s="3">
        <v>12.354514447045279</v>
      </c>
      <c r="X1950" s="3">
        <v>71815.418978154266</v>
      </c>
      <c r="Y1950" s="3">
        <v>97.202816290532724</v>
      </c>
      <c r="Z1950" s="3">
        <v>12.354503525117922</v>
      </c>
      <c r="AA1950" s="3">
        <v>44525.559766455626</v>
      </c>
      <c r="AB1950">
        <f t="shared" si="54"/>
        <v>97.202816290532724</v>
      </c>
      <c r="AC1950">
        <f t="shared" si="55"/>
        <v>12.354503525117922</v>
      </c>
    </row>
    <row r="1951" spans="1:29" x14ac:dyDescent="0.25">
      <c r="A1951" s="2">
        <v>1950</v>
      </c>
      <c r="B1951" s="3" t="s">
        <v>178</v>
      </c>
      <c r="C1951" s="3" t="s">
        <v>28</v>
      </c>
      <c r="D1951" s="3" t="s">
        <v>179</v>
      </c>
      <c r="E1951" s="3" t="s">
        <v>221</v>
      </c>
      <c r="F1951" s="3">
        <v>0.56000000000000005</v>
      </c>
      <c r="G1951" s="3">
        <v>0.48</v>
      </c>
      <c r="H1951" s="3" t="s">
        <v>261</v>
      </c>
      <c r="I1951" s="2">
        <v>4340</v>
      </c>
      <c r="J1951" s="3" t="s">
        <v>82</v>
      </c>
      <c r="K1951" s="2">
        <v>4340</v>
      </c>
      <c r="L1951" s="3" t="s">
        <v>64</v>
      </c>
      <c r="M1951" s="3" t="s">
        <v>266</v>
      </c>
      <c r="N1951" s="3" t="s">
        <v>261</v>
      </c>
      <c r="O1951" s="3"/>
      <c r="P1951" s="3"/>
      <c r="Q1951" s="3"/>
      <c r="R1951" s="3">
        <v>0.38</v>
      </c>
      <c r="S1951" s="3">
        <v>0.62</v>
      </c>
      <c r="T1951" s="2">
        <v>37</v>
      </c>
      <c r="U1951" s="3">
        <v>3.9773161063724198</v>
      </c>
      <c r="V1951" s="3">
        <v>30.497039318336988</v>
      </c>
      <c r="W1951" s="3">
        <v>2.5284696721278355</v>
      </c>
      <c r="X1951" s="3">
        <v>12698.308067466338</v>
      </c>
      <c r="Y1951" s="3">
        <v>18.90816437736893</v>
      </c>
      <c r="Z1951" s="3">
        <v>2.5284674368508306</v>
      </c>
      <c r="AA1951" s="3">
        <v>7872.9510018291303</v>
      </c>
      <c r="AB1951">
        <f t="shared" si="54"/>
        <v>18.90816437736893</v>
      </c>
      <c r="AC1951">
        <f t="shared" si="55"/>
        <v>2.5284674368508306</v>
      </c>
    </row>
    <row r="1952" spans="1:29" x14ac:dyDescent="0.25">
      <c r="A1952" s="2">
        <v>1951</v>
      </c>
      <c r="B1952" s="3" t="s">
        <v>178</v>
      </c>
      <c r="C1952" s="3" t="s">
        <v>28</v>
      </c>
      <c r="D1952" s="3" t="s">
        <v>179</v>
      </c>
      <c r="E1952" s="3" t="s">
        <v>221</v>
      </c>
      <c r="F1952" s="3">
        <v>0.56000000000000005</v>
      </c>
      <c r="G1952" s="3">
        <v>0.48</v>
      </c>
      <c r="H1952" s="3" t="s">
        <v>261</v>
      </c>
      <c r="I1952" s="2">
        <v>4340</v>
      </c>
      <c r="J1952" s="3" t="s">
        <v>82</v>
      </c>
      <c r="K1952" s="2">
        <v>4340</v>
      </c>
      <c r="L1952" s="3" t="s">
        <v>64</v>
      </c>
      <c r="M1952" s="3" t="s">
        <v>267</v>
      </c>
      <c r="N1952" s="3" t="s">
        <v>261</v>
      </c>
      <c r="O1952" s="3"/>
      <c r="P1952" s="3"/>
      <c r="Q1952" s="3"/>
      <c r="R1952" s="3">
        <v>0</v>
      </c>
      <c r="S1952" s="3">
        <v>1</v>
      </c>
      <c r="T1952" s="2">
        <v>27</v>
      </c>
      <c r="U1952" s="3">
        <v>1.5986933363052167</v>
      </c>
      <c r="V1952" s="3">
        <v>14.762945173905191</v>
      </c>
      <c r="W1952" s="3">
        <v>2.1027975501142864</v>
      </c>
      <c r="X1952" s="3">
        <v>6211.2836233947937</v>
      </c>
      <c r="Y1952" s="3">
        <v>14.762945173905191</v>
      </c>
      <c r="Z1952" s="3">
        <v>2.1027956911499248</v>
      </c>
      <c r="AA1952" s="3">
        <v>6211.2836233947937</v>
      </c>
      <c r="AB1952">
        <f t="shared" si="54"/>
        <v>14.762945173905191</v>
      </c>
      <c r="AC1952">
        <f t="shared" si="55"/>
        <v>2.1027956911499248</v>
      </c>
    </row>
    <row r="1953" spans="1:29" x14ac:dyDescent="0.25">
      <c r="A1953" s="2">
        <v>1952</v>
      </c>
      <c r="B1953" s="3" t="s">
        <v>178</v>
      </c>
      <c r="C1953" s="3" t="s">
        <v>28</v>
      </c>
      <c r="D1953" s="3" t="s">
        <v>179</v>
      </c>
      <c r="E1953" s="3" t="s">
        <v>221</v>
      </c>
      <c r="F1953" s="3">
        <v>0.56000000000000005</v>
      </c>
      <c r="G1953" s="3">
        <v>0.48</v>
      </c>
      <c r="H1953" s="3" t="s">
        <v>261</v>
      </c>
      <c r="I1953" s="2">
        <v>4340</v>
      </c>
      <c r="J1953" s="3" t="s">
        <v>82</v>
      </c>
      <c r="K1953" s="2">
        <v>4340</v>
      </c>
      <c r="L1953" s="3" t="s">
        <v>64</v>
      </c>
      <c r="M1953" s="3" t="s">
        <v>268</v>
      </c>
      <c r="N1953" s="3" t="s">
        <v>261</v>
      </c>
      <c r="O1953" s="3"/>
      <c r="P1953" s="3"/>
      <c r="Q1953" s="3"/>
      <c r="R1953" s="3">
        <v>0.38</v>
      </c>
      <c r="S1953" s="3">
        <v>0.62</v>
      </c>
      <c r="T1953" s="2">
        <v>183</v>
      </c>
      <c r="U1953" s="3">
        <v>26.643034673898644</v>
      </c>
      <c r="V1953" s="3">
        <v>197.31081433994314</v>
      </c>
      <c r="W1953" s="3">
        <v>15.901689251146991</v>
      </c>
      <c r="X1953" s="3">
        <v>88683.561397826867</v>
      </c>
      <c r="Y1953" s="3">
        <v>122.33270489076475</v>
      </c>
      <c r="Z1953" s="3">
        <v>15.90167519336306</v>
      </c>
      <c r="AA1953" s="3">
        <v>54983.808066652651</v>
      </c>
      <c r="AB1953">
        <f t="shared" si="54"/>
        <v>122.33270489076475</v>
      </c>
      <c r="AC1953">
        <f t="shared" si="55"/>
        <v>15.90167519336306</v>
      </c>
    </row>
    <row r="1954" spans="1:29" x14ac:dyDescent="0.25">
      <c r="A1954" s="2">
        <v>1953</v>
      </c>
      <c r="B1954" s="3" t="s">
        <v>178</v>
      </c>
      <c r="C1954" s="3" t="s">
        <v>28</v>
      </c>
      <c r="D1954" s="3" t="s">
        <v>179</v>
      </c>
      <c r="E1954" s="3" t="s">
        <v>221</v>
      </c>
      <c r="F1954" s="3">
        <v>0.56000000000000005</v>
      </c>
      <c r="G1954" s="3">
        <v>0.48</v>
      </c>
      <c r="H1954" s="3" t="s">
        <v>261</v>
      </c>
      <c r="I1954" s="2">
        <v>4340</v>
      </c>
      <c r="J1954" s="3" t="s">
        <v>82</v>
      </c>
      <c r="K1954" s="2">
        <v>4340</v>
      </c>
      <c r="L1954" s="3" t="s">
        <v>64</v>
      </c>
      <c r="M1954" s="3" t="s">
        <v>271</v>
      </c>
      <c r="N1954" s="3" t="s">
        <v>261</v>
      </c>
      <c r="O1954" s="3"/>
      <c r="P1954" s="3"/>
      <c r="Q1954" s="3"/>
      <c r="R1954" s="3">
        <v>0.38</v>
      </c>
      <c r="S1954" s="3">
        <v>0.62</v>
      </c>
      <c r="T1954" s="2">
        <v>21</v>
      </c>
      <c r="U1954" s="3">
        <v>2.099716832230361</v>
      </c>
      <c r="V1954" s="3">
        <v>13.619155203375662</v>
      </c>
      <c r="W1954" s="3">
        <v>1.0247167405834621</v>
      </c>
      <c r="X1954" s="3">
        <v>6703.1180666499995</v>
      </c>
      <c r="Y1954" s="3">
        <v>8.443876226092911</v>
      </c>
      <c r="Z1954" s="3">
        <v>1.0247158346893595</v>
      </c>
      <c r="AA1954" s="3">
        <v>4155.9332013229996</v>
      </c>
      <c r="AB1954">
        <f t="shared" si="54"/>
        <v>8.443876226092911</v>
      </c>
      <c r="AC1954">
        <f t="shared" si="55"/>
        <v>1.0247158346893595</v>
      </c>
    </row>
    <row r="1955" spans="1:29" x14ac:dyDescent="0.25">
      <c r="A1955" s="2">
        <v>1954</v>
      </c>
      <c r="B1955" s="3" t="s">
        <v>178</v>
      </c>
      <c r="C1955" s="3" t="s">
        <v>28</v>
      </c>
      <c r="D1955" s="3" t="s">
        <v>179</v>
      </c>
      <c r="E1955" s="3" t="s">
        <v>221</v>
      </c>
      <c r="F1955" s="3">
        <v>0.56000000000000005</v>
      </c>
      <c r="G1955" s="3">
        <v>0.48</v>
      </c>
      <c r="H1955" s="3" t="s">
        <v>261</v>
      </c>
      <c r="I1955" s="2">
        <v>4410</v>
      </c>
      <c r="J1955" s="3" t="s">
        <v>276</v>
      </c>
      <c r="K1955" s="2">
        <v>4410</v>
      </c>
      <c r="L1955" s="3" t="s">
        <v>64</v>
      </c>
      <c r="M1955" s="3" t="s">
        <v>271</v>
      </c>
      <c r="N1955" s="3" t="s">
        <v>261</v>
      </c>
      <c r="O1955" s="3"/>
      <c r="P1955" s="3"/>
      <c r="Q1955" s="3"/>
      <c r="R1955" s="3">
        <v>0.38</v>
      </c>
      <c r="S1955" s="3">
        <v>0.62</v>
      </c>
      <c r="T1955" s="2">
        <v>6</v>
      </c>
      <c r="U1955" s="3">
        <v>1.2039912832031874</v>
      </c>
      <c r="V1955" s="3">
        <v>8.4108065042577884</v>
      </c>
      <c r="W1955" s="3">
        <v>0.73672268708450184</v>
      </c>
      <c r="X1955" s="3">
        <v>4097.5170912509111</v>
      </c>
      <c r="Y1955" s="3">
        <v>5.2147000326398292</v>
      </c>
      <c r="Z1955" s="3">
        <v>0.73672203578965134</v>
      </c>
      <c r="AA1955" s="3">
        <v>2540.4605965755654</v>
      </c>
      <c r="AB1955">
        <f t="shared" si="54"/>
        <v>5.2147000326398292</v>
      </c>
      <c r="AC1955">
        <f t="shared" si="55"/>
        <v>0.73672203578965134</v>
      </c>
    </row>
    <row r="1956" spans="1:29" x14ac:dyDescent="0.25">
      <c r="A1956" s="2">
        <v>1955</v>
      </c>
      <c r="B1956" s="3" t="s">
        <v>178</v>
      </c>
      <c r="C1956" s="3" t="s">
        <v>28</v>
      </c>
      <c r="D1956" s="3" t="s">
        <v>179</v>
      </c>
      <c r="E1956" s="3" t="s">
        <v>221</v>
      </c>
      <c r="F1956" s="3">
        <v>0.56000000000000005</v>
      </c>
      <c r="G1956" s="3">
        <v>0.48</v>
      </c>
      <c r="H1956" s="3" t="s">
        <v>261</v>
      </c>
      <c r="I1956" s="2">
        <v>5100</v>
      </c>
      <c r="J1956" s="3" t="s">
        <v>85</v>
      </c>
      <c r="K1956" s="2">
        <v>5100</v>
      </c>
      <c r="L1956" s="3" t="s">
        <v>64</v>
      </c>
      <c r="M1956" s="3" t="s">
        <v>263</v>
      </c>
      <c r="N1956" s="3" t="s">
        <v>261</v>
      </c>
      <c r="O1956" s="3"/>
      <c r="P1956" s="3"/>
      <c r="Q1956" s="3"/>
      <c r="R1956" s="3">
        <v>0.38</v>
      </c>
      <c r="S1956" s="3">
        <v>0.62</v>
      </c>
      <c r="T1956" s="2">
        <v>3</v>
      </c>
      <c r="U1956" s="3">
        <v>0.16251044332486597</v>
      </c>
      <c r="V1956" s="3">
        <v>1.0241048012238245</v>
      </c>
      <c r="W1956" s="3">
        <v>7.1605952521521257E-2</v>
      </c>
      <c r="X1956" s="3">
        <v>472.31014937836778</v>
      </c>
      <c r="Y1956" s="3">
        <v>0.63494497675877115</v>
      </c>
      <c r="Z1956" s="3">
        <v>7.1605889218749386E-2</v>
      </c>
      <c r="AA1956" s="3">
        <v>292.83229261458803</v>
      </c>
      <c r="AB1956">
        <f t="shared" si="54"/>
        <v>0.63494497675877115</v>
      </c>
      <c r="AC1956">
        <f t="shared" si="55"/>
        <v>7.1605889218749386E-2</v>
      </c>
    </row>
    <row r="1957" spans="1:29" x14ac:dyDescent="0.25">
      <c r="A1957" s="2">
        <v>1956</v>
      </c>
      <c r="B1957" s="3" t="s">
        <v>178</v>
      </c>
      <c r="C1957" s="3" t="s">
        <v>28</v>
      </c>
      <c r="D1957" s="3" t="s">
        <v>179</v>
      </c>
      <c r="E1957" s="3" t="s">
        <v>221</v>
      </c>
      <c r="F1957" s="3">
        <v>0.56000000000000005</v>
      </c>
      <c r="G1957" s="3">
        <v>0.48</v>
      </c>
      <c r="H1957" s="3" t="s">
        <v>261</v>
      </c>
      <c r="I1957" s="2">
        <v>5100</v>
      </c>
      <c r="J1957" s="3" t="s">
        <v>85</v>
      </c>
      <c r="K1957" s="2">
        <v>5100</v>
      </c>
      <c r="L1957" s="3" t="s">
        <v>64</v>
      </c>
      <c r="M1957" s="3" t="s">
        <v>266</v>
      </c>
      <c r="N1957" s="3" t="s">
        <v>261</v>
      </c>
      <c r="O1957" s="3"/>
      <c r="P1957" s="3"/>
      <c r="Q1957" s="3"/>
      <c r="R1957" s="3">
        <v>0.38</v>
      </c>
      <c r="S1957" s="3">
        <v>0.62</v>
      </c>
      <c r="T1957" s="2">
        <v>19</v>
      </c>
      <c r="U1957" s="3">
        <v>2.6630070235185759</v>
      </c>
      <c r="V1957" s="3">
        <v>16.028382274002109</v>
      </c>
      <c r="W1957" s="3">
        <v>1.5282019141184269</v>
      </c>
      <c r="X1957" s="3">
        <v>5451.2331651406912</v>
      </c>
      <c r="Y1957" s="3">
        <v>9.9375970098813049</v>
      </c>
      <c r="Z1957" s="3">
        <v>1.5282005631215643</v>
      </c>
      <c r="AA1957" s="3">
        <v>3379.7645623872286</v>
      </c>
      <c r="AB1957">
        <f t="shared" si="54"/>
        <v>9.9375970098813049</v>
      </c>
      <c r="AC1957">
        <f t="shared" si="55"/>
        <v>1.5282005631215643</v>
      </c>
    </row>
    <row r="1958" spans="1:29" x14ac:dyDescent="0.25">
      <c r="A1958" s="2">
        <v>1957</v>
      </c>
      <c r="B1958" s="3" t="s">
        <v>178</v>
      </c>
      <c r="C1958" s="3" t="s">
        <v>28</v>
      </c>
      <c r="D1958" s="3" t="s">
        <v>179</v>
      </c>
      <c r="E1958" s="3" t="s">
        <v>221</v>
      </c>
      <c r="F1958" s="3">
        <v>0.56000000000000005</v>
      </c>
      <c r="G1958" s="3">
        <v>0.48</v>
      </c>
      <c r="H1958" s="3" t="s">
        <v>261</v>
      </c>
      <c r="I1958" s="2">
        <v>5100</v>
      </c>
      <c r="J1958" s="3" t="s">
        <v>85</v>
      </c>
      <c r="K1958" s="2">
        <v>5100</v>
      </c>
      <c r="L1958" s="3" t="s">
        <v>64</v>
      </c>
      <c r="M1958" s="3" t="s">
        <v>267</v>
      </c>
      <c r="N1958" s="3" t="s">
        <v>261</v>
      </c>
      <c r="O1958" s="3"/>
      <c r="P1958" s="3"/>
      <c r="Q1958" s="3"/>
      <c r="R1958" s="3">
        <v>0</v>
      </c>
      <c r="S1958" s="3">
        <v>1</v>
      </c>
      <c r="T1958" s="2">
        <v>66</v>
      </c>
      <c r="U1958" s="3">
        <v>7.9383643154822012</v>
      </c>
      <c r="V1958" s="3">
        <v>48.985473142495373</v>
      </c>
      <c r="W1958" s="3">
        <v>6.74559326536012</v>
      </c>
      <c r="X1958" s="3">
        <v>21143.840721298486</v>
      </c>
      <c r="Y1958" s="3">
        <v>48.985473142495373</v>
      </c>
      <c r="Z1958" s="3">
        <v>6.7455873019627024</v>
      </c>
      <c r="AA1958" s="3">
        <v>21143.840721298486</v>
      </c>
      <c r="AB1958">
        <f t="shared" si="54"/>
        <v>48.985473142495373</v>
      </c>
      <c r="AC1958">
        <f t="shared" si="55"/>
        <v>6.7455873019627024</v>
      </c>
    </row>
    <row r="1959" spans="1:29" x14ac:dyDescent="0.25">
      <c r="A1959" s="2">
        <v>1958</v>
      </c>
      <c r="B1959" s="3" t="s">
        <v>178</v>
      </c>
      <c r="C1959" s="3" t="s">
        <v>28</v>
      </c>
      <c r="D1959" s="3" t="s">
        <v>179</v>
      </c>
      <c r="E1959" s="3" t="s">
        <v>221</v>
      </c>
      <c r="F1959" s="3">
        <v>0.56000000000000005</v>
      </c>
      <c r="G1959" s="3">
        <v>0.48</v>
      </c>
      <c r="H1959" s="3" t="s">
        <v>261</v>
      </c>
      <c r="I1959" s="2">
        <v>5100</v>
      </c>
      <c r="J1959" s="3" t="s">
        <v>85</v>
      </c>
      <c r="K1959" s="2">
        <v>5100</v>
      </c>
      <c r="L1959" s="3" t="s">
        <v>64</v>
      </c>
      <c r="M1959" s="3" t="s">
        <v>268</v>
      </c>
      <c r="N1959" s="3" t="s">
        <v>261</v>
      </c>
      <c r="O1959" s="3"/>
      <c r="P1959" s="3"/>
      <c r="Q1959" s="3"/>
      <c r="R1959" s="3">
        <v>0.38</v>
      </c>
      <c r="S1959" s="3">
        <v>0.62</v>
      </c>
      <c r="T1959" s="2">
        <v>1660</v>
      </c>
      <c r="U1959" s="3">
        <v>237.18859650129713</v>
      </c>
      <c r="V1959" s="3">
        <v>1228.7815334392724</v>
      </c>
      <c r="W1959" s="3">
        <v>102.70145654910345</v>
      </c>
      <c r="X1959" s="3">
        <v>528516.98653556395</v>
      </c>
      <c r="Y1959" s="3">
        <v>761.84455073235017</v>
      </c>
      <c r="Z1959" s="3">
        <v>102.70136575655526</v>
      </c>
      <c r="AA1959" s="3">
        <v>327680.53165205003</v>
      </c>
      <c r="AB1959">
        <f t="shared" si="54"/>
        <v>761.84455073235017</v>
      </c>
      <c r="AC1959">
        <f t="shared" si="55"/>
        <v>102.70136575655526</v>
      </c>
    </row>
    <row r="1960" spans="1:29" x14ac:dyDescent="0.25">
      <c r="A1960" s="2">
        <v>1959</v>
      </c>
      <c r="B1960" s="3" t="s">
        <v>178</v>
      </c>
      <c r="C1960" s="3" t="s">
        <v>28</v>
      </c>
      <c r="D1960" s="3" t="s">
        <v>179</v>
      </c>
      <c r="E1960" s="3" t="s">
        <v>221</v>
      </c>
      <c r="F1960" s="3">
        <v>0.56000000000000005</v>
      </c>
      <c r="G1960" s="3">
        <v>0.48</v>
      </c>
      <c r="H1960" s="3" t="s">
        <v>261</v>
      </c>
      <c r="I1960" s="2">
        <v>5100</v>
      </c>
      <c r="J1960" s="3" t="s">
        <v>85</v>
      </c>
      <c r="K1960" s="2">
        <v>5100</v>
      </c>
      <c r="L1960" s="3" t="s">
        <v>64</v>
      </c>
      <c r="M1960" s="3" t="s">
        <v>268</v>
      </c>
      <c r="N1960" s="3" t="s">
        <v>261</v>
      </c>
      <c r="O1960" s="3"/>
      <c r="P1960" s="3"/>
      <c r="Q1960" s="3" t="s">
        <v>272</v>
      </c>
      <c r="R1960" s="3">
        <v>0.38</v>
      </c>
      <c r="S1960" s="3">
        <v>0.62</v>
      </c>
      <c r="T1960" s="2">
        <v>1</v>
      </c>
      <c r="U1960" s="3">
        <v>7.23837066004854E-5</v>
      </c>
      <c r="V1960" s="3">
        <v>3.7630806043857347E-4</v>
      </c>
      <c r="W1960" s="3">
        <v>2.7728712133759324E-5</v>
      </c>
      <c r="X1960" s="3">
        <v>0.16930694020246864</v>
      </c>
      <c r="Y1960" s="3">
        <v>2.3331099747191556E-4</v>
      </c>
      <c r="Z1960" s="3">
        <v>2.772868762037354E-5</v>
      </c>
      <c r="AA1960" s="3">
        <v>0.10497030292553056</v>
      </c>
      <c r="AB1960">
        <f t="shared" si="54"/>
        <v>2.3331099747191556E-4</v>
      </c>
      <c r="AC1960">
        <f t="shared" si="55"/>
        <v>2.772868762037354E-5</v>
      </c>
    </row>
    <row r="1961" spans="1:29" x14ac:dyDescent="0.25">
      <c r="A1961" s="2">
        <v>1960</v>
      </c>
      <c r="B1961" s="3" t="s">
        <v>178</v>
      </c>
      <c r="C1961" s="3" t="s">
        <v>28</v>
      </c>
      <c r="D1961" s="3" t="s">
        <v>179</v>
      </c>
      <c r="E1961" s="3" t="s">
        <v>221</v>
      </c>
      <c r="F1961" s="3">
        <v>0.56000000000000005</v>
      </c>
      <c r="G1961" s="3">
        <v>0.48</v>
      </c>
      <c r="H1961" s="3" t="s">
        <v>261</v>
      </c>
      <c r="I1961" s="2">
        <v>5100</v>
      </c>
      <c r="J1961" s="3" t="s">
        <v>85</v>
      </c>
      <c r="K1961" s="2">
        <v>5100</v>
      </c>
      <c r="L1961" s="3" t="s">
        <v>64</v>
      </c>
      <c r="M1961" s="3" t="s">
        <v>271</v>
      </c>
      <c r="N1961" s="3" t="s">
        <v>261</v>
      </c>
      <c r="O1961" s="3"/>
      <c r="P1961" s="3"/>
      <c r="Q1961" s="3"/>
      <c r="R1961" s="3">
        <v>0.38</v>
      </c>
      <c r="S1961" s="3">
        <v>0.62</v>
      </c>
      <c r="T1961" s="2">
        <v>41</v>
      </c>
      <c r="U1961" s="3">
        <v>7.7190483291812644</v>
      </c>
      <c r="V1961" s="3">
        <v>37.595731790587905</v>
      </c>
      <c r="W1961" s="3">
        <v>3.4917500649847453</v>
      </c>
      <c r="X1961" s="3">
        <v>18309.670454812171</v>
      </c>
      <c r="Y1961" s="3">
        <v>23.309353710164494</v>
      </c>
      <c r="Z1961" s="3">
        <v>3.4917469781260406</v>
      </c>
      <c r="AA1961" s="3">
        <v>11351.99568198355</v>
      </c>
      <c r="AB1961">
        <f t="shared" si="54"/>
        <v>23.309353710164494</v>
      </c>
      <c r="AC1961">
        <f t="shared" si="55"/>
        <v>3.4917469781260406</v>
      </c>
    </row>
    <row r="1962" spans="1:29" x14ac:dyDescent="0.25">
      <c r="A1962" s="2">
        <v>1961</v>
      </c>
      <c r="B1962" s="3" t="s">
        <v>178</v>
      </c>
      <c r="C1962" s="3" t="s">
        <v>28</v>
      </c>
      <c r="D1962" s="3" t="s">
        <v>179</v>
      </c>
      <c r="E1962" s="3" t="s">
        <v>221</v>
      </c>
      <c r="F1962" s="3">
        <v>0.56000000000000005</v>
      </c>
      <c r="G1962" s="3">
        <v>0.48</v>
      </c>
      <c r="H1962" s="3" t="s">
        <v>261</v>
      </c>
      <c r="I1962" s="2">
        <v>5100</v>
      </c>
      <c r="J1962" s="3" t="s">
        <v>85</v>
      </c>
      <c r="K1962" s="2">
        <v>5100</v>
      </c>
      <c r="L1962" s="3" t="s">
        <v>64</v>
      </c>
      <c r="M1962" s="3" t="s">
        <v>273</v>
      </c>
      <c r="N1962" s="3" t="s">
        <v>261</v>
      </c>
      <c r="O1962" s="3"/>
      <c r="P1962" s="3"/>
      <c r="Q1962" s="3"/>
      <c r="R1962" s="3">
        <v>0.38</v>
      </c>
      <c r="S1962" s="3">
        <v>0.62</v>
      </c>
      <c r="T1962" s="2">
        <v>38</v>
      </c>
      <c r="U1962" s="3">
        <v>1.8055970575089779</v>
      </c>
      <c r="V1962" s="3">
        <v>8.6628623340963493</v>
      </c>
      <c r="W1962" s="3">
        <v>0.6084294582429487</v>
      </c>
      <c r="X1962" s="3">
        <v>4168.0703592278633</v>
      </c>
      <c r="Y1962" s="3">
        <v>5.3709746471397359</v>
      </c>
      <c r="Z1962" s="3">
        <v>0.60842892036488283</v>
      </c>
      <c r="AA1962" s="3">
        <v>2584.2036227212748</v>
      </c>
      <c r="AB1962">
        <f t="shared" si="54"/>
        <v>5.3709746471397359</v>
      </c>
      <c r="AC1962">
        <f t="shared" si="55"/>
        <v>0.60842892036488283</v>
      </c>
    </row>
    <row r="1963" spans="1:29" x14ac:dyDescent="0.25">
      <c r="A1963" s="2">
        <v>1962</v>
      </c>
      <c r="B1963" s="3" t="s">
        <v>178</v>
      </c>
      <c r="C1963" s="3" t="s">
        <v>28</v>
      </c>
      <c r="D1963" s="3" t="s">
        <v>179</v>
      </c>
      <c r="E1963" s="3" t="s">
        <v>221</v>
      </c>
      <c r="F1963" s="3">
        <v>0.56000000000000005</v>
      </c>
      <c r="G1963" s="3">
        <v>0.48</v>
      </c>
      <c r="H1963" s="3" t="s">
        <v>261</v>
      </c>
      <c r="I1963" s="2">
        <v>5300</v>
      </c>
      <c r="J1963" s="3" t="s">
        <v>88</v>
      </c>
      <c r="K1963" s="2">
        <v>5300</v>
      </c>
      <c r="L1963" s="3" t="s">
        <v>64</v>
      </c>
      <c r="M1963" s="3" t="s">
        <v>263</v>
      </c>
      <c r="N1963" s="3" t="s">
        <v>261</v>
      </c>
      <c r="O1963" s="3"/>
      <c r="P1963" s="3"/>
      <c r="Q1963" s="3"/>
      <c r="R1963" s="3">
        <v>0.38</v>
      </c>
      <c r="S1963" s="3">
        <v>0.62</v>
      </c>
      <c r="T1963" s="2">
        <v>61</v>
      </c>
      <c r="U1963" s="3">
        <v>7.900197247774063</v>
      </c>
      <c r="V1963" s="3">
        <v>16.783959346711441</v>
      </c>
      <c r="W1963" s="3">
        <v>1.7669662055124484</v>
      </c>
      <c r="X1963" s="3">
        <v>20775.978943527723</v>
      </c>
      <c r="Y1963" s="3">
        <v>10.40605479496109</v>
      </c>
      <c r="Z1963" s="3">
        <v>1.7669646434375812</v>
      </c>
      <c r="AA1963" s="3">
        <v>12881.106944987188</v>
      </c>
      <c r="AB1963">
        <f t="shared" si="54"/>
        <v>10.40605479496109</v>
      </c>
      <c r="AC1963">
        <f t="shared" si="55"/>
        <v>1.7669646434375812</v>
      </c>
    </row>
    <row r="1964" spans="1:29" x14ac:dyDescent="0.25">
      <c r="A1964" s="2">
        <v>1963</v>
      </c>
      <c r="B1964" s="3" t="s">
        <v>178</v>
      </c>
      <c r="C1964" s="3" t="s">
        <v>28</v>
      </c>
      <c r="D1964" s="3" t="s">
        <v>179</v>
      </c>
      <c r="E1964" s="3" t="s">
        <v>221</v>
      </c>
      <c r="F1964" s="3">
        <v>0.56000000000000005</v>
      </c>
      <c r="G1964" s="3">
        <v>0.48</v>
      </c>
      <c r="H1964" s="3" t="s">
        <v>261</v>
      </c>
      <c r="I1964" s="2">
        <v>5300</v>
      </c>
      <c r="J1964" s="3" t="s">
        <v>88</v>
      </c>
      <c r="K1964" s="2">
        <v>5300</v>
      </c>
      <c r="L1964" s="3" t="s">
        <v>64</v>
      </c>
      <c r="M1964" s="3" t="s">
        <v>267</v>
      </c>
      <c r="N1964" s="3" t="s">
        <v>261</v>
      </c>
      <c r="O1964" s="3"/>
      <c r="P1964" s="3"/>
      <c r="Q1964" s="3"/>
      <c r="R1964" s="3">
        <v>0</v>
      </c>
      <c r="S1964" s="3">
        <v>1</v>
      </c>
      <c r="T1964" s="2">
        <v>5</v>
      </c>
      <c r="U1964" s="3">
        <v>3.5776549232519335E-2</v>
      </c>
      <c r="V1964" s="3">
        <v>0.29059946908098627</v>
      </c>
      <c r="W1964" s="3">
        <v>3.3855602604893939E-2</v>
      </c>
      <c r="X1964" s="3">
        <v>135.52968661400547</v>
      </c>
      <c r="Y1964" s="3">
        <v>0.29059946908098627</v>
      </c>
      <c r="Z1964" s="3">
        <v>3.3855572675070764E-2</v>
      </c>
      <c r="AA1964" s="3">
        <v>135.52968661400547</v>
      </c>
      <c r="AB1964">
        <f t="shared" si="54"/>
        <v>0.29059946908098627</v>
      </c>
      <c r="AC1964">
        <f t="shared" si="55"/>
        <v>3.3855572675070764E-2</v>
      </c>
    </row>
    <row r="1965" spans="1:29" x14ac:dyDescent="0.25">
      <c r="A1965" s="2">
        <v>1964</v>
      </c>
      <c r="B1965" s="3" t="s">
        <v>178</v>
      </c>
      <c r="C1965" s="3" t="s">
        <v>28</v>
      </c>
      <c r="D1965" s="3" t="s">
        <v>179</v>
      </c>
      <c r="E1965" s="3" t="s">
        <v>221</v>
      </c>
      <c r="F1965" s="3">
        <v>0.56000000000000005</v>
      </c>
      <c r="G1965" s="3">
        <v>0.48</v>
      </c>
      <c r="H1965" s="3" t="s">
        <v>261</v>
      </c>
      <c r="I1965" s="2">
        <v>5300</v>
      </c>
      <c r="J1965" s="3" t="s">
        <v>88</v>
      </c>
      <c r="K1965" s="2">
        <v>5300</v>
      </c>
      <c r="L1965" s="3" t="s">
        <v>64</v>
      </c>
      <c r="M1965" s="3" t="s">
        <v>268</v>
      </c>
      <c r="N1965" s="3" t="s">
        <v>261</v>
      </c>
      <c r="O1965" s="3"/>
      <c r="P1965" s="3"/>
      <c r="Q1965" s="3"/>
      <c r="R1965" s="3">
        <v>0.38</v>
      </c>
      <c r="S1965" s="3">
        <v>0.62</v>
      </c>
      <c r="T1965" s="2">
        <v>62</v>
      </c>
      <c r="U1965" s="3">
        <v>9.2723023562381481</v>
      </c>
      <c r="V1965" s="3">
        <v>8.5780693698565766</v>
      </c>
      <c r="W1965" s="3">
        <v>0.76436249983621685</v>
      </c>
      <c r="X1965" s="3">
        <v>16584.270411313963</v>
      </c>
      <c r="Y1965" s="3">
        <v>5.3184030093110772</v>
      </c>
      <c r="Z1965" s="3">
        <v>0.76436182410657028</v>
      </c>
      <c r="AA1965" s="3">
        <v>10282.247655014658</v>
      </c>
      <c r="AB1965">
        <f t="shared" si="54"/>
        <v>5.3184030093110772</v>
      </c>
      <c r="AC1965">
        <f t="shared" si="55"/>
        <v>0.76436182410657028</v>
      </c>
    </row>
    <row r="1966" spans="1:29" x14ac:dyDescent="0.25">
      <c r="A1966" s="2">
        <v>1965</v>
      </c>
      <c r="B1966" s="3" t="s">
        <v>178</v>
      </c>
      <c r="C1966" s="3" t="s">
        <v>28</v>
      </c>
      <c r="D1966" s="3" t="s">
        <v>179</v>
      </c>
      <c r="E1966" s="3" t="s">
        <v>221</v>
      </c>
      <c r="F1966" s="3">
        <v>0.56000000000000005</v>
      </c>
      <c r="G1966" s="3">
        <v>0.48</v>
      </c>
      <c r="H1966" s="3" t="s">
        <v>261</v>
      </c>
      <c r="I1966" s="2">
        <v>5300</v>
      </c>
      <c r="J1966" s="3" t="s">
        <v>88</v>
      </c>
      <c r="K1966" s="2">
        <v>5300</v>
      </c>
      <c r="L1966" s="3" t="s">
        <v>64</v>
      </c>
      <c r="M1966" s="3" t="s">
        <v>271</v>
      </c>
      <c r="N1966" s="3" t="s">
        <v>261</v>
      </c>
      <c r="O1966" s="3"/>
      <c r="P1966" s="3"/>
      <c r="Q1966" s="3"/>
      <c r="R1966" s="3">
        <v>0.38</v>
      </c>
      <c r="S1966" s="3">
        <v>0.62</v>
      </c>
      <c r="T1966" s="2">
        <v>25</v>
      </c>
      <c r="U1966" s="3">
        <v>3.8866994887697226</v>
      </c>
      <c r="V1966" s="3">
        <v>6.7601278683835124</v>
      </c>
      <c r="W1966" s="3">
        <v>0.50630592238455163</v>
      </c>
      <c r="X1966" s="3">
        <v>9181.1647626977501</v>
      </c>
      <c r="Y1966" s="3">
        <v>4.1912792783977775</v>
      </c>
      <c r="Z1966" s="3">
        <v>0.50630547478812649</v>
      </c>
      <c r="AA1966" s="3">
        <v>5692.3221528726053</v>
      </c>
      <c r="AB1966">
        <f t="shared" si="54"/>
        <v>4.1912792783977775</v>
      </c>
      <c r="AC1966">
        <f t="shared" si="55"/>
        <v>0.50630547478812649</v>
      </c>
    </row>
    <row r="1967" spans="1:29" x14ac:dyDescent="0.25">
      <c r="A1967" s="2">
        <v>1966</v>
      </c>
      <c r="B1967" s="3" t="s">
        <v>178</v>
      </c>
      <c r="C1967" s="3" t="s">
        <v>28</v>
      </c>
      <c r="D1967" s="3" t="s">
        <v>179</v>
      </c>
      <c r="E1967" s="3" t="s">
        <v>221</v>
      </c>
      <c r="F1967" s="3">
        <v>0.56000000000000005</v>
      </c>
      <c r="G1967" s="3">
        <v>0.48</v>
      </c>
      <c r="H1967" s="3" t="s">
        <v>261</v>
      </c>
      <c r="I1967" s="2">
        <v>6170</v>
      </c>
      <c r="J1967" s="3" t="s">
        <v>94</v>
      </c>
      <c r="K1967" s="2">
        <v>6170</v>
      </c>
      <c r="L1967" s="3" t="s">
        <v>64</v>
      </c>
      <c r="M1967" s="3" t="s">
        <v>267</v>
      </c>
      <c r="N1967" s="3" t="s">
        <v>261</v>
      </c>
      <c r="O1967" s="3"/>
      <c r="P1967" s="3"/>
      <c r="Q1967" s="3"/>
      <c r="R1967" s="3">
        <v>0</v>
      </c>
      <c r="S1967" s="3">
        <v>1</v>
      </c>
      <c r="T1967" s="2">
        <v>6</v>
      </c>
      <c r="U1967" s="3">
        <v>0.48504499827847614</v>
      </c>
      <c r="V1967" s="3">
        <v>2.30826816455364</v>
      </c>
      <c r="W1967" s="3">
        <v>0.27227657952614565</v>
      </c>
      <c r="X1967" s="3">
        <v>950.94245931705359</v>
      </c>
      <c r="Y1967" s="3">
        <v>2.30826816455364</v>
      </c>
      <c r="Z1967" s="3">
        <v>0.27227633882182456</v>
      </c>
      <c r="AA1967" s="3">
        <v>950.94245931705359</v>
      </c>
      <c r="AB1967">
        <f t="shared" si="54"/>
        <v>2.30826816455364</v>
      </c>
      <c r="AC1967">
        <f t="shared" si="55"/>
        <v>0.27227633882182456</v>
      </c>
    </row>
    <row r="1968" spans="1:29" x14ac:dyDescent="0.25">
      <c r="A1968" s="2">
        <v>1967</v>
      </c>
      <c r="B1968" s="3" t="s">
        <v>178</v>
      </c>
      <c r="C1968" s="3" t="s">
        <v>28</v>
      </c>
      <c r="D1968" s="3" t="s">
        <v>179</v>
      </c>
      <c r="E1968" s="3" t="s">
        <v>221</v>
      </c>
      <c r="F1968" s="3">
        <v>0.56000000000000005</v>
      </c>
      <c r="G1968" s="3">
        <v>0.48</v>
      </c>
      <c r="H1968" s="3" t="s">
        <v>261</v>
      </c>
      <c r="I1968" s="2">
        <v>6170</v>
      </c>
      <c r="J1968" s="3" t="s">
        <v>94</v>
      </c>
      <c r="K1968" s="2">
        <v>6170</v>
      </c>
      <c r="L1968" s="3" t="s">
        <v>64</v>
      </c>
      <c r="M1968" s="3" t="s">
        <v>268</v>
      </c>
      <c r="N1968" s="3" t="s">
        <v>261</v>
      </c>
      <c r="O1968" s="3"/>
      <c r="P1968" s="3"/>
      <c r="Q1968" s="3"/>
      <c r="R1968" s="3">
        <v>0.38</v>
      </c>
      <c r="S1968" s="3">
        <v>0.62</v>
      </c>
      <c r="T1968" s="2">
        <v>20</v>
      </c>
      <c r="U1968" s="3">
        <v>2.37412897382307</v>
      </c>
      <c r="V1968" s="3">
        <v>20.893241094671659</v>
      </c>
      <c r="W1968" s="3">
        <v>1.4740153253042736</v>
      </c>
      <c r="X1968" s="3">
        <v>8947.0782644751471</v>
      </c>
      <c r="Y1968" s="3">
        <v>12.95380947869643</v>
      </c>
      <c r="Z1968" s="3">
        <v>1.4740140222107065</v>
      </c>
      <c r="AA1968" s="3">
        <v>5547.1885239745916</v>
      </c>
      <c r="AB1968">
        <f t="shared" ref="AB1968:AB2018" si="56">Y1968</f>
        <v>12.95380947869643</v>
      </c>
      <c r="AC1968">
        <f t="shared" ref="AC1968:AC2018" si="57">Z1968</f>
        <v>1.4740140222107065</v>
      </c>
    </row>
    <row r="1969" spans="1:29" x14ac:dyDescent="0.25">
      <c r="A1969" s="2">
        <v>1968</v>
      </c>
      <c r="B1969" s="3" t="s">
        <v>178</v>
      </c>
      <c r="C1969" s="3" t="s">
        <v>28</v>
      </c>
      <c r="D1969" s="3" t="s">
        <v>179</v>
      </c>
      <c r="E1969" s="3" t="s">
        <v>221</v>
      </c>
      <c r="F1969" s="3">
        <v>0.56000000000000005</v>
      </c>
      <c r="G1969" s="3">
        <v>0.48</v>
      </c>
      <c r="H1969" s="3" t="s">
        <v>261</v>
      </c>
      <c r="I1969" s="2">
        <v>6170</v>
      </c>
      <c r="J1969" s="3" t="s">
        <v>94</v>
      </c>
      <c r="K1969" s="2">
        <v>6170</v>
      </c>
      <c r="L1969" s="3" t="s">
        <v>64</v>
      </c>
      <c r="M1969" s="3" t="s">
        <v>271</v>
      </c>
      <c r="N1969" s="3" t="s">
        <v>261</v>
      </c>
      <c r="O1969" s="3"/>
      <c r="P1969" s="3"/>
      <c r="Q1969" s="3"/>
      <c r="R1969" s="3">
        <v>0.38</v>
      </c>
      <c r="S1969" s="3">
        <v>0.62</v>
      </c>
      <c r="T1969" s="2">
        <v>1</v>
      </c>
      <c r="U1969" s="3">
        <v>3.39495580649809E-2</v>
      </c>
      <c r="V1969" s="3">
        <v>0.30419296560243259</v>
      </c>
      <c r="W1969" s="3">
        <v>2.4506464247670705E-2</v>
      </c>
      <c r="X1969" s="3">
        <v>142.1331762530294</v>
      </c>
      <c r="Y1969" s="3">
        <v>0.18859963867350821</v>
      </c>
      <c r="Z1969" s="3">
        <v>2.4506442582891877E-2</v>
      </c>
      <c r="AA1969" s="3">
        <v>88.122569276878224</v>
      </c>
      <c r="AB1969">
        <f t="shared" si="56"/>
        <v>0.18859963867350821</v>
      </c>
      <c r="AC1969">
        <f t="shared" si="57"/>
        <v>2.4506442582891877E-2</v>
      </c>
    </row>
    <row r="1970" spans="1:29" x14ac:dyDescent="0.25">
      <c r="A1970" s="2">
        <v>1969</v>
      </c>
      <c r="B1970" s="3" t="s">
        <v>178</v>
      </c>
      <c r="C1970" s="3" t="s">
        <v>28</v>
      </c>
      <c r="D1970" s="3" t="s">
        <v>179</v>
      </c>
      <c r="E1970" s="3" t="s">
        <v>221</v>
      </c>
      <c r="F1970" s="3">
        <v>0.56000000000000005</v>
      </c>
      <c r="G1970" s="3">
        <v>0.48</v>
      </c>
      <c r="H1970" s="3" t="s">
        <v>261</v>
      </c>
      <c r="I1970" s="2">
        <v>6250</v>
      </c>
      <c r="J1970" s="3" t="s">
        <v>98</v>
      </c>
      <c r="K1970" s="2">
        <v>6250</v>
      </c>
      <c r="L1970" s="3" t="s">
        <v>64</v>
      </c>
      <c r="M1970" s="3" t="s">
        <v>268</v>
      </c>
      <c r="N1970" s="3" t="s">
        <v>261</v>
      </c>
      <c r="O1970" s="3"/>
      <c r="P1970" s="3"/>
      <c r="Q1970" s="3"/>
      <c r="R1970" s="3">
        <v>0.38</v>
      </c>
      <c r="S1970" s="3">
        <v>0.62</v>
      </c>
      <c r="T1970" s="2">
        <v>3</v>
      </c>
      <c r="U1970" s="3">
        <v>0.24048251571621981</v>
      </c>
      <c r="V1970" s="3">
        <v>2.1268094230126864</v>
      </c>
      <c r="W1970" s="3">
        <v>0.18384933482847104</v>
      </c>
      <c r="X1970" s="3">
        <v>984.67233009684162</v>
      </c>
      <c r="Y1970" s="3">
        <v>1.3186218422678655</v>
      </c>
      <c r="Z1970" s="3">
        <v>0.18384917229767472</v>
      </c>
      <c r="AA1970" s="3">
        <v>610.49684466004169</v>
      </c>
      <c r="AB1970">
        <f t="shared" si="56"/>
        <v>1.3186218422678655</v>
      </c>
      <c r="AC1970">
        <f t="shared" si="57"/>
        <v>0.18384917229767472</v>
      </c>
    </row>
    <row r="1971" spans="1:29" x14ac:dyDescent="0.25">
      <c r="A1971" s="2">
        <v>1970</v>
      </c>
      <c r="B1971" s="3" t="s">
        <v>178</v>
      </c>
      <c r="C1971" s="3" t="s">
        <v>28</v>
      </c>
      <c r="D1971" s="3" t="s">
        <v>179</v>
      </c>
      <c r="E1971" s="3" t="s">
        <v>221</v>
      </c>
      <c r="F1971" s="3">
        <v>0.56000000000000005</v>
      </c>
      <c r="G1971" s="3">
        <v>0.48</v>
      </c>
      <c r="H1971" s="3" t="s">
        <v>261</v>
      </c>
      <c r="I1971" s="2">
        <v>6250</v>
      </c>
      <c r="J1971" s="3" t="s">
        <v>98</v>
      </c>
      <c r="K1971" s="2">
        <v>6250</v>
      </c>
      <c r="L1971" s="3" t="s">
        <v>64</v>
      </c>
      <c r="M1971" s="3" t="s">
        <v>271</v>
      </c>
      <c r="N1971" s="3" t="s">
        <v>261</v>
      </c>
      <c r="O1971" s="3"/>
      <c r="P1971" s="3"/>
      <c r="Q1971" s="3"/>
      <c r="R1971" s="3">
        <v>0.38</v>
      </c>
      <c r="S1971" s="3">
        <v>0.62</v>
      </c>
      <c r="T1971" s="2">
        <v>2</v>
      </c>
      <c r="U1971" s="3">
        <v>9.4453688308343195E-4</v>
      </c>
      <c r="V1971" s="3">
        <v>5.8016611158312418E-3</v>
      </c>
      <c r="W1971" s="3">
        <v>4.0015614396323622E-4</v>
      </c>
      <c r="X1971" s="3">
        <v>2.7195222275208746</v>
      </c>
      <c r="Y1971" s="3">
        <v>3.5970298918153701E-3</v>
      </c>
      <c r="Z1971" s="3">
        <v>4.0015579020782595E-4</v>
      </c>
      <c r="AA1971" s="3">
        <v>1.686103781062942</v>
      </c>
      <c r="AB1971">
        <f t="shared" si="56"/>
        <v>3.5970298918153701E-3</v>
      </c>
      <c r="AC1971">
        <f t="shared" si="57"/>
        <v>4.0015579020782595E-4</v>
      </c>
    </row>
    <row r="1972" spans="1:29" x14ac:dyDescent="0.25">
      <c r="A1972" s="2">
        <v>1971</v>
      </c>
      <c r="B1972" s="3" t="s">
        <v>178</v>
      </c>
      <c r="C1972" s="3" t="s">
        <v>28</v>
      </c>
      <c r="D1972" s="3" t="s">
        <v>179</v>
      </c>
      <c r="E1972" s="3" t="s">
        <v>221</v>
      </c>
      <c r="F1972" s="3">
        <v>0.56000000000000005</v>
      </c>
      <c r="G1972" s="3">
        <v>0.48</v>
      </c>
      <c r="H1972" s="3" t="s">
        <v>261</v>
      </c>
      <c r="I1972" s="2">
        <v>6300</v>
      </c>
      <c r="J1972" s="3" t="s">
        <v>99</v>
      </c>
      <c r="K1972" s="2">
        <v>6300</v>
      </c>
      <c r="L1972" s="3" t="s">
        <v>64</v>
      </c>
      <c r="M1972" s="3" t="s">
        <v>266</v>
      </c>
      <c r="N1972" s="3" t="s">
        <v>261</v>
      </c>
      <c r="O1972" s="3"/>
      <c r="P1972" s="3"/>
      <c r="Q1972" s="3"/>
      <c r="R1972" s="3">
        <v>0.38</v>
      </c>
      <c r="S1972" s="3">
        <v>0.62</v>
      </c>
      <c r="T1972" s="2">
        <v>10</v>
      </c>
      <c r="U1972" s="3">
        <v>0.51770445845645452</v>
      </c>
      <c r="V1972" s="3">
        <v>4.7220830610112694</v>
      </c>
      <c r="W1972" s="3">
        <v>0.43336857322069189</v>
      </c>
      <c r="X1972" s="3">
        <v>1656.7301253055871</v>
      </c>
      <c r="Y1972" s="3">
        <v>2.927691497826987</v>
      </c>
      <c r="Z1972" s="3">
        <v>0.43336819010405103</v>
      </c>
      <c r="AA1972" s="3">
        <v>1027.1726776894641</v>
      </c>
      <c r="AB1972">
        <f t="shared" si="56"/>
        <v>2.927691497826987</v>
      </c>
      <c r="AC1972">
        <f t="shared" si="57"/>
        <v>0.43336819010405103</v>
      </c>
    </row>
    <row r="1973" spans="1:29" x14ac:dyDescent="0.25">
      <c r="A1973" s="2">
        <v>1972</v>
      </c>
      <c r="B1973" s="3" t="s">
        <v>178</v>
      </c>
      <c r="C1973" s="3" t="s">
        <v>28</v>
      </c>
      <c r="D1973" s="3" t="s">
        <v>179</v>
      </c>
      <c r="E1973" s="3" t="s">
        <v>221</v>
      </c>
      <c r="F1973" s="3">
        <v>0.56000000000000005</v>
      </c>
      <c r="G1973" s="3">
        <v>0.48</v>
      </c>
      <c r="H1973" s="3" t="s">
        <v>261</v>
      </c>
      <c r="I1973" s="2">
        <v>6300</v>
      </c>
      <c r="J1973" s="3" t="s">
        <v>99</v>
      </c>
      <c r="K1973" s="2">
        <v>6300</v>
      </c>
      <c r="L1973" s="3" t="s">
        <v>64</v>
      </c>
      <c r="M1973" s="3" t="s">
        <v>267</v>
      </c>
      <c r="N1973" s="3" t="s">
        <v>261</v>
      </c>
      <c r="O1973" s="3"/>
      <c r="P1973" s="3"/>
      <c r="Q1973" s="3"/>
      <c r="R1973" s="3">
        <v>0</v>
      </c>
      <c r="S1973" s="3">
        <v>1</v>
      </c>
      <c r="T1973" s="2">
        <v>54</v>
      </c>
      <c r="U1973" s="3">
        <v>10.543139698914683</v>
      </c>
      <c r="V1973" s="3">
        <v>83.932668915407064</v>
      </c>
      <c r="W1973" s="3">
        <v>10.358131677178054</v>
      </c>
      <c r="X1973" s="3">
        <v>33945.34316955354</v>
      </c>
      <c r="Y1973" s="3">
        <v>83.932668915407064</v>
      </c>
      <c r="Z1973" s="3">
        <v>10.358122520139784</v>
      </c>
      <c r="AA1973" s="3">
        <v>33945.34316955354</v>
      </c>
      <c r="AB1973">
        <f t="shared" si="56"/>
        <v>83.932668915407064</v>
      </c>
      <c r="AC1973">
        <f t="shared" si="57"/>
        <v>10.358122520139784</v>
      </c>
    </row>
    <row r="1974" spans="1:29" x14ac:dyDescent="0.25">
      <c r="A1974" s="2">
        <v>1973</v>
      </c>
      <c r="B1974" s="3" t="s">
        <v>178</v>
      </c>
      <c r="C1974" s="3" t="s">
        <v>28</v>
      </c>
      <c r="D1974" s="3" t="s">
        <v>179</v>
      </c>
      <c r="E1974" s="3" t="s">
        <v>221</v>
      </c>
      <c r="F1974" s="3">
        <v>0.56000000000000005</v>
      </c>
      <c r="G1974" s="3">
        <v>0.48</v>
      </c>
      <c r="H1974" s="3" t="s">
        <v>261</v>
      </c>
      <c r="I1974" s="2">
        <v>6300</v>
      </c>
      <c r="J1974" s="3" t="s">
        <v>99</v>
      </c>
      <c r="K1974" s="2">
        <v>6300</v>
      </c>
      <c r="L1974" s="3" t="s">
        <v>64</v>
      </c>
      <c r="M1974" s="3" t="s">
        <v>268</v>
      </c>
      <c r="N1974" s="3" t="s">
        <v>261</v>
      </c>
      <c r="O1974" s="3"/>
      <c r="P1974" s="3"/>
      <c r="Q1974" s="3"/>
      <c r="R1974" s="3">
        <v>0.38</v>
      </c>
      <c r="S1974" s="3">
        <v>0.62</v>
      </c>
      <c r="T1974" s="2">
        <v>48</v>
      </c>
      <c r="U1974" s="3">
        <v>6.2823255837879595</v>
      </c>
      <c r="V1974" s="3">
        <v>34.146488755214968</v>
      </c>
      <c r="W1974" s="3">
        <v>2.5092559204681031</v>
      </c>
      <c r="X1974" s="3">
        <v>13082.368713754078</v>
      </c>
      <c r="Y1974" s="3">
        <v>21.170823028233276</v>
      </c>
      <c r="Z1974" s="3">
        <v>2.5092537021768919</v>
      </c>
      <c r="AA1974" s="3">
        <v>8111.0686025275299</v>
      </c>
      <c r="AB1974">
        <f t="shared" si="56"/>
        <v>21.170823028233276</v>
      </c>
      <c r="AC1974">
        <f t="shared" si="57"/>
        <v>2.5092537021768919</v>
      </c>
    </row>
    <row r="1975" spans="1:29" x14ac:dyDescent="0.25">
      <c r="A1975" s="2">
        <v>1974</v>
      </c>
      <c r="B1975" s="3" t="s">
        <v>178</v>
      </c>
      <c r="C1975" s="3" t="s">
        <v>28</v>
      </c>
      <c r="D1975" s="3" t="s">
        <v>179</v>
      </c>
      <c r="E1975" s="3" t="s">
        <v>221</v>
      </c>
      <c r="F1975" s="3">
        <v>0.56000000000000005</v>
      </c>
      <c r="G1975" s="3">
        <v>0.48</v>
      </c>
      <c r="H1975" s="3" t="s">
        <v>261</v>
      </c>
      <c r="I1975" s="2">
        <v>6410</v>
      </c>
      <c r="J1975" s="3" t="s">
        <v>100</v>
      </c>
      <c r="K1975" s="2">
        <v>6410</v>
      </c>
      <c r="L1975" s="3" t="s">
        <v>64</v>
      </c>
      <c r="M1975" s="3" t="s">
        <v>263</v>
      </c>
      <c r="N1975" s="3" t="s">
        <v>261</v>
      </c>
      <c r="O1975" s="3"/>
      <c r="P1975" s="3"/>
      <c r="Q1975" s="3"/>
      <c r="R1975" s="3">
        <v>0.38</v>
      </c>
      <c r="S1975" s="3">
        <v>0.62</v>
      </c>
      <c r="T1975" s="2">
        <v>8</v>
      </c>
      <c r="U1975" s="3">
        <v>1.1214887252065122</v>
      </c>
      <c r="V1975" s="3">
        <v>7.7791646377059518</v>
      </c>
      <c r="W1975" s="3">
        <v>0.49219454930568507</v>
      </c>
      <c r="X1975" s="3">
        <v>3209.7301426110889</v>
      </c>
      <c r="Y1975" s="3">
        <v>4.8230820753776911</v>
      </c>
      <c r="Z1975" s="3">
        <v>0.49219411418432685</v>
      </c>
      <c r="AA1975" s="3">
        <v>1990.0326884188753</v>
      </c>
      <c r="AB1975">
        <f t="shared" si="56"/>
        <v>4.8230820753776911</v>
      </c>
      <c r="AC1975">
        <f t="shared" si="57"/>
        <v>0.49219411418432685</v>
      </c>
    </row>
    <row r="1976" spans="1:29" x14ac:dyDescent="0.25">
      <c r="A1976" s="2">
        <v>1975</v>
      </c>
      <c r="B1976" s="3" t="s">
        <v>178</v>
      </c>
      <c r="C1976" s="3" t="s">
        <v>28</v>
      </c>
      <c r="D1976" s="3" t="s">
        <v>179</v>
      </c>
      <c r="E1976" s="3" t="s">
        <v>221</v>
      </c>
      <c r="F1976" s="3">
        <v>0.56000000000000005</v>
      </c>
      <c r="G1976" s="3">
        <v>0.48</v>
      </c>
      <c r="H1976" s="3" t="s">
        <v>261</v>
      </c>
      <c r="I1976" s="2">
        <v>6410</v>
      </c>
      <c r="J1976" s="3" t="s">
        <v>100</v>
      </c>
      <c r="K1976" s="2">
        <v>6410</v>
      </c>
      <c r="L1976" s="3" t="s">
        <v>64</v>
      </c>
      <c r="M1976" s="3" t="s">
        <v>266</v>
      </c>
      <c r="N1976" s="3" t="s">
        <v>261</v>
      </c>
      <c r="O1976" s="3"/>
      <c r="P1976" s="3"/>
      <c r="Q1976" s="3"/>
      <c r="R1976" s="3">
        <v>0.38</v>
      </c>
      <c r="S1976" s="3">
        <v>0.62</v>
      </c>
      <c r="T1976" s="2">
        <v>3</v>
      </c>
      <c r="U1976" s="3">
        <v>8.9513001072985529E-2</v>
      </c>
      <c r="V1976" s="3">
        <v>0.70760835433159475</v>
      </c>
      <c r="W1976" s="3">
        <v>9.0240543202355084E-2</v>
      </c>
      <c r="X1976" s="3">
        <v>261.30418594435321</v>
      </c>
      <c r="Y1976" s="3">
        <v>0.43871717968558877</v>
      </c>
      <c r="Z1976" s="3">
        <v>9.0240463425795794E-2</v>
      </c>
      <c r="AA1976" s="3">
        <v>162.00859528549898</v>
      </c>
      <c r="AB1976">
        <f t="shared" si="56"/>
        <v>0.43871717968558877</v>
      </c>
      <c r="AC1976">
        <f t="shared" si="57"/>
        <v>9.0240463425795794E-2</v>
      </c>
    </row>
    <row r="1977" spans="1:29" x14ac:dyDescent="0.25">
      <c r="A1977" s="2">
        <v>1976</v>
      </c>
      <c r="B1977" s="3" t="s">
        <v>178</v>
      </c>
      <c r="C1977" s="3" t="s">
        <v>28</v>
      </c>
      <c r="D1977" s="3" t="s">
        <v>179</v>
      </c>
      <c r="E1977" s="3" t="s">
        <v>221</v>
      </c>
      <c r="F1977" s="3">
        <v>0.56000000000000005</v>
      </c>
      <c r="G1977" s="3">
        <v>0.48</v>
      </c>
      <c r="H1977" s="3" t="s">
        <v>261</v>
      </c>
      <c r="I1977" s="2">
        <v>6410</v>
      </c>
      <c r="J1977" s="3" t="s">
        <v>100</v>
      </c>
      <c r="K1977" s="2">
        <v>6410</v>
      </c>
      <c r="L1977" s="3" t="s">
        <v>64</v>
      </c>
      <c r="M1977" s="3" t="s">
        <v>268</v>
      </c>
      <c r="N1977" s="3" t="s">
        <v>261</v>
      </c>
      <c r="O1977" s="3"/>
      <c r="P1977" s="3"/>
      <c r="Q1977" s="3"/>
      <c r="R1977" s="3">
        <v>0.38</v>
      </c>
      <c r="S1977" s="3">
        <v>0.62</v>
      </c>
      <c r="T1977" s="2">
        <v>36</v>
      </c>
      <c r="U1977" s="3">
        <v>5.5725544212978786</v>
      </c>
      <c r="V1977" s="3">
        <v>43.702010279169329</v>
      </c>
      <c r="W1977" s="3">
        <v>3.4766223691535196</v>
      </c>
      <c r="X1977" s="3">
        <v>18870.59168193099</v>
      </c>
      <c r="Y1977" s="3">
        <v>27.095246373084979</v>
      </c>
      <c r="Z1977" s="3">
        <v>3.4766192956683524</v>
      </c>
      <c r="AA1977" s="3">
        <v>11699.766842797215</v>
      </c>
      <c r="AB1977">
        <f t="shared" si="56"/>
        <v>27.095246373084979</v>
      </c>
      <c r="AC1977">
        <f t="shared" si="57"/>
        <v>3.4766192956683524</v>
      </c>
    </row>
    <row r="1978" spans="1:29" x14ac:dyDescent="0.25">
      <c r="A1978" s="2">
        <v>1977</v>
      </c>
      <c r="B1978" s="3" t="s">
        <v>178</v>
      </c>
      <c r="C1978" s="3" t="s">
        <v>28</v>
      </c>
      <c r="D1978" s="3" t="s">
        <v>179</v>
      </c>
      <c r="E1978" s="3" t="s">
        <v>221</v>
      </c>
      <c r="F1978" s="3">
        <v>0.56000000000000005</v>
      </c>
      <c r="G1978" s="3">
        <v>0.48</v>
      </c>
      <c r="H1978" s="3" t="s">
        <v>261</v>
      </c>
      <c r="I1978" s="2">
        <v>6414</v>
      </c>
      <c r="J1978" s="3" t="s">
        <v>219</v>
      </c>
      <c r="K1978" s="2">
        <v>6414</v>
      </c>
      <c r="L1978" s="3" t="s">
        <v>64</v>
      </c>
      <c r="M1978" s="3" t="s">
        <v>263</v>
      </c>
      <c r="N1978" s="3" t="s">
        <v>261</v>
      </c>
      <c r="O1978" s="3"/>
      <c r="P1978" s="3"/>
      <c r="Q1978" s="3"/>
      <c r="R1978" s="3">
        <v>0.38</v>
      </c>
      <c r="S1978" s="3">
        <v>0.62</v>
      </c>
      <c r="T1978" s="2">
        <v>7</v>
      </c>
      <c r="U1978" s="3">
        <v>0.53730308633720225</v>
      </c>
      <c r="V1978" s="3">
        <v>4.3314312215070823</v>
      </c>
      <c r="W1978" s="3">
        <v>0.28501894242502579</v>
      </c>
      <c r="X1978" s="3">
        <v>1760.9144295276617</v>
      </c>
      <c r="Y1978" s="3">
        <v>2.6854873573343903</v>
      </c>
      <c r="Z1978" s="3">
        <v>0.28501869045590167</v>
      </c>
      <c r="AA1978" s="3">
        <v>1091.7669463071502</v>
      </c>
      <c r="AB1978">
        <f t="shared" si="56"/>
        <v>2.6854873573343903</v>
      </c>
      <c r="AC1978">
        <f t="shared" si="57"/>
        <v>0.28501869045590167</v>
      </c>
    </row>
    <row r="1979" spans="1:29" x14ac:dyDescent="0.25">
      <c r="A1979" s="2">
        <v>1978</v>
      </c>
      <c r="B1979" s="3" t="s">
        <v>178</v>
      </c>
      <c r="C1979" s="3" t="s">
        <v>28</v>
      </c>
      <c r="D1979" s="3" t="s">
        <v>179</v>
      </c>
      <c r="E1979" s="3" t="s">
        <v>221</v>
      </c>
      <c r="F1979" s="3">
        <v>0.56000000000000005</v>
      </c>
      <c r="G1979" s="3">
        <v>0.48</v>
      </c>
      <c r="H1979" s="3" t="s">
        <v>261</v>
      </c>
      <c r="I1979" s="2">
        <v>6414</v>
      </c>
      <c r="J1979" s="3" t="s">
        <v>219</v>
      </c>
      <c r="K1979" s="2">
        <v>6414</v>
      </c>
      <c r="L1979" s="3" t="s">
        <v>64</v>
      </c>
      <c r="M1979" s="3" t="s">
        <v>266</v>
      </c>
      <c r="N1979" s="3" t="s">
        <v>261</v>
      </c>
      <c r="O1979" s="3"/>
      <c r="P1979" s="3"/>
      <c r="Q1979" s="3"/>
      <c r="R1979" s="3">
        <v>0.38</v>
      </c>
      <c r="S1979" s="3">
        <v>0.62</v>
      </c>
      <c r="T1979" s="2">
        <v>10</v>
      </c>
      <c r="U1979" s="3">
        <v>1.2282626083571242</v>
      </c>
      <c r="V1979" s="3">
        <v>10.037624130901522</v>
      </c>
      <c r="W1979" s="3">
        <v>0.7451781627774603</v>
      </c>
      <c r="X1979" s="3">
        <v>4365.6728420319769</v>
      </c>
      <c r="Y1979" s="3">
        <v>6.2233269611589428</v>
      </c>
      <c r="Z1979" s="3">
        <v>0.7451775040076003</v>
      </c>
      <c r="AA1979" s="3">
        <v>2706.7171620598265</v>
      </c>
      <c r="AB1979">
        <f t="shared" si="56"/>
        <v>6.2233269611589428</v>
      </c>
      <c r="AC1979">
        <f t="shared" si="57"/>
        <v>0.7451775040076003</v>
      </c>
    </row>
    <row r="1980" spans="1:29" x14ac:dyDescent="0.25">
      <c r="A1980" s="2">
        <v>1979</v>
      </c>
      <c r="B1980" s="3" t="s">
        <v>178</v>
      </c>
      <c r="C1980" s="3" t="s">
        <v>28</v>
      </c>
      <c r="D1980" s="3" t="s">
        <v>179</v>
      </c>
      <c r="E1980" s="3" t="s">
        <v>221</v>
      </c>
      <c r="F1980" s="3">
        <v>0.56000000000000005</v>
      </c>
      <c r="G1980" s="3">
        <v>0.48</v>
      </c>
      <c r="H1980" s="3" t="s">
        <v>261</v>
      </c>
      <c r="I1980" s="2">
        <v>6414</v>
      </c>
      <c r="J1980" s="3" t="s">
        <v>219</v>
      </c>
      <c r="K1980" s="2">
        <v>6414</v>
      </c>
      <c r="L1980" s="3" t="s">
        <v>64</v>
      </c>
      <c r="M1980" s="3" t="s">
        <v>268</v>
      </c>
      <c r="N1980" s="3" t="s">
        <v>261</v>
      </c>
      <c r="O1980" s="3"/>
      <c r="P1980" s="3"/>
      <c r="Q1980" s="3"/>
      <c r="R1980" s="3">
        <v>0.38</v>
      </c>
      <c r="S1980" s="3">
        <v>0.62</v>
      </c>
      <c r="T1980" s="2">
        <v>3</v>
      </c>
      <c r="U1980" s="3">
        <v>6.782215981091317E-3</v>
      </c>
      <c r="V1980" s="3">
        <v>5.4285614473932486E-2</v>
      </c>
      <c r="W1980" s="3">
        <v>3.4521228430186212E-3</v>
      </c>
      <c r="X1980" s="3">
        <v>22.197764396654122</v>
      </c>
      <c r="Y1980" s="3">
        <v>3.3657080973838141E-2</v>
      </c>
      <c r="Z1980" s="3">
        <v>3.4521197911920936E-3</v>
      </c>
      <c r="AA1980" s="3">
        <v>13.762613925925557</v>
      </c>
      <c r="AB1980">
        <f t="shared" si="56"/>
        <v>3.3657080973838141E-2</v>
      </c>
      <c r="AC1980">
        <f t="shared" si="57"/>
        <v>3.4521197911920936E-3</v>
      </c>
    </row>
    <row r="1981" spans="1:29" x14ac:dyDescent="0.25">
      <c r="A1981" s="2">
        <v>1980</v>
      </c>
      <c r="B1981" s="3" t="s">
        <v>178</v>
      </c>
      <c r="C1981" s="3" t="s">
        <v>28</v>
      </c>
      <c r="D1981" s="3" t="s">
        <v>179</v>
      </c>
      <c r="E1981" s="3" t="s">
        <v>221</v>
      </c>
      <c r="F1981" s="3">
        <v>0.56000000000000005</v>
      </c>
      <c r="G1981" s="3">
        <v>0.48</v>
      </c>
      <c r="H1981" s="3" t="s">
        <v>261</v>
      </c>
      <c r="I1981" s="2">
        <v>6416</v>
      </c>
      <c r="J1981" s="3" t="s">
        <v>277</v>
      </c>
      <c r="K1981" s="2">
        <v>6416</v>
      </c>
      <c r="L1981" s="3" t="s">
        <v>64</v>
      </c>
      <c r="M1981" s="3" t="s">
        <v>263</v>
      </c>
      <c r="N1981" s="3" t="s">
        <v>261</v>
      </c>
      <c r="O1981" s="3"/>
      <c r="P1981" s="3"/>
      <c r="Q1981" s="3"/>
      <c r="R1981" s="3">
        <v>0.38</v>
      </c>
      <c r="S1981" s="3">
        <v>0.62</v>
      </c>
      <c r="T1981" s="2">
        <v>2</v>
      </c>
      <c r="U1981" s="3">
        <v>7.0229964594532346E-2</v>
      </c>
      <c r="V1981" s="3">
        <v>0.56630690409846607</v>
      </c>
      <c r="W1981" s="3">
        <v>4.5357915424226264E-2</v>
      </c>
      <c r="X1981" s="3">
        <v>231.10420200996901</v>
      </c>
      <c r="Y1981" s="3">
        <v>0.35111028054104892</v>
      </c>
      <c r="Z1981" s="3">
        <v>4.5357875325859144E-2</v>
      </c>
      <c r="AA1981" s="3">
        <v>143.28460524618077</v>
      </c>
      <c r="AB1981">
        <f t="shared" si="56"/>
        <v>0.35111028054104892</v>
      </c>
      <c r="AC1981">
        <f t="shared" si="57"/>
        <v>4.5357875325859144E-2</v>
      </c>
    </row>
    <row r="1982" spans="1:29" x14ac:dyDescent="0.25">
      <c r="A1982" s="2">
        <v>1981</v>
      </c>
      <c r="B1982" s="3" t="s">
        <v>178</v>
      </c>
      <c r="C1982" s="3" t="s">
        <v>28</v>
      </c>
      <c r="D1982" s="3" t="s">
        <v>179</v>
      </c>
      <c r="E1982" s="3" t="s">
        <v>221</v>
      </c>
      <c r="F1982" s="3">
        <v>0.56000000000000005</v>
      </c>
      <c r="G1982" s="3">
        <v>0.48</v>
      </c>
      <c r="H1982" s="3" t="s">
        <v>261</v>
      </c>
      <c r="I1982" s="2">
        <v>6430</v>
      </c>
      <c r="J1982" s="3" t="s">
        <v>102</v>
      </c>
      <c r="K1982" s="2">
        <v>6430</v>
      </c>
      <c r="L1982" s="3" t="s">
        <v>64</v>
      </c>
      <c r="M1982" s="3" t="s">
        <v>263</v>
      </c>
      <c r="N1982" s="3" t="s">
        <v>261</v>
      </c>
      <c r="O1982" s="3"/>
      <c r="P1982" s="3"/>
      <c r="Q1982" s="3"/>
      <c r="R1982" s="3">
        <v>0.38</v>
      </c>
      <c r="S1982" s="3">
        <v>0.62</v>
      </c>
      <c r="T1982" s="2">
        <v>158</v>
      </c>
      <c r="U1982" s="3">
        <v>31.551454149588714</v>
      </c>
      <c r="V1982" s="3">
        <v>187.88663455924424</v>
      </c>
      <c r="W1982" s="3">
        <v>11.651075079918067</v>
      </c>
      <c r="X1982" s="3">
        <v>97693.791676629378</v>
      </c>
      <c r="Y1982" s="3">
        <v>116.48971342673147</v>
      </c>
      <c r="Z1982" s="3">
        <v>11.651064779861681</v>
      </c>
      <c r="AA1982" s="3">
        <v>60570.150839510192</v>
      </c>
      <c r="AB1982">
        <f t="shared" si="56"/>
        <v>116.48971342673147</v>
      </c>
      <c r="AC1982">
        <f t="shared" si="57"/>
        <v>11.651064779861681</v>
      </c>
    </row>
    <row r="1983" spans="1:29" x14ac:dyDescent="0.25">
      <c r="A1983" s="2">
        <v>1982</v>
      </c>
      <c r="B1983" s="3" t="s">
        <v>178</v>
      </c>
      <c r="C1983" s="3" t="s">
        <v>28</v>
      </c>
      <c r="D1983" s="3" t="s">
        <v>179</v>
      </c>
      <c r="E1983" s="3" t="s">
        <v>221</v>
      </c>
      <c r="F1983" s="3">
        <v>0.56000000000000005</v>
      </c>
      <c r="G1983" s="3">
        <v>0.48</v>
      </c>
      <c r="H1983" s="3" t="s">
        <v>261</v>
      </c>
      <c r="I1983" s="2">
        <v>6430</v>
      </c>
      <c r="J1983" s="3" t="s">
        <v>102</v>
      </c>
      <c r="K1983" s="2">
        <v>6430</v>
      </c>
      <c r="L1983" s="3" t="s">
        <v>64</v>
      </c>
      <c r="M1983" s="3" t="s">
        <v>268</v>
      </c>
      <c r="N1983" s="3" t="s">
        <v>261</v>
      </c>
      <c r="O1983" s="3"/>
      <c r="P1983" s="3"/>
      <c r="Q1983" s="3"/>
      <c r="R1983" s="3">
        <v>0.38</v>
      </c>
      <c r="S1983" s="3">
        <v>0.62</v>
      </c>
      <c r="T1983" s="2">
        <v>17</v>
      </c>
      <c r="U1983" s="3">
        <v>0.95043681687317327</v>
      </c>
      <c r="V1983" s="3">
        <v>5.2543929911104543</v>
      </c>
      <c r="W1983" s="3">
        <v>0.36275490143567579</v>
      </c>
      <c r="X1983" s="3">
        <v>2551.4517765829323</v>
      </c>
      <c r="Y1983" s="3">
        <v>3.257723654488482</v>
      </c>
      <c r="Z1983" s="3">
        <v>0.36275458074458811</v>
      </c>
      <c r="AA1983" s="3">
        <v>1581.9001014814182</v>
      </c>
      <c r="AB1983">
        <f t="shared" si="56"/>
        <v>3.257723654488482</v>
      </c>
      <c r="AC1983">
        <f t="shared" si="57"/>
        <v>0.36275458074458811</v>
      </c>
    </row>
    <row r="1984" spans="1:29" x14ac:dyDescent="0.25">
      <c r="A1984" s="2">
        <v>1983</v>
      </c>
      <c r="B1984" s="3" t="s">
        <v>178</v>
      </c>
      <c r="C1984" s="3" t="s">
        <v>28</v>
      </c>
      <c r="D1984" s="3" t="s">
        <v>179</v>
      </c>
      <c r="E1984" s="3" t="s">
        <v>221</v>
      </c>
      <c r="F1984" s="3">
        <v>0.56000000000000005</v>
      </c>
      <c r="G1984" s="3">
        <v>0.48</v>
      </c>
      <c r="H1984" s="3" t="s">
        <v>261</v>
      </c>
      <c r="I1984" s="2">
        <v>6440</v>
      </c>
      <c r="J1984" s="3" t="s">
        <v>103</v>
      </c>
      <c r="K1984" s="2">
        <v>6440</v>
      </c>
      <c r="L1984" s="3" t="s">
        <v>64</v>
      </c>
      <c r="M1984" s="3" t="s">
        <v>268</v>
      </c>
      <c r="N1984" s="3" t="s">
        <v>261</v>
      </c>
      <c r="O1984" s="3"/>
      <c r="P1984" s="3"/>
      <c r="Q1984" s="3"/>
      <c r="R1984" s="3">
        <v>0.38</v>
      </c>
      <c r="S1984" s="3">
        <v>0.62</v>
      </c>
      <c r="T1984" s="2">
        <v>18</v>
      </c>
      <c r="U1984" s="3">
        <v>2.1507284217890539</v>
      </c>
      <c r="V1984" s="3">
        <v>8.6818462780867485</v>
      </c>
      <c r="W1984" s="3">
        <v>0.58072083098560234</v>
      </c>
      <c r="X1984" s="3">
        <v>3715.9369234391315</v>
      </c>
      <c r="Y1984" s="3">
        <v>5.3827446924137847</v>
      </c>
      <c r="Z1984" s="3">
        <v>0.58072031760316578</v>
      </c>
      <c r="AA1984" s="3">
        <v>2303.8808925322614</v>
      </c>
      <c r="AB1984">
        <f t="shared" si="56"/>
        <v>5.3827446924137847</v>
      </c>
      <c r="AC1984">
        <f t="shared" si="57"/>
        <v>0.58072031760316578</v>
      </c>
    </row>
    <row r="1985" spans="1:29" x14ac:dyDescent="0.25">
      <c r="A1985" s="2">
        <v>1984</v>
      </c>
      <c r="B1985" s="3" t="s">
        <v>178</v>
      </c>
      <c r="C1985" s="3" t="s">
        <v>28</v>
      </c>
      <c r="D1985" s="3" t="s">
        <v>179</v>
      </c>
      <c r="E1985" s="3" t="s">
        <v>221</v>
      </c>
      <c r="F1985" s="3">
        <v>0.56000000000000005</v>
      </c>
      <c r="G1985" s="3">
        <v>0.48</v>
      </c>
      <c r="H1985" s="3" t="s">
        <v>261</v>
      </c>
      <c r="I1985" s="2">
        <v>6460</v>
      </c>
      <c r="J1985" s="3" t="s">
        <v>104</v>
      </c>
      <c r="K1985" s="2">
        <v>6460</v>
      </c>
      <c r="L1985" s="3" t="s">
        <v>64</v>
      </c>
      <c r="M1985" s="3" t="s">
        <v>263</v>
      </c>
      <c r="N1985" s="3" t="s">
        <v>261</v>
      </c>
      <c r="O1985" s="3"/>
      <c r="P1985" s="3"/>
      <c r="Q1985" s="3"/>
      <c r="R1985" s="3">
        <v>0.38</v>
      </c>
      <c r="S1985" s="3">
        <v>0.62</v>
      </c>
      <c r="T1985" s="2">
        <v>26</v>
      </c>
      <c r="U1985" s="3">
        <v>1.7213765396325238</v>
      </c>
      <c r="V1985" s="3">
        <v>13.412304053390798</v>
      </c>
      <c r="W1985" s="3">
        <v>1.0090825255492037</v>
      </c>
      <c r="X1985" s="3">
        <v>5381.2604366944079</v>
      </c>
      <c r="Y1985" s="3">
        <v>8.3156285131022951</v>
      </c>
      <c r="Z1985" s="3">
        <v>1.0090816334764245</v>
      </c>
      <c r="AA1985" s="3">
        <v>3336.3814707505326</v>
      </c>
      <c r="AB1985">
        <f t="shared" si="56"/>
        <v>8.3156285131022951</v>
      </c>
      <c r="AC1985">
        <f t="shared" si="57"/>
        <v>1.0090816334764245</v>
      </c>
    </row>
    <row r="1986" spans="1:29" x14ac:dyDescent="0.25">
      <c r="A1986" s="2">
        <v>1985</v>
      </c>
      <c r="B1986" s="3" t="s">
        <v>178</v>
      </c>
      <c r="C1986" s="3" t="s">
        <v>28</v>
      </c>
      <c r="D1986" s="3" t="s">
        <v>179</v>
      </c>
      <c r="E1986" s="3" t="s">
        <v>221</v>
      </c>
      <c r="F1986" s="3">
        <v>0.56000000000000005</v>
      </c>
      <c r="G1986" s="3">
        <v>0.48</v>
      </c>
      <c r="H1986" s="3" t="s">
        <v>261</v>
      </c>
      <c r="I1986" s="2">
        <v>6460</v>
      </c>
      <c r="J1986" s="3" t="s">
        <v>104</v>
      </c>
      <c r="K1986" s="2">
        <v>6460</v>
      </c>
      <c r="L1986" s="3" t="s">
        <v>64</v>
      </c>
      <c r="M1986" s="3" t="s">
        <v>266</v>
      </c>
      <c r="N1986" s="3" t="s">
        <v>261</v>
      </c>
      <c r="O1986" s="3"/>
      <c r="P1986" s="3"/>
      <c r="Q1986" s="3"/>
      <c r="R1986" s="3">
        <v>0.38</v>
      </c>
      <c r="S1986" s="3">
        <v>0.62</v>
      </c>
      <c r="T1986" s="2">
        <v>8</v>
      </c>
      <c r="U1986" s="3">
        <v>0.96755155806125737</v>
      </c>
      <c r="V1986" s="3">
        <v>6.3116282954248559</v>
      </c>
      <c r="W1986" s="3">
        <v>0.39196286976563177</v>
      </c>
      <c r="X1986" s="3">
        <v>2627.8242396780511</v>
      </c>
      <c r="Y1986" s="3">
        <v>3.9132095431634113</v>
      </c>
      <c r="Z1986" s="3">
        <v>0.39196252325343145</v>
      </c>
      <c r="AA1986" s="3">
        <v>1629.2510286003915</v>
      </c>
      <c r="AB1986">
        <f t="shared" si="56"/>
        <v>3.9132095431634113</v>
      </c>
      <c r="AC1986">
        <f t="shared" si="57"/>
        <v>0.39196252325343145</v>
      </c>
    </row>
    <row r="1987" spans="1:29" x14ac:dyDescent="0.25">
      <c r="A1987" s="2">
        <v>1986</v>
      </c>
      <c r="B1987" s="3" t="s">
        <v>178</v>
      </c>
      <c r="C1987" s="3" t="s">
        <v>28</v>
      </c>
      <c r="D1987" s="3" t="s">
        <v>179</v>
      </c>
      <c r="E1987" s="3" t="s">
        <v>221</v>
      </c>
      <c r="F1987" s="3">
        <v>0.56000000000000005</v>
      </c>
      <c r="G1987" s="3">
        <v>0.48</v>
      </c>
      <c r="H1987" s="3" t="s">
        <v>261</v>
      </c>
      <c r="I1987" s="2">
        <v>6460</v>
      </c>
      <c r="J1987" s="3" t="s">
        <v>104</v>
      </c>
      <c r="K1987" s="2">
        <v>6460</v>
      </c>
      <c r="L1987" s="3" t="s">
        <v>64</v>
      </c>
      <c r="M1987" s="3" t="s">
        <v>268</v>
      </c>
      <c r="N1987" s="3" t="s">
        <v>261</v>
      </c>
      <c r="O1987" s="3"/>
      <c r="P1987" s="3"/>
      <c r="Q1987" s="3"/>
      <c r="R1987" s="3">
        <v>0.38</v>
      </c>
      <c r="S1987" s="3">
        <v>0.62</v>
      </c>
      <c r="T1987" s="2">
        <v>78</v>
      </c>
      <c r="U1987" s="3">
        <v>7.5641162279664327</v>
      </c>
      <c r="V1987" s="3">
        <v>42.53908621778703</v>
      </c>
      <c r="W1987" s="3">
        <v>2.7303023431399853</v>
      </c>
      <c r="X1987" s="3">
        <v>17994.301558526226</v>
      </c>
      <c r="Y1987" s="3">
        <v>26.374233455027966</v>
      </c>
      <c r="Z1987" s="3">
        <v>2.7302999294341364</v>
      </c>
      <c r="AA1987" s="3">
        <v>11156.466966286262</v>
      </c>
      <c r="AB1987">
        <f t="shared" si="56"/>
        <v>26.374233455027966</v>
      </c>
      <c r="AC1987">
        <f t="shared" si="57"/>
        <v>2.7302999294341364</v>
      </c>
    </row>
    <row r="1988" spans="1:29" x14ac:dyDescent="0.25">
      <c r="A1988" s="2">
        <v>1987</v>
      </c>
      <c r="B1988" s="3" t="s">
        <v>178</v>
      </c>
      <c r="C1988" s="3" t="s">
        <v>28</v>
      </c>
      <c r="D1988" s="3" t="s">
        <v>179</v>
      </c>
      <c r="E1988" s="3" t="s">
        <v>221</v>
      </c>
      <c r="F1988" s="3">
        <v>0.56000000000000005</v>
      </c>
      <c r="G1988" s="3">
        <v>0.48</v>
      </c>
      <c r="H1988" s="3" t="s">
        <v>261</v>
      </c>
      <c r="I1988" s="2">
        <v>7400</v>
      </c>
      <c r="J1988" s="3" t="s">
        <v>127</v>
      </c>
      <c r="K1988" s="2">
        <v>7400</v>
      </c>
      <c r="L1988" s="3"/>
      <c r="M1988" s="3" t="s">
        <v>263</v>
      </c>
      <c r="N1988" s="3" t="s">
        <v>261</v>
      </c>
      <c r="O1988" s="3"/>
      <c r="P1988" s="3"/>
      <c r="Q1988" s="3"/>
      <c r="R1988" s="3">
        <v>0.38</v>
      </c>
      <c r="S1988" s="3">
        <v>0.62</v>
      </c>
      <c r="T1988" s="2">
        <v>12</v>
      </c>
      <c r="U1988" s="3">
        <v>0.69248175059809935</v>
      </c>
      <c r="V1988" s="3">
        <v>5.366383530074093</v>
      </c>
      <c r="W1988" s="3">
        <v>0.41140201210281874</v>
      </c>
      <c r="X1988" s="3">
        <v>2334.7686254386572</v>
      </c>
      <c r="Y1988" s="3">
        <v>3.3271577886459376</v>
      </c>
      <c r="Z1988" s="3">
        <v>0.41140164840557181</v>
      </c>
      <c r="AA1988" s="3">
        <v>1447.5565477719674</v>
      </c>
      <c r="AB1988">
        <f t="shared" si="56"/>
        <v>3.3271577886459376</v>
      </c>
      <c r="AC1988">
        <f t="shared" si="57"/>
        <v>0.41140164840557181</v>
      </c>
    </row>
    <row r="1989" spans="1:29" x14ac:dyDescent="0.25">
      <c r="A1989" s="2">
        <v>1988</v>
      </c>
      <c r="B1989" s="3" t="s">
        <v>178</v>
      </c>
      <c r="C1989" s="3" t="s">
        <v>28</v>
      </c>
      <c r="D1989" s="3" t="s">
        <v>179</v>
      </c>
      <c r="E1989" s="3" t="s">
        <v>221</v>
      </c>
      <c r="F1989" s="3">
        <v>0.56000000000000005</v>
      </c>
      <c r="G1989" s="3">
        <v>0.48</v>
      </c>
      <c r="H1989" s="3" t="s">
        <v>261</v>
      </c>
      <c r="I1989" s="2">
        <v>7400</v>
      </c>
      <c r="J1989" s="3" t="s">
        <v>127</v>
      </c>
      <c r="K1989" s="2">
        <v>7400</v>
      </c>
      <c r="L1989" s="3"/>
      <c r="M1989" s="3" t="s">
        <v>266</v>
      </c>
      <c r="N1989" s="3" t="s">
        <v>261</v>
      </c>
      <c r="O1989" s="3"/>
      <c r="P1989" s="3"/>
      <c r="Q1989" s="3"/>
      <c r="R1989" s="3">
        <v>0.38</v>
      </c>
      <c r="S1989" s="3">
        <v>0.62</v>
      </c>
      <c r="T1989" s="2">
        <v>14</v>
      </c>
      <c r="U1989" s="3">
        <v>1.9593147807956652</v>
      </c>
      <c r="V1989" s="3">
        <v>16.874162669623185</v>
      </c>
      <c r="W1989" s="3">
        <v>1.5755395591799579</v>
      </c>
      <c r="X1989" s="3">
        <v>6204.602258547905</v>
      </c>
      <c r="Y1989" s="3">
        <v>10.461980855166377</v>
      </c>
      <c r="Z1989" s="3">
        <v>1.5755381663345573</v>
      </c>
      <c r="AA1989" s="3">
        <v>3846.8534002997017</v>
      </c>
      <c r="AB1989">
        <f t="shared" si="56"/>
        <v>10.461980855166377</v>
      </c>
      <c r="AC1989">
        <f t="shared" si="57"/>
        <v>1.5755381663345573</v>
      </c>
    </row>
    <row r="1990" spans="1:29" x14ac:dyDescent="0.25">
      <c r="A1990" s="2">
        <v>1989</v>
      </c>
      <c r="B1990" s="3" t="s">
        <v>178</v>
      </c>
      <c r="C1990" s="3" t="s">
        <v>28</v>
      </c>
      <c r="D1990" s="3" t="s">
        <v>179</v>
      </c>
      <c r="E1990" s="3" t="s">
        <v>221</v>
      </c>
      <c r="F1990" s="3">
        <v>0.56000000000000005</v>
      </c>
      <c r="G1990" s="3">
        <v>0.48</v>
      </c>
      <c r="H1990" s="3" t="s">
        <v>261</v>
      </c>
      <c r="I1990" s="2">
        <v>7400</v>
      </c>
      <c r="J1990" s="3" t="s">
        <v>127</v>
      </c>
      <c r="K1990" s="2">
        <v>7400</v>
      </c>
      <c r="L1990" s="3"/>
      <c r="M1990" s="3" t="s">
        <v>268</v>
      </c>
      <c r="N1990" s="3" t="s">
        <v>261</v>
      </c>
      <c r="O1990" s="3"/>
      <c r="P1990" s="3"/>
      <c r="Q1990" s="3"/>
      <c r="R1990" s="3">
        <v>0.38</v>
      </c>
      <c r="S1990" s="3">
        <v>0.62</v>
      </c>
      <c r="T1990" s="2">
        <v>59</v>
      </c>
      <c r="U1990" s="3">
        <v>7.3984431312464896</v>
      </c>
      <c r="V1990" s="3">
        <v>45.497675228289729</v>
      </c>
      <c r="W1990" s="3">
        <v>3.3934691353398612</v>
      </c>
      <c r="X1990" s="3">
        <v>19323.486436638897</v>
      </c>
      <c r="Y1990" s="3">
        <v>28.208558641539618</v>
      </c>
      <c r="Z1990" s="3">
        <v>3.3934661353657583</v>
      </c>
      <c r="AA1990" s="3">
        <v>11980.561590716117</v>
      </c>
      <c r="AB1990">
        <f t="shared" si="56"/>
        <v>28.208558641539618</v>
      </c>
      <c r="AC1990">
        <f t="shared" si="57"/>
        <v>3.3934661353657583</v>
      </c>
    </row>
    <row r="1991" spans="1:29" x14ac:dyDescent="0.25">
      <c r="A1991" s="2">
        <v>1990</v>
      </c>
      <c r="B1991" s="3" t="s">
        <v>178</v>
      </c>
      <c r="C1991" s="3" t="s">
        <v>28</v>
      </c>
      <c r="D1991" s="3" t="s">
        <v>179</v>
      </c>
      <c r="E1991" s="3" t="s">
        <v>221</v>
      </c>
      <c r="F1991" s="3">
        <v>0.56000000000000005</v>
      </c>
      <c r="G1991" s="3">
        <v>0.48</v>
      </c>
      <c r="H1991" s="3" t="s">
        <v>261</v>
      </c>
      <c r="I1991" s="2">
        <v>7400</v>
      </c>
      <c r="J1991" s="3" t="s">
        <v>127</v>
      </c>
      <c r="K1991" s="2">
        <v>7400</v>
      </c>
      <c r="L1991" s="3"/>
      <c r="M1991" s="3" t="s">
        <v>271</v>
      </c>
      <c r="N1991" s="3" t="s">
        <v>261</v>
      </c>
      <c r="O1991" s="3"/>
      <c r="P1991" s="3"/>
      <c r="Q1991" s="3"/>
      <c r="R1991" s="3">
        <v>0.38</v>
      </c>
      <c r="S1991" s="3">
        <v>0.62</v>
      </c>
      <c r="T1991" s="2">
        <v>6</v>
      </c>
      <c r="U1991" s="3">
        <v>0.26424940290847043</v>
      </c>
      <c r="V1991" s="3">
        <v>1.8259385251508022</v>
      </c>
      <c r="W1991" s="3">
        <v>0.15793036988094569</v>
      </c>
      <c r="X1991" s="3">
        <v>896.08374524076203</v>
      </c>
      <c r="Y1991" s="3">
        <v>1.1320818855934975</v>
      </c>
      <c r="Z1991" s="3">
        <v>0.15793023026363964</v>
      </c>
      <c r="AA1991" s="3">
        <v>555.57192204927242</v>
      </c>
      <c r="AB1991">
        <f t="shared" si="56"/>
        <v>1.1320818855934975</v>
      </c>
      <c r="AC1991">
        <f t="shared" si="57"/>
        <v>0.15793023026363964</v>
      </c>
    </row>
    <row r="1992" spans="1:29" x14ac:dyDescent="0.25">
      <c r="A1992" s="2">
        <v>1991</v>
      </c>
      <c r="B1992" s="3" t="s">
        <v>178</v>
      </c>
      <c r="C1992" s="3" t="s">
        <v>28</v>
      </c>
      <c r="D1992" s="3" t="s">
        <v>179</v>
      </c>
      <c r="E1992" s="3" t="s">
        <v>221</v>
      </c>
      <c r="F1992" s="3">
        <v>0.56000000000000005</v>
      </c>
      <c r="G1992" s="3">
        <v>0.48</v>
      </c>
      <c r="H1992" s="3" t="s">
        <v>261</v>
      </c>
      <c r="I1992" s="2">
        <v>7410</v>
      </c>
      <c r="J1992" s="3" t="s">
        <v>150</v>
      </c>
      <c r="K1992" s="2">
        <v>7410</v>
      </c>
      <c r="L1992" s="3"/>
      <c r="M1992" s="3" t="s">
        <v>263</v>
      </c>
      <c r="N1992" s="3" t="s">
        <v>261</v>
      </c>
      <c r="O1992" s="3"/>
      <c r="P1992" s="3"/>
      <c r="Q1992" s="3"/>
      <c r="R1992" s="3">
        <v>0.38</v>
      </c>
      <c r="S1992" s="3">
        <v>0.62</v>
      </c>
      <c r="T1992" s="2">
        <v>18</v>
      </c>
      <c r="U1992" s="3">
        <v>1.5112810496911917</v>
      </c>
      <c r="V1992" s="3">
        <v>10.92046289986085</v>
      </c>
      <c r="W1992" s="3">
        <v>0.84200272638035867</v>
      </c>
      <c r="X1992" s="3">
        <v>4899.0392163905399</v>
      </c>
      <c r="Y1992" s="3">
        <v>6.7706869979137254</v>
      </c>
      <c r="Z1992" s="3">
        <v>0.84200198201337817</v>
      </c>
      <c r="AA1992" s="3">
        <v>3037.4043141621341</v>
      </c>
      <c r="AB1992">
        <f t="shared" si="56"/>
        <v>6.7706869979137254</v>
      </c>
      <c r="AC1992">
        <f t="shared" si="57"/>
        <v>0.84200198201337817</v>
      </c>
    </row>
    <row r="1993" spans="1:29" x14ac:dyDescent="0.25">
      <c r="A1993" s="2">
        <v>1992</v>
      </c>
      <c r="B1993" s="3" t="s">
        <v>178</v>
      </c>
      <c r="C1993" s="3" t="s">
        <v>28</v>
      </c>
      <c r="D1993" s="3" t="s">
        <v>179</v>
      </c>
      <c r="E1993" s="3" t="s">
        <v>221</v>
      </c>
      <c r="F1993" s="3">
        <v>0.56000000000000005</v>
      </c>
      <c r="G1993" s="3">
        <v>0.48</v>
      </c>
      <c r="H1993" s="3" t="s">
        <v>261</v>
      </c>
      <c r="I1993" s="2">
        <v>7410</v>
      </c>
      <c r="J1993" s="3" t="s">
        <v>150</v>
      </c>
      <c r="K1993" s="2">
        <v>7410</v>
      </c>
      <c r="L1993" s="3"/>
      <c r="M1993" s="3" t="s">
        <v>266</v>
      </c>
      <c r="N1993" s="3" t="s">
        <v>261</v>
      </c>
      <c r="O1993" s="3"/>
      <c r="P1993" s="3"/>
      <c r="Q1993" s="3"/>
      <c r="R1993" s="3">
        <v>0.38</v>
      </c>
      <c r="S1993" s="3">
        <v>0.62</v>
      </c>
      <c r="T1993" s="2">
        <v>17</v>
      </c>
      <c r="U1993" s="3">
        <v>3.5096261595794132</v>
      </c>
      <c r="V1993" s="3">
        <v>28.836509653006551</v>
      </c>
      <c r="W1993" s="3">
        <v>2.5254922272388014</v>
      </c>
      <c r="X1993" s="3">
        <v>11586.023725029512</v>
      </c>
      <c r="Y1993" s="3">
        <v>17.878635984864061</v>
      </c>
      <c r="Z1993" s="3">
        <v>2.5254899945939853</v>
      </c>
      <c r="AA1993" s="3">
        <v>7183.3347095182971</v>
      </c>
      <c r="AB1993">
        <f t="shared" si="56"/>
        <v>17.878635984864061</v>
      </c>
      <c r="AC1993">
        <f t="shared" si="57"/>
        <v>2.5254899945939853</v>
      </c>
    </row>
    <row r="1994" spans="1:29" x14ac:dyDescent="0.25">
      <c r="A1994" s="2">
        <v>1993</v>
      </c>
      <c r="B1994" s="3" t="s">
        <v>178</v>
      </c>
      <c r="C1994" s="3" t="s">
        <v>28</v>
      </c>
      <c r="D1994" s="3" t="s">
        <v>179</v>
      </c>
      <c r="E1994" s="3" t="s">
        <v>221</v>
      </c>
      <c r="F1994" s="3">
        <v>0.56000000000000005</v>
      </c>
      <c r="G1994" s="3">
        <v>0.48</v>
      </c>
      <c r="H1994" s="3" t="s">
        <v>261</v>
      </c>
      <c r="I1994" s="2">
        <v>7410</v>
      </c>
      <c r="J1994" s="3" t="s">
        <v>150</v>
      </c>
      <c r="K1994" s="2">
        <v>7410</v>
      </c>
      <c r="L1994" s="3"/>
      <c r="M1994" s="3" t="s">
        <v>268</v>
      </c>
      <c r="N1994" s="3" t="s">
        <v>261</v>
      </c>
      <c r="O1994" s="3"/>
      <c r="P1994" s="3"/>
      <c r="Q1994" s="3"/>
      <c r="R1994" s="3">
        <v>0.38</v>
      </c>
      <c r="S1994" s="3">
        <v>0.62</v>
      </c>
      <c r="T1994" s="2">
        <v>13</v>
      </c>
      <c r="U1994" s="3">
        <v>1.4269408479637007</v>
      </c>
      <c r="V1994" s="3">
        <v>8.3064959598898103</v>
      </c>
      <c r="W1994" s="3">
        <v>0.59616810895326433</v>
      </c>
      <c r="X1994" s="3">
        <v>4006.9489561822029</v>
      </c>
      <c r="Y1994" s="3">
        <v>5.150027495131682</v>
      </c>
      <c r="Z1994" s="3">
        <v>0.5961675819147646</v>
      </c>
      <c r="AA1994" s="3">
        <v>2484.3083528329657</v>
      </c>
      <c r="AB1994">
        <f t="shared" si="56"/>
        <v>5.150027495131682</v>
      </c>
      <c r="AC1994">
        <f t="shared" si="57"/>
        <v>0.5961675819147646</v>
      </c>
    </row>
    <row r="1995" spans="1:29" x14ac:dyDescent="0.25">
      <c r="A1995" s="2">
        <v>1994</v>
      </c>
      <c r="B1995" s="3" t="s">
        <v>178</v>
      </c>
      <c r="C1995" s="3" t="s">
        <v>28</v>
      </c>
      <c r="D1995" s="3" t="s">
        <v>179</v>
      </c>
      <c r="E1995" s="3" t="s">
        <v>221</v>
      </c>
      <c r="F1995" s="3">
        <v>0.56000000000000005</v>
      </c>
      <c r="G1995" s="3">
        <v>0.48</v>
      </c>
      <c r="H1995" s="3" t="s">
        <v>261</v>
      </c>
      <c r="I1995" s="2">
        <v>7430</v>
      </c>
      <c r="J1995" s="3" t="s">
        <v>55</v>
      </c>
      <c r="K1995" s="2">
        <v>7430</v>
      </c>
      <c r="L1995" s="3"/>
      <c r="M1995" s="3" t="s">
        <v>263</v>
      </c>
      <c r="N1995" s="3" t="s">
        <v>261</v>
      </c>
      <c r="O1995" s="3"/>
      <c r="P1995" s="3"/>
      <c r="Q1995" s="3"/>
      <c r="R1995" s="3">
        <v>0.38</v>
      </c>
      <c r="S1995" s="3">
        <v>0.62</v>
      </c>
      <c r="T1995" s="2">
        <v>165</v>
      </c>
      <c r="U1995" s="3">
        <v>14.17573053669693</v>
      </c>
      <c r="V1995" s="3">
        <v>108.51700601288815</v>
      </c>
      <c r="W1995" s="3">
        <v>8.3827752536552982</v>
      </c>
      <c r="X1995" s="3">
        <v>46548.450028109037</v>
      </c>
      <c r="Y1995" s="3">
        <v>67.280543727990718</v>
      </c>
      <c r="Z1995" s="3">
        <v>8.3827678429178984</v>
      </c>
      <c r="AA1995" s="3">
        <v>28860.039017427571</v>
      </c>
      <c r="AB1995">
        <f t="shared" si="56"/>
        <v>67.280543727990718</v>
      </c>
      <c r="AC1995">
        <f t="shared" si="57"/>
        <v>8.3827678429178984</v>
      </c>
    </row>
    <row r="1996" spans="1:29" x14ac:dyDescent="0.25">
      <c r="A1996" s="2">
        <v>1995</v>
      </c>
      <c r="B1996" s="3" t="s">
        <v>178</v>
      </c>
      <c r="C1996" s="3" t="s">
        <v>28</v>
      </c>
      <c r="D1996" s="3" t="s">
        <v>179</v>
      </c>
      <c r="E1996" s="3" t="s">
        <v>221</v>
      </c>
      <c r="F1996" s="3">
        <v>0.56000000000000005</v>
      </c>
      <c r="G1996" s="3">
        <v>0.48</v>
      </c>
      <c r="H1996" s="3" t="s">
        <v>261</v>
      </c>
      <c r="I1996" s="2">
        <v>7430</v>
      </c>
      <c r="J1996" s="3" t="s">
        <v>55</v>
      </c>
      <c r="K1996" s="2">
        <v>7430</v>
      </c>
      <c r="L1996" s="3"/>
      <c r="M1996" s="3" t="s">
        <v>266</v>
      </c>
      <c r="N1996" s="3" t="s">
        <v>261</v>
      </c>
      <c r="O1996" s="3"/>
      <c r="P1996" s="3"/>
      <c r="Q1996" s="3"/>
      <c r="R1996" s="3">
        <v>0.38</v>
      </c>
      <c r="S1996" s="3">
        <v>0.62</v>
      </c>
      <c r="T1996" s="2">
        <v>58</v>
      </c>
      <c r="U1996" s="3">
        <v>10.236262829362403</v>
      </c>
      <c r="V1996" s="3">
        <v>77.178712955852873</v>
      </c>
      <c r="W1996" s="3">
        <v>6.2102778314180158</v>
      </c>
      <c r="X1996" s="3">
        <v>34225.259861852734</v>
      </c>
      <c r="Y1996" s="3">
        <v>47.850802032628799</v>
      </c>
      <c r="Z1996" s="3">
        <v>6.2102723412626935</v>
      </c>
      <c r="AA1996" s="3">
        <v>21219.661114348692</v>
      </c>
      <c r="AB1996">
        <f t="shared" si="56"/>
        <v>47.850802032628799</v>
      </c>
      <c r="AC1996">
        <f t="shared" si="57"/>
        <v>6.2102723412626935</v>
      </c>
    </row>
    <row r="1997" spans="1:29" x14ac:dyDescent="0.25">
      <c r="A1997" s="2">
        <v>1996</v>
      </c>
      <c r="B1997" s="3" t="s">
        <v>178</v>
      </c>
      <c r="C1997" s="3" t="s">
        <v>28</v>
      </c>
      <c r="D1997" s="3" t="s">
        <v>179</v>
      </c>
      <c r="E1997" s="3" t="s">
        <v>221</v>
      </c>
      <c r="F1997" s="3">
        <v>0.56000000000000005</v>
      </c>
      <c r="G1997" s="3">
        <v>0.48</v>
      </c>
      <c r="H1997" s="3" t="s">
        <v>261</v>
      </c>
      <c r="I1997" s="2">
        <v>7430</v>
      </c>
      <c r="J1997" s="3" t="s">
        <v>55</v>
      </c>
      <c r="K1997" s="2">
        <v>7430</v>
      </c>
      <c r="L1997" s="3"/>
      <c r="M1997" s="3" t="s">
        <v>268</v>
      </c>
      <c r="N1997" s="3" t="s">
        <v>261</v>
      </c>
      <c r="O1997" s="3"/>
      <c r="P1997" s="3"/>
      <c r="Q1997" s="3"/>
      <c r="R1997" s="3">
        <v>0.38</v>
      </c>
      <c r="S1997" s="3">
        <v>0.62</v>
      </c>
      <c r="T1997" s="2">
        <v>1178</v>
      </c>
      <c r="U1997" s="3">
        <v>227.78364333461263</v>
      </c>
      <c r="V1997" s="3">
        <v>1528.6679659034739</v>
      </c>
      <c r="W1997" s="3">
        <v>118.09240342916934</v>
      </c>
      <c r="X1997" s="3">
        <v>703520.66686127218</v>
      </c>
      <c r="Y1997" s="3">
        <v>947.77413886015324</v>
      </c>
      <c r="Z1997" s="3">
        <v>118.09229903035592</v>
      </c>
      <c r="AA1997" s="3">
        <v>436182.81345398858</v>
      </c>
      <c r="AB1997">
        <f t="shared" si="56"/>
        <v>947.77413886015324</v>
      </c>
      <c r="AC1997">
        <f t="shared" si="57"/>
        <v>118.09229903035592</v>
      </c>
    </row>
    <row r="1998" spans="1:29" x14ac:dyDescent="0.25">
      <c r="A1998" s="2">
        <v>1997</v>
      </c>
      <c r="B1998" s="3" t="s">
        <v>178</v>
      </c>
      <c r="C1998" s="3" t="s">
        <v>28</v>
      </c>
      <c r="D1998" s="3" t="s">
        <v>179</v>
      </c>
      <c r="E1998" s="3" t="s">
        <v>221</v>
      </c>
      <c r="F1998" s="3">
        <v>0.56000000000000005</v>
      </c>
      <c r="G1998" s="3">
        <v>0.48</v>
      </c>
      <c r="H1998" s="3" t="s">
        <v>261</v>
      </c>
      <c r="I1998" s="2">
        <v>7430</v>
      </c>
      <c r="J1998" s="3" t="s">
        <v>55</v>
      </c>
      <c r="K1998" s="2">
        <v>7430</v>
      </c>
      <c r="L1998" s="3"/>
      <c r="M1998" s="3" t="s">
        <v>268</v>
      </c>
      <c r="N1998" s="3" t="s">
        <v>261</v>
      </c>
      <c r="O1998" s="3"/>
      <c r="P1998" s="3"/>
      <c r="Q1998" s="3" t="s">
        <v>272</v>
      </c>
      <c r="R1998" s="3">
        <v>0.38</v>
      </c>
      <c r="S1998" s="3">
        <v>0.62</v>
      </c>
      <c r="T1998" s="2">
        <v>76</v>
      </c>
      <c r="U1998" s="3">
        <v>5.455883332715389E-3</v>
      </c>
      <c r="V1998" s="3">
        <v>3.3331919213547501E-2</v>
      </c>
      <c r="W1998" s="3">
        <v>2.528660312775626E-3</v>
      </c>
      <c r="X1998" s="3">
        <v>15.003839426856167</v>
      </c>
      <c r="Y1998" s="3">
        <v>2.0665789912399438E-2</v>
      </c>
      <c r="Z1998" s="3">
        <v>2.5286580773300859E-3</v>
      </c>
      <c r="AA1998" s="3">
        <v>9.3023804446508187</v>
      </c>
      <c r="AB1998">
        <f t="shared" si="56"/>
        <v>2.0665789912399438E-2</v>
      </c>
      <c r="AC1998">
        <f t="shared" si="57"/>
        <v>2.5286580773300859E-3</v>
      </c>
    </row>
    <row r="1999" spans="1:29" x14ac:dyDescent="0.25">
      <c r="A1999" s="2">
        <v>1998</v>
      </c>
      <c r="B1999" s="3" t="s">
        <v>178</v>
      </c>
      <c r="C1999" s="3" t="s">
        <v>28</v>
      </c>
      <c r="D1999" s="3" t="s">
        <v>179</v>
      </c>
      <c r="E1999" s="3" t="s">
        <v>221</v>
      </c>
      <c r="F1999" s="3">
        <v>0.56000000000000005</v>
      </c>
      <c r="G1999" s="3">
        <v>0.48</v>
      </c>
      <c r="H1999" s="3" t="s">
        <v>261</v>
      </c>
      <c r="I1999" s="2">
        <v>7430</v>
      </c>
      <c r="J1999" s="3" t="s">
        <v>55</v>
      </c>
      <c r="K1999" s="2">
        <v>7430</v>
      </c>
      <c r="L1999" s="3"/>
      <c r="M1999" s="3" t="s">
        <v>271</v>
      </c>
      <c r="N1999" s="3" t="s">
        <v>261</v>
      </c>
      <c r="O1999" s="3"/>
      <c r="P1999" s="3"/>
      <c r="Q1999" s="3"/>
      <c r="R1999" s="3">
        <v>0.38</v>
      </c>
      <c r="S1999" s="3">
        <v>0.62</v>
      </c>
      <c r="T1999" s="2">
        <v>13</v>
      </c>
      <c r="U1999" s="3">
        <v>0.24274798834122566</v>
      </c>
      <c r="V1999" s="3">
        <v>1.1233283951029345</v>
      </c>
      <c r="W1999" s="3">
        <v>9.1540507917158537E-2</v>
      </c>
      <c r="X1999" s="3">
        <v>595.49321112590735</v>
      </c>
      <c r="Y1999" s="3">
        <v>0.69646360496381932</v>
      </c>
      <c r="Z1999" s="3">
        <v>9.1540426991373824E-2</v>
      </c>
      <c r="AA1999" s="3">
        <v>369.20579089806256</v>
      </c>
      <c r="AB1999">
        <f t="shared" si="56"/>
        <v>0.69646360496381932</v>
      </c>
      <c r="AC1999">
        <f t="shared" si="57"/>
        <v>9.1540426991373824E-2</v>
      </c>
    </row>
    <row r="2000" spans="1:29" x14ac:dyDescent="0.25">
      <c r="A2000" s="2">
        <v>1999</v>
      </c>
      <c r="B2000" s="3" t="s">
        <v>178</v>
      </c>
      <c r="C2000" s="3" t="s">
        <v>28</v>
      </c>
      <c r="D2000" s="3" t="s">
        <v>179</v>
      </c>
      <c r="E2000" s="3" t="s">
        <v>221</v>
      </c>
      <c r="F2000" s="3">
        <v>0.56000000000000005</v>
      </c>
      <c r="G2000" s="3">
        <v>0.48</v>
      </c>
      <c r="H2000" s="3" t="s">
        <v>261</v>
      </c>
      <c r="I2000" s="2">
        <v>7430</v>
      </c>
      <c r="J2000" s="3" t="s">
        <v>55</v>
      </c>
      <c r="K2000" s="2">
        <v>7430</v>
      </c>
      <c r="L2000" s="3"/>
      <c r="M2000" s="3" t="s">
        <v>273</v>
      </c>
      <c r="N2000" s="3" t="s">
        <v>261</v>
      </c>
      <c r="O2000" s="3"/>
      <c r="P2000" s="3"/>
      <c r="Q2000" s="3"/>
      <c r="R2000" s="3">
        <v>0.38</v>
      </c>
      <c r="S2000" s="3">
        <v>0.62</v>
      </c>
      <c r="T2000" s="2">
        <v>52</v>
      </c>
      <c r="U2000" s="3">
        <v>12.381769981264855</v>
      </c>
      <c r="V2000" s="3">
        <v>73.527861124498088</v>
      </c>
      <c r="W2000" s="3">
        <v>4.8781966568409514</v>
      </c>
      <c r="X2000" s="3">
        <v>34972.086874497545</v>
      </c>
      <c r="Y2000" s="3">
        <v>45.587273897188808</v>
      </c>
      <c r="Z2000" s="3">
        <v>4.8781923443032387</v>
      </c>
      <c r="AA2000" s="3">
        <v>21682.693862188466</v>
      </c>
      <c r="AB2000">
        <f t="shared" si="56"/>
        <v>45.587273897188808</v>
      </c>
      <c r="AC2000">
        <f t="shared" si="57"/>
        <v>4.8781923443032387</v>
      </c>
    </row>
    <row r="2001" spans="1:29" x14ac:dyDescent="0.25">
      <c r="A2001" s="2">
        <v>2000</v>
      </c>
      <c r="B2001" s="3" t="s">
        <v>178</v>
      </c>
      <c r="C2001" s="3" t="s">
        <v>28</v>
      </c>
      <c r="D2001" s="3" t="s">
        <v>179</v>
      </c>
      <c r="E2001" s="3" t="s">
        <v>221</v>
      </c>
      <c r="F2001" s="3">
        <v>0.56000000000000005</v>
      </c>
      <c r="G2001" s="3">
        <v>0.48</v>
      </c>
      <c r="H2001" s="3" t="s">
        <v>261</v>
      </c>
      <c r="I2001" s="2">
        <v>8140</v>
      </c>
      <c r="J2001" s="3" t="s">
        <v>57</v>
      </c>
      <c r="K2001" s="2">
        <v>8140</v>
      </c>
      <c r="L2001" s="3"/>
      <c r="M2001" s="3" t="s">
        <v>263</v>
      </c>
      <c r="N2001" s="3" t="s">
        <v>261</v>
      </c>
      <c r="O2001" s="3"/>
      <c r="P2001" s="3"/>
      <c r="Q2001" s="3"/>
      <c r="R2001" s="3">
        <v>0.38</v>
      </c>
      <c r="S2001" s="3">
        <v>0.62</v>
      </c>
      <c r="T2001" s="2">
        <v>74</v>
      </c>
      <c r="U2001" s="3">
        <v>2.6171126918877872</v>
      </c>
      <c r="V2001" s="3">
        <v>26.381344550302593</v>
      </c>
      <c r="W2001" s="3">
        <v>2.1609337575742753</v>
      </c>
      <c r="X2001" s="3">
        <v>10986.702707752056</v>
      </c>
      <c r="Y2001" s="3">
        <v>16.356433621187609</v>
      </c>
      <c r="Z2001" s="3">
        <v>2.1609318472149841</v>
      </c>
      <c r="AA2001" s="3">
        <v>6811.7556788062757</v>
      </c>
      <c r="AB2001">
        <f t="shared" si="56"/>
        <v>16.356433621187609</v>
      </c>
      <c r="AC2001">
        <f t="shared" si="57"/>
        <v>2.1609318472149841</v>
      </c>
    </row>
    <row r="2002" spans="1:29" x14ac:dyDescent="0.25">
      <c r="A2002" s="2">
        <v>2001</v>
      </c>
      <c r="B2002" s="3" t="s">
        <v>178</v>
      </c>
      <c r="C2002" s="3" t="s">
        <v>28</v>
      </c>
      <c r="D2002" s="3" t="s">
        <v>179</v>
      </c>
      <c r="E2002" s="3" t="s">
        <v>221</v>
      </c>
      <c r="F2002" s="3">
        <v>0.56000000000000005</v>
      </c>
      <c r="G2002" s="3">
        <v>0.48</v>
      </c>
      <c r="H2002" s="3" t="s">
        <v>261</v>
      </c>
      <c r="I2002" s="2">
        <v>8140</v>
      </c>
      <c r="J2002" s="3" t="s">
        <v>57</v>
      </c>
      <c r="K2002" s="2">
        <v>8140</v>
      </c>
      <c r="L2002" s="3"/>
      <c r="M2002" s="3" t="s">
        <v>266</v>
      </c>
      <c r="N2002" s="3" t="s">
        <v>261</v>
      </c>
      <c r="O2002" s="3"/>
      <c r="P2002" s="3"/>
      <c r="Q2002" s="3"/>
      <c r="R2002" s="3">
        <v>0.38</v>
      </c>
      <c r="S2002" s="3">
        <v>0.62</v>
      </c>
      <c r="T2002" s="2">
        <v>4</v>
      </c>
      <c r="U2002" s="3">
        <v>7.1587050098402882E-2</v>
      </c>
      <c r="V2002" s="3">
        <v>0.62487025435293442</v>
      </c>
      <c r="W2002" s="3">
        <v>4.4615784822161601E-2</v>
      </c>
      <c r="X2002" s="3">
        <v>276.91612286864756</v>
      </c>
      <c r="Y2002" s="3">
        <v>0.38741955769881931</v>
      </c>
      <c r="Z2002" s="3">
        <v>4.461574537987012E-2</v>
      </c>
      <c r="AA2002" s="3">
        <v>171.68799617856149</v>
      </c>
      <c r="AB2002">
        <f t="shared" si="56"/>
        <v>0.38741955769881931</v>
      </c>
      <c r="AC2002">
        <f t="shared" si="57"/>
        <v>4.461574537987012E-2</v>
      </c>
    </row>
    <row r="2003" spans="1:29" x14ac:dyDescent="0.25">
      <c r="A2003" s="2">
        <v>2002</v>
      </c>
      <c r="B2003" s="3" t="s">
        <v>178</v>
      </c>
      <c r="C2003" s="3" t="s">
        <v>28</v>
      </c>
      <c r="D2003" s="3" t="s">
        <v>179</v>
      </c>
      <c r="E2003" s="3" t="s">
        <v>221</v>
      </c>
      <c r="F2003" s="3">
        <v>0.56000000000000005</v>
      </c>
      <c r="G2003" s="3">
        <v>0.48</v>
      </c>
      <c r="H2003" s="3" t="s">
        <v>261</v>
      </c>
      <c r="I2003" s="2">
        <v>8140</v>
      </c>
      <c r="J2003" s="3" t="s">
        <v>57</v>
      </c>
      <c r="K2003" s="2">
        <v>8140</v>
      </c>
      <c r="L2003" s="3"/>
      <c r="M2003" s="3" t="s">
        <v>267</v>
      </c>
      <c r="N2003" s="3" t="s">
        <v>261</v>
      </c>
      <c r="O2003" s="3"/>
      <c r="P2003" s="3"/>
      <c r="Q2003" s="3"/>
      <c r="R2003" s="3">
        <v>0</v>
      </c>
      <c r="S2003" s="3">
        <v>1</v>
      </c>
      <c r="T2003" s="2">
        <v>25</v>
      </c>
      <c r="U2003" s="3">
        <v>0.9639087449853303</v>
      </c>
      <c r="V2003" s="3">
        <v>10.701772009720914</v>
      </c>
      <c r="W2003" s="3">
        <v>1.4141483063795781</v>
      </c>
      <c r="X2003" s="3">
        <v>4330.3456727329249</v>
      </c>
      <c r="Y2003" s="3">
        <v>10.701772009720914</v>
      </c>
      <c r="Z2003" s="3">
        <v>1.4141470562110581</v>
      </c>
      <c r="AA2003" s="3">
        <v>4330.3456727329249</v>
      </c>
      <c r="AB2003">
        <f t="shared" si="56"/>
        <v>10.701772009720914</v>
      </c>
      <c r="AC2003">
        <f t="shared" si="57"/>
        <v>1.4141470562110581</v>
      </c>
    </row>
    <row r="2004" spans="1:29" x14ac:dyDescent="0.25">
      <c r="A2004" s="2">
        <v>2003</v>
      </c>
      <c r="B2004" s="3" t="s">
        <v>178</v>
      </c>
      <c r="C2004" s="3" t="s">
        <v>28</v>
      </c>
      <c r="D2004" s="3" t="s">
        <v>179</v>
      </c>
      <c r="E2004" s="3" t="s">
        <v>221</v>
      </c>
      <c r="F2004" s="3">
        <v>0.56000000000000005</v>
      </c>
      <c r="G2004" s="3">
        <v>0.48</v>
      </c>
      <c r="H2004" s="3" t="s">
        <v>261</v>
      </c>
      <c r="I2004" s="2">
        <v>8140</v>
      </c>
      <c r="J2004" s="3" t="s">
        <v>57</v>
      </c>
      <c r="K2004" s="2">
        <v>8140</v>
      </c>
      <c r="L2004" s="3"/>
      <c r="M2004" s="3" t="s">
        <v>268</v>
      </c>
      <c r="N2004" s="3" t="s">
        <v>261</v>
      </c>
      <c r="O2004" s="3"/>
      <c r="P2004" s="3"/>
      <c r="Q2004" s="3"/>
      <c r="R2004" s="3">
        <v>0.38</v>
      </c>
      <c r="S2004" s="3">
        <v>0.62</v>
      </c>
      <c r="T2004" s="2">
        <v>57</v>
      </c>
      <c r="U2004" s="3">
        <v>3.9306100258261791</v>
      </c>
      <c r="V2004" s="3">
        <v>40.203649478701884</v>
      </c>
      <c r="W2004" s="3">
        <v>3.3199644869772422</v>
      </c>
      <c r="X2004" s="3">
        <v>17206.026921654429</v>
      </c>
      <c r="Y2004" s="3">
        <v>24.926262676795172</v>
      </c>
      <c r="Z2004" s="3">
        <v>3.3199615519844468</v>
      </c>
      <c r="AA2004" s="3">
        <v>10667.736691425753</v>
      </c>
      <c r="AB2004">
        <f t="shared" si="56"/>
        <v>24.926262676795172</v>
      </c>
      <c r="AC2004">
        <f t="shared" si="57"/>
        <v>3.3199615519844468</v>
      </c>
    </row>
    <row r="2005" spans="1:29" x14ac:dyDescent="0.25">
      <c r="A2005" s="2">
        <v>2004</v>
      </c>
      <c r="B2005" s="3" t="s">
        <v>178</v>
      </c>
      <c r="C2005" s="3" t="s">
        <v>28</v>
      </c>
      <c r="D2005" s="3" t="s">
        <v>179</v>
      </c>
      <c r="E2005" s="3" t="s">
        <v>221</v>
      </c>
      <c r="F2005" s="3">
        <v>0.56000000000000005</v>
      </c>
      <c r="G2005" s="3">
        <v>0.48</v>
      </c>
      <c r="H2005" s="3" t="s">
        <v>261</v>
      </c>
      <c r="I2005" s="2">
        <v>8140</v>
      </c>
      <c r="J2005" s="3" t="s">
        <v>57</v>
      </c>
      <c r="K2005" s="2">
        <v>8140</v>
      </c>
      <c r="L2005" s="3"/>
      <c r="M2005" s="3" t="s">
        <v>271</v>
      </c>
      <c r="N2005" s="3" t="s">
        <v>261</v>
      </c>
      <c r="O2005" s="3"/>
      <c r="P2005" s="3"/>
      <c r="Q2005" s="3"/>
      <c r="R2005" s="3">
        <v>0.38</v>
      </c>
      <c r="S2005" s="3">
        <v>0.62</v>
      </c>
      <c r="T2005" s="2">
        <v>50</v>
      </c>
      <c r="U2005" s="3">
        <v>4.9149148653679049</v>
      </c>
      <c r="V2005" s="3">
        <v>45.84565120401367</v>
      </c>
      <c r="W2005" s="3">
        <v>3.7545988647145414</v>
      </c>
      <c r="X2005" s="3">
        <v>19919.817809701141</v>
      </c>
      <c r="Y2005" s="3">
        <v>28.42430374648848</v>
      </c>
      <c r="Z2005" s="3">
        <v>3.754595545486076</v>
      </c>
      <c r="AA2005" s="3">
        <v>12350.287042014716</v>
      </c>
      <c r="AB2005">
        <f t="shared" si="56"/>
        <v>28.42430374648848</v>
      </c>
      <c r="AC2005">
        <f t="shared" si="57"/>
        <v>3.754595545486076</v>
      </c>
    </row>
    <row r="2006" spans="1:29" x14ac:dyDescent="0.25">
      <c r="A2006" s="2">
        <v>2005</v>
      </c>
      <c r="B2006" s="3" t="s">
        <v>178</v>
      </c>
      <c r="C2006" s="3" t="s">
        <v>28</v>
      </c>
      <c r="D2006" s="3" t="s">
        <v>179</v>
      </c>
      <c r="E2006" s="3" t="s">
        <v>221</v>
      </c>
      <c r="F2006" s="3">
        <v>0.56000000000000005</v>
      </c>
      <c r="G2006" s="3">
        <v>0.48</v>
      </c>
      <c r="H2006" s="3" t="s">
        <v>261</v>
      </c>
      <c r="I2006" s="2">
        <v>8140</v>
      </c>
      <c r="J2006" s="3" t="s">
        <v>57</v>
      </c>
      <c r="K2006" s="2">
        <v>8140</v>
      </c>
      <c r="L2006" s="3"/>
      <c r="M2006" s="3" t="s">
        <v>273</v>
      </c>
      <c r="N2006" s="3" t="s">
        <v>261</v>
      </c>
      <c r="O2006" s="3"/>
      <c r="P2006" s="3"/>
      <c r="Q2006" s="3"/>
      <c r="R2006" s="3">
        <v>0.38</v>
      </c>
      <c r="S2006" s="3">
        <v>0.62</v>
      </c>
      <c r="T2006" s="2">
        <v>2</v>
      </c>
      <c r="U2006" s="3">
        <v>2.7708875691839011E-2</v>
      </c>
      <c r="V2006" s="3">
        <v>0.24585233686744934</v>
      </c>
      <c r="W2006" s="3">
        <v>1.8875590970048046E-2</v>
      </c>
      <c r="X2006" s="3">
        <v>108.39243995662009</v>
      </c>
      <c r="Y2006" s="3">
        <v>0.15242844885781862</v>
      </c>
      <c r="Z2006" s="3">
        <v>1.8875574283205802E-2</v>
      </c>
      <c r="AA2006" s="3">
        <v>67.203312773104457</v>
      </c>
      <c r="AB2006">
        <f t="shared" si="56"/>
        <v>0.15242844885781862</v>
      </c>
      <c r="AC2006">
        <f t="shared" si="57"/>
        <v>1.8875574283205802E-2</v>
      </c>
    </row>
    <row r="2007" spans="1:29" x14ac:dyDescent="0.25">
      <c r="A2007" s="2">
        <v>2006</v>
      </c>
      <c r="B2007" s="3" t="s">
        <v>178</v>
      </c>
      <c r="C2007" s="3" t="s">
        <v>28</v>
      </c>
      <c r="D2007" s="3" t="s">
        <v>179</v>
      </c>
      <c r="E2007" s="3" t="s">
        <v>221</v>
      </c>
      <c r="F2007" s="3">
        <v>0.56000000000000005</v>
      </c>
      <c r="G2007" s="3">
        <v>0.48</v>
      </c>
      <c r="H2007" s="3" t="s">
        <v>261</v>
      </c>
      <c r="I2007" s="2">
        <v>8300</v>
      </c>
      <c r="J2007" s="3" t="s">
        <v>202</v>
      </c>
      <c r="K2007" s="2">
        <v>8300</v>
      </c>
      <c r="L2007" s="3"/>
      <c r="M2007" s="3" t="s">
        <v>263</v>
      </c>
      <c r="N2007" s="3" t="s">
        <v>261</v>
      </c>
      <c r="O2007" s="3"/>
      <c r="P2007" s="3"/>
      <c r="Q2007" s="3"/>
      <c r="R2007" s="3">
        <v>0.38</v>
      </c>
      <c r="S2007" s="3">
        <v>0.62</v>
      </c>
      <c r="T2007" s="2">
        <v>4</v>
      </c>
      <c r="U2007" s="3">
        <v>0.63942669286219356</v>
      </c>
      <c r="V2007" s="3">
        <v>5.2009357602426407</v>
      </c>
      <c r="W2007" s="3">
        <v>0.44000407094609223</v>
      </c>
      <c r="X2007" s="3">
        <v>2578.0485961824879</v>
      </c>
      <c r="Y2007" s="3">
        <v>3.224580171350437</v>
      </c>
      <c r="Z2007" s="3">
        <v>0.4400036819633838</v>
      </c>
      <c r="AA2007" s="3">
        <v>1598.3901296331424</v>
      </c>
      <c r="AB2007">
        <f t="shared" si="56"/>
        <v>3.224580171350437</v>
      </c>
      <c r="AC2007">
        <f t="shared" si="57"/>
        <v>0.4400036819633838</v>
      </c>
    </row>
    <row r="2008" spans="1:29" x14ac:dyDescent="0.25">
      <c r="A2008" s="2">
        <v>2007</v>
      </c>
      <c r="B2008" s="3" t="s">
        <v>178</v>
      </c>
      <c r="C2008" s="3" t="s">
        <v>28</v>
      </c>
      <c r="D2008" s="3" t="s">
        <v>179</v>
      </c>
      <c r="E2008" s="3" t="s">
        <v>221</v>
      </c>
      <c r="F2008" s="3">
        <v>0.56000000000000005</v>
      </c>
      <c r="G2008" s="3">
        <v>0.48</v>
      </c>
      <c r="H2008" s="3" t="s">
        <v>261</v>
      </c>
      <c r="I2008" s="2">
        <v>8310</v>
      </c>
      <c r="J2008" s="3" t="s">
        <v>108</v>
      </c>
      <c r="K2008" s="2">
        <v>8310</v>
      </c>
      <c r="L2008" s="3"/>
      <c r="M2008" s="3" t="s">
        <v>263</v>
      </c>
      <c r="N2008" s="3" t="s">
        <v>261</v>
      </c>
      <c r="O2008" s="3"/>
      <c r="P2008" s="3"/>
      <c r="Q2008" s="3"/>
      <c r="R2008" s="3">
        <v>0.38</v>
      </c>
      <c r="S2008" s="3">
        <v>0.62</v>
      </c>
      <c r="T2008" s="2">
        <v>15</v>
      </c>
      <c r="U2008" s="3">
        <v>0.38553141757385767</v>
      </c>
      <c r="V2008" s="3">
        <v>3.0954661010532529</v>
      </c>
      <c r="W2008" s="3">
        <v>0.25658710806668056</v>
      </c>
      <c r="X2008" s="3">
        <v>1507.7233238714305</v>
      </c>
      <c r="Y2008" s="3">
        <v>1.9191889826530169</v>
      </c>
      <c r="Z2008" s="3">
        <v>0.2565868812325332</v>
      </c>
      <c r="AA2008" s="3">
        <v>934.78846080028688</v>
      </c>
      <c r="AB2008">
        <f t="shared" si="56"/>
        <v>1.9191889826530169</v>
      </c>
      <c r="AC2008">
        <f t="shared" si="57"/>
        <v>0.2565868812325332</v>
      </c>
    </row>
    <row r="2009" spans="1:29" x14ac:dyDescent="0.25">
      <c r="A2009" s="2">
        <v>2008</v>
      </c>
      <c r="B2009" s="3" t="s">
        <v>178</v>
      </c>
      <c r="C2009" s="3" t="s">
        <v>28</v>
      </c>
      <c r="D2009" s="3" t="s">
        <v>179</v>
      </c>
      <c r="E2009" s="3" t="s">
        <v>221</v>
      </c>
      <c r="F2009" s="3">
        <v>0.56000000000000005</v>
      </c>
      <c r="G2009" s="3">
        <v>0.48</v>
      </c>
      <c r="H2009" s="3" t="s">
        <v>261</v>
      </c>
      <c r="I2009" s="2">
        <v>8310</v>
      </c>
      <c r="J2009" s="3" t="s">
        <v>108</v>
      </c>
      <c r="K2009" s="2">
        <v>8310</v>
      </c>
      <c r="L2009" s="3"/>
      <c r="M2009" s="3" t="s">
        <v>267</v>
      </c>
      <c r="N2009" s="3" t="s">
        <v>261</v>
      </c>
      <c r="O2009" s="3"/>
      <c r="P2009" s="3"/>
      <c r="Q2009" s="3"/>
      <c r="R2009" s="3">
        <v>0</v>
      </c>
      <c r="S2009" s="3">
        <v>1</v>
      </c>
      <c r="T2009" s="2">
        <v>6</v>
      </c>
      <c r="U2009" s="3">
        <v>5.2735766923416763E-2</v>
      </c>
      <c r="V2009" s="3">
        <v>0.64385054779668816</v>
      </c>
      <c r="W2009" s="3">
        <v>8.7173200592155442E-2</v>
      </c>
      <c r="X2009" s="3">
        <v>251.27606236827907</v>
      </c>
      <c r="Y2009" s="3">
        <v>0.64385054779668816</v>
      </c>
      <c r="Z2009" s="3">
        <v>8.7173123527260227E-2</v>
      </c>
      <c r="AA2009" s="3">
        <v>251.27606236827907</v>
      </c>
      <c r="AB2009">
        <f t="shared" si="56"/>
        <v>0.64385054779668816</v>
      </c>
      <c r="AC2009">
        <f t="shared" si="57"/>
        <v>8.7173123527260227E-2</v>
      </c>
    </row>
    <row r="2010" spans="1:29" x14ac:dyDescent="0.25">
      <c r="A2010" s="2">
        <v>2009</v>
      </c>
      <c r="B2010" s="3" t="s">
        <v>178</v>
      </c>
      <c r="C2010" s="3" t="s">
        <v>28</v>
      </c>
      <c r="D2010" s="3" t="s">
        <v>179</v>
      </c>
      <c r="E2010" s="3" t="s">
        <v>221</v>
      </c>
      <c r="F2010" s="3">
        <v>0.56000000000000005</v>
      </c>
      <c r="G2010" s="3">
        <v>0.48</v>
      </c>
      <c r="H2010" s="3" t="s">
        <v>261</v>
      </c>
      <c r="I2010" s="2">
        <v>8320</v>
      </c>
      <c r="J2010" s="3" t="s">
        <v>59</v>
      </c>
      <c r="K2010" s="2">
        <v>8320</v>
      </c>
      <c r="L2010" s="3"/>
      <c r="M2010" s="3" t="s">
        <v>263</v>
      </c>
      <c r="N2010" s="3" t="s">
        <v>261</v>
      </c>
      <c r="O2010" s="3"/>
      <c r="P2010" s="3"/>
      <c r="Q2010" s="3"/>
      <c r="R2010" s="3">
        <v>0.38</v>
      </c>
      <c r="S2010" s="3">
        <v>0.62</v>
      </c>
      <c r="T2010" s="2">
        <v>40</v>
      </c>
      <c r="U2010" s="3">
        <v>1.7867108251358332</v>
      </c>
      <c r="V2010" s="3">
        <v>14.371539970740386</v>
      </c>
      <c r="W2010" s="3">
        <v>1.2533174018451176</v>
      </c>
      <c r="X2010" s="3">
        <v>6103.9391719833857</v>
      </c>
      <c r="Y2010" s="3">
        <v>8.9103547818590396</v>
      </c>
      <c r="Z2010" s="3">
        <v>1.2533162938581002</v>
      </c>
      <c r="AA2010" s="3">
        <v>3784.4422866296982</v>
      </c>
      <c r="AB2010">
        <f t="shared" si="56"/>
        <v>8.9103547818590396</v>
      </c>
      <c r="AC2010">
        <f t="shared" si="57"/>
        <v>1.2533162938581002</v>
      </c>
    </row>
    <row r="2011" spans="1:29" x14ac:dyDescent="0.25">
      <c r="A2011" s="2">
        <v>2010</v>
      </c>
      <c r="B2011" s="3" t="s">
        <v>178</v>
      </c>
      <c r="C2011" s="3" t="s">
        <v>28</v>
      </c>
      <c r="D2011" s="3" t="s">
        <v>179</v>
      </c>
      <c r="E2011" s="3" t="s">
        <v>221</v>
      </c>
      <c r="F2011" s="3">
        <v>0.56000000000000005</v>
      </c>
      <c r="G2011" s="3">
        <v>0.48</v>
      </c>
      <c r="H2011" s="3" t="s">
        <v>261</v>
      </c>
      <c r="I2011" s="2">
        <v>8320</v>
      </c>
      <c r="J2011" s="3" t="s">
        <v>59</v>
      </c>
      <c r="K2011" s="2">
        <v>8320</v>
      </c>
      <c r="L2011" s="3"/>
      <c r="M2011" s="3" t="s">
        <v>266</v>
      </c>
      <c r="N2011" s="3" t="s">
        <v>261</v>
      </c>
      <c r="O2011" s="3"/>
      <c r="P2011" s="3"/>
      <c r="Q2011" s="3"/>
      <c r="R2011" s="3">
        <v>0.38</v>
      </c>
      <c r="S2011" s="3">
        <v>0.62</v>
      </c>
      <c r="T2011" s="2">
        <v>3</v>
      </c>
      <c r="U2011" s="3">
        <v>1.3158130976459174E-2</v>
      </c>
      <c r="V2011" s="3">
        <v>0.10460866293721266</v>
      </c>
      <c r="W2011" s="3">
        <v>9.5013159314016986E-3</v>
      </c>
      <c r="X2011" s="3">
        <v>42.560524738327707</v>
      </c>
      <c r="Y2011" s="3">
        <v>6.485737102107185E-2</v>
      </c>
      <c r="Z2011" s="3">
        <v>9.501307531825761E-3</v>
      </c>
      <c r="AA2011" s="3">
        <v>26.387525337763179</v>
      </c>
      <c r="AB2011">
        <f t="shared" si="56"/>
        <v>6.485737102107185E-2</v>
      </c>
      <c r="AC2011">
        <f t="shared" si="57"/>
        <v>9.501307531825761E-3</v>
      </c>
    </row>
    <row r="2012" spans="1:29" x14ac:dyDescent="0.25">
      <c r="A2012" s="2">
        <v>2011</v>
      </c>
      <c r="B2012" s="3" t="s">
        <v>178</v>
      </c>
      <c r="C2012" s="3" t="s">
        <v>28</v>
      </c>
      <c r="D2012" s="3" t="s">
        <v>179</v>
      </c>
      <c r="E2012" s="3" t="s">
        <v>221</v>
      </c>
      <c r="F2012" s="3">
        <v>0.56000000000000005</v>
      </c>
      <c r="G2012" s="3">
        <v>0.48</v>
      </c>
      <c r="H2012" s="3" t="s">
        <v>261</v>
      </c>
      <c r="I2012" s="2">
        <v>8320</v>
      </c>
      <c r="J2012" s="3" t="s">
        <v>59</v>
      </c>
      <c r="K2012" s="2">
        <v>8320</v>
      </c>
      <c r="L2012" s="3"/>
      <c r="M2012" s="3" t="s">
        <v>268</v>
      </c>
      <c r="N2012" s="3" t="s">
        <v>261</v>
      </c>
      <c r="O2012" s="3"/>
      <c r="P2012" s="3"/>
      <c r="Q2012" s="3"/>
      <c r="R2012" s="3">
        <v>0.38</v>
      </c>
      <c r="S2012" s="3">
        <v>0.62</v>
      </c>
      <c r="T2012" s="2">
        <v>344</v>
      </c>
      <c r="U2012" s="3">
        <v>44.240243484975792</v>
      </c>
      <c r="V2012" s="3">
        <v>264.56844511906064</v>
      </c>
      <c r="W2012" s="3">
        <v>19.771982072982937</v>
      </c>
      <c r="X2012" s="3">
        <v>123953.89578826228</v>
      </c>
      <c r="Y2012" s="3">
        <v>164.03243597381757</v>
      </c>
      <c r="Z2012" s="3">
        <v>19.771964593692083</v>
      </c>
      <c r="AA2012" s="3">
        <v>76851.415388722642</v>
      </c>
      <c r="AB2012">
        <f t="shared" si="56"/>
        <v>164.03243597381757</v>
      </c>
      <c r="AC2012">
        <f t="shared" si="57"/>
        <v>19.771964593692083</v>
      </c>
    </row>
    <row r="2013" spans="1:29" x14ac:dyDescent="0.25">
      <c r="A2013" s="2">
        <v>2012</v>
      </c>
      <c r="B2013" s="3" t="s">
        <v>178</v>
      </c>
      <c r="C2013" s="3" t="s">
        <v>28</v>
      </c>
      <c r="D2013" s="3" t="s">
        <v>179</v>
      </c>
      <c r="E2013" s="3" t="s">
        <v>221</v>
      </c>
      <c r="F2013" s="3">
        <v>0.56000000000000005</v>
      </c>
      <c r="G2013" s="3">
        <v>0.48</v>
      </c>
      <c r="H2013" s="3" t="s">
        <v>261</v>
      </c>
      <c r="I2013" s="2">
        <v>8320</v>
      </c>
      <c r="J2013" s="3" t="s">
        <v>59</v>
      </c>
      <c r="K2013" s="2">
        <v>8320</v>
      </c>
      <c r="L2013" s="3"/>
      <c r="M2013" s="3" t="s">
        <v>268</v>
      </c>
      <c r="N2013" s="3" t="s">
        <v>261</v>
      </c>
      <c r="O2013" s="3"/>
      <c r="P2013" s="3"/>
      <c r="Q2013" s="3" t="s">
        <v>272</v>
      </c>
      <c r="R2013" s="3">
        <v>0.38</v>
      </c>
      <c r="S2013" s="3">
        <v>0.62</v>
      </c>
      <c r="T2013" s="2">
        <v>133</v>
      </c>
      <c r="U2013" s="3">
        <v>9.4138451745585938E-3</v>
      </c>
      <c r="V2013" s="3">
        <v>5.046577896803367E-2</v>
      </c>
      <c r="W2013" s="3">
        <v>3.7730202777174829E-3</v>
      </c>
      <c r="X2013" s="3">
        <v>23.299372844524008</v>
      </c>
      <c r="Y2013" s="3">
        <v>3.1288782960180866E-2</v>
      </c>
      <c r="Z2013" s="3">
        <v>3.7730169422036893E-3</v>
      </c>
      <c r="AA2013" s="3">
        <v>14.445611163604868</v>
      </c>
      <c r="AB2013">
        <f t="shared" si="56"/>
        <v>3.1288782960180866E-2</v>
      </c>
      <c r="AC2013">
        <f t="shared" si="57"/>
        <v>3.7730169422036893E-3</v>
      </c>
    </row>
    <row r="2014" spans="1:29" x14ac:dyDescent="0.25">
      <c r="A2014" s="2">
        <v>2013</v>
      </c>
      <c r="B2014" s="3" t="s">
        <v>178</v>
      </c>
      <c r="C2014" s="3" t="s">
        <v>28</v>
      </c>
      <c r="D2014" s="3" t="s">
        <v>179</v>
      </c>
      <c r="E2014" s="3" t="s">
        <v>221</v>
      </c>
      <c r="F2014" s="3">
        <v>0.56000000000000005</v>
      </c>
      <c r="G2014" s="3">
        <v>0.48</v>
      </c>
      <c r="H2014" s="3" t="s">
        <v>261</v>
      </c>
      <c r="I2014" s="2">
        <v>8320</v>
      </c>
      <c r="J2014" s="3" t="s">
        <v>59</v>
      </c>
      <c r="K2014" s="2">
        <v>8320</v>
      </c>
      <c r="L2014" s="3"/>
      <c r="M2014" s="3" t="s">
        <v>271</v>
      </c>
      <c r="N2014" s="3" t="s">
        <v>261</v>
      </c>
      <c r="O2014" s="3"/>
      <c r="P2014" s="3"/>
      <c r="Q2014" s="3"/>
      <c r="R2014" s="3">
        <v>0.38</v>
      </c>
      <c r="S2014" s="3">
        <v>0.62</v>
      </c>
      <c r="T2014" s="2">
        <v>35</v>
      </c>
      <c r="U2014" s="3">
        <v>1.8915616528550909</v>
      </c>
      <c r="V2014" s="3">
        <v>16.041127356779384</v>
      </c>
      <c r="W2014" s="3">
        <v>1.4218716605164019</v>
      </c>
      <c r="X2014" s="3">
        <v>6979.7751181791955</v>
      </c>
      <c r="Y2014" s="3">
        <v>9.945498961203219</v>
      </c>
      <c r="Z2014" s="3">
        <v>1.4218704035200989</v>
      </c>
      <c r="AA2014" s="3">
        <v>4327.4605732711016</v>
      </c>
      <c r="AB2014">
        <f t="shared" si="56"/>
        <v>9.945498961203219</v>
      </c>
      <c r="AC2014">
        <f t="shared" si="57"/>
        <v>1.4218704035200989</v>
      </c>
    </row>
    <row r="2015" spans="1:29" x14ac:dyDescent="0.25">
      <c r="A2015" s="2">
        <v>2014</v>
      </c>
      <c r="B2015" s="3" t="s">
        <v>178</v>
      </c>
      <c r="C2015" s="3" t="s">
        <v>28</v>
      </c>
      <c r="D2015" s="3" t="s">
        <v>179</v>
      </c>
      <c r="E2015" s="3" t="s">
        <v>221</v>
      </c>
      <c r="F2015" s="3">
        <v>0.56000000000000005</v>
      </c>
      <c r="G2015" s="3">
        <v>0.48</v>
      </c>
      <c r="H2015" s="3" t="s">
        <v>261</v>
      </c>
      <c r="I2015" s="2">
        <v>8330</v>
      </c>
      <c r="J2015" s="3" t="s">
        <v>129</v>
      </c>
      <c r="K2015" s="2">
        <v>8330</v>
      </c>
      <c r="L2015" s="3"/>
      <c r="M2015" s="3" t="s">
        <v>268</v>
      </c>
      <c r="N2015" s="3" t="s">
        <v>261</v>
      </c>
      <c r="O2015" s="3"/>
      <c r="P2015" s="3"/>
      <c r="Q2015" s="3"/>
      <c r="R2015" s="3">
        <v>0.38</v>
      </c>
      <c r="S2015" s="3">
        <v>0.62</v>
      </c>
      <c r="T2015" s="2">
        <v>2</v>
      </c>
      <c r="U2015" s="3">
        <v>3.98908222203921E-2</v>
      </c>
      <c r="V2015" s="3">
        <v>0.33550115201344483</v>
      </c>
      <c r="W2015" s="3">
        <v>2.903998836697326E-2</v>
      </c>
      <c r="X2015" s="3">
        <v>164.28350516583458</v>
      </c>
      <c r="Y2015" s="3">
        <v>0.20801071424833578</v>
      </c>
      <c r="Z2015" s="3">
        <v>2.903996269436232E-2</v>
      </c>
      <c r="AA2015" s="3">
        <v>101.85577320281745</v>
      </c>
      <c r="AB2015">
        <f t="shared" si="56"/>
        <v>0.20801071424833578</v>
      </c>
      <c r="AC2015">
        <f t="shared" si="57"/>
        <v>2.903996269436232E-2</v>
      </c>
    </row>
    <row r="2016" spans="1:29" x14ac:dyDescent="0.25">
      <c r="A2016" s="2">
        <v>2015</v>
      </c>
      <c r="B2016" s="3" t="s">
        <v>178</v>
      </c>
      <c r="C2016" s="3" t="s">
        <v>28</v>
      </c>
      <c r="D2016" s="3" t="s">
        <v>179</v>
      </c>
      <c r="E2016" s="3" t="s">
        <v>221</v>
      </c>
      <c r="F2016" s="3">
        <v>0.56000000000000005</v>
      </c>
      <c r="G2016" s="3">
        <v>0.48</v>
      </c>
      <c r="H2016" s="3" t="s">
        <v>261</v>
      </c>
      <c r="I2016" s="2">
        <v>8370</v>
      </c>
      <c r="J2016" s="3" t="s">
        <v>68</v>
      </c>
      <c r="K2016" s="2">
        <v>8370</v>
      </c>
      <c r="L2016" s="3"/>
      <c r="M2016" s="3" t="s">
        <v>267</v>
      </c>
      <c r="N2016" s="3" t="s">
        <v>261</v>
      </c>
      <c r="O2016" s="3"/>
      <c r="P2016" s="3"/>
      <c r="Q2016" s="3"/>
      <c r="R2016" s="3">
        <v>0</v>
      </c>
      <c r="S2016" s="3">
        <v>1</v>
      </c>
      <c r="T2016" s="2">
        <v>1</v>
      </c>
      <c r="U2016" s="3">
        <v>1.2458352839836701E-5</v>
      </c>
      <c r="V2016" s="3">
        <v>4.1872841337225489E-5</v>
      </c>
      <c r="W2016" s="3">
        <v>3.0811767527060746E-6</v>
      </c>
      <c r="X2016" s="3">
        <v>3.4632917328767242E-2</v>
      </c>
      <c r="Y2016" s="3">
        <v>4.1872841337225489E-5</v>
      </c>
      <c r="Z2016" s="3">
        <v>3.0811740288120099E-6</v>
      </c>
      <c r="AA2016" s="3">
        <v>3.4632917328767242E-2</v>
      </c>
      <c r="AB2016">
        <f t="shared" si="56"/>
        <v>4.1872841337225489E-5</v>
      </c>
      <c r="AC2016">
        <f t="shared" si="57"/>
        <v>3.0811740288120099E-6</v>
      </c>
    </row>
    <row r="2017" spans="1:29" x14ac:dyDescent="0.25">
      <c r="A2017" s="2">
        <v>2016</v>
      </c>
      <c r="B2017" s="3" t="s">
        <v>178</v>
      </c>
      <c r="C2017" s="3" t="s">
        <v>28</v>
      </c>
      <c r="D2017" s="3" t="s">
        <v>179</v>
      </c>
      <c r="E2017" s="3" t="s">
        <v>221</v>
      </c>
      <c r="F2017" s="3">
        <v>0.56000000000000005</v>
      </c>
      <c r="G2017" s="3">
        <v>0.48</v>
      </c>
      <c r="H2017" s="3" t="s">
        <v>261</v>
      </c>
      <c r="I2017" s="2">
        <v>8370</v>
      </c>
      <c r="J2017" s="3" t="s">
        <v>68</v>
      </c>
      <c r="K2017" s="2">
        <v>8370</v>
      </c>
      <c r="L2017" s="3"/>
      <c r="M2017" s="3" t="s">
        <v>268</v>
      </c>
      <c r="N2017" s="3" t="s">
        <v>261</v>
      </c>
      <c r="O2017" s="3"/>
      <c r="P2017" s="3"/>
      <c r="Q2017" s="3"/>
      <c r="R2017" s="3">
        <v>0.38</v>
      </c>
      <c r="S2017" s="3">
        <v>0.62</v>
      </c>
      <c r="T2017" s="2">
        <v>49</v>
      </c>
      <c r="U2017" s="3">
        <v>3.0704646937556412</v>
      </c>
      <c r="V2017" s="3">
        <v>4.4231875600716615</v>
      </c>
      <c r="W2017" s="3">
        <v>0.37431884708245555</v>
      </c>
      <c r="X2017" s="3">
        <v>5625.400318843369</v>
      </c>
      <c r="Y2017" s="3">
        <v>2.7423762872444297</v>
      </c>
      <c r="Z2017" s="3">
        <v>0.37431851616833761</v>
      </c>
      <c r="AA2017" s="3">
        <v>3487.748197682889</v>
      </c>
      <c r="AB2017">
        <f t="shared" si="56"/>
        <v>2.7423762872444297</v>
      </c>
      <c r="AC2017">
        <f t="shared" si="57"/>
        <v>0.37431851616833761</v>
      </c>
    </row>
    <row r="2018" spans="1:29" x14ac:dyDescent="0.25">
      <c r="A2018" s="2">
        <v>2017</v>
      </c>
      <c r="B2018" s="3" t="s">
        <v>178</v>
      </c>
      <c r="C2018" s="3" t="s">
        <v>28</v>
      </c>
      <c r="D2018" s="3" t="s">
        <v>179</v>
      </c>
      <c r="E2018" s="3" t="s">
        <v>221</v>
      </c>
      <c r="F2018" s="3">
        <v>0.56000000000000005</v>
      </c>
      <c r="G2018" s="3">
        <v>0.48</v>
      </c>
      <c r="H2018" s="3" t="s">
        <v>261</v>
      </c>
      <c r="I2018" s="2">
        <v>8370</v>
      </c>
      <c r="J2018" s="3" t="s">
        <v>68</v>
      </c>
      <c r="K2018" s="2">
        <v>8370</v>
      </c>
      <c r="L2018" s="3"/>
      <c r="M2018" s="3" t="s">
        <v>271</v>
      </c>
      <c r="N2018" s="3" t="s">
        <v>261</v>
      </c>
      <c r="O2018" s="3"/>
      <c r="P2018" s="3"/>
      <c r="Q2018" s="3"/>
      <c r="R2018" s="3">
        <v>0.38</v>
      </c>
      <c r="S2018" s="3">
        <v>0.62</v>
      </c>
      <c r="T2018" s="2">
        <v>5</v>
      </c>
      <c r="U2018" s="3">
        <v>0.24742217244600218</v>
      </c>
      <c r="V2018" s="3">
        <v>0.72182959726239648</v>
      </c>
      <c r="W2018" s="3">
        <v>6.512580665912672E-2</v>
      </c>
      <c r="X2018" s="3">
        <v>527.64652713728356</v>
      </c>
      <c r="Y2018" s="3">
        <v>0.44753435030268579</v>
      </c>
      <c r="Z2018" s="3">
        <v>6.5125749085085088E-2</v>
      </c>
      <c r="AA2018" s="3">
        <v>327.14084682511577</v>
      </c>
      <c r="AB2018">
        <f t="shared" si="56"/>
        <v>0.44753435030268579</v>
      </c>
      <c r="AC2018">
        <f t="shared" si="57"/>
        <v>6.5125749085085088E-2</v>
      </c>
    </row>
    <row r="2019" spans="1:29" x14ac:dyDescent="0.25">
      <c r="A2019" s="2">
        <v>2018</v>
      </c>
      <c r="B2019" s="3" t="s">
        <v>178</v>
      </c>
      <c r="C2019" s="3" t="s">
        <v>28</v>
      </c>
      <c r="D2019" s="3" t="s">
        <v>179</v>
      </c>
      <c r="E2019" s="3" t="s">
        <v>221</v>
      </c>
      <c r="F2019" s="3">
        <v>0.56000000000000005</v>
      </c>
      <c r="G2019" s="3">
        <v>0.48</v>
      </c>
      <c r="H2019" s="3" t="s">
        <v>64</v>
      </c>
      <c r="I2019" s="2">
        <v>2120</v>
      </c>
      <c r="J2019" s="3" t="s">
        <v>226</v>
      </c>
      <c r="K2019" s="2">
        <v>3000</v>
      </c>
      <c r="L2019" s="3"/>
      <c r="M2019" s="3" t="s">
        <v>222</v>
      </c>
      <c r="N2019" s="3" t="s">
        <v>192</v>
      </c>
      <c r="O2019" s="3"/>
      <c r="P2019" s="3" t="s">
        <v>76</v>
      </c>
      <c r="Q2019" s="3"/>
      <c r="R2019" s="3">
        <v>0.38</v>
      </c>
      <c r="S2019" s="3">
        <v>0.62</v>
      </c>
      <c r="T2019" s="2">
        <v>41</v>
      </c>
      <c r="U2019" s="3">
        <v>17.567231375145631</v>
      </c>
      <c r="V2019" s="3">
        <v>167.82091266443899</v>
      </c>
      <c r="W2019" s="3">
        <v>16.850858192472579</v>
      </c>
      <c r="X2019" s="3">
        <v>55744.313049349039</v>
      </c>
      <c r="Y2019" s="3">
        <v>104.0489658519522</v>
      </c>
      <c r="Z2019" s="3">
        <v>16.850843295582088</v>
      </c>
      <c r="AA2019" s="3">
        <v>34561.474090596406</v>
      </c>
    </row>
    <row r="2020" spans="1:29" x14ac:dyDescent="0.25">
      <c r="A2020" s="2">
        <v>2019</v>
      </c>
      <c r="B2020" s="3" t="s">
        <v>178</v>
      </c>
      <c r="C2020" s="3" t="s">
        <v>28</v>
      </c>
      <c r="D2020" s="3" t="s">
        <v>179</v>
      </c>
      <c r="E2020" s="3" t="s">
        <v>221</v>
      </c>
      <c r="F2020" s="3">
        <v>0.56000000000000005</v>
      </c>
      <c r="G2020" s="3">
        <v>0.48</v>
      </c>
      <c r="H2020" s="3" t="s">
        <v>64</v>
      </c>
      <c r="I2020" s="2">
        <v>3100</v>
      </c>
      <c r="J2020" s="3" t="s">
        <v>69</v>
      </c>
      <c r="K2020" s="2">
        <v>3100</v>
      </c>
      <c r="L2020" s="3" t="s">
        <v>64</v>
      </c>
      <c r="M2020" s="3" t="s">
        <v>33</v>
      </c>
      <c r="N2020" s="3" t="s">
        <v>33</v>
      </c>
      <c r="O2020" s="3"/>
      <c r="P2020" s="3"/>
      <c r="Q2020" s="3"/>
      <c r="R2020" s="3">
        <v>0</v>
      </c>
      <c r="S2020" s="3">
        <v>1</v>
      </c>
      <c r="T2020" s="2">
        <v>56</v>
      </c>
      <c r="U2020" s="3">
        <v>8.8152289762884521</v>
      </c>
      <c r="V2020" s="3">
        <v>56.581438531324267</v>
      </c>
      <c r="W2020" s="3">
        <v>7.6042351263000878</v>
      </c>
      <c r="X2020" s="3">
        <v>25419.783385061874</v>
      </c>
      <c r="Y2020" s="3">
        <v>56.581438531324267</v>
      </c>
      <c r="Z2020" s="3">
        <v>7.6042284038259709</v>
      </c>
      <c r="AA2020" s="3">
        <v>25419.783385061874</v>
      </c>
    </row>
    <row r="2021" spans="1:29" x14ac:dyDescent="0.25">
      <c r="A2021" s="2">
        <v>2020</v>
      </c>
      <c r="B2021" s="3" t="s">
        <v>178</v>
      </c>
      <c r="C2021" s="3" t="s">
        <v>28</v>
      </c>
      <c r="D2021" s="3" t="s">
        <v>179</v>
      </c>
      <c r="E2021" s="3" t="s">
        <v>221</v>
      </c>
      <c r="F2021" s="3">
        <v>0.56000000000000005</v>
      </c>
      <c r="G2021" s="3">
        <v>0.48</v>
      </c>
      <c r="H2021" s="3" t="s">
        <v>64</v>
      </c>
      <c r="I2021" s="2">
        <v>3100</v>
      </c>
      <c r="J2021" s="3" t="s">
        <v>69</v>
      </c>
      <c r="K2021" s="2">
        <v>3100</v>
      </c>
      <c r="L2021" s="3" t="s">
        <v>64</v>
      </c>
      <c r="M2021" s="3" t="s">
        <v>190</v>
      </c>
      <c r="N2021" s="3" t="s">
        <v>33</v>
      </c>
      <c r="O2021" s="3"/>
      <c r="P2021" s="3"/>
      <c r="Q2021" s="3"/>
      <c r="R2021" s="3">
        <v>0.38</v>
      </c>
      <c r="S2021" s="3">
        <v>0.62</v>
      </c>
      <c r="T2021" s="2">
        <v>73</v>
      </c>
      <c r="U2021" s="3">
        <v>11.811433852053536</v>
      </c>
      <c r="V2021" s="3">
        <v>79.537450672681885</v>
      </c>
      <c r="W2021" s="3">
        <v>6.5608297238690669</v>
      </c>
      <c r="X2021" s="3">
        <v>37906.701311910729</v>
      </c>
      <c r="Y2021" s="3">
        <v>49.313219417062783</v>
      </c>
      <c r="Z2021" s="3">
        <v>6.5608239238106494</v>
      </c>
      <c r="AA2021" s="3">
        <v>23502.154813384655</v>
      </c>
    </row>
    <row r="2022" spans="1:29" x14ac:dyDescent="0.25">
      <c r="A2022" s="2">
        <v>2021</v>
      </c>
      <c r="B2022" s="3" t="s">
        <v>178</v>
      </c>
      <c r="C2022" s="3" t="s">
        <v>28</v>
      </c>
      <c r="D2022" s="3" t="s">
        <v>179</v>
      </c>
      <c r="E2022" s="3" t="s">
        <v>221</v>
      </c>
      <c r="F2022" s="3">
        <v>0.56000000000000005</v>
      </c>
      <c r="G2022" s="3">
        <v>0.48</v>
      </c>
      <c r="H2022" s="3" t="s">
        <v>64</v>
      </c>
      <c r="I2022" s="2">
        <v>3100</v>
      </c>
      <c r="J2022" s="3" t="s">
        <v>69</v>
      </c>
      <c r="K2022" s="2">
        <v>3100</v>
      </c>
      <c r="L2022" s="3" t="s">
        <v>64</v>
      </c>
      <c r="M2022" s="3" t="s">
        <v>191</v>
      </c>
      <c r="N2022" s="3" t="s">
        <v>192</v>
      </c>
      <c r="O2022" s="3"/>
      <c r="P2022" s="3"/>
      <c r="Q2022" s="3"/>
      <c r="R2022" s="3">
        <v>0</v>
      </c>
      <c r="S2022" s="3">
        <v>1</v>
      </c>
      <c r="T2022" s="2">
        <v>140</v>
      </c>
      <c r="U2022" s="3">
        <v>35.387917915053201</v>
      </c>
      <c r="V2022" s="3">
        <v>217.01772466251003</v>
      </c>
      <c r="W2022" s="3">
        <v>28.299746952721854</v>
      </c>
      <c r="X2022" s="3">
        <v>113901.88540935445</v>
      </c>
      <c r="Y2022" s="3">
        <v>217.01772466251003</v>
      </c>
      <c r="Z2022" s="3">
        <v>28.299721934516452</v>
      </c>
      <c r="AA2022" s="3">
        <v>113901.88540935445</v>
      </c>
    </row>
    <row r="2023" spans="1:29" x14ac:dyDescent="0.25">
      <c r="A2023" s="2">
        <v>2022</v>
      </c>
      <c r="B2023" s="3" t="s">
        <v>178</v>
      </c>
      <c r="C2023" s="3" t="s">
        <v>28</v>
      </c>
      <c r="D2023" s="3" t="s">
        <v>179</v>
      </c>
      <c r="E2023" s="3" t="s">
        <v>221</v>
      </c>
      <c r="F2023" s="3">
        <v>0.56000000000000005</v>
      </c>
      <c r="G2023" s="3">
        <v>0.48</v>
      </c>
      <c r="H2023" s="3" t="s">
        <v>64</v>
      </c>
      <c r="I2023" s="2">
        <v>3100</v>
      </c>
      <c r="J2023" s="3" t="s">
        <v>69</v>
      </c>
      <c r="K2023" s="2">
        <v>3100</v>
      </c>
      <c r="L2023" s="3" t="s">
        <v>64</v>
      </c>
      <c r="M2023" s="3" t="s">
        <v>222</v>
      </c>
      <c r="N2023" s="3" t="s">
        <v>192</v>
      </c>
      <c r="O2023" s="3"/>
      <c r="P2023" s="3"/>
      <c r="Q2023" s="3"/>
      <c r="R2023" s="3">
        <v>0.38</v>
      </c>
      <c r="S2023" s="3">
        <v>0.62</v>
      </c>
      <c r="T2023" s="2">
        <v>5</v>
      </c>
      <c r="U2023" s="3">
        <v>0.19452727856554031</v>
      </c>
      <c r="V2023" s="3">
        <v>1.4075637542292085</v>
      </c>
      <c r="W2023" s="3">
        <v>0.10163627270932361</v>
      </c>
      <c r="X2023" s="3">
        <v>662.03185445960412</v>
      </c>
      <c r="Y2023" s="3">
        <v>0.87268952762210927</v>
      </c>
      <c r="Z2023" s="3">
        <v>0.10163618285844442</v>
      </c>
      <c r="AA2023" s="3">
        <v>410.45974976495461</v>
      </c>
    </row>
    <row r="2024" spans="1:29" x14ac:dyDescent="0.25">
      <c r="A2024" s="2">
        <v>2023</v>
      </c>
      <c r="B2024" s="3" t="s">
        <v>178</v>
      </c>
      <c r="C2024" s="3" t="s">
        <v>28</v>
      </c>
      <c r="D2024" s="3" t="s">
        <v>179</v>
      </c>
      <c r="E2024" s="3" t="s">
        <v>221</v>
      </c>
      <c r="F2024" s="3">
        <v>0.56000000000000005</v>
      </c>
      <c r="G2024" s="3">
        <v>0.48</v>
      </c>
      <c r="H2024" s="3" t="s">
        <v>64</v>
      </c>
      <c r="I2024" s="2">
        <v>3100</v>
      </c>
      <c r="J2024" s="3" t="s">
        <v>69</v>
      </c>
      <c r="K2024" s="2">
        <v>3100</v>
      </c>
      <c r="L2024" s="3" t="s">
        <v>64</v>
      </c>
      <c r="M2024" s="3" t="s">
        <v>193</v>
      </c>
      <c r="N2024" s="3" t="s">
        <v>194</v>
      </c>
      <c r="O2024" s="3"/>
      <c r="P2024" s="3"/>
      <c r="Q2024" s="3"/>
      <c r="R2024" s="3">
        <v>0</v>
      </c>
      <c r="S2024" s="3">
        <v>1</v>
      </c>
      <c r="T2024" s="2">
        <v>384</v>
      </c>
      <c r="U2024" s="3">
        <v>64.085664109343654</v>
      </c>
      <c r="V2024" s="3">
        <v>476.3689034682692</v>
      </c>
      <c r="W2024" s="3">
        <v>59.854237443414348</v>
      </c>
      <c r="X2024" s="3">
        <v>220732.1149837363</v>
      </c>
      <c r="Y2024" s="3">
        <v>476.3689034682692</v>
      </c>
      <c r="Z2024" s="3">
        <v>59.854184529668956</v>
      </c>
      <c r="AA2024" s="3">
        <v>220732.1149837363</v>
      </c>
    </row>
    <row r="2025" spans="1:29" x14ac:dyDescent="0.25">
      <c r="A2025" s="2">
        <v>2024</v>
      </c>
      <c r="B2025" s="3" t="s">
        <v>178</v>
      </c>
      <c r="C2025" s="3" t="s">
        <v>28</v>
      </c>
      <c r="D2025" s="3" t="s">
        <v>179</v>
      </c>
      <c r="E2025" s="3" t="s">
        <v>221</v>
      </c>
      <c r="F2025" s="3">
        <v>0.56000000000000005</v>
      </c>
      <c r="G2025" s="3">
        <v>0.48</v>
      </c>
      <c r="H2025" s="3" t="s">
        <v>64</v>
      </c>
      <c r="I2025" s="2">
        <v>3100</v>
      </c>
      <c r="J2025" s="3" t="s">
        <v>69</v>
      </c>
      <c r="K2025" s="2">
        <v>3100</v>
      </c>
      <c r="L2025" s="3" t="s">
        <v>64</v>
      </c>
      <c r="M2025" s="3" t="s">
        <v>223</v>
      </c>
      <c r="N2025" s="3" t="s">
        <v>194</v>
      </c>
      <c r="O2025" s="3"/>
      <c r="P2025" s="3"/>
      <c r="Q2025" s="3"/>
      <c r="R2025" s="3">
        <v>0.38</v>
      </c>
      <c r="S2025" s="3">
        <v>0.62</v>
      </c>
      <c r="T2025" s="2">
        <v>2157</v>
      </c>
      <c r="U2025" s="3">
        <v>990.12399625484318</v>
      </c>
      <c r="V2025" s="3">
        <v>7582.0236070408027</v>
      </c>
      <c r="W2025" s="3">
        <v>533.45954190326984</v>
      </c>
      <c r="X2025" s="3">
        <v>3250009.6560106361</v>
      </c>
      <c r="Y2025" s="3">
        <v>4700.8546363652868</v>
      </c>
      <c r="Z2025" s="3">
        <v>533.45907030186686</v>
      </c>
      <c r="AA2025" s="3">
        <v>2015005.9867265965</v>
      </c>
    </row>
    <row r="2026" spans="1:29" x14ac:dyDescent="0.25">
      <c r="A2026" s="2">
        <v>2025</v>
      </c>
      <c r="B2026" s="3" t="s">
        <v>178</v>
      </c>
      <c r="C2026" s="3" t="s">
        <v>28</v>
      </c>
      <c r="D2026" s="3" t="s">
        <v>179</v>
      </c>
      <c r="E2026" s="3" t="s">
        <v>221</v>
      </c>
      <c r="F2026" s="3">
        <v>0.56000000000000005</v>
      </c>
      <c r="G2026" s="3">
        <v>0.48</v>
      </c>
      <c r="H2026" s="3" t="s">
        <v>64</v>
      </c>
      <c r="I2026" s="2">
        <v>3100</v>
      </c>
      <c r="J2026" s="3" t="s">
        <v>69</v>
      </c>
      <c r="K2026" s="2">
        <v>3100</v>
      </c>
      <c r="L2026" s="3" t="s">
        <v>64</v>
      </c>
      <c r="M2026" s="3" t="s">
        <v>232</v>
      </c>
      <c r="N2026" s="3" t="s">
        <v>185</v>
      </c>
      <c r="O2026" s="3"/>
      <c r="P2026" s="3"/>
      <c r="Q2026" s="3"/>
      <c r="R2026" s="3">
        <v>0</v>
      </c>
      <c r="S2026" s="3">
        <v>1</v>
      </c>
      <c r="T2026" s="2">
        <v>24</v>
      </c>
      <c r="U2026" s="3">
        <v>1.8217550376403537</v>
      </c>
      <c r="V2026" s="3">
        <v>9.490600243293196</v>
      </c>
      <c r="W2026" s="3">
        <v>0.99069702781203961</v>
      </c>
      <c r="X2026" s="3">
        <v>3978.0022101538834</v>
      </c>
      <c r="Y2026" s="3">
        <v>9.490600243293196</v>
      </c>
      <c r="Z2026" s="3">
        <v>0.99069615199283889</v>
      </c>
      <c r="AA2026" s="3">
        <v>3978.0022101538834</v>
      </c>
    </row>
    <row r="2027" spans="1:29" x14ac:dyDescent="0.25">
      <c r="A2027" s="2">
        <v>2026</v>
      </c>
      <c r="B2027" s="3" t="s">
        <v>178</v>
      </c>
      <c r="C2027" s="3" t="s">
        <v>28</v>
      </c>
      <c r="D2027" s="3" t="s">
        <v>179</v>
      </c>
      <c r="E2027" s="3" t="s">
        <v>221</v>
      </c>
      <c r="F2027" s="3">
        <v>0.56000000000000005</v>
      </c>
      <c r="G2027" s="3">
        <v>0.48</v>
      </c>
      <c r="H2027" s="3" t="s">
        <v>64</v>
      </c>
      <c r="I2027" s="2">
        <v>3100</v>
      </c>
      <c r="J2027" s="3" t="s">
        <v>69</v>
      </c>
      <c r="K2027" s="2">
        <v>3100</v>
      </c>
      <c r="L2027" s="3" t="s">
        <v>64</v>
      </c>
      <c r="M2027" s="3" t="s">
        <v>236</v>
      </c>
      <c r="N2027" s="3" t="s">
        <v>194</v>
      </c>
      <c r="O2027" s="3"/>
      <c r="P2027" s="3"/>
      <c r="Q2027" s="3"/>
      <c r="R2027" s="3">
        <v>0.38</v>
      </c>
      <c r="S2027" s="3">
        <v>0.62</v>
      </c>
      <c r="T2027" s="2">
        <v>40</v>
      </c>
      <c r="U2027" s="3">
        <v>2.3337672311916591</v>
      </c>
      <c r="V2027" s="3">
        <v>15.08136835303846</v>
      </c>
      <c r="W2027" s="3">
        <v>1.0241632819913637</v>
      </c>
      <c r="X2027" s="3">
        <v>6134.3556961329759</v>
      </c>
      <c r="Y2027" s="3">
        <v>9.3504483788838471</v>
      </c>
      <c r="Z2027" s="3">
        <v>1.0241623765865411</v>
      </c>
      <c r="AA2027" s="3">
        <v>3803.3005316024464</v>
      </c>
    </row>
    <row r="2028" spans="1:29" x14ac:dyDescent="0.25">
      <c r="A2028" s="2">
        <v>2027</v>
      </c>
      <c r="B2028" s="3" t="s">
        <v>178</v>
      </c>
      <c r="C2028" s="3" t="s">
        <v>28</v>
      </c>
      <c r="D2028" s="3" t="s">
        <v>179</v>
      </c>
      <c r="E2028" s="3" t="s">
        <v>221</v>
      </c>
      <c r="F2028" s="3">
        <v>0.56000000000000005</v>
      </c>
      <c r="G2028" s="3">
        <v>0.48</v>
      </c>
      <c r="H2028" s="3" t="s">
        <v>64</v>
      </c>
      <c r="I2028" s="2">
        <v>3100</v>
      </c>
      <c r="J2028" s="3" t="s">
        <v>69</v>
      </c>
      <c r="K2028" s="2">
        <v>3100</v>
      </c>
      <c r="L2028" s="3" t="s">
        <v>64</v>
      </c>
      <c r="M2028" s="3" t="s">
        <v>224</v>
      </c>
      <c r="N2028" s="3" t="s">
        <v>194</v>
      </c>
      <c r="O2028" s="3"/>
      <c r="P2028" s="3"/>
      <c r="Q2028" s="3"/>
      <c r="R2028" s="3">
        <v>0</v>
      </c>
      <c r="S2028" s="3">
        <v>1</v>
      </c>
      <c r="T2028" s="2">
        <v>1</v>
      </c>
      <c r="U2028" s="3">
        <v>5.9190782296018101E-3</v>
      </c>
      <c r="V2028" s="3">
        <v>4.2649309771577548E-2</v>
      </c>
      <c r="W2028" s="3">
        <v>6.6493546503659543E-3</v>
      </c>
      <c r="X2028" s="3">
        <v>17.076570108312758</v>
      </c>
      <c r="Y2028" s="3">
        <v>4.2649309771577548E-2</v>
      </c>
      <c r="Z2028" s="3">
        <v>6.6493487720476301E-3</v>
      </c>
      <c r="AA2028" s="3">
        <v>17.076570108312758</v>
      </c>
    </row>
    <row r="2029" spans="1:29" x14ac:dyDescent="0.25">
      <c r="A2029" s="2">
        <v>2028</v>
      </c>
      <c r="B2029" s="3" t="s">
        <v>178</v>
      </c>
      <c r="C2029" s="3" t="s">
        <v>28</v>
      </c>
      <c r="D2029" s="3" t="s">
        <v>179</v>
      </c>
      <c r="E2029" s="3" t="s">
        <v>221</v>
      </c>
      <c r="F2029" s="3">
        <v>0.56000000000000005</v>
      </c>
      <c r="G2029" s="3">
        <v>0.48</v>
      </c>
      <c r="H2029" s="3" t="s">
        <v>64</v>
      </c>
      <c r="I2029" s="2">
        <v>3100</v>
      </c>
      <c r="J2029" s="3" t="s">
        <v>69</v>
      </c>
      <c r="K2029" s="2">
        <v>3100</v>
      </c>
      <c r="L2029" s="3" t="s">
        <v>64</v>
      </c>
      <c r="M2029" s="3" t="s">
        <v>195</v>
      </c>
      <c r="N2029" s="3" t="s">
        <v>196</v>
      </c>
      <c r="O2029" s="3"/>
      <c r="P2029" s="3"/>
      <c r="Q2029" s="3"/>
      <c r="R2029" s="3">
        <v>0</v>
      </c>
      <c r="S2029" s="3">
        <v>1</v>
      </c>
      <c r="T2029" s="2">
        <v>14</v>
      </c>
      <c r="U2029" s="3">
        <v>1.5195014117082033</v>
      </c>
      <c r="V2029" s="3">
        <v>7.7387477010270249</v>
      </c>
      <c r="W2029" s="3">
        <v>0.9908433811991928</v>
      </c>
      <c r="X2029" s="3">
        <v>4663.1158420366237</v>
      </c>
      <c r="Y2029" s="3">
        <v>7.7387477010270249</v>
      </c>
      <c r="Z2029" s="3">
        <v>0.99084250525061168</v>
      </c>
      <c r="AA2029" s="3">
        <v>4663.1158420366237</v>
      </c>
    </row>
    <row r="2030" spans="1:29" x14ac:dyDescent="0.25">
      <c r="A2030" s="2">
        <v>2029</v>
      </c>
      <c r="B2030" s="3" t="s">
        <v>178</v>
      </c>
      <c r="C2030" s="3" t="s">
        <v>28</v>
      </c>
      <c r="D2030" s="3" t="s">
        <v>179</v>
      </c>
      <c r="E2030" s="3" t="s">
        <v>221</v>
      </c>
      <c r="F2030" s="3">
        <v>0.56000000000000005</v>
      </c>
      <c r="G2030" s="3">
        <v>0.48</v>
      </c>
      <c r="H2030" s="3" t="s">
        <v>64</v>
      </c>
      <c r="I2030" s="2">
        <v>3100</v>
      </c>
      <c r="J2030" s="3" t="s">
        <v>69</v>
      </c>
      <c r="K2030" s="2">
        <v>3100</v>
      </c>
      <c r="L2030" s="3" t="s">
        <v>64</v>
      </c>
      <c r="M2030" s="3" t="s">
        <v>198</v>
      </c>
      <c r="N2030" s="3" t="s">
        <v>196</v>
      </c>
      <c r="O2030" s="3"/>
      <c r="P2030" s="3"/>
      <c r="Q2030" s="3"/>
      <c r="R2030" s="3">
        <v>0.38</v>
      </c>
      <c r="S2030" s="3">
        <v>0.62</v>
      </c>
      <c r="T2030" s="2">
        <v>161</v>
      </c>
      <c r="U2030" s="3">
        <v>46.02563574039938</v>
      </c>
      <c r="V2030" s="3">
        <v>340.57257524695456</v>
      </c>
      <c r="W2030" s="3">
        <v>24.879852230939754</v>
      </c>
      <c r="X2030" s="3">
        <v>156294.71599360707</v>
      </c>
      <c r="Y2030" s="3">
        <v>211.15499665311185</v>
      </c>
      <c r="Z2030" s="3">
        <v>24.879830236069793</v>
      </c>
      <c r="AA2030" s="3">
        <v>96902.723916036412</v>
      </c>
    </row>
    <row r="2031" spans="1:29" x14ac:dyDescent="0.25">
      <c r="A2031" s="2">
        <v>2030</v>
      </c>
      <c r="B2031" s="3" t="s">
        <v>178</v>
      </c>
      <c r="C2031" s="3" t="s">
        <v>28</v>
      </c>
      <c r="D2031" s="3" t="s">
        <v>179</v>
      </c>
      <c r="E2031" s="3" t="s">
        <v>221</v>
      </c>
      <c r="F2031" s="3">
        <v>0.56000000000000005</v>
      </c>
      <c r="G2031" s="3">
        <v>0.48</v>
      </c>
      <c r="H2031" s="3" t="s">
        <v>64</v>
      </c>
      <c r="I2031" s="2">
        <v>3100</v>
      </c>
      <c r="J2031" s="3" t="s">
        <v>69</v>
      </c>
      <c r="K2031" s="2">
        <v>3100</v>
      </c>
      <c r="L2031" s="3" t="s">
        <v>64</v>
      </c>
      <c r="M2031" s="3" t="s">
        <v>278</v>
      </c>
      <c r="N2031" s="3" t="s">
        <v>279</v>
      </c>
      <c r="O2031" s="3"/>
      <c r="P2031" s="3"/>
      <c r="Q2031" s="3"/>
      <c r="R2031" s="3">
        <v>0</v>
      </c>
      <c r="S2031" s="3">
        <v>1</v>
      </c>
      <c r="T2031" s="2">
        <v>4</v>
      </c>
      <c r="U2031" s="3">
        <v>0.83781163338679099</v>
      </c>
      <c r="V2031" s="3">
        <v>7.3589741691793069</v>
      </c>
      <c r="W2031" s="3">
        <v>1.0529228673082507</v>
      </c>
      <c r="X2031" s="3">
        <v>2936.2902280998392</v>
      </c>
      <c r="Y2031" s="3">
        <v>7.3589741691793069</v>
      </c>
      <c r="Z2031" s="3">
        <v>1.0529219364787048</v>
      </c>
      <c r="AA2031" s="3">
        <v>2936.2902280998392</v>
      </c>
    </row>
    <row r="2032" spans="1:29" x14ac:dyDescent="0.25">
      <c r="A2032" s="2">
        <v>2031</v>
      </c>
      <c r="B2032" s="3" t="s">
        <v>178</v>
      </c>
      <c r="C2032" s="3" t="s">
        <v>28</v>
      </c>
      <c r="D2032" s="3" t="s">
        <v>179</v>
      </c>
      <c r="E2032" s="3" t="s">
        <v>221</v>
      </c>
      <c r="F2032" s="3">
        <v>0.56000000000000005</v>
      </c>
      <c r="G2032" s="3">
        <v>0.48</v>
      </c>
      <c r="H2032" s="3" t="s">
        <v>64</v>
      </c>
      <c r="I2032" s="2">
        <v>3100</v>
      </c>
      <c r="J2032" s="3" t="s">
        <v>69</v>
      </c>
      <c r="K2032" s="2">
        <v>3100</v>
      </c>
      <c r="L2032" s="3" t="s">
        <v>64</v>
      </c>
      <c r="M2032" s="3" t="s">
        <v>184</v>
      </c>
      <c r="N2032" s="3" t="s">
        <v>185</v>
      </c>
      <c r="O2032" s="3"/>
      <c r="P2032" s="3"/>
      <c r="Q2032" s="3"/>
      <c r="R2032" s="3">
        <v>0</v>
      </c>
      <c r="S2032" s="3">
        <v>1</v>
      </c>
      <c r="T2032" s="2">
        <v>386</v>
      </c>
      <c r="U2032" s="3">
        <v>78.252879565589367</v>
      </c>
      <c r="V2032" s="3">
        <v>436.53865489367735</v>
      </c>
      <c r="W2032" s="3">
        <v>53.186858067704236</v>
      </c>
      <c r="X2032" s="3">
        <v>195808.4731641745</v>
      </c>
      <c r="Y2032" s="3">
        <v>436.53865489367735</v>
      </c>
      <c r="Z2032" s="3">
        <v>53.186811048211688</v>
      </c>
      <c r="AA2032" s="3">
        <v>195808.4731641745</v>
      </c>
    </row>
    <row r="2033" spans="1:27" x14ac:dyDescent="0.25">
      <c r="A2033" s="2">
        <v>2032</v>
      </c>
      <c r="B2033" s="3" t="s">
        <v>178</v>
      </c>
      <c r="C2033" s="3" t="s">
        <v>28</v>
      </c>
      <c r="D2033" s="3" t="s">
        <v>179</v>
      </c>
      <c r="E2033" s="3" t="s">
        <v>221</v>
      </c>
      <c r="F2033" s="3">
        <v>0.56000000000000005</v>
      </c>
      <c r="G2033" s="3">
        <v>0.48</v>
      </c>
      <c r="H2033" s="3" t="s">
        <v>64</v>
      </c>
      <c r="I2033" s="2">
        <v>3100</v>
      </c>
      <c r="J2033" s="3" t="s">
        <v>69</v>
      </c>
      <c r="K2033" s="2">
        <v>3100</v>
      </c>
      <c r="L2033" s="3" t="s">
        <v>64</v>
      </c>
      <c r="M2033" s="3" t="s">
        <v>225</v>
      </c>
      <c r="N2033" s="3" t="s">
        <v>185</v>
      </c>
      <c r="O2033" s="3"/>
      <c r="P2033" s="3"/>
      <c r="Q2033" s="3"/>
      <c r="R2033" s="3">
        <v>0.38</v>
      </c>
      <c r="S2033" s="3">
        <v>0.62</v>
      </c>
      <c r="T2033" s="2">
        <v>1</v>
      </c>
      <c r="U2033" s="3">
        <v>1.0509429477154799E-3</v>
      </c>
      <c r="V2033" s="3">
        <v>5.5075690982803946E-3</v>
      </c>
      <c r="W2033" s="3">
        <v>4.0905653521415471E-4</v>
      </c>
      <c r="X2033" s="3">
        <v>2.5847909777592633</v>
      </c>
      <c r="Y2033" s="3">
        <v>3.4146928409338447E-3</v>
      </c>
      <c r="Z2033" s="3">
        <v>4.0905617359041177E-4</v>
      </c>
      <c r="AA2033" s="3">
        <v>1.6025704062107433</v>
      </c>
    </row>
    <row r="2034" spans="1:27" x14ac:dyDescent="0.25">
      <c r="A2034" s="2">
        <v>2033</v>
      </c>
      <c r="B2034" s="3" t="s">
        <v>178</v>
      </c>
      <c r="C2034" s="3" t="s">
        <v>28</v>
      </c>
      <c r="D2034" s="3" t="s">
        <v>179</v>
      </c>
      <c r="E2034" s="3" t="s">
        <v>221</v>
      </c>
      <c r="F2034" s="3">
        <v>0.56000000000000005</v>
      </c>
      <c r="G2034" s="3">
        <v>0.48</v>
      </c>
      <c r="H2034" s="3" t="s">
        <v>64</v>
      </c>
      <c r="I2034" s="2">
        <v>3100</v>
      </c>
      <c r="J2034" s="3" t="s">
        <v>69</v>
      </c>
      <c r="K2034" s="2">
        <v>3100</v>
      </c>
      <c r="L2034" s="3" t="s">
        <v>64</v>
      </c>
      <c r="M2034" s="3" t="s">
        <v>186</v>
      </c>
      <c r="N2034" s="3" t="s">
        <v>187</v>
      </c>
      <c r="O2034" s="3"/>
      <c r="P2034" s="3"/>
      <c r="Q2034" s="3"/>
      <c r="R2034" s="3">
        <v>0</v>
      </c>
      <c r="S2034" s="3">
        <v>1</v>
      </c>
      <c r="T2034" s="2">
        <v>213</v>
      </c>
      <c r="U2034" s="3">
        <v>43.048873979329763</v>
      </c>
      <c r="V2034" s="3">
        <v>228.62173954616139</v>
      </c>
      <c r="W2034" s="3">
        <v>28.147945905372428</v>
      </c>
      <c r="X2034" s="3">
        <v>101808.425728566</v>
      </c>
      <c r="Y2034" s="3">
        <v>228.62173954616139</v>
      </c>
      <c r="Z2034" s="3">
        <v>28.147921021365747</v>
      </c>
      <c r="AA2034" s="3">
        <v>101808.425728566</v>
      </c>
    </row>
    <row r="2035" spans="1:27" x14ac:dyDescent="0.25">
      <c r="A2035" s="2">
        <v>2034</v>
      </c>
      <c r="B2035" s="3" t="s">
        <v>178</v>
      </c>
      <c r="C2035" s="3" t="s">
        <v>28</v>
      </c>
      <c r="D2035" s="3" t="s">
        <v>179</v>
      </c>
      <c r="E2035" s="3" t="s">
        <v>221</v>
      </c>
      <c r="F2035" s="3">
        <v>0.56000000000000005</v>
      </c>
      <c r="G2035" s="3">
        <v>0.48</v>
      </c>
      <c r="H2035" s="3" t="s">
        <v>64</v>
      </c>
      <c r="I2035" s="2">
        <v>3100</v>
      </c>
      <c r="J2035" s="3" t="s">
        <v>69</v>
      </c>
      <c r="K2035" s="2">
        <v>3100</v>
      </c>
      <c r="L2035" s="3" t="s">
        <v>64</v>
      </c>
      <c r="M2035" s="3" t="s">
        <v>188</v>
      </c>
      <c r="N2035" s="3" t="s">
        <v>185</v>
      </c>
      <c r="O2035" s="3"/>
      <c r="P2035" s="3"/>
      <c r="Q2035" s="3"/>
      <c r="R2035" s="3">
        <v>0</v>
      </c>
      <c r="S2035" s="3">
        <v>1</v>
      </c>
      <c r="T2035" s="2">
        <v>13</v>
      </c>
      <c r="U2035" s="3">
        <v>1.3398626858885818</v>
      </c>
      <c r="V2035" s="3">
        <v>8.4314743472169713</v>
      </c>
      <c r="W2035" s="3">
        <v>0.88166105277335449</v>
      </c>
      <c r="X2035" s="3">
        <v>3531.2441668290999</v>
      </c>
      <c r="Y2035" s="3">
        <v>8.4314743472169713</v>
      </c>
      <c r="Z2035" s="3">
        <v>0.88166027334669228</v>
      </c>
      <c r="AA2035" s="3">
        <v>3531.2441668290999</v>
      </c>
    </row>
    <row r="2036" spans="1:27" x14ac:dyDescent="0.25">
      <c r="A2036" s="2">
        <v>2035</v>
      </c>
      <c r="B2036" s="3" t="s">
        <v>178</v>
      </c>
      <c r="C2036" s="3" t="s">
        <v>28</v>
      </c>
      <c r="D2036" s="3" t="s">
        <v>179</v>
      </c>
      <c r="E2036" s="3" t="s">
        <v>221</v>
      </c>
      <c r="F2036" s="3">
        <v>0.56000000000000005</v>
      </c>
      <c r="G2036" s="3">
        <v>0.48</v>
      </c>
      <c r="H2036" s="3" t="s">
        <v>64</v>
      </c>
      <c r="I2036" s="2">
        <v>3100</v>
      </c>
      <c r="J2036" s="3" t="s">
        <v>69</v>
      </c>
      <c r="K2036" s="2">
        <v>3100</v>
      </c>
      <c r="L2036" s="3" t="s">
        <v>64</v>
      </c>
      <c r="M2036" s="3" t="s">
        <v>239</v>
      </c>
      <c r="N2036" s="3" t="s">
        <v>41</v>
      </c>
      <c r="O2036" s="3"/>
      <c r="P2036" s="3"/>
      <c r="Q2036" s="3"/>
      <c r="R2036" s="3">
        <v>0.38</v>
      </c>
      <c r="S2036" s="3">
        <v>0.62</v>
      </c>
      <c r="T2036" s="2">
        <v>64</v>
      </c>
      <c r="U2036" s="3">
        <v>27.221186814090384</v>
      </c>
      <c r="V2036" s="3">
        <v>214.70078160744018</v>
      </c>
      <c r="W2036" s="3">
        <v>14.6132160411331</v>
      </c>
      <c r="X2036" s="3">
        <v>92336.064949523119</v>
      </c>
      <c r="Y2036" s="3">
        <v>133.11448459661287</v>
      </c>
      <c r="Z2036" s="3">
        <v>14.613203122415444</v>
      </c>
      <c r="AA2036" s="3">
        <v>57248.360268704353</v>
      </c>
    </row>
    <row r="2037" spans="1:27" x14ac:dyDescent="0.25">
      <c r="A2037" s="2">
        <v>2036</v>
      </c>
      <c r="B2037" s="3" t="s">
        <v>178</v>
      </c>
      <c r="C2037" s="3" t="s">
        <v>28</v>
      </c>
      <c r="D2037" s="3" t="s">
        <v>179</v>
      </c>
      <c r="E2037" s="3" t="s">
        <v>221</v>
      </c>
      <c r="F2037" s="3">
        <v>0.56000000000000005</v>
      </c>
      <c r="G2037" s="3">
        <v>0.48</v>
      </c>
      <c r="H2037" s="3" t="s">
        <v>64</v>
      </c>
      <c r="I2037" s="2">
        <v>3200</v>
      </c>
      <c r="J2037" s="3" t="s">
        <v>72</v>
      </c>
      <c r="K2037" s="2">
        <v>3000</v>
      </c>
      <c r="L2037" s="3" t="s">
        <v>64</v>
      </c>
      <c r="M2037" s="3" t="s">
        <v>198</v>
      </c>
      <c r="N2037" s="3" t="s">
        <v>196</v>
      </c>
      <c r="O2037" s="3"/>
      <c r="P2037" s="3"/>
      <c r="Q2037" s="3"/>
      <c r="R2037" s="3">
        <v>0.38</v>
      </c>
      <c r="S2037" s="3">
        <v>0.62</v>
      </c>
      <c r="T2037" s="2">
        <v>1</v>
      </c>
      <c r="U2037" s="3">
        <v>2.9103793281748402E-2</v>
      </c>
      <c r="V2037" s="3">
        <v>0.11498626075635225</v>
      </c>
      <c r="W2037" s="3">
        <v>4.9124361110367554E-3</v>
      </c>
      <c r="X2037" s="3">
        <v>75.634831381094315</v>
      </c>
      <c r="Y2037" s="3">
        <v>7.1291481668938395E-2</v>
      </c>
      <c r="Z2037" s="3">
        <v>4.9124317682298834E-3</v>
      </c>
      <c r="AA2037" s="3">
        <v>46.893595456278476</v>
      </c>
    </row>
    <row r="2038" spans="1:27" x14ac:dyDescent="0.25">
      <c r="A2038" s="2">
        <v>2037</v>
      </c>
      <c r="B2038" s="3" t="s">
        <v>178</v>
      </c>
      <c r="C2038" s="3" t="s">
        <v>28</v>
      </c>
      <c r="D2038" s="3" t="s">
        <v>179</v>
      </c>
      <c r="E2038" s="3" t="s">
        <v>221</v>
      </c>
      <c r="F2038" s="3">
        <v>0.56000000000000005</v>
      </c>
      <c r="G2038" s="3">
        <v>0.48</v>
      </c>
      <c r="H2038" s="3" t="s">
        <v>64</v>
      </c>
      <c r="I2038" s="2">
        <v>3200</v>
      </c>
      <c r="J2038" s="3" t="s">
        <v>72</v>
      </c>
      <c r="K2038" s="2">
        <v>3200</v>
      </c>
      <c r="L2038" s="3" t="s">
        <v>64</v>
      </c>
      <c r="M2038" s="3" t="s">
        <v>33</v>
      </c>
      <c r="N2038" s="3" t="s">
        <v>33</v>
      </c>
      <c r="O2038" s="3"/>
      <c r="P2038" s="3"/>
      <c r="Q2038" s="3"/>
      <c r="R2038" s="3">
        <v>0</v>
      </c>
      <c r="S2038" s="3">
        <v>1</v>
      </c>
      <c r="T2038" s="2">
        <v>574</v>
      </c>
      <c r="U2038" s="3">
        <v>143.24242464524517</v>
      </c>
      <c r="V2038" s="3">
        <v>757.15159374456005</v>
      </c>
      <c r="W2038" s="3">
        <v>105.22201554582854</v>
      </c>
      <c r="X2038" s="3">
        <v>377411.13876029546</v>
      </c>
      <c r="Y2038" s="3">
        <v>757.15159374456005</v>
      </c>
      <c r="Z2038" s="3">
        <v>105.22192252499686</v>
      </c>
      <c r="AA2038" s="3">
        <v>377411.13876029546</v>
      </c>
    </row>
    <row r="2039" spans="1:27" x14ac:dyDescent="0.25">
      <c r="A2039" s="2">
        <v>2038</v>
      </c>
      <c r="B2039" s="3" t="s">
        <v>178</v>
      </c>
      <c r="C2039" s="3" t="s">
        <v>28</v>
      </c>
      <c r="D2039" s="3" t="s">
        <v>179</v>
      </c>
      <c r="E2039" s="3" t="s">
        <v>221</v>
      </c>
      <c r="F2039" s="3">
        <v>0.56000000000000005</v>
      </c>
      <c r="G2039" s="3">
        <v>0.48</v>
      </c>
      <c r="H2039" s="3" t="s">
        <v>64</v>
      </c>
      <c r="I2039" s="2">
        <v>3200</v>
      </c>
      <c r="J2039" s="3" t="s">
        <v>72</v>
      </c>
      <c r="K2039" s="2">
        <v>3200</v>
      </c>
      <c r="L2039" s="3" t="s">
        <v>64</v>
      </c>
      <c r="M2039" s="3" t="s">
        <v>190</v>
      </c>
      <c r="N2039" s="3" t="s">
        <v>33</v>
      </c>
      <c r="O2039" s="3"/>
      <c r="P2039" s="3"/>
      <c r="Q2039" s="3"/>
      <c r="R2039" s="3">
        <v>0.38</v>
      </c>
      <c r="S2039" s="3">
        <v>0.62</v>
      </c>
      <c r="T2039" s="2">
        <v>476</v>
      </c>
      <c r="U2039" s="3">
        <v>124.64515729227887</v>
      </c>
      <c r="V2039" s="3">
        <v>836.99271883957704</v>
      </c>
      <c r="W2039" s="3">
        <v>65.732378525147254</v>
      </c>
      <c r="X2039" s="3">
        <v>399986.2925893566</v>
      </c>
      <c r="Y2039" s="3">
        <v>518.93548568053768</v>
      </c>
      <c r="Z2039" s="3">
        <v>65.73232041486979</v>
      </c>
      <c r="AA2039" s="3">
        <v>247991.50140540127</v>
      </c>
    </row>
    <row r="2040" spans="1:27" x14ac:dyDescent="0.25">
      <c r="A2040" s="2">
        <v>2039</v>
      </c>
      <c r="B2040" s="3" t="s">
        <v>178</v>
      </c>
      <c r="C2040" s="3" t="s">
        <v>28</v>
      </c>
      <c r="D2040" s="3" t="s">
        <v>179</v>
      </c>
      <c r="E2040" s="3" t="s">
        <v>221</v>
      </c>
      <c r="F2040" s="3">
        <v>0.56000000000000005</v>
      </c>
      <c r="G2040" s="3">
        <v>0.48</v>
      </c>
      <c r="H2040" s="3" t="s">
        <v>64</v>
      </c>
      <c r="I2040" s="2">
        <v>3200</v>
      </c>
      <c r="J2040" s="3" t="s">
        <v>72</v>
      </c>
      <c r="K2040" s="2">
        <v>3200</v>
      </c>
      <c r="L2040" s="3" t="s">
        <v>64</v>
      </c>
      <c r="M2040" s="3" t="s">
        <v>191</v>
      </c>
      <c r="N2040" s="3" t="s">
        <v>192</v>
      </c>
      <c r="O2040" s="3"/>
      <c r="P2040" s="3"/>
      <c r="Q2040" s="3"/>
      <c r="R2040" s="3">
        <v>0</v>
      </c>
      <c r="S2040" s="3">
        <v>1</v>
      </c>
      <c r="T2040" s="2">
        <v>82</v>
      </c>
      <c r="U2040" s="3">
        <v>24.038908721733097</v>
      </c>
      <c r="V2040" s="3">
        <v>166.99826537515921</v>
      </c>
      <c r="W2040" s="3">
        <v>22.422460558908504</v>
      </c>
      <c r="X2040" s="3">
        <v>83450.631748743108</v>
      </c>
      <c r="Y2040" s="3">
        <v>166.99826537515921</v>
      </c>
      <c r="Z2040" s="3">
        <v>22.422440736479526</v>
      </c>
      <c r="AA2040" s="3">
        <v>83450.631748743108</v>
      </c>
    </row>
    <row r="2041" spans="1:27" x14ac:dyDescent="0.25">
      <c r="A2041" s="2">
        <v>2040</v>
      </c>
      <c r="B2041" s="3" t="s">
        <v>178</v>
      </c>
      <c r="C2041" s="3" t="s">
        <v>28</v>
      </c>
      <c r="D2041" s="3" t="s">
        <v>179</v>
      </c>
      <c r="E2041" s="3" t="s">
        <v>221</v>
      </c>
      <c r="F2041" s="3">
        <v>0.56000000000000005</v>
      </c>
      <c r="G2041" s="3">
        <v>0.48</v>
      </c>
      <c r="H2041" s="3" t="s">
        <v>64</v>
      </c>
      <c r="I2041" s="2">
        <v>3200</v>
      </c>
      <c r="J2041" s="3" t="s">
        <v>72</v>
      </c>
      <c r="K2041" s="2">
        <v>3200</v>
      </c>
      <c r="L2041" s="3" t="s">
        <v>64</v>
      </c>
      <c r="M2041" s="3" t="s">
        <v>222</v>
      </c>
      <c r="N2041" s="3" t="s">
        <v>192</v>
      </c>
      <c r="O2041" s="3"/>
      <c r="P2041" s="3"/>
      <c r="Q2041" s="3"/>
      <c r="R2041" s="3">
        <v>0.38</v>
      </c>
      <c r="S2041" s="3">
        <v>0.62</v>
      </c>
      <c r="T2041" s="2">
        <v>40</v>
      </c>
      <c r="U2041" s="3">
        <v>7.900202725461611</v>
      </c>
      <c r="V2041" s="3">
        <v>54.82775111638626</v>
      </c>
      <c r="W2041" s="3">
        <v>4.678113241042321</v>
      </c>
      <c r="X2041" s="3">
        <v>27769.926961982146</v>
      </c>
      <c r="Y2041" s="3">
        <v>33.993205692159499</v>
      </c>
      <c r="Z2041" s="3">
        <v>4.6781091053870405</v>
      </c>
      <c r="AA2041" s="3">
        <v>17217.35471642893</v>
      </c>
    </row>
    <row r="2042" spans="1:27" x14ac:dyDescent="0.25">
      <c r="A2042" s="2">
        <v>2041</v>
      </c>
      <c r="B2042" s="3" t="s">
        <v>178</v>
      </c>
      <c r="C2042" s="3" t="s">
        <v>28</v>
      </c>
      <c r="D2042" s="3" t="s">
        <v>179</v>
      </c>
      <c r="E2042" s="3" t="s">
        <v>221</v>
      </c>
      <c r="F2042" s="3">
        <v>0.56000000000000005</v>
      </c>
      <c r="G2042" s="3">
        <v>0.48</v>
      </c>
      <c r="H2042" s="3" t="s">
        <v>64</v>
      </c>
      <c r="I2042" s="2">
        <v>3200</v>
      </c>
      <c r="J2042" s="3" t="s">
        <v>72</v>
      </c>
      <c r="K2042" s="2">
        <v>3200</v>
      </c>
      <c r="L2042" s="3" t="s">
        <v>64</v>
      </c>
      <c r="M2042" s="3" t="s">
        <v>193</v>
      </c>
      <c r="N2042" s="3" t="s">
        <v>194</v>
      </c>
      <c r="O2042" s="3"/>
      <c r="P2042" s="3"/>
      <c r="Q2042" s="3"/>
      <c r="R2042" s="3">
        <v>0</v>
      </c>
      <c r="S2042" s="3">
        <v>1</v>
      </c>
      <c r="T2042" s="2">
        <v>481</v>
      </c>
      <c r="U2042" s="3">
        <v>97.622617490193576</v>
      </c>
      <c r="V2042" s="3">
        <v>649.91433022806109</v>
      </c>
      <c r="W2042" s="3">
        <v>86.662559350168124</v>
      </c>
      <c r="X2042" s="3">
        <v>304502.2287036468</v>
      </c>
      <c r="Y2042" s="3">
        <v>649.91433022806109</v>
      </c>
      <c r="Z2042" s="3">
        <v>86.662482736701804</v>
      </c>
      <c r="AA2042" s="3">
        <v>304502.2287036468</v>
      </c>
    </row>
    <row r="2043" spans="1:27" x14ac:dyDescent="0.25">
      <c r="A2043" s="2">
        <v>2042</v>
      </c>
      <c r="B2043" s="3" t="s">
        <v>178</v>
      </c>
      <c r="C2043" s="3" t="s">
        <v>28</v>
      </c>
      <c r="D2043" s="3" t="s">
        <v>179</v>
      </c>
      <c r="E2043" s="3" t="s">
        <v>221</v>
      </c>
      <c r="F2043" s="3">
        <v>0.56000000000000005</v>
      </c>
      <c r="G2043" s="3">
        <v>0.48</v>
      </c>
      <c r="H2043" s="3" t="s">
        <v>64</v>
      </c>
      <c r="I2043" s="2">
        <v>3200</v>
      </c>
      <c r="J2043" s="3" t="s">
        <v>72</v>
      </c>
      <c r="K2043" s="2">
        <v>3200</v>
      </c>
      <c r="L2043" s="3" t="s">
        <v>64</v>
      </c>
      <c r="M2043" s="3" t="s">
        <v>223</v>
      </c>
      <c r="N2043" s="3" t="s">
        <v>194</v>
      </c>
      <c r="O2043" s="3"/>
      <c r="P2043" s="3"/>
      <c r="Q2043" s="3"/>
      <c r="R2043" s="3">
        <v>0.38</v>
      </c>
      <c r="S2043" s="3">
        <v>0.62</v>
      </c>
      <c r="T2043" s="2">
        <v>6081</v>
      </c>
      <c r="U2043" s="3">
        <v>2819.628626140116</v>
      </c>
      <c r="V2043" s="3">
        <v>18500.664180428565</v>
      </c>
      <c r="W2043" s="3">
        <v>1444.7337756627492</v>
      </c>
      <c r="X2043" s="3">
        <v>8940059.8500830941</v>
      </c>
      <c r="Y2043" s="3">
        <v>11470.411791865707</v>
      </c>
      <c r="Z2043" s="3">
        <v>1444.7324984553381</v>
      </c>
      <c r="AA2043" s="3">
        <v>5542837.1070515122</v>
      </c>
    </row>
    <row r="2044" spans="1:27" x14ac:dyDescent="0.25">
      <c r="A2044" s="2">
        <v>2043</v>
      </c>
      <c r="B2044" s="3" t="s">
        <v>178</v>
      </c>
      <c r="C2044" s="3" t="s">
        <v>28</v>
      </c>
      <c r="D2044" s="3" t="s">
        <v>179</v>
      </c>
      <c r="E2044" s="3" t="s">
        <v>221</v>
      </c>
      <c r="F2044" s="3">
        <v>0.56000000000000005</v>
      </c>
      <c r="G2044" s="3">
        <v>0.48</v>
      </c>
      <c r="H2044" s="3" t="s">
        <v>64</v>
      </c>
      <c r="I2044" s="2">
        <v>3200</v>
      </c>
      <c r="J2044" s="3" t="s">
        <v>72</v>
      </c>
      <c r="K2044" s="2">
        <v>3200</v>
      </c>
      <c r="L2044" s="3" t="s">
        <v>64</v>
      </c>
      <c r="M2044" s="3" t="s">
        <v>232</v>
      </c>
      <c r="N2044" s="3" t="s">
        <v>185</v>
      </c>
      <c r="O2044" s="3"/>
      <c r="P2044" s="3"/>
      <c r="Q2044" s="3"/>
      <c r="R2044" s="3">
        <v>0</v>
      </c>
      <c r="S2044" s="3">
        <v>1</v>
      </c>
      <c r="T2044" s="2">
        <v>29</v>
      </c>
      <c r="U2044" s="3">
        <v>1.7289657962607343</v>
      </c>
      <c r="V2044" s="3">
        <v>11.410716612867326</v>
      </c>
      <c r="W2044" s="3">
        <v>1.5754305504638115</v>
      </c>
      <c r="X2044" s="3">
        <v>5208.0566132230224</v>
      </c>
      <c r="Y2044" s="3">
        <v>11.410716612867326</v>
      </c>
      <c r="Z2044" s="3">
        <v>1.5754291577147816</v>
      </c>
      <c r="AA2044" s="3">
        <v>5208.0566132230224</v>
      </c>
    </row>
    <row r="2045" spans="1:27" x14ac:dyDescent="0.25">
      <c r="A2045" s="2">
        <v>2044</v>
      </c>
      <c r="B2045" s="3" t="s">
        <v>178</v>
      </c>
      <c r="C2045" s="3" t="s">
        <v>28</v>
      </c>
      <c r="D2045" s="3" t="s">
        <v>179</v>
      </c>
      <c r="E2045" s="3" t="s">
        <v>221</v>
      </c>
      <c r="F2045" s="3">
        <v>0.56000000000000005</v>
      </c>
      <c r="G2045" s="3">
        <v>0.48</v>
      </c>
      <c r="H2045" s="3" t="s">
        <v>64</v>
      </c>
      <c r="I2045" s="2">
        <v>3200</v>
      </c>
      <c r="J2045" s="3" t="s">
        <v>72</v>
      </c>
      <c r="K2045" s="2">
        <v>3200</v>
      </c>
      <c r="L2045" s="3" t="s">
        <v>64</v>
      </c>
      <c r="M2045" s="3" t="s">
        <v>236</v>
      </c>
      <c r="N2045" s="3" t="s">
        <v>194</v>
      </c>
      <c r="O2045" s="3"/>
      <c r="P2045" s="3"/>
      <c r="Q2045" s="3"/>
      <c r="R2045" s="3">
        <v>0.38</v>
      </c>
      <c r="S2045" s="3">
        <v>0.62</v>
      </c>
      <c r="T2045" s="2">
        <v>23</v>
      </c>
      <c r="U2045" s="3">
        <v>0.97583782475540926</v>
      </c>
      <c r="V2045" s="3">
        <v>6.6197712643654265</v>
      </c>
      <c r="W2045" s="3">
        <v>0.50916238186441032</v>
      </c>
      <c r="X2045" s="3">
        <v>2823.2496798173925</v>
      </c>
      <c r="Y2045" s="3">
        <v>4.1042581839065635</v>
      </c>
      <c r="Z2045" s="3">
        <v>0.50916193174275115</v>
      </c>
      <c r="AA2045" s="3">
        <v>1750.4148014867835</v>
      </c>
    </row>
    <row r="2046" spans="1:27" x14ac:dyDescent="0.25">
      <c r="A2046" s="2">
        <v>2045</v>
      </c>
      <c r="B2046" s="3" t="s">
        <v>178</v>
      </c>
      <c r="C2046" s="3" t="s">
        <v>28</v>
      </c>
      <c r="D2046" s="3" t="s">
        <v>179</v>
      </c>
      <c r="E2046" s="3" t="s">
        <v>221</v>
      </c>
      <c r="F2046" s="3">
        <v>0.56000000000000005</v>
      </c>
      <c r="G2046" s="3">
        <v>0.48</v>
      </c>
      <c r="H2046" s="3" t="s">
        <v>64</v>
      </c>
      <c r="I2046" s="2">
        <v>3200</v>
      </c>
      <c r="J2046" s="3" t="s">
        <v>72</v>
      </c>
      <c r="K2046" s="2">
        <v>3200</v>
      </c>
      <c r="L2046" s="3" t="s">
        <v>64</v>
      </c>
      <c r="M2046" s="3" t="s">
        <v>237</v>
      </c>
      <c r="N2046" s="3" t="s">
        <v>194</v>
      </c>
      <c r="O2046" s="3"/>
      <c r="P2046" s="3"/>
      <c r="Q2046" s="3"/>
      <c r="R2046" s="3">
        <v>0.38</v>
      </c>
      <c r="S2046" s="3">
        <v>0.62</v>
      </c>
      <c r="T2046" s="2">
        <v>2</v>
      </c>
      <c r="U2046" s="3">
        <v>3.889786108765336E-4</v>
      </c>
      <c r="V2046" s="3">
        <v>4.3448037965385256E-3</v>
      </c>
      <c r="W2046" s="3">
        <v>3.530285844580672E-4</v>
      </c>
      <c r="X2046" s="3">
        <v>1.6785092424997079</v>
      </c>
      <c r="Y2046" s="3">
        <v>2.6937783538538863E-3</v>
      </c>
      <c r="Z2046" s="3">
        <v>3.5302827236546511E-4</v>
      </c>
      <c r="AA2046" s="3">
        <v>1.0406757303498189</v>
      </c>
    </row>
    <row r="2047" spans="1:27" x14ac:dyDescent="0.25">
      <c r="A2047" s="2">
        <v>2046</v>
      </c>
      <c r="B2047" s="3" t="s">
        <v>178</v>
      </c>
      <c r="C2047" s="3" t="s">
        <v>28</v>
      </c>
      <c r="D2047" s="3" t="s">
        <v>179</v>
      </c>
      <c r="E2047" s="3" t="s">
        <v>221</v>
      </c>
      <c r="F2047" s="3">
        <v>0.56000000000000005</v>
      </c>
      <c r="G2047" s="3">
        <v>0.48</v>
      </c>
      <c r="H2047" s="3" t="s">
        <v>64</v>
      </c>
      <c r="I2047" s="2">
        <v>3200</v>
      </c>
      <c r="J2047" s="3" t="s">
        <v>72</v>
      </c>
      <c r="K2047" s="2">
        <v>3200</v>
      </c>
      <c r="L2047" s="3" t="s">
        <v>64</v>
      </c>
      <c r="M2047" s="3" t="s">
        <v>195</v>
      </c>
      <c r="N2047" s="3" t="s">
        <v>196</v>
      </c>
      <c r="O2047" s="3"/>
      <c r="P2047" s="3"/>
      <c r="Q2047" s="3"/>
      <c r="R2047" s="3">
        <v>0</v>
      </c>
      <c r="S2047" s="3">
        <v>1</v>
      </c>
      <c r="T2047" s="2">
        <v>11</v>
      </c>
      <c r="U2047" s="3">
        <v>1.357105039019141</v>
      </c>
      <c r="V2047" s="3">
        <v>9.7675440247153684</v>
      </c>
      <c r="W2047" s="3">
        <v>1.4718198271455885</v>
      </c>
      <c r="X2047" s="3">
        <v>4724.2275867479848</v>
      </c>
      <c r="Y2047" s="3">
        <v>9.7675440247153684</v>
      </c>
      <c r="Z2047" s="3">
        <v>1.4718185259929386</v>
      </c>
      <c r="AA2047" s="3">
        <v>4724.2275867479848</v>
      </c>
    </row>
    <row r="2048" spans="1:27" x14ac:dyDescent="0.25">
      <c r="A2048" s="2">
        <v>2047</v>
      </c>
      <c r="B2048" s="3" t="s">
        <v>178</v>
      </c>
      <c r="C2048" s="3" t="s">
        <v>28</v>
      </c>
      <c r="D2048" s="3" t="s">
        <v>179</v>
      </c>
      <c r="E2048" s="3" t="s">
        <v>221</v>
      </c>
      <c r="F2048" s="3">
        <v>0.56000000000000005</v>
      </c>
      <c r="G2048" s="3">
        <v>0.48</v>
      </c>
      <c r="H2048" s="3" t="s">
        <v>64</v>
      </c>
      <c r="I2048" s="2">
        <v>3200</v>
      </c>
      <c r="J2048" s="3" t="s">
        <v>72</v>
      </c>
      <c r="K2048" s="2">
        <v>3200</v>
      </c>
      <c r="L2048" s="3" t="s">
        <v>64</v>
      </c>
      <c r="M2048" s="3" t="s">
        <v>198</v>
      </c>
      <c r="N2048" s="3" t="s">
        <v>196</v>
      </c>
      <c r="O2048" s="3"/>
      <c r="P2048" s="3"/>
      <c r="Q2048" s="3"/>
      <c r="R2048" s="3">
        <v>0.38</v>
      </c>
      <c r="S2048" s="3">
        <v>0.62</v>
      </c>
      <c r="T2048" s="2">
        <v>198</v>
      </c>
      <c r="U2048" s="3">
        <v>39.861662497877958</v>
      </c>
      <c r="V2048" s="3">
        <v>261.07038249143449</v>
      </c>
      <c r="W2048" s="3">
        <v>20.560823379266157</v>
      </c>
      <c r="X2048" s="3">
        <v>130600.32643751906</v>
      </c>
      <c r="Y2048" s="3">
        <v>161.86363714468933</v>
      </c>
      <c r="Z2048" s="3">
        <v>20.560805202605302</v>
      </c>
      <c r="AA2048" s="3">
        <v>80972.202391261875</v>
      </c>
    </row>
    <row r="2049" spans="1:27" x14ac:dyDescent="0.25">
      <c r="A2049" s="2">
        <v>2048</v>
      </c>
      <c r="B2049" s="3" t="s">
        <v>178</v>
      </c>
      <c r="C2049" s="3" t="s">
        <v>28</v>
      </c>
      <c r="D2049" s="3" t="s">
        <v>179</v>
      </c>
      <c r="E2049" s="3" t="s">
        <v>221</v>
      </c>
      <c r="F2049" s="3">
        <v>0.56000000000000005</v>
      </c>
      <c r="G2049" s="3">
        <v>0.48</v>
      </c>
      <c r="H2049" s="3" t="s">
        <v>64</v>
      </c>
      <c r="I2049" s="2">
        <v>3200</v>
      </c>
      <c r="J2049" s="3" t="s">
        <v>72</v>
      </c>
      <c r="K2049" s="2">
        <v>3200</v>
      </c>
      <c r="L2049" s="3" t="s">
        <v>64</v>
      </c>
      <c r="M2049" s="3" t="s">
        <v>227</v>
      </c>
      <c r="N2049" s="3" t="s">
        <v>196</v>
      </c>
      <c r="O2049" s="3"/>
      <c r="P2049" s="3"/>
      <c r="Q2049" s="3"/>
      <c r="R2049" s="3">
        <v>0.38</v>
      </c>
      <c r="S2049" s="3">
        <v>0.62</v>
      </c>
      <c r="T2049" s="2">
        <v>3</v>
      </c>
      <c r="U2049" s="3">
        <v>3.7984858461373068E-3</v>
      </c>
      <c r="V2049" s="3">
        <v>3.9991840447274184E-2</v>
      </c>
      <c r="W2049" s="3">
        <v>4.38063828875211E-3</v>
      </c>
      <c r="X2049" s="3">
        <v>14.970334894883294</v>
      </c>
      <c r="Y2049" s="3">
        <v>2.4794941077309996E-2</v>
      </c>
      <c r="Z2049" s="3">
        <v>4.3806344160775912E-3</v>
      </c>
      <c r="AA2049" s="3">
        <v>9.2816076348276422</v>
      </c>
    </row>
    <row r="2050" spans="1:27" x14ac:dyDescent="0.25">
      <c r="A2050" s="2">
        <v>2049</v>
      </c>
      <c r="B2050" s="3" t="s">
        <v>178</v>
      </c>
      <c r="C2050" s="3" t="s">
        <v>28</v>
      </c>
      <c r="D2050" s="3" t="s">
        <v>179</v>
      </c>
      <c r="E2050" s="3" t="s">
        <v>221</v>
      </c>
      <c r="F2050" s="3">
        <v>0.56000000000000005</v>
      </c>
      <c r="G2050" s="3">
        <v>0.48</v>
      </c>
      <c r="H2050" s="3" t="s">
        <v>64</v>
      </c>
      <c r="I2050" s="2">
        <v>3200</v>
      </c>
      <c r="J2050" s="3" t="s">
        <v>72</v>
      </c>
      <c r="K2050" s="2">
        <v>3200</v>
      </c>
      <c r="L2050" s="3" t="s">
        <v>64</v>
      </c>
      <c r="M2050" s="3" t="s">
        <v>278</v>
      </c>
      <c r="N2050" s="3" t="s">
        <v>279</v>
      </c>
      <c r="O2050" s="3"/>
      <c r="P2050" s="3"/>
      <c r="Q2050" s="3"/>
      <c r="R2050" s="3">
        <v>0</v>
      </c>
      <c r="S2050" s="3">
        <v>1</v>
      </c>
      <c r="T2050" s="2">
        <v>5</v>
      </c>
      <c r="U2050" s="3">
        <v>2.3198966650633909E-2</v>
      </c>
      <c r="V2050" s="3">
        <v>0.23088978490180564</v>
      </c>
      <c r="W2050" s="3">
        <v>4.2999045182206562E-2</v>
      </c>
      <c r="X2050" s="3">
        <v>83.720845962049324</v>
      </c>
      <c r="Y2050" s="3">
        <v>0.23088978490180564</v>
      </c>
      <c r="Z2050" s="3">
        <v>4.299900716918318E-2</v>
      </c>
      <c r="AA2050" s="3">
        <v>83.720845962049324</v>
      </c>
    </row>
    <row r="2051" spans="1:27" x14ac:dyDescent="0.25">
      <c r="A2051" s="2">
        <v>2050</v>
      </c>
      <c r="B2051" s="3" t="s">
        <v>178</v>
      </c>
      <c r="C2051" s="3" t="s">
        <v>28</v>
      </c>
      <c r="D2051" s="3" t="s">
        <v>179</v>
      </c>
      <c r="E2051" s="3" t="s">
        <v>221</v>
      </c>
      <c r="F2051" s="3">
        <v>0.56000000000000005</v>
      </c>
      <c r="G2051" s="3">
        <v>0.48</v>
      </c>
      <c r="H2051" s="3" t="s">
        <v>64</v>
      </c>
      <c r="I2051" s="2">
        <v>3200</v>
      </c>
      <c r="J2051" s="3" t="s">
        <v>72</v>
      </c>
      <c r="K2051" s="2">
        <v>3200</v>
      </c>
      <c r="L2051" s="3" t="s">
        <v>64</v>
      </c>
      <c r="M2051" s="3" t="s">
        <v>184</v>
      </c>
      <c r="N2051" s="3" t="s">
        <v>185</v>
      </c>
      <c r="O2051" s="3"/>
      <c r="P2051" s="3"/>
      <c r="Q2051" s="3"/>
      <c r="R2051" s="3">
        <v>0</v>
      </c>
      <c r="S2051" s="3">
        <v>1</v>
      </c>
      <c r="T2051" s="2">
        <v>5327</v>
      </c>
      <c r="U2051" s="3">
        <v>2088.2688850285617</v>
      </c>
      <c r="V2051" s="3">
        <v>10665.909785781923</v>
      </c>
      <c r="W2051" s="3">
        <v>1295.4301507521971</v>
      </c>
      <c r="X2051" s="3">
        <v>5085878.8835786367</v>
      </c>
      <c r="Y2051" s="3">
        <v>10665.909785781923</v>
      </c>
      <c r="Z2051" s="3">
        <v>1295.4290055356803</v>
      </c>
      <c r="AA2051" s="3">
        <v>5085878.8835786367</v>
      </c>
    </row>
    <row r="2052" spans="1:27" x14ac:dyDescent="0.25">
      <c r="A2052" s="2">
        <v>2051</v>
      </c>
      <c r="B2052" s="3" t="s">
        <v>178</v>
      </c>
      <c r="C2052" s="3" t="s">
        <v>28</v>
      </c>
      <c r="D2052" s="3" t="s">
        <v>179</v>
      </c>
      <c r="E2052" s="3" t="s">
        <v>221</v>
      </c>
      <c r="F2052" s="3">
        <v>0.56000000000000005</v>
      </c>
      <c r="G2052" s="3">
        <v>0.48</v>
      </c>
      <c r="H2052" s="3" t="s">
        <v>64</v>
      </c>
      <c r="I2052" s="2">
        <v>3200</v>
      </c>
      <c r="J2052" s="3" t="s">
        <v>72</v>
      </c>
      <c r="K2052" s="2">
        <v>3200</v>
      </c>
      <c r="L2052" s="3" t="s">
        <v>64</v>
      </c>
      <c r="M2052" s="3" t="s">
        <v>225</v>
      </c>
      <c r="N2052" s="3" t="s">
        <v>185</v>
      </c>
      <c r="O2052" s="3"/>
      <c r="P2052" s="3"/>
      <c r="Q2052" s="3"/>
      <c r="R2052" s="3">
        <v>0.38</v>
      </c>
      <c r="S2052" s="3">
        <v>0.62</v>
      </c>
      <c r="T2052" s="2">
        <v>198</v>
      </c>
      <c r="U2052" s="3">
        <v>73.539479311089025</v>
      </c>
      <c r="V2052" s="3">
        <v>416.69043155851921</v>
      </c>
      <c r="W2052" s="3">
        <v>32.550295832117676</v>
      </c>
      <c r="X2052" s="3">
        <v>194022.29290074136</v>
      </c>
      <c r="Y2052" s="3">
        <v>258.34806756628183</v>
      </c>
      <c r="Z2052" s="3">
        <v>32.550267056242497</v>
      </c>
      <c r="AA2052" s="3">
        <v>120293.8215984597</v>
      </c>
    </row>
    <row r="2053" spans="1:27" x14ac:dyDescent="0.25">
      <c r="A2053" s="2">
        <v>2052</v>
      </c>
      <c r="B2053" s="3" t="s">
        <v>178</v>
      </c>
      <c r="C2053" s="3" t="s">
        <v>28</v>
      </c>
      <c r="D2053" s="3" t="s">
        <v>179</v>
      </c>
      <c r="E2053" s="3" t="s">
        <v>221</v>
      </c>
      <c r="F2053" s="3">
        <v>0.56000000000000005</v>
      </c>
      <c r="G2053" s="3">
        <v>0.48</v>
      </c>
      <c r="H2053" s="3" t="s">
        <v>64</v>
      </c>
      <c r="I2053" s="2">
        <v>3200</v>
      </c>
      <c r="J2053" s="3" t="s">
        <v>72</v>
      </c>
      <c r="K2053" s="2">
        <v>3200</v>
      </c>
      <c r="L2053" s="3" t="s">
        <v>64</v>
      </c>
      <c r="M2053" s="3" t="s">
        <v>186</v>
      </c>
      <c r="N2053" s="3" t="s">
        <v>187</v>
      </c>
      <c r="O2053" s="3"/>
      <c r="P2053" s="3"/>
      <c r="Q2053" s="3"/>
      <c r="R2053" s="3">
        <v>0</v>
      </c>
      <c r="S2053" s="3">
        <v>1</v>
      </c>
      <c r="T2053" s="2">
        <v>2988</v>
      </c>
      <c r="U2053" s="3">
        <v>1174.2921885829016</v>
      </c>
      <c r="V2053" s="3">
        <v>5398.2938021014879</v>
      </c>
      <c r="W2053" s="3">
        <v>661.68361702486027</v>
      </c>
      <c r="X2053" s="3">
        <v>2576779.6844220813</v>
      </c>
      <c r="Y2053" s="3">
        <v>5398.2938021014879</v>
      </c>
      <c r="Z2053" s="3">
        <v>661.68303206780456</v>
      </c>
      <c r="AA2053" s="3">
        <v>2576779.6844220813</v>
      </c>
    </row>
    <row r="2054" spans="1:27" x14ac:dyDescent="0.25">
      <c r="A2054" s="2">
        <v>2053</v>
      </c>
      <c r="B2054" s="3" t="s">
        <v>178</v>
      </c>
      <c r="C2054" s="3" t="s">
        <v>28</v>
      </c>
      <c r="D2054" s="3" t="s">
        <v>179</v>
      </c>
      <c r="E2054" s="3" t="s">
        <v>221</v>
      </c>
      <c r="F2054" s="3">
        <v>0.56000000000000005</v>
      </c>
      <c r="G2054" s="3">
        <v>0.48</v>
      </c>
      <c r="H2054" s="3" t="s">
        <v>64</v>
      </c>
      <c r="I2054" s="2">
        <v>3200</v>
      </c>
      <c r="J2054" s="3" t="s">
        <v>72</v>
      </c>
      <c r="K2054" s="2">
        <v>3200</v>
      </c>
      <c r="L2054" s="3" t="s">
        <v>64</v>
      </c>
      <c r="M2054" s="3" t="s">
        <v>238</v>
      </c>
      <c r="N2054" s="3" t="s">
        <v>187</v>
      </c>
      <c r="O2054" s="3"/>
      <c r="P2054" s="3"/>
      <c r="Q2054" s="3"/>
      <c r="R2054" s="3">
        <v>0.38</v>
      </c>
      <c r="S2054" s="3">
        <v>0.62</v>
      </c>
      <c r="T2054" s="2">
        <v>6</v>
      </c>
      <c r="U2054" s="3">
        <v>0.56491563385994992</v>
      </c>
      <c r="V2054" s="3">
        <v>4.5798324904938958</v>
      </c>
      <c r="W2054" s="3">
        <v>0.35456041699613405</v>
      </c>
      <c r="X2054" s="3">
        <v>2068.088740878411</v>
      </c>
      <c r="Y2054" s="3">
        <v>2.839496144106215</v>
      </c>
      <c r="Z2054" s="3">
        <v>0.35456010354932699</v>
      </c>
      <c r="AA2054" s="3">
        <v>1282.2150193446148</v>
      </c>
    </row>
    <row r="2055" spans="1:27" x14ac:dyDescent="0.25">
      <c r="A2055" s="2">
        <v>2054</v>
      </c>
      <c r="B2055" s="3" t="s">
        <v>178</v>
      </c>
      <c r="C2055" s="3" t="s">
        <v>28</v>
      </c>
      <c r="D2055" s="3" t="s">
        <v>179</v>
      </c>
      <c r="E2055" s="3" t="s">
        <v>221</v>
      </c>
      <c r="F2055" s="3">
        <v>0.56000000000000005</v>
      </c>
      <c r="G2055" s="3">
        <v>0.48</v>
      </c>
      <c r="H2055" s="3" t="s">
        <v>64</v>
      </c>
      <c r="I2055" s="2">
        <v>3200</v>
      </c>
      <c r="J2055" s="3" t="s">
        <v>72</v>
      </c>
      <c r="K2055" s="2">
        <v>3200</v>
      </c>
      <c r="L2055" s="3" t="s">
        <v>64</v>
      </c>
      <c r="M2055" s="3" t="s">
        <v>188</v>
      </c>
      <c r="N2055" s="3" t="s">
        <v>185</v>
      </c>
      <c r="O2055" s="3"/>
      <c r="P2055" s="3"/>
      <c r="Q2055" s="3"/>
      <c r="R2055" s="3">
        <v>0</v>
      </c>
      <c r="S2055" s="3">
        <v>1</v>
      </c>
      <c r="T2055" s="2">
        <v>21</v>
      </c>
      <c r="U2055" s="3">
        <v>1.2170855212980405</v>
      </c>
      <c r="V2055" s="3">
        <v>5.0331878901985334</v>
      </c>
      <c r="W2055" s="3">
        <v>0.64234471360049927</v>
      </c>
      <c r="X2055" s="3">
        <v>2333.9318475874043</v>
      </c>
      <c r="Y2055" s="3">
        <v>5.0331878901985334</v>
      </c>
      <c r="Z2055" s="3">
        <v>0.64234414573987442</v>
      </c>
      <c r="AA2055" s="3">
        <v>2333.9318475874043</v>
      </c>
    </row>
    <row r="2056" spans="1:27" x14ac:dyDescent="0.25">
      <c r="A2056" s="2">
        <v>2055</v>
      </c>
      <c r="B2056" s="3" t="s">
        <v>178</v>
      </c>
      <c r="C2056" s="3" t="s">
        <v>28</v>
      </c>
      <c r="D2056" s="3" t="s">
        <v>179</v>
      </c>
      <c r="E2056" s="3" t="s">
        <v>221</v>
      </c>
      <c r="F2056" s="3">
        <v>0.56000000000000005</v>
      </c>
      <c r="G2056" s="3">
        <v>0.48</v>
      </c>
      <c r="H2056" s="3" t="s">
        <v>64</v>
      </c>
      <c r="I2056" s="2">
        <v>3210</v>
      </c>
      <c r="J2056" s="3" t="s">
        <v>215</v>
      </c>
      <c r="K2056" s="2">
        <v>3210</v>
      </c>
      <c r="L2056" s="3" t="s">
        <v>64</v>
      </c>
      <c r="M2056" s="3" t="s">
        <v>190</v>
      </c>
      <c r="N2056" s="3" t="s">
        <v>33</v>
      </c>
      <c r="O2056" s="3"/>
      <c r="P2056" s="3"/>
      <c r="Q2056" s="3"/>
      <c r="R2056" s="3">
        <v>0.38</v>
      </c>
      <c r="S2056" s="3">
        <v>0.62</v>
      </c>
      <c r="T2056" s="2">
        <v>7</v>
      </c>
      <c r="U2056" s="3">
        <v>1.3171097481139686</v>
      </c>
      <c r="V2056" s="3">
        <v>10.300553523560906</v>
      </c>
      <c r="W2056" s="3">
        <v>0.89983072128961117</v>
      </c>
      <c r="X2056" s="3">
        <v>4784.9607606041291</v>
      </c>
      <c r="Y2056" s="3">
        <v>6.3863431846077621</v>
      </c>
      <c r="Z2056" s="3">
        <v>0.89982992580017451</v>
      </c>
      <c r="AA2056" s="3">
        <v>2966.6756715745596</v>
      </c>
    </row>
    <row r="2057" spans="1:27" x14ac:dyDescent="0.25">
      <c r="A2057" s="2">
        <v>2056</v>
      </c>
      <c r="B2057" s="3" t="s">
        <v>178</v>
      </c>
      <c r="C2057" s="3" t="s">
        <v>28</v>
      </c>
      <c r="D2057" s="3" t="s">
        <v>179</v>
      </c>
      <c r="E2057" s="3" t="s">
        <v>221</v>
      </c>
      <c r="F2057" s="3">
        <v>0.56000000000000005</v>
      </c>
      <c r="G2057" s="3">
        <v>0.48</v>
      </c>
      <c r="H2057" s="3" t="s">
        <v>64</v>
      </c>
      <c r="I2057" s="2">
        <v>3210</v>
      </c>
      <c r="J2057" s="3" t="s">
        <v>215</v>
      </c>
      <c r="K2057" s="2">
        <v>3210</v>
      </c>
      <c r="L2057" s="3" t="s">
        <v>64</v>
      </c>
      <c r="M2057" s="3" t="s">
        <v>222</v>
      </c>
      <c r="N2057" s="3" t="s">
        <v>192</v>
      </c>
      <c r="O2057" s="3"/>
      <c r="P2057" s="3"/>
      <c r="Q2057" s="3"/>
      <c r="R2057" s="3">
        <v>0.38</v>
      </c>
      <c r="S2057" s="3">
        <v>0.62</v>
      </c>
      <c r="T2057" s="2">
        <v>14</v>
      </c>
      <c r="U2057" s="3">
        <v>2.9295333668604804</v>
      </c>
      <c r="V2057" s="3">
        <v>23.433291277517174</v>
      </c>
      <c r="W2057" s="3">
        <v>1.8039710687207049</v>
      </c>
      <c r="X2057" s="3">
        <v>9477.9346955150122</v>
      </c>
      <c r="Y2057" s="3">
        <v>14.528640592060649</v>
      </c>
      <c r="Z2057" s="3">
        <v>1.8039694739319316</v>
      </c>
      <c r="AA2057" s="3">
        <v>5876.319511219308</v>
      </c>
    </row>
    <row r="2058" spans="1:27" x14ac:dyDescent="0.25">
      <c r="A2058" s="2">
        <v>2057</v>
      </c>
      <c r="B2058" s="3" t="s">
        <v>178</v>
      </c>
      <c r="C2058" s="3" t="s">
        <v>28</v>
      </c>
      <c r="D2058" s="3" t="s">
        <v>179</v>
      </c>
      <c r="E2058" s="3" t="s">
        <v>221</v>
      </c>
      <c r="F2058" s="3">
        <v>0.56000000000000005</v>
      </c>
      <c r="G2058" s="3">
        <v>0.48</v>
      </c>
      <c r="H2058" s="3" t="s">
        <v>64</v>
      </c>
      <c r="I2058" s="2">
        <v>3210</v>
      </c>
      <c r="J2058" s="3" t="s">
        <v>215</v>
      </c>
      <c r="K2058" s="2">
        <v>3210</v>
      </c>
      <c r="L2058" s="3" t="s">
        <v>64</v>
      </c>
      <c r="M2058" s="3" t="s">
        <v>193</v>
      </c>
      <c r="N2058" s="3" t="s">
        <v>194</v>
      </c>
      <c r="O2058" s="3"/>
      <c r="P2058" s="3"/>
      <c r="Q2058" s="3"/>
      <c r="R2058" s="3">
        <v>0</v>
      </c>
      <c r="S2058" s="3">
        <v>1</v>
      </c>
      <c r="T2058" s="2">
        <v>1</v>
      </c>
      <c r="U2058" s="3">
        <v>8.5384388414002699E-2</v>
      </c>
      <c r="V2058" s="3">
        <v>0.69771703389486206</v>
      </c>
      <c r="W2058" s="3">
        <v>0.10621654553353896</v>
      </c>
      <c r="X2058" s="3">
        <v>303.70580984744544</v>
      </c>
      <c r="Y2058" s="3">
        <v>0.69771703389486206</v>
      </c>
      <c r="Z2058" s="3">
        <v>0.10621645163349901</v>
      </c>
      <c r="AA2058" s="3">
        <v>303.70580984744544</v>
      </c>
    </row>
    <row r="2059" spans="1:27" x14ac:dyDescent="0.25">
      <c r="A2059" s="2">
        <v>2058</v>
      </c>
      <c r="B2059" s="3" t="s">
        <v>178</v>
      </c>
      <c r="C2059" s="3" t="s">
        <v>28</v>
      </c>
      <c r="D2059" s="3" t="s">
        <v>179</v>
      </c>
      <c r="E2059" s="3" t="s">
        <v>221</v>
      </c>
      <c r="F2059" s="3">
        <v>0.56000000000000005</v>
      </c>
      <c r="G2059" s="3">
        <v>0.48</v>
      </c>
      <c r="H2059" s="3" t="s">
        <v>64</v>
      </c>
      <c r="I2059" s="2">
        <v>3210</v>
      </c>
      <c r="J2059" s="3" t="s">
        <v>215</v>
      </c>
      <c r="K2059" s="2">
        <v>3210</v>
      </c>
      <c r="L2059" s="3" t="s">
        <v>64</v>
      </c>
      <c r="M2059" s="3" t="s">
        <v>223</v>
      </c>
      <c r="N2059" s="3" t="s">
        <v>194</v>
      </c>
      <c r="O2059" s="3"/>
      <c r="P2059" s="3"/>
      <c r="Q2059" s="3"/>
      <c r="R2059" s="3">
        <v>0.38</v>
      </c>
      <c r="S2059" s="3">
        <v>0.62</v>
      </c>
      <c r="T2059" s="2">
        <v>6</v>
      </c>
      <c r="U2059" s="3">
        <v>0.89956308610053148</v>
      </c>
      <c r="V2059" s="3">
        <v>7.1582943704305606</v>
      </c>
      <c r="W2059" s="3">
        <v>0.60570610610263476</v>
      </c>
      <c r="X2059" s="3">
        <v>2708.6765910200684</v>
      </c>
      <c r="Y2059" s="3">
        <v>4.4381425096669478</v>
      </c>
      <c r="Z2059" s="3">
        <v>0.60570557063213171</v>
      </c>
      <c r="AA2059" s="3">
        <v>1679.3794864324423</v>
      </c>
    </row>
    <row r="2060" spans="1:27" x14ac:dyDescent="0.25">
      <c r="A2060" s="2">
        <v>2059</v>
      </c>
      <c r="B2060" s="3" t="s">
        <v>178</v>
      </c>
      <c r="C2060" s="3" t="s">
        <v>28</v>
      </c>
      <c r="D2060" s="3" t="s">
        <v>179</v>
      </c>
      <c r="E2060" s="3" t="s">
        <v>221</v>
      </c>
      <c r="F2060" s="3">
        <v>0.56000000000000005</v>
      </c>
      <c r="G2060" s="3">
        <v>0.48</v>
      </c>
      <c r="H2060" s="3" t="s">
        <v>64</v>
      </c>
      <c r="I2060" s="2">
        <v>3210</v>
      </c>
      <c r="J2060" s="3" t="s">
        <v>215</v>
      </c>
      <c r="K2060" s="2">
        <v>3210</v>
      </c>
      <c r="L2060" s="3" t="s">
        <v>64</v>
      </c>
      <c r="M2060" s="3" t="s">
        <v>198</v>
      </c>
      <c r="N2060" s="3" t="s">
        <v>196</v>
      </c>
      <c r="O2060" s="3"/>
      <c r="P2060" s="3"/>
      <c r="Q2060" s="3"/>
      <c r="R2060" s="3">
        <v>0.38</v>
      </c>
      <c r="S2060" s="3">
        <v>0.62</v>
      </c>
      <c r="T2060" s="2">
        <v>90</v>
      </c>
      <c r="U2060" s="3">
        <v>30.978322548261836</v>
      </c>
      <c r="V2060" s="3">
        <v>205.30663543708414</v>
      </c>
      <c r="W2060" s="3">
        <v>15.0807720120519</v>
      </c>
      <c r="X2060" s="3">
        <v>82417.776968099643</v>
      </c>
      <c r="Y2060" s="3">
        <v>127.29011397099221</v>
      </c>
      <c r="Z2060" s="3">
        <v>15.080758679994467</v>
      </c>
      <c r="AA2060" s="3">
        <v>51099.021720221797</v>
      </c>
    </row>
    <row r="2061" spans="1:27" x14ac:dyDescent="0.25">
      <c r="A2061" s="2">
        <v>2060</v>
      </c>
      <c r="B2061" s="3" t="s">
        <v>178</v>
      </c>
      <c r="C2061" s="3" t="s">
        <v>28</v>
      </c>
      <c r="D2061" s="3" t="s">
        <v>179</v>
      </c>
      <c r="E2061" s="3" t="s">
        <v>221</v>
      </c>
      <c r="F2061" s="3">
        <v>0.56000000000000005</v>
      </c>
      <c r="G2061" s="3">
        <v>0.48</v>
      </c>
      <c r="H2061" s="3" t="s">
        <v>64</v>
      </c>
      <c r="I2061" s="2">
        <v>3210</v>
      </c>
      <c r="J2061" s="3" t="s">
        <v>215</v>
      </c>
      <c r="K2061" s="2">
        <v>3210</v>
      </c>
      <c r="L2061" s="3" t="s">
        <v>64</v>
      </c>
      <c r="M2061" s="3" t="s">
        <v>184</v>
      </c>
      <c r="N2061" s="3" t="s">
        <v>185</v>
      </c>
      <c r="O2061" s="3"/>
      <c r="P2061" s="3"/>
      <c r="Q2061" s="3"/>
      <c r="R2061" s="3">
        <v>0</v>
      </c>
      <c r="S2061" s="3">
        <v>1</v>
      </c>
      <c r="T2061" s="2">
        <v>14</v>
      </c>
      <c r="U2061" s="3">
        <v>1.8603598757651398</v>
      </c>
      <c r="V2061" s="3">
        <v>11.853557104494159</v>
      </c>
      <c r="W2061" s="3">
        <v>1.4642378998800361</v>
      </c>
      <c r="X2061" s="3">
        <v>4859.7961480091581</v>
      </c>
      <c r="Y2061" s="3">
        <v>11.853557104494159</v>
      </c>
      <c r="Z2061" s="3">
        <v>1.4642366054301352</v>
      </c>
      <c r="AA2061" s="3">
        <v>4859.7961480091581</v>
      </c>
    </row>
    <row r="2062" spans="1:27" x14ac:dyDescent="0.25">
      <c r="A2062" s="2">
        <v>2061</v>
      </c>
      <c r="B2062" s="3" t="s">
        <v>178</v>
      </c>
      <c r="C2062" s="3" t="s">
        <v>28</v>
      </c>
      <c r="D2062" s="3" t="s">
        <v>179</v>
      </c>
      <c r="E2062" s="3" t="s">
        <v>221</v>
      </c>
      <c r="F2062" s="3">
        <v>0.56000000000000005</v>
      </c>
      <c r="G2062" s="3">
        <v>0.48</v>
      </c>
      <c r="H2062" s="3" t="s">
        <v>64</v>
      </c>
      <c r="I2062" s="2">
        <v>3211</v>
      </c>
      <c r="J2062" s="3" t="s">
        <v>171</v>
      </c>
      <c r="K2062" s="2">
        <v>3211</v>
      </c>
      <c r="L2062" s="3" t="s">
        <v>64</v>
      </c>
      <c r="M2062" s="3" t="s">
        <v>184</v>
      </c>
      <c r="N2062" s="3" t="s">
        <v>185</v>
      </c>
      <c r="O2062" s="3"/>
      <c r="P2062" s="3"/>
      <c r="Q2062" s="3"/>
      <c r="R2062" s="3">
        <v>0</v>
      </c>
      <c r="S2062" s="3">
        <v>1</v>
      </c>
      <c r="T2062" s="2">
        <v>2</v>
      </c>
      <c r="U2062" s="3">
        <v>6.6942611578580002E-2</v>
      </c>
      <c r="V2062" s="3">
        <v>0.4229873028521991</v>
      </c>
      <c r="W2062" s="3">
        <v>6.1345645782938912E-2</v>
      </c>
      <c r="X2062" s="3">
        <v>169.32465966657972</v>
      </c>
      <c r="Y2062" s="3">
        <v>0.4229873028521991</v>
      </c>
      <c r="Z2062" s="3">
        <v>6.1345591550723604E-2</v>
      </c>
      <c r="AA2062" s="3">
        <v>169.32465966657972</v>
      </c>
    </row>
    <row r="2063" spans="1:27" x14ac:dyDescent="0.25">
      <c r="A2063" s="2">
        <v>2062</v>
      </c>
      <c r="B2063" s="3" t="s">
        <v>178</v>
      </c>
      <c r="C2063" s="3" t="s">
        <v>28</v>
      </c>
      <c r="D2063" s="3" t="s">
        <v>179</v>
      </c>
      <c r="E2063" s="3" t="s">
        <v>221</v>
      </c>
      <c r="F2063" s="3">
        <v>0.56000000000000005</v>
      </c>
      <c r="G2063" s="3">
        <v>0.48</v>
      </c>
      <c r="H2063" s="3" t="s">
        <v>64</v>
      </c>
      <c r="I2063" s="2">
        <v>3211</v>
      </c>
      <c r="J2063" s="3" t="s">
        <v>171</v>
      </c>
      <c r="K2063" s="2">
        <v>3211</v>
      </c>
      <c r="L2063" s="3" t="s">
        <v>64</v>
      </c>
      <c r="M2063" s="3" t="s">
        <v>186</v>
      </c>
      <c r="N2063" s="3" t="s">
        <v>187</v>
      </c>
      <c r="O2063" s="3"/>
      <c r="P2063" s="3"/>
      <c r="Q2063" s="3"/>
      <c r="R2063" s="3">
        <v>0</v>
      </c>
      <c r="S2063" s="3">
        <v>1</v>
      </c>
      <c r="T2063" s="2">
        <v>39</v>
      </c>
      <c r="U2063" s="3">
        <v>12.361140480047652</v>
      </c>
      <c r="V2063" s="3">
        <v>61.363080774494378</v>
      </c>
      <c r="W2063" s="3">
        <v>6.7613353171724544</v>
      </c>
      <c r="X2063" s="3">
        <v>26449.198571604684</v>
      </c>
      <c r="Y2063" s="3">
        <v>61.363080774494378</v>
      </c>
      <c r="Z2063" s="3">
        <v>6.7613293398583814</v>
      </c>
      <c r="AA2063" s="3">
        <v>26449.198571604684</v>
      </c>
    </row>
    <row r="2064" spans="1:27" x14ac:dyDescent="0.25">
      <c r="A2064" s="2">
        <v>2063</v>
      </c>
      <c r="B2064" s="3" t="s">
        <v>178</v>
      </c>
      <c r="C2064" s="3" t="s">
        <v>28</v>
      </c>
      <c r="D2064" s="3" t="s">
        <v>179</v>
      </c>
      <c r="E2064" s="3" t="s">
        <v>221</v>
      </c>
      <c r="F2064" s="3">
        <v>0.56000000000000005</v>
      </c>
      <c r="G2064" s="3">
        <v>0.48</v>
      </c>
      <c r="H2064" s="3" t="s">
        <v>64</v>
      </c>
      <c r="I2064" s="2">
        <v>3212</v>
      </c>
      <c r="J2064" s="3" t="s">
        <v>216</v>
      </c>
      <c r="K2064" s="2">
        <v>3212</v>
      </c>
      <c r="L2064" s="3" t="s">
        <v>64</v>
      </c>
      <c r="M2064" s="3" t="s">
        <v>223</v>
      </c>
      <c r="N2064" s="3" t="s">
        <v>194</v>
      </c>
      <c r="O2064" s="3"/>
      <c r="P2064" s="3"/>
      <c r="Q2064" s="3"/>
      <c r="R2064" s="3">
        <v>0.38</v>
      </c>
      <c r="S2064" s="3">
        <v>0.62</v>
      </c>
      <c r="T2064" s="2">
        <v>62</v>
      </c>
      <c r="U2064" s="3">
        <v>17.220406785520915</v>
      </c>
      <c r="V2064" s="3">
        <v>125.99422306529929</v>
      </c>
      <c r="W2064" s="3">
        <v>8.4558401335274009</v>
      </c>
      <c r="X2064" s="3">
        <v>54807.850681922137</v>
      </c>
      <c r="Y2064" s="3">
        <v>78.116418300485549</v>
      </c>
      <c r="Z2064" s="3">
        <v>8.4558326581974779</v>
      </c>
      <c r="AA2064" s="3">
        <v>33980.867422791729</v>
      </c>
    </row>
    <row r="2065" spans="1:27" x14ac:dyDescent="0.25">
      <c r="A2065" s="2">
        <v>2064</v>
      </c>
      <c r="B2065" s="3" t="s">
        <v>178</v>
      </c>
      <c r="C2065" s="3" t="s">
        <v>28</v>
      </c>
      <c r="D2065" s="3" t="s">
        <v>179</v>
      </c>
      <c r="E2065" s="3" t="s">
        <v>221</v>
      </c>
      <c r="F2065" s="3">
        <v>0.56000000000000005</v>
      </c>
      <c r="G2065" s="3">
        <v>0.48</v>
      </c>
      <c r="H2065" s="3" t="s">
        <v>64</v>
      </c>
      <c r="I2065" s="2">
        <v>3212</v>
      </c>
      <c r="J2065" s="3" t="s">
        <v>216</v>
      </c>
      <c r="K2065" s="2">
        <v>3212</v>
      </c>
      <c r="L2065" s="3" t="s">
        <v>64</v>
      </c>
      <c r="M2065" s="3" t="s">
        <v>198</v>
      </c>
      <c r="N2065" s="3" t="s">
        <v>196</v>
      </c>
      <c r="O2065" s="3"/>
      <c r="P2065" s="3"/>
      <c r="Q2065" s="3"/>
      <c r="R2065" s="3">
        <v>0.38</v>
      </c>
      <c r="S2065" s="3">
        <v>0.62</v>
      </c>
      <c r="T2065" s="2">
        <v>55</v>
      </c>
      <c r="U2065" s="3">
        <v>21.261522350387455</v>
      </c>
      <c r="V2065" s="3">
        <v>167.92468395990119</v>
      </c>
      <c r="W2065" s="3">
        <v>11.736294887124689</v>
      </c>
      <c r="X2065" s="3">
        <v>72643.681514833559</v>
      </c>
      <c r="Y2065" s="3">
        <v>104.11330405513876</v>
      </c>
      <c r="Z2065" s="3">
        <v>11.736284511730293</v>
      </c>
      <c r="AA2065" s="3">
        <v>45039.082539196817</v>
      </c>
    </row>
    <row r="2066" spans="1:27" x14ac:dyDescent="0.25">
      <c r="A2066" s="2">
        <v>2065</v>
      </c>
      <c r="B2066" s="3" t="s">
        <v>178</v>
      </c>
      <c r="C2066" s="3" t="s">
        <v>28</v>
      </c>
      <c r="D2066" s="3" t="s">
        <v>179</v>
      </c>
      <c r="E2066" s="3" t="s">
        <v>221</v>
      </c>
      <c r="F2066" s="3">
        <v>0.56000000000000005</v>
      </c>
      <c r="G2066" s="3">
        <v>0.48</v>
      </c>
      <c r="H2066" s="3" t="s">
        <v>64</v>
      </c>
      <c r="I2066" s="2">
        <v>3212</v>
      </c>
      <c r="J2066" s="3" t="s">
        <v>216</v>
      </c>
      <c r="K2066" s="2">
        <v>3212</v>
      </c>
      <c r="L2066" s="3" t="s">
        <v>64</v>
      </c>
      <c r="M2066" s="3" t="s">
        <v>184</v>
      </c>
      <c r="N2066" s="3" t="s">
        <v>185</v>
      </c>
      <c r="O2066" s="3"/>
      <c r="P2066" s="3"/>
      <c r="Q2066" s="3"/>
      <c r="R2066" s="3">
        <v>0</v>
      </c>
      <c r="S2066" s="3">
        <v>1</v>
      </c>
      <c r="T2066" s="2">
        <v>72</v>
      </c>
      <c r="U2066" s="3">
        <v>25.681170707244029</v>
      </c>
      <c r="V2066" s="3">
        <v>127.9844930878936</v>
      </c>
      <c r="W2066" s="3">
        <v>16.753685211070852</v>
      </c>
      <c r="X2066" s="3">
        <v>63703.618400700805</v>
      </c>
      <c r="Y2066" s="3">
        <v>127.9844930878936</v>
      </c>
      <c r="Z2066" s="3">
        <v>16.753670400085486</v>
      </c>
      <c r="AA2066" s="3">
        <v>63703.618400700805</v>
      </c>
    </row>
    <row r="2067" spans="1:27" x14ac:dyDescent="0.25">
      <c r="A2067" s="2">
        <v>2066</v>
      </c>
      <c r="B2067" s="3" t="s">
        <v>178</v>
      </c>
      <c r="C2067" s="3" t="s">
        <v>28</v>
      </c>
      <c r="D2067" s="3" t="s">
        <v>179</v>
      </c>
      <c r="E2067" s="3" t="s">
        <v>221</v>
      </c>
      <c r="F2067" s="3">
        <v>0.56000000000000005</v>
      </c>
      <c r="G2067" s="3">
        <v>0.48</v>
      </c>
      <c r="H2067" s="3" t="s">
        <v>64</v>
      </c>
      <c r="I2067" s="2">
        <v>3212</v>
      </c>
      <c r="J2067" s="3" t="s">
        <v>216</v>
      </c>
      <c r="K2067" s="2">
        <v>3212</v>
      </c>
      <c r="L2067" s="3" t="s">
        <v>64</v>
      </c>
      <c r="M2067" s="3" t="s">
        <v>186</v>
      </c>
      <c r="N2067" s="3" t="s">
        <v>187</v>
      </c>
      <c r="O2067" s="3"/>
      <c r="P2067" s="3"/>
      <c r="Q2067" s="3"/>
      <c r="R2067" s="3">
        <v>0</v>
      </c>
      <c r="S2067" s="3">
        <v>1</v>
      </c>
      <c r="T2067" s="2">
        <v>32</v>
      </c>
      <c r="U2067" s="3">
        <v>10.70749069731551</v>
      </c>
      <c r="V2067" s="3">
        <v>82.716465386412082</v>
      </c>
      <c r="W2067" s="3">
        <v>9.3144205399290776</v>
      </c>
      <c r="X2067" s="3">
        <v>35352.555745012294</v>
      </c>
      <c r="Y2067" s="3">
        <v>82.716465386412082</v>
      </c>
      <c r="Z2067" s="3">
        <v>9.3144123055767789</v>
      </c>
      <c r="AA2067" s="3">
        <v>35352.555745012294</v>
      </c>
    </row>
    <row r="2068" spans="1:27" x14ac:dyDescent="0.25">
      <c r="A2068" s="2">
        <v>2067</v>
      </c>
      <c r="B2068" s="3" t="s">
        <v>178</v>
      </c>
      <c r="C2068" s="3" t="s">
        <v>28</v>
      </c>
      <c r="D2068" s="3" t="s">
        <v>179</v>
      </c>
      <c r="E2068" s="3" t="s">
        <v>221</v>
      </c>
      <c r="F2068" s="3">
        <v>0.56000000000000005</v>
      </c>
      <c r="G2068" s="3">
        <v>0.48</v>
      </c>
      <c r="H2068" s="3" t="s">
        <v>64</v>
      </c>
      <c r="I2068" s="2">
        <v>4110</v>
      </c>
      <c r="J2068" s="3" t="s">
        <v>77</v>
      </c>
      <c r="K2068" s="2">
        <v>4110</v>
      </c>
      <c r="L2068" s="3" t="s">
        <v>64</v>
      </c>
      <c r="M2068" s="3" t="s">
        <v>33</v>
      </c>
      <c r="N2068" s="3" t="s">
        <v>33</v>
      </c>
      <c r="O2068" s="3"/>
      <c r="P2068" s="3"/>
      <c r="Q2068" s="3"/>
      <c r="R2068" s="3">
        <v>0</v>
      </c>
      <c r="S2068" s="3">
        <v>1</v>
      </c>
      <c r="T2068" s="2">
        <v>94</v>
      </c>
      <c r="U2068" s="3">
        <v>12.071155375419531</v>
      </c>
      <c r="V2068" s="3">
        <v>83.612116846189011</v>
      </c>
      <c r="W2068" s="3">
        <v>8.200257140414088</v>
      </c>
      <c r="X2068" s="3">
        <v>36926.912076055705</v>
      </c>
      <c r="Y2068" s="3">
        <v>83.612116846189011</v>
      </c>
      <c r="Z2068" s="3">
        <v>8.2002498910306247</v>
      </c>
      <c r="AA2068" s="3">
        <v>36926.912076055705</v>
      </c>
    </row>
    <row r="2069" spans="1:27" x14ac:dyDescent="0.25">
      <c r="A2069" s="2">
        <v>2068</v>
      </c>
      <c r="B2069" s="3" t="s">
        <v>178</v>
      </c>
      <c r="C2069" s="3" t="s">
        <v>28</v>
      </c>
      <c r="D2069" s="3" t="s">
        <v>179</v>
      </c>
      <c r="E2069" s="3" t="s">
        <v>221</v>
      </c>
      <c r="F2069" s="3">
        <v>0.56000000000000005</v>
      </c>
      <c r="G2069" s="3">
        <v>0.48</v>
      </c>
      <c r="H2069" s="3" t="s">
        <v>64</v>
      </c>
      <c r="I2069" s="2">
        <v>4110</v>
      </c>
      <c r="J2069" s="3" t="s">
        <v>77</v>
      </c>
      <c r="K2069" s="2">
        <v>4110</v>
      </c>
      <c r="L2069" s="3" t="s">
        <v>64</v>
      </c>
      <c r="M2069" s="3" t="s">
        <v>190</v>
      </c>
      <c r="N2069" s="3" t="s">
        <v>33</v>
      </c>
      <c r="O2069" s="3"/>
      <c r="P2069" s="3"/>
      <c r="Q2069" s="3"/>
      <c r="R2069" s="3">
        <v>0.38</v>
      </c>
      <c r="S2069" s="3">
        <v>0.62</v>
      </c>
      <c r="T2069" s="2">
        <v>314</v>
      </c>
      <c r="U2069" s="3">
        <v>43.65358039873022</v>
      </c>
      <c r="V2069" s="3">
        <v>315.68241672281977</v>
      </c>
      <c r="W2069" s="3">
        <v>20.678705114173948</v>
      </c>
      <c r="X2069" s="3">
        <v>144197.55944449303</v>
      </c>
      <c r="Y2069" s="3">
        <v>195.72309836814816</v>
      </c>
      <c r="Z2069" s="3">
        <v>20.678686833300532</v>
      </c>
      <c r="AA2069" s="3">
        <v>89402.486855585637</v>
      </c>
    </row>
    <row r="2070" spans="1:27" x14ac:dyDescent="0.25">
      <c r="A2070" s="2">
        <v>2069</v>
      </c>
      <c r="B2070" s="3" t="s">
        <v>178</v>
      </c>
      <c r="C2070" s="3" t="s">
        <v>28</v>
      </c>
      <c r="D2070" s="3" t="s">
        <v>179</v>
      </c>
      <c r="E2070" s="3" t="s">
        <v>221</v>
      </c>
      <c r="F2070" s="3">
        <v>0.56000000000000005</v>
      </c>
      <c r="G2070" s="3">
        <v>0.48</v>
      </c>
      <c r="H2070" s="3" t="s">
        <v>64</v>
      </c>
      <c r="I2070" s="2">
        <v>4110</v>
      </c>
      <c r="J2070" s="3" t="s">
        <v>77</v>
      </c>
      <c r="K2070" s="2">
        <v>4110</v>
      </c>
      <c r="L2070" s="3" t="s">
        <v>64</v>
      </c>
      <c r="M2070" s="3" t="s">
        <v>191</v>
      </c>
      <c r="N2070" s="3" t="s">
        <v>192</v>
      </c>
      <c r="O2070" s="3"/>
      <c r="P2070" s="3"/>
      <c r="Q2070" s="3"/>
      <c r="R2070" s="3">
        <v>0</v>
      </c>
      <c r="S2070" s="3">
        <v>1</v>
      </c>
      <c r="T2070" s="2">
        <v>150</v>
      </c>
      <c r="U2070" s="3">
        <v>41.013425492000188</v>
      </c>
      <c r="V2070" s="3">
        <v>277.81382255805335</v>
      </c>
      <c r="W2070" s="3">
        <v>26.99616796087869</v>
      </c>
      <c r="X2070" s="3">
        <v>131914.77627710463</v>
      </c>
      <c r="Y2070" s="3">
        <v>277.81382255805335</v>
      </c>
      <c r="Z2070" s="3">
        <v>26.996144095093744</v>
      </c>
      <c r="AA2070" s="3">
        <v>131914.77627710463</v>
      </c>
    </row>
    <row r="2071" spans="1:27" x14ac:dyDescent="0.25">
      <c r="A2071" s="2">
        <v>2070</v>
      </c>
      <c r="B2071" s="3" t="s">
        <v>178</v>
      </c>
      <c r="C2071" s="3" t="s">
        <v>28</v>
      </c>
      <c r="D2071" s="3" t="s">
        <v>179</v>
      </c>
      <c r="E2071" s="3" t="s">
        <v>221</v>
      </c>
      <c r="F2071" s="3">
        <v>0.56000000000000005</v>
      </c>
      <c r="G2071" s="3">
        <v>0.48</v>
      </c>
      <c r="H2071" s="3" t="s">
        <v>64</v>
      </c>
      <c r="I2071" s="2">
        <v>4110</v>
      </c>
      <c r="J2071" s="3" t="s">
        <v>77</v>
      </c>
      <c r="K2071" s="2">
        <v>4110</v>
      </c>
      <c r="L2071" s="3" t="s">
        <v>64</v>
      </c>
      <c r="M2071" s="3" t="s">
        <v>222</v>
      </c>
      <c r="N2071" s="3" t="s">
        <v>192</v>
      </c>
      <c r="O2071" s="3"/>
      <c r="P2071" s="3"/>
      <c r="Q2071" s="3"/>
      <c r="R2071" s="3">
        <v>0.38</v>
      </c>
      <c r="S2071" s="3">
        <v>0.62</v>
      </c>
      <c r="T2071" s="2">
        <v>138</v>
      </c>
      <c r="U2071" s="3">
        <v>43.597519216932696</v>
      </c>
      <c r="V2071" s="3">
        <v>312.83973736330699</v>
      </c>
      <c r="W2071" s="3">
        <v>19.731303627984602</v>
      </c>
      <c r="X2071" s="3">
        <v>141661.19597957534</v>
      </c>
      <c r="Y2071" s="3">
        <v>193.96063716525035</v>
      </c>
      <c r="Z2071" s="3">
        <v>19.731286184655254</v>
      </c>
      <c r="AA2071" s="3">
        <v>87829.941507336713</v>
      </c>
    </row>
    <row r="2072" spans="1:27" x14ac:dyDescent="0.25">
      <c r="A2072" s="2">
        <v>2071</v>
      </c>
      <c r="B2072" s="3" t="s">
        <v>178</v>
      </c>
      <c r="C2072" s="3" t="s">
        <v>28</v>
      </c>
      <c r="D2072" s="3" t="s">
        <v>179</v>
      </c>
      <c r="E2072" s="3" t="s">
        <v>221</v>
      </c>
      <c r="F2072" s="3">
        <v>0.56000000000000005</v>
      </c>
      <c r="G2072" s="3">
        <v>0.48</v>
      </c>
      <c r="H2072" s="3" t="s">
        <v>64</v>
      </c>
      <c r="I2072" s="2">
        <v>4110</v>
      </c>
      <c r="J2072" s="3" t="s">
        <v>77</v>
      </c>
      <c r="K2072" s="2">
        <v>4110</v>
      </c>
      <c r="L2072" s="3" t="s">
        <v>64</v>
      </c>
      <c r="M2072" s="3" t="s">
        <v>193</v>
      </c>
      <c r="N2072" s="3" t="s">
        <v>194</v>
      </c>
      <c r="O2072" s="3"/>
      <c r="P2072" s="3"/>
      <c r="Q2072" s="3"/>
      <c r="R2072" s="3">
        <v>0</v>
      </c>
      <c r="S2072" s="3">
        <v>1</v>
      </c>
      <c r="T2072" s="2">
        <v>970</v>
      </c>
      <c r="U2072" s="3">
        <v>301.5599786833759</v>
      </c>
      <c r="V2072" s="3">
        <v>2280.5251029974665</v>
      </c>
      <c r="W2072" s="3">
        <v>236.10225684723864</v>
      </c>
      <c r="X2072" s="3">
        <v>1026140.5135417978</v>
      </c>
      <c r="Y2072" s="3">
        <v>2280.5251029974665</v>
      </c>
      <c r="Z2072" s="3">
        <v>236.10204812258937</v>
      </c>
      <c r="AA2072" s="3">
        <v>1026140.5135417978</v>
      </c>
    </row>
    <row r="2073" spans="1:27" x14ac:dyDescent="0.25">
      <c r="A2073" s="2">
        <v>2072</v>
      </c>
      <c r="B2073" s="3" t="s">
        <v>178</v>
      </c>
      <c r="C2073" s="3" t="s">
        <v>28</v>
      </c>
      <c r="D2073" s="3" t="s">
        <v>179</v>
      </c>
      <c r="E2073" s="3" t="s">
        <v>221</v>
      </c>
      <c r="F2073" s="3">
        <v>0.56000000000000005</v>
      </c>
      <c r="G2073" s="3">
        <v>0.48</v>
      </c>
      <c r="H2073" s="3" t="s">
        <v>64</v>
      </c>
      <c r="I2073" s="2">
        <v>4110</v>
      </c>
      <c r="J2073" s="3" t="s">
        <v>77</v>
      </c>
      <c r="K2073" s="2">
        <v>4110</v>
      </c>
      <c r="L2073" s="3" t="s">
        <v>64</v>
      </c>
      <c r="M2073" s="3" t="s">
        <v>223</v>
      </c>
      <c r="N2073" s="3" t="s">
        <v>194</v>
      </c>
      <c r="O2073" s="3"/>
      <c r="P2073" s="3"/>
      <c r="Q2073" s="3"/>
      <c r="R2073" s="3">
        <v>0.38</v>
      </c>
      <c r="S2073" s="3">
        <v>0.62</v>
      </c>
      <c r="T2073" s="2">
        <v>2992</v>
      </c>
      <c r="U2073" s="3">
        <v>998.92594946103657</v>
      </c>
      <c r="V2073" s="3">
        <v>7116.7784271727578</v>
      </c>
      <c r="W2073" s="3">
        <v>423.66952315255298</v>
      </c>
      <c r="X2073" s="3">
        <v>3266697.3960547936</v>
      </c>
      <c r="Y2073" s="3">
        <v>4412.4026248470991</v>
      </c>
      <c r="Z2073" s="3">
        <v>423.6691486102938</v>
      </c>
      <c r="AA2073" s="3">
        <v>2025352.3855539756</v>
      </c>
    </row>
    <row r="2074" spans="1:27" x14ac:dyDescent="0.25">
      <c r="A2074" s="2">
        <v>2073</v>
      </c>
      <c r="B2074" s="3" t="s">
        <v>178</v>
      </c>
      <c r="C2074" s="3" t="s">
        <v>28</v>
      </c>
      <c r="D2074" s="3" t="s">
        <v>179</v>
      </c>
      <c r="E2074" s="3" t="s">
        <v>221</v>
      </c>
      <c r="F2074" s="3">
        <v>0.56000000000000005</v>
      </c>
      <c r="G2074" s="3">
        <v>0.48</v>
      </c>
      <c r="H2074" s="3" t="s">
        <v>64</v>
      </c>
      <c r="I2074" s="2">
        <v>4110</v>
      </c>
      <c r="J2074" s="3" t="s">
        <v>77</v>
      </c>
      <c r="K2074" s="2">
        <v>4110</v>
      </c>
      <c r="L2074" s="3" t="s">
        <v>64</v>
      </c>
      <c r="M2074" s="3" t="s">
        <v>232</v>
      </c>
      <c r="N2074" s="3" t="s">
        <v>185</v>
      </c>
      <c r="O2074" s="3"/>
      <c r="P2074" s="3"/>
      <c r="Q2074" s="3"/>
      <c r="R2074" s="3">
        <v>0</v>
      </c>
      <c r="S2074" s="3">
        <v>1</v>
      </c>
      <c r="T2074" s="2">
        <v>32</v>
      </c>
      <c r="U2074" s="3">
        <v>3.7203499233870803</v>
      </c>
      <c r="V2074" s="3">
        <v>21.921884839054428</v>
      </c>
      <c r="W2074" s="3">
        <v>1.7858590473948053</v>
      </c>
      <c r="X2074" s="3">
        <v>9370.4086921500839</v>
      </c>
      <c r="Y2074" s="3">
        <v>21.921884839054428</v>
      </c>
      <c r="Z2074" s="3">
        <v>1.7858574686178448</v>
      </c>
      <c r="AA2074" s="3">
        <v>9370.4086921500839</v>
      </c>
    </row>
    <row r="2075" spans="1:27" x14ac:dyDescent="0.25">
      <c r="A2075" s="2">
        <v>2074</v>
      </c>
      <c r="B2075" s="3" t="s">
        <v>178</v>
      </c>
      <c r="C2075" s="3" t="s">
        <v>28</v>
      </c>
      <c r="D2075" s="3" t="s">
        <v>179</v>
      </c>
      <c r="E2075" s="3" t="s">
        <v>221</v>
      </c>
      <c r="F2075" s="3">
        <v>0.56000000000000005</v>
      </c>
      <c r="G2075" s="3">
        <v>0.48</v>
      </c>
      <c r="H2075" s="3" t="s">
        <v>64</v>
      </c>
      <c r="I2075" s="2">
        <v>4110</v>
      </c>
      <c r="J2075" s="3" t="s">
        <v>77</v>
      </c>
      <c r="K2075" s="2">
        <v>4110</v>
      </c>
      <c r="L2075" s="3" t="s">
        <v>64</v>
      </c>
      <c r="M2075" s="3" t="s">
        <v>236</v>
      </c>
      <c r="N2075" s="3" t="s">
        <v>194</v>
      </c>
      <c r="O2075" s="3"/>
      <c r="P2075" s="3"/>
      <c r="Q2075" s="3"/>
      <c r="R2075" s="3">
        <v>0.38</v>
      </c>
      <c r="S2075" s="3">
        <v>0.62</v>
      </c>
      <c r="T2075" s="2">
        <v>9</v>
      </c>
      <c r="U2075" s="3">
        <v>5.0162639097246151E-2</v>
      </c>
      <c r="V2075" s="3">
        <v>0.30924406419956013</v>
      </c>
      <c r="W2075" s="3">
        <v>1.7498486067483311E-2</v>
      </c>
      <c r="X2075" s="3">
        <v>132.03770653354729</v>
      </c>
      <c r="Y2075" s="3">
        <v>0.19173131980372729</v>
      </c>
      <c r="Z2075" s="3">
        <v>1.7498470598061627E-2</v>
      </c>
      <c r="AA2075" s="3">
        <v>81.863378050799327</v>
      </c>
    </row>
    <row r="2076" spans="1:27" x14ac:dyDescent="0.25">
      <c r="A2076" s="2">
        <v>2075</v>
      </c>
      <c r="B2076" s="3" t="s">
        <v>178</v>
      </c>
      <c r="C2076" s="3" t="s">
        <v>28</v>
      </c>
      <c r="D2076" s="3" t="s">
        <v>179</v>
      </c>
      <c r="E2076" s="3" t="s">
        <v>221</v>
      </c>
      <c r="F2076" s="3">
        <v>0.56000000000000005</v>
      </c>
      <c r="G2076" s="3">
        <v>0.48</v>
      </c>
      <c r="H2076" s="3" t="s">
        <v>64</v>
      </c>
      <c r="I2076" s="2">
        <v>4110</v>
      </c>
      <c r="J2076" s="3" t="s">
        <v>77</v>
      </c>
      <c r="K2076" s="2">
        <v>4110</v>
      </c>
      <c r="L2076" s="3" t="s">
        <v>64</v>
      </c>
      <c r="M2076" s="3" t="s">
        <v>224</v>
      </c>
      <c r="N2076" s="3" t="s">
        <v>194</v>
      </c>
      <c r="O2076" s="3"/>
      <c r="P2076" s="3"/>
      <c r="Q2076" s="3"/>
      <c r="R2076" s="3">
        <v>0</v>
      </c>
      <c r="S2076" s="3">
        <v>1</v>
      </c>
      <c r="T2076" s="2">
        <v>20</v>
      </c>
      <c r="U2076" s="3">
        <v>1.1600099866421425</v>
      </c>
      <c r="V2076" s="3">
        <v>10.359174629024444</v>
      </c>
      <c r="W2076" s="3">
        <v>1.2114572307659395</v>
      </c>
      <c r="X2076" s="3">
        <v>4488.3903003793803</v>
      </c>
      <c r="Y2076" s="3">
        <v>10.359174629024444</v>
      </c>
      <c r="Z2076" s="3">
        <v>1.2114561597851337</v>
      </c>
      <c r="AA2076" s="3">
        <v>4488.3903003793803</v>
      </c>
    </row>
    <row r="2077" spans="1:27" x14ac:dyDescent="0.25">
      <c r="A2077" s="2">
        <v>2076</v>
      </c>
      <c r="B2077" s="3" t="s">
        <v>178</v>
      </c>
      <c r="C2077" s="3" t="s">
        <v>28</v>
      </c>
      <c r="D2077" s="3" t="s">
        <v>179</v>
      </c>
      <c r="E2077" s="3" t="s">
        <v>221</v>
      </c>
      <c r="F2077" s="3">
        <v>0.56000000000000005</v>
      </c>
      <c r="G2077" s="3">
        <v>0.48</v>
      </c>
      <c r="H2077" s="3" t="s">
        <v>64</v>
      </c>
      <c r="I2077" s="2">
        <v>4110</v>
      </c>
      <c r="J2077" s="3" t="s">
        <v>77</v>
      </c>
      <c r="K2077" s="2">
        <v>4110</v>
      </c>
      <c r="L2077" s="3" t="s">
        <v>64</v>
      </c>
      <c r="M2077" s="3" t="s">
        <v>245</v>
      </c>
      <c r="N2077" s="3" t="s">
        <v>194</v>
      </c>
      <c r="O2077" s="3"/>
      <c r="P2077" s="3"/>
      <c r="Q2077" s="3"/>
      <c r="R2077" s="3">
        <v>0</v>
      </c>
      <c r="S2077" s="3">
        <v>1</v>
      </c>
      <c r="T2077" s="2">
        <v>13</v>
      </c>
      <c r="U2077" s="3">
        <v>0.56194240643867466</v>
      </c>
      <c r="V2077" s="3">
        <v>3.8509323970680445</v>
      </c>
      <c r="W2077" s="3">
        <v>0.43466564376145383</v>
      </c>
      <c r="X2077" s="3">
        <v>1806.3069114152056</v>
      </c>
      <c r="Y2077" s="3">
        <v>3.8509323970680445</v>
      </c>
      <c r="Z2077" s="3">
        <v>0.43466525949814649</v>
      </c>
      <c r="AA2077" s="3">
        <v>1806.3069114152056</v>
      </c>
    </row>
    <row r="2078" spans="1:27" x14ac:dyDescent="0.25">
      <c r="A2078" s="2">
        <v>2077</v>
      </c>
      <c r="B2078" s="3" t="s">
        <v>178</v>
      </c>
      <c r="C2078" s="3" t="s">
        <v>28</v>
      </c>
      <c r="D2078" s="3" t="s">
        <v>179</v>
      </c>
      <c r="E2078" s="3" t="s">
        <v>221</v>
      </c>
      <c r="F2078" s="3">
        <v>0.56000000000000005</v>
      </c>
      <c r="G2078" s="3">
        <v>0.48</v>
      </c>
      <c r="H2078" s="3" t="s">
        <v>64</v>
      </c>
      <c r="I2078" s="2">
        <v>4110</v>
      </c>
      <c r="J2078" s="3" t="s">
        <v>77</v>
      </c>
      <c r="K2078" s="2">
        <v>4110</v>
      </c>
      <c r="L2078" s="3" t="s">
        <v>64</v>
      </c>
      <c r="M2078" s="3" t="s">
        <v>195</v>
      </c>
      <c r="N2078" s="3" t="s">
        <v>196</v>
      </c>
      <c r="O2078" s="3"/>
      <c r="P2078" s="3"/>
      <c r="Q2078" s="3"/>
      <c r="R2078" s="3">
        <v>0</v>
      </c>
      <c r="S2078" s="3">
        <v>1</v>
      </c>
      <c r="T2078" s="2">
        <v>31</v>
      </c>
      <c r="U2078" s="3">
        <v>7.7368468392645173</v>
      </c>
      <c r="V2078" s="3">
        <v>59.582057398755673</v>
      </c>
      <c r="W2078" s="3">
        <v>6.2075377834613414</v>
      </c>
      <c r="X2078" s="3">
        <v>26394.283170890343</v>
      </c>
      <c r="Y2078" s="3">
        <v>59.582057398755673</v>
      </c>
      <c r="Z2078" s="3">
        <v>6.207532295728341</v>
      </c>
      <c r="AA2078" s="3">
        <v>26394.283170890343</v>
      </c>
    </row>
    <row r="2079" spans="1:27" x14ac:dyDescent="0.25">
      <c r="A2079" s="2">
        <v>2078</v>
      </c>
      <c r="B2079" s="3" t="s">
        <v>178</v>
      </c>
      <c r="C2079" s="3" t="s">
        <v>28</v>
      </c>
      <c r="D2079" s="3" t="s">
        <v>179</v>
      </c>
      <c r="E2079" s="3" t="s">
        <v>221</v>
      </c>
      <c r="F2079" s="3">
        <v>0.56000000000000005</v>
      </c>
      <c r="G2079" s="3">
        <v>0.48</v>
      </c>
      <c r="H2079" s="3" t="s">
        <v>64</v>
      </c>
      <c r="I2079" s="2">
        <v>4110</v>
      </c>
      <c r="J2079" s="3" t="s">
        <v>77</v>
      </c>
      <c r="K2079" s="2">
        <v>4110</v>
      </c>
      <c r="L2079" s="3" t="s">
        <v>64</v>
      </c>
      <c r="M2079" s="3" t="s">
        <v>198</v>
      </c>
      <c r="N2079" s="3" t="s">
        <v>196</v>
      </c>
      <c r="O2079" s="3"/>
      <c r="P2079" s="3"/>
      <c r="Q2079" s="3"/>
      <c r="R2079" s="3">
        <v>0.38</v>
      </c>
      <c r="S2079" s="3">
        <v>0.62</v>
      </c>
      <c r="T2079" s="2">
        <v>764</v>
      </c>
      <c r="U2079" s="3">
        <v>219.85234943320086</v>
      </c>
      <c r="V2079" s="3">
        <v>1484.2050498278684</v>
      </c>
      <c r="W2079" s="3">
        <v>87.552450746327182</v>
      </c>
      <c r="X2079" s="3">
        <v>712719.54843966966</v>
      </c>
      <c r="Y2079" s="3">
        <v>920.20713089327842</v>
      </c>
      <c r="Z2079" s="3">
        <v>87.552373346158205</v>
      </c>
      <c r="AA2079" s="3">
        <v>441886.12003259454</v>
      </c>
    </row>
    <row r="2080" spans="1:27" x14ac:dyDescent="0.25">
      <c r="A2080" s="2">
        <v>2079</v>
      </c>
      <c r="B2080" s="3" t="s">
        <v>178</v>
      </c>
      <c r="C2080" s="3" t="s">
        <v>28</v>
      </c>
      <c r="D2080" s="3" t="s">
        <v>179</v>
      </c>
      <c r="E2080" s="3" t="s">
        <v>221</v>
      </c>
      <c r="F2080" s="3">
        <v>0.56000000000000005</v>
      </c>
      <c r="G2080" s="3">
        <v>0.48</v>
      </c>
      <c r="H2080" s="3" t="s">
        <v>64</v>
      </c>
      <c r="I2080" s="2">
        <v>4110</v>
      </c>
      <c r="J2080" s="3" t="s">
        <v>77</v>
      </c>
      <c r="K2080" s="2">
        <v>4110</v>
      </c>
      <c r="L2080" s="3" t="s">
        <v>64</v>
      </c>
      <c r="M2080" s="3" t="s">
        <v>184</v>
      </c>
      <c r="N2080" s="3" t="s">
        <v>185</v>
      </c>
      <c r="O2080" s="3"/>
      <c r="P2080" s="3"/>
      <c r="Q2080" s="3"/>
      <c r="R2080" s="3">
        <v>0</v>
      </c>
      <c r="S2080" s="3">
        <v>1</v>
      </c>
      <c r="T2080" s="2">
        <v>6369</v>
      </c>
      <c r="U2080" s="3">
        <v>2283.2087978439927</v>
      </c>
      <c r="V2080" s="3">
        <v>11858.705495161967</v>
      </c>
      <c r="W2080" s="3">
        <v>862.34985559195422</v>
      </c>
      <c r="X2080" s="3">
        <v>5146122.5028386097</v>
      </c>
      <c r="Y2080" s="3">
        <v>11858.705495161967</v>
      </c>
      <c r="Z2080" s="3">
        <v>862.34909323723343</v>
      </c>
      <c r="AA2080" s="3">
        <v>5146122.5028386097</v>
      </c>
    </row>
    <row r="2081" spans="1:27" x14ac:dyDescent="0.25">
      <c r="A2081" s="2">
        <v>2080</v>
      </c>
      <c r="B2081" s="3" t="s">
        <v>178</v>
      </c>
      <c r="C2081" s="3" t="s">
        <v>28</v>
      </c>
      <c r="D2081" s="3" t="s">
        <v>179</v>
      </c>
      <c r="E2081" s="3" t="s">
        <v>221</v>
      </c>
      <c r="F2081" s="3">
        <v>0.56000000000000005</v>
      </c>
      <c r="G2081" s="3">
        <v>0.48</v>
      </c>
      <c r="H2081" s="3" t="s">
        <v>64</v>
      </c>
      <c r="I2081" s="2">
        <v>4110</v>
      </c>
      <c r="J2081" s="3" t="s">
        <v>77</v>
      </c>
      <c r="K2081" s="2">
        <v>4110</v>
      </c>
      <c r="L2081" s="3" t="s">
        <v>64</v>
      </c>
      <c r="M2081" s="3" t="s">
        <v>225</v>
      </c>
      <c r="N2081" s="3" t="s">
        <v>185</v>
      </c>
      <c r="O2081" s="3"/>
      <c r="P2081" s="3"/>
      <c r="Q2081" s="3"/>
      <c r="R2081" s="3">
        <v>0.38</v>
      </c>
      <c r="S2081" s="3">
        <v>0.62</v>
      </c>
      <c r="T2081" s="2">
        <v>14</v>
      </c>
      <c r="U2081" s="3">
        <v>2.9981657851163335</v>
      </c>
      <c r="V2081" s="3">
        <v>20.277275169347106</v>
      </c>
      <c r="W2081" s="3">
        <v>1.3296920840384527</v>
      </c>
      <c r="X2081" s="3">
        <v>9043.5915474753565</v>
      </c>
      <c r="Y2081" s="3">
        <v>12.571910604995207</v>
      </c>
      <c r="Z2081" s="3">
        <v>1.329690908532899</v>
      </c>
      <c r="AA2081" s="3">
        <v>5607.0267594347215</v>
      </c>
    </row>
    <row r="2082" spans="1:27" x14ac:dyDescent="0.25">
      <c r="A2082" s="2">
        <v>2081</v>
      </c>
      <c r="B2082" s="3" t="s">
        <v>178</v>
      </c>
      <c r="C2082" s="3" t="s">
        <v>28</v>
      </c>
      <c r="D2082" s="3" t="s">
        <v>179</v>
      </c>
      <c r="E2082" s="3" t="s">
        <v>221</v>
      </c>
      <c r="F2082" s="3">
        <v>0.56000000000000005</v>
      </c>
      <c r="G2082" s="3">
        <v>0.48</v>
      </c>
      <c r="H2082" s="3" t="s">
        <v>64</v>
      </c>
      <c r="I2082" s="2">
        <v>4110</v>
      </c>
      <c r="J2082" s="3" t="s">
        <v>77</v>
      </c>
      <c r="K2082" s="2">
        <v>4110</v>
      </c>
      <c r="L2082" s="3" t="s">
        <v>64</v>
      </c>
      <c r="M2082" s="3" t="s">
        <v>186</v>
      </c>
      <c r="N2082" s="3" t="s">
        <v>187</v>
      </c>
      <c r="O2082" s="3"/>
      <c r="P2082" s="3"/>
      <c r="Q2082" s="3"/>
      <c r="R2082" s="3">
        <v>0</v>
      </c>
      <c r="S2082" s="3">
        <v>1</v>
      </c>
      <c r="T2082" s="2">
        <v>1927</v>
      </c>
      <c r="U2082" s="3">
        <v>648.07768451724871</v>
      </c>
      <c r="V2082" s="3">
        <v>3449.2900484170814</v>
      </c>
      <c r="W2082" s="3">
        <v>274.29505573418618</v>
      </c>
      <c r="X2082" s="3">
        <v>1518133.4905917691</v>
      </c>
      <c r="Y2082" s="3">
        <v>3449.2900484170814</v>
      </c>
      <c r="Z2082" s="3">
        <v>274.29481324544315</v>
      </c>
      <c r="AA2082" s="3">
        <v>1518133.4905917691</v>
      </c>
    </row>
    <row r="2083" spans="1:27" x14ac:dyDescent="0.25">
      <c r="A2083" s="2">
        <v>2082</v>
      </c>
      <c r="B2083" s="3" t="s">
        <v>178</v>
      </c>
      <c r="C2083" s="3" t="s">
        <v>28</v>
      </c>
      <c r="D2083" s="3" t="s">
        <v>179</v>
      </c>
      <c r="E2083" s="3" t="s">
        <v>221</v>
      </c>
      <c r="F2083" s="3">
        <v>0.56000000000000005</v>
      </c>
      <c r="G2083" s="3">
        <v>0.48</v>
      </c>
      <c r="H2083" s="3" t="s">
        <v>64</v>
      </c>
      <c r="I2083" s="2">
        <v>4110</v>
      </c>
      <c r="J2083" s="3" t="s">
        <v>77</v>
      </c>
      <c r="K2083" s="2">
        <v>4110</v>
      </c>
      <c r="L2083" s="3" t="s">
        <v>64</v>
      </c>
      <c r="M2083" s="3" t="s">
        <v>188</v>
      </c>
      <c r="N2083" s="3" t="s">
        <v>185</v>
      </c>
      <c r="O2083" s="3"/>
      <c r="P2083" s="3"/>
      <c r="Q2083" s="3"/>
      <c r="R2083" s="3">
        <v>0</v>
      </c>
      <c r="S2083" s="3">
        <v>1</v>
      </c>
      <c r="T2083" s="2">
        <v>47</v>
      </c>
      <c r="U2083" s="3">
        <v>3.5959615032361194</v>
      </c>
      <c r="V2083" s="3">
        <v>20.418406232022555</v>
      </c>
      <c r="W2083" s="3">
        <v>1.984344340141879</v>
      </c>
      <c r="X2083" s="3">
        <v>8017.9041205421354</v>
      </c>
      <c r="Y2083" s="3">
        <v>20.418406232022555</v>
      </c>
      <c r="Z2083" s="3">
        <v>1.984342585895301</v>
      </c>
      <c r="AA2083" s="3">
        <v>8017.9041205421354</v>
      </c>
    </row>
    <row r="2084" spans="1:27" x14ac:dyDescent="0.25">
      <c r="A2084" s="2">
        <v>2083</v>
      </c>
      <c r="B2084" s="3" t="s">
        <v>178</v>
      </c>
      <c r="C2084" s="3" t="s">
        <v>28</v>
      </c>
      <c r="D2084" s="3" t="s">
        <v>179</v>
      </c>
      <c r="E2084" s="3" t="s">
        <v>221</v>
      </c>
      <c r="F2084" s="3">
        <v>0.56000000000000005</v>
      </c>
      <c r="G2084" s="3">
        <v>0.48</v>
      </c>
      <c r="H2084" s="3" t="s">
        <v>64</v>
      </c>
      <c r="I2084" s="2">
        <v>4110</v>
      </c>
      <c r="J2084" s="3" t="s">
        <v>77</v>
      </c>
      <c r="K2084" s="2">
        <v>4110</v>
      </c>
      <c r="L2084" s="3" t="s">
        <v>64</v>
      </c>
      <c r="M2084" s="3" t="s">
        <v>239</v>
      </c>
      <c r="N2084" s="3" t="s">
        <v>41</v>
      </c>
      <c r="O2084" s="3"/>
      <c r="P2084" s="3"/>
      <c r="Q2084" s="3"/>
      <c r="R2084" s="3">
        <v>0.38</v>
      </c>
      <c r="S2084" s="3">
        <v>0.62</v>
      </c>
      <c r="T2084" s="2">
        <v>639</v>
      </c>
      <c r="U2084" s="3">
        <v>262.44434452719378</v>
      </c>
      <c r="V2084" s="3">
        <v>1973.2023599952438</v>
      </c>
      <c r="W2084" s="3">
        <v>112.3658932090417</v>
      </c>
      <c r="X2084" s="3">
        <v>900532.37966207333</v>
      </c>
      <c r="Y2084" s="3">
        <v>1223.3854631970498</v>
      </c>
      <c r="Z2084" s="3">
        <v>112.36579387271189</v>
      </c>
      <c r="AA2084" s="3">
        <v>558330.07539048523</v>
      </c>
    </row>
    <row r="2085" spans="1:27" x14ac:dyDescent="0.25">
      <c r="A2085" s="2">
        <v>2084</v>
      </c>
      <c r="B2085" s="3" t="s">
        <v>178</v>
      </c>
      <c r="C2085" s="3" t="s">
        <v>28</v>
      </c>
      <c r="D2085" s="3" t="s">
        <v>179</v>
      </c>
      <c r="E2085" s="3" t="s">
        <v>221</v>
      </c>
      <c r="F2085" s="3">
        <v>0.56000000000000005</v>
      </c>
      <c r="G2085" s="3">
        <v>0.48</v>
      </c>
      <c r="H2085" s="3" t="s">
        <v>64</v>
      </c>
      <c r="I2085" s="2">
        <v>4111</v>
      </c>
      <c r="J2085" s="3" t="s">
        <v>280</v>
      </c>
      <c r="K2085" s="2">
        <v>4111</v>
      </c>
      <c r="L2085" s="3" t="s">
        <v>64</v>
      </c>
      <c r="M2085" s="3" t="s">
        <v>190</v>
      </c>
      <c r="N2085" s="3" t="s">
        <v>33</v>
      </c>
      <c r="O2085" s="3"/>
      <c r="P2085" s="3"/>
      <c r="Q2085" s="3"/>
      <c r="R2085" s="3">
        <v>0.38</v>
      </c>
      <c r="S2085" s="3">
        <v>0.62</v>
      </c>
      <c r="T2085" s="2">
        <v>8</v>
      </c>
      <c r="U2085" s="3">
        <v>0.39341750878475445</v>
      </c>
      <c r="V2085" s="3">
        <v>2.8126055841452349</v>
      </c>
      <c r="W2085" s="3">
        <v>0.2352236971788052</v>
      </c>
      <c r="X2085" s="3">
        <v>1377.5894398746427</v>
      </c>
      <c r="Y2085" s="3">
        <v>1.7438154621700457</v>
      </c>
      <c r="Z2085" s="3">
        <v>0.23522348923084027</v>
      </c>
      <c r="AA2085" s="3">
        <v>854.10545272227841</v>
      </c>
    </row>
    <row r="2086" spans="1:27" x14ac:dyDescent="0.25">
      <c r="A2086" s="2">
        <v>2085</v>
      </c>
      <c r="B2086" s="3" t="s">
        <v>178</v>
      </c>
      <c r="C2086" s="3" t="s">
        <v>28</v>
      </c>
      <c r="D2086" s="3" t="s">
        <v>179</v>
      </c>
      <c r="E2086" s="3" t="s">
        <v>221</v>
      </c>
      <c r="F2086" s="3">
        <v>0.56000000000000005</v>
      </c>
      <c r="G2086" s="3">
        <v>0.48</v>
      </c>
      <c r="H2086" s="3" t="s">
        <v>64</v>
      </c>
      <c r="I2086" s="2">
        <v>4111</v>
      </c>
      <c r="J2086" s="3" t="s">
        <v>280</v>
      </c>
      <c r="K2086" s="2">
        <v>4111</v>
      </c>
      <c r="L2086" s="3" t="s">
        <v>64</v>
      </c>
      <c r="M2086" s="3" t="s">
        <v>193</v>
      </c>
      <c r="N2086" s="3" t="s">
        <v>194</v>
      </c>
      <c r="O2086" s="3"/>
      <c r="P2086" s="3"/>
      <c r="Q2086" s="3"/>
      <c r="R2086" s="3">
        <v>0</v>
      </c>
      <c r="S2086" s="3">
        <v>1</v>
      </c>
      <c r="T2086" s="2">
        <v>13</v>
      </c>
      <c r="U2086" s="3">
        <v>1.3271445223947169</v>
      </c>
      <c r="V2086" s="3">
        <v>11.593414109272501</v>
      </c>
      <c r="W2086" s="3">
        <v>1.8501636943198714</v>
      </c>
      <c r="X2086" s="3">
        <v>4621.5402106875117</v>
      </c>
      <c r="Y2086" s="3">
        <v>11.593414109272501</v>
      </c>
      <c r="Z2086" s="3">
        <v>1.8501620586948107</v>
      </c>
      <c r="AA2086" s="3">
        <v>4621.5402106875117</v>
      </c>
    </row>
    <row r="2087" spans="1:27" x14ac:dyDescent="0.25">
      <c r="A2087" s="2">
        <v>2086</v>
      </c>
      <c r="B2087" s="3" t="s">
        <v>178</v>
      </c>
      <c r="C2087" s="3" t="s">
        <v>28</v>
      </c>
      <c r="D2087" s="3" t="s">
        <v>179</v>
      </c>
      <c r="E2087" s="3" t="s">
        <v>221</v>
      </c>
      <c r="F2087" s="3">
        <v>0.56000000000000005</v>
      </c>
      <c r="G2087" s="3">
        <v>0.48</v>
      </c>
      <c r="H2087" s="3" t="s">
        <v>64</v>
      </c>
      <c r="I2087" s="2">
        <v>4111</v>
      </c>
      <c r="J2087" s="3" t="s">
        <v>280</v>
      </c>
      <c r="K2087" s="2">
        <v>4111</v>
      </c>
      <c r="L2087" s="3" t="s">
        <v>64</v>
      </c>
      <c r="M2087" s="3" t="s">
        <v>223</v>
      </c>
      <c r="N2087" s="3" t="s">
        <v>194</v>
      </c>
      <c r="O2087" s="3"/>
      <c r="P2087" s="3"/>
      <c r="Q2087" s="3"/>
      <c r="R2087" s="3">
        <v>0.38</v>
      </c>
      <c r="S2087" s="3">
        <v>0.62</v>
      </c>
      <c r="T2087" s="2">
        <v>4</v>
      </c>
      <c r="U2087" s="3">
        <v>1.0155149101126073</v>
      </c>
      <c r="V2087" s="3">
        <v>6.6355724384584018</v>
      </c>
      <c r="W2087" s="3">
        <v>0.52900578293624823</v>
      </c>
      <c r="X2087" s="3">
        <v>3326.6611535195989</v>
      </c>
      <c r="Y2087" s="3">
        <v>4.1140549118442085</v>
      </c>
      <c r="Z2087" s="3">
        <v>0.52900531527216099</v>
      </c>
      <c r="AA2087" s="3">
        <v>2062.5299151821509</v>
      </c>
    </row>
    <row r="2088" spans="1:27" x14ac:dyDescent="0.25">
      <c r="A2088" s="2">
        <v>2087</v>
      </c>
      <c r="B2088" s="3" t="s">
        <v>178</v>
      </c>
      <c r="C2088" s="3" t="s">
        <v>28</v>
      </c>
      <c r="D2088" s="3" t="s">
        <v>179</v>
      </c>
      <c r="E2088" s="3" t="s">
        <v>221</v>
      </c>
      <c r="F2088" s="3">
        <v>0.56000000000000005</v>
      </c>
      <c r="G2088" s="3">
        <v>0.48</v>
      </c>
      <c r="H2088" s="3" t="s">
        <v>64</v>
      </c>
      <c r="I2088" s="2">
        <v>4111</v>
      </c>
      <c r="J2088" s="3" t="s">
        <v>280</v>
      </c>
      <c r="K2088" s="2">
        <v>4111</v>
      </c>
      <c r="L2088" s="3" t="s">
        <v>64</v>
      </c>
      <c r="M2088" s="3" t="s">
        <v>198</v>
      </c>
      <c r="N2088" s="3" t="s">
        <v>196</v>
      </c>
      <c r="O2088" s="3"/>
      <c r="P2088" s="3"/>
      <c r="Q2088" s="3"/>
      <c r="R2088" s="3">
        <v>0.38</v>
      </c>
      <c r="S2088" s="3">
        <v>0.62</v>
      </c>
      <c r="T2088" s="2">
        <v>2</v>
      </c>
      <c r="U2088" s="3">
        <v>7.3980332833591206E-2</v>
      </c>
      <c r="V2088" s="3">
        <v>0.5682613071123237</v>
      </c>
      <c r="W2088" s="3">
        <v>4.5696889290686202E-2</v>
      </c>
      <c r="X2088" s="3">
        <v>261.60174100470522</v>
      </c>
      <c r="Y2088" s="3">
        <v>0.35232201040964067</v>
      </c>
      <c r="Z2088" s="3">
        <v>4.5696848892651326E-2</v>
      </c>
      <c r="AA2088" s="3">
        <v>162.19307942291726</v>
      </c>
    </row>
    <row r="2089" spans="1:27" x14ac:dyDescent="0.25">
      <c r="A2089" s="2">
        <v>2088</v>
      </c>
      <c r="B2089" s="3" t="s">
        <v>178</v>
      </c>
      <c r="C2089" s="3" t="s">
        <v>28</v>
      </c>
      <c r="D2089" s="3" t="s">
        <v>179</v>
      </c>
      <c r="E2089" s="3" t="s">
        <v>221</v>
      </c>
      <c r="F2089" s="3">
        <v>0.56000000000000005</v>
      </c>
      <c r="G2089" s="3">
        <v>0.48</v>
      </c>
      <c r="H2089" s="3" t="s">
        <v>64</v>
      </c>
      <c r="I2089" s="2">
        <v>4111</v>
      </c>
      <c r="J2089" s="3" t="s">
        <v>280</v>
      </c>
      <c r="K2089" s="2">
        <v>4111</v>
      </c>
      <c r="L2089" s="3" t="s">
        <v>64</v>
      </c>
      <c r="M2089" s="3" t="s">
        <v>184</v>
      </c>
      <c r="N2089" s="3" t="s">
        <v>185</v>
      </c>
      <c r="O2089" s="3"/>
      <c r="P2089" s="3"/>
      <c r="Q2089" s="3"/>
      <c r="R2089" s="3">
        <v>0</v>
      </c>
      <c r="S2089" s="3">
        <v>1</v>
      </c>
      <c r="T2089" s="2">
        <v>59</v>
      </c>
      <c r="U2089" s="3">
        <v>16.186312928824666</v>
      </c>
      <c r="V2089" s="3">
        <v>80.431875451446103</v>
      </c>
      <c r="W2089" s="3">
        <v>9.1618345960898662</v>
      </c>
      <c r="X2089" s="3">
        <v>37570.996857950551</v>
      </c>
      <c r="Y2089" s="3">
        <v>80.431875451446103</v>
      </c>
      <c r="Z2089" s="3">
        <v>9.1618264966301819</v>
      </c>
      <c r="AA2089" s="3">
        <v>37570.996857950551</v>
      </c>
    </row>
    <row r="2090" spans="1:27" x14ac:dyDescent="0.25">
      <c r="A2090" s="2">
        <v>2089</v>
      </c>
      <c r="B2090" s="3" t="s">
        <v>178</v>
      </c>
      <c r="C2090" s="3" t="s">
        <v>28</v>
      </c>
      <c r="D2090" s="3" t="s">
        <v>179</v>
      </c>
      <c r="E2090" s="3" t="s">
        <v>221</v>
      </c>
      <c r="F2090" s="3">
        <v>0.56000000000000005</v>
      </c>
      <c r="G2090" s="3">
        <v>0.48</v>
      </c>
      <c r="H2090" s="3" t="s">
        <v>64</v>
      </c>
      <c r="I2090" s="2">
        <v>4111</v>
      </c>
      <c r="J2090" s="3" t="s">
        <v>280</v>
      </c>
      <c r="K2090" s="2">
        <v>4111</v>
      </c>
      <c r="L2090" s="3" t="s">
        <v>64</v>
      </c>
      <c r="M2090" s="3" t="s">
        <v>186</v>
      </c>
      <c r="N2090" s="3" t="s">
        <v>187</v>
      </c>
      <c r="O2090" s="3"/>
      <c r="P2090" s="3"/>
      <c r="Q2090" s="3"/>
      <c r="R2090" s="3">
        <v>0</v>
      </c>
      <c r="S2090" s="3">
        <v>1</v>
      </c>
      <c r="T2090" s="2">
        <v>180</v>
      </c>
      <c r="U2090" s="3">
        <v>57.103199268481333</v>
      </c>
      <c r="V2090" s="3">
        <v>311.312111472992</v>
      </c>
      <c r="W2090" s="3">
        <v>37.545974478009832</v>
      </c>
      <c r="X2090" s="3">
        <v>156548.30400374299</v>
      </c>
      <c r="Y2090" s="3">
        <v>311.312111472992</v>
      </c>
      <c r="Z2090" s="3">
        <v>37.545941285737726</v>
      </c>
      <c r="AA2090" s="3">
        <v>156548.30400374299</v>
      </c>
    </row>
    <row r="2091" spans="1:27" x14ac:dyDescent="0.25">
      <c r="A2091" s="2">
        <v>2090</v>
      </c>
      <c r="B2091" s="3" t="s">
        <v>178</v>
      </c>
      <c r="C2091" s="3" t="s">
        <v>28</v>
      </c>
      <c r="D2091" s="3" t="s">
        <v>179</v>
      </c>
      <c r="E2091" s="3" t="s">
        <v>221</v>
      </c>
      <c r="F2091" s="3">
        <v>0.56000000000000005</v>
      </c>
      <c r="G2091" s="3">
        <v>0.48</v>
      </c>
      <c r="H2091" s="3" t="s">
        <v>64</v>
      </c>
      <c r="I2091" s="2">
        <v>4112</v>
      </c>
      <c r="J2091" s="3" t="s">
        <v>217</v>
      </c>
      <c r="K2091" s="2">
        <v>4112</v>
      </c>
      <c r="L2091" s="3" t="s">
        <v>64</v>
      </c>
      <c r="M2091" s="3" t="s">
        <v>190</v>
      </c>
      <c r="N2091" s="3" t="s">
        <v>33</v>
      </c>
      <c r="O2091" s="3"/>
      <c r="P2091" s="3"/>
      <c r="Q2091" s="3"/>
      <c r="R2091" s="3">
        <v>0.38</v>
      </c>
      <c r="S2091" s="3">
        <v>0.62</v>
      </c>
      <c r="T2091" s="2">
        <v>6</v>
      </c>
      <c r="U2091" s="3">
        <v>0.25030568103316331</v>
      </c>
      <c r="V2091" s="3">
        <v>2.3321413108093139</v>
      </c>
      <c r="W2091" s="3">
        <v>0.20569900103332453</v>
      </c>
      <c r="X2091" s="3">
        <v>1016.9284690204523</v>
      </c>
      <c r="Y2091" s="3">
        <v>1.4459276127017744</v>
      </c>
      <c r="Z2091" s="3">
        <v>0.20569881918647395</v>
      </c>
      <c r="AA2091" s="3">
        <v>630.49565079268041</v>
      </c>
    </row>
    <row r="2092" spans="1:27" x14ac:dyDescent="0.25">
      <c r="A2092" s="2">
        <v>2091</v>
      </c>
      <c r="B2092" s="3" t="s">
        <v>178</v>
      </c>
      <c r="C2092" s="3" t="s">
        <v>28</v>
      </c>
      <c r="D2092" s="3" t="s">
        <v>179</v>
      </c>
      <c r="E2092" s="3" t="s">
        <v>221</v>
      </c>
      <c r="F2092" s="3">
        <v>0.56000000000000005</v>
      </c>
      <c r="G2092" s="3">
        <v>0.48</v>
      </c>
      <c r="H2092" s="3" t="s">
        <v>64</v>
      </c>
      <c r="I2092" s="2">
        <v>4112</v>
      </c>
      <c r="J2092" s="3" t="s">
        <v>217</v>
      </c>
      <c r="K2092" s="2">
        <v>4112</v>
      </c>
      <c r="L2092" s="3" t="s">
        <v>64</v>
      </c>
      <c r="M2092" s="3" t="s">
        <v>193</v>
      </c>
      <c r="N2092" s="3" t="s">
        <v>194</v>
      </c>
      <c r="O2092" s="3"/>
      <c r="P2092" s="3"/>
      <c r="Q2092" s="3"/>
      <c r="R2092" s="3">
        <v>0</v>
      </c>
      <c r="S2092" s="3">
        <v>1</v>
      </c>
      <c r="T2092" s="2">
        <v>20</v>
      </c>
      <c r="U2092" s="3">
        <v>2.3985914229904699</v>
      </c>
      <c r="V2092" s="3">
        <v>19.65492035856775</v>
      </c>
      <c r="W2092" s="3">
        <v>2.6149070407819703</v>
      </c>
      <c r="X2092" s="3">
        <v>9120.1038347583944</v>
      </c>
      <c r="Y2092" s="3">
        <v>19.65492035856775</v>
      </c>
      <c r="Z2092" s="3">
        <v>2.6149047290905778</v>
      </c>
      <c r="AA2092" s="3">
        <v>9120.1038347583944</v>
      </c>
    </row>
    <row r="2093" spans="1:27" x14ac:dyDescent="0.25">
      <c r="A2093" s="2">
        <v>2092</v>
      </c>
      <c r="B2093" s="3" t="s">
        <v>178</v>
      </c>
      <c r="C2093" s="3" t="s">
        <v>28</v>
      </c>
      <c r="D2093" s="3" t="s">
        <v>179</v>
      </c>
      <c r="E2093" s="3" t="s">
        <v>221</v>
      </c>
      <c r="F2093" s="3">
        <v>0.56000000000000005</v>
      </c>
      <c r="G2093" s="3">
        <v>0.48</v>
      </c>
      <c r="H2093" s="3" t="s">
        <v>64</v>
      </c>
      <c r="I2093" s="2">
        <v>4112</v>
      </c>
      <c r="J2093" s="3" t="s">
        <v>217</v>
      </c>
      <c r="K2093" s="2">
        <v>4112</v>
      </c>
      <c r="L2093" s="3" t="s">
        <v>64</v>
      </c>
      <c r="M2093" s="3" t="s">
        <v>223</v>
      </c>
      <c r="N2093" s="3" t="s">
        <v>194</v>
      </c>
      <c r="O2093" s="3"/>
      <c r="P2093" s="3"/>
      <c r="Q2093" s="3"/>
      <c r="R2093" s="3">
        <v>0.38</v>
      </c>
      <c r="S2093" s="3">
        <v>0.62</v>
      </c>
      <c r="T2093" s="2">
        <v>42</v>
      </c>
      <c r="U2093" s="3">
        <v>11.728629364861238</v>
      </c>
      <c r="V2093" s="3">
        <v>85.398371218414383</v>
      </c>
      <c r="W2093" s="3">
        <v>6.6936642967782056</v>
      </c>
      <c r="X2093" s="3">
        <v>39756.338857781011</v>
      </c>
      <c r="Y2093" s="3">
        <v>52.946990155416913</v>
      </c>
      <c r="Z2093" s="3">
        <v>6.6936583792882551</v>
      </c>
      <c r="AA2093" s="3">
        <v>24648.93009182423</v>
      </c>
    </row>
    <row r="2094" spans="1:27" x14ac:dyDescent="0.25">
      <c r="A2094" s="2">
        <v>2093</v>
      </c>
      <c r="B2094" s="3" t="s">
        <v>178</v>
      </c>
      <c r="C2094" s="3" t="s">
        <v>28</v>
      </c>
      <c r="D2094" s="3" t="s">
        <v>179</v>
      </c>
      <c r="E2094" s="3" t="s">
        <v>221</v>
      </c>
      <c r="F2094" s="3">
        <v>0.56000000000000005</v>
      </c>
      <c r="G2094" s="3">
        <v>0.48</v>
      </c>
      <c r="H2094" s="3" t="s">
        <v>64</v>
      </c>
      <c r="I2094" s="2">
        <v>4112</v>
      </c>
      <c r="J2094" s="3" t="s">
        <v>217</v>
      </c>
      <c r="K2094" s="2">
        <v>4112</v>
      </c>
      <c r="L2094" s="3" t="s">
        <v>64</v>
      </c>
      <c r="M2094" s="3" t="s">
        <v>198</v>
      </c>
      <c r="N2094" s="3" t="s">
        <v>196</v>
      </c>
      <c r="O2094" s="3"/>
      <c r="P2094" s="3"/>
      <c r="Q2094" s="3"/>
      <c r="R2094" s="3">
        <v>0.38</v>
      </c>
      <c r="S2094" s="3">
        <v>0.62</v>
      </c>
      <c r="T2094" s="2">
        <v>39</v>
      </c>
      <c r="U2094" s="3">
        <v>14.381426801088827</v>
      </c>
      <c r="V2094" s="3">
        <v>97.655613740458662</v>
      </c>
      <c r="W2094" s="3">
        <v>7.0395963739440228</v>
      </c>
      <c r="X2094" s="3">
        <v>47235.621365435189</v>
      </c>
      <c r="Y2094" s="3">
        <v>60.546480519084362</v>
      </c>
      <c r="Z2094" s="3">
        <v>7.0395901506350915</v>
      </c>
      <c r="AA2094" s="3">
        <v>29286.085246569808</v>
      </c>
    </row>
    <row r="2095" spans="1:27" x14ac:dyDescent="0.25">
      <c r="A2095" s="2">
        <v>2094</v>
      </c>
      <c r="B2095" s="3" t="s">
        <v>178</v>
      </c>
      <c r="C2095" s="3" t="s">
        <v>28</v>
      </c>
      <c r="D2095" s="3" t="s">
        <v>179</v>
      </c>
      <c r="E2095" s="3" t="s">
        <v>221</v>
      </c>
      <c r="F2095" s="3">
        <v>0.56000000000000005</v>
      </c>
      <c r="G2095" s="3">
        <v>0.48</v>
      </c>
      <c r="H2095" s="3" t="s">
        <v>64</v>
      </c>
      <c r="I2095" s="2">
        <v>4112</v>
      </c>
      <c r="J2095" s="3" t="s">
        <v>217</v>
      </c>
      <c r="K2095" s="2">
        <v>4112</v>
      </c>
      <c r="L2095" s="3" t="s">
        <v>64</v>
      </c>
      <c r="M2095" s="3" t="s">
        <v>184</v>
      </c>
      <c r="N2095" s="3" t="s">
        <v>185</v>
      </c>
      <c r="O2095" s="3"/>
      <c r="P2095" s="3"/>
      <c r="Q2095" s="3"/>
      <c r="R2095" s="3">
        <v>0</v>
      </c>
      <c r="S2095" s="3">
        <v>1</v>
      </c>
      <c r="T2095" s="2">
        <v>70</v>
      </c>
      <c r="U2095" s="3">
        <v>21.059768718795908</v>
      </c>
      <c r="V2095" s="3">
        <v>108.86775064629725</v>
      </c>
      <c r="W2095" s="3">
        <v>13.492629124495627</v>
      </c>
      <c r="X2095" s="3">
        <v>52633.137386718088</v>
      </c>
      <c r="Y2095" s="3">
        <v>108.86775064629725</v>
      </c>
      <c r="Z2095" s="3">
        <v>13.492617196425488</v>
      </c>
      <c r="AA2095" s="3">
        <v>52633.137386718088</v>
      </c>
    </row>
    <row r="2096" spans="1:27" x14ac:dyDescent="0.25">
      <c r="A2096" s="2">
        <v>2095</v>
      </c>
      <c r="B2096" s="3" t="s">
        <v>178</v>
      </c>
      <c r="C2096" s="3" t="s">
        <v>28</v>
      </c>
      <c r="D2096" s="3" t="s">
        <v>179</v>
      </c>
      <c r="E2096" s="3" t="s">
        <v>221</v>
      </c>
      <c r="F2096" s="3">
        <v>0.56000000000000005</v>
      </c>
      <c r="G2096" s="3">
        <v>0.48</v>
      </c>
      <c r="H2096" s="3" t="s">
        <v>64</v>
      </c>
      <c r="I2096" s="2">
        <v>4112</v>
      </c>
      <c r="J2096" s="3" t="s">
        <v>217</v>
      </c>
      <c r="K2096" s="2">
        <v>4112</v>
      </c>
      <c r="L2096" s="3" t="s">
        <v>64</v>
      </c>
      <c r="M2096" s="3" t="s">
        <v>186</v>
      </c>
      <c r="N2096" s="3" t="s">
        <v>187</v>
      </c>
      <c r="O2096" s="3"/>
      <c r="P2096" s="3"/>
      <c r="Q2096" s="3"/>
      <c r="R2096" s="3">
        <v>0</v>
      </c>
      <c r="S2096" s="3">
        <v>1</v>
      </c>
      <c r="T2096" s="2">
        <v>98</v>
      </c>
      <c r="U2096" s="3">
        <v>32.51907234055755</v>
      </c>
      <c r="V2096" s="3">
        <v>155.53637899681939</v>
      </c>
      <c r="W2096" s="3">
        <v>18.885442812273084</v>
      </c>
      <c r="X2096" s="3">
        <v>76344.383871502869</v>
      </c>
      <c r="Y2096" s="3">
        <v>155.53637899681939</v>
      </c>
      <c r="Z2096" s="3">
        <v>18.885426116721426</v>
      </c>
      <c r="AA2096" s="3">
        <v>76344.383871502869</v>
      </c>
    </row>
    <row r="2097" spans="1:27" x14ac:dyDescent="0.25">
      <c r="A2097" s="2">
        <v>2096</v>
      </c>
      <c r="B2097" s="3" t="s">
        <v>178</v>
      </c>
      <c r="C2097" s="3" t="s">
        <v>28</v>
      </c>
      <c r="D2097" s="3" t="s">
        <v>179</v>
      </c>
      <c r="E2097" s="3" t="s">
        <v>221</v>
      </c>
      <c r="F2097" s="3">
        <v>0.56000000000000005</v>
      </c>
      <c r="G2097" s="3">
        <v>0.48</v>
      </c>
      <c r="H2097" s="3" t="s">
        <v>64</v>
      </c>
      <c r="I2097" s="2">
        <v>4113</v>
      </c>
      <c r="J2097" s="3" t="s">
        <v>98</v>
      </c>
      <c r="K2097" s="2">
        <v>4113</v>
      </c>
      <c r="L2097" s="3" t="s">
        <v>64</v>
      </c>
      <c r="M2097" s="3" t="s">
        <v>190</v>
      </c>
      <c r="N2097" s="3" t="s">
        <v>33</v>
      </c>
      <c r="O2097" s="3"/>
      <c r="P2097" s="3"/>
      <c r="Q2097" s="3"/>
      <c r="R2097" s="3">
        <v>0.38</v>
      </c>
      <c r="S2097" s="3">
        <v>0.62</v>
      </c>
      <c r="T2097" s="2">
        <v>1</v>
      </c>
      <c r="U2097" s="3">
        <v>9.9529840169855499E-3</v>
      </c>
      <c r="V2097" s="3">
        <v>6.9327194699530095E-2</v>
      </c>
      <c r="W2097" s="3">
        <v>5.4674661992426344E-3</v>
      </c>
      <c r="X2097" s="3">
        <v>32.310900674252963</v>
      </c>
      <c r="Y2097" s="3">
        <v>4.2982860713708659E-2</v>
      </c>
      <c r="Z2097" s="3">
        <v>5.4674613657650578E-3</v>
      </c>
      <c r="AA2097" s="3">
        <v>20.032758418036838</v>
      </c>
    </row>
    <row r="2098" spans="1:27" x14ac:dyDescent="0.25">
      <c r="A2098" s="2">
        <v>2097</v>
      </c>
      <c r="B2098" s="3" t="s">
        <v>178</v>
      </c>
      <c r="C2098" s="3" t="s">
        <v>28</v>
      </c>
      <c r="D2098" s="3" t="s">
        <v>179</v>
      </c>
      <c r="E2098" s="3" t="s">
        <v>221</v>
      </c>
      <c r="F2098" s="3">
        <v>0.56000000000000005</v>
      </c>
      <c r="G2098" s="3">
        <v>0.48</v>
      </c>
      <c r="H2098" s="3" t="s">
        <v>64</v>
      </c>
      <c r="I2098" s="2">
        <v>4113</v>
      </c>
      <c r="J2098" s="3" t="s">
        <v>98</v>
      </c>
      <c r="K2098" s="2">
        <v>4113</v>
      </c>
      <c r="L2098" s="3" t="s">
        <v>64</v>
      </c>
      <c r="M2098" s="3" t="s">
        <v>184</v>
      </c>
      <c r="N2098" s="3" t="s">
        <v>185</v>
      </c>
      <c r="O2098" s="3"/>
      <c r="P2098" s="3"/>
      <c r="Q2098" s="3"/>
      <c r="R2098" s="3">
        <v>0</v>
      </c>
      <c r="S2098" s="3">
        <v>1</v>
      </c>
      <c r="T2098" s="2">
        <v>36</v>
      </c>
      <c r="U2098" s="3">
        <v>7.5587400615831184</v>
      </c>
      <c r="V2098" s="3">
        <v>35.97021552889116</v>
      </c>
      <c r="W2098" s="3">
        <v>3.3444125735130088</v>
      </c>
      <c r="X2098" s="3">
        <v>15476.479479066114</v>
      </c>
      <c r="Y2098" s="3">
        <v>35.97021552889116</v>
      </c>
      <c r="Z2098" s="3">
        <v>3.3444096169070439</v>
      </c>
      <c r="AA2098" s="3">
        <v>15476.479479066114</v>
      </c>
    </row>
    <row r="2099" spans="1:27" x14ac:dyDescent="0.25">
      <c r="A2099" s="2">
        <v>2098</v>
      </c>
      <c r="B2099" s="3" t="s">
        <v>178</v>
      </c>
      <c r="C2099" s="3" t="s">
        <v>28</v>
      </c>
      <c r="D2099" s="3" t="s">
        <v>179</v>
      </c>
      <c r="E2099" s="3" t="s">
        <v>221</v>
      </c>
      <c r="F2099" s="3">
        <v>0.56000000000000005</v>
      </c>
      <c r="G2099" s="3">
        <v>0.48</v>
      </c>
      <c r="H2099" s="3" t="s">
        <v>64</v>
      </c>
      <c r="I2099" s="2">
        <v>4113</v>
      </c>
      <c r="J2099" s="3" t="s">
        <v>98</v>
      </c>
      <c r="K2099" s="2">
        <v>4113</v>
      </c>
      <c r="L2099" s="3" t="s">
        <v>64</v>
      </c>
      <c r="M2099" s="3" t="s">
        <v>186</v>
      </c>
      <c r="N2099" s="3" t="s">
        <v>187</v>
      </c>
      <c r="O2099" s="3"/>
      <c r="P2099" s="3"/>
      <c r="Q2099" s="3"/>
      <c r="R2099" s="3">
        <v>0</v>
      </c>
      <c r="S2099" s="3">
        <v>1</v>
      </c>
      <c r="T2099" s="2">
        <v>91</v>
      </c>
      <c r="U2099" s="3">
        <v>22.791867728244387</v>
      </c>
      <c r="V2099" s="3">
        <v>123.33156949363668</v>
      </c>
      <c r="W2099" s="3">
        <v>9.3906995560884674</v>
      </c>
      <c r="X2099" s="3">
        <v>52584.239182764541</v>
      </c>
      <c r="Y2099" s="3">
        <v>123.33156949363668</v>
      </c>
      <c r="Z2099" s="3">
        <v>9.3906912543022045</v>
      </c>
      <c r="AA2099" s="3">
        <v>52584.239182764541</v>
      </c>
    </row>
    <row r="2100" spans="1:27" x14ac:dyDescent="0.25">
      <c r="A2100" s="2">
        <v>2099</v>
      </c>
      <c r="B2100" s="3" t="s">
        <v>178</v>
      </c>
      <c r="C2100" s="3" t="s">
        <v>28</v>
      </c>
      <c r="D2100" s="3" t="s">
        <v>179</v>
      </c>
      <c r="E2100" s="3" t="s">
        <v>221</v>
      </c>
      <c r="F2100" s="3">
        <v>0.56000000000000005</v>
      </c>
      <c r="G2100" s="3">
        <v>0.48</v>
      </c>
      <c r="H2100" s="3" t="s">
        <v>64</v>
      </c>
      <c r="I2100" s="2">
        <v>4130</v>
      </c>
      <c r="J2100" s="3" t="s">
        <v>260</v>
      </c>
      <c r="K2100" s="2">
        <v>4130</v>
      </c>
      <c r="L2100" s="3" t="s">
        <v>64</v>
      </c>
      <c r="M2100" s="3" t="s">
        <v>33</v>
      </c>
      <c r="N2100" s="3" t="s">
        <v>33</v>
      </c>
      <c r="O2100" s="3"/>
      <c r="P2100" s="3"/>
      <c r="Q2100" s="3"/>
      <c r="R2100" s="3">
        <v>0</v>
      </c>
      <c r="S2100" s="3">
        <v>1</v>
      </c>
      <c r="T2100" s="2">
        <v>13</v>
      </c>
      <c r="U2100" s="3">
        <v>0.34354732899424095</v>
      </c>
      <c r="V2100" s="3">
        <v>2.3945082712365586</v>
      </c>
      <c r="W2100" s="3">
        <v>0.33426922494670253</v>
      </c>
      <c r="X2100" s="3">
        <v>1052.0342028884529</v>
      </c>
      <c r="Y2100" s="3">
        <v>2.3945082712365586</v>
      </c>
      <c r="Z2100" s="3">
        <v>0.3342689294381897</v>
      </c>
      <c r="AA2100" s="3">
        <v>1052.0342028884529</v>
      </c>
    </row>
    <row r="2101" spans="1:27" x14ac:dyDescent="0.25">
      <c r="A2101" s="2">
        <v>2100</v>
      </c>
      <c r="B2101" s="3" t="s">
        <v>178</v>
      </c>
      <c r="C2101" s="3" t="s">
        <v>28</v>
      </c>
      <c r="D2101" s="3" t="s">
        <v>179</v>
      </c>
      <c r="E2101" s="3" t="s">
        <v>221</v>
      </c>
      <c r="F2101" s="3">
        <v>0.56000000000000005</v>
      </c>
      <c r="G2101" s="3">
        <v>0.48</v>
      </c>
      <c r="H2101" s="3" t="s">
        <v>64</v>
      </c>
      <c r="I2101" s="2">
        <v>4130</v>
      </c>
      <c r="J2101" s="3" t="s">
        <v>260</v>
      </c>
      <c r="K2101" s="2">
        <v>4130</v>
      </c>
      <c r="L2101" s="3" t="s">
        <v>64</v>
      </c>
      <c r="M2101" s="3" t="s">
        <v>193</v>
      </c>
      <c r="N2101" s="3" t="s">
        <v>194</v>
      </c>
      <c r="O2101" s="3"/>
      <c r="P2101" s="3"/>
      <c r="Q2101" s="3"/>
      <c r="R2101" s="3">
        <v>0</v>
      </c>
      <c r="S2101" s="3">
        <v>1</v>
      </c>
      <c r="T2101" s="2">
        <v>369</v>
      </c>
      <c r="U2101" s="3">
        <v>114.60927527351623</v>
      </c>
      <c r="V2101" s="3">
        <v>649.1414512244985</v>
      </c>
      <c r="W2101" s="3">
        <v>89.742336819087427</v>
      </c>
      <c r="X2101" s="3">
        <v>321742.55380839127</v>
      </c>
      <c r="Y2101" s="3">
        <v>649.1414512244985</v>
      </c>
      <c r="Z2101" s="3">
        <v>89.742257482964163</v>
      </c>
      <c r="AA2101" s="3">
        <v>321742.55380839127</v>
      </c>
    </row>
    <row r="2102" spans="1:27" x14ac:dyDescent="0.25">
      <c r="A2102" s="2">
        <v>2101</v>
      </c>
      <c r="B2102" s="3" t="s">
        <v>178</v>
      </c>
      <c r="C2102" s="3" t="s">
        <v>28</v>
      </c>
      <c r="D2102" s="3" t="s">
        <v>179</v>
      </c>
      <c r="E2102" s="3" t="s">
        <v>221</v>
      </c>
      <c r="F2102" s="3">
        <v>0.56000000000000005</v>
      </c>
      <c r="G2102" s="3">
        <v>0.48</v>
      </c>
      <c r="H2102" s="3" t="s">
        <v>64</v>
      </c>
      <c r="I2102" s="2">
        <v>4130</v>
      </c>
      <c r="J2102" s="3" t="s">
        <v>260</v>
      </c>
      <c r="K2102" s="2">
        <v>4130</v>
      </c>
      <c r="L2102" s="3" t="s">
        <v>64</v>
      </c>
      <c r="M2102" s="3" t="s">
        <v>224</v>
      </c>
      <c r="N2102" s="3" t="s">
        <v>194</v>
      </c>
      <c r="O2102" s="3"/>
      <c r="P2102" s="3"/>
      <c r="Q2102" s="3"/>
      <c r="R2102" s="3">
        <v>0</v>
      </c>
      <c r="S2102" s="3">
        <v>1</v>
      </c>
      <c r="T2102" s="2">
        <v>15</v>
      </c>
      <c r="U2102" s="3">
        <v>0.95295806493659896</v>
      </c>
      <c r="V2102" s="3">
        <v>4.9459408959192261</v>
      </c>
      <c r="W2102" s="3">
        <v>0.67656197269578222</v>
      </c>
      <c r="X2102" s="3">
        <v>2458.6410697921506</v>
      </c>
      <c r="Y2102" s="3">
        <v>4.9459408959192261</v>
      </c>
      <c r="Z2102" s="3">
        <v>0.67656137458561427</v>
      </c>
      <c r="AA2102" s="3">
        <v>2458.6410697921506</v>
      </c>
    </row>
    <row r="2103" spans="1:27" x14ac:dyDescent="0.25">
      <c r="A2103" s="2">
        <v>2102</v>
      </c>
      <c r="B2103" s="3" t="s">
        <v>178</v>
      </c>
      <c r="C2103" s="3" t="s">
        <v>28</v>
      </c>
      <c r="D2103" s="3" t="s">
        <v>179</v>
      </c>
      <c r="E2103" s="3" t="s">
        <v>221</v>
      </c>
      <c r="F2103" s="3">
        <v>0.56000000000000005</v>
      </c>
      <c r="G2103" s="3">
        <v>0.48</v>
      </c>
      <c r="H2103" s="3" t="s">
        <v>64</v>
      </c>
      <c r="I2103" s="2">
        <v>4130</v>
      </c>
      <c r="J2103" s="3" t="s">
        <v>260</v>
      </c>
      <c r="K2103" s="2">
        <v>4130</v>
      </c>
      <c r="L2103" s="3" t="s">
        <v>64</v>
      </c>
      <c r="M2103" s="3" t="s">
        <v>184</v>
      </c>
      <c r="N2103" s="3" t="s">
        <v>185</v>
      </c>
      <c r="O2103" s="3"/>
      <c r="P2103" s="3"/>
      <c r="Q2103" s="3"/>
      <c r="R2103" s="3">
        <v>0</v>
      </c>
      <c r="S2103" s="3">
        <v>1</v>
      </c>
      <c r="T2103" s="2">
        <v>42</v>
      </c>
      <c r="U2103" s="3">
        <v>6.1312237637969202</v>
      </c>
      <c r="V2103" s="3">
        <v>38.721875598610374</v>
      </c>
      <c r="W2103" s="3">
        <v>5.3823612839677812</v>
      </c>
      <c r="X2103" s="3">
        <v>17967.307712463247</v>
      </c>
      <c r="Y2103" s="3">
        <v>38.721875598610374</v>
      </c>
      <c r="Z2103" s="3">
        <v>5.3823565257266415</v>
      </c>
      <c r="AA2103" s="3">
        <v>17967.307712463247</v>
      </c>
    </row>
    <row r="2104" spans="1:27" x14ac:dyDescent="0.25">
      <c r="A2104" s="2">
        <v>2103</v>
      </c>
      <c r="B2104" s="3" t="s">
        <v>178</v>
      </c>
      <c r="C2104" s="3" t="s">
        <v>28</v>
      </c>
      <c r="D2104" s="3" t="s">
        <v>179</v>
      </c>
      <c r="E2104" s="3" t="s">
        <v>221</v>
      </c>
      <c r="F2104" s="3">
        <v>0.56000000000000005</v>
      </c>
      <c r="G2104" s="3">
        <v>0.48</v>
      </c>
      <c r="H2104" s="3" t="s">
        <v>64</v>
      </c>
      <c r="I2104" s="2">
        <v>4130</v>
      </c>
      <c r="J2104" s="3" t="s">
        <v>260</v>
      </c>
      <c r="K2104" s="2">
        <v>4130</v>
      </c>
      <c r="L2104" s="3" t="s">
        <v>64</v>
      </c>
      <c r="M2104" s="3" t="s">
        <v>186</v>
      </c>
      <c r="N2104" s="3" t="s">
        <v>187</v>
      </c>
      <c r="O2104" s="3"/>
      <c r="P2104" s="3"/>
      <c r="Q2104" s="3"/>
      <c r="R2104" s="3">
        <v>0</v>
      </c>
      <c r="S2104" s="3">
        <v>1</v>
      </c>
      <c r="T2104" s="2">
        <v>406</v>
      </c>
      <c r="U2104" s="3">
        <v>152.50704987375207</v>
      </c>
      <c r="V2104" s="3">
        <v>713.17071750772857</v>
      </c>
      <c r="W2104" s="3">
        <v>94.252615553544814</v>
      </c>
      <c r="X2104" s="3">
        <v>353204.10538900149</v>
      </c>
      <c r="Y2104" s="3">
        <v>713.17071750772857</v>
      </c>
      <c r="Z2104" s="3">
        <v>94.252532230139238</v>
      </c>
      <c r="AA2104" s="3">
        <v>353204.10538900149</v>
      </c>
    </row>
    <row r="2105" spans="1:27" x14ac:dyDescent="0.25">
      <c r="A2105" s="2">
        <v>2104</v>
      </c>
      <c r="B2105" s="3" t="s">
        <v>178</v>
      </c>
      <c r="C2105" s="3" t="s">
        <v>28</v>
      </c>
      <c r="D2105" s="3" t="s">
        <v>179</v>
      </c>
      <c r="E2105" s="3" t="s">
        <v>221</v>
      </c>
      <c r="F2105" s="3">
        <v>0.56000000000000005</v>
      </c>
      <c r="G2105" s="3">
        <v>0.48</v>
      </c>
      <c r="H2105" s="3" t="s">
        <v>64</v>
      </c>
      <c r="I2105" s="2">
        <v>4130</v>
      </c>
      <c r="J2105" s="3" t="s">
        <v>260</v>
      </c>
      <c r="K2105" s="2">
        <v>4130</v>
      </c>
      <c r="L2105" s="3" t="s">
        <v>64</v>
      </c>
      <c r="M2105" s="3" t="s">
        <v>188</v>
      </c>
      <c r="N2105" s="3" t="s">
        <v>185</v>
      </c>
      <c r="O2105" s="3"/>
      <c r="P2105" s="3"/>
      <c r="Q2105" s="3"/>
      <c r="R2105" s="3">
        <v>0</v>
      </c>
      <c r="S2105" s="3">
        <v>1</v>
      </c>
      <c r="T2105" s="2">
        <v>1</v>
      </c>
      <c r="U2105" s="3">
        <v>2.2434551195418801E-4</v>
      </c>
      <c r="V2105" s="3">
        <v>9.6709594045471688E-4</v>
      </c>
      <c r="W2105" s="3">
        <v>1.3822222043272423E-4</v>
      </c>
      <c r="X2105" s="3">
        <v>0.45567493479673765</v>
      </c>
      <c r="Y2105" s="3">
        <v>9.6709594045471688E-4</v>
      </c>
      <c r="Z2105" s="3">
        <v>1.3822209823827799E-4</v>
      </c>
      <c r="AA2105" s="3">
        <v>0.45567493479673765</v>
      </c>
    </row>
    <row r="2106" spans="1:27" x14ac:dyDescent="0.25">
      <c r="A2106" s="2">
        <v>2105</v>
      </c>
      <c r="B2106" s="3" t="s">
        <v>178</v>
      </c>
      <c r="C2106" s="3" t="s">
        <v>28</v>
      </c>
      <c r="D2106" s="3" t="s">
        <v>179</v>
      </c>
      <c r="E2106" s="3" t="s">
        <v>221</v>
      </c>
      <c r="F2106" s="3">
        <v>0.56000000000000005</v>
      </c>
      <c r="G2106" s="3">
        <v>0.48</v>
      </c>
      <c r="H2106" s="3" t="s">
        <v>64</v>
      </c>
      <c r="I2106" s="2">
        <v>4140</v>
      </c>
      <c r="J2106" s="3" t="s">
        <v>130</v>
      </c>
      <c r="K2106" s="2">
        <v>4140</v>
      </c>
      <c r="L2106" s="3" t="s">
        <v>64</v>
      </c>
      <c r="M2106" s="3" t="s">
        <v>190</v>
      </c>
      <c r="N2106" s="3" t="s">
        <v>33</v>
      </c>
      <c r="O2106" s="3"/>
      <c r="P2106" s="3"/>
      <c r="Q2106" s="3"/>
      <c r="R2106" s="3">
        <v>0.38</v>
      </c>
      <c r="S2106" s="3">
        <v>0.62</v>
      </c>
      <c r="T2106" s="2">
        <v>18</v>
      </c>
      <c r="U2106" s="3">
        <v>3.1341563895445161</v>
      </c>
      <c r="V2106" s="3">
        <v>18.93482061609236</v>
      </c>
      <c r="W2106" s="3">
        <v>5.5449085240350167</v>
      </c>
      <c r="X2106" s="3">
        <v>9520.4956095363159</v>
      </c>
      <c r="Y2106" s="3">
        <v>11.739588781977263</v>
      </c>
      <c r="Z2106" s="3">
        <v>5.5449036220950667</v>
      </c>
      <c r="AA2106" s="3">
        <v>5902.7072779125156</v>
      </c>
    </row>
    <row r="2107" spans="1:27" x14ac:dyDescent="0.25">
      <c r="A2107" s="2">
        <v>2106</v>
      </c>
      <c r="B2107" s="3" t="s">
        <v>178</v>
      </c>
      <c r="C2107" s="3" t="s">
        <v>28</v>
      </c>
      <c r="D2107" s="3" t="s">
        <v>179</v>
      </c>
      <c r="E2107" s="3" t="s">
        <v>221</v>
      </c>
      <c r="F2107" s="3">
        <v>0.56000000000000005</v>
      </c>
      <c r="G2107" s="3">
        <v>0.48</v>
      </c>
      <c r="H2107" s="3" t="s">
        <v>64</v>
      </c>
      <c r="I2107" s="2">
        <v>4140</v>
      </c>
      <c r="J2107" s="3" t="s">
        <v>130</v>
      </c>
      <c r="K2107" s="2">
        <v>4140</v>
      </c>
      <c r="L2107" s="3" t="s">
        <v>64</v>
      </c>
      <c r="M2107" s="3" t="s">
        <v>223</v>
      </c>
      <c r="N2107" s="3" t="s">
        <v>194</v>
      </c>
      <c r="O2107" s="3"/>
      <c r="P2107" s="3"/>
      <c r="Q2107" s="3"/>
      <c r="R2107" s="3">
        <v>0.38</v>
      </c>
      <c r="S2107" s="3">
        <v>0.62</v>
      </c>
      <c r="T2107" s="2">
        <v>2</v>
      </c>
      <c r="U2107" s="3">
        <v>4.5491770703868208E-2</v>
      </c>
      <c r="V2107" s="3">
        <v>0.51419081452232318</v>
      </c>
      <c r="W2107" s="3">
        <v>5.1454954693278314E-2</v>
      </c>
      <c r="X2107" s="3">
        <v>211.05213681693084</v>
      </c>
      <c r="Y2107" s="3">
        <v>0.31879830500384038</v>
      </c>
      <c r="Z2107" s="3">
        <v>5.1454909204863612E-2</v>
      </c>
      <c r="AA2107" s="3">
        <v>130.85232482649712</v>
      </c>
    </row>
    <row r="2108" spans="1:27" x14ac:dyDescent="0.25">
      <c r="A2108" s="2">
        <v>2107</v>
      </c>
      <c r="B2108" s="3" t="s">
        <v>178</v>
      </c>
      <c r="C2108" s="3" t="s">
        <v>28</v>
      </c>
      <c r="D2108" s="3" t="s">
        <v>179</v>
      </c>
      <c r="E2108" s="3" t="s">
        <v>221</v>
      </c>
      <c r="F2108" s="3">
        <v>0.56000000000000005</v>
      </c>
      <c r="G2108" s="3">
        <v>0.48</v>
      </c>
      <c r="H2108" s="3" t="s">
        <v>64</v>
      </c>
      <c r="I2108" s="2">
        <v>4140</v>
      </c>
      <c r="J2108" s="3" t="s">
        <v>130</v>
      </c>
      <c r="K2108" s="2">
        <v>4140</v>
      </c>
      <c r="L2108" s="3" t="s">
        <v>64</v>
      </c>
      <c r="M2108" s="3" t="s">
        <v>198</v>
      </c>
      <c r="N2108" s="3" t="s">
        <v>196</v>
      </c>
      <c r="O2108" s="3"/>
      <c r="P2108" s="3"/>
      <c r="Q2108" s="3"/>
      <c r="R2108" s="3">
        <v>0.38</v>
      </c>
      <c r="S2108" s="3">
        <v>0.62</v>
      </c>
      <c r="T2108" s="2">
        <v>66</v>
      </c>
      <c r="U2108" s="3">
        <v>8.0317220673321916</v>
      </c>
      <c r="V2108" s="3">
        <v>55.4047107125376</v>
      </c>
      <c r="W2108" s="3">
        <v>9.7317777965935033</v>
      </c>
      <c r="X2108" s="3">
        <v>25319.655517934025</v>
      </c>
      <c r="Y2108" s="3">
        <v>34.3509206417733</v>
      </c>
      <c r="Z2108" s="3">
        <v>9.7317691932792609</v>
      </c>
      <c r="AA2108" s="3">
        <v>15698.186421119095</v>
      </c>
    </row>
    <row r="2109" spans="1:27" x14ac:dyDescent="0.25">
      <c r="A2109" s="2">
        <v>2108</v>
      </c>
      <c r="B2109" s="3" t="s">
        <v>178</v>
      </c>
      <c r="C2109" s="3" t="s">
        <v>28</v>
      </c>
      <c r="D2109" s="3" t="s">
        <v>179</v>
      </c>
      <c r="E2109" s="3" t="s">
        <v>221</v>
      </c>
      <c r="F2109" s="3">
        <v>0.56000000000000005</v>
      </c>
      <c r="G2109" s="3">
        <v>0.48</v>
      </c>
      <c r="H2109" s="3" t="s">
        <v>64</v>
      </c>
      <c r="I2109" s="2">
        <v>4140</v>
      </c>
      <c r="J2109" s="3" t="s">
        <v>130</v>
      </c>
      <c r="K2109" s="2">
        <v>4140</v>
      </c>
      <c r="L2109" s="3" t="s">
        <v>64</v>
      </c>
      <c r="M2109" s="3" t="s">
        <v>184</v>
      </c>
      <c r="N2109" s="3" t="s">
        <v>185</v>
      </c>
      <c r="O2109" s="3"/>
      <c r="P2109" s="3"/>
      <c r="Q2109" s="3"/>
      <c r="R2109" s="3">
        <v>0</v>
      </c>
      <c r="S2109" s="3">
        <v>1</v>
      </c>
      <c r="T2109" s="2">
        <v>94</v>
      </c>
      <c r="U2109" s="3">
        <v>21.31685744527886</v>
      </c>
      <c r="V2109" s="3">
        <v>111.72642060864234</v>
      </c>
      <c r="W2109" s="3">
        <v>55.858352363612099</v>
      </c>
      <c r="X2109" s="3">
        <v>53941.469697678047</v>
      </c>
      <c r="Y2109" s="3">
        <v>111.72642060864234</v>
      </c>
      <c r="Z2109" s="3">
        <v>55.858302982402634</v>
      </c>
      <c r="AA2109" s="3">
        <v>53941.469697678047</v>
      </c>
    </row>
    <row r="2110" spans="1:27" x14ac:dyDescent="0.25">
      <c r="A2110" s="2">
        <v>2109</v>
      </c>
      <c r="B2110" s="3" t="s">
        <v>178</v>
      </c>
      <c r="C2110" s="3" t="s">
        <v>28</v>
      </c>
      <c r="D2110" s="3" t="s">
        <v>179</v>
      </c>
      <c r="E2110" s="3" t="s">
        <v>221</v>
      </c>
      <c r="F2110" s="3">
        <v>0.56000000000000005</v>
      </c>
      <c r="G2110" s="3">
        <v>0.48</v>
      </c>
      <c r="H2110" s="3" t="s">
        <v>64</v>
      </c>
      <c r="I2110" s="2">
        <v>4140</v>
      </c>
      <c r="J2110" s="3" t="s">
        <v>130</v>
      </c>
      <c r="K2110" s="2">
        <v>4140</v>
      </c>
      <c r="L2110" s="3" t="s">
        <v>64</v>
      </c>
      <c r="M2110" s="3" t="s">
        <v>186</v>
      </c>
      <c r="N2110" s="3" t="s">
        <v>187</v>
      </c>
      <c r="O2110" s="3"/>
      <c r="P2110" s="3"/>
      <c r="Q2110" s="3"/>
      <c r="R2110" s="3">
        <v>0</v>
      </c>
      <c r="S2110" s="3">
        <v>1</v>
      </c>
      <c r="T2110" s="2">
        <v>154</v>
      </c>
      <c r="U2110" s="3">
        <v>43.044809789854767</v>
      </c>
      <c r="V2110" s="3">
        <v>183.44156943522407</v>
      </c>
      <c r="W2110" s="3">
        <v>127.44241570226873</v>
      </c>
      <c r="X2110" s="3">
        <v>97857.794286527904</v>
      </c>
      <c r="Y2110" s="3">
        <v>183.44156943522407</v>
      </c>
      <c r="Z2110" s="3">
        <v>127.44230303763825</v>
      </c>
      <c r="AA2110" s="3">
        <v>97857.794286527904</v>
      </c>
    </row>
    <row r="2111" spans="1:27" x14ac:dyDescent="0.25">
      <c r="A2111" s="2">
        <v>2110</v>
      </c>
      <c r="B2111" s="3" t="s">
        <v>178</v>
      </c>
      <c r="C2111" s="3" t="s">
        <v>28</v>
      </c>
      <c r="D2111" s="3" t="s">
        <v>179</v>
      </c>
      <c r="E2111" s="3" t="s">
        <v>221</v>
      </c>
      <c r="F2111" s="3">
        <v>0.56000000000000005</v>
      </c>
      <c r="G2111" s="3">
        <v>0.48</v>
      </c>
      <c r="H2111" s="3" t="s">
        <v>64</v>
      </c>
      <c r="I2111" s="2">
        <v>4140</v>
      </c>
      <c r="J2111" s="3" t="s">
        <v>130</v>
      </c>
      <c r="K2111" s="2">
        <v>4140</v>
      </c>
      <c r="L2111" s="3" t="s">
        <v>64</v>
      </c>
      <c r="M2111" s="3" t="s">
        <v>188</v>
      </c>
      <c r="N2111" s="3" t="s">
        <v>185</v>
      </c>
      <c r="O2111" s="3"/>
      <c r="P2111" s="3"/>
      <c r="Q2111" s="3"/>
      <c r="R2111" s="3">
        <v>0</v>
      </c>
      <c r="S2111" s="3">
        <v>1</v>
      </c>
      <c r="T2111" s="2">
        <v>5</v>
      </c>
      <c r="U2111" s="3">
        <v>0.9358037685423557</v>
      </c>
      <c r="V2111" s="3">
        <v>4.3270963236756845</v>
      </c>
      <c r="W2111" s="3">
        <v>1.9810682729471627</v>
      </c>
      <c r="X2111" s="3">
        <v>2168.0021356106608</v>
      </c>
      <c r="Y2111" s="3">
        <v>4.3270963236756845</v>
      </c>
      <c r="Z2111" s="3">
        <v>1.981066521596766</v>
      </c>
      <c r="AA2111" s="3">
        <v>2168.0021356106608</v>
      </c>
    </row>
    <row r="2112" spans="1:27" x14ac:dyDescent="0.25">
      <c r="A2112" s="2">
        <v>2111</v>
      </c>
      <c r="B2112" s="3" t="s">
        <v>178</v>
      </c>
      <c r="C2112" s="3" t="s">
        <v>28</v>
      </c>
      <c r="D2112" s="3" t="s">
        <v>179</v>
      </c>
      <c r="E2112" s="3" t="s">
        <v>221</v>
      </c>
      <c r="F2112" s="3">
        <v>0.56000000000000005</v>
      </c>
      <c r="G2112" s="3">
        <v>0.48</v>
      </c>
      <c r="H2112" s="3" t="s">
        <v>64</v>
      </c>
      <c r="I2112" s="2">
        <v>4200</v>
      </c>
      <c r="J2112" s="3" t="s">
        <v>78</v>
      </c>
      <c r="K2112" s="2">
        <v>4200</v>
      </c>
      <c r="L2112" s="3" t="s">
        <v>64</v>
      </c>
      <c r="M2112" s="3" t="s">
        <v>33</v>
      </c>
      <c r="N2112" s="3" t="s">
        <v>33</v>
      </c>
      <c r="O2112" s="3"/>
      <c r="P2112" s="3"/>
      <c r="Q2112" s="3"/>
      <c r="R2112" s="3">
        <v>0</v>
      </c>
      <c r="S2112" s="3">
        <v>1</v>
      </c>
      <c r="T2112" s="2">
        <v>496</v>
      </c>
      <c r="U2112" s="3">
        <v>152.48558262827379</v>
      </c>
      <c r="V2112" s="3">
        <v>762.32951440283659</v>
      </c>
      <c r="W2112" s="3">
        <v>103.77717364477886</v>
      </c>
      <c r="X2112" s="3">
        <v>380407.147112915</v>
      </c>
      <c r="Y2112" s="3">
        <v>762.32951440283659</v>
      </c>
      <c r="Z2112" s="3">
        <v>103.77708190125013</v>
      </c>
      <c r="AA2112" s="3">
        <v>380407.147112915</v>
      </c>
    </row>
    <row r="2113" spans="1:27" x14ac:dyDescent="0.25">
      <c r="A2113" s="2">
        <v>2112</v>
      </c>
      <c r="B2113" s="3" t="s">
        <v>178</v>
      </c>
      <c r="C2113" s="3" t="s">
        <v>28</v>
      </c>
      <c r="D2113" s="3" t="s">
        <v>179</v>
      </c>
      <c r="E2113" s="3" t="s">
        <v>221</v>
      </c>
      <c r="F2113" s="3">
        <v>0.56000000000000005</v>
      </c>
      <c r="G2113" s="3">
        <v>0.48</v>
      </c>
      <c r="H2113" s="3" t="s">
        <v>64</v>
      </c>
      <c r="I2113" s="2">
        <v>4200</v>
      </c>
      <c r="J2113" s="3" t="s">
        <v>78</v>
      </c>
      <c r="K2113" s="2">
        <v>4200</v>
      </c>
      <c r="L2113" s="3" t="s">
        <v>64</v>
      </c>
      <c r="M2113" s="3" t="s">
        <v>190</v>
      </c>
      <c r="N2113" s="3" t="s">
        <v>33</v>
      </c>
      <c r="O2113" s="3"/>
      <c r="P2113" s="3"/>
      <c r="Q2113" s="3"/>
      <c r="R2113" s="3">
        <v>0.38</v>
      </c>
      <c r="S2113" s="3">
        <v>0.62</v>
      </c>
      <c r="T2113" s="2">
        <v>94</v>
      </c>
      <c r="U2113" s="3">
        <v>16.806162127520142</v>
      </c>
      <c r="V2113" s="3">
        <v>111.11658794054046</v>
      </c>
      <c r="W2113" s="3">
        <v>8.9971784843675238</v>
      </c>
      <c r="X2113" s="3">
        <v>55372.194837761977</v>
      </c>
      <c r="Y2113" s="3">
        <v>68.892284523135103</v>
      </c>
      <c r="Z2113" s="3">
        <v>8.9971705304709975</v>
      </c>
      <c r="AA2113" s="3">
        <v>34330.760799412405</v>
      </c>
    </row>
    <row r="2114" spans="1:27" x14ac:dyDescent="0.25">
      <c r="A2114" s="2">
        <v>2113</v>
      </c>
      <c r="B2114" s="3" t="s">
        <v>178</v>
      </c>
      <c r="C2114" s="3" t="s">
        <v>28</v>
      </c>
      <c r="D2114" s="3" t="s">
        <v>179</v>
      </c>
      <c r="E2114" s="3" t="s">
        <v>221</v>
      </c>
      <c r="F2114" s="3">
        <v>0.56000000000000005</v>
      </c>
      <c r="G2114" s="3">
        <v>0.48</v>
      </c>
      <c r="H2114" s="3" t="s">
        <v>64</v>
      </c>
      <c r="I2114" s="2">
        <v>4200</v>
      </c>
      <c r="J2114" s="3" t="s">
        <v>78</v>
      </c>
      <c r="K2114" s="2">
        <v>4200</v>
      </c>
      <c r="L2114" s="3" t="s">
        <v>64</v>
      </c>
      <c r="M2114" s="3" t="s">
        <v>222</v>
      </c>
      <c r="N2114" s="3" t="s">
        <v>192</v>
      </c>
      <c r="O2114" s="3"/>
      <c r="P2114" s="3"/>
      <c r="Q2114" s="3"/>
      <c r="R2114" s="3">
        <v>0.38</v>
      </c>
      <c r="S2114" s="3">
        <v>0.62</v>
      </c>
      <c r="T2114" s="2">
        <v>19</v>
      </c>
      <c r="U2114" s="3">
        <v>0.67663366469601183</v>
      </c>
      <c r="V2114" s="3">
        <v>4.1061955292019015</v>
      </c>
      <c r="W2114" s="3">
        <v>1.0137929986671672</v>
      </c>
      <c r="X2114" s="3">
        <v>1730.761529518933</v>
      </c>
      <c r="Y2114" s="3">
        <v>2.5458412281051785</v>
      </c>
      <c r="Z2114" s="3">
        <v>1.0137921024301266</v>
      </c>
      <c r="AA2114" s="3">
        <v>1073.0721483017385</v>
      </c>
    </row>
    <row r="2115" spans="1:27" x14ac:dyDescent="0.25">
      <c r="A2115" s="2">
        <v>2114</v>
      </c>
      <c r="B2115" s="3" t="s">
        <v>178</v>
      </c>
      <c r="C2115" s="3" t="s">
        <v>28</v>
      </c>
      <c r="D2115" s="3" t="s">
        <v>179</v>
      </c>
      <c r="E2115" s="3" t="s">
        <v>221</v>
      </c>
      <c r="F2115" s="3">
        <v>0.56000000000000005</v>
      </c>
      <c r="G2115" s="3">
        <v>0.48</v>
      </c>
      <c r="H2115" s="3" t="s">
        <v>64</v>
      </c>
      <c r="I2115" s="2">
        <v>4200</v>
      </c>
      <c r="J2115" s="3" t="s">
        <v>78</v>
      </c>
      <c r="K2115" s="2">
        <v>4200</v>
      </c>
      <c r="L2115" s="3" t="s">
        <v>64</v>
      </c>
      <c r="M2115" s="3" t="s">
        <v>193</v>
      </c>
      <c r="N2115" s="3" t="s">
        <v>194</v>
      </c>
      <c r="O2115" s="3"/>
      <c r="P2115" s="3"/>
      <c r="Q2115" s="3"/>
      <c r="R2115" s="3">
        <v>0</v>
      </c>
      <c r="S2115" s="3">
        <v>1</v>
      </c>
      <c r="T2115" s="2">
        <v>23</v>
      </c>
      <c r="U2115" s="3">
        <v>7.1435658557964956</v>
      </c>
      <c r="V2115" s="3">
        <v>40.518636535097123</v>
      </c>
      <c r="W2115" s="3">
        <v>6.2194883195377075</v>
      </c>
      <c r="X2115" s="3">
        <v>18555.671250330644</v>
      </c>
      <c r="Y2115" s="3">
        <v>40.518636535097123</v>
      </c>
      <c r="Z2115" s="3">
        <v>6.2194828212399118</v>
      </c>
      <c r="AA2115" s="3">
        <v>18555.671250330644</v>
      </c>
    </row>
    <row r="2116" spans="1:27" x14ac:dyDescent="0.25">
      <c r="A2116" s="2">
        <v>2115</v>
      </c>
      <c r="B2116" s="3" t="s">
        <v>178</v>
      </c>
      <c r="C2116" s="3" t="s">
        <v>28</v>
      </c>
      <c r="D2116" s="3" t="s">
        <v>179</v>
      </c>
      <c r="E2116" s="3" t="s">
        <v>221</v>
      </c>
      <c r="F2116" s="3">
        <v>0.56000000000000005</v>
      </c>
      <c r="G2116" s="3">
        <v>0.48</v>
      </c>
      <c r="H2116" s="3" t="s">
        <v>64</v>
      </c>
      <c r="I2116" s="2">
        <v>4200</v>
      </c>
      <c r="J2116" s="3" t="s">
        <v>78</v>
      </c>
      <c r="K2116" s="2">
        <v>4200</v>
      </c>
      <c r="L2116" s="3" t="s">
        <v>64</v>
      </c>
      <c r="M2116" s="3" t="s">
        <v>223</v>
      </c>
      <c r="N2116" s="3" t="s">
        <v>194</v>
      </c>
      <c r="O2116" s="3"/>
      <c r="P2116" s="3"/>
      <c r="Q2116" s="3"/>
      <c r="R2116" s="3">
        <v>0.38</v>
      </c>
      <c r="S2116" s="3">
        <v>0.62</v>
      </c>
      <c r="T2116" s="2">
        <v>84</v>
      </c>
      <c r="U2116" s="3">
        <v>25.839725695124216</v>
      </c>
      <c r="V2116" s="3">
        <v>177.43560465753416</v>
      </c>
      <c r="W2116" s="3">
        <v>12.73464853728384</v>
      </c>
      <c r="X2116" s="3">
        <v>85876.211600025723</v>
      </c>
      <c r="Y2116" s="3">
        <v>110.01007488767114</v>
      </c>
      <c r="Z2116" s="3">
        <v>12.734637279301451</v>
      </c>
      <c r="AA2116" s="3">
        <v>53243.251192015945</v>
      </c>
    </row>
    <row r="2117" spans="1:27" x14ac:dyDescent="0.25">
      <c r="A2117" s="2">
        <v>2116</v>
      </c>
      <c r="B2117" s="3" t="s">
        <v>178</v>
      </c>
      <c r="C2117" s="3" t="s">
        <v>28</v>
      </c>
      <c r="D2117" s="3" t="s">
        <v>179</v>
      </c>
      <c r="E2117" s="3" t="s">
        <v>221</v>
      </c>
      <c r="F2117" s="3">
        <v>0.56000000000000005</v>
      </c>
      <c r="G2117" s="3">
        <v>0.48</v>
      </c>
      <c r="H2117" s="3" t="s">
        <v>64</v>
      </c>
      <c r="I2117" s="2">
        <v>4200</v>
      </c>
      <c r="J2117" s="3" t="s">
        <v>78</v>
      </c>
      <c r="K2117" s="2">
        <v>4200</v>
      </c>
      <c r="L2117" s="3" t="s">
        <v>64</v>
      </c>
      <c r="M2117" s="3" t="s">
        <v>198</v>
      </c>
      <c r="N2117" s="3" t="s">
        <v>196</v>
      </c>
      <c r="O2117" s="3"/>
      <c r="P2117" s="3"/>
      <c r="Q2117" s="3"/>
      <c r="R2117" s="3">
        <v>0.38</v>
      </c>
      <c r="S2117" s="3">
        <v>0.62</v>
      </c>
      <c r="T2117" s="2">
        <v>26</v>
      </c>
      <c r="U2117" s="3">
        <v>8.9879043837806645</v>
      </c>
      <c r="V2117" s="3">
        <v>62.729260609908039</v>
      </c>
      <c r="W2117" s="3">
        <v>4.6364453285436795</v>
      </c>
      <c r="X2117" s="3">
        <v>30183.551035537861</v>
      </c>
      <c r="Y2117" s="3">
        <v>38.892141578142997</v>
      </c>
      <c r="Z2117" s="3">
        <v>4.6364412297246442</v>
      </c>
      <c r="AA2117" s="3">
        <v>18713.801642033479</v>
      </c>
    </row>
    <row r="2118" spans="1:27" x14ac:dyDescent="0.25">
      <c r="A2118" s="2">
        <v>2117</v>
      </c>
      <c r="B2118" s="3" t="s">
        <v>178</v>
      </c>
      <c r="C2118" s="3" t="s">
        <v>28</v>
      </c>
      <c r="D2118" s="3" t="s">
        <v>179</v>
      </c>
      <c r="E2118" s="3" t="s">
        <v>221</v>
      </c>
      <c r="F2118" s="3">
        <v>0.56000000000000005</v>
      </c>
      <c r="G2118" s="3">
        <v>0.48</v>
      </c>
      <c r="H2118" s="3" t="s">
        <v>64</v>
      </c>
      <c r="I2118" s="2">
        <v>4200</v>
      </c>
      <c r="J2118" s="3" t="s">
        <v>78</v>
      </c>
      <c r="K2118" s="2">
        <v>4200</v>
      </c>
      <c r="L2118" s="3" t="s">
        <v>64</v>
      </c>
      <c r="M2118" s="3" t="s">
        <v>184</v>
      </c>
      <c r="N2118" s="3" t="s">
        <v>185</v>
      </c>
      <c r="O2118" s="3"/>
      <c r="P2118" s="3"/>
      <c r="Q2118" s="3"/>
      <c r="R2118" s="3">
        <v>0</v>
      </c>
      <c r="S2118" s="3">
        <v>1</v>
      </c>
      <c r="T2118" s="2">
        <v>24</v>
      </c>
      <c r="U2118" s="3">
        <v>3.1625427274035269</v>
      </c>
      <c r="V2118" s="3">
        <v>17.200395044522974</v>
      </c>
      <c r="W2118" s="3">
        <v>1.9864290370831401</v>
      </c>
      <c r="X2118" s="3">
        <v>7951.1958351781514</v>
      </c>
      <c r="Y2118" s="3">
        <v>17.200395044522974</v>
      </c>
      <c r="Z2118" s="3">
        <v>1.986427280993597</v>
      </c>
      <c r="AA2118" s="3">
        <v>7951.1958351781514</v>
      </c>
    </row>
    <row r="2119" spans="1:27" x14ac:dyDescent="0.25">
      <c r="A2119" s="2">
        <v>2118</v>
      </c>
      <c r="B2119" s="3" t="s">
        <v>178</v>
      </c>
      <c r="C2119" s="3" t="s">
        <v>28</v>
      </c>
      <c r="D2119" s="3" t="s">
        <v>179</v>
      </c>
      <c r="E2119" s="3" t="s">
        <v>221</v>
      </c>
      <c r="F2119" s="3">
        <v>0.56000000000000005</v>
      </c>
      <c r="G2119" s="3">
        <v>0.48</v>
      </c>
      <c r="H2119" s="3" t="s">
        <v>64</v>
      </c>
      <c r="I2119" s="2">
        <v>4200</v>
      </c>
      <c r="J2119" s="3" t="s">
        <v>78</v>
      </c>
      <c r="K2119" s="2">
        <v>4200</v>
      </c>
      <c r="L2119" s="3" t="s">
        <v>64</v>
      </c>
      <c r="M2119" s="3" t="s">
        <v>186</v>
      </c>
      <c r="N2119" s="3" t="s">
        <v>187</v>
      </c>
      <c r="O2119" s="3"/>
      <c r="P2119" s="3"/>
      <c r="Q2119" s="3"/>
      <c r="R2119" s="3">
        <v>0</v>
      </c>
      <c r="S2119" s="3">
        <v>1</v>
      </c>
      <c r="T2119" s="2">
        <v>56</v>
      </c>
      <c r="U2119" s="3">
        <v>15.122731505640028</v>
      </c>
      <c r="V2119" s="3">
        <v>82.997058119878943</v>
      </c>
      <c r="W2119" s="3">
        <v>9.8032971050247877</v>
      </c>
      <c r="X2119" s="3">
        <v>40696.00525633333</v>
      </c>
      <c r="Y2119" s="3">
        <v>82.997058119878943</v>
      </c>
      <c r="Z2119" s="3">
        <v>9.8032884384843779</v>
      </c>
      <c r="AA2119" s="3">
        <v>40696.00525633333</v>
      </c>
    </row>
    <row r="2120" spans="1:27" x14ac:dyDescent="0.25">
      <c r="A2120" s="2">
        <v>2119</v>
      </c>
      <c r="B2120" s="3" t="s">
        <v>178</v>
      </c>
      <c r="C2120" s="3" t="s">
        <v>28</v>
      </c>
      <c r="D2120" s="3" t="s">
        <v>179</v>
      </c>
      <c r="E2120" s="3" t="s">
        <v>221</v>
      </c>
      <c r="F2120" s="3">
        <v>0.56000000000000005</v>
      </c>
      <c r="G2120" s="3">
        <v>0.48</v>
      </c>
      <c r="H2120" s="3" t="s">
        <v>64</v>
      </c>
      <c r="I2120" s="2">
        <v>4210</v>
      </c>
      <c r="J2120" s="3" t="s">
        <v>79</v>
      </c>
      <c r="K2120" s="2">
        <v>4210</v>
      </c>
      <c r="L2120" s="3" t="s">
        <v>64</v>
      </c>
      <c r="M2120" s="3" t="s">
        <v>33</v>
      </c>
      <c r="N2120" s="3" t="s">
        <v>33</v>
      </c>
      <c r="O2120" s="3"/>
      <c r="P2120" s="3"/>
      <c r="Q2120" s="3"/>
      <c r="R2120" s="3">
        <v>0</v>
      </c>
      <c r="S2120" s="3">
        <v>1</v>
      </c>
      <c r="T2120" s="2">
        <v>11</v>
      </c>
      <c r="U2120" s="3">
        <v>1.2779384837090055</v>
      </c>
      <c r="V2120" s="3">
        <v>9.4414116308355531</v>
      </c>
      <c r="W2120" s="3">
        <v>1.3952200265606725</v>
      </c>
      <c r="X2120" s="3">
        <v>4452.9300187582649</v>
      </c>
      <c r="Y2120" s="3">
        <v>9.4414116308355531</v>
      </c>
      <c r="Z2120" s="3">
        <v>1.3952187931255697</v>
      </c>
      <c r="AA2120" s="3">
        <v>4452.9300187582649</v>
      </c>
    </row>
    <row r="2121" spans="1:27" x14ac:dyDescent="0.25">
      <c r="A2121" s="2">
        <v>2120</v>
      </c>
      <c r="B2121" s="3" t="s">
        <v>178</v>
      </c>
      <c r="C2121" s="3" t="s">
        <v>28</v>
      </c>
      <c r="D2121" s="3" t="s">
        <v>179</v>
      </c>
      <c r="E2121" s="3" t="s">
        <v>221</v>
      </c>
      <c r="F2121" s="3">
        <v>0.56000000000000005</v>
      </c>
      <c r="G2121" s="3">
        <v>0.48</v>
      </c>
      <c r="H2121" s="3" t="s">
        <v>64</v>
      </c>
      <c r="I2121" s="2">
        <v>4210</v>
      </c>
      <c r="J2121" s="3" t="s">
        <v>79</v>
      </c>
      <c r="K2121" s="2">
        <v>4210</v>
      </c>
      <c r="L2121" s="3" t="s">
        <v>64</v>
      </c>
      <c r="M2121" s="3" t="s">
        <v>184</v>
      </c>
      <c r="N2121" s="3" t="s">
        <v>185</v>
      </c>
      <c r="O2121" s="3"/>
      <c r="P2121" s="3"/>
      <c r="Q2121" s="3"/>
      <c r="R2121" s="3">
        <v>0</v>
      </c>
      <c r="S2121" s="3">
        <v>1</v>
      </c>
      <c r="T2121" s="2">
        <v>28</v>
      </c>
      <c r="U2121" s="3">
        <v>8.0794801001214829</v>
      </c>
      <c r="V2121" s="3">
        <v>52.451308842220882</v>
      </c>
      <c r="W2121" s="3">
        <v>8.5133808225431</v>
      </c>
      <c r="X2121" s="3">
        <v>24068.014637330132</v>
      </c>
      <c r="Y2121" s="3">
        <v>52.451308842220882</v>
      </c>
      <c r="Z2121" s="3">
        <v>8.5133732963447066</v>
      </c>
      <c r="AA2121" s="3">
        <v>24068.014637330132</v>
      </c>
    </row>
    <row r="2122" spans="1:27" x14ac:dyDescent="0.25">
      <c r="A2122" s="2">
        <v>2121</v>
      </c>
      <c r="B2122" s="3" t="s">
        <v>178</v>
      </c>
      <c r="C2122" s="3" t="s">
        <v>28</v>
      </c>
      <c r="D2122" s="3" t="s">
        <v>179</v>
      </c>
      <c r="E2122" s="3" t="s">
        <v>221</v>
      </c>
      <c r="F2122" s="3">
        <v>0.56000000000000005</v>
      </c>
      <c r="G2122" s="3">
        <v>0.48</v>
      </c>
      <c r="H2122" s="3" t="s">
        <v>64</v>
      </c>
      <c r="I2122" s="2">
        <v>4210</v>
      </c>
      <c r="J2122" s="3" t="s">
        <v>79</v>
      </c>
      <c r="K2122" s="2">
        <v>4210</v>
      </c>
      <c r="L2122" s="3" t="s">
        <v>64</v>
      </c>
      <c r="M2122" s="3" t="s">
        <v>186</v>
      </c>
      <c r="N2122" s="3" t="s">
        <v>187</v>
      </c>
      <c r="O2122" s="3"/>
      <c r="P2122" s="3"/>
      <c r="Q2122" s="3"/>
      <c r="R2122" s="3">
        <v>0</v>
      </c>
      <c r="S2122" s="3">
        <v>1</v>
      </c>
      <c r="T2122" s="2">
        <v>109</v>
      </c>
      <c r="U2122" s="3">
        <v>34.325553009159364</v>
      </c>
      <c r="V2122" s="3">
        <v>142.54725965661487</v>
      </c>
      <c r="W2122" s="3">
        <v>25.384344376969203</v>
      </c>
      <c r="X2122" s="3">
        <v>68974.424121368735</v>
      </c>
      <c r="Y2122" s="3">
        <v>142.54725965661487</v>
      </c>
      <c r="Z2122" s="3">
        <v>25.384321936106289</v>
      </c>
      <c r="AA2122" s="3">
        <v>68974.424121368735</v>
      </c>
    </row>
    <row r="2123" spans="1:27" x14ac:dyDescent="0.25">
      <c r="A2123" s="2">
        <v>2122</v>
      </c>
      <c r="B2123" s="3" t="s">
        <v>178</v>
      </c>
      <c r="C2123" s="3" t="s">
        <v>28</v>
      </c>
      <c r="D2123" s="3" t="s">
        <v>179</v>
      </c>
      <c r="E2123" s="3" t="s">
        <v>221</v>
      </c>
      <c r="F2123" s="3">
        <v>0.56000000000000005</v>
      </c>
      <c r="G2123" s="3">
        <v>0.48</v>
      </c>
      <c r="H2123" s="3" t="s">
        <v>64</v>
      </c>
      <c r="I2123" s="2">
        <v>4271</v>
      </c>
      <c r="J2123" s="3" t="s">
        <v>174</v>
      </c>
      <c r="K2123" s="2">
        <v>4271</v>
      </c>
      <c r="L2123" s="3" t="s">
        <v>64</v>
      </c>
      <c r="M2123" s="3" t="s">
        <v>222</v>
      </c>
      <c r="N2123" s="3" t="s">
        <v>192</v>
      </c>
      <c r="O2123" s="3"/>
      <c r="P2123" s="3"/>
      <c r="Q2123" s="3"/>
      <c r="R2123" s="3">
        <v>0.38</v>
      </c>
      <c r="S2123" s="3">
        <v>0.62</v>
      </c>
      <c r="T2123" s="2">
        <v>30</v>
      </c>
      <c r="U2123" s="3">
        <v>9.5361318973896072</v>
      </c>
      <c r="V2123" s="3">
        <v>50.817011915047317</v>
      </c>
      <c r="W2123" s="3">
        <v>18.974088266519303</v>
      </c>
      <c r="X2123" s="3">
        <v>24268.418460763449</v>
      </c>
      <c r="Y2123" s="3">
        <v>31.506547387329334</v>
      </c>
      <c r="Z2123" s="3">
        <v>18.974071492601212</v>
      </c>
      <c r="AA2123" s="3">
        <v>15046.419445673337</v>
      </c>
    </row>
    <row r="2124" spans="1:27" x14ac:dyDescent="0.25">
      <c r="A2124" s="2">
        <v>2123</v>
      </c>
      <c r="B2124" s="3" t="s">
        <v>178</v>
      </c>
      <c r="C2124" s="3" t="s">
        <v>28</v>
      </c>
      <c r="D2124" s="3" t="s">
        <v>179</v>
      </c>
      <c r="E2124" s="3" t="s">
        <v>221</v>
      </c>
      <c r="F2124" s="3">
        <v>0.56000000000000005</v>
      </c>
      <c r="G2124" s="3">
        <v>0.48</v>
      </c>
      <c r="H2124" s="3" t="s">
        <v>64</v>
      </c>
      <c r="I2124" s="2">
        <v>4271</v>
      </c>
      <c r="J2124" s="3" t="s">
        <v>174</v>
      </c>
      <c r="K2124" s="2">
        <v>4271</v>
      </c>
      <c r="L2124" s="3" t="s">
        <v>64</v>
      </c>
      <c r="M2124" s="3" t="s">
        <v>184</v>
      </c>
      <c r="N2124" s="3" t="s">
        <v>185</v>
      </c>
      <c r="O2124" s="3"/>
      <c r="P2124" s="3"/>
      <c r="Q2124" s="3"/>
      <c r="R2124" s="3">
        <v>0</v>
      </c>
      <c r="S2124" s="3">
        <v>1</v>
      </c>
      <c r="T2124" s="2">
        <v>50</v>
      </c>
      <c r="U2124" s="3">
        <v>8.8445769869572537</v>
      </c>
      <c r="V2124" s="3">
        <v>48.596303053267306</v>
      </c>
      <c r="W2124" s="3">
        <v>21.860949957302484</v>
      </c>
      <c r="X2124" s="3">
        <v>22645.048636938249</v>
      </c>
      <c r="Y2124" s="3">
        <v>48.596303053267306</v>
      </c>
      <c r="Z2124" s="3">
        <v>21.860930631273266</v>
      </c>
      <c r="AA2124" s="3">
        <v>22645.048636938249</v>
      </c>
    </row>
    <row r="2125" spans="1:27" x14ac:dyDescent="0.25">
      <c r="A2125" s="2">
        <v>2124</v>
      </c>
      <c r="B2125" s="3" t="s">
        <v>178</v>
      </c>
      <c r="C2125" s="3" t="s">
        <v>28</v>
      </c>
      <c r="D2125" s="3" t="s">
        <v>179</v>
      </c>
      <c r="E2125" s="3" t="s">
        <v>221</v>
      </c>
      <c r="F2125" s="3">
        <v>0.56000000000000005</v>
      </c>
      <c r="G2125" s="3">
        <v>0.48</v>
      </c>
      <c r="H2125" s="3" t="s">
        <v>64</v>
      </c>
      <c r="I2125" s="2">
        <v>4271</v>
      </c>
      <c r="J2125" s="3" t="s">
        <v>174</v>
      </c>
      <c r="K2125" s="2">
        <v>4271</v>
      </c>
      <c r="L2125" s="3" t="s">
        <v>64</v>
      </c>
      <c r="M2125" s="3" t="s">
        <v>186</v>
      </c>
      <c r="N2125" s="3" t="s">
        <v>187</v>
      </c>
      <c r="O2125" s="3"/>
      <c r="P2125" s="3"/>
      <c r="Q2125" s="3"/>
      <c r="R2125" s="3">
        <v>0</v>
      </c>
      <c r="S2125" s="3">
        <v>1</v>
      </c>
      <c r="T2125" s="2">
        <v>48</v>
      </c>
      <c r="U2125" s="3">
        <v>5.5378040508860895</v>
      </c>
      <c r="V2125" s="3">
        <v>25.087399918096477</v>
      </c>
      <c r="W2125" s="3">
        <v>11.324348365845136</v>
      </c>
      <c r="X2125" s="3">
        <v>12492.592730422792</v>
      </c>
      <c r="Y2125" s="3">
        <v>25.087399918096477</v>
      </c>
      <c r="Z2125" s="3">
        <v>11.324338354629354</v>
      </c>
      <c r="AA2125" s="3">
        <v>12492.592730422792</v>
      </c>
    </row>
    <row r="2126" spans="1:27" x14ac:dyDescent="0.25">
      <c r="A2126" s="2">
        <v>2125</v>
      </c>
      <c r="B2126" s="3" t="s">
        <v>178</v>
      </c>
      <c r="C2126" s="3" t="s">
        <v>28</v>
      </c>
      <c r="D2126" s="3" t="s">
        <v>179</v>
      </c>
      <c r="E2126" s="3" t="s">
        <v>221</v>
      </c>
      <c r="F2126" s="3">
        <v>0.56000000000000005</v>
      </c>
      <c r="G2126" s="3">
        <v>0.48</v>
      </c>
      <c r="H2126" s="3" t="s">
        <v>64</v>
      </c>
      <c r="I2126" s="2">
        <v>4271</v>
      </c>
      <c r="J2126" s="3" t="s">
        <v>174</v>
      </c>
      <c r="K2126" s="2">
        <v>4271</v>
      </c>
      <c r="L2126" s="3" t="s">
        <v>64</v>
      </c>
      <c r="M2126" s="3" t="s">
        <v>188</v>
      </c>
      <c r="N2126" s="3" t="s">
        <v>185</v>
      </c>
      <c r="O2126" s="3"/>
      <c r="P2126" s="3"/>
      <c r="Q2126" s="3"/>
      <c r="R2126" s="3">
        <v>0</v>
      </c>
      <c r="S2126" s="3">
        <v>1</v>
      </c>
      <c r="T2126" s="2">
        <v>2</v>
      </c>
      <c r="U2126" s="3">
        <v>7.288387157218594E-2</v>
      </c>
      <c r="V2126" s="3">
        <v>0.40107266273434644</v>
      </c>
      <c r="W2126" s="3">
        <v>0.10166773899157118</v>
      </c>
      <c r="X2126" s="3">
        <v>140.81457879020232</v>
      </c>
      <c r="Y2126" s="3">
        <v>0.40107266273434644</v>
      </c>
      <c r="Z2126" s="3">
        <v>0.10166764911287417</v>
      </c>
      <c r="AA2126" s="3">
        <v>140.81457879020232</v>
      </c>
    </row>
    <row r="2127" spans="1:27" x14ac:dyDescent="0.25">
      <c r="A2127" s="2">
        <v>2126</v>
      </c>
      <c r="B2127" s="3" t="s">
        <v>178</v>
      </c>
      <c r="C2127" s="3" t="s">
        <v>28</v>
      </c>
      <c r="D2127" s="3" t="s">
        <v>179</v>
      </c>
      <c r="E2127" s="3" t="s">
        <v>221</v>
      </c>
      <c r="F2127" s="3">
        <v>0.56000000000000005</v>
      </c>
      <c r="G2127" s="3">
        <v>0.48</v>
      </c>
      <c r="H2127" s="3" t="s">
        <v>64</v>
      </c>
      <c r="I2127" s="2">
        <v>4272</v>
      </c>
      <c r="J2127" s="3" t="s">
        <v>281</v>
      </c>
      <c r="K2127" s="2">
        <v>4272</v>
      </c>
      <c r="L2127" s="3" t="s">
        <v>64</v>
      </c>
      <c r="M2127" s="3" t="s">
        <v>223</v>
      </c>
      <c r="N2127" s="3" t="s">
        <v>194</v>
      </c>
      <c r="O2127" s="3"/>
      <c r="P2127" s="3"/>
      <c r="Q2127" s="3"/>
      <c r="R2127" s="3">
        <v>0.38</v>
      </c>
      <c r="S2127" s="3">
        <v>0.62</v>
      </c>
      <c r="T2127" s="2">
        <v>118</v>
      </c>
      <c r="U2127" s="3">
        <v>39.418390450045848</v>
      </c>
      <c r="V2127" s="3">
        <v>250.41307071669837</v>
      </c>
      <c r="W2127" s="3">
        <v>77.251221336882352</v>
      </c>
      <c r="X2127" s="3">
        <v>125490.3553923031</v>
      </c>
      <c r="Y2127" s="3">
        <v>155.25610384435296</v>
      </c>
      <c r="Z2127" s="3">
        <v>77.251153043447616</v>
      </c>
      <c r="AA2127" s="3">
        <v>77804.020343227938</v>
      </c>
    </row>
    <row r="2128" spans="1:27" x14ac:dyDescent="0.25">
      <c r="A2128" s="2">
        <v>2127</v>
      </c>
      <c r="B2128" s="3" t="s">
        <v>178</v>
      </c>
      <c r="C2128" s="3" t="s">
        <v>28</v>
      </c>
      <c r="D2128" s="3" t="s">
        <v>179</v>
      </c>
      <c r="E2128" s="3" t="s">
        <v>221</v>
      </c>
      <c r="F2128" s="3">
        <v>0.56000000000000005</v>
      </c>
      <c r="G2128" s="3">
        <v>0.48</v>
      </c>
      <c r="H2128" s="3" t="s">
        <v>64</v>
      </c>
      <c r="I2128" s="2">
        <v>4272</v>
      </c>
      <c r="J2128" s="3" t="s">
        <v>281</v>
      </c>
      <c r="K2128" s="2">
        <v>4272</v>
      </c>
      <c r="L2128" s="3" t="s">
        <v>64</v>
      </c>
      <c r="M2128" s="3" t="s">
        <v>186</v>
      </c>
      <c r="N2128" s="3" t="s">
        <v>187</v>
      </c>
      <c r="O2128" s="3"/>
      <c r="P2128" s="3"/>
      <c r="Q2128" s="3"/>
      <c r="R2128" s="3">
        <v>0</v>
      </c>
      <c r="S2128" s="3">
        <v>1</v>
      </c>
      <c r="T2128" s="2">
        <v>8</v>
      </c>
      <c r="U2128" s="3">
        <v>1.2776738892188779</v>
      </c>
      <c r="V2128" s="3">
        <v>9.7262571976371355</v>
      </c>
      <c r="W2128" s="3">
        <v>3.1949097492834628</v>
      </c>
      <c r="X2128" s="3">
        <v>3905.6109884556331</v>
      </c>
      <c r="Y2128" s="3">
        <v>9.7262571976371355</v>
      </c>
      <c r="Z2128" s="3">
        <v>3.1949069248444859</v>
      </c>
      <c r="AA2128" s="3">
        <v>3905.6109884556331</v>
      </c>
    </row>
    <row r="2129" spans="1:27" x14ac:dyDescent="0.25">
      <c r="A2129" s="2">
        <v>2128</v>
      </c>
      <c r="B2129" s="3" t="s">
        <v>178</v>
      </c>
      <c r="C2129" s="3" t="s">
        <v>28</v>
      </c>
      <c r="D2129" s="3" t="s">
        <v>179</v>
      </c>
      <c r="E2129" s="3" t="s">
        <v>221</v>
      </c>
      <c r="F2129" s="3">
        <v>0.56000000000000005</v>
      </c>
      <c r="G2129" s="3">
        <v>0.48</v>
      </c>
      <c r="H2129" s="3" t="s">
        <v>64</v>
      </c>
      <c r="I2129" s="2">
        <v>4275</v>
      </c>
      <c r="J2129" s="3" t="s">
        <v>275</v>
      </c>
      <c r="K2129" s="2">
        <v>4275</v>
      </c>
      <c r="L2129" s="3" t="s">
        <v>64</v>
      </c>
      <c r="M2129" s="3" t="s">
        <v>222</v>
      </c>
      <c r="N2129" s="3" t="s">
        <v>192</v>
      </c>
      <c r="O2129" s="3"/>
      <c r="P2129" s="3"/>
      <c r="Q2129" s="3"/>
      <c r="R2129" s="3">
        <v>0.38</v>
      </c>
      <c r="S2129" s="3">
        <v>0.62</v>
      </c>
      <c r="T2129" s="2">
        <v>58</v>
      </c>
      <c r="U2129" s="3">
        <v>12.323621554641736</v>
      </c>
      <c r="V2129" s="3">
        <v>90.271005726571389</v>
      </c>
      <c r="W2129" s="3">
        <v>22.573870322845867</v>
      </c>
      <c r="X2129" s="3">
        <v>39296.501696938372</v>
      </c>
      <c r="Y2129" s="3">
        <v>55.968023550474264</v>
      </c>
      <c r="Z2129" s="3">
        <v>22.573850366564095</v>
      </c>
      <c r="AA2129" s="3">
        <v>24363.831052101796</v>
      </c>
    </row>
    <row r="2130" spans="1:27" x14ac:dyDescent="0.25">
      <c r="A2130" s="2">
        <v>2129</v>
      </c>
      <c r="B2130" s="3" t="s">
        <v>178</v>
      </c>
      <c r="C2130" s="3" t="s">
        <v>28</v>
      </c>
      <c r="D2130" s="3" t="s">
        <v>179</v>
      </c>
      <c r="E2130" s="3" t="s">
        <v>221</v>
      </c>
      <c r="F2130" s="3">
        <v>0.56000000000000005</v>
      </c>
      <c r="G2130" s="3">
        <v>0.48</v>
      </c>
      <c r="H2130" s="3" t="s">
        <v>64</v>
      </c>
      <c r="I2130" s="2">
        <v>4280</v>
      </c>
      <c r="J2130" s="3" t="s">
        <v>80</v>
      </c>
      <c r="K2130" s="2">
        <v>4280</v>
      </c>
      <c r="L2130" s="3" t="s">
        <v>64</v>
      </c>
      <c r="M2130" s="3" t="s">
        <v>33</v>
      </c>
      <c r="N2130" s="3" t="s">
        <v>33</v>
      </c>
      <c r="O2130" s="3"/>
      <c r="P2130" s="3"/>
      <c r="Q2130" s="3"/>
      <c r="R2130" s="3">
        <v>0</v>
      </c>
      <c r="S2130" s="3">
        <v>1</v>
      </c>
      <c r="T2130" s="2">
        <v>1</v>
      </c>
      <c r="U2130" s="3">
        <v>4.0005657806314798E-3</v>
      </c>
      <c r="V2130" s="3">
        <v>2.4128029720615906E-2</v>
      </c>
      <c r="W2130" s="3">
        <v>2.0632218936278974E-3</v>
      </c>
      <c r="X2130" s="3">
        <v>9.7456934552674781</v>
      </c>
      <c r="Y2130" s="3">
        <v>2.4128029720615906E-2</v>
      </c>
      <c r="Z2130" s="3">
        <v>2.06322006965014E-3</v>
      </c>
      <c r="AA2130" s="3">
        <v>9.7456934552674781</v>
      </c>
    </row>
    <row r="2131" spans="1:27" x14ac:dyDescent="0.25">
      <c r="A2131" s="2">
        <v>2130</v>
      </c>
      <c r="B2131" s="3" t="s">
        <v>178</v>
      </c>
      <c r="C2131" s="3" t="s">
        <v>28</v>
      </c>
      <c r="D2131" s="3" t="s">
        <v>179</v>
      </c>
      <c r="E2131" s="3" t="s">
        <v>221</v>
      </c>
      <c r="F2131" s="3">
        <v>0.56000000000000005</v>
      </c>
      <c r="G2131" s="3">
        <v>0.48</v>
      </c>
      <c r="H2131" s="3" t="s">
        <v>64</v>
      </c>
      <c r="I2131" s="2">
        <v>4280</v>
      </c>
      <c r="J2131" s="3" t="s">
        <v>80</v>
      </c>
      <c r="K2131" s="2">
        <v>4280</v>
      </c>
      <c r="L2131" s="3" t="s">
        <v>64</v>
      </c>
      <c r="M2131" s="3" t="s">
        <v>190</v>
      </c>
      <c r="N2131" s="3" t="s">
        <v>33</v>
      </c>
      <c r="O2131" s="3"/>
      <c r="P2131" s="3"/>
      <c r="Q2131" s="3"/>
      <c r="R2131" s="3">
        <v>0.38</v>
      </c>
      <c r="S2131" s="3">
        <v>0.62</v>
      </c>
      <c r="T2131" s="2">
        <v>67</v>
      </c>
      <c r="U2131" s="3">
        <v>5.6835765504380067</v>
      </c>
      <c r="V2131" s="3">
        <v>37.448619990009711</v>
      </c>
      <c r="W2131" s="3">
        <v>2.3578895117562371</v>
      </c>
      <c r="X2131" s="3">
        <v>16852.020556392185</v>
      </c>
      <c r="Y2131" s="3">
        <v>23.218144393806021</v>
      </c>
      <c r="Z2131" s="3">
        <v>2.3578874272795036</v>
      </c>
      <c r="AA2131" s="3">
        <v>10448.252744963154</v>
      </c>
    </row>
    <row r="2132" spans="1:27" x14ac:dyDescent="0.25">
      <c r="A2132" s="2">
        <v>2131</v>
      </c>
      <c r="B2132" s="3" t="s">
        <v>178</v>
      </c>
      <c r="C2132" s="3" t="s">
        <v>28</v>
      </c>
      <c r="D2132" s="3" t="s">
        <v>179</v>
      </c>
      <c r="E2132" s="3" t="s">
        <v>221</v>
      </c>
      <c r="F2132" s="3">
        <v>0.56000000000000005</v>
      </c>
      <c r="G2132" s="3">
        <v>0.48</v>
      </c>
      <c r="H2132" s="3" t="s">
        <v>64</v>
      </c>
      <c r="I2132" s="2">
        <v>4280</v>
      </c>
      <c r="J2132" s="3" t="s">
        <v>80</v>
      </c>
      <c r="K2132" s="2">
        <v>4280</v>
      </c>
      <c r="L2132" s="3" t="s">
        <v>64</v>
      </c>
      <c r="M2132" s="3" t="s">
        <v>222</v>
      </c>
      <c r="N2132" s="3" t="s">
        <v>192</v>
      </c>
      <c r="O2132" s="3"/>
      <c r="P2132" s="3"/>
      <c r="Q2132" s="3"/>
      <c r="R2132" s="3">
        <v>0.38</v>
      </c>
      <c r="S2132" s="3">
        <v>0.62</v>
      </c>
      <c r="T2132" s="2">
        <v>280</v>
      </c>
      <c r="U2132" s="3">
        <v>89.464304924143022</v>
      </c>
      <c r="V2132" s="3">
        <v>583.60568667809605</v>
      </c>
      <c r="W2132" s="3">
        <v>31.79668235392802</v>
      </c>
      <c r="X2132" s="3">
        <v>252905.1105061883</v>
      </c>
      <c r="Y2132" s="3">
        <v>361.83552574041914</v>
      </c>
      <c r="Z2132" s="3">
        <v>31.796654244279836</v>
      </c>
      <c r="AA2132" s="3">
        <v>156801.16851383678</v>
      </c>
    </row>
    <row r="2133" spans="1:27" x14ac:dyDescent="0.25">
      <c r="A2133" s="2">
        <v>2132</v>
      </c>
      <c r="B2133" s="3" t="s">
        <v>178</v>
      </c>
      <c r="C2133" s="3" t="s">
        <v>28</v>
      </c>
      <c r="D2133" s="3" t="s">
        <v>179</v>
      </c>
      <c r="E2133" s="3" t="s">
        <v>221</v>
      </c>
      <c r="F2133" s="3">
        <v>0.56000000000000005</v>
      </c>
      <c r="G2133" s="3">
        <v>0.48</v>
      </c>
      <c r="H2133" s="3" t="s">
        <v>64</v>
      </c>
      <c r="I2133" s="2">
        <v>4280</v>
      </c>
      <c r="J2133" s="3" t="s">
        <v>80</v>
      </c>
      <c r="K2133" s="2">
        <v>4280</v>
      </c>
      <c r="L2133" s="3" t="s">
        <v>64</v>
      </c>
      <c r="M2133" s="3" t="s">
        <v>223</v>
      </c>
      <c r="N2133" s="3" t="s">
        <v>194</v>
      </c>
      <c r="O2133" s="3"/>
      <c r="P2133" s="3"/>
      <c r="Q2133" s="3"/>
      <c r="R2133" s="3">
        <v>0.38</v>
      </c>
      <c r="S2133" s="3">
        <v>0.62</v>
      </c>
      <c r="T2133" s="2">
        <v>994</v>
      </c>
      <c r="U2133" s="3">
        <v>379.80840656920117</v>
      </c>
      <c r="V2133" s="3">
        <v>2648.5716897799966</v>
      </c>
      <c r="W2133" s="3">
        <v>151.62576152510937</v>
      </c>
      <c r="X2133" s="3">
        <v>1207089.9332668164</v>
      </c>
      <c r="Y2133" s="3">
        <v>1642.1144476635957</v>
      </c>
      <c r="Z2133" s="3">
        <v>151.62562748135099</v>
      </c>
      <c r="AA2133" s="3">
        <v>748395.75862542703</v>
      </c>
    </row>
    <row r="2134" spans="1:27" x14ac:dyDescent="0.25">
      <c r="A2134" s="2">
        <v>2133</v>
      </c>
      <c r="B2134" s="3" t="s">
        <v>178</v>
      </c>
      <c r="C2134" s="3" t="s">
        <v>28</v>
      </c>
      <c r="D2134" s="3" t="s">
        <v>179</v>
      </c>
      <c r="E2134" s="3" t="s">
        <v>221</v>
      </c>
      <c r="F2134" s="3">
        <v>0.56000000000000005</v>
      </c>
      <c r="G2134" s="3">
        <v>0.48</v>
      </c>
      <c r="H2134" s="3" t="s">
        <v>64</v>
      </c>
      <c r="I2134" s="2">
        <v>4280</v>
      </c>
      <c r="J2134" s="3" t="s">
        <v>80</v>
      </c>
      <c r="K2134" s="2">
        <v>4280</v>
      </c>
      <c r="L2134" s="3" t="s">
        <v>64</v>
      </c>
      <c r="M2134" s="3" t="s">
        <v>198</v>
      </c>
      <c r="N2134" s="3" t="s">
        <v>196</v>
      </c>
      <c r="O2134" s="3"/>
      <c r="P2134" s="3"/>
      <c r="Q2134" s="3"/>
      <c r="R2134" s="3">
        <v>0.38</v>
      </c>
      <c r="S2134" s="3">
        <v>0.62</v>
      </c>
      <c r="T2134" s="2">
        <v>40</v>
      </c>
      <c r="U2134" s="3">
        <v>9.0389904754775046</v>
      </c>
      <c r="V2134" s="3">
        <v>63.139767053410225</v>
      </c>
      <c r="W2134" s="3">
        <v>4.4757255954568818</v>
      </c>
      <c r="X2134" s="3">
        <v>25713.887684347195</v>
      </c>
      <c r="Y2134" s="3">
        <v>39.146655573114337</v>
      </c>
      <c r="Z2134" s="3">
        <v>4.4757216387210699</v>
      </c>
      <c r="AA2134" s="3">
        <v>15942.610364295266</v>
      </c>
    </row>
    <row r="2135" spans="1:27" x14ac:dyDescent="0.25">
      <c r="A2135" s="2">
        <v>2134</v>
      </c>
      <c r="B2135" s="3" t="s">
        <v>178</v>
      </c>
      <c r="C2135" s="3" t="s">
        <v>28</v>
      </c>
      <c r="D2135" s="3" t="s">
        <v>179</v>
      </c>
      <c r="E2135" s="3" t="s">
        <v>221</v>
      </c>
      <c r="F2135" s="3">
        <v>0.56000000000000005</v>
      </c>
      <c r="G2135" s="3">
        <v>0.48</v>
      </c>
      <c r="H2135" s="3" t="s">
        <v>64</v>
      </c>
      <c r="I2135" s="2">
        <v>4280</v>
      </c>
      <c r="J2135" s="3" t="s">
        <v>80</v>
      </c>
      <c r="K2135" s="2">
        <v>4280</v>
      </c>
      <c r="L2135" s="3" t="s">
        <v>64</v>
      </c>
      <c r="M2135" s="3" t="s">
        <v>184</v>
      </c>
      <c r="N2135" s="3" t="s">
        <v>185</v>
      </c>
      <c r="O2135" s="3"/>
      <c r="P2135" s="3"/>
      <c r="Q2135" s="3"/>
      <c r="R2135" s="3">
        <v>0</v>
      </c>
      <c r="S2135" s="3">
        <v>1</v>
      </c>
      <c r="T2135" s="2">
        <v>16</v>
      </c>
      <c r="U2135" s="3">
        <v>0.69442550846985152</v>
      </c>
      <c r="V2135" s="3">
        <v>4.7338489023302097</v>
      </c>
      <c r="W2135" s="3">
        <v>0.64452047485974306</v>
      </c>
      <c r="X2135" s="3">
        <v>1575.2498130202732</v>
      </c>
      <c r="Y2135" s="3">
        <v>4.7338489023302097</v>
      </c>
      <c r="Z2135" s="3">
        <v>0.64451990507565093</v>
      </c>
      <c r="AA2135" s="3">
        <v>1575.2498130202732</v>
      </c>
    </row>
    <row r="2136" spans="1:27" x14ac:dyDescent="0.25">
      <c r="A2136" s="2">
        <v>2135</v>
      </c>
      <c r="B2136" s="3" t="s">
        <v>178</v>
      </c>
      <c r="C2136" s="3" t="s">
        <v>28</v>
      </c>
      <c r="D2136" s="3" t="s">
        <v>179</v>
      </c>
      <c r="E2136" s="3" t="s">
        <v>221</v>
      </c>
      <c r="F2136" s="3">
        <v>0.56000000000000005</v>
      </c>
      <c r="G2136" s="3">
        <v>0.48</v>
      </c>
      <c r="H2136" s="3" t="s">
        <v>64</v>
      </c>
      <c r="I2136" s="2">
        <v>4280</v>
      </c>
      <c r="J2136" s="3" t="s">
        <v>80</v>
      </c>
      <c r="K2136" s="2">
        <v>4280</v>
      </c>
      <c r="L2136" s="3" t="s">
        <v>64</v>
      </c>
      <c r="M2136" s="3" t="s">
        <v>186</v>
      </c>
      <c r="N2136" s="3" t="s">
        <v>187</v>
      </c>
      <c r="O2136" s="3"/>
      <c r="P2136" s="3"/>
      <c r="Q2136" s="3"/>
      <c r="R2136" s="3">
        <v>0</v>
      </c>
      <c r="S2136" s="3">
        <v>1</v>
      </c>
      <c r="T2136" s="2">
        <v>99</v>
      </c>
      <c r="U2136" s="3">
        <v>26.634006968927753</v>
      </c>
      <c r="V2136" s="3">
        <v>100.16015814523328</v>
      </c>
      <c r="W2136" s="3">
        <v>7.2959319142469825</v>
      </c>
      <c r="X2136" s="3">
        <v>42451.700665904675</v>
      </c>
      <c r="Y2136" s="3">
        <v>100.16015814523328</v>
      </c>
      <c r="Z2136" s="3">
        <v>7.2959254643262925</v>
      </c>
      <c r="AA2136" s="3">
        <v>42451.700665904675</v>
      </c>
    </row>
    <row r="2137" spans="1:27" x14ac:dyDescent="0.25">
      <c r="A2137" s="2">
        <v>2136</v>
      </c>
      <c r="B2137" s="3" t="s">
        <v>178</v>
      </c>
      <c r="C2137" s="3" t="s">
        <v>28</v>
      </c>
      <c r="D2137" s="3" t="s">
        <v>179</v>
      </c>
      <c r="E2137" s="3" t="s">
        <v>221</v>
      </c>
      <c r="F2137" s="3">
        <v>0.56000000000000005</v>
      </c>
      <c r="G2137" s="3">
        <v>0.48</v>
      </c>
      <c r="H2137" s="3" t="s">
        <v>64</v>
      </c>
      <c r="I2137" s="2">
        <v>4321</v>
      </c>
      <c r="J2137" s="3" t="s">
        <v>175</v>
      </c>
      <c r="K2137" s="2">
        <v>4321</v>
      </c>
      <c r="L2137" s="3" t="s">
        <v>64</v>
      </c>
      <c r="M2137" s="3" t="s">
        <v>184</v>
      </c>
      <c r="N2137" s="3" t="s">
        <v>185</v>
      </c>
      <c r="O2137" s="3"/>
      <c r="P2137" s="3"/>
      <c r="Q2137" s="3"/>
      <c r="R2137" s="3">
        <v>0</v>
      </c>
      <c r="S2137" s="3">
        <v>1</v>
      </c>
      <c r="T2137" s="2">
        <v>10</v>
      </c>
      <c r="U2137" s="3">
        <v>2.0544576753966037</v>
      </c>
      <c r="V2137" s="3">
        <v>11.862433728495963</v>
      </c>
      <c r="W2137" s="3">
        <v>1.9433518156126148</v>
      </c>
      <c r="X2137" s="3">
        <v>5676.5680227099765</v>
      </c>
      <c r="Y2137" s="3">
        <v>11.862433728495963</v>
      </c>
      <c r="Z2137" s="3">
        <v>1.9433500976052089</v>
      </c>
      <c r="AA2137" s="3">
        <v>5676.5680227099765</v>
      </c>
    </row>
    <row r="2138" spans="1:27" x14ac:dyDescent="0.25">
      <c r="A2138" s="2">
        <v>2137</v>
      </c>
      <c r="B2138" s="3" t="s">
        <v>178</v>
      </c>
      <c r="C2138" s="3" t="s">
        <v>28</v>
      </c>
      <c r="D2138" s="3" t="s">
        <v>179</v>
      </c>
      <c r="E2138" s="3" t="s">
        <v>221</v>
      </c>
      <c r="F2138" s="3">
        <v>0.56000000000000005</v>
      </c>
      <c r="G2138" s="3">
        <v>0.48</v>
      </c>
      <c r="H2138" s="3" t="s">
        <v>64</v>
      </c>
      <c r="I2138" s="2">
        <v>4321</v>
      </c>
      <c r="J2138" s="3" t="s">
        <v>175</v>
      </c>
      <c r="K2138" s="2">
        <v>4321</v>
      </c>
      <c r="L2138" s="3" t="s">
        <v>64</v>
      </c>
      <c r="M2138" s="3" t="s">
        <v>186</v>
      </c>
      <c r="N2138" s="3" t="s">
        <v>187</v>
      </c>
      <c r="O2138" s="3"/>
      <c r="P2138" s="3"/>
      <c r="Q2138" s="3"/>
      <c r="R2138" s="3">
        <v>0</v>
      </c>
      <c r="S2138" s="3">
        <v>1</v>
      </c>
      <c r="T2138" s="2">
        <v>49</v>
      </c>
      <c r="U2138" s="3">
        <v>12.749329257309258</v>
      </c>
      <c r="V2138" s="3">
        <v>55.909206600612848</v>
      </c>
      <c r="W2138" s="3">
        <v>9.5725073651321377</v>
      </c>
      <c r="X2138" s="3">
        <v>27741.556790283561</v>
      </c>
      <c r="Y2138" s="3">
        <v>55.909206600612848</v>
      </c>
      <c r="Z2138" s="3">
        <v>9.5724989026198823</v>
      </c>
      <c r="AA2138" s="3">
        <v>27741.556790283561</v>
      </c>
    </row>
    <row r="2139" spans="1:27" x14ac:dyDescent="0.25">
      <c r="A2139" s="2">
        <v>2138</v>
      </c>
      <c r="B2139" s="3" t="s">
        <v>178</v>
      </c>
      <c r="C2139" s="3" t="s">
        <v>28</v>
      </c>
      <c r="D2139" s="3" t="s">
        <v>179</v>
      </c>
      <c r="E2139" s="3" t="s">
        <v>221</v>
      </c>
      <c r="F2139" s="3">
        <v>0.56000000000000005</v>
      </c>
      <c r="G2139" s="3">
        <v>0.48</v>
      </c>
      <c r="H2139" s="3" t="s">
        <v>64</v>
      </c>
      <c r="I2139" s="2">
        <v>4321</v>
      </c>
      <c r="J2139" s="3" t="s">
        <v>175</v>
      </c>
      <c r="K2139" s="2">
        <v>4321</v>
      </c>
      <c r="L2139" s="3" t="s">
        <v>64</v>
      </c>
      <c r="M2139" s="3" t="s">
        <v>188</v>
      </c>
      <c r="N2139" s="3" t="s">
        <v>185</v>
      </c>
      <c r="O2139" s="3"/>
      <c r="P2139" s="3"/>
      <c r="Q2139" s="3"/>
      <c r="R2139" s="3">
        <v>0</v>
      </c>
      <c r="S2139" s="3">
        <v>1</v>
      </c>
      <c r="T2139" s="2">
        <v>2</v>
      </c>
      <c r="U2139" s="3">
        <v>8.9226280398738197E-3</v>
      </c>
      <c r="V2139" s="3">
        <v>4.8083274102043147E-2</v>
      </c>
      <c r="W2139" s="3">
        <v>7.1278661957821388E-3</v>
      </c>
      <c r="X2139" s="3">
        <v>22.704638331241668</v>
      </c>
      <c r="Y2139" s="3">
        <v>4.8083274102043147E-2</v>
      </c>
      <c r="Z2139" s="3">
        <v>7.1278598944388497E-3</v>
      </c>
      <c r="AA2139" s="3">
        <v>22.704638331241668</v>
      </c>
    </row>
    <row r="2140" spans="1:27" x14ac:dyDescent="0.25">
      <c r="A2140" s="2">
        <v>2139</v>
      </c>
      <c r="B2140" s="3" t="s">
        <v>178</v>
      </c>
      <c r="C2140" s="3" t="s">
        <v>28</v>
      </c>
      <c r="D2140" s="3" t="s">
        <v>179</v>
      </c>
      <c r="E2140" s="3" t="s">
        <v>221</v>
      </c>
      <c r="F2140" s="3">
        <v>0.56000000000000005</v>
      </c>
      <c r="G2140" s="3">
        <v>0.48</v>
      </c>
      <c r="H2140" s="3" t="s">
        <v>64</v>
      </c>
      <c r="I2140" s="2">
        <v>4340</v>
      </c>
      <c r="J2140" s="3" t="s">
        <v>82</v>
      </c>
      <c r="K2140" s="2">
        <v>4340</v>
      </c>
      <c r="L2140" s="3" t="s">
        <v>64</v>
      </c>
      <c r="M2140" s="3" t="s">
        <v>33</v>
      </c>
      <c r="N2140" s="3" t="s">
        <v>33</v>
      </c>
      <c r="O2140" s="3"/>
      <c r="P2140" s="3"/>
      <c r="Q2140" s="3"/>
      <c r="R2140" s="3">
        <v>0</v>
      </c>
      <c r="S2140" s="3">
        <v>1</v>
      </c>
      <c r="T2140" s="2">
        <v>55</v>
      </c>
      <c r="U2140" s="3">
        <v>4.7544446068592698</v>
      </c>
      <c r="V2140" s="3">
        <v>33.365299681475825</v>
      </c>
      <c r="W2140" s="3">
        <v>4.5233434443145626</v>
      </c>
      <c r="X2140" s="3">
        <v>15720.334878299309</v>
      </c>
      <c r="Y2140" s="3">
        <v>33.365299681475825</v>
      </c>
      <c r="Z2140" s="3">
        <v>4.5233394454825051</v>
      </c>
      <c r="AA2140" s="3">
        <v>15720.334878299309</v>
      </c>
    </row>
    <row r="2141" spans="1:27" x14ac:dyDescent="0.25">
      <c r="A2141" s="2">
        <v>2140</v>
      </c>
      <c r="B2141" s="3" t="s">
        <v>178</v>
      </c>
      <c r="C2141" s="3" t="s">
        <v>28</v>
      </c>
      <c r="D2141" s="3" t="s">
        <v>179</v>
      </c>
      <c r="E2141" s="3" t="s">
        <v>221</v>
      </c>
      <c r="F2141" s="3">
        <v>0.56000000000000005</v>
      </c>
      <c r="G2141" s="3">
        <v>0.48</v>
      </c>
      <c r="H2141" s="3" t="s">
        <v>64</v>
      </c>
      <c r="I2141" s="2">
        <v>4340</v>
      </c>
      <c r="J2141" s="3" t="s">
        <v>82</v>
      </c>
      <c r="K2141" s="2">
        <v>4340</v>
      </c>
      <c r="L2141" s="3" t="s">
        <v>64</v>
      </c>
      <c r="M2141" s="3" t="s">
        <v>190</v>
      </c>
      <c r="N2141" s="3" t="s">
        <v>33</v>
      </c>
      <c r="O2141" s="3"/>
      <c r="P2141" s="3"/>
      <c r="Q2141" s="3"/>
      <c r="R2141" s="3">
        <v>0.38</v>
      </c>
      <c r="S2141" s="3">
        <v>0.62</v>
      </c>
      <c r="T2141" s="2">
        <v>200</v>
      </c>
      <c r="U2141" s="3">
        <v>45.139971245634129</v>
      </c>
      <c r="V2141" s="3">
        <v>296.87001088113647</v>
      </c>
      <c r="W2141" s="3">
        <v>21.925136379778198</v>
      </c>
      <c r="X2141" s="3">
        <v>142458.22033037871</v>
      </c>
      <c r="Y2141" s="3">
        <v>184.05940674630469</v>
      </c>
      <c r="Z2141" s="3">
        <v>21.925116997005418</v>
      </c>
      <c r="AA2141" s="3">
        <v>88324.096604834805</v>
      </c>
    </row>
    <row r="2142" spans="1:27" x14ac:dyDescent="0.25">
      <c r="A2142" s="2">
        <v>2141</v>
      </c>
      <c r="B2142" s="3" t="s">
        <v>178</v>
      </c>
      <c r="C2142" s="3" t="s">
        <v>28</v>
      </c>
      <c r="D2142" s="3" t="s">
        <v>179</v>
      </c>
      <c r="E2142" s="3" t="s">
        <v>221</v>
      </c>
      <c r="F2142" s="3">
        <v>0.56000000000000005</v>
      </c>
      <c r="G2142" s="3">
        <v>0.48</v>
      </c>
      <c r="H2142" s="3" t="s">
        <v>64</v>
      </c>
      <c r="I2142" s="2">
        <v>4340</v>
      </c>
      <c r="J2142" s="3" t="s">
        <v>82</v>
      </c>
      <c r="K2142" s="2">
        <v>4340</v>
      </c>
      <c r="L2142" s="3" t="s">
        <v>64</v>
      </c>
      <c r="M2142" s="3" t="s">
        <v>191</v>
      </c>
      <c r="N2142" s="3" t="s">
        <v>192</v>
      </c>
      <c r="O2142" s="3"/>
      <c r="P2142" s="3"/>
      <c r="Q2142" s="3"/>
      <c r="R2142" s="3">
        <v>0</v>
      </c>
      <c r="S2142" s="3">
        <v>1</v>
      </c>
      <c r="T2142" s="2">
        <v>16</v>
      </c>
      <c r="U2142" s="3">
        <v>3.3062722311159476</v>
      </c>
      <c r="V2142" s="3">
        <v>22.616567799910985</v>
      </c>
      <c r="W2142" s="3">
        <v>2.6480669515801591</v>
      </c>
      <c r="X2142" s="3">
        <v>10808.660717715253</v>
      </c>
      <c r="Y2142" s="3">
        <v>22.616567799910985</v>
      </c>
      <c r="Z2142" s="3">
        <v>2.6480646105739623</v>
      </c>
      <c r="AA2142" s="3">
        <v>10808.660717715253</v>
      </c>
    </row>
    <row r="2143" spans="1:27" x14ac:dyDescent="0.25">
      <c r="A2143" s="2">
        <v>2142</v>
      </c>
      <c r="B2143" s="3" t="s">
        <v>178</v>
      </c>
      <c r="C2143" s="3" t="s">
        <v>28</v>
      </c>
      <c r="D2143" s="3" t="s">
        <v>179</v>
      </c>
      <c r="E2143" s="3" t="s">
        <v>221</v>
      </c>
      <c r="F2143" s="3">
        <v>0.56000000000000005</v>
      </c>
      <c r="G2143" s="3">
        <v>0.48</v>
      </c>
      <c r="H2143" s="3" t="s">
        <v>64</v>
      </c>
      <c r="I2143" s="2">
        <v>4340</v>
      </c>
      <c r="J2143" s="3" t="s">
        <v>82</v>
      </c>
      <c r="K2143" s="2">
        <v>4340</v>
      </c>
      <c r="L2143" s="3" t="s">
        <v>64</v>
      </c>
      <c r="M2143" s="3" t="s">
        <v>222</v>
      </c>
      <c r="N2143" s="3" t="s">
        <v>192</v>
      </c>
      <c r="O2143" s="3"/>
      <c r="P2143" s="3"/>
      <c r="Q2143" s="3"/>
      <c r="R2143" s="3">
        <v>0.38</v>
      </c>
      <c r="S2143" s="3">
        <v>0.62</v>
      </c>
      <c r="T2143" s="2">
        <v>43</v>
      </c>
      <c r="U2143" s="3">
        <v>4.0109321745724564</v>
      </c>
      <c r="V2143" s="3">
        <v>31.765677085232788</v>
      </c>
      <c r="W2143" s="3">
        <v>2.776979293744879</v>
      </c>
      <c r="X2143" s="3">
        <v>12735.440876491602</v>
      </c>
      <c r="Y2143" s="3">
        <v>19.694719792844328</v>
      </c>
      <c r="Z2143" s="3">
        <v>2.7769768387745755</v>
      </c>
      <c r="AA2143" s="3">
        <v>7895.9733434247937</v>
      </c>
    </row>
    <row r="2144" spans="1:27" x14ac:dyDescent="0.25">
      <c r="A2144" s="2">
        <v>2143</v>
      </c>
      <c r="B2144" s="3" t="s">
        <v>178</v>
      </c>
      <c r="C2144" s="3" t="s">
        <v>28</v>
      </c>
      <c r="D2144" s="3" t="s">
        <v>179</v>
      </c>
      <c r="E2144" s="3" t="s">
        <v>221</v>
      </c>
      <c r="F2144" s="3">
        <v>0.56000000000000005</v>
      </c>
      <c r="G2144" s="3">
        <v>0.48</v>
      </c>
      <c r="H2144" s="3" t="s">
        <v>64</v>
      </c>
      <c r="I2144" s="2">
        <v>4340</v>
      </c>
      <c r="J2144" s="3" t="s">
        <v>82</v>
      </c>
      <c r="K2144" s="2">
        <v>4340</v>
      </c>
      <c r="L2144" s="3" t="s">
        <v>64</v>
      </c>
      <c r="M2144" s="3" t="s">
        <v>193</v>
      </c>
      <c r="N2144" s="3" t="s">
        <v>194</v>
      </c>
      <c r="O2144" s="3"/>
      <c r="P2144" s="3"/>
      <c r="Q2144" s="3"/>
      <c r="R2144" s="3">
        <v>0</v>
      </c>
      <c r="S2144" s="3">
        <v>1</v>
      </c>
      <c r="T2144" s="2">
        <v>451</v>
      </c>
      <c r="U2144" s="3">
        <v>103.63425621490796</v>
      </c>
      <c r="V2144" s="3">
        <v>668.87890107507167</v>
      </c>
      <c r="W2144" s="3">
        <v>91.032911826642717</v>
      </c>
      <c r="X2144" s="3">
        <v>318113.69178599352</v>
      </c>
      <c r="Y2144" s="3">
        <v>668.87890107507167</v>
      </c>
      <c r="Z2144" s="3">
        <v>91.032831349595043</v>
      </c>
      <c r="AA2144" s="3">
        <v>318113.69178599352</v>
      </c>
    </row>
    <row r="2145" spans="1:27" x14ac:dyDescent="0.25">
      <c r="A2145" s="2">
        <v>2144</v>
      </c>
      <c r="B2145" s="3" t="s">
        <v>178</v>
      </c>
      <c r="C2145" s="3" t="s">
        <v>28</v>
      </c>
      <c r="D2145" s="3" t="s">
        <v>179</v>
      </c>
      <c r="E2145" s="3" t="s">
        <v>221</v>
      </c>
      <c r="F2145" s="3">
        <v>0.56000000000000005</v>
      </c>
      <c r="G2145" s="3">
        <v>0.48</v>
      </c>
      <c r="H2145" s="3" t="s">
        <v>64</v>
      </c>
      <c r="I2145" s="2">
        <v>4340</v>
      </c>
      <c r="J2145" s="3" t="s">
        <v>82</v>
      </c>
      <c r="K2145" s="2">
        <v>4340</v>
      </c>
      <c r="L2145" s="3" t="s">
        <v>64</v>
      </c>
      <c r="M2145" s="3" t="s">
        <v>223</v>
      </c>
      <c r="N2145" s="3" t="s">
        <v>194</v>
      </c>
      <c r="O2145" s="3"/>
      <c r="P2145" s="3"/>
      <c r="Q2145" s="3"/>
      <c r="R2145" s="3">
        <v>0.38</v>
      </c>
      <c r="S2145" s="3">
        <v>0.62</v>
      </c>
      <c r="T2145" s="2">
        <v>739</v>
      </c>
      <c r="U2145" s="3">
        <v>225.80504252155146</v>
      </c>
      <c r="V2145" s="3">
        <v>1595.7299609564791</v>
      </c>
      <c r="W2145" s="3">
        <v>122.09953402092657</v>
      </c>
      <c r="X2145" s="3">
        <v>774903.79680682428</v>
      </c>
      <c r="Y2145" s="3">
        <v>989.35257579301663</v>
      </c>
      <c r="Z2145" s="3">
        <v>122.09942607963559</v>
      </c>
      <c r="AA2145" s="3">
        <v>480440.35402023041</v>
      </c>
    </row>
    <row r="2146" spans="1:27" x14ac:dyDescent="0.25">
      <c r="A2146" s="2">
        <v>2145</v>
      </c>
      <c r="B2146" s="3" t="s">
        <v>178</v>
      </c>
      <c r="C2146" s="3" t="s">
        <v>28</v>
      </c>
      <c r="D2146" s="3" t="s">
        <v>179</v>
      </c>
      <c r="E2146" s="3" t="s">
        <v>221</v>
      </c>
      <c r="F2146" s="3">
        <v>0.56000000000000005</v>
      </c>
      <c r="G2146" s="3">
        <v>0.48</v>
      </c>
      <c r="H2146" s="3" t="s">
        <v>64</v>
      </c>
      <c r="I2146" s="2">
        <v>4340</v>
      </c>
      <c r="J2146" s="3" t="s">
        <v>82</v>
      </c>
      <c r="K2146" s="2">
        <v>4340</v>
      </c>
      <c r="L2146" s="3" t="s">
        <v>64</v>
      </c>
      <c r="M2146" s="3" t="s">
        <v>232</v>
      </c>
      <c r="N2146" s="3" t="s">
        <v>185</v>
      </c>
      <c r="O2146" s="3"/>
      <c r="P2146" s="3"/>
      <c r="Q2146" s="3"/>
      <c r="R2146" s="3">
        <v>0</v>
      </c>
      <c r="S2146" s="3">
        <v>1</v>
      </c>
      <c r="T2146" s="2">
        <v>4</v>
      </c>
      <c r="U2146" s="3">
        <v>0.51260388929688339</v>
      </c>
      <c r="V2146" s="3">
        <v>2.3704686425000334</v>
      </c>
      <c r="W2146" s="3">
        <v>0.24143602511549644</v>
      </c>
      <c r="X2146" s="3">
        <v>1089.2080656572516</v>
      </c>
      <c r="Y2146" s="3">
        <v>2.3704686425000334</v>
      </c>
      <c r="Z2146" s="3">
        <v>0.2414358116755643</v>
      </c>
      <c r="AA2146" s="3">
        <v>1089.2080656572516</v>
      </c>
    </row>
    <row r="2147" spans="1:27" x14ac:dyDescent="0.25">
      <c r="A2147" s="2">
        <v>2146</v>
      </c>
      <c r="B2147" s="3" t="s">
        <v>178</v>
      </c>
      <c r="C2147" s="3" t="s">
        <v>28</v>
      </c>
      <c r="D2147" s="3" t="s">
        <v>179</v>
      </c>
      <c r="E2147" s="3" t="s">
        <v>221</v>
      </c>
      <c r="F2147" s="3">
        <v>0.56000000000000005</v>
      </c>
      <c r="G2147" s="3">
        <v>0.48</v>
      </c>
      <c r="H2147" s="3" t="s">
        <v>64</v>
      </c>
      <c r="I2147" s="2">
        <v>4340</v>
      </c>
      <c r="J2147" s="3" t="s">
        <v>82</v>
      </c>
      <c r="K2147" s="2">
        <v>4340</v>
      </c>
      <c r="L2147" s="3" t="s">
        <v>64</v>
      </c>
      <c r="M2147" s="3" t="s">
        <v>224</v>
      </c>
      <c r="N2147" s="3" t="s">
        <v>194</v>
      </c>
      <c r="O2147" s="3"/>
      <c r="P2147" s="3"/>
      <c r="Q2147" s="3"/>
      <c r="R2147" s="3">
        <v>0</v>
      </c>
      <c r="S2147" s="3">
        <v>1</v>
      </c>
      <c r="T2147" s="2">
        <v>19</v>
      </c>
      <c r="U2147" s="3">
        <v>0.678810702407319</v>
      </c>
      <c r="V2147" s="3">
        <v>4.2502765863354197</v>
      </c>
      <c r="W2147" s="3">
        <v>0.6017820944977188</v>
      </c>
      <c r="X2147" s="3">
        <v>1882.4120892290437</v>
      </c>
      <c r="Y2147" s="3">
        <v>4.2502765863354197</v>
      </c>
      <c r="Z2147" s="3">
        <v>0.60178156249621106</v>
      </c>
      <c r="AA2147" s="3">
        <v>1882.4120892290437</v>
      </c>
    </row>
    <row r="2148" spans="1:27" x14ac:dyDescent="0.25">
      <c r="A2148" s="2">
        <v>2147</v>
      </c>
      <c r="B2148" s="3" t="s">
        <v>178</v>
      </c>
      <c r="C2148" s="3" t="s">
        <v>28</v>
      </c>
      <c r="D2148" s="3" t="s">
        <v>179</v>
      </c>
      <c r="E2148" s="3" t="s">
        <v>221</v>
      </c>
      <c r="F2148" s="3">
        <v>0.56000000000000005</v>
      </c>
      <c r="G2148" s="3">
        <v>0.48</v>
      </c>
      <c r="H2148" s="3" t="s">
        <v>64</v>
      </c>
      <c r="I2148" s="2">
        <v>4340</v>
      </c>
      <c r="J2148" s="3" t="s">
        <v>82</v>
      </c>
      <c r="K2148" s="2">
        <v>4340</v>
      </c>
      <c r="L2148" s="3" t="s">
        <v>64</v>
      </c>
      <c r="M2148" s="3" t="s">
        <v>195</v>
      </c>
      <c r="N2148" s="3" t="s">
        <v>196</v>
      </c>
      <c r="O2148" s="3"/>
      <c r="P2148" s="3"/>
      <c r="Q2148" s="3"/>
      <c r="R2148" s="3">
        <v>0</v>
      </c>
      <c r="S2148" s="3">
        <v>1</v>
      </c>
      <c r="T2148" s="2">
        <v>13</v>
      </c>
      <c r="U2148" s="3">
        <v>2.4711613487986464</v>
      </c>
      <c r="V2148" s="3">
        <v>18.672344857462708</v>
      </c>
      <c r="W2148" s="3">
        <v>2.3393293307360552</v>
      </c>
      <c r="X2148" s="3">
        <v>8522.0252462507069</v>
      </c>
      <c r="Y2148" s="3">
        <v>18.672344857462708</v>
      </c>
      <c r="Z2148" s="3">
        <v>2.3393272626673252</v>
      </c>
      <c r="AA2148" s="3">
        <v>8522.0252462507069</v>
      </c>
    </row>
    <row r="2149" spans="1:27" x14ac:dyDescent="0.25">
      <c r="A2149" s="2">
        <v>2148</v>
      </c>
      <c r="B2149" s="3" t="s">
        <v>178</v>
      </c>
      <c r="C2149" s="3" t="s">
        <v>28</v>
      </c>
      <c r="D2149" s="3" t="s">
        <v>179</v>
      </c>
      <c r="E2149" s="3" t="s">
        <v>221</v>
      </c>
      <c r="F2149" s="3">
        <v>0.56000000000000005</v>
      </c>
      <c r="G2149" s="3">
        <v>0.48</v>
      </c>
      <c r="H2149" s="3" t="s">
        <v>64</v>
      </c>
      <c r="I2149" s="2">
        <v>4340</v>
      </c>
      <c r="J2149" s="3" t="s">
        <v>82</v>
      </c>
      <c r="K2149" s="2">
        <v>4340</v>
      </c>
      <c r="L2149" s="3" t="s">
        <v>64</v>
      </c>
      <c r="M2149" s="3" t="s">
        <v>198</v>
      </c>
      <c r="N2149" s="3" t="s">
        <v>196</v>
      </c>
      <c r="O2149" s="3"/>
      <c r="P2149" s="3"/>
      <c r="Q2149" s="3"/>
      <c r="R2149" s="3">
        <v>0.38</v>
      </c>
      <c r="S2149" s="3">
        <v>0.62</v>
      </c>
      <c r="T2149" s="2">
        <v>97</v>
      </c>
      <c r="U2149" s="3">
        <v>25.175985822597287</v>
      </c>
      <c r="V2149" s="3">
        <v>171.8403850594876</v>
      </c>
      <c r="W2149" s="3">
        <v>12.766056865028077</v>
      </c>
      <c r="X2149" s="3">
        <v>84503.097437314267</v>
      </c>
      <c r="Y2149" s="3">
        <v>106.5410387368824</v>
      </c>
      <c r="Z2149" s="3">
        <v>12.766045579279357</v>
      </c>
      <c r="AA2149" s="3">
        <v>52391.920411134881</v>
      </c>
    </row>
    <row r="2150" spans="1:27" x14ac:dyDescent="0.25">
      <c r="A2150" s="2">
        <v>2149</v>
      </c>
      <c r="B2150" s="3" t="s">
        <v>178</v>
      </c>
      <c r="C2150" s="3" t="s">
        <v>28</v>
      </c>
      <c r="D2150" s="3" t="s">
        <v>179</v>
      </c>
      <c r="E2150" s="3" t="s">
        <v>221</v>
      </c>
      <c r="F2150" s="3">
        <v>0.56000000000000005</v>
      </c>
      <c r="G2150" s="3">
        <v>0.48</v>
      </c>
      <c r="H2150" s="3" t="s">
        <v>64</v>
      </c>
      <c r="I2150" s="2">
        <v>4340</v>
      </c>
      <c r="J2150" s="3" t="s">
        <v>82</v>
      </c>
      <c r="K2150" s="2">
        <v>4340</v>
      </c>
      <c r="L2150" s="3" t="s">
        <v>64</v>
      </c>
      <c r="M2150" s="3" t="s">
        <v>184</v>
      </c>
      <c r="N2150" s="3" t="s">
        <v>185</v>
      </c>
      <c r="O2150" s="3"/>
      <c r="P2150" s="3"/>
      <c r="Q2150" s="3"/>
      <c r="R2150" s="3">
        <v>0</v>
      </c>
      <c r="S2150" s="3">
        <v>1</v>
      </c>
      <c r="T2150" s="2">
        <v>777</v>
      </c>
      <c r="U2150" s="3">
        <v>254.24191993779695</v>
      </c>
      <c r="V2150" s="3">
        <v>1220.8165041366617</v>
      </c>
      <c r="W2150" s="3">
        <v>141.35902365350495</v>
      </c>
      <c r="X2150" s="3">
        <v>594332.95203226607</v>
      </c>
      <c r="Y2150" s="3">
        <v>1220.8165041366617</v>
      </c>
      <c r="Z2150" s="3">
        <v>141.35889868598872</v>
      </c>
      <c r="AA2150" s="3">
        <v>594332.95203226607</v>
      </c>
    </row>
    <row r="2151" spans="1:27" x14ac:dyDescent="0.25">
      <c r="A2151" s="2">
        <v>2150</v>
      </c>
      <c r="B2151" s="3" t="s">
        <v>178</v>
      </c>
      <c r="C2151" s="3" t="s">
        <v>28</v>
      </c>
      <c r="D2151" s="3" t="s">
        <v>179</v>
      </c>
      <c r="E2151" s="3" t="s">
        <v>221</v>
      </c>
      <c r="F2151" s="3">
        <v>0.56000000000000005</v>
      </c>
      <c r="G2151" s="3">
        <v>0.48</v>
      </c>
      <c r="H2151" s="3" t="s">
        <v>64</v>
      </c>
      <c r="I2151" s="2">
        <v>4340</v>
      </c>
      <c r="J2151" s="3" t="s">
        <v>82</v>
      </c>
      <c r="K2151" s="2">
        <v>4340</v>
      </c>
      <c r="L2151" s="3" t="s">
        <v>64</v>
      </c>
      <c r="M2151" s="3" t="s">
        <v>186</v>
      </c>
      <c r="N2151" s="3" t="s">
        <v>187</v>
      </c>
      <c r="O2151" s="3"/>
      <c r="P2151" s="3"/>
      <c r="Q2151" s="3"/>
      <c r="R2151" s="3">
        <v>0</v>
      </c>
      <c r="S2151" s="3">
        <v>1</v>
      </c>
      <c r="T2151" s="2">
        <v>775</v>
      </c>
      <c r="U2151" s="3">
        <v>257.28298541965597</v>
      </c>
      <c r="V2151" s="3">
        <v>1170.4677742626304</v>
      </c>
      <c r="W2151" s="3">
        <v>139.1790718650993</v>
      </c>
      <c r="X2151" s="3">
        <v>563760.92031401326</v>
      </c>
      <c r="Y2151" s="3">
        <v>1170.4677742626304</v>
      </c>
      <c r="Z2151" s="3">
        <v>139.17894882475522</v>
      </c>
      <c r="AA2151" s="3">
        <v>563760.92031401326</v>
      </c>
    </row>
    <row r="2152" spans="1:27" x14ac:dyDescent="0.25">
      <c r="A2152" s="2">
        <v>2151</v>
      </c>
      <c r="B2152" s="3" t="s">
        <v>178</v>
      </c>
      <c r="C2152" s="3" t="s">
        <v>28</v>
      </c>
      <c r="D2152" s="3" t="s">
        <v>179</v>
      </c>
      <c r="E2152" s="3" t="s">
        <v>221</v>
      </c>
      <c r="F2152" s="3">
        <v>0.56000000000000005</v>
      </c>
      <c r="G2152" s="3">
        <v>0.48</v>
      </c>
      <c r="H2152" s="3" t="s">
        <v>64</v>
      </c>
      <c r="I2152" s="2">
        <v>4340</v>
      </c>
      <c r="J2152" s="3" t="s">
        <v>82</v>
      </c>
      <c r="K2152" s="2">
        <v>4340</v>
      </c>
      <c r="L2152" s="3" t="s">
        <v>64</v>
      </c>
      <c r="M2152" s="3" t="s">
        <v>239</v>
      </c>
      <c r="N2152" s="3" t="s">
        <v>41</v>
      </c>
      <c r="O2152" s="3"/>
      <c r="P2152" s="3"/>
      <c r="Q2152" s="3"/>
      <c r="R2152" s="3">
        <v>0.38</v>
      </c>
      <c r="S2152" s="3">
        <v>0.62</v>
      </c>
      <c r="T2152" s="2">
        <v>14</v>
      </c>
      <c r="U2152" s="3">
        <v>4.1568210497170641</v>
      </c>
      <c r="V2152" s="3">
        <v>29.073114111358201</v>
      </c>
      <c r="W2152" s="3">
        <v>2.1057222791544041</v>
      </c>
      <c r="X2152" s="3">
        <v>14198.646298216276</v>
      </c>
      <c r="Y2152" s="3">
        <v>18.02533074904208</v>
      </c>
      <c r="Z2152" s="3">
        <v>2.1057204176044557</v>
      </c>
      <c r="AA2152" s="3">
        <v>8803.1607048940896</v>
      </c>
    </row>
    <row r="2153" spans="1:27" x14ac:dyDescent="0.25">
      <c r="A2153" s="2">
        <v>2152</v>
      </c>
      <c r="B2153" s="3" t="s">
        <v>178</v>
      </c>
      <c r="C2153" s="3" t="s">
        <v>28</v>
      </c>
      <c r="D2153" s="3" t="s">
        <v>179</v>
      </c>
      <c r="E2153" s="3" t="s">
        <v>221</v>
      </c>
      <c r="F2153" s="3">
        <v>0.56000000000000005</v>
      </c>
      <c r="G2153" s="3">
        <v>0.48</v>
      </c>
      <c r="H2153" s="3" t="s">
        <v>64</v>
      </c>
      <c r="I2153" s="2">
        <v>4370</v>
      </c>
      <c r="J2153" s="3" t="s">
        <v>83</v>
      </c>
      <c r="K2153" s="2">
        <v>4370</v>
      </c>
      <c r="L2153" s="3" t="s">
        <v>64</v>
      </c>
      <c r="M2153" s="3" t="s">
        <v>33</v>
      </c>
      <c r="N2153" s="3" t="s">
        <v>33</v>
      </c>
      <c r="O2153" s="3"/>
      <c r="P2153" s="3"/>
      <c r="Q2153" s="3"/>
      <c r="R2153" s="3">
        <v>0</v>
      </c>
      <c r="S2153" s="3">
        <v>1</v>
      </c>
      <c r="T2153" s="2">
        <v>144</v>
      </c>
      <c r="U2153" s="3">
        <v>37.739858447235015</v>
      </c>
      <c r="V2153" s="3">
        <v>173.8552452237829</v>
      </c>
      <c r="W2153" s="3">
        <v>29.142261486855642</v>
      </c>
      <c r="X2153" s="3">
        <v>87319.285688282267</v>
      </c>
      <c r="Y2153" s="3">
        <v>173.8552452237829</v>
      </c>
      <c r="Z2153" s="3">
        <v>29.142235723830815</v>
      </c>
      <c r="AA2153" s="3">
        <v>87319.285688282267</v>
      </c>
    </row>
    <row r="2154" spans="1:27" x14ac:dyDescent="0.25">
      <c r="A2154" s="2">
        <v>2153</v>
      </c>
      <c r="B2154" s="3" t="s">
        <v>178</v>
      </c>
      <c r="C2154" s="3" t="s">
        <v>28</v>
      </c>
      <c r="D2154" s="3" t="s">
        <v>179</v>
      </c>
      <c r="E2154" s="3" t="s">
        <v>221</v>
      </c>
      <c r="F2154" s="3">
        <v>0.56000000000000005</v>
      </c>
      <c r="G2154" s="3">
        <v>0.48</v>
      </c>
      <c r="H2154" s="3" t="s">
        <v>64</v>
      </c>
      <c r="I2154" s="2">
        <v>4410</v>
      </c>
      <c r="J2154" s="3" t="s">
        <v>276</v>
      </c>
      <c r="K2154" s="2">
        <v>4410</v>
      </c>
      <c r="L2154" s="3" t="s">
        <v>64</v>
      </c>
      <c r="M2154" s="3" t="s">
        <v>198</v>
      </c>
      <c r="N2154" s="3" t="s">
        <v>196</v>
      </c>
      <c r="O2154" s="3"/>
      <c r="P2154" s="3"/>
      <c r="Q2154" s="3"/>
      <c r="R2154" s="3">
        <v>0.38</v>
      </c>
      <c r="S2154" s="3">
        <v>0.62</v>
      </c>
      <c r="T2154" s="2">
        <v>7</v>
      </c>
      <c r="U2154" s="3">
        <v>0.1900130394004457</v>
      </c>
      <c r="V2154" s="3">
        <v>1.4793211092261349</v>
      </c>
      <c r="W2154" s="3">
        <v>0.13789140390053292</v>
      </c>
      <c r="X2154" s="3">
        <v>695.60772532055023</v>
      </c>
      <c r="Y2154" s="3">
        <v>0.9171790877202034</v>
      </c>
      <c r="Z2154" s="3">
        <v>0.13789128199854317</v>
      </c>
      <c r="AA2154" s="3">
        <v>431.27678969874103</v>
      </c>
    </row>
    <row r="2155" spans="1:27" x14ac:dyDescent="0.25">
      <c r="A2155" s="2">
        <v>2154</v>
      </c>
      <c r="B2155" s="3" t="s">
        <v>178</v>
      </c>
      <c r="C2155" s="3" t="s">
        <v>28</v>
      </c>
      <c r="D2155" s="3" t="s">
        <v>179</v>
      </c>
      <c r="E2155" s="3" t="s">
        <v>221</v>
      </c>
      <c r="F2155" s="3">
        <v>0.56000000000000005</v>
      </c>
      <c r="G2155" s="3">
        <v>0.48</v>
      </c>
      <c r="H2155" s="3" t="s">
        <v>64</v>
      </c>
      <c r="I2155" s="2">
        <v>4410</v>
      </c>
      <c r="J2155" s="3" t="s">
        <v>276</v>
      </c>
      <c r="K2155" s="2">
        <v>4410</v>
      </c>
      <c r="L2155" s="3" t="s">
        <v>64</v>
      </c>
      <c r="M2155" s="3" t="s">
        <v>184</v>
      </c>
      <c r="N2155" s="3" t="s">
        <v>185</v>
      </c>
      <c r="O2155" s="3"/>
      <c r="P2155" s="3"/>
      <c r="Q2155" s="3"/>
      <c r="R2155" s="3">
        <v>0</v>
      </c>
      <c r="S2155" s="3">
        <v>1</v>
      </c>
      <c r="T2155" s="2">
        <v>19</v>
      </c>
      <c r="U2155" s="3">
        <v>4.3507627553322203</v>
      </c>
      <c r="V2155" s="3">
        <v>20.089434915843412</v>
      </c>
      <c r="W2155" s="3">
        <v>3.0452702919320185</v>
      </c>
      <c r="X2155" s="3">
        <v>9664.6222662246037</v>
      </c>
      <c r="Y2155" s="3">
        <v>20.089434915843412</v>
      </c>
      <c r="Z2155" s="3">
        <v>3.045267599780821</v>
      </c>
      <c r="AA2155" s="3">
        <v>9664.6222662246037</v>
      </c>
    </row>
    <row r="2156" spans="1:27" x14ac:dyDescent="0.25">
      <c r="A2156" s="2">
        <v>2155</v>
      </c>
      <c r="B2156" s="3" t="s">
        <v>178</v>
      </c>
      <c r="C2156" s="3" t="s">
        <v>28</v>
      </c>
      <c r="D2156" s="3" t="s">
        <v>179</v>
      </c>
      <c r="E2156" s="3" t="s">
        <v>221</v>
      </c>
      <c r="F2156" s="3">
        <v>0.56000000000000005</v>
      </c>
      <c r="G2156" s="3">
        <v>0.48</v>
      </c>
      <c r="H2156" s="3" t="s">
        <v>64</v>
      </c>
      <c r="I2156" s="2">
        <v>4430</v>
      </c>
      <c r="J2156" s="3" t="s">
        <v>84</v>
      </c>
      <c r="K2156" s="2">
        <v>4430</v>
      </c>
      <c r="L2156" s="3" t="s">
        <v>64</v>
      </c>
      <c r="M2156" s="3" t="s">
        <v>184</v>
      </c>
      <c r="N2156" s="3" t="s">
        <v>185</v>
      </c>
      <c r="O2156" s="3"/>
      <c r="P2156" s="3"/>
      <c r="Q2156" s="3"/>
      <c r="R2156" s="3">
        <v>0</v>
      </c>
      <c r="S2156" s="3">
        <v>1</v>
      </c>
      <c r="T2156" s="2">
        <v>143</v>
      </c>
      <c r="U2156" s="3">
        <v>53.990326287811385</v>
      </c>
      <c r="V2156" s="3">
        <v>265.18580780489441</v>
      </c>
      <c r="W2156" s="3">
        <v>47.378169214117108</v>
      </c>
      <c r="X2156" s="3">
        <v>115573.12351962522</v>
      </c>
      <c r="Y2156" s="3">
        <v>265.18580780489441</v>
      </c>
      <c r="Z2156" s="3">
        <v>47.378127329757795</v>
      </c>
      <c r="AA2156" s="3">
        <v>115573.12351962522</v>
      </c>
    </row>
    <row r="2157" spans="1:27" x14ac:dyDescent="0.25">
      <c r="A2157" s="2">
        <v>2156</v>
      </c>
      <c r="B2157" s="3" t="s">
        <v>178</v>
      </c>
      <c r="C2157" s="3" t="s">
        <v>28</v>
      </c>
      <c r="D2157" s="3" t="s">
        <v>179</v>
      </c>
      <c r="E2157" s="3" t="s">
        <v>221</v>
      </c>
      <c r="F2157" s="3">
        <v>0.56000000000000005</v>
      </c>
      <c r="G2157" s="3">
        <v>0.48</v>
      </c>
      <c r="H2157" s="3" t="s">
        <v>64</v>
      </c>
      <c r="I2157" s="2">
        <v>5100</v>
      </c>
      <c r="J2157" s="3" t="s">
        <v>85</v>
      </c>
      <c r="K2157" s="2">
        <v>5100</v>
      </c>
      <c r="L2157" s="3" t="s">
        <v>64</v>
      </c>
      <c r="M2157" s="3" t="s">
        <v>33</v>
      </c>
      <c r="N2157" s="3" t="s">
        <v>33</v>
      </c>
      <c r="O2157" s="3"/>
      <c r="P2157" s="3"/>
      <c r="Q2157" s="3"/>
      <c r="R2157" s="3">
        <v>0</v>
      </c>
      <c r="S2157" s="3">
        <v>1</v>
      </c>
      <c r="T2157" s="2">
        <v>127</v>
      </c>
      <c r="U2157" s="3">
        <v>16.237611140290582</v>
      </c>
      <c r="V2157" s="3">
        <v>79.082449169307921</v>
      </c>
      <c r="W2157" s="3">
        <v>11.15394414117295</v>
      </c>
      <c r="X2157" s="3">
        <v>31943.913404910185</v>
      </c>
      <c r="Y2157" s="3">
        <v>79.082449169307921</v>
      </c>
      <c r="Z2157" s="3">
        <v>11.153934280601899</v>
      </c>
      <c r="AA2157" s="3">
        <v>31943.913404910185</v>
      </c>
    </row>
    <row r="2158" spans="1:27" x14ac:dyDescent="0.25">
      <c r="A2158" s="2">
        <v>2157</v>
      </c>
      <c r="B2158" s="3" t="s">
        <v>178</v>
      </c>
      <c r="C2158" s="3" t="s">
        <v>28</v>
      </c>
      <c r="D2158" s="3" t="s">
        <v>179</v>
      </c>
      <c r="E2158" s="3" t="s">
        <v>221</v>
      </c>
      <c r="F2158" s="3">
        <v>0.56000000000000005</v>
      </c>
      <c r="G2158" s="3">
        <v>0.48</v>
      </c>
      <c r="H2158" s="3" t="s">
        <v>64</v>
      </c>
      <c r="I2158" s="2">
        <v>5100</v>
      </c>
      <c r="J2158" s="3" t="s">
        <v>85</v>
      </c>
      <c r="K2158" s="2">
        <v>5100</v>
      </c>
      <c r="L2158" s="3" t="s">
        <v>64</v>
      </c>
      <c r="M2158" s="3" t="s">
        <v>190</v>
      </c>
      <c r="N2158" s="3" t="s">
        <v>33</v>
      </c>
      <c r="O2158" s="3"/>
      <c r="P2158" s="3"/>
      <c r="Q2158" s="3"/>
      <c r="R2158" s="3">
        <v>0.38</v>
      </c>
      <c r="S2158" s="3">
        <v>0.62</v>
      </c>
      <c r="T2158" s="2">
        <v>37</v>
      </c>
      <c r="U2158" s="3">
        <v>4.699030573023026</v>
      </c>
      <c r="V2158" s="3">
        <v>18.48288272469204</v>
      </c>
      <c r="W2158" s="3">
        <v>1.2152144906158779</v>
      </c>
      <c r="X2158" s="3">
        <v>8112.3350923461858</v>
      </c>
      <c r="Y2158" s="3">
        <v>11.459387289309067</v>
      </c>
      <c r="Z2158" s="3">
        <v>1.2152134163134898</v>
      </c>
      <c r="AA2158" s="3">
        <v>5029.6477572546346</v>
      </c>
    </row>
    <row r="2159" spans="1:27" x14ac:dyDescent="0.25">
      <c r="A2159" s="2">
        <v>2158</v>
      </c>
      <c r="B2159" s="3" t="s">
        <v>178</v>
      </c>
      <c r="C2159" s="3" t="s">
        <v>28</v>
      </c>
      <c r="D2159" s="3" t="s">
        <v>179</v>
      </c>
      <c r="E2159" s="3" t="s">
        <v>221</v>
      </c>
      <c r="F2159" s="3">
        <v>0.56000000000000005</v>
      </c>
      <c r="G2159" s="3">
        <v>0.48</v>
      </c>
      <c r="H2159" s="3" t="s">
        <v>64</v>
      </c>
      <c r="I2159" s="2">
        <v>5100</v>
      </c>
      <c r="J2159" s="3" t="s">
        <v>85</v>
      </c>
      <c r="K2159" s="2">
        <v>5100</v>
      </c>
      <c r="L2159" s="3" t="s">
        <v>64</v>
      </c>
      <c r="M2159" s="3" t="s">
        <v>222</v>
      </c>
      <c r="N2159" s="3" t="s">
        <v>192</v>
      </c>
      <c r="O2159" s="3"/>
      <c r="P2159" s="3"/>
      <c r="Q2159" s="3"/>
      <c r="R2159" s="3">
        <v>0.38</v>
      </c>
      <c r="S2159" s="3">
        <v>0.62</v>
      </c>
      <c r="T2159" s="2">
        <v>1</v>
      </c>
      <c r="U2159" s="3">
        <v>1.0691650676218399E-2</v>
      </c>
      <c r="V2159" s="3">
        <v>5.4753826246987755E-2</v>
      </c>
      <c r="W2159" s="3">
        <v>4.7419974705130699E-3</v>
      </c>
      <c r="X2159" s="3">
        <v>19.531388547028147</v>
      </c>
      <c r="Y2159" s="3">
        <v>3.3947372273132409E-2</v>
      </c>
      <c r="Z2159" s="3">
        <v>4.7419932783813743E-3</v>
      </c>
      <c r="AA2159" s="3">
        <v>12.109460899157451</v>
      </c>
    </row>
    <row r="2160" spans="1:27" x14ac:dyDescent="0.25">
      <c r="A2160" s="2">
        <v>2159</v>
      </c>
      <c r="B2160" s="3" t="s">
        <v>178</v>
      </c>
      <c r="C2160" s="3" t="s">
        <v>28</v>
      </c>
      <c r="D2160" s="3" t="s">
        <v>179</v>
      </c>
      <c r="E2160" s="3" t="s">
        <v>221</v>
      </c>
      <c r="F2160" s="3">
        <v>0.56000000000000005</v>
      </c>
      <c r="G2160" s="3">
        <v>0.48</v>
      </c>
      <c r="H2160" s="3" t="s">
        <v>64</v>
      </c>
      <c r="I2160" s="2">
        <v>5100</v>
      </c>
      <c r="J2160" s="3" t="s">
        <v>85</v>
      </c>
      <c r="K2160" s="2">
        <v>5100</v>
      </c>
      <c r="L2160" s="3" t="s">
        <v>64</v>
      </c>
      <c r="M2160" s="3" t="s">
        <v>193</v>
      </c>
      <c r="N2160" s="3" t="s">
        <v>194</v>
      </c>
      <c r="O2160" s="3"/>
      <c r="P2160" s="3"/>
      <c r="Q2160" s="3"/>
      <c r="R2160" s="3">
        <v>0</v>
      </c>
      <c r="S2160" s="3">
        <v>1</v>
      </c>
      <c r="T2160" s="2">
        <v>260</v>
      </c>
      <c r="U2160" s="3">
        <v>55.289395901359683</v>
      </c>
      <c r="V2160" s="3">
        <v>172.27790038703552</v>
      </c>
      <c r="W2160" s="3">
        <v>22.041885896559535</v>
      </c>
      <c r="X2160" s="3">
        <v>68569.168736130596</v>
      </c>
      <c r="Y2160" s="3">
        <v>172.27790038703552</v>
      </c>
      <c r="Z2160" s="3">
        <v>22.041866410575114</v>
      </c>
      <c r="AA2160" s="3">
        <v>68569.168736130596</v>
      </c>
    </row>
    <row r="2161" spans="1:27" x14ac:dyDescent="0.25">
      <c r="A2161" s="2">
        <v>2160</v>
      </c>
      <c r="B2161" s="3" t="s">
        <v>178</v>
      </c>
      <c r="C2161" s="3" t="s">
        <v>28</v>
      </c>
      <c r="D2161" s="3" t="s">
        <v>179</v>
      </c>
      <c r="E2161" s="3" t="s">
        <v>221</v>
      </c>
      <c r="F2161" s="3">
        <v>0.56000000000000005</v>
      </c>
      <c r="G2161" s="3">
        <v>0.48</v>
      </c>
      <c r="H2161" s="3" t="s">
        <v>64</v>
      </c>
      <c r="I2161" s="2">
        <v>5100</v>
      </c>
      <c r="J2161" s="3" t="s">
        <v>85</v>
      </c>
      <c r="K2161" s="2">
        <v>5100</v>
      </c>
      <c r="L2161" s="3" t="s">
        <v>64</v>
      </c>
      <c r="M2161" s="3" t="s">
        <v>223</v>
      </c>
      <c r="N2161" s="3" t="s">
        <v>194</v>
      </c>
      <c r="O2161" s="3"/>
      <c r="P2161" s="3"/>
      <c r="Q2161" s="3"/>
      <c r="R2161" s="3">
        <v>0.38</v>
      </c>
      <c r="S2161" s="3">
        <v>0.62</v>
      </c>
      <c r="T2161" s="2">
        <v>183</v>
      </c>
      <c r="U2161" s="3">
        <v>12.802375710922442</v>
      </c>
      <c r="V2161" s="3">
        <v>69.422924685056898</v>
      </c>
      <c r="W2161" s="3">
        <v>6.1047090673765343</v>
      </c>
      <c r="X2161" s="3">
        <v>29916.746966854855</v>
      </c>
      <c r="Y2161" s="3">
        <v>43.042213304735299</v>
      </c>
      <c r="Z2161" s="3">
        <v>6.10470367054858</v>
      </c>
      <c r="AA2161" s="3">
        <v>18548.383119450016</v>
      </c>
    </row>
    <row r="2162" spans="1:27" x14ac:dyDescent="0.25">
      <c r="A2162" s="2">
        <v>2161</v>
      </c>
      <c r="B2162" s="3" t="s">
        <v>178</v>
      </c>
      <c r="C2162" s="3" t="s">
        <v>28</v>
      </c>
      <c r="D2162" s="3" t="s">
        <v>179</v>
      </c>
      <c r="E2162" s="3" t="s">
        <v>221</v>
      </c>
      <c r="F2162" s="3">
        <v>0.56000000000000005</v>
      </c>
      <c r="G2162" s="3">
        <v>0.48</v>
      </c>
      <c r="H2162" s="3" t="s">
        <v>64</v>
      </c>
      <c r="I2162" s="2">
        <v>5100</v>
      </c>
      <c r="J2162" s="3" t="s">
        <v>85</v>
      </c>
      <c r="K2162" s="2">
        <v>5100</v>
      </c>
      <c r="L2162" s="3" t="s">
        <v>64</v>
      </c>
      <c r="M2162" s="3" t="s">
        <v>198</v>
      </c>
      <c r="N2162" s="3" t="s">
        <v>196</v>
      </c>
      <c r="O2162" s="3"/>
      <c r="P2162" s="3"/>
      <c r="Q2162" s="3"/>
      <c r="R2162" s="3">
        <v>0.38</v>
      </c>
      <c r="S2162" s="3">
        <v>0.62</v>
      </c>
      <c r="T2162" s="2">
        <v>2</v>
      </c>
      <c r="U2162" s="3">
        <v>6.73445556317568E-2</v>
      </c>
      <c r="V2162" s="3">
        <v>0.42581945802758003</v>
      </c>
      <c r="W2162" s="3">
        <v>4.060870085084297E-2</v>
      </c>
      <c r="X2162" s="3">
        <v>194.5134090618744</v>
      </c>
      <c r="Y2162" s="3">
        <v>0.26400806397709958</v>
      </c>
      <c r="Z2162" s="3">
        <v>4.0608664950987854E-2</v>
      </c>
      <c r="AA2162" s="3">
        <v>120.59831361836213</v>
      </c>
    </row>
    <row r="2163" spans="1:27" x14ac:dyDescent="0.25">
      <c r="A2163" s="2">
        <v>2162</v>
      </c>
      <c r="B2163" s="3" t="s">
        <v>178</v>
      </c>
      <c r="C2163" s="3" t="s">
        <v>28</v>
      </c>
      <c r="D2163" s="3" t="s">
        <v>179</v>
      </c>
      <c r="E2163" s="3" t="s">
        <v>221</v>
      </c>
      <c r="F2163" s="3">
        <v>0.56000000000000005</v>
      </c>
      <c r="G2163" s="3">
        <v>0.48</v>
      </c>
      <c r="H2163" s="3" t="s">
        <v>64</v>
      </c>
      <c r="I2163" s="2">
        <v>5100</v>
      </c>
      <c r="J2163" s="3" t="s">
        <v>85</v>
      </c>
      <c r="K2163" s="2">
        <v>5100</v>
      </c>
      <c r="L2163" s="3" t="s">
        <v>64</v>
      </c>
      <c r="M2163" s="3" t="s">
        <v>184</v>
      </c>
      <c r="N2163" s="3" t="s">
        <v>185</v>
      </c>
      <c r="O2163" s="3"/>
      <c r="P2163" s="3"/>
      <c r="Q2163" s="3"/>
      <c r="R2163" s="3">
        <v>0</v>
      </c>
      <c r="S2163" s="3">
        <v>1</v>
      </c>
      <c r="T2163" s="2">
        <v>6</v>
      </c>
      <c r="U2163" s="3">
        <v>0.1713915693465968</v>
      </c>
      <c r="V2163" s="3">
        <v>0.65628277774967059</v>
      </c>
      <c r="W2163" s="3">
        <v>0.34490269080108582</v>
      </c>
      <c r="X2163" s="3">
        <v>321.97581950606212</v>
      </c>
      <c r="Y2163" s="3">
        <v>0.65628277774967059</v>
      </c>
      <c r="Z2163" s="3">
        <v>0.3449023858921284</v>
      </c>
      <c r="AA2163" s="3">
        <v>321.97581950606212</v>
      </c>
    </row>
    <row r="2164" spans="1:27" x14ac:dyDescent="0.25">
      <c r="A2164" s="2">
        <v>2163</v>
      </c>
      <c r="B2164" s="3" t="s">
        <v>178</v>
      </c>
      <c r="C2164" s="3" t="s">
        <v>28</v>
      </c>
      <c r="D2164" s="3" t="s">
        <v>179</v>
      </c>
      <c r="E2164" s="3" t="s">
        <v>221</v>
      </c>
      <c r="F2164" s="3">
        <v>0.56000000000000005</v>
      </c>
      <c r="G2164" s="3">
        <v>0.48</v>
      </c>
      <c r="H2164" s="3" t="s">
        <v>64</v>
      </c>
      <c r="I2164" s="2">
        <v>5100</v>
      </c>
      <c r="J2164" s="3" t="s">
        <v>85</v>
      </c>
      <c r="K2164" s="2">
        <v>5100</v>
      </c>
      <c r="L2164" s="3" t="s">
        <v>64</v>
      </c>
      <c r="M2164" s="3" t="s">
        <v>186</v>
      </c>
      <c r="N2164" s="3" t="s">
        <v>187</v>
      </c>
      <c r="O2164" s="3"/>
      <c r="P2164" s="3"/>
      <c r="Q2164" s="3"/>
      <c r="R2164" s="3">
        <v>0</v>
      </c>
      <c r="S2164" s="3">
        <v>1</v>
      </c>
      <c r="T2164" s="2">
        <v>4</v>
      </c>
      <c r="U2164" s="3">
        <v>5.4690770163145212E-2</v>
      </c>
      <c r="V2164" s="3">
        <v>0.21034615405521964</v>
      </c>
      <c r="W2164" s="3">
        <v>2.5835065450142639E-2</v>
      </c>
      <c r="X2164" s="3">
        <v>91.016972087969705</v>
      </c>
      <c r="Y2164" s="3">
        <v>0.21034615405521964</v>
      </c>
      <c r="Z2164" s="3">
        <v>2.58350426108227E-2</v>
      </c>
      <c r="AA2164" s="3">
        <v>91.016972087969705</v>
      </c>
    </row>
    <row r="2165" spans="1:27" x14ac:dyDescent="0.25">
      <c r="A2165" s="2">
        <v>2164</v>
      </c>
      <c r="B2165" s="3" t="s">
        <v>178</v>
      </c>
      <c r="C2165" s="3" t="s">
        <v>28</v>
      </c>
      <c r="D2165" s="3" t="s">
        <v>179</v>
      </c>
      <c r="E2165" s="3" t="s">
        <v>221</v>
      </c>
      <c r="F2165" s="3">
        <v>0.56000000000000005</v>
      </c>
      <c r="G2165" s="3">
        <v>0.48</v>
      </c>
      <c r="H2165" s="3" t="s">
        <v>64</v>
      </c>
      <c r="I2165" s="2">
        <v>5100</v>
      </c>
      <c r="J2165" s="3" t="s">
        <v>85</v>
      </c>
      <c r="K2165" s="2">
        <v>5100</v>
      </c>
      <c r="L2165" s="3" t="s">
        <v>64</v>
      </c>
      <c r="M2165" s="3" t="s">
        <v>188</v>
      </c>
      <c r="N2165" s="3" t="s">
        <v>185</v>
      </c>
      <c r="O2165" s="3"/>
      <c r="P2165" s="3"/>
      <c r="Q2165" s="3"/>
      <c r="R2165" s="3">
        <v>0</v>
      </c>
      <c r="S2165" s="3">
        <v>1</v>
      </c>
      <c r="T2165" s="2">
        <v>2</v>
      </c>
      <c r="U2165" s="3">
        <v>0.18880877837191079</v>
      </c>
      <c r="V2165" s="3">
        <v>0.59340738521732317</v>
      </c>
      <c r="W2165" s="3">
        <v>7.0385941049978695E-2</v>
      </c>
      <c r="X2165" s="3">
        <v>246.21478633636073</v>
      </c>
      <c r="Y2165" s="3">
        <v>0.59340738521732317</v>
      </c>
      <c r="Z2165" s="3">
        <v>7.0385878825749898E-2</v>
      </c>
      <c r="AA2165" s="3">
        <v>246.21478633636073</v>
      </c>
    </row>
    <row r="2166" spans="1:27" x14ac:dyDescent="0.25">
      <c r="A2166" s="2">
        <v>2165</v>
      </c>
      <c r="B2166" s="3" t="s">
        <v>178</v>
      </c>
      <c r="C2166" s="3" t="s">
        <v>28</v>
      </c>
      <c r="D2166" s="3" t="s">
        <v>179</v>
      </c>
      <c r="E2166" s="3" t="s">
        <v>221</v>
      </c>
      <c r="F2166" s="3">
        <v>0.56000000000000005</v>
      </c>
      <c r="G2166" s="3">
        <v>0.48</v>
      </c>
      <c r="H2166" s="3" t="s">
        <v>64</v>
      </c>
      <c r="I2166" s="2">
        <v>5200</v>
      </c>
      <c r="J2166" s="3" t="s">
        <v>86</v>
      </c>
      <c r="K2166" s="2">
        <v>5200</v>
      </c>
      <c r="L2166" s="3" t="s">
        <v>64</v>
      </c>
      <c r="M2166" s="3" t="s">
        <v>223</v>
      </c>
      <c r="N2166" s="3" t="s">
        <v>194</v>
      </c>
      <c r="O2166" s="3"/>
      <c r="P2166" s="3"/>
      <c r="Q2166" s="3"/>
      <c r="R2166" s="3">
        <v>0.38</v>
      </c>
      <c r="S2166" s="3">
        <v>0.62</v>
      </c>
      <c r="T2166" s="2">
        <v>13</v>
      </c>
      <c r="U2166" s="3">
        <v>2.01432407303477</v>
      </c>
      <c r="V2166" s="3">
        <v>8.1955619432561466</v>
      </c>
      <c r="W2166" s="3">
        <v>0.76209380250930581</v>
      </c>
      <c r="X2166" s="3">
        <v>6890.2059208070104</v>
      </c>
      <c r="Y2166" s="3">
        <v>5.0812484048188109</v>
      </c>
      <c r="Z2166" s="3">
        <v>0.76209312878528634</v>
      </c>
      <c r="AA2166" s="3">
        <v>4271.9276709003461</v>
      </c>
    </row>
    <row r="2167" spans="1:27" x14ac:dyDescent="0.25">
      <c r="A2167" s="2">
        <v>2166</v>
      </c>
      <c r="B2167" s="3" t="s">
        <v>178</v>
      </c>
      <c r="C2167" s="3" t="s">
        <v>28</v>
      </c>
      <c r="D2167" s="3" t="s">
        <v>179</v>
      </c>
      <c r="E2167" s="3" t="s">
        <v>221</v>
      </c>
      <c r="F2167" s="3">
        <v>0.56000000000000005</v>
      </c>
      <c r="G2167" s="3">
        <v>0.48</v>
      </c>
      <c r="H2167" s="3" t="s">
        <v>64</v>
      </c>
      <c r="I2167" s="2">
        <v>5200</v>
      </c>
      <c r="J2167" s="3" t="s">
        <v>86</v>
      </c>
      <c r="K2167" s="2">
        <v>5200</v>
      </c>
      <c r="L2167" s="3" t="s">
        <v>64</v>
      </c>
      <c r="M2167" s="3" t="s">
        <v>184</v>
      </c>
      <c r="N2167" s="3" t="s">
        <v>185</v>
      </c>
      <c r="O2167" s="3"/>
      <c r="P2167" s="3"/>
      <c r="Q2167" s="3"/>
      <c r="R2167" s="3">
        <v>0</v>
      </c>
      <c r="S2167" s="3">
        <v>1</v>
      </c>
      <c r="T2167" s="2">
        <v>29</v>
      </c>
      <c r="U2167" s="3">
        <v>4.9066209565384824</v>
      </c>
      <c r="V2167" s="3">
        <v>3.1483149858996486</v>
      </c>
      <c r="W2167" s="3">
        <v>0.17233587608605286</v>
      </c>
      <c r="X2167" s="3">
        <v>6784.1892324624714</v>
      </c>
      <c r="Y2167" s="3">
        <v>3.1483149858996486</v>
      </c>
      <c r="Z2167" s="3">
        <v>0.17233572373365366</v>
      </c>
      <c r="AA2167" s="3">
        <v>6784.1892324624714</v>
      </c>
    </row>
    <row r="2168" spans="1:27" x14ac:dyDescent="0.25">
      <c r="A2168" s="2">
        <v>2167</v>
      </c>
      <c r="B2168" s="3" t="s">
        <v>178</v>
      </c>
      <c r="C2168" s="3" t="s">
        <v>28</v>
      </c>
      <c r="D2168" s="3" t="s">
        <v>179</v>
      </c>
      <c r="E2168" s="3" t="s">
        <v>221</v>
      </c>
      <c r="F2168" s="3">
        <v>0.56000000000000005</v>
      </c>
      <c r="G2168" s="3">
        <v>0.48</v>
      </c>
      <c r="H2168" s="3" t="s">
        <v>64</v>
      </c>
      <c r="I2168" s="2">
        <v>5200</v>
      </c>
      <c r="J2168" s="3" t="s">
        <v>86</v>
      </c>
      <c r="K2168" s="2">
        <v>5200</v>
      </c>
      <c r="L2168" s="3" t="s">
        <v>64</v>
      </c>
      <c r="M2168" s="3" t="s">
        <v>186</v>
      </c>
      <c r="N2168" s="3" t="s">
        <v>187</v>
      </c>
      <c r="O2168" s="3"/>
      <c r="P2168" s="3"/>
      <c r="Q2168" s="3"/>
      <c r="R2168" s="3">
        <v>0</v>
      </c>
      <c r="S2168" s="3">
        <v>1</v>
      </c>
      <c r="T2168" s="2">
        <v>158</v>
      </c>
      <c r="U2168" s="3">
        <v>46.205024063076593</v>
      </c>
      <c r="V2168" s="3">
        <v>18.339967709518</v>
      </c>
      <c r="W2168" s="3">
        <v>5.4714404221379338</v>
      </c>
      <c r="X2168" s="3">
        <v>49342.872978926091</v>
      </c>
      <c r="Y2168" s="3">
        <v>18.339967709518</v>
      </c>
      <c r="Z2168" s="3">
        <v>5.4714355851469731</v>
      </c>
      <c r="AA2168" s="3">
        <v>49342.872978926091</v>
      </c>
    </row>
    <row r="2169" spans="1:27" x14ac:dyDescent="0.25">
      <c r="A2169" s="2">
        <v>2168</v>
      </c>
      <c r="B2169" s="3" t="s">
        <v>178</v>
      </c>
      <c r="C2169" s="3" t="s">
        <v>28</v>
      </c>
      <c r="D2169" s="3" t="s">
        <v>179</v>
      </c>
      <c r="E2169" s="3" t="s">
        <v>221</v>
      </c>
      <c r="F2169" s="3">
        <v>0.56000000000000005</v>
      </c>
      <c r="G2169" s="3">
        <v>0.48</v>
      </c>
      <c r="H2169" s="3" t="s">
        <v>64</v>
      </c>
      <c r="I2169" s="2">
        <v>5200</v>
      </c>
      <c r="J2169" s="3" t="s">
        <v>86</v>
      </c>
      <c r="K2169" s="2">
        <v>5200</v>
      </c>
      <c r="L2169" s="3" t="s">
        <v>64</v>
      </c>
      <c r="M2169" s="3" t="s">
        <v>188</v>
      </c>
      <c r="N2169" s="3" t="s">
        <v>185</v>
      </c>
      <c r="O2169" s="3"/>
      <c r="P2169" s="3"/>
      <c r="Q2169" s="3"/>
      <c r="R2169" s="3">
        <v>0</v>
      </c>
      <c r="S2169" s="3">
        <v>1</v>
      </c>
      <c r="T2169" s="2">
        <v>3</v>
      </c>
      <c r="U2169" s="3">
        <v>0.48532000355298638</v>
      </c>
      <c r="V2169" s="3">
        <v>4.7151093380789861E-3</v>
      </c>
      <c r="W2169" s="3">
        <v>4.556504671367615E-4</v>
      </c>
      <c r="X2169" s="3">
        <v>639.42989558574709</v>
      </c>
      <c r="Y2169" s="3">
        <v>4.7151093380789861E-3</v>
      </c>
      <c r="Z2169" s="3">
        <v>4.5565006432195899E-4</v>
      </c>
      <c r="AA2169" s="3">
        <v>639.42989558574709</v>
      </c>
    </row>
    <row r="2170" spans="1:27" x14ac:dyDescent="0.25">
      <c r="A2170" s="2">
        <v>2169</v>
      </c>
      <c r="B2170" s="3" t="s">
        <v>178</v>
      </c>
      <c r="C2170" s="3" t="s">
        <v>28</v>
      </c>
      <c r="D2170" s="3" t="s">
        <v>179</v>
      </c>
      <c r="E2170" s="3" t="s">
        <v>221</v>
      </c>
      <c r="F2170" s="3">
        <v>0.56000000000000005</v>
      </c>
      <c r="G2170" s="3">
        <v>0.48</v>
      </c>
      <c r="H2170" s="3" t="s">
        <v>64</v>
      </c>
      <c r="I2170" s="2">
        <v>5201</v>
      </c>
      <c r="J2170" s="3" t="s">
        <v>282</v>
      </c>
      <c r="K2170" s="2">
        <v>5201</v>
      </c>
      <c r="L2170" s="3" t="s">
        <v>64</v>
      </c>
      <c r="M2170" s="3" t="s">
        <v>184</v>
      </c>
      <c r="N2170" s="3" t="s">
        <v>185</v>
      </c>
      <c r="O2170" s="3"/>
      <c r="P2170" s="3"/>
      <c r="Q2170" s="3"/>
      <c r="R2170" s="3">
        <v>0</v>
      </c>
      <c r="S2170" s="3">
        <v>1</v>
      </c>
      <c r="T2170" s="2">
        <v>4</v>
      </c>
      <c r="U2170" s="3">
        <v>0.8108581575198377</v>
      </c>
      <c r="V2170" s="3">
        <v>0.45541420163473922</v>
      </c>
      <c r="W2170" s="3">
        <v>7.3854092826176804E-2</v>
      </c>
      <c r="X2170" s="3">
        <v>1013.0013056422224</v>
      </c>
      <c r="Y2170" s="3">
        <v>0.45541420163473922</v>
      </c>
      <c r="Z2170" s="3">
        <v>7.3854027535951272E-2</v>
      </c>
      <c r="AA2170" s="3">
        <v>1013.0013056422224</v>
      </c>
    </row>
    <row r="2171" spans="1:27" x14ac:dyDescent="0.25">
      <c r="A2171" s="2">
        <v>2170</v>
      </c>
      <c r="B2171" s="3" t="s">
        <v>178</v>
      </c>
      <c r="C2171" s="3" t="s">
        <v>28</v>
      </c>
      <c r="D2171" s="3" t="s">
        <v>179</v>
      </c>
      <c r="E2171" s="3" t="s">
        <v>221</v>
      </c>
      <c r="F2171" s="3">
        <v>0.56000000000000005</v>
      </c>
      <c r="G2171" s="3">
        <v>0.48</v>
      </c>
      <c r="H2171" s="3" t="s">
        <v>64</v>
      </c>
      <c r="I2171" s="2">
        <v>5300</v>
      </c>
      <c r="J2171" s="3" t="s">
        <v>88</v>
      </c>
      <c r="K2171" s="2">
        <v>3000</v>
      </c>
      <c r="L2171" s="3" t="s">
        <v>64</v>
      </c>
      <c r="M2171" s="3" t="s">
        <v>198</v>
      </c>
      <c r="N2171" s="3" t="s">
        <v>196</v>
      </c>
      <c r="O2171" s="3"/>
      <c r="P2171" s="3"/>
      <c r="Q2171" s="3"/>
      <c r="R2171" s="3">
        <v>0.38</v>
      </c>
      <c r="S2171" s="3">
        <v>0.62</v>
      </c>
      <c r="T2171" s="2">
        <v>2</v>
      </c>
      <c r="U2171" s="3">
        <v>5.0868290518679339E-5</v>
      </c>
      <c r="V2171" s="3">
        <v>1.8853186065224416E-4</v>
      </c>
      <c r="W2171" s="3">
        <v>5.837020131182343E-6</v>
      </c>
      <c r="X2171" s="3">
        <v>0.12840583071824507</v>
      </c>
      <c r="Y2171" s="3">
        <v>1.1688975360439137E-4</v>
      </c>
      <c r="Z2171" s="3">
        <v>5.8370149710030472E-6</v>
      </c>
      <c r="AA2171" s="3">
        <v>7.9611615045311945E-2</v>
      </c>
    </row>
    <row r="2172" spans="1:27" x14ac:dyDescent="0.25">
      <c r="A2172" s="2">
        <v>2171</v>
      </c>
      <c r="B2172" s="3" t="s">
        <v>178</v>
      </c>
      <c r="C2172" s="3" t="s">
        <v>28</v>
      </c>
      <c r="D2172" s="3" t="s">
        <v>179</v>
      </c>
      <c r="E2172" s="3" t="s">
        <v>221</v>
      </c>
      <c r="F2172" s="3">
        <v>0.56000000000000005</v>
      </c>
      <c r="G2172" s="3">
        <v>0.48</v>
      </c>
      <c r="H2172" s="3" t="s">
        <v>64</v>
      </c>
      <c r="I2172" s="2">
        <v>5300</v>
      </c>
      <c r="J2172" s="3" t="s">
        <v>88</v>
      </c>
      <c r="K2172" s="2">
        <v>5300</v>
      </c>
      <c r="L2172" s="3" t="s">
        <v>64</v>
      </c>
      <c r="M2172" s="3" t="s">
        <v>33</v>
      </c>
      <c r="N2172" s="3" t="s">
        <v>33</v>
      </c>
      <c r="O2172" s="3"/>
      <c r="P2172" s="3"/>
      <c r="Q2172" s="3"/>
      <c r="R2172" s="3">
        <v>0</v>
      </c>
      <c r="S2172" s="3">
        <v>1</v>
      </c>
      <c r="T2172" s="2">
        <v>111</v>
      </c>
      <c r="U2172" s="3">
        <v>17.331582704792673</v>
      </c>
      <c r="V2172" s="3">
        <v>28.826139659213926</v>
      </c>
      <c r="W2172" s="3">
        <v>4.0837111436469327</v>
      </c>
      <c r="X2172" s="3">
        <v>33518.115792185592</v>
      </c>
      <c r="Y2172" s="3">
        <v>28.826139659213926</v>
      </c>
      <c r="Z2172" s="3">
        <v>4.083707533468921</v>
      </c>
      <c r="AA2172" s="3">
        <v>33518.115792185592</v>
      </c>
    </row>
    <row r="2173" spans="1:27" x14ac:dyDescent="0.25">
      <c r="A2173" s="2">
        <v>2172</v>
      </c>
      <c r="B2173" s="3" t="s">
        <v>178</v>
      </c>
      <c r="C2173" s="3" t="s">
        <v>28</v>
      </c>
      <c r="D2173" s="3" t="s">
        <v>179</v>
      </c>
      <c r="E2173" s="3" t="s">
        <v>221</v>
      </c>
      <c r="F2173" s="3">
        <v>0.56000000000000005</v>
      </c>
      <c r="G2173" s="3">
        <v>0.48</v>
      </c>
      <c r="H2173" s="3" t="s">
        <v>64</v>
      </c>
      <c r="I2173" s="2">
        <v>5300</v>
      </c>
      <c r="J2173" s="3" t="s">
        <v>88</v>
      </c>
      <c r="K2173" s="2">
        <v>5300</v>
      </c>
      <c r="L2173" s="3" t="s">
        <v>64</v>
      </c>
      <c r="M2173" s="3" t="s">
        <v>190</v>
      </c>
      <c r="N2173" s="3" t="s">
        <v>33</v>
      </c>
      <c r="O2173" s="3"/>
      <c r="P2173" s="3"/>
      <c r="Q2173" s="3"/>
      <c r="R2173" s="3">
        <v>0.38</v>
      </c>
      <c r="S2173" s="3">
        <v>0.62</v>
      </c>
      <c r="T2173" s="2">
        <v>167</v>
      </c>
      <c r="U2173" s="3">
        <v>43.5600962297667</v>
      </c>
      <c r="V2173" s="3">
        <v>26.228280445514024</v>
      </c>
      <c r="W2173" s="3">
        <v>2.2575461331151021</v>
      </c>
      <c r="X2173" s="3">
        <v>53860.42136519929</v>
      </c>
      <c r="Y2173" s="3">
        <v>16.261533876218692</v>
      </c>
      <c r="Z2173" s="3">
        <v>2.257544137346275</v>
      </c>
      <c r="AA2173" s="3">
        <v>33393.461246423554</v>
      </c>
    </row>
    <row r="2174" spans="1:27" x14ac:dyDescent="0.25">
      <c r="A2174" s="2">
        <v>2173</v>
      </c>
      <c r="B2174" s="3" t="s">
        <v>178</v>
      </c>
      <c r="C2174" s="3" t="s">
        <v>28</v>
      </c>
      <c r="D2174" s="3" t="s">
        <v>179</v>
      </c>
      <c r="E2174" s="3" t="s">
        <v>221</v>
      </c>
      <c r="F2174" s="3">
        <v>0.56000000000000005</v>
      </c>
      <c r="G2174" s="3">
        <v>0.48</v>
      </c>
      <c r="H2174" s="3" t="s">
        <v>64</v>
      </c>
      <c r="I2174" s="2">
        <v>5300</v>
      </c>
      <c r="J2174" s="3" t="s">
        <v>88</v>
      </c>
      <c r="K2174" s="2">
        <v>5300</v>
      </c>
      <c r="L2174" s="3" t="s">
        <v>64</v>
      </c>
      <c r="M2174" s="3" t="s">
        <v>191</v>
      </c>
      <c r="N2174" s="3" t="s">
        <v>192</v>
      </c>
      <c r="O2174" s="3"/>
      <c r="P2174" s="3"/>
      <c r="Q2174" s="3"/>
      <c r="R2174" s="3">
        <v>0</v>
      </c>
      <c r="S2174" s="3">
        <v>1</v>
      </c>
      <c r="T2174" s="2">
        <v>303</v>
      </c>
      <c r="U2174" s="3">
        <v>60.311648988202315</v>
      </c>
      <c r="V2174" s="3">
        <v>61.938999132202028</v>
      </c>
      <c r="W2174" s="3">
        <v>10.913491662110888</v>
      </c>
      <c r="X2174" s="3">
        <v>106802.30809774049</v>
      </c>
      <c r="Y2174" s="3">
        <v>61.938999132202028</v>
      </c>
      <c r="Z2174" s="3">
        <v>10.913482014110274</v>
      </c>
      <c r="AA2174" s="3">
        <v>106802.30809774049</v>
      </c>
    </row>
    <row r="2175" spans="1:27" x14ac:dyDescent="0.25">
      <c r="A2175" s="2">
        <v>2174</v>
      </c>
      <c r="B2175" s="3" t="s">
        <v>178</v>
      </c>
      <c r="C2175" s="3" t="s">
        <v>28</v>
      </c>
      <c r="D2175" s="3" t="s">
        <v>179</v>
      </c>
      <c r="E2175" s="3" t="s">
        <v>221</v>
      </c>
      <c r="F2175" s="3">
        <v>0.56000000000000005</v>
      </c>
      <c r="G2175" s="3">
        <v>0.48</v>
      </c>
      <c r="H2175" s="3" t="s">
        <v>64</v>
      </c>
      <c r="I2175" s="2">
        <v>5300</v>
      </c>
      <c r="J2175" s="3" t="s">
        <v>88</v>
      </c>
      <c r="K2175" s="2">
        <v>5300</v>
      </c>
      <c r="L2175" s="3" t="s">
        <v>64</v>
      </c>
      <c r="M2175" s="3" t="s">
        <v>222</v>
      </c>
      <c r="N2175" s="3" t="s">
        <v>192</v>
      </c>
      <c r="O2175" s="3"/>
      <c r="P2175" s="3"/>
      <c r="Q2175" s="3"/>
      <c r="R2175" s="3">
        <v>0.38</v>
      </c>
      <c r="S2175" s="3">
        <v>0.62</v>
      </c>
      <c r="T2175" s="2">
        <v>9</v>
      </c>
      <c r="U2175" s="3">
        <v>0.7785236421394276</v>
      </c>
      <c r="V2175" s="3">
        <v>3.5302984256316159</v>
      </c>
      <c r="W2175" s="3">
        <v>0.36765187475841843</v>
      </c>
      <c r="X2175" s="3">
        <v>1676.8479936472709</v>
      </c>
      <c r="Y2175" s="3">
        <v>2.1887850238916018</v>
      </c>
      <c r="Z2175" s="3">
        <v>0.36765154973819375</v>
      </c>
      <c r="AA2175" s="3">
        <v>1039.6457560613078</v>
      </c>
    </row>
    <row r="2176" spans="1:27" x14ac:dyDescent="0.25">
      <c r="A2176" s="2">
        <v>2175</v>
      </c>
      <c r="B2176" s="3" t="s">
        <v>178</v>
      </c>
      <c r="C2176" s="3" t="s">
        <v>28</v>
      </c>
      <c r="D2176" s="3" t="s">
        <v>179</v>
      </c>
      <c r="E2176" s="3" t="s">
        <v>221</v>
      </c>
      <c r="F2176" s="3">
        <v>0.56000000000000005</v>
      </c>
      <c r="G2176" s="3">
        <v>0.48</v>
      </c>
      <c r="H2176" s="3" t="s">
        <v>64</v>
      </c>
      <c r="I2176" s="2">
        <v>5300</v>
      </c>
      <c r="J2176" s="3" t="s">
        <v>88</v>
      </c>
      <c r="K2176" s="2">
        <v>5300</v>
      </c>
      <c r="L2176" s="3" t="s">
        <v>64</v>
      </c>
      <c r="M2176" s="3" t="s">
        <v>193</v>
      </c>
      <c r="N2176" s="3" t="s">
        <v>194</v>
      </c>
      <c r="O2176" s="3"/>
      <c r="P2176" s="3"/>
      <c r="Q2176" s="3"/>
      <c r="R2176" s="3">
        <v>0</v>
      </c>
      <c r="S2176" s="3">
        <v>1</v>
      </c>
      <c r="T2176" s="2">
        <v>247</v>
      </c>
      <c r="U2176" s="3">
        <v>60.697369099245478</v>
      </c>
      <c r="V2176" s="3">
        <v>45.740976248747913</v>
      </c>
      <c r="W2176" s="3">
        <v>5.86137296097254</v>
      </c>
      <c r="X2176" s="3">
        <v>77471.868909123485</v>
      </c>
      <c r="Y2176" s="3">
        <v>45.740976248747913</v>
      </c>
      <c r="Z2176" s="3">
        <v>5.8613677792642784</v>
      </c>
      <c r="AA2176" s="3">
        <v>77471.868909123485</v>
      </c>
    </row>
    <row r="2177" spans="1:27" x14ac:dyDescent="0.25">
      <c r="A2177" s="2">
        <v>2176</v>
      </c>
      <c r="B2177" s="3" t="s">
        <v>178</v>
      </c>
      <c r="C2177" s="3" t="s">
        <v>28</v>
      </c>
      <c r="D2177" s="3" t="s">
        <v>179</v>
      </c>
      <c r="E2177" s="3" t="s">
        <v>221</v>
      </c>
      <c r="F2177" s="3">
        <v>0.56000000000000005</v>
      </c>
      <c r="G2177" s="3">
        <v>0.48</v>
      </c>
      <c r="H2177" s="3" t="s">
        <v>64</v>
      </c>
      <c r="I2177" s="2">
        <v>5300</v>
      </c>
      <c r="J2177" s="3" t="s">
        <v>88</v>
      </c>
      <c r="K2177" s="2">
        <v>5300</v>
      </c>
      <c r="L2177" s="3" t="s">
        <v>64</v>
      </c>
      <c r="M2177" s="3" t="s">
        <v>223</v>
      </c>
      <c r="N2177" s="3" t="s">
        <v>194</v>
      </c>
      <c r="O2177" s="3"/>
      <c r="P2177" s="3"/>
      <c r="Q2177" s="3"/>
      <c r="R2177" s="3">
        <v>0.38</v>
      </c>
      <c r="S2177" s="3">
        <v>0.62</v>
      </c>
      <c r="T2177" s="2">
        <v>1267</v>
      </c>
      <c r="U2177" s="3">
        <v>266.07471910728407</v>
      </c>
      <c r="V2177" s="3">
        <v>243.75060461155908</v>
      </c>
      <c r="W2177" s="3">
        <v>22.255848553562913</v>
      </c>
      <c r="X2177" s="3">
        <v>429472.11889616877</v>
      </c>
      <c r="Y2177" s="3">
        <v>151.12537485916647</v>
      </c>
      <c r="Z2177" s="3">
        <v>22.255828878426218</v>
      </c>
      <c r="AA2177" s="3">
        <v>266272.71371562459</v>
      </c>
    </row>
    <row r="2178" spans="1:27" x14ac:dyDescent="0.25">
      <c r="A2178" s="2">
        <v>2177</v>
      </c>
      <c r="B2178" s="3" t="s">
        <v>178</v>
      </c>
      <c r="C2178" s="3" t="s">
        <v>28</v>
      </c>
      <c r="D2178" s="3" t="s">
        <v>179</v>
      </c>
      <c r="E2178" s="3" t="s">
        <v>221</v>
      </c>
      <c r="F2178" s="3">
        <v>0.56000000000000005</v>
      </c>
      <c r="G2178" s="3">
        <v>0.48</v>
      </c>
      <c r="H2178" s="3" t="s">
        <v>64</v>
      </c>
      <c r="I2178" s="2">
        <v>5300</v>
      </c>
      <c r="J2178" s="3" t="s">
        <v>88</v>
      </c>
      <c r="K2178" s="2">
        <v>5300</v>
      </c>
      <c r="L2178" s="3" t="s">
        <v>64</v>
      </c>
      <c r="M2178" s="3" t="s">
        <v>224</v>
      </c>
      <c r="N2178" s="3" t="s">
        <v>194</v>
      </c>
      <c r="O2178" s="3"/>
      <c r="P2178" s="3"/>
      <c r="Q2178" s="3"/>
      <c r="R2178" s="3">
        <v>0</v>
      </c>
      <c r="S2178" s="3">
        <v>1</v>
      </c>
      <c r="T2178" s="2">
        <v>2</v>
      </c>
      <c r="U2178" s="3">
        <v>1.0742775359903509E-2</v>
      </c>
      <c r="V2178" s="3">
        <v>7.3644383110880257E-2</v>
      </c>
      <c r="W2178" s="3">
        <v>9.0482428147755645E-3</v>
      </c>
      <c r="X2178" s="3">
        <v>39.413418759041292</v>
      </c>
      <c r="Y2178" s="3">
        <v>7.3644383110880257E-2</v>
      </c>
      <c r="Z2178" s="3">
        <v>9.0482348157359411E-3</v>
      </c>
      <c r="AA2178" s="3">
        <v>39.413418759041292</v>
      </c>
    </row>
    <row r="2179" spans="1:27" x14ac:dyDescent="0.25">
      <c r="A2179" s="2">
        <v>2178</v>
      </c>
      <c r="B2179" s="3" t="s">
        <v>178</v>
      </c>
      <c r="C2179" s="3" t="s">
        <v>28</v>
      </c>
      <c r="D2179" s="3" t="s">
        <v>179</v>
      </c>
      <c r="E2179" s="3" t="s">
        <v>221</v>
      </c>
      <c r="F2179" s="3">
        <v>0.56000000000000005</v>
      </c>
      <c r="G2179" s="3">
        <v>0.48</v>
      </c>
      <c r="H2179" s="3" t="s">
        <v>64</v>
      </c>
      <c r="I2179" s="2">
        <v>5300</v>
      </c>
      <c r="J2179" s="3" t="s">
        <v>88</v>
      </c>
      <c r="K2179" s="2">
        <v>5300</v>
      </c>
      <c r="L2179" s="3" t="s">
        <v>64</v>
      </c>
      <c r="M2179" s="3" t="s">
        <v>195</v>
      </c>
      <c r="N2179" s="3" t="s">
        <v>196</v>
      </c>
      <c r="O2179" s="3"/>
      <c r="P2179" s="3"/>
      <c r="Q2179" s="3"/>
      <c r="R2179" s="3">
        <v>0</v>
      </c>
      <c r="S2179" s="3">
        <v>1</v>
      </c>
      <c r="T2179" s="2">
        <v>54</v>
      </c>
      <c r="U2179" s="3">
        <v>9.007614305794414</v>
      </c>
      <c r="V2179" s="3">
        <v>17.15085509157657</v>
      </c>
      <c r="W2179" s="3">
        <v>2.6189851375961215</v>
      </c>
      <c r="X2179" s="3">
        <v>19775.377563355563</v>
      </c>
      <c r="Y2179" s="3">
        <v>17.15085509157657</v>
      </c>
      <c r="Z2179" s="3">
        <v>2.6189828222995173</v>
      </c>
      <c r="AA2179" s="3">
        <v>19775.377563355563</v>
      </c>
    </row>
    <row r="2180" spans="1:27" x14ac:dyDescent="0.25">
      <c r="A2180" s="2">
        <v>2179</v>
      </c>
      <c r="B2180" s="3" t="s">
        <v>178</v>
      </c>
      <c r="C2180" s="3" t="s">
        <v>28</v>
      </c>
      <c r="D2180" s="3" t="s">
        <v>179</v>
      </c>
      <c r="E2180" s="3" t="s">
        <v>221</v>
      </c>
      <c r="F2180" s="3">
        <v>0.56000000000000005</v>
      </c>
      <c r="G2180" s="3">
        <v>0.48</v>
      </c>
      <c r="H2180" s="3" t="s">
        <v>64</v>
      </c>
      <c r="I2180" s="2">
        <v>5300</v>
      </c>
      <c r="J2180" s="3" t="s">
        <v>88</v>
      </c>
      <c r="K2180" s="2">
        <v>5300</v>
      </c>
      <c r="L2180" s="3" t="s">
        <v>64</v>
      </c>
      <c r="M2180" s="3" t="s">
        <v>198</v>
      </c>
      <c r="N2180" s="3" t="s">
        <v>196</v>
      </c>
      <c r="O2180" s="3"/>
      <c r="P2180" s="3"/>
      <c r="Q2180" s="3"/>
      <c r="R2180" s="3">
        <v>0.38</v>
      </c>
      <c r="S2180" s="3">
        <v>0.62</v>
      </c>
      <c r="T2180" s="2">
        <v>714</v>
      </c>
      <c r="U2180" s="3">
        <v>185.58666717249696</v>
      </c>
      <c r="V2180" s="3">
        <v>118.56882845654941</v>
      </c>
      <c r="W2180" s="3">
        <v>10.367374500920389</v>
      </c>
      <c r="X2180" s="3">
        <v>271288.78697447659</v>
      </c>
      <c r="Y2180" s="3">
        <v>73.512673643060566</v>
      </c>
      <c r="Z2180" s="3">
        <v>10.36736533571108</v>
      </c>
      <c r="AA2180" s="3">
        <v>168199.04792417536</v>
      </c>
    </row>
    <row r="2181" spans="1:27" x14ac:dyDescent="0.25">
      <c r="A2181" s="2">
        <v>2180</v>
      </c>
      <c r="B2181" s="3" t="s">
        <v>178</v>
      </c>
      <c r="C2181" s="3" t="s">
        <v>28</v>
      </c>
      <c r="D2181" s="3" t="s">
        <v>179</v>
      </c>
      <c r="E2181" s="3" t="s">
        <v>221</v>
      </c>
      <c r="F2181" s="3">
        <v>0.56000000000000005</v>
      </c>
      <c r="G2181" s="3">
        <v>0.48</v>
      </c>
      <c r="H2181" s="3" t="s">
        <v>64</v>
      </c>
      <c r="I2181" s="2">
        <v>5300</v>
      </c>
      <c r="J2181" s="3" t="s">
        <v>88</v>
      </c>
      <c r="K2181" s="2">
        <v>5300</v>
      </c>
      <c r="L2181" s="3" t="s">
        <v>64</v>
      </c>
      <c r="M2181" s="3" t="s">
        <v>184</v>
      </c>
      <c r="N2181" s="3" t="s">
        <v>185</v>
      </c>
      <c r="O2181" s="3"/>
      <c r="P2181" s="3"/>
      <c r="Q2181" s="3"/>
      <c r="R2181" s="3">
        <v>0</v>
      </c>
      <c r="S2181" s="3">
        <v>1</v>
      </c>
      <c r="T2181" s="2">
        <v>446</v>
      </c>
      <c r="U2181" s="3">
        <v>133.98507492418901</v>
      </c>
      <c r="V2181" s="3">
        <v>59.38517855588205</v>
      </c>
      <c r="W2181" s="3">
        <v>8.2121263534856759</v>
      </c>
      <c r="X2181" s="3">
        <v>155328.02150155549</v>
      </c>
      <c r="Y2181" s="3">
        <v>59.38517855588205</v>
      </c>
      <c r="Z2181" s="3">
        <v>8.2121190936093207</v>
      </c>
      <c r="AA2181" s="3">
        <v>155328.02150155549</v>
      </c>
    </row>
    <row r="2182" spans="1:27" x14ac:dyDescent="0.25">
      <c r="A2182" s="2">
        <v>2181</v>
      </c>
      <c r="B2182" s="3" t="s">
        <v>178</v>
      </c>
      <c r="C2182" s="3" t="s">
        <v>28</v>
      </c>
      <c r="D2182" s="3" t="s">
        <v>179</v>
      </c>
      <c r="E2182" s="3" t="s">
        <v>221</v>
      </c>
      <c r="F2182" s="3">
        <v>0.56000000000000005</v>
      </c>
      <c r="G2182" s="3">
        <v>0.48</v>
      </c>
      <c r="H2182" s="3" t="s">
        <v>64</v>
      </c>
      <c r="I2182" s="2">
        <v>5300</v>
      </c>
      <c r="J2182" s="3" t="s">
        <v>88</v>
      </c>
      <c r="K2182" s="2">
        <v>5300</v>
      </c>
      <c r="L2182" s="3" t="s">
        <v>64</v>
      </c>
      <c r="M2182" s="3" t="s">
        <v>186</v>
      </c>
      <c r="N2182" s="3" t="s">
        <v>187</v>
      </c>
      <c r="O2182" s="3"/>
      <c r="P2182" s="3"/>
      <c r="Q2182" s="3"/>
      <c r="R2182" s="3">
        <v>0</v>
      </c>
      <c r="S2182" s="3">
        <v>1</v>
      </c>
      <c r="T2182" s="2">
        <v>286</v>
      </c>
      <c r="U2182" s="3">
        <v>68.984962965515749</v>
      </c>
      <c r="V2182" s="3">
        <v>35.843464613221016</v>
      </c>
      <c r="W2182" s="3">
        <v>4.9350619585611417</v>
      </c>
      <c r="X2182" s="3">
        <v>80274.152323848262</v>
      </c>
      <c r="Y2182" s="3">
        <v>35.843464613221016</v>
      </c>
      <c r="Z2182" s="3">
        <v>4.9350575957520366</v>
      </c>
      <c r="AA2182" s="3">
        <v>80274.152323848262</v>
      </c>
    </row>
    <row r="2183" spans="1:27" x14ac:dyDescent="0.25">
      <c r="A2183" s="2">
        <v>2182</v>
      </c>
      <c r="B2183" s="3" t="s">
        <v>178</v>
      </c>
      <c r="C2183" s="3" t="s">
        <v>28</v>
      </c>
      <c r="D2183" s="3" t="s">
        <v>179</v>
      </c>
      <c r="E2183" s="3" t="s">
        <v>221</v>
      </c>
      <c r="F2183" s="3">
        <v>0.56000000000000005</v>
      </c>
      <c r="G2183" s="3">
        <v>0.48</v>
      </c>
      <c r="H2183" s="3" t="s">
        <v>64</v>
      </c>
      <c r="I2183" s="2">
        <v>5400</v>
      </c>
      <c r="J2183" s="3" t="s">
        <v>89</v>
      </c>
      <c r="K2183" s="2">
        <v>5400</v>
      </c>
      <c r="L2183" s="3" t="s">
        <v>64</v>
      </c>
      <c r="M2183" s="3" t="s">
        <v>33</v>
      </c>
      <c r="N2183" s="3" t="s">
        <v>33</v>
      </c>
      <c r="O2183" s="3"/>
      <c r="P2183" s="3"/>
      <c r="Q2183" s="3"/>
      <c r="R2183" s="3">
        <v>0</v>
      </c>
      <c r="S2183" s="3">
        <v>1</v>
      </c>
      <c r="T2183" s="2">
        <v>12733</v>
      </c>
      <c r="U2183" s="3">
        <v>7103.30430686</v>
      </c>
      <c r="V2183" s="3">
        <v>610.61134437320118</v>
      </c>
      <c r="W2183" s="3">
        <v>82.259867987358447</v>
      </c>
      <c r="X2183" s="3">
        <v>249450.11900366412</v>
      </c>
      <c r="Y2183" s="3">
        <v>610.61134437320118</v>
      </c>
      <c r="Z2183" s="3">
        <v>82.259795266062696</v>
      </c>
      <c r="AA2183" s="3">
        <v>249450.11900366412</v>
      </c>
    </row>
    <row r="2184" spans="1:27" x14ac:dyDescent="0.25">
      <c r="A2184" s="2">
        <v>2183</v>
      </c>
      <c r="B2184" s="3" t="s">
        <v>178</v>
      </c>
      <c r="C2184" s="3" t="s">
        <v>28</v>
      </c>
      <c r="D2184" s="3" t="s">
        <v>179</v>
      </c>
      <c r="E2184" s="3" t="s">
        <v>221</v>
      </c>
      <c r="F2184" s="3">
        <v>0.56000000000000005</v>
      </c>
      <c r="G2184" s="3">
        <v>0.48</v>
      </c>
      <c r="H2184" s="3" t="s">
        <v>64</v>
      </c>
      <c r="I2184" s="2">
        <v>5400</v>
      </c>
      <c r="J2184" s="3" t="s">
        <v>89</v>
      </c>
      <c r="K2184" s="2">
        <v>5400</v>
      </c>
      <c r="L2184" s="3" t="s">
        <v>64</v>
      </c>
      <c r="M2184" s="3" t="s">
        <v>191</v>
      </c>
      <c r="N2184" s="3" t="s">
        <v>192</v>
      </c>
      <c r="O2184" s="3"/>
      <c r="P2184" s="3"/>
      <c r="Q2184" s="3"/>
      <c r="R2184" s="3">
        <v>0</v>
      </c>
      <c r="S2184" s="3">
        <v>1</v>
      </c>
      <c r="T2184" s="2">
        <v>988</v>
      </c>
      <c r="U2184" s="3">
        <v>557.23138836301428</v>
      </c>
      <c r="V2184" s="3">
        <v>57.169316772242759</v>
      </c>
      <c r="W2184" s="3">
        <v>8.3784553319805006</v>
      </c>
      <c r="X2184" s="3">
        <v>23120.912331490108</v>
      </c>
      <c r="Y2184" s="3">
        <v>57.169316772242759</v>
      </c>
      <c r="Z2184" s="3">
        <v>8.3784479250621011</v>
      </c>
      <c r="AA2184" s="3">
        <v>23120.912331490108</v>
      </c>
    </row>
    <row r="2185" spans="1:27" x14ac:dyDescent="0.25">
      <c r="A2185" s="2">
        <v>2184</v>
      </c>
      <c r="B2185" s="3" t="s">
        <v>178</v>
      </c>
      <c r="C2185" s="3" t="s">
        <v>28</v>
      </c>
      <c r="D2185" s="3" t="s">
        <v>179</v>
      </c>
      <c r="E2185" s="3" t="s">
        <v>221</v>
      </c>
      <c r="F2185" s="3">
        <v>0.56000000000000005</v>
      </c>
      <c r="G2185" s="3">
        <v>0.48</v>
      </c>
      <c r="H2185" s="3" t="s">
        <v>64</v>
      </c>
      <c r="I2185" s="2">
        <v>5400</v>
      </c>
      <c r="J2185" s="3" t="s">
        <v>89</v>
      </c>
      <c r="K2185" s="2">
        <v>5400</v>
      </c>
      <c r="L2185" s="3" t="s">
        <v>64</v>
      </c>
      <c r="M2185" s="3" t="s">
        <v>193</v>
      </c>
      <c r="N2185" s="3" t="s">
        <v>194</v>
      </c>
      <c r="O2185" s="3"/>
      <c r="P2185" s="3"/>
      <c r="Q2185" s="3"/>
      <c r="R2185" s="3">
        <v>0</v>
      </c>
      <c r="S2185" s="3">
        <v>1</v>
      </c>
      <c r="T2185" s="2">
        <v>3229</v>
      </c>
      <c r="U2185" s="3">
        <v>1837.7978113930631</v>
      </c>
      <c r="V2185" s="3">
        <v>122.23003456616327</v>
      </c>
      <c r="W2185" s="3">
        <v>17.561725008962096</v>
      </c>
      <c r="X2185" s="3">
        <v>51109.597884447168</v>
      </c>
      <c r="Y2185" s="3">
        <v>122.23003456616327</v>
      </c>
      <c r="Z2185" s="3">
        <v>17.561709483634459</v>
      </c>
      <c r="AA2185" s="3">
        <v>51109.597884447168</v>
      </c>
    </row>
    <row r="2186" spans="1:27" x14ac:dyDescent="0.25">
      <c r="A2186" s="2">
        <v>2185</v>
      </c>
      <c r="B2186" s="3" t="s">
        <v>178</v>
      </c>
      <c r="C2186" s="3" t="s">
        <v>28</v>
      </c>
      <c r="D2186" s="3" t="s">
        <v>179</v>
      </c>
      <c r="E2186" s="3" t="s">
        <v>221</v>
      </c>
      <c r="F2186" s="3">
        <v>0.56000000000000005</v>
      </c>
      <c r="G2186" s="3">
        <v>0.48</v>
      </c>
      <c r="H2186" s="3" t="s">
        <v>64</v>
      </c>
      <c r="I2186" s="2">
        <v>5400</v>
      </c>
      <c r="J2186" s="3" t="s">
        <v>89</v>
      </c>
      <c r="K2186" s="2">
        <v>5400</v>
      </c>
      <c r="L2186" s="3" t="s">
        <v>64</v>
      </c>
      <c r="M2186" s="3" t="s">
        <v>224</v>
      </c>
      <c r="N2186" s="3" t="s">
        <v>194</v>
      </c>
      <c r="O2186" s="3"/>
      <c r="P2186" s="3"/>
      <c r="Q2186" s="3"/>
      <c r="R2186" s="3">
        <v>0</v>
      </c>
      <c r="S2186" s="3">
        <v>1</v>
      </c>
      <c r="T2186" s="2">
        <v>21</v>
      </c>
      <c r="U2186" s="3">
        <v>0.48173877552170519</v>
      </c>
      <c r="V2186" s="3">
        <v>1.6689776663560415E-2</v>
      </c>
      <c r="W2186" s="3">
        <v>2.3967206478267026E-3</v>
      </c>
      <c r="X2186" s="3">
        <v>6.1719415568562788</v>
      </c>
      <c r="Y2186" s="3">
        <v>1.6689776663560415E-2</v>
      </c>
      <c r="Z2186" s="3">
        <v>2.39671852902155E-3</v>
      </c>
      <c r="AA2186" s="3">
        <v>6.1719415568562788</v>
      </c>
    </row>
    <row r="2187" spans="1:27" x14ac:dyDescent="0.25">
      <c r="A2187" s="2">
        <v>2186</v>
      </c>
      <c r="B2187" s="3" t="s">
        <v>178</v>
      </c>
      <c r="C2187" s="3" t="s">
        <v>28</v>
      </c>
      <c r="D2187" s="3" t="s">
        <v>179</v>
      </c>
      <c r="E2187" s="3" t="s">
        <v>221</v>
      </c>
      <c r="F2187" s="3">
        <v>0.56000000000000005</v>
      </c>
      <c r="G2187" s="3">
        <v>0.48</v>
      </c>
      <c r="H2187" s="3" t="s">
        <v>64</v>
      </c>
      <c r="I2187" s="2">
        <v>5400</v>
      </c>
      <c r="J2187" s="3" t="s">
        <v>89</v>
      </c>
      <c r="K2187" s="2">
        <v>5400</v>
      </c>
      <c r="L2187" s="3" t="s">
        <v>64</v>
      </c>
      <c r="M2187" s="3" t="s">
        <v>245</v>
      </c>
      <c r="N2187" s="3" t="s">
        <v>194</v>
      </c>
      <c r="O2187" s="3"/>
      <c r="P2187" s="3"/>
      <c r="Q2187" s="3"/>
      <c r="R2187" s="3">
        <v>0</v>
      </c>
      <c r="S2187" s="3">
        <v>1</v>
      </c>
      <c r="T2187" s="2">
        <v>24</v>
      </c>
      <c r="U2187" s="3">
        <v>1.5513959296471986</v>
      </c>
      <c r="V2187" s="3">
        <v>6.9835502550916586E-3</v>
      </c>
      <c r="W2187" s="3">
        <v>1.0331760551834438E-3</v>
      </c>
      <c r="X2187" s="3">
        <v>2.7297723882811966</v>
      </c>
      <c r="Y2187" s="3">
        <v>6.9835502550916586E-3</v>
      </c>
      <c r="Z2187" s="3">
        <v>1.0331751418109401E-3</v>
      </c>
      <c r="AA2187" s="3">
        <v>2.7297723882811966</v>
      </c>
    </row>
    <row r="2188" spans="1:27" x14ac:dyDescent="0.25">
      <c r="A2188" s="2">
        <v>2187</v>
      </c>
      <c r="B2188" s="3" t="s">
        <v>178</v>
      </c>
      <c r="C2188" s="3" t="s">
        <v>28</v>
      </c>
      <c r="D2188" s="3" t="s">
        <v>179</v>
      </c>
      <c r="E2188" s="3" t="s">
        <v>221</v>
      </c>
      <c r="F2188" s="3">
        <v>0.56000000000000005</v>
      </c>
      <c r="G2188" s="3">
        <v>0.48</v>
      </c>
      <c r="H2188" s="3" t="s">
        <v>64</v>
      </c>
      <c r="I2188" s="2">
        <v>5400</v>
      </c>
      <c r="J2188" s="3" t="s">
        <v>89</v>
      </c>
      <c r="K2188" s="2">
        <v>5400</v>
      </c>
      <c r="L2188" s="3" t="s">
        <v>64</v>
      </c>
      <c r="M2188" s="3" t="s">
        <v>278</v>
      </c>
      <c r="N2188" s="3" t="s">
        <v>279</v>
      </c>
      <c r="O2188" s="3"/>
      <c r="P2188" s="3"/>
      <c r="Q2188" s="3"/>
      <c r="R2188" s="3">
        <v>0</v>
      </c>
      <c r="S2188" s="3">
        <v>1</v>
      </c>
      <c r="T2188" s="2">
        <v>56</v>
      </c>
      <c r="U2188" s="3">
        <v>6.4088545768876006</v>
      </c>
      <c r="V2188" s="3">
        <v>30.179243998881525</v>
      </c>
      <c r="W2188" s="3">
        <v>4.4724650679310862</v>
      </c>
      <c r="X2188" s="3">
        <v>11706.908847288074</v>
      </c>
      <c r="Y2188" s="3">
        <v>30.179243998881525</v>
      </c>
      <c r="Z2188" s="3">
        <v>4.472461114077726</v>
      </c>
      <c r="AA2188" s="3">
        <v>11706.908847288074</v>
      </c>
    </row>
    <row r="2189" spans="1:27" x14ac:dyDescent="0.25">
      <c r="A2189" s="2">
        <v>2188</v>
      </c>
      <c r="B2189" s="3" t="s">
        <v>178</v>
      </c>
      <c r="C2189" s="3" t="s">
        <v>28</v>
      </c>
      <c r="D2189" s="3" t="s">
        <v>179</v>
      </c>
      <c r="E2189" s="3" t="s">
        <v>221</v>
      </c>
      <c r="F2189" s="3">
        <v>0.56000000000000005</v>
      </c>
      <c r="G2189" s="3">
        <v>0.48</v>
      </c>
      <c r="H2189" s="3" t="s">
        <v>64</v>
      </c>
      <c r="I2189" s="2">
        <v>5400</v>
      </c>
      <c r="J2189" s="3" t="s">
        <v>89</v>
      </c>
      <c r="K2189" s="2">
        <v>5400</v>
      </c>
      <c r="L2189" s="3" t="s">
        <v>64</v>
      </c>
      <c r="M2189" s="3" t="s">
        <v>184</v>
      </c>
      <c r="N2189" s="3" t="s">
        <v>185</v>
      </c>
      <c r="O2189" s="3"/>
      <c r="P2189" s="3"/>
      <c r="Q2189" s="3"/>
      <c r="R2189" s="3">
        <v>0</v>
      </c>
      <c r="S2189" s="3">
        <v>1</v>
      </c>
      <c r="T2189" s="2">
        <v>2320</v>
      </c>
      <c r="U2189" s="3">
        <v>1212.5608908277627</v>
      </c>
      <c r="V2189" s="3">
        <v>154.00303686813939</v>
      </c>
      <c r="W2189" s="3">
        <v>21.510990854797168</v>
      </c>
      <c r="X2189" s="3">
        <v>65781.415345710266</v>
      </c>
      <c r="Y2189" s="3">
        <v>154.00303686813939</v>
      </c>
      <c r="Z2189" s="3">
        <v>21.510971838147025</v>
      </c>
      <c r="AA2189" s="3">
        <v>65781.415345710266</v>
      </c>
    </row>
    <row r="2190" spans="1:27" x14ac:dyDescent="0.25">
      <c r="A2190" s="2">
        <v>2189</v>
      </c>
      <c r="B2190" s="3" t="s">
        <v>178</v>
      </c>
      <c r="C2190" s="3" t="s">
        <v>28</v>
      </c>
      <c r="D2190" s="3" t="s">
        <v>179</v>
      </c>
      <c r="E2190" s="3" t="s">
        <v>221</v>
      </c>
      <c r="F2190" s="3">
        <v>0.56000000000000005</v>
      </c>
      <c r="G2190" s="3">
        <v>0.48</v>
      </c>
      <c r="H2190" s="3" t="s">
        <v>64</v>
      </c>
      <c r="I2190" s="2">
        <v>5400</v>
      </c>
      <c r="J2190" s="3" t="s">
        <v>89</v>
      </c>
      <c r="K2190" s="2">
        <v>5400</v>
      </c>
      <c r="L2190" s="3" t="s">
        <v>64</v>
      </c>
      <c r="M2190" s="3" t="s">
        <v>283</v>
      </c>
      <c r="N2190" s="3" t="s">
        <v>284</v>
      </c>
      <c r="O2190" s="3"/>
      <c r="P2190" s="3"/>
      <c r="Q2190" s="3"/>
      <c r="R2190" s="3">
        <v>0</v>
      </c>
      <c r="S2190" s="3">
        <v>1</v>
      </c>
      <c r="T2190" s="2">
        <v>15</v>
      </c>
      <c r="U2190" s="3">
        <v>0.13600557741699706</v>
      </c>
      <c r="V2190" s="3">
        <v>0.49072087091574629</v>
      </c>
      <c r="W2190" s="3">
        <v>7.0832872136665975E-2</v>
      </c>
      <c r="X2190" s="3">
        <v>197.996136869986</v>
      </c>
      <c r="Y2190" s="3">
        <v>0.49072087091574629</v>
      </c>
      <c r="Z2190" s="3">
        <v>7.0832809517330592E-2</v>
      </c>
      <c r="AA2190" s="3">
        <v>197.996136869986</v>
      </c>
    </row>
    <row r="2191" spans="1:27" x14ac:dyDescent="0.25">
      <c r="A2191" s="2">
        <v>2190</v>
      </c>
      <c r="B2191" s="3" t="s">
        <v>178</v>
      </c>
      <c r="C2191" s="3" t="s">
        <v>28</v>
      </c>
      <c r="D2191" s="3" t="s">
        <v>179</v>
      </c>
      <c r="E2191" s="3" t="s">
        <v>221</v>
      </c>
      <c r="F2191" s="3">
        <v>0.56000000000000005</v>
      </c>
      <c r="G2191" s="3">
        <v>0.48</v>
      </c>
      <c r="H2191" s="3" t="s">
        <v>64</v>
      </c>
      <c r="I2191" s="2">
        <v>5400</v>
      </c>
      <c r="J2191" s="3" t="s">
        <v>89</v>
      </c>
      <c r="K2191" s="2">
        <v>5400</v>
      </c>
      <c r="L2191" s="3" t="s">
        <v>64</v>
      </c>
      <c r="M2191" s="3" t="s">
        <v>186</v>
      </c>
      <c r="N2191" s="3" t="s">
        <v>187</v>
      </c>
      <c r="O2191" s="3"/>
      <c r="P2191" s="3"/>
      <c r="Q2191" s="3"/>
      <c r="R2191" s="3">
        <v>0</v>
      </c>
      <c r="S2191" s="3">
        <v>1</v>
      </c>
      <c r="T2191" s="2">
        <v>2665</v>
      </c>
      <c r="U2191" s="3">
        <v>1454.6255048980631</v>
      </c>
      <c r="V2191" s="3">
        <v>75.907279594837632</v>
      </c>
      <c r="W2191" s="3">
        <v>10.287570819138406</v>
      </c>
      <c r="X2191" s="3">
        <v>33356.939649548673</v>
      </c>
      <c r="Y2191" s="3">
        <v>75.907279594837632</v>
      </c>
      <c r="Z2191" s="3">
        <v>10.287561724479003</v>
      </c>
      <c r="AA2191" s="3">
        <v>33356.939649548673</v>
      </c>
    </row>
    <row r="2192" spans="1:27" x14ac:dyDescent="0.25">
      <c r="A2192" s="2">
        <v>2191</v>
      </c>
      <c r="B2192" s="3" t="s">
        <v>178</v>
      </c>
      <c r="C2192" s="3" t="s">
        <v>28</v>
      </c>
      <c r="D2192" s="3" t="s">
        <v>179</v>
      </c>
      <c r="E2192" s="3" t="s">
        <v>221</v>
      </c>
      <c r="F2192" s="3">
        <v>0.56000000000000005</v>
      </c>
      <c r="G2192" s="3">
        <v>0.48</v>
      </c>
      <c r="H2192" s="3" t="s">
        <v>64</v>
      </c>
      <c r="I2192" s="2">
        <v>5400</v>
      </c>
      <c r="J2192" s="3" t="s">
        <v>89</v>
      </c>
      <c r="K2192" s="2">
        <v>5400</v>
      </c>
      <c r="L2192" s="3" t="s">
        <v>64</v>
      </c>
      <c r="M2192" s="3" t="s">
        <v>188</v>
      </c>
      <c r="N2192" s="3" t="s">
        <v>185</v>
      </c>
      <c r="O2192" s="3"/>
      <c r="P2192" s="3"/>
      <c r="Q2192" s="3"/>
      <c r="R2192" s="3">
        <v>0</v>
      </c>
      <c r="S2192" s="3">
        <v>1</v>
      </c>
      <c r="T2192" s="2">
        <v>32</v>
      </c>
      <c r="U2192" s="3">
        <v>5.9183941105024234</v>
      </c>
      <c r="V2192" s="3">
        <v>0.62400687429670909</v>
      </c>
      <c r="W2192" s="3">
        <v>6.2954148146215083E-2</v>
      </c>
      <c r="X2192" s="3">
        <v>255.84633542184571</v>
      </c>
      <c r="Y2192" s="3">
        <v>0.62400687429670909</v>
      </c>
      <c r="Z2192" s="3">
        <v>6.2954092492013808E-2</v>
      </c>
      <c r="AA2192" s="3">
        <v>255.84633542184571</v>
      </c>
    </row>
    <row r="2193" spans="1:27" x14ac:dyDescent="0.25">
      <c r="A2193" s="2">
        <v>2192</v>
      </c>
      <c r="B2193" s="3" t="s">
        <v>178</v>
      </c>
      <c r="C2193" s="3" t="s">
        <v>28</v>
      </c>
      <c r="D2193" s="3" t="s">
        <v>179</v>
      </c>
      <c r="E2193" s="3" t="s">
        <v>221</v>
      </c>
      <c r="F2193" s="3">
        <v>0.56000000000000005</v>
      </c>
      <c r="G2193" s="3">
        <v>0.48</v>
      </c>
      <c r="H2193" s="3" t="s">
        <v>64</v>
      </c>
      <c r="I2193" s="2">
        <v>5430</v>
      </c>
      <c r="J2193" s="3" t="s">
        <v>92</v>
      </c>
      <c r="K2193" s="2">
        <v>5430</v>
      </c>
      <c r="L2193" s="3" t="s">
        <v>64</v>
      </c>
      <c r="M2193" s="3" t="s">
        <v>33</v>
      </c>
      <c r="N2193" s="3" t="s">
        <v>33</v>
      </c>
      <c r="O2193" s="3"/>
      <c r="P2193" s="3"/>
      <c r="Q2193" s="3"/>
      <c r="R2193" s="3">
        <v>0</v>
      </c>
      <c r="S2193" s="3">
        <v>1</v>
      </c>
      <c r="T2193" s="2">
        <v>79</v>
      </c>
      <c r="U2193" s="3">
        <v>16.487167398746372</v>
      </c>
      <c r="V2193" s="3">
        <v>32.408249342583495</v>
      </c>
      <c r="W2193" s="3">
        <v>2.9913314362794439</v>
      </c>
      <c r="X2193" s="3">
        <v>12656.194912727371</v>
      </c>
      <c r="Y2193" s="3">
        <v>32.408249342583495</v>
      </c>
      <c r="Z2193" s="3">
        <v>2.9913287918125375</v>
      </c>
      <c r="AA2193" s="3">
        <v>12656.194912727371</v>
      </c>
    </row>
    <row r="2194" spans="1:27" x14ac:dyDescent="0.25">
      <c r="A2194" s="2">
        <v>2193</v>
      </c>
      <c r="B2194" s="3" t="s">
        <v>178</v>
      </c>
      <c r="C2194" s="3" t="s">
        <v>28</v>
      </c>
      <c r="D2194" s="3" t="s">
        <v>179</v>
      </c>
      <c r="E2194" s="3" t="s">
        <v>221</v>
      </c>
      <c r="F2194" s="3">
        <v>0.56000000000000005</v>
      </c>
      <c r="G2194" s="3">
        <v>0.48</v>
      </c>
      <c r="H2194" s="3" t="s">
        <v>64</v>
      </c>
      <c r="I2194" s="2">
        <v>6110</v>
      </c>
      <c r="J2194" s="3" t="s">
        <v>93</v>
      </c>
      <c r="K2194" s="2">
        <v>6110</v>
      </c>
      <c r="L2194" s="3" t="s">
        <v>64</v>
      </c>
      <c r="M2194" s="3" t="s">
        <v>186</v>
      </c>
      <c r="N2194" s="3" t="s">
        <v>187</v>
      </c>
      <c r="O2194" s="3"/>
      <c r="P2194" s="3"/>
      <c r="Q2194" s="3"/>
      <c r="R2194" s="3">
        <v>0</v>
      </c>
      <c r="S2194" s="3">
        <v>1</v>
      </c>
      <c r="T2194" s="2">
        <v>6</v>
      </c>
      <c r="U2194" s="3">
        <v>0.38279332690807671</v>
      </c>
      <c r="V2194" s="3">
        <v>2.7331302184644817</v>
      </c>
      <c r="W2194" s="3">
        <v>0.33947017995931644</v>
      </c>
      <c r="X2194" s="3">
        <v>1133.0846479774168</v>
      </c>
      <c r="Y2194" s="3">
        <v>2.7331302184644817</v>
      </c>
      <c r="Z2194" s="3">
        <v>0.33946987985293442</v>
      </c>
      <c r="AA2194" s="3">
        <v>1133.0846479774168</v>
      </c>
    </row>
    <row r="2195" spans="1:27" x14ac:dyDescent="0.25">
      <c r="A2195" s="2">
        <v>2194</v>
      </c>
      <c r="B2195" s="3" t="s">
        <v>178</v>
      </c>
      <c r="C2195" s="3" t="s">
        <v>28</v>
      </c>
      <c r="D2195" s="3" t="s">
        <v>179</v>
      </c>
      <c r="E2195" s="3" t="s">
        <v>221</v>
      </c>
      <c r="F2195" s="3">
        <v>0.56000000000000005</v>
      </c>
      <c r="G2195" s="3">
        <v>0.48</v>
      </c>
      <c r="H2195" s="3" t="s">
        <v>64</v>
      </c>
      <c r="I2195" s="2">
        <v>6120</v>
      </c>
      <c r="J2195" s="3" t="s">
        <v>63</v>
      </c>
      <c r="K2195" s="2">
        <v>6120</v>
      </c>
      <c r="L2195" s="3" t="s">
        <v>64</v>
      </c>
      <c r="M2195" s="3" t="s">
        <v>33</v>
      </c>
      <c r="N2195" s="3" t="s">
        <v>33</v>
      </c>
      <c r="O2195" s="3"/>
      <c r="P2195" s="3"/>
      <c r="Q2195" s="3"/>
      <c r="R2195" s="3">
        <v>0</v>
      </c>
      <c r="S2195" s="3">
        <v>1</v>
      </c>
      <c r="T2195" s="2">
        <v>1102</v>
      </c>
      <c r="U2195" s="3">
        <v>390.20856747562999</v>
      </c>
      <c r="V2195" s="3">
        <v>2116.9305792940741</v>
      </c>
      <c r="W2195" s="3">
        <v>208.52347004841397</v>
      </c>
      <c r="X2195" s="3">
        <v>850657.08098015969</v>
      </c>
      <c r="Y2195" s="3">
        <v>2116.9305792940741</v>
      </c>
      <c r="Z2195" s="3">
        <v>208.52328570461023</v>
      </c>
      <c r="AA2195" s="3">
        <v>850657.08098015969</v>
      </c>
    </row>
    <row r="2196" spans="1:27" x14ac:dyDescent="0.25">
      <c r="A2196" s="2">
        <v>2195</v>
      </c>
      <c r="B2196" s="3" t="s">
        <v>178</v>
      </c>
      <c r="C2196" s="3" t="s">
        <v>28</v>
      </c>
      <c r="D2196" s="3" t="s">
        <v>179</v>
      </c>
      <c r="E2196" s="3" t="s">
        <v>221</v>
      </c>
      <c r="F2196" s="3">
        <v>0.56000000000000005</v>
      </c>
      <c r="G2196" s="3">
        <v>0.48</v>
      </c>
      <c r="H2196" s="3" t="s">
        <v>64</v>
      </c>
      <c r="I2196" s="2">
        <v>6120</v>
      </c>
      <c r="J2196" s="3" t="s">
        <v>63</v>
      </c>
      <c r="K2196" s="2">
        <v>6120</v>
      </c>
      <c r="L2196" s="3" t="s">
        <v>64</v>
      </c>
      <c r="M2196" s="3" t="s">
        <v>191</v>
      </c>
      <c r="N2196" s="3" t="s">
        <v>192</v>
      </c>
      <c r="O2196" s="3"/>
      <c r="P2196" s="3"/>
      <c r="Q2196" s="3"/>
      <c r="R2196" s="3">
        <v>0</v>
      </c>
      <c r="S2196" s="3">
        <v>1</v>
      </c>
      <c r="T2196" s="2">
        <v>4</v>
      </c>
      <c r="U2196" s="3">
        <v>0.57078841666827018</v>
      </c>
      <c r="V2196" s="3">
        <v>3.2824954650853373</v>
      </c>
      <c r="W2196" s="3">
        <v>0.40486532161080541</v>
      </c>
      <c r="X2196" s="3">
        <v>1441.0209906953924</v>
      </c>
      <c r="Y2196" s="3">
        <v>3.2824954650853373</v>
      </c>
      <c r="Z2196" s="3">
        <v>0.4048649636922772</v>
      </c>
      <c r="AA2196" s="3">
        <v>1441.0209906953924</v>
      </c>
    </row>
    <row r="2197" spans="1:27" x14ac:dyDescent="0.25">
      <c r="A2197" s="2">
        <v>2196</v>
      </c>
      <c r="B2197" s="3" t="s">
        <v>178</v>
      </c>
      <c r="C2197" s="3" t="s">
        <v>28</v>
      </c>
      <c r="D2197" s="3" t="s">
        <v>179</v>
      </c>
      <c r="E2197" s="3" t="s">
        <v>221</v>
      </c>
      <c r="F2197" s="3">
        <v>0.56000000000000005</v>
      </c>
      <c r="G2197" s="3">
        <v>0.48</v>
      </c>
      <c r="H2197" s="3" t="s">
        <v>64</v>
      </c>
      <c r="I2197" s="2">
        <v>6120</v>
      </c>
      <c r="J2197" s="3" t="s">
        <v>63</v>
      </c>
      <c r="K2197" s="2">
        <v>6120</v>
      </c>
      <c r="L2197" s="3" t="s">
        <v>64</v>
      </c>
      <c r="M2197" s="3" t="s">
        <v>193</v>
      </c>
      <c r="N2197" s="3" t="s">
        <v>194</v>
      </c>
      <c r="O2197" s="3"/>
      <c r="P2197" s="3"/>
      <c r="Q2197" s="3"/>
      <c r="R2197" s="3">
        <v>0</v>
      </c>
      <c r="S2197" s="3">
        <v>1</v>
      </c>
      <c r="T2197" s="2">
        <v>7</v>
      </c>
      <c r="U2197" s="3">
        <v>4.6215214346679051E-2</v>
      </c>
      <c r="V2197" s="3">
        <v>0.25612787849857638</v>
      </c>
      <c r="W2197" s="3">
        <v>3.3585014638723133E-2</v>
      </c>
      <c r="X2197" s="3">
        <v>118.76481201627112</v>
      </c>
      <c r="Y2197" s="3">
        <v>0.25612787849857638</v>
      </c>
      <c r="Z2197" s="3">
        <v>3.3584984948111532E-2</v>
      </c>
      <c r="AA2197" s="3">
        <v>118.76481201627112</v>
      </c>
    </row>
    <row r="2198" spans="1:27" x14ac:dyDescent="0.25">
      <c r="A2198" s="2">
        <v>2197</v>
      </c>
      <c r="B2198" s="3" t="s">
        <v>178</v>
      </c>
      <c r="C2198" s="3" t="s">
        <v>28</v>
      </c>
      <c r="D2198" s="3" t="s">
        <v>179</v>
      </c>
      <c r="E2198" s="3" t="s">
        <v>221</v>
      </c>
      <c r="F2198" s="3">
        <v>0.56000000000000005</v>
      </c>
      <c r="G2198" s="3">
        <v>0.48</v>
      </c>
      <c r="H2198" s="3" t="s">
        <v>64</v>
      </c>
      <c r="I2198" s="2">
        <v>6120</v>
      </c>
      <c r="J2198" s="3" t="s">
        <v>63</v>
      </c>
      <c r="K2198" s="2">
        <v>6120</v>
      </c>
      <c r="L2198" s="3" t="s">
        <v>64</v>
      </c>
      <c r="M2198" s="3" t="s">
        <v>184</v>
      </c>
      <c r="N2198" s="3" t="s">
        <v>185</v>
      </c>
      <c r="O2198" s="3"/>
      <c r="P2198" s="3"/>
      <c r="Q2198" s="3"/>
      <c r="R2198" s="3">
        <v>0</v>
      </c>
      <c r="S2198" s="3">
        <v>1</v>
      </c>
      <c r="T2198" s="2">
        <v>32</v>
      </c>
      <c r="U2198" s="3">
        <v>3.3456620111313402</v>
      </c>
      <c r="V2198" s="3">
        <v>15.761524156002597</v>
      </c>
      <c r="W2198" s="3">
        <v>1.7389934176384292</v>
      </c>
      <c r="X2198" s="3">
        <v>6465.3055870022099</v>
      </c>
      <c r="Y2198" s="3">
        <v>15.761524156002597</v>
      </c>
      <c r="Z2198" s="3">
        <v>1.7389918802927202</v>
      </c>
      <c r="AA2198" s="3">
        <v>6465.3055870022099</v>
      </c>
    </row>
    <row r="2199" spans="1:27" x14ac:dyDescent="0.25">
      <c r="A2199" s="2">
        <v>2198</v>
      </c>
      <c r="B2199" s="3" t="s">
        <v>178</v>
      </c>
      <c r="C2199" s="3" t="s">
        <v>28</v>
      </c>
      <c r="D2199" s="3" t="s">
        <v>179</v>
      </c>
      <c r="E2199" s="3" t="s">
        <v>221</v>
      </c>
      <c r="F2199" s="3">
        <v>0.56000000000000005</v>
      </c>
      <c r="G2199" s="3">
        <v>0.48</v>
      </c>
      <c r="H2199" s="3" t="s">
        <v>64</v>
      </c>
      <c r="I2199" s="2">
        <v>6120</v>
      </c>
      <c r="J2199" s="3" t="s">
        <v>63</v>
      </c>
      <c r="K2199" s="2">
        <v>6120</v>
      </c>
      <c r="L2199" s="3" t="s">
        <v>64</v>
      </c>
      <c r="M2199" s="3" t="s">
        <v>188</v>
      </c>
      <c r="N2199" s="3" t="s">
        <v>185</v>
      </c>
      <c r="O2199" s="3"/>
      <c r="P2199" s="3"/>
      <c r="Q2199" s="3"/>
      <c r="R2199" s="3">
        <v>0</v>
      </c>
      <c r="S2199" s="3">
        <v>1</v>
      </c>
      <c r="T2199" s="2">
        <v>2</v>
      </c>
      <c r="U2199" s="3">
        <v>7.8515566792968131E-2</v>
      </c>
      <c r="V2199" s="3">
        <v>0.13903899236829675</v>
      </c>
      <c r="W2199" s="3">
        <v>1.2596416988207178E-2</v>
      </c>
      <c r="X2199" s="3">
        <v>50.989338162479569</v>
      </c>
      <c r="Y2199" s="3">
        <v>0.13903899236829675</v>
      </c>
      <c r="Z2199" s="3">
        <v>1.2596405852427439E-2</v>
      </c>
      <c r="AA2199" s="3">
        <v>50.989338162479569</v>
      </c>
    </row>
    <row r="2200" spans="1:27" x14ac:dyDescent="0.25">
      <c r="A2200" s="2">
        <v>2199</v>
      </c>
      <c r="B2200" s="3" t="s">
        <v>178</v>
      </c>
      <c r="C2200" s="3" t="s">
        <v>28</v>
      </c>
      <c r="D2200" s="3" t="s">
        <v>179</v>
      </c>
      <c r="E2200" s="3" t="s">
        <v>221</v>
      </c>
      <c r="F2200" s="3">
        <v>0.56000000000000005</v>
      </c>
      <c r="G2200" s="3">
        <v>0.48</v>
      </c>
      <c r="H2200" s="3" t="s">
        <v>64</v>
      </c>
      <c r="I2200" s="2">
        <v>6152</v>
      </c>
      <c r="J2200" s="3" t="s">
        <v>285</v>
      </c>
      <c r="K2200" s="2">
        <v>6152</v>
      </c>
      <c r="L2200" s="3" t="s">
        <v>64</v>
      </c>
      <c r="M2200" s="3" t="s">
        <v>184</v>
      </c>
      <c r="N2200" s="3" t="s">
        <v>185</v>
      </c>
      <c r="O2200" s="3"/>
      <c r="P2200" s="3"/>
      <c r="Q2200" s="3"/>
      <c r="R2200" s="3">
        <v>0</v>
      </c>
      <c r="S2200" s="3">
        <v>1</v>
      </c>
      <c r="T2200" s="2">
        <v>8</v>
      </c>
      <c r="U2200" s="3">
        <v>1.3604631942312386</v>
      </c>
      <c r="V2200" s="3">
        <v>7.0332607589411991</v>
      </c>
      <c r="W2200" s="3">
        <v>0.53068321332946677</v>
      </c>
      <c r="X2200" s="3">
        <v>2625.5256895165808</v>
      </c>
      <c r="Y2200" s="3">
        <v>7.0332607589411991</v>
      </c>
      <c r="Z2200" s="3">
        <v>0.53068274418245753</v>
      </c>
      <c r="AA2200" s="3">
        <v>2625.5256895165808</v>
      </c>
    </row>
    <row r="2201" spans="1:27" x14ac:dyDescent="0.25">
      <c r="A2201" s="2">
        <v>2200</v>
      </c>
      <c r="B2201" s="3" t="s">
        <v>178</v>
      </c>
      <c r="C2201" s="3" t="s">
        <v>28</v>
      </c>
      <c r="D2201" s="3" t="s">
        <v>179</v>
      </c>
      <c r="E2201" s="3" t="s">
        <v>221</v>
      </c>
      <c r="F2201" s="3">
        <v>0.56000000000000005</v>
      </c>
      <c r="G2201" s="3">
        <v>0.48</v>
      </c>
      <c r="H2201" s="3" t="s">
        <v>64</v>
      </c>
      <c r="I2201" s="2">
        <v>6152</v>
      </c>
      <c r="J2201" s="3" t="s">
        <v>285</v>
      </c>
      <c r="K2201" s="2">
        <v>6152</v>
      </c>
      <c r="L2201" s="3" t="s">
        <v>64</v>
      </c>
      <c r="M2201" s="3" t="s">
        <v>186</v>
      </c>
      <c r="N2201" s="3" t="s">
        <v>187</v>
      </c>
      <c r="O2201" s="3"/>
      <c r="P2201" s="3"/>
      <c r="Q2201" s="3"/>
      <c r="R2201" s="3">
        <v>0</v>
      </c>
      <c r="S2201" s="3">
        <v>1</v>
      </c>
      <c r="T2201" s="2">
        <v>16</v>
      </c>
      <c r="U2201" s="3">
        <v>5.6688124524688224</v>
      </c>
      <c r="V2201" s="3">
        <v>33.531535598569988</v>
      </c>
      <c r="W2201" s="3">
        <v>5.0717124310771684</v>
      </c>
      <c r="X2201" s="3">
        <v>12789.474359668315</v>
      </c>
      <c r="Y2201" s="3">
        <v>33.531535598569988</v>
      </c>
      <c r="Z2201" s="3">
        <v>5.071707947463107</v>
      </c>
      <c r="AA2201" s="3">
        <v>12789.474359668315</v>
      </c>
    </row>
    <row r="2202" spans="1:27" x14ac:dyDescent="0.25">
      <c r="A2202" s="2">
        <v>2201</v>
      </c>
      <c r="B2202" s="3" t="s">
        <v>178</v>
      </c>
      <c r="C2202" s="3" t="s">
        <v>28</v>
      </c>
      <c r="D2202" s="3" t="s">
        <v>179</v>
      </c>
      <c r="E2202" s="3" t="s">
        <v>221</v>
      </c>
      <c r="F2202" s="3">
        <v>0.56000000000000005</v>
      </c>
      <c r="G2202" s="3">
        <v>0.48</v>
      </c>
      <c r="H2202" s="3" t="s">
        <v>64</v>
      </c>
      <c r="I2202" s="2">
        <v>6153</v>
      </c>
      <c r="J2202" s="3" t="s">
        <v>131</v>
      </c>
      <c r="K2202" s="2">
        <v>6153</v>
      </c>
      <c r="L2202" s="3" t="s">
        <v>64</v>
      </c>
      <c r="M2202" s="3" t="s">
        <v>190</v>
      </c>
      <c r="N2202" s="3" t="s">
        <v>33</v>
      </c>
      <c r="O2202" s="3"/>
      <c r="P2202" s="3"/>
      <c r="Q2202" s="3"/>
      <c r="R2202" s="3">
        <v>0.38</v>
      </c>
      <c r="S2202" s="3">
        <v>0.62</v>
      </c>
      <c r="T2202" s="2">
        <v>23</v>
      </c>
      <c r="U2202" s="3">
        <v>5.0254761336171203</v>
      </c>
      <c r="V2202" s="3">
        <v>35.979575445352609</v>
      </c>
      <c r="W2202" s="3">
        <v>2.6011110084483011</v>
      </c>
      <c r="X2202" s="3">
        <v>14959.30218253736</v>
      </c>
      <c r="Y2202" s="3">
        <v>22.307336776118611</v>
      </c>
      <c r="Z2202" s="3">
        <v>2.6011087089531983</v>
      </c>
      <c r="AA2202" s="3">
        <v>9274.7673531731652</v>
      </c>
    </row>
    <row r="2203" spans="1:27" x14ac:dyDescent="0.25">
      <c r="A2203" s="2">
        <v>2202</v>
      </c>
      <c r="B2203" s="3" t="s">
        <v>178</v>
      </c>
      <c r="C2203" s="3" t="s">
        <v>28</v>
      </c>
      <c r="D2203" s="3" t="s">
        <v>179</v>
      </c>
      <c r="E2203" s="3" t="s">
        <v>221</v>
      </c>
      <c r="F2203" s="3">
        <v>0.56000000000000005</v>
      </c>
      <c r="G2203" s="3">
        <v>0.48</v>
      </c>
      <c r="H2203" s="3" t="s">
        <v>64</v>
      </c>
      <c r="I2203" s="2">
        <v>6153</v>
      </c>
      <c r="J2203" s="3" t="s">
        <v>131</v>
      </c>
      <c r="K2203" s="2">
        <v>6153</v>
      </c>
      <c r="L2203" s="3" t="s">
        <v>64</v>
      </c>
      <c r="M2203" s="3" t="s">
        <v>222</v>
      </c>
      <c r="N2203" s="3" t="s">
        <v>192</v>
      </c>
      <c r="O2203" s="3"/>
      <c r="P2203" s="3"/>
      <c r="Q2203" s="3"/>
      <c r="R2203" s="3">
        <v>0.38</v>
      </c>
      <c r="S2203" s="3">
        <v>0.62</v>
      </c>
      <c r="T2203" s="2">
        <v>71</v>
      </c>
      <c r="U2203" s="3">
        <v>26.436342586700285</v>
      </c>
      <c r="V2203" s="3">
        <v>218.94213670367589</v>
      </c>
      <c r="W2203" s="3">
        <v>15.23985884173864</v>
      </c>
      <c r="X2203" s="3">
        <v>86814.576905724447</v>
      </c>
      <c r="Y2203" s="3">
        <v>135.74412475627904</v>
      </c>
      <c r="Z2203" s="3">
        <v>15.239845369041543</v>
      </c>
      <c r="AA2203" s="3">
        <v>53825.037681549169</v>
      </c>
    </row>
    <row r="2204" spans="1:27" x14ac:dyDescent="0.25">
      <c r="A2204" s="2">
        <v>2203</v>
      </c>
      <c r="B2204" s="3" t="s">
        <v>178</v>
      </c>
      <c r="C2204" s="3" t="s">
        <v>28</v>
      </c>
      <c r="D2204" s="3" t="s">
        <v>179</v>
      </c>
      <c r="E2204" s="3" t="s">
        <v>221</v>
      </c>
      <c r="F2204" s="3">
        <v>0.56000000000000005</v>
      </c>
      <c r="G2204" s="3">
        <v>0.48</v>
      </c>
      <c r="H2204" s="3" t="s">
        <v>64</v>
      </c>
      <c r="I2204" s="2">
        <v>6153</v>
      </c>
      <c r="J2204" s="3" t="s">
        <v>131</v>
      </c>
      <c r="K2204" s="2">
        <v>6153</v>
      </c>
      <c r="L2204" s="3" t="s">
        <v>64</v>
      </c>
      <c r="M2204" s="3" t="s">
        <v>198</v>
      </c>
      <c r="N2204" s="3" t="s">
        <v>196</v>
      </c>
      <c r="O2204" s="3"/>
      <c r="P2204" s="3"/>
      <c r="Q2204" s="3"/>
      <c r="R2204" s="3">
        <v>0.38</v>
      </c>
      <c r="S2204" s="3">
        <v>0.62</v>
      </c>
      <c r="T2204" s="2">
        <v>58</v>
      </c>
      <c r="U2204" s="3">
        <v>18.602242586489012</v>
      </c>
      <c r="V2204" s="3">
        <v>145.93607885657769</v>
      </c>
      <c r="W2204" s="3">
        <v>9.6962925032210467</v>
      </c>
      <c r="X2204" s="3">
        <v>60258.228774457253</v>
      </c>
      <c r="Y2204" s="3">
        <v>90.4803688910782</v>
      </c>
      <c r="Z2204" s="3">
        <v>9.6962839312773532</v>
      </c>
      <c r="AA2204" s="3">
        <v>37360.101840163508</v>
      </c>
    </row>
    <row r="2205" spans="1:27" x14ac:dyDescent="0.25">
      <c r="A2205" s="2">
        <v>2204</v>
      </c>
      <c r="B2205" s="3" t="s">
        <v>178</v>
      </c>
      <c r="C2205" s="3" t="s">
        <v>28</v>
      </c>
      <c r="D2205" s="3" t="s">
        <v>179</v>
      </c>
      <c r="E2205" s="3" t="s">
        <v>221</v>
      </c>
      <c r="F2205" s="3">
        <v>0.56000000000000005</v>
      </c>
      <c r="G2205" s="3">
        <v>0.48</v>
      </c>
      <c r="H2205" s="3" t="s">
        <v>64</v>
      </c>
      <c r="I2205" s="2">
        <v>6153</v>
      </c>
      <c r="J2205" s="3" t="s">
        <v>131</v>
      </c>
      <c r="K2205" s="2">
        <v>6153</v>
      </c>
      <c r="L2205" s="3" t="s">
        <v>64</v>
      </c>
      <c r="M2205" s="3" t="s">
        <v>184</v>
      </c>
      <c r="N2205" s="3" t="s">
        <v>185</v>
      </c>
      <c r="O2205" s="3"/>
      <c r="P2205" s="3"/>
      <c r="Q2205" s="3"/>
      <c r="R2205" s="3">
        <v>0</v>
      </c>
      <c r="S2205" s="3">
        <v>1</v>
      </c>
      <c r="T2205" s="2">
        <v>16</v>
      </c>
      <c r="U2205" s="3">
        <v>4.5642587041514657</v>
      </c>
      <c r="V2205" s="3">
        <v>22.767274209969759</v>
      </c>
      <c r="W2205" s="3">
        <v>1.6739920918911508</v>
      </c>
      <c r="X2205" s="3">
        <v>8379.2679217270452</v>
      </c>
      <c r="Y2205" s="3">
        <v>22.767274209969759</v>
      </c>
      <c r="Z2205" s="3">
        <v>1.6739906120094385</v>
      </c>
      <c r="AA2205" s="3">
        <v>8379.2679217270452</v>
      </c>
    </row>
    <row r="2206" spans="1:27" x14ac:dyDescent="0.25">
      <c r="A2206" s="2">
        <v>2205</v>
      </c>
      <c r="B2206" s="3" t="s">
        <v>178</v>
      </c>
      <c r="C2206" s="3" t="s">
        <v>28</v>
      </c>
      <c r="D2206" s="3" t="s">
        <v>179</v>
      </c>
      <c r="E2206" s="3" t="s">
        <v>221</v>
      </c>
      <c r="F2206" s="3">
        <v>0.56000000000000005</v>
      </c>
      <c r="G2206" s="3">
        <v>0.48</v>
      </c>
      <c r="H2206" s="3" t="s">
        <v>64</v>
      </c>
      <c r="I2206" s="2">
        <v>6153</v>
      </c>
      <c r="J2206" s="3" t="s">
        <v>131</v>
      </c>
      <c r="K2206" s="2">
        <v>6153</v>
      </c>
      <c r="L2206" s="3" t="s">
        <v>64</v>
      </c>
      <c r="M2206" s="3" t="s">
        <v>186</v>
      </c>
      <c r="N2206" s="3" t="s">
        <v>187</v>
      </c>
      <c r="O2206" s="3"/>
      <c r="P2206" s="3"/>
      <c r="Q2206" s="3"/>
      <c r="R2206" s="3">
        <v>0</v>
      </c>
      <c r="S2206" s="3">
        <v>1</v>
      </c>
      <c r="T2206" s="2">
        <v>122</v>
      </c>
      <c r="U2206" s="3">
        <v>30.078392729908888</v>
      </c>
      <c r="V2206" s="3">
        <v>167.30505708854659</v>
      </c>
      <c r="W2206" s="3">
        <v>17.007298457715091</v>
      </c>
      <c r="X2206" s="3">
        <v>75415.905600967293</v>
      </c>
      <c r="Y2206" s="3">
        <v>167.30505708854659</v>
      </c>
      <c r="Z2206" s="3">
        <v>17.007283422524598</v>
      </c>
      <c r="AA2206" s="3">
        <v>75415.905600967293</v>
      </c>
    </row>
    <row r="2207" spans="1:27" x14ac:dyDescent="0.25">
      <c r="A2207" s="2">
        <v>2206</v>
      </c>
      <c r="B2207" s="3" t="s">
        <v>178</v>
      </c>
      <c r="C2207" s="3" t="s">
        <v>28</v>
      </c>
      <c r="D2207" s="3" t="s">
        <v>179</v>
      </c>
      <c r="E2207" s="3" t="s">
        <v>221</v>
      </c>
      <c r="F2207" s="3">
        <v>0.56000000000000005</v>
      </c>
      <c r="G2207" s="3">
        <v>0.48</v>
      </c>
      <c r="H2207" s="3" t="s">
        <v>64</v>
      </c>
      <c r="I2207" s="2">
        <v>6153</v>
      </c>
      <c r="J2207" s="3" t="s">
        <v>131</v>
      </c>
      <c r="K2207" s="2">
        <v>6153</v>
      </c>
      <c r="L2207" s="3" t="s">
        <v>64</v>
      </c>
      <c r="M2207" s="3" t="s">
        <v>188</v>
      </c>
      <c r="N2207" s="3" t="s">
        <v>185</v>
      </c>
      <c r="O2207" s="3"/>
      <c r="P2207" s="3"/>
      <c r="Q2207" s="3"/>
      <c r="R2207" s="3">
        <v>0</v>
      </c>
      <c r="S2207" s="3">
        <v>1</v>
      </c>
      <c r="T2207" s="2">
        <v>2</v>
      </c>
      <c r="U2207" s="3">
        <v>0.1138292800191347</v>
      </c>
      <c r="V2207" s="3">
        <v>0.53066237408983918</v>
      </c>
      <c r="W2207" s="3">
        <v>3.5889134868057816E-2</v>
      </c>
      <c r="X2207" s="3">
        <v>200.48024485978181</v>
      </c>
      <c r="Y2207" s="3">
        <v>0.53066237408983918</v>
      </c>
      <c r="Z2207" s="3">
        <v>3.5889103140503927E-2</v>
      </c>
      <c r="AA2207" s="3">
        <v>200.48024485978181</v>
      </c>
    </row>
    <row r="2208" spans="1:27" x14ac:dyDescent="0.25">
      <c r="A2208" s="2">
        <v>2207</v>
      </c>
      <c r="B2208" s="3" t="s">
        <v>178</v>
      </c>
      <c r="C2208" s="3" t="s">
        <v>28</v>
      </c>
      <c r="D2208" s="3" t="s">
        <v>179</v>
      </c>
      <c r="E2208" s="3" t="s">
        <v>221</v>
      </c>
      <c r="F2208" s="3">
        <v>0.56000000000000005</v>
      </c>
      <c r="G2208" s="3">
        <v>0.48</v>
      </c>
      <c r="H2208" s="3" t="s">
        <v>64</v>
      </c>
      <c r="I2208" s="2">
        <v>6170</v>
      </c>
      <c r="J2208" s="3" t="s">
        <v>94</v>
      </c>
      <c r="K2208" s="2">
        <v>6170</v>
      </c>
      <c r="L2208" s="3" t="s">
        <v>64</v>
      </c>
      <c r="M2208" s="3" t="s">
        <v>33</v>
      </c>
      <c r="N2208" s="3" t="s">
        <v>33</v>
      </c>
      <c r="O2208" s="3"/>
      <c r="P2208" s="3"/>
      <c r="Q2208" s="3"/>
      <c r="R2208" s="3">
        <v>0</v>
      </c>
      <c r="S2208" s="3">
        <v>1</v>
      </c>
      <c r="T2208" s="2">
        <v>114</v>
      </c>
      <c r="U2208" s="3">
        <v>27.565630332115305</v>
      </c>
      <c r="V2208" s="3">
        <v>156.40999931774627</v>
      </c>
      <c r="W2208" s="3">
        <v>15.035227784749637</v>
      </c>
      <c r="X2208" s="3">
        <v>62109.717280879428</v>
      </c>
      <c r="Y2208" s="3">
        <v>156.40999931774627</v>
      </c>
      <c r="Z2208" s="3">
        <v>15.03521449295528</v>
      </c>
      <c r="AA2208" s="3">
        <v>62109.717280879428</v>
      </c>
    </row>
    <row r="2209" spans="1:27" x14ac:dyDescent="0.25">
      <c r="A2209" s="2">
        <v>2208</v>
      </c>
      <c r="B2209" s="3" t="s">
        <v>178</v>
      </c>
      <c r="C2209" s="3" t="s">
        <v>28</v>
      </c>
      <c r="D2209" s="3" t="s">
        <v>179</v>
      </c>
      <c r="E2209" s="3" t="s">
        <v>221</v>
      </c>
      <c r="F2209" s="3">
        <v>0.56000000000000005</v>
      </c>
      <c r="G2209" s="3">
        <v>0.48</v>
      </c>
      <c r="H2209" s="3" t="s">
        <v>64</v>
      </c>
      <c r="I2209" s="2">
        <v>6170</v>
      </c>
      <c r="J2209" s="3" t="s">
        <v>94</v>
      </c>
      <c r="K2209" s="2">
        <v>6170</v>
      </c>
      <c r="L2209" s="3" t="s">
        <v>64</v>
      </c>
      <c r="M2209" s="3" t="s">
        <v>193</v>
      </c>
      <c r="N2209" s="3" t="s">
        <v>194</v>
      </c>
      <c r="O2209" s="3"/>
      <c r="P2209" s="3"/>
      <c r="Q2209" s="3"/>
      <c r="R2209" s="3">
        <v>0</v>
      </c>
      <c r="S2209" s="3">
        <v>1</v>
      </c>
      <c r="T2209" s="2">
        <v>595</v>
      </c>
      <c r="U2209" s="3">
        <v>145.27690666035679</v>
      </c>
      <c r="V2209" s="3">
        <v>906.93303156901493</v>
      </c>
      <c r="W2209" s="3">
        <v>101.35332045398535</v>
      </c>
      <c r="X2209" s="3">
        <v>375735.08430822141</v>
      </c>
      <c r="Y2209" s="3">
        <v>906.93303156901493</v>
      </c>
      <c r="Z2209" s="3">
        <v>101.35323085324816</v>
      </c>
      <c r="AA2209" s="3">
        <v>375735.08430822141</v>
      </c>
    </row>
    <row r="2210" spans="1:27" x14ac:dyDescent="0.25">
      <c r="A2210" s="2">
        <v>2209</v>
      </c>
      <c r="B2210" s="3" t="s">
        <v>178</v>
      </c>
      <c r="C2210" s="3" t="s">
        <v>28</v>
      </c>
      <c r="D2210" s="3" t="s">
        <v>179</v>
      </c>
      <c r="E2210" s="3" t="s">
        <v>221</v>
      </c>
      <c r="F2210" s="3">
        <v>0.56000000000000005</v>
      </c>
      <c r="G2210" s="3">
        <v>0.48</v>
      </c>
      <c r="H2210" s="3" t="s">
        <v>64</v>
      </c>
      <c r="I2210" s="2">
        <v>6170</v>
      </c>
      <c r="J2210" s="3" t="s">
        <v>94</v>
      </c>
      <c r="K2210" s="2">
        <v>6170</v>
      </c>
      <c r="L2210" s="3" t="s">
        <v>64</v>
      </c>
      <c r="M2210" s="3" t="s">
        <v>223</v>
      </c>
      <c r="N2210" s="3" t="s">
        <v>194</v>
      </c>
      <c r="O2210" s="3"/>
      <c r="P2210" s="3"/>
      <c r="Q2210" s="3"/>
      <c r="R2210" s="3">
        <v>0.38</v>
      </c>
      <c r="S2210" s="3">
        <v>0.62</v>
      </c>
      <c r="T2210" s="2">
        <v>365</v>
      </c>
      <c r="U2210" s="3">
        <v>111.46628753333343</v>
      </c>
      <c r="V2210" s="3">
        <v>967.00497905751661</v>
      </c>
      <c r="W2210" s="3">
        <v>66.802996753451666</v>
      </c>
      <c r="X2210" s="3">
        <v>409885.11867268989</v>
      </c>
      <c r="Y2210" s="3">
        <v>599.54308701565947</v>
      </c>
      <c r="Z2210" s="3">
        <v>66.802937696701179</v>
      </c>
      <c r="AA2210" s="3">
        <v>254128.77357706806</v>
      </c>
    </row>
    <row r="2211" spans="1:27" x14ac:dyDescent="0.25">
      <c r="A2211" s="2">
        <v>2210</v>
      </c>
      <c r="B2211" s="3" t="s">
        <v>178</v>
      </c>
      <c r="C2211" s="3" t="s">
        <v>28</v>
      </c>
      <c r="D2211" s="3" t="s">
        <v>179</v>
      </c>
      <c r="E2211" s="3" t="s">
        <v>221</v>
      </c>
      <c r="F2211" s="3">
        <v>0.56000000000000005</v>
      </c>
      <c r="G2211" s="3">
        <v>0.48</v>
      </c>
      <c r="H2211" s="3" t="s">
        <v>64</v>
      </c>
      <c r="I2211" s="2">
        <v>6170</v>
      </c>
      <c r="J2211" s="3" t="s">
        <v>94</v>
      </c>
      <c r="K2211" s="2">
        <v>6170</v>
      </c>
      <c r="L2211" s="3" t="s">
        <v>64</v>
      </c>
      <c r="M2211" s="3" t="s">
        <v>232</v>
      </c>
      <c r="N2211" s="3" t="s">
        <v>185</v>
      </c>
      <c r="O2211" s="3"/>
      <c r="P2211" s="3"/>
      <c r="Q2211" s="3"/>
      <c r="R2211" s="3">
        <v>0</v>
      </c>
      <c r="S2211" s="3">
        <v>1</v>
      </c>
      <c r="T2211" s="2">
        <v>12</v>
      </c>
      <c r="U2211" s="3">
        <v>1.0013136606230224</v>
      </c>
      <c r="V2211" s="3">
        <v>5.7548661171741484</v>
      </c>
      <c r="W2211" s="3">
        <v>0.53439043061868352</v>
      </c>
      <c r="X2211" s="3">
        <v>2215.1504730337674</v>
      </c>
      <c r="Y2211" s="3">
        <v>5.7548661171741484</v>
      </c>
      <c r="Z2211" s="3">
        <v>0.53438995819433333</v>
      </c>
      <c r="AA2211" s="3">
        <v>2215.1504730337674</v>
      </c>
    </row>
    <row r="2212" spans="1:27" x14ac:dyDescent="0.25">
      <c r="A2212" s="2">
        <v>2211</v>
      </c>
      <c r="B2212" s="3" t="s">
        <v>178</v>
      </c>
      <c r="C2212" s="3" t="s">
        <v>28</v>
      </c>
      <c r="D2212" s="3" t="s">
        <v>179</v>
      </c>
      <c r="E2212" s="3" t="s">
        <v>221</v>
      </c>
      <c r="F2212" s="3">
        <v>0.56000000000000005</v>
      </c>
      <c r="G2212" s="3">
        <v>0.48</v>
      </c>
      <c r="H2212" s="3" t="s">
        <v>64</v>
      </c>
      <c r="I2212" s="2">
        <v>6170</v>
      </c>
      <c r="J2212" s="3" t="s">
        <v>94</v>
      </c>
      <c r="K2212" s="2">
        <v>6170</v>
      </c>
      <c r="L2212" s="3" t="s">
        <v>64</v>
      </c>
      <c r="M2212" s="3" t="s">
        <v>236</v>
      </c>
      <c r="N2212" s="3" t="s">
        <v>194</v>
      </c>
      <c r="O2212" s="3"/>
      <c r="P2212" s="3"/>
      <c r="Q2212" s="3"/>
      <c r="R2212" s="3">
        <v>0.38</v>
      </c>
      <c r="S2212" s="3">
        <v>0.62</v>
      </c>
      <c r="T2212" s="2">
        <v>2</v>
      </c>
      <c r="U2212" s="3">
        <v>1.6749415727504838E-2</v>
      </c>
      <c r="V2212" s="3">
        <v>0.17601941261162346</v>
      </c>
      <c r="W2212" s="3">
        <v>1.5860208740998222E-2</v>
      </c>
      <c r="X2212" s="3">
        <v>70.670939252758657</v>
      </c>
      <c r="Y2212" s="3">
        <v>0.10913203581920655</v>
      </c>
      <c r="Z2212" s="3">
        <v>1.5860194719884833E-2</v>
      </c>
      <c r="AA2212" s="3">
        <v>43.815982336710363</v>
      </c>
    </row>
    <row r="2213" spans="1:27" x14ac:dyDescent="0.25">
      <c r="A2213" s="2">
        <v>2212</v>
      </c>
      <c r="B2213" s="3" t="s">
        <v>178</v>
      </c>
      <c r="C2213" s="3" t="s">
        <v>28</v>
      </c>
      <c r="D2213" s="3" t="s">
        <v>179</v>
      </c>
      <c r="E2213" s="3" t="s">
        <v>221</v>
      </c>
      <c r="F2213" s="3">
        <v>0.56000000000000005</v>
      </c>
      <c r="G2213" s="3">
        <v>0.48</v>
      </c>
      <c r="H2213" s="3" t="s">
        <v>64</v>
      </c>
      <c r="I2213" s="2">
        <v>6170</v>
      </c>
      <c r="J2213" s="3" t="s">
        <v>94</v>
      </c>
      <c r="K2213" s="2">
        <v>6170</v>
      </c>
      <c r="L2213" s="3" t="s">
        <v>64</v>
      </c>
      <c r="M2213" s="3" t="s">
        <v>224</v>
      </c>
      <c r="N2213" s="3" t="s">
        <v>194</v>
      </c>
      <c r="O2213" s="3"/>
      <c r="P2213" s="3"/>
      <c r="Q2213" s="3"/>
      <c r="R2213" s="3">
        <v>0</v>
      </c>
      <c r="S2213" s="3">
        <v>1</v>
      </c>
      <c r="T2213" s="2">
        <v>20</v>
      </c>
      <c r="U2213" s="3">
        <v>1.3457210713962522</v>
      </c>
      <c r="V2213" s="3">
        <v>6.4151155773042499</v>
      </c>
      <c r="W2213" s="3">
        <v>0.68367826146550581</v>
      </c>
      <c r="X2213" s="3">
        <v>2875.070283920963</v>
      </c>
      <c r="Y2213" s="3">
        <v>6.4151155773042499</v>
      </c>
      <c r="Z2213" s="3">
        <v>0.68367765706422945</v>
      </c>
      <c r="AA2213" s="3">
        <v>2875.070283920963</v>
      </c>
    </row>
    <row r="2214" spans="1:27" x14ac:dyDescent="0.25">
      <c r="A2214" s="2">
        <v>2213</v>
      </c>
      <c r="B2214" s="3" t="s">
        <v>178</v>
      </c>
      <c r="C2214" s="3" t="s">
        <v>28</v>
      </c>
      <c r="D2214" s="3" t="s">
        <v>179</v>
      </c>
      <c r="E2214" s="3" t="s">
        <v>221</v>
      </c>
      <c r="F2214" s="3">
        <v>0.56000000000000005</v>
      </c>
      <c r="G2214" s="3">
        <v>0.48</v>
      </c>
      <c r="H2214" s="3" t="s">
        <v>64</v>
      </c>
      <c r="I2214" s="2">
        <v>6170</v>
      </c>
      <c r="J2214" s="3" t="s">
        <v>94</v>
      </c>
      <c r="K2214" s="2">
        <v>6170</v>
      </c>
      <c r="L2214" s="3" t="s">
        <v>64</v>
      </c>
      <c r="M2214" s="3" t="s">
        <v>195</v>
      </c>
      <c r="N2214" s="3" t="s">
        <v>196</v>
      </c>
      <c r="O2214" s="3"/>
      <c r="P2214" s="3"/>
      <c r="Q2214" s="3"/>
      <c r="R2214" s="3">
        <v>0</v>
      </c>
      <c r="S2214" s="3">
        <v>1</v>
      </c>
      <c r="T2214" s="2">
        <v>5</v>
      </c>
      <c r="U2214" s="3">
        <v>1.0187513805192649</v>
      </c>
      <c r="V2214" s="3">
        <v>7.6855488998140178</v>
      </c>
      <c r="W2214" s="3">
        <v>0.83881271345203823</v>
      </c>
      <c r="X2214" s="3">
        <v>3305.536076163713</v>
      </c>
      <c r="Y2214" s="3">
        <v>7.6855488998140178</v>
      </c>
      <c r="Z2214" s="3">
        <v>0.83881197190516898</v>
      </c>
      <c r="AA2214" s="3">
        <v>3305.536076163713</v>
      </c>
    </row>
    <row r="2215" spans="1:27" x14ac:dyDescent="0.25">
      <c r="A2215" s="2">
        <v>2214</v>
      </c>
      <c r="B2215" s="3" t="s">
        <v>178</v>
      </c>
      <c r="C2215" s="3" t="s">
        <v>28</v>
      </c>
      <c r="D2215" s="3" t="s">
        <v>179</v>
      </c>
      <c r="E2215" s="3" t="s">
        <v>221</v>
      </c>
      <c r="F2215" s="3">
        <v>0.56000000000000005</v>
      </c>
      <c r="G2215" s="3">
        <v>0.48</v>
      </c>
      <c r="H2215" s="3" t="s">
        <v>64</v>
      </c>
      <c r="I2215" s="2">
        <v>6170</v>
      </c>
      <c r="J2215" s="3" t="s">
        <v>94</v>
      </c>
      <c r="K2215" s="2">
        <v>6170</v>
      </c>
      <c r="L2215" s="3" t="s">
        <v>64</v>
      </c>
      <c r="M2215" s="3" t="s">
        <v>198</v>
      </c>
      <c r="N2215" s="3" t="s">
        <v>196</v>
      </c>
      <c r="O2215" s="3"/>
      <c r="P2215" s="3"/>
      <c r="Q2215" s="3"/>
      <c r="R2215" s="3">
        <v>0.38</v>
      </c>
      <c r="S2215" s="3">
        <v>0.62</v>
      </c>
      <c r="T2215" s="2">
        <v>7</v>
      </c>
      <c r="U2215" s="3">
        <v>9.5624183759629361E-2</v>
      </c>
      <c r="V2215" s="3">
        <v>0.77807671709263104</v>
      </c>
      <c r="W2215" s="3">
        <v>6.3206504347675843E-2</v>
      </c>
      <c r="X2215" s="3">
        <v>398.98529832283396</v>
      </c>
      <c r="Y2215" s="3">
        <v>0.48240756459743128</v>
      </c>
      <c r="Z2215" s="3">
        <v>6.3206448470380816E-2</v>
      </c>
      <c r="AA2215" s="3">
        <v>247.37088496015707</v>
      </c>
    </row>
    <row r="2216" spans="1:27" x14ac:dyDescent="0.25">
      <c r="A2216" s="2">
        <v>2215</v>
      </c>
      <c r="B2216" s="3" t="s">
        <v>178</v>
      </c>
      <c r="C2216" s="3" t="s">
        <v>28</v>
      </c>
      <c r="D2216" s="3" t="s">
        <v>179</v>
      </c>
      <c r="E2216" s="3" t="s">
        <v>221</v>
      </c>
      <c r="F2216" s="3">
        <v>0.56000000000000005</v>
      </c>
      <c r="G2216" s="3">
        <v>0.48</v>
      </c>
      <c r="H2216" s="3" t="s">
        <v>64</v>
      </c>
      <c r="I2216" s="2">
        <v>6170</v>
      </c>
      <c r="J2216" s="3" t="s">
        <v>94</v>
      </c>
      <c r="K2216" s="2">
        <v>6170</v>
      </c>
      <c r="L2216" s="3" t="s">
        <v>64</v>
      </c>
      <c r="M2216" s="3" t="s">
        <v>184</v>
      </c>
      <c r="N2216" s="3" t="s">
        <v>185</v>
      </c>
      <c r="O2216" s="3"/>
      <c r="P2216" s="3"/>
      <c r="Q2216" s="3"/>
      <c r="R2216" s="3">
        <v>0</v>
      </c>
      <c r="S2216" s="3">
        <v>1</v>
      </c>
      <c r="T2216" s="2">
        <v>462</v>
      </c>
      <c r="U2216" s="3">
        <v>136.95715765659457</v>
      </c>
      <c r="V2216" s="3">
        <v>816.9707254644926</v>
      </c>
      <c r="W2216" s="3">
        <v>78.392807033682018</v>
      </c>
      <c r="X2216" s="3">
        <v>310991.24308062601</v>
      </c>
      <c r="Y2216" s="3">
        <v>816.9707254644926</v>
      </c>
      <c r="Z2216" s="3">
        <v>78.392737731035922</v>
      </c>
      <c r="AA2216" s="3">
        <v>310991.24308062601</v>
      </c>
    </row>
    <row r="2217" spans="1:27" x14ac:dyDescent="0.25">
      <c r="A2217" s="2">
        <v>2216</v>
      </c>
      <c r="B2217" s="3" t="s">
        <v>178</v>
      </c>
      <c r="C2217" s="3" t="s">
        <v>28</v>
      </c>
      <c r="D2217" s="3" t="s">
        <v>179</v>
      </c>
      <c r="E2217" s="3" t="s">
        <v>221</v>
      </c>
      <c r="F2217" s="3">
        <v>0.56000000000000005</v>
      </c>
      <c r="G2217" s="3">
        <v>0.48</v>
      </c>
      <c r="H2217" s="3" t="s">
        <v>64</v>
      </c>
      <c r="I2217" s="2">
        <v>6170</v>
      </c>
      <c r="J2217" s="3" t="s">
        <v>94</v>
      </c>
      <c r="K2217" s="2">
        <v>6170</v>
      </c>
      <c r="L2217" s="3" t="s">
        <v>64</v>
      </c>
      <c r="M2217" s="3" t="s">
        <v>186</v>
      </c>
      <c r="N2217" s="3" t="s">
        <v>187</v>
      </c>
      <c r="O2217" s="3"/>
      <c r="P2217" s="3"/>
      <c r="Q2217" s="3"/>
      <c r="R2217" s="3">
        <v>0</v>
      </c>
      <c r="S2217" s="3">
        <v>1</v>
      </c>
      <c r="T2217" s="2">
        <v>312</v>
      </c>
      <c r="U2217" s="3">
        <v>83.292296285037864</v>
      </c>
      <c r="V2217" s="3">
        <v>472.410198011582</v>
      </c>
      <c r="W2217" s="3">
        <v>51.589588006916429</v>
      </c>
      <c r="X2217" s="3">
        <v>201715.61543713071</v>
      </c>
      <c r="Y2217" s="3">
        <v>472.410198011582</v>
      </c>
      <c r="Z2217" s="3">
        <v>51.589542399480052</v>
      </c>
      <c r="AA2217" s="3">
        <v>201715.61543713071</v>
      </c>
    </row>
    <row r="2218" spans="1:27" x14ac:dyDescent="0.25">
      <c r="A2218" s="2">
        <v>2217</v>
      </c>
      <c r="B2218" s="3" t="s">
        <v>178</v>
      </c>
      <c r="C2218" s="3" t="s">
        <v>28</v>
      </c>
      <c r="D2218" s="3" t="s">
        <v>179</v>
      </c>
      <c r="E2218" s="3" t="s">
        <v>221</v>
      </c>
      <c r="F2218" s="3">
        <v>0.56000000000000005</v>
      </c>
      <c r="G2218" s="3">
        <v>0.48</v>
      </c>
      <c r="H2218" s="3" t="s">
        <v>64</v>
      </c>
      <c r="I2218" s="2">
        <v>6170</v>
      </c>
      <c r="J2218" s="3" t="s">
        <v>94</v>
      </c>
      <c r="K2218" s="2">
        <v>6170</v>
      </c>
      <c r="L2218" s="3" t="s">
        <v>64</v>
      </c>
      <c r="M2218" s="3" t="s">
        <v>188</v>
      </c>
      <c r="N2218" s="3" t="s">
        <v>185</v>
      </c>
      <c r="O2218" s="3"/>
      <c r="P2218" s="3"/>
      <c r="Q2218" s="3"/>
      <c r="R2218" s="3">
        <v>0</v>
      </c>
      <c r="S2218" s="3">
        <v>1</v>
      </c>
      <c r="T2218" s="2">
        <v>8</v>
      </c>
      <c r="U2218" s="3">
        <v>0.52088464872094042</v>
      </c>
      <c r="V2218" s="3">
        <v>2.9981131605594578</v>
      </c>
      <c r="W2218" s="3">
        <v>0.32545228190955344</v>
      </c>
      <c r="X2218" s="3">
        <v>1256.5797237016025</v>
      </c>
      <c r="Y2218" s="3">
        <v>2.9981131605594578</v>
      </c>
      <c r="Z2218" s="3">
        <v>0.32545199419560061</v>
      </c>
      <c r="AA2218" s="3">
        <v>1256.5797237016025</v>
      </c>
    </row>
    <row r="2219" spans="1:27" x14ac:dyDescent="0.25">
      <c r="A2219" s="2">
        <v>2218</v>
      </c>
      <c r="B2219" s="3" t="s">
        <v>178</v>
      </c>
      <c r="C2219" s="3" t="s">
        <v>28</v>
      </c>
      <c r="D2219" s="3" t="s">
        <v>179</v>
      </c>
      <c r="E2219" s="3" t="s">
        <v>221</v>
      </c>
      <c r="F2219" s="3">
        <v>0.56000000000000005</v>
      </c>
      <c r="G2219" s="3">
        <v>0.48</v>
      </c>
      <c r="H2219" s="3" t="s">
        <v>64</v>
      </c>
      <c r="I2219" s="2">
        <v>6181</v>
      </c>
      <c r="J2219" s="3" t="s">
        <v>95</v>
      </c>
      <c r="K2219" s="2">
        <v>6181</v>
      </c>
      <c r="L2219" s="3" t="s">
        <v>64</v>
      </c>
      <c r="M2219" s="3" t="s">
        <v>33</v>
      </c>
      <c r="N2219" s="3" t="s">
        <v>33</v>
      </c>
      <c r="O2219" s="3"/>
      <c r="P2219" s="3"/>
      <c r="Q2219" s="3"/>
      <c r="R2219" s="3">
        <v>0</v>
      </c>
      <c r="S2219" s="3">
        <v>1</v>
      </c>
      <c r="T2219" s="2">
        <v>310</v>
      </c>
      <c r="U2219" s="3">
        <v>117.04675822049555</v>
      </c>
      <c r="V2219" s="3">
        <v>529.71759127046892</v>
      </c>
      <c r="W2219" s="3">
        <v>42.848757426380025</v>
      </c>
      <c r="X2219" s="3">
        <v>242316.98940123318</v>
      </c>
      <c r="Y2219" s="3">
        <v>529.71759127046892</v>
      </c>
      <c r="Z2219" s="3">
        <v>42.848719546217517</v>
      </c>
      <c r="AA2219" s="3">
        <v>242316.98940123318</v>
      </c>
    </row>
    <row r="2220" spans="1:27" x14ac:dyDescent="0.25">
      <c r="A2220" s="2">
        <v>2219</v>
      </c>
      <c r="B2220" s="3" t="s">
        <v>178</v>
      </c>
      <c r="C2220" s="3" t="s">
        <v>28</v>
      </c>
      <c r="D2220" s="3" t="s">
        <v>179</v>
      </c>
      <c r="E2220" s="3" t="s">
        <v>221</v>
      </c>
      <c r="F2220" s="3">
        <v>0.56000000000000005</v>
      </c>
      <c r="G2220" s="3">
        <v>0.48</v>
      </c>
      <c r="H2220" s="3" t="s">
        <v>64</v>
      </c>
      <c r="I2220" s="2">
        <v>6181</v>
      </c>
      <c r="J2220" s="3" t="s">
        <v>95</v>
      </c>
      <c r="K2220" s="2">
        <v>6181</v>
      </c>
      <c r="L2220" s="3" t="s">
        <v>64</v>
      </c>
      <c r="M2220" s="3" t="s">
        <v>223</v>
      </c>
      <c r="N2220" s="3" t="s">
        <v>194</v>
      </c>
      <c r="O2220" s="3"/>
      <c r="P2220" s="3"/>
      <c r="Q2220" s="3"/>
      <c r="R2220" s="3">
        <v>0.38</v>
      </c>
      <c r="S2220" s="3">
        <v>0.62</v>
      </c>
      <c r="T2220" s="2">
        <v>493</v>
      </c>
      <c r="U2220" s="3">
        <v>204.19858830014005</v>
      </c>
      <c r="V2220" s="3">
        <v>1379.9061388781593</v>
      </c>
      <c r="W2220" s="3">
        <v>78.496039419501471</v>
      </c>
      <c r="X2220" s="3">
        <v>647868.83978571242</v>
      </c>
      <c r="Y2220" s="3">
        <v>855.54180610445928</v>
      </c>
      <c r="Z2220" s="3">
        <v>78.495970025593508</v>
      </c>
      <c r="AA2220" s="3">
        <v>401678.68066714134</v>
      </c>
    </row>
    <row r="2221" spans="1:27" x14ac:dyDescent="0.25">
      <c r="A2221" s="2">
        <v>2220</v>
      </c>
      <c r="B2221" s="3" t="s">
        <v>178</v>
      </c>
      <c r="C2221" s="3" t="s">
        <v>28</v>
      </c>
      <c r="D2221" s="3" t="s">
        <v>179</v>
      </c>
      <c r="E2221" s="3" t="s">
        <v>221</v>
      </c>
      <c r="F2221" s="3">
        <v>0.56000000000000005</v>
      </c>
      <c r="G2221" s="3">
        <v>0.48</v>
      </c>
      <c r="H2221" s="3" t="s">
        <v>64</v>
      </c>
      <c r="I2221" s="2">
        <v>6181</v>
      </c>
      <c r="J2221" s="3" t="s">
        <v>95</v>
      </c>
      <c r="K2221" s="2">
        <v>6181</v>
      </c>
      <c r="L2221" s="3" t="s">
        <v>64</v>
      </c>
      <c r="M2221" s="3" t="s">
        <v>184</v>
      </c>
      <c r="N2221" s="3" t="s">
        <v>185</v>
      </c>
      <c r="O2221" s="3"/>
      <c r="P2221" s="3"/>
      <c r="Q2221" s="3"/>
      <c r="R2221" s="3">
        <v>0</v>
      </c>
      <c r="S2221" s="3">
        <v>1</v>
      </c>
      <c r="T2221" s="2">
        <v>598</v>
      </c>
      <c r="U2221" s="3">
        <v>265.17937921436243</v>
      </c>
      <c r="V2221" s="3">
        <v>1284.918110145064</v>
      </c>
      <c r="W2221" s="3">
        <v>97.64692736275083</v>
      </c>
      <c r="X2221" s="3">
        <v>589445.91766239854</v>
      </c>
      <c r="Y2221" s="3">
        <v>1284.918110145064</v>
      </c>
      <c r="Z2221" s="3">
        <v>97.646841038626022</v>
      </c>
      <c r="AA2221" s="3">
        <v>589445.91766239854</v>
      </c>
    </row>
    <row r="2222" spans="1:27" x14ac:dyDescent="0.25">
      <c r="A2222" s="2">
        <v>2221</v>
      </c>
      <c r="B2222" s="3" t="s">
        <v>178</v>
      </c>
      <c r="C2222" s="3" t="s">
        <v>28</v>
      </c>
      <c r="D2222" s="3" t="s">
        <v>179</v>
      </c>
      <c r="E2222" s="3" t="s">
        <v>221</v>
      </c>
      <c r="F2222" s="3">
        <v>0.56000000000000005</v>
      </c>
      <c r="G2222" s="3">
        <v>0.48</v>
      </c>
      <c r="H2222" s="3" t="s">
        <v>64</v>
      </c>
      <c r="I2222" s="2">
        <v>6182</v>
      </c>
      <c r="J2222" s="3" t="s">
        <v>96</v>
      </c>
      <c r="K2222" s="2">
        <v>6182</v>
      </c>
      <c r="L2222" s="3" t="s">
        <v>64</v>
      </c>
      <c r="M2222" s="3" t="s">
        <v>223</v>
      </c>
      <c r="N2222" s="3" t="s">
        <v>194</v>
      </c>
      <c r="O2222" s="3"/>
      <c r="P2222" s="3"/>
      <c r="Q2222" s="3"/>
      <c r="R2222" s="3">
        <v>0.38</v>
      </c>
      <c r="S2222" s="3">
        <v>0.62</v>
      </c>
      <c r="T2222" s="2">
        <v>48</v>
      </c>
      <c r="U2222" s="3">
        <v>16.132962827103928</v>
      </c>
      <c r="V2222" s="3">
        <v>110.79714056000572</v>
      </c>
      <c r="W2222" s="3">
        <v>6.4197182262710912</v>
      </c>
      <c r="X2222" s="3">
        <v>51881.669058251951</v>
      </c>
      <c r="Y2222" s="3">
        <v>68.69422714720352</v>
      </c>
      <c r="Z2222" s="3">
        <v>6.4197125509613624</v>
      </c>
      <c r="AA2222" s="3">
        <v>32166.63481611622</v>
      </c>
    </row>
    <row r="2223" spans="1:27" x14ac:dyDescent="0.25">
      <c r="A2223" s="2">
        <v>2222</v>
      </c>
      <c r="B2223" s="3" t="s">
        <v>178</v>
      </c>
      <c r="C2223" s="3" t="s">
        <v>28</v>
      </c>
      <c r="D2223" s="3" t="s">
        <v>179</v>
      </c>
      <c r="E2223" s="3" t="s">
        <v>221</v>
      </c>
      <c r="F2223" s="3">
        <v>0.56000000000000005</v>
      </c>
      <c r="G2223" s="3">
        <v>0.48</v>
      </c>
      <c r="H2223" s="3" t="s">
        <v>64</v>
      </c>
      <c r="I2223" s="2">
        <v>6210</v>
      </c>
      <c r="J2223" s="3" t="s">
        <v>97</v>
      </c>
      <c r="K2223" s="2">
        <v>6210</v>
      </c>
      <c r="L2223" s="3" t="s">
        <v>64</v>
      </c>
      <c r="M2223" s="3" t="s">
        <v>33</v>
      </c>
      <c r="N2223" s="3" t="s">
        <v>33</v>
      </c>
      <c r="O2223" s="3"/>
      <c r="P2223" s="3"/>
      <c r="Q2223" s="3"/>
      <c r="R2223" s="3">
        <v>0</v>
      </c>
      <c r="S2223" s="3">
        <v>1</v>
      </c>
      <c r="T2223" s="2">
        <v>3</v>
      </c>
      <c r="U2223" s="3">
        <v>0.527425877629491</v>
      </c>
      <c r="V2223" s="3">
        <v>3.149796482237357</v>
      </c>
      <c r="W2223" s="3">
        <v>0.28563200910971831</v>
      </c>
      <c r="X2223" s="3">
        <v>1279.0359284602173</v>
      </c>
      <c r="Y2223" s="3">
        <v>3.149796482237357</v>
      </c>
      <c r="Z2223" s="3">
        <v>0.2856317565986165</v>
      </c>
      <c r="AA2223" s="3">
        <v>1279.0359284602173</v>
      </c>
    </row>
    <row r="2224" spans="1:27" x14ac:dyDescent="0.25">
      <c r="A2224" s="2">
        <v>2223</v>
      </c>
      <c r="B2224" s="3" t="s">
        <v>178</v>
      </c>
      <c r="C2224" s="3" t="s">
        <v>28</v>
      </c>
      <c r="D2224" s="3" t="s">
        <v>179</v>
      </c>
      <c r="E2224" s="3" t="s">
        <v>221</v>
      </c>
      <c r="F2224" s="3">
        <v>0.56000000000000005</v>
      </c>
      <c r="G2224" s="3">
        <v>0.48</v>
      </c>
      <c r="H2224" s="3" t="s">
        <v>64</v>
      </c>
      <c r="I2224" s="2">
        <v>6210</v>
      </c>
      <c r="J2224" s="3" t="s">
        <v>97</v>
      </c>
      <c r="K2224" s="2">
        <v>6210</v>
      </c>
      <c r="L2224" s="3" t="s">
        <v>64</v>
      </c>
      <c r="M2224" s="3" t="s">
        <v>193</v>
      </c>
      <c r="N2224" s="3" t="s">
        <v>194</v>
      </c>
      <c r="O2224" s="3"/>
      <c r="P2224" s="3"/>
      <c r="Q2224" s="3"/>
      <c r="R2224" s="3">
        <v>0</v>
      </c>
      <c r="S2224" s="3">
        <v>1</v>
      </c>
      <c r="T2224" s="2">
        <v>6</v>
      </c>
      <c r="U2224" s="3">
        <v>0.50638415091006816</v>
      </c>
      <c r="V2224" s="3">
        <v>5.0879168790860589</v>
      </c>
      <c r="W2224" s="3">
        <v>0.58311500073831579</v>
      </c>
      <c r="X2224" s="3">
        <v>2227.7925951207649</v>
      </c>
      <c r="Y2224" s="3">
        <v>5.0879168790860589</v>
      </c>
      <c r="Z2224" s="3">
        <v>0.58311448523932874</v>
      </c>
      <c r="AA2224" s="3">
        <v>2227.7925951207649</v>
      </c>
    </row>
    <row r="2225" spans="1:27" x14ac:dyDescent="0.25">
      <c r="A2225" s="2">
        <v>2224</v>
      </c>
      <c r="B2225" s="3" t="s">
        <v>178</v>
      </c>
      <c r="C2225" s="3" t="s">
        <v>28</v>
      </c>
      <c r="D2225" s="3" t="s">
        <v>179</v>
      </c>
      <c r="E2225" s="3" t="s">
        <v>221</v>
      </c>
      <c r="F2225" s="3">
        <v>0.56000000000000005</v>
      </c>
      <c r="G2225" s="3">
        <v>0.48</v>
      </c>
      <c r="H2225" s="3" t="s">
        <v>64</v>
      </c>
      <c r="I2225" s="2">
        <v>6210</v>
      </c>
      <c r="J2225" s="3" t="s">
        <v>97</v>
      </c>
      <c r="K2225" s="2">
        <v>6210</v>
      </c>
      <c r="L2225" s="3" t="s">
        <v>64</v>
      </c>
      <c r="M2225" s="3" t="s">
        <v>223</v>
      </c>
      <c r="N2225" s="3" t="s">
        <v>194</v>
      </c>
      <c r="O2225" s="3"/>
      <c r="P2225" s="3"/>
      <c r="Q2225" s="3"/>
      <c r="R2225" s="3">
        <v>0.38</v>
      </c>
      <c r="S2225" s="3">
        <v>0.62</v>
      </c>
      <c r="T2225" s="2">
        <v>69</v>
      </c>
      <c r="U2225" s="3">
        <v>14.324144466534039</v>
      </c>
      <c r="V2225" s="3">
        <v>121.92823030104839</v>
      </c>
      <c r="W2225" s="3">
        <v>9.2807847735461593</v>
      </c>
      <c r="X2225" s="3">
        <v>58773.495786216146</v>
      </c>
      <c r="Y2225" s="3">
        <v>75.595502786650002</v>
      </c>
      <c r="Z2225" s="3">
        <v>9.2807765689293369</v>
      </c>
      <c r="AA2225" s="3">
        <v>36439.567387454023</v>
      </c>
    </row>
    <row r="2226" spans="1:27" x14ac:dyDescent="0.25">
      <c r="A2226" s="2">
        <v>2225</v>
      </c>
      <c r="B2226" s="3" t="s">
        <v>178</v>
      </c>
      <c r="C2226" s="3" t="s">
        <v>28</v>
      </c>
      <c r="D2226" s="3" t="s">
        <v>179</v>
      </c>
      <c r="E2226" s="3" t="s">
        <v>221</v>
      </c>
      <c r="F2226" s="3">
        <v>0.56000000000000005</v>
      </c>
      <c r="G2226" s="3">
        <v>0.48</v>
      </c>
      <c r="H2226" s="3" t="s">
        <v>64</v>
      </c>
      <c r="I2226" s="2">
        <v>6210</v>
      </c>
      <c r="J2226" s="3" t="s">
        <v>97</v>
      </c>
      <c r="K2226" s="2">
        <v>6210</v>
      </c>
      <c r="L2226" s="3" t="s">
        <v>64</v>
      </c>
      <c r="M2226" s="3" t="s">
        <v>232</v>
      </c>
      <c r="N2226" s="3" t="s">
        <v>185</v>
      </c>
      <c r="O2226" s="3"/>
      <c r="P2226" s="3"/>
      <c r="Q2226" s="3"/>
      <c r="R2226" s="3">
        <v>0</v>
      </c>
      <c r="S2226" s="3">
        <v>1</v>
      </c>
      <c r="T2226" s="2">
        <v>2</v>
      </c>
      <c r="U2226" s="3">
        <v>0.1575130194989435</v>
      </c>
      <c r="V2226" s="3">
        <v>0.93802858437757364</v>
      </c>
      <c r="W2226" s="3">
        <v>8.5628620732552244E-2</v>
      </c>
      <c r="X2226" s="3">
        <v>389.57157187042901</v>
      </c>
      <c r="Y2226" s="3">
        <v>0.93802858437757364</v>
      </c>
      <c r="Z2226" s="3">
        <v>8.5628545033132497E-2</v>
      </c>
      <c r="AA2226" s="3">
        <v>389.57157187042901</v>
      </c>
    </row>
    <row r="2227" spans="1:27" x14ac:dyDescent="0.25">
      <c r="A2227" s="2">
        <v>2226</v>
      </c>
      <c r="B2227" s="3" t="s">
        <v>178</v>
      </c>
      <c r="C2227" s="3" t="s">
        <v>28</v>
      </c>
      <c r="D2227" s="3" t="s">
        <v>179</v>
      </c>
      <c r="E2227" s="3" t="s">
        <v>221</v>
      </c>
      <c r="F2227" s="3">
        <v>0.56000000000000005</v>
      </c>
      <c r="G2227" s="3">
        <v>0.48</v>
      </c>
      <c r="H2227" s="3" t="s">
        <v>64</v>
      </c>
      <c r="I2227" s="2">
        <v>6210</v>
      </c>
      <c r="J2227" s="3" t="s">
        <v>97</v>
      </c>
      <c r="K2227" s="2">
        <v>6210</v>
      </c>
      <c r="L2227" s="3" t="s">
        <v>64</v>
      </c>
      <c r="M2227" s="3" t="s">
        <v>184</v>
      </c>
      <c r="N2227" s="3" t="s">
        <v>185</v>
      </c>
      <c r="O2227" s="3"/>
      <c r="P2227" s="3"/>
      <c r="Q2227" s="3"/>
      <c r="R2227" s="3">
        <v>0</v>
      </c>
      <c r="S2227" s="3">
        <v>1</v>
      </c>
      <c r="T2227" s="2">
        <v>776</v>
      </c>
      <c r="U2227" s="3">
        <v>236.40549910002954</v>
      </c>
      <c r="V2227" s="3">
        <v>1323.6327495391904</v>
      </c>
      <c r="W2227" s="3">
        <v>117.6231228938864</v>
      </c>
      <c r="X2227" s="3">
        <v>503270.76054889557</v>
      </c>
      <c r="Y2227" s="3">
        <v>1323.6327495391904</v>
      </c>
      <c r="Z2227" s="3">
        <v>117.62301890993699</v>
      </c>
      <c r="AA2227" s="3">
        <v>503270.76054889557</v>
      </c>
    </row>
    <row r="2228" spans="1:27" x14ac:dyDescent="0.25">
      <c r="A2228" s="2">
        <v>2227</v>
      </c>
      <c r="B2228" s="3" t="s">
        <v>178</v>
      </c>
      <c r="C2228" s="3" t="s">
        <v>28</v>
      </c>
      <c r="D2228" s="3" t="s">
        <v>179</v>
      </c>
      <c r="E2228" s="3" t="s">
        <v>221</v>
      </c>
      <c r="F2228" s="3">
        <v>0.56000000000000005</v>
      </c>
      <c r="G2228" s="3">
        <v>0.48</v>
      </c>
      <c r="H2228" s="3" t="s">
        <v>64</v>
      </c>
      <c r="I2228" s="2">
        <v>6250</v>
      </c>
      <c r="J2228" s="3" t="s">
        <v>98</v>
      </c>
      <c r="K2228" s="2">
        <v>6250</v>
      </c>
      <c r="L2228" s="3" t="s">
        <v>64</v>
      </c>
      <c r="M2228" s="3" t="s">
        <v>190</v>
      </c>
      <c r="N2228" s="3" t="s">
        <v>33</v>
      </c>
      <c r="O2228" s="3"/>
      <c r="P2228" s="3"/>
      <c r="Q2228" s="3"/>
      <c r="R2228" s="3">
        <v>0.38</v>
      </c>
      <c r="S2228" s="3">
        <v>0.62</v>
      </c>
      <c r="T2228" s="2">
        <v>4</v>
      </c>
      <c r="U2228" s="3">
        <v>0.46976742418651513</v>
      </c>
      <c r="V2228" s="3">
        <v>3.0085576695080314</v>
      </c>
      <c r="W2228" s="3">
        <v>0.22586105146759067</v>
      </c>
      <c r="X2228" s="3">
        <v>1467.5876897585499</v>
      </c>
      <c r="Y2228" s="3">
        <v>1.8653057550949794</v>
      </c>
      <c r="Z2228" s="3">
        <v>0.22586085179661208</v>
      </c>
      <c r="AA2228" s="3">
        <v>909.90436765030086</v>
      </c>
    </row>
    <row r="2229" spans="1:27" x14ac:dyDescent="0.25">
      <c r="A2229" s="2">
        <v>2228</v>
      </c>
      <c r="B2229" s="3" t="s">
        <v>178</v>
      </c>
      <c r="C2229" s="3" t="s">
        <v>28</v>
      </c>
      <c r="D2229" s="3" t="s">
        <v>179</v>
      </c>
      <c r="E2229" s="3" t="s">
        <v>221</v>
      </c>
      <c r="F2229" s="3">
        <v>0.56000000000000005</v>
      </c>
      <c r="G2229" s="3">
        <v>0.48</v>
      </c>
      <c r="H2229" s="3" t="s">
        <v>64</v>
      </c>
      <c r="I2229" s="2">
        <v>6250</v>
      </c>
      <c r="J2229" s="3" t="s">
        <v>98</v>
      </c>
      <c r="K2229" s="2">
        <v>6250</v>
      </c>
      <c r="L2229" s="3" t="s">
        <v>64</v>
      </c>
      <c r="M2229" s="3" t="s">
        <v>193</v>
      </c>
      <c r="N2229" s="3" t="s">
        <v>194</v>
      </c>
      <c r="O2229" s="3"/>
      <c r="P2229" s="3"/>
      <c r="Q2229" s="3"/>
      <c r="R2229" s="3">
        <v>0</v>
      </c>
      <c r="S2229" s="3">
        <v>1</v>
      </c>
      <c r="T2229" s="2">
        <v>28</v>
      </c>
      <c r="U2229" s="3">
        <v>6.8817520334836084</v>
      </c>
      <c r="V2229" s="3">
        <v>47.82814974588738</v>
      </c>
      <c r="W2229" s="3">
        <v>5.9960623413398899</v>
      </c>
      <c r="X2229" s="3">
        <v>22702.920876746022</v>
      </c>
      <c r="Y2229" s="3">
        <v>47.82814974588738</v>
      </c>
      <c r="Z2229" s="3">
        <v>5.9960570405603661</v>
      </c>
      <c r="AA2229" s="3">
        <v>22702.920876746022</v>
      </c>
    </row>
    <row r="2230" spans="1:27" x14ac:dyDescent="0.25">
      <c r="A2230" s="2">
        <v>2229</v>
      </c>
      <c r="B2230" s="3" t="s">
        <v>178</v>
      </c>
      <c r="C2230" s="3" t="s">
        <v>28</v>
      </c>
      <c r="D2230" s="3" t="s">
        <v>179</v>
      </c>
      <c r="E2230" s="3" t="s">
        <v>221</v>
      </c>
      <c r="F2230" s="3">
        <v>0.56000000000000005</v>
      </c>
      <c r="G2230" s="3">
        <v>0.48</v>
      </c>
      <c r="H2230" s="3" t="s">
        <v>64</v>
      </c>
      <c r="I2230" s="2">
        <v>6250</v>
      </c>
      <c r="J2230" s="3" t="s">
        <v>98</v>
      </c>
      <c r="K2230" s="2">
        <v>6250</v>
      </c>
      <c r="L2230" s="3" t="s">
        <v>64</v>
      </c>
      <c r="M2230" s="3" t="s">
        <v>223</v>
      </c>
      <c r="N2230" s="3" t="s">
        <v>194</v>
      </c>
      <c r="O2230" s="3"/>
      <c r="P2230" s="3"/>
      <c r="Q2230" s="3"/>
      <c r="R2230" s="3">
        <v>0.38</v>
      </c>
      <c r="S2230" s="3">
        <v>0.62</v>
      </c>
      <c r="T2230" s="2">
        <v>200</v>
      </c>
      <c r="U2230" s="3">
        <v>68.044611675357416</v>
      </c>
      <c r="V2230" s="3">
        <v>389.52361966648152</v>
      </c>
      <c r="W2230" s="3">
        <v>30.814606600719927</v>
      </c>
      <c r="X2230" s="3">
        <v>211255.81594533459</v>
      </c>
      <c r="Y2230" s="3">
        <v>241.5046441932185</v>
      </c>
      <c r="Z2230" s="3">
        <v>30.814579359269366</v>
      </c>
      <c r="AA2230" s="3">
        <v>130978.60588610743</v>
      </c>
    </row>
    <row r="2231" spans="1:27" x14ac:dyDescent="0.25">
      <c r="A2231" s="2">
        <v>2230</v>
      </c>
      <c r="B2231" s="3" t="s">
        <v>178</v>
      </c>
      <c r="C2231" s="3" t="s">
        <v>28</v>
      </c>
      <c r="D2231" s="3" t="s">
        <v>179</v>
      </c>
      <c r="E2231" s="3" t="s">
        <v>221</v>
      </c>
      <c r="F2231" s="3">
        <v>0.56000000000000005</v>
      </c>
      <c r="G2231" s="3">
        <v>0.48</v>
      </c>
      <c r="H2231" s="3" t="s">
        <v>64</v>
      </c>
      <c r="I2231" s="2">
        <v>6250</v>
      </c>
      <c r="J2231" s="3" t="s">
        <v>98</v>
      </c>
      <c r="K2231" s="2">
        <v>6250</v>
      </c>
      <c r="L2231" s="3" t="s">
        <v>64</v>
      </c>
      <c r="M2231" s="3" t="s">
        <v>232</v>
      </c>
      <c r="N2231" s="3" t="s">
        <v>185</v>
      </c>
      <c r="O2231" s="3"/>
      <c r="P2231" s="3"/>
      <c r="Q2231" s="3"/>
      <c r="R2231" s="3">
        <v>0</v>
      </c>
      <c r="S2231" s="3">
        <v>1</v>
      </c>
      <c r="T2231" s="2">
        <v>3</v>
      </c>
      <c r="U2231" s="3">
        <v>0.25894753468963583</v>
      </c>
      <c r="V2231" s="3">
        <v>1.5238925355806492</v>
      </c>
      <c r="W2231" s="3">
        <v>0.17660787015753837</v>
      </c>
      <c r="X2231" s="3">
        <v>694.76790896882915</v>
      </c>
      <c r="Y2231" s="3">
        <v>1.5238925355806492</v>
      </c>
      <c r="Z2231" s="3">
        <v>0.17660771402851069</v>
      </c>
      <c r="AA2231" s="3">
        <v>694.76790896882915</v>
      </c>
    </row>
    <row r="2232" spans="1:27" x14ac:dyDescent="0.25">
      <c r="A2232" s="2">
        <v>2231</v>
      </c>
      <c r="B2232" s="3" t="s">
        <v>178</v>
      </c>
      <c r="C2232" s="3" t="s">
        <v>28</v>
      </c>
      <c r="D2232" s="3" t="s">
        <v>179</v>
      </c>
      <c r="E2232" s="3" t="s">
        <v>221</v>
      </c>
      <c r="F2232" s="3">
        <v>0.56000000000000005</v>
      </c>
      <c r="G2232" s="3">
        <v>0.48</v>
      </c>
      <c r="H2232" s="3" t="s">
        <v>64</v>
      </c>
      <c r="I2232" s="2">
        <v>6250</v>
      </c>
      <c r="J2232" s="3" t="s">
        <v>98</v>
      </c>
      <c r="K2232" s="2">
        <v>6250</v>
      </c>
      <c r="L2232" s="3" t="s">
        <v>64</v>
      </c>
      <c r="M2232" s="3" t="s">
        <v>198</v>
      </c>
      <c r="N2232" s="3" t="s">
        <v>196</v>
      </c>
      <c r="O2232" s="3"/>
      <c r="P2232" s="3"/>
      <c r="Q2232" s="3"/>
      <c r="R2232" s="3">
        <v>0.38</v>
      </c>
      <c r="S2232" s="3">
        <v>0.62</v>
      </c>
      <c r="T2232" s="2">
        <v>282</v>
      </c>
      <c r="U2232" s="3">
        <v>46.589965331195046</v>
      </c>
      <c r="V2232" s="3">
        <v>267.55958825518343</v>
      </c>
      <c r="W2232" s="3">
        <v>19.611252628392794</v>
      </c>
      <c r="X2232" s="3">
        <v>139073.99623971683</v>
      </c>
      <c r="Y2232" s="3">
        <v>165.88694471821361</v>
      </c>
      <c r="Z2232" s="3">
        <v>19.611235291193758</v>
      </c>
      <c r="AA2232" s="3">
        <v>86225.877668624526</v>
      </c>
    </row>
    <row r="2233" spans="1:27" x14ac:dyDescent="0.25">
      <c r="A2233" s="2">
        <v>2232</v>
      </c>
      <c r="B2233" s="3" t="s">
        <v>178</v>
      </c>
      <c r="C2233" s="3" t="s">
        <v>28</v>
      </c>
      <c r="D2233" s="3" t="s">
        <v>179</v>
      </c>
      <c r="E2233" s="3" t="s">
        <v>221</v>
      </c>
      <c r="F2233" s="3">
        <v>0.56000000000000005</v>
      </c>
      <c r="G2233" s="3">
        <v>0.48</v>
      </c>
      <c r="H2233" s="3" t="s">
        <v>64</v>
      </c>
      <c r="I2233" s="2">
        <v>6250</v>
      </c>
      <c r="J2233" s="3" t="s">
        <v>98</v>
      </c>
      <c r="K2233" s="2">
        <v>6250</v>
      </c>
      <c r="L2233" s="3" t="s">
        <v>64</v>
      </c>
      <c r="M2233" s="3" t="s">
        <v>227</v>
      </c>
      <c r="N2233" s="3" t="s">
        <v>196</v>
      </c>
      <c r="O2233" s="3"/>
      <c r="P2233" s="3"/>
      <c r="Q2233" s="3"/>
      <c r="R2233" s="3">
        <v>0.38</v>
      </c>
      <c r="S2233" s="3">
        <v>0.62</v>
      </c>
      <c r="T2233" s="2">
        <v>7</v>
      </c>
      <c r="U2233" s="3">
        <v>2.660654198112956E-2</v>
      </c>
      <c r="V2233" s="3">
        <v>0.20363262540980293</v>
      </c>
      <c r="W2233" s="3">
        <v>1.8863829200102482E-2</v>
      </c>
      <c r="X2233" s="3">
        <v>73.960247554910495</v>
      </c>
      <c r="Y2233" s="3">
        <v>0.12625222775407779</v>
      </c>
      <c r="Z2233" s="3">
        <v>1.886381252365818E-2</v>
      </c>
      <c r="AA2233" s="3">
        <v>45.8553534840445</v>
      </c>
    </row>
    <row r="2234" spans="1:27" x14ac:dyDescent="0.25">
      <c r="A2234" s="2">
        <v>2233</v>
      </c>
      <c r="B2234" s="3" t="s">
        <v>178</v>
      </c>
      <c r="C2234" s="3" t="s">
        <v>28</v>
      </c>
      <c r="D2234" s="3" t="s">
        <v>179</v>
      </c>
      <c r="E2234" s="3" t="s">
        <v>221</v>
      </c>
      <c r="F2234" s="3">
        <v>0.56000000000000005</v>
      </c>
      <c r="G2234" s="3">
        <v>0.48</v>
      </c>
      <c r="H2234" s="3" t="s">
        <v>64</v>
      </c>
      <c r="I2234" s="2">
        <v>6250</v>
      </c>
      <c r="J2234" s="3" t="s">
        <v>98</v>
      </c>
      <c r="K2234" s="2">
        <v>6250</v>
      </c>
      <c r="L2234" s="3" t="s">
        <v>64</v>
      </c>
      <c r="M2234" s="3" t="s">
        <v>184</v>
      </c>
      <c r="N2234" s="3" t="s">
        <v>185</v>
      </c>
      <c r="O2234" s="3"/>
      <c r="P2234" s="3"/>
      <c r="Q2234" s="3"/>
      <c r="R2234" s="3">
        <v>0</v>
      </c>
      <c r="S2234" s="3">
        <v>1</v>
      </c>
      <c r="T2234" s="2">
        <v>1112</v>
      </c>
      <c r="U2234" s="3">
        <v>335.59780662603004</v>
      </c>
      <c r="V2234" s="3">
        <v>1622.2894981874424</v>
      </c>
      <c r="W2234" s="3">
        <v>169.8238662347392</v>
      </c>
      <c r="X2234" s="3">
        <v>775143.59984852152</v>
      </c>
      <c r="Y2234" s="3">
        <v>1622.2894981874424</v>
      </c>
      <c r="Z2234" s="3">
        <v>169.82371610306612</v>
      </c>
      <c r="AA2234" s="3">
        <v>775143.59984852152</v>
      </c>
    </row>
    <row r="2235" spans="1:27" x14ac:dyDescent="0.25">
      <c r="A2235" s="2">
        <v>2234</v>
      </c>
      <c r="B2235" s="3" t="s">
        <v>178</v>
      </c>
      <c r="C2235" s="3" t="s">
        <v>28</v>
      </c>
      <c r="D2235" s="3" t="s">
        <v>179</v>
      </c>
      <c r="E2235" s="3" t="s">
        <v>221</v>
      </c>
      <c r="F2235" s="3">
        <v>0.56000000000000005</v>
      </c>
      <c r="G2235" s="3">
        <v>0.48</v>
      </c>
      <c r="H2235" s="3" t="s">
        <v>64</v>
      </c>
      <c r="I2235" s="2">
        <v>6250</v>
      </c>
      <c r="J2235" s="3" t="s">
        <v>98</v>
      </c>
      <c r="K2235" s="2">
        <v>6250</v>
      </c>
      <c r="L2235" s="3" t="s">
        <v>64</v>
      </c>
      <c r="M2235" s="3" t="s">
        <v>225</v>
      </c>
      <c r="N2235" s="3" t="s">
        <v>185</v>
      </c>
      <c r="O2235" s="3"/>
      <c r="P2235" s="3"/>
      <c r="Q2235" s="3"/>
      <c r="R2235" s="3">
        <v>0.38</v>
      </c>
      <c r="S2235" s="3">
        <v>0.62</v>
      </c>
      <c r="T2235" s="2">
        <v>15</v>
      </c>
      <c r="U2235" s="3">
        <v>2.7145525856648933</v>
      </c>
      <c r="V2235" s="3">
        <v>15.286350555178473</v>
      </c>
      <c r="W2235" s="3">
        <v>1.07342874590832</v>
      </c>
      <c r="X2235" s="3">
        <v>7099.6466529453974</v>
      </c>
      <c r="Y2235" s="3">
        <v>9.4775373442106527</v>
      </c>
      <c r="Z2235" s="3">
        <v>1.0734277969506889</v>
      </c>
      <c r="AA2235" s="3">
        <v>4401.7809248261456</v>
      </c>
    </row>
    <row r="2236" spans="1:27" x14ac:dyDescent="0.25">
      <c r="A2236" s="2">
        <v>2235</v>
      </c>
      <c r="B2236" s="3" t="s">
        <v>178</v>
      </c>
      <c r="C2236" s="3" t="s">
        <v>28</v>
      </c>
      <c r="D2236" s="3" t="s">
        <v>179</v>
      </c>
      <c r="E2236" s="3" t="s">
        <v>221</v>
      </c>
      <c r="F2236" s="3">
        <v>0.56000000000000005</v>
      </c>
      <c r="G2236" s="3">
        <v>0.48</v>
      </c>
      <c r="H2236" s="3" t="s">
        <v>64</v>
      </c>
      <c r="I2236" s="2">
        <v>6250</v>
      </c>
      <c r="J2236" s="3" t="s">
        <v>98</v>
      </c>
      <c r="K2236" s="2">
        <v>6250</v>
      </c>
      <c r="L2236" s="3" t="s">
        <v>64</v>
      </c>
      <c r="M2236" s="3" t="s">
        <v>186</v>
      </c>
      <c r="N2236" s="3" t="s">
        <v>187</v>
      </c>
      <c r="O2236" s="3"/>
      <c r="P2236" s="3"/>
      <c r="Q2236" s="3"/>
      <c r="R2236" s="3">
        <v>0</v>
      </c>
      <c r="S2236" s="3">
        <v>1</v>
      </c>
      <c r="T2236" s="2">
        <v>213</v>
      </c>
      <c r="U2236" s="3">
        <v>58.681783588473749</v>
      </c>
      <c r="V2236" s="3">
        <v>307.71690443428457</v>
      </c>
      <c r="W2236" s="3">
        <v>33.087261496329283</v>
      </c>
      <c r="X2236" s="3">
        <v>144932.10386068359</v>
      </c>
      <c r="Y2236" s="3">
        <v>307.71690443428457</v>
      </c>
      <c r="Z2236" s="3">
        <v>33.087232245753107</v>
      </c>
      <c r="AA2236" s="3">
        <v>144932.10386068359</v>
      </c>
    </row>
    <row r="2237" spans="1:27" x14ac:dyDescent="0.25">
      <c r="A2237" s="2">
        <v>2236</v>
      </c>
      <c r="B2237" s="3" t="s">
        <v>178</v>
      </c>
      <c r="C2237" s="3" t="s">
        <v>28</v>
      </c>
      <c r="D2237" s="3" t="s">
        <v>179</v>
      </c>
      <c r="E2237" s="3" t="s">
        <v>221</v>
      </c>
      <c r="F2237" s="3">
        <v>0.56000000000000005</v>
      </c>
      <c r="G2237" s="3">
        <v>0.48</v>
      </c>
      <c r="H2237" s="3" t="s">
        <v>64</v>
      </c>
      <c r="I2237" s="2">
        <v>6250</v>
      </c>
      <c r="J2237" s="3" t="s">
        <v>98</v>
      </c>
      <c r="K2237" s="2">
        <v>6250</v>
      </c>
      <c r="L2237" s="3" t="s">
        <v>64</v>
      </c>
      <c r="M2237" s="3" t="s">
        <v>188</v>
      </c>
      <c r="N2237" s="3" t="s">
        <v>185</v>
      </c>
      <c r="O2237" s="3"/>
      <c r="P2237" s="3"/>
      <c r="Q2237" s="3"/>
      <c r="R2237" s="3">
        <v>0</v>
      </c>
      <c r="S2237" s="3">
        <v>1</v>
      </c>
      <c r="T2237" s="2">
        <v>8</v>
      </c>
      <c r="U2237" s="3">
        <v>0.20577757101982544</v>
      </c>
      <c r="V2237" s="3">
        <v>1.1928354269477852</v>
      </c>
      <c r="W2237" s="3">
        <v>0.14595500877216114</v>
      </c>
      <c r="X2237" s="3">
        <v>534.10040169201602</v>
      </c>
      <c r="Y2237" s="3">
        <v>1.1928354269477852</v>
      </c>
      <c r="Z2237" s="3">
        <v>0.14595487974159438</v>
      </c>
      <c r="AA2237" s="3">
        <v>534.10040169201602</v>
      </c>
    </row>
    <row r="2238" spans="1:27" x14ac:dyDescent="0.25">
      <c r="A2238" s="2">
        <v>2237</v>
      </c>
      <c r="B2238" s="3" t="s">
        <v>178</v>
      </c>
      <c r="C2238" s="3" t="s">
        <v>28</v>
      </c>
      <c r="D2238" s="3" t="s">
        <v>179</v>
      </c>
      <c r="E2238" s="3" t="s">
        <v>221</v>
      </c>
      <c r="F2238" s="3">
        <v>0.56000000000000005</v>
      </c>
      <c r="G2238" s="3">
        <v>0.48</v>
      </c>
      <c r="H2238" s="3" t="s">
        <v>64</v>
      </c>
      <c r="I2238" s="2">
        <v>6250</v>
      </c>
      <c r="J2238" s="3" t="s">
        <v>98</v>
      </c>
      <c r="K2238" s="2">
        <v>6250</v>
      </c>
      <c r="L2238" s="3" t="s">
        <v>64</v>
      </c>
      <c r="M2238" s="3" t="s">
        <v>239</v>
      </c>
      <c r="N2238" s="3" t="s">
        <v>41</v>
      </c>
      <c r="O2238" s="3"/>
      <c r="P2238" s="3"/>
      <c r="Q2238" s="3"/>
      <c r="R2238" s="3">
        <v>0.38</v>
      </c>
      <c r="S2238" s="3">
        <v>0.62</v>
      </c>
      <c r="T2238" s="2">
        <v>14</v>
      </c>
      <c r="U2238" s="3">
        <v>3.1704087819732973</v>
      </c>
      <c r="V2238" s="3">
        <v>24.360756963189921</v>
      </c>
      <c r="W2238" s="3">
        <v>1.2869461038849284</v>
      </c>
      <c r="X2238" s="3">
        <v>11173.661104563907</v>
      </c>
      <c r="Y2238" s="3">
        <v>15.103669317177745</v>
      </c>
      <c r="Z2238" s="3">
        <v>1.2869449661686794</v>
      </c>
      <c r="AA2238" s="3">
        <v>6927.6698848296228</v>
      </c>
    </row>
    <row r="2239" spans="1:27" x14ac:dyDescent="0.25">
      <c r="A2239" s="2">
        <v>2238</v>
      </c>
      <c r="B2239" s="3" t="s">
        <v>178</v>
      </c>
      <c r="C2239" s="3" t="s">
        <v>28</v>
      </c>
      <c r="D2239" s="3" t="s">
        <v>179</v>
      </c>
      <c r="E2239" s="3" t="s">
        <v>221</v>
      </c>
      <c r="F2239" s="3">
        <v>0.56000000000000005</v>
      </c>
      <c r="G2239" s="3">
        <v>0.48</v>
      </c>
      <c r="H2239" s="3" t="s">
        <v>64</v>
      </c>
      <c r="I2239" s="2">
        <v>6300</v>
      </c>
      <c r="J2239" s="3" t="s">
        <v>99</v>
      </c>
      <c r="K2239" s="2">
        <v>6300</v>
      </c>
      <c r="L2239" s="3" t="s">
        <v>64</v>
      </c>
      <c r="M2239" s="3" t="s">
        <v>33</v>
      </c>
      <c r="N2239" s="3" t="s">
        <v>33</v>
      </c>
      <c r="O2239" s="3"/>
      <c r="P2239" s="3"/>
      <c r="Q2239" s="3"/>
      <c r="R2239" s="3">
        <v>0</v>
      </c>
      <c r="S2239" s="3">
        <v>1</v>
      </c>
      <c r="T2239" s="2">
        <v>2</v>
      </c>
      <c r="U2239" s="3">
        <v>0.2218743557223791</v>
      </c>
      <c r="V2239" s="3">
        <v>1.4048860394606506</v>
      </c>
      <c r="W2239" s="3">
        <v>0.12185001037769916</v>
      </c>
      <c r="X2239" s="3">
        <v>555.28705212417572</v>
      </c>
      <c r="Y2239" s="3">
        <v>1.4048860394606506</v>
      </c>
      <c r="Z2239" s="3">
        <v>0.1218499026569981</v>
      </c>
      <c r="AA2239" s="3">
        <v>555.28705212417572</v>
      </c>
    </row>
    <row r="2240" spans="1:27" x14ac:dyDescent="0.25">
      <c r="A2240" s="2">
        <v>2239</v>
      </c>
      <c r="B2240" s="3" t="s">
        <v>178</v>
      </c>
      <c r="C2240" s="3" t="s">
        <v>28</v>
      </c>
      <c r="D2240" s="3" t="s">
        <v>179</v>
      </c>
      <c r="E2240" s="3" t="s">
        <v>221</v>
      </c>
      <c r="F2240" s="3">
        <v>0.56000000000000005</v>
      </c>
      <c r="G2240" s="3">
        <v>0.48</v>
      </c>
      <c r="H2240" s="3" t="s">
        <v>64</v>
      </c>
      <c r="I2240" s="2">
        <v>6300</v>
      </c>
      <c r="J2240" s="3" t="s">
        <v>99</v>
      </c>
      <c r="K2240" s="2">
        <v>6300</v>
      </c>
      <c r="L2240" s="3" t="s">
        <v>64</v>
      </c>
      <c r="M2240" s="3" t="s">
        <v>222</v>
      </c>
      <c r="N2240" s="3" t="s">
        <v>192</v>
      </c>
      <c r="O2240" s="3"/>
      <c r="P2240" s="3"/>
      <c r="Q2240" s="3"/>
      <c r="R2240" s="3">
        <v>0.38</v>
      </c>
      <c r="S2240" s="3">
        <v>0.62</v>
      </c>
      <c r="T2240" s="2">
        <v>6</v>
      </c>
      <c r="U2240" s="3">
        <v>0.32934088419459712</v>
      </c>
      <c r="V2240" s="3">
        <v>3.0207852147777201</v>
      </c>
      <c r="W2240" s="3">
        <v>0.27754102117056412</v>
      </c>
      <c r="X2240" s="3">
        <v>1054.2298010363124</v>
      </c>
      <c r="Y2240" s="3">
        <v>1.8728868331621862</v>
      </c>
      <c r="Z2240" s="3">
        <v>0.27754077581224773</v>
      </c>
      <c r="AA2240" s="3">
        <v>653.62247664251367</v>
      </c>
    </row>
    <row r="2241" spans="1:27" x14ac:dyDescent="0.25">
      <c r="A2241" s="2">
        <v>2240</v>
      </c>
      <c r="B2241" s="3" t="s">
        <v>178</v>
      </c>
      <c r="C2241" s="3" t="s">
        <v>28</v>
      </c>
      <c r="D2241" s="3" t="s">
        <v>179</v>
      </c>
      <c r="E2241" s="3" t="s">
        <v>221</v>
      </c>
      <c r="F2241" s="3">
        <v>0.56000000000000005</v>
      </c>
      <c r="G2241" s="3">
        <v>0.48</v>
      </c>
      <c r="H2241" s="3" t="s">
        <v>64</v>
      </c>
      <c r="I2241" s="2">
        <v>6300</v>
      </c>
      <c r="J2241" s="3" t="s">
        <v>99</v>
      </c>
      <c r="K2241" s="2">
        <v>6300</v>
      </c>
      <c r="L2241" s="3" t="s">
        <v>64</v>
      </c>
      <c r="M2241" s="3" t="s">
        <v>193</v>
      </c>
      <c r="N2241" s="3" t="s">
        <v>194</v>
      </c>
      <c r="O2241" s="3"/>
      <c r="P2241" s="3"/>
      <c r="Q2241" s="3"/>
      <c r="R2241" s="3">
        <v>0</v>
      </c>
      <c r="S2241" s="3">
        <v>1</v>
      </c>
      <c r="T2241" s="2">
        <v>137</v>
      </c>
      <c r="U2241" s="3">
        <v>44.591458604143355</v>
      </c>
      <c r="V2241" s="3">
        <v>358.07189871800722</v>
      </c>
      <c r="W2241" s="3">
        <v>42.88364965232261</v>
      </c>
      <c r="X2241" s="3">
        <v>174235.07897107259</v>
      </c>
      <c r="Y2241" s="3">
        <v>358.07189871800722</v>
      </c>
      <c r="Z2241" s="3">
        <v>42.883611741313835</v>
      </c>
      <c r="AA2241" s="3">
        <v>174235.07897107259</v>
      </c>
    </row>
    <row r="2242" spans="1:27" x14ac:dyDescent="0.25">
      <c r="A2242" s="2">
        <v>2241</v>
      </c>
      <c r="B2242" s="3" t="s">
        <v>178</v>
      </c>
      <c r="C2242" s="3" t="s">
        <v>28</v>
      </c>
      <c r="D2242" s="3" t="s">
        <v>179</v>
      </c>
      <c r="E2242" s="3" t="s">
        <v>221</v>
      </c>
      <c r="F2242" s="3">
        <v>0.56000000000000005</v>
      </c>
      <c r="G2242" s="3">
        <v>0.48</v>
      </c>
      <c r="H2242" s="3" t="s">
        <v>64</v>
      </c>
      <c r="I2242" s="2">
        <v>6300</v>
      </c>
      <c r="J2242" s="3" t="s">
        <v>99</v>
      </c>
      <c r="K2242" s="2">
        <v>6300</v>
      </c>
      <c r="L2242" s="3" t="s">
        <v>64</v>
      </c>
      <c r="M2242" s="3" t="s">
        <v>223</v>
      </c>
      <c r="N2242" s="3" t="s">
        <v>194</v>
      </c>
      <c r="O2242" s="3"/>
      <c r="P2242" s="3"/>
      <c r="Q2242" s="3"/>
      <c r="R2242" s="3">
        <v>0.38</v>
      </c>
      <c r="S2242" s="3">
        <v>0.62</v>
      </c>
      <c r="T2242" s="2">
        <v>158</v>
      </c>
      <c r="U2242" s="3">
        <v>46.783383350803582</v>
      </c>
      <c r="V2242" s="3">
        <v>355.79438857675166</v>
      </c>
      <c r="W2242" s="3">
        <v>23.658010545714081</v>
      </c>
      <c r="X2242" s="3">
        <v>145366.87768675596</v>
      </c>
      <c r="Y2242" s="3">
        <v>220.59252091758617</v>
      </c>
      <c r="Z2242" s="3">
        <v>23.657989631005254</v>
      </c>
      <c r="AA2242" s="3">
        <v>90127.464165788682</v>
      </c>
    </row>
    <row r="2243" spans="1:27" x14ac:dyDescent="0.25">
      <c r="A2243" s="2">
        <v>2242</v>
      </c>
      <c r="B2243" s="3" t="s">
        <v>178</v>
      </c>
      <c r="C2243" s="3" t="s">
        <v>28</v>
      </c>
      <c r="D2243" s="3" t="s">
        <v>179</v>
      </c>
      <c r="E2243" s="3" t="s">
        <v>221</v>
      </c>
      <c r="F2243" s="3">
        <v>0.56000000000000005</v>
      </c>
      <c r="G2243" s="3">
        <v>0.48</v>
      </c>
      <c r="H2243" s="3" t="s">
        <v>64</v>
      </c>
      <c r="I2243" s="2">
        <v>6300</v>
      </c>
      <c r="J2243" s="3" t="s">
        <v>99</v>
      </c>
      <c r="K2243" s="2">
        <v>6300</v>
      </c>
      <c r="L2243" s="3" t="s">
        <v>64</v>
      </c>
      <c r="M2243" s="3" t="s">
        <v>232</v>
      </c>
      <c r="N2243" s="3" t="s">
        <v>185</v>
      </c>
      <c r="O2243" s="3"/>
      <c r="P2243" s="3"/>
      <c r="Q2243" s="3"/>
      <c r="R2243" s="3">
        <v>0</v>
      </c>
      <c r="S2243" s="3">
        <v>1</v>
      </c>
      <c r="T2243" s="2">
        <v>4</v>
      </c>
      <c r="U2243" s="3">
        <v>0.1209188337872629</v>
      </c>
      <c r="V2243" s="3">
        <v>0.79230515132592705</v>
      </c>
      <c r="W2243" s="3">
        <v>7.3101400688245943E-2</v>
      </c>
      <c r="X2243" s="3">
        <v>309.50057700745924</v>
      </c>
      <c r="Y2243" s="3">
        <v>0.79230515132592705</v>
      </c>
      <c r="Z2243" s="3">
        <v>7.3101336063432887E-2</v>
      </c>
      <c r="AA2243" s="3">
        <v>309.50057700745924</v>
      </c>
    </row>
    <row r="2244" spans="1:27" x14ac:dyDescent="0.25">
      <c r="A2244" s="2">
        <v>2243</v>
      </c>
      <c r="B2244" s="3" t="s">
        <v>178</v>
      </c>
      <c r="C2244" s="3" t="s">
        <v>28</v>
      </c>
      <c r="D2244" s="3" t="s">
        <v>179</v>
      </c>
      <c r="E2244" s="3" t="s">
        <v>221</v>
      </c>
      <c r="F2244" s="3">
        <v>0.56000000000000005</v>
      </c>
      <c r="G2244" s="3">
        <v>0.48</v>
      </c>
      <c r="H2244" s="3" t="s">
        <v>64</v>
      </c>
      <c r="I2244" s="2">
        <v>6300</v>
      </c>
      <c r="J2244" s="3" t="s">
        <v>99</v>
      </c>
      <c r="K2244" s="2">
        <v>6300</v>
      </c>
      <c r="L2244" s="3" t="s">
        <v>64</v>
      </c>
      <c r="M2244" s="3" t="s">
        <v>184</v>
      </c>
      <c r="N2244" s="3" t="s">
        <v>185</v>
      </c>
      <c r="O2244" s="3"/>
      <c r="P2244" s="3"/>
      <c r="Q2244" s="3"/>
      <c r="R2244" s="3">
        <v>0</v>
      </c>
      <c r="S2244" s="3">
        <v>1</v>
      </c>
      <c r="T2244" s="2">
        <v>459</v>
      </c>
      <c r="U2244" s="3">
        <v>128.61091778165215</v>
      </c>
      <c r="V2244" s="3">
        <v>748.10432815826459</v>
      </c>
      <c r="W2244" s="3">
        <v>70.930390893330028</v>
      </c>
      <c r="X2244" s="3">
        <v>291791.64574222668</v>
      </c>
      <c r="Y2244" s="3">
        <v>748.10432815826459</v>
      </c>
      <c r="Z2244" s="3">
        <v>70.9303281877839</v>
      </c>
      <c r="AA2244" s="3">
        <v>291791.64574222668</v>
      </c>
    </row>
    <row r="2245" spans="1:27" x14ac:dyDescent="0.25">
      <c r="A2245" s="2">
        <v>2244</v>
      </c>
      <c r="B2245" s="3" t="s">
        <v>178</v>
      </c>
      <c r="C2245" s="3" t="s">
        <v>28</v>
      </c>
      <c r="D2245" s="3" t="s">
        <v>179</v>
      </c>
      <c r="E2245" s="3" t="s">
        <v>221</v>
      </c>
      <c r="F2245" s="3">
        <v>0.56000000000000005</v>
      </c>
      <c r="G2245" s="3">
        <v>0.48</v>
      </c>
      <c r="H2245" s="3" t="s">
        <v>64</v>
      </c>
      <c r="I2245" s="2">
        <v>6300</v>
      </c>
      <c r="J2245" s="3" t="s">
        <v>99</v>
      </c>
      <c r="K2245" s="2">
        <v>6300</v>
      </c>
      <c r="L2245" s="3" t="s">
        <v>64</v>
      </c>
      <c r="M2245" s="3" t="s">
        <v>186</v>
      </c>
      <c r="N2245" s="3" t="s">
        <v>187</v>
      </c>
      <c r="O2245" s="3"/>
      <c r="P2245" s="3"/>
      <c r="Q2245" s="3"/>
      <c r="R2245" s="3">
        <v>0</v>
      </c>
      <c r="S2245" s="3">
        <v>1</v>
      </c>
      <c r="T2245" s="2">
        <v>263</v>
      </c>
      <c r="U2245" s="3">
        <v>80.156565894227768</v>
      </c>
      <c r="V2245" s="3">
        <v>500.54940356785431</v>
      </c>
      <c r="W2245" s="3">
        <v>50.68081974461132</v>
      </c>
      <c r="X2245" s="3">
        <v>192608.1537234702</v>
      </c>
      <c r="Y2245" s="3">
        <v>500.54940356785431</v>
      </c>
      <c r="Z2245" s="3">
        <v>50.680774940565577</v>
      </c>
      <c r="AA2245" s="3">
        <v>192608.1537234702</v>
      </c>
    </row>
    <row r="2246" spans="1:27" x14ac:dyDescent="0.25">
      <c r="A2246" s="2">
        <v>2245</v>
      </c>
      <c r="B2246" s="3" t="s">
        <v>178</v>
      </c>
      <c r="C2246" s="3" t="s">
        <v>28</v>
      </c>
      <c r="D2246" s="3" t="s">
        <v>179</v>
      </c>
      <c r="E2246" s="3" t="s">
        <v>221</v>
      </c>
      <c r="F2246" s="3">
        <v>0.56000000000000005</v>
      </c>
      <c r="G2246" s="3">
        <v>0.48</v>
      </c>
      <c r="H2246" s="3" t="s">
        <v>64</v>
      </c>
      <c r="I2246" s="2">
        <v>6300</v>
      </c>
      <c r="J2246" s="3" t="s">
        <v>99</v>
      </c>
      <c r="K2246" s="2">
        <v>6300</v>
      </c>
      <c r="L2246" s="3" t="s">
        <v>64</v>
      </c>
      <c r="M2246" s="3" t="s">
        <v>188</v>
      </c>
      <c r="N2246" s="3" t="s">
        <v>185</v>
      </c>
      <c r="O2246" s="3"/>
      <c r="P2246" s="3"/>
      <c r="Q2246" s="3"/>
      <c r="R2246" s="3">
        <v>0</v>
      </c>
      <c r="S2246" s="3">
        <v>1</v>
      </c>
      <c r="T2246" s="2">
        <v>1</v>
      </c>
      <c r="U2246" s="3">
        <v>1.1049545159388301E-3</v>
      </c>
      <c r="V2246" s="3">
        <v>6.1463323108641747E-3</v>
      </c>
      <c r="W2246" s="3">
        <v>5.5411868067255384E-4</v>
      </c>
      <c r="X2246" s="3">
        <v>2.2595567556057805</v>
      </c>
      <c r="Y2246" s="3">
        <v>6.1463323108641747E-3</v>
      </c>
      <c r="Z2246" s="3">
        <v>5.5411819080756998E-4</v>
      </c>
      <c r="AA2246" s="3">
        <v>2.2595567556057805</v>
      </c>
    </row>
    <row r="2247" spans="1:27" x14ac:dyDescent="0.25">
      <c r="A2247" s="2">
        <v>2246</v>
      </c>
      <c r="B2247" s="3" t="s">
        <v>178</v>
      </c>
      <c r="C2247" s="3" t="s">
        <v>28</v>
      </c>
      <c r="D2247" s="3" t="s">
        <v>179</v>
      </c>
      <c r="E2247" s="3" t="s">
        <v>221</v>
      </c>
      <c r="F2247" s="3">
        <v>0.56000000000000005</v>
      </c>
      <c r="G2247" s="3">
        <v>0.48</v>
      </c>
      <c r="H2247" s="3" t="s">
        <v>64</v>
      </c>
      <c r="I2247" s="2">
        <v>6410</v>
      </c>
      <c r="J2247" s="3" t="s">
        <v>100</v>
      </c>
      <c r="K2247" s="2">
        <v>6410</v>
      </c>
      <c r="L2247" s="3" t="s">
        <v>64</v>
      </c>
      <c r="M2247" s="3" t="s">
        <v>33</v>
      </c>
      <c r="N2247" s="3" t="s">
        <v>33</v>
      </c>
      <c r="O2247" s="3"/>
      <c r="P2247" s="3"/>
      <c r="Q2247" s="3"/>
      <c r="R2247" s="3">
        <v>0</v>
      </c>
      <c r="S2247" s="3">
        <v>1</v>
      </c>
      <c r="T2247" s="2">
        <v>63</v>
      </c>
      <c r="U2247" s="3">
        <v>8.2709998788751609</v>
      </c>
      <c r="V2247" s="3">
        <v>64.052249240402318</v>
      </c>
      <c r="W2247" s="3">
        <v>6.8236826160039072</v>
      </c>
      <c r="X2247" s="3">
        <v>27091.607682245438</v>
      </c>
      <c r="Y2247" s="3">
        <v>64.052249240402318</v>
      </c>
      <c r="Z2247" s="3">
        <v>6.8236765835721185</v>
      </c>
      <c r="AA2247" s="3">
        <v>27091.607682245438</v>
      </c>
    </row>
    <row r="2248" spans="1:27" x14ac:dyDescent="0.25">
      <c r="A2248" s="2">
        <v>2247</v>
      </c>
      <c r="B2248" s="3" t="s">
        <v>178</v>
      </c>
      <c r="C2248" s="3" t="s">
        <v>28</v>
      </c>
      <c r="D2248" s="3" t="s">
        <v>179</v>
      </c>
      <c r="E2248" s="3" t="s">
        <v>221</v>
      </c>
      <c r="F2248" s="3">
        <v>0.56000000000000005</v>
      </c>
      <c r="G2248" s="3">
        <v>0.48</v>
      </c>
      <c r="H2248" s="3" t="s">
        <v>64</v>
      </c>
      <c r="I2248" s="2">
        <v>6410</v>
      </c>
      <c r="J2248" s="3" t="s">
        <v>100</v>
      </c>
      <c r="K2248" s="2">
        <v>6410</v>
      </c>
      <c r="L2248" s="3" t="s">
        <v>64</v>
      </c>
      <c r="M2248" s="3" t="s">
        <v>190</v>
      </c>
      <c r="N2248" s="3" t="s">
        <v>33</v>
      </c>
      <c r="O2248" s="3"/>
      <c r="P2248" s="3"/>
      <c r="Q2248" s="3"/>
      <c r="R2248" s="3">
        <v>0.38</v>
      </c>
      <c r="S2248" s="3">
        <v>0.62</v>
      </c>
      <c r="T2248" s="2">
        <v>655</v>
      </c>
      <c r="U2248" s="3">
        <v>237.59086285646674</v>
      </c>
      <c r="V2248" s="3">
        <v>1605.1612631770079</v>
      </c>
      <c r="W2248" s="3">
        <v>98.140417916432611</v>
      </c>
      <c r="X2248" s="3">
        <v>641207.46300594113</v>
      </c>
      <c r="Y2248" s="3">
        <v>995.19998316974443</v>
      </c>
      <c r="Z2248" s="3">
        <v>98.140331156040872</v>
      </c>
      <c r="AA2248" s="3">
        <v>397548.62706368277</v>
      </c>
    </row>
    <row r="2249" spans="1:27" x14ac:dyDescent="0.25">
      <c r="A2249" s="2">
        <v>2248</v>
      </c>
      <c r="B2249" s="3" t="s">
        <v>178</v>
      </c>
      <c r="C2249" s="3" t="s">
        <v>28</v>
      </c>
      <c r="D2249" s="3" t="s">
        <v>179</v>
      </c>
      <c r="E2249" s="3" t="s">
        <v>221</v>
      </c>
      <c r="F2249" s="3">
        <v>0.56000000000000005</v>
      </c>
      <c r="G2249" s="3">
        <v>0.48</v>
      </c>
      <c r="H2249" s="3" t="s">
        <v>64</v>
      </c>
      <c r="I2249" s="2">
        <v>6410</v>
      </c>
      <c r="J2249" s="3" t="s">
        <v>100</v>
      </c>
      <c r="K2249" s="2">
        <v>6410</v>
      </c>
      <c r="L2249" s="3" t="s">
        <v>64</v>
      </c>
      <c r="M2249" s="3" t="s">
        <v>191</v>
      </c>
      <c r="N2249" s="3" t="s">
        <v>192</v>
      </c>
      <c r="O2249" s="3"/>
      <c r="P2249" s="3"/>
      <c r="Q2249" s="3"/>
      <c r="R2249" s="3">
        <v>0</v>
      </c>
      <c r="S2249" s="3">
        <v>1</v>
      </c>
      <c r="T2249" s="2">
        <v>75</v>
      </c>
      <c r="U2249" s="3">
        <v>12.731791382472311</v>
      </c>
      <c r="V2249" s="3">
        <v>87.315614687581487</v>
      </c>
      <c r="W2249" s="3">
        <v>10.603543343545837</v>
      </c>
      <c r="X2249" s="3">
        <v>42699.16549890647</v>
      </c>
      <c r="Y2249" s="3">
        <v>87.315614687581487</v>
      </c>
      <c r="Z2249" s="3">
        <v>10.603533969553014</v>
      </c>
      <c r="AA2249" s="3">
        <v>42699.16549890647</v>
      </c>
    </row>
    <row r="2250" spans="1:27" x14ac:dyDescent="0.25">
      <c r="A2250" s="2">
        <v>2249</v>
      </c>
      <c r="B2250" s="3" t="s">
        <v>178</v>
      </c>
      <c r="C2250" s="3" t="s">
        <v>28</v>
      </c>
      <c r="D2250" s="3" t="s">
        <v>179</v>
      </c>
      <c r="E2250" s="3" t="s">
        <v>221</v>
      </c>
      <c r="F2250" s="3">
        <v>0.56000000000000005</v>
      </c>
      <c r="G2250" s="3">
        <v>0.48</v>
      </c>
      <c r="H2250" s="3" t="s">
        <v>64</v>
      </c>
      <c r="I2250" s="2">
        <v>6410</v>
      </c>
      <c r="J2250" s="3" t="s">
        <v>100</v>
      </c>
      <c r="K2250" s="2">
        <v>6410</v>
      </c>
      <c r="L2250" s="3" t="s">
        <v>64</v>
      </c>
      <c r="M2250" s="3" t="s">
        <v>222</v>
      </c>
      <c r="N2250" s="3" t="s">
        <v>192</v>
      </c>
      <c r="O2250" s="3"/>
      <c r="P2250" s="3"/>
      <c r="Q2250" s="3"/>
      <c r="R2250" s="3">
        <v>0.38</v>
      </c>
      <c r="S2250" s="3">
        <v>0.62</v>
      </c>
      <c r="T2250" s="2">
        <v>33</v>
      </c>
      <c r="U2250" s="3">
        <v>5.482336811728203</v>
      </c>
      <c r="V2250" s="3">
        <v>38.815220881630722</v>
      </c>
      <c r="W2250" s="3">
        <v>2.5756861678054519</v>
      </c>
      <c r="X2250" s="3">
        <v>15753.683063577178</v>
      </c>
      <c r="Y2250" s="3">
        <v>24.065436946611044</v>
      </c>
      <c r="Z2250" s="3">
        <v>2.5756838907870154</v>
      </c>
      <c r="AA2250" s="3">
        <v>9767.283499417852</v>
      </c>
    </row>
    <row r="2251" spans="1:27" x14ac:dyDescent="0.25">
      <c r="A2251" s="2">
        <v>2250</v>
      </c>
      <c r="B2251" s="3" t="s">
        <v>178</v>
      </c>
      <c r="C2251" s="3" t="s">
        <v>28</v>
      </c>
      <c r="D2251" s="3" t="s">
        <v>179</v>
      </c>
      <c r="E2251" s="3" t="s">
        <v>221</v>
      </c>
      <c r="F2251" s="3">
        <v>0.56000000000000005</v>
      </c>
      <c r="G2251" s="3">
        <v>0.48</v>
      </c>
      <c r="H2251" s="3" t="s">
        <v>64</v>
      </c>
      <c r="I2251" s="2">
        <v>6410</v>
      </c>
      <c r="J2251" s="3" t="s">
        <v>100</v>
      </c>
      <c r="K2251" s="2">
        <v>6410</v>
      </c>
      <c r="L2251" s="3" t="s">
        <v>64</v>
      </c>
      <c r="M2251" s="3" t="s">
        <v>193</v>
      </c>
      <c r="N2251" s="3" t="s">
        <v>194</v>
      </c>
      <c r="O2251" s="3"/>
      <c r="P2251" s="3"/>
      <c r="Q2251" s="3"/>
      <c r="R2251" s="3">
        <v>0</v>
      </c>
      <c r="S2251" s="3">
        <v>1</v>
      </c>
      <c r="T2251" s="2">
        <v>61</v>
      </c>
      <c r="U2251" s="3">
        <v>7.7247824024454541</v>
      </c>
      <c r="V2251" s="3">
        <v>51.846684078085055</v>
      </c>
      <c r="W2251" s="3">
        <v>6.5056855329360284</v>
      </c>
      <c r="X2251" s="3">
        <v>22417.066884810301</v>
      </c>
      <c r="Y2251" s="3">
        <v>51.846684078085055</v>
      </c>
      <c r="Z2251" s="3">
        <v>6.5056797816274639</v>
      </c>
      <c r="AA2251" s="3">
        <v>22417.066884810301</v>
      </c>
    </row>
    <row r="2252" spans="1:27" x14ac:dyDescent="0.25">
      <c r="A2252" s="2">
        <v>2251</v>
      </c>
      <c r="B2252" s="3" t="s">
        <v>178</v>
      </c>
      <c r="C2252" s="3" t="s">
        <v>28</v>
      </c>
      <c r="D2252" s="3" t="s">
        <v>179</v>
      </c>
      <c r="E2252" s="3" t="s">
        <v>221</v>
      </c>
      <c r="F2252" s="3">
        <v>0.56000000000000005</v>
      </c>
      <c r="G2252" s="3">
        <v>0.48</v>
      </c>
      <c r="H2252" s="3" t="s">
        <v>64</v>
      </c>
      <c r="I2252" s="2">
        <v>6410</v>
      </c>
      <c r="J2252" s="3" t="s">
        <v>100</v>
      </c>
      <c r="K2252" s="2">
        <v>6410</v>
      </c>
      <c r="L2252" s="3" t="s">
        <v>64</v>
      </c>
      <c r="M2252" s="3" t="s">
        <v>223</v>
      </c>
      <c r="N2252" s="3" t="s">
        <v>194</v>
      </c>
      <c r="O2252" s="3"/>
      <c r="P2252" s="3"/>
      <c r="Q2252" s="3"/>
      <c r="R2252" s="3">
        <v>0.38</v>
      </c>
      <c r="S2252" s="3">
        <v>0.62</v>
      </c>
      <c r="T2252" s="2">
        <v>570</v>
      </c>
      <c r="U2252" s="3">
        <v>131.0770057572137</v>
      </c>
      <c r="V2252" s="3">
        <v>967.77014901157702</v>
      </c>
      <c r="W2252" s="3">
        <v>67.21899734953729</v>
      </c>
      <c r="X2252" s="3">
        <v>434693.32263276784</v>
      </c>
      <c r="Y2252" s="3">
        <v>600.01749238717809</v>
      </c>
      <c r="Z2252" s="3">
        <v>67.218937925024335</v>
      </c>
      <c r="AA2252" s="3">
        <v>269509.86003231606</v>
      </c>
    </row>
    <row r="2253" spans="1:27" x14ac:dyDescent="0.25">
      <c r="A2253" s="2">
        <v>2252</v>
      </c>
      <c r="B2253" s="3" t="s">
        <v>178</v>
      </c>
      <c r="C2253" s="3" t="s">
        <v>28</v>
      </c>
      <c r="D2253" s="3" t="s">
        <v>179</v>
      </c>
      <c r="E2253" s="3" t="s">
        <v>221</v>
      </c>
      <c r="F2253" s="3">
        <v>0.56000000000000005</v>
      </c>
      <c r="G2253" s="3">
        <v>0.48</v>
      </c>
      <c r="H2253" s="3" t="s">
        <v>64</v>
      </c>
      <c r="I2253" s="2">
        <v>6410</v>
      </c>
      <c r="J2253" s="3" t="s">
        <v>100</v>
      </c>
      <c r="K2253" s="2">
        <v>6410</v>
      </c>
      <c r="L2253" s="3" t="s">
        <v>64</v>
      </c>
      <c r="M2253" s="3" t="s">
        <v>236</v>
      </c>
      <c r="N2253" s="3" t="s">
        <v>194</v>
      </c>
      <c r="O2253" s="3"/>
      <c r="P2253" s="3"/>
      <c r="Q2253" s="3"/>
      <c r="R2253" s="3">
        <v>0.38</v>
      </c>
      <c r="S2253" s="3">
        <v>0.62</v>
      </c>
      <c r="T2253" s="2">
        <v>2</v>
      </c>
      <c r="U2253" s="3">
        <v>4.7278141907172812E-2</v>
      </c>
      <c r="V2253" s="3">
        <v>0.27066234551208879</v>
      </c>
      <c r="W2253" s="3">
        <v>1.247779308109965E-2</v>
      </c>
      <c r="X2253" s="3">
        <v>116.71922626395285</v>
      </c>
      <c r="Y2253" s="3">
        <v>0.16781065421749505</v>
      </c>
      <c r="Z2253" s="3">
        <v>1.2477782050188627E-2</v>
      </c>
      <c r="AA2253" s="3">
        <v>72.365920283650766</v>
      </c>
    </row>
    <row r="2254" spans="1:27" x14ac:dyDescent="0.25">
      <c r="A2254" s="2">
        <v>2253</v>
      </c>
      <c r="B2254" s="3" t="s">
        <v>178</v>
      </c>
      <c r="C2254" s="3" t="s">
        <v>28</v>
      </c>
      <c r="D2254" s="3" t="s">
        <v>179</v>
      </c>
      <c r="E2254" s="3" t="s">
        <v>221</v>
      </c>
      <c r="F2254" s="3">
        <v>0.56000000000000005</v>
      </c>
      <c r="G2254" s="3">
        <v>0.48</v>
      </c>
      <c r="H2254" s="3" t="s">
        <v>64</v>
      </c>
      <c r="I2254" s="2">
        <v>6410</v>
      </c>
      <c r="J2254" s="3" t="s">
        <v>100</v>
      </c>
      <c r="K2254" s="2">
        <v>6410</v>
      </c>
      <c r="L2254" s="3" t="s">
        <v>64</v>
      </c>
      <c r="M2254" s="3" t="s">
        <v>195</v>
      </c>
      <c r="N2254" s="3" t="s">
        <v>196</v>
      </c>
      <c r="O2254" s="3"/>
      <c r="P2254" s="3"/>
      <c r="Q2254" s="3"/>
      <c r="R2254" s="3">
        <v>0</v>
      </c>
      <c r="S2254" s="3">
        <v>1</v>
      </c>
      <c r="T2254" s="2">
        <v>30</v>
      </c>
      <c r="U2254" s="3">
        <v>5.3451909444256778</v>
      </c>
      <c r="V2254" s="3">
        <v>41.641496110846639</v>
      </c>
      <c r="W2254" s="3">
        <v>4.5490251750237363</v>
      </c>
      <c r="X2254" s="3">
        <v>17785.327402778479</v>
      </c>
      <c r="Y2254" s="3">
        <v>41.641496110846639</v>
      </c>
      <c r="Z2254" s="3">
        <v>4.5490211534879119</v>
      </c>
      <c r="AA2254" s="3">
        <v>17785.327402778479</v>
      </c>
    </row>
    <row r="2255" spans="1:27" x14ac:dyDescent="0.25">
      <c r="A2255" s="2">
        <v>2254</v>
      </c>
      <c r="B2255" s="3" t="s">
        <v>178</v>
      </c>
      <c r="C2255" s="3" t="s">
        <v>28</v>
      </c>
      <c r="D2255" s="3" t="s">
        <v>179</v>
      </c>
      <c r="E2255" s="3" t="s">
        <v>221</v>
      </c>
      <c r="F2255" s="3">
        <v>0.56000000000000005</v>
      </c>
      <c r="G2255" s="3">
        <v>0.48</v>
      </c>
      <c r="H2255" s="3" t="s">
        <v>64</v>
      </c>
      <c r="I2255" s="2">
        <v>6410</v>
      </c>
      <c r="J2255" s="3" t="s">
        <v>100</v>
      </c>
      <c r="K2255" s="2">
        <v>6410</v>
      </c>
      <c r="L2255" s="3" t="s">
        <v>64</v>
      </c>
      <c r="M2255" s="3" t="s">
        <v>198</v>
      </c>
      <c r="N2255" s="3" t="s">
        <v>196</v>
      </c>
      <c r="O2255" s="3"/>
      <c r="P2255" s="3"/>
      <c r="Q2255" s="3"/>
      <c r="R2255" s="3">
        <v>0.38</v>
      </c>
      <c r="S2255" s="3">
        <v>0.62</v>
      </c>
      <c r="T2255" s="2">
        <v>187</v>
      </c>
      <c r="U2255" s="3">
        <v>47.735367301307079</v>
      </c>
      <c r="V2255" s="3">
        <v>285.8374019861663</v>
      </c>
      <c r="W2255" s="3">
        <v>21.498328503742105</v>
      </c>
      <c r="X2255" s="3">
        <v>153234.98827083153</v>
      </c>
      <c r="Y2255" s="3">
        <v>177.21918923142323</v>
      </c>
      <c r="Z2255" s="3">
        <v>21.498309498286016</v>
      </c>
      <c r="AA2255" s="3">
        <v>95005.69272791555</v>
      </c>
    </row>
    <row r="2256" spans="1:27" x14ac:dyDescent="0.25">
      <c r="A2256" s="2">
        <v>2255</v>
      </c>
      <c r="B2256" s="3" t="s">
        <v>178</v>
      </c>
      <c r="C2256" s="3" t="s">
        <v>28</v>
      </c>
      <c r="D2256" s="3" t="s">
        <v>179</v>
      </c>
      <c r="E2256" s="3" t="s">
        <v>221</v>
      </c>
      <c r="F2256" s="3">
        <v>0.56000000000000005</v>
      </c>
      <c r="G2256" s="3">
        <v>0.48</v>
      </c>
      <c r="H2256" s="3" t="s">
        <v>64</v>
      </c>
      <c r="I2256" s="2">
        <v>6410</v>
      </c>
      <c r="J2256" s="3" t="s">
        <v>100</v>
      </c>
      <c r="K2256" s="2">
        <v>6410</v>
      </c>
      <c r="L2256" s="3" t="s">
        <v>64</v>
      </c>
      <c r="M2256" s="3" t="s">
        <v>204</v>
      </c>
      <c r="N2256" s="3" t="s">
        <v>196</v>
      </c>
      <c r="O2256" s="3"/>
      <c r="P2256" s="3"/>
      <c r="Q2256" s="3"/>
      <c r="R2256" s="3">
        <v>0</v>
      </c>
      <c r="S2256" s="3">
        <v>1</v>
      </c>
      <c r="T2256" s="2">
        <v>1</v>
      </c>
      <c r="U2256" s="3">
        <v>6.1425398230119399E-4</v>
      </c>
      <c r="V2256" s="3">
        <v>4.8703472142504686E-3</v>
      </c>
      <c r="W2256" s="3">
        <v>5.2384508069898753E-4</v>
      </c>
      <c r="X2256" s="3">
        <v>2.0350020299774512</v>
      </c>
      <c r="Y2256" s="3">
        <v>4.8703472142504686E-3</v>
      </c>
      <c r="Z2256" s="3">
        <v>5.2384461759718496E-4</v>
      </c>
      <c r="AA2256" s="3">
        <v>2.0350020299774512</v>
      </c>
    </row>
    <row r="2257" spans="1:27" x14ac:dyDescent="0.25">
      <c r="A2257" s="2">
        <v>2256</v>
      </c>
      <c r="B2257" s="3" t="s">
        <v>178</v>
      </c>
      <c r="C2257" s="3" t="s">
        <v>28</v>
      </c>
      <c r="D2257" s="3" t="s">
        <v>179</v>
      </c>
      <c r="E2257" s="3" t="s">
        <v>221</v>
      </c>
      <c r="F2257" s="3">
        <v>0.56000000000000005</v>
      </c>
      <c r="G2257" s="3">
        <v>0.48</v>
      </c>
      <c r="H2257" s="3" t="s">
        <v>64</v>
      </c>
      <c r="I2257" s="2">
        <v>6410</v>
      </c>
      <c r="J2257" s="3" t="s">
        <v>100</v>
      </c>
      <c r="K2257" s="2">
        <v>6410</v>
      </c>
      <c r="L2257" s="3" t="s">
        <v>64</v>
      </c>
      <c r="M2257" s="3" t="s">
        <v>184</v>
      </c>
      <c r="N2257" s="3" t="s">
        <v>185</v>
      </c>
      <c r="O2257" s="3"/>
      <c r="P2257" s="3"/>
      <c r="Q2257" s="3"/>
      <c r="R2257" s="3">
        <v>0</v>
      </c>
      <c r="S2257" s="3">
        <v>1</v>
      </c>
      <c r="T2257" s="2">
        <v>1920</v>
      </c>
      <c r="U2257" s="3">
        <v>525.873489808459</v>
      </c>
      <c r="V2257" s="3">
        <v>3058.0187431403742</v>
      </c>
      <c r="W2257" s="3">
        <v>291.56243499697632</v>
      </c>
      <c r="X2257" s="3">
        <v>1218522.3416223736</v>
      </c>
      <c r="Y2257" s="3">
        <v>3058.0187431403742</v>
      </c>
      <c r="Z2257" s="3">
        <v>291.56217724312125</v>
      </c>
      <c r="AA2257" s="3">
        <v>1218522.3416223736</v>
      </c>
    </row>
    <row r="2258" spans="1:27" x14ac:dyDescent="0.25">
      <c r="A2258" s="2">
        <v>2257</v>
      </c>
      <c r="B2258" s="3" t="s">
        <v>178</v>
      </c>
      <c r="C2258" s="3" t="s">
        <v>28</v>
      </c>
      <c r="D2258" s="3" t="s">
        <v>179</v>
      </c>
      <c r="E2258" s="3" t="s">
        <v>221</v>
      </c>
      <c r="F2258" s="3">
        <v>0.56000000000000005</v>
      </c>
      <c r="G2258" s="3">
        <v>0.48</v>
      </c>
      <c r="H2258" s="3" t="s">
        <v>64</v>
      </c>
      <c r="I2258" s="2">
        <v>6410</v>
      </c>
      <c r="J2258" s="3" t="s">
        <v>100</v>
      </c>
      <c r="K2258" s="2">
        <v>6410</v>
      </c>
      <c r="L2258" s="3" t="s">
        <v>64</v>
      </c>
      <c r="M2258" s="3" t="s">
        <v>225</v>
      </c>
      <c r="N2258" s="3" t="s">
        <v>185</v>
      </c>
      <c r="O2258" s="3"/>
      <c r="P2258" s="3"/>
      <c r="Q2258" s="3"/>
      <c r="R2258" s="3">
        <v>0.38</v>
      </c>
      <c r="S2258" s="3">
        <v>0.62</v>
      </c>
      <c r="T2258" s="2">
        <v>21</v>
      </c>
      <c r="U2258" s="3">
        <v>3.462826379093682</v>
      </c>
      <c r="V2258" s="3">
        <v>21.142032391620795</v>
      </c>
      <c r="W2258" s="3">
        <v>1.3747684332652668</v>
      </c>
      <c r="X2258" s="3">
        <v>8804.7085017221034</v>
      </c>
      <c r="Y2258" s="3">
        <v>13.108060082804894</v>
      </c>
      <c r="Z2258" s="3">
        <v>1.3747672179102639</v>
      </c>
      <c r="AA2258" s="3">
        <v>5458.9192710677034</v>
      </c>
    </row>
    <row r="2259" spans="1:27" x14ac:dyDescent="0.25">
      <c r="A2259" s="2">
        <v>2258</v>
      </c>
      <c r="B2259" s="3" t="s">
        <v>178</v>
      </c>
      <c r="C2259" s="3" t="s">
        <v>28</v>
      </c>
      <c r="D2259" s="3" t="s">
        <v>179</v>
      </c>
      <c r="E2259" s="3" t="s">
        <v>221</v>
      </c>
      <c r="F2259" s="3">
        <v>0.56000000000000005</v>
      </c>
      <c r="G2259" s="3">
        <v>0.48</v>
      </c>
      <c r="H2259" s="3" t="s">
        <v>64</v>
      </c>
      <c r="I2259" s="2">
        <v>6410</v>
      </c>
      <c r="J2259" s="3" t="s">
        <v>100</v>
      </c>
      <c r="K2259" s="2">
        <v>6410</v>
      </c>
      <c r="L2259" s="3" t="s">
        <v>64</v>
      </c>
      <c r="M2259" s="3" t="s">
        <v>186</v>
      </c>
      <c r="N2259" s="3" t="s">
        <v>187</v>
      </c>
      <c r="O2259" s="3"/>
      <c r="P2259" s="3"/>
      <c r="Q2259" s="3"/>
      <c r="R2259" s="3">
        <v>0</v>
      </c>
      <c r="S2259" s="3">
        <v>1</v>
      </c>
      <c r="T2259" s="2">
        <v>489</v>
      </c>
      <c r="U2259" s="3">
        <v>131.8473418515286</v>
      </c>
      <c r="V2259" s="3">
        <v>728.3572218907666</v>
      </c>
      <c r="W2259" s="3">
        <v>70.799470071888763</v>
      </c>
      <c r="X2259" s="3">
        <v>284184.79896168807</v>
      </c>
      <c r="Y2259" s="3">
        <v>728.3572218907666</v>
      </c>
      <c r="Z2259" s="3">
        <v>70.799407482082273</v>
      </c>
      <c r="AA2259" s="3">
        <v>284184.79896168807</v>
      </c>
    </row>
    <row r="2260" spans="1:27" x14ac:dyDescent="0.25">
      <c r="A2260" s="2">
        <v>2259</v>
      </c>
      <c r="B2260" s="3" t="s">
        <v>178</v>
      </c>
      <c r="C2260" s="3" t="s">
        <v>28</v>
      </c>
      <c r="D2260" s="3" t="s">
        <v>179</v>
      </c>
      <c r="E2260" s="3" t="s">
        <v>221</v>
      </c>
      <c r="F2260" s="3">
        <v>0.56000000000000005</v>
      </c>
      <c r="G2260" s="3">
        <v>0.48</v>
      </c>
      <c r="H2260" s="3" t="s">
        <v>64</v>
      </c>
      <c r="I2260" s="2">
        <v>6410</v>
      </c>
      <c r="J2260" s="3" t="s">
        <v>100</v>
      </c>
      <c r="K2260" s="2">
        <v>6410</v>
      </c>
      <c r="L2260" s="3" t="s">
        <v>64</v>
      </c>
      <c r="M2260" s="3" t="s">
        <v>188</v>
      </c>
      <c r="N2260" s="3" t="s">
        <v>185</v>
      </c>
      <c r="O2260" s="3"/>
      <c r="P2260" s="3"/>
      <c r="Q2260" s="3"/>
      <c r="R2260" s="3">
        <v>0</v>
      </c>
      <c r="S2260" s="3">
        <v>1</v>
      </c>
      <c r="T2260" s="2">
        <v>1</v>
      </c>
      <c r="U2260" s="3">
        <v>4.53028506140512E-4</v>
      </c>
      <c r="V2260" s="3">
        <v>2.5659410545782603E-3</v>
      </c>
      <c r="W2260" s="3">
        <v>2.5934129541821648E-4</v>
      </c>
      <c r="X2260" s="3">
        <v>1.0609313995588499</v>
      </c>
      <c r="Y2260" s="3">
        <v>2.5659410545782603E-3</v>
      </c>
      <c r="Z2260" s="3">
        <v>2.5934106614924798E-4</v>
      </c>
      <c r="AA2260" s="3">
        <v>1.0609313995588499</v>
      </c>
    </row>
    <row r="2261" spans="1:27" x14ac:dyDescent="0.25">
      <c r="A2261" s="2">
        <v>2260</v>
      </c>
      <c r="B2261" s="3" t="s">
        <v>178</v>
      </c>
      <c r="C2261" s="3" t="s">
        <v>28</v>
      </c>
      <c r="D2261" s="3" t="s">
        <v>179</v>
      </c>
      <c r="E2261" s="3" t="s">
        <v>221</v>
      </c>
      <c r="F2261" s="3">
        <v>0.56000000000000005</v>
      </c>
      <c r="G2261" s="3">
        <v>0.48</v>
      </c>
      <c r="H2261" s="3" t="s">
        <v>64</v>
      </c>
      <c r="I2261" s="2">
        <v>6411</v>
      </c>
      <c r="J2261" s="3" t="s">
        <v>286</v>
      </c>
      <c r="K2261" s="2">
        <v>6411</v>
      </c>
      <c r="L2261" s="3" t="s">
        <v>64</v>
      </c>
      <c r="M2261" s="3" t="s">
        <v>223</v>
      </c>
      <c r="N2261" s="3" t="s">
        <v>194</v>
      </c>
      <c r="O2261" s="3"/>
      <c r="P2261" s="3"/>
      <c r="Q2261" s="3"/>
      <c r="R2261" s="3">
        <v>0.38</v>
      </c>
      <c r="S2261" s="3">
        <v>0.62</v>
      </c>
      <c r="T2261" s="2">
        <v>45</v>
      </c>
      <c r="U2261" s="3">
        <v>13.292931210670393</v>
      </c>
      <c r="V2261" s="3">
        <v>99.524062436055758</v>
      </c>
      <c r="W2261" s="3">
        <v>8.7696350853052198</v>
      </c>
      <c r="X2261" s="3">
        <v>42213.298001127179</v>
      </c>
      <c r="Y2261" s="3">
        <v>61.704918710354548</v>
      </c>
      <c r="Z2261" s="3">
        <v>8.7696273325669338</v>
      </c>
      <c r="AA2261" s="3">
        <v>26172.24476069885</v>
      </c>
    </row>
    <row r="2262" spans="1:27" x14ac:dyDescent="0.25">
      <c r="A2262" s="2">
        <v>2261</v>
      </c>
      <c r="B2262" s="3" t="s">
        <v>178</v>
      </c>
      <c r="C2262" s="3" t="s">
        <v>28</v>
      </c>
      <c r="D2262" s="3" t="s">
        <v>179</v>
      </c>
      <c r="E2262" s="3" t="s">
        <v>221</v>
      </c>
      <c r="F2262" s="3">
        <v>0.56000000000000005</v>
      </c>
      <c r="G2262" s="3">
        <v>0.48</v>
      </c>
      <c r="H2262" s="3" t="s">
        <v>64</v>
      </c>
      <c r="I2262" s="2">
        <v>6411</v>
      </c>
      <c r="J2262" s="3" t="s">
        <v>286</v>
      </c>
      <c r="K2262" s="2">
        <v>6411</v>
      </c>
      <c r="L2262" s="3" t="s">
        <v>64</v>
      </c>
      <c r="M2262" s="3" t="s">
        <v>198</v>
      </c>
      <c r="N2262" s="3" t="s">
        <v>196</v>
      </c>
      <c r="O2262" s="3"/>
      <c r="P2262" s="3"/>
      <c r="Q2262" s="3"/>
      <c r="R2262" s="3">
        <v>0.38</v>
      </c>
      <c r="S2262" s="3">
        <v>0.62</v>
      </c>
      <c r="T2262" s="2">
        <v>5</v>
      </c>
      <c r="U2262" s="3">
        <v>0.54092083739221219</v>
      </c>
      <c r="V2262" s="3">
        <v>3.6213718461690294</v>
      </c>
      <c r="W2262" s="3">
        <v>0.43454803554432037</v>
      </c>
      <c r="X2262" s="3">
        <v>1876.0279097577386</v>
      </c>
      <c r="Y2262" s="3">
        <v>2.2452505446247981</v>
      </c>
      <c r="Z2262" s="3">
        <v>0.43454765138498375</v>
      </c>
      <c r="AA2262" s="3">
        <v>1163.1373040497979</v>
      </c>
    </row>
    <row r="2263" spans="1:27" x14ac:dyDescent="0.25">
      <c r="A2263" s="2">
        <v>2262</v>
      </c>
      <c r="B2263" s="3" t="s">
        <v>178</v>
      </c>
      <c r="C2263" s="3" t="s">
        <v>28</v>
      </c>
      <c r="D2263" s="3" t="s">
        <v>179</v>
      </c>
      <c r="E2263" s="3" t="s">
        <v>221</v>
      </c>
      <c r="F2263" s="3">
        <v>0.56000000000000005</v>
      </c>
      <c r="G2263" s="3">
        <v>0.48</v>
      </c>
      <c r="H2263" s="3" t="s">
        <v>64</v>
      </c>
      <c r="I2263" s="2">
        <v>6411</v>
      </c>
      <c r="J2263" s="3" t="s">
        <v>286</v>
      </c>
      <c r="K2263" s="2">
        <v>6411</v>
      </c>
      <c r="L2263" s="3" t="s">
        <v>64</v>
      </c>
      <c r="M2263" s="3" t="s">
        <v>184</v>
      </c>
      <c r="N2263" s="3" t="s">
        <v>185</v>
      </c>
      <c r="O2263" s="3"/>
      <c r="P2263" s="3"/>
      <c r="Q2263" s="3"/>
      <c r="R2263" s="3">
        <v>0</v>
      </c>
      <c r="S2263" s="3">
        <v>1</v>
      </c>
      <c r="T2263" s="2">
        <v>30</v>
      </c>
      <c r="U2263" s="3">
        <v>4.3207259521990498</v>
      </c>
      <c r="V2263" s="3">
        <v>25.838412701851613</v>
      </c>
      <c r="W2263" s="3">
        <v>2.3627705494330571</v>
      </c>
      <c r="X2263" s="3">
        <v>10383.492446899918</v>
      </c>
      <c r="Y2263" s="3">
        <v>25.838412701851613</v>
      </c>
      <c r="Z2263" s="3">
        <v>2.3627684606412727</v>
      </c>
      <c r="AA2263" s="3">
        <v>10383.492446899918</v>
      </c>
    </row>
    <row r="2264" spans="1:27" x14ac:dyDescent="0.25">
      <c r="A2264" s="2">
        <v>2263</v>
      </c>
      <c r="B2264" s="3" t="s">
        <v>178</v>
      </c>
      <c r="C2264" s="3" t="s">
        <v>28</v>
      </c>
      <c r="D2264" s="3" t="s">
        <v>179</v>
      </c>
      <c r="E2264" s="3" t="s">
        <v>221</v>
      </c>
      <c r="F2264" s="3">
        <v>0.56000000000000005</v>
      </c>
      <c r="G2264" s="3">
        <v>0.48</v>
      </c>
      <c r="H2264" s="3" t="s">
        <v>64</v>
      </c>
      <c r="I2264" s="2">
        <v>6411</v>
      </c>
      <c r="J2264" s="3" t="s">
        <v>286</v>
      </c>
      <c r="K2264" s="2">
        <v>6411</v>
      </c>
      <c r="L2264" s="3" t="s">
        <v>64</v>
      </c>
      <c r="M2264" s="3" t="s">
        <v>186</v>
      </c>
      <c r="N2264" s="3" t="s">
        <v>187</v>
      </c>
      <c r="O2264" s="3"/>
      <c r="P2264" s="3"/>
      <c r="Q2264" s="3"/>
      <c r="R2264" s="3">
        <v>0</v>
      </c>
      <c r="S2264" s="3">
        <v>1</v>
      </c>
      <c r="T2264" s="2">
        <v>7</v>
      </c>
      <c r="U2264" s="3">
        <v>1.4673923769805814</v>
      </c>
      <c r="V2264" s="3">
        <v>9.4688000086179436</v>
      </c>
      <c r="W2264" s="3">
        <v>0.84141290947319847</v>
      </c>
      <c r="X2264" s="3">
        <v>3649.6304772605658</v>
      </c>
      <c r="Y2264" s="3">
        <v>9.4688000086179436</v>
      </c>
      <c r="Z2264" s="3">
        <v>0.84141216562764209</v>
      </c>
      <c r="AA2264" s="3">
        <v>3649.6304772605658</v>
      </c>
    </row>
    <row r="2265" spans="1:27" x14ac:dyDescent="0.25">
      <c r="A2265" s="2">
        <v>2264</v>
      </c>
      <c r="B2265" s="3" t="s">
        <v>178</v>
      </c>
      <c r="C2265" s="3" t="s">
        <v>28</v>
      </c>
      <c r="D2265" s="3" t="s">
        <v>179</v>
      </c>
      <c r="E2265" s="3" t="s">
        <v>221</v>
      </c>
      <c r="F2265" s="3">
        <v>0.56000000000000005</v>
      </c>
      <c r="G2265" s="3">
        <v>0.48</v>
      </c>
      <c r="H2265" s="3" t="s">
        <v>64</v>
      </c>
      <c r="I2265" s="2">
        <v>6412</v>
      </c>
      <c r="J2265" s="3" t="s">
        <v>287</v>
      </c>
      <c r="K2265" s="2">
        <v>6412</v>
      </c>
      <c r="L2265" s="3" t="s">
        <v>64</v>
      </c>
      <c r="M2265" s="3" t="s">
        <v>184</v>
      </c>
      <c r="N2265" s="3" t="s">
        <v>185</v>
      </c>
      <c r="O2265" s="3"/>
      <c r="P2265" s="3"/>
      <c r="Q2265" s="3"/>
      <c r="R2265" s="3">
        <v>0</v>
      </c>
      <c r="S2265" s="3">
        <v>1</v>
      </c>
      <c r="T2265" s="2">
        <v>7</v>
      </c>
      <c r="U2265" s="3">
        <v>1.0435079428122618</v>
      </c>
      <c r="V2265" s="3">
        <v>5.8982423506077311</v>
      </c>
      <c r="W2265" s="3">
        <v>0.47834836983020745</v>
      </c>
      <c r="X2265" s="3">
        <v>2419.9754762942148</v>
      </c>
      <c r="Y2265" s="3">
        <v>5.8982423506077311</v>
      </c>
      <c r="Z2265" s="3">
        <v>0.4783479469494733</v>
      </c>
      <c r="AA2265" s="3">
        <v>2419.9754762942148</v>
      </c>
    </row>
    <row r="2266" spans="1:27" x14ac:dyDescent="0.25">
      <c r="A2266" s="2">
        <v>2265</v>
      </c>
      <c r="B2266" s="3" t="s">
        <v>178</v>
      </c>
      <c r="C2266" s="3" t="s">
        <v>28</v>
      </c>
      <c r="D2266" s="3" t="s">
        <v>179</v>
      </c>
      <c r="E2266" s="3" t="s">
        <v>221</v>
      </c>
      <c r="F2266" s="3">
        <v>0.56000000000000005</v>
      </c>
      <c r="G2266" s="3">
        <v>0.48</v>
      </c>
      <c r="H2266" s="3" t="s">
        <v>64</v>
      </c>
      <c r="I2266" s="2">
        <v>6414</v>
      </c>
      <c r="J2266" s="3" t="s">
        <v>219</v>
      </c>
      <c r="K2266" s="2">
        <v>6414</v>
      </c>
      <c r="L2266" s="3" t="s">
        <v>64</v>
      </c>
      <c r="M2266" s="3" t="s">
        <v>190</v>
      </c>
      <c r="N2266" s="3" t="s">
        <v>33</v>
      </c>
      <c r="O2266" s="3"/>
      <c r="P2266" s="3"/>
      <c r="Q2266" s="3"/>
      <c r="R2266" s="3">
        <v>0.38</v>
      </c>
      <c r="S2266" s="3">
        <v>0.62</v>
      </c>
      <c r="T2266" s="2">
        <v>7</v>
      </c>
      <c r="U2266" s="3">
        <v>0.52684487559386328</v>
      </c>
      <c r="V2266" s="3">
        <v>4.2749130341349577</v>
      </c>
      <c r="W2266" s="3">
        <v>0.3002954344377704</v>
      </c>
      <c r="X2266" s="3">
        <v>1730.0291167685809</v>
      </c>
      <c r="Y2266" s="3">
        <v>2.6504460811636736</v>
      </c>
      <c r="Z2266" s="3">
        <v>0.30029516896356445</v>
      </c>
      <c r="AA2266" s="3">
        <v>1072.6180523965202</v>
      </c>
    </row>
    <row r="2267" spans="1:27" x14ac:dyDescent="0.25">
      <c r="A2267" s="2">
        <v>2266</v>
      </c>
      <c r="B2267" s="3" t="s">
        <v>178</v>
      </c>
      <c r="C2267" s="3" t="s">
        <v>28</v>
      </c>
      <c r="D2267" s="3" t="s">
        <v>179</v>
      </c>
      <c r="E2267" s="3" t="s">
        <v>221</v>
      </c>
      <c r="F2267" s="3">
        <v>0.56000000000000005</v>
      </c>
      <c r="G2267" s="3">
        <v>0.48</v>
      </c>
      <c r="H2267" s="3" t="s">
        <v>64</v>
      </c>
      <c r="I2267" s="2">
        <v>6414</v>
      </c>
      <c r="J2267" s="3" t="s">
        <v>219</v>
      </c>
      <c r="K2267" s="2">
        <v>6414</v>
      </c>
      <c r="L2267" s="3" t="s">
        <v>64</v>
      </c>
      <c r="M2267" s="3" t="s">
        <v>222</v>
      </c>
      <c r="N2267" s="3" t="s">
        <v>192</v>
      </c>
      <c r="O2267" s="3"/>
      <c r="P2267" s="3"/>
      <c r="Q2267" s="3"/>
      <c r="R2267" s="3">
        <v>0.38</v>
      </c>
      <c r="S2267" s="3">
        <v>0.62</v>
      </c>
      <c r="T2267" s="2">
        <v>437</v>
      </c>
      <c r="U2267" s="3">
        <v>130.96752895703909</v>
      </c>
      <c r="V2267" s="3">
        <v>1011.0653506174061</v>
      </c>
      <c r="W2267" s="3">
        <v>71.577602279281535</v>
      </c>
      <c r="X2267" s="3">
        <v>389227.20456430689</v>
      </c>
      <c r="Y2267" s="3">
        <v>626.86051738279127</v>
      </c>
      <c r="Z2267" s="3">
        <v>71.577539001572433</v>
      </c>
      <c r="AA2267" s="3">
        <v>241320.86682987041</v>
      </c>
    </row>
    <row r="2268" spans="1:27" x14ac:dyDescent="0.25">
      <c r="A2268" s="2">
        <v>2267</v>
      </c>
      <c r="B2268" s="3" t="s">
        <v>178</v>
      </c>
      <c r="C2268" s="3" t="s">
        <v>28</v>
      </c>
      <c r="D2268" s="3" t="s">
        <v>179</v>
      </c>
      <c r="E2268" s="3" t="s">
        <v>221</v>
      </c>
      <c r="F2268" s="3">
        <v>0.56000000000000005</v>
      </c>
      <c r="G2268" s="3">
        <v>0.48</v>
      </c>
      <c r="H2268" s="3" t="s">
        <v>64</v>
      </c>
      <c r="I2268" s="2">
        <v>6414</v>
      </c>
      <c r="J2268" s="3" t="s">
        <v>219</v>
      </c>
      <c r="K2268" s="2">
        <v>6414</v>
      </c>
      <c r="L2268" s="3" t="s">
        <v>64</v>
      </c>
      <c r="M2268" s="3" t="s">
        <v>193</v>
      </c>
      <c r="N2268" s="3" t="s">
        <v>194</v>
      </c>
      <c r="O2268" s="3"/>
      <c r="P2268" s="3"/>
      <c r="Q2268" s="3"/>
      <c r="R2268" s="3">
        <v>0</v>
      </c>
      <c r="S2268" s="3">
        <v>1</v>
      </c>
      <c r="T2268" s="2">
        <v>8</v>
      </c>
      <c r="U2268" s="3">
        <v>2.1018541364572583</v>
      </c>
      <c r="V2268" s="3">
        <v>14.100468170893222</v>
      </c>
      <c r="W2268" s="3">
        <v>1.3473065267706483</v>
      </c>
      <c r="X2268" s="3">
        <v>5710.3423190658123</v>
      </c>
      <c r="Y2268" s="3">
        <v>14.100468170893222</v>
      </c>
      <c r="Z2268" s="3">
        <v>1.3473053356931639</v>
      </c>
      <c r="AA2268" s="3">
        <v>5710.3423190658123</v>
      </c>
    </row>
    <row r="2269" spans="1:27" x14ac:dyDescent="0.25">
      <c r="A2269" s="2">
        <v>2268</v>
      </c>
      <c r="B2269" s="3" t="s">
        <v>178</v>
      </c>
      <c r="C2269" s="3" t="s">
        <v>28</v>
      </c>
      <c r="D2269" s="3" t="s">
        <v>179</v>
      </c>
      <c r="E2269" s="3" t="s">
        <v>221</v>
      </c>
      <c r="F2269" s="3">
        <v>0.56000000000000005</v>
      </c>
      <c r="G2269" s="3">
        <v>0.48</v>
      </c>
      <c r="H2269" s="3" t="s">
        <v>64</v>
      </c>
      <c r="I2269" s="2">
        <v>6414</v>
      </c>
      <c r="J2269" s="3" t="s">
        <v>219</v>
      </c>
      <c r="K2269" s="2">
        <v>6414</v>
      </c>
      <c r="L2269" s="3" t="s">
        <v>64</v>
      </c>
      <c r="M2269" s="3" t="s">
        <v>223</v>
      </c>
      <c r="N2269" s="3" t="s">
        <v>194</v>
      </c>
      <c r="O2269" s="3"/>
      <c r="P2269" s="3"/>
      <c r="Q2269" s="3"/>
      <c r="R2269" s="3">
        <v>0.38</v>
      </c>
      <c r="S2269" s="3">
        <v>0.62</v>
      </c>
      <c r="T2269" s="2">
        <v>530</v>
      </c>
      <c r="U2269" s="3">
        <v>114.8912421787559</v>
      </c>
      <c r="V2269" s="3">
        <v>982.90162688181817</v>
      </c>
      <c r="W2269" s="3">
        <v>76.390371048785866</v>
      </c>
      <c r="X2269" s="3">
        <v>373159.5805406156</v>
      </c>
      <c r="Y2269" s="3">
        <v>609.39900866672701</v>
      </c>
      <c r="Z2269" s="3">
        <v>76.390303516380186</v>
      </c>
      <c r="AA2269" s="3">
        <v>231358.93993518187</v>
      </c>
    </row>
    <row r="2270" spans="1:27" x14ac:dyDescent="0.25">
      <c r="A2270" s="2">
        <v>2269</v>
      </c>
      <c r="B2270" s="3" t="s">
        <v>178</v>
      </c>
      <c r="C2270" s="3" t="s">
        <v>28</v>
      </c>
      <c r="D2270" s="3" t="s">
        <v>179</v>
      </c>
      <c r="E2270" s="3" t="s">
        <v>221</v>
      </c>
      <c r="F2270" s="3">
        <v>0.56000000000000005</v>
      </c>
      <c r="G2270" s="3">
        <v>0.48</v>
      </c>
      <c r="H2270" s="3" t="s">
        <v>64</v>
      </c>
      <c r="I2270" s="2">
        <v>6414</v>
      </c>
      <c r="J2270" s="3" t="s">
        <v>219</v>
      </c>
      <c r="K2270" s="2">
        <v>6414</v>
      </c>
      <c r="L2270" s="3" t="s">
        <v>64</v>
      </c>
      <c r="M2270" s="3" t="s">
        <v>232</v>
      </c>
      <c r="N2270" s="3" t="s">
        <v>185</v>
      </c>
      <c r="O2270" s="3"/>
      <c r="P2270" s="3"/>
      <c r="Q2270" s="3"/>
      <c r="R2270" s="3">
        <v>0</v>
      </c>
      <c r="S2270" s="3">
        <v>1</v>
      </c>
      <c r="T2270" s="2">
        <v>1</v>
      </c>
      <c r="U2270" s="3">
        <v>2.0122572953187E-2</v>
      </c>
      <c r="V2270" s="3">
        <v>0.10831644862802392</v>
      </c>
      <c r="W2270" s="3">
        <v>1.1576955400197528E-2</v>
      </c>
      <c r="X2270" s="3">
        <v>45.203704578098268</v>
      </c>
      <c r="Y2270" s="3">
        <v>0.10831644862802392</v>
      </c>
      <c r="Z2270" s="3">
        <v>1.1576945165666199E-2</v>
      </c>
      <c r="AA2270" s="3">
        <v>45.203704578098268</v>
      </c>
    </row>
    <row r="2271" spans="1:27" x14ac:dyDescent="0.25">
      <c r="A2271" s="2">
        <v>2270</v>
      </c>
      <c r="B2271" s="3" t="s">
        <v>178</v>
      </c>
      <c r="C2271" s="3" t="s">
        <v>28</v>
      </c>
      <c r="D2271" s="3" t="s">
        <v>179</v>
      </c>
      <c r="E2271" s="3" t="s">
        <v>221</v>
      </c>
      <c r="F2271" s="3">
        <v>0.56000000000000005</v>
      </c>
      <c r="G2271" s="3">
        <v>0.48</v>
      </c>
      <c r="H2271" s="3" t="s">
        <v>64</v>
      </c>
      <c r="I2271" s="2">
        <v>6414</v>
      </c>
      <c r="J2271" s="3" t="s">
        <v>219</v>
      </c>
      <c r="K2271" s="2">
        <v>6414</v>
      </c>
      <c r="L2271" s="3" t="s">
        <v>64</v>
      </c>
      <c r="M2271" s="3" t="s">
        <v>198</v>
      </c>
      <c r="N2271" s="3" t="s">
        <v>196</v>
      </c>
      <c r="O2271" s="3"/>
      <c r="P2271" s="3"/>
      <c r="Q2271" s="3"/>
      <c r="R2271" s="3">
        <v>0.38</v>
      </c>
      <c r="S2271" s="3">
        <v>0.62</v>
      </c>
      <c r="T2271" s="2">
        <v>5</v>
      </c>
      <c r="U2271" s="3">
        <v>0.94405463981202797</v>
      </c>
      <c r="V2271" s="3">
        <v>5.8732201229560612</v>
      </c>
      <c r="W2271" s="3">
        <v>0.3603968648568795</v>
      </c>
      <c r="X2271" s="3">
        <v>2245.9183556597427</v>
      </c>
      <c r="Y2271" s="3">
        <v>3.6413964762327575</v>
      </c>
      <c r="Z2271" s="3">
        <v>0.36039654625039863</v>
      </c>
      <c r="AA2271" s="3">
        <v>1392.4693805090403</v>
      </c>
    </row>
    <row r="2272" spans="1:27" x14ac:dyDescent="0.25">
      <c r="A2272" s="2">
        <v>2271</v>
      </c>
      <c r="B2272" s="3" t="s">
        <v>178</v>
      </c>
      <c r="C2272" s="3" t="s">
        <v>28</v>
      </c>
      <c r="D2272" s="3" t="s">
        <v>179</v>
      </c>
      <c r="E2272" s="3" t="s">
        <v>221</v>
      </c>
      <c r="F2272" s="3">
        <v>0.56000000000000005</v>
      </c>
      <c r="G2272" s="3">
        <v>0.48</v>
      </c>
      <c r="H2272" s="3" t="s">
        <v>64</v>
      </c>
      <c r="I2272" s="2">
        <v>6414</v>
      </c>
      <c r="J2272" s="3" t="s">
        <v>219</v>
      </c>
      <c r="K2272" s="2">
        <v>6414</v>
      </c>
      <c r="L2272" s="3" t="s">
        <v>64</v>
      </c>
      <c r="M2272" s="3" t="s">
        <v>184</v>
      </c>
      <c r="N2272" s="3" t="s">
        <v>185</v>
      </c>
      <c r="O2272" s="3"/>
      <c r="P2272" s="3"/>
      <c r="Q2272" s="3"/>
      <c r="R2272" s="3">
        <v>0</v>
      </c>
      <c r="S2272" s="3">
        <v>1</v>
      </c>
      <c r="T2272" s="2">
        <v>8</v>
      </c>
      <c r="U2272" s="3">
        <v>1.0405540467737255</v>
      </c>
      <c r="V2272" s="3">
        <v>5.1137946744769929</v>
      </c>
      <c r="W2272" s="3">
        <v>0.38984968249128976</v>
      </c>
      <c r="X2272" s="3">
        <v>1987.9901430831017</v>
      </c>
      <c r="Y2272" s="3">
        <v>5.1137946744769929</v>
      </c>
      <c r="Z2272" s="3">
        <v>0.38984933784723907</v>
      </c>
      <c r="AA2272" s="3">
        <v>1987.9901430831017</v>
      </c>
    </row>
    <row r="2273" spans="1:27" x14ac:dyDescent="0.25">
      <c r="A2273" s="2">
        <v>2272</v>
      </c>
      <c r="B2273" s="3" t="s">
        <v>178</v>
      </c>
      <c r="C2273" s="3" t="s">
        <v>28</v>
      </c>
      <c r="D2273" s="3" t="s">
        <v>179</v>
      </c>
      <c r="E2273" s="3" t="s">
        <v>221</v>
      </c>
      <c r="F2273" s="3">
        <v>0.56000000000000005</v>
      </c>
      <c r="G2273" s="3">
        <v>0.48</v>
      </c>
      <c r="H2273" s="3" t="s">
        <v>64</v>
      </c>
      <c r="I2273" s="2">
        <v>6416</v>
      </c>
      <c r="J2273" s="3" t="s">
        <v>277</v>
      </c>
      <c r="K2273" s="2">
        <v>6416</v>
      </c>
      <c r="L2273" s="3" t="s">
        <v>64</v>
      </c>
      <c r="M2273" s="3" t="s">
        <v>190</v>
      </c>
      <c r="N2273" s="3" t="s">
        <v>33</v>
      </c>
      <c r="O2273" s="3"/>
      <c r="P2273" s="3"/>
      <c r="Q2273" s="3"/>
      <c r="R2273" s="3">
        <v>0.38</v>
      </c>
      <c r="S2273" s="3">
        <v>0.62</v>
      </c>
      <c r="T2273" s="2">
        <v>2</v>
      </c>
      <c r="U2273" s="3">
        <v>4.17285337910542E-2</v>
      </c>
      <c r="V2273" s="3">
        <v>0.33373669949367524</v>
      </c>
      <c r="W2273" s="3">
        <v>2.6373630972272615E-2</v>
      </c>
      <c r="X2273" s="3">
        <v>137.28202811818224</v>
      </c>
      <c r="Y2273" s="3">
        <v>0.20691675368607865</v>
      </c>
      <c r="Z2273" s="3">
        <v>2.6373607656837422E-2</v>
      </c>
      <c r="AA2273" s="3">
        <v>85.114857433272988</v>
      </c>
    </row>
    <row r="2274" spans="1:27" x14ac:dyDescent="0.25">
      <c r="A2274" s="2">
        <v>2273</v>
      </c>
      <c r="B2274" s="3" t="s">
        <v>178</v>
      </c>
      <c r="C2274" s="3" t="s">
        <v>28</v>
      </c>
      <c r="D2274" s="3" t="s">
        <v>179</v>
      </c>
      <c r="E2274" s="3" t="s">
        <v>221</v>
      </c>
      <c r="F2274" s="3">
        <v>0.56000000000000005</v>
      </c>
      <c r="G2274" s="3">
        <v>0.48</v>
      </c>
      <c r="H2274" s="3" t="s">
        <v>64</v>
      </c>
      <c r="I2274" s="2">
        <v>6416</v>
      </c>
      <c r="J2274" s="3" t="s">
        <v>277</v>
      </c>
      <c r="K2274" s="2">
        <v>6416</v>
      </c>
      <c r="L2274" s="3" t="s">
        <v>64</v>
      </c>
      <c r="M2274" s="3" t="s">
        <v>223</v>
      </c>
      <c r="N2274" s="3" t="s">
        <v>194</v>
      </c>
      <c r="O2274" s="3"/>
      <c r="P2274" s="3"/>
      <c r="Q2274" s="3"/>
      <c r="R2274" s="3">
        <v>0.38</v>
      </c>
      <c r="S2274" s="3">
        <v>0.62</v>
      </c>
      <c r="T2274" s="2">
        <v>35</v>
      </c>
      <c r="U2274" s="3">
        <v>7.4386724635634014</v>
      </c>
      <c r="V2274" s="3">
        <v>62.648732698310333</v>
      </c>
      <c r="W2274" s="3">
        <v>4.7562023516291028</v>
      </c>
      <c r="X2274" s="3">
        <v>23927.631526811594</v>
      </c>
      <c r="Y2274" s="3">
        <v>38.842214272952404</v>
      </c>
      <c r="Z2274" s="3">
        <v>4.7561981469396573</v>
      </c>
      <c r="AA2274" s="3">
        <v>14835.131546623184</v>
      </c>
    </row>
    <row r="2275" spans="1:27" x14ac:dyDescent="0.25">
      <c r="A2275" s="2">
        <v>2274</v>
      </c>
      <c r="B2275" s="3" t="s">
        <v>178</v>
      </c>
      <c r="C2275" s="3" t="s">
        <v>28</v>
      </c>
      <c r="D2275" s="3" t="s">
        <v>179</v>
      </c>
      <c r="E2275" s="3" t="s">
        <v>221</v>
      </c>
      <c r="F2275" s="3">
        <v>0.56000000000000005</v>
      </c>
      <c r="G2275" s="3">
        <v>0.48</v>
      </c>
      <c r="H2275" s="3" t="s">
        <v>64</v>
      </c>
      <c r="I2275" s="2">
        <v>6416</v>
      </c>
      <c r="J2275" s="3" t="s">
        <v>277</v>
      </c>
      <c r="K2275" s="2">
        <v>6416</v>
      </c>
      <c r="L2275" s="3" t="s">
        <v>64</v>
      </c>
      <c r="M2275" s="3" t="s">
        <v>184</v>
      </c>
      <c r="N2275" s="3" t="s">
        <v>185</v>
      </c>
      <c r="O2275" s="3"/>
      <c r="P2275" s="3"/>
      <c r="Q2275" s="3"/>
      <c r="R2275" s="3">
        <v>0</v>
      </c>
      <c r="S2275" s="3">
        <v>1</v>
      </c>
      <c r="T2275" s="2">
        <v>5</v>
      </c>
      <c r="U2275" s="3">
        <v>0.77698918408113271</v>
      </c>
      <c r="V2275" s="3">
        <v>4.9771710126671618</v>
      </c>
      <c r="W2275" s="3">
        <v>0.7022914385072172</v>
      </c>
      <c r="X2275" s="3">
        <v>1682.6044435523715</v>
      </c>
      <c r="Y2275" s="3">
        <v>4.9771710126671618</v>
      </c>
      <c r="Z2275" s="3">
        <v>0.7022908176510847</v>
      </c>
      <c r="AA2275" s="3">
        <v>1682.6044435523715</v>
      </c>
    </row>
    <row r="2276" spans="1:27" x14ac:dyDescent="0.25">
      <c r="A2276" s="2">
        <v>2275</v>
      </c>
      <c r="B2276" s="3" t="s">
        <v>178</v>
      </c>
      <c r="C2276" s="3" t="s">
        <v>28</v>
      </c>
      <c r="D2276" s="3" t="s">
        <v>179</v>
      </c>
      <c r="E2276" s="3" t="s">
        <v>221</v>
      </c>
      <c r="F2276" s="3">
        <v>0.56000000000000005</v>
      </c>
      <c r="G2276" s="3">
        <v>0.48</v>
      </c>
      <c r="H2276" s="3" t="s">
        <v>64</v>
      </c>
      <c r="I2276" s="2">
        <v>6416</v>
      </c>
      <c r="J2276" s="3" t="s">
        <v>277</v>
      </c>
      <c r="K2276" s="2">
        <v>6416</v>
      </c>
      <c r="L2276" s="3" t="s">
        <v>64</v>
      </c>
      <c r="M2276" s="3" t="s">
        <v>186</v>
      </c>
      <c r="N2276" s="3" t="s">
        <v>187</v>
      </c>
      <c r="O2276" s="3"/>
      <c r="P2276" s="3"/>
      <c r="Q2276" s="3"/>
      <c r="R2276" s="3">
        <v>0</v>
      </c>
      <c r="S2276" s="3">
        <v>1</v>
      </c>
      <c r="T2276" s="2">
        <v>4</v>
      </c>
      <c r="U2276" s="3">
        <v>0.62924055739890072</v>
      </c>
      <c r="V2276" s="3">
        <v>3.0396039567236239</v>
      </c>
      <c r="W2276" s="3">
        <v>0.25285368399453456</v>
      </c>
      <c r="X2276" s="3">
        <v>1443.8862769726256</v>
      </c>
      <c r="Y2276" s="3">
        <v>3.0396039567236239</v>
      </c>
      <c r="Z2276" s="3">
        <v>0.25285346046089657</v>
      </c>
      <c r="AA2276" s="3">
        <v>1443.8862769726256</v>
      </c>
    </row>
    <row r="2277" spans="1:27" x14ac:dyDescent="0.25">
      <c r="A2277" s="2">
        <v>2276</v>
      </c>
      <c r="B2277" s="3" t="s">
        <v>178</v>
      </c>
      <c r="C2277" s="3" t="s">
        <v>28</v>
      </c>
      <c r="D2277" s="3" t="s">
        <v>179</v>
      </c>
      <c r="E2277" s="3" t="s">
        <v>221</v>
      </c>
      <c r="F2277" s="3">
        <v>0.56000000000000005</v>
      </c>
      <c r="G2277" s="3">
        <v>0.48</v>
      </c>
      <c r="H2277" s="3" t="s">
        <v>64</v>
      </c>
      <c r="I2277" s="2">
        <v>6420</v>
      </c>
      <c r="J2277" s="3" t="s">
        <v>101</v>
      </c>
      <c r="K2277" s="2">
        <v>6420</v>
      </c>
      <c r="L2277" s="3" t="s">
        <v>64</v>
      </c>
      <c r="M2277" s="3" t="s">
        <v>33</v>
      </c>
      <c r="N2277" s="3" t="s">
        <v>33</v>
      </c>
      <c r="O2277" s="3"/>
      <c r="P2277" s="3"/>
      <c r="Q2277" s="3"/>
      <c r="R2277" s="3">
        <v>0</v>
      </c>
      <c r="S2277" s="3">
        <v>1</v>
      </c>
      <c r="T2277" s="2">
        <v>52</v>
      </c>
      <c r="U2277" s="3">
        <v>13.650105953427518</v>
      </c>
      <c r="V2277" s="3">
        <v>91.985139967672808</v>
      </c>
      <c r="W2277" s="3">
        <v>9.3556026083132746</v>
      </c>
      <c r="X2277" s="3">
        <v>36735.885508060026</v>
      </c>
      <c r="Y2277" s="3">
        <v>91.985139967672808</v>
      </c>
      <c r="Z2277" s="3">
        <v>9.3555943375542405</v>
      </c>
      <c r="AA2277" s="3">
        <v>36735.885508060026</v>
      </c>
    </row>
    <row r="2278" spans="1:27" x14ac:dyDescent="0.25">
      <c r="A2278" s="2">
        <v>2277</v>
      </c>
      <c r="B2278" s="3" t="s">
        <v>178</v>
      </c>
      <c r="C2278" s="3" t="s">
        <v>28</v>
      </c>
      <c r="D2278" s="3" t="s">
        <v>179</v>
      </c>
      <c r="E2278" s="3" t="s">
        <v>221</v>
      </c>
      <c r="F2278" s="3">
        <v>0.56000000000000005</v>
      </c>
      <c r="G2278" s="3">
        <v>0.48</v>
      </c>
      <c r="H2278" s="3" t="s">
        <v>64</v>
      </c>
      <c r="I2278" s="2">
        <v>6430</v>
      </c>
      <c r="J2278" s="3" t="s">
        <v>102</v>
      </c>
      <c r="K2278" s="2">
        <v>3000</v>
      </c>
      <c r="L2278" s="3" t="s">
        <v>64</v>
      </c>
      <c r="M2278" s="3" t="s">
        <v>198</v>
      </c>
      <c r="N2278" s="3" t="s">
        <v>196</v>
      </c>
      <c r="O2278" s="3"/>
      <c r="P2278" s="3"/>
      <c r="Q2278" s="3"/>
      <c r="R2278" s="3">
        <v>0.38</v>
      </c>
      <c r="S2278" s="3">
        <v>0.62</v>
      </c>
      <c r="T2278" s="2">
        <v>6</v>
      </c>
      <c r="U2278" s="3">
        <v>0.77159298310704039</v>
      </c>
      <c r="V2278" s="3">
        <v>3.8557337594974093</v>
      </c>
      <c r="W2278" s="3">
        <v>0.25982644595416948</v>
      </c>
      <c r="X2278" s="3">
        <v>2063.45632274729</v>
      </c>
      <c r="Y2278" s="3">
        <v>2.3905549308883938</v>
      </c>
      <c r="Z2278" s="3">
        <v>0.25982621625630675</v>
      </c>
      <c r="AA2278" s="3">
        <v>1279.3429201033198</v>
      </c>
    </row>
    <row r="2279" spans="1:27" x14ac:dyDescent="0.25">
      <c r="A2279" s="2">
        <v>2278</v>
      </c>
      <c r="B2279" s="3" t="s">
        <v>178</v>
      </c>
      <c r="C2279" s="3" t="s">
        <v>28</v>
      </c>
      <c r="D2279" s="3" t="s">
        <v>179</v>
      </c>
      <c r="E2279" s="3" t="s">
        <v>221</v>
      </c>
      <c r="F2279" s="3">
        <v>0.56000000000000005</v>
      </c>
      <c r="G2279" s="3">
        <v>0.48</v>
      </c>
      <c r="H2279" s="3" t="s">
        <v>64</v>
      </c>
      <c r="I2279" s="2">
        <v>6430</v>
      </c>
      <c r="J2279" s="3" t="s">
        <v>102</v>
      </c>
      <c r="K2279" s="2">
        <v>6430</v>
      </c>
      <c r="L2279" s="3" t="s">
        <v>64</v>
      </c>
      <c r="M2279" s="3" t="s">
        <v>33</v>
      </c>
      <c r="N2279" s="3" t="s">
        <v>33</v>
      </c>
      <c r="O2279" s="3"/>
      <c r="P2279" s="3"/>
      <c r="Q2279" s="3"/>
      <c r="R2279" s="3">
        <v>0</v>
      </c>
      <c r="S2279" s="3">
        <v>1</v>
      </c>
      <c r="T2279" s="2">
        <v>7</v>
      </c>
      <c r="U2279" s="3">
        <v>0.84670913634089495</v>
      </c>
      <c r="V2279" s="3">
        <v>5.0244500082632673</v>
      </c>
      <c r="W2279" s="3">
        <v>0.5523052765672869</v>
      </c>
      <c r="X2279" s="3">
        <v>2378.864841040277</v>
      </c>
      <c r="Y2279" s="3">
        <v>5.0244500082632673</v>
      </c>
      <c r="Z2279" s="3">
        <v>0.55230478830543572</v>
      </c>
      <c r="AA2279" s="3">
        <v>2378.864841040277</v>
      </c>
    </row>
    <row r="2280" spans="1:27" x14ac:dyDescent="0.25">
      <c r="A2280" s="2">
        <v>2279</v>
      </c>
      <c r="B2280" s="3" t="s">
        <v>178</v>
      </c>
      <c r="C2280" s="3" t="s">
        <v>28</v>
      </c>
      <c r="D2280" s="3" t="s">
        <v>179</v>
      </c>
      <c r="E2280" s="3" t="s">
        <v>221</v>
      </c>
      <c r="F2280" s="3">
        <v>0.56000000000000005</v>
      </c>
      <c r="G2280" s="3">
        <v>0.48</v>
      </c>
      <c r="H2280" s="3" t="s">
        <v>64</v>
      </c>
      <c r="I2280" s="2">
        <v>6430</v>
      </c>
      <c r="J2280" s="3" t="s">
        <v>102</v>
      </c>
      <c r="K2280" s="2">
        <v>6430</v>
      </c>
      <c r="L2280" s="3" t="s">
        <v>64</v>
      </c>
      <c r="M2280" s="3" t="s">
        <v>190</v>
      </c>
      <c r="N2280" s="3" t="s">
        <v>33</v>
      </c>
      <c r="O2280" s="3"/>
      <c r="P2280" s="3"/>
      <c r="Q2280" s="3"/>
      <c r="R2280" s="3">
        <v>0.38</v>
      </c>
      <c r="S2280" s="3">
        <v>0.62</v>
      </c>
      <c r="T2280" s="2">
        <v>1276</v>
      </c>
      <c r="U2280" s="3">
        <v>629.337367886626</v>
      </c>
      <c r="V2280" s="3">
        <v>3621.7850434756497</v>
      </c>
      <c r="W2280" s="3">
        <v>216.39215268571522</v>
      </c>
      <c r="X2280" s="3">
        <v>1907511.0811660301</v>
      </c>
      <c r="Y2280" s="3">
        <v>2245.5067269548958</v>
      </c>
      <c r="Z2280" s="3">
        <v>216.39196138565347</v>
      </c>
      <c r="AA2280" s="3">
        <v>1182656.8703229357</v>
      </c>
    </row>
    <row r="2281" spans="1:27" x14ac:dyDescent="0.25">
      <c r="A2281" s="2">
        <v>2280</v>
      </c>
      <c r="B2281" s="3" t="s">
        <v>178</v>
      </c>
      <c r="C2281" s="3" t="s">
        <v>28</v>
      </c>
      <c r="D2281" s="3" t="s">
        <v>179</v>
      </c>
      <c r="E2281" s="3" t="s">
        <v>221</v>
      </c>
      <c r="F2281" s="3">
        <v>0.56000000000000005</v>
      </c>
      <c r="G2281" s="3">
        <v>0.48</v>
      </c>
      <c r="H2281" s="3" t="s">
        <v>64</v>
      </c>
      <c r="I2281" s="2">
        <v>6430</v>
      </c>
      <c r="J2281" s="3" t="s">
        <v>102</v>
      </c>
      <c r="K2281" s="2">
        <v>6430</v>
      </c>
      <c r="L2281" s="3" t="s">
        <v>64</v>
      </c>
      <c r="M2281" s="3" t="s">
        <v>191</v>
      </c>
      <c r="N2281" s="3" t="s">
        <v>192</v>
      </c>
      <c r="O2281" s="3"/>
      <c r="P2281" s="3"/>
      <c r="Q2281" s="3"/>
      <c r="R2281" s="3">
        <v>0</v>
      </c>
      <c r="S2281" s="3">
        <v>1</v>
      </c>
      <c r="T2281" s="2">
        <v>41</v>
      </c>
      <c r="U2281" s="3">
        <v>8.6264174032583369</v>
      </c>
      <c r="V2281" s="3">
        <v>48.208862126088171</v>
      </c>
      <c r="W2281" s="3">
        <v>5.7590700328440292</v>
      </c>
      <c r="X2281" s="3">
        <v>27763.938582860108</v>
      </c>
      <c r="Y2281" s="3">
        <v>48.208862126088171</v>
      </c>
      <c r="Z2281" s="3">
        <v>5.7590649415759962</v>
      </c>
      <c r="AA2281" s="3">
        <v>27763.938582860108</v>
      </c>
    </row>
    <row r="2282" spans="1:27" x14ac:dyDescent="0.25">
      <c r="A2282" s="2">
        <v>2281</v>
      </c>
      <c r="B2282" s="3" t="s">
        <v>178</v>
      </c>
      <c r="C2282" s="3" t="s">
        <v>28</v>
      </c>
      <c r="D2282" s="3" t="s">
        <v>179</v>
      </c>
      <c r="E2282" s="3" t="s">
        <v>221</v>
      </c>
      <c r="F2282" s="3">
        <v>0.56000000000000005</v>
      </c>
      <c r="G2282" s="3">
        <v>0.48</v>
      </c>
      <c r="H2282" s="3" t="s">
        <v>64</v>
      </c>
      <c r="I2282" s="2">
        <v>6430</v>
      </c>
      <c r="J2282" s="3" t="s">
        <v>102</v>
      </c>
      <c r="K2282" s="2">
        <v>6430</v>
      </c>
      <c r="L2282" s="3" t="s">
        <v>64</v>
      </c>
      <c r="M2282" s="3" t="s">
        <v>222</v>
      </c>
      <c r="N2282" s="3" t="s">
        <v>192</v>
      </c>
      <c r="O2282" s="3"/>
      <c r="P2282" s="3"/>
      <c r="Q2282" s="3"/>
      <c r="R2282" s="3">
        <v>0.38</v>
      </c>
      <c r="S2282" s="3">
        <v>0.62</v>
      </c>
      <c r="T2282" s="2">
        <v>441</v>
      </c>
      <c r="U2282" s="3">
        <v>164.52893650265514</v>
      </c>
      <c r="V2282" s="3">
        <v>957.25797916736099</v>
      </c>
      <c r="W2282" s="3">
        <v>61.0745119195104</v>
      </c>
      <c r="X2282" s="3">
        <v>479238.41845761368</v>
      </c>
      <c r="Y2282" s="3">
        <v>593.49994708376414</v>
      </c>
      <c r="Z2282" s="3">
        <v>61.07445792698924</v>
      </c>
      <c r="AA2282" s="3">
        <v>297127.81944372022</v>
      </c>
    </row>
    <row r="2283" spans="1:27" x14ac:dyDescent="0.25">
      <c r="A2283" s="2">
        <v>2282</v>
      </c>
      <c r="B2283" s="3" t="s">
        <v>178</v>
      </c>
      <c r="C2283" s="3" t="s">
        <v>28</v>
      </c>
      <c r="D2283" s="3" t="s">
        <v>179</v>
      </c>
      <c r="E2283" s="3" t="s">
        <v>221</v>
      </c>
      <c r="F2283" s="3">
        <v>0.56000000000000005</v>
      </c>
      <c r="G2283" s="3">
        <v>0.48</v>
      </c>
      <c r="H2283" s="3" t="s">
        <v>64</v>
      </c>
      <c r="I2283" s="2">
        <v>6430</v>
      </c>
      <c r="J2283" s="3" t="s">
        <v>102</v>
      </c>
      <c r="K2283" s="2">
        <v>6430</v>
      </c>
      <c r="L2283" s="3" t="s">
        <v>64</v>
      </c>
      <c r="M2283" s="3" t="s">
        <v>193</v>
      </c>
      <c r="N2283" s="3" t="s">
        <v>194</v>
      </c>
      <c r="O2283" s="3"/>
      <c r="P2283" s="3"/>
      <c r="Q2283" s="3"/>
      <c r="R2283" s="3">
        <v>0</v>
      </c>
      <c r="S2283" s="3">
        <v>1</v>
      </c>
      <c r="T2283" s="2">
        <v>117</v>
      </c>
      <c r="U2283" s="3">
        <v>23.263823449839222</v>
      </c>
      <c r="V2283" s="3">
        <v>174.44991500230819</v>
      </c>
      <c r="W2283" s="3">
        <v>21.932681333584394</v>
      </c>
      <c r="X2283" s="3">
        <v>90189.31005394728</v>
      </c>
      <c r="Y2283" s="3">
        <v>174.44991500230819</v>
      </c>
      <c r="Z2283" s="3">
        <v>21.932661944141525</v>
      </c>
      <c r="AA2283" s="3">
        <v>90189.31005394728</v>
      </c>
    </row>
    <row r="2284" spans="1:27" x14ac:dyDescent="0.25">
      <c r="A2284" s="2">
        <v>2283</v>
      </c>
      <c r="B2284" s="3" t="s">
        <v>178</v>
      </c>
      <c r="C2284" s="3" t="s">
        <v>28</v>
      </c>
      <c r="D2284" s="3" t="s">
        <v>179</v>
      </c>
      <c r="E2284" s="3" t="s">
        <v>221</v>
      </c>
      <c r="F2284" s="3">
        <v>0.56000000000000005</v>
      </c>
      <c r="G2284" s="3">
        <v>0.48</v>
      </c>
      <c r="H2284" s="3" t="s">
        <v>64</v>
      </c>
      <c r="I2284" s="2">
        <v>6430</v>
      </c>
      <c r="J2284" s="3" t="s">
        <v>102</v>
      </c>
      <c r="K2284" s="2">
        <v>6430</v>
      </c>
      <c r="L2284" s="3" t="s">
        <v>64</v>
      </c>
      <c r="M2284" s="3" t="s">
        <v>223</v>
      </c>
      <c r="N2284" s="3" t="s">
        <v>194</v>
      </c>
      <c r="O2284" s="3"/>
      <c r="P2284" s="3"/>
      <c r="Q2284" s="3"/>
      <c r="R2284" s="3">
        <v>0.38</v>
      </c>
      <c r="S2284" s="3">
        <v>0.62</v>
      </c>
      <c r="T2284" s="2">
        <v>1096</v>
      </c>
      <c r="U2284" s="3">
        <v>288.58080302346235</v>
      </c>
      <c r="V2284" s="3">
        <v>1786.3669564305201</v>
      </c>
      <c r="W2284" s="3">
        <v>120.13222006438644</v>
      </c>
      <c r="X2284" s="3">
        <v>912914.57958424324</v>
      </c>
      <c r="Y2284" s="3">
        <v>1107.5475129869221</v>
      </c>
      <c r="Z2284" s="3">
        <v>120.13211386228616</v>
      </c>
      <c r="AA2284" s="3">
        <v>566007.03934223182</v>
      </c>
    </row>
    <row r="2285" spans="1:27" x14ac:dyDescent="0.25">
      <c r="A2285" s="2">
        <v>2284</v>
      </c>
      <c r="B2285" s="3" t="s">
        <v>178</v>
      </c>
      <c r="C2285" s="3" t="s">
        <v>28</v>
      </c>
      <c r="D2285" s="3" t="s">
        <v>179</v>
      </c>
      <c r="E2285" s="3" t="s">
        <v>221</v>
      </c>
      <c r="F2285" s="3">
        <v>0.56000000000000005</v>
      </c>
      <c r="G2285" s="3">
        <v>0.48</v>
      </c>
      <c r="H2285" s="3" t="s">
        <v>64</v>
      </c>
      <c r="I2285" s="2">
        <v>6430</v>
      </c>
      <c r="J2285" s="3" t="s">
        <v>102</v>
      </c>
      <c r="K2285" s="2">
        <v>6430</v>
      </c>
      <c r="L2285" s="3" t="s">
        <v>64</v>
      </c>
      <c r="M2285" s="3" t="s">
        <v>232</v>
      </c>
      <c r="N2285" s="3" t="s">
        <v>185</v>
      </c>
      <c r="O2285" s="3"/>
      <c r="P2285" s="3"/>
      <c r="Q2285" s="3"/>
      <c r="R2285" s="3">
        <v>0</v>
      </c>
      <c r="S2285" s="3">
        <v>1</v>
      </c>
      <c r="T2285" s="2">
        <v>2</v>
      </c>
      <c r="U2285" s="3">
        <v>5.6923295989113804E-2</v>
      </c>
      <c r="V2285" s="3">
        <v>0.34663864632952712</v>
      </c>
      <c r="W2285" s="3">
        <v>3.2578334865402611E-2</v>
      </c>
      <c r="X2285" s="3">
        <v>144.00665244614433</v>
      </c>
      <c r="Y2285" s="3">
        <v>0.34663864632952712</v>
      </c>
      <c r="Z2285" s="3">
        <v>3.2578306064739604E-2</v>
      </c>
      <c r="AA2285" s="3">
        <v>144.00665244614433</v>
      </c>
    </row>
    <row r="2286" spans="1:27" x14ac:dyDescent="0.25">
      <c r="A2286" s="2">
        <v>2285</v>
      </c>
      <c r="B2286" s="3" t="s">
        <v>178</v>
      </c>
      <c r="C2286" s="3" t="s">
        <v>28</v>
      </c>
      <c r="D2286" s="3" t="s">
        <v>179</v>
      </c>
      <c r="E2286" s="3" t="s">
        <v>221</v>
      </c>
      <c r="F2286" s="3">
        <v>0.56000000000000005</v>
      </c>
      <c r="G2286" s="3">
        <v>0.48</v>
      </c>
      <c r="H2286" s="3" t="s">
        <v>64</v>
      </c>
      <c r="I2286" s="2">
        <v>6430</v>
      </c>
      <c r="J2286" s="3" t="s">
        <v>102</v>
      </c>
      <c r="K2286" s="2">
        <v>6430</v>
      </c>
      <c r="L2286" s="3" t="s">
        <v>64</v>
      </c>
      <c r="M2286" s="3" t="s">
        <v>195</v>
      </c>
      <c r="N2286" s="3" t="s">
        <v>196</v>
      </c>
      <c r="O2286" s="3"/>
      <c r="P2286" s="3"/>
      <c r="Q2286" s="3"/>
      <c r="R2286" s="3">
        <v>0</v>
      </c>
      <c r="S2286" s="3">
        <v>1</v>
      </c>
      <c r="T2286" s="2">
        <v>38</v>
      </c>
      <c r="U2286" s="3">
        <v>9.3059053633464544</v>
      </c>
      <c r="V2286" s="3">
        <v>53.641954201481859</v>
      </c>
      <c r="W2286" s="3">
        <v>6.9006285611367622</v>
      </c>
      <c r="X2286" s="3">
        <v>30856.083776735348</v>
      </c>
      <c r="Y2286" s="3">
        <v>53.641954201481859</v>
      </c>
      <c r="Z2286" s="3">
        <v>6.9006224606814097</v>
      </c>
      <c r="AA2286" s="3">
        <v>30856.083776735348</v>
      </c>
    </row>
    <row r="2287" spans="1:27" x14ac:dyDescent="0.25">
      <c r="A2287" s="2">
        <v>2286</v>
      </c>
      <c r="B2287" s="3" t="s">
        <v>178</v>
      </c>
      <c r="C2287" s="3" t="s">
        <v>28</v>
      </c>
      <c r="D2287" s="3" t="s">
        <v>179</v>
      </c>
      <c r="E2287" s="3" t="s">
        <v>221</v>
      </c>
      <c r="F2287" s="3">
        <v>0.56000000000000005</v>
      </c>
      <c r="G2287" s="3">
        <v>0.48</v>
      </c>
      <c r="H2287" s="3" t="s">
        <v>64</v>
      </c>
      <c r="I2287" s="2">
        <v>6430</v>
      </c>
      <c r="J2287" s="3" t="s">
        <v>102</v>
      </c>
      <c r="K2287" s="2">
        <v>6430</v>
      </c>
      <c r="L2287" s="3" t="s">
        <v>64</v>
      </c>
      <c r="M2287" s="3" t="s">
        <v>198</v>
      </c>
      <c r="N2287" s="3" t="s">
        <v>196</v>
      </c>
      <c r="O2287" s="3"/>
      <c r="P2287" s="3"/>
      <c r="Q2287" s="3"/>
      <c r="R2287" s="3">
        <v>0.38</v>
      </c>
      <c r="S2287" s="3">
        <v>0.62</v>
      </c>
      <c r="T2287" s="2">
        <v>232</v>
      </c>
      <c r="U2287" s="3">
        <v>60.130330663986349</v>
      </c>
      <c r="V2287" s="3">
        <v>362.54552617481392</v>
      </c>
      <c r="W2287" s="3">
        <v>23.452836012808429</v>
      </c>
      <c r="X2287" s="3">
        <v>194754.06095842205</v>
      </c>
      <c r="Y2287" s="3">
        <v>224.77822622838463</v>
      </c>
      <c r="Z2287" s="3">
        <v>23.452815279482817</v>
      </c>
      <c r="AA2287" s="3">
        <v>120747.51779422167</v>
      </c>
    </row>
    <row r="2288" spans="1:27" x14ac:dyDescent="0.25">
      <c r="A2288" s="2">
        <v>2287</v>
      </c>
      <c r="B2288" s="3" t="s">
        <v>178</v>
      </c>
      <c r="C2288" s="3" t="s">
        <v>28</v>
      </c>
      <c r="D2288" s="3" t="s">
        <v>179</v>
      </c>
      <c r="E2288" s="3" t="s">
        <v>221</v>
      </c>
      <c r="F2288" s="3">
        <v>0.56000000000000005</v>
      </c>
      <c r="G2288" s="3">
        <v>0.48</v>
      </c>
      <c r="H2288" s="3" t="s">
        <v>64</v>
      </c>
      <c r="I2288" s="2">
        <v>6430</v>
      </c>
      <c r="J2288" s="3" t="s">
        <v>102</v>
      </c>
      <c r="K2288" s="2">
        <v>6430</v>
      </c>
      <c r="L2288" s="3" t="s">
        <v>64</v>
      </c>
      <c r="M2288" s="3" t="s">
        <v>227</v>
      </c>
      <c r="N2288" s="3" t="s">
        <v>196</v>
      </c>
      <c r="O2288" s="3"/>
      <c r="P2288" s="3"/>
      <c r="Q2288" s="3"/>
      <c r="R2288" s="3">
        <v>0.38</v>
      </c>
      <c r="S2288" s="3">
        <v>0.62</v>
      </c>
      <c r="T2288" s="2">
        <v>6</v>
      </c>
      <c r="U2288" s="3">
        <v>6.8021143756588687E-2</v>
      </c>
      <c r="V2288" s="3">
        <v>0.44145397256167407</v>
      </c>
      <c r="W2288" s="3">
        <v>3.2799811251897022E-2</v>
      </c>
      <c r="X2288" s="3">
        <v>205.29040373684595</v>
      </c>
      <c r="Y2288" s="3">
        <v>0.27370146298823794</v>
      </c>
      <c r="Z2288" s="3">
        <v>3.2799782255439287E-2</v>
      </c>
      <c r="AA2288" s="3">
        <v>127.28005031684448</v>
      </c>
    </row>
    <row r="2289" spans="1:27" x14ac:dyDescent="0.25">
      <c r="A2289" s="2">
        <v>2288</v>
      </c>
      <c r="B2289" s="3" t="s">
        <v>178</v>
      </c>
      <c r="C2289" s="3" t="s">
        <v>28</v>
      </c>
      <c r="D2289" s="3" t="s">
        <v>179</v>
      </c>
      <c r="E2289" s="3" t="s">
        <v>221</v>
      </c>
      <c r="F2289" s="3">
        <v>0.56000000000000005</v>
      </c>
      <c r="G2289" s="3">
        <v>0.48</v>
      </c>
      <c r="H2289" s="3" t="s">
        <v>64</v>
      </c>
      <c r="I2289" s="2">
        <v>6430</v>
      </c>
      <c r="J2289" s="3" t="s">
        <v>102</v>
      </c>
      <c r="K2289" s="2">
        <v>6430</v>
      </c>
      <c r="L2289" s="3" t="s">
        <v>64</v>
      </c>
      <c r="M2289" s="3" t="s">
        <v>184</v>
      </c>
      <c r="N2289" s="3" t="s">
        <v>185</v>
      </c>
      <c r="O2289" s="3"/>
      <c r="P2289" s="3"/>
      <c r="Q2289" s="3"/>
      <c r="R2289" s="3">
        <v>0</v>
      </c>
      <c r="S2289" s="3">
        <v>1</v>
      </c>
      <c r="T2289" s="2">
        <v>2432</v>
      </c>
      <c r="U2289" s="3">
        <v>768.82720523189869</v>
      </c>
      <c r="V2289" s="3">
        <v>3273.2757688937536</v>
      </c>
      <c r="W2289" s="3">
        <v>269.7061941547646</v>
      </c>
      <c r="X2289" s="3">
        <v>1689477.1859590551</v>
      </c>
      <c r="Y2289" s="3">
        <v>3273.2757688937536</v>
      </c>
      <c r="Z2289" s="3">
        <v>269.70595572277557</v>
      </c>
      <c r="AA2289" s="3">
        <v>1689477.1859590551</v>
      </c>
    </row>
    <row r="2290" spans="1:27" x14ac:dyDescent="0.25">
      <c r="A2290" s="2">
        <v>2289</v>
      </c>
      <c r="B2290" s="3" t="s">
        <v>178</v>
      </c>
      <c r="C2290" s="3" t="s">
        <v>28</v>
      </c>
      <c r="D2290" s="3" t="s">
        <v>179</v>
      </c>
      <c r="E2290" s="3" t="s">
        <v>221</v>
      </c>
      <c r="F2290" s="3">
        <v>0.56000000000000005</v>
      </c>
      <c r="G2290" s="3">
        <v>0.48</v>
      </c>
      <c r="H2290" s="3" t="s">
        <v>64</v>
      </c>
      <c r="I2290" s="2">
        <v>6430</v>
      </c>
      <c r="J2290" s="3" t="s">
        <v>102</v>
      </c>
      <c r="K2290" s="2">
        <v>6430</v>
      </c>
      <c r="L2290" s="3" t="s">
        <v>64</v>
      </c>
      <c r="M2290" s="3" t="s">
        <v>225</v>
      </c>
      <c r="N2290" s="3" t="s">
        <v>185</v>
      </c>
      <c r="O2290" s="3"/>
      <c r="P2290" s="3"/>
      <c r="Q2290" s="3"/>
      <c r="R2290" s="3">
        <v>0.38</v>
      </c>
      <c r="S2290" s="3">
        <v>0.62</v>
      </c>
      <c r="T2290" s="2">
        <v>32</v>
      </c>
      <c r="U2290" s="3">
        <v>8.1490245299356552</v>
      </c>
      <c r="V2290" s="3">
        <v>44.056763051450581</v>
      </c>
      <c r="W2290" s="3">
        <v>2.7168648104122841</v>
      </c>
      <c r="X2290" s="3">
        <v>21687.211388720236</v>
      </c>
      <c r="Y2290" s="3">
        <v>27.31519309189936</v>
      </c>
      <c r="Z2290" s="3">
        <v>2.7168624085857949</v>
      </c>
      <c r="AA2290" s="3">
        <v>13446.071061006545</v>
      </c>
    </row>
    <row r="2291" spans="1:27" x14ac:dyDescent="0.25">
      <c r="A2291" s="2">
        <v>2290</v>
      </c>
      <c r="B2291" s="3" t="s">
        <v>178</v>
      </c>
      <c r="C2291" s="3" t="s">
        <v>28</v>
      </c>
      <c r="D2291" s="3" t="s">
        <v>179</v>
      </c>
      <c r="E2291" s="3" t="s">
        <v>221</v>
      </c>
      <c r="F2291" s="3">
        <v>0.56000000000000005</v>
      </c>
      <c r="G2291" s="3">
        <v>0.48</v>
      </c>
      <c r="H2291" s="3" t="s">
        <v>64</v>
      </c>
      <c r="I2291" s="2">
        <v>6430</v>
      </c>
      <c r="J2291" s="3" t="s">
        <v>102</v>
      </c>
      <c r="K2291" s="2">
        <v>6430</v>
      </c>
      <c r="L2291" s="3" t="s">
        <v>64</v>
      </c>
      <c r="M2291" s="3" t="s">
        <v>186</v>
      </c>
      <c r="N2291" s="3" t="s">
        <v>187</v>
      </c>
      <c r="O2291" s="3"/>
      <c r="P2291" s="3"/>
      <c r="Q2291" s="3"/>
      <c r="R2291" s="3">
        <v>0</v>
      </c>
      <c r="S2291" s="3">
        <v>1</v>
      </c>
      <c r="T2291" s="2">
        <v>829</v>
      </c>
      <c r="U2291" s="3">
        <v>201.02193138055915</v>
      </c>
      <c r="V2291" s="3">
        <v>885.87668219247871</v>
      </c>
      <c r="W2291" s="3">
        <v>81.376595219487086</v>
      </c>
      <c r="X2291" s="3">
        <v>449178.15910959139</v>
      </c>
      <c r="Y2291" s="3">
        <v>885.87668219247871</v>
      </c>
      <c r="Z2291" s="3">
        <v>81.376523279042374</v>
      </c>
      <c r="AA2291" s="3">
        <v>449178.15910959139</v>
      </c>
    </row>
    <row r="2292" spans="1:27" x14ac:dyDescent="0.25">
      <c r="A2292" s="2">
        <v>2291</v>
      </c>
      <c r="B2292" s="3" t="s">
        <v>178</v>
      </c>
      <c r="C2292" s="3" t="s">
        <v>28</v>
      </c>
      <c r="D2292" s="3" t="s">
        <v>179</v>
      </c>
      <c r="E2292" s="3" t="s">
        <v>221</v>
      </c>
      <c r="F2292" s="3">
        <v>0.56000000000000005</v>
      </c>
      <c r="G2292" s="3">
        <v>0.48</v>
      </c>
      <c r="H2292" s="3" t="s">
        <v>64</v>
      </c>
      <c r="I2292" s="2">
        <v>6430</v>
      </c>
      <c r="J2292" s="3" t="s">
        <v>102</v>
      </c>
      <c r="K2292" s="2">
        <v>6430</v>
      </c>
      <c r="L2292" s="3" t="s">
        <v>64</v>
      </c>
      <c r="M2292" s="3" t="s">
        <v>188</v>
      </c>
      <c r="N2292" s="3" t="s">
        <v>185</v>
      </c>
      <c r="O2292" s="3"/>
      <c r="P2292" s="3"/>
      <c r="Q2292" s="3"/>
      <c r="R2292" s="3">
        <v>0</v>
      </c>
      <c r="S2292" s="3">
        <v>1</v>
      </c>
      <c r="T2292" s="2">
        <v>6</v>
      </c>
      <c r="U2292" s="3">
        <v>0.52351095287595606</v>
      </c>
      <c r="V2292" s="3">
        <v>2.2919159670984568</v>
      </c>
      <c r="W2292" s="3">
        <v>0.17080934429778805</v>
      </c>
      <c r="X2292" s="3">
        <v>927.57531611184766</v>
      </c>
      <c r="Y2292" s="3">
        <v>2.2919159670984568</v>
      </c>
      <c r="Z2292" s="3">
        <v>0.17080919329490937</v>
      </c>
      <c r="AA2292" s="3">
        <v>927.57531611184766</v>
      </c>
    </row>
    <row r="2293" spans="1:27" x14ac:dyDescent="0.25">
      <c r="A2293" s="2">
        <v>2292</v>
      </c>
      <c r="B2293" s="3" t="s">
        <v>178</v>
      </c>
      <c r="C2293" s="3" t="s">
        <v>28</v>
      </c>
      <c r="D2293" s="3" t="s">
        <v>179</v>
      </c>
      <c r="E2293" s="3" t="s">
        <v>221</v>
      </c>
      <c r="F2293" s="3">
        <v>0.56000000000000005</v>
      </c>
      <c r="G2293" s="3">
        <v>0.48</v>
      </c>
      <c r="H2293" s="3" t="s">
        <v>64</v>
      </c>
      <c r="I2293" s="2">
        <v>6440</v>
      </c>
      <c r="J2293" s="3" t="s">
        <v>103</v>
      </c>
      <c r="K2293" s="2">
        <v>6440</v>
      </c>
      <c r="L2293" s="3" t="s">
        <v>64</v>
      </c>
      <c r="M2293" s="3" t="s">
        <v>33</v>
      </c>
      <c r="N2293" s="3" t="s">
        <v>33</v>
      </c>
      <c r="O2293" s="3"/>
      <c r="P2293" s="3"/>
      <c r="Q2293" s="3"/>
      <c r="R2293" s="3">
        <v>0</v>
      </c>
      <c r="S2293" s="3">
        <v>1</v>
      </c>
      <c r="T2293" s="2">
        <v>3</v>
      </c>
      <c r="U2293" s="3">
        <v>1.301745389495128E-2</v>
      </c>
      <c r="V2293" s="3">
        <v>9.1683572883254849E-2</v>
      </c>
      <c r="W2293" s="3">
        <v>9.3894646590442221E-3</v>
      </c>
      <c r="X2293" s="3">
        <v>36.532456402518335</v>
      </c>
      <c r="Y2293" s="3">
        <v>9.1683572883254849E-2</v>
      </c>
      <c r="Z2293" s="3">
        <v>9.3894563583496737E-3</v>
      </c>
      <c r="AA2293" s="3">
        <v>36.532456402518335</v>
      </c>
    </row>
    <row r="2294" spans="1:27" x14ac:dyDescent="0.25">
      <c r="A2294" s="2">
        <v>2293</v>
      </c>
      <c r="B2294" s="3" t="s">
        <v>178</v>
      </c>
      <c r="C2294" s="3" t="s">
        <v>28</v>
      </c>
      <c r="D2294" s="3" t="s">
        <v>179</v>
      </c>
      <c r="E2294" s="3" t="s">
        <v>221</v>
      </c>
      <c r="F2294" s="3">
        <v>0.56000000000000005</v>
      </c>
      <c r="G2294" s="3">
        <v>0.48</v>
      </c>
      <c r="H2294" s="3" t="s">
        <v>64</v>
      </c>
      <c r="I2294" s="2">
        <v>6440</v>
      </c>
      <c r="J2294" s="3" t="s">
        <v>103</v>
      </c>
      <c r="K2294" s="2">
        <v>6440</v>
      </c>
      <c r="L2294" s="3" t="s">
        <v>64</v>
      </c>
      <c r="M2294" s="3" t="s">
        <v>190</v>
      </c>
      <c r="N2294" s="3" t="s">
        <v>33</v>
      </c>
      <c r="O2294" s="3"/>
      <c r="P2294" s="3"/>
      <c r="Q2294" s="3"/>
      <c r="R2294" s="3">
        <v>0.38</v>
      </c>
      <c r="S2294" s="3">
        <v>0.62</v>
      </c>
      <c r="T2294" s="2">
        <v>18</v>
      </c>
      <c r="U2294" s="3">
        <v>2.5257984084192313</v>
      </c>
      <c r="V2294" s="3">
        <v>15.923170277698663</v>
      </c>
      <c r="W2294" s="3">
        <v>1.1157133950213918</v>
      </c>
      <c r="X2294" s="3">
        <v>7091.5463379579542</v>
      </c>
      <c r="Y2294" s="3">
        <v>9.872365572173166</v>
      </c>
      <c r="Z2294" s="3">
        <v>1.115712408682294</v>
      </c>
      <c r="AA2294" s="3">
        <v>4396.7587295339317</v>
      </c>
    </row>
    <row r="2295" spans="1:27" x14ac:dyDescent="0.25">
      <c r="A2295" s="2">
        <v>2294</v>
      </c>
      <c r="B2295" s="3" t="s">
        <v>178</v>
      </c>
      <c r="C2295" s="3" t="s">
        <v>28</v>
      </c>
      <c r="D2295" s="3" t="s">
        <v>179</v>
      </c>
      <c r="E2295" s="3" t="s">
        <v>221</v>
      </c>
      <c r="F2295" s="3">
        <v>0.56000000000000005</v>
      </c>
      <c r="G2295" s="3">
        <v>0.48</v>
      </c>
      <c r="H2295" s="3" t="s">
        <v>64</v>
      </c>
      <c r="I2295" s="2">
        <v>6440</v>
      </c>
      <c r="J2295" s="3" t="s">
        <v>103</v>
      </c>
      <c r="K2295" s="2">
        <v>6440</v>
      </c>
      <c r="L2295" s="3" t="s">
        <v>64</v>
      </c>
      <c r="M2295" s="3" t="s">
        <v>193</v>
      </c>
      <c r="N2295" s="3" t="s">
        <v>194</v>
      </c>
      <c r="O2295" s="3"/>
      <c r="P2295" s="3"/>
      <c r="Q2295" s="3"/>
      <c r="R2295" s="3">
        <v>0</v>
      </c>
      <c r="S2295" s="3">
        <v>1</v>
      </c>
      <c r="T2295" s="2">
        <v>15</v>
      </c>
      <c r="U2295" s="3">
        <v>1.5907238447348193</v>
      </c>
      <c r="V2295" s="3">
        <v>5.0246876636370876</v>
      </c>
      <c r="W2295" s="3">
        <v>0.67491870241934393</v>
      </c>
      <c r="X2295" s="3">
        <v>4009.4692651294445</v>
      </c>
      <c r="Y2295" s="3">
        <v>5.0246876636370876</v>
      </c>
      <c r="Z2295" s="3">
        <v>0.67491810576189726</v>
      </c>
      <c r="AA2295" s="3">
        <v>4009.4692651294445</v>
      </c>
    </row>
    <row r="2296" spans="1:27" x14ac:dyDescent="0.25">
      <c r="A2296" s="2">
        <v>2295</v>
      </c>
      <c r="B2296" s="3" t="s">
        <v>178</v>
      </c>
      <c r="C2296" s="3" t="s">
        <v>28</v>
      </c>
      <c r="D2296" s="3" t="s">
        <v>179</v>
      </c>
      <c r="E2296" s="3" t="s">
        <v>221</v>
      </c>
      <c r="F2296" s="3">
        <v>0.56000000000000005</v>
      </c>
      <c r="G2296" s="3">
        <v>0.48</v>
      </c>
      <c r="H2296" s="3" t="s">
        <v>64</v>
      </c>
      <c r="I2296" s="2">
        <v>6440</v>
      </c>
      <c r="J2296" s="3" t="s">
        <v>103</v>
      </c>
      <c r="K2296" s="2">
        <v>6440</v>
      </c>
      <c r="L2296" s="3" t="s">
        <v>64</v>
      </c>
      <c r="M2296" s="3" t="s">
        <v>223</v>
      </c>
      <c r="N2296" s="3" t="s">
        <v>194</v>
      </c>
      <c r="O2296" s="3"/>
      <c r="P2296" s="3"/>
      <c r="Q2296" s="3"/>
      <c r="R2296" s="3">
        <v>0.38</v>
      </c>
      <c r="S2296" s="3">
        <v>0.62</v>
      </c>
      <c r="T2296" s="2">
        <v>21</v>
      </c>
      <c r="U2296" s="3">
        <v>2.1448873142357265</v>
      </c>
      <c r="V2296" s="3">
        <v>14.634384474119305</v>
      </c>
      <c r="W2296" s="3">
        <v>1.143568807833407</v>
      </c>
      <c r="X2296" s="3">
        <v>7640.0470343938778</v>
      </c>
      <c r="Y2296" s="3">
        <v>9.0733183739539687</v>
      </c>
      <c r="Z2296" s="3">
        <v>1.1435677968689144</v>
      </c>
      <c r="AA2296" s="3">
        <v>4736.8291613242036</v>
      </c>
    </row>
    <row r="2297" spans="1:27" x14ac:dyDescent="0.25">
      <c r="A2297" s="2">
        <v>2296</v>
      </c>
      <c r="B2297" s="3" t="s">
        <v>178</v>
      </c>
      <c r="C2297" s="3" t="s">
        <v>28</v>
      </c>
      <c r="D2297" s="3" t="s">
        <v>179</v>
      </c>
      <c r="E2297" s="3" t="s">
        <v>221</v>
      </c>
      <c r="F2297" s="3">
        <v>0.56000000000000005</v>
      </c>
      <c r="G2297" s="3">
        <v>0.48</v>
      </c>
      <c r="H2297" s="3" t="s">
        <v>64</v>
      </c>
      <c r="I2297" s="2">
        <v>6440</v>
      </c>
      <c r="J2297" s="3" t="s">
        <v>103</v>
      </c>
      <c r="K2297" s="2">
        <v>6440</v>
      </c>
      <c r="L2297" s="3" t="s">
        <v>64</v>
      </c>
      <c r="M2297" s="3" t="s">
        <v>184</v>
      </c>
      <c r="N2297" s="3" t="s">
        <v>185</v>
      </c>
      <c r="O2297" s="3"/>
      <c r="P2297" s="3"/>
      <c r="Q2297" s="3"/>
      <c r="R2297" s="3">
        <v>0</v>
      </c>
      <c r="S2297" s="3">
        <v>1</v>
      </c>
      <c r="T2297" s="2">
        <v>12</v>
      </c>
      <c r="U2297" s="3">
        <v>1.0285263504088595</v>
      </c>
      <c r="V2297" s="3">
        <v>6.0273778143974921</v>
      </c>
      <c r="W2297" s="3">
        <v>0.70807189246434254</v>
      </c>
      <c r="X2297" s="3">
        <v>2931.3056733853718</v>
      </c>
      <c r="Y2297" s="3">
        <v>6.0273778143974921</v>
      </c>
      <c r="Z2297" s="3">
        <v>0.70807126649803709</v>
      </c>
      <c r="AA2297" s="3">
        <v>2931.3056733853718</v>
      </c>
    </row>
    <row r="2298" spans="1:27" x14ac:dyDescent="0.25">
      <c r="A2298" s="2">
        <v>2297</v>
      </c>
      <c r="B2298" s="3" t="s">
        <v>178</v>
      </c>
      <c r="C2298" s="3" t="s">
        <v>28</v>
      </c>
      <c r="D2298" s="3" t="s">
        <v>179</v>
      </c>
      <c r="E2298" s="3" t="s">
        <v>221</v>
      </c>
      <c r="F2298" s="3">
        <v>0.56000000000000005</v>
      </c>
      <c r="G2298" s="3">
        <v>0.48</v>
      </c>
      <c r="H2298" s="3" t="s">
        <v>64</v>
      </c>
      <c r="I2298" s="2">
        <v>6440</v>
      </c>
      <c r="J2298" s="3" t="s">
        <v>103</v>
      </c>
      <c r="K2298" s="2">
        <v>6440</v>
      </c>
      <c r="L2298" s="3" t="s">
        <v>64</v>
      </c>
      <c r="M2298" s="3" t="s">
        <v>186</v>
      </c>
      <c r="N2298" s="3" t="s">
        <v>187</v>
      </c>
      <c r="O2298" s="3"/>
      <c r="P2298" s="3"/>
      <c r="Q2298" s="3"/>
      <c r="R2298" s="3">
        <v>0</v>
      </c>
      <c r="S2298" s="3">
        <v>1</v>
      </c>
      <c r="T2298" s="2">
        <v>38</v>
      </c>
      <c r="U2298" s="3">
        <v>10.153187227065567</v>
      </c>
      <c r="V2298" s="3">
        <v>48.165819842720936</v>
      </c>
      <c r="W2298" s="3">
        <v>4.8733668247890156</v>
      </c>
      <c r="X2298" s="3">
        <v>21643.250793671294</v>
      </c>
      <c r="Y2298" s="3">
        <v>48.165819842720936</v>
      </c>
      <c r="Z2298" s="3">
        <v>4.8733625165210848</v>
      </c>
      <c r="AA2298" s="3">
        <v>21643.250793671294</v>
      </c>
    </row>
    <row r="2299" spans="1:27" x14ac:dyDescent="0.25">
      <c r="A2299" s="2">
        <v>2298</v>
      </c>
      <c r="B2299" s="3" t="s">
        <v>178</v>
      </c>
      <c r="C2299" s="3" t="s">
        <v>28</v>
      </c>
      <c r="D2299" s="3" t="s">
        <v>179</v>
      </c>
      <c r="E2299" s="3" t="s">
        <v>221</v>
      </c>
      <c r="F2299" s="3">
        <v>0.56000000000000005</v>
      </c>
      <c r="G2299" s="3">
        <v>0.48</v>
      </c>
      <c r="H2299" s="3" t="s">
        <v>64</v>
      </c>
      <c r="I2299" s="2">
        <v>6460</v>
      </c>
      <c r="J2299" s="3" t="s">
        <v>104</v>
      </c>
      <c r="K2299" s="2">
        <v>3000</v>
      </c>
      <c r="L2299" s="3" t="s">
        <v>64</v>
      </c>
      <c r="M2299" s="3" t="s">
        <v>198</v>
      </c>
      <c r="N2299" s="3" t="s">
        <v>196</v>
      </c>
      <c r="O2299" s="3"/>
      <c r="P2299" s="3"/>
      <c r="Q2299" s="3"/>
      <c r="R2299" s="3">
        <v>0.38</v>
      </c>
      <c r="S2299" s="3">
        <v>0.62</v>
      </c>
      <c r="T2299" s="2">
        <v>8</v>
      </c>
      <c r="U2299" s="3">
        <v>1.245153541815859</v>
      </c>
      <c r="V2299" s="3">
        <v>9.1096920169658837</v>
      </c>
      <c r="W2299" s="3">
        <v>0.56704992356055495</v>
      </c>
      <c r="X2299" s="3">
        <v>3722.7884590770368</v>
      </c>
      <c r="Y2299" s="3">
        <v>5.6480090505188478</v>
      </c>
      <c r="Z2299" s="3">
        <v>0.56704942226379451</v>
      </c>
      <c r="AA2299" s="3">
        <v>2308.1288446277626</v>
      </c>
    </row>
    <row r="2300" spans="1:27" x14ac:dyDescent="0.25">
      <c r="A2300" s="2">
        <v>2299</v>
      </c>
      <c r="B2300" s="3" t="s">
        <v>178</v>
      </c>
      <c r="C2300" s="3" t="s">
        <v>28</v>
      </c>
      <c r="D2300" s="3" t="s">
        <v>179</v>
      </c>
      <c r="E2300" s="3" t="s">
        <v>221</v>
      </c>
      <c r="F2300" s="3">
        <v>0.56000000000000005</v>
      </c>
      <c r="G2300" s="3">
        <v>0.48</v>
      </c>
      <c r="H2300" s="3" t="s">
        <v>64</v>
      </c>
      <c r="I2300" s="2">
        <v>6460</v>
      </c>
      <c r="J2300" s="3" t="s">
        <v>104</v>
      </c>
      <c r="K2300" s="2">
        <v>6460</v>
      </c>
      <c r="L2300" s="3" t="s">
        <v>64</v>
      </c>
      <c r="M2300" s="3" t="s">
        <v>33</v>
      </c>
      <c r="N2300" s="3" t="s">
        <v>33</v>
      </c>
      <c r="O2300" s="3"/>
      <c r="P2300" s="3"/>
      <c r="Q2300" s="3"/>
      <c r="R2300" s="3">
        <v>0</v>
      </c>
      <c r="S2300" s="3">
        <v>1</v>
      </c>
      <c r="T2300" s="2">
        <v>115</v>
      </c>
      <c r="U2300" s="3">
        <v>26.146643986530826</v>
      </c>
      <c r="V2300" s="3">
        <v>145.67045584365354</v>
      </c>
      <c r="W2300" s="3">
        <v>13.776191272228916</v>
      </c>
      <c r="X2300" s="3">
        <v>57436.157570881864</v>
      </c>
      <c r="Y2300" s="3">
        <v>145.67045584365354</v>
      </c>
      <c r="Z2300" s="3">
        <v>13.776179093477518</v>
      </c>
      <c r="AA2300" s="3">
        <v>57436.157570881864</v>
      </c>
    </row>
    <row r="2301" spans="1:27" x14ac:dyDescent="0.25">
      <c r="A2301" s="2">
        <v>2300</v>
      </c>
      <c r="B2301" s="3" t="s">
        <v>178</v>
      </c>
      <c r="C2301" s="3" t="s">
        <v>28</v>
      </c>
      <c r="D2301" s="3" t="s">
        <v>179</v>
      </c>
      <c r="E2301" s="3" t="s">
        <v>221</v>
      </c>
      <c r="F2301" s="3">
        <v>0.56000000000000005</v>
      </c>
      <c r="G2301" s="3">
        <v>0.48</v>
      </c>
      <c r="H2301" s="3" t="s">
        <v>64</v>
      </c>
      <c r="I2301" s="2">
        <v>6460</v>
      </c>
      <c r="J2301" s="3" t="s">
        <v>104</v>
      </c>
      <c r="K2301" s="2">
        <v>6460</v>
      </c>
      <c r="L2301" s="3" t="s">
        <v>64</v>
      </c>
      <c r="M2301" s="3" t="s">
        <v>190</v>
      </c>
      <c r="N2301" s="3" t="s">
        <v>33</v>
      </c>
      <c r="O2301" s="3"/>
      <c r="P2301" s="3"/>
      <c r="Q2301" s="3"/>
      <c r="R2301" s="3">
        <v>0.38</v>
      </c>
      <c r="S2301" s="3">
        <v>0.62</v>
      </c>
      <c r="T2301" s="2">
        <v>358</v>
      </c>
      <c r="U2301" s="3">
        <v>142.86704402331483</v>
      </c>
      <c r="V2301" s="3">
        <v>1070.6691502844774</v>
      </c>
      <c r="W2301" s="3">
        <v>67.861912750693989</v>
      </c>
      <c r="X2301" s="3">
        <v>434269.39525763318</v>
      </c>
      <c r="Y2301" s="3">
        <v>663.81487317637584</v>
      </c>
      <c r="Z2301" s="3">
        <v>67.861852757815882</v>
      </c>
      <c r="AA2301" s="3">
        <v>269247.02505973261</v>
      </c>
    </row>
    <row r="2302" spans="1:27" x14ac:dyDescent="0.25">
      <c r="A2302" s="2">
        <v>2301</v>
      </c>
      <c r="B2302" s="3" t="s">
        <v>178</v>
      </c>
      <c r="C2302" s="3" t="s">
        <v>28</v>
      </c>
      <c r="D2302" s="3" t="s">
        <v>179</v>
      </c>
      <c r="E2302" s="3" t="s">
        <v>221</v>
      </c>
      <c r="F2302" s="3">
        <v>0.56000000000000005</v>
      </c>
      <c r="G2302" s="3">
        <v>0.48</v>
      </c>
      <c r="H2302" s="3" t="s">
        <v>64</v>
      </c>
      <c r="I2302" s="2">
        <v>6460</v>
      </c>
      <c r="J2302" s="3" t="s">
        <v>104</v>
      </c>
      <c r="K2302" s="2">
        <v>6460</v>
      </c>
      <c r="L2302" s="3" t="s">
        <v>64</v>
      </c>
      <c r="M2302" s="3" t="s">
        <v>191</v>
      </c>
      <c r="N2302" s="3" t="s">
        <v>192</v>
      </c>
      <c r="O2302" s="3"/>
      <c r="P2302" s="3"/>
      <c r="Q2302" s="3"/>
      <c r="R2302" s="3">
        <v>0</v>
      </c>
      <c r="S2302" s="3">
        <v>1</v>
      </c>
      <c r="T2302" s="2">
        <v>52</v>
      </c>
      <c r="U2302" s="3">
        <v>12.673637988806792</v>
      </c>
      <c r="V2302" s="3">
        <v>83.413513540320338</v>
      </c>
      <c r="W2302" s="3">
        <v>9.0335831450186461</v>
      </c>
      <c r="X2302" s="3">
        <v>37381.32485888301</v>
      </c>
      <c r="Y2302" s="3">
        <v>83.413513540320338</v>
      </c>
      <c r="Z2302" s="3">
        <v>9.0335751589388096</v>
      </c>
      <c r="AA2302" s="3">
        <v>37381.32485888301</v>
      </c>
    </row>
    <row r="2303" spans="1:27" x14ac:dyDescent="0.25">
      <c r="A2303" s="2">
        <v>2302</v>
      </c>
      <c r="B2303" s="3" t="s">
        <v>178</v>
      </c>
      <c r="C2303" s="3" t="s">
        <v>28</v>
      </c>
      <c r="D2303" s="3" t="s">
        <v>179</v>
      </c>
      <c r="E2303" s="3" t="s">
        <v>221</v>
      </c>
      <c r="F2303" s="3">
        <v>0.56000000000000005</v>
      </c>
      <c r="G2303" s="3">
        <v>0.48</v>
      </c>
      <c r="H2303" s="3" t="s">
        <v>64</v>
      </c>
      <c r="I2303" s="2">
        <v>6460</v>
      </c>
      <c r="J2303" s="3" t="s">
        <v>104</v>
      </c>
      <c r="K2303" s="2">
        <v>6460</v>
      </c>
      <c r="L2303" s="3" t="s">
        <v>64</v>
      </c>
      <c r="M2303" s="3" t="s">
        <v>222</v>
      </c>
      <c r="N2303" s="3" t="s">
        <v>192</v>
      </c>
      <c r="O2303" s="3"/>
      <c r="P2303" s="3"/>
      <c r="Q2303" s="3"/>
      <c r="R2303" s="3">
        <v>0.38</v>
      </c>
      <c r="S2303" s="3">
        <v>0.62</v>
      </c>
      <c r="T2303" s="2">
        <v>15</v>
      </c>
      <c r="U2303" s="3">
        <v>1.0535034191249131</v>
      </c>
      <c r="V2303" s="3">
        <v>8.4287986783308622</v>
      </c>
      <c r="W2303" s="3">
        <v>0.90635445155880101</v>
      </c>
      <c r="X2303" s="3">
        <v>3232.2784818254872</v>
      </c>
      <c r="Y2303" s="3">
        <v>5.2258551805651354</v>
      </c>
      <c r="Z2303" s="3">
        <v>0.90635365030210235</v>
      </c>
      <c r="AA2303" s="3">
        <v>2004.0126587318023</v>
      </c>
    </row>
    <row r="2304" spans="1:27" x14ac:dyDescent="0.25">
      <c r="A2304" s="2">
        <v>2303</v>
      </c>
      <c r="B2304" s="3" t="s">
        <v>178</v>
      </c>
      <c r="C2304" s="3" t="s">
        <v>28</v>
      </c>
      <c r="D2304" s="3" t="s">
        <v>179</v>
      </c>
      <c r="E2304" s="3" t="s">
        <v>221</v>
      </c>
      <c r="F2304" s="3">
        <v>0.56000000000000005</v>
      </c>
      <c r="G2304" s="3">
        <v>0.48</v>
      </c>
      <c r="H2304" s="3" t="s">
        <v>64</v>
      </c>
      <c r="I2304" s="2">
        <v>6460</v>
      </c>
      <c r="J2304" s="3" t="s">
        <v>104</v>
      </c>
      <c r="K2304" s="2">
        <v>6460</v>
      </c>
      <c r="L2304" s="3" t="s">
        <v>64</v>
      </c>
      <c r="M2304" s="3" t="s">
        <v>193</v>
      </c>
      <c r="N2304" s="3" t="s">
        <v>194</v>
      </c>
      <c r="O2304" s="3"/>
      <c r="P2304" s="3"/>
      <c r="Q2304" s="3"/>
      <c r="R2304" s="3">
        <v>0</v>
      </c>
      <c r="S2304" s="3">
        <v>1</v>
      </c>
      <c r="T2304" s="2">
        <v>193</v>
      </c>
      <c r="U2304" s="3">
        <v>39.442366946562004</v>
      </c>
      <c r="V2304" s="3">
        <v>261.73500151685118</v>
      </c>
      <c r="W2304" s="3">
        <v>29.015618703555759</v>
      </c>
      <c r="X2304" s="3">
        <v>111033.17430542171</v>
      </c>
      <c r="Y2304" s="3">
        <v>261.73500151685118</v>
      </c>
      <c r="Z2304" s="3">
        <v>29.015593052488665</v>
      </c>
      <c r="AA2304" s="3">
        <v>111033.17430542171</v>
      </c>
    </row>
    <row r="2305" spans="1:29" x14ac:dyDescent="0.25">
      <c r="A2305" s="2">
        <v>2304</v>
      </c>
      <c r="B2305" s="3" t="s">
        <v>178</v>
      </c>
      <c r="C2305" s="3" t="s">
        <v>28</v>
      </c>
      <c r="D2305" s="3" t="s">
        <v>179</v>
      </c>
      <c r="E2305" s="3" t="s">
        <v>221</v>
      </c>
      <c r="F2305" s="3">
        <v>0.56000000000000005</v>
      </c>
      <c r="G2305" s="3">
        <v>0.48</v>
      </c>
      <c r="H2305" s="3" t="s">
        <v>64</v>
      </c>
      <c r="I2305" s="2">
        <v>6460</v>
      </c>
      <c r="J2305" s="3" t="s">
        <v>104</v>
      </c>
      <c r="K2305" s="2">
        <v>6460</v>
      </c>
      <c r="L2305" s="3" t="s">
        <v>64</v>
      </c>
      <c r="M2305" s="3" t="s">
        <v>223</v>
      </c>
      <c r="N2305" s="3" t="s">
        <v>194</v>
      </c>
      <c r="O2305" s="3"/>
      <c r="P2305" s="3"/>
      <c r="Q2305" s="3"/>
      <c r="R2305" s="3">
        <v>0.38</v>
      </c>
      <c r="S2305" s="3">
        <v>0.62</v>
      </c>
      <c r="T2305" s="2">
        <v>823</v>
      </c>
      <c r="U2305" s="3">
        <v>200.17768588834323</v>
      </c>
      <c r="V2305" s="3">
        <v>1485.9392066459513</v>
      </c>
      <c r="W2305" s="3">
        <v>98.72744384269113</v>
      </c>
      <c r="X2305" s="3">
        <v>638869.44368029886</v>
      </c>
      <c r="Y2305" s="3">
        <v>921.28230812048855</v>
      </c>
      <c r="Z2305" s="3">
        <v>98.727356563342923</v>
      </c>
      <c r="AA2305" s="3">
        <v>396099.05508178478</v>
      </c>
    </row>
    <row r="2306" spans="1:29" x14ac:dyDescent="0.25">
      <c r="A2306" s="2">
        <v>2305</v>
      </c>
      <c r="B2306" s="3" t="s">
        <v>178</v>
      </c>
      <c r="C2306" s="3" t="s">
        <v>28</v>
      </c>
      <c r="D2306" s="3" t="s">
        <v>179</v>
      </c>
      <c r="E2306" s="3" t="s">
        <v>221</v>
      </c>
      <c r="F2306" s="3">
        <v>0.56000000000000005</v>
      </c>
      <c r="G2306" s="3">
        <v>0.48</v>
      </c>
      <c r="H2306" s="3" t="s">
        <v>64</v>
      </c>
      <c r="I2306" s="2">
        <v>6460</v>
      </c>
      <c r="J2306" s="3" t="s">
        <v>104</v>
      </c>
      <c r="K2306" s="2">
        <v>6460</v>
      </c>
      <c r="L2306" s="3" t="s">
        <v>64</v>
      </c>
      <c r="M2306" s="3" t="s">
        <v>232</v>
      </c>
      <c r="N2306" s="3" t="s">
        <v>185</v>
      </c>
      <c r="O2306" s="3"/>
      <c r="P2306" s="3"/>
      <c r="Q2306" s="3"/>
      <c r="R2306" s="3">
        <v>0</v>
      </c>
      <c r="S2306" s="3">
        <v>1</v>
      </c>
      <c r="T2306" s="2">
        <v>7</v>
      </c>
      <c r="U2306" s="3">
        <v>0.4786664857071351</v>
      </c>
      <c r="V2306" s="3">
        <v>2.4322610693287183</v>
      </c>
      <c r="W2306" s="3">
        <v>0.21149710562973756</v>
      </c>
      <c r="X2306" s="3">
        <v>885.24212660291471</v>
      </c>
      <c r="Y2306" s="3">
        <v>2.4322610693287183</v>
      </c>
      <c r="Z2306" s="3">
        <v>0.21149691865711068</v>
      </c>
      <c r="AA2306" s="3">
        <v>885.24212660291471</v>
      </c>
    </row>
    <row r="2307" spans="1:29" x14ac:dyDescent="0.25">
      <c r="A2307" s="2">
        <v>2306</v>
      </c>
      <c r="B2307" s="3" t="s">
        <v>178</v>
      </c>
      <c r="C2307" s="3" t="s">
        <v>28</v>
      </c>
      <c r="D2307" s="3" t="s">
        <v>179</v>
      </c>
      <c r="E2307" s="3" t="s">
        <v>221</v>
      </c>
      <c r="F2307" s="3">
        <v>0.56000000000000005</v>
      </c>
      <c r="G2307" s="3">
        <v>0.48</v>
      </c>
      <c r="H2307" s="3" t="s">
        <v>64</v>
      </c>
      <c r="I2307" s="2">
        <v>6460</v>
      </c>
      <c r="J2307" s="3" t="s">
        <v>104</v>
      </c>
      <c r="K2307" s="2">
        <v>6460</v>
      </c>
      <c r="L2307" s="3" t="s">
        <v>64</v>
      </c>
      <c r="M2307" s="3" t="s">
        <v>236</v>
      </c>
      <c r="N2307" s="3" t="s">
        <v>194</v>
      </c>
      <c r="O2307" s="3"/>
      <c r="P2307" s="3"/>
      <c r="Q2307" s="3"/>
      <c r="R2307" s="3">
        <v>0.38</v>
      </c>
      <c r="S2307" s="3">
        <v>0.62</v>
      </c>
      <c r="T2307" s="2">
        <v>3</v>
      </c>
      <c r="U2307" s="3">
        <v>0.20054927278434853</v>
      </c>
      <c r="V2307" s="3">
        <v>1.6686064914912064</v>
      </c>
      <c r="W2307" s="3">
        <v>0.12958521711405094</v>
      </c>
      <c r="X2307" s="3">
        <v>651.89295385335743</v>
      </c>
      <c r="Y2307" s="3">
        <v>1.0345360247245479</v>
      </c>
      <c r="Z2307" s="3">
        <v>0.12958510255509126</v>
      </c>
      <c r="AA2307" s="3">
        <v>404.17363138908161</v>
      </c>
    </row>
    <row r="2308" spans="1:29" x14ac:dyDescent="0.25">
      <c r="A2308" s="2">
        <v>2307</v>
      </c>
      <c r="B2308" s="3" t="s">
        <v>178</v>
      </c>
      <c r="C2308" s="3" t="s">
        <v>28</v>
      </c>
      <c r="D2308" s="3" t="s">
        <v>179</v>
      </c>
      <c r="E2308" s="3" t="s">
        <v>221</v>
      </c>
      <c r="F2308" s="3">
        <v>0.56000000000000005</v>
      </c>
      <c r="G2308" s="3">
        <v>0.48</v>
      </c>
      <c r="H2308" s="3" t="s">
        <v>64</v>
      </c>
      <c r="I2308" s="2">
        <v>6460</v>
      </c>
      <c r="J2308" s="3" t="s">
        <v>104</v>
      </c>
      <c r="K2308" s="2">
        <v>6460</v>
      </c>
      <c r="L2308" s="3" t="s">
        <v>64</v>
      </c>
      <c r="M2308" s="3" t="s">
        <v>224</v>
      </c>
      <c r="N2308" s="3" t="s">
        <v>194</v>
      </c>
      <c r="O2308" s="3"/>
      <c r="P2308" s="3"/>
      <c r="Q2308" s="3"/>
      <c r="R2308" s="3">
        <v>0</v>
      </c>
      <c r="S2308" s="3">
        <v>1</v>
      </c>
      <c r="T2308" s="2">
        <v>3</v>
      </c>
      <c r="U2308" s="3">
        <v>0.1338502004764156</v>
      </c>
      <c r="V2308" s="3">
        <v>1.2961472063791497</v>
      </c>
      <c r="W2308" s="3">
        <v>0.18450177438576992</v>
      </c>
      <c r="X2308" s="3">
        <v>520.66578481277054</v>
      </c>
      <c r="Y2308" s="3">
        <v>1.2961472063791497</v>
      </c>
      <c r="Z2308" s="3">
        <v>0.18450161127818859</v>
      </c>
      <c r="AA2308" s="3">
        <v>520.66578481277054</v>
      </c>
    </row>
    <row r="2309" spans="1:29" x14ac:dyDescent="0.25">
      <c r="A2309" s="2">
        <v>2308</v>
      </c>
      <c r="B2309" s="3" t="s">
        <v>178</v>
      </c>
      <c r="C2309" s="3" t="s">
        <v>28</v>
      </c>
      <c r="D2309" s="3" t="s">
        <v>179</v>
      </c>
      <c r="E2309" s="3" t="s">
        <v>221</v>
      </c>
      <c r="F2309" s="3">
        <v>0.56000000000000005</v>
      </c>
      <c r="G2309" s="3">
        <v>0.48</v>
      </c>
      <c r="H2309" s="3" t="s">
        <v>64</v>
      </c>
      <c r="I2309" s="2">
        <v>6460</v>
      </c>
      <c r="J2309" s="3" t="s">
        <v>104</v>
      </c>
      <c r="K2309" s="2">
        <v>6460</v>
      </c>
      <c r="L2309" s="3" t="s">
        <v>64</v>
      </c>
      <c r="M2309" s="3" t="s">
        <v>195</v>
      </c>
      <c r="N2309" s="3" t="s">
        <v>196</v>
      </c>
      <c r="O2309" s="3"/>
      <c r="P2309" s="3"/>
      <c r="Q2309" s="3"/>
      <c r="R2309" s="3">
        <v>0</v>
      </c>
      <c r="S2309" s="3">
        <v>1</v>
      </c>
      <c r="T2309" s="2">
        <v>9</v>
      </c>
      <c r="U2309" s="3">
        <v>2.0464060537624373</v>
      </c>
      <c r="V2309" s="3">
        <v>9.479141681710205</v>
      </c>
      <c r="W2309" s="3">
        <v>1.2088980446478974</v>
      </c>
      <c r="X2309" s="3">
        <v>6073.6486918550163</v>
      </c>
      <c r="Y2309" s="3">
        <v>9.479141681710205</v>
      </c>
      <c r="Z2309" s="3">
        <v>1.2088969759295214</v>
      </c>
      <c r="AA2309" s="3">
        <v>6073.6486918550163</v>
      </c>
    </row>
    <row r="2310" spans="1:29" x14ac:dyDescent="0.25">
      <c r="A2310" s="2">
        <v>2309</v>
      </c>
      <c r="B2310" s="3" t="s">
        <v>178</v>
      </c>
      <c r="C2310" s="3" t="s">
        <v>28</v>
      </c>
      <c r="D2310" s="3" t="s">
        <v>179</v>
      </c>
      <c r="E2310" s="3" t="s">
        <v>221</v>
      </c>
      <c r="F2310" s="3">
        <v>0.56000000000000005</v>
      </c>
      <c r="G2310" s="3">
        <v>0.48</v>
      </c>
      <c r="H2310" s="3" t="s">
        <v>64</v>
      </c>
      <c r="I2310" s="2">
        <v>6460</v>
      </c>
      <c r="J2310" s="3" t="s">
        <v>104</v>
      </c>
      <c r="K2310" s="2">
        <v>6460</v>
      </c>
      <c r="L2310" s="3" t="s">
        <v>64</v>
      </c>
      <c r="M2310" s="3" t="s">
        <v>198</v>
      </c>
      <c r="N2310" s="3" t="s">
        <v>196</v>
      </c>
      <c r="O2310" s="3"/>
      <c r="P2310" s="3"/>
      <c r="Q2310" s="3"/>
      <c r="R2310" s="3">
        <v>0.38</v>
      </c>
      <c r="S2310" s="3">
        <v>0.62</v>
      </c>
      <c r="T2310" s="2">
        <v>88</v>
      </c>
      <c r="U2310" s="3">
        <v>20.398762371809354</v>
      </c>
      <c r="V2310" s="3">
        <v>138.03261005660383</v>
      </c>
      <c r="W2310" s="3">
        <v>9.7116488926219322</v>
      </c>
      <c r="X2310" s="3">
        <v>66738.428507571123</v>
      </c>
      <c r="Y2310" s="3">
        <v>85.580218235094392</v>
      </c>
      <c r="Z2310" s="3">
        <v>9.7116403071025186</v>
      </c>
      <c r="AA2310" s="3">
        <v>41377.825674694112</v>
      </c>
    </row>
    <row r="2311" spans="1:29" x14ac:dyDescent="0.25">
      <c r="A2311" s="2">
        <v>2310</v>
      </c>
      <c r="B2311" s="3" t="s">
        <v>178</v>
      </c>
      <c r="C2311" s="3" t="s">
        <v>28</v>
      </c>
      <c r="D2311" s="3" t="s">
        <v>179</v>
      </c>
      <c r="E2311" s="3" t="s">
        <v>221</v>
      </c>
      <c r="F2311" s="3">
        <v>0.56000000000000005</v>
      </c>
      <c r="G2311" s="3">
        <v>0.48</v>
      </c>
      <c r="H2311" s="3" t="s">
        <v>64</v>
      </c>
      <c r="I2311" s="2">
        <v>6460</v>
      </c>
      <c r="J2311" s="3" t="s">
        <v>104</v>
      </c>
      <c r="K2311" s="2">
        <v>6460</v>
      </c>
      <c r="L2311" s="3" t="s">
        <v>64</v>
      </c>
      <c r="M2311" s="3" t="s">
        <v>184</v>
      </c>
      <c r="N2311" s="3" t="s">
        <v>185</v>
      </c>
      <c r="O2311" s="3"/>
      <c r="P2311" s="3"/>
      <c r="Q2311" s="3"/>
      <c r="R2311" s="3">
        <v>0</v>
      </c>
      <c r="S2311" s="3">
        <v>1</v>
      </c>
      <c r="T2311" s="2">
        <v>2414</v>
      </c>
      <c r="U2311" s="3">
        <v>718.55708729311857</v>
      </c>
      <c r="V2311" s="3">
        <v>4095.5354906815651</v>
      </c>
      <c r="W2311" s="3">
        <v>375.28898415743697</v>
      </c>
      <c r="X2311" s="3">
        <v>1586906.9259895149</v>
      </c>
      <c r="Y2311" s="3">
        <v>4095.5354906815651</v>
      </c>
      <c r="Z2311" s="3">
        <v>375.28865238567653</v>
      </c>
      <c r="AA2311" s="3">
        <v>1586906.9259895149</v>
      </c>
    </row>
    <row r="2312" spans="1:29" x14ac:dyDescent="0.25">
      <c r="A2312" s="2">
        <v>2311</v>
      </c>
      <c r="B2312" s="3" t="s">
        <v>178</v>
      </c>
      <c r="C2312" s="3" t="s">
        <v>28</v>
      </c>
      <c r="D2312" s="3" t="s">
        <v>179</v>
      </c>
      <c r="E2312" s="3" t="s">
        <v>221</v>
      </c>
      <c r="F2312" s="3">
        <v>0.56000000000000005</v>
      </c>
      <c r="G2312" s="3">
        <v>0.48</v>
      </c>
      <c r="H2312" s="3" t="s">
        <v>64</v>
      </c>
      <c r="I2312" s="2">
        <v>6460</v>
      </c>
      <c r="J2312" s="3" t="s">
        <v>104</v>
      </c>
      <c r="K2312" s="2">
        <v>6460</v>
      </c>
      <c r="L2312" s="3" t="s">
        <v>64</v>
      </c>
      <c r="M2312" s="3" t="s">
        <v>225</v>
      </c>
      <c r="N2312" s="3" t="s">
        <v>185</v>
      </c>
      <c r="O2312" s="3"/>
      <c r="P2312" s="3"/>
      <c r="Q2312" s="3"/>
      <c r="R2312" s="3">
        <v>0.38</v>
      </c>
      <c r="S2312" s="3">
        <v>0.62</v>
      </c>
      <c r="T2312" s="2">
        <v>28</v>
      </c>
      <c r="U2312" s="3">
        <v>8.3393879048187642</v>
      </c>
      <c r="V2312" s="3">
        <v>54.709173605977789</v>
      </c>
      <c r="W2312" s="3">
        <v>3.4868998518316059</v>
      </c>
      <c r="X2312" s="3">
        <v>22558.716138846503</v>
      </c>
      <c r="Y2312" s="3">
        <v>33.919687635706225</v>
      </c>
      <c r="Z2312" s="3">
        <v>3.4868967692606976</v>
      </c>
      <c r="AA2312" s="3">
        <v>13986.404006084831</v>
      </c>
    </row>
    <row r="2313" spans="1:29" x14ac:dyDescent="0.25">
      <c r="A2313" s="2">
        <v>2312</v>
      </c>
      <c r="B2313" s="3" t="s">
        <v>178</v>
      </c>
      <c r="C2313" s="3" t="s">
        <v>28</v>
      </c>
      <c r="D2313" s="3" t="s">
        <v>179</v>
      </c>
      <c r="E2313" s="3" t="s">
        <v>221</v>
      </c>
      <c r="F2313" s="3">
        <v>0.56000000000000005</v>
      </c>
      <c r="G2313" s="3">
        <v>0.48</v>
      </c>
      <c r="H2313" s="3" t="s">
        <v>64</v>
      </c>
      <c r="I2313" s="2">
        <v>6460</v>
      </c>
      <c r="J2313" s="3" t="s">
        <v>104</v>
      </c>
      <c r="K2313" s="2">
        <v>6460</v>
      </c>
      <c r="L2313" s="3" t="s">
        <v>64</v>
      </c>
      <c r="M2313" s="3" t="s">
        <v>186</v>
      </c>
      <c r="N2313" s="3" t="s">
        <v>187</v>
      </c>
      <c r="O2313" s="3"/>
      <c r="P2313" s="3"/>
      <c r="Q2313" s="3"/>
      <c r="R2313" s="3">
        <v>0</v>
      </c>
      <c r="S2313" s="3">
        <v>1</v>
      </c>
      <c r="T2313" s="2">
        <v>886</v>
      </c>
      <c r="U2313" s="3">
        <v>243.90387637167049</v>
      </c>
      <c r="V2313" s="3">
        <v>1457.9063733663231</v>
      </c>
      <c r="W2313" s="3">
        <v>144.53464205019949</v>
      </c>
      <c r="X2313" s="3">
        <v>566261.24224534596</v>
      </c>
      <c r="Y2313" s="3">
        <v>1457.9063733663231</v>
      </c>
      <c r="Z2313" s="3">
        <v>144.53451427529851</v>
      </c>
      <c r="AA2313" s="3">
        <v>566261.24224534596</v>
      </c>
    </row>
    <row r="2314" spans="1:29" x14ac:dyDescent="0.25">
      <c r="A2314" s="2">
        <v>2313</v>
      </c>
      <c r="B2314" s="3" t="s">
        <v>178</v>
      </c>
      <c r="C2314" s="3" t="s">
        <v>28</v>
      </c>
      <c r="D2314" s="3" t="s">
        <v>179</v>
      </c>
      <c r="E2314" s="3" t="s">
        <v>221</v>
      </c>
      <c r="F2314" s="3">
        <v>0.56000000000000005</v>
      </c>
      <c r="G2314" s="3">
        <v>0.48</v>
      </c>
      <c r="H2314" s="3" t="s">
        <v>64</v>
      </c>
      <c r="I2314" s="2">
        <v>6460</v>
      </c>
      <c r="J2314" s="3" t="s">
        <v>104</v>
      </c>
      <c r="K2314" s="2">
        <v>6460</v>
      </c>
      <c r="L2314" s="3" t="s">
        <v>64</v>
      </c>
      <c r="M2314" s="3" t="s">
        <v>188</v>
      </c>
      <c r="N2314" s="3" t="s">
        <v>185</v>
      </c>
      <c r="O2314" s="3"/>
      <c r="P2314" s="3"/>
      <c r="Q2314" s="3"/>
      <c r="R2314" s="3">
        <v>0</v>
      </c>
      <c r="S2314" s="3">
        <v>1</v>
      </c>
      <c r="T2314" s="2">
        <v>24</v>
      </c>
      <c r="U2314" s="3">
        <v>1.1490516927569343</v>
      </c>
      <c r="V2314" s="3">
        <v>5.9208943246662278</v>
      </c>
      <c r="W2314" s="3">
        <v>0.56022967962797665</v>
      </c>
      <c r="X2314" s="3">
        <v>2267.0424224968483</v>
      </c>
      <c r="Y2314" s="3">
        <v>5.9208943246662278</v>
      </c>
      <c r="Z2314" s="3">
        <v>0.5602291843606082</v>
      </c>
      <c r="AA2314" s="3">
        <v>2267.0424224968483</v>
      </c>
    </row>
    <row r="2315" spans="1:29" x14ac:dyDescent="0.25">
      <c r="A2315" s="2">
        <v>2314</v>
      </c>
      <c r="B2315" s="3" t="s">
        <v>178</v>
      </c>
      <c r="C2315" s="3" t="s">
        <v>28</v>
      </c>
      <c r="D2315" s="3" t="s">
        <v>179</v>
      </c>
      <c r="E2315" s="3" t="s">
        <v>221</v>
      </c>
      <c r="F2315" s="3">
        <v>0.56000000000000005</v>
      </c>
      <c r="G2315" s="3">
        <v>0.48</v>
      </c>
      <c r="H2315" s="3" t="s">
        <v>64</v>
      </c>
      <c r="I2315" s="2">
        <v>6460</v>
      </c>
      <c r="J2315" s="3" t="s">
        <v>104</v>
      </c>
      <c r="K2315" s="2">
        <v>6460</v>
      </c>
      <c r="L2315" s="3" t="s">
        <v>64</v>
      </c>
      <c r="M2315" s="3" t="s">
        <v>239</v>
      </c>
      <c r="N2315" s="3" t="s">
        <v>41</v>
      </c>
      <c r="O2315" s="3"/>
      <c r="P2315" s="3"/>
      <c r="Q2315" s="3"/>
      <c r="R2315" s="3">
        <v>0.38</v>
      </c>
      <c r="S2315" s="3">
        <v>0.62</v>
      </c>
      <c r="T2315" s="2">
        <v>96</v>
      </c>
      <c r="U2315" s="3">
        <v>32.465406406852509</v>
      </c>
      <c r="V2315" s="3">
        <v>256.51887416497755</v>
      </c>
      <c r="W2315" s="3">
        <v>14.710684261159793</v>
      </c>
      <c r="X2315" s="3">
        <v>114739.39849918801</v>
      </c>
      <c r="Y2315" s="3">
        <v>159.04170198228607</v>
      </c>
      <c r="Z2315" s="3">
        <v>14.710671256276004</v>
      </c>
      <c r="AA2315" s="3">
        <v>71138.427069496553</v>
      </c>
    </row>
    <row r="2316" spans="1:29" x14ac:dyDescent="0.25">
      <c r="A2316" s="2">
        <v>2315</v>
      </c>
      <c r="B2316" s="3" t="s">
        <v>178</v>
      </c>
      <c r="C2316" s="3" t="s">
        <v>28</v>
      </c>
      <c r="D2316" s="3" t="s">
        <v>179</v>
      </c>
      <c r="E2316" s="3" t="s">
        <v>221</v>
      </c>
      <c r="F2316" s="3">
        <v>0.56000000000000005</v>
      </c>
      <c r="G2316" s="3">
        <v>0.48</v>
      </c>
      <c r="H2316" s="3" t="s">
        <v>64</v>
      </c>
      <c r="I2316" s="2">
        <v>6500</v>
      </c>
      <c r="J2316" s="3" t="s">
        <v>105</v>
      </c>
      <c r="K2316" s="2">
        <v>6500</v>
      </c>
      <c r="L2316" s="3" t="s">
        <v>64</v>
      </c>
      <c r="M2316" s="3" t="s">
        <v>33</v>
      </c>
      <c r="N2316" s="3" t="s">
        <v>33</v>
      </c>
      <c r="O2316" s="3"/>
      <c r="P2316" s="3"/>
      <c r="Q2316" s="3"/>
      <c r="R2316" s="3">
        <v>0</v>
      </c>
      <c r="S2316" s="3">
        <v>1</v>
      </c>
      <c r="T2316" s="2">
        <v>17</v>
      </c>
      <c r="U2316" s="3">
        <v>2.2582450834728269</v>
      </c>
      <c r="V2316" s="3">
        <v>14.212738310603578</v>
      </c>
      <c r="W2316" s="3">
        <v>1.3429745867872354</v>
      </c>
      <c r="X2316" s="3">
        <v>5469.5759895203601</v>
      </c>
      <c r="Y2316" s="3">
        <v>14.212738310603578</v>
      </c>
      <c r="Z2316" s="3">
        <v>1.3429733995393729</v>
      </c>
      <c r="AA2316" s="3">
        <v>5469.5759895203601</v>
      </c>
    </row>
    <row r="2317" spans="1:29" x14ac:dyDescent="0.25">
      <c r="A2317" s="2">
        <v>2316</v>
      </c>
      <c r="B2317" s="3" t="s">
        <v>178</v>
      </c>
      <c r="C2317" s="3" t="s">
        <v>28</v>
      </c>
      <c r="D2317" s="3" t="s">
        <v>179</v>
      </c>
      <c r="E2317" s="3" t="s">
        <v>221</v>
      </c>
      <c r="F2317" s="3">
        <v>0.56000000000000005</v>
      </c>
      <c r="G2317" s="3">
        <v>0.48</v>
      </c>
      <c r="H2317" s="3" t="s">
        <v>64</v>
      </c>
      <c r="I2317" s="2">
        <v>6510</v>
      </c>
      <c r="J2317" s="3" t="s">
        <v>176</v>
      </c>
      <c r="K2317" s="2">
        <v>6510</v>
      </c>
      <c r="L2317" s="3" t="s">
        <v>64</v>
      </c>
      <c r="M2317" s="3" t="s">
        <v>193</v>
      </c>
      <c r="N2317" s="3" t="s">
        <v>194</v>
      </c>
      <c r="O2317" s="3"/>
      <c r="P2317" s="3"/>
      <c r="Q2317" s="3"/>
      <c r="R2317" s="3">
        <v>0</v>
      </c>
      <c r="S2317" s="3">
        <v>1</v>
      </c>
      <c r="T2317" s="2">
        <v>3</v>
      </c>
      <c r="U2317" s="3">
        <v>0.30238153244077537</v>
      </c>
      <c r="V2317" s="3">
        <v>1.7175104683463953</v>
      </c>
      <c r="W2317" s="3">
        <v>0.22490640580280311</v>
      </c>
      <c r="X2317" s="3">
        <v>745.63157684789667</v>
      </c>
      <c r="Y2317" s="3">
        <v>1.7175104683463953</v>
      </c>
      <c r="Z2317" s="3">
        <v>0.22490620697577271</v>
      </c>
      <c r="AA2317" s="3">
        <v>745.63157684789667</v>
      </c>
    </row>
    <row r="2318" spans="1:29" x14ac:dyDescent="0.25">
      <c r="A2318" s="2">
        <v>2317</v>
      </c>
      <c r="B2318" s="3" t="s">
        <v>178</v>
      </c>
      <c r="C2318" s="3" t="s">
        <v>28</v>
      </c>
      <c r="D2318" s="3" t="s">
        <v>179</v>
      </c>
      <c r="E2318" s="3" t="s">
        <v>221</v>
      </c>
      <c r="F2318" s="3">
        <v>0.56000000000000005</v>
      </c>
      <c r="G2318" s="3">
        <v>0.48</v>
      </c>
      <c r="H2318" s="3" t="s">
        <v>64</v>
      </c>
      <c r="I2318" s="2">
        <v>6510</v>
      </c>
      <c r="J2318" s="3" t="s">
        <v>176</v>
      </c>
      <c r="K2318" s="2">
        <v>6510</v>
      </c>
      <c r="L2318" s="3" t="s">
        <v>64</v>
      </c>
      <c r="M2318" s="3" t="s">
        <v>184</v>
      </c>
      <c r="N2318" s="3" t="s">
        <v>185</v>
      </c>
      <c r="O2318" s="3"/>
      <c r="P2318" s="3"/>
      <c r="Q2318" s="3"/>
      <c r="R2318" s="3">
        <v>0</v>
      </c>
      <c r="S2318" s="3">
        <v>1</v>
      </c>
      <c r="T2318" s="2">
        <v>1</v>
      </c>
      <c r="U2318" s="3">
        <v>1.3542386747713599E-3</v>
      </c>
      <c r="V2318" s="3">
        <v>6.5966540267269891E-3</v>
      </c>
      <c r="W2318" s="3">
        <v>1.0075824853837032E-3</v>
      </c>
      <c r="X2318" s="3">
        <v>2.8514269654637778</v>
      </c>
      <c r="Y2318" s="3">
        <v>6.5966540267269891E-3</v>
      </c>
      <c r="Z2318" s="3">
        <v>1.00758159463703E-3</v>
      </c>
      <c r="AA2318" s="3">
        <v>2.8514269654637778</v>
      </c>
    </row>
    <row r="2319" spans="1:29" x14ac:dyDescent="0.25">
      <c r="A2319" s="2">
        <v>2318</v>
      </c>
      <c r="B2319" s="3" t="s">
        <v>178</v>
      </c>
      <c r="C2319" s="3" t="s">
        <v>28</v>
      </c>
      <c r="D2319" s="3" t="s">
        <v>179</v>
      </c>
      <c r="E2319" s="3" t="s">
        <v>221</v>
      </c>
      <c r="F2319" s="3">
        <v>0.56000000000000005</v>
      </c>
      <c r="G2319" s="3">
        <v>0.48</v>
      </c>
      <c r="H2319" s="3" t="s">
        <v>279</v>
      </c>
      <c r="I2319" s="2">
        <v>1200</v>
      </c>
      <c r="J2319" s="3" t="s">
        <v>45</v>
      </c>
      <c r="K2319" s="2">
        <v>1200</v>
      </c>
      <c r="L2319" s="3"/>
      <c r="M2319" s="3" t="s">
        <v>278</v>
      </c>
      <c r="N2319" s="3" t="s">
        <v>279</v>
      </c>
      <c r="O2319" s="3"/>
      <c r="P2319" s="3"/>
      <c r="Q2319" s="3"/>
      <c r="R2319" s="3">
        <v>0</v>
      </c>
      <c r="S2319" s="3">
        <v>1</v>
      </c>
      <c r="T2319" s="2">
        <v>778</v>
      </c>
      <c r="U2319" s="3">
        <v>110.55217956272541</v>
      </c>
      <c r="V2319" s="3">
        <v>1003.0980902402425</v>
      </c>
      <c r="W2319" s="3">
        <v>148.10228187180294</v>
      </c>
      <c r="X2319" s="3">
        <v>401800.14718416933</v>
      </c>
      <c r="Y2319" s="3">
        <v>1003.0980902402425</v>
      </c>
      <c r="Z2319" s="3">
        <v>148.10215094295356</v>
      </c>
      <c r="AA2319" s="3">
        <v>401800.14718416933</v>
      </c>
      <c r="AB2319">
        <f t="shared" ref="AB2319:AB2382" si="58">Y2319</f>
        <v>1003.0980902402425</v>
      </c>
      <c r="AC2319">
        <f t="shared" ref="AC2319:AC2382" si="59">Z2319</f>
        <v>148.10215094295356</v>
      </c>
    </row>
    <row r="2320" spans="1:29" x14ac:dyDescent="0.25">
      <c r="A2320" s="2">
        <v>2319</v>
      </c>
      <c r="B2320" s="3" t="s">
        <v>178</v>
      </c>
      <c r="C2320" s="3" t="s">
        <v>28</v>
      </c>
      <c r="D2320" s="3" t="s">
        <v>179</v>
      </c>
      <c r="E2320" s="3" t="s">
        <v>221</v>
      </c>
      <c r="F2320" s="3">
        <v>0.56000000000000005</v>
      </c>
      <c r="G2320" s="3">
        <v>0.48</v>
      </c>
      <c r="H2320" s="3" t="s">
        <v>279</v>
      </c>
      <c r="I2320" s="2">
        <v>1210</v>
      </c>
      <c r="J2320" s="3" t="s">
        <v>46</v>
      </c>
      <c r="K2320" s="2">
        <v>1210</v>
      </c>
      <c r="L2320" s="3"/>
      <c r="M2320" s="3" t="s">
        <v>278</v>
      </c>
      <c r="N2320" s="3" t="s">
        <v>279</v>
      </c>
      <c r="O2320" s="3"/>
      <c r="P2320" s="3"/>
      <c r="Q2320" s="3"/>
      <c r="R2320" s="3">
        <v>0</v>
      </c>
      <c r="S2320" s="3">
        <v>1</v>
      </c>
      <c r="T2320" s="2">
        <v>3845</v>
      </c>
      <c r="U2320" s="3">
        <v>387.91192776370946</v>
      </c>
      <c r="V2320" s="3">
        <v>3551.2330569444325</v>
      </c>
      <c r="W2320" s="3">
        <v>524.27013131551257</v>
      </c>
      <c r="X2320" s="3">
        <v>1423106.0666249809</v>
      </c>
      <c r="Y2320" s="3">
        <v>3551.2330569444325</v>
      </c>
      <c r="Z2320" s="3">
        <v>524.2696678379474</v>
      </c>
      <c r="AA2320" s="3">
        <v>1423106.0666249809</v>
      </c>
      <c r="AB2320">
        <f t="shared" si="58"/>
        <v>3551.2330569444325</v>
      </c>
      <c r="AC2320">
        <f t="shared" si="59"/>
        <v>524.2696678379474</v>
      </c>
    </row>
    <row r="2321" spans="1:29" x14ac:dyDescent="0.25">
      <c r="A2321" s="2">
        <v>2320</v>
      </c>
      <c r="B2321" s="3" t="s">
        <v>178</v>
      </c>
      <c r="C2321" s="3" t="s">
        <v>28</v>
      </c>
      <c r="D2321" s="3" t="s">
        <v>179</v>
      </c>
      <c r="E2321" s="3" t="s">
        <v>221</v>
      </c>
      <c r="F2321" s="3">
        <v>0.56000000000000005</v>
      </c>
      <c r="G2321" s="3">
        <v>0.48</v>
      </c>
      <c r="H2321" s="3" t="s">
        <v>279</v>
      </c>
      <c r="I2321" s="2">
        <v>1300</v>
      </c>
      <c r="J2321" s="3" t="s">
        <v>114</v>
      </c>
      <c r="K2321" s="2">
        <v>1300</v>
      </c>
      <c r="L2321" s="3"/>
      <c r="M2321" s="3" t="s">
        <v>278</v>
      </c>
      <c r="N2321" s="3" t="s">
        <v>279</v>
      </c>
      <c r="O2321" s="3"/>
      <c r="P2321" s="3"/>
      <c r="Q2321" s="3"/>
      <c r="R2321" s="3">
        <v>0</v>
      </c>
      <c r="S2321" s="3">
        <v>1</v>
      </c>
      <c r="T2321" s="2">
        <v>172</v>
      </c>
      <c r="U2321" s="3">
        <v>20.457210906689554</v>
      </c>
      <c r="V2321" s="3">
        <v>210.40275243408792</v>
      </c>
      <c r="W2321" s="3">
        <v>37.811839872685923</v>
      </c>
      <c r="X2321" s="3">
        <v>75925.360934023789</v>
      </c>
      <c r="Y2321" s="3">
        <v>210.40275243408792</v>
      </c>
      <c r="Z2321" s="3">
        <v>37.811806445377243</v>
      </c>
      <c r="AA2321" s="3">
        <v>75925.360934023789</v>
      </c>
      <c r="AB2321">
        <f t="shared" si="58"/>
        <v>210.40275243408792</v>
      </c>
      <c r="AC2321">
        <f t="shared" si="59"/>
        <v>37.811806445377243</v>
      </c>
    </row>
    <row r="2322" spans="1:29" x14ac:dyDescent="0.25">
      <c r="A2322" s="2">
        <v>2321</v>
      </c>
      <c r="B2322" s="3" t="s">
        <v>178</v>
      </c>
      <c r="C2322" s="3" t="s">
        <v>28</v>
      </c>
      <c r="D2322" s="3" t="s">
        <v>179</v>
      </c>
      <c r="E2322" s="3" t="s">
        <v>221</v>
      </c>
      <c r="F2322" s="3">
        <v>0.56000000000000005</v>
      </c>
      <c r="G2322" s="3">
        <v>0.48</v>
      </c>
      <c r="H2322" s="3" t="s">
        <v>279</v>
      </c>
      <c r="I2322" s="2">
        <v>1330</v>
      </c>
      <c r="J2322" s="3" t="s">
        <v>47</v>
      </c>
      <c r="K2322" s="2">
        <v>1330</v>
      </c>
      <c r="L2322" s="3"/>
      <c r="M2322" s="3" t="s">
        <v>278</v>
      </c>
      <c r="N2322" s="3" t="s">
        <v>279</v>
      </c>
      <c r="O2322" s="3"/>
      <c r="P2322" s="3"/>
      <c r="Q2322" s="3"/>
      <c r="R2322" s="3">
        <v>0</v>
      </c>
      <c r="S2322" s="3">
        <v>1</v>
      </c>
      <c r="T2322" s="2">
        <v>118</v>
      </c>
      <c r="U2322" s="3">
        <v>5.0369840803939834</v>
      </c>
      <c r="V2322" s="3">
        <v>50.389820630114585</v>
      </c>
      <c r="W2322" s="3">
        <v>8.6015539506250231</v>
      </c>
      <c r="X2322" s="3">
        <v>18824.760957868253</v>
      </c>
      <c r="Y2322" s="3">
        <v>50.389820630114585</v>
      </c>
      <c r="Z2322" s="3">
        <v>8.6015463464777504</v>
      </c>
      <c r="AA2322" s="3">
        <v>18824.760957868253</v>
      </c>
      <c r="AB2322">
        <f t="shared" si="58"/>
        <v>50.389820630114585</v>
      </c>
      <c r="AC2322">
        <f t="shared" si="59"/>
        <v>8.6015463464777504</v>
      </c>
    </row>
    <row r="2323" spans="1:29" x14ac:dyDescent="0.25">
      <c r="A2323" s="2">
        <v>2322</v>
      </c>
      <c r="B2323" s="3" t="s">
        <v>178</v>
      </c>
      <c r="C2323" s="3" t="s">
        <v>28</v>
      </c>
      <c r="D2323" s="3" t="s">
        <v>179</v>
      </c>
      <c r="E2323" s="3" t="s">
        <v>221</v>
      </c>
      <c r="F2323" s="3">
        <v>0.56000000000000005</v>
      </c>
      <c r="G2323" s="3">
        <v>0.48</v>
      </c>
      <c r="H2323" s="3" t="s">
        <v>279</v>
      </c>
      <c r="I2323" s="2">
        <v>1400</v>
      </c>
      <c r="J2323" s="3" t="s">
        <v>48</v>
      </c>
      <c r="K2323" s="2">
        <v>1400</v>
      </c>
      <c r="L2323" s="3"/>
      <c r="M2323" s="3" t="s">
        <v>278</v>
      </c>
      <c r="N2323" s="3" t="s">
        <v>279</v>
      </c>
      <c r="O2323" s="3"/>
      <c r="P2323" s="3"/>
      <c r="Q2323" s="3"/>
      <c r="R2323" s="3">
        <v>0</v>
      </c>
      <c r="S2323" s="3">
        <v>1</v>
      </c>
      <c r="T2323" s="2">
        <v>55</v>
      </c>
      <c r="U2323" s="3">
        <v>5.0626578837100373</v>
      </c>
      <c r="V2323" s="3">
        <v>52.943885466116008</v>
      </c>
      <c r="W2323" s="3">
        <v>7.3727666246354255</v>
      </c>
      <c r="X2323" s="3">
        <v>19008.311465355891</v>
      </c>
      <c r="Y2323" s="3">
        <v>52.943885466116008</v>
      </c>
      <c r="Z2323" s="3">
        <v>7.3727601067895154</v>
      </c>
      <c r="AA2323" s="3">
        <v>19008.311465355891</v>
      </c>
      <c r="AB2323">
        <f t="shared" si="58"/>
        <v>52.943885466116008</v>
      </c>
      <c r="AC2323">
        <f t="shared" si="59"/>
        <v>7.3727601067895154</v>
      </c>
    </row>
    <row r="2324" spans="1:29" x14ac:dyDescent="0.25">
      <c r="A2324" s="2">
        <v>2323</v>
      </c>
      <c r="B2324" s="3" t="s">
        <v>178</v>
      </c>
      <c r="C2324" s="3" t="s">
        <v>28</v>
      </c>
      <c r="D2324" s="3" t="s">
        <v>179</v>
      </c>
      <c r="E2324" s="3" t="s">
        <v>221</v>
      </c>
      <c r="F2324" s="3">
        <v>0.56000000000000005</v>
      </c>
      <c r="G2324" s="3">
        <v>0.48</v>
      </c>
      <c r="H2324" s="3" t="s">
        <v>279</v>
      </c>
      <c r="I2324" s="2">
        <v>1410</v>
      </c>
      <c r="J2324" s="3" t="s">
        <v>116</v>
      </c>
      <c r="K2324" s="2">
        <v>1410</v>
      </c>
      <c r="L2324" s="3"/>
      <c r="M2324" s="3" t="s">
        <v>278</v>
      </c>
      <c r="N2324" s="3" t="s">
        <v>279</v>
      </c>
      <c r="O2324" s="3"/>
      <c r="P2324" s="3"/>
      <c r="Q2324" s="3"/>
      <c r="R2324" s="3">
        <v>0</v>
      </c>
      <c r="S2324" s="3">
        <v>1</v>
      </c>
      <c r="T2324" s="2">
        <v>40</v>
      </c>
      <c r="U2324" s="3">
        <v>5.2815532012359103</v>
      </c>
      <c r="V2324" s="3">
        <v>57.384361019928335</v>
      </c>
      <c r="W2324" s="3">
        <v>7.9334984692914494</v>
      </c>
      <c r="X2324" s="3">
        <v>19954.899571533813</v>
      </c>
      <c r="Y2324" s="3">
        <v>57.384361019928335</v>
      </c>
      <c r="Z2324" s="3">
        <v>7.9334914557342442</v>
      </c>
      <c r="AA2324" s="3">
        <v>19954.899571533813</v>
      </c>
      <c r="AB2324">
        <f t="shared" si="58"/>
        <v>57.384361019928335</v>
      </c>
      <c r="AC2324">
        <f t="shared" si="59"/>
        <v>7.9334914557342442</v>
      </c>
    </row>
    <row r="2325" spans="1:29" x14ac:dyDescent="0.25">
      <c r="A2325" s="2">
        <v>2324</v>
      </c>
      <c r="B2325" s="3" t="s">
        <v>178</v>
      </c>
      <c r="C2325" s="3" t="s">
        <v>28</v>
      </c>
      <c r="D2325" s="3" t="s">
        <v>179</v>
      </c>
      <c r="E2325" s="3" t="s">
        <v>221</v>
      </c>
      <c r="F2325" s="3">
        <v>0.56000000000000005</v>
      </c>
      <c r="G2325" s="3">
        <v>0.48</v>
      </c>
      <c r="H2325" s="3" t="s">
        <v>279</v>
      </c>
      <c r="I2325" s="2">
        <v>1430</v>
      </c>
      <c r="J2325" s="3" t="s">
        <v>118</v>
      </c>
      <c r="K2325" s="2">
        <v>1430</v>
      </c>
      <c r="L2325" s="3"/>
      <c r="M2325" s="3" t="s">
        <v>278</v>
      </c>
      <c r="N2325" s="3" t="s">
        <v>279</v>
      </c>
      <c r="O2325" s="3"/>
      <c r="P2325" s="3"/>
      <c r="Q2325" s="3"/>
      <c r="R2325" s="3">
        <v>0</v>
      </c>
      <c r="S2325" s="3">
        <v>1</v>
      </c>
      <c r="T2325" s="2">
        <v>35</v>
      </c>
      <c r="U2325" s="3">
        <v>4.4848048015224506</v>
      </c>
      <c r="V2325" s="3">
        <v>47.556977448481312</v>
      </c>
      <c r="W2325" s="3">
        <v>6.4827143885512912</v>
      </c>
      <c r="X2325" s="3">
        <v>16823.965652699768</v>
      </c>
      <c r="Y2325" s="3">
        <v>47.556977448481312</v>
      </c>
      <c r="Z2325" s="3">
        <v>6.4827086575502175</v>
      </c>
      <c r="AA2325" s="3">
        <v>16823.965652699768</v>
      </c>
      <c r="AB2325">
        <f t="shared" si="58"/>
        <v>47.556977448481312</v>
      </c>
      <c r="AC2325">
        <f t="shared" si="59"/>
        <v>6.4827086575502175</v>
      </c>
    </row>
    <row r="2326" spans="1:29" x14ac:dyDescent="0.25">
      <c r="A2326" s="2">
        <v>2325</v>
      </c>
      <c r="B2326" s="3" t="s">
        <v>178</v>
      </c>
      <c r="C2326" s="3" t="s">
        <v>28</v>
      </c>
      <c r="D2326" s="3" t="s">
        <v>179</v>
      </c>
      <c r="E2326" s="3" t="s">
        <v>221</v>
      </c>
      <c r="F2326" s="3">
        <v>0.56000000000000005</v>
      </c>
      <c r="G2326" s="3">
        <v>0.48</v>
      </c>
      <c r="H2326" s="3" t="s">
        <v>279</v>
      </c>
      <c r="I2326" s="2">
        <v>1450</v>
      </c>
      <c r="J2326" s="3" t="s">
        <v>119</v>
      </c>
      <c r="K2326" s="2">
        <v>1450</v>
      </c>
      <c r="L2326" s="3"/>
      <c r="M2326" s="3" t="s">
        <v>278</v>
      </c>
      <c r="N2326" s="3" t="s">
        <v>279</v>
      </c>
      <c r="O2326" s="3"/>
      <c r="P2326" s="3"/>
      <c r="Q2326" s="3"/>
      <c r="R2326" s="3">
        <v>0</v>
      </c>
      <c r="S2326" s="3">
        <v>1</v>
      </c>
      <c r="T2326" s="2">
        <v>8</v>
      </c>
      <c r="U2326" s="3">
        <v>0.53018257572337701</v>
      </c>
      <c r="V2326" s="3">
        <v>5.4001005060842031</v>
      </c>
      <c r="W2326" s="3">
        <v>0.78045207200461419</v>
      </c>
      <c r="X2326" s="3">
        <v>2004.2936801826697</v>
      </c>
      <c r="Y2326" s="3">
        <v>5.4001005060842031</v>
      </c>
      <c r="Z2326" s="3">
        <v>0.78045138205108544</v>
      </c>
      <c r="AA2326" s="3">
        <v>2004.2936801826697</v>
      </c>
      <c r="AB2326">
        <f t="shared" si="58"/>
        <v>5.4001005060842031</v>
      </c>
      <c r="AC2326">
        <f t="shared" si="59"/>
        <v>0.78045138205108544</v>
      </c>
    </row>
    <row r="2327" spans="1:29" x14ac:dyDescent="0.25">
      <c r="A2327" s="2">
        <v>2326</v>
      </c>
      <c r="B2327" s="3" t="s">
        <v>178</v>
      </c>
      <c r="C2327" s="3" t="s">
        <v>28</v>
      </c>
      <c r="D2327" s="3" t="s">
        <v>179</v>
      </c>
      <c r="E2327" s="3" t="s">
        <v>221</v>
      </c>
      <c r="F2327" s="3">
        <v>0.56000000000000005</v>
      </c>
      <c r="G2327" s="3">
        <v>0.48</v>
      </c>
      <c r="H2327" s="3" t="s">
        <v>279</v>
      </c>
      <c r="I2327" s="2">
        <v>1700</v>
      </c>
      <c r="J2327" s="3" t="s">
        <v>121</v>
      </c>
      <c r="K2327" s="2">
        <v>1700</v>
      </c>
      <c r="L2327" s="3"/>
      <c r="M2327" s="3" t="s">
        <v>278</v>
      </c>
      <c r="N2327" s="3" t="s">
        <v>279</v>
      </c>
      <c r="O2327" s="3"/>
      <c r="P2327" s="3"/>
      <c r="Q2327" s="3"/>
      <c r="R2327" s="3">
        <v>0</v>
      </c>
      <c r="S2327" s="3">
        <v>1</v>
      </c>
      <c r="T2327" s="2">
        <v>31</v>
      </c>
      <c r="U2327" s="3">
        <v>3.2293249891124933</v>
      </c>
      <c r="V2327" s="3">
        <v>24.8638747678981</v>
      </c>
      <c r="W2327" s="3">
        <v>3.4046734960967626</v>
      </c>
      <c r="X2327" s="3">
        <v>11719.519367437044</v>
      </c>
      <c r="Y2327" s="3">
        <v>24.8638747678981</v>
      </c>
      <c r="Z2327" s="3">
        <v>3.4046704862175203</v>
      </c>
      <c r="AA2327" s="3">
        <v>11719.519367437044</v>
      </c>
      <c r="AB2327">
        <f t="shared" si="58"/>
        <v>24.8638747678981</v>
      </c>
      <c r="AC2327">
        <f t="shared" si="59"/>
        <v>3.4046704862175203</v>
      </c>
    </row>
    <row r="2328" spans="1:29" x14ac:dyDescent="0.25">
      <c r="A2328" s="2">
        <v>2327</v>
      </c>
      <c r="B2328" s="3" t="s">
        <v>178</v>
      </c>
      <c r="C2328" s="3" t="s">
        <v>28</v>
      </c>
      <c r="D2328" s="3" t="s">
        <v>179</v>
      </c>
      <c r="E2328" s="3" t="s">
        <v>221</v>
      </c>
      <c r="F2328" s="3">
        <v>0.56000000000000005</v>
      </c>
      <c r="G2328" s="3">
        <v>0.48</v>
      </c>
      <c r="H2328" s="3" t="s">
        <v>279</v>
      </c>
      <c r="I2328" s="2">
        <v>1710</v>
      </c>
      <c r="J2328" s="3" t="s">
        <v>122</v>
      </c>
      <c r="K2328" s="2">
        <v>1710</v>
      </c>
      <c r="L2328" s="3"/>
      <c r="M2328" s="3" t="s">
        <v>278</v>
      </c>
      <c r="N2328" s="3" t="s">
        <v>279</v>
      </c>
      <c r="O2328" s="3"/>
      <c r="P2328" s="3"/>
      <c r="Q2328" s="3"/>
      <c r="R2328" s="3">
        <v>0</v>
      </c>
      <c r="S2328" s="3">
        <v>1</v>
      </c>
      <c r="T2328" s="2">
        <v>43</v>
      </c>
      <c r="U2328" s="3">
        <v>15.27024526745611</v>
      </c>
      <c r="V2328" s="3">
        <v>112.19105676017838</v>
      </c>
      <c r="W2328" s="3">
        <v>15.36052455717504</v>
      </c>
      <c r="X2328" s="3">
        <v>55267.645521272185</v>
      </c>
      <c r="Y2328" s="3">
        <v>112.19105676017838</v>
      </c>
      <c r="Z2328" s="3">
        <v>15.3605109778042</v>
      </c>
      <c r="AA2328" s="3">
        <v>55267.645521272185</v>
      </c>
      <c r="AB2328">
        <f t="shared" si="58"/>
        <v>112.19105676017838</v>
      </c>
      <c r="AC2328">
        <f t="shared" si="59"/>
        <v>15.3605109778042</v>
      </c>
    </row>
    <row r="2329" spans="1:29" x14ac:dyDescent="0.25">
      <c r="A2329" s="2">
        <v>2328</v>
      </c>
      <c r="B2329" s="3" t="s">
        <v>178</v>
      </c>
      <c r="C2329" s="3" t="s">
        <v>28</v>
      </c>
      <c r="D2329" s="3" t="s">
        <v>179</v>
      </c>
      <c r="E2329" s="3" t="s">
        <v>221</v>
      </c>
      <c r="F2329" s="3">
        <v>0.56000000000000005</v>
      </c>
      <c r="G2329" s="3">
        <v>0.48</v>
      </c>
      <c r="H2329" s="3" t="s">
        <v>279</v>
      </c>
      <c r="I2329" s="2">
        <v>1720</v>
      </c>
      <c r="J2329" s="3" t="s">
        <v>123</v>
      </c>
      <c r="K2329" s="2">
        <v>1720</v>
      </c>
      <c r="L2329" s="3"/>
      <c r="M2329" s="3" t="s">
        <v>278</v>
      </c>
      <c r="N2329" s="3" t="s">
        <v>279</v>
      </c>
      <c r="O2329" s="3"/>
      <c r="P2329" s="3"/>
      <c r="Q2329" s="3"/>
      <c r="R2329" s="3">
        <v>0</v>
      </c>
      <c r="S2329" s="3">
        <v>1</v>
      </c>
      <c r="T2329" s="2">
        <v>30</v>
      </c>
      <c r="U2329" s="3">
        <v>7.2070766057512481</v>
      </c>
      <c r="V2329" s="3">
        <v>56.222564341846578</v>
      </c>
      <c r="W2329" s="3">
        <v>7.8195728054902407</v>
      </c>
      <c r="X2329" s="3">
        <v>26393.38619692704</v>
      </c>
      <c r="Y2329" s="3">
        <v>56.222564341846578</v>
      </c>
      <c r="Z2329" s="3">
        <v>7.8195658926482707</v>
      </c>
      <c r="AA2329" s="3">
        <v>26393.38619692704</v>
      </c>
      <c r="AB2329">
        <f t="shared" si="58"/>
        <v>56.222564341846578</v>
      </c>
      <c r="AC2329">
        <f t="shared" si="59"/>
        <v>7.8195658926482707</v>
      </c>
    </row>
    <row r="2330" spans="1:29" x14ac:dyDescent="0.25">
      <c r="A2330" s="2">
        <v>2329</v>
      </c>
      <c r="B2330" s="3" t="s">
        <v>178</v>
      </c>
      <c r="C2330" s="3" t="s">
        <v>28</v>
      </c>
      <c r="D2330" s="3" t="s">
        <v>179</v>
      </c>
      <c r="E2330" s="3" t="s">
        <v>221</v>
      </c>
      <c r="F2330" s="3">
        <v>0.56000000000000005</v>
      </c>
      <c r="G2330" s="3">
        <v>0.48</v>
      </c>
      <c r="H2330" s="3" t="s">
        <v>279</v>
      </c>
      <c r="I2330" s="2">
        <v>1750</v>
      </c>
      <c r="J2330" s="3" t="s">
        <v>51</v>
      </c>
      <c r="K2330" s="2">
        <v>1750</v>
      </c>
      <c r="L2330" s="3"/>
      <c r="M2330" s="3" t="s">
        <v>278</v>
      </c>
      <c r="N2330" s="3" t="s">
        <v>279</v>
      </c>
      <c r="O2330" s="3"/>
      <c r="P2330" s="3"/>
      <c r="Q2330" s="3"/>
      <c r="R2330" s="3">
        <v>0</v>
      </c>
      <c r="S2330" s="3">
        <v>1</v>
      </c>
      <c r="T2330" s="2">
        <v>48</v>
      </c>
      <c r="U2330" s="3">
        <v>8.9049386692989341</v>
      </c>
      <c r="V2330" s="3">
        <v>72.763135355472713</v>
      </c>
      <c r="W2330" s="3">
        <v>10.269986258773013</v>
      </c>
      <c r="X2330" s="3">
        <v>32429.606888532271</v>
      </c>
      <c r="Y2330" s="3">
        <v>72.763135355472713</v>
      </c>
      <c r="Z2330" s="3">
        <v>10.269977179659122</v>
      </c>
      <c r="AA2330" s="3">
        <v>32429.606888532271</v>
      </c>
      <c r="AB2330">
        <f t="shared" si="58"/>
        <v>72.763135355472713</v>
      </c>
      <c r="AC2330">
        <f t="shared" si="59"/>
        <v>10.269977179659122</v>
      </c>
    </row>
    <row r="2331" spans="1:29" x14ac:dyDescent="0.25">
      <c r="A2331" s="2">
        <v>2330</v>
      </c>
      <c r="B2331" s="3" t="s">
        <v>178</v>
      </c>
      <c r="C2331" s="3" t="s">
        <v>28</v>
      </c>
      <c r="D2331" s="3" t="s">
        <v>179</v>
      </c>
      <c r="E2331" s="3" t="s">
        <v>221</v>
      </c>
      <c r="F2331" s="3">
        <v>0.56000000000000005</v>
      </c>
      <c r="G2331" s="3">
        <v>0.48</v>
      </c>
      <c r="H2331" s="3" t="s">
        <v>279</v>
      </c>
      <c r="I2331" s="2">
        <v>1780</v>
      </c>
      <c r="J2331" s="3" t="s">
        <v>125</v>
      </c>
      <c r="K2331" s="2">
        <v>1780</v>
      </c>
      <c r="L2331" s="3"/>
      <c r="M2331" s="3" t="s">
        <v>278</v>
      </c>
      <c r="N2331" s="3" t="s">
        <v>279</v>
      </c>
      <c r="O2331" s="3"/>
      <c r="P2331" s="3"/>
      <c r="Q2331" s="3"/>
      <c r="R2331" s="3">
        <v>0</v>
      </c>
      <c r="S2331" s="3">
        <v>1</v>
      </c>
      <c r="T2331" s="2">
        <v>4</v>
      </c>
      <c r="U2331" s="3">
        <v>0.46834384118186795</v>
      </c>
      <c r="V2331" s="3">
        <v>3.8711137824582309</v>
      </c>
      <c r="W2331" s="3">
        <v>0.54352928000636869</v>
      </c>
      <c r="X2331" s="3">
        <v>1715.6833601498579</v>
      </c>
      <c r="Y2331" s="3">
        <v>3.8711137824582309</v>
      </c>
      <c r="Z2331" s="3">
        <v>0.54352879950287891</v>
      </c>
      <c r="AA2331" s="3">
        <v>1715.6833601498579</v>
      </c>
      <c r="AB2331">
        <f t="shared" si="58"/>
        <v>3.8711137824582309</v>
      </c>
      <c r="AC2331">
        <f t="shared" si="59"/>
        <v>0.54352879950287891</v>
      </c>
    </row>
    <row r="2332" spans="1:29" x14ac:dyDescent="0.25">
      <c r="A2332" s="2">
        <v>2331</v>
      </c>
      <c r="B2332" s="3" t="s">
        <v>178</v>
      </c>
      <c r="C2332" s="3" t="s">
        <v>28</v>
      </c>
      <c r="D2332" s="3" t="s">
        <v>179</v>
      </c>
      <c r="E2332" s="3" t="s">
        <v>221</v>
      </c>
      <c r="F2332" s="3">
        <v>0.56000000000000005</v>
      </c>
      <c r="G2332" s="3">
        <v>0.48</v>
      </c>
      <c r="H2332" s="3" t="s">
        <v>279</v>
      </c>
      <c r="I2332" s="2">
        <v>1800</v>
      </c>
      <c r="J2332" s="3" t="s">
        <v>149</v>
      </c>
      <c r="K2332" s="2">
        <v>1800</v>
      </c>
      <c r="L2332" s="3"/>
      <c r="M2332" s="3" t="s">
        <v>278</v>
      </c>
      <c r="N2332" s="3" t="s">
        <v>279</v>
      </c>
      <c r="O2332" s="3"/>
      <c r="P2332" s="3"/>
      <c r="Q2332" s="3"/>
      <c r="R2332" s="3">
        <v>0</v>
      </c>
      <c r="S2332" s="3">
        <v>1</v>
      </c>
      <c r="T2332" s="2">
        <v>7</v>
      </c>
      <c r="U2332" s="3">
        <v>0.3098836389343394</v>
      </c>
      <c r="V2332" s="3">
        <v>2.9680896999051787</v>
      </c>
      <c r="W2332" s="3">
        <v>0.52389861824015549</v>
      </c>
      <c r="X2332" s="3">
        <v>1135.5289816453328</v>
      </c>
      <c r="Y2332" s="3">
        <v>2.9680896999051787</v>
      </c>
      <c r="Z2332" s="3">
        <v>0.52389815509102378</v>
      </c>
      <c r="AA2332" s="3">
        <v>1135.5289816453328</v>
      </c>
      <c r="AB2332">
        <f t="shared" si="58"/>
        <v>2.9680896999051787</v>
      </c>
      <c r="AC2332">
        <f t="shared" si="59"/>
        <v>0.52389815509102378</v>
      </c>
    </row>
    <row r="2333" spans="1:29" x14ac:dyDescent="0.25">
      <c r="A2333" s="2">
        <v>2332</v>
      </c>
      <c r="B2333" s="3" t="s">
        <v>178</v>
      </c>
      <c r="C2333" s="3" t="s">
        <v>28</v>
      </c>
      <c r="D2333" s="3" t="s">
        <v>179</v>
      </c>
      <c r="E2333" s="3" t="s">
        <v>221</v>
      </c>
      <c r="F2333" s="3">
        <v>0.56000000000000005</v>
      </c>
      <c r="G2333" s="3">
        <v>0.48</v>
      </c>
      <c r="H2333" s="3" t="s">
        <v>279</v>
      </c>
      <c r="I2333" s="2">
        <v>1850</v>
      </c>
      <c r="J2333" s="3" t="s">
        <v>53</v>
      </c>
      <c r="K2333" s="2">
        <v>1850</v>
      </c>
      <c r="L2333" s="3"/>
      <c r="M2333" s="3" t="s">
        <v>278</v>
      </c>
      <c r="N2333" s="3" t="s">
        <v>279</v>
      </c>
      <c r="O2333" s="3"/>
      <c r="P2333" s="3"/>
      <c r="Q2333" s="3"/>
      <c r="R2333" s="3">
        <v>0</v>
      </c>
      <c r="S2333" s="3">
        <v>1</v>
      </c>
      <c r="T2333" s="2">
        <v>3</v>
      </c>
      <c r="U2333" s="3">
        <v>3.9837010494235825E-2</v>
      </c>
      <c r="V2333" s="3">
        <v>0.40789679506881699</v>
      </c>
      <c r="W2333" s="3">
        <v>5.4504633667016404E-2</v>
      </c>
      <c r="X2333" s="3">
        <v>149.59886621250413</v>
      </c>
      <c r="Y2333" s="3">
        <v>0.40789679506881699</v>
      </c>
      <c r="Z2333" s="3">
        <v>5.4504585482552964E-2</v>
      </c>
      <c r="AA2333" s="3">
        <v>149.59886621250413</v>
      </c>
      <c r="AB2333">
        <f t="shared" si="58"/>
        <v>0.40789679506881699</v>
      </c>
      <c r="AC2333">
        <f t="shared" si="59"/>
        <v>5.4504585482552964E-2</v>
      </c>
    </row>
    <row r="2334" spans="1:29" x14ac:dyDescent="0.25">
      <c r="A2334" s="2">
        <v>2333</v>
      </c>
      <c r="B2334" s="3" t="s">
        <v>178</v>
      </c>
      <c r="C2334" s="3" t="s">
        <v>28</v>
      </c>
      <c r="D2334" s="3" t="s">
        <v>179</v>
      </c>
      <c r="E2334" s="3" t="s">
        <v>221</v>
      </c>
      <c r="F2334" s="3">
        <v>0.56000000000000005</v>
      </c>
      <c r="G2334" s="3">
        <v>0.48</v>
      </c>
      <c r="H2334" s="3" t="s">
        <v>185</v>
      </c>
      <c r="I2334" s="2">
        <v>1100</v>
      </c>
      <c r="J2334" s="3" t="s">
        <v>42</v>
      </c>
      <c r="K2334" s="2">
        <v>1100</v>
      </c>
      <c r="L2334" s="3"/>
      <c r="M2334" s="3" t="s">
        <v>232</v>
      </c>
      <c r="N2334" s="3" t="s">
        <v>185</v>
      </c>
      <c r="O2334" s="3"/>
      <c r="P2334" s="3"/>
      <c r="Q2334" s="3"/>
      <c r="R2334" s="3">
        <v>0</v>
      </c>
      <c r="S2334" s="3">
        <v>1</v>
      </c>
      <c r="T2334" s="2">
        <v>9</v>
      </c>
      <c r="U2334" s="3">
        <v>0.26545025278740836</v>
      </c>
      <c r="V2334" s="3">
        <v>2.201416238311102</v>
      </c>
      <c r="W2334" s="3">
        <v>0.30216744846340554</v>
      </c>
      <c r="X2334" s="3">
        <v>976.77469055308279</v>
      </c>
      <c r="Y2334" s="3">
        <v>2.201416238311102</v>
      </c>
      <c r="Z2334" s="3">
        <v>0.30216718133425818</v>
      </c>
      <c r="AA2334" s="3">
        <v>976.77469055308279</v>
      </c>
      <c r="AB2334">
        <f t="shared" si="58"/>
        <v>2.201416238311102</v>
      </c>
      <c r="AC2334">
        <f t="shared" si="59"/>
        <v>0.30216718133425818</v>
      </c>
    </row>
    <row r="2335" spans="1:29" x14ac:dyDescent="0.25">
      <c r="A2335" s="2">
        <v>2334</v>
      </c>
      <c r="B2335" s="3" t="s">
        <v>178</v>
      </c>
      <c r="C2335" s="3" t="s">
        <v>28</v>
      </c>
      <c r="D2335" s="3" t="s">
        <v>179</v>
      </c>
      <c r="E2335" s="3" t="s">
        <v>221</v>
      </c>
      <c r="F2335" s="3">
        <v>0.56000000000000005</v>
      </c>
      <c r="G2335" s="3">
        <v>0.48</v>
      </c>
      <c r="H2335" s="3" t="s">
        <v>185</v>
      </c>
      <c r="I2335" s="2">
        <v>1100</v>
      </c>
      <c r="J2335" s="3" t="s">
        <v>42</v>
      </c>
      <c r="K2335" s="2">
        <v>1100</v>
      </c>
      <c r="L2335" s="3"/>
      <c r="M2335" s="3" t="s">
        <v>184</v>
      </c>
      <c r="N2335" s="3" t="s">
        <v>185</v>
      </c>
      <c r="O2335" s="3"/>
      <c r="P2335" s="3"/>
      <c r="Q2335" s="3"/>
      <c r="R2335" s="3">
        <v>0</v>
      </c>
      <c r="S2335" s="3">
        <v>1</v>
      </c>
      <c r="T2335" s="2">
        <v>3410</v>
      </c>
      <c r="U2335" s="3">
        <v>587.90414544792429</v>
      </c>
      <c r="V2335" s="3">
        <v>4961.5507682614079</v>
      </c>
      <c r="W2335" s="3">
        <v>694.41882300627219</v>
      </c>
      <c r="X2335" s="3">
        <v>2289920.9767381242</v>
      </c>
      <c r="Y2335" s="3">
        <v>4961.5507682614079</v>
      </c>
      <c r="Z2335" s="3">
        <v>694.41820910987281</v>
      </c>
      <c r="AA2335" s="3">
        <v>2289920.9767381242</v>
      </c>
      <c r="AB2335">
        <f t="shared" si="58"/>
        <v>4961.5507682614079</v>
      </c>
      <c r="AC2335">
        <f t="shared" si="59"/>
        <v>694.41820910987281</v>
      </c>
    </row>
    <row r="2336" spans="1:29" x14ac:dyDescent="0.25">
      <c r="A2336" s="2">
        <v>2335</v>
      </c>
      <c r="B2336" s="3" t="s">
        <v>178</v>
      </c>
      <c r="C2336" s="3" t="s">
        <v>28</v>
      </c>
      <c r="D2336" s="3" t="s">
        <v>179</v>
      </c>
      <c r="E2336" s="3" t="s">
        <v>221</v>
      </c>
      <c r="F2336" s="3">
        <v>0.56000000000000005</v>
      </c>
      <c r="G2336" s="3">
        <v>0.48</v>
      </c>
      <c r="H2336" s="3" t="s">
        <v>185</v>
      </c>
      <c r="I2336" s="2">
        <v>1100</v>
      </c>
      <c r="J2336" s="3" t="s">
        <v>42</v>
      </c>
      <c r="K2336" s="2">
        <v>1100</v>
      </c>
      <c r="L2336" s="3"/>
      <c r="M2336" s="3" t="s">
        <v>225</v>
      </c>
      <c r="N2336" s="3" t="s">
        <v>185</v>
      </c>
      <c r="O2336" s="3"/>
      <c r="P2336" s="3"/>
      <c r="Q2336" s="3"/>
      <c r="R2336" s="3">
        <v>0.38</v>
      </c>
      <c r="S2336" s="3">
        <v>0.62</v>
      </c>
      <c r="T2336" s="2">
        <v>128</v>
      </c>
      <c r="U2336" s="3">
        <v>17.367350210521316</v>
      </c>
      <c r="V2336" s="3">
        <v>147.4393394447381</v>
      </c>
      <c r="W2336" s="3">
        <v>12.635940410736699</v>
      </c>
      <c r="X2336" s="3">
        <v>68474.698302402379</v>
      </c>
      <c r="Y2336" s="3">
        <v>91.412390455737608</v>
      </c>
      <c r="Z2336" s="3">
        <v>12.635929240016605</v>
      </c>
      <c r="AA2336" s="3">
        <v>42454.312947489503</v>
      </c>
      <c r="AB2336">
        <f t="shared" si="58"/>
        <v>91.412390455737608</v>
      </c>
      <c r="AC2336">
        <f t="shared" si="59"/>
        <v>12.635929240016605</v>
      </c>
    </row>
    <row r="2337" spans="1:29" x14ac:dyDescent="0.25">
      <c r="A2337" s="2">
        <v>2336</v>
      </c>
      <c r="B2337" s="3" t="s">
        <v>178</v>
      </c>
      <c r="C2337" s="3" t="s">
        <v>28</v>
      </c>
      <c r="D2337" s="3" t="s">
        <v>179</v>
      </c>
      <c r="E2337" s="3" t="s">
        <v>221</v>
      </c>
      <c r="F2337" s="3">
        <v>0.56000000000000005</v>
      </c>
      <c r="G2337" s="3">
        <v>0.48</v>
      </c>
      <c r="H2337" s="3" t="s">
        <v>185</v>
      </c>
      <c r="I2337" s="2">
        <v>1100</v>
      </c>
      <c r="J2337" s="3" t="s">
        <v>42</v>
      </c>
      <c r="K2337" s="2">
        <v>1100</v>
      </c>
      <c r="L2337" s="3"/>
      <c r="M2337" s="3" t="s">
        <v>188</v>
      </c>
      <c r="N2337" s="3" t="s">
        <v>185</v>
      </c>
      <c r="O2337" s="3"/>
      <c r="P2337" s="3"/>
      <c r="Q2337" s="3"/>
      <c r="R2337" s="3">
        <v>0</v>
      </c>
      <c r="S2337" s="3">
        <v>1</v>
      </c>
      <c r="T2337" s="2">
        <v>36</v>
      </c>
      <c r="U2337" s="3">
        <v>0.63365957780909432</v>
      </c>
      <c r="V2337" s="3">
        <v>5.6971185717573629</v>
      </c>
      <c r="W2337" s="3">
        <v>0.8068129765702089</v>
      </c>
      <c r="X2337" s="3">
        <v>2443.7859499871847</v>
      </c>
      <c r="Y2337" s="3">
        <v>5.6971185717573629</v>
      </c>
      <c r="Z2337" s="3">
        <v>0.80681226331249722</v>
      </c>
      <c r="AA2337" s="3">
        <v>2443.7859499871847</v>
      </c>
      <c r="AB2337">
        <f t="shared" si="58"/>
        <v>5.6971185717573629</v>
      </c>
      <c r="AC2337">
        <f t="shared" si="59"/>
        <v>0.80681226331249722</v>
      </c>
    </row>
    <row r="2338" spans="1:29" x14ac:dyDescent="0.25">
      <c r="A2338" s="2">
        <v>2337</v>
      </c>
      <c r="B2338" s="3" t="s">
        <v>178</v>
      </c>
      <c r="C2338" s="3" t="s">
        <v>28</v>
      </c>
      <c r="D2338" s="3" t="s">
        <v>179</v>
      </c>
      <c r="E2338" s="3" t="s">
        <v>221</v>
      </c>
      <c r="F2338" s="3">
        <v>0.56000000000000005</v>
      </c>
      <c r="G2338" s="3">
        <v>0.48</v>
      </c>
      <c r="H2338" s="3" t="s">
        <v>185</v>
      </c>
      <c r="I2338" s="2">
        <v>1180</v>
      </c>
      <c r="J2338" s="3" t="s">
        <v>43</v>
      </c>
      <c r="K2338" s="2">
        <v>1180</v>
      </c>
      <c r="L2338" s="3"/>
      <c r="M2338" s="3" t="s">
        <v>184</v>
      </c>
      <c r="N2338" s="3" t="s">
        <v>185</v>
      </c>
      <c r="O2338" s="3"/>
      <c r="P2338" s="3"/>
      <c r="Q2338" s="3"/>
      <c r="R2338" s="3">
        <v>0</v>
      </c>
      <c r="S2338" s="3">
        <v>1</v>
      </c>
      <c r="T2338" s="2">
        <v>64</v>
      </c>
      <c r="U2338" s="3">
        <v>7.9445595239623987</v>
      </c>
      <c r="V2338" s="3">
        <v>59.888010614691751</v>
      </c>
      <c r="W2338" s="3">
        <v>7.9368384383898869</v>
      </c>
      <c r="X2338" s="3">
        <v>27996.156638221433</v>
      </c>
      <c r="Y2338" s="3">
        <v>59.888010614691751</v>
      </c>
      <c r="Z2338" s="3">
        <v>7.9368314218799956</v>
      </c>
      <c r="AA2338" s="3">
        <v>27996.156638221433</v>
      </c>
      <c r="AB2338">
        <f t="shared" si="58"/>
        <v>59.888010614691751</v>
      </c>
      <c r="AC2338">
        <f t="shared" si="59"/>
        <v>7.9368314218799956</v>
      </c>
    </row>
    <row r="2339" spans="1:29" x14ac:dyDescent="0.25">
      <c r="A2339" s="2">
        <v>2338</v>
      </c>
      <c r="B2339" s="3" t="s">
        <v>178</v>
      </c>
      <c r="C2339" s="3" t="s">
        <v>28</v>
      </c>
      <c r="D2339" s="3" t="s">
        <v>179</v>
      </c>
      <c r="E2339" s="3" t="s">
        <v>221</v>
      </c>
      <c r="F2339" s="3">
        <v>0.56000000000000005</v>
      </c>
      <c r="G2339" s="3">
        <v>0.48</v>
      </c>
      <c r="H2339" s="3" t="s">
        <v>185</v>
      </c>
      <c r="I2339" s="2">
        <v>1180</v>
      </c>
      <c r="J2339" s="3" t="s">
        <v>43</v>
      </c>
      <c r="K2339" s="2">
        <v>1180</v>
      </c>
      <c r="L2339" s="3"/>
      <c r="M2339" s="3" t="s">
        <v>225</v>
      </c>
      <c r="N2339" s="3" t="s">
        <v>185</v>
      </c>
      <c r="O2339" s="3"/>
      <c r="P2339" s="3"/>
      <c r="Q2339" s="3"/>
      <c r="R2339" s="3">
        <v>0.38</v>
      </c>
      <c r="S2339" s="3">
        <v>0.62</v>
      </c>
      <c r="T2339" s="2">
        <v>22</v>
      </c>
      <c r="U2339" s="3">
        <v>3.4307625690890164</v>
      </c>
      <c r="V2339" s="3">
        <v>30.088974777932918</v>
      </c>
      <c r="W2339" s="3">
        <v>2.5593188753427212</v>
      </c>
      <c r="X2339" s="3">
        <v>13646.48891039939</v>
      </c>
      <c r="Y2339" s="3">
        <v>18.655164362318406</v>
      </c>
      <c r="Z2339" s="3">
        <v>2.5593166127936797</v>
      </c>
      <c r="AA2339" s="3">
        <v>8460.8231244476228</v>
      </c>
      <c r="AB2339">
        <f t="shared" si="58"/>
        <v>18.655164362318406</v>
      </c>
      <c r="AC2339">
        <f t="shared" si="59"/>
        <v>2.5593166127936797</v>
      </c>
    </row>
    <row r="2340" spans="1:29" x14ac:dyDescent="0.25">
      <c r="A2340" s="2">
        <v>2339</v>
      </c>
      <c r="B2340" s="3" t="s">
        <v>178</v>
      </c>
      <c r="C2340" s="3" t="s">
        <v>28</v>
      </c>
      <c r="D2340" s="3" t="s">
        <v>179</v>
      </c>
      <c r="E2340" s="3" t="s">
        <v>221</v>
      </c>
      <c r="F2340" s="3">
        <v>0.56000000000000005</v>
      </c>
      <c r="G2340" s="3">
        <v>0.48</v>
      </c>
      <c r="H2340" s="3" t="s">
        <v>185</v>
      </c>
      <c r="I2340" s="2">
        <v>1190</v>
      </c>
      <c r="J2340" s="3" t="s">
        <v>44</v>
      </c>
      <c r="K2340" s="2">
        <v>1190</v>
      </c>
      <c r="L2340" s="3"/>
      <c r="M2340" s="3" t="s">
        <v>184</v>
      </c>
      <c r="N2340" s="3" t="s">
        <v>185</v>
      </c>
      <c r="O2340" s="3"/>
      <c r="P2340" s="3"/>
      <c r="Q2340" s="3"/>
      <c r="R2340" s="3">
        <v>0</v>
      </c>
      <c r="S2340" s="3">
        <v>1</v>
      </c>
      <c r="T2340" s="2">
        <v>225</v>
      </c>
      <c r="U2340" s="3">
        <v>65.187408700524941</v>
      </c>
      <c r="V2340" s="3">
        <v>486.92225926597428</v>
      </c>
      <c r="W2340" s="3">
        <v>67.516798442584573</v>
      </c>
      <c r="X2340" s="3">
        <v>251838.89899963306</v>
      </c>
      <c r="Y2340" s="3">
        <v>486.92225926597428</v>
      </c>
      <c r="Z2340" s="3">
        <v>67.516738754802446</v>
      </c>
      <c r="AA2340" s="3">
        <v>251838.89899963306</v>
      </c>
      <c r="AB2340">
        <f t="shared" si="58"/>
        <v>486.92225926597428</v>
      </c>
      <c r="AC2340">
        <f t="shared" si="59"/>
        <v>67.516738754802446</v>
      </c>
    </row>
    <row r="2341" spans="1:29" x14ac:dyDescent="0.25">
      <c r="A2341" s="2">
        <v>2340</v>
      </c>
      <c r="B2341" s="3" t="s">
        <v>178</v>
      </c>
      <c r="C2341" s="3" t="s">
        <v>28</v>
      </c>
      <c r="D2341" s="3" t="s">
        <v>179</v>
      </c>
      <c r="E2341" s="3" t="s">
        <v>221</v>
      </c>
      <c r="F2341" s="3">
        <v>0.56000000000000005</v>
      </c>
      <c r="G2341" s="3">
        <v>0.48</v>
      </c>
      <c r="H2341" s="3" t="s">
        <v>185</v>
      </c>
      <c r="I2341" s="2">
        <v>1200</v>
      </c>
      <c r="J2341" s="3" t="s">
        <v>45</v>
      </c>
      <c r="K2341" s="2">
        <v>1200</v>
      </c>
      <c r="L2341" s="3"/>
      <c r="M2341" s="3" t="s">
        <v>232</v>
      </c>
      <c r="N2341" s="3" t="s">
        <v>185</v>
      </c>
      <c r="O2341" s="3"/>
      <c r="P2341" s="3"/>
      <c r="Q2341" s="3"/>
      <c r="R2341" s="3">
        <v>0</v>
      </c>
      <c r="S2341" s="3">
        <v>1</v>
      </c>
      <c r="T2341" s="2">
        <v>52</v>
      </c>
      <c r="U2341" s="3">
        <v>1.6244745079814047</v>
      </c>
      <c r="V2341" s="3">
        <v>15.099309426865791</v>
      </c>
      <c r="W2341" s="3">
        <v>2.0748234160814882</v>
      </c>
      <c r="X2341" s="3">
        <v>6489.1922543810197</v>
      </c>
      <c r="Y2341" s="3">
        <v>15.099309426865791</v>
      </c>
      <c r="Z2341" s="3">
        <v>2.0748215818474764</v>
      </c>
      <c r="AA2341" s="3">
        <v>6489.1922543810197</v>
      </c>
      <c r="AB2341">
        <f t="shared" si="58"/>
        <v>15.099309426865791</v>
      </c>
      <c r="AC2341">
        <f t="shared" si="59"/>
        <v>2.0748215818474764</v>
      </c>
    </row>
    <row r="2342" spans="1:29" x14ac:dyDescent="0.25">
      <c r="A2342" s="2">
        <v>2341</v>
      </c>
      <c r="B2342" s="3" t="s">
        <v>178</v>
      </c>
      <c r="C2342" s="3" t="s">
        <v>28</v>
      </c>
      <c r="D2342" s="3" t="s">
        <v>179</v>
      </c>
      <c r="E2342" s="3" t="s">
        <v>221</v>
      </c>
      <c r="F2342" s="3">
        <v>0.56000000000000005</v>
      </c>
      <c r="G2342" s="3">
        <v>0.48</v>
      </c>
      <c r="H2342" s="3" t="s">
        <v>185</v>
      </c>
      <c r="I2342" s="2">
        <v>1200</v>
      </c>
      <c r="J2342" s="3" t="s">
        <v>45</v>
      </c>
      <c r="K2342" s="2">
        <v>1200</v>
      </c>
      <c r="L2342" s="3"/>
      <c r="M2342" s="3" t="s">
        <v>184</v>
      </c>
      <c r="N2342" s="3" t="s">
        <v>185</v>
      </c>
      <c r="O2342" s="3"/>
      <c r="P2342" s="3"/>
      <c r="Q2342" s="3"/>
      <c r="R2342" s="3">
        <v>0</v>
      </c>
      <c r="S2342" s="3">
        <v>1</v>
      </c>
      <c r="T2342" s="2">
        <v>541</v>
      </c>
      <c r="U2342" s="3">
        <v>128.75270817692484</v>
      </c>
      <c r="V2342" s="3">
        <v>1210.5981573547247</v>
      </c>
      <c r="W2342" s="3">
        <v>174.70412482025162</v>
      </c>
      <c r="X2342" s="3">
        <v>493464.18309611239</v>
      </c>
      <c r="Y2342" s="3">
        <v>1210.5981573547247</v>
      </c>
      <c r="Z2342" s="3">
        <v>174.70397037421779</v>
      </c>
      <c r="AA2342" s="3">
        <v>493464.18309611239</v>
      </c>
      <c r="AB2342">
        <f t="shared" si="58"/>
        <v>1210.5981573547247</v>
      </c>
      <c r="AC2342">
        <f t="shared" si="59"/>
        <v>174.70397037421779</v>
      </c>
    </row>
    <row r="2343" spans="1:29" x14ac:dyDescent="0.25">
      <c r="A2343" s="2">
        <v>2342</v>
      </c>
      <c r="B2343" s="3" t="s">
        <v>178</v>
      </c>
      <c r="C2343" s="3" t="s">
        <v>28</v>
      </c>
      <c r="D2343" s="3" t="s">
        <v>179</v>
      </c>
      <c r="E2343" s="3" t="s">
        <v>221</v>
      </c>
      <c r="F2343" s="3">
        <v>0.56000000000000005</v>
      </c>
      <c r="G2343" s="3">
        <v>0.48</v>
      </c>
      <c r="H2343" s="3" t="s">
        <v>185</v>
      </c>
      <c r="I2343" s="2">
        <v>1200</v>
      </c>
      <c r="J2343" s="3" t="s">
        <v>45</v>
      </c>
      <c r="K2343" s="2">
        <v>1200</v>
      </c>
      <c r="L2343" s="3"/>
      <c r="M2343" s="3" t="s">
        <v>225</v>
      </c>
      <c r="N2343" s="3" t="s">
        <v>185</v>
      </c>
      <c r="O2343" s="3"/>
      <c r="P2343" s="3"/>
      <c r="Q2343" s="3"/>
      <c r="R2343" s="3">
        <v>0.38</v>
      </c>
      <c r="S2343" s="3">
        <v>0.62</v>
      </c>
      <c r="T2343" s="2">
        <v>21</v>
      </c>
      <c r="U2343" s="3">
        <v>2.5879294770746686</v>
      </c>
      <c r="V2343" s="3">
        <v>26.471881213099561</v>
      </c>
      <c r="W2343" s="3">
        <v>2.4331526899435492</v>
      </c>
      <c r="X2343" s="3">
        <v>10541.172621091555</v>
      </c>
      <c r="Y2343" s="3">
        <v>16.412566352121726</v>
      </c>
      <c r="Z2343" s="3">
        <v>2.4331505389308972</v>
      </c>
      <c r="AA2343" s="3">
        <v>6535.5270250767617</v>
      </c>
      <c r="AB2343">
        <f t="shared" si="58"/>
        <v>16.412566352121726</v>
      </c>
      <c r="AC2343">
        <f t="shared" si="59"/>
        <v>2.4331505389308972</v>
      </c>
    </row>
    <row r="2344" spans="1:29" x14ac:dyDescent="0.25">
      <c r="A2344" s="2">
        <v>2343</v>
      </c>
      <c r="B2344" s="3" t="s">
        <v>178</v>
      </c>
      <c r="C2344" s="3" t="s">
        <v>28</v>
      </c>
      <c r="D2344" s="3" t="s">
        <v>179</v>
      </c>
      <c r="E2344" s="3" t="s">
        <v>221</v>
      </c>
      <c r="F2344" s="3">
        <v>0.56000000000000005</v>
      </c>
      <c r="G2344" s="3">
        <v>0.48</v>
      </c>
      <c r="H2344" s="3" t="s">
        <v>185</v>
      </c>
      <c r="I2344" s="2">
        <v>1200</v>
      </c>
      <c r="J2344" s="3" t="s">
        <v>45</v>
      </c>
      <c r="K2344" s="2">
        <v>1200</v>
      </c>
      <c r="L2344" s="3"/>
      <c r="M2344" s="3" t="s">
        <v>188</v>
      </c>
      <c r="N2344" s="3" t="s">
        <v>185</v>
      </c>
      <c r="O2344" s="3"/>
      <c r="P2344" s="3"/>
      <c r="Q2344" s="3"/>
      <c r="R2344" s="3">
        <v>0</v>
      </c>
      <c r="S2344" s="3">
        <v>1</v>
      </c>
      <c r="T2344" s="2">
        <v>4</v>
      </c>
      <c r="U2344" s="3">
        <v>1.1606395479113898E-2</v>
      </c>
      <c r="V2344" s="3">
        <v>5.6264207466141997E-2</v>
      </c>
      <c r="W2344" s="3">
        <v>7.4748055478003166E-3</v>
      </c>
      <c r="X2344" s="3">
        <v>26.874295458256249</v>
      </c>
      <c r="Y2344" s="3">
        <v>5.6264207466141997E-2</v>
      </c>
      <c r="Z2344" s="3">
        <v>7.4747989397475623E-3</v>
      </c>
      <c r="AA2344" s="3">
        <v>26.874295458256249</v>
      </c>
      <c r="AB2344">
        <f t="shared" si="58"/>
        <v>5.6264207466141997E-2</v>
      </c>
      <c r="AC2344">
        <f t="shared" si="59"/>
        <v>7.4747989397475623E-3</v>
      </c>
    </row>
    <row r="2345" spans="1:29" x14ac:dyDescent="0.25">
      <c r="A2345" s="2">
        <v>2344</v>
      </c>
      <c r="B2345" s="3" t="s">
        <v>178</v>
      </c>
      <c r="C2345" s="3" t="s">
        <v>28</v>
      </c>
      <c r="D2345" s="3" t="s">
        <v>179</v>
      </c>
      <c r="E2345" s="3" t="s">
        <v>221</v>
      </c>
      <c r="F2345" s="3">
        <v>0.56000000000000005</v>
      </c>
      <c r="G2345" s="3">
        <v>0.48</v>
      </c>
      <c r="H2345" s="3" t="s">
        <v>185</v>
      </c>
      <c r="I2345" s="2">
        <v>1210</v>
      </c>
      <c r="J2345" s="3" t="s">
        <v>46</v>
      </c>
      <c r="K2345" s="2">
        <v>1210</v>
      </c>
      <c r="L2345" s="3"/>
      <c r="M2345" s="3" t="s">
        <v>232</v>
      </c>
      <c r="N2345" s="3" t="s">
        <v>185</v>
      </c>
      <c r="O2345" s="3"/>
      <c r="P2345" s="3"/>
      <c r="Q2345" s="3"/>
      <c r="R2345" s="3">
        <v>0</v>
      </c>
      <c r="S2345" s="3">
        <v>1</v>
      </c>
      <c r="T2345" s="2">
        <v>31</v>
      </c>
      <c r="U2345" s="3">
        <v>1.2197603249431959</v>
      </c>
      <c r="V2345" s="3">
        <v>11.993919795731138</v>
      </c>
      <c r="W2345" s="3">
        <v>1.73007438290148</v>
      </c>
      <c r="X2345" s="3">
        <v>5000.2622002278677</v>
      </c>
      <c r="Y2345" s="3">
        <v>11.993919795731138</v>
      </c>
      <c r="Z2345" s="3">
        <v>1.7300728534405865</v>
      </c>
      <c r="AA2345" s="3">
        <v>5000.2622002278677</v>
      </c>
      <c r="AB2345">
        <f t="shared" si="58"/>
        <v>11.993919795731138</v>
      </c>
      <c r="AC2345">
        <f t="shared" si="59"/>
        <v>1.7300728534405865</v>
      </c>
    </row>
    <row r="2346" spans="1:29" x14ac:dyDescent="0.25">
      <c r="A2346" s="2">
        <v>2345</v>
      </c>
      <c r="B2346" s="3" t="s">
        <v>178</v>
      </c>
      <c r="C2346" s="3" t="s">
        <v>28</v>
      </c>
      <c r="D2346" s="3" t="s">
        <v>179</v>
      </c>
      <c r="E2346" s="3" t="s">
        <v>221</v>
      </c>
      <c r="F2346" s="3">
        <v>0.56000000000000005</v>
      </c>
      <c r="G2346" s="3">
        <v>0.48</v>
      </c>
      <c r="H2346" s="3" t="s">
        <v>185</v>
      </c>
      <c r="I2346" s="2">
        <v>1210</v>
      </c>
      <c r="J2346" s="3" t="s">
        <v>46</v>
      </c>
      <c r="K2346" s="2">
        <v>1210</v>
      </c>
      <c r="L2346" s="3"/>
      <c r="M2346" s="3" t="s">
        <v>184</v>
      </c>
      <c r="N2346" s="3" t="s">
        <v>185</v>
      </c>
      <c r="O2346" s="3"/>
      <c r="P2346" s="3"/>
      <c r="Q2346" s="3"/>
      <c r="R2346" s="3">
        <v>0</v>
      </c>
      <c r="S2346" s="3">
        <v>1</v>
      </c>
      <c r="T2346" s="2">
        <v>9645</v>
      </c>
      <c r="U2346" s="3">
        <v>2215.0498294150343</v>
      </c>
      <c r="V2346" s="3">
        <v>20752.343797320256</v>
      </c>
      <c r="W2346" s="3">
        <v>2999.9946951632355</v>
      </c>
      <c r="X2346" s="3">
        <v>8728651.5159302894</v>
      </c>
      <c r="Y2346" s="3">
        <v>20752.343797320256</v>
      </c>
      <c r="Z2346" s="3">
        <v>2999.9920430376424</v>
      </c>
      <c r="AA2346" s="3">
        <v>8728651.5159302894</v>
      </c>
      <c r="AB2346">
        <f t="shared" si="58"/>
        <v>20752.343797320256</v>
      </c>
      <c r="AC2346">
        <f t="shared" si="59"/>
        <v>2999.9920430376424</v>
      </c>
    </row>
    <row r="2347" spans="1:29" x14ac:dyDescent="0.25">
      <c r="A2347" s="2">
        <v>2346</v>
      </c>
      <c r="B2347" s="3" t="s">
        <v>178</v>
      </c>
      <c r="C2347" s="3" t="s">
        <v>28</v>
      </c>
      <c r="D2347" s="3" t="s">
        <v>179</v>
      </c>
      <c r="E2347" s="3" t="s">
        <v>221</v>
      </c>
      <c r="F2347" s="3">
        <v>0.56000000000000005</v>
      </c>
      <c r="G2347" s="3">
        <v>0.48</v>
      </c>
      <c r="H2347" s="3" t="s">
        <v>185</v>
      </c>
      <c r="I2347" s="2">
        <v>1210</v>
      </c>
      <c r="J2347" s="3" t="s">
        <v>46</v>
      </c>
      <c r="K2347" s="2">
        <v>1210</v>
      </c>
      <c r="L2347" s="3"/>
      <c r="M2347" s="3" t="s">
        <v>225</v>
      </c>
      <c r="N2347" s="3" t="s">
        <v>185</v>
      </c>
      <c r="O2347" s="3"/>
      <c r="P2347" s="3"/>
      <c r="Q2347" s="3"/>
      <c r="R2347" s="3">
        <v>0.38</v>
      </c>
      <c r="S2347" s="3">
        <v>0.62</v>
      </c>
      <c r="T2347" s="2">
        <v>232</v>
      </c>
      <c r="U2347" s="3">
        <v>49.502068291215878</v>
      </c>
      <c r="V2347" s="3">
        <v>469.08621825850508</v>
      </c>
      <c r="W2347" s="3">
        <v>41.845286645835209</v>
      </c>
      <c r="X2347" s="3">
        <v>198878.39250281628</v>
      </c>
      <c r="Y2347" s="3">
        <v>290.833455320273</v>
      </c>
      <c r="Z2347" s="3">
        <v>41.84524965278441</v>
      </c>
      <c r="AA2347" s="3">
        <v>123304.60335174609</v>
      </c>
      <c r="AB2347">
        <f t="shared" si="58"/>
        <v>290.833455320273</v>
      </c>
      <c r="AC2347">
        <f t="shared" si="59"/>
        <v>41.84524965278441</v>
      </c>
    </row>
    <row r="2348" spans="1:29" x14ac:dyDescent="0.25">
      <c r="A2348" s="2">
        <v>2347</v>
      </c>
      <c r="B2348" s="3" t="s">
        <v>178</v>
      </c>
      <c r="C2348" s="3" t="s">
        <v>28</v>
      </c>
      <c r="D2348" s="3" t="s">
        <v>179</v>
      </c>
      <c r="E2348" s="3" t="s">
        <v>221</v>
      </c>
      <c r="F2348" s="3">
        <v>0.56000000000000005</v>
      </c>
      <c r="G2348" s="3">
        <v>0.48</v>
      </c>
      <c r="H2348" s="3" t="s">
        <v>185</v>
      </c>
      <c r="I2348" s="2">
        <v>1210</v>
      </c>
      <c r="J2348" s="3" t="s">
        <v>46</v>
      </c>
      <c r="K2348" s="2">
        <v>1210</v>
      </c>
      <c r="L2348" s="3"/>
      <c r="M2348" s="3" t="s">
        <v>188</v>
      </c>
      <c r="N2348" s="3" t="s">
        <v>185</v>
      </c>
      <c r="O2348" s="3"/>
      <c r="P2348" s="3"/>
      <c r="Q2348" s="3"/>
      <c r="R2348" s="3">
        <v>0</v>
      </c>
      <c r="S2348" s="3">
        <v>1</v>
      </c>
      <c r="T2348" s="2">
        <v>6</v>
      </c>
      <c r="U2348" s="3">
        <v>3.2593671970707339E-3</v>
      </c>
      <c r="V2348" s="3">
        <v>2.7899840318238139E-2</v>
      </c>
      <c r="W2348" s="3">
        <v>4.2507532195877676E-3</v>
      </c>
      <c r="X2348" s="3">
        <v>10.488763855789575</v>
      </c>
      <c r="Y2348" s="3">
        <v>2.7899840318238139E-2</v>
      </c>
      <c r="Z2348" s="3">
        <v>4.2507494617373106E-3</v>
      </c>
      <c r="AA2348" s="3">
        <v>10.488763855789575</v>
      </c>
      <c r="AB2348">
        <f t="shared" si="58"/>
        <v>2.7899840318238139E-2</v>
      </c>
      <c r="AC2348">
        <f t="shared" si="59"/>
        <v>4.2507494617373106E-3</v>
      </c>
    </row>
    <row r="2349" spans="1:29" x14ac:dyDescent="0.25">
      <c r="A2349" s="2">
        <v>2348</v>
      </c>
      <c r="B2349" s="3" t="s">
        <v>178</v>
      </c>
      <c r="C2349" s="3" t="s">
        <v>28</v>
      </c>
      <c r="D2349" s="3" t="s">
        <v>179</v>
      </c>
      <c r="E2349" s="3" t="s">
        <v>221</v>
      </c>
      <c r="F2349" s="3">
        <v>0.56000000000000005</v>
      </c>
      <c r="G2349" s="3">
        <v>0.48</v>
      </c>
      <c r="H2349" s="3" t="s">
        <v>185</v>
      </c>
      <c r="I2349" s="2">
        <v>1300</v>
      </c>
      <c r="J2349" s="3" t="s">
        <v>114</v>
      </c>
      <c r="K2349" s="2">
        <v>1300</v>
      </c>
      <c r="L2349" s="3"/>
      <c r="M2349" s="3" t="s">
        <v>184</v>
      </c>
      <c r="N2349" s="3" t="s">
        <v>185</v>
      </c>
      <c r="O2349" s="3"/>
      <c r="P2349" s="3"/>
      <c r="Q2349" s="3"/>
      <c r="R2349" s="3">
        <v>0</v>
      </c>
      <c r="S2349" s="3">
        <v>1</v>
      </c>
      <c r="T2349" s="2">
        <v>123</v>
      </c>
      <c r="U2349" s="3">
        <v>17.505303199275687</v>
      </c>
      <c r="V2349" s="3">
        <v>169.64498628877627</v>
      </c>
      <c r="W2349" s="3">
        <v>30.194788723592207</v>
      </c>
      <c r="X2349" s="3">
        <v>64291.113058033901</v>
      </c>
      <c r="Y2349" s="3">
        <v>169.64498628877627</v>
      </c>
      <c r="Z2349" s="3">
        <v>30.194762030087599</v>
      </c>
      <c r="AA2349" s="3">
        <v>64291.113058033901</v>
      </c>
      <c r="AB2349">
        <f t="shared" si="58"/>
        <v>169.64498628877627</v>
      </c>
      <c r="AC2349">
        <f t="shared" si="59"/>
        <v>30.194762030087599</v>
      </c>
    </row>
    <row r="2350" spans="1:29" x14ac:dyDescent="0.25">
      <c r="A2350" s="2">
        <v>2349</v>
      </c>
      <c r="B2350" s="3" t="s">
        <v>178</v>
      </c>
      <c r="C2350" s="3" t="s">
        <v>28</v>
      </c>
      <c r="D2350" s="3" t="s">
        <v>179</v>
      </c>
      <c r="E2350" s="3" t="s">
        <v>221</v>
      </c>
      <c r="F2350" s="3">
        <v>0.56000000000000005</v>
      </c>
      <c r="G2350" s="3">
        <v>0.48</v>
      </c>
      <c r="H2350" s="3" t="s">
        <v>185</v>
      </c>
      <c r="I2350" s="2">
        <v>1300</v>
      </c>
      <c r="J2350" s="3" t="s">
        <v>114</v>
      </c>
      <c r="K2350" s="2">
        <v>1300</v>
      </c>
      <c r="L2350" s="3"/>
      <c r="M2350" s="3" t="s">
        <v>225</v>
      </c>
      <c r="N2350" s="3" t="s">
        <v>185</v>
      </c>
      <c r="O2350" s="3"/>
      <c r="P2350" s="3"/>
      <c r="Q2350" s="3"/>
      <c r="R2350" s="3">
        <v>0.38</v>
      </c>
      <c r="S2350" s="3">
        <v>0.62</v>
      </c>
      <c r="T2350" s="2">
        <v>52</v>
      </c>
      <c r="U2350" s="3">
        <v>22.691421275051699</v>
      </c>
      <c r="V2350" s="3">
        <v>195.45856070566208</v>
      </c>
      <c r="W2350" s="3">
        <v>21.051422771418331</v>
      </c>
      <c r="X2350" s="3">
        <v>95181.543060380718</v>
      </c>
      <c r="Y2350" s="3">
        <v>121.18430763751041</v>
      </c>
      <c r="Z2350" s="3">
        <v>21.05140416104631</v>
      </c>
      <c r="AA2350" s="3">
        <v>59012.556697436034</v>
      </c>
      <c r="AB2350">
        <f t="shared" si="58"/>
        <v>121.18430763751041</v>
      </c>
      <c r="AC2350">
        <f t="shared" si="59"/>
        <v>21.05140416104631</v>
      </c>
    </row>
    <row r="2351" spans="1:29" x14ac:dyDescent="0.25">
      <c r="A2351" s="2">
        <v>2350</v>
      </c>
      <c r="B2351" s="3" t="s">
        <v>178</v>
      </c>
      <c r="C2351" s="3" t="s">
        <v>28</v>
      </c>
      <c r="D2351" s="3" t="s">
        <v>179</v>
      </c>
      <c r="E2351" s="3" t="s">
        <v>221</v>
      </c>
      <c r="F2351" s="3">
        <v>0.56000000000000005</v>
      </c>
      <c r="G2351" s="3">
        <v>0.48</v>
      </c>
      <c r="H2351" s="3" t="s">
        <v>185</v>
      </c>
      <c r="I2351" s="2">
        <v>1320</v>
      </c>
      <c r="J2351" s="3" t="s">
        <v>115</v>
      </c>
      <c r="K2351" s="2">
        <v>1320</v>
      </c>
      <c r="L2351" s="3"/>
      <c r="M2351" s="3" t="s">
        <v>184</v>
      </c>
      <c r="N2351" s="3" t="s">
        <v>185</v>
      </c>
      <c r="O2351" s="3"/>
      <c r="P2351" s="3"/>
      <c r="Q2351" s="3"/>
      <c r="R2351" s="3">
        <v>0</v>
      </c>
      <c r="S2351" s="3">
        <v>1</v>
      </c>
      <c r="T2351" s="2">
        <v>47</v>
      </c>
      <c r="U2351" s="3">
        <v>7.6995926557753727</v>
      </c>
      <c r="V2351" s="3">
        <v>82.368529274456137</v>
      </c>
      <c r="W2351" s="3">
        <v>15.137430135269243</v>
      </c>
      <c r="X2351" s="3">
        <v>29525.405446639328</v>
      </c>
      <c r="Y2351" s="3">
        <v>82.368529274456137</v>
      </c>
      <c r="Z2351" s="3">
        <v>15.137416753123558</v>
      </c>
      <c r="AA2351" s="3">
        <v>29525.405446639328</v>
      </c>
      <c r="AB2351">
        <f t="shared" si="58"/>
        <v>82.368529274456137</v>
      </c>
      <c r="AC2351">
        <f t="shared" si="59"/>
        <v>15.137416753123558</v>
      </c>
    </row>
    <row r="2352" spans="1:29" x14ac:dyDescent="0.25">
      <c r="A2352" s="2">
        <v>2351</v>
      </c>
      <c r="B2352" s="3" t="s">
        <v>178</v>
      </c>
      <c r="C2352" s="3" t="s">
        <v>28</v>
      </c>
      <c r="D2352" s="3" t="s">
        <v>179</v>
      </c>
      <c r="E2352" s="3" t="s">
        <v>221</v>
      </c>
      <c r="F2352" s="3">
        <v>0.56000000000000005</v>
      </c>
      <c r="G2352" s="3">
        <v>0.48</v>
      </c>
      <c r="H2352" s="3" t="s">
        <v>185</v>
      </c>
      <c r="I2352" s="2">
        <v>1320</v>
      </c>
      <c r="J2352" s="3" t="s">
        <v>115</v>
      </c>
      <c r="K2352" s="2">
        <v>1320</v>
      </c>
      <c r="L2352" s="3"/>
      <c r="M2352" s="3" t="s">
        <v>225</v>
      </c>
      <c r="N2352" s="3" t="s">
        <v>185</v>
      </c>
      <c r="O2352" s="3"/>
      <c r="P2352" s="3"/>
      <c r="Q2352" s="3"/>
      <c r="R2352" s="3">
        <v>0.38</v>
      </c>
      <c r="S2352" s="3">
        <v>0.62</v>
      </c>
      <c r="T2352" s="2">
        <v>6</v>
      </c>
      <c r="U2352" s="3">
        <v>1.3161176744274705</v>
      </c>
      <c r="V2352" s="3">
        <v>13.726012135006609</v>
      </c>
      <c r="W2352" s="3">
        <v>1.4791039067088332</v>
      </c>
      <c r="X2352" s="3">
        <v>5181.6416456296547</v>
      </c>
      <c r="Y2352" s="3">
        <v>8.5101275237040959</v>
      </c>
      <c r="Z2352" s="3">
        <v>1.479102599116741</v>
      </c>
      <c r="AA2352" s="3">
        <v>3212.6178202903861</v>
      </c>
      <c r="AB2352">
        <f t="shared" si="58"/>
        <v>8.5101275237040959</v>
      </c>
      <c r="AC2352">
        <f t="shared" si="59"/>
        <v>1.479102599116741</v>
      </c>
    </row>
    <row r="2353" spans="1:29" x14ac:dyDescent="0.25">
      <c r="A2353" s="2">
        <v>2352</v>
      </c>
      <c r="B2353" s="3" t="s">
        <v>178</v>
      </c>
      <c r="C2353" s="3" t="s">
        <v>28</v>
      </c>
      <c r="D2353" s="3" t="s">
        <v>179</v>
      </c>
      <c r="E2353" s="3" t="s">
        <v>221</v>
      </c>
      <c r="F2353" s="3">
        <v>0.56000000000000005</v>
      </c>
      <c r="G2353" s="3">
        <v>0.48</v>
      </c>
      <c r="H2353" s="3" t="s">
        <v>185</v>
      </c>
      <c r="I2353" s="2">
        <v>1330</v>
      </c>
      <c r="J2353" s="3" t="s">
        <v>47</v>
      </c>
      <c r="K2353" s="2">
        <v>1330</v>
      </c>
      <c r="L2353" s="3"/>
      <c r="M2353" s="3" t="s">
        <v>184</v>
      </c>
      <c r="N2353" s="3" t="s">
        <v>185</v>
      </c>
      <c r="O2353" s="3"/>
      <c r="P2353" s="3"/>
      <c r="Q2353" s="3"/>
      <c r="R2353" s="3">
        <v>0</v>
      </c>
      <c r="S2353" s="3">
        <v>1</v>
      </c>
      <c r="T2353" s="2">
        <v>189</v>
      </c>
      <c r="U2353" s="3">
        <v>53.064824653798965</v>
      </c>
      <c r="V2353" s="3">
        <v>581.67347338966601</v>
      </c>
      <c r="W2353" s="3">
        <v>107.27163073960685</v>
      </c>
      <c r="X2353" s="3">
        <v>209297.47843194791</v>
      </c>
      <c r="Y2353" s="3">
        <v>581.67347338966601</v>
      </c>
      <c r="Z2353" s="3">
        <v>107.27153590682626</v>
      </c>
      <c r="AA2353" s="3">
        <v>209297.47843194791</v>
      </c>
      <c r="AB2353">
        <f t="shared" si="58"/>
        <v>581.67347338966601</v>
      </c>
      <c r="AC2353">
        <f t="shared" si="59"/>
        <v>107.27153590682626</v>
      </c>
    </row>
    <row r="2354" spans="1:29" x14ac:dyDescent="0.25">
      <c r="A2354" s="2">
        <v>2353</v>
      </c>
      <c r="B2354" s="3" t="s">
        <v>178</v>
      </c>
      <c r="C2354" s="3" t="s">
        <v>28</v>
      </c>
      <c r="D2354" s="3" t="s">
        <v>179</v>
      </c>
      <c r="E2354" s="3" t="s">
        <v>221</v>
      </c>
      <c r="F2354" s="3">
        <v>0.56000000000000005</v>
      </c>
      <c r="G2354" s="3">
        <v>0.48</v>
      </c>
      <c r="H2354" s="3" t="s">
        <v>185</v>
      </c>
      <c r="I2354" s="2">
        <v>1350</v>
      </c>
      <c r="J2354" s="3" t="s">
        <v>146</v>
      </c>
      <c r="K2354" s="2">
        <v>1350</v>
      </c>
      <c r="L2354" s="3"/>
      <c r="M2354" s="3" t="s">
        <v>184</v>
      </c>
      <c r="N2354" s="3" t="s">
        <v>185</v>
      </c>
      <c r="O2354" s="3"/>
      <c r="P2354" s="3"/>
      <c r="Q2354" s="3"/>
      <c r="R2354" s="3">
        <v>0</v>
      </c>
      <c r="S2354" s="3">
        <v>1</v>
      </c>
      <c r="T2354" s="2">
        <v>42</v>
      </c>
      <c r="U2354" s="3">
        <v>19.205579296258069</v>
      </c>
      <c r="V2354" s="3">
        <v>219.77796206861157</v>
      </c>
      <c r="W2354" s="3">
        <v>41.987219752422781</v>
      </c>
      <c r="X2354" s="3">
        <v>76476.852401071679</v>
      </c>
      <c r="Y2354" s="3">
        <v>219.77796206861157</v>
      </c>
      <c r="Z2354" s="3">
        <v>41.987182633896964</v>
      </c>
      <c r="AA2354" s="3">
        <v>76476.852401071679</v>
      </c>
      <c r="AB2354">
        <f t="shared" si="58"/>
        <v>219.77796206861157</v>
      </c>
      <c r="AC2354">
        <f t="shared" si="59"/>
        <v>41.987182633896964</v>
      </c>
    </row>
    <row r="2355" spans="1:29" x14ac:dyDescent="0.25">
      <c r="A2355" s="2">
        <v>2354</v>
      </c>
      <c r="B2355" s="3" t="s">
        <v>178</v>
      </c>
      <c r="C2355" s="3" t="s">
        <v>28</v>
      </c>
      <c r="D2355" s="3" t="s">
        <v>179</v>
      </c>
      <c r="E2355" s="3" t="s">
        <v>221</v>
      </c>
      <c r="F2355" s="3">
        <v>0.56000000000000005</v>
      </c>
      <c r="G2355" s="3">
        <v>0.48</v>
      </c>
      <c r="H2355" s="3" t="s">
        <v>185</v>
      </c>
      <c r="I2355" s="2">
        <v>1400</v>
      </c>
      <c r="J2355" s="3" t="s">
        <v>48</v>
      </c>
      <c r="K2355" s="2">
        <v>1400</v>
      </c>
      <c r="L2355" s="3"/>
      <c r="M2355" s="3" t="s">
        <v>184</v>
      </c>
      <c r="N2355" s="3" t="s">
        <v>185</v>
      </c>
      <c r="O2355" s="3"/>
      <c r="P2355" s="3"/>
      <c r="Q2355" s="3"/>
      <c r="R2355" s="3">
        <v>0</v>
      </c>
      <c r="S2355" s="3">
        <v>1</v>
      </c>
      <c r="T2355" s="2">
        <v>152</v>
      </c>
      <c r="U2355" s="3">
        <v>17.384781646356416</v>
      </c>
      <c r="V2355" s="3">
        <v>175.8506311497087</v>
      </c>
      <c r="W2355" s="3">
        <v>23.311315104618032</v>
      </c>
      <c r="X2355" s="3">
        <v>64668.166752835343</v>
      </c>
      <c r="Y2355" s="3">
        <v>175.8506311497087</v>
      </c>
      <c r="Z2355" s="3">
        <v>23.311294496403043</v>
      </c>
      <c r="AA2355" s="3">
        <v>64668.166752835343</v>
      </c>
      <c r="AB2355">
        <f t="shared" si="58"/>
        <v>175.8506311497087</v>
      </c>
      <c r="AC2355">
        <f t="shared" si="59"/>
        <v>23.311294496403043</v>
      </c>
    </row>
    <row r="2356" spans="1:29" x14ac:dyDescent="0.25">
      <c r="A2356" s="2">
        <v>2355</v>
      </c>
      <c r="B2356" s="3" t="s">
        <v>178</v>
      </c>
      <c r="C2356" s="3" t="s">
        <v>28</v>
      </c>
      <c r="D2356" s="3" t="s">
        <v>179</v>
      </c>
      <c r="E2356" s="3" t="s">
        <v>221</v>
      </c>
      <c r="F2356" s="3">
        <v>0.56000000000000005</v>
      </c>
      <c r="G2356" s="3">
        <v>0.48</v>
      </c>
      <c r="H2356" s="3" t="s">
        <v>185</v>
      </c>
      <c r="I2356" s="2">
        <v>1410</v>
      </c>
      <c r="J2356" s="3" t="s">
        <v>116</v>
      </c>
      <c r="K2356" s="2">
        <v>1410</v>
      </c>
      <c r="L2356" s="3"/>
      <c r="M2356" s="3" t="s">
        <v>184</v>
      </c>
      <c r="N2356" s="3" t="s">
        <v>185</v>
      </c>
      <c r="O2356" s="3"/>
      <c r="P2356" s="3"/>
      <c r="Q2356" s="3"/>
      <c r="R2356" s="3">
        <v>0</v>
      </c>
      <c r="S2356" s="3">
        <v>1</v>
      </c>
      <c r="T2356" s="2">
        <v>104</v>
      </c>
      <c r="U2356" s="3">
        <v>15.659621858542481</v>
      </c>
      <c r="V2356" s="3">
        <v>159.39390852926903</v>
      </c>
      <c r="W2356" s="3">
        <v>21.221530358561679</v>
      </c>
      <c r="X2356" s="3">
        <v>59945.403075815644</v>
      </c>
      <c r="Y2356" s="3">
        <v>159.39390852926903</v>
      </c>
      <c r="Z2356" s="3">
        <v>21.221511597807151</v>
      </c>
      <c r="AA2356" s="3">
        <v>59945.403075815644</v>
      </c>
      <c r="AB2356">
        <f t="shared" si="58"/>
        <v>159.39390852926903</v>
      </c>
      <c r="AC2356">
        <f t="shared" si="59"/>
        <v>21.221511597807151</v>
      </c>
    </row>
    <row r="2357" spans="1:29" x14ac:dyDescent="0.25">
      <c r="A2357" s="2">
        <v>2356</v>
      </c>
      <c r="B2357" s="3" t="s">
        <v>178</v>
      </c>
      <c r="C2357" s="3" t="s">
        <v>28</v>
      </c>
      <c r="D2357" s="3" t="s">
        <v>179</v>
      </c>
      <c r="E2357" s="3" t="s">
        <v>221</v>
      </c>
      <c r="F2357" s="3">
        <v>0.56000000000000005</v>
      </c>
      <c r="G2357" s="3">
        <v>0.48</v>
      </c>
      <c r="H2357" s="3" t="s">
        <v>185</v>
      </c>
      <c r="I2357" s="2">
        <v>1410</v>
      </c>
      <c r="J2357" s="3" t="s">
        <v>116</v>
      </c>
      <c r="K2357" s="2">
        <v>1410</v>
      </c>
      <c r="L2357" s="3"/>
      <c r="M2357" s="3" t="s">
        <v>225</v>
      </c>
      <c r="N2357" s="3" t="s">
        <v>185</v>
      </c>
      <c r="O2357" s="3"/>
      <c r="P2357" s="3"/>
      <c r="Q2357" s="3"/>
      <c r="R2357" s="3">
        <v>0.38</v>
      </c>
      <c r="S2357" s="3">
        <v>0.62</v>
      </c>
      <c r="T2357" s="2">
        <v>5</v>
      </c>
      <c r="U2357" s="3">
        <v>1.2125327817633011</v>
      </c>
      <c r="V2357" s="3">
        <v>13.819727118212917</v>
      </c>
      <c r="W2357" s="3">
        <v>1.1331924083063654</v>
      </c>
      <c r="X2357" s="3">
        <v>4775.901236331003</v>
      </c>
      <c r="Y2357" s="3">
        <v>8.5682308132920078</v>
      </c>
      <c r="Z2357" s="3">
        <v>1.133191406515061</v>
      </c>
      <c r="AA2357" s="3">
        <v>2961.0587665252219</v>
      </c>
      <c r="AB2357">
        <f t="shared" si="58"/>
        <v>8.5682308132920078</v>
      </c>
      <c r="AC2357">
        <f t="shared" si="59"/>
        <v>1.133191406515061</v>
      </c>
    </row>
    <row r="2358" spans="1:29" x14ac:dyDescent="0.25">
      <c r="A2358" s="2">
        <v>2357</v>
      </c>
      <c r="B2358" s="3" t="s">
        <v>178</v>
      </c>
      <c r="C2358" s="3" t="s">
        <v>28</v>
      </c>
      <c r="D2358" s="3" t="s">
        <v>179</v>
      </c>
      <c r="E2358" s="3" t="s">
        <v>221</v>
      </c>
      <c r="F2358" s="3">
        <v>0.56000000000000005</v>
      </c>
      <c r="G2358" s="3">
        <v>0.48</v>
      </c>
      <c r="H2358" s="3" t="s">
        <v>185</v>
      </c>
      <c r="I2358" s="2">
        <v>1420</v>
      </c>
      <c r="J2358" s="3" t="s">
        <v>117</v>
      </c>
      <c r="K2358" s="2">
        <v>1420</v>
      </c>
      <c r="L2358" s="3"/>
      <c r="M2358" s="3" t="s">
        <v>184</v>
      </c>
      <c r="N2358" s="3" t="s">
        <v>185</v>
      </c>
      <c r="O2358" s="3"/>
      <c r="P2358" s="3"/>
      <c r="Q2358" s="3"/>
      <c r="R2358" s="3">
        <v>0</v>
      </c>
      <c r="S2358" s="3">
        <v>1</v>
      </c>
      <c r="T2358" s="2">
        <v>96</v>
      </c>
      <c r="U2358" s="3">
        <v>16.741718328040843</v>
      </c>
      <c r="V2358" s="3">
        <v>148.29345488242149</v>
      </c>
      <c r="W2358" s="3">
        <v>19.743260201485622</v>
      </c>
      <c r="X2358" s="3">
        <v>63813.90131388235</v>
      </c>
      <c r="Y2358" s="3">
        <v>148.29345488242149</v>
      </c>
      <c r="Z2358" s="3">
        <v>19.743242747586134</v>
      </c>
      <c r="AA2358" s="3">
        <v>63813.90131388235</v>
      </c>
      <c r="AB2358">
        <f t="shared" si="58"/>
        <v>148.29345488242149</v>
      </c>
      <c r="AC2358">
        <f t="shared" si="59"/>
        <v>19.743242747586134</v>
      </c>
    </row>
    <row r="2359" spans="1:29" x14ac:dyDescent="0.25">
      <c r="A2359" s="2">
        <v>2358</v>
      </c>
      <c r="B2359" s="3" t="s">
        <v>178</v>
      </c>
      <c r="C2359" s="3" t="s">
        <v>28</v>
      </c>
      <c r="D2359" s="3" t="s">
        <v>179</v>
      </c>
      <c r="E2359" s="3" t="s">
        <v>221</v>
      </c>
      <c r="F2359" s="3">
        <v>0.56000000000000005</v>
      </c>
      <c r="G2359" s="3">
        <v>0.48</v>
      </c>
      <c r="H2359" s="3" t="s">
        <v>185</v>
      </c>
      <c r="I2359" s="2">
        <v>1430</v>
      </c>
      <c r="J2359" s="3" t="s">
        <v>118</v>
      </c>
      <c r="K2359" s="2">
        <v>1430</v>
      </c>
      <c r="L2359" s="3"/>
      <c r="M2359" s="3" t="s">
        <v>184</v>
      </c>
      <c r="N2359" s="3" t="s">
        <v>185</v>
      </c>
      <c r="O2359" s="3"/>
      <c r="P2359" s="3"/>
      <c r="Q2359" s="3"/>
      <c r="R2359" s="3">
        <v>0</v>
      </c>
      <c r="S2359" s="3">
        <v>1</v>
      </c>
      <c r="T2359" s="2">
        <v>21</v>
      </c>
      <c r="U2359" s="3">
        <v>3.1304754419402832</v>
      </c>
      <c r="V2359" s="3">
        <v>30.388409250175805</v>
      </c>
      <c r="W2359" s="3">
        <v>3.9546044956430588</v>
      </c>
      <c r="X2359" s="3">
        <v>11563.973214739392</v>
      </c>
      <c r="Y2359" s="3">
        <v>30.388409250175805</v>
      </c>
      <c r="Z2359" s="3">
        <v>3.954600999600931</v>
      </c>
      <c r="AA2359" s="3">
        <v>11563.973214739392</v>
      </c>
      <c r="AB2359">
        <f t="shared" si="58"/>
        <v>30.388409250175805</v>
      </c>
      <c r="AC2359">
        <f t="shared" si="59"/>
        <v>3.954600999600931</v>
      </c>
    </row>
    <row r="2360" spans="1:29" x14ac:dyDescent="0.25">
      <c r="A2360" s="2">
        <v>2359</v>
      </c>
      <c r="B2360" s="3" t="s">
        <v>178</v>
      </c>
      <c r="C2360" s="3" t="s">
        <v>28</v>
      </c>
      <c r="D2360" s="3" t="s">
        <v>179</v>
      </c>
      <c r="E2360" s="3" t="s">
        <v>221</v>
      </c>
      <c r="F2360" s="3">
        <v>0.56000000000000005</v>
      </c>
      <c r="G2360" s="3">
        <v>0.48</v>
      </c>
      <c r="H2360" s="3" t="s">
        <v>185</v>
      </c>
      <c r="I2360" s="2">
        <v>1450</v>
      </c>
      <c r="J2360" s="3" t="s">
        <v>119</v>
      </c>
      <c r="K2360" s="2">
        <v>1450</v>
      </c>
      <c r="L2360" s="3"/>
      <c r="M2360" s="3" t="s">
        <v>184</v>
      </c>
      <c r="N2360" s="3" t="s">
        <v>185</v>
      </c>
      <c r="O2360" s="3"/>
      <c r="P2360" s="3"/>
      <c r="Q2360" s="3"/>
      <c r="R2360" s="3">
        <v>0</v>
      </c>
      <c r="S2360" s="3">
        <v>1</v>
      </c>
      <c r="T2360" s="2">
        <v>55</v>
      </c>
      <c r="U2360" s="3">
        <v>9.1528073284121856</v>
      </c>
      <c r="V2360" s="3">
        <v>91.216232661880667</v>
      </c>
      <c r="W2360" s="3">
        <v>12.294467028907423</v>
      </c>
      <c r="X2360" s="3">
        <v>35400.388465687589</v>
      </c>
      <c r="Y2360" s="3">
        <v>91.216232661880667</v>
      </c>
      <c r="Z2360" s="3">
        <v>12.294456160064614</v>
      </c>
      <c r="AA2360" s="3">
        <v>35400.388465687589</v>
      </c>
      <c r="AB2360">
        <f t="shared" si="58"/>
        <v>91.216232661880667</v>
      </c>
      <c r="AC2360">
        <f t="shared" si="59"/>
        <v>12.294456160064614</v>
      </c>
    </row>
    <row r="2361" spans="1:29" x14ac:dyDescent="0.25">
      <c r="A2361" s="2">
        <v>2360</v>
      </c>
      <c r="B2361" s="3" t="s">
        <v>178</v>
      </c>
      <c r="C2361" s="3" t="s">
        <v>28</v>
      </c>
      <c r="D2361" s="3" t="s">
        <v>179</v>
      </c>
      <c r="E2361" s="3" t="s">
        <v>221</v>
      </c>
      <c r="F2361" s="3">
        <v>0.56000000000000005</v>
      </c>
      <c r="G2361" s="3">
        <v>0.48</v>
      </c>
      <c r="H2361" s="3" t="s">
        <v>185</v>
      </c>
      <c r="I2361" s="2">
        <v>1480</v>
      </c>
      <c r="J2361" s="3" t="s">
        <v>199</v>
      </c>
      <c r="K2361" s="2">
        <v>1480</v>
      </c>
      <c r="L2361" s="3"/>
      <c r="M2361" s="3" t="s">
        <v>232</v>
      </c>
      <c r="N2361" s="3" t="s">
        <v>185</v>
      </c>
      <c r="O2361" s="3"/>
      <c r="P2361" s="3"/>
      <c r="Q2361" s="3"/>
      <c r="R2361" s="3">
        <v>0</v>
      </c>
      <c r="S2361" s="3">
        <v>1</v>
      </c>
      <c r="T2361" s="2">
        <v>10</v>
      </c>
      <c r="U2361" s="3">
        <v>0.66556068030628235</v>
      </c>
      <c r="V2361" s="3">
        <v>6.4532850528531185</v>
      </c>
      <c r="W2361" s="3">
        <v>0.90948644405099599</v>
      </c>
      <c r="X2361" s="3">
        <v>2825.9006266298197</v>
      </c>
      <c r="Y2361" s="3">
        <v>6.4532850528531185</v>
      </c>
      <c r="Z2361" s="3">
        <v>0.90948564002547894</v>
      </c>
      <c r="AA2361" s="3">
        <v>2825.9006266298197</v>
      </c>
      <c r="AB2361">
        <f t="shared" si="58"/>
        <v>6.4532850528531185</v>
      </c>
      <c r="AC2361">
        <f t="shared" si="59"/>
        <v>0.90948564002547894</v>
      </c>
    </row>
    <row r="2362" spans="1:29" x14ac:dyDescent="0.25">
      <c r="A2362" s="2">
        <v>2361</v>
      </c>
      <c r="B2362" s="3" t="s">
        <v>178</v>
      </c>
      <c r="C2362" s="3" t="s">
        <v>28</v>
      </c>
      <c r="D2362" s="3" t="s">
        <v>179</v>
      </c>
      <c r="E2362" s="3" t="s">
        <v>221</v>
      </c>
      <c r="F2362" s="3">
        <v>0.56000000000000005</v>
      </c>
      <c r="G2362" s="3">
        <v>0.48</v>
      </c>
      <c r="H2362" s="3" t="s">
        <v>185</v>
      </c>
      <c r="I2362" s="2">
        <v>1480</v>
      </c>
      <c r="J2362" s="3" t="s">
        <v>199</v>
      </c>
      <c r="K2362" s="2">
        <v>1480</v>
      </c>
      <c r="L2362" s="3"/>
      <c r="M2362" s="3" t="s">
        <v>184</v>
      </c>
      <c r="N2362" s="3" t="s">
        <v>185</v>
      </c>
      <c r="O2362" s="3"/>
      <c r="P2362" s="3"/>
      <c r="Q2362" s="3"/>
      <c r="R2362" s="3">
        <v>0</v>
      </c>
      <c r="S2362" s="3">
        <v>1</v>
      </c>
      <c r="T2362" s="2">
        <v>63</v>
      </c>
      <c r="U2362" s="3">
        <v>22.332241852068506</v>
      </c>
      <c r="V2362" s="3">
        <v>203.1803224631347</v>
      </c>
      <c r="W2362" s="3">
        <v>28.456860077804592</v>
      </c>
      <c r="X2362" s="3">
        <v>92342.590681062997</v>
      </c>
      <c r="Y2362" s="3">
        <v>203.1803224631347</v>
      </c>
      <c r="Z2362" s="3">
        <v>28.456834920704374</v>
      </c>
      <c r="AA2362" s="3">
        <v>92342.590681062997</v>
      </c>
      <c r="AB2362">
        <f t="shared" si="58"/>
        <v>203.1803224631347</v>
      </c>
      <c r="AC2362">
        <f t="shared" si="59"/>
        <v>28.456834920704374</v>
      </c>
    </row>
    <row r="2363" spans="1:29" x14ac:dyDescent="0.25">
      <c r="A2363" s="2">
        <v>2362</v>
      </c>
      <c r="B2363" s="3" t="s">
        <v>178</v>
      </c>
      <c r="C2363" s="3" t="s">
        <v>28</v>
      </c>
      <c r="D2363" s="3" t="s">
        <v>179</v>
      </c>
      <c r="E2363" s="3" t="s">
        <v>221</v>
      </c>
      <c r="F2363" s="3">
        <v>0.56000000000000005</v>
      </c>
      <c r="G2363" s="3">
        <v>0.48</v>
      </c>
      <c r="H2363" s="3" t="s">
        <v>185</v>
      </c>
      <c r="I2363" s="2">
        <v>1490</v>
      </c>
      <c r="J2363" s="3" t="s">
        <v>147</v>
      </c>
      <c r="K2363" s="2">
        <v>1490</v>
      </c>
      <c r="L2363" s="3"/>
      <c r="M2363" s="3" t="s">
        <v>184</v>
      </c>
      <c r="N2363" s="3" t="s">
        <v>185</v>
      </c>
      <c r="O2363" s="3"/>
      <c r="P2363" s="3"/>
      <c r="Q2363" s="3"/>
      <c r="R2363" s="3">
        <v>0</v>
      </c>
      <c r="S2363" s="3">
        <v>1</v>
      </c>
      <c r="T2363" s="2">
        <v>45</v>
      </c>
      <c r="U2363" s="3">
        <v>16.706645380563337</v>
      </c>
      <c r="V2363" s="3">
        <v>188.25528856461543</v>
      </c>
      <c r="W2363" s="3">
        <v>24.642331950260481</v>
      </c>
      <c r="X2363" s="3">
        <v>63737.928885081354</v>
      </c>
      <c r="Y2363" s="3">
        <v>188.25528856461543</v>
      </c>
      <c r="Z2363" s="3">
        <v>24.642310165368823</v>
      </c>
      <c r="AA2363" s="3">
        <v>63737.928885081354</v>
      </c>
      <c r="AB2363">
        <f t="shared" si="58"/>
        <v>188.25528856461543</v>
      </c>
      <c r="AC2363">
        <f t="shared" si="59"/>
        <v>24.642310165368823</v>
      </c>
    </row>
    <row r="2364" spans="1:29" x14ac:dyDescent="0.25">
      <c r="A2364" s="2">
        <v>2363</v>
      </c>
      <c r="B2364" s="3" t="s">
        <v>178</v>
      </c>
      <c r="C2364" s="3" t="s">
        <v>28</v>
      </c>
      <c r="D2364" s="3" t="s">
        <v>179</v>
      </c>
      <c r="E2364" s="3" t="s">
        <v>221</v>
      </c>
      <c r="F2364" s="3">
        <v>0.56000000000000005</v>
      </c>
      <c r="G2364" s="3">
        <v>0.48</v>
      </c>
      <c r="H2364" s="3" t="s">
        <v>185</v>
      </c>
      <c r="I2364" s="2">
        <v>1550</v>
      </c>
      <c r="J2364" s="3" t="s">
        <v>120</v>
      </c>
      <c r="K2364" s="2">
        <v>1550</v>
      </c>
      <c r="L2364" s="3"/>
      <c r="M2364" s="3" t="s">
        <v>184</v>
      </c>
      <c r="N2364" s="3" t="s">
        <v>185</v>
      </c>
      <c r="O2364" s="3"/>
      <c r="P2364" s="3"/>
      <c r="Q2364" s="3"/>
      <c r="R2364" s="3">
        <v>0</v>
      </c>
      <c r="S2364" s="3">
        <v>1</v>
      </c>
      <c r="T2364" s="2">
        <v>135</v>
      </c>
      <c r="U2364" s="3">
        <v>46.882157170252547</v>
      </c>
      <c r="V2364" s="3">
        <v>392.82386306449246</v>
      </c>
      <c r="W2364" s="3">
        <v>56.005813281951745</v>
      </c>
      <c r="X2364" s="3">
        <v>190302.51047607974</v>
      </c>
      <c r="Y2364" s="3">
        <v>392.82386306449246</v>
      </c>
      <c r="Z2364" s="3">
        <v>56.005763770380447</v>
      </c>
      <c r="AA2364" s="3">
        <v>190302.51047607974</v>
      </c>
      <c r="AB2364">
        <f t="shared" si="58"/>
        <v>392.82386306449246</v>
      </c>
      <c r="AC2364">
        <f t="shared" si="59"/>
        <v>56.005763770380447</v>
      </c>
    </row>
    <row r="2365" spans="1:29" x14ac:dyDescent="0.25">
      <c r="A2365" s="2">
        <v>2364</v>
      </c>
      <c r="B2365" s="3" t="s">
        <v>178</v>
      </c>
      <c r="C2365" s="3" t="s">
        <v>28</v>
      </c>
      <c r="D2365" s="3" t="s">
        <v>179</v>
      </c>
      <c r="E2365" s="3" t="s">
        <v>221</v>
      </c>
      <c r="F2365" s="3">
        <v>0.56000000000000005</v>
      </c>
      <c r="G2365" s="3">
        <v>0.48</v>
      </c>
      <c r="H2365" s="3" t="s">
        <v>185</v>
      </c>
      <c r="I2365" s="2">
        <v>1560</v>
      </c>
      <c r="J2365" s="3" t="s">
        <v>148</v>
      </c>
      <c r="K2365" s="2">
        <v>1560</v>
      </c>
      <c r="L2365" s="3"/>
      <c r="M2365" s="3" t="s">
        <v>184</v>
      </c>
      <c r="N2365" s="3" t="s">
        <v>185</v>
      </c>
      <c r="O2365" s="3"/>
      <c r="P2365" s="3"/>
      <c r="Q2365" s="3"/>
      <c r="R2365" s="3">
        <v>0</v>
      </c>
      <c r="S2365" s="3">
        <v>1</v>
      </c>
      <c r="T2365" s="2">
        <v>72</v>
      </c>
      <c r="U2365" s="3">
        <v>23.647192928488874</v>
      </c>
      <c r="V2365" s="3">
        <v>182.36967182688736</v>
      </c>
      <c r="W2365" s="3">
        <v>25.525820898162522</v>
      </c>
      <c r="X2365" s="3">
        <v>91434.089294548015</v>
      </c>
      <c r="Y2365" s="3">
        <v>182.36967182688736</v>
      </c>
      <c r="Z2365" s="3">
        <v>25.525798332228231</v>
      </c>
      <c r="AA2365" s="3">
        <v>91434.089294548015</v>
      </c>
      <c r="AB2365">
        <f t="shared" si="58"/>
        <v>182.36967182688736</v>
      </c>
      <c r="AC2365">
        <f t="shared" si="59"/>
        <v>25.525798332228231</v>
      </c>
    </row>
    <row r="2366" spans="1:29" x14ac:dyDescent="0.25">
      <c r="A2366" s="2">
        <v>2365</v>
      </c>
      <c r="B2366" s="3" t="s">
        <v>178</v>
      </c>
      <c r="C2366" s="3" t="s">
        <v>28</v>
      </c>
      <c r="D2366" s="3" t="s">
        <v>179</v>
      </c>
      <c r="E2366" s="3" t="s">
        <v>221</v>
      </c>
      <c r="F2366" s="3">
        <v>0.56000000000000005</v>
      </c>
      <c r="G2366" s="3">
        <v>0.48</v>
      </c>
      <c r="H2366" s="3" t="s">
        <v>185</v>
      </c>
      <c r="I2366" s="2">
        <v>1600</v>
      </c>
      <c r="J2366" s="3" t="s">
        <v>240</v>
      </c>
      <c r="K2366" s="2">
        <v>1600</v>
      </c>
      <c r="L2366" s="3"/>
      <c r="M2366" s="3" t="s">
        <v>184</v>
      </c>
      <c r="N2366" s="3" t="s">
        <v>185</v>
      </c>
      <c r="O2366" s="3"/>
      <c r="P2366" s="3"/>
      <c r="Q2366" s="3"/>
      <c r="R2366" s="3">
        <v>0</v>
      </c>
      <c r="S2366" s="3">
        <v>1</v>
      </c>
      <c r="T2366" s="2">
        <v>43</v>
      </c>
      <c r="U2366" s="3">
        <v>6.4646197412423296</v>
      </c>
      <c r="V2366" s="3">
        <v>43.737428369538669</v>
      </c>
      <c r="W2366" s="3">
        <v>5.7291911422342992</v>
      </c>
      <c r="X2366" s="3">
        <v>20186.038830699796</v>
      </c>
      <c r="Y2366" s="3">
        <v>43.737428369538669</v>
      </c>
      <c r="Z2366" s="3">
        <v>5.7291860773805059</v>
      </c>
      <c r="AA2366" s="3">
        <v>20186.038830699796</v>
      </c>
      <c r="AB2366">
        <f t="shared" si="58"/>
        <v>43.737428369538669</v>
      </c>
      <c r="AC2366">
        <f t="shared" si="59"/>
        <v>5.7291860773805059</v>
      </c>
    </row>
    <row r="2367" spans="1:29" x14ac:dyDescent="0.25">
      <c r="A2367" s="2">
        <v>2366</v>
      </c>
      <c r="B2367" s="3" t="s">
        <v>178</v>
      </c>
      <c r="C2367" s="3" t="s">
        <v>28</v>
      </c>
      <c r="D2367" s="3" t="s">
        <v>179</v>
      </c>
      <c r="E2367" s="3" t="s">
        <v>221</v>
      </c>
      <c r="F2367" s="3">
        <v>0.56000000000000005</v>
      </c>
      <c r="G2367" s="3">
        <v>0.48</v>
      </c>
      <c r="H2367" s="3" t="s">
        <v>185</v>
      </c>
      <c r="I2367" s="2">
        <v>1620</v>
      </c>
      <c r="J2367" s="3" t="s">
        <v>246</v>
      </c>
      <c r="K2367" s="2">
        <v>1620</v>
      </c>
      <c r="L2367" s="3"/>
      <c r="M2367" s="3" t="s">
        <v>184</v>
      </c>
      <c r="N2367" s="3" t="s">
        <v>185</v>
      </c>
      <c r="O2367" s="3"/>
      <c r="P2367" s="3"/>
      <c r="Q2367" s="3"/>
      <c r="R2367" s="3">
        <v>0</v>
      </c>
      <c r="S2367" s="3">
        <v>1</v>
      </c>
      <c r="T2367" s="2">
        <v>61</v>
      </c>
      <c r="U2367" s="3">
        <v>10.742909395701183</v>
      </c>
      <c r="V2367" s="3">
        <v>67.695147626257437</v>
      </c>
      <c r="W2367" s="3">
        <v>9.0739747347200534</v>
      </c>
      <c r="X2367" s="3">
        <v>33203.077485466063</v>
      </c>
      <c r="Y2367" s="3">
        <v>67.695147626257437</v>
      </c>
      <c r="Z2367" s="3">
        <v>9.073966712932295</v>
      </c>
      <c r="AA2367" s="3">
        <v>33203.077485466063</v>
      </c>
      <c r="AB2367">
        <f t="shared" si="58"/>
        <v>67.695147626257437</v>
      </c>
      <c r="AC2367">
        <f t="shared" si="59"/>
        <v>9.073966712932295</v>
      </c>
    </row>
    <row r="2368" spans="1:29" x14ac:dyDescent="0.25">
      <c r="A2368" s="2">
        <v>2367</v>
      </c>
      <c r="B2368" s="3" t="s">
        <v>178</v>
      </c>
      <c r="C2368" s="3" t="s">
        <v>28</v>
      </c>
      <c r="D2368" s="3" t="s">
        <v>179</v>
      </c>
      <c r="E2368" s="3" t="s">
        <v>221</v>
      </c>
      <c r="F2368" s="3">
        <v>0.56000000000000005</v>
      </c>
      <c r="G2368" s="3">
        <v>0.48</v>
      </c>
      <c r="H2368" s="3" t="s">
        <v>185</v>
      </c>
      <c r="I2368" s="2">
        <v>1700</v>
      </c>
      <c r="J2368" s="3" t="s">
        <v>121</v>
      </c>
      <c r="K2368" s="2">
        <v>1700</v>
      </c>
      <c r="L2368" s="3"/>
      <c r="M2368" s="3" t="s">
        <v>232</v>
      </c>
      <c r="N2368" s="3" t="s">
        <v>185</v>
      </c>
      <c r="O2368" s="3"/>
      <c r="P2368" s="3"/>
      <c r="Q2368" s="3"/>
      <c r="R2368" s="3">
        <v>0</v>
      </c>
      <c r="S2368" s="3">
        <v>1</v>
      </c>
      <c r="T2368" s="2">
        <v>10</v>
      </c>
      <c r="U2368" s="3">
        <v>0.51953389370692571</v>
      </c>
      <c r="V2368" s="3">
        <v>4.9371048838563851</v>
      </c>
      <c r="W2368" s="3">
        <v>0.69151447242503417</v>
      </c>
      <c r="X2368" s="3">
        <v>2187.2227414563372</v>
      </c>
      <c r="Y2368" s="3">
        <v>4.9371048838563851</v>
      </c>
      <c r="Z2368" s="3">
        <v>0.69151386109620705</v>
      </c>
      <c r="AA2368" s="3">
        <v>2187.2227414563372</v>
      </c>
      <c r="AB2368">
        <f t="shared" si="58"/>
        <v>4.9371048838563851</v>
      </c>
      <c r="AC2368">
        <f t="shared" si="59"/>
        <v>0.69151386109620705</v>
      </c>
    </row>
    <row r="2369" spans="1:29" x14ac:dyDescent="0.25">
      <c r="A2369" s="2">
        <v>2368</v>
      </c>
      <c r="B2369" s="3" t="s">
        <v>178</v>
      </c>
      <c r="C2369" s="3" t="s">
        <v>28</v>
      </c>
      <c r="D2369" s="3" t="s">
        <v>179</v>
      </c>
      <c r="E2369" s="3" t="s">
        <v>221</v>
      </c>
      <c r="F2369" s="3">
        <v>0.56000000000000005</v>
      </c>
      <c r="G2369" s="3">
        <v>0.48</v>
      </c>
      <c r="H2369" s="3" t="s">
        <v>185</v>
      </c>
      <c r="I2369" s="2">
        <v>1700</v>
      </c>
      <c r="J2369" s="3" t="s">
        <v>121</v>
      </c>
      <c r="K2369" s="2">
        <v>1700</v>
      </c>
      <c r="L2369" s="3"/>
      <c r="M2369" s="3" t="s">
        <v>184</v>
      </c>
      <c r="N2369" s="3" t="s">
        <v>185</v>
      </c>
      <c r="O2369" s="3"/>
      <c r="P2369" s="3"/>
      <c r="Q2369" s="3"/>
      <c r="R2369" s="3">
        <v>0</v>
      </c>
      <c r="S2369" s="3">
        <v>1</v>
      </c>
      <c r="T2369" s="2">
        <v>36</v>
      </c>
      <c r="U2369" s="3">
        <v>7.9798289886286868</v>
      </c>
      <c r="V2369" s="3">
        <v>66.160388674114301</v>
      </c>
      <c r="W2369" s="3">
        <v>9.0174619551656594</v>
      </c>
      <c r="X2369" s="3">
        <v>30576.012878905003</v>
      </c>
      <c r="Y2369" s="3">
        <v>66.160388674114301</v>
      </c>
      <c r="Z2369" s="3">
        <v>9.0174539833376457</v>
      </c>
      <c r="AA2369" s="3">
        <v>30576.012878905003</v>
      </c>
      <c r="AB2369">
        <f t="shared" si="58"/>
        <v>66.160388674114301</v>
      </c>
      <c r="AC2369">
        <f t="shared" si="59"/>
        <v>9.0174539833376457</v>
      </c>
    </row>
    <row r="2370" spans="1:29" x14ac:dyDescent="0.25">
      <c r="A2370" s="2">
        <v>2369</v>
      </c>
      <c r="B2370" s="3" t="s">
        <v>178</v>
      </c>
      <c r="C2370" s="3" t="s">
        <v>28</v>
      </c>
      <c r="D2370" s="3" t="s">
        <v>179</v>
      </c>
      <c r="E2370" s="3" t="s">
        <v>221</v>
      </c>
      <c r="F2370" s="3">
        <v>0.56000000000000005</v>
      </c>
      <c r="G2370" s="3">
        <v>0.48</v>
      </c>
      <c r="H2370" s="3" t="s">
        <v>185</v>
      </c>
      <c r="I2370" s="2">
        <v>1710</v>
      </c>
      <c r="J2370" s="3" t="s">
        <v>122</v>
      </c>
      <c r="K2370" s="2">
        <v>1710</v>
      </c>
      <c r="L2370" s="3"/>
      <c r="M2370" s="3" t="s">
        <v>184</v>
      </c>
      <c r="N2370" s="3" t="s">
        <v>185</v>
      </c>
      <c r="O2370" s="3"/>
      <c r="P2370" s="3"/>
      <c r="Q2370" s="3"/>
      <c r="R2370" s="3">
        <v>0</v>
      </c>
      <c r="S2370" s="3">
        <v>1</v>
      </c>
      <c r="T2370" s="2">
        <v>14</v>
      </c>
      <c r="U2370" s="3">
        <v>3.6854548047096629</v>
      </c>
      <c r="V2370" s="3">
        <v>31.340147392733641</v>
      </c>
      <c r="W2370" s="3">
        <v>4.0728137504998276</v>
      </c>
      <c r="X2370" s="3">
        <v>15458.543400000082</v>
      </c>
      <c r="Y2370" s="3">
        <v>31.340147392733641</v>
      </c>
      <c r="Z2370" s="3">
        <v>4.0728101499555871</v>
      </c>
      <c r="AA2370" s="3">
        <v>15458.543400000082</v>
      </c>
      <c r="AB2370">
        <f t="shared" si="58"/>
        <v>31.340147392733641</v>
      </c>
      <c r="AC2370">
        <f t="shared" si="59"/>
        <v>4.0728101499555871</v>
      </c>
    </row>
    <row r="2371" spans="1:29" x14ac:dyDescent="0.25">
      <c r="A2371" s="2">
        <v>2370</v>
      </c>
      <c r="B2371" s="3" t="s">
        <v>178</v>
      </c>
      <c r="C2371" s="3" t="s">
        <v>28</v>
      </c>
      <c r="D2371" s="3" t="s">
        <v>179</v>
      </c>
      <c r="E2371" s="3" t="s">
        <v>221</v>
      </c>
      <c r="F2371" s="3">
        <v>0.56000000000000005</v>
      </c>
      <c r="G2371" s="3">
        <v>0.48</v>
      </c>
      <c r="H2371" s="3" t="s">
        <v>185</v>
      </c>
      <c r="I2371" s="2">
        <v>1720</v>
      </c>
      <c r="J2371" s="3" t="s">
        <v>123</v>
      </c>
      <c r="K2371" s="2">
        <v>1720</v>
      </c>
      <c r="L2371" s="3"/>
      <c r="M2371" s="3" t="s">
        <v>232</v>
      </c>
      <c r="N2371" s="3" t="s">
        <v>185</v>
      </c>
      <c r="O2371" s="3"/>
      <c r="P2371" s="3"/>
      <c r="Q2371" s="3"/>
      <c r="R2371" s="3">
        <v>0</v>
      </c>
      <c r="S2371" s="3">
        <v>1</v>
      </c>
      <c r="T2371" s="2">
        <v>14</v>
      </c>
      <c r="U2371" s="3">
        <v>0.61466639183095795</v>
      </c>
      <c r="V2371" s="3">
        <v>5.4106192144734386</v>
      </c>
      <c r="W2371" s="3">
        <v>0.76136421006950528</v>
      </c>
      <c r="X2371" s="3">
        <v>2439.5741369473358</v>
      </c>
      <c r="Y2371" s="3">
        <v>5.4106192144734386</v>
      </c>
      <c r="Z2371" s="3">
        <v>0.76136353699047654</v>
      </c>
      <c r="AA2371" s="3">
        <v>2439.5741369473358</v>
      </c>
      <c r="AB2371">
        <f t="shared" si="58"/>
        <v>5.4106192144734386</v>
      </c>
      <c r="AC2371">
        <f t="shared" si="59"/>
        <v>0.76136353699047654</v>
      </c>
    </row>
    <row r="2372" spans="1:29" x14ac:dyDescent="0.25">
      <c r="A2372" s="2">
        <v>2371</v>
      </c>
      <c r="B2372" s="3" t="s">
        <v>178</v>
      </c>
      <c r="C2372" s="3" t="s">
        <v>28</v>
      </c>
      <c r="D2372" s="3" t="s">
        <v>179</v>
      </c>
      <c r="E2372" s="3" t="s">
        <v>221</v>
      </c>
      <c r="F2372" s="3">
        <v>0.56000000000000005</v>
      </c>
      <c r="G2372" s="3">
        <v>0.48</v>
      </c>
      <c r="H2372" s="3" t="s">
        <v>185</v>
      </c>
      <c r="I2372" s="2">
        <v>1720</v>
      </c>
      <c r="J2372" s="3" t="s">
        <v>123</v>
      </c>
      <c r="K2372" s="2">
        <v>1720</v>
      </c>
      <c r="L2372" s="3"/>
      <c r="M2372" s="3" t="s">
        <v>184</v>
      </c>
      <c r="N2372" s="3" t="s">
        <v>185</v>
      </c>
      <c r="O2372" s="3"/>
      <c r="P2372" s="3"/>
      <c r="Q2372" s="3"/>
      <c r="R2372" s="3">
        <v>0</v>
      </c>
      <c r="S2372" s="3">
        <v>1</v>
      </c>
      <c r="T2372" s="2">
        <v>44</v>
      </c>
      <c r="U2372" s="3">
        <v>11.357127345419197</v>
      </c>
      <c r="V2372" s="3">
        <v>99.893135891853063</v>
      </c>
      <c r="W2372" s="3">
        <v>13.808151165719826</v>
      </c>
      <c r="X2372" s="3">
        <v>46663.970513924578</v>
      </c>
      <c r="Y2372" s="3">
        <v>99.893135891853063</v>
      </c>
      <c r="Z2372" s="3">
        <v>13.808138958714494</v>
      </c>
      <c r="AA2372" s="3">
        <v>46663.970513924578</v>
      </c>
      <c r="AB2372">
        <f t="shared" si="58"/>
        <v>99.893135891853063</v>
      </c>
      <c r="AC2372">
        <f t="shared" si="59"/>
        <v>13.808138958714494</v>
      </c>
    </row>
    <row r="2373" spans="1:29" x14ac:dyDescent="0.25">
      <c r="A2373" s="2">
        <v>2372</v>
      </c>
      <c r="B2373" s="3" t="s">
        <v>178</v>
      </c>
      <c r="C2373" s="3" t="s">
        <v>28</v>
      </c>
      <c r="D2373" s="3" t="s">
        <v>179</v>
      </c>
      <c r="E2373" s="3" t="s">
        <v>221</v>
      </c>
      <c r="F2373" s="3">
        <v>0.56000000000000005</v>
      </c>
      <c r="G2373" s="3">
        <v>0.48</v>
      </c>
      <c r="H2373" s="3" t="s">
        <v>185</v>
      </c>
      <c r="I2373" s="2">
        <v>1720</v>
      </c>
      <c r="J2373" s="3" t="s">
        <v>123</v>
      </c>
      <c r="K2373" s="2">
        <v>1720</v>
      </c>
      <c r="L2373" s="3"/>
      <c r="M2373" s="3" t="s">
        <v>225</v>
      </c>
      <c r="N2373" s="3" t="s">
        <v>185</v>
      </c>
      <c r="O2373" s="3"/>
      <c r="P2373" s="3"/>
      <c r="Q2373" s="3"/>
      <c r="R2373" s="3">
        <v>0.38</v>
      </c>
      <c r="S2373" s="3">
        <v>0.62</v>
      </c>
      <c r="T2373" s="2">
        <v>6</v>
      </c>
      <c r="U2373" s="3">
        <v>1.3979148115537718</v>
      </c>
      <c r="V2373" s="3">
        <v>11.680843206078453</v>
      </c>
      <c r="W2373" s="3">
        <v>0.99619283689641147</v>
      </c>
      <c r="X2373" s="3">
        <v>5772.4939301831819</v>
      </c>
      <c r="Y2373" s="3">
        <v>7.2421227877686416</v>
      </c>
      <c r="Z2373" s="3">
        <v>0.99619195621867762</v>
      </c>
      <c r="AA2373" s="3">
        <v>3578.9462367135729</v>
      </c>
      <c r="AB2373">
        <f t="shared" si="58"/>
        <v>7.2421227877686416</v>
      </c>
      <c r="AC2373">
        <f t="shared" si="59"/>
        <v>0.99619195621867762</v>
      </c>
    </row>
    <row r="2374" spans="1:29" x14ac:dyDescent="0.25">
      <c r="A2374" s="2">
        <v>2373</v>
      </c>
      <c r="B2374" s="3" t="s">
        <v>178</v>
      </c>
      <c r="C2374" s="3" t="s">
        <v>28</v>
      </c>
      <c r="D2374" s="3" t="s">
        <v>179</v>
      </c>
      <c r="E2374" s="3" t="s">
        <v>221</v>
      </c>
      <c r="F2374" s="3">
        <v>0.56000000000000005</v>
      </c>
      <c r="G2374" s="3">
        <v>0.48</v>
      </c>
      <c r="H2374" s="3" t="s">
        <v>185</v>
      </c>
      <c r="I2374" s="2">
        <v>1740</v>
      </c>
      <c r="J2374" s="3" t="s">
        <v>124</v>
      </c>
      <c r="K2374" s="2">
        <v>1740</v>
      </c>
      <c r="L2374" s="3"/>
      <c r="M2374" s="3" t="s">
        <v>232</v>
      </c>
      <c r="N2374" s="3" t="s">
        <v>185</v>
      </c>
      <c r="O2374" s="3"/>
      <c r="P2374" s="3"/>
      <c r="Q2374" s="3"/>
      <c r="R2374" s="3">
        <v>0</v>
      </c>
      <c r="S2374" s="3">
        <v>1</v>
      </c>
      <c r="T2374" s="2">
        <v>2</v>
      </c>
      <c r="U2374" s="3">
        <v>0.12677604349675581</v>
      </c>
      <c r="V2374" s="3">
        <v>1.0593502573500317</v>
      </c>
      <c r="W2374" s="3">
        <v>0.13944492872977149</v>
      </c>
      <c r="X2374" s="3">
        <v>505.76307762935431</v>
      </c>
      <c r="Y2374" s="3">
        <v>1.0593502573500317</v>
      </c>
      <c r="Z2374" s="3">
        <v>0.13944480545439841</v>
      </c>
      <c r="AA2374" s="3">
        <v>505.76307762935431</v>
      </c>
      <c r="AB2374">
        <f t="shared" si="58"/>
        <v>1.0593502573500317</v>
      </c>
      <c r="AC2374">
        <f t="shared" si="59"/>
        <v>0.13944480545439841</v>
      </c>
    </row>
    <row r="2375" spans="1:29" x14ac:dyDescent="0.25">
      <c r="A2375" s="2">
        <v>2374</v>
      </c>
      <c r="B2375" s="3" t="s">
        <v>178</v>
      </c>
      <c r="C2375" s="3" t="s">
        <v>28</v>
      </c>
      <c r="D2375" s="3" t="s">
        <v>179</v>
      </c>
      <c r="E2375" s="3" t="s">
        <v>221</v>
      </c>
      <c r="F2375" s="3">
        <v>0.56000000000000005</v>
      </c>
      <c r="G2375" s="3">
        <v>0.48</v>
      </c>
      <c r="H2375" s="3" t="s">
        <v>185</v>
      </c>
      <c r="I2375" s="2">
        <v>1740</v>
      </c>
      <c r="J2375" s="3" t="s">
        <v>124</v>
      </c>
      <c r="K2375" s="2">
        <v>1740</v>
      </c>
      <c r="L2375" s="3"/>
      <c r="M2375" s="3" t="s">
        <v>184</v>
      </c>
      <c r="N2375" s="3" t="s">
        <v>185</v>
      </c>
      <c r="O2375" s="3"/>
      <c r="P2375" s="3"/>
      <c r="Q2375" s="3"/>
      <c r="R2375" s="3">
        <v>0</v>
      </c>
      <c r="S2375" s="3">
        <v>1</v>
      </c>
      <c r="T2375" s="2">
        <v>14</v>
      </c>
      <c r="U2375" s="3">
        <v>4.0640780050472181</v>
      </c>
      <c r="V2375" s="3">
        <v>31.103047340485233</v>
      </c>
      <c r="W2375" s="3">
        <v>3.9549033263843554</v>
      </c>
      <c r="X2375" s="3">
        <v>15776.579156404634</v>
      </c>
      <c r="Y2375" s="3">
        <v>31.103047340485233</v>
      </c>
      <c r="Z2375" s="3">
        <v>3.9548998300780513</v>
      </c>
      <c r="AA2375" s="3">
        <v>15776.579156404634</v>
      </c>
      <c r="AB2375">
        <f t="shared" si="58"/>
        <v>31.103047340485233</v>
      </c>
      <c r="AC2375">
        <f t="shared" si="59"/>
        <v>3.9548998300780513</v>
      </c>
    </row>
    <row r="2376" spans="1:29" x14ac:dyDescent="0.25">
      <c r="A2376" s="2">
        <v>2375</v>
      </c>
      <c r="B2376" s="3" t="s">
        <v>178</v>
      </c>
      <c r="C2376" s="3" t="s">
        <v>28</v>
      </c>
      <c r="D2376" s="3" t="s">
        <v>179</v>
      </c>
      <c r="E2376" s="3" t="s">
        <v>221</v>
      </c>
      <c r="F2376" s="3">
        <v>0.56000000000000005</v>
      </c>
      <c r="G2376" s="3">
        <v>0.48</v>
      </c>
      <c r="H2376" s="3" t="s">
        <v>185</v>
      </c>
      <c r="I2376" s="2">
        <v>1750</v>
      </c>
      <c r="J2376" s="3" t="s">
        <v>51</v>
      </c>
      <c r="K2376" s="2">
        <v>1750</v>
      </c>
      <c r="L2376" s="3"/>
      <c r="M2376" s="3" t="s">
        <v>184</v>
      </c>
      <c r="N2376" s="3" t="s">
        <v>185</v>
      </c>
      <c r="O2376" s="3"/>
      <c r="P2376" s="3"/>
      <c r="Q2376" s="3"/>
      <c r="R2376" s="3">
        <v>0</v>
      </c>
      <c r="S2376" s="3">
        <v>1</v>
      </c>
      <c r="T2376" s="2">
        <v>1474</v>
      </c>
      <c r="U2376" s="3">
        <v>725.03470581546117</v>
      </c>
      <c r="V2376" s="3">
        <v>5769.677175822625</v>
      </c>
      <c r="W2376" s="3">
        <v>778.47445051943498</v>
      </c>
      <c r="X2376" s="3">
        <v>2872487.7939116829</v>
      </c>
      <c r="Y2376" s="3">
        <v>5769.677175822625</v>
      </c>
      <c r="Z2376" s="3">
        <v>778.47376231421038</v>
      </c>
      <c r="AA2376" s="3">
        <v>2872487.7939116829</v>
      </c>
      <c r="AB2376">
        <f t="shared" si="58"/>
        <v>5769.677175822625</v>
      </c>
      <c r="AC2376">
        <f t="shared" si="59"/>
        <v>778.47376231421038</v>
      </c>
    </row>
    <row r="2377" spans="1:29" x14ac:dyDescent="0.25">
      <c r="A2377" s="2">
        <v>2376</v>
      </c>
      <c r="B2377" s="3" t="s">
        <v>178</v>
      </c>
      <c r="C2377" s="3" t="s">
        <v>28</v>
      </c>
      <c r="D2377" s="3" t="s">
        <v>179</v>
      </c>
      <c r="E2377" s="3" t="s">
        <v>221</v>
      </c>
      <c r="F2377" s="3">
        <v>0.56000000000000005</v>
      </c>
      <c r="G2377" s="3">
        <v>0.48</v>
      </c>
      <c r="H2377" s="3" t="s">
        <v>185</v>
      </c>
      <c r="I2377" s="2">
        <v>1780</v>
      </c>
      <c r="J2377" s="3" t="s">
        <v>125</v>
      </c>
      <c r="K2377" s="2">
        <v>1780</v>
      </c>
      <c r="L2377" s="3"/>
      <c r="M2377" s="3" t="s">
        <v>232</v>
      </c>
      <c r="N2377" s="3" t="s">
        <v>185</v>
      </c>
      <c r="O2377" s="3"/>
      <c r="P2377" s="3"/>
      <c r="Q2377" s="3"/>
      <c r="R2377" s="3">
        <v>0</v>
      </c>
      <c r="S2377" s="3">
        <v>1</v>
      </c>
      <c r="T2377" s="2">
        <v>6</v>
      </c>
      <c r="U2377" s="3">
        <v>0.11613355818064425</v>
      </c>
      <c r="V2377" s="3">
        <v>1.1298558188997396</v>
      </c>
      <c r="W2377" s="3">
        <v>0.15715095844393626</v>
      </c>
      <c r="X2377" s="3">
        <v>499.7630538809392</v>
      </c>
      <c r="Y2377" s="3">
        <v>1.1298558188997396</v>
      </c>
      <c r="Z2377" s="3">
        <v>0.15715081951566373</v>
      </c>
      <c r="AA2377" s="3">
        <v>499.7630538809392</v>
      </c>
      <c r="AB2377">
        <f t="shared" si="58"/>
        <v>1.1298558188997396</v>
      </c>
      <c r="AC2377">
        <f t="shared" si="59"/>
        <v>0.15715081951566373</v>
      </c>
    </row>
    <row r="2378" spans="1:29" x14ac:dyDescent="0.25">
      <c r="A2378" s="2">
        <v>2377</v>
      </c>
      <c r="B2378" s="3" t="s">
        <v>178</v>
      </c>
      <c r="C2378" s="3" t="s">
        <v>28</v>
      </c>
      <c r="D2378" s="3" t="s">
        <v>179</v>
      </c>
      <c r="E2378" s="3" t="s">
        <v>221</v>
      </c>
      <c r="F2378" s="3">
        <v>0.56000000000000005</v>
      </c>
      <c r="G2378" s="3">
        <v>0.48</v>
      </c>
      <c r="H2378" s="3" t="s">
        <v>185</v>
      </c>
      <c r="I2378" s="2">
        <v>1780</v>
      </c>
      <c r="J2378" s="3" t="s">
        <v>125</v>
      </c>
      <c r="K2378" s="2">
        <v>1780</v>
      </c>
      <c r="L2378" s="3"/>
      <c r="M2378" s="3" t="s">
        <v>184</v>
      </c>
      <c r="N2378" s="3" t="s">
        <v>185</v>
      </c>
      <c r="O2378" s="3"/>
      <c r="P2378" s="3"/>
      <c r="Q2378" s="3"/>
      <c r="R2378" s="3">
        <v>0</v>
      </c>
      <c r="S2378" s="3">
        <v>1</v>
      </c>
      <c r="T2378" s="2">
        <v>5</v>
      </c>
      <c r="U2378" s="3">
        <v>1.1447846395627383</v>
      </c>
      <c r="V2378" s="3">
        <v>10.182235144893406</v>
      </c>
      <c r="W2378" s="3">
        <v>1.3861905379406558</v>
      </c>
      <c r="X2378" s="3">
        <v>4687.8200895567616</v>
      </c>
      <c r="Y2378" s="3">
        <v>10.182235144893406</v>
      </c>
      <c r="Z2378" s="3">
        <v>1.3861893124880171</v>
      </c>
      <c r="AA2378" s="3">
        <v>4687.8200895567616</v>
      </c>
      <c r="AB2378">
        <f t="shared" si="58"/>
        <v>10.182235144893406</v>
      </c>
      <c r="AC2378">
        <f t="shared" si="59"/>
        <v>1.3861893124880171</v>
      </c>
    </row>
    <row r="2379" spans="1:29" x14ac:dyDescent="0.25">
      <c r="A2379" s="2">
        <v>2378</v>
      </c>
      <c r="B2379" s="3" t="s">
        <v>178</v>
      </c>
      <c r="C2379" s="3" t="s">
        <v>28</v>
      </c>
      <c r="D2379" s="3" t="s">
        <v>179</v>
      </c>
      <c r="E2379" s="3" t="s">
        <v>221</v>
      </c>
      <c r="F2379" s="3">
        <v>0.56000000000000005</v>
      </c>
      <c r="G2379" s="3">
        <v>0.48</v>
      </c>
      <c r="H2379" s="3" t="s">
        <v>185</v>
      </c>
      <c r="I2379" s="2">
        <v>1820</v>
      </c>
      <c r="J2379" s="3" t="s">
        <v>52</v>
      </c>
      <c r="K2379" s="2">
        <v>1820</v>
      </c>
      <c r="L2379" s="3"/>
      <c r="M2379" s="3" t="s">
        <v>184</v>
      </c>
      <c r="N2379" s="3" t="s">
        <v>185</v>
      </c>
      <c r="O2379" s="3"/>
      <c r="P2379" s="3"/>
      <c r="Q2379" s="3"/>
      <c r="R2379" s="3">
        <v>0</v>
      </c>
      <c r="S2379" s="3">
        <v>1</v>
      </c>
      <c r="T2379" s="2">
        <v>41</v>
      </c>
      <c r="U2379" s="3">
        <v>2.4503612626462683</v>
      </c>
      <c r="V2379" s="3">
        <v>17.980379604675608</v>
      </c>
      <c r="W2379" s="3">
        <v>2.4142062414442038</v>
      </c>
      <c r="X2379" s="3">
        <v>8940.2989399128219</v>
      </c>
      <c r="Y2379" s="3">
        <v>17.980379604675608</v>
      </c>
      <c r="Z2379" s="3">
        <v>2.4142041071810323</v>
      </c>
      <c r="AA2379" s="3">
        <v>8940.2989399128219</v>
      </c>
      <c r="AB2379">
        <f t="shared" si="58"/>
        <v>17.980379604675608</v>
      </c>
      <c r="AC2379">
        <f t="shared" si="59"/>
        <v>2.4142041071810323</v>
      </c>
    </row>
    <row r="2380" spans="1:29" x14ac:dyDescent="0.25">
      <c r="A2380" s="2">
        <v>2379</v>
      </c>
      <c r="B2380" s="3" t="s">
        <v>178</v>
      </c>
      <c r="C2380" s="3" t="s">
        <v>28</v>
      </c>
      <c r="D2380" s="3" t="s">
        <v>179</v>
      </c>
      <c r="E2380" s="3" t="s">
        <v>221</v>
      </c>
      <c r="F2380" s="3">
        <v>0.56000000000000005</v>
      </c>
      <c r="G2380" s="3">
        <v>0.48</v>
      </c>
      <c r="H2380" s="3" t="s">
        <v>185</v>
      </c>
      <c r="I2380" s="2">
        <v>1840</v>
      </c>
      <c r="J2380" s="3" t="s">
        <v>137</v>
      </c>
      <c r="K2380" s="2">
        <v>1840</v>
      </c>
      <c r="L2380" s="3"/>
      <c r="M2380" s="3" t="s">
        <v>184</v>
      </c>
      <c r="N2380" s="3" t="s">
        <v>185</v>
      </c>
      <c r="O2380" s="3"/>
      <c r="P2380" s="3"/>
      <c r="Q2380" s="3"/>
      <c r="R2380" s="3">
        <v>0</v>
      </c>
      <c r="S2380" s="3">
        <v>1</v>
      </c>
      <c r="T2380" s="2">
        <v>12</v>
      </c>
      <c r="U2380" s="3">
        <v>2.2533547916748766</v>
      </c>
      <c r="V2380" s="3">
        <v>16.172705169536531</v>
      </c>
      <c r="W2380" s="3">
        <v>2.3341762757186677</v>
      </c>
      <c r="X2380" s="3">
        <v>6873.6226694461766</v>
      </c>
      <c r="Y2380" s="3">
        <v>16.172705169536531</v>
      </c>
      <c r="Z2380" s="3">
        <v>2.334174212205463</v>
      </c>
      <c r="AA2380" s="3">
        <v>6873.6226694461766</v>
      </c>
      <c r="AB2380">
        <f t="shared" si="58"/>
        <v>16.172705169536531</v>
      </c>
      <c r="AC2380">
        <f t="shared" si="59"/>
        <v>2.334174212205463</v>
      </c>
    </row>
    <row r="2381" spans="1:29" x14ac:dyDescent="0.25">
      <c r="A2381" s="2">
        <v>2380</v>
      </c>
      <c r="B2381" s="3" t="s">
        <v>178</v>
      </c>
      <c r="C2381" s="3" t="s">
        <v>28</v>
      </c>
      <c r="D2381" s="3" t="s">
        <v>179</v>
      </c>
      <c r="E2381" s="3" t="s">
        <v>221</v>
      </c>
      <c r="F2381" s="3">
        <v>0.56000000000000005</v>
      </c>
      <c r="G2381" s="3">
        <v>0.48</v>
      </c>
      <c r="H2381" s="3" t="s">
        <v>185</v>
      </c>
      <c r="I2381" s="2">
        <v>1850</v>
      </c>
      <c r="J2381" s="3" t="s">
        <v>53</v>
      </c>
      <c r="K2381" s="2">
        <v>1850</v>
      </c>
      <c r="L2381" s="3"/>
      <c r="M2381" s="3" t="s">
        <v>184</v>
      </c>
      <c r="N2381" s="3" t="s">
        <v>185</v>
      </c>
      <c r="O2381" s="3"/>
      <c r="P2381" s="3"/>
      <c r="Q2381" s="3"/>
      <c r="R2381" s="3">
        <v>0</v>
      </c>
      <c r="S2381" s="3">
        <v>1</v>
      </c>
      <c r="T2381" s="2">
        <v>26</v>
      </c>
      <c r="U2381" s="3">
        <v>0.62904300045228367</v>
      </c>
      <c r="V2381" s="3">
        <v>5.229434776331094</v>
      </c>
      <c r="W2381" s="3">
        <v>0.69987086944380983</v>
      </c>
      <c r="X2381" s="3">
        <v>2253.2155771024818</v>
      </c>
      <c r="Y2381" s="3">
        <v>5.229434776331094</v>
      </c>
      <c r="Z2381" s="3">
        <v>0.69987025072756648</v>
      </c>
      <c r="AA2381" s="3">
        <v>2253.2155771024818</v>
      </c>
      <c r="AB2381">
        <f t="shared" si="58"/>
        <v>5.229434776331094</v>
      </c>
      <c r="AC2381">
        <f t="shared" si="59"/>
        <v>0.69987025072756648</v>
      </c>
    </row>
    <row r="2382" spans="1:29" x14ac:dyDescent="0.25">
      <c r="A2382" s="2">
        <v>2381</v>
      </c>
      <c r="B2382" s="3" t="s">
        <v>178</v>
      </c>
      <c r="C2382" s="3" t="s">
        <v>28</v>
      </c>
      <c r="D2382" s="3" t="s">
        <v>179</v>
      </c>
      <c r="E2382" s="3" t="s">
        <v>221</v>
      </c>
      <c r="F2382" s="3">
        <v>0.56000000000000005</v>
      </c>
      <c r="G2382" s="3">
        <v>0.48</v>
      </c>
      <c r="H2382" s="3" t="s">
        <v>185</v>
      </c>
      <c r="I2382" s="2">
        <v>1890</v>
      </c>
      <c r="J2382" s="3" t="s">
        <v>66</v>
      </c>
      <c r="K2382" s="2">
        <v>1890</v>
      </c>
      <c r="L2382" s="3"/>
      <c r="M2382" s="3" t="s">
        <v>225</v>
      </c>
      <c r="N2382" s="3" t="s">
        <v>185</v>
      </c>
      <c r="O2382" s="3"/>
      <c r="P2382" s="3"/>
      <c r="Q2382" s="3"/>
      <c r="R2382" s="3">
        <v>0.38</v>
      </c>
      <c r="S2382" s="3">
        <v>0.62</v>
      </c>
      <c r="T2382" s="2">
        <v>12</v>
      </c>
      <c r="U2382" s="3">
        <v>2.422104271713692</v>
      </c>
      <c r="V2382" s="3">
        <v>19.986528593798912</v>
      </c>
      <c r="W2382" s="3">
        <v>1.5779634666745679</v>
      </c>
      <c r="X2382" s="3">
        <v>8790.7604642722108</v>
      </c>
      <c r="Y2382" s="3">
        <v>12.391647728155329</v>
      </c>
      <c r="Z2382" s="3">
        <v>1.5779620716863298</v>
      </c>
      <c r="AA2382" s="3">
        <v>5450.2714878487704</v>
      </c>
      <c r="AB2382">
        <f t="shared" si="58"/>
        <v>12.391647728155329</v>
      </c>
      <c r="AC2382">
        <f t="shared" si="59"/>
        <v>1.5779620716863298</v>
      </c>
    </row>
    <row r="2383" spans="1:29" x14ac:dyDescent="0.25">
      <c r="A2383" s="2">
        <v>2382</v>
      </c>
      <c r="B2383" s="3" t="s">
        <v>178</v>
      </c>
      <c r="C2383" s="3" t="s">
        <v>28</v>
      </c>
      <c r="D2383" s="3" t="s">
        <v>179</v>
      </c>
      <c r="E2383" s="3" t="s">
        <v>221</v>
      </c>
      <c r="F2383" s="3">
        <v>0.56000000000000005</v>
      </c>
      <c r="G2383" s="3">
        <v>0.48</v>
      </c>
      <c r="H2383" s="3" t="s">
        <v>185</v>
      </c>
      <c r="I2383" s="2">
        <v>2110</v>
      </c>
      <c r="J2383" s="3" t="s">
        <v>32</v>
      </c>
      <c r="K2383" s="2">
        <v>1000</v>
      </c>
      <c r="L2383" s="3"/>
      <c r="M2383" s="3" t="s">
        <v>184</v>
      </c>
      <c r="N2383" s="3" t="s">
        <v>185</v>
      </c>
      <c r="O2383" s="3"/>
      <c r="P2383" s="3" t="s">
        <v>76</v>
      </c>
      <c r="Q2383" s="3"/>
      <c r="R2383" s="3">
        <v>0</v>
      </c>
      <c r="S2383" s="3">
        <v>1</v>
      </c>
      <c r="T2383" s="2">
        <v>110</v>
      </c>
      <c r="U2383" s="3">
        <v>37.791034945130697</v>
      </c>
      <c r="V2383" s="3">
        <v>265.73298643768248</v>
      </c>
      <c r="W2383" s="3">
        <v>40.718813962771357</v>
      </c>
      <c r="X2383" s="3">
        <v>97501.170096743008</v>
      </c>
      <c r="Y2383" s="3">
        <v>265.73298643768248</v>
      </c>
      <c r="Z2383" s="3">
        <v>40.718777965571292</v>
      </c>
      <c r="AA2383" s="3">
        <v>97501.170096743008</v>
      </c>
      <c r="AB2383">
        <f t="shared" ref="AB2383:AB2446" si="60">Y2383</f>
        <v>265.73298643768248</v>
      </c>
      <c r="AC2383">
        <f t="shared" ref="AC2383:AC2446" si="61">Z2383</f>
        <v>40.718777965571292</v>
      </c>
    </row>
    <row r="2384" spans="1:29" x14ac:dyDescent="0.25">
      <c r="A2384" s="2">
        <v>2383</v>
      </c>
      <c r="B2384" s="3" t="s">
        <v>178</v>
      </c>
      <c r="C2384" s="3" t="s">
        <v>28</v>
      </c>
      <c r="D2384" s="3" t="s">
        <v>179</v>
      </c>
      <c r="E2384" s="3" t="s">
        <v>221</v>
      </c>
      <c r="F2384" s="3">
        <v>0.56000000000000005</v>
      </c>
      <c r="G2384" s="3">
        <v>0.48</v>
      </c>
      <c r="H2384" s="3" t="s">
        <v>185</v>
      </c>
      <c r="I2384" s="2">
        <v>2110</v>
      </c>
      <c r="J2384" s="3" t="s">
        <v>32</v>
      </c>
      <c r="K2384" s="2">
        <v>1000</v>
      </c>
      <c r="L2384" s="3"/>
      <c r="M2384" s="3" t="s">
        <v>188</v>
      </c>
      <c r="N2384" s="3" t="s">
        <v>185</v>
      </c>
      <c r="O2384" s="3"/>
      <c r="P2384" s="3" t="s">
        <v>76</v>
      </c>
      <c r="Q2384" s="3"/>
      <c r="R2384" s="3">
        <v>0</v>
      </c>
      <c r="S2384" s="3">
        <v>1</v>
      </c>
      <c r="T2384" s="2">
        <v>2</v>
      </c>
      <c r="U2384" s="3">
        <v>1.6313759813345201E-2</v>
      </c>
      <c r="V2384" s="3">
        <v>8.2729149363757706E-2</v>
      </c>
      <c r="W2384" s="3">
        <v>9.6617414946826054E-3</v>
      </c>
      <c r="X2384" s="3">
        <v>38.233619898512131</v>
      </c>
      <c r="Y2384" s="3">
        <v>8.2729149363757706E-2</v>
      </c>
      <c r="Z2384" s="3">
        <v>9.6617329532834792E-3</v>
      </c>
      <c r="AA2384" s="3">
        <v>38.233619898512131</v>
      </c>
      <c r="AB2384">
        <f t="shared" si="60"/>
        <v>8.2729149363757706E-2</v>
      </c>
      <c r="AC2384">
        <f t="shared" si="61"/>
        <v>9.6617329532834792E-3</v>
      </c>
    </row>
    <row r="2385" spans="1:29" x14ac:dyDescent="0.25">
      <c r="A2385" s="2">
        <v>2384</v>
      </c>
      <c r="B2385" s="3" t="s">
        <v>178</v>
      </c>
      <c r="C2385" s="3" t="s">
        <v>28</v>
      </c>
      <c r="D2385" s="3" t="s">
        <v>179</v>
      </c>
      <c r="E2385" s="3" t="s">
        <v>221</v>
      </c>
      <c r="F2385" s="3">
        <v>0.56000000000000005</v>
      </c>
      <c r="G2385" s="3">
        <v>0.48</v>
      </c>
      <c r="H2385" s="3" t="s">
        <v>185</v>
      </c>
      <c r="I2385" s="2">
        <v>7100</v>
      </c>
      <c r="J2385" s="3" t="s">
        <v>54</v>
      </c>
      <c r="K2385" s="2">
        <v>7100</v>
      </c>
      <c r="L2385" s="3"/>
      <c r="M2385" s="3" t="s">
        <v>184</v>
      </c>
      <c r="N2385" s="3" t="s">
        <v>185</v>
      </c>
      <c r="O2385" s="3"/>
      <c r="P2385" s="3"/>
      <c r="Q2385" s="3"/>
      <c r="R2385" s="3">
        <v>0</v>
      </c>
      <c r="S2385" s="3">
        <v>1</v>
      </c>
      <c r="T2385" s="2">
        <v>3</v>
      </c>
      <c r="U2385" s="3">
        <v>0.24631768909962956</v>
      </c>
      <c r="V2385" s="3">
        <v>0.41563147440744957</v>
      </c>
      <c r="W2385" s="3">
        <v>4.7113698219979336E-2</v>
      </c>
      <c r="X2385" s="3">
        <v>201.34277312157627</v>
      </c>
      <c r="Y2385" s="3">
        <v>0.41563147440744957</v>
      </c>
      <c r="Z2385" s="3">
        <v>4.7113656569423713E-2</v>
      </c>
      <c r="AA2385" s="3">
        <v>201.34277312157627</v>
      </c>
      <c r="AB2385">
        <f t="shared" si="60"/>
        <v>0.41563147440744957</v>
      </c>
      <c r="AC2385">
        <f t="shared" si="61"/>
        <v>4.7113656569423713E-2</v>
      </c>
    </row>
    <row r="2386" spans="1:29" x14ac:dyDescent="0.25">
      <c r="A2386" s="2">
        <v>2385</v>
      </c>
      <c r="B2386" s="3" t="s">
        <v>178</v>
      </c>
      <c r="C2386" s="3" t="s">
        <v>28</v>
      </c>
      <c r="D2386" s="3" t="s">
        <v>179</v>
      </c>
      <c r="E2386" s="3" t="s">
        <v>221</v>
      </c>
      <c r="F2386" s="3">
        <v>0.56000000000000005</v>
      </c>
      <c r="G2386" s="3">
        <v>0.48</v>
      </c>
      <c r="H2386" s="3" t="s">
        <v>185</v>
      </c>
      <c r="I2386" s="2">
        <v>7400</v>
      </c>
      <c r="J2386" s="3" t="s">
        <v>127</v>
      </c>
      <c r="K2386" s="2">
        <v>7400</v>
      </c>
      <c r="L2386" s="3"/>
      <c r="M2386" s="3" t="s">
        <v>232</v>
      </c>
      <c r="N2386" s="3" t="s">
        <v>185</v>
      </c>
      <c r="O2386" s="3"/>
      <c r="P2386" s="3"/>
      <c r="Q2386" s="3"/>
      <c r="R2386" s="3">
        <v>0</v>
      </c>
      <c r="S2386" s="3">
        <v>1</v>
      </c>
      <c r="T2386" s="2">
        <v>1</v>
      </c>
      <c r="U2386" s="3">
        <v>3.9763121210527899E-2</v>
      </c>
      <c r="V2386" s="3">
        <v>0.19740885806508426</v>
      </c>
      <c r="W2386" s="3">
        <v>2.4003224933445619E-2</v>
      </c>
      <c r="X2386" s="3">
        <v>91.630055850662899</v>
      </c>
      <c r="Y2386" s="3">
        <v>0.19740885806508426</v>
      </c>
      <c r="Z2386" s="3">
        <v>2.4003203713552301E-2</v>
      </c>
      <c r="AA2386" s="3">
        <v>91.630055850662899</v>
      </c>
      <c r="AB2386">
        <f t="shared" si="60"/>
        <v>0.19740885806508426</v>
      </c>
      <c r="AC2386">
        <f t="shared" si="61"/>
        <v>2.4003203713552301E-2</v>
      </c>
    </row>
    <row r="2387" spans="1:29" x14ac:dyDescent="0.25">
      <c r="A2387" s="2">
        <v>2386</v>
      </c>
      <c r="B2387" s="3" t="s">
        <v>178</v>
      </c>
      <c r="C2387" s="3" t="s">
        <v>28</v>
      </c>
      <c r="D2387" s="3" t="s">
        <v>179</v>
      </c>
      <c r="E2387" s="3" t="s">
        <v>221</v>
      </c>
      <c r="F2387" s="3">
        <v>0.56000000000000005</v>
      </c>
      <c r="G2387" s="3">
        <v>0.48</v>
      </c>
      <c r="H2387" s="3" t="s">
        <v>185</v>
      </c>
      <c r="I2387" s="2">
        <v>7400</v>
      </c>
      <c r="J2387" s="3" t="s">
        <v>127</v>
      </c>
      <c r="K2387" s="2">
        <v>7400</v>
      </c>
      <c r="L2387" s="3"/>
      <c r="M2387" s="3" t="s">
        <v>184</v>
      </c>
      <c r="N2387" s="3" t="s">
        <v>185</v>
      </c>
      <c r="O2387" s="3"/>
      <c r="P2387" s="3"/>
      <c r="Q2387" s="3"/>
      <c r="R2387" s="3">
        <v>0</v>
      </c>
      <c r="S2387" s="3">
        <v>1</v>
      </c>
      <c r="T2387" s="2">
        <v>208</v>
      </c>
      <c r="U2387" s="3">
        <v>49.024291164008048</v>
      </c>
      <c r="V2387" s="3">
        <v>247.17364009040861</v>
      </c>
      <c r="W2387" s="3">
        <v>31.222654871940946</v>
      </c>
      <c r="X2387" s="3">
        <v>121144.28881294679</v>
      </c>
      <c r="Y2387" s="3">
        <v>247.17364009040861</v>
      </c>
      <c r="Z2387" s="3">
        <v>31.222627269757986</v>
      </c>
      <c r="AA2387" s="3">
        <v>121144.28881294679</v>
      </c>
      <c r="AB2387">
        <f t="shared" si="60"/>
        <v>247.17364009040861</v>
      </c>
      <c r="AC2387">
        <f t="shared" si="61"/>
        <v>31.222627269757986</v>
      </c>
    </row>
    <row r="2388" spans="1:29" x14ac:dyDescent="0.25">
      <c r="A2388" s="2">
        <v>2387</v>
      </c>
      <c r="B2388" s="3" t="s">
        <v>178</v>
      </c>
      <c r="C2388" s="3" t="s">
        <v>28</v>
      </c>
      <c r="D2388" s="3" t="s">
        <v>179</v>
      </c>
      <c r="E2388" s="3" t="s">
        <v>221</v>
      </c>
      <c r="F2388" s="3">
        <v>0.56000000000000005</v>
      </c>
      <c r="G2388" s="3">
        <v>0.48</v>
      </c>
      <c r="H2388" s="3" t="s">
        <v>185</v>
      </c>
      <c r="I2388" s="2">
        <v>7400</v>
      </c>
      <c r="J2388" s="3" t="s">
        <v>127</v>
      </c>
      <c r="K2388" s="2">
        <v>7400</v>
      </c>
      <c r="L2388" s="3"/>
      <c r="M2388" s="3" t="s">
        <v>188</v>
      </c>
      <c r="N2388" s="3" t="s">
        <v>185</v>
      </c>
      <c r="O2388" s="3"/>
      <c r="P2388" s="3"/>
      <c r="Q2388" s="3"/>
      <c r="R2388" s="3">
        <v>0</v>
      </c>
      <c r="S2388" s="3">
        <v>1</v>
      </c>
      <c r="T2388" s="2">
        <v>2</v>
      </c>
      <c r="U2388" s="3">
        <v>6.6898951004166096E-2</v>
      </c>
      <c r="V2388" s="3">
        <v>0.30334924886678583</v>
      </c>
      <c r="W2388" s="3">
        <v>4.1385712540176291E-2</v>
      </c>
      <c r="X2388" s="3">
        <v>148.29776549302665</v>
      </c>
      <c r="Y2388" s="3">
        <v>0.30334924886678583</v>
      </c>
      <c r="Z2388" s="3">
        <v>4.138567595340896E-2</v>
      </c>
      <c r="AA2388" s="3">
        <v>148.29776549302665</v>
      </c>
      <c r="AB2388">
        <f t="shared" si="60"/>
        <v>0.30334924886678583</v>
      </c>
      <c r="AC2388">
        <f t="shared" si="61"/>
        <v>4.138567595340896E-2</v>
      </c>
    </row>
    <row r="2389" spans="1:29" x14ac:dyDescent="0.25">
      <c r="A2389" s="2">
        <v>2388</v>
      </c>
      <c r="B2389" s="3" t="s">
        <v>178</v>
      </c>
      <c r="C2389" s="3" t="s">
        <v>28</v>
      </c>
      <c r="D2389" s="3" t="s">
        <v>179</v>
      </c>
      <c r="E2389" s="3" t="s">
        <v>221</v>
      </c>
      <c r="F2389" s="3">
        <v>0.56000000000000005</v>
      </c>
      <c r="G2389" s="3">
        <v>0.48</v>
      </c>
      <c r="H2389" s="3" t="s">
        <v>185</v>
      </c>
      <c r="I2389" s="2">
        <v>7410</v>
      </c>
      <c r="J2389" s="3" t="s">
        <v>150</v>
      </c>
      <c r="K2389" s="2">
        <v>7410</v>
      </c>
      <c r="L2389" s="3"/>
      <c r="M2389" s="3" t="s">
        <v>184</v>
      </c>
      <c r="N2389" s="3" t="s">
        <v>185</v>
      </c>
      <c r="O2389" s="3"/>
      <c r="P2389" s="3"/>
      <c r="Q2389" s="3"/>
      <c r="R2389" s="3">
        <v>0</v>
      </c>
      <c r="S2389" s="3">
        <v>1</v>
      </c>
      <c r="T2389" s="2">
        <v>67</v>
      </c>
      <c r="U2389" s="3">
        <v>16.316212280990626</v>
      </c>
      <c r="V2389" s="3">
        <v>68.098966020258857</v>
      </c>
      <c r="W2389" s="3">
        <v>6.9051737085140932</v>
      </c>
      <c r="X2389" s="3">
        <v>31641.006226410562</v>
      </c>
      <c r="Y2389" s="3">
        <v>68.098966020258857</v>
      </c>
      <c r="Z2389" s="3">
        <v>6.9051676040406287</v>
      </c>
      <c r="AA2389" s="3">
        <v>31641.006226410562</v>
      </c>
      <c r="AB2389">
        <f t="shared" si="60"/>
        <v>68.098966020258857</v>
      </c>
      <c r="AC2389">
        <f t="shared" si="61"/>
        <v>6.9051676040406287</v>
      </c>
    </row>
    <row r="2390" spans="1:29" x14ac:dyDescent="0.25">
      <c r="A2390" s="2">
        <v>2389</v>
      </c>
      <c r="B2390" s="3" t="s">
        <v>178</v>
      </c>
      <c r="C2390" s="3" t="s">
        <v>28</v>
      </c>
      <c r="D2390" s="3" t="s">
        <v>179</v>
      </c>
      <c r="E2390" s="3" t="s">
        <v>221</v>
      </c>
      <c r="F2390" s="3">
        <v>0.56000000000000005</v>
      </c>
      <c r="G2390" s="3">
        <v>0.48</v>
      </c>
      <c r="H2390" s="3" t="s">
        <v>185</v>
      </c>
      <c r="I2390" s="2">
        <v>7410</v>
      </c>
      <c r="J2390" s="3" t="s">
        <v>150</v>
      </c>
      <c r="K2390" s="2">
        <v>7410</v>
      </c>
      <c r="L2390" s="3"/>
      <c r="M2390" s="3" t="s">
        <v>225</v>
      </c>
      <c r="N2390" s="3" t="s">
        <v>185</v>
      </c>
      <c r="O2390" s="3"/>
      <c r="P2390" s="3"/>
      <c r="Q2390" s="3"/>
      <c r="R2390" s="3">
        <v>0.38</v>
      </c>
      <c r="S2390" s="3">
        <v>0.62</v>
      </c>
      <c r="T2390" s="2">
        <v>11</v>
      </c>
      <c r="U2390" s="3">
        <v>2.8094630849140985</v>
      </c>
      <c r="V2390" s="3">
        <v>16.486835449324523</v>
      </c>
      <c r="W2390" s="3">
        <v>1.1577518269296534</v>
      </c>
      <c r="X2390" s="3">
        <v>7374.0309773489898</v>
      </c>
      <c r="Y2390" s="3">
        <v>10.221837978581206</v>
      </c>
      <c r="Z2390" s="3">
        <v>1.1577508034267561</v>
      </c>
      <c r="AA2390" s="3">
        <v>4571.8992059563743</v>
      </c>
      <c r="AB2390">
        <f t="shared" si="60"/>
        <v>10.221837978581206</v>
      </c>
      <c r="AC2390">
        <f t="shared" si="61"/>
        <v>1.1577508034267561</v>
      </c>
    </row>
    <row r="2391" spans="1:29" x14ac:dyDescent="0.25">
      <c r="A2391" s="2">
        <v>2390</v>
      </c>
      <c r="B2391" s="3" t="s">
        <v>178</v>
      </c>
      <c r="C2391" s="3" t="s">
        <v>28</v>
      </c>
      <c r="D2391" s="3" t="s">
        <v>179</v>
      </c>
      <c r="E2391" s="3" t="s">
        <v>221</v>
      </c>
      <c r="F2391" s="3">
        <v>0.56000000000000005</v>
      </c>
      <c r="G2391" s="3">
        <v>0.48</v>
      </c>
      <c r="H2391" s="3" t="s">
        <v>185</v>
      </c>
      <c r="I2391" s="2">
        <v>7430</v>
      </c>
      <c r="J2391" s="3" t="s">
        <v>55</v>
      </c>
      <c r="K2391" s="2">
        <v>7430</v>
      </c>
      <c r="L2391" s="3"/>
      <c r="M2391" s="3" t="s">
        <v>184</v>
      </c>
      <c r="N2391" s="3" t="s">
        <v>185</v>
      </c>
      <c r="O2391" s="3"/>
      <c r="P2391" s="3"/>
      <c r="Q2391" s="3"/>
      <c r="R2391" s="3">
        <v>0</v>
      </c>
      <c r="S2391" s="3">
        <v>1</v>
      </c>
      <c r="T2391" s="2">
        <v>6</v>
      </c>
      <c r="U2391" s="3">
        <v>0.97348133593595187</v>
      </c>
      <c r="V2391" s="3">
        <v>4.8314070370871844</v>
      </c>
      <c r="W2391" s="3">
        <v>0.6537355741099159</v>
      </c>
      <c r="X2391" s="3">
        <v>2461.022435729767</v>
      </c>
      <c r="Y2391" s="3">
        <v>4.8314070370871844</v>
      </c>
      <c r="Z2391" s="3">
        <v>0.65373499617927655</v>
      </c>
      <c r="AA2391" s="3">
        <v>2461.022435729767</v>
      </c>
      <c r="AB2391">
        <f t="shared" si="60"/>
        <v>4.8314070370871844</v>
      </c>
      <c r="AC2391">
        <f t="shared" si="61"/>
        <v>0.65373499617927655</v>
      </c>
    </row>
    <row r="2392" spans="1:29" x14ac:dyDescent="0.25">
      <c r="A2392" s="2">
        <v>2391</v>
      </c>
      <c r="B2392" s="3" t="s">
        <v>178</v>
      </c>
      <c r="C2392" s="3" t="s">
        <v>28</v>
      </c>
      <c r="D2392" s="3" t="s">
        <v>179</v>
      </c>
      <c r="E2392" s="3" t="s">
        <v>221</v>
      </c>
      <c r="F2392" s="3">
        <v>0.56000000000000005</v>
      </c>
      <c r="G2392" s="3">
        <v>0.48</v>
      </c>
      <c r="H2392" s="3" t="s">
        <v>185</v>
      </c>
      <c r="I2392" s="2">
        <v>8110</v>
      </c>
      <c r="J2392" s="3" t="s">
        <v>128</v>
      </c>
      <c r="K2392" s="2">
        <v>8110</v>
      </c>
      <c r="L2392" s="3"/>
      <c r="M2392" s="3" t="s">
        <v>184</v>
      </c>
      <c r="N2392" s="3" t="s">
        <v>185</v>
      </c>
      <c r="O2392" s="3"/>
      <c r="P2392" s="3"/>
      <c r="Q2392" s="3"/>
      <c r="R2392" s="3">
        <v>0</v>
      </c>
      <c r="S2392" s="3">
        <v>1</v>
      </c>
      <c r="T2392" s="2">
        <v>29</v>
      </c>
      <c r="U2392" s="3">
        <v>2.6276642718834715</v>
      </c>
      <c r="V2392" s="3">
        <v>20.165803202913366</v>
      </c>
      <c r="W2392" s="3">
        <v>2.7124640467850445</v>
      </c>
      <c r="X2392" s="3">
        <v>10299.376925799439</v>
      </c>
      <c r="Y2392" s="3">
        <v>20.165803202913366</v>
      </c>
      <c r="Z2392" s="3">
        <v>2.7124616488490227</v>
      </c>
      <c r="AA2392" s="3">
        <v>10299.376925799439</v>
      </c>
      <c r="AB2392">
        <f t="shared" si="60"/>
        <v>20.165803202913366</v>
      </c>
      <c r="AC2392">
        <f t="shared" si="61"/>
        <v>2.7124616488490227</v>
      </c>
    </row>
    <row r="2393" spans="1:29" x14ac:dyDescent="0.25">
      <c r="A2393" s="2">
        <v>2392</v>
      </c>
      <c r="B2393" s="3" t="s">
        <v>178</v>
      </c>
      <c r="C2393" s="3" t="s">
        <v>28</v>
      </c>
      <c r="D2393" s="3" t="s">
        <v>179</v>
      </c>
      <c r="E2393" s="3" t="s">
        <v>221</v>
      </c>
      <c r="F2393" s="3">
        <v>0.56000000000000005</v>
      </c>
      <c r="G2393" s="3">
        <v>0.48</v>
      </c>
      <c r="H2393" s="3" t="s">
        <v>185</v>
      </c>
      <c r="I2393" s="2">
        <v>8140</v>
      </c>
      <c r="J2393" s="3" t="s">
        <v>57</v>
      </c>
      <c r="K2393" s="2">
        <v>8140</v>
      </c>
      <c r="L2393" s="3"/>
      <c r="M2393" s="3" t="s">
        <v>184</v>
      </c>
      <c r="N2393" s="3" t="s">
        <v>185</v>
      </c>
      <c r="O2393" s="3"/>
      <c r="P2393" s="3"/>
      <c r="Q2393" s="3"/>
      <c r="R2393" s="3">
        <v>0</v>
      </c>
      <c r="S2393" s="3">
        <v>1</v>
      </c>
      <c r="T2393" s="2">
        <v>126</v>
      </c>
      <c r="U2393" s="3">
        <v>4.9474564307474251</v>
      </c>
      <c r="V2393" s="3">
        <v>38.466052721433456</v>
      </c>
      <c r="W2393" s="3">
        <v>5.0782346606280617</v>
      </c>
      <c r="X2393" s="3">
        <v>16520.746936150827</v>
      </c>
      <c r="Y2393" s="3">
        <v>38.466052721433456</v>
      </c>
      <c r="Z2393" s="3">
        <v>5.0782301712480642</v>
      </c>
      <c r="AA2393" s="3">
        <v>16520.746936150827</v>
      </c>
      <c r="AB2393">
        <f t="shared" si="60"/>
        <v>38.466052721433456</v>
      </c>
      <c r="AC2393">
        <f t="shared" si="61"/>
        <v>5.0782301712480642</v>
      </c>
    </row>
    <row r="2394" spans="1:29" x14ac:dyDescent="0.25">
      <c r="A2394" s="2">
        <v>2393</v>
      </c>
      <c r="B2394" s="3" t="s">
        <v>178</v>
      </c>
      <c r="C2394" s="3" t="s">
        <v>28</v>
      </c>
      <c r="D2394" s="3" t="s">
        <v>179</v>
      </c>
      <c r="E2394" s="3" t="s">
        <v>221</v>
      </c>
      <c r="F2394" s="3">
        <v>0.56000000000000005</v>
      </c>
      <c r="G2394" s="3">
        <v>0.48</v>
      </c>
      <c r="H2394" s="3" t="s">
        <v>185</v>
      </c>
      <c r="I2394" s="2">
        <v>8140</v>
      </c>
      <c r="J2394" s="3" t="s">
        <v>57</v>
      </c>
      <c r="K2394" s="2">
        <v>8140</v>
      </c>
      <c r="L2394" s="3"/>
      <c r="M2394" s="3" t="s">
        <v>188</v>
      </c>
      <c r="N2394" s="3" t="s">
        <v>185</v>
      </c>
      <c r="O2394" s="3"/>
      <c r="P2394" s="3"/>
      <c r="Q2394" s="3"/>
      <c r="R2394" s="3">
        <v>0</v>
      </c>
      <c r="S2394" s="3">
        <v>1</v>
      </c>
      <c r="T2394" s="2">
        <v>2</v>
      </c>
      <c r="U2394" s="3">
        <v>1.3694363246929207E-2</v>
      </c>
      <c r="V2394" s="3">
        <v>5.5651387439562515E-2</v>
      </c>
      <c r="W2394" s="3">
        <v>7.0570158209005002E-3</v>
      </c>
      <c r="X2394" s="3">
        <v>23.875087708519363</v>
      </c>
      <c r="Y2394" s="3">
        <v>5.5651387439562515E-2</v>
      </c>
      <c r="Z2394" s="3">
        <v>7.0570095821919972E-3</v>
      </c>
      <c r="AA2394" s="3">
        <v>23.875087708519363</v>
      </c>
      <c r="AB2394">
        <f t="shared" si="60"/>
        <v>5.5651387439562515E-2</v>
      </c>
      <c r="AC2394">
        <f t="shared" si="61"/>
        <v>7.0570095821919972E-3</v>
      </c>
    </row>
    <row r="2395" spans="1:29" x14ac:dyDescent="0.25">
      <c r="A2395" s="2">
        <v>2394</v>
      </c>
      <c r="B2395" s="3" t="s">
        <v>178</v>
      </c>
      <c r="C2395" s="3" t="s">
        <v>28</v>
      </c>
      <c r="D2395" s="3" t="s">
        <v>179</v>
      </c>
      <c r="E2395" s="3" t="s">
        <v>221</v>
      </c>
      <c r="F2395" s="3">
        <v>0.56000000000000005</v>
      </c>
      <c r="G2395" s="3">
        <v>0.48</v>
      </c>
      <c r="H2395" s="3" t="s">
        <v>185</v>
      </c>
      <c r="I2395" s="2">
        <v>8220</v>
      </c>
      <c r="J2395" s="3" t="s">
        <v>138</v>
      </c>
      <c r="K2395" s="2">
        <v>8220</v>
      </c>
      <c r="L2395" s="3"/>
      <c r="M2395" s="3" t="s">
        <v>184</v>
      </c>
      <c r="N2395" s="3" t="s">
        <v>185</v>
      </c>
      <c r="O2395" s="3"/>
      <c r="P2395" s="3"/>
      <c r="Q2395" s="3"/>
      <c r="R2395" s="3">
        <v>0</v>
      </c>
      <c r="S2395" s="3">
        <v>1</v>
      </c>
      <c r="T2395" s="2">
        <v>8</v>
      </c>
      <c r="U2395" s="3">
        <v>0.82645470634077589</v>
      </c>
      <c r="V2395" s="3">
        <v>7.0784390656978351</v>
      </c>
      <c r="W2395" s="3">
        <v>0.92841189972467331</v>
      </c>
      <c r="X2395" s="3">
        <v>3337.5471717258401</v>
      </c>
      <c r="Y2395" s="3">
        <v>7.0784390656978351</v>
      </c>
      <c r="Z2395" s="3">
        <v>0.92841107896823427</v>
      </c>
      <c r="AA2395" s="3">
        <v>3337.5471717258401</v>
      </c>
      <c r="AB2395">
        <f t="shared" si="60"/>
        <v>7.0784390656978351</v>
      </c>
      <c r="AC2395">
        <f t="shared" si="61"/>
        <v>0.92841107896823427</v>
      </c>
    </row>
    <row r="2396" spans="1:29" x14ac:dyDescent="0.25">
      <c r="A2396" s="2">
        <v>2395</v>
      </c>
      <c r="B2396" s="3" t="s">
        <v>178</v>
      </c>
      <c r="C2396" s="3" t="s">
        <v>28</v>
      </c>
      <c r="D2396" s="3" t="s">
        <v>179</v>
      </c>
      <c r="E2396" s="3" t="s">
        <v>221</v>
      </c>
      <c r="F2396" s="3">
        <v>0.56000000000000005</v>
      </c>
      <c r="G2396" s="3">
        <v>0.48</v>
      </c>
      <c r="H2396" s="3" t="s">
        <v>185</v>
      </c>
      <c r="I2396" s="2">
        <v>8310</v>
      </c>
      <c r="J2396" s="3" t="s">
        <v>108</v>
      </c>
      <c r="K2396" s="2">
        <v>8310</v>
      </c>
      <c r="L2396" s="3"/>
      <c r="M2396" s="3" t="s">
        <v>184</v>
      </c>
      <c r="N2396" s="3" t="s">
        <v>185</v>
      </c>
      <c r="O2396" s="3"/>
      <c r="P2396" s="3"/>
      <c r="Q2396" s="3"/>
      <c r="R2396" s="3">
        <v>0</v>
      </c>
      <c r="S2396" s="3">
        <v>1</v>
      </c>
      <c r="T2396" s="2">
        <v>8</v>
      </c>
      <c r="U2396" s="3">
        <v>1.8940695970563395</v>
      </c>
      <c r="V2396" s="3">
        <v>15.597444634362411</v>
      </c>
      <c r="W2396" s="3">
        <v>2.2611983206259083</v>
      </c>
      <c r="X2396" s="3">
        <v>7330.399304679082</v>
      </c>
      <c r="Y2396" s="3">
        <v>15.597444634362411</v>
      </c>
      <c r="Z2396" s="3">
        <v>2.2611963216283804</v>
      </c>
      <c r="AA2396" s="3">
        <v>7330.399304679082</v>
      </c>
      <c r="AB2396">
        <f t="shared" si="60"/>
        <v>15.597444634362411</v>
      </c>
      <c r="AC2396">
        <f t="shared" si="61"/>
        <v>2.2611963216283804</v>
      </c>
    </row>
    <row r="2397" spans="1:29" x14ac:dyDescent="0.25">
      <c r="A2397" s="2">
        <v>2396</v>
      </c>
      <c r="B2397" s="3" t="s">
        <v>178</v>
      </c>
      <c r="C2397" s="3" t="s">
        <v>28</v>
      </c>
      <c r="D2397" s="3" t="s">
        <v>179</v>
      </c>
      <c r="E2397" s="3" t="s">
        <v>221</v>
      </c>
      <c r="F2397" s="3">
        <v>0.56000000000000005</v>
      </c>
      <c r="G2397" s="3">
        <v>0.48</v>
      </c>
      <c r="H2397" s="3" t="s">
        <v>185</v>
      </c>
      <c r="I2397" s="2">
        <v>8320</v>
      </c>
      <c r="J2397" s="3" t="s">
        <v>59</v>
      </c>
      <c r="K2397" s="2">
        <v>8320</v>
      </c>
      <c r="L2397" s="3"/>
      <c r="M2397" s="3" t="s">
        <v>184</v>
      </c>
      <c r="N2397" s="3" t="s">
        <v>185</v>
      </c>
      <c r="O2397" s="3"/>
      <c r="P2397" s="3"/>
      <c r="Q2397" s="3"/>
      <c r="R2397" s="3">
        <v>0</v>
      </c>
      <c r="S2397" s="3">
        <v>1</v>
      </c>
      <c r="T2397" s="2">
        <v>215</v>
      </c>
      <c r="U2397" s="3">
        <v>28.682317388468057</v>
      </c>
      <c r="V2397" s="3">
        <v>158.34601408338872</v>
      </c>
      <c r="W2397" s="3">
        <v>18.856031813495772</v>
      </c>
      <c r="X2397" s="3">
        <v>74403.562872975657</v>
      </c>
      <c r="Y2397" s="3">
        <v>158.34601408338872</v>
      </c>
      <c r="Z2397" s="3">
        <v>18.856015143944695</v>
      </c>
      <c r="AA2397" s="3">
        <v>74403.562872975657</v>
      </c>
      <c r="AB2397">
        <f t="shared" si="60"/>
        <v>158.34601408338872</v>
      </c>
      <c r="AC2397">
        <f t="shared" si="61"/>
        <v>18.856015143944695</v>
      </c>
    </row>
    <row r="2398" spans="1:29" x14ac:dyDescent="0.25">
      <c r="A2398" s="2">
        <v>2397</v>
      </c>
      <c r="B2398" s="3" t="s">
        <v>178</v>
      </c>
      <c r="C2398" s="3" t="s">
        <v>28</v>
      </c>
      <c r="D2398" s="3" t="s">
        <v>179</v>
      </c>
      <c r="E2398" s="3" t="s">
        <v>221</v>
      </c>
      <c r="F2398" s="3">
        <v>0.56000000000000005</v>
      </c>
      <c r="G2398" s="3">
        <v>0.48</v>
      </c>
      <c r="H2398" s="3" t="s">
        <v>185</v>
      </c>
      <c r="I2398" s="2">
        <v>8320</v>
      </c>
      <c r="J2398" s="3" t="s">
        <v>59</v>
      </c>
      <c r="K2398" s="2">
        <v>8320</v>
      </c>
      <c r="L2398" s="3"/>
      <c r="M2398" s="3" t="s">
        <v>188</v>
      </c>
      <c r="N2398" s="3" t="s">
        <v>185</v>
      </c>
      <c r="O2398" s="3"/>
      <c r="P2398" s="3"/>
      <c r="Q2398" s="3"/>
      <c r="R2398" s="3">
        <v>0</v>
      </c>
      <c r="S2398" s="3">
        <v>1</v>
      </c>
      <c r="T2398" s="2">
        <v>1</v>
      </c>
      <c r="U2398" s="3">
        <v>7.3680596219645095E-2</v>
      </c>
      <c r="V2398" s="3">
        <v>0.50651450629918415</v>
      </c>
      <c r="W2398" s="3">
        <v>7.2605891205250198E-2</v>
      </c>
      <c r="X2398" s="3">
        <v>169.76129976056743</v>
      </c>
      <c r="Y2398" s="3">
        <v>0.50651450629918415</v>
      </c>
      <c r="Z2398" s="3">
        <v>7.2605827018489E-2</v>
      </c>
      <c r="AA2398" s="3">
        <v>169.76129976056743</v>
      </c>
      <c r="AB2398">
        <f t="shared" si="60"/>
        <v>0.50651450629918415</v>
      </c>
      <c r="AC2398">
        <f t="shared" si="61"/>
        <v>7.2605827018489E-2</v>
      </c>
    </row>
    <row r="2399" spans="1:29" x14ac:dyDescent="0.25">
      <c r="A2399" s="2">
        <v>2398</v>
      </c>
      <c r="B2399" s="3" t="s">
        <v>178</v>
      </c>
      <c r="C2399" s="3" t="s">
        <v>28</v>
      </c>
      <c r="D2399" s="3" t="s">
        <v>179</v>
      </c>
      <c r="E2399" s="3" t="s">
        <v>221</v>
      </c>
      <c r="F2399" s="3">
        <v>0.56000000000000005</v>
      </c>
      <c r="G2399" s="3">
        <v>0.48</v>
      </c>
      <c r="H2399" s="3" t="s">
        <v>185</v>
      </c>
      <c r="I2399" s="2">
        <v>8370</v>
      </c>
      <c r="J2399" s="3" t="s">
        <v>68</v>
      </c>
      <c r="K2399" s="2">
        <v>8370</v>
      </c>
      <c r="L2399" s="3"/>
      <c r="M2399" s="3" t="s">
        <v>184</v>
      </c>
      <c r="N2399" s="3" t="s">
        <v>185</v>
      </c>
      <c r="O2399" s="3"/>
      <c r="P2399" s="3"/>
      <c r="Q2399" s="3"/>
      <c r="R2399" s="3">
        <v>0</v>
      </c>
      <c r="S2399" s="3">
        <v>1</v>
      </c>
      <c r="T2399" s="2">
        <v>109</v>
      </c>
      <c r="U2399" s="3">
        <v>8.7189988863665757</v>
      </c>
      <c r="V2399" s="3">
        <v>8.5785828705127898</v>
      </c>
      <c r="W2399" s="3">
        <v>1.2762981207228301</v>
      </c>
      <c r="X2399" s="3">
        <v>13551.13694186447</v>
      </c>
      <c r="Y2399" s="3">
        <v>8.5785828705127898</v>
      </c>
      <c r="Z2399" s="3">
        <v>1.2762969924198595</v>
      </c>
      <c r="AA2399" s="3">
        <v>13551.13694186447</v>
      </c>
      <c r="AB2399">
        <f t="shared" si="60"/>
        <v>8.5785828705127898</v>
      </c>
      <c r="AC2399">
        <f t="shared" si="61"/>
        <v>1.2762969924198595</v>
      </c>
    </row>
    <row r="2400" spans="1:29" x14ac:dyDescent="0.25">
      <c r="A2400" s="2">
        <v>2399</v>
      </c>
      <c r="B2400" s="3" t="s">
        <v>178</v>
      </c>
      <c r="C2400" s="3" t="s">
        <v>28</v>
      </c>
      <c r="D2400" s="3" t="s">
        <v>179</v>
      </c>
      <c r="E2400" s="3" t="s">
        <v>221</v>
      </c>
      <c r="F2400" s="3">
        <v>0.56000000000000005</v>
      </c>
      <c r="G2400" s="3">
        <v>0.48</v>
      </c>
      <c r="H2400" s="3" t="s">
        <v>284</v>
      </c>
      <c r="I2400" s="2">
        <v>1200</v>
      </c>
      <c r="J2400" s="3" t="s">
        <v>45</v>
      </c>
      <c r="K2400" s="2">
        <v>1200</v>
      </c>
      <c r="L2400" s="3"/>
      <c r="M2400" s="3" t="s">
        <v>283</v>
      </c>
      <c r="N2400" s="3" t="s">
        <v>284</v>
      </c>
      <c r="O2400" s="3"/>
      <c r="P2400" s="3"/>
      <c r="Q2400" s="3"/>
      <c r="R2400" s="3">
        <v>0</v>
      </c>
      <c r="S2400" s="3">
        <v>1</v>
      </c>
      <c r="T2400" s="2">
        <v>542</v>
      </c>
      <c r="U2400" s="3">
        <v>90.710809221456586</v>
      </c>
      <c r="V2400" s="3">
        <v>863.60751428799495</v>
      </c>
      <c r="W2400" s="3">
        <v>127.65892569167173</v>
      </c>
      <c r="X2400" s="3">
        <v>345515.62836680276</v>
      </c>
      <c r="Y2400" s="3">
        <v>863.60751428799495</v>
      </c>
      <c r="Z2400" s="3">
        <v>127.65881283563709</v>
      </c>
      <c r="AA2400" s="3">
        <v>345515.62836680276</v>
      </c>
      <c r="AB2400">
        <f t="shared" si="60"/>
        <v>863.60751428799495</v>
      </c>
      <c r="AC2400">
        <f t="shared" si="61"/>
        <v>127.65881283563709</v>
      </c>
    </row>
    <row r="2401" spans="1:29" x14ac:dyDescent="0.25">
      <c r="A2401" s="2">
        <v>2400</v>
      </c>
      <c r="B2401" s="3" t="s">
        <v>178</v>
      </c>
      <c r="C2401" s="3" t="s">
        <v>28</v>
      </c>
      <c r="D2401" s="3" t="s">
        <v>179</v>
      </c>
      <c r="E2401" s="3" t="s">
        <v>221</v>
      </c>
      <c r="F2401" s="3">
        <v>0.56000000000000005</v>
      </c>
      <c r="G2401" s="3">
        <v>0.48</v>
      </c>
      <c r="H2401" s="3" t="s">
        <v>284</v>
      </c>
      <c r="I2401" s="2">
        <v>1210</v>
      </c>
      <c r="J2401" s="3" t="s">
        <v>46</v>
      </c>
      <c r="K2401" s="2">
        <v>1210</v>
      </c>
      <c r="L2401" s="3"/>
      <c r="M2401" s="3" t="s">
        <v>283</v>
      </c>
      <c r="N2401" s="3" t="s">
        <v>284</v>
      </c>
      <c r="O2401" s="3"/>
      <c r="P2401" s="3"/>
      <c r="Q2401" s="3"/>
      <c r="R2401" s="3">
        <v>0</v>
      </c>
      <c r="S2401" s="3">
        <v>1</v>
      </c>
      <c r="T2401" s="2">
        <v>2392</v>
      </c>
      <c r="U2401" s="3">
        <v>242.47416014679158</v>
      </c>
      <c r="V2401" s="3">
        <v>2289.3465383427124</v>
      </c>
      <c r="W2401" s="3">
        <v>337.47768925417597</v>
      </c>
      <c r="X2401" s="3">
        <v>918011.2812783391</v>
      </c>
      <c r="Y2401" s="3">
        <v>2289.3465383427124</v>
      </c>
      <c r="Z2401" s="3">
        <v>337.47739090924188</v>
      </c>
      <c r="AA2401" s="3">
        <v>918011.2812783391</v>
      </c>
      <c r="AB2401">
        <f t="shared" si="60"/>
        <v>2289.3465383427124</v>
      </c>
      <c r="AC2401">
        <f t="shared" si="61"/>
        <v>337.47739090924188</v>
      </c>
    </row>
    <row r="2402" spans="1:29" x14ac:dyDescent="0.25">
      <c r="A2402" s="2">
        <v>2401</v>
      </c>
      <c r="B2402" s="3" t="s">
        <v>178</v>
      </c>
      <c r="C2402" s="3" t="s">
        <v>28</v>
      </c>
      <c r="D2402" s="3" t="s">
        <v>179</v>
      </c>
      <c r="E2402" s="3" t="s">
        <v>221</v>
      </c>
      <c r="F2402" s="3">
        <v>0.56000000000000005</v>
      </c>
      <c r="G2402" s="3">
        <v>0.48</v>
      </c>
      <c r="H2402" s="3" t="s">
        <v>284</v>
      </c>
      <c r="I2402" s="2">
        <v>1300</v>
      </c>
      <c r="J2402" s="3" t="s">
        <v>114</v>
      </c>
      <c r="K2402" s="2">
        <v>1300</v>
      </c>
      <c r="L2402" s="3"/>
      <c r="M2402" s="3" t="s">
        <v>283</v>
      </c>
      <c r="N2402" s="3" t="s">
        <v>284</v>
      </c>
      <c r="O2402" s="3"/>
      <c r="P2402" s="3"/>
      <c r="Q2402" s="3"/>
      <c r="R2402" s="3">
        <v>0</v>
      </c>
      <c r="S2402" s="3">
        <v>1</v>
      </c>
      <c r="T2402" s="2">
        <v>107</v>
      </c>
      <c r="U2402" s="3">
        <v>9.6702182609502021</v>
      </c>
      <c r="V2402" s="3">
        <v>100.22780173689848</v>
      </c>
      <c r="W2402" s="3">
        <v>17.549706618405455</v>
      </c>
      <c r="X2402" s="3">
        <v>37305.3571433248</v>
      </c>
      <c r="Y2402" s="3">
        <v>100.22780173689848</v>
      </c>
      <c r="Z2402" s="3">
        <v>17.549691103702607</v>
      </c>
      <c r="AA2402" s="3">
        <v>37305.3571433248</v>
      </c>
      <c r="AB2402">
        <f t="shared" si="60"/>
        <v>100.22780173689848</v>
      </c>
      <c r="AC2402">
        <f t="shared" si="61"/>
        <v>17.549691103702607</v>
      </c>
    </row>
    <row r="2403" spans="1:29" x14ac:dyDescent="0.25">
      <c r="A2403" s="2">
        <v>2402</v>
      </c>
      <c r="B2403" s="3" t="s">
        <v>178</v>
      </c>
      <c r="C2403" s="3" t="s">
        <v>28</v>
      </c>
      <c r="D2403" s="3" t="s">
        <v>179</v>
      </c>
      <c r="E2403" s="3" t="s">
        <v>221</v>
      </c>
      <c r="F2403" s="3">
        <v>0.56000000000000005</v>
      </c>
      <c r="G2403" s="3">
        <v>0.48</v>
      </c>
      <c r="H2403" s="3" t="s">
        <v>284</v>
      </c>
      <c r="I2403" s="2">
        <v>1330</v>
      </c>
      <c r="J2403" s="3" t="s">
        <v>47</v>
      </c>
      <c r="K2403" s="2">
        <v>1330</v>
      </c>
      <c r="L2403" s="3"/>
      <c r="M2403" s="3" t="s">
        <v>283</v>
      </c>
      <c r="N2403" s="3" t="s">
        <v>284</v>
      </c>
      <c r="O2403" s="3"/>
      <c r="P2403" s="3"/>
      <c r="Q2403" s="3"/>
      <c r="R2403" s="3">
        <v>0</v>
      </c>
      <c r="S2403" s="3">
        <v>1</v>
      </c>
      <c r="T2403" s="2">
        <v>109</v>
      </c>
      <c r="U2403" s="3">
        <v>5.3802084303831945</v>
      </c>
      <c r="V2403" s="3">
        <v>57.017487678005175</v>
      </c>
      <c r="W2403" s="3">
        <v>9.5896684100998399</v>
      </c>
      <c r="X2403" s="3">
        <v>20726.492438888094</v>
      </c>
      <c r="Y2403" s="3">
        <v>57.017487678005175</v>
      </c>
      <c r="Z2403" s="3">
        <v>9.5896599324164775</v>
      </c>
      <c r="AA2403" s="3">
        <v>20726.492438888094</v>
      </c>
      <c r="AB2403">
        <f t="shared" si="60"/>
        <v>57.017487678005175</v>
      </c>
      <c r="AC2403">
        <f t="shared" si="61"/>
        <v>9.5896599324164775</v>
      </c>
    </row>
    <row r="2404" spans="1:29" x14ac:dyDescent="0.25">
      <c r="A2404" s="2">
        <v>2403</v>
      </c>
      <c r="B2404" s="3" t="s">
        <v>178</v>
      </c>
      <c r="C2404" s="3" t="s">
        <v>28</v>
      </c>
      <c r="D2404" s="3" t="s">
        <v>179</v>
      </c>
      <c r="E2404" s="3" t="s">
        <v>221</v>
      </c>
      <c r="F2404" s="3">
        <v>0.56000000000000005</v>
      </c>
      <c r="G2404" s="3">
        <v>0.48</v>
      </c>
      <c r="H2404" s="3" t="s">
        <v>284</v>
      </c>
      <c r="I2404" s="2">
        <v>1340</v>
      </c>
      <c r="J2404" s="3" t="s">
        <v>133</v>
      </c>
      <c r="K2404" s="2">
        <v>1340</v>
      </c>
      <c r="L2404" s="3"/>
      <c r="M2404" s="3" t="s">
        <v>283</v>
      </c>
      <c r="N2404" s="3" t="s">
        <v>284</v>
      </c>
      <c r="O2404" s="3"/>
      <c r="P2404" s="3"/>
      <c r="Q2404" s="3"/>
      <c r="R2404" s="3">
        <v>0</v>
      </c>
      <c r="S2404" s="3">
        <v>1</v>
      </c>
      <c r="T2404" s="2">
        <v>19</v>
      </c>
      <c r="U2404" s="3">
        <v>1.7462216239728927</v>
      </c>
      <c r="V2404" s="3">
        <v>18.371654138734282</v>
      </c>
      <c r="W2404" s="3">
        <v>3.1434597373767015</v>
      </c>
      <c r="X2404" s="3">
        <v>6750.507121867432</v>
      </c>
      <c r="Y2404" s="3">
        <v>18.371654138734282</v>
      </c>
      <c r="Z2404" s="3">
        <v>3.1434569584217718</v>
      </c>
      <c r="AA2404" s="3">
        <v>6750.507121867432</v>
      </c>
      <c r="AB2404">
        <f t="shared" si="60"/>
        <v>18.371654138734282</v>
      </c>
      <c r="AC2404">
        <f t="shared" si="61"/>
        <v>3.1434569584217718</v>
      </c>
    </row>
    <row r="2405" spans="1:29" x14ac:dyDescent="0.25">
      <c r="A2405" s="2">
        <v>2404</v>
      </c>
      <c r="B2405" s="3" t="s">
        <v>178</v>
      </c>
      <c r="C2405" s="3" t="s">
        <v>28</v>
      </c>
      <c r="D2405" s="3" t="s">
        <v>179</v>
      </c>
      <c r="E2405" s="3" t="s">
        <v>221</v>
      </c>
      <c r="F2405" s="3">
        <v>0.56000000000000005</v>
      </c>
      <c r="G2405" s="3">
        <v>0.48</v>
      </c>
      <c r="H2405" s="3" t="s">
        <v>284</v>
      </c>
      <c r="I2405" s="2">
        <v>1400</v>
      </c>
      <c r="J2405" s="3" t="s">
        <v>48</v>
      </c>
      <c r="K2405" s="2">
        <v>1400</v>
      </c>
      <c r="L2405" s="3"/>
      <c r="M2405" s="3" t="s">
        <v>283</v>
      </c>
      <c r="N2405" s="3" t="s">
        <v>284</v>
      </c>
      <c r="O2405" s="3"/>
      <c r="P2405" s="3"/>
      <c r="Q2405" s="3"/>
      <c r="R2405" s="3">
        <v>0</v>
      </c>
      <c r="S2405" s="3">
        <v>1</v>
      </c>
      <c r="T2405" s="2">
        <v>54</v>
      </c>
      <c r="U2405" s="3">
        <v>5.5621679146088514</v>
      </c>
      <c r="V2405" s="3">
        <v>62.022828974075544</v>
      </c>
      <c r="W2405" s="3">
        <v>8.5765081491087347</v>
      </c>
      <c r="X2405" s="3">
        <v>21731.410518066117</v>
      </c>
      <c r="Y2405" s="3">
        <v>62.022828974075544</v>
      </c>
      <c r="Z2405" s="3">
        <v>8.5765005671030483</v>
      </c>
      <c r="AA2405" s="3">
        <v>21731.410518066117</v>
      </c>
      <c r="AB2405">
        <f t="shared" si="60"/>
        <v>62.022828974075544</v>
      </c>
      <c r="AC2405">
        <f t="shared" si="61"/>
        <v>8.5765005671030483</v>
      </c>
    </row>
    <row r="2406" spans="1:29" x14ac:dyDescent="0.25">
      <c r="A2406" s="2">
        <v>2405</v>
      </c>
      <c r="B2406" s="3" t="s">
        <v>178</v>
      </c>
      <c r="C2406" s="3" t="s">
        <v>28</v>
      </c>
      <c r="D2406" s="3" t="s">
        <v>179</v>
      </c>
      <c r="E2406" s="3" t="s">
        <v>221</v>
      </c>
      <c r="F2406" s="3">
        <v>0.56000000000000005</v>
      </c>
      <c r="G2406" s="3">
        <v>0.48</v>
      </c>
      <c r="H2406" s="3" t="s">
        <v>284</v>
      </c>
      <c r="I2406" s="2">
        <v>1410</v>
      </c>
      <c r="J2406" s="3" t="s">
        <v>116</v>
      </c>
      <c r="K2406" s="2">
        <v>1410</v>
      </c>
      <c r="L2406" s="3"/>
      <c r="M2406" s="3" t="s">
        <v>283</v>
      </c>
      <c r="N2406" s="3" t="s">
        <v>284</v>
      </c>
      <c r="O2406" s="3"/>
      <c r="P2406" s="3"/>
      <c r="Q2406" s="3"/>
      <c r="R2406" s="3">
        <v>0</v>
      </c>
      <c r="S2406" s="3">
        <v>1</v>
      </c>
      <c r="T2406" s="2">
        <v>100</v>
      </c>
      <c r="U2406" s="3">
        <v>9.9877520441815175</v>
      </c>
      <c r="V2406" s="3">
        <v>112.11997095632152</v>
      </c>
      <c r="W2406" s="3">
        <v>15.166676481461488</v>
      </c>
      <c r="X2406" s="3">
        <v>39019.54100919512</v>
      </c>
      <c r="Y2406" s="3">
        <v>112.11997095632152</v>
      </c>
      <c r="Z2406" s="3">
        <v>15.166663073460763</v>
      </c>
      <c r="AA2406" s="3">
        <v>39019.54100919512</v>
      </c>
      <c r="AB2406">
        <f t="shared" si="60"/>
        <v>112.11997095632152</v>
      </c>
      <c r="AC2406">
        <f t="shared" si="61"/>
        <v>15.166663073460763</v>
      </c>
    </row>
    <row r="2407" spans="1:29" x14ac:dyDescent="0.25">
      <c r="A2407" s="2">
        <v>2406</v>
      </c>
      <c r="B2407" s="3" t="s">
        <v>178</v>
      </c>
      <c r="C2407" s="3" t="s">
        <v>28</v>
      </c>
      <c r="D2407" s="3" t="s">
        <v>179</v>
      </c>
      <c r="E2407" s="3" t="s">
        <v>221</v>
      </c>
      <c r="F2407" s="3">
        <v>0.56000000000000005</v>
      </c>
      <c r="G2407" s="3">
        <v>0.48</v>
      </c>
      <c r="H2407" s="3" t="s">
        <v>284</v>
      </c>
      <c r="I2407" s="2">
        <v>1430</v>
      </c>
      <c r="J2407" s="3" t="s">
        <v>118</v>
      </c>
      <c r="K2407" s="2">
        <v>1430</v>
      </c>
      <c r="L2407" s="3"/>
      <c r="M2407" s="3" t="s">
        <v>283</v>
      </c>
      <c r="N2407" s="3" t="s">
        <v>284</v>
      </c>
      <c r="O2407" s="3"/>
      <c r="P2407" s="3"/>
      <c r="Q2407" s="3"/>
      <c r="R2407" s="3">
        <v>0</v>
      </c>
      <c r="S2407" s="3">
        <v>1</v>
      </c>
      <c r="T2407" s="2">
        <v>66</v>
      </c>
      <c r="U2407" s="3">
        <v>6.1994687155214541</v>
      </c>
      <c r="V2407" s="3">
        <v>67.757574056980474</v>
      </c>
      <c r="W2407" s="3">
        <v>9.3790071798571759</v>
      </c>
      <c r="X2407" s="3">
        <v>24219.376044791887</v>
      </c>
      <c r="Y2407" s="3">
        <v>67.757574056980474</v>
      </c>
      <c r="Z2407" s="3">
        <v>9.3789988884074909</v>
      </c>
      <c r="AA2407" s="3">
        <v>24219.376044791887</v>
      </c>
      <c r="AB2407">
        <f t="shared" si="60"/>
        <v>67.757574056980474</v>
      </c>
      <c r="AC2407">
        <f t="shared" si="61"/>
        <v>9.3789988884074909</v>
      </c>
    </row>
    <row r="2408" spans="1:29" x14ac:dyDescent="0.25">
      <c r="A2408" s="2">
        <v>2407</v>
      </c>
      <c r="B2408" s="3" t="s">
        <v>178</v>
      </c>
      <c r="C2408" s="3" t="s">
        <v>28</v>
      </c>
      <c r="D2408" s="3" t="s">
        <v>179</v>
      </c>
      <c r="E2408" s="3" t="s">
        <v>221</v>
      </c>
      <c r="F2408" s="3">
        <v>0.56000000000000005</v>
      </c>
      <c r="G2408" s="3">
        <v>0.48</v>
      </c>
      <c r="H2408" s="3" t="s">
        <v>284</v>
      </c>
      <c r="I2408" s="2">
        <v>1450</v>
      </c>
      <c r="J2408" s="3" t="s">
        <v>119</v>
      </c>
      <c r="K2408" s="2">
        <v>1450</v>
      </c>
      <c r="L2408" s="3"/>
      <c r="M2408" s="3" t="s">
        <v>283</v>
      </c>
      <c r="N2408" s="3" t="s">
        <v>284</v>
      </c>
      <c r="O2408" s="3"/>
      <c r="P2408" s="3"/>
      <c r="Q2408" s="3"/>
      <c r="R2408" s="3">
        <v>0</v>
      </c>
      <c r="S2408" s="3">
        <v>1</v>
      </c>
      <c r="T2408" s="2">
        <v>8</v>
      </c>
      <c r="U2408" s="3">
        <v>0.40033532661944904</v>
      </c>
      <c r="V2408" s="3">
        <v>4.1933047817899389</v>
      </c>
      <c r="W2408" s="3">
        <v>0.66082401940082747</v>
      </c>
      <c r="X2408" s="3">
        <v>1560.9456622616267</v>
      </c>
      <c r="Y2408" s="3">
        <v>4.1933047817899389</v>
      </c>
      <c r="Z2408" s="3">
        <v>0.6608234352036948</v>
      </c>
      <c r="AA2408" s="3">
        <v>1560.9456622616267</v>
      </c>
      <c r="AB2408">
        <f t="shared" si="60"/>
        <v>4.1933047817899389</v>
      </c>
      <c r="AC2408">
        <f t="shared" si="61"/>
        <v>0.6608234352036948</v>
      </c>
    </row>
    <row r="2409" spans="1:29" x14ac:dyDescent="0.25">
      <c r="A2409" s="2">
        <v>2408</v>
      </c>
      <c r="B2409" s="3" t="s">
        <v>178</v>
      </c>
      <c r="C2409" s="3" t="s">
        <v>28</v>
      </c>
      <c r="D2409" s="3" t="s">
        <v>179</v>
      </c>
      <c r="E2409" s="3" t="s">
        <v>221</v>
      </c>
      <c r="F2409" s="3">
        <v>0.56000000000000005</v>
      </c>
      <c r="G2409" s="3">
        <v>0.48</v>
      </c>
      <c r="H2409" s="3" t="s">
        <v>284</v>
      </c>
      <c r="I2409" s="2">
        <v>1700</v>
      </c>
      <c r="J2409" s="3" t="s">
        <v>121</v>
      </c>
      <c r="K2409" s="2">
        <v>1700</v>
      </c>
      <c r="L2409" s="3"/>
      <c r="M2409" s="3" t="s">
        <v>283</v>
      </c>
      <c r="N2409" s="3" t="s">
        <v>284</v>
      </c>
      <c r="O2409" s="3"/>
      <c r="P2409" s="3"/>
      <c r="Q2409" s="3"/>
      <c r="R2409" s="3">
        <v>0</v>
      </c>
      <c r="S2409" s="3">
        <v>1</v>
      </c>
      <c r="T2409" s="2">
        <v>1</v>
      </c>
      <c r="U2409" s="3">
        <v>7.1565343559902399E-3</v>
      </c>
      <c r="V2409" s="3">
        <v>6.8795087448884101E-2</v>
      </c>
      <c r="W2409" s="3">
        <v>9.1495981178966301E-3</v>
      </c>
      <c r="X2409" s="3">
        <v>27.975404862607416</v>
      </c>
      <c r="Y2409" s="3">
        <v>6.8795087448884101E-2</v>
      </c>
      <c r="Z2409" s="3">
        <v>9.1495900292544799E-3</v>
      </c>
      <c r="AA2409" s="3">
        <v>27.975404862607416</v>
      </c>
      <c r="AB2409">
        <f t="shared" si="60"/>
        <v>6.8795087448884101E-2</v>
      </c>
      <c r="AC2409">
        <f t="shared" si="61"/>
        <v>9.1495900292544799E-3</v>
      </c>
    </row>
    <row r="2410" spans="1:29" x14ac:dyDescent="0.25">
      <c r="A2410" s="2">
        <v>2409</v>
      </c>
      <c r="B2410" s="3" t="s">
        <v>178</v>
      </c>
      <c r="C2410" s="3" t="s">
        <v>28</v>
      </c>
      <c r="D2410" s="3" t="s">
        <v>179</v>
      </c>
      <c r="E2410" s="3" t="s">
        <v>221</v>
      </c>
      <c r="F2410" s="3">
        <v>0.56000000000000005</v>
      </c>
      <c r="G2410" s="3">
        <v>0.48</v>
      </c>
      <c r="H2410" s="3" t="s">
        <v>284</v>
      </c>
      <c r="I2410" s="2">
        <v>1720</v>
      </c>
      <c r="J2410" s="3" t="s">
        <v>123</v>
      </c>
      <c r="K2410" s="2">
        <v>1720</v>
      </c>
      <c r="L2410" s="3"/>
      <c r="M2410" s="3" t="s">
        <v>283</v>
      </c>
      <c r="N2410" s="3" t="s">
        <v>284</v>
      </c>
      <c r="O2410" s="3"/>
      <c r="P2410" s="3"/>
      <c r="Q2410" s="3"/>
      <c r="R2410" s="3">
        <v>0</v>
      </c>
      <c r="S2410" s="3">
        <v>1</v>
      </c>
      <c r="T2410" s="2">
        <v>1</v>
      </c>
      <c r="U2410" s="3">
        <v>1.08516148151771E-2</v>
      </c>
      <c r="V2410" s="3">
        <v>0.10431554618987328</v>
      </c>
      <c r="W2410" s="3">
        <v>1.3873742449929907E-2</v>
      </c>
      <c r="X2410" s="3">
        <v>42.419738768324883</v>
      </c>
      <c r="Y2410" s="3">
        <v>0.10431554618987328</v>
      </c>
      <c r="Z2410" s="3">
        <v>1.3873730184939001E-2</v>
      </c>
      <c r="AA2410" s="3">
        <v>42.419738768324883</v>
      </c>
      <c r="AB2410">
        <f t="shared" si="60"/>
        <v>0.10431554618987328</v>
      </c>
      <c r="AC2410">
        <f t="shared" si="61"/>
        <v>1.3873730184939001E-2</v>
      </c>
    </row>
    <row r="2411" spans="1:29" x14ac:dyDescent="0.25">
      <c r="A2411" s="2">
        <v>2410</v>
      </c>
      <c r="B2411" s="3" t="s">
        <v>178</v>
      </c>
      <c r="C2411" s="3" t="s">
        <v>28</v>
      </c>
      <c r="D2411" s="3" t="s">
        <v>179</v>
      </c>
      <c r="E2411" s="3" t="s">
        <v>221</v>
      </c>
      <c r="F2411" s="3">
        <v>0.56000000000000005</v>
      </c>
      <c r="G2411" s="3">
        <v>0.48</v>
      </c>
      <c r="H2411" s="3" t="s">
        <v>284</v>
      </c>
      <c r="I2411" s="2">
        <v>1750</v>
      </c>
      <c r="J2411" s="3" t="s">
        <v>51</v>
      </c>
      <c r="K2411" s="2">
        <v>1750</v>
      </c>
      <c r="L2411" s="3"/>
      <c r="M2411" s="3" t="s">
        <v>283</v>
      </c>
      <c r="N2411" s="3" t="s">
        <v>284</v>
      </c>
      <c r="O2411" s="3"/>
      <c r="P2411" s="3"/>
      <c r="Q2411" s="3"/>
      <c r="R2411" s="3">
        <v>0</v>
      </c>
      <c r="S2411" s="3">
        <v>1</v>
      </c>
      <c r="T2411" s="2">
        <v>4</v>
      </c>
      <c r="U2411" s="3">
        <v>0.44851035744599677</v>
      </c>
      <c r="V2411" s="3">
        <v>4.1529440254940608</v>
      </c>
      <c r="W2411" s="3">
        <v>0.60526008050262503</v>
      </c>
      <c r="X2411" s="3">
        <v>1729.2861553627736</v>
      </c>
      <c r="Y2411" s="3">
        <v>4.1529440254940608</v>
      </c>
      <c r="Z2411" s="3">
        <v>0.60525954542642668</v>
      </c>
      <c r="AA2411" s="3">
        <v>1729.2861553627736</v>
      </c>
      <c r="AB2411">
        <f t="shared" si="60"/>
        <v>4.1529440254940608</v>
      </c>
      <c r="AC2411">
        <f t="shared" si="61"/>
        <v>0.60525954542642668</v>
      </c>
    </row>
    <row r="2412" spans="1:29" x14ac:dyDescent="0.25">
      <c r="A2412" s="2">
        <v>2411</v>
      </c>
      <c r="B2412" s="3" t="s">
        <v>178</v>
      </c>
      <c r="C2412" s="3" t="s">
        <v>28</v>
      </c>
      <c r="D2412" s="3" t="s">
        <v>179</v>
      </c>
      <c r="E2412" s="3" t="s">
        <v>221</v>
      </c>
      <c r="F2412" s="3">
        <v>0.56000000000000005</v>
      </c>
      <c r="G2412" s="3">
        <v>0.48</v>
      </c>
      <c r="H2412" s="3" t="s">
        <v>284</v>
      </c>
      <c r="I2412" s="2">
        <v>1850</v>
      </c>
      <c r="J2412" s="3" t="s">
        <v>53</v>
      </c>
      <c r="K2412" s="2">
        <v>1850</v>
      </c>
      <c r="L2412" s="3"/>
      <c r="M2412" s="3" t="s">
        <v>283</v>
      </c>
      <c r="N2412" s="3" t="s">
        <v>284</v>
      </c>
      <c r="O2412" s="3"/>
      <c r="P2412" s="3"/>
      <c r="Q2412" s="3"/>
      <c r="R2412" s="3">
        <v>0</v>
      </c>
      <c r="S2412" s="3">
        <v>1</v>
      </c>
      <c r="T2412" s="2">
        <v>7</v>
      </c>
      <c r="U2412" s="3">
        <v>1.0945539384251517</v>
      </c>
      <c r="V2412" s="3">
        <v>8.0502054878043801</v>
      </c>
      <c r="W2412" s="3">
        <v>1.0879364315994495</v>
      </c>
      <c r="X2412" s="3">
        <v>3551.9827511116182</v>
      </c>
      <c r="Y2412" s="3">
        <v>8.0502054878043801</v>
      </c>
      <c r="Z2412" s="3">
        <v>1.0879354698163932</v>
      </c>
      <c r="AA2412" s="3">
        <v>3551.9827511116182</v>
      </c>
      <c r="AB2412">
        <f t="shared" si="60"/>
        <v>8.0502054878043801</v>
      </c>
      <c r="AC2412">
        <f t="shared" si="61"/>
        <v>1.0879354698163932</v>
      </c>
    </row>
    <row r="2413" spans="1:29" x14ac:dyDescent="0.25">
      <c r="A2413" s="2">
        <v>2412</v>
      </c>
      <c r="B2413" s="3" t="s">
        <v>178</v>
      </c>
      <c r="C2413" s="3" t="s">
        <v>28</v>
      </c>
      <c r="D2413" s="3" t="s">
        <v>179</v>
      </c>
      <c r="E2413" s="3" t="s">
        <v>221</v>
      </c>
      <c r="F2413" s="3">
        <v>0.56000000000000005</v>
      </c>
      <c r="G2413" s="3">
        <v>0.48</v>
      </c>
      <c r="H2413" s="3" t="s">
        <v>284</v>
      </c>
      <c r="I2413" s="2">
        <v>8140</v>
      </c>
      <c r="J2413" s="3" t="s">
        <v>57</v>
      </c>
      <c r="K2413" s="2">
        <v>8140</v>
      </c>
      <c r="L2413" s="3"/>
      <c r="M2413" s="3" t="s">
        <v>283</v>
      </c>
      <c r="N2413" s="3" t="s">
        <v>284</v>
      </c>
      <c r="O2413" s="3"/>
      <c r="P2413" s="3"/>
      <c r="Q2413" s="3"/>
      <c r="R2413" s="3">
        <v>0</v>
      </c>
      <c r="S2413" s="3">
        <v>1</v>
      </c>
      <c r="T2413" s="2">
        <v>18</v>
      </c>
      <c r="U2413" s="3">
        <v>0.1610684484945118</v>
      </c>
      <c r="V2413" s="3">
        <v>1.5912706760847934</v>
      </c>
      <c r="W2413" s="3">
        <v>0.21037067685275035</v>
      </c>
      <c r="X2413" s="3">
        <v>620.0061022470295</v>
      </c>
      <c r="Y2413" s="3">
        <v>1.5912706760847934</v>
      </c>
      <c r="Z2413" s="3">
        <v>0.2103704908759354</v>
      </c>
      <c r="AA2413" s="3">
        <v>620.0061022470295</v>
      </c>
      <c r="AB2413">
        <f t="shared" si="60"/>
        <v>1.5912706760847934</v>
      </c>
      <c r="AC2413">
        <f t="shared" si="61"/>
        <v>0.2103704908759354</v>
      </c>
    </row>
    <row r="2414" spans="1:29" x14ac:dyDescent="0.25">
      <c r="A2414" s="2">
        <v>2413</v>
      </c>
      <c r="B2414" s="3" t="s">
        <v>178</v>
      </c>
      <c r="C2414" s="3" t="s">
        <v>28</v>
      </c>
      <c r="D2414" s="3" t="s">
        <v>179</v>
      </c>
      <c r="E2414" s="3" t="s">
        <v>221</v>
      </c>
      <c r="F2414" s="3">
        <v>0.56000000000000005</v>
      </c>
      <c r="G2414" s="3">
        <v>0.48</v>
      </c>
      <c r="H2414" s="3" t="s">
        <v>187</v>
      </c>
      <c r="I2414" s="2">
        <v>1100</v>
      </c>
      <c r="J2414" s="3" t="s">
        <v>42</v>
      </c>
      <c r="K2414" s="2">
        <v>1100</v>
      </c>
      <c r="L2414" s="3"/>
      <c r="M2414" s="3" t="s">
        <v>186</v>
      </c>
      <c r="N2414" s="3" t="s">
        <v>187</v>
      </c>
      <c r="O2414" s="3"/>
      <c r="P2414" s="3"/>
      <c r="Q2414" s="3"/>
      <c r="R2414" s="3">
        <v>0</v>
      </c>
      <c r="S2414" s="3">
        <v>1</v>
      </c>
      <c r="T2414" s="2">
        <v>2087</v>
      </c>
      <c r="U2414" s="3">
        <v>341.00723580712531</v>
      </c>
      <c r="V2414" s="3">
        <v>2908.3194527177402</v>
      </c>
      <c r="W2414" s="3">
        <v>405.68089773210164</v>
      </c>
      <c r="X2414" s="3">
        <v>1310851.7005277968</v>
      </c>
      <c r="Y2414" s="3">
        <v>2908.3194527177402</v>
      </c>
      <c r="Z2414" s="3">
        <v>405.68053909256918</v>
      </c>
      <c r="AA2414" s="3">
        <v>1310851.7005277968</v>
      </c>
      <c r="AB2414">
        <f t="shared" si="60"/>
        <v>2908.3194527177402</v>
      </c>
      <c r="AC2414">
        <f t="shared" si="61"/>
        <v>405.68053909256918</v>
      </c>
    </row>
    <row r="2415" spans="1:29" x14ac:dyDescent="0.25">
      <c r="A2415" s="2">
        <v>2414</v>
      </c>
      <c r="B2415" s="3" t="s">
        <v>178</v>
      </c>
      <c r="C2415" s="3" t="s">
        <v>28</v>
      </c>
      <c r="D2415" s="3" t="s">
        <v>179</v>
      </c>
      <c r="E2415" s="3" t="s">
        <v>221</v>
      </c>
      <c r="F2415" s="3">
        <v>0.56000000000000005</v>
      </c>
      <c r="G2415" s="3">
        <v>0.48</v>
      </c>
      <c r="H2415" s="3" t="s">
        <v>187</v>
      </c>
      <c r="I2415" s="2">
        <v>1180</v>
      </c>
      <c r="J2415" s="3" t="s">
        <v>43</v>
      </c>
      <c r="K2415" s="2">
        <v>1180</v>
      </c>
      <c r="L2415" s="3"/>
      <c r="M2415" s="3" t="s">
        <v>186</v>
      </c>
      <c r="N2415" s="3" t="s">
        <v>187</v>
      </c>
      <c r="O2415" s="3"/>
      <c r="P2415" s="3"/>
      <c r="Q2415" s="3"/>
      <c r="R2415" s="3">
        <v>0</v>
      </c>
      <c r="S2415" s="3">
        <v>1</v>
      </c>
      <c r="T2415" s="2">
        <v>114</v>
      </c>
      <c r="U2415" s="3">
        <v>29.004613335381023</v>
      </c>
      <c r="V2415" s="3">
        <v>202.66960899819603</v>
      </c>
      <c r="W2415" s="3">
        <v>27.808748695194119</v>
      </c>
      <c r="X2415" s="3">
        <v>105350.41118288026</v>
      </c>
      <c r="Y2415" s="3">
        <v>202.66960899819603</v>
      </c>
      <c r="Z2415" s="3">
        <v>27.808724111052527</v>
      </c>
      <c r="AA2415" s="3">
        <v>105350.41118288026</v>
      </c>
      <c r="AB2415">
        <f t="shared" si="60"/>
        <v>202.66960899819603</v>
      </c>
      <c r="AC2415">
        <f t="shared" si="61"/>
        <v>27.808724111052527</v>
      </c>
    </row>
    <row r="2416" spans="1:29" x14ac:dyDescent="0.25">
      <c r="A2416" s="2">
        <v>2415</v>
      </c>
      <c r="B2416" s="3" t="s">
        <v>178</v>
      </c>
      <c r="C2416" s="3" t="s">
        <v>28</v>
      </c>
      <c r="D2416" s="3" t="s">
        <v>179</v>
      </c>
      <c r="E2416" s="3" t="s">
        <v>221</v>
      </c>
      <c r="F2416" s="3">
        <v>0.56000000000000005</v>
      </c>
      <c r="G2416" s="3">
        <v>0.48</v>
      </c>
      <c r="H2416" s="3" t="s">
        <v>187</v>
      </c>
      <c r="I2416" s="2">
        <v>1200</v>
      </c>
      <c r="J2416" s="3" t="s">
        <v>45</v>
      </c>
      <c r="K2416" s="2">
        <v>1200</v>
      </c>
      <c r="L2416" s="3"/>
      <c r="M2416" s="3" t="s">
        <v>186</v>
      </c>
      <c r="N2416" s="3" t="s">
        <v>187</v>
      </c>
      <c r="O2416" s="3"/>
      <c r="P2416" s="3"/>
      <c r="Q2416" s="3"/>
      <c r="R2416" s="3">
        <v>0</v>
      </c>
      <c r="S2416" s="3">
        <v>1</v>
      </c>
      <c r="T2416" s="2">
        <v>498</v>
      </c>
      <c r="U2416" s="3">
        <v>100.25518287854231</v>
      </c>
      <c r="V2416" s="3">
        <v>887.60054542090006</v>
      </c>
      <c r="W2416" s="3">
        <v>128.77022289641423</v>
      </c>
      <c r="X2416" s="3">
        <v>368943.58865743963</v>
      </c>
      <c r="Y2416" s="3">
        <v>887.60054542090006</v>
      </c>
      <c r="Z2416" s="3">
        <v>128.77010905794452</v>
      </c>
      <c r="AA2416" s="3">
        <v>368943.58865743963</v>
      </c>
      <c r="AB2416">
        <f t="shared" si="60"/>
        <v>887.60054542090006</v>
      </c>
      <c r="AC2416">
        <f t="shared" si="61"/>
        <v>128.77010905794452</v>
      </c>
    </row>
    <row r="2417" spans="1:29" x14ac:dyDescent="0.25">
      <c r="A2417" s="2">
        <v>2416</v>
      </c>
      <c r="B2417" s="3" t="s">
        <v>178</v>
      </c>
      <c r="C2417" s="3" t="s">
        <v>28</v>
      </c>
      <c r="D2417" s="3" t="s">
        <v>179</v>
      </c>
      <c r="E2417" s="3" t="s">
        <v>221</v>
      </c>
      <c r="F2417" s="3">
        <v>0.56000000000000005</v>
      </c>
      <c r="G2417" s="3">
        <v>0.48</v>
      </c>
      <c r="H2417" s="3" t="s">
        <v>187</v>
      </c>
      <c r="I2417" s="2">
        <v>1210</v>
      </c>
      <c r="J2417" s="3" t="s">
        <v>46</v>
      </c>
      <c r="K2417" s="2">
        <v>1210</v>
      </c>
      <c r="L2417" s="3"/>
      <c r="M2417" s="3" t="s">
        <v>186</v>
      </c>
      <c r="N2417" s="3" t="s">
        <v>187</v>
      </c>
      <c r="O2417" s="3"/>
      <c r="P2417" s="3"/>
      <c r="Q2417" s="3"/>
      <c r="R2417" s="3">
        <v>0</v>
      </c>
      <c r="S2417" s="3">
        <v>1</v>
      </c>
      <c r="T2417" s="2">
        <v>7186</v>
      </c>
      <c r="U2417" s="3">
        <v>1600.0577519078831</v>
      </c>
      <c r="V2417" s="3">
        <v>15215.207863523616</v>
      </c>
      <c r="W2417" s="3">
        <v>2208.2206478644694</v>
      </c>
      <c r="X2417" s="3">
        <v>6298059.0902438266</v>
      </c>
      <c r="Y2417" s="3">
        <v>15215.207863523616</v>
      </c>
      <c r="Z2417" s="3">
        <v>2208.2186957015119</v>
      </c>
      <c r="AA2417" s="3">
        <v>6298059.0902438266</v>
      </c>
      <c r="AB2417">
        <f t="shared" si="60"/>
        <v>15215.207863523616</v>
      </c>
      <c r="AC2417">
        <f t="shared" si="61"/>
        <v>2208.2186957015119</v>
      </c>
    </row>
    <row r="2418" spans="1:29" x14ac:dyDescent="0.25">
      <c r="A2418" s="2">
        <v>2417</v>
      </c>
      <c r="B2418" s="3" t="s">
        <v>178</v>
      </c>
      <c r="C2418" s="3" t="s">
        <v>28</v>
      </c>
      <c r="D2418" s="3" t="s">
        <v>179</v>
      </c>
      <c r="E2418" s="3" t="s">
        <v>221</v>
      </c>
      <c r="F2418" s="3">
        <v>0.56000000000000005</v>
      </c>
      <c r="G2418" s="3">
        <v>0.48</v>
      </c>
      <c r="H2418" s="3" t="s">
        <v>187</v>
      </c>
      <c r="I2418" s="2">
        <v>1300</v>
      </c>
      <c r="J2418" s="3" t="s">
        <v>114</v>
      </c>
      <c r="K2418" s="2">
        <v>1300</v>
      </c>
      <c r="L2418" s="3"/>
      <c r="M2418" s="3" t="s">
        <v>186</v>
      </c>
      <c r="N2418" s="3" t="s">
        <v>187</v>
      </c>
      <c r="O2418" s="3"/>
      <c r="P2418" s="3"/>
      <c r="Q2418" s="3"/>
      <c r="R2418" s="3">
        <v>0</v>
      </c>
      <c r="S2418" s="3">
        <v>1</v>
      </c>
      <c r="T2418" s="2">
        <v>124</v>
      </c>
      <c r="U2418" s="3">
        <v>26.468867299018559</v>
      </c>
      <c r="V2418" s="3">
        <v>250.10617117533218</v>
      </c>
      <c r="W2418" s="3">
        <v>44.114038082702372</v>
      </c>
      <c r="X2418" s="3">
        <v>100351.9439046219</v>
      </c>
      <c r="Y2418" s="3">
        <v>250.10617117533218</v>
      </c>
      <c r="Z2418" s="3">
        <v>44.113999083976772</v>
      </c>
      <c r="AA2418" s="3">
        <v>100351.9439046219</v>
      </c>
      <c r="AB2418">
        <f t="shared" si="60"/>
        <v>250.10617117533218</v>
      </c>
      <c r="AC2418">
        <f t="shared" si="61"/>
        <v>44.113999083976772</v>
      </c>
    </row>
    <row r="2419" spans="1:29" x14ac:dyDescent="0.25">
      <c r="A2419" s="2">
        <v>2418</v>
      </c>
      <c r="B2419" s="3" t="s">
        <v>178</v>
      </c>
      <c r="C2419" s="3" t="s">
        <v>28</v>
      </c>
      <c r="D2419" s="3" t="s">
        <v>179</v>
      </c>
      <c r="E2419" s="3" t="s">
        <v>221</v>
      </c>
      <c r="F2419" s="3">
        <v>0.56000000000000005</v>
      </c>
      <c r="G2419" s="3">
        <v>0.48</v>
      </c>
      <c r="H2419" s="3" t="s">
        <v>187</v>
      </c>
      <c r="I2419" s="2">
        <v>1310</v>
      </c>
      <c r="J2419" s="3" t="s">
        <v>46</v>
      </c>
      <c r="K2419" s="2">
        <v>1310</v>
      </c>
      <c r="L2419" s="3"/>
      <c r="M2419" s="3" t="s">
        <v>186</v>
      </c>
      <c r="N2419" s="3" t="s">
        <v>187</v>
      </c>
      <c r="O2419" s="3"/>
      <c r="P2419" s="3"/>
      <c r="Q2419" s="3"/>
      <c r="R2419" s="3">
        <v>0</v>
      </c>
      <c r="S2419" s="3">
        <v>1</v>
      </c>
      <c r="T2419" s="2">
        <v>6</v>
      </c>
      <c r="U2419" s="3">
        <v>0.50922202567793573</v>
      </c>
      <c r="V2419" s="3">
        <v>5.0621982571297153</v>
      </c>
      <c r="W2419" s="3">
        <v>0.86467954520225254</v>
      </c>
      <c r="X2419" s="3">
        <v>1813.2661556631178</v>
      </c>
      <c r="Y2419" s="3">
        <v>5.0621982571297153</v>
      </c>
      <c r="Z2419" s="3">
        <v>0.86467878078797877</v>
      </c>
      <c r="AA2419" s="3">
        <v>1813.2661556631178</v>
      </c>
      <c r="AB2419">
        <f t="shared" si="60"/>
        <v>5.0621982571297153</v>
      </c>
      <c r="AC2419">
        <f t="shared" si="61"/>
        <v>0.86467878078797877</v>
      </c>
    </row>
    <row r="2420" spans="1:29" x14ac:dyDescent="0.25">
      <c r="A2420" s="2">
        <v>2419</v>
      </c>
      <c r="B2420" s="3" t="s">
        <v>178</v>
      </c>
      <c r="C2420" s="3" t="s">
        <v>28</v>
      </c>
      <c r="D2420" s="3" t="s">
        <v>179</v>
      </c>
      <c r="E2420" s="3" t="s">
        <v>221</v>
      </c>
      <c r="F2420" s="3">
        <v>0.56000000000000005</v>
      </c>
      <c r="G2420" s="3">
        <v>0.48</v>
      </c>
      <c r="H2420" s="3" t="s">
        <v>187</v>
      </c>
      <c r="I2420" s="2">
        <v>1320</v>
      </c>
      <c r="J2420" s="3" t="s">
        <v>115</v>
      </c>
      <c r="K2420" s="2">
        <v>1320</v>
      </c>
      <c r="L2420" s="3"/>
      <c r="M2420" s="3" t="s">
        <v>186</v>
      </c>
      <c r="N2420" s="3" t="s">
        <v>187</v>
      </c>
      <c r="O2420" s="3"/>
      <c r="P2420" s="3"/>
      <c r="Q2420" s="3"/>
      <c r="R2420" s="3">
        <v>0</v>
      </c>
      <c r="S2420" s="3">
        <v>1</v>
      </c>
      <c r="T2420" s="2">
        <v>176</v>
      </c>
      <c r="U2420" s="3">
        <v>41.7280843114806</v>
      </c>
      <c r="V2420" s="3">
        <v>457.48921622652455</v>
      </c>
      <c r="W2420" s="3">
        <v>84.375748140195597</v>
      </c>
      <c r="X2420" s="3">
        <v>164528.10561118351</v>
      </c>
      <c r="Y2420" s="3">
        <v>457.48921622652455</v>
      </c>
      <c r="Z2420" s="3">
        <v>84.375673548369804</v>
      </c>
      <c r="AA2420" s="3">
        <v>164528.10561118351</v>
      </c>
      <c r="AB2420">
        <f t="shared" si="60"/>
        <v>457.48921622652455</v>
      </c>
      <c r="AC2420">
        <f t="shared" si="61"/>
        <v>84.375673548369804</v>
      </c>
    </row>
    <row r="2421" spans="1:29" x14ac:dyDescent="0.25">
      <c r="A2421" s="2">
        <v>2420</v>
      </c>
      <c r="B2421" s="3" t="s">
        <v>178</v>
      </c>
      <c r="C2421" s="3" t="s">
        <v>28</v>
      </c>
      <c r="D2421" s="3" t="s">
        <v>179</v>
      </c>
      <c r="E2421" s="3" t="s">
        <v>221</v>
      </c>
      <c r="F2421" s="3">
        <v>0.56000000000000005</v>
      </c>
      <c r="G2421" s="3">
        <v>0.48</v>
      </c>
      <c r="H2421" s="3" t="s">
        <v>187</v>
      </c>
      <c r="I2421" s="2">
        <v>1330</v>
      </c>
      <c r="J2421" s="3" t="s">
        <v>47</v>
      </c>
      <c r="K2421" s="2">
        <v>1330</v>
      </c>
      <c r="L2421" s="3"/>
      <c r="M2421" s="3" t="s">
        <v>186</v>
      </c>
      <c r="N2421" s="3" t="s">
        <v>187</v>
      </c>
      <c r="O2421" s="3"/>
      <c r="P2421" s="3"/>
      <c r="Q2421" s="3"/>
      <c r="R2421" s="3">
        <v>0</v>
      </c>
      <c r="S2421" s="3">
        <v>1</v>
      </c>
      <c r="T2421" s="2">
        <v>121</v>
      </c>
      <c r="U2421" s="3">
        <v>27.616969742259545</v>
      </c>
      <c r="V2421" s="3">
        <v>308.22142999980304</v>
      </c>
      <c r="W2421" s="3">
        <v>55.357687933995031</v>
      </c>
      <c r="X2421" s="3">
        <v>112167.00434647259</v>
      </c>
      <c r="Y2421" s="3">
        <v>308.22142999980304</v>
      </c>
      <c r="Z2421" s="3">
        <v>55.357638995394666</v>
      </c>
      <c r="AA2421" s="3">
        <v>112167.00434647259</v>
      </c>
      <c r="AB2421">
        <f t="shared" si="60"/>
        <v>308.22142999980304</v>
      </c>
      <c r="AC2421">
        <f t="shared" si="61"/>
        <v>55.357638995394666</v>
      </c>
    </row>
    <row r="2422" spans="1:29" x14ac:dyDescent="0.25">
      <c r="A2422" s="2">
        <v>2421</v>
      </c>
      <c r="B2422" s="3" t="s">
        <v>178</v>
      </c>
      <c r="C2422" s="3" t="s">
        <v>28</v>
      </c>
      <c r="D2422" s="3" t="s">
        <v>179</v>
      </c>
      <c r="E2422" s="3" t="s">
        <v>221</v>
      </c>
      <c r="F2422" s="3">
        <v>0.56000000000000005</v>
      </c>
      <c r="G2422" s="3">
        <v>0.48</v>
      </c>
      <c r="H2422" s="3" t="s">
        <v>187</v>
      </c>
      <c r="I2422" s="2">
        <v>1400</v>
      </c>
      <c r="J2422" s="3" t="s">
        <v>48</v>
      </c>
      <c r="K2422" s="2">
        <v>1400</v>
      </c>
      <c r="L2422" s="3"/>
      <c r="M2422" s="3" t="s">
        <v>186</v>
      </c>
      <c r="N2422" s="3" t="s">
        <v>187</v>
      </c>
      <c r="O2422" s="3"/>
      <c r="P2422" s="3"/>
      <c r="Q2422" s="3"/>
      <c r="R2422" s="3">
        <v>0</v>
      </c>
      <c r="S2422" s="3">
        <v>1</v>
      </c>
      <c r="T2422" s="2">
        <v>135</v>
      </c>
      <c r="U2422" s="3">
        <v>14.528517671978637</v>
      </c>
      <c r="V2422" s="3">
        <v>122.60968458470799</v>
      </c>
      <c r="W2422" s="3">
        <v>16.281078599327593</v>
      </c>
      <c r="X2422" s="3">
        <v>52489.616698386002</v>
      </c>
      <c r="Y2422" s="3">
        <v>122.60968458470799</v>
      </c>
      <c r="Z2422" s="3">
        <v>16.28106420614699</v>
      </c>
      <c r="AA2422" s="3">
        <v>52489.616698386002</v>
      </c>
      <c r="AB2422">
        <f t="shared" si="60"/>
        <v>122.60968458470799</v>
      </c>
      <c r="AC2422">
        <f t="shared" si="61"/>
        <v>16.28106420614699</v>
      </c>
    </row>
    <row r="2423" spans="1:29" x14ac:dyDescent="0.25">
      <c r="A2423" s="2">
        <v>2422</v>
      </c>
      <c r="B2423" s="3" t="s">
        <v>178</v>
      </c>
      <c r="C2423" s="3" t="s">
        <v>28</v>
      </c>
      <c r="D2423" s="3" t="s">
        <v>179</v>
      </c>
      <c r="E2423" s="3" t="s">
        <v>221</v>
      </c>
      <c r="F2423" s="3">
        <v>0.56000000000000005</v>
      </c>
      <c r="G2423" s="3">
        <v>0.48</v>
      </c>
      <c r="H2423" s="3" t="s">
        <v>187</v>
      </c>
      <c r="I2423" s="2">
        <v>1400</v>
      </c>
      <c r="J2423" s="3" t="s">
        <v>48</v>
      </c>
      <c r="K2423" s="2">
        <v>1400</v>
      </c>
      <c r="L2423" s="3"/>
      <c r="M2423" s="3" t="s">
        <v>238</v>
      </c>
      <c r="N2423" s="3" t="s">
        <v>187</v>
      </c>
      <c r="O2423" s="3"/>
      <c r="P2423" s="3"/>
      <c r="Q2423" s="3"/>
      <c r="R2423" s="3">
        <v>0.38</v>
      </c>
      <c r="S2423" s="3">
        <v>0.62</v>
      </c>
      <c r="T2423" s="2">
        <v>3</v>
      </c>
      <c r="U2423" s="3">
        <v>0.22215234044169602</v>
      </c>
      <c r="V2423" s="3">
        <v>2.4251147074109309</v>
      </c>
      <c r="W2423" s="3">
        <v>0.19506646031285516</v>
      </c>
      <c r="X2423" s="3">
        <v>965.64969367072615</v>
      </c>
      <c r="Y2423" s="3">
        <v>1.5035711185947771</v>
      </c>
      <c r="Z2423" s="3">
        <v>0.19506628786563157</v>
      </c>
      <c r="AA2423" s="3">
        <v>598.70281007585015</v>
      </c>
      <c r="AB2423">
        <f t="shared" si="60"/>
        <v>1.5035711185947771</v>
      </c>
      <c r="AC2423">
        <f t="shared" si="61"/>
        <v>0.19506628786563157</v>
      </c>
    </row>
    <row r="2424" spans="1:29" x14ac:dyDescent="0.25">
      <c r="A2424" s="2">
        <v>2423</v>
      </c>
      <c r="B2424" s="3" t="s">
        <v>178</v>
      </c>
      <c r="C2424" s="3" t="s">
        <v>28</v>
      </c>
      <c r="D2424" s="3" t="s">
        <v>179</v>
      </c>
      <c r="E2424" s="3" t="s">
        <v>221</v>
      </c>
      <c r="F2424" s="3">
        <v>0.56000000000000005</v>
      </c>
      <c r="G2424" s="3">
        <v>0.48</v>
      </c>
      <c r="H2424" s="3" t="s">
        <v>187</v>
      </c>
      <c r="I2424" s="2">
        <v>1410</v>
      </c>
      <c r="J2424" s="3" t="s">
        <v>116</v>
      </c>
      <c r="K2424" s="2">
        <v>1410</v>
      </c>
      <c r="L2424" s="3"/>
      <c r="M2424" s="3" t="s">
        <v>186</v>
      </c>
      <c r="N2424" s="3" t="s">
        <v>187</v>
      </c>
      <c r="O2424" s="3"/>
      <c r="P2424" s="3"/>
      <c r="Q2424" s="3"/>
      <c r="R2424" s="3">
        <v>0</v>
      </c>
      <c r="S2424" s="3">
        <v>1</v>
      </c>
      <c r="T2424" s="2">
        <v>109</v>
      </c>
      <c r="U2424" s="3">
        <v>22.851668395226863</v>
      </c>
      <c r="V2424" s="3">
        <v>221.9902015749918</v>
      </c>
      <c r="W2424" s="3">
        <v>30.008508770035732</v>
      </c>
      <c r="X2424" s="3">
        <v>89081.95312857446</v>
      </c>
      <c r="Y2424" s="3">
        <v>221.9902015749918</v>
      </c>
      <c r="Z2424" s="3">
        <v>30.008482241210665</v>
      </c>
      <c r="AA2424" s="3">
        <v>89081.95312857446</v>
      </c>
      <c r="AB2424">
        <f t="shared" si="60"/>
        <v>221.9902015749918</v>
      </c>
      <c r="AC2424">
        <f t="shared" si="61"/>
        <v>30.008482241210665</v>
      </c>
    </row>
    <row r="2425" spans="1:29" x14ac:dyDescent="0.25">
      <c r="A2425" s="2">
        <v>2424</v>
      </c>
      <c r="B2425" s="3" t="s">
        <v>178</v>
      </c>
      <c r="C2425" s="3" t="s">
        <v>28</v>
      </c>
      <c r="D2425" s="3" t="s">
        <v>179</v>
      </c>
      <c r="E2425" s="3" t="s">
        <v>221</v>
      </c>
      <c r="F2425" s="3">
        <v>0.56000000000000005</v>
      </c>
      <c r="G2425" s="3">
        <v>0.48</v>
      </c>
      <c r="H2425" s="3" t="s">
        <v>187</v>
      </c>
      <c r="I2425" s="2">
        <v>1410</v>
      </c>
      <c r="J2425" s="3" t="s">
        <v>116</v>
      </c>
      <c r="K2425" s="2">
        <v>1410</v>
      </c>
      <c r="L2425" s="3"/>
      <c r="M2425" s="3" t="s">
        <v>238</v>
      </c>
      <c r="N2425" s="3" t="s">
        <v>187</v>
      </c>
      <c r="O2425" s="3"/>
      <c r="P2425" s="3"/>
      <c r="Q2425" s="3"/>
      <c r="R2425" s="3">
        <v>0.38</v>
      </c>
      <c r="S2425" s="3">
        <v>0.62</v>
      </c>
      <c r="T2425" s="2">
        <v>4</v>
      </c>
      <c r="U2425" s="3">
        <v>5.1410181350753197E-2</v>
      </c>
      <c r="V2425" s="3">
        <v>0.53675981316067389</v>
      </c>
      <c r="W2425" s="3">
        <v>4.2821267266963989E-2</v>
      </c>
      <c r="X2425" s="3">
        <v>219.27133201230657</v>
      </c>
      <c r="Y2425" s="3">
        <v>0.33279108415961778</v>
      </c>
      <c r="Z2425" s="3">
        <v>4.2821229411103882E-2</v>
      </c>
      <c r="AA2425" s="3">
        <v>135.94822584763006</v>
      </c>
      <c r="AB2425">
        <f t="shared" si="60"/>
        <v>0.33279108415961778</v>
      </c>
      <c r="AC2425">
        <f t="shared" si="61"/>
        <v>4.2821229411103882E-2</v>
      </c>
    </row>
    <row r="2426" spans="1:29" x14ac:dyDescent="0.25">
      <c r="A2426" s="2">
        <v>2425</v>
      </c>
      <c r="B2426" s="3" t="s">
        <v>178</v>
      </c>
      <c r="C2426" s="3" t="s">
        <v>28</v>
      </c>
      <c r="D2426" s="3" t="s">
        <v>179</v>
      </c>
      <c r="E2426" s="3" t="s">
        <v>221</v>
      </c>
      <c r="F2426" s="3">
        <v>0.56000000000000005</v>
      </c>
      <c r="G2426" s="3">
        <v>0.48</v>
      </c>
      <c r="H2426" s="3" t="s">
        <v>187</v>
      </c>
      <c r="I2426" s="2">
        <v>1420</v>
      </c>
      <c r="J2426" s="3" t="s">
        <v>117</v>
      </c>
      <c r="K2426" s="2">
        <v>1420</v>
      </c>
      <c r="L2426" s="3"/>
      <c r="M2426" s="3" t="s">
        <v>186</v>
      </c>
      <c r="N2426" s="3" t="s">
        <v>187</v>
      </c>
      <c r="O2426" s="3"/>
      <c r="P2426" s="3"/>
      <c r="Q2426" s="3"/>
      <c r="R2426" s="3">
        <v>0</v>
      </c>
      <c r="S2426" s="3">
        <v>1</v>
      </c>
      <c r="T2426" s="2">
        <v>82</v>
      </c>
      <c r="U2426" s="3">
        <v>25.320311360647032</v>
      </c>
      <c r="V2426" s="3">
        <v>191.91213194150316</v>
      </c>
      <c r="W2426" s="3">
        <v>25.798061227982153</v>
      </c>
      <c r="X2426" s="3">
        <v>96352.096966079</v>
      </c>
      <c r="Y2426" s="3">
        <v>191.91213194150316</v>
      </c>
      <c r="Z2426" s="3">
        <v>25.798038421375576</v>
      </c>
      <c r="AA2426" s="3">
        <v>96352.096966079</v>
      </c>
      <c r="AB2426">
        <f t="shared" si="60"/>
        <v>191.91213194150316</v>
      </c>
      <c r="AC2426">
        <f t="shared" si="61"/>
        <v>25.798038421375576</v>
      </c>
    </row>
    <row r="2427" spans="1:29" x14ac:dyDescent="0.25">
      <c r="A2427" s="2">
        <v>2426</v>
      </c>
      <c r="B2427" s="3" t="s">
        <v>178</v>
      </c>
      <c r="C2427" s="3" t="s">
        <v>28</v>
      </c>
      <c r="D2427" s="3" t="s">
        <v>179</v>
      </c>
      <c r="E2427" s="3" t="s">
        <v>221</v>
      </c>
      <c r="F2427" s="3">
        <v>0.56000000000000005</v>
      </c>
      <c r="G2427" s="3">
        <v>0.48</v>
      </c>
      <c r="H2427" s="3" t="s">
        <v>187</v>
      </c>
      <c r="I2427" s="2">
        <v>1430</v>
      </c>
      <c r="J2427" s="3" t="s">
        <v>118</v>
      </c>
      <c r="K2427" s="2">
        <v>1430</v>
      </c>
      <c r="L2427" s="3"/>
      <c r="M2427" s="3" t="s">
        <v>186</v>
      </c>
      <c r="N2427" s="3" t="s">
        <v>187</v>
      </c>
      <c r="O2427" s="3"/>
      <c r="P2427" s="3"/>
      <c r="Q2427" s="3"/>
      <c r="R2427" s="3">
        <v>0</v>
      </c>
      <c r="S2427" s="3">
        <v>1</v>
      </c>
      <c r="T2427" s="2">
        <v>317</v>
      </c>
      <c r="U2427" s="3">
        <v>152.0658070869861</v>
      </c>
      <c r="V2427" s="3">
        <v>1121.6874282835986</v>
      </c>
      <c r="W2427" s="3">
        <v>150.78753897796423</v>
      </c>
      <c r="X2427" s="3">
        <v>601097.63783005031</v>
      </c>
      <c r="Y2427" s="3">
        <v>1121.6874282835986</v>
      </c>
      <c r="Z2427" s="3">
        <v>150.78740567523101</v>
      </c>
      <c r="AA2427" s="3">
        <v>601097.63783005031</v>
      </c>
      <c r="AB2427">
        <f t="shared" si="60"/>
        <v>1121.6874282835986</v>
      </c>
      <c r="AC2427">
        <f t="shared" si="61"/>
        <v>150.78740567523101</v>
      </c>
    </row>
    <row r="2428" spans="1:29" x14ac:dyDescent="0.25">
      <c r="A2428" s="2">
        <v>2427</v>
      </c>
      <c r="B2428" s="3" t="s">
        <v>178</v>
      </c>
      <c r="C2428" s="3" t="s">
        <v>28</v>
      </c>
      <c r="D2428" s="3" t="s">
        <v>179</v>
      </c>
      <c r="E2428" s="3" t="s">
        <v>221</v>
      </c>
      <c r="F2428" s="3">
        <v>0.56000000000000005</v>
      </c>
      <c r="G2428" s="3">
        <v>0.48</v>
      </c>
      <c r="H2428" s="3" t="s">
        <v>187</v>
      </c>
      <c r="I2428" s="2">
        <v>1450</v>
      </c>
      <c r="J2428" s="3" t="s">
        <v>119</v>
      </c>
      <c r="K2428" s="2">
        <v>1450</v>
      </c>
      <c r="L2428" s="3"/>
      <c r="M2428" s="3" t="s">
        <v>186</v>
      </c>
      <c r="N2428" s="3" t="s">
        <v>187</v>
      </c>
      <c r="O2428" s="3"/>
      <c r="P2428" s="3"/>
      <c r="Q2428" s="3"/>
      <c r="R2428" s="3">
        <v>0</v>
      </c>
      <c r="S2428" s="3">
        <v>1</v>
      </c>
      <c r="T2428" s="2">
        <v>46</v>
      </c>
      <c r="U2428" s="3">
        <v>15.612325498579501</v>
      </c>
      <c r="V2428" s="3">
        <v>127.16498652562152</v>
      </c>
      <c r="W2428" s="3">
        <v>17.582986574320095</v>
      </c>
      <c r="X2428" s="3">
        <v>56752.222693232958</v>
      </c>
      <c r="Y2428" s="3">
        <v>127.16498652562152</v>
      </c>
      <c r="Z2428" s="3">
        <v>17.582971030196305</v>
      </c>
      <c r="AA2428" s="3">
        <v>56752.222693232958</v>
      </c>
      <c r="AB2428">
        <f t="shared" si="60"/>
        <v>127.16498652562152</v>
      </c>
      <c r="AC2428">
        <f t="shared" si="61"/>
        <v>17.582971030196305</v>
      </c>
    </row>
    <row r="2429" spans="1:29" x14ac:dyDescent="0.25">
      <c r="A2429" s="2">
        <v>2428</v>
      </c>
      <c r="B2429" s="3" t="s">
        <v>178</v>
      </c>
      <c r="C2429" s="3" t="s">
        <v>28</v>
      </c>
      <c r="D2429" s="3" t="s">
        <v>179</v>
      </c>
      <c r="E2429" s="3" t="s">
        <v>221</v>
      </c>
      <c r="F2429" s="3">
        <v>0.56000000000000005</v>
      </c>
      <c r="G2429" s="3">
        <v>0.48</v>
      </c>
      <c r="H2429" s="3" t="s">
        <v>187</v>
      </c>
      <c r="I2429" s="2">
        <v>1490</v>
      </c>
      <c r="J2429" s="3" t="s">
        <v>147</v>
      </c>
      <c r="K2429" s="2">
        <v>1490</v>
      </c>
      <c r="L2429" s="3"/>
      <c r="M2429" s="3" t="s">
        <v>186</v>
      </c>
      <c r="N2429" s="3" t="s">
        <v>187</v>
      </c>
      <c r="O2429" s="3"/>
      <c r="P2429" s="3"/>
      <c r="Q2429" s="3"/>
      <c r="R2429" s="3">
        <v>0</v>
      </c>
      <c r="S2429" s="3">
        <v>1</v>
      </c>
      <c r="T2429" s="2">
        <v>4</v>
      </c>
      <c r="U2429" s="3">
        <v>0.13513090135977215</v>
      </c>
      <c r="V2429" s="3">
        <v>1.2568625296507427</v>
      </c>
      <c r="W2429" s="3">
        <v>0.18748804465362454</v>
      </c>
      <c r="X2429" s="3">
        <v>464.64376646709786</v>
      </c>
      <c r="Y2429" s="3">
        <v>1.2568625296507427</v>
      </c>
      <c r="Z2429" s="3">
        <v>0.18748787890604993</v>
      </c>
      <c r="AA2429" s="3">
        <v>464.64376646709786</v>
      </c>
      <c r="AB2429">
        <f t="shared" si="60"/>
        <v>1.2568625296507427</v>
      </c>
      <c r="AC2429">
        <f t="shared" si="61"/>
        <v>0.18748787890604993</v>
      </c>
    </row>
    <row r="2430" spans="1:29" x14ac:dyDescent="0.25">
      <c r="A2430" s="2">
        <v>2429</v>
      </c>
      <c r="B2430" s="3" t="s">
        <v>178</v>
      </c>
      <c r="C2430" s="3" t="s">
        <v>28</v>
      </c>
      <c r="D2430" s="3" t="s">
        <v>179</v>
      </c>
      <c r="E2430" s="3" t="s">
        <v>221</v>
      </c>
      <c r="F2430" s="3">
        <v>0.56000000000000005</v>
      </c>
      <c r="G2430" s="3">
        <v>0.48</v>
      </c>
      <c r="H2430" s="3" t="s">
        <v>187</v>
      </c>
      <c r="I2430" s="2">
        <v>1550</v>
      </c>
      <c r="J2430" s="3" t="s">
        <v>120</v>
      </c>
      <c r="K2430" s="2">
        <v>1550</v>
      </c>
      <c r="L2430" s="3"/>
      <c r="M2430" s="3" t="s">
        <v>186</v>
      </c>
      <c r="N2430" s="3" t="s">
        <v>187</v>
      </c>
      <c r="O2430" s="3"/>
      <c r="P2430" s="3"/>
      <c r="Q2430" s="3"/>
      <c r="R2430" s="3">
        <v>0</v>
      </c>
      <c r="S2430" s="3">
        <v>1</v>
      </c>
      <c r="T2430" s="2">
        <v>39</v>
      </c>
      <c r="U2430" s="3">
        <v>8.0031614335981605</v>
      </c>
      <c r="V2430" s="3">
        <v>60.93030642776116</v>
      </c>
      <c r="W2430" s="3">
        <v>8.3139211279294809</v>
      </c>
      <c r="X2430" s="3">
        <v>29736.980710867152</v>
      </c>
      <c r="Y2430" s="3">
        <v>60.93030642776116</v>
      </c>
      <c r="Z2430" s="3">
        <v>8.3139137780621173</v>
      </c>
      <c r="AA2430" s="3">
        <v>29736.980710867152</v>
      </c>
      <c r="AB2430">
        <f t="shared" si="60"/>
        <v>60.93030642776116</v>
      </c>
      <c r="AC2430">
        <f t="shared" si="61"/>
        <v>8.3139137780621173</v>
      </c>
    </row>
    <row r="2431" spans="1:29" x14ac:dyDescent="0.25">
      <c r="A2431" s="2">
        <v>2430</v>
      </c>
      <c r="B2431" s="3" t="s">
        <v>178</v>
      </c>
      <c r="C2431" s="3" t="s">
        <v>28</v>
      </c>
      <c r="D2431" s="3" t="s">
        <v>179</v>
      </c>
      <c r="E2431" s="3" t="s">
        <v>221</v>
      </c>
      <c r="F2431" s="3">
        <v>0.56000000000000005</v>
      </c>
      <c r="G2431" s="3">
        <v>0.48</v>
      </c>
      <c r="H2431" s="3" t="s">
        <v>187</v>
      </c>
      <c r="I2431" s="2">
        <v>1600</v>
      </c>
      <c r="J2431" s="3" t="s">
        <v>240</v>
      </c>
      <c r="K2431" s="2">
        <v>1600</v>
      </c>
      <c r="L2431" s="3"/>
      <c r="M2431" s="3" t="s">
        <v>186</v>
      </c>
      <c r="N2431" s="3" t="s">
        <v>187</v>
      </c>
      <c r="O2431" s="3"/>
      <c r="P2431" s="3"/>
      <c r="Q2431" s="3"/>
      <c r="R2431" s="3">
        <v>0</v>
      </c>
      <c r="S2431" s="3">
        <v>1</v>
      </c>
      <c r="T2431" s="2">
        <v>9</v>
      </c>
      <c r="U2431" s="3">
        <v>2.766217927885906</v>
      </c>
      <c r="V2431" s="3">
        <v>13.001418813795077</v>
      </c>
      <c r="W2431" s="3">
        <v>1.7040732675330117</v>
      </c>
      <c r="X2431" s="3">
        <v>5997.8955797738736</v>
      </c>
      <c r="Y2431" s="3">
        <v>13.001418813795077</v>
      </c>
      <c r="Z2431" s="3">
        <v>1.7040717610582314</v>
      </c>
      <c r="AA2431" s="3">
        <v>5997.8955797738736</v>
      </c>
      <c r="AB2431">
        <f t="shared" si="60"/>
        <v>13.001418813795077</v>
      </c>
      <c r="AC2431">
        <f t="shared" si="61"/>
        <v>1.7040717610582314</v>
      </c>
    </row>
    <row r="2432" spans="1:29" x14ac:dyDescent="0.25">
      <c r="A2432" s="2">
        <v>2431</v>
      </c>
      <c r="B2432" s="3" t="s">
        <v>178</v>
      </c>
      <c r="C2432" s="3" t="s">
        <v>28</v>
      </c>
      <c r="D2432" s="3" t="s">
        <v>179</v>
      </c>
      <c r="E2432" s="3" t="s">
        <v>221</v>
      </c>
      <c r="F2432" s="3">
        <v>0.56000000000000005</v>
      </c>
      <c r="G2432" s="3">
        <v>0.48</v>
      </c>
      <c r="H2432" s="3" t="s">
        <v>187</v>
      </c>
      <c r="I2432" s="2">
        <v>1700</v>
      </c>
      <c r="J2432" s="3" t="s">
        <v>121</v>
      </c>
      <c r="K2432" s="2">
        <v>1700</v>
      </c>
      <c r="L2432" s="3"/>
      <c r="M2432" s="3" t="s">
        <v>186</v>
      </c>
      <c r="N2432" s="3" t="s">
        <v>187</v>
      </c>
      <c r="O2432" s="3"/>
      <c r="P2432" s="3"/>
      <c r="Q2432" s="3"/>
      <c r="R2432" s="3">
        <v>0</v>
      </c>
      <c r="S2432" s="3">
        <v>1</v>
      </c>
      <c r="T2432" s="2">
        <v>8</v>
      </c>
      <c r="U2432" s="3">
        <v>0.49575630035975876</v>
      </c>
      <c r="V2432" s="3">
        <v>4.8352299403756813</v>
      </c>
      <c r="W2432" s="3">
        <v>0.64913400388357556</v>
      </c>
      <c r="X2432" s="3">
        <v>2254.2090804567092</v>
      </c>
      <c r="Y2432" s="3">
        <v>4.8352299403756813</v>
      </c>
      <c r="Z2432" s="3">
        <v>0.64913343002092427</v>
      </c>
      <c r="AA2432" s="3">
        <v>2254.2090804567092</v>
      </c>
      <c r="AB2432">
        <f t="shared" si="60"/>
        <v>4.8352299403756813</v>
      </c>
      <c r="AC2432">
        <f t="shared" si="61"/>
        <v>0.64913343002092427</v>
      </c>
    </row>
    <row r="2433" spans="1:29" x14ac:dyDescent="0.25">
      <c r="A2433" s="2">
        <v>2432</v>
      </c>
      <c r="B2433" s="3" t="s">
        <v>178</v>
      </c>
      <c r="C2433" s="3" t="s">
        <v>28</v>
      </c>
      <c r="D2433" s="3" t="s">
        <v>179</v>
      </c>
      <c r="E2433" s="3" t="s">
        <v>221</v>
      </c>
      <c r="F2433" s="3">
        <v>0.56000000000000005</v>
      </c>
      <c r="G2433" s="3">
        <v>0.48</v>
      </c>
      <c r="H2433" s="3" t="s">
        <v>187</v>
      </c>
      <c r="I2433" s="2">
        <v>1700</v>
      </c>
      <c r="J2433" s="3" t="s">
        <v>121</v>
      </c>
      <c r="K2433" s="2">
        <v>1700</v>
      </c>
      <c r="L2433" s="3"/>
      <c r="M2433" s="3" t="s">
        <v>238</v>
      </c>
      <c r="N2433" s="3" t="s">
        <v>187</v>
      </c>
      <c r="O2433" s="3"/>
      <c r="P2433" s="3"/>
      <c r="Q2433" s="3"/>
      <c r="R2433" s="3">
        <v>0.38</v>
      </c>
      <c r="S2433" s="3">
        <v>0.62</v>
      </c>
      <c r="T2433" s="2">
        <v>2</v>
      </c>
      <c r="U2433" s="3">
        <v>2.204820959184569E-2</v>
      </c>
      <c r="V2433" s="3">
        <v>0.19399797844491004</v>
      </c>
      <c r="W2433" s="3">
        <v>1.5768950965029171E-2</v>
      </c>
      <c r="X2433" s="3">
        <v>90.862731586852533</v>
      </c>
      <c r="Y2433" s="3">
        <v>0.12027874663584422</v>
      </c>
      <c r="Z2433" s="3">
        <v>1.5768937024591687E-2</v>
      </c>
      <c r="AA2433" s="3">
        <v>56.334893583848569</v>
      </c>
      <c r="AB2433">
        <f t="shared" si="60"/>
        <v>0.12027874663584422</v>
      </c>
      <c r="AC2433">
        <f t="shared" si="61"/>
        <v>1.5768937024591687E-2</v>
      </c>
    </row>
    <row r="2434" spans="1:29" x14ac:dyDescent="0.25">
      <c r="A2434" s="2">
        <v>2433</v>
      </c>
      <c r="B2434" s="3" t="s">
        <v>178</v>
      </c>
      <c r="C2434" s="3" t="s">
        <v>28</v>
      </c>
      <c r="D2434" s="3" t="s">
        <v>179</v>
      </c>
      <c r="E2434" s="3" t="s">
        <v>221</v>
      </c>
      <c r="F2434" s="3">
        <v>0.56000000000000005</v>
      </c>
      <c r="G2434" s="3">
        <v>0.48</v>
      </c>
      <c r="H2434" s="3" t="s">
        <v>187</v>
      </c>
      <c r="I2434" s="2">
        <v>1720</v>
      </c>
      <c r="J2434" s="3" t="s">
        <v>123</v>
      </c>
      <c r="K2434" s="2">
        <v>1720</v>
      </c>
      <c r="L2434" s="3"/>
      <c r="M2434" s="3" t="s">
        <v>186</v>
      </c>
      <c r="N2434" s="3" t="s">
        <v>187</v>
      </c>
      <c r="O2434" s="3"/>
      <c r="P2434" s="3"/>
      <c r="Q2434" s="3"/>
      <c r="R2434" s="3">
        <v>0</v>
      </c>
      <c r="S2434" s="3">
        <v>1</v>
      </c>
      <c r="T2434" s="2">
        <v>85</v>
      </c>
      <c r="U2434" s="3">
        <v>28.878892498718326</v>
      </c>
      <c r="V2434" s="3">
        <v>234.22001398490099</v>
      </c>
      <c r="W2434" s="3">
        <v>31.194375471491142</v>
      </c>
      <c r="X2434" s="3">
        <v>112602.63281146063</v>
      </c>
      <c r="Y2434" s="3">
        <v>234.22001398490099</v>
      </c>
      <c r="Z2434" s="3">
        <v>31.194347894308404</v>
      </c>
      <c r="AA2434" s="3">
        <v>112602.63281146063</v>
      </c>
      <c r="AB2434">
        <f t="shared" si="60"/>
        <v>234.22001398490099</v>
      </c>
      <c r="AC2434">
        <f t="shared" si="61"/>
        <v>31.194347894308404</v>
      </c>
    </row>
    <row r="2435" spans="1:29" x14ac:dyDescent="0.25">
      <c r="A2435" s="2">
        <v>2434</v>
      </c>
      <c r="B2435" s="3" t="s">
        <v>178</v>
      </c>
      <c r="C2435" s="3" t="s">
        <v>28</v>
      </c>
      <c r="D2435" s="3" t="s">
        <v>179</v>
      </c>
      <c r="E2435" s="3" t="s">
        <v>221</v>
      </c>
      <c r="F2435" s="3">
        <v>0.56000000000000005</v>
      </c>
      <c r="G2435" s="3">
        <v>0.48</v>
      </c>
      <c r="H2435" s="3" t="s">
        <v>187</v>
      </c>
      <c r="I2435" s="2">
        <v>1750</v>
      </c>
      <c r="J2435" s="3" t="s">
        <v>51</v>
      </c>
      <c r="K2435" s="2">
        <v>1750</v>
      </c>
      <c r="L2435" s="3"/>
      <c r="M2435" s="3" t="s">
        <v>186</v>
      </c>
      <c r="N2435" s="3" t="s">
        <v>187</v>
      </c>
      <c r="O2435" s="3"/>
      <c r="P2435" s="3"/>
      <c r="Q2435" s="3"/>
      <c r="R2435" s="3">
        <v>0</v>
      </c>
      <c r="S2435" s="3">
        <v>1</v>
      </c>
      <c r="T2435" s="2">
        <v>65</v>
      </c>
      <c r="U2435" s="3">
        <v>22.101183123794922</v>
      </c>
      <c r="V2435" s="3">
        <v>171.42496088990097</v>
      </c>
      <c r="W2435" s="3">
        <v>23.399444169042777</v>
      </c>
      <c r="X2435" s="3">
        <v>83973.28025706156</v>
      </c>
      <c r="Y2435" s="3">
        <v>171.42496088990097</v>
      </c>
      <c r="Z2435" s="3">
        <v>23.399423482917882</v>
      </c>
      <c r="AA2435" s="3">
        <v>83973.28025706156</v>
      </c>
      <c r="AB2435">
        <f t="shared" si="60"/>
        <v>171.42496088990097</v>
      </c>
      <c r="AC2435">
        <f t="shared" si="61"/>
        <v>23.399423482917882</v>
      </c>
    </row>
    <row r="2436" spans="1:29" x14ac:dyDescent="0.25">
      <c r="A2436" s="2">
        <v>2435</v>
      </c>
      <c r="B2436" s="3" t="s">
        <v>178</v>
      </c>
      <c r="C2436" s="3" t="s">
        <v>28</v>
      </c>
      <c r="D2436" s="3" t="s">
        <v>179</v>
      </c>
      <c r="E2436" s="3" t="s">
        <v>221</v>
      </c>
      <c r="F2436" s="3">
        <v>0.56000000000000005</v>
      </c>
      <c r="G2436" s="3">
        <v>0.48</v>
      </c>
      <c r="H2436" s="3" t="s">
        <v>187</v>
      </c>
      <c r="I2436" s="2">
        <v>1780</v>
      </c>
      <c r="J2436" s="3" t="s">
        <v>125</v>
      </c>
      <c r="K2436" s="2">
        <v>1780</v>
      </c>
      <c r="L2436" s="3"/>
      <c r="M2436" s="3" t="s">
        <v>186</v>
      </c>
      <c r="N2436" s="3" t="s">
        <v>187</v>
      </c>
      <c r="O2436" s="3"/>
      <c r="P2436" s="3"/>
      <c r="Q2436" s="3"/>
      <c r="R2436" s="3">
        <v>0</v>
      </c>
      <c r="S2436" s="3">
        <v>1</v>
      </c>
      <c r="T2436" s="2">
        <v>45</v>
      </c>
      <c r="U2436" s="3">
        <v>15.924248797184992</v>
      </c>
      <c r="V2436" s="3">
        <v>133.2552825028161</v>
      </c>
      <c r="W2436" s="3">
        <v>18.298053088809628</v>
      </c>
      <c r="X2436" s="3">
        <v>61868.600220520006</v>
      </c>
      <c r="Y2436" s="3">
        <v>133.2552825028161</v>
      </c>
      <c r="Z2436" s="3">
        <v>18.298036912536002</v>
      </c>
      <c r="AA2436" s="3">
        <v>61868.600220520006</v>
      </c>
      <c r="AB2436">
        <f t="shared" si="60"/>
        <v>133.2552825028161</v>
      </c>
      <c r="AC2436">
        <f t="shared" si="61"/>
        <v>18.298036912536002</v>
      </c>
    </row>
    <row r="2437" spans="1:29" x14ac:dyDescent="0.25">
      <c r="A2437" s="2">
        <v>2436</v>
      </c>
      <c r="B2437" s="3" t="s">
        <v>178</v>
      </c>
      <c r="C2437" s="3" t="s">
        <v>28</v>
      </c>
      <c r="D2437" s="3" t="s">
        <v>179</v>
      </c>
      <c r="E2437" s="3" t="s">
        <v>221</v>
      </c>
      <c r="F2437" s="3">
        <v>0.56000000000000005</v>
      </c>
      <c r="G2437" s="3">
        <v>0.48</v>
      </c>
      <c r="H2437" s="3" t="s">
        <v>187</v>
      </c>
      <c r="I2437" s="2">
        <v>1850</v>
      </c>
      <c r="J2437" s="3" t="s">
        <v>53</v>
      </c>
      <c r="K2437" s="2">
        <v>1850</v>
      </c>
      <c r="L2437" s="3"/>
      <c r="M2437" s="3" t="s">
        <v>186</v>
      </c>
      <c r="N2437" s="3" t="s">
        <v>187</v>
      </c>
      <c r="O2437" s="3"/>
      <c r="P2437" s="3"/>
      <c r="Q2437" s="3"/>
      <c r="R2437" s="3">
        <v>0</v>
      </c>
      <c r="S2437" s="3">
        <v>1</v>
      </c>
      <c r="T2437" s="2">
        <v>41</v>
      </c>
      <c r="U2437" s="3">
        <v>2.9356370594139123</v>
      </c>
      <c r="V2437" s="3">
        <v>22.454663682889855</v>
      </c>
      <c r="W2437" s="3">
        <v>3.286861201219347</v>
      </c>
      <c r="X2437" s="3">
        <v>10087.57373521027</v>
      </c>
      <c r="Y2437" s="3">
        <v>22.454663682889855</v>
      </c>
      <c r="Z2437" s="3">
        <v>3.2868582954912937</v>
      </c>
      <c r="AA2437" s="3">
        <v>10087.57373521027</v>
      </c>
      <c r="AB2437">
        <f t="shared" si="60"/>
        <v>22.454663682889855</v>
      </c>
      <c r="AC2437">
        <f t="shared" si="61"/>
        <v>3.2868582954912937</v>
      </c>
    </row>
    <row r="2438" spans="1:29" x14ac:dyDescent="0.25">
      <c r="A2438" s="2">
        <v>2437</v>
      </c>
      <c r="B2438" s="3" t="s">
        <v>178</v>
      </c>
      <c r="C2438" s="3" t="s">
        <v>28</v>
      </c>
      <c r="D2438" s="3" t="s">
        <v>179</v>
      </c>
      <c r="E2438" s="3" t="s">
        <v>221</v>
      </c>
      <c r="F2438" s="3">
        <v>0.56000000000000005</v>
      </c>
      <c r="G2438" s="3">
        <v>0.48</v>
      </c>
      <c r="H2438" s="3" t="s">
        <v>187</v>
      </c>
      <c r="I2438" s="2">
        <v>7200</v>
      </c>
      <c r="J2438" s="3" t="s">
        <v>242</v>
      </c>
      <c r="K2438" s="2">
        <v>7200</v>
      </c>
      <c r="L2438" s="3"/>
      <c r="M2438" s="3" t="s">
        <v>186</v>
      </c>
      <c r="N2438" s="3" t="s">
        <v>187</v>
      </c>
      <c r="O2438" s="3"/>
      <c r="P2438" s="3"/>
      <c r="Q2438" s="3"/>
      <c r="R2438" s="3">
        <v>0</v>
      </c>
      <c r="S2438" s="3">
        <v>1</v>
      </c>
      <c r="T2438" s="2">
        <v>6</v>
      </c>
      <c r="U2438" s="3">
        <v>0.56701199729720764</v>
      </c>
      <c r="V2438" s="3">
        <v>2.9695889602438674</v>
      </c>
      <c r="W2438" s="3">
        <v>0.43014181748962538</v>
      </c>
      <c r="X2438" s="3">
        <v>1388.1309645393396</v>
      </c>
      <c r="Y2438" s="3">
        <v>2.9695889602438674</v>
      </c>
      <c r="Z2438" s="3">
        <v>0.43014143722557863</v>
      </c>
      <c r="AA2438" s="3">
        <v>1388.1309645393396</v>
      </c>
      <c r="AB2438">
        <f t="shared" si="60"/>
        <v>2.9695889602438674</v>
      </c>
      <c r="AC2438">
        <f t="shared" si="61"/>
        <v>0.43014143722557863</v>
      </c>
    </row>
    <row r="2439" spans="1:29" x14ac:dyDescent="0.25">
      <c r="A2439" s="2">
        <v>2438</v>
      </c>
      <c r="B2439" s="3" t="s">
        <v>178</v>
      </c>
      <c r="C2439" s="3" t="s">
        <v>28</v>
      </c>
      <c r="D2439" s="3" t="s">
        <v>179</v>
      </c>
      <c r="E2439" s="3" t="s">
        <v>221</v>
      </c>
      <c r="F2439" s="3">
        <v>0.56000000000000005</v>
      </c>
      <c r="G2439" s="3">
        <v>0.48</v>
      </c>
      <c r="H2439" s="3" t="s">
        <v>187</v>
      </c>
      <c r="I2439" s="2">
        <v>7400</v>
      </c>
      <c r="J2439" s="3" t="s">
        <v>127</v>
      </c>
      <c r="K2439" s="2">
        <v>7400</v>
      </c>
      <c r="L2439" s="3"/>
      <c r="M2439" s="3" t="s">
        <v>186</v>
      </c>
      <c r="N2439" s="3" t="s">
        <v>187</v>
      </c>
      <c r="O2439" s="3"/>
      <c r="P2439" s="3"/>
      <c r="Q2439" s="3"/>
      <c r="R2439" s="3">
        <v>0</v>
      </c>
      <c r="S2439" s="3">
        <v>1</v>
      </c>
      <c r="T2439" s="2">
        <v>124</v>
      </c>
      <c r="U2439" s="3">
        <v>35.779542263577838</v>
      </c>
      <c r="V2439" s="3">
        <v>189.64222931831299</v>
      </c>
      <c r="W2439" s="3">
        <v>23.752440895113583</v>
      </c>
      <c r="X2439" s="3">
        <v>89563.323870910346</v>
      </c>
      <c r="Y2439" s="3">
        <v>189.64222931831299</v>
      </c>
      <c r="Z2439" s="3">
        <v>23.752419896924248</v>
      </c>
      <c r="AA2439" s="3">
        <v>89563.323870910346</v>
      </c>
      <c r="AB2439">
        <f t="shared" si="60"/>
        <v>189.64222931831299</v>
      </c>
      <c r="AC2439">
        <f t="shared" si="61"/>
        <v>23.752419896924248</v>
      </c>
    </row>
    <row r="2440" spans="1:29" x14ac:dyDescent="0.25">
      <c r="A2440" s="2">
        <v>2439</v>
      </c>
      <c r="B2440" s="3" t="s">
        <v>178</v>
      </c>
      <c r="C2440" s="3" t="s">
        <v>28</v>
      </c>
      <c r="D2440" s="3" t="s">
        <v>179</v>
      </c>
      <c r="E2440" s="3" t="s">
        <v>221</v>
      </c>
      <c r="F2440" s="3">
        <v>0.56000000000000005</v>
      </c>
      <c r="G2440" s="3">
        <v>0.48</v>
      </c>
      <c r="H2440" s="3" t="s">
        <v>187</v>
      </c>
      <c r="I2440" s="2">
        <v>7410</v>
      </c>
      <c r="J2440" s="3" t="s">
        <v>150</v>
      </c>
      <c r="K2440" s="2">
        <v>7410</v>
      </c>
      <c r="L2440" s="3"/>
      <c r="M2440" s="3" t="s">
        <v>186</v>
      </c>
      <c r="N2440" s="3" t="s">
        <v>187</v>
      </c>
      <c r="O2440" s="3"/>
      <c r="P2440" s="3"/>
      <c r="Q2440" s="3"/>
      <c r="R2440" s="3">
        <v>0</v>
      </c>
      <c r="S2440" s="3">
        <v>1</v>
      </c>
      <c r="T2440" s="2">
        <v>90</v>
      </c>
      <c r="U2440" s="3">
        <v>20.284820534407451</v>
      </c>
      <c r="V2440" s="3">
        <v>114.05169646874424</v>
      </c>
      <c r="W2440" s="3">
        <v>14.234524179319539</v>
      </c>
      <c r="X2440" s="3">
        <v>56483.990139004658</v>
      </c>
      <c r="Y2440" s="3">
        <v>114.05169646874424</v>
      </c>
      <c r="Z2440" s="3">
        <v>14.234511595381937</v>
      </c>
      <c r="AA2440" s="3">
        <v>56483.990139004658</v>
      </c>
      <c r="AB2440">
        <f t="shared" si="60"/>
        <v>114.05169646874424</v>
      </c>
      <c r="AC2440">
        <f t="shared" si="61"/>
        <v>14.234511595381937</v>
      </c>
    </row>
    <row r="2441" spans="1:29" x14ac:dyDescent="0.25">
      <c r="A2441" s="2">
        <v>2440</v>
      </c>
      <c r="B2441" s="3" t="s">
        <v>178</v>
      </c>
      <c r="C2441" s="3" t="s">
        <v>28</v>
      </c>
      <c r="D2441" s="3" t="s">
        <v>179</v>
      </c>
      <c r="E2441" s="3" t="s">
        <v>221</v>
      </c>
      <c r="F2441" s="3">
        <v>0.56000000000000005</v>
      </c>
      <c r="G2441" s="3">
        <v>0.48</v>
      </c>
      <c r="H2441" s="3" t="s">
        <v>187</v>
      </c>
      <c r="I2441" s="2">
        <v>7430</v>
      </c>
      <c r="J2441" s="3" t="s">
        <v>55</v>
      </c>
      <c r="K2441" s="2">
        <v>7430</v>
      </c>
      <c r="L2441" s="3"/>
      <c r="M2441" s="3" t="s">
        <v>186</v>
      </c>
      <c r="N2441" s="3" t="s">
        <v>187</v>
      </c>
      <c r="O2441" s="3"/>
      <c r="P2441" s="3"/>
      <c r="Q2441" s="3"/>
      <c r="R2441" s="3">
        <v>0</v>
      </c>
      <c r="S2441" s="3">
        <v>1</v>
      </c>
      <c r="T2441" s="2">
        <v>6</v>
      </c>
      <c r="U2441" s="3">
        <v>0.73527916128227055</v>
      </c>
      <c r="V2441" s="3">
        <v>1.5639287010297429</v>
      </c>
      <c r="W2441" s="3">
        <v>0.16686643917375901</v>
      </c>
      <c r="X2441" s="3">
        <v>737.61688260133815</v>
      </c>
      <c r="Y2441" s="3">
        <v>1.5639287010297429</v>
      </c>
      <c r="Z2441" s="3">
        <v>0.16686629165657996</v>
      </c>
      <c r="AA2441" s="3">
        <v>737.61688260133815</v>
      </c>
      <c r="AB2441">
        <f t="shared" si="60"/>
        <v>1.5639287010297429</v>
      </c>
      <c r="AC2441">
        <f t="shared" si="61"/>
        <v>0.16686629165657996</v>
      </c>
    </row>
    <row r="2442" spans="1:29" x14ac:dyDescent="0.25">
      <c r="A2442" s="2">
        <v>2441</v>
      </c>
      <c r="B2442" s="3" t="s">
        <v>178</v>
      </c>
      <c r="C2442" s="3" t="s">
        <v>28</v>
      </c>
      <c r="D2442" s="3" t="s">
        <v>179</v>
      </c>
      <c r="E2442" s="3" t="s">
        <v>221</v>
      </c>
      <c r="F2442" s="3">
        <v>0.56000000000000005</v>
      </c>
      <c r="G2442" s="3">
        <v>0.48</v>
      </c>
      <c r="H2442" s="3" t="s">
        <v>187</v>
      </c>
      <c r="I2442" s="2">
        <v>8140</v>
      </c>
      <c r="J2442" s="3" t="s">
        <v>57</v>
      </c>
      <c r="K2442" s="2">
        <v>8140</v>
      </c>
      <c r="L2442" s="3"/>
      <c r="M2442" s="3" t="s">
        <v>186</v>
      </c>
      <c r="N2442" s="3" t="s">
        <v>187</v>
      </c>
      <c r="O2442" s="3"/>
      <c r="P2442" s="3"/>
      <c r="Q2442" s="3"/>
      <c r="R2442" s="3">
        <v>0</v>
      </c>
      <c r="S2442" s="3">
        <v>1</v>
      </c>
      <c r="T2442" s="2">
        <v>38</v>
      </c>
      <c r="U2442" s="3">
        <v>0.47798513456094671</v>
      </c>
      <c r="V2442" s="3">
        <v>3.052393076295528</v>
      </c>
      <c r="W2442" s="3">
        <v>0.47773069535259782</v>
      </c>
      <c r="X2442" s="3">
        <v>1355.3701647650232</v>
      </c>
      <c r="Y2442" s="3">
        <v>3.052393076295528</v>
      </c>
      <c r="Z2442" s="3">
        <v>0.47773027301791465</v>
      </c>
      <c r="AA2442" s="3">
        <v>1355.3701647650232</v>
      </c>
      <c r="AB2442">
        <f t="shared" si="60"/>
        <v>3.052393076295528</v>
      </c>
      <c r="AC2442">
        <f t="shared" si="61"/>
        <v>0.47773027301791465</v>
      </c>
    </row>
    <row r="2443" spans="1:29" x14ac:dyDescent="0.25">
      <c r="A2443" s="2">
        <v>2442</v>
      </c>
      <c r="B2443" s="3" t="s">
        <v>178</v>
      </c>
      <c r="C2443" s="3" t="s">
        <v>28</v>
      </c>
      <c r="D2443" s="3" t="s">
        <v>179</v>
      </c>
      <c r="E2443" s="3" t="s">
        <v>221</v>
      </c>
      <c r="F2443" s="3">
        <v>0.56000000000000005</v>
      </c>
      <c r="G2443" s="3">
        <v>0.48</v>
      </c>
      <c r="H2443" s="3" t="s">
        <v>187</v>
      </c>
      <c r="I2443" s="2">
        <v>8200</v>
      </c>
      <c r="J2443" s="3" t="s">
        <v>107</v>
      </c>
      <c r="K2443" s="2">
        <v>8200</v>
      </c>
      <c r="L2443" s="3"/>
      <c r="M2443" s="3" t="s">
        <v>186</v>
      </c>
      <c r="N2443" s="3" t="s">
        <v>187</v>
      </c>
      <c r="O2443" s="3"/>
      <c r="P2443" s="3"/>
      <c r="Q2443" s="3"/>
      <c r="R2443" s="3">
        <v>0</v>
      </c>
      <c r="S2443" s="3">
        <v>1</v>
      </c>
      <c r="T2443" s="2">
        <v>10</v>
      </c>
      <c r="U2443" s="3">
        <v>0.68591744498742724</v>
      </c>
      <c r="V2443" s="3">
        <v>6.5553940138904778</v>
      </c>
      <c r="W2443" s="3">
        <v>0.87217030216409841</v>
      </c>
      <c r="X2443" s="3">
        <v>3067.1158884476745</v>
      </c>
      <c r="Y2443" s="3">
        <v>6.5553940138904778</v>
      </c>
      <c r="Z2443" s="3">
        <v>0.87216953112767404</v>
      </c>
      <c r="AA2443" s="3">
        <v>3067.1158884476745</v>
      </c>
      <c r="AB2443">
        <f t="shared" si="60"/>
        <v>6.5553940138904778</v>
      </c>
      <c r="AC2443">
        <f t="shared" si="61"/>
        <v>0.87216953112767404</v>
      </c>
    </row>
    <row r="2444" spans="1:29" x14ac:dyDescent="0.25">
      <c r="A2444" s="2">
        <v>2443</v>
      </c>
      <c r="B2444" s="3" t="s">
        <v>178</v>
      </c>
      <c r="C2444" s="3" t="s">
        <v>28</v>
      </c>
      <c r="D2444" s="3" t="s">
        <v>179</v>
      </c>
      <c r="E2444" s="3" t="s">
        <v>221</v>
      </c>
      <c r="F2444" s="3">
        <v>0.56000000000000005</v>
      </c>
      <c r="G2444" s="3">
        <v>0.48</v>
      </c>
      <c r="H2444" s="3" t="s">
        <v>187</v>
      </c>
      <c r="I2444" s="2">
        <v>8200</v>
      </c>
      <c r="J2444" s="3" t="s">
        <v>107</v>
      </c>
      <c r="K2444" s="2">
        <v>8200</v>
      </c>
      <c r="L2444" s="3"/>
      <c r="M2444" s="3" t="s">
        <v>238</v>
      </c>
      <c r="N2444" s="3" t="s">
        <v>187</v>
      </c>
      <c r="O2444" s="3"/>
      <c r="P2444" s="3"/>
      <c r="Q2444" s="3"/>
      <c r="R2444" s="3">
        <v>0.38</v>
      </c>
      <c r="S2444" s="3">
        <v>0.62</v>
      </c>
      <c r="T2444" s="2">
        <v>1</v>
      </c>
      <c r="U2444" s="3">
        <v>4.1155673510064798E-4</v>
      </c>
      <c r="V2444" s="3">
        <v>3.5173090126062972E-3</v>
      </c>
      <c r="W2444" s="3">
        <v>2.76053434601235E-4</v>
      </c>
      <c r="X2444" s="3">
        <v>1.6191805746116943</v>
      </c>
      <c r="Y2444" s="3">
        <v>2.1807315878159044E-3</v>
      </c>
      <c r="Z2444" s="3">
        <v>2.7605319055800976E-4</v>
      </c>
      <c r="AA2444" s="3">
        <v>1.0038919562592505</v>
      </c>
      <c r="AB2444">
        <f t="shared" si="60"/>
        <v>2.1807315878159044E-3</v>
      </c>
      <c r="AC2444">
        <f t="shared" si="61"/>
        <v>2.7605319055800976E-4</v>
      </c>
    </row>
    <row r="2445" spans="1:29" x14ac:dyDescent="0.25">
      <c r="A2445" s="2">
        <v>2444</v>
      </c>
      <c r="B2445" s="3" t="s">
        <v>178</v>
      </c>
      <c r="C2445" s="3" t="s">
        <v>28</v>
      </c>
      <c r="D2445" s="3" t="s">
        <v>179</v>
      </c>
      <c r="E2445" s="3" t="s">
        <v>221</v>
      </c>
      <c r="F2445" s="3">
        <v>0.56000000000000005</v>
      </c>
      <c r="G2445" s="3">
        <v>0.48</v>
      </c>
      <c r="H2445" s="3" t="s">
        <v>187</v>
      </c>
      <c r="I2445" s="2">
        <v>8220</v>
      </c>
      <c r="J2445" s="3" t="s">
        <v>138</v>
      </c>
      <c r="K2445" s="2">
        <v>8220</v>
      </c>
      <c r="L2445" s="3"/>
      <c r="M2445" s="3" t="s">
        <v>186</v>
      </c>
      <c r="N2445" s="3" t="s">
        <v>187</v>
      </c>
      <c r="O2445" s="3"/>
      <c r="P2445" s="3"/>
      <c r="Q2445" s="3"/>
      <c r="R2445" s="3">
        <v>0</v>
      </c>
      <c r="S2445" s="3">
        <v>1</v>
      </c>
      <c r="T2445" s="2">
        <v>5</v>
      </c>
      <c r="U2445" s="3">
        <v>0.34006664098813616</v>
      </c>
      <c r="V2445" s="3">
        <v>2.5117567155328362</v>
      </c>
      <c r="W2445" s="3">
        <v>0.34083292109731661</v>
      </c>
      <c r="X2445" s="3">
        <v>1119.9728104621092</v>
      </c>
      <c r="Y2445" s="3">
        <v>2.5117567155328362</v>
      </c>
      <c r="Z2445" s="3">
        <v>0.34083261978621027</v>
      </c>
      <c r="AA2445" s="3">
        <v>1119.9728104621092</v>
      </c>
      <c r="AB2445">
        <f t="shared" si="60"/>
        <v>2.5117567155328362</v>
      </c>
      <c r="AC2445">
        <f t="shared" si="61"/>
        <v>0.34083261978621027</v>
      </c>
    </row>
    <row r="2446" spans="1:29" x14ac:dyDescent="0.25">
      <c r="A2446" s="2">
        <v>2445</v>
      </c>
      <c r="B2446" s="3" t="s">
        <v>178</v>
      </c>
      <c r="C2446" s="3" t="s">
        <v>28</v>
      </c>
      <c r="D2446" s="3" t="s">
        <v>179</v>
      </c>
      <c r="E2446" s="3" t="s">
        <v>221</v>
      </c>
      <c r="F2446" s="3">
        <v>0.56000000000000005</v>
      </c>
      <c r="G2446" s="3">
        <v>0.48</v>
      </c>
      <c r="H2446" s="3" t="s">
        <v>187</v>
      </c>
      <c r="I2446" s="2">
        <v>8320</v>
      </c>
      <c r="J2446" s="3" t="s">
        <v>59</v>
      </c>
      <c r="K2446" s="2">
        <v>8320</v>
      </c>
      <c r="L2446" s="3"/>
      <c r="M2446" s="3" t="s">
        <v>186</v>
      </c>
      <c r="N2446" s="3" t="s">
        <v>187</v>
      </c>
      <c r="O2446" s="3"/>
      <c r="P2446" s="3"/>
      <c r="Q2446" s="3"/>
      <c r="R2446" s="3">
        <v>0</v>
      </c>
      <c r="S2446" s="3">
        <v>1</v>
      </c>
      <c r="T2446" s="2">
        <v>105</v>
      </c>
      <c r="U2446" s="3">
        <v>16.326131787672168</v>
      </c>
      <c r="V2446" s="3">
        <v>75.313523270905364</v>
      </c>
      <c r="W2446" s="3">
        <v>7.3072092943177198</v>
      </c>
      <c r="X2446" s="3">
        <v>35642.654634962761</v>
      </c>
      <c r="Y2446" s="3">
        <v>75.313523270905364</v>
      </c>
      <c r="Z2446" s="3">
        <v>7.3072028344273452</v>
      </c>
      <c r="AA2446" s="3">
        <v>35642.654634962761</v>
      </c>
      <c r="AB2446">
        <f t="shared" si="60"/>
        <v>75.313523270905364</v>
      </c>
      <c r="AC2446">
        <f t="shared" si="61"/>
        <v>7.3072028344273452</v>
      </c>
    </row>
    <row r="2447" spans="1:29" x14ac:dyDescent="0.25">
      <c r="A2447" s="2">
        <v>2446</v>
      </c>
      <c r="B2447" s="3" t="s">
        <v>178</v>
      </c>
      <c r="C2447" s="3" t="s">
        <v>28</v>
      </c>
      <c r="D2447" s="3" t="s">
        <v>179</v>
      </c>
      <c r="E2447" s="3" t="s">
        <v>221</v>
      </c>
      <c r="F2447" s="3">
        <v>0.56000000000000005</v>
      </c>
      <c r="G2447" s="3">
        <v>0.48</v>
      </c>
      <c r="H2447" s="3" t="s">
        <v>187</v>
      </c>
      <c r="I2447" s="2">
        <v>8370</v>
      </c>
      <c r="J2447" s="3" t="s">
        <v>68</v>
      </c>
      <c r="K2447" s="2">
        <v>8370</v>
      </c>
      <c r="L2447" s="3"/>
      <c r="M2447" s="3" t="s">
        <v>186</v>
      </c>
      <c r="N2447" s="3" t="s">
        <v>187</v>
      </c>
      <c r="O2447" s="3"/>
      <c r="P2447" s="3"/>
      <c r="Q2447" s="3"/>
      <c r="R2447" s="3">
        <v>0</v>
      </c>
      <c r="S2447" s="3">
        <v>1</v>
      </c>
      <c r="T2447" s="2">
        <v>106</v>
      </c>
      <c r="U2447" s="3">
        <v>7.8142779510182327</v>
      </c>
      <c r="V2447" s="3">
        <v>6.8904977143199986</v>
      </c>
      <c r="W2447" s="3">
        <v>0.81027824978403107</v>
      </c>
      <c r="X2447" s="3">
        <v>10909.484176972173</v>
      </c>
      <c r="Y2447" s="3">
        <v>6.8904977143199986</v>
      </c>
      <c r="Z2447" s="3">
        <v>0.81027753346286757</v>
      </c>
      <c r="AA2447" s="3">
        <v>10909.484176972173</v>
      </c>
      <c r="AB2447">
        <f t="shared" ref="AB2447:AB2510" si="62">Y2447</f>
        <v>6.8904977143199986</v>
      </c>
      <c r="AC2447">
        <f t="shared" ref="AC2447:AC2510" si="63">Z2447</f>
        <v>0.81027753346286757</v>
      </c>
    </row>
    <row r="2448" spans="1:29" x14ac:dyDescent="0.25">
      <c r="A2448" s="2">
        <v>2447</v>
      </c>
      <c r="B2448" s="3" t="s">
        <v>178</v>
      </c>
      <c r="C2448" s="3" t="s">
        <v>28</v>
      </c>
      <c r="D2448" s="3" t="s">
        <v>179</v>
      </c>
      <c r="E2448" s="3" t="s">
        <v>221</v>
      </c>
      <c r="F2448" s="3">
        <v>0.56000000000000005</v>
      </c>
      <c r="G2448" s="3">
        <v>0.48</v>
      </c>
      <c r="H2448" s="3" t="s">
        <v>41</v>
      </c>
      <c r="I2448" s="2">
        <v>1200</v>
      </c>
      <c r="J2448" s="3" t="s">
        <v>45</v>
      </c>
      <c r="K2448" s="2">
        <v>1200</v>
      </c>
      <c r="L2448" s="3"/>
      <c r="M2448" s="3" t="s">
        <v>239</v>
      </c>
      <c r="N2448" s="3" t="s">
        <v>41</v>
      </c>
      <c r="O2448" s="3"/>
      <c r="P2448" s="3"/>
      <c r="Q2448" s="3"/>
      <c r="R2448" s="3">
        <v>0.38</v>
      </c>
      <c r="S2448" s="3">
        <v>0.62</v>
      </c>
      <c r="T2448" s="2">
        <v>78</v>
      </c>
      <c r="U2448" s="3">
        <v>6.7152503372967933</v>
      </c>
      <c r="V2448" s="3">
        <v>64.955217387385446</v>
      </c>
      <c r="W2448" s="3">
        <v>5.3306588722004813</v>
      </c>
      <c r="X2448" s="3">
        <v>26400.785302270455</v>
      </c>
      <c r="Y2448" s="3">
        <v>40.272234780178962</v>
      </c>
      <c r="Z2448" s="3">
        <v>5.3306541596665147</v>
      </c>
      <c r="AA2448" s="3">
        <v>16368.48688740768</v>
      </c>
      <c r="AB2448">
        <f t="shared" si="62"/>
        <v>40.272234780178962</v>
      </c>
      <c r="AC2448">
        <f t="shared" si="63"/>
        <v>5.3306541596665147</v>
      </c>
    </row>
    <row r="2449" spans="1:29" x14ac:dyDescent="0.25">
      <c r="A2449" s="2">
        <v>2448</v>
      </c>
      <c r="B2449" s="3" t="s">
        <v>178</v>
      </c>
      <c r="C2449" s="3" t="s">
        <v>28</v>
      </c>
      <c r="D2449" s="3" t="s">
        <v>179</v>
      </c>
      <c r="E2449" s="3" t="s">
        <v>221</v>
      </c>
      <c r="F2449" s="3">
        <v>0.56000000000000005</v>
      </c>
      <c r="G2449" s="3">
        <v>0.48</v>
      </c>
      <c r="H2449" s="3" t="s">
        <v>41</v>
      </c>
      <c r="I2449" s="2">
        <v>1400</v>
      </c>
      <c r="J2449" s="3" t="s">
        <v>48</v>
      </c>
      <c r="K2449" s="2">
        <v>1400</v>
      </c>
      <c r="L2449" s="3"/>
      <c r="M2449" s="3" t="s">
        <v>239</v>
      </c>
      <c r="N2449" s="3" t="s">
        <v>41</v>
      </c>
      <c r="O2449" s="3"/>
      <c r="P2449" s="3"/>
      <c r="Q2449" s="3"/>
      <c r="R2449" s="3">
        <v>0.38</v>
      </c>
      <c r="S2449" s="3">
        <v>0.62</v>
      </c>
      <c r="T2449" s="2">
        <v>3</v>
      </c>
      <c r="U2449" s="3">
        <v>0.1094477676765518</v>
      </c>
      <c r="V2449" s="3">
        <v>1.2011655632024358</v>
      </c>
      <c r="W2449" s="3">
        <v>8.9776117284659784E-2</v>
      </c>
      <c r="X2449" s="3">
        <v>437.34668077256907</v>
      </c>
      <c r="Y2449" s="3">
        <v>0.74472264918551023</v>
      </c>
      <c r="Z2449" s="3">
        <v>8.9776037918672794E-2</v>
      </c>
      <c r="AA2449" s="3">
        <v>271.15494207899286</v>
      </c>
      <c r="AB2449">
        <f t="shared" si="62"/>
        <v>0.74472264918551023</v>
      </c>
      <c r="AC2449">
        <f t="shared" si="63"/>
        <v>8.9776037918672794E-2</v>
      </c>
    </row>
    <row r="2450" spans="1:29" x14ac:dyDescent="0.25">
      <c r="A2450" s="2">
        <v>2449</v>
      </c>
      <c r="B2450" s="3" t="s">
        <v>178</v>
      </c>
      <c r="C2450" s="3" t="s">
        <v>28</v>
      </c>
      <c r="D2450" s="3" t="s">
        <v>179</v>
      </c>
      <c r="E2450" s="3" t="s">
        <v>221</v>
      </c>
      <c r="F2450" s="3">
        <v>0.56000000000000005</v>
      </c>
      <c r="G2450" s="3">
        <v>0.48</v>
      </c>
      <c r="H2450" s="3" t="s">
        <v>41</v>
      </c>
      <c r="I2450" s="2">
        <v>1730</v>
      </c>
      <c r="J2450" s="3" t="s">
        <v>50</v>
      </c>
      <c r="K2450" s="2">
        <v>1730</v>
      </c>
      <c r="L2450" s="3"/>
      <c r="M2450" s="3" t="s">
        <v>239</v>
      </c>
      <c r="N2450" s="3" t="s">
        <v>41</v>
      </c>
      <c r="O2450" s="3"/>
      <c r="P2450" s="3"/>
      <c r="Q2450" s="3"/>
      <c r="R2450" s="3">
        <v>0.38</v>
      </c>
      <c r="S2450" s="3">
        <v>0.62</v>
      </c>
      <c r="T2450" s="2">
        <v>332</v>
      </c>
      <c r="U2450" s="3">
        <v>145.29783017078984</v>
      </c>
      <c r="V2450" s="3">
        <v>1182.1636980248697</v>
      </c>
      <c r="W2450" s="3">
        <v>89.843046669987103</v>
      </c>
      <c r="X2450" s="3">
        <v>543029.73003852053</v>
      </c>
      <c r="Y2450" s="3">
        <v>732.94149277541953</v>
      </c>
      <c r="Z2450" s="3">
        <v>89.842967244831954</v>
      </c>
      <c r="AA2450" s="3">
        <v>336678.43262388255</v>
      </c>
      <c r="AB2450">
        <f t="shared" si="62"/>
        <v>732.94149277541953</v>
      </c>
      <c r="AC2450">
        <f t="shared" si="63"/>
        <v>89.842967244831954</v>
      </c>
    </row>
    <row r="2451" spans="1:29" x14ac:dyDescent="0.25">
      <c r="A2451" s="2">
        <v>2450</v>
      </c>
      <c r="B2451" s="3" t="s">
        <v>178</v>
      </c>
      <c r="C2451" s="3" t="s">
        <v>28</v>
      </c>
      <c r="D2451" s="3" t="s">
        <v>179</v>
      </c>
      <c r="E2451" s="3" t="s">
        <v>221</v>
      </c>
      <c r="F2451" s="3">
        <v>0.56000000000000005</v>
      </c>
      <c r="G2451" s="3">
        <v>0.48</v>
      </c>
      <c r="H2451" s="3" t="s">
        <v>41</v>
      </c>
      <c r="I2451" s="2">
        <v>8140</v>
      </c>
      <c r="J2451" s="3" t="s">
        <v>57</v>
      </c>
      <c r="K2451" s="2">
        <v>8140</v>
      </c>
      <c r="L2451" s="3"/>
      <c r="M2451" s="3" t="s">
        <v>239</v>
      </c>
      <c r="N2451" s="3" t="s">
        <v>41</v>
      </c>
      <c r="O2451" s="3"/>
      <c r="P2451" s="3"/>
      <c r="Q2451" s="3"/>
      <c r="R2451" s="3">
        <v>0.38</v>
      </c>
      <c r="S2451" s="3">
        <v>0.62</v>
      </c>
      <c r="T2451" s="2">
        <v>30</v>
      </c>
      <c r="U2451" s="3">
        <v>0.34501078087428083</v>
      </c>
      <c r="V2451" s="3">
        <v>3.2207164489929085</v>
      </c>
      <c r="W2451" s="3">
        <v>0.24593817252131811</v>
      </c>
      <c r="X2451" s="3">
        <v>1330.6657104602252</v>
      </c>
      <c r="Y2451" s="3">
        <v>1.9968441983756027</v>
      </c>
      <c r="Z2451" s="3">
        <v>0.24593795510129218</v>
      </c>
      <c r="AA2451" s="3">
        <v>825.01274048533946</v>
      </c>
      <c r="AB2451">
        <f t="shared" si="62"/>
        <v>1.9968441983756027</v>
      </c>
      <c r="AC2451">
        <f t="shared" si="63"/>
        <v>0.24593795510129218</v>
      </c>
    </row>
    <row r="2452" spans="1:29" x14ac:dyDescent="0.25">
      <c r="A2452" s="2">
        <v>2451</v>
      </c>
      <c r="B2452" s="3" t="s">
        <v>178</v>
      </c>
      <c r="C2452" s="3" t="s">
        <v>28</v>
      </c>
      <c r="D2452" s="3" t="s">
        <v>179</v>
      </c>
      <c r="E2452" s="3" t="s">
        <v>221</v>
      </c>
      <c r="F2452" s="3">
        <v>0.56000000000000005</v>
      </c>
      <c r="G2452" s="3">
        <v>0.48</v>
      </c>
      <c r="H2452" s="3" t="s">
        <v>41</v>
      </c>
      <c r="I2452" s="2">
        <v>8200</v>
      </c>
      <c r="J2452" s="3" t="s">
        <v>107</v>
      </c>
      <c r="K2452" s="2">
        <v>8200</v>
      </c>
      <c r="L2452" s="3"/>
      <c r="M2452" s="3" t="s">
        <v>239</v>
      </c>
      <c r="N2452" s="3" t="s">
        <v>41</v>
      </c>
      <c r="O2452" s="3"/>
      <c r="P2452" s="3"/>
      <c r="Q2452" s="3"/>
      <c r="R2452" s="3">
        <v>0.38</v>
      </c>
      <c r="S2452" s="3">
        <v>0.62</v>
      </c>
      <c r="T2452" s="2">
        <v>83</v>
      </c>
      <c r="U2452" s="3">
        <v>34.177356251354084</v>
      </c>
      <c r="V2452" s="3">
        <v>287.01174339965922</v>
      </c>
      <c r="W2452" s="3">
        <v>22.16665192694272</v>
      </c>
      <c r="X2452" s="3">
        <v>131599.65740460969</v>
      </c>
      <c r="Y2452" s="3">
        <v>177.94728090778872</v>
      </c>
      <c r="Z2452" s="3">
        <v>22.166632330659716</v>
      </c>
      <c r="AA2452" s="3">
        <v>81591.78759085793</v>
      </c>
      <c r="AB2452">
        <f t="shared" si="62"/>
        <v>177.94728090778872</v>
      </c>
      <c r="AC2452">
        <f t="shared" si="63"/>
        <v>22.166632330659716</v>
      </c>
    </row>
    <row r="2453" spans="1:29" x14ac:dyDescent="0.25">
      <c r="A2453" s="2">
        <v>2452</v>
      </c>
      <c r="B2453" s="3" t="s">
        <v>178</v>
      </c>
      <c r="C2453" s="3" t="s">
        <v>110</v>
      </c>
      <c r="D2453" s="3" t="s">
        <v>179</v>
      </c>
      <c r="E2453" s="3" t="s">
        <v>288</v>
      </c>
      <c r="F2453" s="3">
        <v>0.56000000000000005</v>
      </c>
      <c r="G2453" s="3">
        <v>0.48</v>
      </c>
      <c r="H2453" s="3" t="s">
        <v>31</v>
      </c>
      <c r="I2453" s="2">
        <v>2110</v>
      </c>
      <c r="J2453" s="3" t="s">
        <v>32</v>
      </c>
      <c r="K2453" s="2">
        <v>1000</v>
      </c>
      <c r="L2453" s="3"/>
      <c r="M2453" s="3" t="s">
        <v>289</v>
      </c>
      <c r="N2453" s="3" t="s">
        <v>289</v>
      </c>
      <c r="O2453" s="3" t="s">
        <v>31</v>
      </c>
      <c r="P2453" s="3"/>
      <c r="Q2453" s="3"/>
      <c r="R2453" s="3">
        <v>0</v>
      </c>
      <c r="S2453" s="3">
        <v>1</v>
      </c>
      <c r="T2453" s="2">
        <v>37</v>
      </c>
      <c r="U2453" s="3">
        <v>3.3670154551174254</v>
      </c>
      <c r="V2453" s="3">
        <v>31.384336064738864</v>
      </c>
      <c r="W2453" s="3">
        <v>4.5838540815966136</v>
      </c>
      <c r="X2453" s="3">
        <v>11818.22085942109</v>
      </c>
      <c r="Y2453" s="3">
        <v>31.384336064738864</v>
      </c>
      <c r="Z2453" s="3">
        <v>4.5838500292705202</v>
      </c>
      <c r="AA2453" s="3">
        <v>11818.22085942109</v>
      </c>
      <c r="AB2453">
        <f t="shared" si="62"/>
        <v>31.384336064738864</v>
      </c>
      <c r="AC2453">
        <f t="shared" si="63"/>
        <v>4.5838500292705202</v>
      </c>
    </row>
    <row r="2454" spans="1:29" x14ac:dyDescent="0.25">
      <c r="A2454" s="2">
        <v>2453</v>
      </c>
      <c r="B2454" s="3" t="s">
        <v>178</v>
      </c>
      <c r="C2454" s="3" t="s">
        <v>110</v>
      </c>
      <c r="D2454" s="3" t="s">
        <v>179</v>
      </c>
      <c r="E2454" s="3" t="s">
        <v>288</v>
      </c>
      <c r="F2454" s="3">
        <v>0.56000000000000005</v>
      </c>
      <c r="G2454" s="3">
        <v>0.48</v>
      </c>
      <c r="H2454" s="3" t="s">
        <v>31</v>
      </c>
      <c r="I2454" s="2">
        <v>2110</v>
      </c>
      <c r="J2454" s="3" t="s">
        <v>32</v>
      </c>
      <c r="K2454" s="2">
        <v>2000</v>
      </c>
      <c r="L2454" s="3"/>
      <c r="M2454" s="3" t="s">
        <v>289</v>
      </c>
      <c r="N2454" s="3" t="s">
        <v>289</v>
      </c>
      <c r="O2454" s="3" t="s">
        <v>31</v>
      </c>
      <c r="P2454" s="3"/>
      <c r="Q2454" s="3"/>
      <c r="R2454" s="3">
        <v>0</v>
      </c>
      <c r="S2454" s="3">
        <v>1</v>
      </c>
      <c r="T2454" s="2">
        <v>7700</v>
      </c>
      <c r="U2454" s="3">
        <v>3415.3140673109324</v>
      </c>
      <c r="V2454" s="3">
        <v>30335.723472932201</v>
      </c>
      <c r="W2454" s="3">
        <v>4864.1681760597721</v>
      </c>
      <c r="X2454" s="3">
        <v>10252433.725026626</v>
      </c>
      <c r="Y2454" s="3">
        <v>30335.723472932201</v>
      </c>
      <c r="Z2454" s="3">
        <v>4864.1638759238667</v>
      </c>
      <c r="AA2454" s="3">
        <v>10252433.725026626</v>
      </c>
      <c r="AB2454">
        <f t="shared" si="62"/>
        <v>30335.723472932201</v>
      </c>
      <c r="AC2454">
        <f t="shared" si="63"/>
        <v>4864.1638759238667</v>
      </c>
    </row>
    <row r="2455" spans="1:29" x14ac:dyDescent="0.25">
      <c r="A2455" s="2">
        <v>2454</v>
      </c>
      <c r="B2455" s="3" t="s">
        <v>178</v>
      </c>
      <c r="C2455" s="3" t="s">
        <v>110</v>
      </c>
      <c r="D2455" s="3" t="s">
        <v>179</v>
      </c>
      <c r="E2455" s="3" t="s">
        <v>288</v>
      </c>
      <c r="F2455" s="3">
        <v>0.56000000000000005</v>
      </c>
      <c r="G2455" s="3">
        <v>0.48</v>
      </c>
      <c r="H2455" s="3" t="s">
        <v>31</v>
      </c>
      <c r="I2455" s="2">
        <v>2110</v>
      </c>
      <c r="J2455" s="3" t="s">
        <v>32</v>
      </c>
      <c r="K2455" s="2">
        <v>2110</v>
      </c>
      <c r="L2455" s="3"/>
      <c r="M2455" s="3" t="s">
        <v>289</v>
      </c>
      <c r="N2455" s="3" t="s">
        <v>289</v>
      </c>
      <c r="O2455" s="3" t="s">
        <v>31</v>
      </c>
      <c r="P2455" s="3"/>
      <c r="Q2455" s="3"/>
      <c r="R2455" s="3">
        <v>0</v>
      </c>
      <c r="S2455" s="3">
        <v>1</v>
      </c>
      <c r="T2455" s="2">
        <v>2866</v>
      </c>
      <c r="U2455" s="3">
        <v>460.69800931015493</v>
      </c>
      <c r="V2455" s="3">
        <v>3885.4757404741881</v>
      </c>
      <c r="W2455" s="3">
        <v>611.1512779473486</v>
      </c>
      <c r="X2455" s="3">
        <v>1392146.5684458385</v>
      </c>
      <c r="Y2455" s="3">
        <v>3885.4757404741881</v>
      </c>
      <c r="Z2455" s="3">
        <v>611.1507376630783</v>
      </c>
      <c r="AA2455" s="3">
        <v>1392146.5684458385</v>
      </c>
      <c r="AB2455">
        <f t="shared" si="62"/>
        <v>3885.4757404741881</v>
      </c>
      <c r="AC2455">
        <f t="shared" si="63"/>
        <v>611.1507376630783</v>
      </c>
    </row>
    <row r="2456" spans="1:29" x14ac:dyDescent="0.25">
      <c r="A2456" s="2">
        <v>2455</v>
      </c>
      <c r="B2456" s="3" t="s">
        <v>178</v>
      </c>
      <c r="C2456" s="3" t="s">
        <v>110</v>
      </c>
      <c r="D2456" s="3" t="s">
        <v>179</v>
      </c>
      <c r="E2456" s="3" t="s">
        <v>288</v>
      </c>
      <c r="F2456" s="3">
        <v>0.56000000000000005</v>
      </c>
      <c r="G2456" s="3">
        <v>0.48</v>
      </c>
      <c r="H2456" s="3" t="s">
        <v>31</v>
      </c>
      <c r="I2456" s="2">
        <v>2130</v>
      </c>
      <c r="J2456" s="3" t="s">
        <v>36</v>
      </c>
      <c r="K2456" s="2">
        <v>1000</v>
      </c>
      <c r="L2456" s="3"/>
      <c r="M2456" s="3" t="s">
        <v>289</v>
      </c>
      <c r="N2456" s="3" t="s">
        <v>289</v>
      </c>
      <c r="O2456" s="3" t="s">
        <v>31</v>
      </c>
      <c r="P2456" s="3"/>
      <c r="Q2456" s="3"/>
      <c r="R2456" s="3">
        <v>0</v>
      </c>
      <c r="S2456" s="3">
        <v>1</v>
      </c>
      <c r="T2456" s="2">
        <v>2</v>
      </c>
      <c r="U2456" s="3">
        <v>7.4635725342337301E-4</v>
      </c>
      <c r="V2456" s="3">
        <v>6.0009988789516081E-3</v>
      </c>
      <c r="W2456" s="3">
        <v>7.9550427369068691E-4</v>
      </c>
      <c r="X2456" s="3">
        <v>2.3636225386530771</v>
      </c>
      <c r="Y2456" s="3">
        <v>6.0009988789516081E-3</v>
      </c>
      <c r="Z2456" s="3">
        <v>7.9550357043036096E-4</v>
      </c>
      <c r="AA2456" s="3">
        <v>2.3636225386530771</v>
      </c>
      <c r="AB2456">
        <f t="shared" si="62"/>
        <v>6.0009988789516081E-3</v>
      </c>
      <c r="AC2456">
        <f t="shared" si="63"/>
        <v>7.9550357043036096E-4</v>
      </c>
    </row>
    <row r="2457" spans="1:29" x14ac:dyDescent="0.25">
      <c r="A2457" s="2">
        <v>2456</v>
      </c>
      <c r="B2457" s="3" t="s">
        <v>178</v>
      </c>
      <c r="C2457" s="3" t="s">
        <v>110</v>
      </c>
      <c r="D2457" s="3" t="s">
        <v>179</v>
      </c>
      <c r="E2457" s="3" t="s">
        <v>288</v>
      </c>
      <c r="F2457" s="3">
        <v>0.56000000000000005</v>
      </c>
      <c r="G2457" s="3">
        <v>0.48</v>
      </c>
      <c r="H2457" s="3" t="s">
        <v>31</v>
      </c>
      <c r="I2457" s="2">
        <v>2130</v>
      </c>
      <c r="J2457" s="3" t="s">
        <v>36</v>
      </c>
      <c r="K2457" s="2">
        <v>2000</v>
      </c>
      <c r="L2457" s="3"/>
      <c r="M2457" s="3" t="s">
        <v>289</v>
      </c>
      <c r="N2457" s="3" t="s">
        <v>289</v>
      </c>
      <c r="O2457" s="3" t="s">
        <v>31</v>
      </c>
      <c r="P2457" s="3"/>
      <c r="Q2457" s="3"/>
      <c r="R2457" s="3">
        <v>0</v>
      </c>
      <c r="S2457" s="3">
        <v>1</v>
      </c>
      <c r="T2457" s="2">
        <v>486</v>
      </c>
      <c r="U2457" s="3">
        <v>189.07323831397105</v>
      </c>
      <c r="V2457" s="3">
        <v>1677.8798539117131</v>
      </c>
      <c r="W2457" s="3">
        <v>269.05914966508084</v>
      </c>
      <c r="X2457" s="3">
        <v>560736.94955161004</v>
      </c>
      <c r="Y2457" s="3">
        <v>1677.8798539117131</v>
      </c>
      <c r="Z2457" s="3">
        <v>269.05891180510713</v>
      </c>
      <c r="AA2457" s="3">
        <v>560736.94955161004</v>
      </c>
      <c r="AB2457">
        <f t="shared" si="62"/>
        <v>1677.8798539117131</v>
      </c>
      <c r="AC2457">
        <f t="shared" si="63"/>
        <v>269.05891180510713</v>
      </c>
    </row>
    <row r="2458" spans="1:29" x14ac:dyDescent="0.25">
      <c r="A2458" s="2">
        <v>2457</v>
      </c>
      <c r="B2458" s="3" t="s">
        <v>178</v>
      </c>
      <c r="C2458" s="3" t="s">
        <v>110</v>
      </c>
      <c r="D2458" s="3" t="s">
        <v>179</v>
      </c>
      <c r="E2458" s="3" t="s">
        <v>288</v>
      </c>
      <c r="F2458" s="3">
        <v>0.56000000000000005</v>
      </c>
      <c r="G2458" s="3">
        <v>0.48</v>
      </c>
      <c r="H2458" s="3" t="s">
        <v>31</v>
      </c>
      <c r="I2458" s="2">
        <v>2130</v>
      </c>
      <c r="J2458" s="3" t="s">
        <v>36</v>
      </c>
      <c r="K2458" s="2">
        <v>2130</v>
      </c>
      <c r="L2458" s="3"/>
      <c r="M2458" s="3" t="s">
        <v>289</v>
      </c>
      <c r="N2458" s="3" t="s">
        <v>289</v>
      </c>
      <c r="O2458" s="3" t="s">
        <v>31</v>
      </c>
      <c r="P2458" s="3"/>
      <c r="Q2458" s="3"/>
      <c r="R2458" s="3">
        <v>0</v>
      </c>
      <c r="S2458" s="3">
        <v>1</v>
      </c>
      <c r="T2458" s="2">
        <v>157</v>
      </c>
      <c r="U2458" s="3">
        <v>16.324800257876429</v>
      </c>
      <c r="V2458" s="3">
        <v>140.3094636673907</v>
      </c>
      <c r="W2458" s="3">
        <v>21.705513017387485</v>
      </c>
      <c r="X2458" s="3">
        <v>51886.245896041757</v>
      </c>
      <c r="Y2458" s="3">
        <v>140.3094636673907</v>
      </c>
      <c r="Z2458" s="3">
        <v>21.705493828771285</v>
      </c>
      <c r="AA2458" s="3">
        <v>51886.245896041757</v>
      </c>
      <c r="AB2458">
        <f t="shared" si="62"/>
        <v>140.3094636673907</v>
      </c>
      <c r="AC2458">
        <f t="shared" si="63"/>
        <v>21.705493828771285</v>
      </c>
    </row>
    <row r="2459" spans="1:29" x14ac:dyDescent="0.25">
      <c r="A2459" s="2">
        <v>2458</v>
      </c>
      <c r="B2459" s="3" t="s">
        <v>178</v>
      </c>
      <c r="C2459" s="3" t="s">
        <v>110</v>
      </c>
      <c r="D2459" s="3" t="s">
        <v>179</v>
      </c>
      <c r="E2459" s="3" t="s">
        <v>288</v>
      </c>
      <c r="F2459" s="3">
        <v>0.56000000000000005</v>
      </c>
      <c r="G2459" s="3">
        <v>0.48</v>
      </c>
      <c r="H2459" s="3" t="s">
        <v>31</v>
      </c>
      <c r="I2459" s="2">
        <v>2140</v>
      </c>
      <c r="J2459" s="3" t="s">
        <v>228</v>
      </c>
      <c r="K2459" s="2">
        <v>2000</v>
      </c>
      <c r="L2459" s="3"/>
      <c r="M2459" s="3" t="s">
        <v>289</v>
      </c>
      <c r="N2459" s="3" t="s">
        <v>289</v>
      </c>
      <c r="O2459" s="3" t="s">
        <v>31</v>
      </c>
      <c r="P2459" s="3"/>
      <c r="Q2459" s="3"/>
      <c r="R2459" s="3">
        <v>0</v>
      </c>
      <c r="S2459" s="3">
        <v>1</v>
      </c>
      <c r="T2459" s="2">
        <v>455</v>
      </c>
      <c r="U2459" s="3">
        <v>190.2818371726317</v>
      </c>
      <c r="V2459" s="3">
        <v>1909.3874473298786</v>
      </c>
      <c r="W2459" s="3">
        <v>335.68123121023729</v>
      </c>
      <c r="X2459" s="3">
        <v>574770.15241418907</v>
      </c>
      <c r="Y2459" s="3">
        <v>1909.3874473298786</v>
      </c>
      <c r="Z2459" s="3">
        <v>335.68093445344999</v>
      </c>
      <c r="AA2459" s="3">
        <v>574770.15241418907</v>
      </c>
      <c r="AB2459">
        <f t="shared" si="62"/>
        <v>1909.3874473298786</v>
      </c>
      <c r="AC2459">
        <f t="shared" si="63"/>
        <v>335.68093445344999</v>
      </c>
    </row>
    <row r="2460" spans="1:29" x14ac:dyDescent="0.25">
      <c r="A2460" s="2">
        <v>2459</v>
      </c>
      <c r="B2460" s="3" t="s">
        <v>178</v>
      </c>
      <c r="C2460" s="3" t="s">
        <v>110</v>
      </c>
      <c r="D2460" s="3" t="s">
        <v>179</v>
      </c>
      <c r="E2460" s="3" t="s">
        <v>288</v>
      </c>
      <c r="F2460" s="3">
        <v>0.56000000000000005</v>
      </c>
      <c r="G2460" s="3">
        <v>0.48</v>
      </c>
      <c r="H2460" s="3" t="s">
        <v>31</v>
      </c>
      <c r="I2460" s="2">
        <v>2140</v>
      </c>
      <c r="J2460" s="3" t="s">
        <v>228</v>
      </c>
      <c r="K2460" s="2">
        <v>2140</v>
      </c>
      <c r="L2460" s="3"/>
      <c r="M2460" s="3" t="s">
        <v>289</v>
      </c>
      <c r="N2460" s="3" t="s">
        <v>289</v>
      </c>
      <c r="O2460" s="3" t="s">
        <v>31</v>
      </c>
      <c r="P2460" s="3"/>
      <c r="Q2460" s="3"/>
      <c r="R2460" s="3">
        <v>0</v>
      </c>
      <c r="S2460" s="3">
        <v>1</v>
      </c>
      <c r="T2460" s="2">
        <v>203</v>
      </c>
      <c r="U2460" s="3">
        <v>24.193525556655775</v>
      </c>
      <c r="V2460" s="3">
        <v>233.33691799978226</v>
      </c>
      <c r="W2460" s="3">
        <v>39.265637539487173</v>
      </c>
      <c r="X2460" s="3">
        <v>75439.950211714997</v>
      </c>
      <c r="Y2460" s="3">
        <v>233.33691799978226</v>
      </c>
      <c r="Z2460" s="3">
        <v>39.265602826958258</v>
      </c>
      <c r="AA2460" s="3">
        <v>75439.950211714997</v>
      </c>
      <c r="AB2460">
        <f t="shared" si="62"/>
        <v>233.33691799978226</v>
      </c>
      <c r="AC2460">
        <f t="shared" si="63"/>
        <v>39.265602826958258</v>
      </c>
    </row>
    <row r="2461" spans="1:29" x14ac:dyDescent="0.25">
      <c r="A2461" s="2">
        <v>2460</v>
      </c>
      <c r="B2461" s="3" t="s">
        <v>178</v>
      </c>
      <c r="C2461" s="3" t="s">
        <v>110</v>
      </c>
      <c r="D2461" s="3" t="s">
        <v>179</v>
      </c>
      <c r="E2461" s="3" t="s">
        <v>288</v>
      </c>
      <c r="F2461" s="3">
        <v>0.56000000000000005</v>
      </c>
      <c r="G2461" s="3">
        <v>0.48</v>
      </c>
      <c r="H2461" s="3" t="s">
        <v>31</v>
      </c>
      <c r="I2461" s="2">
        <v>2150</v>
      </c>
      <c r="J2461" s="3" t="s">
        <v>197</v>
      </c>
      <c r="K2461" s="2">
        <v>2000</v>
      </c>
      <c r="L2461" s="3"/>
      <c r="M2461" s="3" t="s">
        <v>289</v>
      </c>
      <c r="N2461" s="3" t="s">
        <v>289</v>
      </c>
      <c r="O2461" s="3" t="s">
        <v>31</v>
      </c>
      <c r="P2461" s="3"/>
      <c r="Q2461" s="3"/>
      <c r="R2461" s="3">
        <v>0</v>
      </c>
      <c r="S2461" s="3">
        <v>1</v>
      </c>
      <c r="T2461" s="2">
        <v>698</v>
      </c>
      <c r="U2461" s="3">
        <v>278.12228948498279</v>
      </c>
      <c r="V2461" s="3">
        <v>2582.5422576729861</v>
      </c>
      <c r="W2461" s="3">
        <v>443.55283618907174</v>
      </c>
      <c r="X2461" s="3">
        <v>841902.64786860859</v>
      </c>
      <c r="Y2461" s="3">
        <v>2582.5422576729861</v>
      </c>
      <c r="Z2461" s="3">
        <v>443.55244406910123</v>
      </c>
      <c r="AA2461" s="3">
        <v>841902.64786860859</v>
      </c>
      <c r="AB2461">
        <f t="shared" si="62"/>
        <v>2582.5422576729861</v>
      </c>
      <c r="AC2461">
        <f t="shared" si="63"/>
        <v>443.55244406910123</v>
      </c>
    </row>
    <row r="2462" spans="1:29" x14ac:dyDescent="0.25">
      <c r="A2462" s="2">
        <v>2461</v>
      </c>
      <c r="B2462" s="3" t="s">
        <v>178</v>
      </c>
      <c r="C2462" s="3" t="s">
        <v>110</v>
      </c>
      <c r="D2462" s="3" t="s">
        <v>179</v>
      </c>
      <c r="E2462" s="3" t="s">
        <v>288</v>
      </c>
      <c r="F2462" s="3">
        <v>0.56000000000000005</v>
      </c>
      <c r="G2462" s="3">
        <v>0.48</v>
      </c>
      <c r="H2462" s="3" t="s">
        <v>31</v>
      </c>
      <c r="I2462" s="2">
        <v>2150</v>
      </c>
      <c r="J2462" s="3" t="s">
        <v>197</v>
      </c>
      <c r="K2462" s="2">
        <v>2150</v>
      </c>
      <c r="L2462" s="3"/>
      <c r="M2462" s="3" t="s">
        <v>289</v>
      </c>
      <c r="N2462" s="3" t="s">
        <v>289</v>
      </c>
      <c r="O2462" s="3" t="s">
        <v>31</v>
      </c>
      <c r="P2462" s="3"/>
      <c r="Q2462" s="3"/>
      <c r="R2462" s="3">
        <v>0</v>
      </c>
      <c r="S2462" s="3">
        <v>1</v>
      </c>
      <c r="T2462" s="2">
        <v>270</v>
      </c>
      <c r="U2462" s="3">
        <v>21.85040795538238</v>
      </c>
      <c r="V2462" s="3">
        <v>193.29794640710654</v>
      </c>
      <c r="W2462" s="3">
        <v>31.411155505304166</v>
      </c>
      <c r="X2462" s="3">
        <v>67224.360025680755</v>
      </c>
      <c r="Y2462" s="3">
        <v>193.29794640710654</v>
      </c>
      <c r="Z2462" s="3">
        <v>31.411127736478463</v>
      </c>
      <c r="AA2462" s="3">
        <v>67224.360025680755</v>
      </c>
      <c r="AB2462">
        <f t="shared" si="62"/>
        <v>193.29794640710654</v>
      </c>
      <c r="AC2462">
        <f t="shared" si="63"/>
        <v>31.411127736478463</v>
      </c>
    </row>
    <row r="2463" spans="1:29" x14ac:dyDescent="0.25">
      <c r="A2463" s="2">
        <v>2462</v>
      </c>
      <c r="B2463" s="3" t="s">
        <v>178</v>
      </c>
      <c r="C2463" s="3" t="s">
        <v>110</v>
      </c>
      <c r="D2463" s="3" t="s">
        <v>179</v>
      </c>
      <c r="E2463" s="3" t="s">
        <v>288</v>
      </c>
      <c r="F2463" s="3">
        <v>0.56000000000000005</v>
      </c>
      <c r="G2463" s="3">
        <v>0.48</v>
      </c>
      <c r="H2463" s="3" t="s">
        <v>31</v>
      </c>
      <c r="I2463" s="2">
        <v>2160</v>
      </c>
      <c r="J2463" s="3" t="s">
        <v>290</v>
      </c>
      <c r="K2463" s="2">
        <v>2000</v>
      </c>
      <c r="L2463" s="3"/>
      <c r="M2463" s="3" t="s">
        <v>289</v>
      </c>
      <c r="N2463" s="3" t="s">
        <v>289</v>
      </c>
      <c r="O2463" s="3" t="s">
        <v>31</v>
      </c>
      <c r="P2463" s="3"/>
      <c r="Q2463" s="3"/>
      <c r="R2463" s="3">
        <v>0</v>
      </c>
      <c r="S2463" s="3">
        <v>1</v>
      </c>
      <c r="T2463" s="2">
        <v>330</v>
      </c>
      <c r="U2463" s="3">
        <v>180.14182141957136</v>
      </c>
      <c r="V2463" s="3">
        <v>1817.2184574870375</v>
      </c>
      <c r="W2463" s="3">
        <v>322.80450777720597</v>
      </c>
      <c r="X2463" s="3">
        <v>535064.36509209487</v>
      </c>
      <c r="Y2463" s="3">
        <v>1817.2184574870375</v>
      </c>
      <c r="Z2463" s="3">
        <v>322.80422240400117</v>
      </c>
      <c r="AA2463" s="3">
        <v>535064.36509209487</v>
      </c>
      <c r="AB2463">
        <f t="shared" si="62"/>
        <v>1817.2184574870375</v>
      </c>
      <c r="AC2463">
        <f t="shared" si="63"/>
        <v>322.80422240400117</v>
      </c>
    </row>
    <row r="2464" spans="1:29" x14ac:dyDescent="0.25">
      <c r="A2464" s="2">
        <v>2463</v>
      </c>
      <c r="B2464" s="3" t="s">
        <v>178</v>
      </c>
      <c r="C2464" s="3" t="s">
        <v>110</v>
      </c>
      <c r="D2464" s="3" t="s">
        <v>179</v>
      </c>
      <c r="E2464" s="3" t="s">
        <v>288</v>
      </c>
      <c r="F2464" s="3">
        <v>0.56000000000000005</v>
      </c>
      <c r="G2464" s="3">
        <v>0.48</v>
      </c>
      <c r="H2464" s="3" t="s">
        <v>31</v>
      </c>
      <c r="I2464" s="2">
        <v>2160</v>
      </c>
      <c r="J2464" s="3" t="s">
        <v>290</v>
      </c>
      <c r="K2464" s="2">
        <v>2160</v>
      </c>
      <c r="L2464" s="3"/>
      <c r="M2464" s="3" t="s">
        <v>289</v>
      </c>
      <c r="N2464" s="3" t="s">
        <v>289</v>
      </c>
      <c r="O2464" s="3" t="s">
        <v>31</v>
      </c>
      <c r="P2464" s="3"/>
      <c r="Q2464" s="3"/>
      <c r="R2464" s="3">
        <v>0</v>
      </c>
      <c r="S2464" s="3">
        <v>1</v>
      </c>
      <c r="T2464" s="2">
        <v>19</v>
      </c>
      <c r="U2464" s="3">
        <v>4.9813385172223302E-3</v>
      </c>
      <c r="V2464" s="3">
        <v>3.2535926276488172E-2</v>
      </c>
      <c r="W2464" s="3">
        <v>5.1667342633920262E-3</v>
      </c>
      <c r="X2464" s="3">
        <v>12.273666986346285</v>
      </c>
      <c r="Y2464" s="3">
        <v>3.2535926276488172E-2</v>
      </c>
      <c r="Z2464" s="3">
        <v>5.1667296957745362E-3</v>
      </c>
      <c r="AA2464" s="3">
        <v>12.273666986346285</v>
      </c>
      <c r="AB2464">
        <f t="shared" si="62"/>
        <v>3.2535926276488172E-2</v>
      </c>
      <c r="AC2464">
        <f t="shared" si="63"/>
        <v>5.1667296957745362E-3</v>
      </c>
    </row>
    <row r="2465" spans="1:29" x14ac:dyDescent="0.25">
      <c r="A2465" s="2">
        <v>2464</v>
      </c>
      <c r="B2465" s="3" t="s">
        <v>178</v>
      </c>
      <c r="C2465" s="3" t="s">
        <v>110</v>
      </c>
      <c r="D2465" s="3" t="s">
        <v>179</v>
      </c>
      <c r="E2465" s="3" t="s">
        <v>288</v>
      </c>
      <c r="F2465" s="3">
        <v>0.56000000000000005</v>
      </c>
      <c r="G2465" s="3">
        <v>0.48</v>
      </c>
      <c r="H2465" s="3" t="s">
        <v>31</v>
      </c>
      <c r="I2465" s="2">
        <v>2200</v>
      </c>
      <c r="J2465" s="3" t="s">
        <v>141</v>
      </c>
      <c r="K2465" s="2">
        <v>2000</v>
      </c>
      <c r="L2465" s="3"/>
      <c r="M2465" s="3" t="s">
        <v>289</v>
      </c>
      <c r="N2465" s="3" t="s">
        <v>289</v>
      </c>
      <c r="O2465" s="3" t="s">
        <v>31</v>
      </c>
      <c r="P2465" s="3"/>
      <c r="Q2465" s="3"/>
      <c r="R2465" s="3">
        <v>0</v>
      </c>
      <c r="S2465" s="3">
        <v>1</v>
      </c>
      <c r="T2465" s="2">
        <v>17</v>
      </c>
      <c r="U2465" s="3">
        <v>4.9633696627253716</v>
      </c>
      <c r="V2465" s="3">
        <v>28.664483700554722</v>
      </c>
      <c r="W2465" s="3">
        <v>3.6968781783259801</v>
      </c>
      <c r="X2465" s="3">
        <v>13056.153268996935</v>
      </c>
      <c r="Y2465" s="3">
        <v>28.664483700554722</v>
      </c>
      <c r="Z2465" s="3">
        <v>3.6968749101251119</v>
      </c>
      <c r="AA2465" s="3">
        <v>13056.153268996935</v>
      </c>
      <c r="AB2465">
        <f t="shared" si="62"/>
        <v>28.664483700554722</v>
      </c>
      <c r="AC2465">
        <f t="shared" si="63"/>
        <v>3.6968749101251119</v>
      </c>
    </row>
    <row r="2466" spans="1:29" x14ac:dyDescent="0.25">
      <c r="A2466" s="2">
        <v>2465</v>
      </c>
      <c r="B2466" s="3" t="s">
        <v>178</v>
      </c>
      <c r="C2466" s="3" t="s">
        <v>110</v>
      </c>
      <c r="D2466" s="3" t="s">
        <v>179</v>
      </c>
      <c r="E2466" s="3" t="s">
        <v>288</v>
      </c>
      <c r="F2466" s="3">
        <v>0.56000000000000005</v>
      </c>
      <c r="G2466" s="3">
        <v>0.48</v>
      </c>
      <c r="H2466" s="3" t="s">
        <v>31</v>
      </c>
      <c r="I2466" s="2">
        <v>2200</v>
      </c>
      <c r="J2466" s="3" t="s">
        <v>141</v>
      </c>
      <c r="K2466" s="2">
        <v>2200</v>
      </c>
      <c r="L2466" s="3"/>
      <c r="M2466" s="3" t="s">
        <v>289</v>
      </c>
      <c r="N2466" s="3" t="s">
        <v>289</v>
      </c>
      <c r="O2466" s="3" t="s">
        <v>31</v>
      </c>
      <c r="P2466" s="3"/>
      <c r="Q2466" s="3"/>
      <c r="R2466" s="3">
        <v>0</v>
      </c>
      <c r="S2466" s="3">
        <v>1</v>
      </c>
      <c r="T2466" s="2">
        <v>6</v>
      </c>
      <c r="U2466" s="3">
        <v>0.16592567713499656</v>
      </c>
      <c r="V2466" s="3">
        <v>1.4351467899144288</v>
      </c>
      <c r="W2466" s="3">
        <v>0.18163431605025765</v>
      </c>
      <c r="X2466" s="3">
        <v>548.91341648561513</v>
      </c>
      <c r="Y2466" s="3">
        <v>1.4351467899144288</v>
      </c>
      <c r="Z2466" s="3">
        <v>0.18163415547763251</v>
      </c>
      <c r="AA2466" s="3">
        <v>548.91341648561513</v>
      </c>
      <c r="AB2466">
        <f t="shared" si="62"/>
        <v>1.4351467899144288</v>
      </c>
      <c r="AC2466">
        <f t="shared" si="63"/>
        <v>0.18163415547763251</v>
      </c>
    </row>
    <row r="2467" spans="1:29" x14ac:dyDescent="0.25">
      <c r="A2467" s="2">
        <v>2466</v>
      </c>
      <c r="B2467" s="3" t="s">
        <v>178</v>
      </c>
      <c r="C2467" s="3" t="s">
        <v>110</v>
      </c>
      <c r="D2467" s="3" t="s">
        <v>179</v>
      </c>
      <c r="E2467" s="3" t="s">
        <v>288</v>
      </c>
      <c r="F2467" s="3">
        <v>0.56000000000000005</v>
      </c>
      <c r="G2467" s="3">
        <v>0.48</v>
      </c>
      <c r="H2467" s="3" t="s">
        <v>31</v>
      </c>
      <c r="I2467" s="2">
        <v>2210</v>
      </c>
      <c r="J2467" s="3" t="s">
        <v>37</v>
      </c>
      <c r="K2467" s="2">
        <v>1000</v>
      </c>
      <c r="L2467" s="3"/>
      <c r="M2467" s="3" t="s">
        <v>289</v>
      </c>
      <c r="N2467" s="3" t="s">
        <v>289</v>
      </c>
      <c r="O2467" s="3" t="s">
        <v>31</v>
      </c>
      <c r="P2467" s="3"/>
      <c r="Q2467" s="3"/>
      <c r="R2467" s="3">
        <v>0</v>
      </c>
      <c r="S2467" s="3">
        <v>1</v>
      </c>
      <c r="T2467" s="2">
        <v>18</v>
      </c>
      <c r="U2467" s="3">
        <v>7.9425570370138324E-3</v>
      </c>
      <c r="V2467" s="3">
        <v>6.1860080277184787E-2</v>
      </c>
      <c r="W2467" s="3">
        <v>8.4582766083746829E-3</v>
      </c>
      <c r="X2467" s="3">
        <v>28.830143657046268</v>
      </c>
      <c r="Y2467" s="3">
        <v>6.1860080277184787E-2</v>
      </c>
      <c r="Z2467" s="3">
        <v>8.4582691308908112E-3</v>
      </c>
      <c r="AA2467" s="3">
        <v>28.830143657046268</v>
      </c>
      <c r="AB2467">
        <f t="shared" si="62"/>
        <v>6.1860080277184787E-2</v>
      </c>
      <c r="AC2467">
        <f t="shared" si="63"/>
        <v>8.4582691308908112E-3</v>
      </c>
    </row>
    <row r="2468" spans="1:29" x14ac:dyDescent="0.25">
      <c r="A2468" s="2">
        <v>2467</v>
      </c>
      <c r="B2468" s="3" t="s">
        <v>178</v>
      </c>
      <c r="C2468" s="3" t="s">
        <v>110</v>
      </c>
      <c r="D2468" s="3" t="s">
        <v>179</v>
      </c>
      <c r="E2468" s="3" t="s">
        <v>288</v>
      </c>
      <c r="F2468" s="3">
        <v>0.56000000000000005</v>
      </c>
      <c r="G2468" s="3">
        <v>0.48</v>
      </c>
      <c r="H2468" s="3" t="s">
        <v>31</v>
      </c>
      <c r="I2468" s="2">
        <v>2210</v>
      </c>
      <c r="J2468" s="3" t="s">
        <v>37</v>
      </c>
      <c r="K2468" s="2">
        <v>2000</v>
      </c>
      <c r="L2468" s="3"/>
      <c r="M2468" s="3" t="s">
        <v>289</v>
      </c>
      <c r="N2468" s="3" t="s">
        <v>289</v>
      </c>
      <c r="O2468" s="3" t="s">
        <v>31</v>
      </c>
      <c r="P2468" s="3"/>
      <c r="Q2468" s="3"/>
      <c r="R2468" s="3">
        <v>0</v>
      </c>
      <c r="S2468" s="3">
        <v>1</v>
      </c>
      <c r="T2468" s="2">
        <v>13888</v>
      </c>
      <c r="U2468" s="3">
        <v>6452.7759305942682</v>
      </c>
      <c r="V2468" s="3">
        <v>46315.43111177782</v>
      </c>
      <c r="W2468" s="3">
        <v>5347.2573988073436</v>
      </c>
      <c r="X2468" s="3">
        <v>18861069.00893053</v>
      </c>
      <c r="Y2468" s="3">
        <v>46315.43111177782</v>
      </c>
      <c r="Z2468" s="3">
        <v>5347.25267159955</v>
      </c>
      <c r="AA2468" s="3">
        <v>18861069.00893053</v>
      </c>
      <c r="AB2468">
        <f t="shared" si="62"/>
        <v>46315.43111177782</v>
      </c>
      <c r="AC2468">
        <f t="shared" si="63"/>
        <v>5347.25267159955</v>
      </c>
    </row>
    <row r="2469" spans="1:29" x14ac:dyDescent="0.25">
      <c r="A2469" s="2">
        <v>2468</v>
      </c>
      <c r="B2469" s="3" t="s">
        <v>178</v>
      </c>
      <c r="C2469" s="3" t="s">
        <v>110</v>
      </c>
      <c r="D2469" s="3" t="s">
        <v>179</v>
      </c>
      <c r="E2469" s="3" t="s">
        <v>288</v>
      </c>
      <c r="F2469" s="3">
        <v>0.56000000000000005</v>
      </c>
      <c r="G2469" s="3">
        <v>0.48</v>
      </c>
      <c r="H2469" s="3" t="s">
        <v>31</v>
      </c>
      <c r="I2469" s="2">
        <v>2210</v>
      </c>
      <c r="J2469" s="3" t="s">
        <v>37</v>
      </c>
      <c r="K2469" s="2">
        <v>2000</v>
      </c>
      <c r="L2469" s="3"/>
      <c r="M2469" s="3" t="s">
        <v>291</v>
      </c>
      <c r="N2469" s="3" t="s">
        <v>292</v>
      </c>
      <c r="O2469" s="3" t="s">
        <v>31</v>
      </c>
      <c r="P2469" s="3"/>
      <c r="Q2469" s="3"/>
      <c r="R2469" s="3">
        <v>0</v>
      </c>
      <c r="S2469" s="3">
        <v>1</v>
      </c>
      <c r="T2469" s="2">
        <v>2</v>
      </c>
      <c r="U2469" s="3">
        <v>1.1892773988758517E-4</v>
      </c>
      <c r="V2469" s="3">
        <v>9.7816710493875414E-4</v>
      </c>
      <c r="W2469" s="3">
        <v>1.3364773846785073E-4</v>
      </c>
      <c r="X2469" s="3">
        <v>0.47591321122997227</v>
      </c>
      <c r="Y2469" s="3">
        <v>9.7816710493875414E-4</v>
      </c>
      <c r="Z2469" s="3">
        <v>1.3364762031744477E-4</v>
      </c>
      <c r="AA2469" s="3">
        <v>0.47591321122997227</v>
      </c>
      <c r="AB2469">
        <f t="shared" si="62"/>
        <v>9.7816710493875414E-4</v>
      </c>
      <c r="AC2469">
        <f t="shared" si="63"/>
        <v>1.3364762031744477E-4</v>
      </c>
    </row>
    <row r="2470" spans="1:29" x14ac:dyDescent="0.25">
      <c r="A2470" s="2">
        <v>2469</v>
      </c>
      <c r="B2470" s="3" t="s">
        <v>178</v>
      </c>
      <c r="C2470" s="3" t="s">
        <v>110</v>
      </c>
      <c r="D2470" s="3" t="s">
        <v>179</v>
      </c>
      <c r="E2470" s="3" t="s">
        <v>288</v>
      </c>
      <c r="F2470" s="3">
        <v>0.56000000000000005</v>
      </c>
      <c r="G2470" s="3">
        <v>0.48</v>
      </c>
      <c r="H2470" s="3" t="s">
        <v>31</v>
      </c>
      <c r="I2470" s="2">
        <v>2210</v>
      </c>
      <c r="J2470" s="3" t="s">
        <v>37</v>
      </c>
      <c r="K2470" s="2">
        <v>2210</v>
      </c>
      <c r="L2470" s="3"/>
      <c r="M2470" s="3" t="s">
        <v>289</v>
      </c>
      <c r="N2470" s="3" t="s">
        <v>289</v>
      </c>
      <c r="O2470" s="3" t="s">
        <v>31</v>
      </c>
      <c r="P2470" s="3"/>
      <c r="Q2470" s="3"/>
      <c r="R2470" s="3">
        <v>0</v>
      </c>
      <c r="S2470" s="3">
        <v>1</v>
      </c>
      <c r="T2470" s="2">
        <v>4950</v>
      </c>
      <c r="U2470" s="3">
        <v>732.9023880742493</v>
      </c>
      <c r="V2470" s="3">
        <v>5348.3991856567509</v>
      </c>
      <c r="W2470" s="3">
        <v>637.90948184306603</v>
      </c>
      <c r="X2470" s="3">
        <v>2188036.5634333342</v>
      </c>
      <c r="Y2470" s="3">
        <v>5348.3991856567509</v>
      </c>
      <c r="Z2470" s="3">
        <v>637.90891790337946</v>
      </c>
      <c r="AA2470" s="3">
        <v>2188036.5634333342</v>
      </c>
      <c r="AB2470">
        <f t="shared" si="62"/>
        <v>5348.3991856567509</v>
      </c>
      <c r="AC2470">
        <f t="shared" si="63"/>
        <v>637.90891790337946</v>
      </c>
    </row>
    <row r="2471" spans="1:29" x14ac:dyDescent="0.25">
      <c r="A2471" s="2">
        <v>2470</v>
      </c>
      <c r="B2471" s="3" t="s">
        <v>178</v>
      </c>
      <c r="C2471" s="3" t="s">
        <v>110</v>
      </c>
      <c r="D2471" s="3" t="s">
        <v>179</v>
      </c>
      <c r="E2471" s="3" t="s">
        <v>288</v>
      </c>
      <c r="F2471" s="3">
        <v>0.56000000000000005</v>
      </c>
      <c r="G2471" s="3">
        <v>0.48</v>
      </c>
      <c r="H2471" s="3" t="s">
        <v>31</v>
      </c>
      <c r="I2471" s="2">
        <v>2210</v>
      </c>
      <c r="J2471" s="3" t="s">
        <v>37</v>
      </c>
      <c r="K2471" s="2">
        <v>2210</v>
      </c>
      <c r="L2471" s="3"/>
      <c r="M2471" s="3" t="s">
        <v>291</v>
      </c>
      <c r="N2471" s="3" t="s">
        <v>292</v>
      </c>
      <c r="O2471" s="3" t="s">
        <v>31</v>
      </c>
      <c r="P2471" s="3"/>
      <c r="Q2471" s="3"/>
      <c r="R2471" s="3">
        <v>0</v>
      </c>
      <c r="S2471" s="3">
        <v>1</v>
      </c>
      <c r="T2471" s="2">
        <v>2</v>
      </c>
      <c r="U2471" s="3">
        <v>2.4008642484431717E-2</v>
      </c>
      <c r="V2471" s="3">
        <v>0.19746860956313758</v>
      </c>
      <c r="W2471" s="3">
        <v>2.6980276290536051E-2</v>
      </c>
      <c r="X2471" s="3">
        <v>96.075439503099844</v>
      </c>
      <c r="Y2471" s="3">
        <v>0.19746860956313758</v>
      </c>
      <c r="Z2471" s="3">
        <v>2.6980252438799982E-2</v>
      </c>
      <c r="AA2471" s="3">
        <v>96.075439503099844</v>
      </c>
      <c r="AB2471">
        <f t="shared" si="62"/>
        <v>0.19746860956313758</v>
      </c>
      <c r="AC2471">
        <f t="shared" si="63"/>
        <v>2.6980252438799982E-2</v>
      </c>
    </row>
    <row r="2472" spans="1:29" x14ac:dyDescent="0.25">
      <c r="A2472" s="2">
        <v>2471</v>
      </c>
      <c r="B2472" s="3" t="s">
        <v>178</v>
      </c>
      <c r="C2472" s="3" t="s">
        <v>110</v>
      </c>
      <c r="D2472" s="3" t="s">
        <v>179</v>
      </c>
      <c r="E2472" s="3" t="s">
        <v>288</v>
      </c>
      <c r="F2472" s="3">
        <v>0.56000000000000005</v>
      </c>
      <c r="G2472" s="3">
        <v>0.48</v>
      </c>
      <c r="H2472" s="3" t="s">
        <v>31</v>
      </c>
      <c r="I2472" s="2">
        <v>2240</v>
      </c>
      <c r="J2472" s="3" t="s">
        <v>38</v>
      </c>
      <c r="K2472" s="2">
        <v>1000</v>
      </c>
      <c r="L2472" s="3"/>
      <c r="M2472" s="3" t="s">
        <v>289</v>
      </c>
      <c r="N2472" s="3" t="s">
        <v>289</v>
      </c>
      <c r="O2472" s="3" t="s">
        <v>31</v>
      </c>
      <c r="P2472" s="3"/>
      <c r="Q2472" s="3"/>
      <c r="R2472" s="3">
        <v>0</v>
      </c>
      <c r="S2472" s="3">
        <v>1</v>
      </c>
      <c r="T2472" s="2">
        <v>5</v>
      </c>
      <c r="U2472" s="3">
        <v>0.46995826580766698</v>
      </c>
      <c r="V2472" s="3">
        <v>3.2597658883384351</v>
      </c>
      <c r="W2472" s="3">
        <v>0.49890488674627487</v>
      </c>
      <c r="X2472" s="3">
        <v>1394.0457540749724</v>
      </c>
      <c r="Y2472" s="3">
        <v>3.2597658883384351</v>
      </c>
      <c r="Z2472" s="3">
        <v>0.49890444569268633</v>
      </c>
      <c r="AA2472" s="3">
        <v>1394.0457540749724</v>
      </c>
      <c r="AB2472">
        <f t="shared" si="62"/>
        <v>3.2597658883384351</v>
      </c>
      <c r="AC2472">
        <f t="shared" si="63"/>
        <v>0.49890444569268633</v>
      </c>
    </row>
    <row r="2473" spans="1:29" x14ac:dyDescent="0.25">
      <c r="A2473" s="2">
        <v>2472</v>
      </c>
      <c r="B2473" s="3" t="s">
        <v>178</v>
      </c>
      <c r="C2473" s="3" t="s">
        <v>110</v>
      </c>
      <c r="D2473" s="3" t="s">
        <v>179</v>
      </c>
      <c r="E2473" s="3" t="s">
        <v>288</v>
      </c>
      <c r="F2473" s="3">
        <v>0.56000000000000005</v>
      </c>
      <c r="G2473" s="3">
        <v>0.48</v>
      </c>
      <c r="H2473" s="3" t="s">
        <v>31</v>
      </c>
      <c r="I2473" s="2">
        <v>2240</v>
      </c>
      <c r="J2473" s="3" t="s">
        <v>38</v>
      </c>
      <c r="K2473" s="2">
        <v>2000</v>
      </c>
      <c r="L2473" s="3"/>
      <c r="M2473" s="3" t="s">
        <v>289</v>
      </c>
      <c r="N2473" s="3" t="s">
        <v>289</v>
      </c>
      <c r="O2473" s="3" t="s">
        <v>31</v>
      </c>
      <c r="P2473" s="3"/>
      <c r="Q2473" s="3"/>
      <c r="R2473" s="3">
        <v>0</v>
      </c>
      <c r="S2473" s="3">
        <v>1</v>
      </c>
      <c r="T2473" s="2">
        <v>732</v>
      </c>
      <c r="U2473" s="3">
        <v>259.94894585358014</v>
      </c>
      <c r="V2473" s="3">
        <v>1646.5635381681423</v>
      </c>
      <c r="W2473" s="3">
        <v>292.2865923831838</v>
      </c>
      <c r="X2473" s="3">
        <v>729163.26915777533</v>
      </c>
      <c r="Y2473" s="3">
        <v>1646.5635381681423</v>
      </c>
      <c r="Z2473" s="3">
        <v>292.2863339891415</v>
      </c>
      <c r="AA2473" s="3">
        <v>729163.26915777533</v>
      </c>
      <c r="AB2473">
        <f t="shared" si="62"/>
        <v>1646.5635381681423</v>
      </c>
      <c r="AC2473">
        <f t="shared" si="63"/>
        <v>292.2863339891415</v>
      </c>
    </row>
    <row r="2474" spans="1:29" x14ac:dyDescent="0.25">
      <c r="A2474" s="2">
        <v>2473</v>
      </c>
      <c r="B2474" s="3" t="s">
        <v>178</v>
      </c>
      <c r="C2474" s="3" t="s">
        <v>110</v>
      </c>
      <c r="D2474" s="3" t="s">
        <v>179</v>
      </c>
      <c r="E2474" s="3" t="s">
        <v>288</v>
      </c>
      <c r="F2474" s="3">
        <v>0.56000000000000005</v>
      </c>
      <c r="G2474" s="3">
        <v>0.48</v>
      </c>
      <c r="H2474" s="3" t="s">
        <v>31</v>
      </c>
      <c r="I2474" s="2">
        <v>2240</v>
      </c>
      <c r="J2474" s="3" t="s">
        <v>38</v>
      </c>
      <c r="K2474" s="2">
        <v>2240</v>
      </c>
      <c r="L2474" s="3"/>
      <c r="M2474" s="3" t="s">
        <v>289</v>
      </c>
      <c r="N2474" s="3" t="s">
        <v>289</v>
      </c>
      <c r="O2474" s="3" t="s">
        <v>31</v>
      </c>
      <c r="P2474" s="3"/>
      <c r="Q2474" s="3"/>
      <c r="R2474" s="3">
        <v>0</v>
      </c>
      <c r="S2474" s="3">
        <v>1</v>
      </c>
      <c r="T2474" s="2">
        <v>438</v>
      </c>
      <c r="U2474" s="3">
        <v>57.397604111145299</v>
      </c>
      <c r="V2474" s="3">
        <v>387.21691980064884</v>
      </c>
      <c r="W2474" s="3">
        <v>65.102432849214267</v>
      </c>
      <c r="X2474" s="3">
        <v>173627.08221204981</v>
      </c>
      <c r="Y2474" s="3">
        <v>387.21691980064884</v>
      </c>
      <c r="Z2474" s="3">
        <v>65.102375295836126</v>
      </c>
      <c r="AA2474" s="3">
        <v>173627.08221204981</v>
      </c>
      <c r="AB2474">
        <f t="shared" si="62"/>
        <v>387.21691980064884</v>
      </c>
      <c r="AC2474">
        <f t="shared" si="63"/>
        <v>65.102375295836126</v>
      </c>
    </row>
    <row r="2475" spans="1:29" x14ac:dyDescent="0.25">
      <c r="A2475" s="2">
        <v>2474</v>
      </c>
      <c r="B2475" s="3" t="s">
        <v>178</v>
      </c>
      <c r="C2475" s="3" t="s">
        <v>110</v>
      </c>
      <c r="D2475" s="3" t="s">
        <v>179</v>
      </c>
      <c r="E2475" s="3" t="s">
        <v>288</v>
      </c>
      <c r="F2475" s="3">
        <v>0.56000000000000005</v>
      </c>
      <c r="G2475" s="3">
        <v>0.48</v>
      </c>
      <c r="H2475" s="3" t="s">
        <v>31</v>
      </c>
      <c r="I2475" s="2">
        <v>2400</v>
      </c>
      <c r="J2475" s="3" t="s">
        <v>229</v>
      </c>
      <c r="K2475" s="2">
        <v>1000</v>
      </c>
      <c r="L2475" s="3"/>
      <c r="M2475" s="3" t="s">
        <v>289</v>
      </c>
      <c r="N2475" s="3" t="s">
        <v>289</v>
      </c>
      <c r="O2475" s="3" t="s">
        <v>31</v>
      </c>
      <c r="P2475" s="3"/>
      <c r="Q2475" s="3"/>
      <c r="R2475" s="3">
        <v>0</v>
      </c>
      <c r="S2475" s="3">
        <v>1</v>
      </c>
      <c r="T2475" s="2">
        <v>8</v>
      </c>
      <c r="U2475" s="3">
        <v>0.60705472314326625</v>
      </c>
      <c r="V2475" s="3">
        <v>6.3318474532114113</v>
      </c>
      <c r="W2475" s="3">
        <v>0.84418367404749994</v>
      </c>
      <c r="X2475" s="3">
        <v>2189.3652679081733</v>
      </c>
      <c r="Y2475" s="3">
        <v>6.3318474532114113</v>
      </c>
      <c r="Z2475" s="3">
        <v>0.84418292775246762</v>
      </c>
      <c r="AA2475" s="3">
        <v>2189.3652679081733</v>
      </c>
      <c r="AB2475">
        <f t="shared" si="62"/>
        <v>6.3318474532114113</v>
      </c>
      <c r="AC2475">
        <f t="shared" si="63"/>
        <v>0.84418292775246762</v>
      </c>
    </row>
    <row r="2476" spans="1:29" x14ac:dyDescent="0.25">
      <c r="A2476" s="2">
        <v>2475</v>
      </c>
      <c r="B2476" s="3" t="s">
        <v>178</v>
      </c>
      <c r="C2476" s="3" t="s">
        <v>110</v>
      </c>
      <c r="D2476" s="3" t="s">
        <v>179</v>
      </c>
      <c r="E2476" s="3" t="s">
        <v>288</v>
      </c>
      <c r="F2476" s="3">
        <v>0.56000000000000005</v>
      </c>
      <c r="G2476" s="3">
        <v>0.48</v>
      </c>
      <c r="H2476" s="3" t="s">
        <v>31</v>
      </c>
      <c r="I2476" s="2">
        <v>2400</v>
      </c>
      <c r="J2476" s="3" t="s">
        <v>229</v>
      </c>
      <c r="K2476" s="2">
        <v>2000</v>
      </c>
      <c r="L2476" s="3"/>
      <c r="M2476" s="3" t="s">
        <v>289</v>
      </c>
      <c r="N2476" s="3" t="s">
        <v>289</v>
      </c>
      <c r="O2476" s="3" t="s">
        <v>31</v>
      </c>
      <c r="P2476" s="3"/>
      <c r="Q2476" s="3"/>
      <c r="R2476" s="3">
        <v>0</v>
      </c>
      <c r="S2476" s="3">
        <v>1</v>
      </c>
      <c r="T2476" s="2">
        <v>33</v>
      </c>
      <c r="U2476" s="3">
        <v>10.754329708260968</v>
      </c>
      <c r="V2476" s="3">
        <v>83.036211079675141</v>
      </c>
      <c r="W2476" s="3">
        <v>12.37589512751379</v>
      </c>
      <c r="X2476" s="3">
        <v>34468.488034170594</v>
      </c>
      <c r="Y2476" s="3">
        <v>83.036211079675141</v>
      </c>
      <c r="Z2476" s="3">
        <v>12.37588418668499</v>
      </c>
      <c r="AA2476" s="3">
        <v>34468.488034170594</v>
      </c>
      <c r="AB2476">
        <f t="shared" si="62"/>
        <v>83.036211079675141</v>
      </c>
      <c r="AC2476">
        <f t="shared" si="63"/>
        <v>12.37588418668499</v>
      </c>
    </row>
    <row r="2477" spans="1:29" x14ac:dyDescent="0.25">
      <c r="A2477" s="2">
        <v>2476</v>
      </c>
      <c r="B2477" s="3" t="s">
        <v>178</v>
      </c>
      <c r="C2477" s="3" t="s">
        <v>110</v>
      </c>
      <c r="D2477" s="3" t="s">
        <v>179</v>
      </c>
      <c r="E2477" s="3" t="s">
        <v>288</v>
      </c>
      <c r="F2477" s="3">
        <v>0.56000000000000005</v>
      </c>
      <c r="G2477" s="3">
        <v>0.48</v>
      </c>
      <c r="H2477" s="3" t="s">
        <v>31</v>
      </c>
      <c r="I2477" s="2">
        <v>2400</v>
      </c>
      <c r="J2477" s="3" t="s">
        <v>229</v>
      </c>
      <c r="K2477" s="2">
        <v>2400</v>
      </c>
      <c r="L2477" s="3"/>
      <c r="M2477" s="3" t="s">
        <v>289</v>
      </c>
      <c r="N2477" s="3" t="s">
        <v>289</v>
      </c>
      <c r="O2477" s="3" t="s">
        <v>31</v>
      </c>
      <c r="P2477" s="3"/>
      <c r="Q2477" s="3"/>
      <c r="R2477" s="3">
        <v>0</v>
      </c>
      <c r="S2477" s="3">
        <v>1</v>
      </c>
      <c r="T2477" s="2">
        <v>18</v>
      </c>
      <c r="U2477" s="3">
        <v>0.60754709026670461</v>
      </c>
      <c r="V2477" s="3">
        <v>5.0727892371347512</v>
      </c>
      <c r="W2477" s="3">
        <v>0.75396263351386383</v>
      </c>
      <c r="X2477" s="3">
        <v>2036.1310558755927</v>
      </c>
      <c r="Y2477" s="3">
        <v>5.0727892371347512</v>
      </c>
      <c r="Z2477" s="3">
        <v>0.75396196697814943</v>
      </c>
      <c r="AA2477" s="3">
        <v>2036.1310558755927</v>
      </c>
      <c r="AB2477">
        <f t="shared" si="62"/>
        <v>5.0727892371347512</v>
      </c>
      <c r="AC2477">
        <f t="shared" si="63"/>
        <v>0.75396196697814943</v>
      </c>
    </row>
    <row r="2478" spans="1:29" x14ac:dyDescent="0.25">
      <c r="A2478" s="2">
        <v>2477</v>
      </c>
      <c r="B2478" s="3" t="s">
        <v>178</v>
      </c>
      <c r="C2478" s="3" t="s">
        <v>110</v>
      </c>
      <c r="D2478" s="3" t="s">
        <v>179</v>
      </c>
      <c r="E2478" s="3" t="s">
        <v>288</v>
      </c>
      <c r="F2478" s="3">
        <v>0.56000000000000005</v>
      </c>
      <c r="G2478" s="3">
        <v>0.48</v>
      </c>
      <c r="H2478" s="3" t="s">
        <v>31</v>
      </c>
      <c r="I2478" s="2">
        <v>2410</v>
      </c>
      <c r="J2478" s="3" t="s">
        <v>113</v>
      </c>
      <c r="K2478" s="2">
        <v>2000</v>
      </c>
      <c r="L2478" s="3"/>
      <c r="M2478" s="3" t="s">
        <v>289</v>
      </c>
      <c r="N2478" s="3" t="s">
        <v>289</v>
      </c>
      <c r="O2478" s="3" t="s">
        <v>31</v>
      </c>
      <c r="P2478" s="3"/>
      <c r="Q2478" s="3"/>
      <c r="R2478" s="3">
        <v>0</v>
      </c>
      <c r="S2478" s="3">
        <v>1</v>
      </c>
      <c r="T2478" s="2">
        <v>407</v>
      </c>
      <c r="U2478" s="3">
        <v>146.39264323628322</v>
      </c>
      <c r="V2478" s="3">
        <v>1226.1694491324299</v>
      </c>
      <c r="W2478" s="3">
        <v>191.14649763012974</v>
      </c>
      <c r="X2478" s="3">
        <v>451682.84680072236</v>
      </c>
      <c r="Y2478" s="3">
        <v>1226.1694491324299</v>
      </c>
      <c r="Z2478" s="3">
        <v>191.14632864832419</v>
      </c>
      <c r="AA2478" s="3">
        <v>451682.84680072236</v>
      </c>
      <c r="AB2478">
        <f t="shared" si="62"/>
        <v>1226.1694491324299</v>
      </c>
      <c r="AC2478">
        <f t="shared" si="63"/>
        <v>191.14632864832419</v>
      </c>
    </row>
    <row r="2479" spans="1:29" x14ac:dyDescent="0.25">
      <c r="A2479" s="2">
        <v>2478</v>
      </c>
      <c r="B2479" s="3" t="s">
        <v>178</v>
      </c>
      <c r="C2479" s="3" t="s">
        <v>110</v>
      </c>
      <c r="D2479" s="3" t="s">
        <v>179</v>
      </c>
      <c r="E2479" s="3" t="s">
        <v>288</v>
      </c>
      <c r="F2479" s="3">
        <v>0.56000000000000005</v>
      </c>
      <c r="G2479" s="3">
        <v>0.48</v>
      </c>
      <c r="H2479" s="3" t="s">
        <v>31</v>
      </c>
      <c r="I2479" s="2">
        <v>2410</v>
      </c>
      <c r="J2479" s="3" t="s">
        <v>113</v>
      </c>
      <c r="K2479" s="2">
        <v>2410</v>
      </c>
      <c r="L2479" s="3"/>
      <c r="M2479" s="3" t="s">
        <v>289</v>
      </c>
      <c r="N2479" s="3" t="s">
        <v>289</v>
      </c>
      <c r="O2479" s="3" t="s">
        <v>31</v>
      </c>
      <c r="P2479" s="3"/>
      <c r="Q2479" s="3"/>
      <c r="R2479" s="3">
        <v>0</v>
      </c>
      <c r="S2479" s="3">
        <v>1</v>
      </c>
      <c r="T2479" s="2">
        <v>208</v>
      </c>
      <c r="U2479" s="3">
        <v>24.657251036333538</v>
      </c>
      <c r="V2479" s="3">
        <v>207.77125452077507</v>
      </c>
      <c r="W2479" s="3">
        <v>32.317651466112025</v>
      </c>
      <c r="X2479" s="3">
        <v>76962.573959046713</v>
      </c>
      <c r="Y2479" s="3">
        <v>207.77125452077507</v>
      </c>
      <c r="Z2479" s="3">
        <v>32.317622895904556</v>
      </c>
      <c r="AA2479" s="3">
        <v>76962.573959046713</v>
      </c>
      <c r="AB2479">
        <f t="shared" si="62"/>
        <v>207.77125452077507</v>
      </c>
      <c r="AC2479">
        <f t="shared" si="63"/>
        <v>32.317622895904556</v>
      </c>
    </row>
    <row r="2480" spans="1:29" x14ac:dyDescent="0.25">
      <c r="A2480" s="2">
        <v>2479</v>
      </c>
      <c r="B2480" s="3" t="s">
        <v>178</v>
      </c>
      <c r="C2480" s="3" t="s">
        <v>110</v>
      </c>
      <c r="D2480" s="3" t="s">
        <v>179</v>
      </c>
      <c r="E2480" s="3" t="s">
        <v>288</v>
      </c>
      <c r="F2480" s="3">
        <v>0.56000000000000005</v>
      </c>
      <c r="G2480" s="3">
        <v>0.48</v>
      </c>
      <c r="H2480" s="3" t="s">
        <v>31</v>
      </c>
      <c r="I2480" s="2">
        <v>2420</v>
      </c>
      <c r="J2480" s="3" t="s">
        <v>230</v>
      </c>
      <c r="K2480" s="2">
        <v>2000</v>
      </c>
      <c r="L2480" s="3"/>
      <c r="M2480" s="3" t="s">
        <v>289</v>
      </c>
      <c r="N2480" s="3" t="s">
        <v>289</v>
      </c>
      <c r="O2480" s="3" t="s">
        <v>31</v>
      </c>
      <c r="P2480" s="3"/>
      <c r="Q2480" s="3"/>
      <c r="R2480" s="3">
        <v>0</v>
      </c>
      <c r="S2480" s="3">
        <v>1</v>
      </c>
      <c r="T2480" s="2">
        <v>103</v>
      </c>
      <c r="U2480" s="3">
        <v>45.430756230938051</v>
      </c>
      <c r="V2480" s="3">
        <v>401.05926337972835</v>
      </c>
      <c r="W2480" s="3">
        <v>64.104850314497355</v>
      </c>
      <c r="X2480" s="3">
        <v>141771.01891904263</v>
      </c>
      <c r="Y2480" s="3">
        <v>401.05926337972835</v>
      </c>
      <c r="Z2480" s="3">
        <v>64.104793643025559</v>
      </c>
      <c r="AA2480" s="3">
        <v>141771.01891904263</v>
      </c>
      <c r="AB2480">
        <f t="shared" si="62"/>
        <v>401.05926337972835</v>
      </c>
      <c r="AC2480">
        <f t="shared" si="63"/>
        <v>64.104793643025559</v>
      </c>
    </row>
    <row r="2481" spans="1:29" x14ac:dyDescent="0.25">
      <c r="A2481" s="2">
        <v>2480</v>
      </c>
      <c r="B2481" s="3" t="s">
        <v>178</v>
      </c>
      <c r="C2481" s="3" t="s">
        <v>110</v>
      </c>
      <c r="D2481" s="3" t="s">
        <v>179</v>
      </c>
      <c r="E2481" s="3" t="s">
        <v>288</v>
      </c>
      <c r="F2481" s="3">
        <v>0.56000000000000005</v>
      </c>
      <c r="G2481" s="3">
        <v>0.48</v>
      </c>
      <c r="H2481" s="3" t="s">
        <v>31</v>
      </c>
      <c r="I2481" s="2">
        <v>2420</v>
      </c>
      <c r="J2481" s="3" t="s">
        <v>230</v>
      </c>
      <c r="K2481" s="2">
        <v>2420</v>
      </c>
      <c r="L2481" s="3"/>
      <c r="M2481" s="3" t="s">
        <v>289</v>
      </c>
      <c r="N2481" s="3" t="s">
        <v>289</v>
      </c>
      <c r="O2481" s="3" t="s">
        <v>31</v>
      </c>
      <c r="P2481" s="3"/>
      <c r="Q2481" s="3"/>
      <c r="R2481" s="3">
        <v>0</v>
      </c>
      <c r="S2481" s="3">
        <v>1</v>
      </c>
      <c r="T2481" s="2">
        <v>49</v>
      </c>
      <c r="U2481" s="3">
        <v>5.5291368630277624</v>
      </c>
      <c r="V2481" s="3">
        <v>48.188399649684449</v>
      </c>
      <c r="W2481" s="3">
        <v>7.3832583260272653</v>
      </c>
      <c r="X2481" s="3">
        <v>17409.85170856299</v>
      </c>
      <c r="Y2481" s="3">
        <v>48.188399649684449</v>
      </c>
      <c r="Z2481" s="3">
        <v>7.3832517989062429</v>
      </c>
      <c r="AA2481" s="3">
        <v>17409.85170856299</v>
      </c>
      <c r="AB2481">
        <f t="shared" si="62"/>
        <v>48.188399649684449</v>
      </c>
      <c r="AC2481">
        <f t="shared" si="63"/>
        <v>7.3832517989062429</v>
      </c>
    </row>
    <row r="2482" spans="1:29" x14ac:dyDescent="0.25">
      <c r="A2482" s="2">
        <v>2481</v>
      </c>
      <c r="B2482" s="3" t="s">
        <v>178</v>
      </c>
      <c r="C2482" s="3" t="s">
        <v>110</v>
      </c>
      <c r="D2482" s="3" t="s">
        <v>179</v>
      </c>
      <c r="E2482" s="3" t="s">
        <v>288</v>
      </c>
      <c r="F2482" s="3">
        <v>0.56000000000000005</v>
      </c>
      <c r="G2482" s="3">
        <v>0.48</v>
      </c>
      <c r="H2482" s="3" t="s">
        <v>31</v>
      </c>
      <c r="I2482" s="2">
        <v>2430</v>
      </c>
      <c r="J2482" s="3" t="s">
        <v>231</v>
      </c>
      <c r="K2482" s="2">
        <v>1000</v>
      </c>
      <c r="L2482" s="3"/>
      <c r="M2482" s="3" t="s">
        <v>289</v>
      </c>
      <c r="N2482" s="3" t="s">
        <v>289</v>
      </c>
      <c r="O2482" s="3" t="s">
        <v>31</v>
      </c>
      <c r="P2482" s="3"/>
      <c r="Q2482" s="3"/>
      <c r="R2482" s="3">
        <v>0</v>
      </c>
      <c r="S2482" s="3">
        <v>1</v>
      </c>
      <c r="T2482" s="2">
        <v>18</v>
      </c>
      <c r="U2482" s="3">
        <v>0.61824894812942999</v>
      </c>
      <c r="V2482" s="3">
        <v>5.2672942533259199</v>
      </c>
      <c r="W2482" s="3">
        <v>0.74020434661664791</v>
      </c>
      <c r="X2482" s="3">
        <v>1987.8103885212099</v>
      </c>
      <c r="Y2482" s="3">
        <v>5.2672942533259199</v>
      </c>
      <c r="Z2482" s="3">
        <v>0.74020369224385707</v>
      </c>
      <c r="AA2482" s="3">
        <v>1987.8103885212099</v>
      </c>
      <c r="AB2482">
        <f t="shared" si="62"/>
        <v>5.2672942533259199</v>
      </c>
      <c r="AC2482">
        <f t="shared" si="63"/>
        <v>0.74020369224385707</v>
      </c>
    </row>
    <row r="2483" spans="1:29" x14ac:dyDescent="0.25">
      <c r="A2483" s="2">
        <v>2482</v>
      </c>
      <c r="B2483" s="3" t="s">
        <v>178</v>
      </c>
      <c r="C2483" s="3" t="s">
        <v>110</v>
      </c>
      <c r="D2483" s="3" t="s">
        <v>179</v>
      </c>
      <c r="E2483" s="3" t="s">
        <v>288</v>
      </c>
      <c r="F2483" s="3">
        <v>0.56000000000000005</v>
      </c>
      <c r="G2483" s="3">
        <v>0.48</v>
      </c>
      <c r="H2483" s="3" t="s">
        <v>31</v>
      </c>
      <c r="I2483" s="2">
        <v>2430</v>
      </c>
      <c r="J2483" s="3" t="s">
        <v>231</v>
      </c>
      <c r="K2483" s="2">
        <v>2000</v>
      </c>
      <c r="L2483" s="3"/>
      <c r="M2483" s="3" t="s">
        <v>289</v>
      </c>
      <c r="N2483" s="3" t="s">
        <v>289</v>
      </c>
      <c r="O2483" s="3" t="s">
        <v>31</v>
      </c>
      <c r="P2483" s="3"/>
      <c r="Q2483" s="3"/>
      <c r="R2483" s="3">
        <v>0</v>
      </c>
      <c r="S2483" s="3">
        <v>1</v>
      </c>
      <c r="T2483" s="2">
        <v>270</v>
      </c>
      <c r="U2483" s="3">
        <v>91.548548388054911</v>
      </c>
      <c r="V2483" s="3">
        <v>767.64569019200417</v>
      </c>
      <c r="W2483" s="3">
        <v>121.31443995004669</v>
      </c>
      <c r="X2483" s="3">
        <v>278807.23595065874</v>
      </c>
      <c r="Y2483" s="3">
        <v>767.64569019200417</v>
      </c>
      <c r="Z2483" s="3">
        <v>121.31433270281296</v>
      </c>
      <c r="AA2483" s="3">
        <v>278807.23595065874</v>
      </c>
      <c r="AB2483">
        <f t="shared" si="62"/>
        <v>767.64569019200417</v>
      </c>
      <c r="AC2483">
        <f t="shared" si="63"/>
        <v>121.31433270281296</v>
      </c>
    </row>
    <row r="2484" spans="1:29" x14ac:dyDescent="0.25">
      <c r="A2484" s="2">
        <v>2483</v>
      </c>
      <c r="B2484" s="3" t="s">
        <v>178</v>
      </c>
      <c r="C2484" s="3" t="s">
        <v>110</v>
      </c>
      <c r="D2484" s="3" t="s">
        <v>179</v>
      </c>
      <c r="E2484" s="3" t="s">
        <v>288</v>
      </c>
      <c r="F2484" s="3">
        <v>0.56000000000000005</v>
      </c>
      <c r="G2484" s="3">
        <v>0.48</v>
      </c>
      <c r="H2484" s="3" t="s">
        <v>31</v>
      </c>
      <c r="I2484" s="2">
        <v>2430</v>
      </c>
      <c r="J2484" s="3" t="s">
        <v>231</v>
      </c>
      <c r="K2484" s="2">
        <v>2430</v>
      </c>
      <c r="L2484" s="3"/>
      <c r="M2484" s="3" t="s">
        <v>289</v>
      </c>
      <c r="N2484" s="3" t="s">
        <v>289</v>
      </c>
      <c r="O2484" s="3" t="s">
        <v>31</v>
      </c>
      <c r="P2484" s="3"/>
      <c r="Q2484" s="3"/>
      <c r="R2484" s="3">
        <v>0</v>
      </c>
      <c r="S2484" s="3">
        <v>1</v>
      </c>
      <c r="T2484" s="2">
        <v>210</v>
      </c>
      <c r="U2484" s="3">
        <v>44.070427736300275</v>
      </c>
      <c r="V2484" s="3">
        <v>370.14601858718936</v>
      </c>
      <c r="W2484" s="3">
        <v>57.939654987889838</v>
      </c>
      <c r="X2484" s="3">
        <v>135229.20428250942</v>
      </c>
      <c r="Y2484" s="3">
        <v>370.14601858718936</v>
      </c>
      <c r="Z2484" s="3">
        <v>57.939603766718484</v>
      </c>
      <c r="AA2484" s="3">
        <v>135229.20428250942</v>
      </c>
      <c r="AB2484">
        <f t="shared" si="62"/>
        <v>370.14601858718936</v>
      </c>
      <c r="AC2484">
        <f t="shared" si="63"/>
        <v>57.939603766718484</v>
      </c>
    </row>
    <row r="2485" spans="1:29" x14ac:dyDescent="0.25">
      <c r="A2485" s="2">
        <v>2484</v>
      </c>
      <c r="B2485" s="3" t="s">
        <v>178</v>
      </c>
      <c r="C2485" s="3" t="s">
        <v>110</v>
      </c>
      <c r="D2485" s="3" t="s">
        <v>179</v>
      </c>
      <c r="E2485" s="3" t="s">
        <v>288</v>
      </c>
      <c r="F2485" s="3">
        <v>0.56000000000000005</v>
      </c>
      <c r="G2485" s="3">
        <v>0.48</v>
      </c>
      <c r="H2485" s="3" t="s">
        <v>31</v>
      </c>
      <c r="I2485" s="2">
        <v>2500</v>
      </c>
      <c r="J2485" s="3" t="s">
        <v>293</v>
      </c>
      <c r="K2485" s="2">
        <v>2000</v>
      </c>
      <c r="L2485" s="3"/>
      <c r="M2485" s="3" t="s">
        <v>289</v>
      </c>
      <c r="N2485" s="3" t="s">
        <v>289</v>
      </c>
      <c r="O2485" s="3" t="s">
        <v>31</v>
      </c>
      <c r="P2485" s="3"/>
      <c r="Q2485" s="3"/>
      <c r="R2485" s="3">
        <v>0</v>
      </c>
      <c r="S2485" s="3">
        <v>1</v>
      </c>
      <c r="T2485" s="2">
        <v>5</v>
      </c>
      <c r="U2485" s="3">
        <v>0.13278571694783337</v>
      </c>
      <c r="V2485" s="3">
        <v>1.3008587645228533</v>
      </c>
      <c r="W2485" s="3">
        <v>0.1917301394719218</v>
      </c>
      <c r="X2485" s="3">
        <v>526.25888455560073</v>
      </c>
      <c r="Y2485" s="3">
        <v>1.3008587645228533</v>
      </c>
      <c r="Z2485" s="3">
        <v>0.19172996997415179</v>
      </c>
      <c r="AA2485" s="3">
        <v>526.25888455560073</v>
      </c>
      <c r="AB2485">
        <f t="shared" si="62"/>
        <v>1.3008587645228533</v>
      </c>
      <c r="AC2485">
        <f t="shared" si="63"/>
        <v>0.19172996997415179</v>
      </c>
    </row>
    <row r="2486" spans="1:29" x14ac:dyDescent="0.25">
      <c r="A2486" s="2">
        <v>2485</v>
      </c>
      <c r="B2486" s="3" t="s">
        <v>178</v>
      </c>
      <c r="C2486" s="3" t="s">
        <v>110</v>
      </c>
      <c r="D2486" s="3" t="s">
        <v>179</v>
      </c>
      <c r="E2486" s="3" t="s">
        <v>288</v>
      </c>
      <c r="F2486" s="3">
        <v>0.56000000000000005</v>
      </c>
      <c r="G2486" s="3">
        <v>0.48</v>
      </c>
      <c r="H2486" s="3" t="s">
        <v>31</v>
      </c>
      <c r="I2486" s="2">
        <v>2500</v>
      </c>
      <c r="J2486" s="3" t="s">
        <v>293</v>
      </c>
      <c r="K2486" s="2">
        <v>2500</v>
      </c>
      <c r="L2486" s="3"/>
      <c r="M2486" s="3" t="s">
        <v>289</v>
      </c>
      <c r="N2486" s="3" t="s">
        <v>289</v>
      </c>
      <c r="O2486" s="3" t="s">
        <v>31</v>
      </c>
      <c r="P2486" s="3"/>
      <c r="Q2486" s="3"/>
      <c r="R2486" s="3">
        <v>0</v>
      </c>
      <c r="S2486" s="3">
        <v>1</v>
      </c>
      <c r="T2486" s="2">
        <v>2</v>
      </c>
      <c r="U2486" s="3">
        <v>5.86813648171853E-5</v>
      </c>
      <c r="V2486" s="3">
        <v>5.6293915513818088E-4</v>
      </c>
      <c r="W2486" s="3">
        <v>8.2435038760319694E-5</v>
      </c>
      <c r="X2486" s="3">
        <v>0.23336803761830524</v>
      </c>
      <c r="Y2486" s="3">
        <v>5.6293915513818088E-4</v>
      </c>
      <c r="Z2486" s="3">
        <v>8.24349658841655E-5</v>
      </c>
      <c r="AA2486" s="3">
        <v>0.23336803761830524</v>
      </c>
      <c r="AB2486">
        <f t="shared" si="62"/>
        <v>5.6293915513818088E-4</v>
      </c>
      <c r="AC2486">
        <f t="shared" si="63"/>
        <v>8.24349658841655E-5</v>
      </c>
    </row>
    <row r="2487" spans="1:29" x14ac:dyDescent="0.25">
      <c r="A2487" s="2">
        <v>2486</v>
      </c>
      <c r="B2487" s="3" t="s">
        <v>178</v>
      </c>
      <c r="C2487" s="3" t="s">
        <v>110</v>
      </c>
      <c r="D2487" s="3" t="s">
        <v>179</v>
      </c>
      <c r="E2487" s="3" t="s">
        <v>288</v>
      </c>
      <c r="F2487" s="3">
        <v>0.56000000000000005</v>
      </c>
      <c r="G2487" s="3">
        <v>0.48</v>
      </c>
      <c r="H2487" s="3" t="s">
        <v>31</v>
      </c>
      <c r="I2487" s="2">
        <v>2510</v>
      </c>
      <c r="J2487" s="3" t="s">
        <v>234</v>
      </c>
      <c r="K2487" s="2">
        <v>1000</v>
      </c>
      <c r="L2487" s="3"/>
      <c r="M2487" s="3" t="s">
        <v>289</v>
      </c>
      <c r="N2487" s="3" t="s">
        <v>289</v>
      </c>
      <c r="O2487" s="3" t="s">
        <v>31</v>
      </c>
      <c r="P2487" s="3"/>
      <c r="Q2487" s="3"/>
      <c r="R2487" s="3">
        <v>0</v>
      </c>
      <c r="S2487" s="3">
        <v>1</v>
      </c>
      <c r="T2487" s="2">
        <v>1</v>
      </c>
      <c r="U2487" s="3">
        <v>9.7989091740830007E-6</v>
      </c>
      <c r="V2487" s="3">
        <v>7.4271743593744421E-5</v>
      </c>
      <c r="W2487" s="3">
        <v>1.0140873501576049E-5</v>
      </c>
      <c r="X2487" s="3">
        <v>3.9858826147936378E-2</v>
      </c>
      <c r="Y2487" s="3">
        <v>7.4271743593744421E-5</v>
      </c>
      <c r="Z2487" s="3">
        <v>1.01408645366034E-5</v>
      </c>
      <c r="AA2487" s="3">
        <v>3.9858826147936378E-2</v>
      </c>
      <c r="AB2487">
        <f t="shared" si="62"/>
        <v>7.4271743593744421E-5</v>
      </c>
      <c r="AC2487">
        <f t="shared" si="63"/>
        <v>1.01408645366034E-5</v>
      </c>
    </row>
    <row r="2488" spans="1:29" x14ac:dyDescent="0.25">
      <c r="A2488" s="2">
        <v>2487</v>
      </c>
      <c r="B2488" s="3" t="s">
        <v>178</v>
      </c>
      <c r="C2488" s="3" t="s">
        <v>110</v>
      </c>
      <c r="D2488" s="3" t="s">
        <v>179</v>
      </c>
      <c r="E2488" s="3" t="s">
        <v>288</v>
      </c>
      <c r="F2488" s="3">
        <v>0.56000000000000005</v>
      </c>
      <c r="G2488" s="3">
        <v>0.48</v>
      </c>
      <c r="H2488" s="3" t="s">
        <v>31</v>
      </c>
      <c r="I2488" s="2">
        <v>2510</v>
      </c>
      <c r="J2488" s="3" t="s">
        <v>234</v>
      </c>
      <c r="K2488" s="2">
        <v>2000</v>
      </c>
      <c r="L2488" s="3"/>
      <c r="M2488" s="3" t="s">
        <v>289</v>
      </c>
      <c r="N2488" s="3" t="s">
        <v>289</v>
      </c>
      <c r="O2488" s="3" t="s">
        <v>31</v>
      </c>
      <c r="P2488" s="3"/>
      <c r="Q2488" s="3"/>
      <c r="R2488" s="3">
        <v>0</v>
      </c>
      <c r="S2488" s="3">
        <v>1</v>
      </c>
      <c r="T2488" s="2">
        <v>822</v>
      </c>
      <c r="U2488" s="3">
        <v>308.23971846115239</v>
      </c>
      <c r="V2488" s="3">
        <v>2538.6636672308177</v>
      </c>
      <c r="W2488" s="3">
        <v>397.40348453145651</v>
      </c>
      <c r="X2488" s="3">
        <v>945191.84922883403</v>
      </c>
      <c r="Y2488" s="3">
        <v>2538.6636672308177</v>
      </c>
      <c r="Z2488" s="3">
        <v>397.40313320951657</v>
      </c>
      <c r="AA2488" s="3">
        <v>945191.84922883403</v>
      </c>
      <c r="AB2488">
        <f t="shared" si="62"/>
        <v>2538.6636672308177</v>
      </c>
      <c r="AC2488">
        <f t="shared" si="63"/>
        <v>397.40313320951657</v>
      </c>
    </row>
    <row r="2489" spans="1:29" x14ac:dyDescent="0.25">
      <c r="A2489" s="2">
        <v>2488</v>
      </c>
      <c r="B2489" s="3" t="s">
        <v>178</v>
      </c>
      <c r="C2489" s="3" t="s">
        <v>110</v>
      </c>
      <c r="D2489" s="3" t="s">
        <v>179</v>
      </c>
      <c r="E2489" s="3" t="s">
        <v>288</v>
      </c>
      <c r="F2489" s="3">
        <v>0.56000000000000005</v>
      </c>
      <c r="G2489" s="3">
        <v>0.48</v>
      </c>
      <c r="H2489" s="3" t="s">
        <v>31</v>
      </c>
      <c r="I2489" s="2">
        <v>2510</v>
      </c>
      <c r="J2489" s="3" t="s">
        <v>234</v>
      </c>
      <c r="K2489" s="2">
        <v>2510</v>
      </c>
      <c r="L2489" s="3"/>
      <c r="M2489" s="3" t="s">
        <v>289</v>
      </c>
      <c r="N2489" s="3" t="s">
        <v>289</v>
      </c>
      <c r="O2489" s="3" t="s">
        <v>31</v>
      </c>
      <c r="P2489" s="3"/>
      <c r="Q2489" s="3"/>
      <c r="R2489" s="3">
        <v>0</v>
      </c>
      <c r="S2489" s="3">
        <v>1</v>
      </c>
      <c r="T2489" s="2">
        <v>269</v>
      </c>
      <c r="U2489" s="3">
        <v>17.109590427080224</v>
      </c>
      <c r="V2489" s="3">
        <v>145.22029126864061</v>
      </c>
      <c r="W2489" s="3">
        <v>22.116582602658902</v>
      </c>
      <c r="X2489" s="3">
        <v>54149.65168029187</v>
      </c>
      <c r="Y2489" s="3">
        <v>145.22029126864061</v>
      </c>
      <c r="Z2489" s="3">
        <v>22.116563050639353</v>
      </c>
      <c r="AA2489" s="3">
        <v>54149.65168029187</v>
      </c>
      <c r="AB2489">
        <f t="shared" si="62"/>
        <v>145.22029126864061</v>
      </c>
      <c r="AC2489">
        <f t="shared" si="63"/>
        <v>22.116563050639353</v>
      </c>
    </row>
    <row r="2490" spans="1:29" x14ac:dyDescent="0.25">
      <c r="A2490" s="2">
        <v>2489</v>
      </c>
      <c r="B2490" s="3" t="s">
        <v>178</v>
      </c>
      <c r="C2490" s="3" t="s">
        <v>110</v>
      </c>
      <c r="D2490" s="3" t="s">
        <v>179</v>
      </c>
      <c r="E2490" s="3" t="s">
        <v>288</v>
      </c>
      <c r="F2490" s="3">
        <v>0.56000000000000005</v>
      </c>
      <c r="G2490" s="3">
        <v>0.48</v>
      </c>
      <c r="H2490" s="3" t="s">
        <v>31</v>
      </c>
      <c r="I2490" s="2">
        <v>2540</v>
      </c>
      <c r="J2490" s="3" t="s">
        <v>235</v>
      </c>
      <c r="K2490" s="2">
        <v>2000</v>
      </c>
      <c r="L2490" s="3"/>
      <c r="M2490" s="3" t="s">
        <v>289</v>
      </c>
      <c r="N2490" s="3" t="s">
        <v>289</v>
      </c>
      <c r="O2490" s="3" t="s">
        <v>31</v>
      </c>
      <c r="P2490" s="3"/>
      <c r="Q2490" s="3"/>
      <c r="R2490" s="3">
        <v>0</v>
      </c>
      <c r="S2490" s="3">
        <v>1</v>
      </c>
      <c r="T2490" s="2">
        <v>79</v>
      </c>
      <c r="U2490" s="3">
        <v>30.820156341713272</v>
      </c>
      <c r="V2490" s="3">
        <v>262.8658558459997</v>
      </c>
      <c r="W2490" s="3">
        <v>37.970253121177798</v>
      </c>
      <c r="X2490" s="3">
        <v>123997.14018522319</v>
      </c>
      <c r="Y2490" s="3">
        <v>262.8658558459997</v>
      </c>
      <c r="Z2490" s="3">
        <v>37.970219553824961</v>
      </c>
      <c r="AA2490" s="3">
        <v>123997.14018522319</v>
      </c>
      <c r="AB2490">
        <f t="shared" si="62"/>
        <v>262.8658558459997</v>
      </c>
      <c r="AC2490">
        <f t="shared" si="63"/>
        <v>37.970219553824961</v>
      </c>
    </row>
    <row r="2491" spans="1:29" x14ac:dyDescent="0.25">
      <c r="A2491" s="2">
        <v>2490</v>
      </c>
      <c r="B2491" s="3" t="s">
        <v>178</v>
      </c>
      <c r="C2491" s="3" t="s">
        <v>110</v>
      </c>
      <c r="D2491" s="3" t="s">
        <v>179</v>
      </c>
      <c r="E2491" s="3" t="s">
        <v>288</v>
      </c>
      <c r="F2491" s="3">
        <v>0.56000000000000005</v>
      </c>
      <c r="G2491" s="3">
        <v>0.48</v>
      </c>
      <c r="H2491" s="3" t="s">
        <v>31</v>
      </c>
      <c r="I2491" s="2">
        <v>2540</v>
      </c>
      <c r="J2491" s="3" t="s">
        <v>235</v>
      </c>
      <c r="K2491" s="2">
        <v>2540</v>
      </c>
      <c r="L2491" s="3"/>
      <c r="M2491" s="3" t="s">
        <v>289</v>
      </c>
      <c r="N2491" s="3" t="s">
        <v>289</v>
      </c>
      <c r="O2491" s="3" t="s">
        <v>31</v>
      </c>
      <c r="P2491" s="3"/>
      <c r="Q2491" s="3"/>
      <c r="R2491" s="3">
        <v>0</v>
      </c>
      <c r="S2491" s="3">
        <v>1</v>
      </c>
      <c r="T2491" s="2">
        <v>42</v>
      </c>
      <c r="U2491" s="3">
        <v>1.613590870675168</v>
      </c>
      <c r="V2491" s="3">
        <v>14.068601149330357</v>
      </c>
      <c r="W2491" s="3">
        <v>2.0470272713468161</v>
      </c>
      <c r="X2491" s="3">
        <v>6380.4513978002033</v>
      </c>
      <c r="Y2491" s="3">
        <v>14.068601149330357</v>
      </c>
      <c r="Z2491" s="3">
        <v>2.0470254616858008</v>
      </c>
      <c r="AA2491" s="3">
        <v>6380.4513978002033</v>
      </c>
      <c r="AB2491">
        <f t="shared" si="62"/>
        <v>14.068601149330357</v>
      </c>
      <c r="AC2491">
        <f t="shared" si="63"/>
        <v>2.0470254616858008</v>
      </c>
    </row>
    <row r="2492" spans="1:29" x14ac:dyDescent="0.25">
      <c r="A2492" s="2">
        <v>2491</v>
      </c>
      <c r="B2492" s="3" t="s">
        <v>178</v>
      </c>
      <c r="C2492" s="3" t="s">
        <v>110</v>
      </c>
      <c r="D2492" s="3" t="s">
        <v>179</v>
      </c>
      <c r="E2492" s="3" t="s">
        <v>288</v>
      </c>
      <c r="F2492" s="3">
        <v>0.56000000000000005</v>
      </c>
      <c r="G2492" s="3">
        <v>0.48</v>
      </c>
      <c r="H2492" s="3" t="s">
        <v>31</v>
      </c>
      <c r="I2492" s="2">
        <v>3300</v>
      </c>
      <c r="J2492" s="3" t="s">
        <v>39</v>
      </c>
      <c r="K2492" s="2">
        <v>1000</v>
      </c>
      <c r="L2492" s="3"/>
      <c r="M2492" s="3" t="s">
        <v>289</v>
      </c>
      <c r="N2492" s="3" t="s">
        <v>289</v>
      </c>
      <c r="O2492" s="3" t="s">
        <v>31</v>
      </c>
      <c r="P2492" s="3"/>
      <c r="Q2492" s="3"/>
      <c r="R2492" s="3">
        <v>0</v>
      </c>
      <c r="S2492" s="3">
        <v>1</v>
      </c>
      <c r="T2492" s="2">
        <v>13</v>
      </c>
      <c r="U2492" s="3">
        <v>0.63337573720293672</v>
      </c>
      <c r="V2492" s="3">
        <v>5.4305717237610889</v>
      </c>
      <c r="W2492" s="3">
        <v>0.70040812823871323</v>
      </c>
      <c r="X2492" s="3">
        <v>2238.2846139984954</v>
      </c>
      <c r="Y2492" s="3">
        <v>5.4305717237610889</v>
      </c>
      <c r="Z2492" s="3">
        <v>0.70040750904750715</v>
      </c>
      <c r="AA2492" s="3">
        <v>2238.2846139984954</v>
      </c>
      <c r="AB2492">
        <f t="shared" si="62"/>
        <v>5.4305717237610889</v>
      </c>
      <c r="AC2492">
        <f t="shared" si="63"/>
        <v>0.70040750904750715</v>
      </c>
    </row>
    <row r="2493" spans="1:29" x14ac:dyDescent="0.25">
      <c r="A2493" s="2">
        <v>2492</v>
      </c>
      <c r="B2493" s="3" t="s">
        <v>178</v>
      </c>
      <c r="C2493" s="3" t="s">
        <v>110</v>
      </c>
      <c r="D2493" s="3" t="s">
        <v>179</v>
      </c>
      <c r="E2493" s="3" t="s">
        <v>288</v>
      </c>
      <c r="F2493" s="3">
        <v>0.56000000000000005</v>
      </c>
      <c r="G2493" s="3">
        <v>0.48</v>
      </c>
      <c r="H2493" s="3" t="s">
        <v>31</v>
      </c>
      <c r="I2493" s="2">
        <v>3300</v>
      </c>
      <c r="J2493" s="3" t="s">
        <v>39</v>
      </c>
      <c r="K2493" s="2">
        <v>2000</v>
      </c>
      <c r="L2493" s="3"/>
      <c r="M2493" s="3" t="s">
        <v>294</v>
      </c>
      <c r="N2493" s="3" t="s">
        <v>295</v>
      </c>
      <c r="O2493" s="3" t="s">
        <v>31</v>
      </c>
      <c r="P2493" s="3"/>
      <c r="Q2493" s="3"/>
      <c r="R2493" s="3">
        <v>0</v>
      </c>
      <c r="S2493" s="3">
        <v>1</v>
      </c>
      <c r="T2493" s="2">
        <v>56</v>
      </c>
      <c r="U2493" s="3">
        <v>26.575333670943291</v>
      </c>
      <c r="V2493" s="3">
        <v>182.72093909776538</v>
      </c>
      <c r="W2493" s="3">
        <v>19.650057036233925</v>
      </c>
      <c r="X2493" s="3">
        <v>75663.577883324178</v>
      </c>
      <c r="Y2493" s="3">
        <v>182.72093909776538</v>
      </c>
      <c r="Z2493" s="3">
        <v>19.650039664730073</v>
      </c>
      <c r="AA2493" s="3">
        <v>75663.577883324178</v>
      </c>
      <c r="AB2493">
        <f t="shared" si="62"/>
        <v>182.72093909776538</v>
      </c>
      <c r="AC2493">
        <f t="shared" si="63"/>
        <v>19.650039664730073</v>
      </c>
    </row>
    <row r="2494" spans="1:29" x14ac:dyDescent="0.25">
      <c r="A2494" s="2">
        <v>2493</v>
      </c>
      <c r="B2494" s="3" t="s">
        <v>178</v>
      </c>
      <c r="C2494" s="3" t="s">
        <v>110</v>
      </c>
      <c r="D2494" s="3" t="s">
        <v>179</v>
      </c>
      <c r="E2494" s="3" t="s">
        <v>288</v>
      </c>
      <c r="F2494" s="3">
        <v>0.56000000000000005</v>
      </c>
      <c r="G2494" s="3">
        <v>0.48</v>
      </c>
      <c r="H2494" s="3" t="s">
        <v>31</v>
      </c>
      <c r="I2494" s="2">
        <v>3300</v>
      </c>
      <c r="J2494" s="3" t="s">
        <v>39</v>
      </c>
      <c r="K2494" s="2">
        <v>2000</v>
      </c>
      <c r="L2494" s="3"/>
      <c r="M2494" s="3" t="s">
        <v>289</v>
      </c>
      <c r="N2494" s="3" t="s">
        <v>289</v>
      </c>
      <c r="O2494" s="3" t="s">
        <v>31</v>
      </c>
      <c r="P2494" s="3"/>
      <c r="Q2494" s="3"/>
      <c r="R2494" s="3">
        <v>0</v>
      </c>
      <c r="S2494" s="3">
        <v>1</v>
      </c>
      <c r="T2494" s="2">
        <v>2848</v>
      </c>
      <c r="U2494" s="3">
        <v>1203.2138276895901</v>
      </c>
      <c r="V2494" s="3">
        <v>8618.820972778396</v>
      </c>
      <c r="W2494" s="3">
        <v>976.76246340925172</v>
      </c>
      <c r="X2494" s="3">
        <v>3626286.2458306099</v>
      </c>
      <c r="Y2494" s="3">
        <v>8618.820972778396</v>
      </c>
      <c r="Z2494" s="3">
        <v>976.76159990881115</v>
      </c>
      <c r="AA2494" s="3">
        <v>3626286.2458306099</v>
      </c>
      <c r="AB2494">
        <f t="shared" si="62"/>
        <v>8618.820972778396</v>
      </c>
      <c r="AC2494">
        <f t="shared" si="63"/>
        <v>976.76159990881115</v>
      </c>
    </row>
    <row r="2495" spans="1:29" x14ac:dyDescent="0.25">
      <c r="A2495" s="2">
        <v>2494</v>
      </c>
      <c r="B2495" s="3" t="s">
        <v>178</v>
      </c>
      <c r="C2495" s="3" t="s">
        <v>110</v>
      </c>
      <c r="D2495" s="3" t="s">
        <v>179</v>
      </c>
      <c r="E2495" s="3" t="s">
        <v>288</v>
      </c>
      <c r="F2495" s="3">
        <v>0.56000000000000005</v>
      </c>
      <c r="G2495" s="3">
        <v>0.48</v>
      </c>
      <c r="H2495" s="3" t="s">
        <v>31</v>
      </c>
      <c r="I2495" s="2">
        <v>3300</v>
      </c>
      <c r="J2495" s="3" t="s">
        <v>39</v>
      </c>
      <c r="K2495" s="2">
        <v>3300</v>
      </c>
      <c r="L2495" s="3"/>
      <c r="M2495" s="3" t="s">
        <v>294</v>
      </c>
      <c r="N2495" s="3" t="s">
        <v>295</v>
      </c>
      <c r="O2495" s="3" t="s">
        <v>31</v>
      </c>
      <c r="P2495" s="3"/>
      <c r="Q2495" s="3"/>
      <c r="R2495" s="3">
        <v>0</v>
      </c>
      <c r="S2495" s="3">
        <v>1</v>
      </c>
      <c r="T2495" s="2">
        <v>335</v>
      </c>
      <c r="U2495" s="3">
        <v>141.45009871842862</v>
      </c>
      <c r="V2495" s="3">
        <v>924.90203402360987</v>
      </c>
      <c r="W2495" s="3">
        <v>97.879591887750053</v>
      </c>
      <c r="X2495" s="3">
        <v>390528.96981344011</v>
      </c>
      <c r="Y2495" s="3">
        <v>924.90203402360987</v>
      </c>
      <c r="Z2495" s="3">
        <v>97.879505357939678</v>
      </c>
      <c r="AA2495" s="3">
        <v>390528.96981344011</v>
      </c>
      <c r="AB2495">
        <f t="shared" si="62"/>
        <v>924.90203402360987</v>
      </c>
      <c r="AC2495">
        <f t="shared" si="63"/>
        <v>97.879505357939678</v>
      </c>
    </row>
    <row r="2496" spans="1:29" x14ac:dyDescent="0.25">
      <c r="A2496" s="2">
        <v>2495</v>
      </c>
      <c r="B2496" s="3" t="s">
        <v>178</v>
      </c>
      <c r="C2496" s="3" t="s">
        <v>110</v>
      </c>
      <c r="D2496" s="3" t="s">
        <v>179</v>
      </c>
      <c r="E2496" s="3" t="s">
        <v>288</v>
      </c>
      <c r="F2496" s="3">
        <v>0.56000000000000005</v>
      </c>
      <c r="G2496" s="3">
        <v>0.48</v>
      </c>
      <c r="H2496" s="3" t="s">
        <v>31</v>
      </c>
      <c r="I2496" s="2">
        <v>3300</v>
      </c>
      <c r="J2496" s="3" t="s">
        <v>39</v>
      </c>
      <c r="K2496" s="2">
        <v>3300</v>
      </c>
      <c r="L2496" s="3"/>
      <c r="M2496" s="3" t="s">
        <v>289</v>
      </c>
      <c r="N2496" s="3" t="s">
        <v>289</v>
      </c>
      <c r="O2496" s="3" t="s">
        <v>31</v>
      </c>
      <c r="P2496" s="3"/>
      <c r="Q2496" s="3"/>
      <c r="R2496" s="3">
        <v>0</v>
      </c>
      <c r="S2496" s="3">
        <v>1</v>
      </c>
      <c r="T2496" s="2">
        <v>3225</v>
      </c>
      <c r="U2496" s="3">
        <v>944.80180855603555</v>
      </c>
      <c r="V2496" s="3">
        <v>6345.9508113262327</v>
      </c>
      <c r="W2496" s="3">
        <v>747.05637597974078</v>
      </c>
      <c r="X2496" s="3">
        <v>2778648.1674093073</v>
      </c>
      <c r="Y2496" s="3">
        <v>6345.9508113262327</v>
      </c>
      <c r="Z2496" s="3">
        <v>747.0557155494588</v>
      </c>
      <c r="AA2496" s="3">
        <v>2778648.1674093073</v>
      </c>
      <c r="AB2496">
        <f t="shared" si="62"/>
        <v>6345.9508113262327</v>
      </c>
      <c r="AC2496">
        <f t="shared" si="63"/>
        <v>747.0557155494588</v>
      </c>
    </row>
    <row r="2497" spans="1:29" x14ac:dyDescent="0.25">
      <c r="A2497" s="2">
        <v>2496</v>
      </c>
      <c r="B2497" s="3" t="s">
        <v>178</v>
      </c>
      <c r="C2497" s="3" t="s">
        <v>110</v>
      </c>
      <c r="D2497" s="3" t="s">
        <v>179</v>
      </c>
      <c r="E2497" s="3" t="s">
        <v>288</v>
      </c>
      <c r="F2497" s="3">
        <v>0.56000000000000005</v>
      </c>
      <c r="G2497" s="3">
        <v>0.48</v>
      </c>
      <c r="H2497" s="3" t="s">
        <v>295</v>
      </c>
      <c r="I2497" s="2">
        <v>1100</v>
      </c>
      <c r="J2497" s="3" t="s">
        <v>42</v>
      </c>
      <c r="K2497" s="2">
        <v>1100</v>
      </c>
      <c r="L2497" s="3"/>
      <c r="M2497" s="3" t="s">
        <v>294</v>
      </c>
      <c r="N2497" s="3" t="s">
        <v>295</v>
      </c>
      <c r="O2497" s="3"/>
      <c r="P2497" s="3"/>
      <c r="Q2497" s="3"/>
      <c r="R2497" s="3">
        <v>0</v>
      </c>
      <c r="S2497" s="3">
        <v>1</v>
      </c>
      <c r="T2497" s="2">
        <v>486</v>
      </c>
      <c r="U2497" s="3">
        <v>58.242431061850226</v>
      </c>
      <c r="V2497" s="3">
        <v>507.49047693960387</v>
      </c>
      <c r="W2497" s="3">
        <v>72.280712716075172</v>
      </c>
      <c r="X2497" s="3">
        <v>228346.94231620428</v>
      </c>
      <c r="Y2497" s="3">
        <v>507.49047693960387</v>
      </c>
      <c r="Z2497" s="3">
        <v>72.280648816785984</v>
      </c>
      <c r="AA2497" s="3">
        <v>228346.94231620428</v>
      </c>
      <c r="AB2497">
        <f t="shared" si="62"/>
        <v>507.49047693960387</v>
      </c>
      <c r="AC2497">
        <f t="shared" si="63"/>
        <v>72.280648816785984</v>
      </c>
    </row>
    <row r="2498" spans="1:29" x14ac:dyDescent="0.25">
      <c r="A2498" s="2">
        <v>2497</v>
      </c>
      <c r="B2498" s="3" t="s">
        <v>178</v>
      </c>
      <c r="C2498" s="3" t="s">
        <v>110</v>
      </c>
      <c r="D2498" s="3" t="s">
        <v>179</v>
      </c>
      <c r="E2498" s="3" t="s">
        <v>288</v>
      </c>
      <c r="F2498" s="3">
        <v>0.56000000000000005</v>
      </c>
      <c r="G2498" s="3">
        <v>0.48</v>
      </c>
      <c r="H2498" s="3" t="s">
        <v>295</v>
      </c>
      <c r="I2498" s="2">
        <v>1180</v>
      </c>
      <c r="J2498" s="3" t="s">
        <v>43</v>
      </c>
      <c r="K2498" s="2">
        <v>1180</v>
      </c>
      <c r="L2498" s="3"/>
      <c r="M2498" s="3" t="s">
        <v>294</v>
      </c>
      <c r="N2498" s="3" t="s">
        <v>295</v>
      </c>
      <c r="O2498" s="3"/>
      <c r="P2498" s="3"/>
      <c r="Q2498" s="3"/>
      <c r="R2498" s="3">
        <v>0</v>
      </c>
      <c r="S2498" s="3">
        <v>1</v>
      </c>
      <c r="T2498" s="2">
        <v>10</v>
      </c>
      <c r="U2498" s="3">
        <v>0.64598513912750199</v>
      </c>
      <c r="V2498" s="3">
        <v>6.4035887975879406</v>
      </c>
      <c r="W2498" s="3">
        <v>0.95095403887729579</v>
      </c>
      <c r="X2498" s="3">
        <v>2640.0357886296056</v>
      </c>
      <c r="Y2498" s="3">
        <v>6.4035887975879406</v>
      </c>
      <c r="Z2498" s="3">
        <v>0.95095319819262447</v>
      </c>
      <c r="AA2498" s="3">
        <v>2640.0357886296056</v>
      </c>
      <c r="AB2498">
        <f t="shared" si="62"/>
        <v>6.4035887975879406</v>
      </c>
      <c r="AC2498">
        <f t="shared" si="63"/>
        <v>0.95095319819262447</v>
      </c>
    </row>
    <row r="2499" spans="1:29" x14ac:dyDescent="0.25">
      <c r="A2499" s="2">
        <v>2498</v>
      </c>
      <c r="B2499" s="3" t="s">
        <v>178</v>
      </c>
      <c r="C2499" s="3" t="s">
        <v>110</v>
      </c>
      <c r="D2499" s="3" t="s">
        <v>179</v>
      </c>
      <c r="E2499" s="3" t="s">
        <v>288</v>
      </c>
      <c r="F2499" s="3">
        <v>0.56000000000000005</v>
      </c>
      <c r="G2499" s="3">
        <v>0.48</v>
      </c>
      <c r="H2499" s="3" t="s">
        <v>295</v>
      </c>
      <c r="I2499" s="2">
        <v>1200</v>
      </c>
      <c r="J2499" s="3" t="s">
        <v>45</v>
      </c>
      <c r="K2499" s="2">
        <v>1000</v>
      </c>
      <c r="L2499" s="3"/>
      <c r="M2499" s="3" t="s">
        <v>294</v>
      </c>
      <c r="N2499" s="3" t="s">
        <v>295</v>
      </c>
      <c r="O2499" s="3"/>
      <c r="P2499" s="3"/>
      <c r="Q2499" s="3"/>
      <c r="R2499" s="3">
        <v>0</v>
      </c>
      <c r="S2499" s="3">
        <v>1</v>
      </c>
      <c r="T2499" s="2">
        <v>4</v>
      </c>
      <c r="U2499" s="3">
        <v>0.15491088893631502</v>
      </c>
      <c r="V2499" s="3">
        <v>1.2190344269119155</v>
      </c>
      <c r="W2499" s="3">
        <v>0.17246781560341332</v>
      </c>
      <c r="X2499" s="3">
        <v>569.55702949131989</v>
      </c>
      <c r="Y2499" s="3">
        <v>1.2190344269119155</v>
      </c>
      <c r="Z2499" s="3">
        <v>0.17246766313437353</v>
      </c>
      <c r="AA2499" s="3">
        <v>569.55702949131989</v>
      </c>
      <c r="AB2499">
        <f t="shared" si="62"/>
        <v>1.2190344269119155</v>
      </c>
      <c r="AC2499">
        <f t="shared" si="63"/>
        <v>0.17246766313437353</v>
      </c>
    </row>
    <row r="2500" spans="1:29" x14ac:dyDescent="0.25">
      <c r="A2500" s="2">
        <v>2499</v>
      </c>
      <c r="B2500" s="3" t="s">
        <v>178</v>
      </c>
      <c r="C2500" s="3" t="s">
        <v>110</v>
      </c>
      <c r="D2500" s="3" t="s">
        <v>179</v>
      </c>
      <c r="E2500" s="3" t="s">
        <v>288</v>
      </c>
      <c r="F2500" s="3">
        <v>0.56000000000000005</v>
      </c>
      <c r="G2500" s="3">
        <v>0.48</v>
      </c>
      <c r="H2500" s="3" t="s">
        <v>295</v>
      </c>
      <c r="I2500" s="2">
        <v>1200</v>
      </c>
      <c r="J2500" s="3" t="s">
        <v>45</v>
      </c>
      <c r="K2500" s="2">
        <v>1200</v>
      </c>
      <c r="L2500" s="3"/>
      <c r="M2500" s="3" t="s">
        <v>294</v>
      </c>
      <c r="N2500" s="3" t="s">
        <v>295</v>
      </c>
      <c r="O2500" s="3"/>
      <c r="P2500" s="3"/>
      <c r="Q2500" s="3"/>
      <c r="R2500" s="3">
        <v>0</v>
      </c>
      <c r="S2500" s="3">
        <v>1</v>
      </c>
      <c r="T2500" s="2">
        <v>3978</v>
      </c>
      <c r="U2500" s="3">
        <v>621.50296920213736</v>
      </c>
      <c r="V2500" s="3">
        <v>6160.0064921675012</v>
      </c>
      <c r="W2500" s="3">
        <v>910.5273103113293</v>
      </c>
      <c r="X2500" s="3">
        <v>2516126.7769176881</v>
      </c>
      <c r="Y2500" s="3">
        <v>6160.0064921675012</v>
      </c>
      <c r="Z2500" s="3">
        <v>910.52650536564329</v>
      </c>
      <c r="AA2500" s="3">
        <v>2516126.7769176881</v>
      </c>
      <c r="AB2500">
        <f t="shared" si="62"/>
        <v>6160.0064921675012</v>
      </c>
      <c r="AC2500">
        <f t="shared" si="63"/>
        <v>910.52650536564329</v>
      </c>
    </row>
    <row r="2501" spans="1:29" x14ac:dyDescent="0.25">
      <c r="A2501" s="2">
        <v>2500</v>
      </c>
      <c r="B2501" s="3" t="s">
        <v>178</v>
      </c>
      <c r="C2501" s="3" t="s">
        <v>110</v>
      </c>
      <c r="D2501" s="3" t="s">
        <v>179</v>
      </c>
      <c r="E2501" s="3" t="s">
        <v>288</v>
      </c>
      <c r="F2501" s="3">
        <v>0.56000000000000005</v>
      </c>
      <c r="G2501" s="3">
        <v>0.48</v>
      </c>
      <c r="H2501" s="3" t="s">
        <v>295</v>
      </c>
      <c r="I2501" s="2">
        <v>1200</v>
      </c>
      <c r="J2501" s="3" t="s">
        <v>45</v>
      </c>
      <c r="K2501" s="2">
        <v>1200</v>
      </c>
      <c r="L2501" s="3"/>
      <c r="M2501" s="3" t="s">
        <v>296</v>
      </c>
      <c r="N2501" s="3" t="s">
        <v>295</v>
      </c>
      <c r="O2501" s="3"/>
      <c r="P2501" s="3"/>
      <c r="Q2501" s="3"/>
      <c r="R2501" s="3">
        <v>0</v>
      </c>
      <c r="S2501" s="3">
        <v>1</v>
      </c>
      <c r="T2501" s="2">
        <v>9</v>
      </c>
      <c r="U2501" s="3">
        <v>0.14175687163126488</v>
      </c>
      <c r="V2501" s="3">
        <v>1.365172980429691</v>
      </c>
      <c r="W2501" s="3">
        <v>0.19899604895330167</v>
      </c>
      <c r="X2501" s="3">
        <v>552.48050546858599</v>
      </c>
      <c r="Y2501" s="3">
        <v>1.365172980429691</v>
      </c>
      <c r="Z2501" s="3">
        <v>0.19899587303215166</v>
      </c>
      <c r="AA2501" s="3">
        <v>552.48050546858599</v>
      </c>
      <c r="AB2501">
        <f t="shared" si="62"/>
        <v>1.365172980429691</v>
      </c>
      <c r="AC2501">
        <f t="shared" si="63"/>
        <v>0.19899587303215166</v>
      </c>
    </row>
    <row r="2502" spans="1:29" x14ac:dyDescent="0.25">
      <c r="A2502" s="2">
        <v>2501</v>
      </c>
      <c r="B2502" s="3" t="s">
        <v>178</v>
      </c>
      <c r="C2502" s="3" t="s">
        <v>110</v>
      </c>
      <c r="D2502" s="3" t="s">
        <v>179</v>
      </c>
      <c r="E2502" s="3" t="s">
        <v>288</v>
      </c>
      <c r="F2502" s="3">
        <v>0.56000000000000005</v>
      </c>
      <c r="G2502" s="3">
        <v>0.48</v>
      </c>
      <c r="H2502" s="3" t="s">
        <v>295</v>
      </c>
      <c r="I2502" s="2">
        <v>1210</v>
      </c>
      <c r="J2502" s="3" t="s">
        <v>46</v>
      </c>
      <c r="K2502" s="2">
        <v>1000</v>
      </c>
      <c r="L2502" s="3"/>
      <c r="M2502" s="3" t="s">
        <v>294</v>
      </c>
      <c r="N2502" s="3" t="s">
        <v>295</v>
      </c>
      <c r="O2502" s="3"/>
      <c r="P2502" s="3"/>
      <c r="Q2502" s="3"/>
      <c r="R2502" s="3">
        <v>0</v>
      </c>
      <c r="S2502" s="3">
        <v>1</v>
      </c>
      <c r="T2502" s="2">
        <v>3</v>
      </c>
      <c r="U2502" s="3">
        <v>1.4080682690722693E-5</v>
      </c>
      <c r="V2502" s="3">
        <v>1.1109719102825558E-4</v>
      </c>
      <c r="W2502" s="3">
        <v>1.5770117391430066E-5</v>
      </c>
      <c r="X2502" s="3">
        <v>5.129056237352813E-2</v>
      </c>
      <c r="Y2502" s="3">
        <v>1.1109719102825558E-4</v>
      </c>
      <c r="Z2502" s="3">
        <v>1.5770103449961755E-5</v>
      </c>
      <c r="AA2502" s="3">
        <v>5.129056237352813E-2</v>
      </c>
      <c r="AB2502">
        <f t="shared" si="62"/>
        <v>1.1109719102825558E-4</v>
      </c>
      <c r="AC2502">
        <f t="shared" si="63"/>
        <v>1.5770103449961755E-5</v>
      </c>
    </row>
    <row r="2503" spans="1:29" x14ac:dyDescent="0.25">
      <c r="A2503" s="2">
        <v>2502</v>
      </c>
      <c r="B2503" s="3" t="s">
        <v>178</v>
      </c>
      <c r="C2503" s="3" t="s">
        <v>110</v>
      </c>
      <c r="D2503" s="3" t="s">
        <v>179</v>
      </c>
      <c r="E2503" s="3" t="s">
        <v>288</v>
      </c>
      <c r="F2503" s="3">
        <v>0.56000000000000005</v>
      </c>
      <c r="G2503" s="3">
        <v>0.48</v>
      </c>
      <c r="H2503" s="3" t="s">
        <v>295</v>
      </c>
      <c r="I2503" s="2">
        <v>1210</v>
      </c>
      <c r="J2503" s="3" t="s">
        <v>46</v>
      </c>
      <c r="K2503" s="2">
        <v>1210</v>
      </c>
      <c r="L2503" s="3"/>
      <c r="M2503" s="3" t="s">
        <v>294</v>
      </c>
      <c r="N2503" s="3" t="s">
        <v>295</v>
      </c>
      <c r="O2503" s="3"/>
      <c r="P2503" s="3"/>
      <c r="Q2503" s="3"/>
      <c r="R2503" s="3">
        <v>0</v>
      </c>
      <c r="S2503" s="3">
        <v>1</v>
      </c>
      <c r="T2503" s="2">
        <v>15088</v>
      </c>
      <c r="U2503" s="3">
        <v>1554.1557053099816</v>
      </c>
      <c r="V2503" s="3">
        <v>15007.547858854408</v>
      </c>
      <c r="W2503" s="3">
        <v>2200.6782485938038</v>
      </c>
      <c r="X2503" s="3">
        <v>6172051.7347335918</v>
      </c>
      <c r="Y2503" s="3">
        <v>15007.547858854408</v>
      </c>
      <c r="Z2503" s="3">
        <v>2200.6763030986654</v>
      </c>
      <c r="AA2503" s="3">
        <v>6172051.7347335918</v>
      </c>
      <c r="AB2503">
        <f t="shared" si="62"/>
        <v>15007.547858854408</v>
      </c>
      <c r="AC2503">
        <f t="shared" si="63"/>
        <v>2200.6763030986654</v>
      </c>
    </row>
    <row r="2504" spans="1:29" x14ac:dyDescent="0.25">
      <c r="A2504" s="2">
        <v>2503</v>
      </c>
      <c r="B2504" s="3" t="s">
        <v>178</v>
      </c>
      <c r="C2504" s="3" t="s">
        <v>110</v>
      </c>
      <c r="D2504" s="3" t="s">
        <v>179</v>
      </c>
      <c r="E2504" s="3" t="s">
        <v>288</v>
      </c>
      <c r="F2504" s="3">
        <v>0.56000000000000005</v>
      </c>
      <c r="G2504" s="3">
        <v>0.48</v>
      </c>
      <c r="H2504" s="3" t="s">
        <v>295</v>
      </c>
      <c r="I2504" s="2">
        <v>1210</v>
      </c>
      <c r="J2504" s="3" t="s">
        <v>46</v>
      </c>
      <c r="K2504" s="2">
        <v>1210</v>
      </c>
      <c r="L2504" s="3"/>
      <c r="M2504" s="3" t="s">
        <v>296</v>
      </c>
      <c r="N2504" s="3" t="s">
        <v>295</v>
      </c>
      <c r="O2504" s="3"/>
      <c r="P2504" s="3"/>
      <c r="Q2504" s="3"/>
      <c r="R2504" s="3">
        <v>0</v>
      </c>
      <c r="S2504" s="3">
        <v>1</v>
      </c>
      <c r="T2504" s="2">
        <v>2</v>
      </c>
      <c r="U2504" s="3">
        <v>3.7999329482767703E-3</v>
      </c>
      <c r="V2504" s="3">
        <v>3.1417943476609478E-2</v>
      </c>
      <c r="W2504" s="3">
        <v>4.4531635960835215E-3</v>
      </c>
      <c r="X2504" s="3">
        <v>12.696368595313999</v>
      </c>
      <c r="Y2504" s="3">
        <v>3.1417943476609478E-2</v>
      </c>
      <c r="Z2504" s="3">
        <v>4.45315965929348E-3</v>
      </c>
      <c r="AA2504" s="3">
        <v>12.696368595313999</v>
      </c>
      <c r="AB2504">
        <f t="shared" si="62"/>
        <v>3.1417943476609478E-2</v>
      </c>
      <c r="AC2504">
        <f t="shared" si="63"/>
        <v>4.45315965929348E-3</v>
      </c>
    </row>
    <row r="2505" spans="1:29" x14ac:dyDescent="0.25">
      <c r="A2505" s="2">
        <v>2504</v>
      </c>
      <c r="B2505" s="3" t="s">
        <v>178</v>
      </c>
      <c r="C2505" s="3" t="s">
        <v>110</v>
      </c>
      <c r="D2505" s="3" t="s">
        <v>179</v>
      </c>
      <c r="E2505" s="3" t="s">
        <v>288</v>
      </c>
      <c r="F2505" s="3">
        <v>0.56000000000000005</v>
      </c>
      <c r="G2505" s="3">
        <v>0.48</v>
      </c>
      <c r="H2505" s="3" t="s">
        <v>295</v>
      </c>
      <c r="I2505" s="2">
        <v>1210</v>
      </c>
      <c r="J2505" s="3" t="s">
        <v>46</v>
      </c>
      <c r="K2505" s="2">
        <v>1210</v>
      </c>
      <c r="L2505" s="3"/>
      <c r="M2505" s="3" t="s">
        <v>289</v>
      </c>
      <c r="N2505" s="3" t="s">
        <v>289</v>
      </c>
      <c r="O2505" s="3"/>
      <c r="P2505" s="3"/>
      <c r="Q2505" s="3" t="s">
        <v>297</v>
      </c>
      <c r="R2505" s="3">
        <v>0</v>
      </c>
      <c r="S2505" s="3">
        <v>1</v>
      </c>
      <c r="T2505" s="2">
        <v>1</v>
      </c>
      <c r="U2505" s="3">
        <v>5.1165861395848697E-9</v>
      </c>
      <c r="V2505" s="3">
        <v>4.4845617366982223E-8</v>
      </c>
      <c r="W2505" s="3">
        <v>6.3489620550955217E-9</v>
      </c>
      <c r="X2505" s="3">
        <v>2.0902612960690459E-5</v>
      </c>
      <c r="Y2505" s="3">
        <v>4.4845617366982223E-8</v>
      </c>
      <c r="Z2505" s="3">
        <v>6.3489564423373401E-9</v>
      </c>
      <c r="AA2505" s="3">
        <v>2.0902612960690459E-5</v>
      </c>
      <c r="AB2505">
        <f t="shared" si="62"/>
        <v>4.4845617366982223E-8</v>
      </c>
      <c r="AC2505">
        <f t="shared" si="63"/>
        <v>6.3489564423373401E-9</v>
      </c>
    </row>
    <row r="2506" spans="1:29" x14ac:dyDescent="0.25">
      <c r="A2506" s="2">
        <v>2505</v>
      </c>
      <c r="B2506" s="3" t="s">
        <v>178</v>
      </c>
      <c r="C2506" s="3" t="s">
        <v>110</v>
      </c>
      <c r="D2506" s="3" t="s">
        <v>179</v>
      </c>
      <c r="E2506" s="3" t="s">
        <v>288</v>
      </c>
      <c r="F2506" s="3">
        <v>0.56000000000000005</v>
      </c>
      <c r="G2506" s="3">
        <v>0.48</v>
      </c>
      <c r="H2506" s="3" t="s">
        <v>295</v>
      </c>
      <c r="I2506" s="2">
        <v>1300</v>
      </c>
      <c r="J2506" s="3" t="s">
        <v>114</v>
      </c>
      <c r="K2506" s="2">
        <v>1300</v>
      </c>
      <c r="L2506" s="3"/>
      <c r="M2506" s="3" t="s">
        <v>294</v>
      </c>
      <c r="N2506" s="3" t="s">
        <v>295</v>
      </c>
      <c r="O2506" s="3"/>
      <c r="P2506" s="3"/>
      <c r="Q2506" s="3"/>
      <c r="R2506" s="3">
        <v>0</v>
      </c>
      <c r="S2506" s="3">
        <v>1</v>
      </c>
      <c r="T2506" s="2">
        <v>471</v>
      </c>
      <c r="U2506" s="3">
        <v>40.649661771835028</v>
      </c>
      <c r="V2506" s="3">
        <v>438.23739110633687</v>
      </c>
      <c r="W2506" s="3">
        <v>76.274682977483153</v>
      </c>
      <c r="X2506" s="3">
        <v>163009.61283313687</v>
      </c>
      <c r="Y2506" s="3">
        <v>438.23739110633687</v>
      </c>
      <c r="Z2506" s="3">
        <v>76.274615547350734</v>
      </c>
      <c r="AA2506" s="3">
        <v>163009.61283313687</v>
      </c>
      <c r="AB2506">
        <f t="shared" si="62"/>
        <v>438.23739110633687</v>
      </c>
      <c r="AC2506">
        <f t="shared" si="63"/>
        <v>76.274615547350734</v>
      </c>
    </row>
    <row r="2507" spans="1:29" x14ac:dyDescent="0.25">
      <c r="A2507" s="2">
        <v>2506</v>
      </c>
      <c r="B2507" s="3" t="s">
        <v>178</v>
      </c>
      <c r="C2507" s="3" t="s">
        <v>110</v>
      </c>
      <c r="D2507" s="3" t="s">
        <v>179</v>
      </c>
      <c r="E2507" s="3" t="s">
        <v>288</v>
      </c>
      <c r="F2507" s="3">
        <v>0.56000000000000005</v>
      </c>
      <c r="G2507" s="3">
        <v>0.48</v>
      </c>
      <c r="H2507" s="3" t="s">
        <v>295</v>
      </c>
      <c r="I2507" s="2">
        <v>1320</v>
      </c>
      <c r="J2507" s="3" t="s">
        <v>115</v>
      </c>
      <c r="K2507" s="2">
        <v>1320</v>
      </c>
      <c r="L2507" s="3"/>
      <c r="M2507" s="3" t="s">
        <v>294</v>
      </c>
      <c r="N2507" s="3" t="s">
        <v>295</v>
      </c>
      <c r="O2507" s="3"/>
      <c r="P2507" s="3"/>
      <c r="Q2507" s="3"/>
      <c r="R2507" s="3">
        <v>0</v>
      </c>
      <c r="S2507" s="3">
        <v>1</v>
      </c>
      <c r="T2507" s="2">
        <v>34</v>
      </c>
      <c r="U2507" s="3">
        <v>10.659551499333642</v>
      </c>
      <c r="V2507" s="3">
        <v>122.18929844921286</v>
      </c>
      <c r="W2507" s="3">
        <v>22.997632384456143</v>
      </c>
      <c r="X2507" s="3">
        <v>43039.007285129635</v>
      </c>
      <c r="Y2507" s="3">
        <v>122.18929844921286</v>
      </c>
      <c r="Z2507" s="3">
        <v>22.997612053550313</v>
      </c>
      <c r="AA2507" s="3">
        <v>43039.007285129635</v>
      </c>
      <c r="AB2507">
        <f t="shared" si="62"/>
        <v>122.18929844921286</v>
      </c>
      <c r="AC2507">
        <f t="shared" si="63"/>
        <v>22.997612053550313</v>
      </c>
    </row>
    <row r="2508" spans="1:29" x14ac:dyDescent="0.25">
      <c r="A2508" s="2">
        <v>2507</v>
      </c>
      <c r="B2508" s="3" t="s">
        <v>178</v>
      </c>
      <c r="C2508" s="3" t="s">
        <v>110</v>
      </c>
      <c r="D2508" s="3" t="s">
        <v>179</v>
      </c>
      <c r="E2508" s="3" t="s">
        <v>288</v>
      </c>
      <c r="F2508" s="3">
        <v>0.56000000000000005</v>
      </c>
      <c r="G2508" s="3">
        <v>0.48</v>
      </c>
      <c r="H2508" s="3" t="s">
        <v>295</v>
      </c>
      <c r="I2508" s="2">
        <v>1330</v>
      </c>
      <c r="J2508" s="3" t="s">
        <v>47</v>
      </c>
      <c r="K2508" s="2">
        <v>1000</v>
      </c>
      <c r="L2508" s="3"/>
      <c r="M2508" s="3" t="s">
        <v>294</v>
      </c>
      <c r="N2508" s="3" t="s">
        <v>295</v>
      </c>
      <c r="O2508" s="3"/>
      <c r="P2508" s="3"/>
      <c r="Q2508" s="3"/>
      <c r="R2508" s="3">
        <v>0</v>
      </c>
      <c r="S2508" s="3">
        <v>1</v>
      </c>
      <c r="T2508" s="2">
        <v>1</v>
      </c>
      <c r="U2508" s="3">
        <v>4.9225909950733096E-6</v>
      </c>
      <c r="V2508" s="3">
        <v>5.7547097160211235E-5</v>
      </c>
      <c r="W2508" s="3">
        <v>1.0968433413247677E-5</v>
      </c>
      <c r="X2508" s="3">
        <v>2.0124634589508535E-2</v>
      </c>
      <c r="Y2508" s="3">
        <v>5.7547097160211235E-5</v>
      </c>
      <c r="Z2508" s="3">
        <v>1.0968423716676201E-5</v>
      </c>
      <c r="AA2508" s="3">
        <v>2.0124634589508535E-2</v>
      </c>
      <c r="AB2508">
        <f t="shared" si="62"/>
        <v>5.7547097160211235E-5</v>
      </c>
      <c r="AC2508">
        <f t="shared" si="63"/>
        <v>1.0968423716676201E-5</v>
      </c>
    </row>
    <row r="2509" spans="1:29" x14ac:dyDescent="0.25">
      <c r="A2509" s="2">
        <v>2508</v>
      </c>
      <c r="B2509" s="3" t="s">
        <v>178</v>
      </c>
      <c r="C2509" s="3" t="s">
        <v>110</v>
      </c>
      <c r="D2509" s="3" t="s">
        <v>179</v>
      </c>
      <c r="E2509" s="3" t="s">
        <v>288</v>
      </c>
      <c r="F2509" s="3">
        <v>0.56000000000000005</v>
      </c>
      <c r="G2509" s="3">
        <v>0.48</v>
      </c>
      <c r="H2509" s="3" t="s">
        <v>295</v>
      </c>
      <c r="I2509" s="2">
        <v>1330</v>
      </c>
      <c r="J2509" s="3" t="s">
        <v>47</v>
      </c>
      <c r="K2509" s="2">
        <v>1330</v>
      </c>
      <c r="L2509" s="3"/>
      <c r="M2509" s="3" t="s">
        <v>294</v>
      </c>
      <c r="N2509" s="3" t="s">
        <v>295</v>
      </c>
      <c r="O2509" s="3"/>
      <c r="P2509" s="3"/>
      <c r="Q2509" s="3"/>
      <c r="R2509" s="3">
        <v>0</v>
      </c>
      <c r="S2509" s="3">
        <v>1</v>
      </c>
      <c r="T2509" s="2">
        <v>2043</v>
      </c>
      <c r="U2509" s="3">
        <v>228.32570984527007</v>
      </c>
      <c r="V2509" s="3">
        <v>2480.0276639131721</v>
      </c>
      <c r="W2509" s="3">
        <v>435.92414073157653</v>
      </c>
      <c r="X2509" s="3">
        <v>926538.30679713876</v>
      </c>
      <c r="Y2509" s="3">
        <v>2480.0276639131721</v>
      </c>
      <c r="Z2509" s="3">
        <v>435.92375535570307</v>
      </c>
      <c r="AA2509" s="3">
        <v>926538.30679713876</v>
      </c>
      <c r="AB2509">
        <f t="shared" si="62"/>
        <v>2480.0276639131721</v>
      </c>
      <c r="AC2509">
        <f t="shared" si="63"/>
        <v>435.92375535570307</v>
      </c>
    </row>
    <row r="2510" spans="1:29" x14ac:dyDescent="0.25">
      <c r="A2510" s="2">
        <v>2509</v>
      </c>
      <c r="B2510" s="3" t="s">
        <v>178</v>
      </c>
      <c r="C2510" s="3" t="s">
        <v>110</v>
      </c>
      <c r="D2510" s="3" t="s">
        <v>179</v>
      </c>
      <c r="E2510" s="3" t="s">
        <v>288</v>
      </c>
      <c r="F2510" s="3">
        <v>0.56000000000000005</v>
      </c>
      <c r="G2510" s="3">
        <v>0.48</v>
      </c>
      <c r="H2510" s="3" t="s">
        <v>295</v>
      </c>
      <c r="I2510" s="2">
        <v>1340</v>
      </c>
      <c r="J2510" s="3" t="s">
        <v>133</v>
      </c>
      <c r="K2510" s="2">
        <v>1340</v>
      </c>
      <c r="L2510" s="3"/>
      <c r="M2510" s="3" t="s">
        <v>294</v>
      </c>
      <c r="N2510" s="3" t="s">
        <v>295</v>
      </c>
      <c r="O2510" s="3"/>
      <c r="P2510" s="3"/>
      <c r="Q2510" s="3"/>
      <c r="R2510" s="3">
        <v>0</v>
      </c>
      <c r="S2510" s="3">
        <v>1</v>
      </c>
      <c r="T2510" s="2">
        <v>404</v>
      </c>
      <c r="U2510" s="3">
        <v>86.26092091271471</v>
      </c>
      <c r="V2510" s="3">
        <v>954.98919839770133</v>
      </c>
      <c r="W2510" s="3">
        <v>175.26060658992603</v>
      </c>
      <c r="X2510" s="3">
        <v>343514.84572513658</v>
      </c>
      <c r="Y2510" s="3">
        <v>954.98919839770133</v>
      </c>
      <c r="Z2510" s="3">
        <v>175.26045165193827</v>
      </c>
      <c r="AA2510" s="3">
        <v>343514.84572513658</v>
      </c>
      <c r="AB2510">
        <f t="shared" si="62"/>
        <v>954.98919839770133</v>
      </c>
      <c r="AC2510">
        <f t="shared" si="63"/>
        <v>175.26045165193827</v>
      </c>
    </row>
    <row r="2511" spans="1:29" x14ac:dyDescent="0.25">
      <c r="A2511" s="2">
        <v>2510</v>
      </c>
      <c r="B2511" s="3" t="s">
        <v>178</v>
      </c>
      <c r="C2511" s="3" t="s">
        <v>110</v>
      </c>
      <c r="D2511" s="3" t="s">
        <v>179</v>
      </c>
      <c r="E2511" s="3" t="s">
        <v>288</v>
      </c>
      <c r="F2511" s="3">
        <v>0.56000000000000005</v>
      </c>
      <c r="G2511" s="3">
        <v>0.48</v>
      </c>
      <c r="H2511" s="3" t="s">
        <v>295</v>
      </c>
      <c r="I2511" s="2">
        <v>1400</v>
      </c>
      <c r="J2511" s="3" t="s">
        <v>48</v>
      </c>
      <c r="K2511" s="2">
        <v>1400</v>
      </c>
      <c r="L2511" s="3"/>
      <c r="M2511" s="3" t="s">
        <v>294</v>
      </c>
      <c r="N2511" s="3" t="s">
        <v>295</v>
      </c>
      <c r="O2511" s="3"/>
      <c r="P2511" s="3"/>
      <c r="Q2511" s="3"/>
      <c r="R2511" s="3">
        <v>0</v>
      </c>
      <c r="S2511" s="3">
        <v>1</v>
      </c>
      <c r="T2511" s="2">
        <v>1190</v>
      </c>
      <c r="U2511" s="3">
        <v>153.60226789101534</v>
      </c>
      <c r="V2511" s="3">
        <v>1682.0563447484622</v>
      </c>
      <c r="W2511" s="3">
        <v>230.06884932986938</v>
      </c>
      <c r="X2511" s="3">
        <v>629126.2769036683</v>
      </c>
      <c r="Y2511" s="3">
        <v>1682.0563447484622</v>
      </c>
      <c r="Z2511" s="3">
        <v>230.0686459390142</v>
      </c>
      <c r="AA2511" s="3">
        <v>629126.2769036683</v>
      </c>
      <c r="AB2511">
        <f t="shared" ref="AB2511:AB2574" si="64">Y2511</f>
        <v>1682.0563447484622</v>
      </c>
      <c r="AC2511">
        <f t="shared" ref="AC2511:AC2574" si="65">Z2511</f>
        <v>230.0686459390142</v>
      </c>
    </row>
    <row r="2512" spans="1:29" x14ac:dyDescent="0.25">
      <c r="A2512" s="2">
        <v>2511</v>
      </c>
      <c r="B2512" s="3" t="s">
        <v>178</v>
      </c>
      <c r="C2512" s="3" t="s">
        <v>110</v>
      </c>
      <c r="D2512" s="3" t="s">
        <v>179</v>
      </c>
      <c r="E2512" s="3" t="s">
        <v>288</v>
      </c>
      <c r="F2512" s="3">
        <v>0.56000000000000005</v>
      </c>
      <c r="G2512" s="3">
        <v>0.48</v>
      </c>
      <c r="H2512" s="3" t="s">
        <v>295</v>
      </c>
      <c r="I2512" s="2">
        <v>1410</v>
      </c>
      <c r="J2512" s="3" t="s">
        <v>116</v>
      </c>
      <c r="K2512" s="2">
        <v>1410</v>
      </c>
      <c r="L2512" s="3"/>
      <c r="M2512" s="3" t="s">
        <v>294</v>
      </c>
      <c r="N2512" s="3" t="s">
        <v>295</v>
      </c>
      <c r="O2512" s="3"/>
      <c r="P2512" s="3"/>
      <c r="Q2512" s="3"/>
      <c r="R2512" s="3">
        <v>0</v>
      </c>
      <c r="S2512" s="3">
        <v>1</v>
      </c>
      <c r="T2512" s="2">
        <v>851</v>
      </c>
      <c r="U2512" s="3">
        <v>144.27449151434644</v>
      </c>
      <c r="V2512" s="3">
        <v>1486.5035947250026</v>
      </c>
      <c r="W2512" s="3">
        <v>202.02897342076668</v>
      </c>
      <c r="X2512" s="3">
        <v>597249.42113606993</v>
      </c>
      <c r="Y2512" s="3">
        <v>1486.5035947250026</v>
      </c>
      <c r="Z2512" s="3">
        <v>202.02879481837968</v>
      </c>
      <c r="AA2512" s="3">
        <v>597249.42113606993</v>
      </c>
      <c r="AB2512">
        <f t="shared" si="64"/>
        <v>1486.5035947250026</v>
      </c>
      <c r="AC2512">
        <f t="shared" si="65"/>
        <v>202.02879481837968</v>
      </c>
    </row>
    <row r="2513" spans="1:29" x14ac:dyDescent="0.25">
      <c r="A2513" s="2">
        <v>2512</v>
      </c>
      <c r="B2513" s="3" t="s">
        <v>178</v>
      </c>
      <c r="C2513" s="3" t="s">
        <v>110</v>
      </c>
      <c r="D2513" s="3" t="s">
        <v>179</v>
      </c>
      <c r="E2513" s="3" t="s">
        <v>288</v>
      </c>
      <c r="F2513" s="3">
        <v>0.56000000000000005</v>
      </c>
      <c r="G2513" s="3">
        <v>0.48</v>
      </c>
      <c r="H2513" s="3" t="s">
        <v>295</v>
      </c>
      <c r="I2513" s="2">
        <v>1420</v>
      </c>
      <c r="J2513" s="3" t="s">
        <v>117</v>
      </c>
      <c r="K2513" s="2">
        <v>1420</v>
      </c>
      <c r="L2513" s="3"/>
      <c r="M2513" s="3" t="s">
        <v>294</v>
      </c>
      <c r="N2513" s="3" t="s">
        <v>295</v>
      </c>
      <c r="O2513" s="3"/>
      <c r="P2513" s="3"/>
      <c r="Q2513" s="3"/>
      <c r="R2513" s="3">
        <v>0</v>
      </c>
      <c r="S2513" s="3">
        <v>1</v>
      </c>
      <c r="T2513" s="2">
        <v>259</v>
      </c>
      <c r="U2513" s="3">
        <v>26.538435639584371</v>
      </c>
      <c r="V2513" s="3">
        <v>279.97665814992638</v>
      </c>
      <c r="W2513" s="3">
        <v>37.988110445710461</v>
      </c>
      <c r="X2513" s="3">
        <v>110216.98679699119</v>
      </c>
      <c r="Y2513" s="3">
        <v>279.97665814992638</v>
      </c>
      <c r="Z2513" s="3">
        <v>37.988076862570992</v>
      </c>
      <c r="AA2513" s="3">
        <v>110216.98679699119</v>
      </c>
      <c r="AB2513">
        <f t="shared" si="64"/>
        <v>279.97665814992638</v>
      </c>
      <c r="AC2513">
        <f t="shared" si="65"/>
        <v>37.988076862570992</v>
      </c>
    </row>
    <row r="2514" spans="1:29" x14ac:dyDescent="0.25">
      <c r="A2514" s="2">
        <v>2513</v>
      </c>
      <c r="B2514" s="3" t="s">
        <v>178</v>
      </c>
      <c r="C2514" s="3" t="s">
        <v>110</v>
      </c>
      <c r="D2514" s="3" t="s">
        <v>179</v>
      </c>
      <c r="E2514" s="3" t="s">
        <v>288</v>
      </c>
      <c r="F2514" s="3">
        <v>0.56000000000000005</v>
      </c>
      <c r="G2514" s="3">
        <v>0.48</v>
      </c>
      <c r="H2514" s="3" t="s">
        <v>295</v>
      </c>
      <c r="I2514" s="2">
        <v>1430</v>
      </c>
      <c r="J2514" s="3" t="s">
        <v>118</v>
      </c>
      <c r="K2514" s="2">
        <v>1430</v>
      </c>
      <c r="L2514" s="3"/>
      <c r="M2514" s="3" t="s">
        <v>294</v>
      </c>
      <c r="N2514" s="3" t="s">
        <v>295</v>
      </c>
      <c r="O2514" s="3"/>
      <c r="P2514" s="3"/>
      <c r="Q2514" s="3"/>
      <c r="R2514" s="3">
        <v>0</v>
      </c>
      <c r="S2514" s="3">
        <v>1</v>
      </c>
      <c r="T2514" s="2">
        <v>1339</v>
      </c>
      <c r="U2514" s="3">
        <v>190.64189956017859</v>
      </c>
      <c r="V2514" s="3">
        <v>1979.2578673106618</v>
      </c>
      <c r="W2514" s="3">
        <v>271.61569948665692</v>
      </c>
      <c r="X2514" s="3">
        <v>790877.49338058289</v>
      </c>
      <c r="Y2514" s="3">
        <v>1979.2578673106618</v>
      </c>
      <c r="Z2514" s="3">
        <v>271.61545936658138</v>
      </c>
      <c r="AA2514" s="3">
        <v>790877.49338058289</v>
      </c>
      <c r="AB2514">
        <f t="shared" si="64"/>
        <v>1979.2578673106618</v>
      </c>
      <c r="AC2514">
        <f t="shared" si="65"/>
        <v>271.61545936658138</v>
      </c>
    </row>
    <row r="2515" spans="1:29" x14ac:dyDescent="0.25">
      <c r="A2515" s="2">
        <v>2514</v>
      </c>
      <c r="B2515" s="3" t="s">
        <v>178</v>
      </c>
      <c r="C2515" s="3" t="s">
        <v>110</v>
      </c>
      <c r="D2515" s="3" t="s">
        <v>179</v>
      </c>
      <c r="E2515" s="3" t="s">
        <v>288</v>
      </c>
      <c r="F2515" s="3">
        <v>0.56000000000000005</v>
      </c>
      <c r="G2515" s="3">
        <v>0.48</v>
      </c>
      <c r="H2515" s="3" t="s">
        <v>295</v>
      </c>
      <c r="I2515" s="2">
        <v>1440</v>
      </c>
      <c r="J2515" s="3" t="s">
        <v>135</v>
      </c>
      <c r="K2515" s="2">
        <v>1440</v>
      </c>
      <c r="L2515" s="3"/>
      <c r="M2515" s="3" t="s">
        <v>294</v>
      </c>
      <c r="N2515" s="3" t="s">
        <v>295</v>
      </c>
      <c r="O2515" s="3"/>
      <c r="P2515" s="3"/>
      <c r="Q2515" s="3"/>
      <c r="R2515" s="3">
        <v>0</v>
      </c>
      <c r="S2515" s="3">
        <v>1</v>
      </c>
      <c r="T2515" s="2">
        <v>13</v>
      </c>
      <c r="U2515" s="3">
        <v>1.1514670959703608</v>
      </c>
      <c r="V2515" s="3">
        <v>10.067160066034553</v>
      </c>
      <c r="W2515" s="3">
        <v>1.3491302976517801</v>
      </c>
      <c r="X2515" s="3">
        <v>4542.8907401126535</v>
      </c>
      <c r="Y2515" s="3">
        <v>10.067160066034553</v>
      </c>
      <c r="Z2515" s="3">
        <v>1.3491291049620027</v>
      </c>
      <c r="AA2515" s="3">
        <v>4542.8907401126535</v>
      </c>
      <c r="AB2515">
        <f t="shared" si="64"/>
        <v>10.067160066034553</v>
      </c>
      <c r="AC2515">
        <f t="shared" si="65"/>
        <v>1.3491291049620027</v>
      </c>
    </row>
    <row r="2516" spans="1:29" x14ac:dyDescent="0.25">
      <c r="A2516" s="2">
        <v>2515</v>
      </c>
      <c r="B2516" s="3" t="s">
        <v>178</v>
      </c>
      <c r="C2516" s="3" t="s">
        <v>110</v>
      </c>
      <c r="D2516" s="3" t="s">
        <v>179</v>
      </c>
      <c r="E2516" s="3" t="s">
        <v>288</v>
      </c>
      <c r="F2516" s="3">
        <v>0.56000000000000005</v>
      </c>
      <c r="G2516" s="3">
        <v>0.48</v>
      </c>
      <c r="H2516" s="3" t="s">
        <v>295</v>
      </c>
      <c r="I2516" s="2">
        <v>1450</v>
      </c>
      <c r="J2516" s="3" t="s">
        <v>119</v>
      </c>
      <c r="K2516" s="2">
        <v>1450</v>
      </c>
      <c r="L2516" s="3"/>
      <c r="M2516" s="3" t="s">
        <v>294</v>
      </c>
      <c r="N2516" s="3" t="s">
        <v>295</v>
      </c>
      <c r="O2516" s="3"/>
      <c r="P2516" s="3"/>
      <c r="Q2516" s="3"/>
      <c r="R2516" s="3">
        <v>0</v>
      </c>
      <c r="S2516" s="3">
        <v>1</v>
      </c>
      <c r="T2516" s="2">
        <v>401</v>
      </c>
      <c r="U2516" s="3">
        <v>70.322705469325911</v>
      </c>
      <c r="V2516" s="3">
        <v>752.47932459187268</v>
      </c>
      <c r="W2516" s="3">
        <v>102.64243199444741</v>
      </c>
      <c r="X2516" s="3">
        <v>274314.12311887939</v>
      </c>
      <c r="Y2516" s="3">
        <v>752.47932459187268</v>
      </c>
      <c r="Z2516" s="3">
        <v>102.64234125407967</v>
      </c>
      <c r="AA2516" s="3">
        <v>274314.12311887939</v>
      </c>
      <c r="AB2516">
        <f t="shared" si="64"/>
        <v>752.47932459187268</v>
      </c>
      <c r="AC2516">
        <f t="shared" si="65"/>
        <v>102.64234125407967</v>
      </c>
    </row>
    <row r="2517" spans="1:29" x14ac:dyDescent="0.25">
      <c r="A2517" s="2">
        <v>2516</v>
      </c>
      <c r="B2517" s="3" t="s">
        <v>178</v>
      </c>
      <c r="C2517" s="3" t="s">
        <v>110</v>
      </c>
      <c r="D2517" s="3" t="s">
        <v>179</v>
      </c>
      <c r="E2517" s="3" t="s">
        <v>288</v>
      </c>
      <c r="F2517" s="3">
        <v>0.56000000000000005</v>
      </c>
      <c r="G2517" s="3">
        <v>0.48</v>
      </c>
      <c r="H2517" s="3" t="s">
        <v>295</v>
      </c>
      <c r="I2517" s="2">
        <v>1470</v>
      </c>
      <c r="J2517" s="3" t="s">
        <v>298</v>
      </c>
      <c r="K2517" s="2">
        <v>1470</v>
      </c>
      <c r="L2517" s="3"/>
      <c r="M2517" s="3" t="s">
        <v>294</v>
      </c>
      <c r="N2517" s="3" t="s">
        <v>295</v>
      </c>
      <c r="O2517" s="3"/>
      <c r="P2517" s="3"/>
      <c r="Q2517" s="3"/>
      <c r="R2517" s="3">
        <v>0</v>
      </c>
      <c r="S2517" s="3">
        <v>1</v>
      </c>
      <c r="T2517" s="2">
        <v>106</v>
      </c>
      <c r="U2517" s="3">
        <v>22.335576964936767</v>
      </c>
      <c r="V2517" s="3">
        <v>221.38719673189595</v>
      </c>
      <c r="W2517" s="3">
        <v>30.431772177762916</v>
      </c>
      <c r="X2517" s="3">
        <v>89955.787827066233</v>
      </c>
      <c r="Y2517" s="3">
        <v>221.38719673189595</v>
      </c>
      <c r="Z2517" s="3">
        <v>30.431745274754626</v>
      </c>
      <c r="AA2517" s="3">
        <v>89955.787827066233</v>
      </c>
      <c r="AB2517">
        <f t="shared" si="64"/>
        <v>221.38719673189595</v>
      </c>
      <c r="AC2517">
        <f t="shared" si="65"/>
        <v>30.431745274754626</v>
      </c>
    </row>
    <row r="2518" spans="1:29" x14ac:dyDescent="0.25">
      <c r="A2518" s="2">
        <v>2517</v>
      </c>
      <c r="B2518" s="3" t="s">
        <v>178</v>
      </c>
      <c r="C2518" s="3" t="s">
        <v>110</v>
      </c>
      <c r="D2518" s="3" t="s">
        <v>179</v>
      </c>
      <c r="E2518" s="3" t="s">
        <v>288</v>
      </c>
      <c r="F2518" s="3">
        <v>0.56000000000000005</v>
      </c>
      <c r="G2518" s="3">
        <v>0.48</v>
      </c>
      <c r="H2518" s="3" t="s">
        <v>295</v>
      </c>
      <c r="I2518" s="2">
        <v>1480</v>
      </c>
      <c r="J2518" s="3" t="s">
        <v>199</v>
      </c>
      <c r="K2518" s="2">
        <v>1480</v>
      </c>
      <c r="L2518" s="3"/>
      <c r="M2518" s="3" t="s">
        <v>294</v>
      </c>
      <c r="N2518" s="3" t="s">
        <v>295</v>
      </c>
      <c r="O2518" s="3"/>
      <c r="P2518" s="3"/>
      <c r="Q2518" s="3"/>
      <c r="R2518" s="3">
        <v>0</v>
      </c>
      <c r="S2518" s="3">
        <v>1</v>
      </c>
      <c r="T2518" s="2">
        <v>19</v>
      </c>
      <c r="U2518" s="3">
        <v>0.54178089878717439</v>
      </c>
      <c r="V2518" s="3">
        <v>5.1577077303588226</v>
      </c>
      <c r="W2518" s="3">
        <v>0.69861496193758299</v>
      </c>
      <c r="X2518" s="3">
        <v>2212.7200972411961</v>
      </c>
      <c r="Y2518" s="3">
        <v>5.1577077303588226</v>
      </c>
      <c r="Z2518" s="3">
        <v>0.69861434433161296</v>
      </c>
      <c r="AA2518" s="3">
        <v>2212.7200972411961</v>
      </c>
      <c r="AB2518">
        <f t="shared" si="64"/>
        <v>5.1577077303588226</v>
      </c>
      <c r="AC2518">
        <f t="shared" si="65"/>
        <v>0.69861434433161296</v>
      </c>
    </row>
    <row r="2519" spans="1:29" x14ac:dyDescent="0.25">
      <c r="A2519" s="2">
        <v>2518</v>
      </c>
      <c r="B2519" s="3" t="s">
        <v>178</v>
      </c>
      <c r="C2519" s="3" t="s">
        <v>110</v>
      </c>
      <c r="D2519" s="3" t="s">
        <v>179</v>
      </c>
      <c r="E2519" s="3" t="s">
        <v>288</v>
      </c>
      <c r="F2519" s="3">
        <v>0.56000000000000005</v>
      </c>
      <c r="G2519" s="3">
        <v>0.48</v>
      </c>
      <c r="H2519" s="3" t="s">
        <v>295</v>
      </c>
      <c r="I2519" s="2">
        <v>1490</v>
      </c>
      <c r="J2519" s="3" t="s">
        <v>147</v>
      </c>
      <c r="K2519" s="2">
        <v>1490</v>
      </c>
      <c r="L2519" s="3"/>
      <c r="M2519" s="3" t="s">
        <v>294</v>
      </c>
      <c r="N2519" s="3" t="s">
        <v>295</v>
      </c>
      <c r="O2519" s="3"/>
      <c r="P2519" s="3"/>
      <c r="Q2519" s="3"/>
      <c r="R2519" s="3">
        <v>0</v>
      </c>
      <c r="S2519" s="3">
        <v>1</v>
      </c>
      <c r="T2519" s="2">
        <v>8</v>
      </c>
      <c r="U2519" s="3">
        <v>0.29750541207528691</v>
      </c>
      <c r="V2519" s="3">
        <v>3.1425068896387516</v>
      </c>
      <c r="W2519" s="3">
        <v>0.4828638564678876</v>
      </c>
      <c r="X2519" s="3">
        <v>1232.8267962246971</v>
      </c>
      <c r="Y2519" s="3">
        <v>3.1425068896387516</v>
      </c>
      <c r="Z2519" s="3">
        <v>0.48286342959526579</v>
      </c>
      <c r="AA2519" s="3">
        <v>1232.8267962246971</v>
      </c>
      <c r="AB2519">
        <f t="shared" si="64"/>
        <v>3.1425068896387516</v>
      </c>
      <c r="AC2519">
        <f t="shared" si="65"/>
        <v>0.48286342959526579</v>
      </c>
    </row>
    <row r="2520" spans="1:29" x14ac:dyDescent="0.25">
      <c r="A2520" s="2">
        <v>2519</v>
      </c>
      <c r="B2520" s="3" t="s">
        <v>178</v>
      </c>
      <c r="C2520" s="3" t="s">
        <v>110</v>
      </c>
      <c r="D2520" s="3" t="s">
        <v>179</v>
      </c>
      <c r="E2520" s="3" t="s">
        <v>288</v>
      </c>
      <c r="F2520" s="3">
        <v>0.56000000000000005</v>
      </c>
      <c r="G2520" s="3">
        <v>0.48</v>
      </c>
      <c r="H2520" s="3" t="s">
        <v>295</v>
      </c>
      <c r="I2520" s="2">
        <v>1510</v>
      </c>
      <c r="J2520" s="3" t="s">
        <v>152</v>
      </c>
      <c r="K2520" s="2">
        <v>1510</v>
      </c>
      <c r="L2520" s="3"/>
      <c r="M2520" s="3" t="s">
        <v>294</v>
      </c>
      <c r="N2520" s="3" t="s">
        <v>295</v>
      </c>
      <c r="O2520" s="3"/>
      <c r="P2520" s="3"/>
      <c r="Q2520" s="3"/>
      <c r="R2520" s="3">
        <v>0</v>
      </c>
      <c r="S2520" s="3">
        <v>1</v>
      </c>
      <c r="T2520" s="2">
        <v>44</v>
      </c>
      <c r="U2520" s="3">
        <v>8.3326639712386203</v>
      </c>
      <c r="V2520" s="3">
        <v>70.394049920147509</v>
      </c>
      <c r="W2520" s="3">
        <v>9.9580702931917351</v>
      </c>
      <c r="X2520" s="3">
        <v>34106.105519553399</v>
      </c>
      <c r="Y2520" s="3">
        <v>70.394049920147509</v>
      </c>
      <c r="Z2520" s="3">
        <v>9.9580614898251056</v>
      </c>
      <c r="AA2520" s="3">
        <v>34106.105519553399</v>
      </c>
      <c r="AB2520">
        <f t="shared" si="64"/>
        <v>70.394049920147509</v>
      </c>
      <c r="AC2520">
        <f t="shared" si="65"/>
        <v>9.9580614898251056</v>
      </c>
    </row>
    <row r="2521" spans="1:29" x14ac:dyDescent="0.25">
      <c r="A2521" s="2">
        <v>2520</v>
      </c>
      <c r="B2521" s="3" t="s">
        <v>178</v>
      </c>
      <c r="C2521" s="3" t="s">
        <v>110</v>
      </c>
      <c r="D2521" s="3" t="s">
        <v>179</v>
      </c>
      <c r="E2521" s="3" t="s">
        <v>288</v>
      </c>
      <c r="F2521" s="3">
        <v>0.56000000000000005</v>
      </c>
      <c r="G2521" s="3">
        <v>0.48</v>
      </c>
      <c r="H2521" s="3" t="s">
        <v>295</v>
      </c>
      <c r="I2521" s="2">
        <v>1520</v>
      </c>
      <c r="J2521" s="3" t="s">
        <v>200</v>
      </c>
      <c r="K2521" s="2">
        <v>1520</v>
      </c>
      <c r="L2521" s="3"/>
      <c r="M2521" s="3" t="s">
        <v>294</v>
      </c>
      <c r="N2521" s="3" t="s">
        <v>295</v>
      </c>
      <c r="O2521" s="3"/>
      <c r="P2521" s="3"/>
      <c r="Q2521" s="3"/>
      <c r="R2521" s="3">
        <v>0</v>
      </c>
      <c r="S2521" s="3">
        <v>1</v>
      </c>
      <c r="T2521" s="2">
        <v>6</v>
      </c>
      <c r="U2521" s="3">
        <v>1.395670800091779</v>
      </c>
      <c r="V2521" s="3">
        <v>13.898033470242401</v>
      </c>
      <c r="W2521" s="3">
        <v>1.8879200650062207</v>
      </c>
      <c r="X2521" s="3">
        <v>5735.0382286108834</v>
      </c>
      <c r="Y2521" s="3">
        <v>13.898033470242401</v>
      </c>
      <c r="Z2521" s="3">
        <v>1.8879183960028865</v>
      </c>
      <c r="AA2521" s="3">
        <v>5735.0382286108834</v>
      </c>
      <c r="AB2521">
        <f t="shared" si="64"/>
        <v>13.898033470242401</v>
      </c>
      <c r="AC2521">
        <f t="shared" si="65"/>
        <v>1.8879183960028865</v>
      </c>
    </row>
    <row r="2522" spans="1:29" x14ac:dyDescent="0.25">
      <c r="A2522" s="2">
        <v>2521</v>
      </c>
      <c r="B2522" s="3" t="s">
        <v>178</v>
      </c>
      <c r="C2522" s="3" t="s">
        <v>110</v>
      </c>
      <c r="D2522" s="3" t="s">
        <v>179</v>
      </c>
      <c r="E2522" s="3" t="s">
        <v>288</v>
      </c>
      <c r="F2522" s="3">
        <v>0.56000000000000005</v>
      </c>
      <c r="G2522" s="3">
        <v>0.48</v>
      </c>
      <c r="H2522" s="3" t="s">
        <v>295</v>
      </c>
      <c r="I2522" s="2">
        <v>1550</v>
      </c>
      <c r="J2522" s="3" t="s">
        <v>120</v>
      </c>
      <c r="K2522" s="2">
        <v>1550</v>
      </c>
      <c r="L2522" s="3"/>
      <c r="M2522" s="3" t="s">
        <v>294</v>
      </c>
      <c r="N2522" s="3" t="s">
        <v>295</v>
      </c>
      <c r="O2522" s="3"/>
      <c r="P2522" s="3"/>
      <c r="Q2522" s="3"/>
      <c r="R2522" s="3">
        <v>0</v>
      </c>
      <c r="S2522" s="3">
        <v>1</v>
      </c>
      <c r="T2522" s="2">
        <v>57</v>
      </c>
      <c r="U2522" s="3">
        <v>7.4835305545416464</v>
      </c>
      <c r="V2522" s="3">
        <v>68.520111983562472</v>
      </c>
      <c r="W2522" s="3">
        <v>9.468839249462718</v>
      </c>
      <c r="X2522" s="3">
        <v>30512.429743234967</v>
      </c>
      <c r="Y2522" s="3">
        <v>68.520111983562472</v>
      </c>
      <c r="Z2522" s="3">
        <v>9.4688308785975757</v>
      </c>
      <c r="AA2522" s="3">
        <v>30512.429743234967</v>
      </c>
      <c r="AB2522">
        <f t="shared" si="64"/>
        <v>68.520111983562472</v>
      </c>
      <c r="AC2522">
        <f t="shared" si="65"/>
        <v>9.4688308785975757</v>
      </c>
    </row>
    <row r="2523" spans="1:29" x14ac:dyDescent="0.25">
      <c r="A2523" s="2">
        <v>2522</v>
      </c>
      <c r="B2523" s="3" t="s">
        <v>178</v>
      </c>
      <c r="C2523" s="3" t="s">
        <v>110</v>
      </c>
      <c r="D2523" s="3" t="s">
        <v>179</v>
      </c>
      <c r="E2523" s="3" t="s">
        <v>288</v>
      </c>
      <c r="F2523" s="3">
        <v>0.56000000000000005</v>
      </c>
      <c r="G2523" s="3">
        <v>0.48</v>
      </c>
      <c r="H2523" s="3" t="s">
        <v>295</v>
      </c>
      <c r="I2523" s="2">
        <v>1560</v>
      </c>
      <c r="J2523" s="3" t="s">
        <v>148</v>
      </c>
      <c r="K2523" s="2">
        <v>1560</v>
      </c>
      <c r="L2523" s="3"/>
      <c r="M2523" s="3" t="s">
        <v>294</v>
      </c>
      <c r="N2523" s="3" t="s">
        <v>295</v>
      </c>
      <c r="O2523" s="3"/>
      <c r="P2523" s="3"/>
      <c r="Q2523" s="3"/>
      <c r="R2523" s="3">
        <v>0</v>
      </c>
      <c r="S2523" s="3">
        <v>1</v>
      </c>
      <c r="T2523" s="2">
        <v>162</v>
      </c>
      <c r="U2523" s="3">
        <v>79.201194338462798</v>
      </c>
      <c r="V2523" s="3">
        <v>652.25795026990988</v>
      </c>
      <c r="W2523" s="3">
        <v>94.060218080602425</v>
      </c>
      <c r="X2523" s="3">
        <v>318721.54742435249</v>
      </c>
      <c r="Y2523" s="3">
        <v>652.25795026990988</v>
      </c>
      <c r="Z2523" s="3">
        <v>94.060134927284537</v>
      </c>
      <c r="AA2523" s="3">
        <v>318721.54742435249</v>
      </c>
      <c r="AB2523">
        <f t="shared" si="64"/>
        <v>652.25795026990988</v>
      </c>
      <c r="AC2523">
        <f t="shared" si="65"/>
        <v>94.060134927284537</v>
      </c>
    </row>
    <row r="2524" spans="1:29" x14ac:dyDescent="0.25">
      <c r="A2524" s="2">
        <v>2523</v>
      </c>
      <c r="B2524" s="3" t="s">
        <v>178</v>
      </c>
      <c r="C2524" s="3" t="s">
        <v>110</v>
      </c>
      <c r="D2524" s="3" t="s">
        <v>179</v>
      </c>
      <c r="E2524" s="3" t="s">
        <v>288</v>
      </c>
      <c r="F2524" s="3">
        <v>0.56000000000000005</v>
      </c>
      <c r="G2524" s="3">
        <v>0.48</v>
      </c>
      <c r="H2524" s="3" t="s">
        <v>295</v>
      </c>
      <c r="I2524" s="2">
        <v>1700</v>
      </c>
      <c r="J2524" s="3" t="s">
        <v>121</v>
      </c>
      <c r="K2524" s="2">
        <v>1700</v>
      </c>
      <c r="L2524" s="3"/>
      <c r="M2524" s="3" t="s">
        <v>294</v>
      </c>
      <c r="N2524" s="3" t="s">
        <v>295</v>
      </c>
      <c r="O2524" s="3"/>
      <c r="P2524" s="3"/>
      <c r="Q2524" s="3"/>
      <c r="R2524" s="3">
        <v>0</v>
      </c>
      <c r="S2524" s="3">
        <v>1</v>
      </c>
      <c r="T2524" s="2">
        <v>513</v>
      </c>
      <c r="U2524" s="3">
        <v>62.434538802898473</v>
      </c>
      <c r="V2524" s="3">
        <v>559.84681860486</v>
      </c>
      <c r="W2524" s="3">
        <v>76.799324030683579</v>
      </c>
      <c r="X2524" s="3">
        <v>252226.65812021962</v>
      </c>
      <c r="Y2524" s="3">
        <v>559.84681860486</v>
      </c>
      <c r="Z2524" s="3">
        <v>76.79925613674574</v>
      </c>
      <c r="AA2524" s="3">
        <v>252226.65812021962</v>
      </c>
      <c r="AB2524">
        <f t="shared" si="64"/>
        <v>559.84681860486</v>
      </c>
      <c r="AC2524">
        <f t="shared" si="65"/>
        <v>76.79925613674574</v>
      </c>
    </row>
    <row r="2525" spans="1:29" x14ac:dyDescent="0.25">
      <c r="A2525" s="2">
        <v>2524</v>
      </c>
      <c r="B2525" s="3" t="s">
        <v>178</v>
      </c>
      <c r="C2525" s="3" t="s">
        <v>110</v>
      </c>
      <c r="D2525" s="3" t="s">
        <v>179</v>
      </c>
      <c r="E2525" s="3" t="s">
        <v>288</v>
      </c>
      <c r="F2525" s="3">
        <v>0.56000000000000005</v>
      </c>
      <c r="G2525" s="3">
        <v>0.48</v>
      </c>
      <c r="H2525" s="3" t="s">
        <v>295</v>
      </c>
      <c r="I2525" s="2">
        <v>1710</v>
      </c>
      <c r="J2525" s="3" t="s">
        <v>122</v>
      </c>
      <c r="K2525" s="2">
        <v>1710</v>
      </c>
      <c r="L2525" s="3"/>
      <c r="M2525" s="3" t="s">
        <v>294</v>
      </c>
      <c r="N2525" s="3" t="s">
        <v>295</v>
      </c>
      <c r="O2525" s="3"/>
      <c r="P2525" s="3"/>
      <c r="Q2525" s="3"/>
      <c r="R2525" s="3">
        <v>0</v>
      </c>
      <c r="S2525" s="3">
        <v>1</v>
      </c>
      <c r="T2525" s="2">
        <v>76</v>
      </c>
      <c r="U2525" s="3">
        <v>18.859021084630701</v>
      </c>
      <c r="V2525" s="3">
        <v>164.4066829732798</v>
      </c>
      <c r="W2525" s="3">
        <v>22.423306576831006</v>
      </c>
      <c r="X2525" s="3">
        <v>75305.044506221559</v>
      </c>
      <c r="Y2525" s="3">
        <v>164.4066829732798</v>
      </c>
      <c r="Z2525" s="3">
        <v>22.423286753654121</v>
      </c>
      <c r="AA2525" s="3">
        <v>75305.044506221559</v>
      </c>
      <c r="AB2525">
        <f t="shared" si="64"/>
        <v>164.4066829732798</v>
      </c>
      <c r="AC2525">
        <f t="shared" si="65"/>
        <v>22.423286753654121</v>
      </c>
    </row>
    <row r="2526" spans="1:29" x14ac:dyDescent="0.25">
      <c r="A2526" s="2">
        <v>2525</v>
      </c>
      <c r="B2526" s="3" t="s">
        <v>178</v>
      </c>
      <c r="C2526" s="3" t="s">
        <v>110</v>
      </c>
      <c r="D2526" s="3" t="s">
        <v>179</v>
      </c>
      <c r="E2526" s="3" t="s">
        <v>288</v>
      </c>
      <c r="F2526" s="3">
        <v>0.56000000000000005</v>
      </c>
      <c r="G2526" s="3">
        <v>0.48</v>
      </c>
      <c r="H2526" s="3" t="s">
        <v>295</v>
      </c>
      <c r="I2526" s="2">
        <v>1720</v>
      </c>
      <c r="J2526" s="3" t="s">
        <v>123</v>
      </c>
      <c r="K2526" s="2">
        <v>1720</v>
      </c>
      <c r="L2526" s="3"/>
      <c r="M2526" s="3" t="s">
        <v>294</v>
      </c>
      <c r="N2526" s="3" t="s">
        <v>295</v>
      </c>
      <c r="O2526" s="3"/>
      <c r="P2526" s="3"/>
      <c r="Q2526" s="3"/>
      <c r="R2526" s="3">
        <v>0</v>
      </c>
      <c r="S2526" s="3">
        <v>1</v>
      </c>
      <c r="T2526" s="2">
        <v>345</v>
      </c>
      <c r="U2526" s="3">
        <v>80.135521847730502</v>
      </c>
      <c r="V2526" s="3">
        <v>713.06516988680414</v>
      </c>
      <c r="W2526" s="3">
        <v>98.109368168183366</v>
      </c>
      <c r="X2526" s="3">
        <v>325859.72179344093</v>
      </c>
      <c r="Y2526" s="3">
        <v>713.06516988680414</v>
      </c>
      <c r="Z2526" s="3">
        <v>98.109281435240945</v>
      </c>
      <c r="AA2526" s="3">
        <v>325859.72179344093</v>
      </c>
      <c r="AB2526">
        <f t="shared" si="64"/>
        <v>713.06516988680414</v>
      </c>
      <c r="AC2526">
        <f t="shared" si="65"/>
        <v>98.109281435240945</v>
      </c>
    </row>
    <row r="2527" spans="1:29" x14ac:dyDescent="0.25">
      <c r="A2527" s="2">
        <v>2526</v>
      </c>
      <c r="B2527" s="3" t="s">
        <v>178</v>
      </c>
      <c r="C2527" s="3" t="s">
        <v>110</v>
      </c>
      <c r="D2527" s="3" t="s">
        <v>179</v>
      </c>
      <c r="E2527" s="3" t="s">
        <v>288</v>
      </c>
      <c r="F2527" s="3">
        <v>0.56000000000000005</v>
      </c>
      <c r="G2527" s="3">
        <v>0.48</v>
      </c>
      <c r="H2527" s="3" t="s">
        <v>295</v>
      </c>
      <c r="I2527" s="2">
        <v>1740</v>
      </c>
      <c r="J2527" s="3" t="s">
        <v>124</v>
      </c>
      <c r="K2527" s="2">
        <v>1740</v>
      </c>
      <c r="L2527" s="3"/>
      <c r="M2527" s="3" t="s">
        <v>294</v>
      </c>
      <c r="N2527" s="3" t="s">
        <v>295</v>
      </c>
      <c r="O2527" s="3"/>
      <c r="P2527" s="3"/>
      <c r="Q2527" s="3"/>
      <c r="R2527" s="3">
        <v>0</v>
      </c>
      <c r="S2527" s="3">
        <v>1</v>
      </c>
      <c r="T2527" s="2">
        <v>75</v>
      </c>
      <c r="U2527" s="3">
        <v>13.894101624721436</v>
      </c>
      <c r="V2527" s="3">
        <v>122.2615898657706</v>
      </c>
      <c r="W2527" s="3">
        <v>17.289873841958439</v>
      </c>
      <c r="X2527" s="3">
        <v>56773.310823309665</v>
      </c>
      <c r="Y2527" s="3">
        <v>122.2615898657706</v>
      </c>
      <c r="Z2527" s="3">
        <v>17.289858556959043</v>
      </c>
      <c r="AA2527" s="3">
        <v>56773.310823309665</v>
      </c>
      <c r="AB2527">
        <f t="shared" si="64"/>
        <v>122.2615898657706</v>
      </c>
      <c r="AC2527">
        <f t="shared" si="65"/>
        <v>17.289858556959043</v>
      </c>
    </row>
    <row r="2528" spans="1:29" x14ac:dyDescent="0.25">
      <c r="A2528" s="2">
        <v>2527</v>
      </c>
      <c r="B2528" s="3" t="s">
        <v>178</v>
      </c>
      <c r="C2528" s="3" t="s">
        <v>110</v>
      </c>
      <c r="D2528" s="3" t="s">
        <v>179</v>
      </c>
      <c r="E2528" s="3" t="s">
        <v>288</v>
      </c>
      <c r="F2528" s="3">
        <v>0.56000000000000005</v>
      </c>
      <c r="G2528" s="3">
        <v>0.48</v>
      </c>
      <c r="H2528" s="3" t="s">
        <v>295</v>
      </c>
      <c r="I2528" s="2">
        <v>1750</v>
      </c>
      <c r="J2528" s="3" t="s">
        <v>51</v>
      </c>
      <c r="K2528" s="2">
        <v>1000</v>
      </c>
      <c r="L2528" s="3"/>
      <c r="M2528" s="3" t="s">
        <v>294</v>
      </c>
      <c r="N2528" s="3" t="s">
        <v>295</v>
      </c>
      <c r="O2528" s="3"/>
      <c r="P2528" s="3"/>
      <c r="Q2528" s="3"/>
      <c r="R2528" s="3">
        <v>0</v>
      </c>
      <c r="S2528" s="3">
        <v>1</v>
      </c>
      <c r="T2528" s="2">
        <v>1</v>
      </c>
      <c r="U2528" s="3">
        <v>2.74606622140173E-6</v>
      </c>
      <c r="V2528" s="3">
        <v>2.3385586318380661E-5</v>
      </c>
      <c r="W2528" s="3">
        <v>3.1289988299023856E-6</v>
      </c>
      <c r="X2528" s="3">
        <v>1.1000639688107229E-2</v>
      </c>
      <c r="Y2528" s="3">
        <v>2.3385586318380661E-5</v>
      </c>
      <c r="Z2528" s="3">
        <v>3.1289960637315301E-6</v>
      </c>
      <c r="AA2528" s="3">
        <v>1.1000639688107229E-2</v>
      </c>
      <c r="AB2528">
        <f t="shared" si="64"/>
        <v>2.3385586318380661E-5</v>
      </c>
      <c r="AC2528">
        <f t="shared" si="65"/>
        <v>3.1289960637315301E-6</v>
      </c>
    </row>
    <row r="2529" spans="1:29" x14ac:dyDescent="0.25">
      <c r="A2529" s="2">
        <v>2528</v>
      </c>
      <c r="B2529" s="3" t="s">
        <v>178</v>
      </c>
      <c r="C2529" s="3" t="s">
        <v>110</v>
      </c>
      <c r="D2529" s="3" t="s">
        <v>179</v>
      </c>
      <c r="E2529" s="3" t="s">
        <v>288</v>
      </c>
      <c r="F2529" s="3">
        <v>0.56000000000000005</v>
      </c>
      <c r="G2529" s="3">
        <v>0.48</v>
      </c>
      <c r="H2529" s="3" t="s">
        <v>295</v>
      </c>
      <c r="I2529" s="2">
        <v>1750</v>
      </c>
      <c r="J2529" s="3" t="s">
        <v>51</v>
      </c>
      <c r="K2529" s="2">
        <v>1750</v>
      </c>
      <c r="L2529" s="3"/>
      <c r="M2529" s="3" t="s">
        <v>294</v>
      </c>
      <c r="N2529" s="3" t="s">
        <v>295</v>
      </c>
      <c r="O2529" s="3"/>
      <c r="P2529" s="3"/>
      <c r="Q2529" s="3"/>
      <c r="R2529" s="3">
        <v>0</v>
      </c>
      <c r="S2529" s="3">
        <v>1</v>
      </c>
      <c r="T2529" s="2">
        <v>4022</v>
      </c>
      <c r="U2529" s="3">
        <v>1495.0385297769747</v>
      </c>
      <c r="V2529" s="3">
        <v>12041.391469626027</v>
      </c>
      <c r="W2529" s="3">
        <v>1631.5347568611091</v>
      </c>
      <c r="X2529" s="3">
        <v>5981452.4740803009</v>
      </c>
      <c r="Y2529" s="3">
        <v>12041.391469626027</v>
      </c>
      <c r="Z2529" s="3">
        <v>1631.5333145135176</v>
      </c>
      <c r="AA2529" s="3">
        <v>5981452.4740803009</v>
      </c>
      <c r="AB2529">
        <f t="shared" si="64"/>
        <v>12041.391469626027</v>
      </c>
      <c r="AC2529">
        <f t="shared" si="65"/>
        <v>1631.5333145135176</v>
      </c>
    </row>
    <row r="2530" spans="1:29" x14ac:dyDescent="0.25">
      <c r="A2530" s="2">
        <v>2529</v>
      </c>
      <c r="B2530" s="3" t="s">
        <v>178</v>
      </c>
      <c r="C2530" s="3" t="s">
        <v>110</v>
      </c>
      <c r="D2530" s="3" t="s">
        <v>179</v>
      </c>
      <c r="E2530" s="3" t="s">
        <v>288</v>
      </c>
      <c r="F2530" s="3">
        <v>0.56000000000000005</v>
      </c>
      <c r="G2530" s="3">
        <v>0.48</v>
      </c>
      <c r="H2530" s="3" t="s">
        <v>295</v>
      </c>
      <c r="I2530" s="2">
        <v>1770</v>
      </c>
      <c r="J2530" s="3" t="s">
        <v>136</v>
      </c>
      <c r="K2530" s="2">
        <v>1770</v>
      </c>
      <c r="L2530" s="3"/>
      <c r="M2530" s="3" t="s">
        <v>294</v>
      </c>
      <c r="N2530" s="3" t="s">
        <v>295</v>
      </c>
      <c r="O2530" s="3"/>
      <c r="P2530" s="3"/>
      <c r="Q2530" s="3"/>
      <c r="R2530" s="3">
        <v>0</v>
      </c>
      <c r="S2530" s="3">
        <v>1</v>
      </c>
      <c r="T2530" s="2">
        <v>6</v>
      </c>
      <c r="U2530" s="3">
        <v>0.68030032055318035</v>
      </c>
      <c r="V2530" s="3">
        <v>6.8236983642660922</v>
      </c>
      <c r="W2530" s="3">
        <v>1.0581008582512985</v>
      </c>
      <c r="X2530" s="3">
        <v>2776.5966941964753</v>
      </c>
      <c r="Y2530" s="3">
        <v>6.8236983642660922</v>
      </c>
      <c r="Z2530" s="3">
        <v>1.0580999228441836</v>
      </c>
      <c r="AA2530" s="3">
        <v>2776.5966941964753</v>
      </c>
      <c r="AB2530">
        <f t="shared" si="64"/>
        <v>6.8236983642660922</v>
      </c>
      <c r="AC2530">
        <f t="shared" si="65"/>
        <v>1.0580999228441836</v>
      </c>
    </row>
    <row r="2531" spans="1:29" x14ac:dyDescent="0.25">
      <c r="A2531" s="2">
        <v>2530</v>
      </c>
      <c r="B2531" s="3" t="s">
        <v>178</v>
      </c>
      <c r="C2531" s="3" t="s">
        <v>110</v>
      </c>
      <c r="D2531" s="3" t="s">
        <v>179</v>
      </c>
      <c r="E2531" s="3" t="s">
        <v>288</v>
      </c>
      <c r="F2531" s="3">
        <v>0.56000000000000005</v>
      </c>
      <c r="G2531" s="3">
        <v>0.48</v>
      </c>
      <c r="H2531" s="3" t="s">
        <v>295</v>
      </c>
      <c r="I2531" s="2">
        <v>1810</v>
      </c>
      <c r="J2531" s="3" t="s">
        <v>241</v>
      </c>
      <c r="K2531" s="2">
        <v>1810</v>
      </c>
      <c r="L2531" s="3"/>
      <c r="M2531" s="3" t="s">
        <v>294</v>
      </c>
      <c r="N2531" s="3" t="s">
        <v>295</v>
      </c>
      <c r="O2531" s="3"/>
      <c r="P2531" s="3"/>
      <c r="Q2531" s="3"/>
      <c r="R2531" s="3">
        <v>0</v>
      </c>
      <c r="S2531" s="3">
        <v>1</v>
      </c>
      <c r="T2531" s="2">
        <v>271</v>
      </c>
      <c r="U2531" s="3">
        <v>40.073603159059928</v>
      </c>
      <c r="V2531" s="3">
        <v>275.05271640030014</v>
      </c>
      <c r="W2531" s="3">
        <v>39.83398815657543</v>
      </c>
      <c r="X2531" s="3">
        <v>127640.97524283035</v>
      </c>
      <c r="Y2531" s="3">
        <v>275.05271640030014</v>
      </c>
      <c r="Z2531" s="3">
        <v>39.833952941599883</v>
      </c>
      <c r="AA2531" s="3">
        <v>127640.97524283035</v>
      </c>
      <c r="AB2531">
        <f t="shared" si="64"/>
        <v>275.05271640030014</v>
      </c>
      <c r="AC2531">
        <f t="shared" si="65"/>
        <v>39.833952941599883</v>
      </c>
    </row>
    <row r="2532" spans="1:29" x14ac:dyDescent="0.25">
      <c r="A2532" s="2">
        <v>2531</v>
      </c>
      <c r="B2532" s="3" t="s">
        <v>178</v>
      </c>
      <c r="C2532" s="3" t="s">
        <v>110</v>
      </c>
      <c r="D2532" s="3" t="s">
        <v>179</v>
      </c>
      <c r="E2532" s="3" t="s">
        <v>288</v>
      </c>
      <c r="F2532" s="3">
        <v>0.56000000000000005</v>
      </c>
      <c r="G2532" s="3">
        <v>0.48</v>
      </c>
      <c r="H2532" s="3" t="s">
        <v>295</v>
      </c>
      <c r="I2532" s="2">
        <v>1820</v>
      </c>
      <c r="J2532" s="3" t="s">
        <v>52</v>
      </c>
      <c r="K2532" s="2">
        <v>1820</v>
      </c>
      <c r="L2532" s="3"/>
      <c r="M2532" s="3" t="s">
        <v>294</v>
      </c>
      <c r="N2532" s="3" t="s">
        <v>295</v>
      </c>
      <c r="O2532" s="3"/>
      <c r="P2532" s="3"/>
      <c r="Q2532" s="3"/>
      <c r="R2532" s="3">
        <v>0</v>
      </c>
      <c r="S2532" s="3">
        <v>1</v>
      </c>
      <c r="T2532" s="2">
        <v>383</v>
      </c>
      <c r="U2532" s="3">
        <v>143.36236459160719</v>
      </c>
      <c r="V2532" s="3">
        <v>1139.4923620048442</v>
      </c>
      <c r="W2532" s="3">
        <v>161.22401458944327</v>
      </c>
      <c r="X2532" s="3">
        <v>554233.85720542062</v>
      </c>
      <c r="Y2532" s="3">
        <v>1139.4923620048442</v>
      </c>
      <c r="Z2532" s="3">
        <v>161.22387206041219</v>
      </c>
      <c r="AA2532" s="3">
        <v>554233.85720542062</v>
      </c>
      <c r="AB2532">
        <f t="shared" si="64"/>
        <v>1139.4923620048442</v>
      </c>
      <c r="AC2532">
        <f t="shared" si="65"/>
        <v>161.22387206041219</v>
      </c>
    </row>
    <row r="2533" spans="1:29" x14ac:dyDescent="0.25">
      <c r="A2533" s="2">
        <v>2532</v>
      </c>
      <c r="B2533" s="3" t="s">
        <v>178</v>
      </c>
      <c r="C2533" s="3" t="s">
        <v>110</v>
      </c>
      <c r="D2533" s="3" t="s">
        <v>179</v>
      </c>
      <c r="E2533" s="3" t="s">
        <v>288</v>
      </c>
      <c r="F2533" s="3">
        <v>0.56000000000000005</v>
      </c>
      <c r="G2533" s="3">
        <v>0.48</v>
      </c>
      <c r="H2533" s="3" t="s">
        <v>295</v>
      </c>
      <c r="I2533" s="2">
        <v>1840</v>
      </c>
      <c r="J2533" s="3" t="s">
        <v>137</v>
      </c>
      <c r="K2533" s="2">
        <v>1840</v>
      </c>
      <c r="L2533" s="3"/>
      <c r="M2533" s="3" t="s">
        <v>294</v>
      </c>
      <c r="N2533" s="3" t="s">
        <v>295</v>
      </c>
      <c r="O2533" s="3"/>
      <c r="P2533" s="3"/>
      <c r="Q2533" s="3"/>
      <c r="R2533" s="3">
        <v>0</v>
      </c>
      <c r="S2533" s="3">
        <v>1</v>
      </c>
      <c r="T2533" s="2">
        <v>10</v>
      </c>
      <c r="U2533" s="3">
        <v>0.68090774354957251</v>
      </c>
      <c r="V2533" s="3">
        <v>5.8352522664245985</v>
      </c>
      <c r="W2533" s="3">
        <v>0.8204979313157017</v>
      </c>
      <c r="X2533" s="3">
        <v>2728.2153080157714</v>
      </c>
      <c r="Y2533" s="3">
        <v>5.8352522664245985</v>
      </c>
      <c r="Z2533" s="3">
        <v>0.82049720595989561</v>
      </c>
      <c r="AA2533" s="3">
        <v>2728.2153080157714</v>
      </c>
      <c r="AB2533">
        <f t="shared" si="64"/>
        <v>5.8352522664245985</v>
      </c>
      <c r="AC2533">
        <f t="shared" si="65"/>
        <v>0.82049720595989561</v>
      </c>
    </row>
    <row r="2534" spans="1:29" x14ac:dyDescent="0.25">
      <c r="A2534" s="2">
        <v>2533</v>
      </c>
      <c r="B2534" s="3" t="s">
        <v>178</v>
      </c>
      <c r="C2534" s="3" t="s">
        <v>110</v>
      </c>
      <c r="D2534" s="3" t="s">
        <v>179</v>
      </c>
      <c r="E2534" s="3" t="s">
        <v>288</v>
      </c>
      <c r="F2534" s="3">
        <v>0.56000000000000005</v>
      </c>
      <c r="G2534" s="3">
        <v>0.48</v>
      </c>
      <c r="H2534" s="3" t="s">
        <v>295</v>
      </c>
      <c r="I2534" s="2">
        <v>1850</v>
      </c>
      <c r="J2534" s="3" t="s">
        <v>53</v>
      </c>
      <c r="K2534" s="2">
        <v>1850</v>
      </c>
      <c r="L2534" s="3"/>
      <c r="M2534" s="3" t="s">
        <v>294</v>
      </c>
      <c r="N2534" s="3" t="s">
        <v>295</v>
      </c>
      <c r="O2534" s="3"/>
      <c r="P2534" s="3"/>
      <c r="Q2534" s="3"/>
      <c r="R2534" s="3">
        <v>0</v>
      </c>
      <c r="S2534" s="3">
        <v>1</v>
      </c>
      <c r="T2534" s="2">
        <v>165</v>
      </c>
      <c r="U2534" s="3">
        <v>28.013223812585423</v>
      </c>
      <c r="V2534" s="3">
        <v>236.06461677830112</v>
      </c>
      <c r="W2534" s="3">
        <v>31.897915164532499</v>
      </c>
      <c r="X2534" s="3">
        <v>105588.75710065878</v>
      </c>
      <c r="Y2534" s="3">
        <v>236.06461677830112</v>
      </c>
      <c r="Z2534" s="3">
        <v>31.897886965390125</v>
      </c>
      <c r="AA2534" s="3">
        <v>105588.75710065878</v>
      </c>
      <c r="AB2534">
        <f t="shared" si="64"/>
        <v>236.06461677830112</v>
      </c>
      <c r="AC2534">
        <f t="shared" si="65"/>
        <v>31.897886965390125</v>
      </c>
    </row>
    <row r="2535" spans="1:29" x14ac:dyDescent="0.25">
      <c r="A2535" s="2">
        <v>2534</v>
      </c>
      <c r="B2535" s="3" t="s">
        <v>178</v>
      </c>
      <c r="C2535" s="3" t="s">
        <v>110</v>
      </c>
      <c r="D2535" s="3" t="s">
        <v>179</v>
      </c>
      <c r="E2535" s="3" t="s">
        <v>288</v>
      </c>
      <c r="F2535" s="3">
        <v>0.56000000000000005</v>
      </c>
      <c r="G2535" s="3">
        <v>0.48</v>
      </c>
      <c r="H2535" s="3" t="s">
        <v>295</v>
      </c>
      <c r="I2535" s="2">
        <v>1860</v>
      </c>
      <c r="J2535" s="3" t="s">
        <v>126</v>
      </c>
      <c r="K2535" s="2">
        <v>1860</v>
      </c>
      <c r="L2535" s="3"/>
      <c r="M2535" s="3" t="s">
        <v>294</v>
      </c>
      <c r="N2535" s="3" t="s">
        <v>295</v>
      </c>
      <c r="O2535" s="3"/>
      <c r="P2535" s="3"/>
      <c r="Q2535" s="3"/>
      <c r="R2535" s="3">
        <v>0</v>
      </c>
      <c r="S2535" s="3">
        <v>1</v>
      </c>
      <c r="T2535" s="2">
        <v>96</v>
      </c>
      <c r="U2535" s="3">
        <v>7.592689923340135</v>
      </c>
      <c r="V2535" s="3">
        <v>67.078595410031312</v>
      </c>
      <c r="W2535" s="3">
        <v>9.2107550551841264</v>
      </c>
      <c r="X2535" s="3">
        <v>30285.746792795053</v>
      </c>
      <c r="Y2535" s="3">
        <v>67.078595410031312</v>
      </c>
      <c r="Z2535" s="3">
        <v>9.2107469124766173</v>
      </c>
      <c r="AA2535" s="3">
        <v>30285.746792795053</v>
      </c>
      <c r="AB2535">
        <f t="shared" si="64"/>
        <v>67.078595410031312</v>
      </c>
      <c r="AC2535">
        <f t="shared" si="65"/>
        <v>9.2107469124766173</v>
      </c>
    </row>
    <row r="2536" spans="1:29" x14ac:dyDescent="0.25">
      <c r="A2536" s="2">
        <v>2535</v>
      </c>
      <c r="B2536" s="3" t="s">
        <v>178</v>
      </c>
      <c r="C2536" s="3" t="s">
        <v>110</v>
      </c>
      <c r="D2536" s="3" t="s">
        <v>179</v>
      </c>
      <c r="E2536" s="3" t="s">
        <v>288</v>
      </c>
      <c r="F2536" s="3">
        <v>0.56000000000000005</v>
      </c>
      <c r="G2536" s="3">
        <v>0.48</v>
      </c>
      <c r="H2536" s="3" t="s">
        <v>295</v>
      </c>
      <c r="I2536" s="2">
        <v>1870</v>
      </c>
      <c r="J2536" s="3" t="s">
        <v>299</v>
      </c>
      <c r="K2536" s="2">
        <v>1870</v>
      </c>
      <c r="L2536" s="3"/>
      <c r="M2536" s="3" t="s">
        <v>294</v>
      </c>
      <c r="N2536" s="3" t="s">
        <v>295</v>
      </c>
      <c r="O2536" s="3"/>
      <c r="P2536" s="3"/>
      <c r="Q2536" s="3"/>
      <c r="R2536" s="3">
        <v>0</v>
      </c>
      <c r="S2536" s="3">
        <v>1</v>
      </c>
      <c r="T2536" s="2">
        <v>8</v>
      </c>
      <c r="U2536" s="3">
        <v>0.19867689878660036</v>
      </c>
      <c r="V2536" s="3">
        <v>1.7742557013352349</v>
      </c>
      <c r="W2536" s="3">
        <v>0.23717282244262475</v>
      </c>
      <c r="X2536" s="3">
        <v>798.50045717355556</v>
      </c>
      <c r="Y2536" s="3">
        <v>1.7742557013352349</v>
      </c>
      <c r="Z2536" s="3">
        <v>0.23717261277154852</v>
      </c>
      <c r="AA2536" s="3">
        <v>798.50045717355556</v>
      </c>
      <c r="AB2536">
        <f t="shared" si="64"/>
        <v>1.7742557013352349</v>
      </c>
      <c r="AC2536">
        <f t="shared" si="65"/>
        <v>0.23717261277154852</v>
      </c>
    </row>
    <row r="2537" spans="1:29" x14ac:dyDescent="0.25">
      <c r="A2537" s="2">
        <v>2536</v>
      </c>
      <c r="B2537" s="3" t="s">
        <v>178</v>
      </c>
      <c r="C2537" s="3" t="s">
        <v>110</v>
      </c>
      <c r="D2537" s="3" t="s">
        <v>179</v>
      </c>
      <c r="E2537" s="3" t="s">
        <v>288</v>
      </c>
      <c r="F2537" s="3">
        <v>0.56000000000000005</v>
      </c>
      <c r="G2537" s="3">
        <v>0.48</v>
      </c>
      <c r="H2537" s="3" t="s">
        <v>295</v>
      </c>
      <c r="I2537" s="2">
        <v>7410</v>
      </c>
      <c r="J2537" s="3" t="s">
        <v>150</v>
      </c>
      <c r="K2537" s="2">
        <v>7410</v>
      </c>
      <c r="L2537" s="3"/>
      <c r="M2537" s="3" t="s">
        <v>294</v>
      </c>
      <c r="N2537" s="3" t="s">
        <v>295</v>
      </c>
      <c r="O2537" s="3"/>
      <c r="P2537" s="3"/>
      <c r="Q2537" s="3"/>
      <c r="R2537" s="3">
        <v>0</v>
      </c>
      <c r="S2537" s="3">
        <v>1</v>
      </c>
      <c r="T2537" s="2">
        <v>1</v>
      </c>
      <c r="U2537" s="3">
        <v>2.96938325634903E-3</v>
      </c>
      <c r="V2537" s="3">
        <v>2.3240372477637924E-2</v>
      </c>
      <c r="W2537" s="3">
        <v>2.7380257916288179E-3</v>
      </c>
      <c r="X2537" s="3">
        <v>10.425163185139125</v>
      </c>
      <c r="Y2537" s="3">
        <v>2.3240372477637924E-2</v>
      </c>
      <c r="Z2537" s="3">
        <v>2.73802337109509E-3</v>
      </c>
      <c r="AA2537" s="3">
        <v>10.425163185139125</v>
      </c>
      <c r="AB2537">
        <f t="shared" si="64"/>
        <v>2.3240372477637924E-2</v>
      </c>
      <c r="AC2537">
        <f t="shared" si="65"/>
        <v>2.73802337109509E-3</v>
      </c>
    </row>
    <row r="2538" spans="1:29" x14ac:dyDescent="0.25">
      <c r="A2538" s="2">
        <v>2537</v>
      </c>
      <c r="B2538" s="3" t="s">
        <v>178</v>
      </c>
      <c r="C2538" s="3" t="s">
        <v>110</v>
      </c>
      <c r="D2538" s="3" t="s">
        <v>179</v>
      </c>
      <c r="E2538" s="3" t="s">
        <v>288</v>
      </c>
      <c r="F2538" s="3">
        <v>0.56000000000000005</v>
      </c>
      <c r="G2538" s="3">
        <v>0.48</v>
      </c>
      <c r="H2538" s="3" t="s">
        <v>295</v>
      </c>
      <c r="I2538" s="2">
        <v>8110</v>
      </c>
      <c r="J2538" s="3" t="s">
        <v>128</v>
      </c>
      <c r="K2538" s="2">
        <v>8110</v>
      </c>
      <c r="L2538" s="3"/>
      <c r="M2538" s="3" t="s">
        <v>294</v>
      </c>
      <c r="N2538" s="3" t="s">
        <v>295</v>
      </c>
      <c r="O2538" s="3"/>
      <c r="P2538" s="3"/>
      <c r="Q2538" s="3"/>
      <c r="R2538" s="3">
        <v>0</v>
      </c>
      <c r="S2538" s="3">
        <v>1</v>
      </c>
      <c r="T2538" s="2">
        <v>198</v>
      </c>
      <c r="U2538" s="3">
        <v>19.040003495459491</v>
      </c>
      <c r="V2538" s="3">
        <v>157.32324031965754</v>
      </c>
      <c r="W2538" s="3">
        <v>21.221741704909139</v>
      </c>
      <c r="X2538" s="3">
        <v>75637.516223299128</v>
      </c>
      <c r="Y2538" s="3">
        <v>157.32324031965754</v>
      </c>
      <c r="Z2538" s="3">
        <v>21.221722943967777</v>
      </c>
      <c r="AA2538" s="3">
        <v>75637.516223299128</v>
      </c>
      <c r="AB2538">
        <f t="shared" si="64"/>
        <v>157.32324031965754</v>
      </c>
      <c r="AC2538">
        <f t="shared" si="65"/>
        <v>21.221722943967777</v>
      </c>
    </row>
    <row r="2539" spans="1:29" x14ac:dyDescent="0.25">
      <c r="A2539" s="2">
        <v>2538</v>
      </c>
      <c r="B2539" s="3" t="s">
        <v>178</v>
      </c>
      <c r="C2539" s="3" t="s">
        <v>110</v>
      </c>
      <c r="D2539" s="3" t="s">
        <v>179</v>
      </c>
      <c r="E2539" s="3" t="s">
        <v>288</v>
      </c>
      <c r="F2539" s="3">
        <v>0.56000000000000005</v>
      </c>
      <c r="G2539" s="3">
        <v>0.48</v>
      </c>
      <c r="H2539" s="3" t="s">
        <v>295</v>
      </c>
      <c r="I2539" s="2">
        <v>8130</v>
      </c>
      <c r="J2539" s="3" t="s">
        <v>300</v>
      </c>
      <c r="K2539" s="2">
        <v>8130</v>
      </c>
      <c r="L2539" s="3"/>
      <c r="M2539" s="3" t="s">
        <v>294</v>
      </c>
      <c r="N2539" s="3" t="s">
        <v>295</v>
      </c>
      <c r="O2539" s="3"/>
      <c r="P2539" s="3"/>
      <c r="Q2539" s="3"/>
      <c r="R2539" s="3">
        <v>0</v>
      </c>
      <c r="S2539" s="3">
        <v>1</v>
      </c>
      <c r="T2539" s="2">
        <v>30</v>
      </c>
      <c r="U2539" s="3">
        <v>3.1267304204851514</v>
      </c>
      <c r="V2539" s="3">
        <v>29.439160991245164</v>
      </c>
      <c r="W2539" s="3">
        <v>3.9873633356382676</v>
      </c>
      <c r="X2539" s="3">
        <v>12443.137335005233</v>
      </c>
      <c r="Y2539" s="3">
        <v>29.439160991245164</v>
      </c>
      <c r="Z2539" s="3">
        <v>3.9873598106358998</v>
      </c>
      <c r="AA2539" s="3">
        <v>12443.137335005233</v>
      </c>
      <c r="AB2539">
        <f t="shared" si="64"/>
        <v>29.439160991245164</v>
      </c>
      <c r="AC2539">
        <f t="shared" si="65"/>
        <v>3.9873598106358998</v>
      </c>
    </row>
    <row r="2540" spans="1:29" x14ac:dyDescent="0.25">
      <c r="A2540" s="2">
        <v>2539</v>
      </c>
      <c r="B2540" s="3" t="s">
        <v>178</v>
      </c>
      <c r="C2540" s="3" t="s">
        <v>110</v>
      </c>
      <c r="D2540" s="3" t="s">
        <v>179</v>
      </c>
      <c r="E2540" s="3" t="s">
        <v>288</v>
      </c>
      <c r="F2540" s="3">
        <v>0.56000000000000005</v>
      </c>
      <c r="G2540" s="3">
        <v>0.48</v>
      </c>
      <c r="H2540" s="3" t="s">
        <v>295</v>
      </c>
      <c r="I2540" s="2">
        <v>8140</v>
      </c>
      <c r="J2540" s="3" t="s">
        <v>57</v>
      </c>
      <c r="K2540" s="2">
        <v>8140</v>
      </c>
      <c r="L2540" s="3"/>
      <c r="M2540" s="3" t="s">
        <v>294</v>
      </c>
      <c r="N2540" s="3" t="s">
        <v>295</v>
      </c>
      <c r="O2540" s="3"/>
      <c r="P2540" s="3"/>
      <c r="Q2540" s="3"/>
      <c r="R2540" s="3">
        <v>0</v>
      </c>
      <c r="S2540" s="3">
        <v>1</v>
      </c>
      <c r="T2540" s="2">
        <v>181</v>
      </c>
      <c r="U2540" s="3">
        <v>5.1566589776187364</v>
      </c>
      <c r="V2540" s="3">
        <v>48.468210959411856</v>
      </c>
      <c r="W2540" s="3">
        <v>6.5623693514709771</v>
      </c>
      <c r="X2540" s="3">
        <v>20772.724499867021</v>
      </c>
      <c r="Y2540" s="3">
        <v>48.468210959411856</v>
      </c>
      <c r="Z2540" s="3">
        <v>6.5623635500514581</v>
      </c>
      <c r="AA2540" s="3">
        <v>20772.724499867021</v>
      </c>
      <c r="AB2540">
        <f t="shared" si="64"/>
        <v>48.468210959411856</v>
      </c>
      <c r="AC2540">
        <f t="shared" si="65"/>
        <v>6.5623635500514581</v>
      </c>
    </row>
    <row r="2541" spans="1:29" x14ac:dyDescent="0.25">
      <c r="A2541" s="2">
        <v>2540</v>
      </c>
      <c r="B2541" s="3" t="s">
        <v>178</v>
      </c>
      <c r="C2541" s="3" t="s">
        <v>110</v>
      </c>
      <c r="D2541" s="3" t="s">
        <v>179</v>
      </c>
      <c r="E2541" s="3" t="s">
        <v>288</v>
      </c>
      <c r="F2541" s="3">
        <v>0.56000000000000005</v>
      </c>
      <c r="G2541" s="3">
        <v>0.48</v>
      </c>
      <c r="H2541" s="3" t="s">
        <v>295</v>
      </c>
      <c r="I2541" s="2">
        <v>8200</v>
      </c>
      <c r="J2541" s="3" t="s">
        <v>107</v>
      </c>
      <c r="K2541" s="2">
        <v>8200</v>
      </c>
      <c r="L2541" s="3"/>
      <c r="M2541" s="3" t="s">
        <v>294</v>
      </c>
      <c r="N2541" s="3" t="s">
        <v>295</v>
      </c>
      <c r="O2541" s="3"/>
      <c r="P2541" s="3"/>
      <c r="Q2541" s="3"/>
      <c r="R2541" s="3">
        <v>0</v>
      </c>
      <c r="S2541" s="3">
        <v>1</v>
      </c>
      <c r="T2541" s="2">
        <v>20</v>
      </c>
      <c r="U2541" s="3">
        <v>2.5223903669147654</v>
      </c>
      <c r="V2541" s="3">
        <v>22.572073974146498</v>
      </c>
      <c r="W2541" s="3">
        <v>3.1757450841750727</v>
      </c>
      <c r="X2541" s="3">
        <v>10130.32741973022</v>
      </c>
      <c r="Y2541" s="3">
        <v>22.572073974146498</v>
      </c>
      <c r="Z2541" s="3">
        <v>3.1757422766784882</v>
      </c>
      <c r="AA2541" s="3">
        <v>10130.32741973022</v>
      </c>
      <c r="AB2541">
        <f t="shared" si="64"/>
        <v>22.572073974146498</v>
      </c>
      <c r="AC2541">
        <f t="shared" si="65"/>
        <v>3.1757422766784882</v>
      </c>
    </row>
    <row r="2542" spans="1:29" x14ac:dyDescent="0.25">
      <c r="A2542" s="2">
        <v>2541</v>
      </c>
      <c r="B2542" s="3" t="s">
        <v>178</v>
      </c>
      <c r="C2542" s="3" t="s">
        <v>110</v>
      </c>
      <c r="D2542" s="3" t="s">
        <v>179</v>
      </c>
      <c r="E2542" s="3" t="s">
        <v>288</v>
      </c>
      <c r="F2542" s="3">
        <v>0.56000000000000005</v>
      </c>
      <c r="G2542" s="3">
        <v>0.48</v>
      </c>
      <c r="H2542" s="3" t="s">
        <v>295</v>
      </c>
      <c r="I2542" s="2">
        <v>8300</v>
      </c>
      <c r="J2542" s="3" t="s">
        <v>202</v>
      </c>
      <c r="K2542" s="2">
        <v>8300</v>
      </c>
      <c r="L2542" s="3"/>
      <c r="M2542" s="3" t="s">
        <v>294</v>
      </c>
      <c r="N2542" s="3" t="s">
        <v>295</v>
      </c>
      <c r="O2542" s="3"/>
      <c r="P2542" s="3"/>
      <c r="Q2542" s="3"/>
      <c r="R2542" s="3">
        <v>0</v>
      </c>
      <c r="S2542" s="3">
        <v>1</v>
      </c>
      <c r="T2542" s="2">
        <v>191</v>
      </c>
      <c r="U2542" s="3">
        <v>28.41957533274957</v>
      </c>
      <c r="V2542" s="3">
        <v>255.29022620254861</v>
      </c>
      <c r="W2542" s="3">
        <v>35.316943672704518</v>
      </c>
      <c r="X2542" s="3">
        <v>115351.72248032581</v>
      </c>
      <c r="Y2542" s="3">
        <v>255.29022620254861</v>
      </c>
      <c r="Z2542" s="3">
        <v>35.316912450992447</v>
      </c>
      <c r="AA2542" s="3">
        <v>115351.72248032581</v>
      </c>
      <c r="AB2542">
        <f t="shared" si="64"/>
        <v>255.29022620254861</v>
      </c>
      <c r="AC2542">
        <f t="shared" si="65"/>
        <v>35.316912450992447</v>
      </c>
    </row>
    <row r="2543" spans="1:29" x14ac:dyDescent="0.25">
      <c r="A2543" s="2">
        <v>2542</v>
      </c>
      <c r="B2543" s="3" t="s">
        <v>178</v>
      </c>
      <c r="C2543" s="3" t="s">
        <v>110</v>
      </c>
      <c r="D2543" s="3" t="s">
        <v>179</v>
      </c>
      <c r="E2543" s="3" t="s">
        <v>288</v>
      </c>
      <c r="F2543" s="3">
        <v>0.56000000000000005</v>
      </c>
      <c r="G2543" s="3">
        <v>0.48</v>
      </c>
      <c r="H2543" s="3" t="s">
        <v>295</v>
      </c>
      <c r="I2543" s="2">
        <v>8310</v>
      </c>
      <c r="J2543" s="3" t="s">
        <v>108</v>
      </c>
      <c r="K2543" s="2">
        <v>1000</v>
      </c>
      <c r="L2543" s="3"/>
      <c r="M2543" s="3" t="s">
        <v>294</v>
      </c>
      <c r="N2543" s="3" t="s">
        <v>295</v>
      </c>
      <c r="O2543" s="3"/>
      <c r="P2543" s="3"/>
      <c r="Q2543" s="3"/>
      <c r="R2543" s="3">
        <v>0</v>
      </c>
      <c r="S2543" s="3">
        <v>1</v>
      </c>
      <c r="T2543" s="2">
        <v>1</v>
      </c>
      <c r="U2543" s="3">
        <v>4.6559336413969097E-3</v>
      </c>
      <c r="V2543" s="3">
        <v>3.1496486102396096E-2</v>
      </c>
      <c r="W2543" s="3">
        <v>4.2364895940626883E-3</v>
      </c>
      <c r="X2543" s="3">
        <v>14.258606330892801</v>
      </c>
      <c r="Y2543" s="3">
        <v>3.1496486102396096E-2</v>
      </c>
      <c r="Z2543" s="3">
        <v>4.2364858488218903E-3</v>
      </c>
      <c r="AA2543" s="3">
        <v>14.258606330892801</v>
      </c>
      <c r="AB2543">
        <f t="shared" si="64"/>
        <v>3.1496486102396096E-2</v>
      </c>
      <c r="AC2543">
        <f t="shared" si="65"/>
        <v>4.2364858488218903E-3</v>
      </c>
    </row>
    <row r="2544" spans="1:29" x14ac:dyDescent="0.25">
      <c r="A2544" s="2">
        <v>2543</v>
      </c>
      <c r="B2544" s="3" t="s">
        <v>178</v>
      </c>
      <c r="C2544" s="3" t="s">
        <v>110</v>
      </c>
      <c r="D2544" s="3" t="s">
        <v>179</v>
      </c>
      <c r="E2544" s="3" t="s">
        <v>288</v>
      </c>
      <c r="F2544" s="3">
        <v>0.56000000000000005</v>
      </c>
      <c r="G2544" s="3">
        <v>0.48</v>
      </c>
      <c r="H2544" s="3" t="s">
        <v>295</v>
      </c>
      <c r="I2544" s="2">
        <v>8310</v>
      </c>
      <c r="J2544" s="3" t="s">
        <v>108</v>
      </c>
      <c r="K2544" s="2">
        <v>8310</v>
      </c>
      <c r="L2544" s="3"/>
      <c r="M2544" s="3" t="s">
        <v>294</v>
      </c>
      <c r="N2544" s="3" t="s">
        <v>295</v>
      </c>
      <c r="O2544" s="3"/>
      <c r="P2544" s="3"/>
      <c r="Q2544" s="3"/>
      <c r="R2544" s="3">
        <v>0</v>
      </c>
      <c r="S2544" s="3">
        <v>1</v>
      </c>
      <c r="T2544" s="2">
        <v>14</v>
      </c>
      <c r="U2544" s="3">
        <v>7.1253247969274791E-2</v>
      </c>
      <c r="V2544" s="3">
        <v>0.6399136646567547</v>
      </c>
      <c r="W2544" s="3">
        <v>8.6525732020995172E-2</v>
      </c>
      <c r="X2544" s="3">
        <v>290.73801478322349</v>
      </c>
      <c r="Y2544" s="3">
        <v>0.6399136646567547</v>
      </c>
      <c r="Z2544" s="3">
        <v>8.6525655528489925E-2</v>
      </c>
      <c r="AA2544" s="3">
        <v>290.73801478322349</v>
      </c>
      <c r="AB2544">
        <f t="shared" si="64"/>
        <v>0.6399136646567547</v>
      </c>
      <c r="AC2544">
        <f t="shared" si="65"/>
        <v>8.6525655528489925E-2</v>
      </c>
    </row>
    <row r="2545" spans="1:29" x14ac:dyDescent="0.25">
      <c r="A2545" s="2">
        <v>2544</v>
      </c>
      <c r="B2545" s="3" t="s">
        <v>178</v>
      </c>
      <c r="C2545" s="3" t="s">
        <v>110</v>
      </c>
      <c r="D2545" s="3" t="s">
        <v>179</v>
      </c>
      <c r="E2545" s="3" t="s">
        <v>288</v>
      </c>
      <c r="F2545" s="3">
        <v>0.56000000000000005</v>
      </c>
      <c r="G2545" s="3">
        <v>0.48</v>
      </c>
      <c r="H2545" s="3" t="s">
        <v>295</v>
      </c>
      <c r="I2545" s="2">
        <v>8330</v>
      </c>
      <c r="J2545" s="3" t="s">
        <v>129</v>
      </c>
      <c r="K2545" s="2">
        <v>8330</v>
      </c>
      <c r="L2545" s="3"/>
      <c r="M2545" s="3" t="s">
        <v>294</v>
      </c>
      <c r="N2545" s="3" t="s">
        <v>295</v>
      </c>
      <c r="O2545" s="3"/>
      <c r="P2545" s="3"/>
      <c r="Q2545" s="3"/>
      <c r="R2545" s="3">
        <v>0</v>
      </c>
      <c r="S2545" s="3">
        <v>1</v>
      </c>
      <c r="T2545" s="2">
        <v>3</v>
      </c>
      <c r="U2545" s="3">
        <v>9.9642368005864013E-2</v>
      </c>
      <c r="V2545" s="3">
        <v>0.91538779131003611</v>
      </c>
      <c r="W2545" s="3">
        <v>0.12645715353828571</v>
      </c>
      <c r="X2545" s="3">
        <v>404.4604662124558</v>
      </c>
      <c r="Y2545" s="3">
        <v>0.91538779131003611</v>
      </c>
      <c r="Z2545" s="3">
        <v>0.12645704174466971</v>
      </c>
      <c r="AA2545" s="3">
        <v>404.4604662124558</v>
      </c>
      <c r="AB2545">
        <f t="shared" si="64"/>
        <v>0.91538779131003611</v>
      </c>
      <c r="AC2545">
        <f t="shared" si="65"/>
        <v>0.12645704174466971</v>
      </c>
    </row>
    <row r="2546" spans="1:29" x14ac:dyDescent="0.25">
      <c r="A2546" s="2">
        <v>2545</v>
      </c>
      <c r="B2546" s="3" t="s">
        <v>178</v>
      </c>
      <c r="C2546" s="3" t="s">
        <v>110</v>
      </c>
      <c r="D2546" s="3" t="s">
        <v>179</v>
      </c>
      <c r="E2546" s="3" t="s">
        <v>288</v>
      </c>
      <c r="F2546" s="3">
        <v>0.56000000000000005</v>
      </c>
      <c r="G2546" s="3">
        <v>0.48</v>
      </c>
      <c r="H2546" s="3" t="s">
        <v>295</v>
      </c>
      <c r="I2546" s="2">
        <v>8340</v>
      </c>
      <c r="J2546" s="3" t="s">
        <v>151</v>
      </c>
      <c r="K2546" s="2">
        <v>8340</v>
      </c>
      <c r="L2546" s="3"/>
      <c r="M2546" s="3" t="s">
        <v>294</v>
      </c>
      <c r="N2546" s="3" t="s">
        <v>295</v>
      </c>
      <c r="O2546" s="3"/>
      <c r="P2546" s="3"/>
      <c r="Q2546" s="3"/>
      <c r="R2546" s="3">
        <v>0</v>
      </c>
      <c r="S2546" s="3">
        <v>1</v>
      </c>
      <c r="T2546" s="2">
        <v>113</v>
      </c>
      <c r="U2546" s="3">
        <v>0.26274934804425643</v>
      </c>
      <c r="V2546" s="3">
        <v>1.9123501272577275</v>
      </c>
      <c r="W2546" s="3">
        <v>0.2573338589074573</v>
      </c>
      <c r="X2546" s="3">
        <v>857.32288973629954</v>
      </c>
      <c r="Y2546" s="3">
        <v>1.9123501272577275</v>
      </c>
      <c r="Z2546" s="3">
        <v>0.25733363141314936</v>
      </c>
      <c r="AA2546" s="3">
        <v>857.32288973629954</v>
      </c>
      <c r="AB2546">
        <f t="shared" si="64"/>
        <v>1.9123501272577275</v>
      </c>
      <c r="AC2546">
        <f t="shared" si="65"/>
        <v>0.25733363141314936</v>
      </c>
    </row>
    <row r="2547" spans="1:29" x14ac:dyDescent="0.25">
      <c r="A2547" s="2">
        <v>2546</v>
      </c>
      <c r="B2547" s="3" t="s">
        <v>178</v>
      </c>
      <c r="C2547" s="3" t="s">
        <v>110</v>
      </c>
      <c r="D2547" s="3" t="s">
        <v>179</v>
      </c>
      <c r="E2547" s="3" t="s">
        <v>288</v>
      </c>
      <c r="F2547" s="3">
        <v>0.56000000000000005</v>
      </c>
      <c r="G2547" s="3">
        <v>0.48</v>
      </c>
      <c r="H2547" s="3" t="s">
        <v>295</v>
      </c>
      <c r="I2547" s="2">
        <v>8370</v>
      </c>
      <c r="J2547" s="3" t="s">
        <v>68</v>
      </c>
      <c r="K2547" s="2">
        <v>8370</v>
      </c>
      <c r="L2547" s="3"/>
      <c r="M2547" s="3" t="s">
        <v>294</v>
      </c>
      <c r="N2547" s="3" t="s">
        <v>295</v>
      </c>
      <c r="O2547" s="3"/>
      <c r="P2547" s="3"/>
      <c r="Q2547" s="3"/>
      <c r="R2547" s="3">
        <v>0</v>
      </c>
      <c r="S2547" s="3">
        <v>1</v>
      </c>
      <c r="T2547" s="2">
        <v>5</v>
      </c>
      <c r="U2547" s="3">
        <v>0.13352365504479857</v>
      </c>
      <c r="V2547" s="3">
        <v>4.6953713709562597E-2</v>
      </c>
      <c r="W2547" s="3">
        <v>4.7888411321872102E-3</v>
      </c>
      <c r="X2547" s="3">
        <v>228.4637448555637</v>
      </c>
      <c r="Y2547" s="3">
        <v>4.6953713709562597E-2</v>
      </c>
      <c r="Z2547" s="3">
        <v>4.7888368986436615E-3</v>
      </c>
      <c r="AA2547" s="3">
        <v>228.4637448555637</v>
      </c>
      <c r="AB2547">
        <f t="shared" si="64"/>
        <v>4.6953713709562597E-2</v>
      </c>
      <c r="AC2547">
        <f t="shared" si="65"/>
        <v>4.7888368986436615E-3</v>
      </c>
    </row>
    <row r="2548" spans="1:29" x14ac:dyDescent="0.25">
      <c r="A2548" s="2">
        <v>2547</v>
      </c>
      <c r="B2548" s="3" t="s">
        <v>178</v>
      </c>
      <c r="C2548" s="3" t="s">
        <v>110</v>
      </c>
      <c r="D2548" s="3" t="s">
        <v>179</v>
      </c>
      <c r="E2548" s="3" t="s">
        <v>288</v>
      </c>
      <c r="F2548" s="3">
        <v>0.56000000000000005</v>
      </c>
      <c r="G2548" s="3">
        <v>0.48</v>
      </c>
      <c r="H2548" s="3" t="s">
        <v>295</v>
      </c>
      <c r="I2548" s="2">
        <v>9999</v>
      </c>
      <c r="J2548" s="3" t="s">
        <v>301</v>
      </c>
      <c r="K2548" s="2">
        <v>9999</v>
      </c>
      <c r="L2548" s="3"/>
      <c r="M2548" s="3" t="s">
        <v>294</v>
      </c>
      <c r="N2548" s="3" t="s">
        <v>295</v>
      </c>
      <c r="O2548" s="3"/>
      <c r="P2548" s="3"/>
      <c r="Q2548" s="3"/>
      <c r="R2548" s="3">
        <v>0</v>
      </c>
      <c r="S2548" s="3">
        <v>1</v>
      </c>
      <c r="T2548" s="2">
        <v>11</v>
      </c>
      <c r="U2548" s="3">
        <v>7.5520291198808445E-2</v>
      </c>
      <c r="V2548" s="3">
        <v>0.64915230156707737</v>
      </c>
      <c r="W2548" s="3">
        <v>0.11031845183103224</v>
      </c>
      <c r="X2548" s="3">
        <v>261.44428647330113</v>
      </c>
      <c r="Y2548" s="3">
        <v>0.64915230156707737</v>
      </c>
      <c r="Z2548" s="3">
        <v>0.11031835430472946</v>
      </c>
      <c r="AA2548" s="3">
        <v>261.44428647330113</v>
      </c>
      <c r="AB2548">
        <f t="shared" si="64"/>
        <v>0.64915230156707737</v>
      </c>
      <c r="AC2548">
        <f t="shared" si="65"/>
        <v>0.11031835430472946</v>
      </c>
    </row>
    <row r="2549" spans="1:29" x14ac:dyDescent="0.25">
      <c r="A2549" s="2">
        <v>2548</v>
      </c>
      <c r="B2549" s="3" t="s">
        <v>178</v>
      </c>
      <c r="C2549" s="3" t="s">
        <v>110</v>
      </c>
      <c r="D2549" s="3" t="s">
        <v>179</v>
      </c>
      <c r="E2549" s="3" t="s">
        <v>288</v>
      </c>
      <c r="F2549" s="3">
        <v>0.56000000000000005</v>
      </c>
      <c r="G2549" s="3">
        <v>0.48</v>
      </c>
      <c r="H2549" s="3" t="s">
        <v>302</v>
      </c>
      <c r="I2549" s="2">
        <v>1100</v>
      </c>
      <c r="J2549" s="3" t="s">
        <v>42</v>
      </c>
      <c r="K2549" s="2">
        <v>1000</v>
      </c>
      <c r="L2549" s="3"/>
      <c r="M2549" s="3" t="s">
        <v>303</v>
      </c>
      <c r="N2549" s="3" t="s">
        <v>302</v>
      </c>
      <c r="O2549" s="3"/>
      <c r="P2549" s="3"/>
      <c r="Q2549" s="3"/>
      <c r="R2549" s="3">
        <v>0</v>
      </c>
      <c r="S2549" s="3">
        <v>1</v>
      </c>
      <c r="T2549" s="2">
        <v>1</v>
      </c>
      <c r="U2549" s="3">
        <v>3.4392111391630903E-5</v>
      </c>
      <c r="V2549" s="3">
        <v>3.120738470799285E-4</v>
      </c>
      <c r="W2549" s="3">
        <v>4.146054851009028E-5</v>
      </c>
      <c r="X2549" s="3">
        <v>0.13939849995584913</v>
      </c>
      <c r="Y2549" s="3">
        <v>3.120738470799285E-4</v>
      </c>
      <c r="Z2549" s="3">
        <v>4.14605118571648E-5</v>
      </c>
      <c r="AA2549" s="3">
        <v>0.13939849995584913</v>
      </c>
      <c r="AB2549">
        <f t="shared" si="64"/>
        <v>3.120738470799285E-4</v>
      </c>
      <c r="AC2549">
        <f t="shared" si="65"/>
        <v>4.14605118571648E-5</v>
      </c>
    </row>
    <row r="2550" spans="1:29" x14ac:dyDescent="0.25">
      <c r="A2550" s="2">
        <v>2549</v>
      </c>
      <c r="B2550" s="3" t="s">
        <v>178</v>
      </c>
      <c r="C2550" s="3" t="s">
        <v>110</v>
      </c>
      <c r="D2550" s="3" t="s">
        <v>179</v>
      </c>
      <c r="E2550" s="3" t="s">
        <v>288</v>
      </c>
      <c r="F2550" s="3">
        <v>0.56000000000000005</v>
      </c>
      <c r="G2550" s="3">
        <v>0.48</v>
      </c>
      <c r="H2550" s="3" t="s">
        <v>302</v>
      </c>
      <c r="I2550" s="2">
        <v>1100</v>
      </c>
      <c r="J2550" s="3" t="s">
        <v>42</v>
      </c>
      <c r="K2550" s="2">
        <v>1100</v>
      </c>
      <c r="L2550" s="3"/>
      <c r="M2550" s="3" t="s">
        <v>303</v>
      </c>
      <c r="N2550" s="3" t="s">
        <v>302</v>
      </c>
      <c r="O2550" s="3"/>
      <c r="P2550" s="3"/>
      <c r="Q2550" s="3"/>
      <c r="R2550" s="3">
        <v>0</v>
      </c>
      <c r="S2550" s="3">
        <v>1</v>
      </c>
      <c r="T2550" s="2">
        <v>184</v>
      </c>
      <c r="U2550" s="3">
        <v>10.185858285396387</v>
      </c>
      <c r="V2550" s="3">
        <v>91.968520655864523</v>
      </c>
      <c r="W2550" s="3">
        <v>12.471766508838583</v>
      </c>
      <c r="X2550" s="3">
        <v>40804.538283431015</v>
      </c>
      <c r="Y2550" s="3">
        <v>91.968520655864523</v>
      </c>
      <c r="Z2550" s="3">
        <v>12.471755483255309</v>
      </c>
      <c r="AA2550" s="3">
        <v>40804.538283431015</v>
      </c>
      <c r="AB2550">
        <f t="shared" si="64"/>
        <v>91.968520655864523</v>
      </c>
      <c r="AC2550">
        <f t="shared" si="65"/>
        <v>12.471755483255309</v>
      </c>
    </row>
    <row r="2551" spans="1:29" x14ac:dyDescent="0.25">
      <c r="A2551" s="2">
        <v>2550</v>
      </c>
      <c r="B2551" s="3" t="s">
        <v>178</v>
      </c>
      <c r="C2551" s="3" t="s">
        <v>110</v>
      </c>
      <c r="D2551" s="3" t="s">
        <v>179</v>
      </c>
      <c r="E2551" s="3" t="s">
        <v>288</v>
      </c>
      <c r="F2551" s="3">
        <v>0.56000000000000005</v>
      </c>
      <c r="G2551" s="3">
        <v>0.48</v>
      </c>
      <c r="H2551" s="3" t="s">
        <v>302</v>
      </c>
      <c r="I2551" s="2">
        <v>1100</v>
      </c>
      <c r="J2551" s="3" t="s">
        <v>42</v>
      </c>
      <c r="K2551" s="2">
        <v>1100</v>
      </c>
      <c r="L2551" s="3"/>
      <c r="M2551" s="3" t="s">
        <v>304</v>
      </c>
      <c r="N2551" s="3" t="s">
        <v>302</v>
      </c>
      <c r="O2551" s="3"/>
      <c r="P2551" s="3"/>
      <c r="Q2551" s="3"/>
      <c r="R2551" s="3">
        <v>0</v>
      </c>
      <c r="S2551" s="3">
        <v>1</v>
      </c>
      <c r="T2551" s="2">
        <v>82</v>
      </c>
      <c r="U2551" s="3">
        <v>14.589620188249642</v>
      </c>
      <c r="V2551" s="3">
        <v>122.28449776895631</v>
      </c>
      <c r="W2551" s="3">
        <v>17.259139231702321</v>
      </c>
      <c r="X2551" s="3">
        <v>58794.778794273043</v>
      </c>
      <c r="Y2551" s="3">
        <v>122.28449776895631</v>
      </c>
      <c r="Z2551" s="3">
        <v>17.259123973873667</v>
      </c>
      <c r="AA2551" s="3">
        <v>58794.778794273043</v>
      </c>
      <c r="AB2551">
        <f t="shared" si="64"/>
        <v>122.28449776895631</v>
      </c>
      <c r="AC2551">
        <f t="shared" si="65"/>
        <v>17.259123973873667</v>
      </c>
    </row>
    <row r="2552" spans="1:29" x14ac:dyDescent="0.25">
      <c r="A2552" s="2">
        <v>2551</v>
      </c>
      <c r="B2552" s="3" t="s">
        <v>178</v>
      </c>
      <c r="C2552" s="3" t="s">
        <v>110</v>
      </c>
      <c r="D2552" s="3" t="s">
        <v>179</v>
      </c>
      <c r="E2552" s="3" t="s">
        <v>288</v>
      </c>
      <c r="F2552" s="3">
        <v>0.56000000000000005</v>
      </c>
      <c r="G2552" s="3">
        <v>0.48</v>
      </c>
      <c r="H2552" s="3" t="s">
        <v>302</v>
      </c>
      <c r="I2552" s="2">
        <v>1100</v>
      </c>
      <c r="J2552" s="3" t="s">
        <v>42</v>
      </c>
      <c r="K2552" s="2">
        <v>1100</v>
      </c>
      <c r="L2552" s="3"/>
      <c r="M2552" s="3" t="s">
        <v>305</v>
      </c>
      <c r="N2552" s="3" t="s">
        <v>302</v>
      </c>
      <c r="O2552" s="3"/>
      <c r="P2552" s="3"/>
      <c r="Q2552" s="3"/>
      <c r="R2552" s="3">
        <v>0</v>
      </c>
      <c r="S2552" s="3">
        <v>1</v>
      </c>
      <c r="T2552" s="2">
        <v>62</v>
      </c>
      <c r="U2552" s="3">
        <v>8.8660226754858371</v>
      </c>
      <c r="V2552" s="3">
        <v>76.077381187742674</v>
      </c>
      <c r="W2552" s="3">
        <v>10.740382855177183</v>
      </c>
      <c r="X2552" s="3">
        <v>35604.594977044435</v>
      </c>
      <c r="Y2552" s="3">
        <v>76.077381187742674</v>
      </c>
      <c r="Z2552" s="3">
        <v>10.740373360212276</v>
      </c>
      <c r="AA2552" s="3">
        <v>35604.594977044435</v>
      </c>
      <c r="AB2552">
        <f t="shared" si="64"/>
        <v>76.077381187742674</v>
      </c>
      <c r="AC2552">
        <f t="shared" si="65"/>
        <v>10.740373360212276</v>
      </c>
    </row>
    <row r="2553" spans="1:29" x14ac:dyDescent="0.25">
      <c r="A2553" s="2">
        <v>2552</v>
      </c>
      <c r="B2553" s="3" t="s">
        <v>178</v>
      </c>
      <c r="C2553" s="3" t="s">
        <v>110</v>
      </c>
      <c r="D2553" s="3" t="s">
        <v>179</v>
      </c>
      <c r="E2553" s="3" t="s">
        <v>288</v>
      </c>
      <c r="F2553" s="3">
        <v>0.56000000000000005</v>
      </c>
      <c r="G2553" s="3">
        <v>0.48</v>
      </c>
      <c r="H2553" s="3" t="s">
        <v>302</v>
      </c>
      <c r="I2553" s="2">
        <v>1100</v>
      </c>
      <c r="J2553" s="3" t="s">
        <v>42</v>
      </c>
      <c r="K2553" s="2">
        <v>1100</v>
      </c>
      <c r="L2553" s="3"/>
      <c r="M2553" s="3" t="s">
        <v>306</v>
      </c>
      <c r="N2553" s="3" t="s">
        <v>302</v>
      </c>
      <c r="O2553" s="3"/>
      <c r="P2553" s="3"/>
      <c r="Q2553" s="3"/>
      <c r="R2553" s="3">
        <v>0</v>
      </c>
      <c r="S2553" s="3">
        <v>1</v>
      </c>
      <c r="T2553" s="2">
        <v>4</v>
      </c>
      <c r="U2553" s="3">
        <v>5.7839043856655253E-2</v>
      </c>
      <c r="V2553" s="3">
        <v>0.53526044095434633</v>
      </c>
      <c r="W2553" s="3">
        <v>7.2687020032177127E-2</v>
      </c>
      <c r="X2553" s="3">
        <v>235.79766142123816</v>
      </c>
      <c r="Y2553" s="3">
        <v>0.53526044095434633</v>
      </c>
      <c r="Z2553" s="3">
        <v>7.268695577369455E-2</v>
      </c>
      <c r="AA2553" s="3">
        <v>235.79766142123816</v>
      </c>
      <c r="AB2553">
        <f t="shared" si="64"/>
        <v>0.53526044095434633</v>
      </c>
      <c r="AC2553">
        <f t="shared" si="65"/>
        <v>7.268695577369455E-2</v>
      </c>
    </row>
    <row r="2554" spans="1:29" x14ac:dyDescent="0.25">
      <c r="A2554" s="2">
        <v>2553</v>
      </c>
      <c r="B2554" s="3" t="s">
        <v>178</v>
      </c>
      <c r="C2554" s="3" t="s">
        <v>110</v>
      </c>
      <c r="D2554" s="3" t="s">
        <v>179</v>
      </c>
      <c r="E2554" s="3" t="s">
        <v>288</v>
      </c>
      <c r="F2554" s="3">
        <v>0.56000000000000005</v>
      </c>
      <c r="G2554" s="3">
        <v>0.48</v>
      </c>
      <c r="H2554" s="3" t="s">
        <v>302</v>
      </c>
      <c r="I2554" s="2">
        <v>1110</v>
      </c>
      <c r="J2554" s="3" t="s">
        <v>46</v>
      </c>
      <c r="K2554" s="2">
        <v>1110</v>
      </c>
      <c r="L2554" s="3"/>
      <c r="M2554" s="3" t="s">
        <v>303</v>
      </c>
      <c r="N2554" s="3" t="s">
        <v>302</v>
      </c>
      <c r="O2554" s="3"/>
      <c r="P2554" s="3"/>
      <c r="Q2554" s="3"/>
      <c r="R2554" s="3">
        <v>0</v>
      </c>
      <c r="S2554" s="3">
        <v>1</v>
      </c>
      <c r="T2554" s="2">
        <v>4</v>
      </c>
      <c r="U2554" s="3">
        <v>2.5003792278469793E-2</v>
      </c>
      <c r="V2554" s="3">
        <v>0.2111736510920115</v>
      </c>
      <c r="W2554" s="3">
        <v>2.8963893405599569E-2</v>
      </c>
      <c r="X2554" s="3">
        <v>96.996611067972538</v>
      </c>
      <c r="Y2554" s="3">
        <v>0.2111736510920115</v>
      </c>
      <c r="Z2554" s="3">
        <v>2.8963867800259915E-2</v>
      </c>
      <c r="AA2554" s="3">
        <v>96.996611067972538</v>
      </c>
      <c r="AB2554">
        <f t="shared" si="64"/>
        <v>0.2111736510920115</v>
      </c>
      <c r="AC2554">
        <f t="shared" si="65"/>
        <v>2.8963867800259915E-2</v>
      </c>
    </row>
    <row r="2555" spans="1:29" x14ac:dyDescent="0.25">
      <c r="A2555" s="2">
        <v>2554</v>
      </c>
      <c r="B2555" s="3" t="s">
        <v>178</v>
      </c>
      <c r="C2555" s="3" t="s">
        <v>110</v>
      </c>
      <c r="D2555" s="3" t="s">
        <v>179</v>
      </c>
      <c r="E2555" s="3" t="s">
        <v>288</v>
      </c>
      <c r="F2555" s="3">
        <v>0.56000000000000005</v>
      </c>
      <c r="G2555" s="3">
        <v>0.48</v>
      </c>
      <c r="H2555" s="3" t="s">
        <v>302</v>
      </c>
      <c r="I2555" s="2">
        <v>1180</v>
      </c>
      <c r="J2555" s="3" t="s">
        <v>43</v>
      </c>
      <c r="K2555" s="2">
        <v>1000</v>
      </c>
      <c r="L2555" s="3"/>
      <c r="M2555" s="3" t="s">
        <v>303</v>
      </c>
      <c r="N2555" s="3" t="s">
        <v>302</v>
      </c>
      <c r="O2555" s="3"/>
      <c r="P2555" s="3"/>
      <c r="Q2555" s="3"/>
      <c r="R2555" s="3">
        <v>0</v>
      </c>
      <c r="S2555" s="3">
        <v>1</v>
      </c>
      <c r="T2555" s="2">
        <v>5</v>
      </c>
      <c r="U2555" s="3">
        <v>0.23420924769884066</v>
      </c>
      <c r="V2555" s="3">
        <v>2.1258649750452281</v>
      </c>
      <c r="W2555" s="3">
        <v>0.28421402668428586</v>
      </c>
      <c r="X2555" s="3">
        <v>974.89166542556336</v>
      </c>
      <c r="Y2555" s="3">
        <v>2.1258649750452281</v>
      </c>
      <c r="Z2555" s="3">
        <v>0.28421377542674214</v>
      </c>
      <c r="AA2555" s="3">
        <v>974.89166542556336</v>
      </c>
      <c r="AB2555">
        <f t="shared" si="64"/>
        <v>2.1258649750452281</v>
      </c>
      <c r="AC2555">
        <f t="shared" si="65"/>
        <v>0.28421377542674214</v>
      </c>
    </row>
    <row r="2556" spans="1:29" x14ac:dyDescent="0.25">
      <c r="A2556" s="2">
        <v>2555</v>
      </c>
      <c r="B2556" s="3" t="s">
        <v>178</v>
      </c>
      <c r="C2556" s="3" t="s">
        <v>110</v>
      </c>
      <c r="D2556" s="3" t="s">
        <v>179</v>
      </c>
      <c r="E2556" s="3" t="s">
        <v>288</v>
      </c>
      <c r="F2556" s="3">
        <v>0.56000000000000005</v>
      </c>
      <c r="G2556" s="3">
        <v>0.48</v>
      </c>
      <c r="H2556" s="3" t="s">
        <v>302</v>
      </c>
      <c r="I2556" s="2">
        <v>1180</v>
      </c>
      <c r="J2556" s="3" t="s">
        <v>43</v>
      </c>
      <c r="K2556" s="2">
        <v>1180</v>
      </c>
      <c r="L2556" s="3"/>
      <c r="M2556" s="3" t="s">
        <v>303</v>
      </c>
      <c r="N2556" s="3" t="s">
        <v>302</v>
      </c>
      <c r="O2556" s="3"/>
      <c r="P2556" s="3"/>
      <c r="Q2556" s="3"/>
      <c r="R2556" s="3">
        <v>0</v>
      </c>
      <c r="S2556" s="3">
        <v>1</v>
      </c>
      <c r="T2556" s="2">
        <v>8</v>
      </c>
      <c r="U2556" s="3">
        <v>0.17900604025930469</v>
      </c>
      <c r="V2556" s="3">
        <v>1.645006848942753</v>
      </c>
      <c r="W2556" s="3">
        <v>0.2150118556160488</v>
      </c>
      <c r="X2556" s="3">
        <v>694.71876813615143</v>
      </c>
      <c r="Y2556" s="3">
        <v>1.645006848942753</v>
      </c>
      <c r="Z2556" s="3">
        <v>0.21501166553623013</v>
      </c>
      <c r="AA2556" s="3">
        <v>694.71876813615143</v>
      </c>
      <c r="AB2556">
        <f t="shared" si="64"/>
        <v>1.645006848942753</v>
      </c>
      <c r="AC2556">
        <f t="shared" si="65"/>
        <v>0.21501166553623013</v>
      </c>
    </row>
    <row r="2557" spans="1:29" x14ac:dyDescent="0.25">
      <c r="A2557" s="2">
        <v>2556</v>
      </c>
      <c r="B2557" s="3" t="s">
        <v>178</v>
      </c>
      <c r="C2557" s="3" t="s">
        <v>110</v>
      </c>
      <c r="D2557" s="3" t="s">
        <v>179</v>
      </c>
      <c r="E2557" s="3" t="s">
        <v>288</v>
      </c>
      <c r="F2557" s="3">
        <v>0.56000000000000005</v>
      </c>
      <c r="G2557" s="3">
        <v>0.48</v>
      </c>
      <c r="H2557" s="3" t="s">
        <v>302</v>
      </c>
      <c r="I2557" s="2">
        <v>1190</v>
      </c>
      <c r="J2557" s="3" t="s">
        <v>44</v>
      </c>
      <c r="K2557" s="2">
        <v>1000</v>
      </c>
      <c r="L2557" s="3"/>
      <c r="M2557" s="3" t="s">
        <v>303</v>
      </c>
      <c r="N2557" s="3" t="s">
        <v>302</v>
      </c>
      <c r="O2557" s="3"/>
      <c r="P2557" s="3"/>
      <c r="Q2557" s="3"/>
      <c r="R2557" s="3">
        <v>0</v>
      </c>
      <c r="S2557" s="3">
        <v>1</v>
      </c>
      <c r="T2557" s="2">
        <v>2</v>
      </c>
      <c r="U2557" s="3">
        <v>4.6034590476589302E-5</v>
      </c>
      <c r="V2557" s="3">
        <v>3.597782319624667E-4</v>
      </c>
      <c r="W2557" s="3">
        <v>4.3254758241496842E-5</v>
      </c>
      <c r="X2557" s="3">
        <v>0.14484068321981627</v>
      </c>
      <c r="Y2557" s="3">
        <v>3.597782319624667E-4</v>
      </c>
      <c r="Z2557" s="3">
        <v>4.3254720002411834E-5</v>
      </c>
      <c r="AA2557" s="3">
        <v>0.14484068321981627</v>
      </c>
      <c r="AB2557">
        <f t="shared" si="64"/>
        <v>3.597782319624667E-4</v>
      </c>
      <c r="AC2557">
        <f t="shared" si="65"/>
        <v>4.3254720002411834E-5</v>
      </c>
    </row>
    <row r="2558" spans="1:29" x14ac:dyDescent="0.25">
      <c r="A2558" s="2">
        <v>2557</v>
      </c>
      <c r="B2558" s="3" t="s">
        <v>178</v>
      </c>
      <c r="C2558" s="3" t="s">
        <v>110</v>
      </c>
      <c r="D2558" s="3" t="s">
        <v>179</v>
      </c>
      <c r="E2558" s="3" t="s">
        <v>288</v>
      </c>
      <c r="F2558" s="3">
        <v>0.56000000000000005</v>
      </c>
      <c r="G2558" s="3">
        <v>0.48</v>
      </c>
      <c r="H2558" s="3" t="s">
        <v>302</v>
      </c>
      <c r="I2558" s="2">
        <v>1190</v>
      </c>
      <c r="J2558" s="3" t="s">
        <v>44</v>
      </c>
      <c r="K2558" s="2">
        <v>1190</v>
      </c>
      <c r="L2558" s="3"/>
      <c r="M2558" s="3" t="s">
        <v>303</v>
      </c>
      <c r="N2558" s="3" t="s">
        <v>302</v>
      </c>
      <c r="O2558" s="3"/>
      <c r="P2558" s="3"/>
      <c r="Q2558" s="3"/>
      <c r="R2558" s="3">
        <v>0</v>
      </c>
      <c r="S2558" s="3">
        <v>1</v>
      </c>
      <c r="T2558" s="2">
        <v>19</v>
      </c>
      <c r="U2558" s="3">
        <v>1.117990317166734</v>
      </c>
      <c r="V2558" s="3">
        <v>9.3177217300081789</v>
      </c>
      <c r="W2558" s="3">
        <v>1.2459521619924079</v>
      </c>
      <c r="X2558" s="3">
        <v>4381.5141101529625</v>
      </c>
      <c r="Y2558" s="3">
        <v>9.3177217300081789</v>
      </c>
      <c r="Z2558" s="3">
        <v>1.245951060516584</v>
      </c>
      <c r="AA2558" s="3">
        <v>4381.5141101529625</v>
      </c>
      <c r="AB2558">
        <f t="shared" si="64"/>
        <v>9.3177217300081789</v>
      </c>
      <c r="AC2558">
        <f t="shared" si="65"/>
        <v>1.245951060516584</v>
      </c>
    </row>
    <row r="2559" spans="1:29" x14ac:dyDescent="0.25">
      <c r="A2559" s="2">
        <v>2558</v>
      </c>
      <c r="B2559" s="3" t="s">
        <v>178</v>
      </c>
      <c r="C2559" s="3" t="s">
        <v>110</v>
      </c>
      <c r="D2559" s="3" t="s">
        <v>179</v>
      </c>
      <c r="E2559" s="3" t="s">
        <v>288</v>
      </c>
      <c r="F2559" s="3">
        <v>0.56000000000000005</v>
      </c>
      <c r="G2559" s="3">
        <v>0.48</v>
      </c>
      <c r="H2559" s="3" t="s">
        <v>302</v>
      </c>
      <c r="I2559" s="2">
        <v>1200</v>
      </c>
      <c r="J2559" s="3" t="s">
        <v>45</v>
      </c>
      <c r="K2559" s="2">
        <v>1000</v>
      </c>
      <c r="L2559" s="3"/>
      <c r="M2559" s="3" t="s">
        <v>303</v>
      </c>
      <c r="N2559" s="3" t="s">
        <v>302</v>
      </c>
      <c r="O2559" s="3"/>
      <c r="P2559" s="3"/>
      <c r="Q2559" s="3"/>
      <c r="R2559" s="3">
        <v>0</v>
      </c>
      <c r="S2559" s="3">
        <v>1</v>
      </c>
      <c r="T2559" s="2">
        <v>3</v>
      </c>
      <c r="U2559" s="3">
        <v>5.4054312821084157E-4</v>
      </c>
      <c r="V2559" s="3">
        <v>5.1186747542602907E-3</v>
      </c>
      <c r="W2559" s="3">
        <v>7.1407377225919059E-4</v>
      </c>
      <c r="X2559" s="3">
        <v>2.1580577674916275</v>
      </c>
      <c r="Y2559" s="3">
        <v>5.1186747542602907E-3</v>
      </c>
      <c r="Z2559" s="3">
        <v>7.1407314098696501E-4</v>
      </c>
      <c r="AA2559" s="3">
        <v>2.1580577674916275</v>
      </c>
      <c r="AB2559">
        <f t="shared" si="64"/>
        <v>5.1186747542602907E-3</v>
      </c>
      <c r="AC2559">
        <f t="shared" si="65"/>
        <v>7.1407314098696501E-4</v>
      </c>
    </row>
    <row r="2560" spans="1:29" x14ac:dyDescent="0.25">
      <c r="A2560" s="2">
        <v>2559</v>
      </c>
      <c r="B2560" s="3" t="s">
        <v>178</v>
      </c>
      <c r="C2560" s="3" t="s">
        <v>110</v>
      </c>
      <c r="D2560" s="3" t="s">
        <v>179</v>
      </c>
      <c r="E2560" s="3" t="s">
        <v>288</v>
      </c>
      <c r="F2560" s="3">
        <v>0.56000000000000005</v>
      </c>
      <c r="G2560" s="3">
        <v>0.48</v>
      </c>
      <c r="H2560" s="3" t="s">
        <v>302</v>
      </c>
      <c r="I2560" s="2">
        <v>1200</v>
      </c>
      <c r="J2560" s="3" t="s">
        <v>45</v>
      </c>
      <c r="K2560" s="2">
        <v>1200</v>
      </c>
      <c r="L2560" s="3"/>
      <c r="M2560" s="3" t="s">
        <v>303</v>
      </c>
      <c r="N2560" s="3" t="s">
        <v>302</v>
      </c>
      <c r="O2560" s="3"/>
      <c r="P2560" s="3"/>
      <c r="Q2560" s="3"/>
      <c r="R2560" s="3">
        <v>0</v>
      </c>
      <c r="S2560" s="3">
        <v>1</v>
      </c>
      <c r="T2560" s="2">
        <v>246</v>
      </c>
      <c r="U2560" s="3">
        <v>14.84715969490906</v>
      </c>
      <c r="V2560" s="3">
        <v>139.86888289523745</v>
      </c>
      <c r="W2560" s="3">
        <v>20.205449632513943</v>
      </c>
      <c r="X2560" s="3">
        <v>58935.312499590975</v>
      </c>
      <c r="Y2560" s="3">
        <v>139.86888289523745</v>
      </c>
      <c r="Z2560" s="3">
        <v>20.205431770018919</v>
      </c>
      <c r="AA2560" s="3">
        <v>58935.312499590975</v>
      </c>
      <c r="AB2560">
        <f t="shared" si="64"/>
        <v>139.86888289523745</v>
      </c>
      <c r="AC2560">
        <f t="shared" si="65"/>
        <v>20.205431770018919</v>
      </c>
    </row>
    <row r="2561" spans="1:29" x14ac:dyDescent="0.25">
      <c r="A2561" s="2">
        <v>2560</v>
      </c>
      <c r="B2561" s="3" t="s">
        <v>178</v>
      </c>
      <c r="C2561" s="3" t="s">
        <v>110</v>
      </c>
      <c r="D2561" s="3" t="s">
        <v>179</v>
      </c>
      <c r="E2561" s="3" t="s">
        <v>288</v>
      </c>
      <c r="F2561" s="3">
        <v>0.56000000000000005</v>
      </c>
      <c r="G2561" s="3">
        <v>0.48</v>
      </c>
      <c r="H2561" s="3" t="s">
        <v>302</v>
      </c>
      <c r="I2561" s="2">
        <v>1200</v>
      </c>
      <c r="J2561" s="3" t="s">
        <v>45</v>
      </c>
      <c r="K2561" s="2">
        <v>1200</v>
      </c>
      <c r="L2561" s="3"/>
      <c r="M2561" s="3" t="s">
        <v>304</v>
      </c>
      <c r="N2561" s="3" t="s">
        <v>302</v>
      </c>
      <c r="O2561" s="3"/>
      <c r="P2561" s="3"/>
      <c r="Q2561" s="3"/>
      <c r="R2561" s="3">
        <v>0</v>
      </c>
      <c r="S2561" s="3">
        <v>1</v>
      </c>
      <c r="T2561" s="2">
        <v>117</v>
      </c>
      <c r="U2561" s="3">
        <v>15.403340749481165</v>
      </c>
      <c r="V2561" s="3">
        <v>153.80314083600874</v>
      </c>
      <c r="W2561" s="3">
        <v>23.170709139062886</v>
      </c>
      <c r="X2561" s="3">
        <v>62380.700246029694</v>
      </c>
      <c r="Y2561" s="3">
        <v>153.80314083600874</v>
      </c>
      <c r="Z2561" s="3">
        <v>23.170688655149672</v>
      </c>
      <c r="AA2561" s="3">
        <v>62380.700246029694</v>
      </c>
      <c r="AB2561">
        <f t="shared" si="64"/>
        <v>153.80314083600874</v>
      </c>
      <c r="AC2561">
        <f t="shared" si="65"/>
        <v>23.170688655149672</v>
      </c>
    </row>
    <row r="2562" spans="1:29" x14ac:dyDescent="0.25">
      <c r="A2562" s="2">
        <v>2561</v>
      </c>
      <c r="B2562" s="3" t="s">
        <v>178</v>
      </c>
      <c r="C2562" s="3" t="s">
        <v>110</v>
      </c>
      <c r="D2562" s="3" t="s">
        <v>179</v>
      </c>
      <c r="E2562" s="3" t="s">
        <v>288</v>
      </c>
      <c r="F2562" s="3">
        <v>0.56000000000000005</v>
      </c>
      <c r="G2562" s="3">
        <v>0.48</v>
      </c>
      <c r="H2562" s="3" t="s">
        <v>302</v>
      </c>
      <c r="I2562" s="2">
        <v>1200</v>
      </c>
      <c r="J2562" s="3" t="s">
        <v>45</v>
      </c>
      <c r="K2562" s="2">
        <v>1200</v>
      </c>
      <c r="L2562" s="3"/>
      <c r="M2562" s="3" t="s">
        <v>305</v>
      </c>
      <c r="N2562" s="3" t="s">
        <v>302</v>
      </c>
      <c r="O2562" s="3"/>
      <c r="P2562" s="3"/>
      <c r="Q2562" s="3"/>
      <c r="R2562" s="3">
        <v>0</v>
      </c>
      <c r="S2562" s="3">
        <v>1</v>
      </c>
      <c r="T2562" s="2">
        <v>271</v>
      </c>
      <c r="U2562" s="3">
        <v>36.824569474134215</v>
      </c>
      <c r="V2562" s="3">
        <v>358.52281948189784</v>
      </c>
      <c r="W2562" s="3">
        <v>52.314700751168836</v>
      </c>
      <c r="X2562" s="3">
        <v>148292.8386523677</v>
      </c>
      <c r="Y2562" s="3">
        <v>358.52281948189784</v>
      </c>
      <c r="Z2562" s="3">
        <v>52.314654502701281</v>
      </c>
      <c r="AA2562" s="3">
        <v>148292.8386523677</v>
      </c>
      <c r="AB2562">
        <f t="shared" si="64"/>
        <v>358.52281948189784</v>
      </c>
      <c r="AC2562">
        <f t="shared" si="65"/>
        <v>52.314654502701281</v>
      </c>
    </row>
    <row r="2563" spans="1:29" x14ac:dyDescent="0.25">
      <c r="A2563" s="2">
        <v>2562</v>
      </c>
      <c r="B2563" s="3" t="s">
        <v>178</v>
      </c>
      <c r="C2563" s="3" t="s">
        <v>110</v>
      </c>
      <c r="D2563" s="3" t="s">
        <v>179</v>
      </c>
      <c r="E2563" s="3" t="s">
        <v>288</v>
      </c>
      <c r="F2563" s="3">
        <v>0.56000000000000005</v>
      </c>
      <c r="G2563" s="3">
        <v>0.48</v>
      </c>
      <c r="H2563" s="3" t="s">
        <v>302</v>
      </c>
      <c r="I2563" s="2">
        <v>1200</v>
      </c>
      <c r="J2563" s="3" t="s">
        <v>45</v>
      </c>
      <c r="K2563" s="2">
        <v>1200</v>
      </c>
      <c r="L2563" s="3"/>
      <c r="M2563" s="3" t="s">
        <v>307</v>
      </c>
      <c r="N2563" s="3" t="s">
        <v>302</v>
      </c>
      <c r="O2563" s="3"/>
      <c r="P2563" s="3"/>
      <c r="Q2563" s="3"/>
      <c r="R2563" s="3">
        <v>0</v>
      </c>
      <c r="S2563" s="3">
        <v>1</v>
      </c>
      <c r="T2563" s="2">
        <v>2</v>
      </c>
      <c r="U2563" s="3">
        <v>7.1011554115480904E-3</v>
      </c>
      <c r="V2563" s="3">
        <v>6.8294312063228862E-2</v>
      </c>
      <c r="W2563" s="3">
        <v>9.7868677842191457E-3</v>
      </c>
      <c r="X2563" s="3">
        <v>28.226959209261871</v>
      </c>
      <c r="Y2563" s="3">
        <v>6.8294312063228862E-2</v>
      </c>
      <c r="Z2563" s="3">
        <v>9.7868591322029502E-3</v>
      </c>
      <c r="AA2563" s="3">
        <v>28.226959209261871</v>
      </c>
      <c r="AB2563">
        <f t="shared" si="64"/>
        <v>6.8294312063228862E-2</v>
      </c>
      <c r="AC2563">
        <f t="shared" si="65"/>
        <v>9.7868591322029502E-3</v>
      </c>
    </row>
    <row r="2564" spans="1:29" x14ac:dyDescent="0.25">
      <c r="A2564" s="2">
        <v>2563</v>
      </c>
      <c r="B2564" s="3" t="s">
        <v>178</v>
      </c>
      <c r="C2564" s="3" t="s">
        <v>110</v>
      </c>
      <c r="D2564" s="3" t="s">
        <v>179</v>
      </c>
      <c r="E2564" s="3" t="s">
        <v>288</v>
      </c>
      <c r="F2564" s="3">
        <v>0.56000000000000005</v>
      </c>
      <c r="G2564" s="3">
        <v>0.48</v>
      </c>
      <c r="H2564" s="3" t="s">
        <v>302</v>
      </c>
      <c r="I2564" s="2">
        <v>1200</v>
      </c>
      <c r="J2564" s="3" t="s">
        <v>45</v>
      </c>
      <c r="K2564" s="2">
        <v>1200</v>
      </c>
      <c r="L2564" s="3"/>
      <c r="M2564" s="3" t="s">
        <v>306</v>
      </c>
      <c r="N2564" s="3" t="s">
        <v>302</v>
      </c>
      <c r="O2564" s="3"/>
      <c r="P2564" s="3"/>
      <c r="Q2564" s="3"/>
      <c r="R2564" s="3">
        <v>0</v>
      </c>
      <c r="S2564" s="3">
        <v>1</v>
      </c>
      <c r="T2564" s="2">
        <v>15</v>
      </c>
      <c r="U2564" s="3">
        <v>0.26454475349186857</v>
      </c>
      <c r="V2564" s="3">
        <v>2.8269390063207451</v>
      </c>
      <c r="W2564" s="3">
        <v>0.38493079718532464</v>
      </c>
      <c r="X2564" s="3">
        <v>1132.6328529286382</v>
      </c>
      <c r="Y2564" s="3">
        <v>2.8269390063207451</v>
      </c>
      <c r="Z2564" s="3">
        <v>0.38493045688978178</v>
      </c>
      <c r="AA2564" s="3">
        <v>1132.6328529286382</v>
      </c>
      <c r="AB2564">
        <f t="shared" si="64"/>
        <v>2.8269390063207451</v>
      </c>
      <c r="AC2564">
        <f t="shared" si="65"/>
        <v>0.38493045688978178</v>
      </c>
    </row>
    <row r="2565" spans="1:29" x14ac:dyDescent="0.25">
      <c r="A2565" s="2">
        <v>2564</v>
      </c>
      <c r="B2565" s="3" t="s">
        <v>178</v>
      </c>
      <c r="C2565" s="3" t="s">
        <v>110</v>
      </c>
      <c r="D2565" s="3" t="s">
        <v>179</v>
      </c>
      <c r="E2565" s="3" t="s">
        <v>288</v>
      </c>
      <c r="F2565" s="3">
        <v>0.56000000000000005</v>
      </c>
      <c r="G2565" s="3">
        <v>0.48</v>
      </c>
      <c r="H2565" s="3" t="s">
        <v>302</v>
      </c>
      <c r="I2565" s="2">
        <v>1210</v>
      </c>
      <c r="J2565" s="3" t="s">
        <v>46</v>
      </c>
      <c r="K2565" s="2">
        <v>1210</v>
      </c>
      <c r="L2565" s="3"/>
      <c r="M2565" s="3" t="s">
        <v>303</v>
      </c>
      <c r="N2565" s="3" t="s">
        <v>302</v>
      </c>
      <c r="O2565" s="3"/>
      <c r="P2565" s="3"/>
      <c r="Q2565" s="3"/>
      <c r="R2565" s="3">
        <v>0</v>
      </c>
      <c r="S2565" s="3">
        <v>1</v>
      </c>
      <c r="T2565" s="2">
        <v>277</v>
      </c>
      <c r="U2565" s="3">
        <v>1.8765140009653118</v>
      </c>
      <c r="V2565" s="3">
        <v>16.759286464216565</v>
      </c>
      <c r="W2565" s="3">
        <v>2.4974603609078283</v>
      </c>
      <c r="X2565" s="3">
        <v>7256.130597631206</v>
      </c>
      <c r="Y2565" s="3">
        <v>16.759286464216565</v>
      </c>
      <c r="Z2565" s="3">
        <v>2.4974581530444055</v>
      </c>
      <c r="AA2565" s="3">
        <v>7256.130597631206</v>
      </c>
      <c r="AB2565">
        <f t="shared" si="64"/>
        <v>16.759286464216565</v>
      </c>
      <c r="AC2565">
        <f t="shared" si="65"/>
        <v>2.4974581530444055</v>
      </c>
    </row>
    <row r="2566" spans="1:29" x14ac:dyDescent="0.25">
      <c r="A2566" s="2">
        <v>2565</v>
      </c>
      <c r="B2566" s="3" t="s">
        <v>178</v>
      </c>
      <c r="C2566" s="3" t="s">
        <v>110</v>
      </c>
      <c r="D2566" s="3" t="s">
        <v>179</v>
      </c>
      <c r="E2566" s="3" t="s">
        <v>288</v>
      </c>
      <c r="F2566" s="3">
        <v>0.56000000000000005</v>
      </c>
      <c r="G2566" s="3">
        <v>0.48</v>
      </c>
      <c r="H2566" s="3" t="s">
        <v>302</v>
      </c>
      <c r="I2566" s="2">
        <v>1210</v>
      </c>
      <c r="J2566" s="3" t="s">
        <v>46</v>
      </c>
      <c r="K2566" s="2">
        <v>1210</v>
      </c>
      <c r="L2566" s="3"/>
      <c r="M2566" s="3" t="s">
        <v>304</v>
      </c>
      <c r="N2566" s="3" t="s">
        <v>302</v>
      </c>
      <c r="O2566" s="3"/>
      <c r="P2566" s="3"/>
      <c r="Q2566" s="3"/>
      <c r="R2566" s="3">
        <v>0</v>
      </c>
      <c r="S2566" s="3">
        <v>1</v>
      </c>
      <c r="T2566" s="2">
        <v>92</v>
      </c>
      <c r="U2566" s="3">
        <v>0.30791104265677738</v>
      </c>
      <c r="V2566" s="3">
        <v>2.891581492229558</v>
      </c>
      <c r="W2566" s="3">
        <v>0.45752712879619883</v>
      </c>
      <c r="X2566" s="3">
        <v>1241.0625971831209</v>
      </c>
      <c r="Y2566" s="3">
        <v>2.891581492229558</v>
      </c>
      <c r="Z2566" s="3">
        <v>0.4575267243223457</v>
      </c>
      <c r="AA2566" s="3">
        <v>1241.0625971831209</v>
      </c>
      <c r="AB2566">
        <f t="shared" si="64"/>
        <v>2.891581492229558</v>
      </c>
      <c r="AC2566">
        <f t="shared" si="65"/>
        <v>0.4575267243223457</v>
      </c>
    </row>
    <row r="2567" spans="1:29" x14ac:dyDescent="0.25">
      <c r="A2567" s="2">
        <v>2566</v>
      </c>
      <c r="B2567" s="3" t="s">
        <v>178</v>
      </c>
      <c r="C2567" s="3" t="s">
        <v>110</v>
      </c>
      <c r="D2567" s="3" t="s">
        <v>179</v>
      </c>
      <c r="E2567" s="3" t="s">
        <v>288</v>
      </c>
      <c r="F2567" s="3">
        <v>0.56000000000000005</v>
      </c>
      <c r="G2567" s="3">
        <v>0.48</v>
      </c>
      <c r="H2567" s="3" t="s">
        <v>302</v>
      </c>
      <c r="I2567" s="2">
        <v>1210</v>
      </c>
      <c r="J2567" s="3" t="s">
        <v>46</v>
      </c>
      <c r="K2567" s="2">
        <v>1210</v>
      </c>
      <c r="L2567" s="3"/>
      <c r="M2567" s="3" t="s">
        <v>305</v>
      </c>
      <c r="N2567" s="3" t="s">
        <v>302</v>
      </c>
      <c r="O2567" s="3"/>
      <c r="P2567" s="3"/>
      <c r="Q2567" s="3"/>
      <c r="R2567" s="3">
        <v>0</v>
      </c>
      <c r="S2567" s="3">
        <v>1</v>
      </c>
      <c r="T2567" s="2">
        <v>145</v>
      </c>
      <c r="U2567" s="3">
        <v>1.392255244217965</v>
      </c>
      <c r="V2567" s="3">
        <v>13.51331635317614</v>
      </c>
      <c r="W2567" s="3">
        <v>1.9592599867879115</v>
      </c>
      <c r="X2567" s="3">
        <v>5629.2335647401387</v>
      </c>
      <c r="Y2567" s="3">
        <v>13.51331635317614</v>
      </c>
      <c r="Z2567" s="3">
        <v>1.9592582547169917</v>
      </c>
      <c r="AA2567" s="3">
        <v>5629.2335647401387</v>
      </c>
      <c r="AB2567">
        <f t="shared" si="64"/>
        <v>13.51331635317614</v>
      </c>
      <c r="AC2567">
        <f t="shared" si="65"/>
        <v>1.9592582547169917</v>
      </c>
    </row>
    <row r="2568" spans="1:29" x14ac:dyDescent="0.25">
      <c r="A2568" s="2">
        <v>2567</v>
      </c>
      <c r="B2568" s="3" t="s">
        <v>178</v>
      </c>
      <c r="C2568" s="3" t="s">
        <v>110</v>
      </c>
      <c r="D2568" s="3" t="s">
        <v>179</v>
      </c>
      <c r="E2568" s="3" t="s">
        <v>288</v>
      </c>
      <c r="F2568" s="3">
        <v>0.56000000000000005</v>
      </c>
      <c r="G2568" s="3">
        <v>0.48</v>
      </c>
      <c r="H2568" s="3" t="s">
        <v>302</v>
      </c>
      <c r="I2568" s="2">
        <v>1290</v>
      </c>
      <c r="J2568" s="3" t="s">
        <v>145</v>
      </c>
      <c r="K2568" s="2">
        <v>1290</v>
      </c>
      <c r="L2568" s="3"/>
      <c r="M2568" s="3" t="s">
        <v>303</v>
      </c>
      <c r="N2568" s="3" t="s">
        <v>302</v>
      </c>
      <c r="O2568" s="3"/>
      <c r="P2568" s="3"/>
      <c r="Q2568" s="3"/>
      <c r="R2568" s="3">
        <v>0</v>
      </c>
      <c r="S2568" s="3">
        <v>1</v>
      </c>
      <c r="T2568" s="2">
        <v>27</v>
      </c>
      <c r="U2568" s="3">
        <v>1.0705402269059501</v>
      </c>
      <c r="V2568" s="3">
        <v>10.15559818141006</v>
      </c>
      <c r="W2568" s="3">
        <v>1.4419975242704557</v>
      </c>
      <c r="X2568" s="3">
        <v>4178.5807418649229</v>
      </c>
      <c r="Y2568" s="3">
        <v>10.15559818141006</v>
      </c>
      <c r="Z2568" s="3">
        <v>1.4419962494820164</v>
      </c>
      <c r="AA2568" s="3">
        <v>4178.5807418649229</v>
      </c>
      <c r="AB2568">
        <f t="shared" si="64"/>
        <v>10.15559818141006</v>
      </c>
      <c r="AC2568">
        <f t="shared" si="65"/>
        <v>1.4419962494820164</v>
      </c>
    </row>
    <row r="2569" spans="1:29" x14ac:dyDescent="0.25">
      <c r="A2569" s="2">
        <v>2568</v>
      </c>
      <c r="B2569" s="3" t="s">
        <v>178</v>
      </c>
      <c r="C2569" s="3" t="s">
        <v>110</v>
      </c>
      <c r="D2569" s="3" t="s">
        <v>179</v>
      </c>
      <c r="E2569" s="3" t="s">
        <v>288</v>
      </c>
      <c r="F2569" s="3">
        <v>0.56000000000000005</v>
      </c>
      <c r="G2569" s="3">
        <v>0.48</v>
      </c>
      <c r="H2569" s="3" t="s">
        <v>302</v>
      </c>
      <c r="I2569" s="2">
        <v>1300</v>
      </c>
      <c r="J2569" s="3" t="s">
        <v>114</v>
      </c>
      <c r="K2569" s="2">
        <v>1000</v>
      </c>
      <c r="L2569" s="3"/>
      <c r="M2569" s="3" t="s">
        <v>303</v>
      </c>
      <c r="N2569" s="3" t="s">
        <v>302</v>
      </c>
      <c r="O2569" s="3"/>
      <c r="P2569" s="3"/>
      <c r="Q2569" s="3"/>
      <c r="R2569" s="3">
        <v>0</v>
      </c>
      <c r="S2569" s="3">
        <v>1</v>
      </c>
      <c r="T2569" s="2">
        <v>2</v>
      </c>
      <c r="U2569" s="3">
        <v>2.7049403703733201E-5</v>
      </c>
      <c r="V2569" s="3">
        <v>2.6554187146199496E-4</v>
      </c>
      <c r="W2569" s="3">
        <v>3.9108824796595625E-5</v>
      </c>
      <c r="X2569" s="3">
        <v>0.10735095001617467</v>
      </c>
      <c r="Y2569" s="3">
        <v>2.6554187146199496E-4</v>
      </c>
      <c r="Z2569" s="3">
        <v>3.9108790222696E-5</v>
      </c>
      <c r="AA2569" s="3">
        <v>0.10735095001617467</v>
      </c>
      <c r="AB2569">
        <f t="shared" si="64"/>
        <v>2.6554187146199496E-4</v>
      </c>
      <c r="AC2569">
        <f t="shared" si="65"/>
        <v>3.9108790222696E-5</v>
      </c>
    </row>
    <row r="2570" spans="1:29" x14ac:dyDescent="0.25">
      <c r="A2570" s="2">
        <v>2569</v>
      </c>
      <c r="B2570" s="3" t="s">
        <v>178</v>
      </c>
      <c r="C2570" s="3" t="s">
        <v>110</v>
      </c>
      <c r="D2570" s="3" t="s">
        <v>179</v>
      </c>
      <c r="E2570" s="3" t="s">
        <v>288</v>
      </c>
      <c r="F2570" s="3">
        <v>0.56000000000000005</v>
      </c>
      <c r="G2570" s="3">
        <v>0.48</v>
      </c>
      <c r="H2570" s="3" t="s">
        <v>302</v>
      </c>
      <c r="I2570" s="2">
        <v>1300</v>
      </c>
      <c r="J2570" s="3" t="s">
        <v>114</v>
      </c>
      <c r="K2570" s="2">
        <v>1300</v>
      </c>
      <c r="L2570" s="3"/>
      <c r="M2570" s="3" t="s">
        <v>308</v>
      </c>
      <c r="N2570" s="3" t="s">
        <v>302</v>
      </c>
      <c r="O2570" s="3"/>
      <c r="P2570" s="3"/>
      <c r="Q2570" s="3"/>
      <c r="R2570" s="3">
        <v>0</v>
      </c>
      <c r="S2570" s="3">
        <v>1</v>
      </c>
      <c r="T2570" s="2">
        <v>1</v>
      </c>
      <c r="U2570" s="3">
        <v>3.2345224958174501E-3</v>
      </c>
      <c r="V2570" s="3">
        <v>3.1978767764799375E-2</v>
      </c>
      <c r="W2570" s="3">
        <v>4.6154294273724221E-3</v>
      </c>
      <c r="X2570" s="3">
        <v>12.620379986790429</v>
      </c>
      <c r="Y2570" s="3">
        <v>3.1978767764799375E-2</v>
      </c>
      <c r="Z2570" s="3">
        <v>4.6154253471323596E-3</v>
      </c>
      <c r="AA2570" s="3">
        <v>12.620379986790429</v>
      </c>
      <c r="AB2570">
        <f t="shared" si="64"/>
        <v>3.1978767764799375E-2</v>
      </c>
      <c r="AC2570">
        <f t="shared" si="65"/>
        <v>4.6154253471323596E-3</v>
      </c>
    </row>
    <row r="2571" spans="1:29" x14ac:dyDescent="0.25">
      <c r="A2571" s="2">
        <v>2570</v>
      </c>
      <c r="B2571" s="3" t="s">
        <v>178</v>
      </c>
      <c r="C2571" s="3" t="s">
        <v>110</v>
      </c>
      <c r="D2571" s="3" t="s">
        <v>179</v>
      </c>
      <c r="E2571" s="3" t="s">
        <v>288</v>
      </c>
      <c r="F2571" s="3">
        <v>0.56000000000000005</v>
      </c>
      <c r="G2571" s="3">
        <v>0.48</v>
      </c>
      <c r="H2571" s="3" t="s">
        <v>302</v>
      </c>
      <c r="I2571" s="2">
        <v>1300</v>
      </c>
      <c r="J2571" s="3" t="s">
        <v>114</v>
      </c>
      <c r="K2571" s="2">
        <v>1300</v>
      </c>
      <c r="L2571" s="3"/>
      <c r="M2571" s="3" t="s">
        <v>303</v>
      </c>
      <c r="N2571" s="3" t="s">
        <v>302</v>
      </c>
      <c r="O2571" s="3"/>
      <c r="P2571" s="3"/>
      <c r="Q2571" s="3"/>
      <c r="R2571" s="3">
        <v>0</v>
      </c>
      <c r="S2571" s="3">
        <v>1</v>
      </c>
      <c r="T2571" s="2">
        <v>225</v>
      </c>
      <c r="U2571" s="3">
        <v>14.395080617074404</v>
      </c>
      <c r="V2571" s="3">
        <v>151.12131054636072</v>
      </c>
      <c r="W2571" s="3">
        <v>25.742836025771954</v>
      </c>
      <c r="X2571" s="3">
        <v>57953.815976054902</v>
      </c>
      <c r="Y2571" s="3">
        <v>151.12131054636072</v>
      </c>
      <c r="Z2571" s="3">
        <v>25.742813267986875</v>
      </c>
      <c r="AA2571" s="3">
        <v>57953.815976054902</v>
      </c>
      <c r="AB2571">
        <f t="shared" si="64"/>
        <v>151.12131054636072</v>
      </c>
      <c r="AC2571">
        <f t="shared" si="65"/>
        <v>25.742813267986875</v>
      </c>
    </row>
    <row r="2572" spans="1:29" x14ac:dyDescent="0.25">
      <c r="A2572" s="2">
        <v>2571</v>
      </c>
      <c r="B2572" s="3" t="s">
        <v>178</v>
      </c>
      <c r="C2572" s="3" t="s">
        <v>110</v>
      </c>
      <c r="D2572" s="3" t="s">
        <v>179</v>
      </c>
      <c r="E2572" s="3" t="s">
        <v>288</v>
      </c>
      <c r="F2572" s="3">
        <v>0.56000000000000005</v>
      </c>
      <c r="G2572" s="3">
        <v>0.48</v>
      </c>
      <c r="H2572" s="3" t="s">
        <v>302</v>
      </c>
      <c r="I2572" s="2">
        <v>1300</v>
      </c>
      <c r="J2572" s="3" t="s">
        <v>114</v>
      </c>
      <c r="K2572" s="2">
        <v>1300</v>
      </c>
      <c r="L2572" s="3"/>
      <c r="M2572" s="3" t="s">
        <v>304</v>
      </c>
      <c r="N2572" s="3" t="s">
        <v>302</v>
      </c>
      <c r="O2572" s="3"/>
      <c r="P2572" s="3"/>
      <c r="Q2572" s="3"/>
      <c r="R2572" s="3">
        <v>0</v>
      </c>
      <c r="S2572" s="3">
        <v>1</v>
      </c>
      <c r="T2572" s="2">
        <v>154</v>
      </c>
      <c r="U2572" s="3">
        <v>27.040636652628958</v>
      </c>
      <c r="V2572" s="3">
        <v>293.21060633182145</v>
      </c>
      <c r="W2572" s="3">
        <v>53.389296660630208</v>
      </c>
      <c r="X2572" s="3">
        <v>109803.16602113983</v>
      </c>
      <c r="Y2572" s="3">
        <v>293.21060633182145</v>
      </c>
      <c r="Z2572" s="3">
        <v>53.38924946217319</v>
      </c>
      <c r="AA2572" s="3">
        <v>109803.16602113983</v>
      </c>
      <c r="AB2572">
        <f t="shared" si="64"/>
        <v>293.21060633182145</v>
      </c>
      <c r="AC2572">
        <f t="shared" si="65"/>
        <v>53.38924946217319</v>
      </c>
    </row>
    <row r="2573" spans="1:29" x14ac:dyDescent="0.25">
      <c r="A2573" s="2">
        <v>2572</v>
      </c>
      <c r="B2573" s="3" t="s">
        <v>178</v>
      </c>
      <c r="C2573" s="3" t="s">
        <v>110</v>
      </c>
      <c r="D2573" s="3" t="s">
        <v>179</v>
      </c>
      <c r="E2573" s="3" t="s">
        <v>288</v>
      </c>
      <c r="F2573" s="3">
        <v>0.56000000000000005</v>
      </c>
      <c r="G2573" s="3">
        <v>0.48</v>
      </c>
      <c r="H2573" s="3" t="s">
        <v>302</v>
      </c>
      <c r="I2573" s="2">
        <v>1300</v>
      </c>
      <c r="J2573" s="3" t="s">
        <v>114</v>
      </c>
      <c r="K2573" s="2">
        <v>1300</v>
      </c>
      <c r="L2573" s="3"/>
      <c r="M2573" s="3" t="s">
        <v>305</v>
      </c>
      <c r="N2573" s="3" t="s">
        <v>302</v>
      </c>
      <c r="O2573" s="3"/>
      <c r="P2573" s="3"/>
      <c r="Q2573" s="3"/>
      <c r="R2573" s="3">
        <v>0</v>
      </c>
      <c r="S2573" s="3">
        <v>1</v>
      </c>
      <c r="T2573" s="2">
        <v>55</v>
      </c>
      <c r="U2573" s="3">
        <v>5.9790317163525959</v>
      </c>
      <c r="V2573" s="3">
        <v>66.130734279215602</v>
      </c>
      <c r="W2573" s="3">
        <v>11.803850888163435</v>
      </c>
      <c r="X2573" s="3">
        <v>24160.737352143227</v>
      </c>
      <c r="Y2573" s="3">
        <v>66.130734279215602</v>
      </c>
      <c r="Z2573" s="3">
        <v>11.803840453046604</v>
      </c>
      <c r="AA2573" s="3">
        <v>24160.737352143227</v>
      </c>
      <c r="AB2573">
        <f t="shared" si="64"/>
        <v>66.130734279215602</v>
      </c>
      <c r="AC2573">
        <f t="shared" si="65"/>
        <v>11.803840453046604</v>
      </c>
    </row>
    <row r="2574" spans="1:29" x14ac:dyDescent="0.25">
      <c r="A2574" s="2">
        <v>2573</v>
      </c>
      <c r="B2574" s="3" t="s">
        <v>178</v>
      </c>
      <c r="C2574" s="3" t="s">
        <v>110</v>
      </c>
      <c r="D2574" s="3" t="s">
        <v>179</v>
      </c>
      <c r="E2574" s="3" t="s">
        <v>288</v>
      </c>
      <c r="F2574" s="3">
        <v>0.56000000000000005</v>
      </c>
      <c r="G2574" s="3">
        <v>0.48</v>
      </c>
      <c r="H2574" s="3" t="s">
        <v>302</v>
      </c>
      <c r="I2574" s="2">
        <v>1300</v>
      </c>
      <c r="J2574" s="3" t="s">
        <v>114</v>
      </c>
      <c r="K2574" s="2">
        <v>1300</v>
      </c>
      <c r="L2574" s="3"/>
      <c r="M2574" s="3" t="s">
        <v>306</v>
      </c>
      <c r="N2574" s="3" t="s">
        <v>302</v>
      </c>
      <c r="O2574" s="3"/>
      <c r="P2574" s="3"/>
      <c r="Q2574" s="3"/>
      <c r="R2574" s="3">
        <v>0</v>
      </c>
      <c r="S2574" s="3">
        <v>1</v>
      </c>
      <c r="T2574" s="2">
        <v>5</v>
      </c>
      <c r="U2574" s="3">
        <v>1.6847232104460749E-2</v>
      </c>
      <c r="V2574" s="3">
        <v>0.18080967078275251</v>
      </c>
      <c r="W2574" s="3">
        <v>2.737340727234536E-2</v>
      </c>
      <c r="X2574" s="3">
        <v>71.912942302638683</v>
      </c>
      <c r="Y2574" s="3">
        <v>0.18080967078275251</v>
      </c>
      <c r="Z2574" s="3">
        <v>2.7373383073064472E-2</v>
      </c>
      <c r="AA2574" s="3">
        <v>71.912942302638683</v>
      </c>
      <c r="AB2574">
        <f t="shared" si="64"/>
        <v>0.18080967078275251</v>
      </c>
      <c r="AC2574">
        <f t="shared" si="65"/>
        <v>2.7373383073064472E-2</v>
      </c>
    </row>
    <row r="2575" spans="1:29" x14ac:dyDescent="0.25">
      <c r="A2575" s="2">
        <v>2574</v>
      </c>
      <c r="B2575" s="3" t="s">
        <v>178</v>
      </c>
      <c r="C2575" s="3" t="s">
        <v>110</v>
      </c>
      <c r="D2575" s="3" t="s">
        <v>179</v>
      </c>
      <c r="E2575" s="3" t="s">
        <v>288</v>
      </c>
      <c r="F2575" s="3">
        <v>0.56000000000000005</v>
      </c>
      <c r="G2575" s="3">
        <v>0.48</v>
      </c>
      <c r="H2575" s="3" t="s">
        <v>302</v>
      </c>
      <c r="I2575" s="2">
        <v>1300</v>
      </c>
      <c r="J2575" s="3" t="s">
        <v>114</v>
      </c>
      <c r="K2575" s="2">
        <v>1300</v>
      </c>
      <c r="L2575" s="3"/>
      <c r="M2575" s="3" t="s">
        <v>309</v>
      </c>
      <c r="N2575" s="3" t="s">
        <v>302</v>
      </c>
      <c r="O2575" s="3"/>
      <c r="P2575" s="3"/>
      <c r="Q2575" s="3"/>
      <c r="R2575" s="3">
        <v>0</v>
      </c>
      <c r="S2575" s="3">
        <v>1</v>
      </c>
      <c r="T2575" s="2">
        <v>1</v>
      </c>
      <c r="U2575" s="3">
        <v>4.5115835766411996E-3</v>
      </c>
      <c r="V2575" s="3">
        <v>2.9394022765005696E-2</v>
      </c>
      <c r="W2575" s="3">
        <v>4.1550066377707721E-3</v>
      </c>
      <c r="X2575" s="3">
        <v>10.979878185076553</v>
      </c>
      <c r="Y2575" s="3">
        <v>2.9394022765005696E-2</v>
      </c>
      <c r="Z2575" s="3">
        <v>4.1550029645644401E-3</v>
      </c>
      <c r="AA2575" s="3">
        <v>10.979878185076553</v>
      </c>
      <c r="AB2575">
        <f t="shared" ref="AB2575:AB2638" si="66">Y2575</f>
        <v>2.9394022765005696E-2</v>
      </c>
      <c r="AC2575">
        <f t="shared" ref="AC2575:AC2638" si="67">Z2575</f>
        <v>4.1550029645644401E-3</v>
      </c>
    </row>
    <row r="2576" spans="1:29" x14ac:dyDescent="0.25">
      <c r="A2576" s="2">
        <v>2575</v>
      </c>
      <c r="B2576" s="3" t="s">
        <v>178</v>
      </c>
      <c r="C2576" s="3" t="s">
        <v>110</v>
      </c>
      <c r="D2576" s="3" t="s">
        <v>179</v>
      </c>
      <c r="E2576" s="3" t="s">
        <v>288</v>
      </c>
      <c r="F2576" s="3">
        <v>0.56000000000000005</v>
      </c>
      <c r="G2576" s="3">
        <v>0.48</v>
      </c>
      <c r="H2576" s="3" t="s">
        <v>302</v>
      </c>
      <c r="I2576" s="2">
        <v>1310</v>
      </c>
      <c r="J2576" s="3" t="s">
        <v>46</v>
      </c>
      <c r="K2576" s="2">
        <v>1310</v>
      </c>
      <c r="L2576" s="3"/>
      <c r="M2576" s="3" t="s">
        <v>303</v>
      </c>
      <c r="N2576" s="3" t="s">
        <v>302</v>
      </c>
      <c r="O2576" s="3"/>
      <c r="P2576" s="3"/>
      <c r="Q2576" s="3"/>
      <c r="R2576" s="3">
        <v>0</v>
      </c>
      <c r="S2576" s="3">
        <v>1</v>
      </c>
      <c r="T2576" s="2">
        <v>1</v>
      </c>
      <c r="U2576" s="3">
        <v>2.0531241932812598E-3</v>
      </c>
      <c r="V2576" s="3">
        <v>1.7803021604335226E-2</v>
      </c>
      <c r="W2576" s="3">
        <v>2.5457955426389516E-3</v>
      </c>
      <c r="X2576" s="3">
        <v>7.3491877937891203</v>
      </c>
      <c r="Y2576" s="3">
        <v>1.7803021604335226E-2</v>
      </c>
      <c r="Z2576" s="3">
        <v>2.54579329204513E-3</v>
      </c>
      <c r="AA2576" s="3">
        <v>7.3491877937891203</v>
      </c>
      <c r="AB2576">
        <f t="shared" si="66"/>
        <v>1.7803021604335226E-2</v>
      </c>
      <c r="AC2576">
        <f t="shared" si="67"/>
        <v>2.54579329204513E-3</v>
      </c>
    </row>
    <row r="2577" spans="1:29" x14ac:dyDescent="0.25">
      <c r="A2577" s="2">
        <v>2576</v>
      </c>
      <c r="B2577" s="3" t="s">
        <v>178</v>
      </c>
      <c r="C2577" s="3" t="s">
        <v>110</v>
      </c>
      <c r="D2577" s="3" t="s">
        <v>179</v>
      </c>
      <c r="E2577" s="3" t="s">
        <v>288</v>
      </c>
      <c r="F2577" s="3">
        <v>0.56000000000000005</v>
      </c>
      <c r="G2577" s="3">
        <v>0.48</v>
      </c>
      <c r="H2577" s="3" t="s">
        <v>302</v>
      </c>
      <c r="I2577" s="2">
        <v>1320</v>
      </c>
      <c r="J2577" s="3" t="s">
        <v>115</v>
      </c>
      <c r="K2577" s="2">
        <v>1320</v>
      </c>
      <c r="L2577" s="3"/>
      <c r="M2577" s="3" t="s">
        <v>303</v>
      </c>
      <c r="N2577" s="3" t="s">
        <v>302</v>
      </c>
      <c r="O2577" s="3"/>
      <c r="P2577" s="3"/>
      <c r="Q2577" s="3"/>
      <c r="R2577" s="3">
        <v>0</v>
      </c>
      <c r="S2577" s="3">
        <v>1</v>
      </c>
      <c r="T2577" s="2">
        <v>46</v>
      </c>
      <c r="U2577" s="3">
        <v>0.97231693814537123</v>
      </c>
      <c r="V2577" s="3">
        <v>10.588240192580436</v>
      </c>
      <c r="W2577" s="3">
        <v>1.8205613599913029</v>
      </c>
      <c r="X2577" s="3">
        <v>3973.0075325484595</v>
      </c>
      <c r="Y2577" s="3">
        <v>10.588240192580436</v>
      </c>
      <c r="Z2577" s="3">
        <v>1.820559750535991</v>
      </c>
      <c r="AA2577" s="3">
        <v>3973.0075325484595</v>
      </c>
      <c r="AB2577">
        <f t="shared" si="66"/>
        <v>10.588240192580436</v>
      </c>
      <c r="AC2577">
        <f t="shared" si="67"/>
        <v>1.820559750535991</v>
      </c>
    </row>
    <row r="2578" spans="1:29" x14ac:dyDescent="0.25">
      <c r="A2578" s="2">
        <v>2577</v>
      </c>
      <c r="B2578" s="3" t="s">
        <v>178</v>
      </c>
      <c r="C2578" s="3" t="s">
        <v>110</v>
      </c>
      <c r="D2578" s="3" t="s">
        <v>179</v>
      </c>
      <c r="E2578" s="3" t="s">
        <v>288</v>
      </c>
      <c r="F2578" s="3">
        <v>0.56000000000000005</v>
      </c>
      <c r="G2578" s="3">
        <v>0.48</v>
      </c>
      <c r="H2578" s="3" t="s">
        <v>302</v>
      </c>
      <c r="I2578" s="2">
        <v>1330</v>
      </c>
      <c r="J2578" s="3" t="s">
        <v>47</v>
      </c>
      <c r="K2578" s="2">
        <v>1330</v>
      </c>
      <c r="L2578" s="3"/>
      <c r="M2578" s="3" t="s">
        <v>303</v>
      </c>
      <c r="N2578" s="3" t="s">
        <v>302</v>
      </c>
      <c r="O2578" s="3"/>
      <c r="P2578" s="3"/>
      <c r="Q2578" s="3"/>
      <c r="R2578" s="3">
        <v>0</v>
      </c>
      <c r="S2578" s="3">
        <v>1</v>
      </c>
      <c r="T2578" s="2">
        <v>48</v>
      </c>
      <c r="U2578" s="3">
        <v>0.4036195775922099</v>
      </c>
      <c r="V2578" s="3">
        <v>4.1384348731591096</v>
      </c>
      <c r="W2578" s="3">
        <v>0.67476709152568115</v>
      </c>
      <c r="X2578" s="3">
        <v>1638.8668549062311</v>
      </c>
      <c r="Y2578" s="3">
        <v>4.1384348731591096</v>
      </c>
      <c r="Z2578" s="3">
        <v>0.67476649500226615</v>
      </c>
      <c r="AA2578" s="3">
        <v>1638.8668549062311</v>
      </c>
      <c r="AB2578">
        <f t="shared" si="66"/>
        <v>4.1384348731591096</v>
      </c>
      <c r="AC2578">
        <f t="shared" si="67"/>
        <v>0.67476649500226615</v>
      </c>
    </row>
    <row r="2579" spans="1:29" x14ac:dyDescent="0.25">
      <c r="A2579" s="2">
        <v>2578</v>
      </c>
      <c r="B2579" s="3" t="s">
        <v>178</v>
      </c>
      <c r="C2579" s="3" t="s">
        <v>110</v>
      </c>
      <c r="D2579" s="3" t="s">
        <v>179</v>
      </c>
      <c r="E2579" s="3" t="s">
        <v>288</v>
      </c>
      <c r="F2579" s="3">
        <v>0.56000000000000005</v>
      </c>
      <c r="G2579" s="3">
        <v>0.48</v>
      </c>
      <c r="H2579" s="3" t="s">
        <v>302</v>
      </c>
      <c r="I2579" s="2">
        <v>1330</v>
      </c>
      <c r="J2579" s="3" t="s">
        <v>47</v>
      </c>
      <c r="K2579" s="2">
        <v>1330</v>
      </c>
      <c r="L2579" s="3"/>
      <c r="M2579" s="3" t="s">
        <v>304</v>
      </c>
      <c r="N2579" s="3" t="s">
        <v>302</v>
      </c>
      <c r="O2579" s="3"/>
      <c r="P2579" s="3"/>
      <c r="Q2579" s="3"/>
      <c r="R2579" s="3">
        <v>0</v>
      </c>
      <c r="S2579" s="3">
        <v>1</v>
      </c>
      <c r="T2579" s="2">
        <v>31</v>
      </c>
      <c r="U2579" s="3">
        <v>0.16961705860412868</v>
      </c>
      <c r="V2579" s="3">
        <v>1.8948067840579084</v>
      </c>
      <c r="W2579" s="3">
        <v>0.34620665430233161</v>
      </c>
      <c r="X2579" s="3">
        <v>691.73231988766031</v>
      </c>
      <c r="Y2579" s="3">
        <v>1.8948067840579084</v>
      </c>
      <c r="Z2579" s="3">
        <v>0.34620634824061308</v>
      </c>
      <c r="AA2579" s="3">
        <v>691.73231988766031</v>
      </c>
      <c r="AB2579">
        <f t="shared" si="66"/>
        <v>1.8948067840579084</v>
      </c>
      <c r="AC2579">
        <f t="shared" si="67"/>
        <v>0.34620634824061308</v>
      </c>
    </row>
    <row r="2580" spans="1:29" x14ac:dyDescent="0.25">
      <c r="A2580" s="2">
        <v>2579</v>
      </c>
      <c r="B2580" s="3" t="s">
        <v>178</v>
      </c>
      <c r="C2580" s="3" t="s">
        <v>110</v>
      </c>
      <c r="D2580" s="3" t="s">
        <v>179</v>
      </c>
      <c r="E2580" s="3" t="s">
        <v>288</v>
      </c>
      <c r="F2580" s="3">
        <v>0.56000000000000005</v>
      </c>
      <c r="G2580" s="3">
        <v>0.48</v>
      </c>
      <c r="H2580" s="3" t="s">
        <v>302</v>
      </c>
      <c r="I2580" s="2">
        <v>1330</v>
      </c>
      <c r="J2580" s="3" t="s">
        <v>47</v>
      </c>
      <c r="K2580" s="2">
        <v>1330</v>
      </c>
      <c r="L2580" s="3"/>
      <c r="M2580" s="3" t="s">
        <v>305</v>
      </c>
      <c r="N2580" s="3" t="s">
        <v>302</v>
      </c>
      <c r="O2580" s="3"/>
      <c r="P2580" s="3"/>
      <c r="Q2580" s="3"/>
      <c r="R2580" s="3">
        <v>0</v>
      </c>
      <c r="S2580" s="3">
        <v>1</v>
      </c>
      <c r="T2580" s="2">
        <v>35</v>
      </c>
      <c r="U2580" s="3">
        <v>5.2992118136548659E-2</v>
      </c>
      <c r="V2580" s="3">
        <v>0.55557745385663726</v>
      </c>
      <c r="W2580" s="3">
        <v>8.9349123310335801E-2</v>
      </c>
      <c r="X2580" s="3">
        <v>216.84484643142383</v>
      </c>
      <c r="Y2580" s="3">
        <v>0.55557745385663726</v>
      </c>
      <c r="Z2580" s="3">
        <v>8.9349044321830273E-2</v>
      </c>
      <c r="AA2580" s="3">
        <v>216.84484643142383</v>
      </c>
      <c r="AB2580">
        <f t="shared" si="66"/>
        <v>0.55557745385663726</v>
      </c>
      <c r="AC2580">
        <f t="shared" si="67"/>
        <v>8.9349044321830273E-2</v>
      </c>
    </row>
    <row r="2581" spans="1:29" x14ac:dyDescent="0.25">
      <c r="A2581" s="2">
        <v>2580</v>
      </c>
      <c r="B2581" s="3" t="s">
        <v>178</v>
      </c>
      <c r="C2581" s="3" t="s">
        <v>110</v>
      </c>
      <c r="D2581" s="3" t="s">
        <v>179</v>
      </c>
      <c r="E2581" s="3" t="s">
        <v>288</v>
      </c>
      <c r="F2581" s="3">
        <v>0.56000000000000005</v>
      </c>
      <c r="G2581" s="3">
        <v>0.48</v>
      </c>
      <c r="H2581" s="3" t="s">
        <v>302</v>
      </c>
      <c r="I2581" s="2">
        <v>1340</v>
      </c>
      <c r="J2581" s="3" t="s">
        <v>133</v>
      </c>
      <c r="K2581" s="2">
        <v>1340</v>
      </c>
      <c r="L2581" s="3"/>
      <c r="M2581" s="3" t="s">
        <v>303</v>
      </c>
      <c r="N2581" s="3" t="s">
        <v>302</v>
      </c>
      <c r="O2581" s="3"/>
      <c r="P2581" s="3"/>
      <c r="Q2581" s="3"/>
      <c r="R2581" s="3">
        <v>0</v>
      </c>
      <c r="S2581" s="3">
        <v>1</v>
      </c>
      <c r="T2581" s="2">
        <v>15</v>
      </c>
      <c r="U2581" s="3">
        <v>0.18099938990031861</v>
      </c>
      <c r="V2581" s="3">
        <v>1.943508933524928</v>
      </c>
      <c r="W2581" s="3">
        <v>0.32143825571797002</v>
      </c>
      <c r="X2581" s="3">
        <v>752.68831764062259</v>
      </c>
      <c r="Y2581" s="3">
        <v>1.943508933524928</v>
      </c>
      <c r="Z2581" s="3">
        <v>0.32143797155259229</v>
      </c>
      <c r="AA2581" s="3">
        <v>752.68831764062259</v>
      </c>
      <c r="AB2581">
        <f t="shared" si="66"/>
        <v>1.943508933524928</v>
      </c>
      <c r="AC2581">
        <f t="shared" si="67"/>
        <v>0.32143797155259229</v>
      </c>
    </row>
    <row r="2582" spans="1:29" x14ac:dyDescent="0.25">
      <c r="A2582" s="2">
        <v>2581</v>
      </c>
      <c r="B2582" s="3" t="s">
        <v>178</v>
      </c>
      <c r="C2582" s="3" t="s">
        <v>110</v>
      </c>
      <c r="D2582" s="3" t="s">
        <v>179</v>
      </c>
      <c r="E2582" s="3" t="s">
        <v>288</v>
      </c>
      <c r="F2582" s="3">
        <v>0.56000000000000005</v>
      </c>
      <c r="G2582" s="3">
        <v>0.48</v>
      </c>
      <c r="H2582" s="3" t="s">
        <v>302</v>
      </c>
      <c r="I2582" s="2">
        <v>1340</v>
      </c>
      <c r="J2582" s="3" t="s">
        <v>133</v>
      </c>
      <c r="K2582" s="2">
        <v>1340</v>
      </c>
      <c r="L2582" s="3"/>
      <c r="M2582" s="3" t="s">
        <v>304</v>
      </c>
      <c r="N2582" s="3" t="s">
        <v>302</v>
      </c>
      <c r="O2582" s="3"/>
      <c r="P2582" s="3"/>
      <c r="Q2582" s="3"/>
      <c r="R2582" s="3">
        <v>0</v>
      </c>
      <c r="S2582" s="3">
        <v>1</v>
      </c>
      <c r="T2582" s="2">
        <v>31</v>
      </c>
      <c r="U2582" s="3">
        <v>0.14199742946468186</v>
      </c>
      <c r="V2582" s="3">
        <v>1.49455036155134</v>
      </c>
      <c r="W2582" s="3">
        <v>0.26469175720424704</v>
      </c>
      <c r="X2582" s="3">
        <v>574.9166962340388</v>
      </c>
      <c r="Y2582" s="3">
        <v>1.49455036155134</v>
      </c>
      <c r="Z2582" s="3">
        <v>0.26469152320523764</v>
      </c>
      <c r="AA2582" s="3">
        <v>574.9166962340388</v>
      </c>
      <c r="AB2582">
        <f t="shared" si="66"/>
        <v>1.49455036155134</v>
      </c>
      <c r="AC2582">
        <f t="shared" si="67"/>
        <v>0.26469152320523764</v>
      </c>
    </row>
    <row r="2583" spans="1:29" x14ac:dyDescent="0.25">
      <c r="A2583" s="2">
        <v>2582</v>
      </c>
      <c r="B2583" s="3" t="s">
        <v>178</v>
      </c>
      <c r="C2583" s="3" t="s">
        <v>110</v>
      </c>
      <c r="D2583" s="3" t="s">
        <v>179</v>
      </c>
      <c r="E2583" s="3" t="s">
        <v>288</v>
      </c>
      <c r="F2583" s="3">
        <v>0.56000000000000005</v>
      </c>
      <c r="G2583" s="3">
        <v>0.48</v>
      </c>
      <c r="H2583" s="3" t="s">
        <v>302</v>
      </c>
      <c r="I2583" s="2">
        <v>1340</v>
      </c>
      <c r="J2583" s="3" t="s">
        <v>133</v>
      </c>
      <c r="K2583" s="2">
        <v>1340</v>
      </c>
      <c r="L2583" s="3"/>
      <c r="M2583" s="3" t="s">
        <v>305</v>
      </c>
      <c r="N2583" s="3" t="s">
        <v>302</v>
      </c>
      <c r="O2583" s="3"/>
      <c r="P2583" s="3"/>
      <c r="Q2583" s="3"/>
      <c r="R2583" s="3">
        <v>0</v>
      </c>
      <c r="S2583" s="3">
        <v>1</v>
      </c>
      <c r="T2583" s="2">
        <v>24</v>
      </c>
      <c r="U2583" s="3">
        <v>0.13421267597015071</v>
      </c>
      <c r="V2583" s="3">
        <v>1.5222510021609994</v>
      </c>
      <c r="W2583" s="3">
        <v>0.27793330332602945</v>
      </c>
      <c r="X2583" s="3">
        <v>547.83162807568362</v>
      </c>
      <c r="Y2583" s="3">
        <v>1.5222510021609994</v>
      </c>
      <c r="Z2583" s="3">
        <v>0.27793305762091863</v>
      </c>
      <c r="AA2583" s="3">
        <v>547.83162807568362</v>
      </c>
      <c r="AB2583">
        <f t="shared" si="66"/>
        <v>1.5222510021609994</v>
      </c>
      <c r="AC2583">
        <f t="shared" si="67"/>
        <v>0.27793305762091863</v>
      </c>
    </row>
    <row r="2584" spans="1:29" x14ac:dyDescent="0.25">
      <c r="A2584" s="2">
        <v>2583</v>
      </c>
      <c r="B2584" s="3" t="s">
        <v>178</v>
      </c>
      <c r="C2584" s="3" t="s">
        <v>110</v>
      </c>
      <c r="D2584" s="3" t="s">
        <v>179</v>
      </c>
      <c r="E2584" s="3" t="s">
        <v>288</v>
      </c>
      <c r="F2584" s="3">
        <v>0.56000000000000005</v>
      </c>
      <c r="G2584" s="3">
        <v>0.48</v>
      </c>
      <c r="H2584" s="3" t="s">
        <v>302</v>
      </c>
      <c r="I2584" s="2">
        <v>1350</v>
      </c>
      <c r="J2584" s="3" t="s">
        <v>146</v>
      </c>
      <c r="K2584" s="2">
        <v>1350</v>
      </c>
      <c r="L2584" s="3"/>
      <c r="M2584" s="3" t="s">
        <v>303</v>
      </c>
      <c r="N2584" s="3" t="s">
        <v>302</v>
      </c>
      <c r="O2584" s="3"/>
      <c r="P2584" s="3"/>
      <c r="Q2584" s="3"/>
      <c r="R2584" s="3">
        <v>0</v>
      </c>
      <c r="S2584" s="3">
        <v>1</v>
      </c>
      <c r="T2584" s="2">
        <v>3</v>
      </c>
      <c r="U2584" s="3">
        <v>5.7762258821296986E-2</v>
      </c>
      <c r="V2584" s="3">
        <v>0.48679591942494166</v>
      </c>
      <c r="W2584" s="3">
        <v>7.2543319322698141E-2</v>
      </c>
      <c r="X2584" s="3">
        <v>216.38972179830472</v>
      </c>
      <c r="Y2584" s="3">
        <v>0.48679591942494166</v>
      </c>
      <c r="Z2584" s="3">
        <v>7.2543255191253181E-2</v>
      </c>
      <c r="AA2584" s="3">
        <v>216.38972179830472</v>
      </c>
      <c r="AB2584">
        <f t="shared" si="66"/>
        <v>0.48679591942494166</v>
      </c>
      <c r="AC2584">
        <f t="shared" si="67"/>
        <v>7.2543255191253181E-2</v>
      </c>
    </row>
    <row r="2585" spans="1:29" x14ac:dyDescent="0.25">
      <c r="A2585" s="2">
        <v>2584</v>
      </c>
      <c r="B2585" s="3" t="s">
        <v>178</v>
      </c>
      <c r="C2585" s="3" t="s">
        <v>110</v>
      </c>
      <c r="D2585" s="3" t="s">
        <v>179</v>
      </c>
      <c r="E2585" s="3" t="s">
        <v>288</v>
      </c>
      <c r="F2585" s="3">
        <v>0.56000000000000005</v>
      </c>
      <c r="G2585" s="3">
        <v>0.48</v>
      </c>
      <c r="H2585" s="3" t="s">
        <v>302</v>
      </c>
      <c r="I2585" s="2">
        <v>1390</v>
      </c>
      <c r="J2585" s="3" t="s">
        <v>134</v>
      </c>
      <c r="K2585" s="2">
        <v>1390</v>
      </c>
      <c r="L2585" s="3"/>
      <c r="M2585" s="3" t="s">
        <v>303</v>
      </c>
      <c r="N2585" s="3" t="s">
        <v>302</v>
      </c>
      <c r="O2585" s="3"/>
      <c r="P2585" s="3"/>
      <c r="Q2585" s="3"/>
      <c r="R2585" s="3">
        <v>0</v>
      </c>
      <c r="S2585" s="3">
        <v>1</v>
      </c>
      <c r="T2585" s="2">
        <v>6</v>
      </c>
      <c r="U2585" s="3">
        <v>0.20707878568024851</v>
      </c>
      <c r="V2585" s="3">
        <v>2.0646534480371166</v>
      </c>
      <c r="W2585" s="3">
        <v>0.29873779085197055</v>
      </c>
      <c r="X2585" s="3">
        <v>852.5453747794611</v>
      </c>
      <c r="Y2585" s="3">
        <v>2.0646534480371166</v>
      </c>
      <c r="Z2585" s="3">
        <v>0.29873752675478871</v>
      </c>
      <c r="AA2585" s="3">
        <v>852.5453747794611</v>
      </c>
      <c r="AB2585">
        <f t="shared" si="66"/>
        <v>2.0646534480371166</v>
      </c>
      <c r="AC2585">
        <f t="shared" si="67"/>
        <v>0.29873752675478871</v>
      </c>
    </row>
    <row r="2586" spans="1:29" x14ac:dyDescent="0.25">
      <c r="A2586" s="2">
        <v>2585</v>
      </c>
      <c r="B2586" s="3" t="s">
        <v>178</v>
      </c>
      <c r="C2586" s="3" t="s">
        <v>110</v>
      </c>
      <c r="D2586" s="3" t="s">
        <v>179</v>
      </c>
      <c r="E2586" s="3" t="s">
        <v>288</v>
      </c>
      <c r="F2586" s="3">
        <v>0.56000000000000005</v>
      </c>
      <c r="G2586" s="3">
        <v>0.48</v>
      </c>
      <c r="H2586" s="3" t="s">
        <v>302</v>
      </c>
      <c r="I2586" s="2">
        <v>1390</v>
      </c>
      <c r="J2586" s="3" t="s">
        <v>134</v>
      </c>
      <c r="K2586" s="2">
        <v>1390</v>
      </c>
      <c r="L2586" s="3"/>
      <c r="M2586" s="3" t="s">
        <v>306</v>
      </c>
      <c r="N2586" s="3" t="s">
        <v>302</v>
      </c>
      <c r="O2586" s="3"/>
      <c r="P2586" s="3"/>
      <c r="Q2586" s="3"/>
      <c r="R2586" s="3">
        <v>0</v>
      </c>
      <c r="S2586" s="3">
        <v>1</v>
      </c>
      <c r="T2586" s="2">
        <v>1</v>
      </c>
      <c r="U2586" s="3">
        <v>9.0434455984190094E-3</v>
      </c>
      <c r="V2586" s="3">
        <v>9.7348675358423023E-2</v>
      </c>
      <c r="W2586" s="3">
        <v>1.323825476940659E-2</v>
      </c>
      <c r="X2586" s="3">
        <v>38.473614082792324</v>
      </c>
      <c r="Y2586" s="3">
        <v>9.7348675358423023E-2</v>
      </c>
      <c r="Z2586" s="3">
        <v>1.3238243066214401E-2</v>
      </c>
      <c r="AA2586" s="3">
        <v>38.473614082792324</v>
      </c>
      <c r="AB2586">
        <f t="shared" si="66"/>
        <v>9.7348675358423023E-2</v>
      </c>
      <c r="AC2586">
        <f t="shared" si="67"/>
        <v>1.3238243066214401E-2</v>
      </c>
    </row>
    <row r="2587" spans="1:29" x14ac:dyDescent="0.25">
      <c r="A2587" s="2">
        <v>2586</v>
      </c>
      <c r="B2587" s="3" t="s">
        <v>178</v>
      </c>
      <c r="C2587" s="3" t="s">
        <v>110</v>
      </c>
      <c r="D2587" s="3" t="s">
        <v>179</v>
      </c>
      <c r="E2587" s="3" t="s">
        <v>288</v>
      </c>
      <c r="F2587" s="3">
        <v>0.56000000000000005</v>
      </c>
      <c r="G2587" s="3">
        <v>0.48</v>
      </c>
      <c r="H2587" s="3" t="s">
        <v>302</v>
      </c>
      <c r="I2587" s="2">
        <v>1400</v>
      </c>
      <c r="J2587" s="3" t="s">
        <v>48</v>
      </c>
      <c r="K2587" s="2">
        <v>1000</v>
      </c>
      <c r="L2587" s="3"/>
      <c r="M2587" s="3" t="s">
        <v>303</v>
      </c>
      <c r="N2587" s="3" t="s">
        <v>302</v>
      </c>
      <c r="O2587" s="3"/>
      <c r="P2587" s="3"/>
      <c r="Q2587" s="3"/>
      <c r="R2587" s="3">
        <v>0</v>
      </c>
      <c r="S2587" s="3">
        <v>1</v>
      </c>
      <c r="T2587" s="2">
        <v>2</v>
      </c>
      <c r="U2587" s="3">
        <v>9.1024681300817833E-5</v>
      </c>
      <c r="V2587" s="3">
        <v>9.1229682447772095E-4</v>
      </c>
      <c r="W2587" s="3">
        <v>1.25031941262644E-4</v>
      </c>
      <c r="X2587" s="3">
        <v>0.37302680521085241</v>
      </c>
      <c r="Y2587" s="3">
        <v>9.1229682447772095E-4</v>
      </c>
      <c r="Z2587" s="3">
        <v>1.2503183072897834E-4</v>
      </c>
      <c r="AA2587" s="3">
        <v>0.37302680521085241</v>
      </c>
      <c r="AB2587">
        <f t="shared" si="66"/>
        <v>9.1229682447772095E-4</v>
      </c>
      <c r="AC2587">
        <f t="shared" si="67"/>
        <v>1.2503183072897834E-4</v>
      </c>
    </row>
    <row r="2588" spans="1:29" x14ac:dyDescent="0.25">
      <c r="A2588" s="2">
        <v>2587</v>
      </c>
      <c r="B2588" s="3" t="s">
        <v>178</v>
      </c>
      <c r="C2588" s="3" t="s">
        <v>110</v>
      </c>
      <c r="D2588" s="3" t="s">
        <v>179</v>
      </c>
      <c r="E2588" s="3" t="s">
        <v>288</v>
      </c>
      <c r="F2588" s="3">
        <v>0.56000000000000005</v>
      </c>
      <c r="G2588" s="3">
        <v>0.48</v>
      </c>
      <c r="H2588" s="3" t="s">
        <v>302</v>
      </c>
      <c r="I2588" s="2">
        <v>1400</v>
      </c>
      <c r="J2588" s="3" t="s">
        <v>48</v>
      </c>
      <c r="K2588" s="2">
        <v>1400</v>
      </c>
      <c r="L2588" s="3"/>
      <c r="M2588" s="3" t="s">
        <v>308</v>
      </c>
      <c r="N2588" s="3" t="s">
        <v>302</v>
      </c>
      <c r="O2588" s="3"/>
      <c r="P2588" s="3"/>
      <c r="Q2588" s="3"/>
      <c r="R2588" s="3">
        <v>0</v>
      </c>
      <c r="S2588" s="3">
        <v>1</v>
      </c>
      <c r="T2588" s="2">
        <v>9</v>
      </c>
      <c r="U2588" s="3">
        <v>8.7585553538195512E-3</v>
      </c>
      <c r="V2588" s="3">
        <v>8.9271486306314596E-2</v>
      </c>
      <c r="W2588" s="3">
        <v>1.2327041321101666E-2</v>
      </c>
      <c r="X2588" s="3">
        <v>34.839564621895306</v>
      </c>
      <c r="Y2588" s="3">
        <v>8.9271486306314596E-2</v>
      </c>
      <c r="Z2588" s="3">
        <v>1.2327030423461753E-2</v>
      </c>
      <c r="AA2588" s="3">
        <v>34.839564621895306</v>
      </c>
      <c r="AB2588">
        <f t="shared" si="66"/>
        <v>8.9271486306314596E-2</v>
      </c>
      <c r="AC2588">
        <f t="shared" si="67"/>
        <v>1.2327030423461753E-2</v>
      </c>
    </row>
    <row r="2589" spans="1:29" x14ac:dyDescent="0.25">
      <c r="A2589" s="2">
        <v>2588</v>
      </c>
      <c r="B2589" s="3" t="s">
        <v>178</v>
      </c>
      <c r="C2589" s="3" t="s">
        <v>110</v>
      </c>
      <c r="D2589" s="3" t="s">
        <v>179</v>
      </c>
      <c r="E2589" s="3" t="s">
        <v>288</v>
      </c>
      <c r="F2589" s="3">
        <v>0.56000000000000005</v>
      </c>
      <c r="G2589" s="3">
        <v>0.48</v>
      </c>
      <c r="H2589" s="3" t="s">
        <v>302</v>
      </c>
      <c r="I2589" s="2">
        <v>1400</v>
      </c>
      <c r="J2589" s="3" t="s">
        <v>48</v>
      </c>
      <c r="K2589" s="2">
        <v>1400</v>
      </c>
      <c r="L2589" s="3"/>
      <c r="M2589" s="3" t="s">
        <v>303</v>
      </c>
      <c r="N2589" s="3" t="s">
        <v>302</v>
      </c>
      <c r="O2589" s="3"/>
      <c r="P2589" s="3"/>
      <c r="Q2589" s="3"/>
      <c r="R2589" s="3">
        <v>0</v>
      </c>
      <c r="S2589" s="3">
        <v>1</v>
      </c>
      <c r="T2589" s="2">
        <v>566</v>
      </c>
      <c r="U2589" s="3">
        <v>29.473538850475496</v>
      </c>
      <c r="V2589" s="3">
        <v>301.36434478496136</v>
      </c>
      <c r="W2589" s="3">
        <v>40.082746359113109</v>
      </c>
      <c r="X2589" s="3">
        <v>121223.42783459184</v>
      </c>
      <c r="Y2589" s="3">
        <v>301.36434478496136</v>
      </c>
      <c r="Z2589" s="3">
        <v>40.082710924224465</v>
      </c>
      <c r="AA2589" s="3">
        <v>121223.42783459184</v>
      </c>
      <c r="AB2589">
        <f t="shared" si="66"/>
        <v>301.36434478496136</v>
      </c>
      <c r="AC2589">
        <f t="shared" si="67"/>
        <v>40.082710924224465</v>
      </c>
    </row>
    <row r="2590" spans="1:29" x14ac:dyDescent="0.25">
      <c r="A2590" s="2">
        <v>2589</v>
      </c>
      <c r="B2590" s="3" t="s">
        <v>178</v>
      </c>
      <c r="C2590" s="3" t="s">
        <v>110</v>
      </c>
      <c r="D2590" s="3" t="s">
        <v>179</v>
      </c>
      <c r="E2590" s="3" t="s">
        <v>288</v>
      </c>
      <c r="F2590" s="3">
        <v>0.56000000000000005</v>
      </c>
      <c r="G2590" s="3">
        <v>0.48</v>
      </c>
      <c r="H2590" s="3" t="s">
        <v>302</v>
      </c>
      <c r="I2590" s="2">
        <v>1400</v>
      </c>
      <c r="J2590" s="3" t="s">
        <v>48</v>
      </c>
      <c r="K2590" s="2">
        <v>1400</v>
      </c>
      <c r="L2590" s="3"/>
      <c r="M2590" s="3" t="s">
        <v>303</v>
      </c>
      <c r="N2590" s="3" t="s">
        <v>302</v>
      </c>
      <c r="O2590" s="3"/>
      <c r="P2590" s="3"/>
      <c r="Q2590" s="3" t="s">
        <v>310</v>
      </c>
      <c r="R2590" s="3">
        <v>0</v>
      </c>
      <c r="S2590" s="3">
        <v>1</v>
      </c>
      <c r="T2590" s="2">
        <v>35</v>
      </c>
      <c r="U2590" s="3">
        <v>1.511839467221229E-3</v>
      </c>
      <c r="V2590" s="3">
        <v>1.5019448760386999E-2</v>
      </c>
      <c r="W2590" s="3">
        <v>2.0073833448055168E-3</v>
      </c>
      <c r="X2590" s="3">
        <v>6.1651413478366246</v>
      </c>
      <c r="Y2590" s="3">
        <v>1.5019448760386999E-2</v>
      </c>
      <c r="Z2590" s="3">
        <v>2.007381570191466E-3</v>
      </c>
      <c r="AA2590" s="3">
        <v>6.1651413478366246</v>
      </c>
      <c r="AB2590">
        <f t="shared" si="66"/>
        <v>1.5019448760386999E-2</v>
      </c>
      <c r="AC2590">
        <f t="shared" si="67"/>
        <v>2.007381570191466E-3</v>
      </c>
    </row>
    <row r="2591" spans="1:29" x14ac:dyDescent="0.25">
      <c r="A2591" s="2">
        <v>2590</v>
      </c>
      <c r="B2591" s="3" t="s">
        <v>178</v>
      </c>
      <c r="C2591" s="3" t="s">
        <v>110</v>
      </c>
      <c r="D2591" s="3" t="s">
        <v>179</v>
      </c>
      <c r="E2591" s="3" t="s">
        <v>288</v>
      </c>
      <c r="F2591" s="3">
        <v>0.56000000000000005</v>
      </c>
      <c r="G2591" s="3">
        <v>0.48</v>
      </c>
      <c r="H2591" s="3" t="s">
        <v>302</v>
      </c>
      <c r="I2591" s="2">
        <v>1400</v>
      </c>
      <c r="J2591" s="3" t="s">
        <v>48</v>
      </c>
      <c r="K2591" s="2">
        <v>1400</v>
      </c>
      <c r="L2591" s="3"/>
      <c r="M2591" s="3" t="s">
        <v>304</v>
      </c>
      <c r="N2591" s="3" t="s">
        <v>302</v>
      </c>
      <c r="O2591" s="3"/>
      <c r="P2591" s="3"/>
      <c r="Q2591" s="3"/>
      <c r="R2591" s="3">
        <v>0</v>
      </c>
      <c r="S2591" s="3">
        <v>1</v>
      </c>
      <c r="T2591" s="2">
        <v>7</v>
      </c>
      <c r="U2591" s="3">
        <v>0.30932152792113032</v>
      </c>
      <c r="V2591" s="3">
        <v>3.2734740991957691</v>
      </c>
      <c r="W2591" s="3">
        <v>0.49939801253001298</v>
      </c>
      <c r="X2591" s="3">
        <v>1264.534271016923</v>
      </c>
      <c r="Y2591" s="3">
        <v>3.2734740991957691</v>
      </c>
      <c r="Z2591" s="3">
        <v>0.49939757104048071</v>
      </c>
      <c r="AA2591" s="3">
        <v>1264.534271016923</v>
      </c>
      <c r="AB2591">
        <f t="shared" si="66"/>
        <v>3.2734740991957691</v>
      </c>
      <c r="AC2591">
        <f t="shared" si="67"/>
        <v>0.49939757104048071</v>
      </c>
    </row>
    <row r="2592" spans="1:29" x14ac:dyDescent="0.25">
      <c r="A2592" s="2">
        <v>2591</v>
      </c>
      <c r="B2592" s="3" t="s">
        <v>178</v>
      </c>
      <c r="C2592" s="3" t="s">
        <v>110</v>
      </c>
      <c r="D2592" s="3" t="s">
        <v>179</v>
      </c>
      <c r="E2592" s="3" t="s">
        <v>288</v>
      </c>
      <c r="F2592" s="3">
        <v>0.56000000000000005</v>
      </c>
      <c r="G2592" s="3">
        <v>0.48</v>
      </c>
      <c r="H2592" s="3" t="s">
        <v>302</v>
      </c>
      <c r="I2592" s="2">
        <v>1400</v>
      </c>
      <c r="J2592" s="3" t="s">
        <v>48</v>
      </c>
      <c r="K2592" s="2">
        <v>1400</v>
      </c>
      <c r="L2592" s="3"/>
      <c r="M2592" s="3" t="s">
        <v>305</v>
      </c>
      <c r="N2592" s="3" t="s">
        <v>302</v>
      </c>
      <c r="O2592" s="3"/>
      <c r="P2592" s="3"/>
      <c r="Q2592" s="3"/>
      <c r="R2592" s="3">
        <v>0</v>
      </c>
      <c r="S2592" s="3">
        <v>1</v>
      </c>
      <c r="T2592" s="2">
        <v>343</v>
      </c>
      <c r="U2592" s="3">
        <v>37.407038022771573</v>
      </c>
      <c r="V2592" s="3">
        <v>414.9534631404548</v>
      </c>
      <c r="W2592" s="3">
        <v>55.842082165167099</v>
      </c>
      <c r="X2592" s="3">
        <v>154169.19185379028</v>
      </c>
      <c r="Y2592" s="3">
        <v>414.9534631404548</v>
      </c>
      <c r="Z2592" s="3">
        <v>55.842032798341151</v>
      </c>
      <c r="AA2592" s="3">
        <v>154169.19185379028</v>
      </c>
      <c r="AB2592">
        <f t="shared" si="66"/>
        <v>414.9534631404548</v>
      </c>
      <c r="AC2592">
        <f t="shared" si="67"/>
        <v>55.842032798341151</v>
      </c>
    </row>
    <row r="2593" spans="1:29" x14ac:dyDescent="0.25">
      <c r="A2593" s="2">
        <v>2592</v>
      </c>
      <c r="B2593" s="3" t="s">
        <v>178</v>
      </c>
      <c r="C2593" s="3" t="s">
        <v>110</v>
      </c>
      <c r="D2593" s="3" t="s">
        <v>179</v>
      </c>
      <c r="E2593" s="3" t="s">
        <v>288</v>
      </c>
      <c r="F2593" s="3">
        <v>0.56000000000000005</v>
      </c>
      <c r="G2593" s="3">
        <v>0.48</v>
      </c>
      <c r="H2593" s="3" t="s">
        <v>302</v>
      </c>
      <c r="I2593" s="2">
        <v>1400</v>
      </c>
      <c r="J2593" s="3" t="s">
        <v>48</v>
      </c>
      <c r="K2593" s="2">
        <v>1400</v>
      </c>
      <c r="L2593" s="3"/>
      <c r="M2593" s="3" t="s">
        <v>306</v>
      </c>
      <c r="N2593" s="3" t="s">
        <v>302</v>
      </c>
      <c r="O2593" s="3"/>
      <c r="P2593" s="3"/>
      <c r="Q2593" s="3"/>
      <c r="R2593" s="3">
        <v>0</v>
      </c>
      <c r="S2593" s="3">
        <v>1</v>
      </c>
      <c r="T2593" s="2">
        <v>22</v>
      </c>
      <c r="U2593" s="3">
        <v>0.4384137920433116</v>
      </c>
      <c r="V2593" s="3">
        <v>4.4830949332047219</v>
      </c>
      <c r="W2593" s="3">
        <v>0.58940417592745609</v>
      </c>
      <c r="X2593" s="3">
        <v>1833.6299031634608</v>
      </c>
      <c r="Y2593" s="3">
        <v>4.4830949332047219</v>
      </c>
      <c r="Z2593" s="3">
        <v>0.58940365486856605</v>
      </c>
      <c r="AA2593" s="3">
        <v>1833.6299031634608</v>
      </c>
      <c r="AB2593">
        <f t="shared" si="66"/>
        <v>4.4830949332047219</v>
      </c>
      <c r="AC2593">
        <f t="shared" si="67"/>
        <v>0.58940365486856605</v>
      </c>
    </row>
    <row r="2594" spans="1:29" x14ac:dyDescent="0.25">
      <c r="A2594" s="2">
        <v>2593</v>
      </c>
      <c r="B2594" s="3" t="s">
        <v>178</v>
      </c>
      <c r="C2594" s="3" t="s">
        <v>110</v>
      </c>
      <c r="D2594" s="3" t="s">
        <v>179</v>
      </c>
      <c r="E2594" s="3" t="s">
        <v>288</v>
      </c>
      <c r="F2594" s="3">
        <v>0.56000000000000005</v>
      </c>
      <c r="G2594" s="3">
        <v>0.48</v>
      </c>
      <c r="H2594" s="3" t="s">
        <v>302</v>
      </c>
      <c r="I2594" s="2">
        <v>1410</v>
      </c>
      <c r="J2594" s="3" t="s">
        <v>116</v>
      </c>
      <c r="K2594" s="2">
        <v>1410</v>
      </c>
      <c r="L2594" s="3"/>
      <c r="M2594" s="3" t="s">
        <v>303</v>
      </c>
      <c r="N2594" s="3" t="s">
        <v>302</v>
      </c>
      <c r="O2594" s="3"/>
      <c r="P2594" s="3"/>
      <c r="Q2594" s="3"/>
      <c r="R2594" s="3">
        <v>0</v>
      </c>
      <c r="S2594" s="3">
        <v>1</v>
      </c>
      <c r="T2594" s="2">
        <v>226</v>
      </c>
      <c r="U2594" s="3">
        <v>1.7035566015549908</v>
      </c>
      <c r="V2594" s="3">
        <v>16.588066862345809</v>
      </c>
      <c r="W2594" s="3">
        <v>2.2421499759125072</v>
      </c>
      <c r="X2594" s="3">
        <v>7055.4698744835969</v>
      </c>
      <c r="Y2594" s="3">
        <v>16.588066862345809</v>
      </c>
      <c r="Z2594" s="3">
        <v>2.2421479937545494</v>
      </c>
      <c r="AA2594" s="3">
        <v>7055.4698744835969</v>
      </c>
      <c r="AB2594">
        <f t="shared" si="66"/>
        <v>16.588066862345809</v>
      </c>
      <c r="AC2594">
        <f t="shared" si="67"/>
        <v>2.2421479937545494</v>
      </c>
    </row>
    <row r="2595" spans="1:29" x14ac:dyDescent="0.25">
      <c r="A2595" s="2">
        <v>2594</v>
      </c>
      <c r="B2595" s="3" t="s">
        <v>178</v>
      </c>
      <c r="C2595" s="3" t="s">
        <v>110</v>
      </c>
      <c r="D2595" s="3" t="s">
        <v>179</v>
      </c>
      <c r="E2595" s="3" t="s">
        <v>288</v>
      </c>
      <c r="F2595" s="3">
        <v>0.56000000000000005</v>
      </c>
      <c r="G2595" s="3">
        <v>0.48</v>
      </c>
      <c r="H2595" s="3" t="s">
        <v>302</v>
      </c>
      <c r="I2595" s="2">
        <v>1410</v>
      </c>
      <c r="J2595" s="3" t="s">
        <v>116</v>
      </c>
      <c r="K2595" s="2">
        <v>1410</v>
      </c>
      <c r="L2595" s="3"/>
      <c r="M2595" s="3" t="s">
        <v>304</v>
      </c>
      <c r="N2595" s="3" t="s">
        <v>302</v>
      </c>
      <c r="O2595" s="3"/>
      <c r="P2595" s="3"/>
      <c r="Q2595" s="3"/>
      <c r="R2595" s="3">
        <v>0</v>
      </c>
      <c r="S2595" s="3">
        <v>1</v>
      </c>
      <c r="T2595" s="2">
        <v>12</v>
      </c>
      <c r="U2595" s="3">
        <v>4.57756625208698E-2</v>
      </c>
      <c r="V2595" s="3">
        <v>0.45571759187763622</v>
      </c>
      <c r="W2595" s="3">
        <v>6.4817556954618605E-2</v>
      </c>
      <c r="X2595" s="3">
        <v>187.48471425150262</v>
      </c>
      <c r="Y2595" s="3">
        <v>0.45571759187763622</v>
      </c>
      <c r="Z2595" s="3">
        <v>6.4817499653083172E-2</v>
      </c>
      <c r="AA2595" s="3">
        <v>187.48471425150262</v>
      </c>
      <c r="AB2595">
        <f t="shared" si="66"/>
        <v>0.45571759187763622</v>
      </c>
      <c r="AC2595">
        <f t="shared" si="67"/>
        <v>6.4817499653083172E-2</v>
      </c>
    </row>
    <row r="2596" spans="1:29" x14ac:dyDescent="0.25">
      <c r="A2596" s="2">
        <v>2595</v>
      </c>
      <c r="B2596" s="3" t="s">
        <v>178</v>
      </c>
      <c r="C2596" s="3" t="s">
        <v>110</v>
      </c>
      <c r="D2596" s="3" t="s">
        <v>179</v>
      </c>
      <c r="E2596" s="3" t="s">
        <v>288</v>
      </c>
      <c r="F2596" s="3">
        <v>0.56000000000000005</v>
      </c>
      <c r="G2596" s="3">
        <v>0.48</v>
      </c>
      <c r="H2596" s="3" t="s">
        <v>302</v>
      </c>
      <c r="I2596" s="2">
        <v>1410</v>
      </c>
      <c r="J2596" s="3" t="s">
        <v>116</v>
      </c>
      <c r="K2596" s="2">
        <v>1410</v>
      </c>
      <c r="L2596" s="3"/>
      <c r="M2596" s="3" t="s">
        <v>305</v>
      </c>
      <c r="N2596" s="3" t="s">
        <v>302</v>
      </c>
      <c r="O2596" s="3"/>
      <c r="P2596" s="3"/>
      <c r="Q2596" s="3"/>
      <c r="R2596" s="3">
        <v>0</v>
      </c>
      <c r="S2596" s="3">
        <v>1</v>
      </c>
      <c r="T2596" s="2">
        <v>81</v>
      </c>
      <c r="U2596" s="3">
        <v>0.38642383567945149</v>
      </c>
      <c r="V2596" s="3">
        <v>4.2303379046267109</v>
      </c>
      <c r="W2596" s="3">
        <v>0.56757002910440302</v>
      </c>
      <c r="X2596" s="3">
        <v>1600.8009644727715</v>
      </c>
      <c r="Y2596" s="3">
        <v>4.2303379046267109</v>
      </c>
      <c r="Z2596" s="3">
        <v>0.56756952734784694</v>
      </c>
      <c r="AA2596" s="3">
        <v>1600.8009644727715</v>
      </c>
      <c r="AB2596">
        <f t="shared" si="66"/>
        <v>4.2303379046267109</v>
      </c>
      <c r="AC2596">
        <f t="shared" si="67"/>
        <v>0.56756952734784694</v>
      </c>
    </row>
    <row r="2597" spans="1:29" x14ac:dyDescent="0.25">
      <c r="A2597" s="2">
        <v>2596</v>
      </c>
      <c r="B2597" s="3" t="s">
        <v>178</v>
      </c>
      <c r="C2597" s="3" t="s">
        <v>110</v>
      </c>
      <c r="D2597" s="3" t="s">
        <v>179</v>
      </c>
      <c r="E2597" s="3" t="s">
        <v>288</v>
      </c>
      <c r="F2597" s="3">
        <v>0.56000000000000005</v>
      </c>
      <c r="G2597" s="3">
        <v>0.48</v>
      </c>
      <c r="H2597" s="3" t="s">
        <v>302</v>
      </c>
      <c r="I2597" s="2">
        <v>1420</v>
      </c>
      <c r="J2597" s="3" t="s">
        <v>117</v>
      </c>
      <c r="K2597" s="2">
        <v>1420</v>
      </c>
      <c r="L2597" s="3"/>
      <c r="M2597" s="3" t="s">
        <v>303</v>
      </c>
      <c r="N2597" s="3" t="s">
        <v>302</v>
      </c>
      <c r="O2597" s="3"/>
      <c r="P2597" s="3"/>
      <c r="Q2597" s="3"/>
      <c r="R2597" s="3">
        <v>0</v>
      </c>
      <c r="S2597" s="3">
        <v>1</v>
      </c>
      <c r="T2597" s="2">
        <v>70</v>
      </c>
      <c r="U2597" s="3">
        <v>0.47854138121022788</v>
      </c>
      <c r="V2597" s="3">
        <v>4.5052725279531414</v>
      </c>
      <c r="W2597" s="3">
        <v>0.61195021054982213</v>
      </c>
      <c r="X2597" s="3">
        <v>1964.3419217336827</v>
      </c>
      <c r="Y2597" s="3">
        <v>4.5052725279531414</v>
      </c>
      <c r="Z2597" s="3">
        <v>0.611949669559258</v>
      </c>
      <c r="AA2597" s="3">
        <v>1964.3419217336827</v>
      </c>
      <c r="AB2597">
        <f t="shared" si="66"/>
        <v>4.5052725279531414</v>
      </c>
      <c r="AC2597">
        <f t="shared" si="67"/>
        <v>0.611949669559258</v>
      </c>
    </row>
    <row r="2598" spans="1:29" x14ac:dyDescent="0.25">
      <c r="A2598" s="2">
        <v>2597</v>
      </c>
      <c r="B2598" s="3" t="s">
        <v>178</v>
      </c>
      <c r="C2598" s="3" t="s">
        <v>110</v>
      </c>
      <c r="D2598" s="3" t="s">
        <v>179</v>
      </c>
      <c r="E2598" s="3" t="s">
        <v>288</v>
      </c>
      <c r="F2598" s="3">
        <v>0.56000000000000005</v>
      </c>
      <c r="G2598" s="3">
        <v>0.48</v>
      </c>
      <c r="H2598" s="3" t="s">
        <v>302</v>
      </c>
      <c r="I2598" s="2">
        <v>1420</v>
      </c>
      <c r="J2598" s="3" t="s">
        <v>117</v>
      </c>
      <c r="K2598" s="2">
        <v>1420</v>
      </c>
      <c r="L2598" s="3"/>
      <c r="M2598" s="3" t="s">
        <v>305</v>
      </c>
      <c r="N2598" s="3" t="s">
        <v>302</v>
      </c>
      <c r="O2598" s="3"/>
      <c r="P2598" s="3"/>
      <c r="Q2598" s="3"/>
      <c r="R2598" s="3">
        <v>0</v>
      </c>
      <c r="S2598" s="3">
        <v>1</v>
      </c>
      <c r="T2598" s="2">
        <v>4</v>
      </c>
      <c r="U2598" s="3">
        <v>1.397417597567728E-2</v>
      </c>
      <c r="V2598" s="3">
        <v>0.1585039627250085</v>
      </c>
      <c r="W2598" s="3">
        <v>2.1133030957017077E-2</v>
      </c>
      <c r="X2598" s="3">
        <v>57.214555209347239</v>
      </c>
      <c r="Y2598" s="3">
        <v>0.1585039627250085</v>
      </c>
      <c r="Z2598" s="3">
        <v>2.1133012274499874E-2</v>
      </c>
      <c r="AA2598" s="3">
        <v>57.214555209347239</v>
      </c>
      <c r="AB2598">
        <f t="shared" si="66"/>
        <v>0.1585039627250085</v>
      </c>
      <c r="AC2598">
        <f t="shared" si="67"/>
        <v>2.1133012274499874E-2</v>
      </c>
    </row>
    <row r="2599" spans="1:29" x14ac:dyDescent="0.25">
      <c r="A2599" s="2">
        <v>2598</v>
      </c>
      <c r="B2599" s="3" t="s">
        <v>178</v>
      </c>
      <c r="C2599" s="3" t="s">
        <v>110</v>
      </c>
      <c r="D2599" s="3" t="s">
        <v>179</v>
      </c>
      <c r="E2599" s="3" t="s">
        <v>288</v>
      </c>
      <c r="F2599" s="3">
        <v>0.56000000000000005</v>
      </c>
      <c r="G2599" s="3">
        <v>0.48</v>
      </c>
      <c r="H2599" s="3" t="s">
        <v>302</v>
      </c>
      <c r="I2599" s="2">
        <v>1430</v>
      </c>
      <c r="J2599" s="3" t="s">
        <v>118</v>
      </c>
      <c r="K2599" s="2">
        <v>1000</v>
      </c>
      <c r="L2599" s="3"/>
      <c r="M2599" s="3" t="s">
        <v>303</v>
      </c>
      <c r="N2599" s="3" t="s">
        <v>302</v>
      </c>
      <c r="O2599" s="3"/>
      <c r="P2599" s="3"/>
      <c r="Q2599" s="3"/>
      <c r="R2599" s="3">
        <v>0</v>
      </c>
      <c r="S2599" s="3">
        <v>1</v>
      </c>
      <c r="T2599" s="2">
        <v>1</v>
      </c>
      <c r="U2599" s="3">
        <v>1.48518308328257E-3</v>
      </c>
      <c r="V2599" s="3">
        <v>1.492140971047866E-2</v>
      </c>
      <c r="W2599" s="3">
        <v>2.0512199503811869E-3</v>
      </c>
      <c r="X2599" s="3">
        <v>6.1237570814437499</v>
      </c>
      <c r="Y2599" s="3">
        <v>1.492140971047866E-2</v>
      </c>
      <c r="Z2599" s="3">
        <v>2.05121813701367E-3</v>
      </c>
      <c r="AA2599" s="3">
        <v>6.1237570814437499</v>
      </c>
      <c r="AB2599">
        <f t="shared" si="66"/>
        <v>1.492140971047866E-2</v>
      </c>
      <c r="AC2599">
        <f t="shared" si="67"/>
        <v>2.05121813701367E-3</v>
      </c>
    </row>
    <row r="2600" spans="1:29" x14ac:dyDescent="0.25">
      <c r="A2600" s="2">
        <v>2599</v>
      </c>
      <c r="B2600" s="3" t="s">
        <v>178</v>
      </c>
      <c r="C2600" s="3" t="s">
        <v>110</v>
      </c>
      <c r="D2600" s="3" t="s">
        <v>179</v>
      </c>
      <c r="E2600" s="3" t="s">
        <v>288</v>
      </c>
      <c r="F2600" s="3">
        <v>0.56000000000000005</v>
      </c>
      <c r="G2600" s="3">
        <v>0.48</v>
      </c>
      <c r="H2600" s="3" t="s">
        <v>302</v>
      </c>
      <c r="I2600" s="2">
        <v>1430</v>
      </c>
      <c r="J2600" s="3" t="s">
        <v>118</v>
      </c>
      <c r="K2600" s="2">
        <v>1430</v>
      </c>
      <c r="L2600" s="3"/>
      <c r="M2600" s="3" t="s">
        <v>308</v>
      </c>
      <c r="N2600" s="3" t="s">
        <v>302</v>
      </c>
      <c r="O2600" s="3"/>
      <c r="P2600" s="3"/>
      <c r="Q2600" s="3"/>
      <c r="R2600" s="3">
        <v>0</v>
      </c>
      <c r="S2600" s="3">
        <v>1</v>
      </c>
      <c r="T2600" s="2">
        <v>3</v>
      </c>
      <c r="U2600" s="3">
        <v>6.91190009497448E-3</v>
      </c>
      <c r="V2600" s="3">
        <v>6.4128071013804439E-2</v>
      </c>
      <c r="W2600" s="3">
        <v>8.8747550754124244E-3</v>
      </c>
      <c r="X2600" s="3">
        <v>27.381446353279632</v>
      </c>
      <c r="Y2600" s="3">
        <v>6.4128071013804439E-2</v>
      </c>
      <c r="Z2600" s="3">
        <v>8.8747472297434973E-3</v>
      </c>
      <c r="AA2600" s="3">
        <v>27.381446353279632</v>
      </c>
      <c r="AB2600">
        <f t="shared" si="66"/>
        <v>6.4128071013804439E-2</v>
      </c>
      <c r="AC2600">
        <f t="shared" si="67"/>
        <v>8.8747472297434973E-3</v>
      </c>
    </row>
    <row r="2601" spans="1:29" x14ac:dyDescent="0.25">
      <c r="A2601" s="2">
        <v>2600</v>
      </c>
      <c r="B2601" s="3" t="s">
        <v>178</v>
      </c>
      <c r="C2601" s="3" t="s">
        <v>110</v>
      </c>
      <c r="D2601" s="3" t="s">
        <v>179</v>
      </c>
      <c r="E2601" s="3" t="s">
        <v>288</v>
      </c>
      <c r="F2601" s="3">
        <v>0.56000000000000005</v>
      </c>
      <c r="G2601" s="3">
        <v>0.48</v>
      </c>
      <c r="H2601" s="3" t="s">
        <v>302</v>
      </c>
      <c r="I2601" s="2">
        <v>1430</v>
      </c>
      <c r="J2601" s="3" t="s">
        <v>118</v>
      </c>
      <c r="K2601" s="2">
        <v>1430</v>
      </c>
      <c r="L2601" s="3"/>
      <c r="M2601" s="3" t="s">
        <v>303</v>
      </c>
      <c r="N2601" s="3" t="s">
        <v>302</v>
      </c>
      <c r="O2601" s="3"/>
      <c r="P2601" s="3"/>
      <c r="Q2601" s="3"/>
      <c r="R2601" s="3">
        <v>0</v>
      </c>
      <c r="S2601" s="3">
        <v>1</v>
      </c>
      <c r="T2601" s="2">
        <v>164</v>
      </c>
      <c r="U2601" s="3">
        <v>0.84484628860303612</v>
      </c>
      <c r="V2601" s="3">
        <v>8.2791213312179242</v>
      </c>
      <c r="W2601" s="3">
        <v>1.1264687224488568</v>
      </c>
      <c r="X2601" s="3">
        <v>3490.4349890718377</v>
      </c>
      <c r="Y2601" s="3">
        <v>8.2791213312179242</v>
      </c>
      <c r="Z2601" s="3">
        <v>1.1264677266015819</v>
      </c>
      <c r="AA2601" s="3">
        <v>3490.4349890718377</v>
      </c>
      <c r="AB2601">
        <f t="shared" si="66"/>
        <v>8.2791213312179242</v>
      </c>
      <c r="AC2601">
        <f t="shared" si="67"/>
        <v>1.1264677266015819</v>
      </c>
    </row>
    <row r="2602" spans="1:29" x14ac:dyDescent="0.25">
      <c r="A2602" s="2">
        <v>2601</v>
      </c>
      <c r="B2602" s="3" t="s">
        <v>178</v>
      </c>
      <c r="C2602" s="3" t="s">
        <v>110</v>
      </c>
      <c r="D2602" s="3" t="s">
        <v>179</v>
      </c>
      <c r="E2602" s="3" t="s">
        <v>288</v>
      </c>
      <c r="F2602" s="3">
        <v>0.56000000000000005</v>
      </c>
      <c r="G2602" s="3">
        <v>0.48</v>
      </c>
      <c r="H2602" s="3" t="s">
        <v>302</v>
      </c>
      <c r="I2602" s="2">
        <v>1430</v>
      </c>
      <c r="J2602" s="3" t="s">
        <v>118</v>
      </c>
      <c r="K2602" s="2">
        <v>1430</v>
      </c>
      <c r="L2602" s="3"/>
      <c r="M2602" s="3" t="s">
        <v>304</v>
      </c>
      <c r="N2602" s="3" t="s">
        <v>302</v>
      </c>
      <c r="O2602" s="3"/>
      <c r="P2602" s="3"/>
      <c r="Q2602" s="3"/>
      <c r="R2602" s="3">
        <v>0</v>
      </c>
      <c r="S2602" s="3">
        <v>1</v>
      </c>
      <c r="T2602" s="2">
        <v>5</v>
      </c>
      <c r="U2602" s="3">
        <v>1.4180409146908643E-2</v>
      </c>
      <c r="V2602" s="3">
        <v>0.13199627055597524</v>
      </c>
      <c r="W2602" s="3">
        <v>1.8558161331033912E-2</v>
      </c>
      <c r="X2602" s="3">
        <v>57.712264235325506</v>
      </c>
      <c r="Y2602" s="3">
        <v>0.13199627055597524</v>
      </c>
      <c r="Z2602" s="3">
        <v>1.8558144924813277E-2</v>
      </c>
      <c r="AA2602" s="3">
        <v>57.712264235325506</v>
      </c>
      <c r="AB2602">
        <f t="shared" si="66"/>
        <v>0.13199627055597524</v>
      </c>
      <c r="AC2602">
        <f t="shared" si="67"/>
        <v>1.8558144924813277E-2</v>
      </c>
    </row>
    <row r="2603" spans="1:29" x14ac:dyDescent="0.25">
      <c r="A2603" s="2">
        <v>2602</v>
      </c>
      <c r="B2603" s="3" t="s">
        <v>178</v>
      </c>
      <c r="C2603" s="3" t="s">
        <v>110</v>
      </c>
      <c r="D2603" s="3" t="s">
        <v>179</v>
      </c>
      <c r="E2603" s="3" t="s">
        <v>288</v>
      </c>
      <c r="F2603" s="3">
        <v>0.56000000000000005</v>
      </c>
      <c r="G2603" s="3">
        <v>0.48</v>
      </c>
      <c r="H2603" s="3" t="s">
        <v>302</v>
      </c>
      <c r="I2603" s="2">
        <v>1430</v>
      </c>
      <c r="J2603" s="3" t="s">
        <v>118</v>
      </c>
      <c r="K2603" s="2">
        <v>1430</v>
      </c>
      <c r="L2603" s="3"/>
      <c r="M2603" s="3" t="s">
        <v>305</v>
      </c>
      <c r="N2603" s="3" t="s">
        <v>302</v>
      </c>
      <c r="O2603" s="3"/>
      <c r="P2603" s="3"/>
      <c r="Q2603" s="3"/>
      <c r="R2603" s="3">
        <v>0</v>
      </c>
      <c r="S2603" s="3">
        <v>1</v>
      </c>
      <c r="T2603" s="2">
        <v>202</v>
      </c>
      <c r="U2603" s="3">
        <v>0.8776499901503062</v>
      </c>
      <c r="V2603" s="3">
        <v>9.5508776627852665</v>
      </c>
      <c r="W2603" s="3">
        <v>1.2855168088003217</v>
      </c>
      <c r="X2603" s="3">
        <v>3636.722823982534</v>
      </c>
      <c r="Y2603" s="3">
        <v>9.5508776627852665</v>
      </c>
      <c r="Z2603" s="3">
        <v>1.28551567234763</v>
      </c>
      <c r="AA2603" s="3">
        <v>3636.722823982534</v>
      </c>
      <c r="AB2603">
        <f t="shared" si="66"/>
        <v>9.5508776627852665</v>
      </c>
      <c r="AC2603">
        <f t="shared" si="67"/>
        <v>1.28551567234763</v>
      </c>
    </row>
    <row r="2604" spans="1:29" x14ac:dyDescent="0.25">
      <c r="A2604" s="2">
        <v>2603</v>
      </c>
      <c r="B2604" s="3" t="s">
        <v>178</v>
      </c>
      <c r="C2604" s="3" t="s">
        <v>110</v>
      </c>
      <c r="D2604" s="3" t="s">
        <v>179</v>
      </c>
      <c r="E2604" s="3" t="s">
        <v>288</v>
      </c>
      <c r="F2604" s="3">
        <v>0.56000000000000005</v>
      </c>
      <c r="G2604" s="3">
        <v>0.48</v>
      </c>
      <c r="H2604" s="3" t="s">
        <v>302</v>
      </c>
      <c r="I2604" s="2">
        <v>1450</v>
      </c>
      <c r="J2604" s="3" t="s">
        <v>119</v>
      </c>
      <c r="K2604" s="2">
        <v>1000</v>
      </c>
      <c r="L2604" s="3"/>
      <c r="M2604" s="3" t="s">
        <v>303</v>
      </c>
      <c r="N2604" s="3" t="s">
        <v>302</v>
      </c>
      <c r="O2604" s="3"/>
      <c r="P2604" s="3"/>
      <c r="Q2604" s="3"/>
      <c r="R2604" s="3">
        <v>0</v>
      </c>
      <c r="S2604" s="3">
        <v>1</v>
      </c>
      <c r="T2604" s="2">
        <v>1</v>
      </c>
      <c r="U2604" s="3">
        <v>3.8463905580058202E-4</v>
      </c>
      <c r="V2604" s="3">
        <v>3.8945277638537156E-3</v>
      </c>
      <c r="W2604" s="3">
        <v>5.5962725546068021E-4</v>
      </c>
      <c r="X2604" s="3">
        <v>1.5121460029549072</v>
      </c>
      <c r="Y2604" s="3">
        <v>3.8945277638537156E-3</v>
      </c>
      <c r="Z2604" s="3">
        <v>5.5962676072588097E-4</v>
      </c>
      <c r="AA2604" s="3">
        <v>1.5121460029549072</v>
      </c>
      <c r="AB2604">
        <f t="shared" si="66"/>
        <v>3.8945277638537156E-3</v>
      </c>
      <c r="AC2604">
        <f t="shared" si="67"/>
        <v>5.5962676072588097E-4</v>
      </c>
    </row>
    <row r="2605" spans="1:29" x14ac:dyDescent="0.25">
      <c r="A2605" s="2">
        <v>2604</v>
      </c>
      <c r="B2605" s="3" t="s">
        <v>178</v>
      </c>
      <c r="C2605" s="3" t="s">
        <v>110</v>
      </c>
      <c r="D2605" s="3" t="s">
        <v>179</v>
      </c>
      <c r="E2605" s="3" t="s">
        <v>288</v>
      </c>
      <c r="F2605" s="3">
        <v>0.56000000000000005</v>
      </c>
      <c r="G2605" s="3">
        <v>0.48</v>
      </c>
      <c r="H2605" s="3" t="s">
        <v>302</v>
      </c>
      <c r="I2605" s="2">
        <v>1450</v>
      </c>
      <c r="J2605" s="3" t="s">
        <v>119</v>
      </c>
      <c r="K2605" s="2">
        <v>1450</v>
      </c>
      <c r="L2605" s="3"/>
      <c r="M2605" s="3" t="s">
        <v>303</v>
      </c>
      <c r="N2605" s="3" t="s">
        <v>302</v>
      </c>
      <c r="O2605" s="3"/>
      <c r="P2605" s="3"/>
      <c r="Q2605" s="3"/>
      <c r="R2605" s="3">
        <v>0</v>
      </c>
      <c r="S2605" s="3">
        <v>1</v>
      </c>
      <c r="T2605" s="2">
        <v>43</v>
      </c>
      <c r="U2605" s="3">
        <v>0.30332212726238977</v>
      </c>
      <c r="V2605" s="3">
        <v>3.2954092560166477</v>
      </c>
      <c r="W2605" s="3">
        <v>0.44556770066291573</v>
      </c>
      <c r="X2605" s="3">
        <v>1277.8240793740167</v>
      </c>
      <c r="Y2605" s="3">
        <v>3.2954092560166477</v>
      </c>
      <c r="Z2605" s="3">
        <v>0.44556730676171713</v>
      </c>
      <c r="AA2605" s="3">
        <v>1277.8240793740167</v>
      </c>
      <c r="AB2605">
        <f t="shared" si="66"/>
        <v>3.2954092560166477</v>
      </c>
      <c r="AC2605">
        <f t="shared" si="67"/>
        <v>0.44556730676171713</v>
      </c>
    </row>
    <row r="2606" spans="1:29" x14ac:dyDescent="0.25">
      <c r="A2606" s="2">
        <v>2605</v>
      </c>
      <c r="B2606" s="3" t="s">
        <v>178</v>
      </c>
      <c r="C2606" s="3" t="s">
        <v>110</v>
      </c>
      <c r="D2606" s="3" t="s">
        <v>179</v>
      </c>
      <c r="E2606" s="3" t="s">
        <v>288</v>
      </c>
      <c r="F2606" s="3">
        <v>0.56000000000000005</v>
      </c>
      <c r="G2606" s="3">
        <v>0.48</v>
      </c>
      <c r="H2606" s="3" t="s">
        <v>302</v>
      </c>
      <c r="I2606" s="2">
        <v>1450</v>
      </c>
      <c r="J2606" s="3" t="s">
        <v>119</v>
      </c>
      <c r="K2606" s="2">
        <v>1450</v>
      </c>
      <c r="L2606" s="3"/>
      <c r="M2606" s="3" t="s">
        <v>304</v>
      </c>
      <c r="N2606" s="3" t="s">
        <v>302</v>
      </c>
      <c r="O2606" s="3"/>
      <c r="P2606" s="3"/>
      <c r="Q2606" s="3"/>
      <c r="R2606" s="3">
        <v>0</v>
      </c>
      <c r="S2606" s="3">
        <v>1</v>
      </c>
      <c r="T2606" s="2">
        <v>1</v>
      </c>
      <c r="U2606" s="3">
        <v>1.39787816080353E-5</v>
      </c>
      <c r="V2606" s="3">
        <v>1.4928204045068586E-4</v>
      </c>
      <c r="W2606" s="3">
        <v>2.5843131432126497E-5</v>
      </c>
      <c r="X2606" s="3">
        <v>5.775406683599358E-2</v>
      </c>
      <c r="Y2606" s="3">
        <v>1.4928204045068586E-4</v>
      </c>
      <c r="Z2606" s="3">
        <v>2.58431085856758E-5</v>
      </c>
      <c r="AA2606" s="3">
        <v>5.775406683599358E-2</v>
      </c>
      <c r="AB2606">
        <f t="shared" si="66"/>
        <v>1.4928204045068586E-4</v>
      </c>
      <c r="AC2606">
        <f t="shared" si="67"/>
        <v>2.58431085856758E-5</v>
      </c>
    </row>
    <row r="2607" spans="1:29" x14ac:dyDescent="0.25">
      <c r="A2607" s="2">
        <v>2606</v>
      </c>
      <c r="B2607" s="3" t="s">
        <v>178</v>
      </c>
      <c r="C2607" s="3" t="s">
        <v>110</v>
      </c>
      <c r="D2607" s="3" t="s">
        <v>179</v>
      </c>
      <c r="E2607" s="3" t="s">
        <v>288</v>
      </c>
      <c r="F2607" s="3">
        <v>0.56000000000000005</v>
      </c>
      <c r="G2607" s="3">
        <v>0.48</v>
      </c>
      <c r="H2607" s="3" t="s">
        <v>302</v>
      </c>
      <c r="I2607" s="2">
        <v>1450</v>
      </c>
      <c r="J2607" s="3" t="s">
        <v>119</v>
      </c>
      <c r="K2607" s="2">
        <v>1450</v>
      </c>
      <c r="L2607" s="3"/>
      <c r="M2607" s="3" t="s">
        <v>305</v>
      </c>
      <c r="N2607" s="3" t="s">
        <v>302</v>
      </c>
      <c r="O2607" s="3"/>
      <c r="P2607" s="3"/>
      <c r="Q2607" s="3"/>
      <c r="R2607" s="3">
        <v>0</v>
      </c>
      <c r="S2607" s="3">
        <v>1</v>
      </c>
      <c r="T2607" s="2">
        <v>30</v>
      </c>
      <c r="U2607" s="3">
        <v>0.1925738247750185</v>
      </c>
      <c r="V2607" s="3">
        <v>2.1126096121599769</v>
      </c>
      <c r="W2607" s="3">
        <v>0.28137141126199483</v>
      </c>
      <c r="X2607" s="3">
        <v>798.70837612460912</v>
      </c>
      <c r="Y2607" s="3">
        <v>2.1126096121599769</v>
      </c>
      <c r="Z2607" s="3">
        <v>0.28137116251744659</v>
      </c>
      <c r="AA2607" s="3">
        <v>798.70837612460912</v>
      </c>
      <c r="AB2607">
        <f t="shared" si="66"/>
        <v>2.1126096121599769</v>
      </c>
      <c r="AC2607">
        <f t="shared" si="67"/>
        <v>0.28137116251744659</v>
      </c>
    </row>
    <row r="2608" spans="1:29" x14ac:dyDescent="0.25">
      <c r="A2608" s="2">
        <v>2607</v>
      </c>
      <c r="B2608" s="3" t="s">
        <v>178</v>
      </c>
      <c r="C2608" s="3" t="s">
        <v>110</v>
      </c>
      <c r="D2608" s="3" t="s">
        <v>179</v>
      </c>
      <c r="E2608" s="3" t="s">
        <v>288</v>
      </c>
      <c r="F2608" s="3">
        <v>0.56000000000000005</v>
      </c>
      <c r="G2608" s="3">
        <v>0.48</v>
      </c>
      <c r="H2608" s="3" t="s">
        <v>302</v>
      </c>
      <c r="I2608" s="2">
        <v>1470</v>
      </c>
      <c r="J2608" s="3" t="s">
        <v>298</v>
      </c>
      <c r="K2608" s="2">
        <v>1470</v>
      </c>
      <c r="L2608" s="3"/>
      <c r="M2608" s="3" t="s">
        <v>303</v>
      </c>
      <c r="N2608" s="3" t="s">
        <v>302</v>
      </c>
      <c r="O2608" s="3"/>
      <c r="P2608" s="3"/>
      <c r="Q2608" s="3"/>
      <c r="R2608" s="3">
        <v>0</v>
      </c>
      <c r="S2608" s="3">
        <v>1</v>
      </c>
      <c r="T2608" s="2">
        <v>4</v>
      </c>
      <c r="U2608" s="3">
        <v>3.9191224271313274E-3</v>
      </c>
      <c r="V2608" s="3">
        <v>3.6837211355340307E-2</v>
      </c>
      <c r="W2608" s="3">
        <v>4.8538857866446093E-3</v>
      </c>
      <c r="X2608" s="3">
        <v>16.105905140755276</v>
      </c>
      <c r="Y2608" s="3">
        <v>3.6837211355340307E-2</v>
      </c>
      <c r="Z2608" s="3">
        <v>4.8538814955987608E-3</v>
      </c>
      <c r="AA2608" s="3">
        <v>16.105905140755276</v>
      </c>
      <c r="AB2608">
        <f t="shared" si="66"/>
        <v>3.6837211355340307E-2</v>
      </c>
      <c r="AC2608">
        <f t="shared" si="67"/>
        <v>4.8538814955987608E-3</v>
      </c>
    </row>
    <row r="2609" spans="1:29" x14ac:dyDescent="0.25">
      <c r="A2609" s="2">
        <v>2608</v>
      </c>
      <c r="B2609" s="3" t="s">
        <v>178</v>
      </c>
      <c r="C2609" s="3" t="s">
        <v>110</v>
      </c>
      <c r="D2609" s="3" t="s">
        <v>179</v>
      </c>
      <c r="E2609" s="3" t="s">
        <v>288</v>
      </c>
      <c r="F2609" s="3">
        <v>0.56000000000000005</v>
      </c>
      <c r="G2609" s="3">
        <v>0.48</v>
      </c>
      <c r="H2609" s="3" t="s">
        <v>302</v>
      </c>
      <c r="I2609" s="2">
        <v>1470</v>
      </c>
      <c r="J2609" s="3" t="s">
        <v>298</v>
      </c>
      <c r="K2609" s="2">
        <v>1470</v>
      </c>
      <c r="L2609" s="3"/>
      <c r="M2609" s="3" t="s">
        <v>305</v>
      </c>
      <c r="N2609" s="3" t="s">
        <v>302</v>
      </c>
      <c r="O2609" s="3"/>
      <c r="P2609" s="3"/>
      <c r="Q2609" s="3"/>
      <c r="R2609" s="3">
        <v>0</v>
      </c>
      <c r="S2609" s="3">
        <v>1</v>
      </c>
      <c r="T2609" s="2">
        <v>5</v>
      </c>
      <c r="U2609" s="3">
        <v>1.6365126349598233E-2</v>
      </c>
      <c r="V2609" s="3">
        <v>0.16383324366226898</v>
      </c>
      <c r="W2609" s="3">
        <v>2.2417006222761299E-2</v>
      </c>
      <c r="X2609" s="3">
        <v>67.694040062292046</v>
      </c>
      <c r="Y2609" s="3">
        <v>0.16383324366226898</v>
      </c>
      <c r="Z2609" s="3">
        <v>2.2416986405154216E-2</v>
      </c>
      <c r="AA2609" s="3">
        <v>67.694040062292046</v>
      </c>
      <c r="AB2609">
        <f t="shared" si="66"/>
        <v>0.16383324366226898</v>
      </c>
      <c r="AC2609">
        <f t="shared" si="67"/>
        <v>2.2416986405154216E-2</v>
      </c>
    </row>
    <row r="2610" spans="1:29" x14ac:dyDescent="0.25">
      <c r="A2610" s="2">
        <v>2609</v>
      </c>
      <c r="B2610" s="3" t="s">
        <v>178</v>
      </c>
      <c r="C2610" s="3" t="s">
        <v>110</v>
      </c>
      <c r="D2610" s="3" t="s">
        <v>179</v>
      </c>
      <c r="E2610" s="3" t="s">
        <v>288</v>
      </c>
      <c r="F2610" s="3">
        <v>0.56000000000000005</v>
      </c>
      <c r="G2610" s="3">
        <v>0.48</v>
      </c>
      <c r="H2610" s="3" t="s">
        <v>302</v>
      </c>
      <c r="I2610" s="2">
        <v>1490</v>
      </c>
      <c r="J2610" s="3" t="s">
        <v>147</v>
      </c>
      <c r="K2610" s="2">
        <v>1490</v>
      </c>
      <c r="L2610" s="3"/>
      <c r="M2610" s="3" t="s">
        <v>303</v>
      </c>
      <c r="N2610" s="3" t="s">
        <v>302</v>
      </c>
      <c r="O2610" s="3"/>
      <c r="P2610" s="3"/>
      <c r="Q2610" s="3"/>
      <c r="R2610" s="3">
        <v>0</v>
      </c>
      <c r="S2610" s="3">
        <v>1</v>
      </c>
      <c r="T2610" s="2">
        <v>13</v>
      </c>
      <c r="U2610" s="3">
        <v>0.71776143365125855</v>
      </c>
      <c r="V2610" s="3">
        <v>7.4069428857350692</v>
      </c>
      <c r="W2610" s="3">
        <v>0.98491841709349015</v>
      </c>
      <c r="X2610" s="3">
        <v>3038.4737705039447</v>
      </c>
      <c r="Y2610" s="3">
        <v>7.4069428857350692</v>
      </c>
      <c r="Z2610" s="3">
        <v>0.9849175463828348</v>
      </c>
      <c r="AA2610" s="3">
        <v>3038.4737705039447</v>
      </c>
      <c r="AB2610">
        <f t="shared" si="66"/>
        <v>7.4069428857350692</v>
      </c>
      <c r="AC2610">
        <f t="shared" si="67"/>
        <v>0.9849175463828348</v>
      </c>
    </row>
    <row r="2611" spans="1:29" x14ac:dyDescent="0.25">
      <c r="A2611" s="2">
        <v>2610</v>
      </c>
      <c r="B2611" s="3" t="s">
        <v>178</v>
      </c>
      <c r="C2611" s="3" t="s">
        <v>110</v>
      </c>
      <c r="D2611" s="3" t="s">
        <v>179</v>
      </c>
      <c r="E2611" s="3" t="s">
        <v>288</v>
      </c>
      <c r="F2611" s="3">
        <v>0.56000000000000005</v>
      </c>
      <c r="G2611" s="3">
        <v>0.48</v>
      </c>
      <c r="H2611" s="3" t="s">
        <v>302</v>
      </c>
      <c r="I2611" s="2">
        <v>1490</v>
      </c>
      <c r="J2611" s="3" t="s">
        <v>147</v>
      </c>
      <c r="K2611" s="2">
        <v>1490</v>
      </c>
      <c r="L2611" s="3"/>
      <c r="M2611" s="3" t="s">
        <v>305</v>
      </c>
      <c r="N2611" s="3" t="s">
        <v>302</v>
      </c>
      <c r="O2611" s="3"/>
      <c r="P2611" s="3"/>
      <c r="Q2611" s="3"/>
      <c r="R2611" s="3">
        <v>0</v>
      </c>
      <c r="S2611" s="3">
        <v>1</v>
      </c>
      <c r="T2611" s="2">
        <v>3</v>
      </c>
      <c r="U2611" s="3">
        <v>0.35272331709751342</v>
      </c>
      <c r="V2611" s="3">
        <v>3.5496740909199938</v>
      </c>
      <c r="W2611" s="3">
        <v>0.4751963717198453</v>
      </c>
      <c r="X2611" s="3">
        <v>1458.3152514617493</v>
      </c>
      <c r="Y2611" s="3">
        <v>3.5496740909199938</v>
      </c>
      <c r="Z2611" s="3">
        <v>0.47519595162561501</v>
      </c>
      <c r="AA2611" s="3">
        <v>1458.3152514617493</v>
      </c>
      <c r="AB2611">
        <f t="shared" si="66"/>
        <v>3.5496740909199938</v>
      </c>
      <c r="AC2611">
        <f t="shared" si="67"/>
        <v>0.47519595162561501</v>
      </c>
    </row>
    <row r="2612" spans="1:29" x14ac:dyDescent="0.25">
      <c r="A2612" s="2">
        <v>2611</v>
      </c>
      <c r="B2612" s="3" t="s">
        <v>178</v>
      </c>
      <c r="C2612" s="3" t="s">
        <v>110</v>
      </c>
      <c r="D2612" s="3" t="s">
        <v>179</v>
      </c>
      <c r="E2612" s="3" t="s">
        <v>288</v>
      </c>
      <c r="F2612" s="3">
        <v>0.56000000000000005</v>
      </c>
      <c r="G2612" s="3">
        <v>0.48</v>
      </c>
      <c r="H2612" s="3" t="s">
        <v>302</v>
      </c>
      <c r="I2612" s="2">
        <v>1510</v>
      </c>
      <c r="J2612" s="3" t="s">
        <v>152</v>
      </c>
      <c r="K2612" s="2">
        <v>1510</v>
      </c>
      <c r="L2612" s="3"/>
      <c r="M2612" s="3" t="s">
        <v>303</v>
      </c>
      <c r="N2612" s="3" t="s">
        <v>302</v>
      </c>
      <c r="O2612" s="3"/>
      <c r="P2612" s="3"/>
      <c r="Q2612" s="3"/>
      <c r="R2612" s="3">
        <v>0</v>
      </c>
      <c r="S2612" s="3">
        <v>1</v>
      </c>
      <c r="T2612" s="2">
        <v>80</v>
      </c>
      <c r="U2612" s="3">
        <v>2.4226119771371564</v>
      </c>
      <c r="V2612" s="3">
        <v>22.319956227547035</v>
      </c>
      <c r="W2612" s="3">
        <v>3.0676255308678515</v>
      </c>
      <c r="X2612" s="3">
        <v>9816.1747182084982</v>
      </c>
      <c r="Y2612" s="3">
        <v>22.319956227547035</v>
      </c>
      <c r="Z2612" s="3">
        <v>3.0676228189536445</v>
      </c>
      <c r="AA2612" s="3">
        <v>9816.1747182084982</v>
      </c>
      <c r="AB2612">
        <f t="shared" si="66"/>
        <v>22.319956227547035</v>
      </c>
      <c r="AC2612">
        <f t="shared" si="67"/>
        <v>3.0676228189536445</v>
      </c>
    </row>
    <row r="2613" spans="1:29" x14ac:dyDescent="0.25">
      <c r="A2613" s="2">
        <v>2612</v>
      </c>
      <c r="B2613" s="3" t="s">
        <v>178</v>
      </c>
      <c r="C2613" s="3" t="s">
        <v>110</v>
      </c>
      <c r="D2613" s="3" t="s">
        <v>179</v>
      </c>
      <c r="E2613" s="3" t="s">
        <v>288</v>
      </c>
      <c r="F2613" s="3">
        <v>0.56000000000000005</v>
      </c>
      <c r="G2613" s="3">
        <v>0.48</v>
      </c>
      <c r="H2613" s="3" t="s">
        <v>302</v>
      </c>
      <c r="I2613" s="2">
        <v>1520</v>
      </c>
      <c r="J2613" s="3" t="s">
        <v>200</v>
      </c>
      <c r="K2613" s="2">
        <v>1520</v>
      </c>
      <c r="L2613" s="3"/>
      <c r="M2613" s="3" t="s">
        <v>303</v>
      </c>
      <c r="N2613" s="3" t="s">
        <v>302</v>
      </c>
      <c r="O2613" s="3"/>
      <c r="P2613" s="3"/>
      <c r="Q2613" s="3"/>
      <c r="R2613" s="3">
        <v>0</v>
      </c>
      <c r="S2613" s="3">
        <v>1</v>
      </c>
      <c r="T2613" s="2">
        <v>4</v>
      </c>
      <c r="U2613" s="3">
        <v>1.039060281017325E-2</v>
      </c>
      <c r="V2613" s="3">
        <v>9.8364745851418078E-2</v>
      </c>
      <c r="W2613" s="3">
        <v>1.3258118920240428E-2</v>
      </c>
      <c r="X2613" s="3">
        <v>41.956000721447204</v>
      </c>
      <c r="Y2613" s="3">
        <v>9.8364745851418078E-2</v>
      </c>
      <c r="Z2613" s="3">
        <v>1.325810719948747E-2</v>
      </c>
      <c r="AA2613" s="3">
        <v>41.956000721447204</v>
      </c>
      <c r="AB2613">
        <f t="shared" si="66"/>
        <v>9.8364745851418078E-2</v>
      </c>
      <c r="AC2613">
        <f t="shared" si="67"/>
        <v>1.325810719948747E-2</v>
      </c>
    </row>
    <row r="2614" spans="1:29" x14ac:dyDescent="0.25">
      <c r="A2614" s="2">
        <v>2613</v>
      </c>
      <c r="B2614" s="3" t="s">
        <v>178</v>
      </c>
      <c r="C2614" s="3" t="s">
        <v>110</v>
      </c>
      <c r="D2614" s="3" t="s">
        <v>179</v>
      </c>
      <c r="E2614" s="3" t="s">
        <v>288</v>
      </c>
      <c r="F2614" s="3">
        <v>0.56000000000000005</v>
      </c>
      <c r="G2614" s="3">
        <v>0.48</v>
      </c>
      <c r="H2614" s="3" t="s">
        <v>302</v>
      </c>
      <c r="I2614" s="2">
        <v>1520</v>
      </c>
      <c r="J2614" s="3" t="s">
        <v>200</v>
      </c>
      <c r="K2614" s="2">
        <v>1520</v>
      </c>
      <c r="L2614" s="3"/>
      <c r="M2614" s="3" t="s">
        <v>305</v>
      </c>
      <c r="N2614" s="3" t="s">
        <v>302</v>
      </c>
      <c r="O2614" s="3"/>
      <c r="P2614" s="3"/>
      <c r="Q2614" s="3"/>
      <c r="R2614" s="3">
        <v>0</v>
      </c>
      <c r="S2614" s="3">
        <v>1</v>
      </c>
      <c r="T2614" s="2">
        <v>3</v>
      </c>
      <c r="U2614" s="3">
        <v>1.9220601420115099E-2</v>
      </c>
      <c r="V2614" s="3">
        <v>0.18715661734968478</v>
      </c>
      <c r="W2614" s="3">
        <v>2.5509008889560689E-2</v>
      </c>
      <c r="X2614" s="3">
        <v>78.816868774231665</v>
      </c>
      <c r="Y2614" s="3">
        <v>0.18715661734968478</v>
      </c>
      <c r="Z2614" s="3">
        <v>2.5508986338488832E-2</v>
      </c>
      <c r="AA2614" s="3">
        <v>78.816868774231665</v>
      </c>
      <c r="AB2614">
        <f t="shared" si="66"/>
        <v>0.18715661734968478</v>
      </c>
      <c r="AC2614">
        <f t="shared" si="67"/>
        <v>2.5508986338488832E-2</v>
      </c>
    </row>
    <row r="2615" spans="1:29" x14ac:dyDescent="0.25">
      <c r="A2615" s="2">
        <v>2614</v>
      </c>
      <c r="B2615" s="3" t="s">
        <v>178</v>
      </c>
      <c r="C2615" s="3" t="s">
        <v>110</v>
      </c>
      <c r="D2615" s="3" t="s">
        <v>179</v>
      </c>
      <c r="E2615" s="3" t="s">
        <v>288</v>
      </c>
      <c r="F2615" s="3">
        <v>0.56000000000000005</v>
      </c>
      <c r="G2615" s="3">
        <v>0.48</v>
      </c>
      <c r="H2615" s="3" t="s">
        <v>302</v>
      </c>
      <c r="I2615" s="2">
        <v>1550</v>
      </c>
      <c r="J2615" s="3" t="s">
        <v>120</v>
      </c>
      <c r="K2615" s="2">
        <v>1550</v>
      </c>
      <c r="L2615" s="3"/>
      <c r="M2615" s="3" t="s">
        <v>303</v>
      </c>
      <c r="N2615" s="3" t="s">
        <v>302</v>
      </c>
      <c r="O2615" s="3"/>
      <c r="P2615" s="3"/>
      <c r="Q2615" s="3"/>
      <c r="R2615" s="3">
        <v>0</v>
      </c>
      <c r="S2615" s="3">
        <v>1</v>
      </c>
      <c r="T2615" s="2">
        <v>81</v>
      </c>
      <c r="U2615" s="3">
        <v>2.7125793228965618</v>
      </c>
      <c r="V2615" s="3">
        <v>24.002766607458273</v>
      </c>
      <c r="W2615" s="3">
        <v>3.3221163200538153</v>
      </c>
      <c r="X2615" s="3">
        <v>10790.243679927189</v>
      </c>
      <c r="Y2615" s="3">
        <v>24.002766607458273</v>
      </c>
      <c r="Z2615" s="3">
        <v>3.3221133831587033</v>
      </c>
      <c r="AA2615" s="3">
        <v>10790.243679927189</v>
      </c>
      <c r="AB2615">
        <f t="shared" si="66"/>
        <v>24.002766607458273</v>
      </c>
      <c r="AC2615">
        <f t="shared" si="67"/>
        <v>3.3221133831587033</v>
      </c>
    </row>
    <row r="2616" spans="1:29" x14ac:dyDescent="0.25">
      <c r="A2616" s="2">
        <v>2615</v>
      </c>
      <c r="B2616" s="3" t="s">
        <v>178</v>
      </c>
      <c r="C2616" s="3" t="s">
        <v>110</v>
      </c>
      <c r="D2616" s="3" t="s">
        <v>179</v>
      </c>
      <c r="E2616" s="3" t="s">
        <v>288</v>
      </c>
      <c r="F2616" s="3">
        <v>0.56000000000000005</v>
      </c>
      <c r="G2616" s="3">
        <v>0.48</v>
      </c>
      <c r="H2616" s="3" t="s">
        <v>302</v>
      </c>
      <c r="I2616" s="2">
        <v>1550</v>
      </c>
      <c r="J2616" s="3" t="s">
        <v>120</v>
      </c>
      <c r="K2616" s="2">
        <v>1550</v>
      </c>
      <c r="L2616" s="3"/>
      <c r="M2616" s="3" t="s">
        <v>303</v>
      </c>
      <c r="N2616" s="3" t="s">
        <v>302</v>
      </c>
      <c r="O2616" s="3"/>
      <c r="P2616" s="3"/>
      <c r="Q2616" s="3" t="s">
        <v>310</v>
      </c>
      <c r="R2616" s="3">
        <v>0</v>
      </c>
      <c r="S2616" s="3">
        <v>1</v>
      </c>
      <c r="T2616" s="2">
        <v>5</v>
      </c>
      <c r="U2616" s="3">
        <v>1.3613024047343258E-4</v>
      </c>
      <c r="V2616" s="3">
        <v>1.182550406272754E-3</v>
      </c>
      <c r="W2616" s="3">
        <v>1.6388272923037852E-4</v>
      </c>
      <c r="X2616" s="3">
        <v>0.53656771194070352</v>
      </c>
      <c r="Y2616" s="3">
        <v>1.182550406272754E-3</v>
      </c>
      <c r="Z2616" s="3">
        <v>1.6388258435091936E-4</v>
      </c>
      <c r="AA2616" s="3">
        <v>0.53656771194070352</v>
      </c>
      <c r="AB2616">
        <f t="shared" si="66"/>
        <v>1.182550406272754E-3</v>
      </c>
      <c r="AC2616">
        <f t="shared" si="67"/>
        <v>1.6388258435091936E-4</v>
      </c>
    </row>
    <row r="2617" spans="1:29" x14ac:dyDescent="0.25">
      <c r="A2617" s="2">
        <v>2616</v>
      </c>
      <c r="B2617" s="3" t="s">
        <v>178</v>
      </c>
      <c r="C2617" s="3" t="s">
        <v>110</v>
      </c>
      <c r="D2617" s="3" t="s">
        <v>179</v>
      </c>
      <c r="E2617" s="3" t="s">
        <v>288</v>
      </c>
      <c r="F2617" s="3">
        <v>0.56000000000000005</v>
      </c>
      <c r="G2617" s="3">
        <v>0.48</v>
      </c>
      <c r="H2617" s="3" t="s">
        <v>302</v>
      </c>
      <c r="I2617" s="2">
        <v>1700</v>
      </c>
      <c r="J2617" s="3" t="s">
        <v>121</v>
      </c>
      <c r="K2617" s="2">
        <v>1700</v>
      </c>
      <c r="L2617" s="3"/>
      <c r="M2617" s="3" t="s">
        <v>303</v>
      </c>
      <c r="N2617" s="3" t="s">
        <v>302</v>
      </c>
      <c r="O2617" s="3"/>
      <c r="P2617" s="3"/>
      <c r="Q2617" s="3"/>
      <c r="R2617" s="3">
        <v>0</v>
      </c>
      <c r="S2617" s="3">
        <v>1</v>
      </c>
      <c r="T2617" s="2">
        <v>43</v>
      </c>
      <c r="U2617" s="3">
        <v>3.7066368386713466</v>
      </c>
      <c r="V2617" s="3">
        <v>36.85321878044941</v>
      </c>
      <c r="W2617" s="3">
        <v>4.8755168365501653</v>
      </c>
      <c r="X2617" s="3">
        <v>15326.835888868047</v>
      </c>
      <c r="Y2617" s="3">
        <v>36.85321878044941</v>
      </c>
      <c r="Z2617" s="3">
        <v>4.8755125263815264</v>
      </c>
      <c r="AA2617" s="3">
        <v>15326.835888868047</v>
      </c>
      <c r="AB2617">
        <f t="shared" si="66"/>
        <v>36.85321878044941</v>
      </c>
      <c r="AC2617">
        <f t="shared" si="67"/>
        <v>4.8755125263815264</v>
      </c>
    </row>
    <row r="2618" spans="1:29" x14ac:dyDescent="0.25">
      <c r="A2618" s="2">
        <v>2617</v>
      </c>
      <c r="B2618" s="3" t="s">
        <v>178</v>
      </c>
      <c r="C2618" s="3" t="s">
        <v>110</v>
      </c>
      <c r="D2618" s="3" t="s">
        <v>179</v>
      </c>
      <c r="E2618" s="3" t="s">
        <v>288</v>
      </c>
      <c r="F2618" s="3">
        <v>0.56000000000000005</v>
      </c>
      <c r="G2618" s="3">
        <v>0.48</v>
      </c>
      <c r="H2618" s="3" t="s">
        <v>302</v>
      </c>
      <c r="I2618" s="2">
        <v>1700</v>
      </c>
      <c r="J2618" s="3" t="s">
        <v>121</v>
      </c>
      <c r="K2618" s="2">
        <v>1700</v>
      </c>
      <c r="L2618" s="3"/>
      <c r="M2618" s="3" t="s">
        <v>305</v>
      </c>
      <c r="N2618" s="3" t="s">
        <v>302</v>
      </c>
      <c r="O2618" s="3"/>
      <c r="P2618" s="3"/>
      <c r="Q2618" s="3"/>
      <c r="R2618" s="3">
        <v>0</v>
      </c>
      <c r="S2618" s="3">
        <v>1</v>
      </c>
      <c r="T2618" s="2">
        <v>67</v>
      </c>
      <c r="U2618" s="3">
        <v>5.0061405416399838</v>
      </c>
      <c r="V2618" s="3">
        <v>45.537938759362952</v>
      </c>
      <c r="W2618" s="3">
        <v>6.2106592552923896</v>
      </c>
      <c r="X2618" s="3">
        <v>20377.445116771065</v>
      </c>
      <c r="Y2618" s="3">
        <v>45.537938759362952</v>
      </c>
      <c r="Z2618" s="3">
        <v>6.2106537647998712</v>
      </c>
      <c r="AA2618" s="3">
        <v>20377.445116771065</v>
      </c>
      <c r="AB2618">
        <f t="shared" si="66"/>
        <v>45.537938759362952</v>
      </c>
      <c r="AC2618">
        <f t="shared" si="67"/>
        <v>6.2106537647998712</v>
      </c>
    </row>
    <row r="2619" spans="1:29" x14ac:dyDescent="0.25">
      <c r="A2619" s="2">
        <v>2618</v>
      </c>
      <c r="B2619" s="3" t="s">
        <v>178</v>
      </c>
      <c r="C2619" s="3" t="s">
        <v>110</v>
      </c>
      <c r="D2619" s="3" t="s">
        <v>179</v>
      </c>
      <c r="E2619" s="3" t="s">
        <v>288</v>
      </c>
      <c r="F2619" s="3">
        <v>0.56000000000000005</v>
      </c>
      <c r="G2619" s="3">
        <v>0.48</v>
      </c>
      <c r="H2619" s="3" t="s">
        <v>302</v>
      </c>
      <c r="I2619" s="2">
        <v>1710</v>
      </c>
      <c r="J2619" s="3" t="s">
        <v>122</v>
      </c>
      <c r="K2619" s="2">
        <v>1710</v>
      </c>
      <c r="L2619" s="3"/>
      <c r="M2619" s="3" t="s">
        <v>303</v>
      </c>
      <c r="N2619" s="3" t="s">
        <v>302</v>
      </c>
      <c r="O2619" s="3"/>
      <c r="P2619" s="3"/>
      <c r="Q2619" s="3"/>
      <c r="R2619" s="3">
        <v>0</v>
      </c>
      <c r="S2619" s="3">
        <v>1</v>
      </c>
      <c r="T2619" s="2">
        <v>14</v>
      </c>
      <c r="U2619" s="3">
        <v>0.1761128454689854</v>
      </c>
      <c r="V2619" s="3">
        <v>1.7556401374220083</v>
      </c>
      <c r="W2619" s="3">
        <v>0.2281724095456216</v>
      </c>
      <c r="X2619" s="3">
        <v>749.09366207107018</v>
      </c>
      <c r="Y2619" s="3">
        <v>1.7556401374220083</v>
      </c>
      <c r="Z2619" s="3">
        <v>0.22817220783130171</v>
      </c>
      <c r="AA2619" s="3">
        <v>749.09366207107018</v>
      </c>
      <c r="AB2619">
        <f t="shared" si="66"/>
        <v>1.7556401374220083</v>
      </c>
      <c r="AC2619">
        <f t="shared" si="67"/>
        <v>0.22817220783130171</v>
      </c>
    </row>
    <row r="2620" spans="1:29" x14ac:dyDescent="0.25">
      <c r="A2620" s="2">
        <v>2619</v>
      </c>
      <c r="B2620" s="3" t="s">
        <v>178</v>
      </c>
      <c r="C2620" s="3" t="s">
        <v>110</v>
      </c>
      <c r="D2620" s="3" t="s">
        <v>179</v>
      </c>
      <c r="E2620" s="3" t="s">
        <v>288</v>
      </c>
      <c r="F2620" s="3">
        <v>0.56000000000000005</v>
      </c>
      <c r="G2620" s="3">
        <v>0.48</v>
      </c>
      <c r="H2620" s="3" t="s">
        <v>302</v>
      </c>
      <c r="I2620" s="2">
        <v>1710</v>
      </c>
      <c r="J2620" s="3" t="s">
        <v>122</v>
      </c>
      <c r="K2620" s="2">
        <v>1710</v>
      </c>
      <c r="L2620" s="3"/>
      <c r="M2620" s="3" t="s">
        <v>306</v>
      </c>
      <c r="N2620" s="3" t="s">
        <v>302</v>
      </c>
      <c r="O2620" s="3"/>
      <c r="P2620" s="3"/>
      <c r="Q2620" s="3"/>
      <c r="R2620" s="3">
        <v>0</v>
      </c>
      <c r="S2620" s="3">
        <v>1</v>
      </c>
      <c r="T2620" s="2">
        <v>5</v>
      </c>
      <c r="U2620" s="3">
        <v>0.11112759749347748</v>
      </c>
      <c r="V2620" s="3">
        <v>1.1124968790087644</v>
      </c>
      <c r="W2620" s="3">
        <v>0.14446639111353216</v>
      </c>
      <c r="X2620" s="3">
        <v>473.37716617368812</v>
      </c>
      <c r="Y2620" s="3">
        <v>1.1124968790087644</v>
      </c>
      <c r="Z2620" s="3">
        <v>0.14446626339896798</v>
      </c>
      <c r="AA2620" s="3">
        <v>473.37716617368812</v>
      </c>
      <c r="AB2620">
        <f t="shared" si="66"/>
        <v>1.1124968790087644</v>
      </c>
      <c r="AC2620">
        <f t="shared" si="67"/>
        <v>0.14446626339896798</v>
      </c>
    </row>
    <row r="2621" spans="1:29" x14ac:dyDescent="0.25">
      <c r="A2621" s="2">
        <v>2620</v>
      </c>
      <c r="B2621" s="3" t="s">
        <v>178</v>
      </c>
      <c r="C2621" s="3" t="s">
        <v>110</v>
      </c>
      <c r="D2621" s="3" t="s">
        <v>179</v>
      </c>
      <c r="E2621" s="3" t="s">
        <v>288</v>
      </c>
      <c r="F2621" s="3">
        <v>0.56000000000000005</v>
      </c>
      <c r="G2621" s="3">
        <v>0.48</v>
      </c>
      <c r="H2621" s="3" t="s">
        <v>302</v>
      </c>
      <c r="I2621" s="2">
        <v>1720</v>
      </c>
      <c r="J2621" s="3" t="s">
        <v>123</v>
      </c>
      <c r="K2621" s="2">
        <v>1720</v>
      </c>
      <c r="L2621" s="3"/>
      <c r="M2621" s="3" t="s">
        <v>303</v>
      </c>
      <c r="N2621" s="3" t="s">
        <v>302</v>
      </c>
      <c r="O2621" s="3"/>
      <c r="P2621" s="3"/>
      <c r="Q2621" s="3"/>
      <c r="R2621" s="3">
        <v>0</v>
      </c>
      <c r="S2621" s="3">
        <v>1</v>
      </c>
      <c r="T2621" s="2">
        <v>15</v>
      </c>
      <c r="U2621" s="3">
        <v>0.18242981680132717</v>
      </c>
      <c r="V2621" s="3">
        <v>1.6199383441584385</v>
      </c>
      <c r="W2621" s="3">
        <v>0.22263490914552084</v>
      </c>
      <c r="X2621" s="3">
        <v>769.52820907294245</v>
      </c>
      <c r="Y2621" s="3">
        <v>1.6199383441584385</v>
      </c>
      <c r="Z2621" s="3">
        <v>0.22263471232659182</v>
      </c>
      <c r="AA2621" s="3">
        <v>769.52820907294245</v>
      </c>
      <c r="AB2621">
        <f t="shared" si="66"/>
        <v>1.6199383441584385</v>
      </c>
      <c r="AC2621">
        <f t="shared" si="67"/>
        <v>0.22263471232659182</v>
      </c>
    </row>
    <row r="2622" spans="1:29" x14ac:dyDescent="0.25">
      <c r="A2622" s="2">
        <v>2621</v>
      </c>
      <c r="B2622" s="3" t="s">
        <v>178</v>
      </c>
      <c r="C2622" s="3" t="s">
        <v>110</v>
      </c>
      <c r="D2622" s="3" t="s">
        <v>179</v>
      </c>
      <c r="E2622" s="3" t="s">
        <v>288</v>
      </c>
      <c r="F2622" s="3">
        <v>0.56000000000000005</v>
      </c>
      <c r="G2622" s="3">
        <v>0.48</v>
      </c>
      <c r="H2622" s="3" t="s">
        <v>302</v>
      </c>
      <c r="I2622" s="2">
        <v>1720</v>
      </c>
      <c r="J2622" s="3" t="s">
        <v>123</v>
      </c>
      <c r="K2622" s="2">
        <v>1720</v>
      </c>
      <c r="L2622" s="3"/>
      <c r="M2622" s="3" t="s">
        <v>305</v>
      </c>
      <c r="N2622" s="3" t="s">
        <v>302</v>
      </c>
      <c r="O2622" s="3"/>
      <c r="P2622" s="3"/>
      <c r="Q2622" s="3"/>
      <c r="R2622" s="3">
        <v>0</v>
      </c>
      <c r="S2622" s="3">
        <v>1</v>
      </c>
      <c r="T2622" s="2">
        <v>16</v>
      </c>
      <c r="U2622" s="3">
        <v>0.10862320654780676</v>
      </c>
      <c r="V2622" s="3">
        <v>0.97781617238843643</v>
      </c>
      <c r="W2622" s="3">
        <v>0.13359887846869131</v>
      </c>
      <c r="X2622" s="3">
        <v>441.81193956257721</v>
      </c>
      <c r="Y2622" s="3">
        <v>0.97781617238843643</v>
      </c>
      <c r="Z2622" s="3">
        <v>0.13359876036148041</v>
      </c>
      <c r="AA2622" s="3">
        <v>441.81193956257721</v>
      </c>
      <c r="AB2622">
        <f t="shared" si="66"/>
        <v>0.97781617238843643</v>
      </c>
      <c r="AC2622">
        <f t="shared" si="67"/>
        <v>0.13359876036148041</v>
      </c>
    </row>
    <row r="2623" spans="1:29" x14ac:dyDescent="0.25">
      <c r="A2623" s="2">
        <v>2622</v>
      </c>
      <c r="B2623" s="3" t="s">
        <v>178</v>
      </c>
      <c r="C2623" s="3" t="s">
        <v>110</v>
      </c>
      <c r="D2623" s="3" t="s">
        <v>179</v>
      </c>
      <c r="E2623" s="3" t="s">
        <v>288</v>
      </c>
      <c r="F2623" s="3">
        <v>0.56000000000000005</v>
      </c>
      <c r="G2623" s="3">
        <v>0.48</v>
      </c>
      <c r="H2623" s="3" t="s">
        <v>302</v>
      </c>
      <c r="I2623" s="2">
        <v>1740</v>
      </c>
      <c r="J2623" s="3" t="s">
        <v>124</v>
      </c>
      <c r="K2623" s="2">
        <v>1740</v>
      </c>
      <c r="L2623" s="3"/>
      <c r="M2623" s="3" t="s">
        <v>303</v>
      </c>
      <c r="N2623" s="3" t="s">
        <v>302</v>
      </c>
      <c r="O2623" s="3"/>
      <c r="P2623" s="3"/>
      <c r="Q2623" s="3"/>
      <c r="R2623" s="3">
        <v>0</v>
      </c>
      <c r="S2623" s="3">
        <v>1</v>
      </c>
      <c r="T2623" s="2">
        <v>3</v>
      </c>
      <c r="U2623" s="3">
        <v>2.5803520994641463E-2</v>
      </c>
      <c r="V2623" s="3">
        <v>0.24157341061117923</v>
      </c>
      <c r="W2623" s="3">
        <v>3.5310978072625586E-2</v>
      </c>
      <c r="X2623" s="3">
        <v>107.21800211090769</v>
      </c>
      <c r="Y2623" s="3">
        <v>0.24157341061117923</v>
      </c>
      <c r="Z2623" s="3">
        <v>3.5310946856187242E-2</v>
      </c>
      <c r="AA2623" s="3">
        <v>107.21800211090769</v>
      </c>
      <c r="AB2623">
        <f t="shared" si="66"/>
        <v>0.24157341061117923</v>
      </c>
      <c r="AC2623">
        <f t="shared" si="67"/>
        <v>3.5310946856187242E-2</v>
      </c>
    </row>
    <row r="2624" spans="1:29" x14ac:dyDescent="0.25">
      <c r="A2624" s="2">
        <v>2623</v>
      </c>
      <c r="B2624" s="3" t="s">
        <v>178</v>
      </c>
      <c r="C2624" s="3" t="s">
        <v>110</v>
      </c>
      <c r="D2624" s="3" t="s">
        <v>179</v>
      </c>
      <c r="E2624" s="3" t="s">
        <v>288</v>
      </c>
      <c r="F2624" s="3">
        <v>0.56000000000000005</v>
      </c>
      <c r="G2624" s="3">
        <v>0.48</v>
      </c>
      <c r="H2624" s="3" t="s">
        <v>302</v>
      </c>
      <c r="I2624" s="2">
        <v>1740</v>
      </c>
      <c r="J2624" s="3" t="s">
        <v>124</v>
      </c>
      <c r="K2624" s="2">
        <v>1740</v>
      </c>
      <c r="L2624" s="3"/>
      <c r="M2624" s="3" t="s">
        <v>305</v>
      </c>
      <c r="N2624" s="3" t="s">
        <v>302</v>
      </c>
      <c r="O2624" s="3"/>
      <c r="P2624" s="3"/>
      <c r="Q2624" s="3"/>
      <c r="R2624" s="3">
        <v>0</v>
      </c>
      <c r="S2624" s="3">
        <v>1</v>
      </c>
      <c r="T2624" s="2">
        <v>3</v>
      </c>
      <c r="U2624" s="3">
        <v>9.3532333194632259E-4</v>
      </c>
      <c r="V2624" s="3">
        <v>8.1007192658279822E-3</v>
      </c>
      <c r="W2624" s="3">
        <v>1.0787538215642786E-3</v>
      </c>
      <c r="X2624" s="3">
        <v>3.8212625919881318</v>
      </c>
      <c r="Y2624" s="3">
        <v>8.1007192658279822E-3</v>
      </c>
      <c r="Z2624" s="3">
        <v>1.078752867899047E-3</v>
      </c>
      <c r="AA2624" s="3">
        <v>3.8212625919881318</v>
      </c>
      <c r="AB2624">
        <f t="shared" si="66"/>
        <v>8.1007192658279822E-3</v>
      </c>
      <c r="AC2624">
        <f t="shared" si="67"/>
        <v>1.078752867899047E-3</v>
      </c>
    </row>
    <row r="2625" spans="1:29" x14ac:dyDescent="0.25">
      <c r="A2625" s="2">
        <v>2624</v>
      </c>
      <c r="B2625" s="3" t="s">
        <v>178</v>
      </c>
      <c r="C2625" s="3" t="s">
        <v>110</v>
      </c>
      <c r="D2625" s="3" t="s">
        <v>179</v>
      </c>
      <c r="E2625" s="3" t="s">
        <v>288</v>
      </c>
      <c r="F2625" s="3">
        <v>0.56000000000000005</v>
      </c>
      <c r="G2625" s="3">
        <v>0.48</v>
      </c>
      <c r="H2625" s="3" t="s">
        <v>302</v>
      </c>
      <c r="I2625" s="2">
        <v>1750</v>
      </c>
      <c r="J2625" s="3" t="s">
        <v>51</v>
      </c>
      <c r="K2625" s="2">
        <v>1000</v>
      </c>
      <c r="L2625" s="3"/>
      <c r="M2625" s="3" t="s">
        <v>303</v>
      </c>
      <c r="N2625" s="3" t="s">
        <v>302</v>
      </c>
      <c r="O2625" s="3"/>
      <c r="P2625" s="3"/>
      <c r="Q2625" s="3"/>
      <c r="R2625" s="3">
        <v>0</v>
      </c>
      <c r="S2625" s="3">
        <v>1</v>
      </c>
      <c r="T2625" s="2">
        <v>12</v>
      </c>
      <c r="U2625" s="3">
        <v>5.6911689078653419E-2</v>
      </c>
      <c r="V2625" s="3">
        <v>0.51040103273203064</v>
      </c>
      <c r="W2625" s="3">
        <v>6.827376316379738E-2</v>
      </c>
      <c r="X2625" s="3">
        <v>226.45519971883988</v>
      </c>
      <c r="Y2625" s="3">
        <v>0.51040103273203064</v>
      </c>
      <c r="Z2625" s="3">
        <v>6.8273702806825348E-2</v>
      </c>
      <c r="AA2625" s="3">
        <v>226.45519971883988</v>
      </c>
      <c r="AB2625">
        <f t="shared" si="66"/>
        <v>0.51040103273203064</v>
      </c>
      <c r="AC2625">
        <f t="shared" si="67"/>
        <v>6.8273702806825348E-2</v>
      </c>
    </row>
    <row r="2626" spans="1:29" x14ac:dyDescent="0.25">
      <c r="A2626" s="2">
        <v>2625</v>
      </c>
      <c r="B2626" s="3" t="s">
        <v>178</v>
      </c>
      <c r="C2626" s="3" t="s">
        <v>110</v>
      </c>
      <c r="D2626" s="3" t="s">
        <v>179</v>
      </c>
      <c r="E2626" s="3" t="s">
        <v>288</v>
      </c>
      <c r="F2626" s="3">
        <v>0.56000000000000005</v>
      </c>
      <c r="G2626" s="3">
        <v>0.48</v>
      </c>
      <c r="H2626" s="3" t="s">
        <v>302</v>
      </c>
      <c r="I2626" s="2">
        <v>1750</v>
      </c>
      <c r="J2626" s="3" t="s">
        <v>51</v>
      </c>
      <c r="K2626" s="2">
        <v>1750</v>
      </c>
      <c r="L2626" s="3"/>
      <c r="M2626" s="3" t="s">
        <v>303</v>
      </c>
      <c r="N2626" s="3" t="s">
        <v>302</v>
      </c>
      <c r="O2626" s="3"/>
      <c r="P2626" s="3"/>
      <c r="Q2626" s="3"/>
      <c r="R2626" s="3">
        <v>0</v>
      </c>
      <c r="S2626" s="3">
        <v>1</v>
      </c>
      <c r="T2626" s="2">
        <v>69</v>
      </c>
      <c r="U2626" s="3">
        <v>7.5315681202428708</v>
      </c>
      <c r="V2626" s="3">
        <v>65.778867028622855</v>
      </c>
      <c r="W2626" s="3">
        <v>8.8211862110396577</v>
      </c>
      <c r="X2626" s="3">
        <v>29143.713435708592</v>
      </c>
      <c r="Y2626" s="3">
        <v>65.778867028622855</v>
      </c>
      <c r="Z2626" s="3">
        <v>8.8211784127279316</v>
      </c>
      <c r="AA2626" s="3">
        <v>29143.713435708592</v>
      </c>
      <c r="AB2626">
        <f t="shared" si="66"/>
        <v>65.778867028622855</v>
      </c>
      <c r="AC2626">
        <f t="shared" si="67"/>
        <v>8.8211784127279316</v>
      </c>
    </row>
    <row r="2627" spans="1:29" x14ac:dyDescent="0.25">
      <c r="A2627" s="2">
        <v>2626</v>
      </c>
      <c r="B2627" s="3" t="s">
        <v>178</v>
      </c>
      <c r="C2627" s="3" t="s">
        <v>110</v>
      </c>
      <c r="D2627" s="3" t="s">
        <v>179</v>
      </c>
      <c r="E2627" s="3" t="s">
        <v>288</v>
      </c>
      <c r="F2627" s="3">
        <v>0.56000000000000005</v>
      </c>
      <c r="G2627" s="3">
        <v>0.48</v>
      </c>
      <c r="H2627" s="3" t="s">
        <v>302</v>
      </c>
      <c r="I2627" s="2">
        <v>1750</v>
      </c>
      <c r="J2627" s="3" t="s">
        <v>51</v>
      </c>
      <c r="K2627" s="2">
        <v>1750</v>
      </c>
      <c r="L2627" s="3"/>
      <c r="M2627" s="3" t="s">
        <v>304</v>
      </c>
      <c r="N2627" s="3" t="s">
        <v>302</v>
      </c>
      <c r="O2627" s="3"/>
      <c r="P2627" s="3"/>
      <c r="Q2627" s="3"/>
      <c r="R2627" s="3">
        <v>0</v>
      </c>
      <c r="S2627" s="3">
        <v>1</v>
      </c>
      <c r="T2627" s="2">
        <v>5</v>
      </c>
      <c r="U2627" s="3">
        <v>1.6735982456590793E-2</v>
      </c>
      <c r="V2627" s="3">
        <v>0.15479310512431488</v>
      </c>
      <c r="W2627" s="3">
        <v>2.2513642864184686E-2</v>
      </c>
      <c r="X2627" s="3">
        <v>66.613537370159662</v>
      </c>
      <c r="Y2627" s="3">
        <v>0.15479310512431488</v>
      </c>
      <c r="Z2627" s="3">
        <v>2.2513622961146566E-2</v>
      </c>
      <c r="AA2627" s="3">
        <v>66.613537370159662</v>
      </c>
      <c r="AB2627">
        <f t="shared" si="66"/>
        <v>0.15479310512431488</v>
      </c>
      <c r="AC2627">
        <f t="shared" si="67"/>
        <v>2.2513622961146566E-2</v>
      </c>
    </row>
    <row r="2628" spans="1:29" x14ac:dyDescent="0.25">
      <c r="A2628" s="2">
        <v>2627</v>
      </c>
      <c r="B2628" s="3" t="s">
        <v>178</v>
      </c>
      <c r="C2628" s="3" t="s">
        <v>110</v>
      </c>
      <c r="D2628" s="3" t="s">
        <v>179</v>
      </c>
      <c r="E2628" s="3" t="s">
        <v>288</v>
      </c>
      <c r="F2628" s="3">
        <v>0.56000000000000005</v>
      </c>
      <c r="G2628" s="3">
        <v>0.48</v>
      </c>
      <c r="H2628" s="3" t="s">
        <v>302</v>
      </c>
      <c r="I2628" s="2">
        <v>1750</v>
      </c>
      <c r="J2628" s="3" t="s">
        <v>51</v>
      </c>
      <c r="K2628" s="2">
        <v>1750</v>
      </c>
      <c r="L2628" s="3"/>
      <c r="M2628" s="3" t="s">
        <v>305</v>
      </c>
      <c r="N2628" s="3" t="s">
        <v>302</v>
      </c>
      <c r="O2628" s="3"/>
      <c r="P2628" s="3"/>
      <c r="Q2628" s="3"/>
      <c r="R2628" s="3">
        <v>0</v>
      </c>
      <c r="S2628" s="3">
        <v>1</v>
      </c>
      <c r="T2628" s="2">
        <v>62</v>
      </c>
      <c r="U2628" s="3">
        <v>1.6317319197134375</v>
      </c>
      <c r="V2628" s="3">
        <v>13.500018883333569</v>
      </c>
      <c r="W2628" s="3">
        <v>1.8381184370935093</v>
      </c>
      <c r="X2628" s="3">
        <v>6523.2178197625717</v>
      </c>
      <c r="Y2628" s="3">
        <v>13.500018883333569</v>
      </c>
      <c r="Z2628" s="3">
        <v>1.8381168121169826</v>
      </c>
      <c r="AA2628" s="3">
        <v>6523.2178197625717</v>
      </c>
      <c r="AB2628">
        <f t="shared" si="66"/>
        <v>13.500018883333569</v>
      </c>
      <c r="AC2628">
        <f t="shared" si="67"/>
        <v>1.8381168121169826</v>
      </c>
    </row>
    <row r="2629" spans="1:29" x14ac:dyDescent="0.25">
      <c r="A2629" s="2">
        <v>2628</v>
      </c>
      <c r="B2629" s="3" t="s">
        <v>178</v>
      </c>
      <c r="C2629" s="3" t="s">
        <v>110</v>
      </c>
      <c r="D2629" s="3" t="s">
        <v>179</v>
      </c>
      <c r="E2629" s="3" t="s">
        <v>288</v>
      </c>
      <c r="F2629" s="3">
        <v>0.56000000000000005</v>
      </c>
      <c r="G2629" s="3">
        <v>0.48</v>
      </c>
      <c r="H2629" s="3" t="s">
        <v>302</v>
      </c>
      <c r="I2629" s="2">
        <v>1750</v>
      </c>
      <c r="J2629" s="3" t="s">
        <v>51</v>
      </c>
      <c r="K2629" s="2">
        <v>3000</v>
      </c>
      <c r="L2629" s="3"/>
      <c r="M2629" s="3" t="s">
        <v>308</v>
      </c>
      <c r="N2629" s="3" t="s">
        <v>302</v>
      </c>
      <c r="O2629" s="3"/>
      <c r="P2629" s="3"/>
      <c r="Q2629" s="3"/>
      <c r="R2629" s="3">
        <v>0</v>
      </c>
      <c r="S2629" s="3">
        <v>1</v>
      </c>
      <c r="T2629" s="2">
        <v>8</v>
      </c>
      <c r="U2629" s="3">
        <v>3.2636940591893909E-3</v>
      </c>
      <c r="V2629" s="3">
        <v>2.4845155778361331E-2</v>
      </c>
      <c r="W2629" s="3">
        <v>2.8017071830694464E-3</v>
      </c>
      <c r="X2629" s="3">
        <v>10.199472778055657</v>
      </c>
      <c r="Y2629" s="3">
        <v>2.4845155778361331E-2</v>
      </c>
      <c r="Z2629" s="3">
        <v>2.8017047062386118E-3</v>
      </c>
      <c r="AA2629" s="3">
        <v>10.199472778055657</v>
      </c>
      <c r="AB2629">
        <f t="shared" si="66"/>
        <v>2.4845155778361331E-2</v>
      </c>
      <c r="AC2629">
        <f t="shared" si="67"/>
        <v>2.8017047062386118E-3</v>
      </c>
    </row>
    <row r="2630" spans="1:29" x14ac:dyDescent="0.25">
      <c r="A2630" s="2">
        <v>2629</v>
      </c>
      <c r="B2630" s="3" t="s">
        <v>178</v>
      </c>
      <c r="C2630" s="3" t="s">
        <v>110</v>
      </c>
      <c r="D2630" s="3" t="s">
        <v>179</v>
      </c>
      <c r="E2630" s="3" t="s">
        <v>288</v>
      </c>
      <c r="F2630" s="3">
        <v>0.56000000000000005</v>
      </c>
      <c r="G2630" s="3">
        <v>0.48</v>
      </c>
      <c r="H2630" s="3" t="s">
        <v>302</v>
      </c>
      <c r="I2630" s="2">
        <v>1750</v>
      </c>
      <c r="J2630" s="3" t="s">
        <v>51</v>
      </c>
      <c r="K2630" s="2">
        <v>3000</v>
      </c>
      <c r="L2630" s="3"/>
      <c r="M2630" s="3" t="s">
        <v>303</v>
      </c>
      <c r="N2630" s="3" t="s">
        <v>302</v>
      </c>
      <c r="O2630" s="3"/>
      <c r="P2630" s="3"/>
      <c r="Q2630" s="3"/>
      <c r="R2630" s="3">
        <v>0</v>
      </c>
      <c r="S2630" s="3">
        <v>1</v>
      </c>
      <c r="T2630" s="2">
        <v>193</v>
      </c>
      <c r="U2630" s="3">
        <v>35.378707615592859</v>
      </c>
      <c r="V2630" s="3">
        <v>302.42487359620856</v>
      </c>
      <c r="W2630" s="3">
        <v>40.707211272689349</v>
      </c>
      <c r="X2630" s="3">
        <v>141523.55810406574</v>
      </c>
      <c r="Y2630" s="3">
        <v>302.42487359620856</v>
      </c>
      <c r="Z2630" s="3">
        <v>40.707175285746587</v>
      </c>
      <c r="AA2630" s="3">
        <v>141523.55810406574</v>
      </c>
      <c r="AB2630">
        <f t="shared" si="66"/>
        <v>302.42487359620856</v>
      </c>
      <c r="AC2630">
        <f t="shared" si="67"/>
        <v>40.707175285746587</v>
      </c>
    </row>
    <row r="2631" spans="1:29" x14ac:dyDescent="0.25">
      <c r="A2631" s="2">
        <v>2630</v>
      </c>
      <c r="B2631" s="3" t="s">
        <v>178</v>
      </c>
      <c r="C2631" s="3" t="s">
        <v>110</v>
      </c>
      <c r="D2631" s="3" t="s">
        <v>179</v>
      </c>
      <c r="E2631" s="3" t="s">
        <v>288</v>
      </c>
      <c r="F2631" s="3">
        <v>0.56000000000000005</v>
      </c>
      <c r="G2631" s="3">
        <v>0.48</v>
      </c>
      <c r="H2631" s="3" t="s">
        <v>302</v>
      </c>
      <c r="I2631" s="2">
        <v>1750</v>
      </c>
      <c r="J2631" s="3" t="s">
        <v>51</v>
      </c>
      <c r="K2631" s="2">
        <v>3000</v>
      </c>
      <c r="L2631" s="3"/>
      <c r="M2631" s="3" t="s">
        <v>305</v>
      </c>
      <c r="N2631" s="3" t="s">
        <v>302</v>
      </c>
      <c r="O2631" s="3"/>
      <c r="P2631" s="3"/>
      <c r="Q2631" s="3"/>
      <c r="R2631" s="3">
        <v>0</v>
      </c>
      <c r="S2631" s="3">
        <v>1</v>
      </c>
      <c r="T2631" s="2">
        <v>121</v>
      </c>
      <c r="U2631" s="3">
        <v>23.260420424082469</v>
      </c>
      <c r="V2631" s="3">
        <v>188.87839128505249</v>
      </c>
      <c r="W2631" s="3">
        <v>24.456388010750906</v>
      </c>
      <c r="X2631" s="3">
        <v>83739.462836488907</v>
      </c>
      <c r="Y2631" s="3">
        <v>188.87839128505249</v>
      </c>
      <c r="Z2631" s="3">
        <v>24.456366390241737</v>
      </c>
      <c r="AA2631" s="3">
        <v>83739.462836488907</v>
      </c>
      <c r="AB2631">
        <f t="shared" si="66"/>
        <v>188.87839128505249</v>
      </c>
      <c r="AC2631">
        <f t="shared" si="67"/>
        <v>24.456366390241737</v>
      </c>
    </row>
    <row r="2632" spans="1:29" x14ac:dyDescent="0.25">
      <c r="A2632" s="2">
        <v>2631</v>
      </c>
      <c r="B2632" s="3" t="s">
        <v>178</v>
      </c>
      <c r="C2632" s="3" t="s">
        <v>110</v>
      </c>
      <c r="D2632" s="3" t="s">
        <v>179</v>
      </c>
      <c r="E2632" s="3" t="s">
        <v>288</v>
      </c>
      <c r="F2632" s="3">
        <v>0.56000000000000005</v>
      </c>
      <c r="G2632" s="3">
        <v>0.48</v>
      </c>
      <c r="H2632" s="3" t="s">
        <v>302</v>
      </c>
      <c r="I2632" s="2">
        <v>1820</v>
      </c>
      <c r="J2632" s="3" t="s">
        <v>52</v>
      </c>
      <c r="K2632" s="2">
        <v>1820</v>
      </c>
      <c r="L2632" s="3"/>
      <c r="M2632" s="3" t="s">
        <v>303</v>
      </c>
      <c r="N2632" s="3" t="s">
        <v>302</v>
      </c>
      <c r="O2632" s="3"/>
      <c r="P2632" s="3"/>
      <c r="Q2632" s="3"/>
      <c r="R2632" s="3">
        <v>0</v>
      </c>
      <c r="S2632" s="3">
        <v>1</v>
      </c>
      <c r="T2632" s="2">
        <v>52</v>
      </c>
      <c r="U2632" s="3">
        <v>3.2159633051272705</v>
      </c>
      <c r="V2632" s="3">
        <v>30.932943381697815</v>
      </c>
      <c r="W2632" s="3">
        <v>4.2614139226789751</v>
      </c>
      <c r="X2632" s="3">
        <v>13227.263373334048</v>
      </c>
      <c r="Y2632" s="3">
        <v>30.932943381697815</v>
      </c>
      <c r="Z2632" s="3">
        <v>4.2614101554039943</v>
      </c>
      <c r="AA2632" s="3">
        <v>13227.263373334048</v>
      </c>
      <c r="AB2632">
        <f t="shared" si="66"/>
        <v>30.932943381697815</v>
      </c>
      <c r="AC2632">
        <f t="shared" si="67"/>
        <v>4.2614101554039943</v>
      </c>
    </row>
    <row r="2633" spans="1:29" x14ac:dyDescent="0.25">
      <c r="A2633" s="2">
        <v>2632</v>
      </c>
      <c r="B2633" s="3" t="s">
        <v>178</v>
      </c>
      <c r="C2633" s="3" t="s">
        <v>110</v>
      </c>
      <c r="D2633" s="3" t="s">
        <v>179</v>
      </c>
      <c r="E2633" s="3" t="s">
        <v>288</v>
      </c>
      <c r="F2633" s="3">
        <v>0.56000000000000005</v>
      </c>
      <c r="G2633" s="3">
        <v>0.48</v>
      </c>
      <c r="H2633" s="3" t="s">
        <v>302</v>
      </c>
      <c r="I2633" s="2">
        <v>1820</v>
      </c>
      <c r="J2633" s="3" t="s">
        <v>52</v>
      </c>
      <c r="K2633" s="2">
        <v>1820</v>
      </c>
      <c r="L2633" s="3"/>
      <c r="M2633" s="3" t="s">
        <v>304</v>
      </c>
      <c r="N2633" s="3" t="s">
        <v>302</v>
      </c>
      <c r="O2633" s="3"/>
      <c r="P2633" s="3"/>
      <c r="Q2633" s="3"/>
      <c r="R2633" s="3">
        <v>0</v>
      </c>
      <c r="S2633" s="3">
        <v>1</v>
      </c>
      <c r="T2633" s="2">
        <v>4</v>
      </c>
      <c r="U2633" s="3">
        <v>9.553156426316349E-2</v>
      </c>
      <c r="V2633" s="3">
        <v>0.76741220894138906</v>
      </c>
      <c r="W2633" s="3">
        <v>0.10558154201206503</v>
      </c>
      <c r="X2633" s="3">
        <v>385.19366720751651</v>
      </c>
      <c r="Y2633" s="3">
        <v>0.76741220894138906</v>
      </c>
      <c r="Z2633" s="3">
        <v>0.10558144867339667</v>
      </c>
      <c r="AA2633" s="3">
        <v>385.19366720751651</v>
      </c>
      <c r="AB2633">
        <f t="shared" si="66"/>
        <v>0.76741220894138906</v>
      </c>
      <c r="AC2633">
        <f t="shared" si="67"/>
        <v>0.10558144867339667</v>
      </c>
    </row>
    <row r="2634" spans="1:29" x14ac:dyDescent="0.25">
      <c r="A2634" s="2">
        <v>2633</v>
      </c>
      <c r="B2634" s="3" t="s">
        <v>178</v>
      </c>
      <c r="C2634" s="3" t="s">
        <v>110</v>
      </c>
      <c r="D2634" s="3" t="s">
        <v>179</v>
      </c>
      <c r="E2634" s="3" t="s">
        <v>288</v>
      </c>
      <c r="F2634" s="3">
        <v>0.56000000000000005</v>
      </c>
      <c r="G2634" s="3">
        <v>0.48</v>
      </c>
      <c r="H2634" s="3" t="s">
        <v>302</v>
      </c>
      <c r="I2634" s="2">
        <v>1820</v>
      </c>
      <c r="J2634" s="3" t="s">
        <v>52</v>
      </c>
      <c r="K2634" s="2">
        <v>1820</v>
      </c>
      <c r="L2634" s="3"/>
      <c r="M2634" s="3" t="s">
        <v>305</v>
      </c>
      <c r="N2634" s="3" t="s">
        <v>302</v>
      </c>
      <c r="O2634" s="3"/>
      <c r="P2634" s="3"/>
      <c r="Q2634" s="3"/>
      <c r="R2634" s="3">
        <v>0</v>
      </c>
      <c r="S2634" s="3">
        <v>1</v>
      </c>
      <c r="T2634" s="2">
        <v>11</v>
      </c>
      <c r="U2634" s="3">
        <v>0.43569001711855126</v>
      </c>
      <c r="V2634" s="3">
        <v>3.8142406792355397</v>
      </c>
      <c r="W2634" s="3">
        <v>0.5220925365916308</v>
      </c>
      <c r="X2634" s="3">
        <v>1756.8037413027359</v>
      </c>
      <c r="Y2634" s="3">
        <v>3.8142406792355397</v>
      </c>
      <c r="Z2634" s="3">
        <v>0.52209207503915134</v>
      </c>
      <c r="AA2634" s="3">
        <v>1756.8037413027359</v>
      </c>
      <c r="AB2634">
        <f t="shared" si="66"/>
        <v>3.8142406792355397</v>
      </c>
      <c r="AC2634">
        <f t="shared" si="67"/>
        <v>0.52209207503915134</v>
      </c>
    </row>
    <row r="2635" spans="1:29" x14ac:dyDescent="0.25">
      <c r="A2635" s="2">
        <v>2634</v>
      </c>
      <c r="B2635" s="3" t="s">
        <v>178</v>
      </c>
      <c r="C2635" s="3" t="s">
        <v>110</v>
      </c>
      <c r="D2635" s="3" t="s">
        <v>179</v>
      </c>
      <c r="E2635" s="3" t="s">
        <v>288</v>
      </c>
      <c r="F2635" s="3">
        <v>0.56000000000000005</v>
      </c>
      <c r="G2635" s="3">
        <v>0.48</v>
      </c>
      <c r="H2635" s="3" t="s">
        <v>302</v>
      </c>
      <c r="I2635" s="2">
        <v>1840</v>
      </c>
      <c r="J2635" s="3" t="s">
        <v>137</v>
      </c>
      <c r="K2635" s="2">
        <v>1840</v>
      </c>
      <c r="L2635" s="3"/>
      <c r="M2635" s="3" t="s">
        <v>303</v>
      </c>
      <c r="N2635" s="3" t="s">
        <v>302</v>
      </c>
      <c r="O2635" s="3"/>
      <c r="P2635" s="3"/>
      <c r="Q2635" s="3"/>
      <c r="R2635" s="3">
        <v>0</v>
      </c>
      <c r="S2635" s="3">
        <v>1</v>
      </c>
      <c r="T2635" s="2">
        <v>3</v>
      </c>
      <c r="U2635" s="3">
        <v>3.3590090702799918E-2</v>
      </c>
      <c r="V2635" s="3">
        <v>0.18210206587272082</v>
      </c>
      <c r="W2635" s="3">
        <v>2.443060591495055E-2</v>
      </c>
      <c r="X2635" s="3">
        <v>80.881893423893501</v>
      </c>
      <c r="Y2635" s="3">
        <v>0.18210206587272082</v>
      </c>
      <c r="Z2635" s="3">
        <v>2.4430584317233921E-2</v>
      </c>
      <c r="AA2635" s="3">
        <v>80.881893423893501</v>
      </c>
      <c r="AB2635">
        <f t="shared" si="66"/>
        <v>0.18210206587272082</v>
      </c>
      <c r="AC2635">
        <f t="shared" si="67"/>
        <v>2.4430584317233921E-2</v>
      </c>
    </row>
    <row r="2636" spans="1:29" x14ac:dyDescent="0.25">
      <c r="A2636" s="2">
        <v>2635</v>
      </c>
      <c r="B2636" s="3" t="s">
        <v>178</v>
      </c>
      <c r="C2636" s="3" t="s">
        <v>110</v>
      </c>
      <c r="D2636" s="3" t="s">
        <v>179</v>
      </c>
      <c r="E2636" s="3" t="s">
        <v>288</v>
      </c>
      <c r="F2636" s="3">
        <v>0.56000000000000005</v>
      </c>
      <c r="G2636" s="3">
        <v>0.48</v>
      </c>
      <c r="H2636" s="3" t="s">
        <v>302</v>
      </c>
      <c r="I2636" s="2">
        <v>1840</v>
      </c>
      <c r="J2636" s="3" t="s">
        <v>137</v>
      </c>
      <c r="K2636" s="2">
        <v>1840</v>
      </c>
      <c r="L2636" s="3"/>
      <c r="M2636" s="3" t="s">
        <v>305</v>
      </c>
      <c r="N2636" s="3" t="s">
        <v>302</v>
      </c>
      <c r="O2636" s="3"/>
      <c r="P2636" s="3"/>
      <c r="Q2636" s="3"/>
      <c r="R2636" s="3">
        <v>0</v>
      </c>
      <c r="S2636" s="3">
        <v>1</v>
      </c>
      <c r="T2636" s="2">
        <v>8</v>
      </c>
      <c r="U2636" s="3">
        <v>1.1323652859917235</v>
      </c>
      <c r="V2636" s="3">
        <v>8.2126915375336154</v>
      </c>
      <c r="W2636" s="3">
        <v>1.1376529985584525</v>
      </c>
      <c r="X2636" s="3">
        <v>3826.2685260178473</v>
      </c>
      <c r="Y2636" s="3">
        <v>8.2126915375336154</v>
      </c>
      <c r="Z2636" s="3">
        <v>1.13765199282379</v>
      </c>
      <c r="AA2636" s="3">
        <v>3826.2685260178473</v>
      </c>
      <c r="AB2636">
        <f t="shared" si="66"/>
        <v>8.2126915375336154</v>
      </c>
      <c r="AC2636">
        <f t="shared" si="67"/>
        <v>1.13765199282379</v>
      </c>
    </row>
    <row r="2637" spans="1:29" x14ac:dyDescent="0.25">
      <c r="A2637" s="2">
        <v>2636</v>
      </c>
      <c r="B2637" s="3" t="s">
        <v>178</v>
      </c>
      <c r="C2637" s="3" t="s">
        <v>110</v>
      </c>
      <c r="D2637" s="3" t="s">
        <v>179</v>
      </c>
      <c r="E2637" s="3" t="s">
        <v>288</v>
      </c>
      <c r="F2637" s="3">
        <v>0.56000000000000005</v>
      </c>
      <c r="G2637" s="3">
        <v>0.48</v>
      </c>
      <c r="H2637" s="3" t="s">
        <v>302</v>
      </c>
      <c r="I2637" s="2">
        <v>1850</v>
      </c>
      <c r="J2637" s="3" t="s">
        <v>53</v>
      </c>
      <c r="K2637" s="2">
        <v>1850</v>
      </c>
      <c r="L2637" s="3"/>
      <c r="M2637" s="3" t="s">
        <v>303</v>
      </c>
      <c r="N2637" s="3" t="s">
        <v>302</v>
      </c>
      <c r="O2637" s="3"/>
      <c r="P2637" s="3"/>
      <c r="Q2637" s="3"/>
      <c r="R2637" s="3">
        <v>0</v>
      </c>
      <c r="S2637" s="3">
        <v>1</v>
      </c>
      <c r="T2637" s="2">
        <v>13</v>
      </c>
      <c r="U2637" s="3">
        <v>0.86467354758348824</v>
      </c>
      <c r="V2637" s="3">
        <v>2.6566387096385271</v>
      </c>
      <c r="W2637" s="3">
        <v>0.35132936583593638</v>
      </c>
      <c r="X2637" s="3">
        <v>1180.348201495374</v>
      </c>
      <c r="Y2637" s="3">
        <v>2.6566387096385271</v>
      </c>
      <c r="Z2637" s="3">
        <v>0.35132905524551827</v>
      </c>
      <c r="AA2637" s="3">
        <v>1180.348201495374</v>
      </c>
      <c r="AB2637">
        <f t="shared" si="66"/>
        <v>2.6566387096385271</v>
      </c>
      <c r="AC2637">
        <f t="shared" si="67"/>
        <v>0.35132905524551827</v>
      </c>
    </row>
    <row r="2638" spans="1:29" x14ac:dyDescent="0.25">
      <c r="A2638" s="2">
        <v>2637</v>
      </c>
      <c r="B2638" s="3" t="s">
        <v>178</v>
      </c>
      <c r="C2638" s="3" t="s">
        <v>110</v>
      </c>
      <c r="D2638" s="3" t="s">
        <v>179</v>
      </c>
      <c r="E2638" s="3" t="s">
        <v>288</v>
      </c>
      <c r="F2638" s="3">
        <v>0.56000000000000005</v>
      </c>
      <c r="G2638" s="3">
        <v>0.48</v>
      </c>
      <c r="H2638" s="3" t="s">
        <v>302</v>
      </c>
      <c r="I2638" s="2">
        <v>1850</v>
      </c>
      <c r="J2638" s="3" t="s">
        <v>53</v>
      </c>
      <c r="K2638" s="2">
        <v>1850</v>
      </c>
      <c r="L2638" s="3"/>
      <c r="M2638" s="3" t="s">
        <v>305</v>
      </c>
      <c r="N2638" s="3" t="s">
        <v>302</v>
      </c>
      <c r="O2638" s="3"/>
      <c r="P2638" s="3"/>
      <c r="Q2638" s="3"/>
      <c r="R2638" s="3">
        <v>0</v>
      </c>
      <c r="S2638" s="3">
        <v>1</v>
      </c>
      <c r="T2638" s="2">
        <v>34</v>
      </c>
      <c r="U2638" s="3">
        <v>6.5990286907004929</v>
      </c>
      <c r="V2638" s="3">
        <v>58.035529060097275</v>
      </c>
      <c r="W2638" s="3">
        <v>7.8003252235528482</v>
      </c>
      <c r="X2638" s="3">
        <v>26544.68346219134</v>
      </c>
      <c r="Y2638" s="3">
        <v>58.035529060097275</v>
      </c>
      <c r="Z2638" s="3">
        <v>7.8003183277265746</v>
      </c>
      <c r="AA2638" s="3">
        <v>26544.68346219134</v>
      </c>
      <c r="AB2638">
        <f t="shared" si="66"/>
        <v>58.035529060097275</v>
      </c>
      <c r="AC2638">
        <f t="shared" si="67"/>
        <v>7.8003183277265746</v>
      </c>
    </row>
    <row r="2639" spans="1:29" x14ac:dyDescent="0.25">
      <c r="A2639" s="2">
        <v>2638</v>
      </c>
      <c r="B2639" s="3" t="s">
        <v>178</v>
      </c>
      <c r="C2639" s="3" t="s">
        <v>110</v>
      </c>
      <c r="D2639" s="3" t="s">
        <v>179</v>
      </c>
      <c r="E2639" s="3" t="s">
        <v>288</v>
      </c>
      <c r="F2639" s="3">
        <v>0.56000000000000005</v>
      </c>
      <c r="G2639" s="3">
        <v>0.48</v>
      </c>
      <c r="H2639" s="3" t="s">
        <v>302</v>
      </c>
      <c r="I2639" s="2">
        <v>1860</v>
      </c>
      <c r="J2639" s="3" t="s">
        <v>126</v>
      </c>
      <c r="K2639" s="2">
        <v>1860</v>
      </c>
      <c r="L2639" s="3"/>
      <c r="M2639" s="3" t="s">
        <v>303</v>
      </c>
      <c r="N2639" s="3" t="s">
        <v>302</v>
      </c>
      <c r="O2639" s="3"/>
      <c r="P2639" s="3"/>
      <c r="Q2639" s="3"/>
      <c r="R2639" s="3">
        <v>0</v>
      </c>
      <c r="S2639" s="3">
        <v>1</v>
      </c>
      <c r="T2639" s="2">
        <v>10</v>
      </c>
      <c r="U2639" s="3">
        <v>0.98802628414162064</v>
      </c>
      <c r="V2639" s="3">
        <v>10.374354216059041</v>
      </c>
      <c r="W2639" s="3">
        <v>1.3637688984353682</v>
      </c>
      <c r="X2639" s="3">
        <v>4210.9924566664868</v>
      </c>
      <c r="Y2639" s="3">
        <v>10.374354216059041</v>
      </c>
      <c r="Z2639" s="3">
        <v>1.3637676928044322</v>
      </c>
      <c r="AA2639" s="3">
        <v>4210.9924566664868</v>
      </c>
      <c r="AB2639">
        <f t="shared" ref="AB2639:AB2702" si="68">Y2639</f>
        <v>10.374354216059041</v>
      </c>
      <c r="AC2639">
        <f t="shared" ref="AC2639:AC2702" si="69">Z2639</f>
        <v>1.3637676928044322</v>
      </c>
    </row>
    <row r="2640" spans="1:29" x14ac:dyDescent="0.25">
      <c r="A2640" s="2">
        <v>2639</v>
      </c>
      <c r="B2640" s="3" t="s">
        <v>178</v>
      </c>
      <c r="C2640" s="3" t="s">
        <v>110</v>
      </c>
      <c r="D2640" s="3" t="s">
        <v>179</v>
      </c>
      <c r="E2640" s="3" t="s">
        <v>288</v>
      </c>
      <c r="F2640" s="3">
        <v>0.56000000000000005</v>
      </c>
      <c r="G2640" s="3">
        <v>0.48</v>
      </c>
      <c r="H2640" s="3" t="s">
        <v>302</v>
      </c>
      <c r="I2640" s="2">
        <v>1860</v>
      </c>
      <c r="J2640" s="3" t="s">
        <v>126</v>
      </c>
      <c r="K2640" s="2">
        <v>1860</v>
      </c>
      <c r="L2640" s="3"/>
      <c r="M2640" s="3" t="s">
        <v>306</v>
      </c>
      <c r="N2640" s="3" t="s">
        <v>302</v>
      </c>
      <c r="O2640" s="3"/>
      <c r="P2640" s="3"/>
      <c r="Q2640" s="3"/>
      <c r="R2640" s="3">
        <v>0</v>
      </c>
      <c r="S2640" s="3">
        <v>1</v>
      </c>
      <c r="T2640" s="2">
        <v>1</v>
      </c>
      <c r="U2640" s="3">
        <v>9.5711034262142597E-4</v>
      </c>
      <c r="V2640" s="3">
        <v>1.067478509546608E-2</v>
      </c>
      <c r="W2640" s="3">
        <v>1.3933985706345176E-3</v>
      </c>
      <c r="X2640" s="3">
        <v>4.0646268293495895</v>
      </c>
      <c r="Y2640" s="3">
        <v>1.067478509546608E-2</v>
      </c>
      <c r="Z2640" s="3">
        <v>1.39339733880966E-3</v>
      </c>
      <c r="AA2640" s="3">
        <v>4.0646268293495895</v>
      </c>
      <c r="AB2640">
        <f t="shared" si="68"/>
        <v>1.067478509546608E-2</v>
      </c>
      <c r="AC2640">
        <f t="shared" si="69"/>
        <v>1.39339733880966E-3</v>
      </c>
    </row>
    <row r="2641" spans="1:29" x14ac:dyDescent="0.25">
      <c r="A2641" s="2">
        <v>2640</v>
      </c>
      <c r="B2641" s="3" t="s">
        <v>178</v>
      </c>
      <c r="C2641" s="3" t="s">
        <v>110</v>
      </c>
      <c r="D2641" s="3" t="s">
        <v>179</v>
      </c>
      <c r="E2641" s="3" t="s">
        <v>288</v>
      </c>
      <c r="F2641" s="3">
        <v>0.56000000000000005</v>
      </c>
      <c r="G2641" s="3">
        <v>0.48</v>
      </c>
      <c r="H2641" s="3" t="s">
        <v>302</v>
      </c>
      <c r="I2641" s="2">
        <v>1890</v>
      </c>
      <c r="J2641" s="3" t="s">
        <v>66</v>
      </c>
      <c r="K2641" s="2">
        <v>1890</v>
      </c>
      <c r="L2641" s="3"/>
      <c r="M2641" s="3" t="s">
        <v>303</v>
      </c>
      <c r="N2641" s="3" t="s">
        <v>302</v>
      </c>
      <c r="O2641" s="3"/>
      <c r="P2641" s="3"/>
      <c r="Q2641" s="3"/>
      <c r="R2641" s="3">
        <v>0</v>
      </c>
      <c r="S2641" s="3">
        <v>1</v>
      </c>
      <c r="T2641" s="2">
        <v>11</v>
      </c>
      <c r="U2641" s="3">
        <v>0.93560051297521474</v>
      </c>
      <c r="V2641" s="3">
        <v>8.7574533004174011</v>
      </c>
      <c r="W2641" s="3">
        <v>1.1432773289791318</v>
      </c>
      <c r="X2641" s="3">
        <v>3768.249854248993</v>
      </c>
      <c r="Y2641" s="3">
        <v>8.7574533004174011</v>
      </c>
      <c r="Z2641" s="3">
        <v>1.1432763182723162</v>
      </c>
      <c r="AA2641" s="3">
        <v>3768.249854248993</v>
      </c>
      <c r="AB2641">
        <f t="shared" si="68"/>
        <v>8.7574533004174011</v>
      </c>
      <c r="AC2641">
        <f t="shared" si="69"/>
        <v>1.1432763182723162</v>
      </c>
    </row>
    <row r="2642" spans="1:29" x14ac:dyDescent="0.25">
      <c r="A2642" s="2">
        <v>2641</v>
      </c>
      <c r="B2642" s="3" t="s">
        <v>178</v>
      </c>
      <c r="C2642" s="3" t="s">
        <v>110</v>
      </c>
      <c r="D2642" s="3" t="s">
        <v>179</v>
      </c>
      <c r="E2642" s="3" t="s">
        <v>288</v>
      </c>
      <c r="F2642" s="3">
        <v>0.56000000000000005</v>
      </c>
      <c r="G2642" s="3">
        <v>0.48</v>
      </c>
      <c r="H2642" s="3" t="s">
        <v>302</v>
      </c>
      <c r="I2642" s="2">
        <v>2110</v>
      </c>
      <c r="J2642" s="3" t="s">
        <v>32</v>
      </c>
      <c r="K2642" s="2">
        <v>2000</v>
      </c>
      <c r="L2642" s="3"/>
      <c r="M2642" s="3" t="s">
        <v>303</v>
      </c>
      <c r="N2642" s="3" t="s">
        <v>302</v>
      </c>
      <c r="O2642" s="3" t="s">
        <v>31</v>
      </c>
      <c r="P2642" s="3"/>
      <c r="Q2642" s="3"/>
      <c r="R2642" s="3">
        <v>0</v>
      </c>
      <c r="S2642" s="3">
        <v>1</v>
      </c>
      <c r="T2642" s="2">
        <v>28</v>
      </c>
      <c r="U2642" s="3">
        <v>3.0402309518719552</v>
      </c>
      <c r="V2642" s="3">
        <v>25.424621617053724</v>
      </c>
      <c r="W2642" s="3">
        <v>3.7515064946550245</v>
      </c>
      <c r="X2642" s="3">
        <v>9656.4316925934563</v>
      </c>
      <c r="Y2642" s="3">
        <v>25.424621617053724</v>
      </c>
      <c r="Z2642" s="3">
        <v>3.7515031781603523</v>
      </c>
      <c r="AA2642" s="3">
        <v>9656.4316925934563</v>
      </c>
      <c r="AB2642">
        <f t="shared" si="68"/>
        <v>25.424621617053724</v>
      </c>
      <c r="AC2642">
        <f t="shared" si="69"/>
        <v>3.7515031781603523</v>
      </c>
    </row>
    <row r="2643" spans="1:29" x14ac:dyDescent="0.25">
      <c r="A2643" s="2">
        <v>2642</v>
      </c>
      <c r="B2643" s="3" t="s">
        <v>178</v>
      </c>
      <c r="C2643" s="3" t="s">
        <v>110</v>
      </c>
      <c r="D2643" s="3" t="s">
        <v>179</v>
      </c>
      <c r="E2643" s="3" t="s">
        <v>288</v>
      </c>
      <c r="F2643" s="3">
        <v>0.56000000000000005</v>
      </c>
      <c r="G2643" s="3">
        <v>0.48</v>
      </c>
      <c r="H2643" s="3" t="s">
        <v>302</v>
      </c>
      <c r="I2643" s="2">
        <v>2110</v>
      </c>
      <c r="J2643" s="3" t="s">
        <v>32</v>
      </c>
      <c r="K2643" s="2">
        <v>2110</v>
      </c>
      <c r="L2643" s="3"/>
      <c r="M2643" s="3" t="s">
        <v>303</v>
      </c>
      <c r="N2643" s="3" t="s">
        <v>302</v>
      </c>
      <c r="O2643" s="3" t="s">
        <v>31</v>
      </c>
      <c r="P2643" s="3"/>
      <c r="Q2643" s="3"/>
      <c r="R2643" s="3">
        <v>0</v>
      </c>
      <c r="S2643" s="3">
        <v>1</v>
      </c>
      <c r="T2643" s="2">
        <v>11</v>
      </c>
      <c r="U2643" s="3">
        <v>8.9103643425406847E-4</v>
      </c>
      <c r="V2643" s="3">
        <v>7.4059143963147956E-3</v>
      </c>
      <c r="W2643" s="3">
        <v>1.0614255288416356E-3</v>
      </c>
      <c r="X2643" s="3">
        <v>2.8515618254020008</v>
      </c>
      <c r="Y2643" s="3">
        <v>7.4059143963147956E-3</v>
      </c>
      <c r="Z2643" s="3">
        <v>1.061424590495371E-3</v>
      </c>
      <c r="AA2643" s="3">
        <v>2.8515618254020008</v>
      </c>
      <c r="AB2643">
        <f t="shared" si="68"/>
        <v>7.4059143963147956E-3</v>
      </c>
      <c r="AC2643">
        <f t="shared" si="69"/>
        <v>1.061424590495371E-3</v>
      </c>
    </row>
    <row r="2644" spans="1:29" x14ac:dyDescent="0.25">
      <c r="A2644" s="2">
        <v>2643</v>
      </c>
      <c r="B2644" s="3" t="s">
        <v>178</v>
      </c>
      <c r="C2644" s="3" t="s">
        <v>110</v>
      </c>
      <c r="D2644" s="3" t="s">
        <v>179</v>
      </c>
      <c r="E2644" s="3" t="s">
        <v>288</v>
      </c>
      <c r="F2644" s="3">
        <v>0.56000000000000005</v>
      </c>
      <c r="G2644" s="3">
        <v>0.48</v>
      </c>
      <c r="H2644" s="3" t="s">
        <v>302</v>
      </c>
      <c r="I2644" s="2">
        <v>2150</v>
      </c>
      <c r="J2644" s="3" t="s">
        <v>197</v>
      </c>
      <c r="K2644" s="2">
        <v>2000</v>
      </c>
      <c r="L2644" s="3"/>
      <c r="M2644" s="3" t="s">
        <v>303</v>
      </c>
      <c r="N2644" s="3" t="s">
        <v>302</v>
      </c>
      <c r="O2644" s="3" t="s">
        <v>31</v>
      </c>
      <c r="P2644" s="3"/>
      <c r="Q2644" s="3"/>
      <c r="R2644" s="3">
        <v>0</v>
      </c>
      <c r="S2644" s="3">
        <v>1</v>
      </c>
      <c r="T2644" s="2">
        <v>5</v>
      </c>
      <c r="U2644" s="3">
        <v>0.21702573129948827</v>
      </c>
      <c r="V2644" s="3">
        <v>2.1264360078507774</v>
      </c>
      <c r="W2644" s="3">
        <v>0.29521613917461387</v>
      </c>
      <c r="X2644" s="3">
        <v>824.36116562730354</v>
      </c>
      <c r="Y2644" s="3">
        <v>2.1264360078507774</v>
      </c>
      <c r="Z2644" s="3">
        <v>0.2952158781907252</v>
      </c>
      <c r="AA2644" s="3">
        <v>824.36116562730354</v>
      </c>
      <c r="AB2644">
        <f t="shared" si="68"/>
        <v>2.1264360078507774</v>
      </c>
      <c r="AC2644">
        <f t="shared" si="69"/>
        <v>0.2952158781907252</v>
      </c>
    </row>
    <row r="2645" spans="1:29" x14ac:dyDescent="0.25">
      <c r="A2645" s="2">
        <v>2644</v>
      </c>
      <c r="B2645" s="3" t="s">
        <v>178</v>
      </c>
      <c r="C2645" s="3" t="s">
        <v>110</v>
      </c>
      <c r="D2645" s="3" t="s">
        <v>179</v>
      </c>
      <c r="E2645" s="3" t="s">
        <v>288</v>
      </c>
      <c r="F2645" s="3">
        <v>0.56000000000000005</v>
      </c>
      <c r="G2645" s="3">
        <v>0.48</v>
      </c>
      <c r="H2645" s="3" t="s">
        <v>302</v>
      </c>
      <c r="I2645" s="2">
        <v>2200</v>
      </c>
      <c r="J2645" s="3" t="s">
        <v>141</v>
      </c>
      <c r="K2645" s="2">
        <v>1000</v>
      </c>
      <c r="L2645" s="3"/>
      <c r="M2645" s="3" t="s">
        <v>303</v>
      </c>
      <c r="N2645" s="3" t="s">
        <v>302</v>
      </c>
      <c r="O2645" s="3" t="s">
        <v>31</v>
      </c>
      <c r="P2645" s="3"/>
      <c r="Q2645" s="3"/>
      <c r="R2645" s="3">
        <v>0</v>
      </c>
      <c r="S2645" s="3">
        <v>1</v>
      </c>
      <c r="T2645" s="2">
        <v>7</v>
      </c>
      <c r="U2645" s="3">
        <v>0.15454466522000601</v>
      </c>
      <c r="V2645" s="3">
        <v>1.1863673227696445</v>
      </c>
      <c r="W2645" s="3">
        <v>0.15242953655437982</v>
      </c>
      <c r="X2645" s="3">
        <v>510.85653605274996</v>
      </c>
      <c r="Y2645" s="3">
        <v>1.1863673227696445</v>
      </c>
      <c r="Z2645" s="3">
        <v>0.15242940180004944</v>
      </c>
      <c r="AA2645" s="3">
        <v>510.85653605274996</v>
      </c>
      <c r="AB2645">
        <f t="shared" si="68"/>
        <v>1.1863673227696445</v>
      </c>
      <c r="AC2645">
        <f t="shared" si="69"/>
        <v>0.15242940180004944</v>
      </c>
    </row>
    <row r="2646" spans="1:29" x14ac:dyDescent="0.25">
      <c r="A2646" s="2">
        <v>2645</v>
      </c>
      <c r="B2646" s="3" t="s">
        <v>178</v>
      </c>
      <c r="C2646" s="3" t="s">
        <v>110</v>
      </c>
      <c r="D2646" s="3" t="s">
        <v>179</v>
      </c>
      <c r="E2646" s="3" t="s">
        <v>288</v>
      </c>
      <c r="F2646" s="3">
        <v>0.56000000000000005</v>
      </c>
      <c r="G2646" s="3">
        <v>0.48</v>
      </c>
      <c r="H2646" s="3" t="s">
        <v>302</v>
      </c>
      <c r="I2646" s="2">
        <v>2200</v>
      </c>
      <c r="J2646" s="3" t="s">
        <v>141</v>
      </c>
      <c r="K2646" s="2">
        <v>2200</v>
      </c>
      <c r="L2646" s="3"/>
      <c r="M2646" s="3" t="s">
        <v>303</v>
      </c>
      <c r="N2646" s="3" t="s">
        <v>302</v>
      </c>
      <c r="O2646" s="3" t="s">
        <v>31</v>
      </c>
      <c r="P2646" s="3"/>
      <c r="Q2646" s="3"/>
      <c r="R2646" s="3">
        <v>0</v>
      </c>
      <c r="S2646" s="3">
        <v>1</v>
      </c>
      <c r="T2646" s="2">
        <v>6</v>
      </c>
      <c r="U2646" s="3">
        <v>1.1587087810136145E-3</v>
      </c>
      <c r="V2646" s="3">
        <v>8.9684896833758746E-3</v>
      </c>
      <c r="W2646" s="3">
        <v>1.1512000101529338E-3</v>
      </c>
      <c r="X2646" s="3">
        <v>3.824020274549901</v>
      </c>
      <c r="Y2646" s="3">
        <v>8.9684896833758746E-3</v>
      </c>
      <c r="Z2646" s="3">
        <v>1.1511989924421272E-3</v>
      </c>
      <c r="AA2646" s="3">
        <v>3.824020274549901</v>
      </c>
      <c r="AB2646">
        <f t="shared" si="68"/>
        <v>8.9684896833758746E-3</v>
      </c>
      <c r="AC2646">
        <f t="shared" si="69"/>
        <v>1.1511989924421272E-3</v>
      </c>
    </row>
    <row r="2647" spans="1:29" x14ac:dyDescent="0.25">
      <c r="A2647" s="2">
        <v>2646</v>
      </c>
      <c r="B2647" s="3" t="s">
        <v>178</v>
      </c>
      <c r="C2647" s="3" t="s">
        <v>110</v>
      </c>
      <c r="D2647" s="3" t="s">
        <v>179</v>
      </c>
      <c r="E2647" s="3" t="s">
        <v>288</v>
      </c>
      <c r="F2647" s="3">
        <v>0.56000000000000005</v>
      </c>
      <c r="G2647" s="3">
        <v>0.48</v>
      </c>
      <c r="H2647" s="3" t="s">
        <v>302</v>
      </c>
      <c r="I2647" s="2">
        <v>2210</v>
      </c>
      <c r="J2647" s="3" t="s">
        <v>37</v>
      </c>
      <c r="K2647" s="2">
        <v>1000</v>
      </c>
      <c r="L2647" s="3"/>
      <c r="M2647" s="3" t="s">
        <v>303</v>
      </c>
      <c r="N2647" s="3" t="s">
        <v>302</v>
      </c>
      <c r="O2647" s="3"/>
      <c r="P2647" s="3" t="s">
        <v>76</v>
      </c>
      <c r="Q2647" s="3"/>
      <c r="R2647" s="3">
        <v>0</v>
      </c>
      <c r="S2647" s="3">
        <v>1</v>
      </c>
      <c r="T2647" s="2">
        <v>10</v>
      </c>
      <c r="U2647" s="3">
        <v>1.115701310607885</v>
      </c>
      <c r="V2647" s="3">
        <v>10.291346515214039</v>
      </c>
      <c r="W2647" s="3">
        <v>1.279029118317466</v>
      </c>
      <c r="X2647" s="3">
        <v>4300.1142399002647</v>
      </c>
      <c r="Y2647" s="3">
        <v>10.291346515214039</v>
      </c>
      <c r="Z2647" s="3">
        <v>1.2790279876001756</v>
      </c>
      <c r="AA2647" s="3">
        <v>4300.1142399002647</v>
      </c>
      <c r="AB2647">
        <f t="shared" si="68"/>
        <v>10.291346515214039</v>
      </c>
      <c r="AC2647">
        <f t="shared" si="69"/>
        <v>1.2790279876001756</v>
      </c>
    </row>
    <row r="2648" spans="1:29" x14ac:dyDescent="0.25">
      <c r="A2648" s="2">
        <v>2647</v>
      </c>
      <c r="B2648" s="3" t="s">
        <v>178</v>
      </c>
      <c r="C2648" s="3" t="s">
        <v>110</v>
      </c>
      <c r="D2648" s="3" t="s">
        <v>179</v>
      </c>
      <c r="E2648" s="3" t="s">
        <v>288</v>
      </c>
      <c r="F2648" s="3">
        <v>0.56000000000000005</v>
      </c>
      <c r="G2648" s="3">
        <v>0.48</v>
      </c>
      <c r="H2648" s="3" t="s">
        <v>302</v>
      </c>
      <c r="I2648" s="2">
        <v>2210</v>
      </c>
      <c r="J2648" s="3" t="s">
        <v>37</v>
      </c>
      <c r="K2648" s="2">
        <v>2000</v>
      </c>
      <c r="L2648" s="3"/>
      <c r="M2648" s="3" t="s">
        <v>303</v>
      </c>
      <c r="N2648" s="3" t="s">
        <v>302</v>
      </c>
      <c r="O2648" s="3" t="s">
        <v>31</v>
      </c>
      <c r="P2648" s="3"/>
      <c r="Q2648" s="3"/>
      <c r="R2648" s="3">
        <v>0</v>
      </c>
      <c r="S2648" s="3">
        <v>1</v>
      </c>
      <c r="T2648" s="2">
        <v>116</v>
      </c>
      <c r="U2648" s="3">
        <v>6.0683379906801669</v>
      </c>
      <c r="V2648" s="3">
        <v>43.685140233425429</v>
      </c>
      <c r="W2648" s="3">
        <v>5.1723193918999044</v>
      </c>
      <c r="X2648" s="3">
        <v>17983.243093877591</v>
      </c>
      <c r="Y2648" s="3">
        <v>43.685140233425429</v>
      </c>
      <c r="Z2648" s="3">
        <v>5.1723148193449209</v>
      </c>
      <c r="AA2648" s="3">
        <v>17983.243093877591</v>
      </c>
      <c r="AB2648">
        <f t="shared" si="68"/>
        <v>43.685140233425429</v>
      </c>
      <c r="AC2648">
        <f t="shared" si="69"/>
        <v>5.1723148193449209</v>
      </c>
    </row>
    <row r="2649" spans="1:29" x14ac:dyDescent="0.25">
      <c r="A2649" s="2">
        <v>2648</v>
      </c>
      <c r="B2649" s="3" t="s">
        <v>178</v>
      </c>
      <c r="C2649" s="3" t="s">
        <v>110</v>
      </c>
      <c r="D2649" s="3" t="s">
        <v>179</v>
      </c>
      <c r="E2649" s="3" t="s">
        <v>288</v>
      </c>
      <c r="F2649" s="3">
        <v>0.56000000000000005</v>
      </c>
      <c r="G2649" s="3">
        <v>0.48</v>
      </c>
      <c r="H2649" s="3" t="s">
        <v>302</v>
      </c>
      <c r="I2649" s="2">
        <v>2210</v>
      </c>
      <c r="J2649" s="3" t="s">
        <v>37</v>
      </c>
      <c r="K2649" s="2">
        <v>2210</v>
      </c>
      <c r="L2649" s="3"/>
      <c r="M2649" s="3" t="s">
        <v>303</v>
      </c>
      <c r="N2649" s="3" t="s">
        <v>302</v>
      </c>
      <c r="O2649" s="3" t="s">
        <v>31</v>
      </c>
      <c r="P2649" s="3"/>
      <c r="Q2649" s="3"/>
      <c r="R2649" s="3">
        <v>0</v>
      </c>
      <c r="S2649" s="3">
        <v>1</v>
      </c>
      <c r="T2649" s="2">
        <v>63</v>
      </c>
      <c r="U2649" s="3">
        <v>0.98647868536736361</v>
      </c>
      <c r="V2649" s="3">
        <v>7.4864103206732429</v>
      </c>
      <c r="W2649" s="3">
        <v>0.90613285099140528</v>
      </c>
      <c r="X2649" s="3">
        <v>3083.1031578095381</v>
      </c>
      <c r="Y2649" s="3">
        <v>7.4864103206732429</v>
      </c>
      <c r="Z2649" s="3">
        <v>0.90613204993060981</v>
      </c>
      <c r="AA2649" s="3">
        <v>3083.1031578095381</v>
      </c>
      <c r="AB2649">
        <f t="shared" si="68"/>
        <v>7.4864103206732429</v>
      </c>
      <c r="AC2649">
        <f t="shared" si="69"/>
        <v>0.90613204993060981</v>
      </c>
    </row>
    <row r="2650" spans="1:29" x14ac:dyDescent="0.25">
      <c r="A2650" s="2">
        <v>2649</v>
      </c>
      <c r="B2650" s="3" t="s">
        <v>178</v>
      </c>
      <c r="C2650" s="3" t="s">
        <v>110</v>
      </c>
      <c r="D2650" s="3" t="s">
        <v>179</v>
      </c>
      <c r="E2650" s="3" t="s">
        <v>288</v>
      </c>
      <c r="F2650" s="3">
        <v>0.56000000000000005</v>
      </c>
      <c r="G2650" s="3">
        <v>0.48</v>
      </c>
      <c r="H2650" s="3" t="s">
        <v>302</v>
      </c>
      <c r="I2650" s="2">
        <v>2210</v>
      </c>
      <c r="J2650" s="3" t="s">
        <v>37</v>
      </c>
      <c r="K2650" s="2">
        <v>2210</v>
      </c>
      <c r="L2650" s="3"/>
      <c r="M2650" s="3" t="s">
        <v>306</v>
      </c>
      <c r="N2650" s="3" t="s">
        <v>302</v>
      </c>
      <c r="O2650" s="3" t="s">
        <v>31</v>
      </c>
      <c r="P2650" s="3"/>
      <c r="Q2650" s="3"/>
      <c r="R2650" s="3">
        <v>0</v>
      </c>
      <c r="S2650" s="3">
        <v>1</v>
      </c>
      <c r="T2650" s="2">
        <v>1</v>
      </c>
      <c r="U2650" s="3">
        <v>2.4341936657023901E-5</v>
      </c>
      <c r="V2650" s="3">
        <v>2.2574338613344622E-4</v>
      </c>
      <c r="W2650" s="3">
        <v>2.8689459712502968E-5</v>
      </c>
      <c r="X2650" s="3">
        <v>9.3834933449299524E-2</v>
      </c>
      <c r="Y2650" s="3">
        <v>2.2574338613344622E-4</v>
      </c>
      <c r="Z2650" s="3">
        <v>2.8689434349774602E-5</v>
      </c>
      <c r="AA2650" s="3">
        <v>9.3834933449299524E-2</v>
      </c>
      <c r="AB2650">
        <f t="shared" si="68"/>
        <v>2.2574338613344622E-4</v>
      </c>
      <c r="AC2650">
        <f t="shared" si="69"/>
        <v>2.8689434349774602E-5</v>
      </c>
    </row>
    <row r="2651" spans="1:29" x14ac:dyDescent="0.25">
      <c r="A2651" s="2">
        <v>2650</v>
      </c>
      <c r="B2651" s="3" t="s">
        <v>178</v>
      </c>
      <c r="C2651" s="3" t="s">
        <v>110</v>
      </c>
      <c r="D2651" s="3" t="s">
        <v>179</v>
      </c>
      <c r="E2651" s="3" t="s">
        <v>288</v>
      </c>
      <c r="F2651" s="3">
        <v>0.56000000000000005</v>
      </c>
      <c r="G2651" s="3">
        <v>0.48</v>
      </c>
      <c r="H2651" s="3" t="s">
        <v>302</v>
      </c>
      <c r="I2651" s="2">
        <v>2210</v>
      </c>
      <c r="J2651" s="3" t="s">
        <v>37</v>
      </c>
      <c r="K2651" s="2">
        <v>3000</v>
      </c>
      <c r="L2651" s="3"/>
      <c r="M2651" s="3" t="s">
        <v>306</v>
      </c>
      <c r="N2651" s="3" t="s">
        <v>302</v>
      </c>
      <c r="O2651" s="3"/>
      <c r="P2651" s="3" t="s">
        <v>76</v>
      </c>
      <c r="Q2651" s="3"/>
      <c r="R2651" s="3">
        <v>0</v>
      </c>
      <c r="S2651" s="3">
        <v>1</v>
      </c>
      <c r="T2651" s="2">
        <v>4</v>
      </c>
      <c r="U2651" s="3">
        <v>0.11253237873647441</v>
      </c>
      <c r="V2651" s="3">
        <v>1.0149531380055306</v>
      </c>
      <c r="W2651" s="3">
        <v>0.12524071897612055</v>
      </c>
      <c r="X2651" s="3">
        <v>426.79451989042093</v>
      </c>
      <c r="Y2651" s="3">
        <v>1.0149531380055306</v>
      </c>
      <c r="Z2651" s="3">
        <v>0.12524060825788552</v>
      </c>
      <c r="AA2651" s="3">
        <v>426.79451989042093</v>
      </c>
      <c r="AB2651">
        <f t="shared" si="68"/>
        <v>1.0149531380055306</v>
      </c>
      <c r="AC2651">
        <f t="shared" si="69"/>
        <v>0.12524060825788552</v>
      </c>
    </row>
    <row r="2652" spans="1:29" x14ac:dyDescent="0.25">
      <c r="A2652" s="2">
        <v>2651</v>
      </c>
      <c r="B2652" s="3" t="s">
        <v>178</v>
      </c>
      <c r="C2652" s="3" t="s">
        <v>110</v>
      </c>
      <c r="D2652" s="3" t="s">
        <v>179</v>
      </c>
      <c r="E2652" s="3" t="s">
        <v>288</v>
      </c>
      <c r="F2652" s="3">
        <v>0.56000000000000005</v>
      </c>
      <c r="G2652" s="3">
        <v>0.48</v>
      </c>
      <c r="H2652" s="3" t="s">
        <v>302</v>
      </c>
      <c r="I2652" s="2">
        <v>2240</v>
      </c>
      <c r="J2652" s="3" t="s">
        <v>38</v>
      </c>
      <c r="K2652" s="2">
        <v>2000</v>
      </c>
      <c r="L2652" s="3"/>
      <c r="M2652" s="3" t="s">
        <v>303</v>
      </c>
      <c r="N2652" s="3" t="s">
        <v>302</v>
      </c>
      <c r="O2652" s="3" t="s">
        <v>31</v>
      </c>
      <c r="P2652" s="3"/>
      <c r="Q2652" s="3"/>
      <c r="R2652" s="3">
        <v>0</v>
      </c>
      <c r="S2652" s="3">
        <v>1</v>
      </c>
      <c r="T2652" s="2">
        <v>9</v>
      </c>
      <c r="U2652" s="3">
        <v>0.42687334072856287</v>
      </c>
      <c r="V2652" s="3">
        <v>3.8128366340645106</v>
      </c>
      <c r="W2652" s="3">
        <v>0.52933168859031321</v>
      </c>
      <c r="X2652" s="3">
        <v>1647.9488093816708</v>
      </c>
      <c r="Y2652" s="3">
        <v>3.8128366340645106</v>
      </c>
      <c r="Z2652" s="3">
        <v>0.52933122063811056</v>
      </c>
      <c r="AA2652" s="3">
        <v>1647.9488093816708</v>
      </c>
      <c r="AB2652">
        <f t="shared" si="68"/>
        <v>3.8128366340645106</v>
      </c>
      <c r="AC2652">
        <f t="shared" si="69"/>
        <v>0.52933122063811056</v>
      </c>
    </row>
    <row r="2653" spans="1:29" x14ac:dyDescent="0.25">
      <c r="A2653" s="2">
        <v>2652</v>
      </c>
      <c r="B2653" s="3" t="s">
        <v>178</v>
      </c>
      <c r="C2653" s="3" t="s">
        <v>110</v>
      </c>
      <c r="D2653" s="3" t="s">
        <v>179</v>
      </c>
      <c r="E2653" s="3" t="s">
        <v>288</v>
      </c>
      <c r="F2653" s="3">
        <v>0.56000000000000005</v>
      </c>
      <c r="G2653" s="3">
        <v>0.48</v>
      </c>
      <c r="H2653" s="3" t="s">
        <v>302</v>
      </c>
      <c r="I2653" s="2">
        <v>2240</v>
      </c>
      <c r="J2653" s="3" t="s">
        <v>38</v>
      </c>
      <c r="K2653" s="2">
        <v>2240</v>
      </c>
      <c r="L2653" s="3"/>
      <c r="M2653" s="3" t="s">
        <v>303</v>
      </c>
      <c r="N2653" s="3" t="s">
        <v>302</v>
      </c>
      <c r="O2653" s="3" t="s">
        <v>31</v>
      </c>
      <c r="P2653" s="3"/>
      <c r="Q2653" s="3"/>
      <c r="R2653" s="3">
        <v>0</v>
      </c>
      <c r="S2653" s="3">
        <v>1</v>
      </c>
      <c r="T2653" s="2">
        <v>19</v>
      </c>
      <c r="U2653" s="3">
        <v>0.77999287084472557</v>
      </c>
      <c r="V2653" s="3">
        <v>5.6089542509330288</v>
      </c>
      <c r="W2653" s="3">
        <v>0.78100498637173155</v>
      </c>
      <c r="X2653" s="3">
        <v>2557.2774793948947</v>
      </c>
      <c r="Y2653" s="3">
        <v>5.6089542509330288</v>
      </c>
      <c r="Z2653" s="3">
        <v>0.78100429592940412</v>
      </c>
      <c r="AA2653" s="3">
        <v>2557.2774793948947</v>
      </c>
      <c r="AB2653">
        <f t="shared" si="68"/>
        <v>5.6089542509330288</v>
      </c>
      <c r="AC2653">
        <f t="shared" si="69"/>
        <v>0.78100429592940412</v>
      </c>
    </row>
    <row r="2654" spans="1:29" x14ac:dyDescent="0.25">
      <c r="A2654" s="2">
        <v>2653</v>
      </c>
      <c r="B2654" s="3" t="s">
        <v>178</v>
      </c>
      <c r="C2654" s="3" t="s">
        <v>110</v>
      </c>
      <c r="D2654" s="3" t="s">
        <v>179</v>
      </c>
      <c r="E2654" s="3" t="s">
        <v>288</v>
      </c>
      <c r="F2654" s="3">
        <v>0.56000000000000005</v>
      </c>
      <c r="G2654" s="3">
        <v>0.48</v>
      </c>
      <c r="H2654" s="3" t="s">
        <v>302</v>
      </c>
      <c r="I2654" s="2">
        <v>2410</v>
      </c>
      <c r="J2654" s="3" t="s">
        <v>113</v>
      </c>
      <c r="K2654" s="2">
        <v>1000</v>
      </c>
      <c r="L2654" s="3"/>
      <c r="M2654" s="3" t="s">
        <v>303</v>
      </c>
      <c r="N2654" s="3" t="s">
        <v>302</v>
      </c>
      <c r="O2654" s="3" t="s">
        <v>31</v>
      </c>
      <c r="P2654" s="3"/>
      <c r="Q2654" s="3"/>
      <c r="R2654" s="3">
        <v>0</v>
      </c>
      <c r="S2654" s="3">
        <v>1</v>
      </c>
      <c r="T2654" s="2">
        <v>3</v>
      </c>
      <c r="U2654" s="3">
        <v>0.2533586719861512</v>
      </c>
      <c r="V2654" s="3">
        <v>2.4976006754993971</v>
      </c>
      <c r="W2654" s="3">
        <v>0.35857716430079201</v>
      </c>
      <c r="X2654" s="3">
        <v>985.5174242857679</v>
      </c>
      <c r="Y2654" s="3">
        <v>2.4976006754993971</v>
      </c>
      <c r="Z2654" s="3">
        <v>0.35857684730300554</v>
      </c>
      <c r="AA2654" s="3">
        <v>985.5174242857679</v>
      </c>
      <c r="AB2654">
        <f t="shared" si="68"/>
        <v>2.4976006754993971</v>
      </c>
      <c r="AC2654">
        <f t="shared" si="69"/>
        <v>0.35857684730300554</v>
      </c>
    </row>
    <row r="2655" spans="1:29" x14ac:dyDescent="0.25">
      <c r="A2655" s="2">
        <v>2654</v>
      </c>
      <c r="B2655" s="3" t="s">
        <v>178</v>
      </c>
      <c r="C2655" s="3" t="s">
        <v>110</v>
      </c>
      <c r="D2655" s="3" t="s">
        <v>179</v>
      </c>
      <c r="E2655" s="3" t="s">
        <v>288</v>
      </c>
      <c r="F2655" s="3">
        <v>0.56000000000000005</v>
      </c>
      <c r="G2655" s="3">
        <v>0.48</v>
      </c>
      <c r="H2655" s="3" t="s">
        <v>302</v>
      </c>
      <c r="I2655" s="2">
        <v>2410</v>
      </c>
      <c r="J2655" s="3" t="s">
        <v>113</v>
      </c>
      <c r="K2655" s="2">
        <v>2000</v>
      </c>
      <c r="L2655" s="3"/>
      <c r="M2655" s="3" t="s">
        <v>303</v>
      </c>
      <c r="N2655" s="3" t="s">
        <v>302</v>
      </c>
      <c r="O2655" s="3" t="s">
        <v>31</v>
      </c>
      <c r="P2655" s="3"/>
      <c r="Q2655" s="3"/>
      <c r="R2655" s="3">
        <v>0</v>
      </c>
      <c r="S2655" s="3">
        <v>1</v>
      </c>
      <c r="T2655" s="2">
        <v>13</v>
      </c>
      <c r="U2655" s="3">
        <v>0.46674311917233513</v>
      </c>
      <c r="V2655" s="3">
        <v>3.772297277914415</v>
      </c>
      <c r="W2655" s="3">
        <v>0.57788301145632648</v>
      </c>
      <c r="X2655" s="3">
        <v>1340.2912280439932</v>
      </c>
      <c r="Y2655" s="3">
        <v>3.772297277914415</v>
      </c>
      <c r="Z2655" s="3">
        <v>0.57788250058264556</v>
      </c>
      <c r="AA2655" s="3">
        <v>1340.2912280439932</v>
      </c>
      <c r="AB2655">
        <f t="shared" si="68"/>
        <v>3.772297277914415</v>
      </c>
      <c r="AC2655">
        <f t="shared" si="69"/>
        <v>0.57788250058264556</v>
      </c>
    </row>
    <row r="2656" spans="1:29" x14ac:dyDescent="0.25">
      <c r="A2656" s="2">
        <v>2655</v>
      </c>
      <c r="B2656" s="3" t="s">
        <v>178</v>
      </c>
      <c r="C2656" s="3" t="s">
        <v>110</v>
      </c>
      <c r="D2656" s="3" t="s">
        <v>179</v>
      </c>
      <c r="E2656" s="3" t="s">
        <v>288</v>
      </c>
      <c r="F2656" s="3">
        <v>0.56000000000000005</v>
      </c>
      <c r="G2656" s="3">
        <v>0.48</v>
      </c>
      <c r="H2656" s="3" t="s">
        <v>302</v>
      </c>
      <c r="I2656" s="2">
        <v>2410</v>
      </c>
      <c r="J2656" s="3" t="s">
        <v>113</v>
      </c>
      <c r="K2656" s="2">
        <v>2000</v>
      </c>
      <c r="L2656" s="3"/>
      <c r="M2656" s="3" t="s">
        <v>306</v>
      </c>
      <c r="N2656" s="3" t="s">
        <v>302</v>
      </c>
      <c r="O2656" s="3" t="s">
        <v>31</v>
      </c>
      <c r="P2656" s="3"/>
      <c r="Q2656" s="3"/>
      <c r="R2656" s="3">
        <v>0</v>
      </c>
      <c r="S2656" s="3">
        <v>1</v>
      </c>
      <c r="T2656" s="2">
        <v>1</v>
      </c>
      <c r="U2656" s="3">
        <v>3.6483900422791001E-4</v>
      </c>
      <c r="V2656" s="3">
        <v>2.6111584920568563E-3</v>
      </c>
      <c r="W2656" s="3">
        <v>3.2614567609262E-4</v>
      </c>
      <c r="X2656" s="3">
        <v>1.1287673125018205</v>
      </c>
      <c r="Y2656" s="3">
        <v>2.6111584920568563E-3</v>
      </c>
      <c r="Z2656" s="3">
        <v>3.2614538776567701E-4</v>
      </c>
      <c r="AA2656" s="3">
        <v>1.1287673125018205</v>
      </c>
      <c r="AB2656">
        <f t="shared" si="68"/>
        <v>2.6111584920568563E-3</v>
      </c>
      <c r="AC2656">
        <f t="shared" si="69"/>
        <v>3.2614538776567701E-4</v>
      </c>
    </row>
    <row r="2657" spans="1:29" x14ac:dyDescent="0.25">
      <c r="A2657" s="2">
        <v>2656</v>
      </c>
      <c r="B2657" s="3" t="s">
        <v>178</v>
      </c>
      <c r="C2657" s="3" t="s">
        <v>110</v>
      </c>
      <c r="D2657" s="3" t="s">
        <v>179</v>
      </c>
      <c r="E2657" s="3" t="s">
        <v>288</v>
      </c>
      <c r="F2657" s="3">
        <v>0.56000000000000005</v>
      </c>
      <c r="G2657" s="3">
        <v>0.48</v>
      </c>
      <c r="H2657" s="3" t="s">
        <v>302</v>
      </c>
      <c r="I2657" s="2">
        <v>2410</v>
      </c>
      <c r="J2657" s="3" t="s">
        <v>113</v>
      </c>
      <c r="K2657" s="2">
        <v>2410</v>
      </c>
      <c r="L2657" s="3"/>
      <c r="M2657" s="3" t="s">
        <v>303</v>
      </c>
      <c r="N2657" s="3" t="s">
        <v>302</v>
      </c>
      <c r="O2657" s="3" t="s">
        <v>31</v>
      </c>
      <c r="P2657" s="3"/>
      <c r="Q2657" s="3"/>
      <c r="R2657" s="3">
        <v>0</v>
      </c>
      <c r="S2657" s="3">
        <v>1</v>
      </c>
      <c r="T2657" s="2">
        <v>5</v>
      </c>
      <c r="U2657" s="3">
        <v>3.8925939638849709E-4</v>
      </c>
      <c r="V2657" s="3">
        <v>3.848525514745601E-3</v>
      </c>
      <c r="W2657" s="3">
        <v>5.5181843830930219E-4</v>
      </c>
      <c r="X2657" s="3">
        <v>1.5164411335148489</v>
      </c>
      <c r="Y2657" s="3">
        <v>3.848525514745601E-3</v>
      </c>
      <c r="Z2657" s="3">
        <v>5.5181795047783697E-4</v>
      </c>
      <c r="AA2657" s="3">
        <v>1.5164411335148489</v>
      </c>
      <c r="AB2657">
        <f t="shared" si="68"/>
        <v>3.848525514745601E-3</v>
      </c>
      <c r="AC2657">
        <f t="shared" si="69"/>
        <v>5.5181795047783697E-4</v>
      </c>
    </row>
    <row r="2658" spans="1:29" x14ac:dyDescent="0.25">
      <c r="A2658" s="2">
        <v>2657</v>
      </c>
      <c r="B2658" s="3" t="s">
        <v>178</v>
      </c>
      <c r="C2658" s="3" t="s">
        <v>110</v>
      </c>
      <c r="D2658" s="3" t="s">
        <v>179</v>
      </c>
      <c r="E2658" s="3" t="s">
        <v>288</v>
      </c>
      <c r="F2658" s="3">
        <v>0.56000000000000005</v>
      </c>
      <c r="G2658" s="3">
        <v>0.48</v>
      </c>
      <c r="H2658" s="3" t="s">
        <v>302</v>
      </c>
      <c r="I2658" s="2">
        <v>2430</v>
      </c>
      <c r="J2658" s="3" t="s">
        <v>231</v>
      </c>
      <c r="K2658" s="2">
        <v>2000</v>
      </c>
      <c r="L2658" s="3"/>
      <c r="M2658" s="3" t="s">
        <v>303</v>
      </c>
      <c r="N2658" s="3" t="s">
        <v>302</v>
      </c>
      <c r="O2658" s="3" t="s">
        <v>31</v>
      </c>
      <c r="P2658" s="3"/>
      <c r="Q2658" s="3"/>
      <c r="R2658" s="3">
        <v>0</v>
      </c>
      <c r="S2658" s="3">
        <v>1</v>
      </c>
      <c r="T2658" s="2">
        <v>3</v>
      </c>
      <c r="U2658" s="3">
        <v>0.12215337633880251</v>
      </c>
      <c r="V2658" s="3">
        <v>1.095033426025924</v>
      </c>
      <c r="W2658" s="3">
        <v>0.15607810779606826</v>
      </c>
      <c r="X2658" s="3">
        <v>418.56409272562223</v>
      </c>
      <c r="Y2658" s="3">
        <v>1.095033426025924</v>
      </c>
      <c r="Z2658" s="3">
        <v>0.15607796981624289</v>
      </c>
      <c r="AA2658" s="3">
        <v>418.56409272562223</v>
      </c>
      <c r="AB2658">
        <f t="shared" si="68"/>
        <v>1.095033426025924</v>
      </c>
      <c r="AC2658">
        <f t="shared" si="69"/>
        <v>0.15607796981624289</v>
      </c>
    </row>
    <row r="2659" spans="1:29" x14ac:dyDescent="0.25">
      <c r="A2659" s="2">
        <v>2658</v>
      </c>
      <c r="B2659" s="3" t="s">
        <v>178</v>
      </c>
      <c r="C2659" s="3" t="s">
        <v>110</v>
      </c>
      <c r="D2659" s="3" t="s">
        <v>179</v>
      </c>
      <c r="E2659" s="3" t="s">
        <v>288</v>
      </c>
      <c r="F2659" s="3">
        <v>0.56000000000000005</v>
      </c>
      <c r="G2659" s="3">
        <v>0.48</v>
      </c>
      <c r="H2659" s="3" t="s">
        <v>302</v>
      </c>
      <c r="I2659" s="2">
        <v>2430</v>
      </c>
      <c r="J2659" s="3" t="s">
        <v>231</v>
      </c>
      <c r="K2659" s="2">
        <v>2430</v>
      </c>
      <c r="L2659" s="3"/>
      <c r="M2659" s="3" t="s">
        <v>303</v>
      </c>
      <c r="N2659" s="3" t="s">
        <v>302</v>
      </c>
      <c r="O2659" s="3" t="s">
        <v>31</v>
      </c>
      <c r="P2659" s="3"/>
      <c r="Q2659" s="3"/>
      <c r="R2659" s="3">
        <v>0</v>
      </c>
      <c r="S2659" s="3">
        <v>1</v>
      </c>
      <c r="T2659" s="2">
        <v>3</v>
      </c>
      <c r="U2659" s="3">
        <v>9.0893447084251233E-3</v>
      </c>
      <c r="V2659" s="3">
        <v>7.81384111935777E-2</v>
      </c>
      <c r="W2659" s="3">
        <v>1.0274390551786645E-2</v>
      </c>
      <c r="X2659" s="3">
        <v>30.348250919813019</v>
      </c>
      <c r="Y2659" s="3">
        <v>7.81384111935777E-2</v>
      </c>
      <c r="Z2659" s="3">
        <v>1.0274381468779155E-2</v>
      </c>
      <c r="AA2659" s="3">
        <v>30.348250919813019</v>
      </c>
      <c r="AB2659">
        <f t="shared" si="68"/>
        <v>7.81384111935777E-2</v>
      </c>
      <c r="AC2659">
        <f t="shared" si="69"/>
        <v>1.0274381468779155E-2</v>
      </c>
    </row>
    <row r="2660" spans="1:29" x14ac:dyDescent="0.25">
      <c r="A2660" s="2">
        <v>2659</v>
      </c>
      <c r="B2660" s="3" t="s">
        <v>178</v>
      </c>
      <c r="C2660" s="3" t="s">
        <v>110</v>
      </c>
      <c r="D2660" s="3" t="s">
        <v>179</v>
      </c>
      <c r="E2660" s="3" t="s">
        <v>288</v>
      </c>
      <c r="F2660" s="3">
        <v>0.56000000000000005</v>
      </c>
      <c r="G2660" s="3">
        <v>0.48</v>
      </c>
      <c r="H2660" s="3" t="s">
        <v>302</v>
      </c>
      <c r="I2660" s="2">
        <v>3100</v>
      </c>
      <c r="J2660" s="3" t="s">
        <v>69</v>
      </c>
      <c r="K2660" s="2">
        <v>1000</v>
      </c>
      <c r="L2660" s="3" t="s">
        <v>64</v>
      </c>
      <c r="M2660" s="3" t="s">
        <v>303</v>
      </c>
      <c r="N2660" s="3" t="s">
        <v>302</v>
      </c>
      <c r="O2660" s="3"/>
      <c r="P2660" s="3"/>
      <c r="Q2660" s="3"/>
      <c r="R2660" s="3">
        <v>0</v>
      </c>
      <c r="S2660" s="3">
        <v>1</v>
      </c>
      <c r="T2660" s="2">
        <v>30</v>
      </c>
      <c r="U2660" s="3">
        <v>2.1573066520761777</v>
      </c>
      <c r="V2660" s="3">
        <v>16.248180882265959</v>
      </c>
      <c r="W2660" s="3">
        <v>1.8898348895691319</v>
      </c>
      <c r="X2660" s="3">
        <v>6903.0010107524968</v>
      </c>
      <c r="Y2660" s="3">
        <v>16.248180882265959</v>
      </c>
      <c r="Z2660" s="3">
        <v>1.8898332188730114</v>
      </c>
      <c r="AA2660" s="3">
        <v>6903.0010107524968</v>
      </c>
      <c r="AB2660">
        <f t="shared" si="68"/>
        <v>16.248180882265959</v>
      </c>
      <c r="AC2660">
        <f t="shared" si="69"/>
        <v>1.8898332188730114</v>
      </c>
    </row>
    <row r="2661" spans="1:29" x14ac:dyDescent="0.25">
      <c r="A2661" s="2">
        <v>2660</v>
      </c>
      <c r="B2661" s="3" t="s">
        <v>178</v>
      </c>
      <c r="C2661" s="3" t="s">
        <v>110</v>
      </c>
      <c r="D2661" s="3" t="s">
        <v>179</v>
      </c>
      <c r="E2661" s="3" t="s">
        <v>288</v>
      </c>
      <c r="F2661" s="3">
        <v>0.56000000000000005</v>
      </c>
      <c r="G2661" s="3">
        <v>0.48</v>
      </c>
      <c r="H2661" s="3" t="s">
        <v>302</v>
      </c>
      <c r="I2661" s="2">
        <v>3100</v>
      </c>
      <c r="J2661" s="3" t="s">
        <v>69</v>
      </c>
      <c r="K2661" s="2">
        <v>3100</v>
      </c>
      <c r="L2661" s="3" t="s">
        <v>64</v>
      </c>
      <c r="M2661" s="3" t="s">
        <v>303</v>
      </c>
      <c r="N2661" s="3" t="s">
        <v>302</v>
      </c>
      <c r="O2661" s="3"/>
      <c r="P2661" s="3"/>
      <c r="Q2661" s="3"/>
      <c r="R2661" s="3">
        <v>0</v>
      </c>
      <c r="S2661" s="3">
        <v>1</v>
      </c>
      <c r="T2661" s="2">
        <v>94</v>
      </c>
      <c r="U2661" s="3">
        <v>6.1066505594307907</v>
      </c>
      <c r="V2661" s="3">
        <v>48.579666084706474</v>
      </c>
      <c r="W2661" s="3">
        <v>5.9014370443650659</v>
      </c>
      <c r="X2661" s="3">
        <v>20393.741505487753</v>
      </c>
      <c r="Y2661" s="3">
        <v>48.579666084706474</v>
      </c>
      <c r="Z2661" s="3">
        <v>5.9014318272384125</v>
      </c>
      <c r="AA2661" s="3">
        <v>20393.741505487753</v>
      </c>
      <c r="AB2661">
        <f t="shared" si="68"/>
        <v>48.579666084706474</v>
      </c>
      <c r="AC2661">
        <f t="shared" si="69"/>
        <v>5.9014318272384125</v>
      </c>
    </row>
    <row r="2662" spans="1:29" x14ac:dyDescent="0.25">
      <c r="A2662" s="2">
        <v>2661</v>
      </c>
      <c r="B2662" s="3" t="s">
        <v>178</v>
      </c>
      <c r="C2662" s="3" t="s">
        <v>110</v>
      </c>
      <c r="D2662" s="3" t="s">
        <v>179</v>
      </c>
      <c r="E2662" s="3" t="s">
        <v>288</v>
      </c>
      <c r="F2662" s="3">
        <v>0.56000000000000005</v>
      </c>
      <c r="G2662" s="3">
        <v>0.48</v>
      </c>
      <c r="H2662" s="3" t="s">
        <v>302</v>
      </c>
      <c r="I2662" s="2">
        <v>3100</v>
      </c>
      <c r="J2662" s="3" t="s">
        <v>69</v>
      </c>
      <c r="K2662" s="2">
        <v>3100</v>
      </c>
      <c r="L2662" s="3" t="s">
        <v>64</v>
      </c>
      <c r="M2662" s="3" t="s">
        <v>305</v>
      </c>
      <c r="N2662" s="3" t="s">
        <v>302</v>
      </c>
      <c r="O2662" s="3"/>
      <c r="P2662" s="3"/>
      <c r="Q2662" s="3"/>
      <c r="R2662" s="3">
        <v>0</v>
      </c>
      <c r="S2662" s="3">
        <v>1</v>
      </c>
      <c r="T2662" s="2">
        <v>8</v>
      </c>
      <c r="U2662" s="3">
        <v>0.1558808813508453</v>
      </c>
      <c r="V2662" s="3">
        <v>1.6570187810095256</v>
      </c>
      <c r="W2662" s="3">
        <v>0.2186754637852899</v>
      </c>
      <c r="X2662" s="3">
        <v>607.78939237185557</v>
      </c>
      <c r="Y2662" s="3">
        <v>1.6570187810095256</v>
      </c>
      <c r="Z2662" s="3">
        <v>0.21867527046668242</v>
      </c>
      <c r="AA2662" s="3">
        <v>607.78939237185557</v>
      </c>
      <c r="AB2662">
        <f t="shared" si="68"/>
        <v>1.6570187810095256</v>
      </c>
      <c r="AC2662">
        <f t="shared" si="69"/>
        <v>0.21867527046668242</v>
      </c>
    </row>
    <row r="2663" spans="1:29" x14ac:dyDescent="0.25">
      <c r="A2663" s="2">
        <v>2662</v>
      </c>
      <c r="B2663" s="3" t="s">
        <v>178</v>
      </c>
      <c r="C2663" s="3" t="s">
        <v>110</v>
      </c>
      <c r="D2663" s="3" t="s">
        <v>179</v>
      </c>
      <c r="E2663" s="3" t="s">
        <v>288</v>
      </c>
      <c r="F2663" s="3">
        <v>0.56000000000000005</v>
      </c>
      <c r="G2663" s="3">
        <v>0.48</v>
      </c>
      <c r="H2663" s="3" t="s">
        <v>302</v>
      </c>
      <c r="I2663" s="2">
        <v>3100</v>
      </c>
      <c r="J2663" s="3" t="s">
        <v>69</v>
      </c>
      <c r="K2663" s="2">
        <v>3100</v>
      </c>
      <c r="L2663" s="3" t="s">
        <v>64</v>
      </c>
      <c r="M2663" s="3" t="s">
        <v>306</v>
      </c>
      <c r="N2663" s="3" t="s">
        <v>302</v>
      </c>
      <c r="O2663" s="3"/>
      <c r="P2663" s="3"/>
      <c r="Q2663" s="3"/>
      <c r="R2663" s="3">
        <v>0</v>
      </c>
      <c r="S2663" s="3">
        <v>1</v>
      </c>
      <c r="T2663" s="2">
        <v>7</v>
      </c>
      <c r="U2663" s="3">
        <v>9.002187581039181E-2</v>
      </c>
      <c r="V2663" s="3">
        <v>0.84808995406147381</v>
      </c>
      <c r="W2663" s="3">
        <v>0.10542550933428502</v>
      </c>
      <c r="X2663" s="3">
        <v>352.68493564538932</v>
      </c>
      <c r="Y2663" s="3">
        <v>0.84808995406147381</v>
      </c>
      <c r="Z2663" s="3">
        <v>0.10542541613355601</v>
      </c>
      <c r="AA2663" s="3">
        <v>352.68493564538932</v>
      </c>
      <c r="AB2663">
        <f t="shared" si="68"/>
        <v>0.84808995406147381</v>
      </c>
      <c r="AC2663">
        <f t="shared" si="69"/>
        <v>0.10542541613355601</v>
      </c>
    </row>
    <row r="2664" spans="1:29" x14ac:dyDescent="0.25">
      <c r="A2664" s="2">
        <v>2663</v>
      </c>
      <c r="B2664" s="3" t="s">
        <v>178</v>
      </c>
      <c r="C2664" s="3" t="s">
        <v>110</v>
      </c>
      <c r="D2664" s="3" t="s">
        <v>179</v>
      </c>
      <c r="E2664" s="3" t="s">
        <v>288</v>
      </c>
      <c r="F2664" s="3">
        <v>0.56000000000000005</v>
      </c>
      <c r="G2664" s="3">
        <v>0.48</v>
      </c>
      <c r="H2664" s="3" t="s">
        <v>302</v>
      </c>
      <c r="I2664" s="2">
        <v>3200</v>
      </c>
      <c r="J2664" s="3" t="s">
        <v>72</v>
      </c>
      <c r="K2664" s="2">
        <v>1000</v>
      </c>
      <c r="L2664" s="3" t="s">
        <v>64</v>
      </c>
      <c r="M2664" s="3" t="s">
        <v>303</v>
      </c>
      <c r="N2664" s="3" t="s">
        <v>302</v>
      </c>
      <c r="O2664" s="3"/>
      <c r="P2664" s="3"/>
      <c r="Q2664" s="3"/>
      <c r="R2664" s="3">
        <v>0</v>
      </c>
      <c r="S2664" s="3">
        <v>1</v>
      </c>
      <c r="T2664" s="2">
        <v>3</v>
      </c>
      <c r="U2664" s="3">
        <v>5.6705701971256263E-5</v>
      </c>
      <c r="V2664" s="3">
        <v>5.3201931841243499E-4</v>
      </c>
      <c r="W2664" s="3">
        <v>6.8594117331462838E-5</v>
      </c>
      <c r="X2664" s="3">
        <v>0.22168255215664279</v>
      </c>
      <c r="Y2664" s="3">
        <v>5.3201931841243499E-4</v>
      </c>
      <c r="Z2664" s="3">
        <v>6.8594056691283884E-5</v>
      </c>
      <c r="AA2664" s="3">
        <v>0.22168255215664279</v>
      </c>
      <c r="AB2664">
        <f t="shared" si="68"/>
        <v>5.3201931841243499E-4</v>
      </c>
      <c r="AC2664">
        <f t="shared" si="69"/>
        <v>6.8594056691283884E-5</v>
      </c>
    </row>
    <row r="2665" spans="1:29" x14ac:dyDescent="0.25">
      <c r="A2665" s="2">
        <v>2664</v>
      </c>
      <c r="B2665" s="3" t="s">
        <v>178</v>
      </c>
      <c r="C2665" s="3" t="s">
        <v>110</v>
      </c>
      <c r="D2665" s="3" t="s">
        <v>179</v>
      </c>
      <c r="E2665" s="3" t="s">
        <v>288</v>
      </c>
      <c r="F2665" s="3">
        <v>0.56000000000000005</v>
      </c>
      <c r="G2665" s="3">
        <v>0.48</v>
      </c>
      <c r="H2665" s="3" t="s">
        <v>302</v>
      </c>
      <c r="I2665" s="2">
        <v>3200</v>
      </c>
      <c r="J2665" s="3" t="s">
        <v>72</v>
      </c>
      <c r="K2665" s="2">
        <v>3200</v>
      </c>
      <c r="L2665" s="3" t="s">
        <v>64</v>
      </c>
      <c r="M2665" s="3" t="s">
        <v>303</v>
      </c>
      <c r="N2665" s="3" t="s">
        <v>302</v>
      </c>
      <c r="O2665" s="3"/>
      <c r="P2665" s="3"/>
      <c r="Q2665" s="3"/>
      <c r="R2665" s="3">
        <v>0</v>
      </c>
      <c r="S2665" s="3">
        <v>1</v>
      </c>
      <c r="T2665" s="2">
        <v>143</v>
      </c>
      <c r="U2665" s="3">
        <v>9.1041465439316109</v>
      </c>
      <c r="V2665" s="3">
        <v>66.01090822894318</v>
      </c>
      <c r="W2665" s="3">
        <v>8.4938165332896602</v>
      </c>
      <c r="X2665" s="3">
        <v>29851.568726254805</v>
      </c>
      <c r="Y2665" s="3">
        <v>66.01090822894318</v>
      </c>
      <c r="Z2665" s="3">
        <v>8.49380902438695</v>
      </c>
      <c r="AA2665" s="3">
        <v>29851.568726254805</v>
      </c>
      <c r="AB2665">
        <f t="shared" si="68"/>
        <v>66.01090822894318</v>
      </c>
      <c r="AC2665">
        <f t="shared" si="69"/>
        <v>8.49380902438695</v>
      </c>
    </row>
    <row r="2666" spans="1:29" x14ac:dyDescent="0.25">
      <c r="A2666" s="2">
        <v>2665</v>
      </c>
      <c r="B2666" s="3" t="s">
        <v>178</v>
      </c>
      <c r="C2666" s="3" t="s">
        <v>110</v>
      </c>
      <c r="D2666" s="3" t="s">
        <v>179</v>
      </c>
      <c r="E2666" s="3" t="s">
        <v>288</v>
      </c>
      <c r="F2666" s="3">
        <v>0.56000000000000005</v>
      </c>
      <c r="G2666" s="3">
        <v>0.48</v>
      </c>
      <c r="H2666" s="3" t="s">
        <v>302</v>
      </c>
      <c r="I2666" s="2">
        <v>3200</v>
      </c>
      <c r="J2666" s="3" t="s">
        <v>72</v>
      </c>
      <c r="K2666" s="2">
        <v>3200</v>
      </c>
      <c r="L2666" s="3" t="s">
        <v>64</v>
      </c>
      <c r="M2666" s="3" t="s">
        <v>303</v>
      </c>
      <c r="N2666" s="3" t="s">
        <v>302</v>
      </c>
      <c r="O2666" s="3"/>
      <c r="P2666" s="3"/>
      <c r="Q2666" s="3" t="s">
        <v>310</v>
      </c>
      <c r="R2666" s="3">
        <v>0</v>
      </c>
      <c r="S2666" s="3">
        <v>1</v>
      </c>
      <c r="T2666" s="2">
        <v>7</v>
      </c>
      <c r="U2666" s="3">
        <v>1.9467011794443566E-4</v>
      </c>
      <c r="V2666" s="3">
        <v>1.6007053872255964E-3</v>
      </c>
      <c r="W2666" s="3">
        <v>2.116611968595949E-4</v>
      </c>
      <c r="X2666" s="3">
        <v>0.69477188836228099</v>
      </c>
      <c r="Y2666" s="3">
        <v>1.6007053872255964E-3</v>
      </c>
      <c r="Z2666" s="3">
        <v>2.1166100974190518E-4</v>
      </c>
      <c r="AA2666" s="3">
        <v>0.69477188836228099</v>
      </c>
      <c r="AB2666">
        <f t="shared" si="68"/>
        <v>1.6007053872255964E-3</v>
      </c>
      <c r="AC2666">
        <f t="shared" si="69"/>
        <v>2.1166100974190518E-4</v>
      </c>
    </row>
    <row r="2667" spans="1:29" x14ac:dyDescent="0.25">
      <c r="A2667" s="2">
        <v>2666</v>
      </c>
      <c r="B2667" s="3" t="s">
        <v>178</v>
      </c>
      <c r="C2667" s="3" t="s">
        <v>110</v>
      </c>
      <c r="D2667" s="3" t="s">
        <v>179</v>
      </c>
      <c r="E2667" s="3" t="s">
        <v>288</v>
      </c>
      <c r="F2667" s="3">
        <v>0.56000000000000005</v>
      </c>
      <c r="G2667" s="3">
        <v>0.48</v>
      </c>
      <c r="H2667" s="3" t="s">
        <v>302</v>
      </c>
      <c r="I2667" s="2">
        <v>3200</v>
      </c>
      <c r="J2667" s="3" t="s">
        <v>72</v>
      </c>
      <c r="K2667" s="2">
        <v>3200</v>
      </c>
      <c r="L2667" s="3" t="s">
        <v>64</v>
      </c>
      <c r="M2667" s="3" t="s">
        <v>304</v>
      </c>
      <c r="N2667" s="3" t="s">
        <v>302</v>
      </c>
      <c r="O2667" s="3"/>
      <c r="P2667" s="3"/>
      <c r="Q2667" s="3"/>
      <c r="R2667" s="3">
        <v>0</v>
      </c>
      <c r="S2667" s="3">
        <v>1</v>
      </c>
      <c r="T2667" s="2">
        <v>6</v>
      </c>
      <c r="U2667" s="3">
        <v>0.87113728593474371</v>
      </c>
      <c r="V2667" s="3">
        <v>6.0150881149199034</v>
      </c>
      <c r="W2667" s="3">
        <v>0.83326832214019775</v>
      </c>
      <c r="X2667" s="3">
        <v>2959.2499235234473</v>
      </c>
      <c r="Y2667" s="3">
        <v>6.0150881149199034</v>
      </c>
      <c r="Z2667" s="3">
        <v>0.83326758549481261</v>
      </c>
      <c r="AA2667" s="3">
        <v>2959.2499235234473</v>
      </c>
      <c r="AB2667">
        <f t="shared" si="68"/>
        <v>6.0150881149199034</v>
      </c>
      <c r="AC2667">
        <f t="shared" si="69"/>
        <v>0.83326758549481261</v>
      </c>
    </row>
    <row r="2668" spans="1:29" x14ac:dyDescent="0.25">
      <c r="A2668" s="2">
        <v>2667</v>
      </c>
      <c r="B2668" s="3" t="s">
        <v>178</v>
      </c>
      <c r="C2668" s="3" t="s">
        <v>110</v>
      </c>
      <c r="D2668" s="3" t="s">
        <v>179</v>
      </c>
      <c r="E2668" s="3" t="s">
        <v>288</v>
      </c>
      <c r="F2668" s="3">
        <v>0.56000000000000005</v>
      </c>
      <c r="G2668" s="3">
        <v>0.48</v>
      </c>
      <c r="H2668" s="3" t="s">
        <v>302</v>
      </c>
      <c r="I2668" s="2">
        <v>3200</v>
      </c>
      <c r="J2668" s="3" t="s">
        <v>72</v>
      </c>
      <c r="K2668" s="2">
        <v>3200</v>
      </c>
      <c r="L2668" s="3" t="s">
        <v>64</v>
      </c>
      <c r="M2668" s="3" t="s">
        <v>305</v>
      </c>
      <c r="N2668" s="3" t="s">
        <v>302</v>
      </c>
      <c r="O2668" s="3"/>
      <c r="P2668" s="3"/>
      <c r="Q2668" s="3"/>
      <c r="R2668" s="3">
        <v>0</v>
      </c>
      <c r="S2668" s="3">
        <v>1</v>
      </c>
      <c r="T2668" s="2">
        <v>11</v>
      </c>
      <c r="U2668" s="3">
        <v>0.48041279979705659</v>
      </c>
      <c r="V2668" s="3">
        <v>3.5521669281848043</v>
      </c>
      <c r="W2668" s="3">
        <v>0.51862499538206919</v>
      </c>
      <c r="X2668" s="3">
        <v>1566.6907914770318</v>
      </c>
      <c r="Y2668" s="3">
        <v>3.5521669281848043</v>
      </c>
      <c r="Z2668" s="3">
        <v>0.51862453689504928</v>
      </c>
      <c r="AA2668" s="3">
        <v>1566.6907914770318</v>
      </c>
      <c r="AB2668">
        <f t="shared" si="68"/>
        <v>3.5521669281848043</v>
      </c>
      <c r="AC2668">
        <f t="shared" si="69"/>
        <v>0.51862453689504928</v>
      </c>
    </row>
    <row r="2669" spans="1:29" x14ac:dyDescent="0.25">
      <c r="A2669" s="2">
        <v>2668</v>
      </c>
      <c r="B2669" s="3" t="s">
        <v>178</v>
      </c>
      <c r="C2669" s="3" t="s">
        <v>110</v>
      </c>
      <c r="D2669" s="3" t="s">
        <v>179</v>
      </c>
      <c r="E2669" s="3" t="s">
        <v>288</v>
      </c>
      <c r="F2669" s="3">
        <v>0.56000000000000005</v>
      </c>
      <c r="G2669" s="3">
        <v>0.48</v>
      </c>
      <c r="H2669" s="3" t="s">
        <v>302</v>
      </c>
      <c r="I2669" s="2">
        <v>3200</v>
      </c>
      <c r="J2669" s="3" t="s">
        <v>72</v>
      </c>
      <c r="K2669" s="2">
        <v>3200</v>
      </c>
      <c r="L2669" s="3" t="s">
        <v>64</v>
      </c>
      <c r="M2669" s="3" t="s">
        <v>306</v>
      </c>
      <c r="N2669" s="3" t="s">
        <v>302</v>
      </c>
      <c r="O2669" s="3"/>
      <c r="P2669" s="3"/>
      <c r="Q2669" s="3"/>
      <c r="R2669" s="3">
        <v>0</v>
      </c>
      <c r="S2669" s="3">
        <v>1</v>
      </c>
      <c r="T2669" s="2">
        <v>5</v>
      </c>
      <c r="U2669" s="3">
        <v>7.1484913124820276E-2</v>
      </c>
      <c r="V2669" s="3">
        <v>0.63993894024282039</v>
      </c>
      <c r="W2669" s="3">
        <v>8.184531161270496E-2</v>
      </c>
      <c r="X2669" s="3">
        <v>274.14922059240939</v>
      </c>
      <c r="Y2669" s="3">
        <v>0.63993894024282039</v>
      </c>
      <c r="Z2669" s="3">
        <v>8.1845239257894831E-2</v>
      </c>
      <c r="AA2669" s="3">
        <v>274.14922059240939</v>
      </c>
      <c r="AB2669">
        <f t="shared" si="68"/>
        <v>0.63993894024282039</v>
      </c>
      <c r="AC2669">
        <f t="shared" si="69"/>
        <v>8.1845239257894831E-2</v>
      </c>
    </row>
    <row r="2670" spans="1:29" x14ac:dyDescent="0.25">
      <c r="A2670" s="2">
        <v>2669</v>
      </c>
      <c r="B2670" s="3" t="s">
        <v>178</v>
      </c>
      <c r="C2670" s="3" t="s">
        <v>110</v>
      </c>
      <c r="D2670" s="3" t="s">
        <v>179</v>
      </c>
      <c r="E2670" s="3" t="s">
        <v>288</v>
      </c>
      <c r="F2670" s="3">
        <v>0.56000000000000005</v>
      </c>
      <c r="G2670" s="3">
        <v>0.48</v>
      </c>
      <c r="H2670" s="3" t="s">
        <v>302</v>
      </c>
      <c r="I2670" s="2">
        <v>3300</v>
      </c>
      <c r="J2670" s="3" t="s">
        <v>39</v>
      </c>
      <c r="K2670" s="2">
        <v>2000</v>
      </c>
      <c r="L2670" s="3"/>
      <c r="M2670" s="3" t="s">
        <v>303</v>
      </c>
      <c r="N2670" s="3" t="s">
        <v>302</v>
      </c>
      <c r="O2670" s="3" t="s">
        <v>31</v>
      </c>
      <c r="P2670" s="3"/>
      <c r="Q2670" s="3"/>
      <c r="R2670" s="3">
        <v>0</v>
      </c>
      <c r="S2670" s="3">
        <v>1</v>
      </c>
      <c r="T2670" s="2">
        <v>4</v>
      </c>
      <c r="U2670" s="3">
        <v>2.023494342187171E-4</v>
      </c>
      <c r="V2670" s="3">
        <v>1.4206179321519775E-3</v>
      </c>
      <c r="W2670" s="3">
        <v>1.770800038503558E-4</v>
      </c>
      <c r="X2670" s="3">
        <v>0.54729397095643384</v>
      </c>
      <c r="Y2670" s="3">
        <v>1.4206179321519775E-3</v>
      </c>
      <c r="Z2670" s="3">
        <v>1.7707984730394149E-4</v>
      </c>
      <c r="AA2670" s="3">
        <v>0.54729397095643384</v>
      </c>
      <c r="AB2670">
        <f t="shared" si="68"/>
        <v>1.4206179321519775E-3</v>
      </c>
      <c r="AC2670">
        <f t="shared" si="69"/>
        <v>1.7707984730394149E-4</v>
      </c>
    </row>
    <row r="2671" spans="1:29" x14ac:dyDescent="0.25">
      <c r="A2671" s="2">
        <v>2670</v>
      </c>
      <c r="B2671" s="3" t="s">
        <v>178</v>
      </c>
      <c r="C2671" s="3" t="s">
        <v>110</v>
      </c>
      <c r="D2671" s="3" t="s">
        <v>179</v>
      </c>
      <c r="E2671" s="3" t="s">
        <v>288</v>
      </c>
      <c r="F2671" s="3">
        <v>0.56000000000000005</v>
      </c>
      <c r="G2671" s="3">
        <v>0.48</v>
      </c>
      <c r="H2671" s="3" t="s">
        <v>302</v>
      </c>
      <c r="I2671" s="2">
        <v>3300</v>
      </c>
      <c r="J2671" s="3" t="s">
        <v>39</v>
      </c>
      <c r="K2671" s="2">
        <v>2000</v>
      </c>
      <c r="L2671" s="3"/>
      <c r="M2671" s="3" t="s">
        <v>306</v>
      </c>
      <c r="N2671" s="3" t="s">
        <v>302</v>
      </c>
      <c r="O2671" s="3" t="s">
        <v>31</v>
      </c>
      <c r="P2671" s="3"/>
      <c r="Q2671" s="3"/>
      <c r="R2671" s="3">
        <v>0</v>
      </c>
      <c r="S2671" s="3">
        <v>1</v>
      </c>
      <c r="T2671" s="2">
        <v>1</v>
      </c>
      <c r="U2671" s="3">
        <v>8.0965450244443198E-6</v>
      </c>
      <c r="V2671" s="3">
        <v>5.794710009594191E-5</v>
      </c>
      <c r="W2671" s="3">
        <v>7.237858673033081E-6</v>
      </c>
      <c r="X2671" s="3">
        <v>2.5049721279479534E-2</v>
      </c>
      <c r="Y2671" s="3">
        <v>5.794710009594191E-5</v>
      </c>
      <c r="Z2671" s="3">
        <v>7.2378522744516601E-6</v>
      </c>
      <c r="AA2671" s="3">
        <v>2.5049721279479534E-2</v>
      </c>
      <c r="AB2671">
        <f t="shared" si="68"/>
        <v>5.794710009594191E-5</v>
      </c>
      <c r="AC2671">
        <f t="shared" si="69"/>
        <v>7.2378522744516601E-6</v>
      </c>
    </row>
    <row r="2672" spans="1:29" x14ac:dyDescent="0.25">
      <c r="A2672" s="2">
        <v>2671</v>
      </c>
      <c r="B2672" s="3" t="s">
        <v>178</v>
      </c>
      <c r="C2672" s="3" t="s">
        <v>110</v>
      </c>
      <c r="D2672" s="3" t="s">
        <v>179</v>
      </c>
      <c r="E2672" s="3" t="s">
        <v>288</v>
      </c>
      <c r="F2672" s="3">
        <v>0.56000000000000005</v>
      </c>
      <c r="G2672" s="3">
        <v>0.48</v>
      </c>
      <c r="H2672" s="3" t="s">
        <v>302</v>
      </c>
      <c r="I2672" s="2">
        <v>3300</v>
      </c>
      <c r="J2672" s="3" t="s">
        <v>39</v>
      </c>
      <c r="K2672" s="2">
        <v>3300</v>
      </c>
      <c r="L2672" s="3"/>
      <c r="M2672" s="3" t="s">
        <v>303</v>
      </c>
      <c r="N2672" s="3" t="s">
        <v>302</v>
      </c>
      <c r="O2672" s="3" t="s">
        <v>31</v>
      </c>
      <c r="P2672" s="3"/>
      <c r="Q2672" s="3"/>
      <c r="R2672" s="3">
        <v>0</v>
      </c>
      <c r="S2672" s="3">
        <v>1</v>
      </c>
      <c r="T2672" s="2">
        <v>62</v>
      </c>
      <c r="U2672" s="3">
        <v>3.5157159822641737</v>
      </c>
      <c r="V2672" s="3">
        <v>26.713443719612549</v>
      </c>
      <c r="W2672" s="3">
        <v>3.2652359082846854</v>
      </c>
      <c r="X2672" s="3">
        <v>11320.110409969655</v>
      </c>
      <c r="Y2672" s="3">
        <v>26.713443719612549</v>
      </c>
      <c r="Z2672" s="3">
        <v>3.265233021674331</v>
      </c>
      <c r="AA2672" s="3">
        <v>11320.110409969655</v>
      </c>
      <c r="AB2672">
        <f t="shared" si="68"/>
        <v>26.713443719612549</v>
      </c>
      <c r="AC2672">
        <f t="shared" si="69"/>
        <v>3.265233021674331</v>
      </c>
    </row>
    <row r="2673" spans="1:29" x14ac:dyDescent="0.25">
      <c r="A2673" s="2">
        <v>2672</v>
      </c>
      <c r="B2673" s="3" t="s">
        <v>178</v>
      </c>
      <c r="C2673" s="3" t="s">
        <v>110</v>
      </c>
      <c r="D2673" s="3" t="s">
        <v>179</v>
      </c>
      <c r="E2673" s="3" t="s">
        <v>288</v>
      </c>
      <c r="F2673" s="3">
        <v>0.56000000000000005</v>
      </c>
      <c r="G2673" s="3">
        <v>0.48</v>
      </c>
      <c r="H2673" s="3" t="s">
        <v>302</v>
      </c>
      <c r="I2673" s="2">
        <v>3300</v>
      </c>
      <c r="J2673" s="3" t="s">
        <v>39</v>
      </c>
      <c r="K2673" s="2">
        <v>3300</v>
      </c>
      <c r="L2673" s="3"/>
      <c r="M2673" s="3" t="s">
        <v>306</v>
      </c>
      <c r="N2673" s="3" t="s">
        <v>302</v>
      </c>
      <c r="O2673" s="3" t="s">
        <v>31</v>
      </c>
      <c r="P2673" s="3"/>
      <c r="Q2673" s="3"/>
      <c r="R2673" s="3">
        <v>0</v>
      </c>
      <c r="S2673" s="3">
        <v>1</v>
      </c>
      <c r="T2673" s="2">
        <v>8</v>
      </c>
      <c r="U2673" s="3">
        <v>0.10790993656028164</v>
      </c>
      <c r="V2673" s="3">
        <v>0.86914400866019781</v>
      </c>
      <c r="W2673" s="3">
        <v>0.11094193652145111</v>
      </c>
      <c r="X2673" s="3">
        <v>373.48288177136908</v>
      </c>
      <c r="Y2673" s="3">
        <v>0.86914400866019781</v>
      </c>
      <c r="Z2673" s="3">
        <v>0.11094183844396083</v>
      </c>
      <c r="AA2673" s="3">
        <v>373.48288177136908</v>
      </c>
      <c r="AB2673">
        <f t="shared" si="68"/>
        <v>0.86914400866019781</v>
      </c>
      <c r="AC2673">
        <f t="shared" si="69"/>
        <v>0.11094183844396083</v>
      </c>
    </row>
    <row r="2674" spans="1:29" x14ac:dyDescent="0.25">
      <c r="A2674" s="2">
        <v>2673</v>
      </c>
      <c r="B2674" s="3" t="s">
        <v>178</v>
      </c>
      <c r="C2674" s="3" t="s">
        <v>110</v>
      </c>
      <c r="D2674" s="3" t="s">
        <v>179</v>
      </c>
      <c r="E2674" s="3" t="s">
        <v>288</v>
      </c>
      <c r="F2674" s="3">
        <v>0.56000000000000005</v>
      </c>
      <c r="G2674" s="3">
        <v>0.48</v>
      </c>
      <c r="H2674" s="3" t="s">
        <v>302</v>
      </c>
      <c r="I2674" s="2">
        <v>4110</v>
      </c>
      <c r="J2674" s="3" t="s">
        <v>77</v>
      </c>
      <c r="K2674" s="2">
        <v>1000</v>
      </c>
      <c r="L2674" s="3" t="s">
        <v>64</v>
      </c>
      <c r="M2674" s="3" t="s">
        <v>303</v>
      </c>
      <c r="N2674" s="3" t="s">
        <v>302</v>
      </c>
      <c r="O2674" s="3"/>
      <c r="P2674" s="3"/>
      <c r="Q2674" s="3"/>
      <c r="R2674" s="3">
        <v>0</v>
      </c>
      <c r="S2674" s="3">
        <v>1</v>
      </c>
      <c r="T2674" s="2">
        <v>8</v>
      </c>
      <c r="U2674" s="3">
        <v>0.32874905311664609</v>
      </c>
      <c r="V2674" s="3">
        <v>3.0607882985040522</v>
      </c>
      <c r="W2674" s="3">
        <v>0.43424838462255483</v>
      </c>
      <c r="X2674" s="3">
        <v>1297.4896034489284</v>
      </c>
      <c r="Y2674" s="3">
        <v>3.0607882985040522</v>
      </c>
      <c r="Z2674" s="3">
        <v>0.43424800072812281</v>
      </c>
      <c r="AA2674" s="3">
        <v>1297.4896034489284</v>
      </c>
      <c r="AB2674">
        <f t="shared" si="68"/>
        <v>3.0607882985040522</v>
      </c>
      <c r="AC2674">
        <f t="shared" si="69"/>
        <v>0.43424800072812281</v>
      </c>
    </row>
    <row r="2675" spans="1:29" x14ac:dyDescent="0.25">
      <c r="A2675" s="2">
        <v>2674</v>
      </c>
      <c r="B2675" s="3" t="s">
        <v>178</v>
      </c>
      <c r="C2675" s="3" t="s">
        <v>110</v>
      </c>
      <c r="D2675" s="3" t="s">
        <v>179</v>
      </c>
      <c r="E2675" s="3" t="s">
        <v>288</v>
      </c>
      <c r="F2675" s="3">
        <v>0.56000000000000005</v>
      </c>
      <c r="G2675" s="3">
        <v>0.48</v>
      </c>
      <c r="H2675" s="3" t="s">
        <v>302</v>
      </c>
      <c r="I2675" s="2">
        <v>4110</v>
      </c>
      <c r="J2675" s="3" t="s">
        <v>77</v>
      </c>
      <c r="K2675" s="2">
        <v>4110</v>
      </c>
      <c r="L2675" s="3" t="s">
        <v>64</v>
      </c>
      <c r="M2675" s="3" t="s">
        <v>303</v>
      </c>
      <c r="N2675" s="3" t="s">
        <v>302</v>
      </c>
      <c r="O2675" s="3"/>
      <c r="P2675" s="3"/>
      <c r="Q2675" s="3"/>
      <c r="R2675" s="3">
        <v>0</v>
      </c>
      <c r="S2675" s="3">
        <v>1</v>
      </c>
      <c r="T2675" s="2">
        <v>236</v>
      </c>
      <c r="U2675" s="3">
        <v>25.719140107648265</v>
      </c>
      <c r="V2675" s="3">
        <v>197.71545693670632</v>
      </c>
      <c r="W2675" s="3">
        <v>20.912788986014771</v>
      </c>
      <c r="X2675" s="3">
        <v>86536.575663166775</v>
      </c>
      <c r="Y2675" s="3">
        <v>197.71545693670632</v>
      </c>
      <c r="Z2675" s="3">
        <v>20.912770498201034</v>
      </c>
      <c r="AA2675" s="3">
        <v>86536.575663166775</v>
      </c>
      <c r="AB2675">
        <f t="shared" si="68"/>
        <v>197.71545693670632</v>
      </c>
      <c r="AC2675">
        <f t="shared" si="69"/>
        <v>20.912770498201034</v>
      </c>
    </row>
    <row r="2676" spans="1:29" x14ac:dyDescent="0.25">
      <c r="A2676" s="2">
        <v>2675</v>
      </c>
      <c r="B2676" s="3" t="s">
        <v>178</v>
      </c>
      <c r="C2676" s="3" t="s">
        <v>110</v>
      </c>
      <c r="D2676" s="3" t="s">
        <v>179</v>
      </c>
      <c r="E2676" s="3" t="s">
        <v>288</v>
      </c>
      <c r="F2676" s="3">
        <v>0.56000000000000005</v>
      </c>
      <c r="G2676" s="3">
        <v>0.48</v>
      </c>
      <c r="H2676" s="3" t="s">
        <v>302</v>
      </c>
      <c r="I2676" s="2">
        <v>4110</v>
      </c>
      <c r="J2676" s="3" t="s">
        <v>77</v>
      </c>
      <c r="K2676" s="2">
        <v>4110</v>
      </c>
      <c r="L2676" s="3" t="s">
        <v>64</v>
      </c>
      <c r="M2676" s="3" t="s">
        <v>306</v>
      </c>
      <c r="N2676" s="3" t="s">
        <v>302</v>
      </c>
      <c r="O2676" s="3"/>
      <c r="P2676" s="3"/>
      <c r="Q2676" s="3"/>
      <c r="R2676" s="3">
        <v>0</v>
      </c>
      <c r="S2676" s="3">
        <v>1</v>
      </c>
      <c r="T2676" s="2">
        <v>27</v>
      </c>
      <c r="U2676" s="3">
        <v>0.76434904168676965</v>
      </c>
      <c r="V2676" s="3">
        <v>5.8658832332678692</v>
      </c>
      <c r="W2676" s="3">
        <v>0.5931419471862508</v>
      </c>
      <c r="X2676" s="3">
        <v>2539.8739374947654</v>
      </c>
      <c r="Y2676" s="3">
        <v>5.8658832332678692</v>
      </c>
      <c r="Z2676" s="3">
        <v>0.59314142282300908</v>
      </c>
      <c r="AA2676" s="3">
        <v>2539.8739374947654</v>
      </c>
      <c r="AB2676">
        <f t="shared" si="68"/>
        <v>5.8658832332678692</v>
      </c>
      <c r="AC2676">
        <f t="shared" si="69"/>
        <v>0.59314142282300908</v>
      </c>
    </row>
    <row r="2677" spans="1:29" x14ac:dyDescent="0.25">
      <c r="A2677" s="2">
        <v>2676</v>
      </c>
      <c r="B2677" s="3" t="s">
        <v>178</v>
      </c>
      <c r="C2677" s="3" t="s">
        <v>110</v>
      </c>
      <c r="D2677" s="3" t="s">
        <v>179</v>
      </c>
      <c r="E2677" s="3" t="s">
        <v>288</v>
      </c>
      <c r="F2677" s="3">
        <v>0.56000000000000005</v>
      </c>
      <c r="G2677" s="3">
        <v>0.48</v>
      </c>
      <c r="H2677" s="3" t="s">
        <v>302</v>
      </c>
      <c r="I2677" s="2">
        <v>4130</v>
      </c>
      <c r="J2677" s="3" t="s">
        <v>260</v>
      </c>
      <c r="K2677" s="2">
        <v>4130</v>
      </c>
      <c r="L2677" s="3" t="s">
        <v>64</v>
      </c>
      <c r="M2677" s="3" t="s">
        <v>303</v>
      </c>
      <c r="N2677" s="3" t="s">
        <v>302</v>
      </c>
      <c r="O2677" s="3"/>
      <c r="P2677" s="3"/>
      <c r="Q2677" s="3"/>
      <c r="R2677" s="3">
        <v>0</v>
      </c>
      <c r="S2677" s="3">
        <v>1</v>
      </c>
      <c r="T2677" s="2">
        <v>11</v>
      </c>
      <c r="U2677" s="3">
        <v>0.953676011206955</v>
      </c>
      <c r="V2677" s="3">
        <v>5.1151142046713609</v>
      </c>
      <c r="W2677" s="3">
        <v>0.70990047447059057</v>
      </c>
      <c r="X2677" s="3">
        <v>2907.0861885929426</v>
      </c>
      <c r="Y2677" s="3">
        <v>5.1151142046713609</v>
      </c>
      <c r="Z2677" s="3">
        <v>0.70989984688773911</v>
      </c>
      <c r="AA2677" s="3">
        <v>2907.0861885929426</v>
      </c>
      <c r="AB2677">
        <f t="shared" si="68"/>
        <v>5.1151142046713609</v>
      </c>
      <c r="AC2677">
        <f t="shared" si="69"/>
        <v>0.70989984688773911</v>
      </c>
    </row>
    <row r="2678" spans="1:29" x14ac:dyDescent="0.25">
      <c r="A2678" s="2">
        <v>2677</v>
      </c>
      <c r="B2678" s="3" t="s">
        <v>178</v>
      </c>
      <c r="C2678" s="3" t="s">
        <v>110</v>
      </c>
      <c r="D2678" s="3" t="s">
        <v>179</v>
      </c>
      <c r="E2678" s="3" t="s">
        <v>288</v>
      </c>
      <c r="F2678" s="3">
        <v>0.56000000000000005</v>
      </c>
      <c r="G2678" s="3">
        <v>0.48</v>
      </c>
      <c r="H2678" s="3" t="s">
        <v>302</v>
      </c>
      <c r="I2678" s="2">
        <v>4200</v>
      </c>
      <c r="J2678" s="3" t="s">
        <v>78</v>
      </c>
      <c r="K2678" s="2">
        <v>4200</v>
      </c>
      <c r="L2678" s="3" t="s">
        <v>64</v>
      </c>
      <c r="M2678" s="3" t="s">
        <v>303</v>
      </c>
      <c r="N2678" s="3" t="s">
        <v>302</v>
      </c>
      <c r="O2678" s="3"/>
      <c r="P2678" s="3"/>
      <c r="Q2678" s="3"/>
      <c r="R2678" s="3">
        <v>0</v>
      </c>
      <c r="S2678" s="3">
        <v>1</v>
      </c>
      <c r="T2678" s="2">
        <v>99</v>
      </c>
      <c r="U2678" s="3">
        <v>5.9239202383289715</v>
      </c>
      <c r="V2678" s="3">
        <v>42.784085391873141</v>
      </c>
      <c r="W2678" s="3">
        <v>5.8822257994955516</v>
      </c>
      <c r="X2678" s="3">
        <v>20119.201520128601</v>
      </c>
      <c r="Y2678" s="3">
        <v>42.784085391873141</v>
      </c>
      <c r="Z2678" s="3">
        <v>5.882220599352471</v>
      </c>
      <c r="AA2678" s="3">
        <v>20119.201520128601</v>
      </c>
      <c r="AB2678">
        <f t="shared" si="68"/>
        <v>42.784085391873141</v>
      </c>
      <c r="AC2678">
        <f t="shared" si="69"/>
        <v>5.882220599352471</v>
      </c>
    </row>
    <row r="2679" spans="1:29" x14ac:dyDescent="0.25">
      <c r="A2679" s="2">
        <v>2678</v>
      </c>
      <c r="B2679" s="3" t="s">
        <v>178</v>
      </c>
      <c r="C2679" s="3" t="s">
        <v>110</v>
      </c>
      <c r="D2679" s="3" t="s">
        <v>179</v>
      </c>
      <c r="E2679" s="3" t="s">
        <v>288</v>
      </c>
      <c r="F2679" s="3">
        <v>0.56000000000000005</v>
      </c>
      <c r="G2679" s="3">
        <v>0.48</v>
      </c>
      <c r="H2679" s="3" t="s">
        <v>302</v>
      </c>
      <c r="I2679" s="2">
        <v>4200</v>
      </c>
      <c r="J2679" s="3" t="s">
        <v>78</v>
      </c>
      <c r="K2679" s="2">
        <v>4200</v>
      </c>
      <c r="L2679" s="3" t="s">
        <v>64</v>
      </c>
      <c r="M2679" s="3" t="s">
        <v>304</v>
      </c>
      <c r="N2679" s="3" t="s">
        <v>302</v>
      </c>
      <c r="O2679" s="3"/>
      <c r="P2679" s="3"/>
      <c r="Q2679" s="3"/>
      <c r="R2679" s="3">
        <v>0</v>
      </c>
      <c r="S2679" s="3">
        <v>1</v>
      </c>
      <c r="T2679" s="2">
        <v>45</v>
      </c>
      <c r="U2679" s="3">
        <v>7.5327220646286008</v>
      </c>
      <c r="V2679" s="3">
        <v>47.496905651017819</v>
      </c>
      <c r="W2679" s="3">
        <v>6.7428309423333666</v>
      </c>
      <c r="X2679" s="3">
        <v>23087.942177424848</v>
      </c>
      <c r="Y2679" s="3">
        <v>47.496905651017819</v>
      </c>
      <c r="Z2679" s="3">
        <v>6.7428249813779653</v>
      </c>
      <c r="AA2679" s="3">
        <v>23087.942177424848</v>
      </c>
      <c r="AB2679">
        <f t="shared" si="68"/>
        <v>47.496905651017819</v>
      </c>
      <c r="AC2679">
        <f t="shared" si="69"/>
        <v>6.7428249813779653</v>
      </c>
    </row>
    <row r="2680" spans="1:29" x14ac:dyDescent="0.25">
      <c r="A2680" s="2">
        <v>2679</v>
      </c>
      <c r="B2680" s="3" t="s">
        <v>178</v>
      </c>
      <c r="C2680" s="3" t="s">
        <v>110</v>
      </c>
      <c r="D2680" s="3" t="s">
        <v>179</v>
      </c>
      <c r="E2680" s="3" t="s">
        <v>288</v>
      </c>
      <c r="F2680" s="3">
        <v>0.56000000000000005</v>
      </c>
      <c r="G2680" s="3">
        <v>0.48</v>
      </c>
      <c r="H2680" s="3" t="s">
        <v>302</v>
      </c>
      <c r="I2680" s="2">
        <v>4340</v>
      </c>
      <c r="J2680" s="3" t="s">
        <v>82</v>
      </c>
      <c r="K2680" s="2">
        <v>4340</v>
      </c>
      <c r="L2680" s="3" t="s">
        <v>64</v>
      </c>
      <c r="M2680" s="3" t="s">
        <v>303</v>
      </c>
      <c r="N2680" s="3" t="s">
        <v>302</v>
      </c>
      <c r="O2680" s="3"/>
      <c r="P2680" s="3"/>
      <c r="Q2680" s="3"/>
      <c r="R2680" s="3">
        <v>0</v>
      </c>
      <c r="S2680" s="3">
        <v>1</v>
      </c>
      <c r="T2680" s="2">
        <v>271</v>
      </c>
      <c r="U2680" s="3">
        <v>18.482386039778095</v>
      </c>
      <c r="V2680" s="3">
        <v>131.53137253258924</v>
      </c>
      <c r="W2680" s="3">
        <v>16.908738950818563</v>
      </c>
      <c r="X2680" s="3">
        <v>60586.180890405391</v>
      </c>
      <c r="Y2680" s="3">
        <v>131.53137253258924</v>
      </c>
      <c r="Z2680" s="3">
        <v>16.908724002758966</v>
      </c>
      <c r="AA2680" s="3">
        <v>60586.180890405391</v>
      </c>
      <c r="AB2680">
        <f t="shared" si="68"/>
        <v>131.53137253258924</v>
      </c>
      <c r="AC2680">
        <f t="shared" si="69"/>
        <v>16.908724002758966</v>
      </c>
    </row>
    <row r="2681" spans="1:29" x14ac:dyDescent="0.25">
      <c r="A2681" s="2">
        <v>2680</v>
      </c>
      <c r="B2681" s="3" t="s">
        <v>178</v>
      </c>
      <c r="C2681" s="3" t="s">
        <v>110</v>
      </c>
      <c r="D2681" s="3" t="s">
        <v>179</v>
      </c>
      <c r="E2681" s="3" t="s">
        <v>288</v>
      </c>
      <c r="F2681" s="3">
        <v>0.56000000000000005</v>
      </c>
      <c r="G2681" s="3">
        <v>0.48</v>
      </c>
      <c r="H2681" s="3" t="s">
        <v>302</v>
      </c>
      <c r="I2681" s="2">
        <v>4340</v>
      </c>
      <c r="J2681" s="3" t="s">
        <v>82</v>
      </c>
      <c r="K2681" s="2">
        <v>4340</v>
      </c>
      <c r="L2681" s="3" t="s">
        <v>64</v>
      </c>
      <c r="M2681" s="3" t="s">
        <v>303</v>
      </c>
      <c r="N2681" s="3" t="s">
        <v>302</v>
      </c>
      <c r="O2681" s="3"/>
      <c r="P2681" s="3"/>
      <c r="Q2681" s="3" t="s">
        <v>310</v>
      </c>
      <c r="R2681" s="3">
        <v>0</v>
      </c>
      <c r="S2681" s="3">
        <v>1</v>
      </c>
      <c r="T2681" s="2">
        <v>38</v>
      </c>
      <c r="U2681" s="3">
        <v>1.5944458306076153E-3</v>
      </c>
      <c r="V2681" s="3">
        <v>1.2098197784760177E-2</v>
      </c>
      <c r="W2681" s="3">
        <v>1.5174638433605402E-3</v>
      </c>
      <c r="X2681" s="3">
        <v>5.4075135389025233</v>
      </c>
      <c r="Y2681" s="3">
        <v>1.2098197784760177E-2</v>
      </c>
      <c r="Z2681" s="3">
        <v>1.5174625018565886E-3</v>
      </c>
      <c r="AA2681" s="3">
        <v>5.4075135389025233</v>
      </c>
      <c r="AB2681">
        <f t="shared" si="68"/>
        <v>1.2098197784760177E-2</v>
      </c>
      <c r="AC2681">
        <f t="shared" si="69"/>
        <v>1.5174625018565886E-3</v>
      </c>
    </row>
    <row r="2682" spans="1:29" x14ac:dyDescent="0.25">
      <c r="A2682" s="2">
        <v>2681</v>
      </c>
      <c r="B2682" s="3" t="s">
        <v>178</v>
      </c>
      <c r="C2682" s="3" t="s">
        <v>110</v>
      </c>
      <c r="D2682" s="3" t="s">
        <v>179</v>
      </c>
      <c r="E2682" s="3" t="s">
        <v>288</v>
      </c>
      <c r="F2682" s="3">
        <v>0.56000000000000005</v>
      </c>
      <c r="G2682" s="3">
        <v>0.48</v>
      </c>
      <c r="H2682" s="3" t="s">
        <v>302</v>
      </c>
      <c r="I2682" s="2">
        <v>4340</v>
      </c>
      <c r="J2682" s="3" t="s">
        <v>82</v>
      </c>
      <c r="K2682" s="2">
        <v>4340</v>
      </c>
      <c r="L2682" s="3" t="s">
        <v>64</v>
      </c>
      <c r="M2682" s="3" t="s">
        <v>305</v>
      </c>
      <c r="N2682" s="3" t="s">
        <v>302</v>
      </c>
      <c r="O2682" s="3"/>
      <c r="P2682" s="3"/>
      <c r="Q2682" s="3"/>
      <c r="R2682" s="3">
        <v>0</v>
      </c>
      <c r="S2682" s="3">
        <v>1</v>
      </c>
      <c r="T2682" s="2">
        <v>6</v>
      </c>
      <c r="U2682" s="3">
        <v>1.674661818547761E-2</v>
      </c>
      <c r="V2682" s="3">
        <v>0.12938921530173483</v>
      </c>
      <c r="W2682" s="3">
        <v>1.6358372685324446E-2</v>
      </c>
      <c r="X2682" s="3">
        <v>57.483150150651859</v>
      </c>
      <c r="Y2682" s="3">
        <v>0.12938921530173483</v>
      </c>
      <c r="Z2682" s="3">
        <v>1.6358358223812521E-2</v>
      </c>
      <c r="AA2682" s="3">
        <v>57.483150150651859</v>
      </c>
      <c r="AB2682">
        <f t="shared" si="68"/>
        <v>0.12938921530173483</v>
      </c>
      <c r="AC2682">
        <f t="shared" si="69"/>
        <v>1.6358358223812521E-2</v>
      </c>
    </row>
    <row r="2683" spans="1:29" x14ac:dyDescent="0.25">
      <c r="A2683" s="2">
        <v>2682</v>
      </c>
      <c r="B2683" s="3" t="s">
        <v>178</v>
      </c>
      <c r="C2683" s="3" t="s">
        <v>110</v>
      </c>
      <c r="D2683" s="3" t="s">
        <v>179</v>
      </c>
      <c r="E2683" s="3" t="s">
        <v>288</v>
      </c>
      <c r="F2683" s="3">
        <v>0.56000000000000005</v>
      </c>
      <c r="G2683" s="3">
        <v>0.48</v>
      </c>
      <c r="H2683" s="3" t="s">
        <v>302</v>
      </c>
      <c r="I2683" s="2">
        <v>4340</v>
      </c>
      <c r="J2683" s="3" t="s">
        <v>82</v>
      </c>
      <c r="K2683" s="2">
        <v>4340</v>
      </c>
      <c r="L2683" s="3" t="s">
        <v>64</v>
      </c>
      <c r="M2683" s="3" t="s">
        <v>306</v>
      </c>
      <c r="N2683" s="3" t="s">
        <v>302</v>
      </c>
      <c r="O2683" s="3"/>
      <c r="P2683" s="3"/>
      <c r="Q2683" s="3"/>
      <c r="R2683" s="3">
        <v>0</v>
      </c>
      <c r="S2683" s="3">
        <v>1</v>
      </c>
      <c r="T2683" s="2">
        <v>3</v>
      </c>
      <c r="U2683" s="3">
        <v>4.7740157455749339E-2</v>
      </c>
      <c r="V2683" s="3">
        <v>0.46178115242822798</v>
      </c>
      <c r="W2683" s="3">
        <v>5.9908605549562434E-2</v>
      </c>
      <c r="X2683" s="3">
        <v>184.29146669232904</v>
      </c>
      <c r="Y2683" s="3">
        <v>0.46178115242822798</v>
      </c>
      <c r="Z2683" s="3">
        <v>5.99085525877531E-2</v>
      </c>
      <c r="AA2683" s="3">
        <v>184.29146669232904</v>
      </c>
      <c r="AB2683">
        <f t="shared" si="68"/>
        <v>0.46178115242822798</v>
      </c>
      <c r="AC2683">
        <f t="shared" si="69"/>
        <v>5.99085525877531E-2</v>
      </c>
    </row>
    <row r="2684" spans="1:29" x14ac:dyDescent="0.25">
      <c r="A2684" s="2">
        <v>2683</v>
      </c>
      <c r="B2684" s="3" t="s">
        <v>178</v>
      </c>
      <c r="C2684" s="3" t="s">
        <v>110</v>
      </c>
      <c r="D2684" s="3" t="s">
        <v>179</v>
      </c>
      <c r="E2684" s="3" t="s">
        <v>288</v>
      </c>
      <c r="F2684" s="3">
        <v>0.56000000000000005</v>
      </c>
      <c r="G2684" s="3">
        <v>0.48</v>
      </c>
      <c r="H2684" s="3" t="s">
        <v>302</v>
      </c>
      <c r="I2684" s="2">
        <v>4370</v>
      </c>
      <c r="J2684" s="3" t="s">
        <v>83</v>
      </c>
      <c r="K2684" s="2">
        <v>1000</v>
      </c>
      <c r="L2684" s="3" t="s">
        <v>64</v>
      </c>
      <c r="M2684" s="3" t="s">
        <v>303</v>
      </c>
      <c r="N2684" s="3" t="s">
        <v>302</v>
      </c>
      <c r="O2684" s="3"/>
      <c r="P2684" s="3"/>
      <c r="Q2684" s="3"/>
      <c r="R2684" s="3">
        <v>0</v>
      </c>
      <c r="S2684" s="3">
        <v>1</v>
      </c>
      <c r="T2684" s="2">
        <v>5</v>
      </c>
      <c r="U2684" s="3">
        <v>0.32830699977823707</v>
      </c>
      <c r="V2684" s="3">
        <v>3.0057222253484963</v>
      </c>
      <c r="W2684" s="3">
        <v>0.4272171687328144</v>
      </c>
      <c r="X2684" s="3">
        <v>1302.5490485998239</v>
      </c>
      <c r="Y2684" s="3">
        <v>3.0057222253484963</v>
      </c>
      <c r="Z2684" s="3">
        <v>0.42721679105428245</v>
      </c>
      <c r="AA2684" s="3">
        <v>1302.5490485998239</v>
      </c>
      <c r="AB2684">
        <f t="shared" si="68"/>
        <v>3.0057222253484963</v>
      </c>
      <c r="AC2684">
        <f t="shared" si="69"/>
        <v>0.42721679105428245</v>
      </c>
    </row>
    <row r="2685" spans="1:29" x14ac:dyDescent="0.25">
      <c r="A2685" s="2">
        <v>2684</v>
      </c>
      <c r="B2685" s="3" t="s">
        <v>178</v>
      </c>
      <c r="C2685" s="3" t="s">
        <v>110</v>
      </c>
      <c r="D2685" s="3" t="s">
        <v>179</v>
      </c>
      <c r="E2685" s="3" t="s">
        <v>288</v>
      </c>
      <c r="F2685" s="3">
        <v>0.56000000000000005</v>
      </c>
      <c r="G2685" s="3">
        <v>0.48</v>
      </c>
      <c r="H2685" s="3" t="s">
        <v>302</v>
      </c>
      <c r="I2685" s="2">
        <v>4370</v>
      </c>
      <c r="J2685" s="3" t="s">
        <v>83</v>
      </c>
      <c r="K2685" s="2">
        <v>4370</v>
      </c>
      <c r="L2685" s="3" t="s">
        <v>64</v>
      </c>
      <c r="M2685" s="3" t="s">
        <v>303</v>
      </c>
      <c r="N2685" s="3" t="s">
        <v>302</v>
      </c>
      <c r="O2685" s="3"/>
      <c r="P2685" s="3"/>
      <c r="Q2685" s="3"/>
      <c r="R2685" s="3">
        <v>0</v>
      </c>
      <c r="S2685" s="3">
        <v>1</v>
      </c>
      <c r="T2685" s="2">
        <v>4</v>
      </c>
      <c r="U2685" s="3">
        <v>3.176963283854807E-2</v>
      </c>
      <c r="V2685" s="3">
        <v>0.27721073282699016</v>
      </c>
      <c r="W2685" s="3">
        <v>3.656961574459458E-2</v>
      </c>
      <c r="X2685" s="3">
        <v>124.48875505497095</v>
      </c>
      <c r="Y2685" s="3">
        <v>0.27721073282699016</v>
      </c>
      <c r="Z2685" s="3">
        <v>3.6569583415466032E-2</v>
      </c>
      <c r="AA2685" s="3">
        <v>124.48875505497095</v>
      </c>
      <c r="AB2685">
        <f t="shared" si="68"/>
        <v>0.27721073282699016</v>
      </c>
      <c r="AC2685">
        <f t="shared" si="69"/>
        <v>3.6569583415466032E-2</v>
      </c>
    </row>
    <row r="2686" spans="1:29" x14ac:dyDescent="0.25">
      <c r="A2686" s="2">
        <v>2685</v>
      </c>
      <c r="B2686" s="3" t="s">
        <v>178</v>
      </c>
      <c r="C2686" s="3" t="s">
        <v>110</v>
      </c>
      <c r="D2686" s="3" t="s">
        <v>179</v>
      </c>
      <c r="E2686" s="3" t="s">
        <v>288</v>
      </c>
      <c r="F2686" s="3">
        <v>0.56000000000000005</v>
      </c>
      <c r="G2686" s="3">
        <v>0.48</v>
      </c>
      <c r="H2686" s="3" t="s">
        <v>302</v>
      </c>
      <c r="I2686" s="2">
        <v>4370</v>
      </c>
      <c r="J2686" s="3" t="s">
        <v>83</v>
      </c>
      <c r="K2686" s="2">
        <v>4370</v>
      </c>
      <c r="L2686" s="3" t="s">
        <v>64</v>
      </c>
      <c r="M2686" s="3" t="s">
        <v>306</v>
      </c>
      <c r="N2686" s="3" t="s">
        <v>302</v>
      </c>
      <c r="O2686" s="3"/>
      <c r="P2686" s="3"/>
      <c r="Q2686" s="3"/>
      <c r="R2686" s="3">
        <v>0</v>
      </c>
      <c r="S2686" s="3">
        <v>1</v>
      </c>
      <c r="T2686" s="2">
        <v>1</v>
      </c>
      <c r="U2686" s="3">
        <v>6.9291873694805701E-3</v>
      </c>
      <c r="V2686" s="3">
        <v>6.7844171889696908E-2</v>
      </c>
      <c r="W2686" s="3">
        <v>8.8950367246166308E-3</v>
      </c>
      <c r="X2686" s="3">
        <v>29.081721086185738</v>
      </c>
      <c r="Y2686" s="3">
        <v>6.7844171889696908E-2</v>
      </c>
      <c r="Z2686" s="3">
        <v>8.8950288610178205E-3</v>
      </c>
      <c r="AA2686" s="3">
        <v>29.081721086185738</v>
      </c>
      <c r="AB2686">
        <f t="shared" si="68"/>
        <v>6.7844171889696908E-2</v>
      </c>
      <c r="AC2686">
        <f t="shared" si="69"/>
        <v>8.8950288610178205E-3</v>
      </c>
    </row>
    <row r="2687" spans="1:29" x14ac:dyDescent="0.25">
      <c r="A2687" s="2">
        <v>2686</v>
      </c>
      <c r="B2687" s="3" t="s">
        <v>178</v>
      </c>
      <c r="C2687" s="3" t="s">
        <v>110</v>
      </c>
      <c r="D2687" s="3" t="s">
        <v>179</v>
      </c>
      <c r="E2687" s="3" t="s">
        <v>288</v>
      </c>
      <c r="F2687" s="3">
        <v>0.56000000000000005</v>
      </c>
      <c r="G2687" s="3">
        <v>0.48</v>
      </c>
      <c r="H2687" s="3" t="s">
        <v>302</v>
      </c>
      <c r="I2687" s="2">
        <v>5100</v>
      </c>
      <c r="J2687" s="3" t="s">
        <v>85</v>
      </c>
      <c r="K2687" s="2">
        <v>5100</v>
      </c>
      <c r="L2687" s="3" t="s">
        <v>64</v>
      </c>
      <c r="M2687" s="3" t="s">
        <v>303</v>
      </c>
      <c r="N2687" s="3" t="s">
        <v>302</v>
      </c>
      <c r="O2687" s="3"/>
      <c r="P2687" s="3"/>
      <c r="Q2687" s="3"/>
      <c r="R2687" s="3">
        <v>0</v>
      </c>
      <c r="S2687" s="3">
        <v>1</v>
      </c>
      <c r="T2687" s="2">
        <v>17</v>
      </c>
      <c r="U2687" s="3">
        <v>0.62611537298356335</v>
      </c>
      <c r="V2687" s="3">
        <v>4.0223654074453181</v>
      </c>
      <c r="W2687" s="3">
        <v>0.57016979533873879</v>
      </c>
      <c r="X2687" s="3">
        <v>1601.1483689430306</v>
      </c>
      <c r="Y2687" s="3">
        <v>4.0223654074453181</v>
      </c>
      <c r="Z2687" s="3">
        <v>0.57016929128387572</v>
      </c>
      <c r="AA2687" s="3">
        <v>1601.1483689430306</v>
      </c>
      <c r="AB2687">
        <f t="shared" si="68"/>
        <v>4.0223654074453181</v>
      </c>
      <c r="AC2687">
        <f t="shared" si="69"/>
        <v>0.57016929128387572</v>
      </c>
    </row>
    <row r="2688" spans="1:29" x14ac:dyDescent="0.25">
      <c r="A2688" s="2">
        <v>2687</v>
      </c>
      <c r="B2688" s="3" t="s">
        <v>178</v>
      </c>
      <c r="C2688" s="3" t="s">
        <v>110</v>
      </c>
      <c r="D2688" s="3" t="s">
        <v>179</v>
      </c>
      <c r="E2688" s="3" t="s">
        <v>288</v>
      </c>
      <c r="F2688" s="3">
        <v>0.56000000000000005</v>
      </c>
      <c r="G2688" s="3">
        <v>0.48</v>
      </c>
      <c r="H2688" s="3" t="s">
        <v>302</v>
      </c>
      <c r="I2688" s="2">
        <v>5100</v>
      </c>
      <c r="J2688" s="3" t="s">
        <v>85</v>
      </c>
      <c r="K2688" s="2">
        <v>5100</v>
      </c>
      <c r="L2688" s="3" t="s">
        <v>64</v>
      </c>
      <c r="M2688" s="3" t="s">
        <v>305</v>
      </c>
      <c r="N2688" s="3" t="s">
        <v>302</v>
      </c>
      <c r="O2688" s="3"/>
      <c r="P2688" s="3"/>
      <c r="Q2688" s="3"/>
      <c r="R2688" s="3">
        <v>0</v>
      </c>
      <c r="S2688" s="3">
        <v>1</v>
      </c>
      <c r="T2688" s="2">
        <v>3</v>
      </c>
      <c r="U2688" s="3">
        <v>0.1716217148183265</v>
      </c>
      <c r="V2688" s="3">
        <v>1.1597487695531528</v>
      </c>
      <c r="W2688" s="3">
        <v>0.15120241625146835</v>
      </c>
      <c r="X2688" s="3">
        <v>454.04913619943846</v>
      </c>
      <c r="Y2688" s="3">
        <v>1.1597487695531528</v>
      </c>
      <c r="Z2688" s="3">
        <v>0.1512022825819655</v>
      </c>
      <c r="AA2688" s="3">
        <v>454.04913619943846</v>
      </c>
      <c r="AB2688">
        <f t="shared" si="68"/>
        <v>1.1597487695531528</v>
      </c>
      <c r="AC2688">
        <f t="shared" si="69"/>
        <v>0.1512022825819655</v>
      </c>
    </row>
    <row r="2689" spans="1:29" x14ac:dyDescent="0.25">
      <c r="A2689" s="2">
        <v>2688</v>
      </c>
      <c r="B2689" s="3" t="s">
        <v>178</v>
      </c>
      <c r="C2689" s="3" t="s">
        <v>110</v>
      </c>
      <c r="D2689" s="3" t="s">
        <v>179</v>
      </c>
      <c r="E2689" s="3" t="s">
        <v>288</v>
      </c>
      <c r="F2689" s="3">
        <v>0.56000000000000005</v>
      </c>
      <c r="G2689" s="3">
        <v>0.48</v>
      </c>
      <c r="H2689" s="3" t="s">
        <v>302</v>
      </c>
      <c r="I2689" s="2">
        <v>5100</v>
      </c>
      <c r="J2689" s="3" t="s">
        <v>85</v>
      </c>
      <c r="K2689" s="2">
        <v>5100</v>
      </c>
      <c r="L2689" s="3" t="s">
        <v>64</v>
      </c>
      <c r="M2689" s="3" t="s">
        <v>306</v>
      </c>
      <c r="N2689" s="3" t="s">
        <v>302</v>
      </c>
      <c r="O2689" s="3"/>
      <c r="P2689" s="3"/>
      <c r="Q2689" s="3"/>
      <c r="R2689" s="3">
        <v>0</v>
      </c>
      <c r="S2689" s="3">
        <v>1</v>
      </c>
      <c r="T2689" s="2">
        <v>5</v>
      </c>
      <c r="U2689" s="3">
        <v>0.14725636326553179</v>
      </c>
      <c r="V2689" s="3">
        <v>0.77207107811036091</v>
      </c>
      <c r="W2689" s="3">
        <v>0.10885678109611084</v>
      </c>
      <c r="X2689" s="3">
        <v>303.71929484290854</v>
      </c>
      <c r="Y2689" s="3">
        <v>0.77207107811036091</v>
      </c>
      <c r="Z2689" s="3">
        <v>0.10885668486198864</v>
      </c>
      <c r="AA2689" s="3">
        <v>303.71929484290854</v>
      </c>
      <c r="AB2689">
        <f t="shared" si="68"/>
        <v>0.77207107811036091</v>
      </c>
      <c r="AC2689">
        <f t="shared" si="69"/>
        <v>0.10885668486198864</v>
      </c>
    </row>
    <row r="2690" spans="1:29" x14ac:dyDescent="0.25">
      <c r="A2690" s="2">
        <v>2689</v>
      </c>
      <c r="B2690" s="3" t="s">
        <v>178</v>
      </c>
      <c r="C2690" s="3" t="s">
        <v>110</v>
      </c>
      <c r="D2690" s="3" t="s">
        <v>179</v>
      </c>
      <c r="E2690" s="3" t="s">
        <v>288</v>
      </c>
      <c r="F2690" s="3">
        <v>0.56000000000000005</v>
      </c>
      <c r="G2690" s="3">
        <v>0.48</v>
      </c>
      <c r="H2690" s="3" t="s">
        <v>302</v>
      </c>
      <c r="I2690" s="2">
        <v>5100</v>
      </c>
      <c r="J2690" s="3" t="s">
        <v>85</v>
      </c>
      <c r="K2690" s="2">
        <v>5100</v>
      </c>
      <c r="L2690" s="3" t="s">
        <v>64</v>
      </c>
      <c r="M2690" s="3" t="s">
        <v>309</v>
      </c>
      <c r="N2690" s="3" t="s">
        <v>302</v>
      </c>
      <c r="O2690" s="3"/>
      <c r="P2690" s="3"/>
      <c r="Q2690" s="3"/>
      <c r="R2690" s="3">
        <v>0</v>
      </c>
      <c r="S2690" s="3">
        <v>1</v>
      </c>
      <c r="T2690" s="2">
        <v>4</v>
      </c>
      <c r="U2690" s="3">
        <v>0.13124867279519981</v>
      </c>
      <c r="V2690" s="3">
        <v>0.78507779993924087</v>
      </c>
      <c r="W2690" s="3">
        <v>9.5093640504372939E-2</v>
      </c>
      <c r="X2690" s="3">
        <v>309.45633929327732</v>
      </c>
      <c r="Y2690" s="3">
        <v>0.78507779993924087</v>
      </c>
      <c r="Z2690" s="3">
        <v>9.5093556437464741E-2</v>
      </c>
      <c r="AA2690" s="3">
        <v>309.45633929327732</v>
      </c>
      <c r="AB2690">
        <f t="shared" si="68"/>
        <v>0.78507779993924087</v>
      </c>
      <c r="AC2690">
        <f t="shared" si="69"/>
        <v>9.5093556437464741E-2</v>
      </c>
    </row>
    <row r="2691" spans="1:29" x14ac:dyDescent="0.25">
      <c r="A2691" s="2">
        <v>2690</v>
      </c>
      <c r="B2691" s="3" t="s">
        <v>178</v>
      </c>
      <c r="C2691" s="3" t="s">
        <v>110</v>
      </c>
      <c r="D2691" s="3" t="s">
        <v>179</v>
      </c>
      <c r="E2691" s="3" t="s">
        <v>288</v>
      </c>
      <c r="F2691" s="3">
        <v>0.56000000000000005</v>
      </c>
      <c r="G2691" s="3">
        <v>0.48</v>
      </c>
      <c r="H2691" s="3" t="s">
        <v>302</v>
      </c>
      <c r="I2691" s="2">
        <v>5300</v>
      </c>
      <c r="J2691" s="3" t="s">
        <v>88</v>
      </c>
      <c r="K2691" s="2">
        <v>5300</v>
      </c>
      <c r="L2691" s="3" t="s">
        <v>64</v>
      </c>
      <c r="M2691" s="3" t="s">
        <v>305</v>
      </c>
      <c r="N2691" s="3" t="s">
        <v>302</v>
      </c>
      <c r="O2691" s="3"/>
      <c r="P2691" s="3"/>
      <c r="Q2691" s="3"/>
      <c r="R2691" s="3">
        <v>0</v>
      </c>
      <c r="S2691" s="3">
        <v>1</v>
      </c>
      <c r="T2691" s="2">
        <v>7</v>
      </c>
      <c r="U2691" s="3">
        <v>0.53041705660674765</v>
      </c>
      <c r="V2691" s="3">
        <v>1.519222513506939</v>
      </c>
      <c r="W2691" s="3">
        <v>0.17322331606053981</v>
      </c>
      <c r="X2691" s="3">
        <v>1214.9914792046952</v>
      </c>
      <c r="Y2691" s="3">
        <v>1.519222513506939</v>
      </c>
      <c r="Z2691" s="3">
        <v>0.17322316292360518</v>
      </c>
      <c r="AA2691" s="3">
        <v>1214.9914792046952</v>
      </c>
      <c r="AB2691">
        <f t="shared" si="68"/>
        <v>1.519222513506939</v>
      </c>
      <c r="AC2691">
        <f t="shared" si="69"/>
        <v>0.17322316292360518</v>
      </c>
    </row>
    <row r="2692" spans="1:29" x14ac:dyDescent="0.25">
      <c r="A2692" s="2">
        <v>2691</v>
      </c>
      <c r="B2692" s="3" t="s">
        <v>178</v>
      </c>
      <c r="C2692" s="3" t="s">
        <v>110</v>
      </c>
      <c r="D2692" s="3" t="s">
        <v>179</v>
      </c>
      <c r="E2692" s="3" t="s">
        <v>288</v>
      </c>
      <c r="F2692" s="3">
        <v>0.56000000000000005</v>
      </c>
      <c r="G2692" s="3">
        <v>0.48</v>
      </c>
      <c r="H2692" s="3" t="s">
        <v>302</v>
      </c>
      <c r="I2692" s="2">
        <v>5400</v>
      </c>
      <c r="J2692" s="3" t="s">
        <v>89</v>
      </c>
      <c r="K2692" s="2">
        <v>3000</v>
      </c>
      <c r="L2692" s="3" t="s">
        <v>64</v>
      </c>
      <c r="M2692" s="3" t="s">
        <v>305</v>
      </c>
      <c r="N2692" s="3" t="s">
        <v>302</v>
      </c>
      <c r="O2692" s="3"/>
      <c r="P2692" s="3"/>
      <c r="Q2692" s="3"/>
      <c r="R2692" s="3">
        <v>0</v>
      </c>
      <c r="S2692" s="3">
        <v>1</v>
      </c>
      <c r="T2692" s="2">
        <v>2</v>
      </c>
      <c r="U2692" s="3">
        <v>2.254023328060157E-5</v>
      </c>
      <c r="V2692" s="3">
        <v>9.3347250347206181E-6</v>
      </c>
      <c r="W2692" s="3">
        <v>1.3553384389072371E-6</v>
      </c>
      <c r="X2692" s="3">
        <v>3.0793037983732957E-3</v>
      </c>
      <c r="Y2692" s="3">
        <v>9.3347250347206181E-6</v>
      </c>
      <c r="Z2692" s="3">
        <v>1.355337240729188E-6</v>
      </c>
      <c r="AA2692" s="3">
        <v>3.0793037983732957E-3</v>
      </c>
      <c r="AB2692">
        <f t="shared" si="68"/>
        <v>9.3347250347206181E-6</v>
      </c>
      <c r="AC2692">
        <f t="shared" si="69"/>
        <v>1.355337240729188E-6</v>
      </c>
    </row>
    <row r="2693" spans="1:29" x14ac:dyDescent="0.25">
      <c r="A2693" s="2">
        <v>2692</v>
      </c>
      <c r="B2693" s="3" t="s">
        <v>178</v>
      </c>
      <c r="C2693" s="3" t="s">
        <v>110</v>
      </c>
      <c r="D2693" s="3" t="s">
        <v>179</v>
      </c>
      <c r="E2693" s="3" t="s">
        <v>288</v>
      </c>
      <c r="F2693" s="3">
        <v>0.56000000000000005</v>
      </c>
      <c r="G2693" s="3">
        <v>0.48</v>
      </c>
      <c r="H2693" s="3" t="s">
        <v>302</v>
      </c>
      <c r="I2693" s="2">
        <v>5400</v>
      </c>
      <c r="J2693" s="3" t="s">
        <v>89</v>
      </c>
      <c r="K2693" s="2">
        <v>5400</v>
      </c>
      <c r="L2693" s="3" t="s">
        <v>64</v>
      </c>
      <c r="M2693" s="3" t="s">
        <v>303</v>
      </c>
      <c r="N2693" s="3" t="s">
        <v>302</v>
      </c>
      <c r="O2693" s="3"/>
      <c r="P2693" s="3"/>
      <c r="Q2693" s="3"/>
      <c r="R2693" s="3">
        <v>0</v>
      </c>
      <c r="S2693" s="3">
        <v>1</v>
      </c>
      <c r="T2693" s="2">
        <v>67</v>
      </c>
      <c r="U2693" s="3">
        <v>8.2203894783818434</v>
      </c>
      <c r="V2693" s="3">
        <v>23.982305503855969</v>
      </c>
      <c r="W2693" s="3">
        <v>3.593141005257984</v>
      </c>
      <c r="X2693" s="3">
        <v>10357.438104457471</v>
      </c>
      <c r="Y2693" s="3">
        <v>23.982305503855969</v>
      </c>
      <c r="Z2693" s="3">
        <v>3.5931378287652826</v>
      </c>
      <c r="AA2693" s="3">
        <v>10357.438104457471</v>
      </c>
      <c r="AB2693">
        <f t="shared" si="68"/>
        <v>23.982305503855969</v>
      </c>
      <c r="AC2693">
        <f t="shared" si="69"/>
        <v>3.5931378287652826</v>
      </c>
    </row>
    <row r="2694" spans="1:29" x14ac:dyDescent="0.25">
      <c r="A2694" s="2">
        <v>2693</v>
      </c>
      <c r="B2694" s="3" t="s">
        <v>178</v>
      </c>
      <c r="C2694" s="3" t="s">
        <v>110</v>
      </c>
      <c r="D2694" s="3" t="s">
        <v>179</v>
      </c>
      <c r="E2694" s="3" t="s">
        <v>288</v>
      </c>
      <c r="F2694" s="3">
        <v>0.56000000000000005</v>
      </c>
      <c r="G2694" s="3">
        <v>0.48</v>
      </c>
      <c r="H2694" s="3" t="s">
        <v>302</v>
      </c>
      <c r="I2694" s="2">
        <v>5400</v>
      </c>
      <c r="J2694" s="3" t="s">
        <v>89</v>
      </c>
      <c r="K2694" s="2">
        <v>5400</v>
      </c>
      <c r="L2694" s="3" t="s">
        <v>64</v>
      </c>
      <c r="M2694" s="3" t="s">
        <v>305</v>
      </c>
      <c r="N2694" s="3" t="s">
        <v>302</v>
      </c>
      <c r="O2694" s="3"/>
      <c r="P2694" s="3"/>
      <c r="Q2694" s="3"/>
      <c r="R2694" s="3">
        <v>0</v>
      </c>
      <c r="S2694" s="3">
        <v>1</v>
      </c>
      <c r="T2694" s="2">
        <v>119</v>
      </c>
      <c r="U2694" s="3">
        <v>36.283058845183973</v>
      </c>
      <c r="V2694" s="3">
        <v>19.550966129217283</v>
      </c>
      <c r="W2694" s="3">
        <v>2.4244628523333467</v>
      </c>
      <c r="X2694" s="3">
        <v>8200.4694293479315</v>
      </c>
      <c r="Y2694" s="3">
        <v>19.550966129217283</v>
      </c>
      <c r="Z2694" s="3">
        <v>2.4244607090028905</v>
      </c>
      <c r="AA2694" s="3">
        <v>8200.4694293479315</v>
      </c>
      <c r="AB2694">
        <f t="shared" si="68"/>
        <v>19.550966129217283</v>
      </c>
      <c r="AC2694">
        <f t="shared" si="69"/>
        <v>2.4244607090028905</v>
      </c>
    </row>
    <row r="2695" spans="1:29" x14ac:dyDescent="0.25">
      <c r="A2695" s="2">
        <v>2694</v>
      </c>
      <c r="B2695" s="3" t="s">
        <v>178</v>
      </c>
      <c r="C2695" s="3" t="s">
        <v>110</v>
      </c>
      <c r="D2695" s="3" t="s">
        <v>179</v>
      </c>
      <c r="E2695" s="3" t="s">
        <v>288</v>
      </c>
      <c r="F2695" s="3">
        <v>0.56000000000000005</v>
      </c>
      <c r="G2695" s="3">
        <v>0.48</v>
      </c>
      <c r="H2695" s="3" t="s">
        <v>302</v>
      </c>
      <c r="I2695" s="2">
        <v>5400</v>
      </c>
      <c r="J2695" s="3" t="s">
        <v>89</v>
      </c>
      <c r="K2695" s="2">
        <v>5400</v>
      </c>
      <c r="L2695" s="3" t="s">
        <v>64</v>
      </c>
      <c r="M2695" s="3" t="s">
        <v>309</v>
      </c>
      <c r="N2695" s="3" t="s">
        <v>302</v>
      </c>
      <c r="O2695" s="3"/>
      <c r="P2695" s="3"/>
      <c r="Q2695" s="3"/>
      <c r="R2695" s="3">
        <v>0</v>
      </c>
      <c r="S2695" s="3">
        <v>1</v>
      </c>
      <c r="T2695" s="2">
        <v>1</v>
      </c>
      <c r="U2695" s="3">
        <v>5.7447442443941898E-2</v>
      </c>
      <c r="V2695" s="3">
        <v>0.37428353089398519</v>
      </c>
      <c r="W2695" s="3">
        <v>5.2907033777092771E-2</v>
      </c>
      <c r="X2695" s="3">
        <v>139.81031479600193</v>
      </c>
      <c r="Y2695" s="3">
        <v>0.37428353089398519</v>
      </c>
      <c r="Z2695" s="3">
        <v>5.2906987004977098E-2</v>
      </c>
      <c r="AA2695" s="3">
        <v>139.81031479600193</v>
      </c>
      <c r="AB2695">
        <f t="shared" si="68"/>
        <v>0.37428353089398519</v>
      </c>
      <c r="AC2695">
        <f t="shared" si="69"/>
        <v>5.2906987004977098E-2</v>
      </c>
    </row>
    <row r="2696" spans="1:29" x14ac:dyDescent="0.25">
      <c r="A2696" s="2">
        <v>2695</v>
      </c>
      <c r="B2696" s="3" t="s">
        <v>178</v>
      </c>
      <c r="C2696" s="3" t="s">
        <v>110</v>
      </c>
      <c r="D2696" s="3" t="s">
        <v>179</v>
      </c>
      <c r="E2696" s="3" t="s">
        <v>288</v>
      </c>
      <c r="F2696" s="3">
        <v>0.56000000000000005</v>
      </c>
      <c r="G2696" s="3">
        <v>0.48</v>
      </c>
      <c r="H2696" s="3" t="s">
        <v>302</v>
      </c>
      <c r="I2696" s="2">
        <v>5430</v>
      </c>
      <c r="J2696" s="3" t="s">
        <v>92</v>
      </c>
      <c r="K2696" s="2">
        <v>5430</v>
      </c>
      <c r="L2696" s="3" t="s">
        <v>64</v>
      </c>
      <c r="M2696" s="3" t="s">
        <v>305</v>
      </c>
      <c r="N2696" s="3" t="s">
        <v>302</v>
      </c>
      <c r="O2696" s="3"/>
      <c r="P2696" s="3"/>
      <c r="Q2696" s="3"/>
      <c r="R2696" s="3">
        <v>0</v>
      </c>
      <c r="S2696" s="3">
        <v>1</v>
      </c>
      <c r="T2696" s="2">
        <v>10</v>
      </c>
      <c r="U2696" s="3">
        <v>1.4804281020394985</v>
      </c>
      <c r="V2696" s="3">
        <v>5.372093396112616</v>
      </c>
      <c r="W2696" s="3">
        <v>0.59802535570669424</v>
      </c>
      <c r="X2696" s="3">
        <v>2162.243846064197</v>
      </c>
      <c r="Y2696" s="3">
        <v>5.372093396112616</v>
      </c>
      <c r="Z2696" s="3">
        <v>0.59802482702630655</v>
      </c>
      <c r="AA2696" s="3">
        <v>2162.243846064197</v>
      </c>
      <c r="AB2696">
        <f t="shared" si="68"/>
        <v>5.372093396112616</v>
      </c>
      <c r="AC2696">
        <f t="shared" si="69"/>
        <v>0.59802482702630655</v>
      </c>
    </row>
    <row r="2697" spans="1:29" x14ac:dyDescent="0.25">
      <c r="A2697" s="2">
        <v>2696</v>
      </c>
      <c r="B2697" s="3" t="s">
        <v>178</v>
      </c>
      <c r="C2697" s="3" t="s">
        <v>110</v>
      </c>
      <c r="D2697" s="3" t="s">
        <v>179</v>
      </c>
      <c r="E2697" s="3" t="s">
        <v>288</v>
      </c>
      <c r="F2697" s="3">
        <v>0.56000000000000005</v>
      </c>
      <c r="G2697" s="3">
        <v>0.48</v>
      </c>
      <c r="H2697" s="3" t="s">
        <v>302</v>
      </c>
      <c r="I2697" s="2">
        <v>6120</v>
      </c>
      <c r="J2697" s="3" t="s">
        <v>63</v>
      </c>
      <c r="K2697" s="2">
        <v>3000</v>
      </c>
      <c r="L2697" s="3" t="s">
        <v>64</v>
      </c>
      <c r="M2697" s="3" t="s">
        <v>305</v>
      </c>
      <c r="N2697" s="3" t="s">
        <v>302</v>
      </c>
      <c r="O2697" s="3"/>
      <c r="P2697" s="3"/>
      <c r="Q2697" s="3"/>
      <c r="R2697" s="3">
        <v>0</v>
      </c>
      <c r="S2697" s="3">
        <v>1</v>
      </c>
      <c r="T2697" s="2">
        <v>1</v>
      </c>
      <c r="U2697" s="3">
        <v>1.7127381444812399E-5</v>
      </c>
      <c r="V2697" s="3">
        <v>1.1197366222092413E-4</v>
      </c>
      <c r="W2697" s="3">
        <v>1.072918513385157E-5</v>
      </c>
      <c r="X2697" s="3">
        <v>4.3395845315654977E-2</v>
      </c>
      <c r="Y2697" s="3">
        <v>1.1197366222092413E-4</v>
      </c>
      <c r="Z2697" s="3">
        <v>1.0729175648785899E-5</v>
      </c>
      <c r="AA2697" s="3">
        <v>4.3395845315654977E-2</v>
      </c>
      <c r="AB2697">
        <f t="shared" si="68"/>
        <v>1.1197366222092413E-4</v>
      </c>
      <c r="AC2697">
        <f t="shared" si="69"/>
        <v>1.0729175648785899E-5</v>
      </c>
    </row>
    <row r="2698" spans="1:29" x14ac:dyDescent="0.25">
      <c r="A2698" s="2">
        <v>2697</v>
      </c>
      <c r="B2698" s="3" t="s">
        <v>178</v>
      </c>
      <c r="C2698" s="3" t="s">
        <v>110</v>
      </c>
      <c r="D2698" s="3" t="s">
        <v>179</v>
      </c>
      <c r="E2698" s="3" t="s">
        <v>288</v>
      </c>
      <c r="F2698" s="3">
        <v>0.56000000000000005</v>
      </c>
      <c r="G2698" s="3">
        <v>0.48</v>
      </c>
      <c r="H2698" s="3" t="s">
        <v>302</v>
      </c>
      <c r="I2698" s="2">
        <v>6120</v>
      </c>
      <c r="J2698" s="3" t="s">
        <v>63</v>
      </c>
      <c r="K2698" s="2">
        <v>6120</v>
      </c>
      <c r="L2698" s="3" t="s">
        <v>64</v>
      </c>
      <c r="M2698" s="3" t="s">
        <v>303</v>
      </c>
      <c r="N2698" s="3" t="s">
        <v>302</v>
      </c>
      <c r="O2698" s="3"/>
      <c r="P2698" s="3"/>
      <c r="Q2698" s="3"/>
      <c r="R2698" s="3">
        <v>0</v>
      </c>
      <c r="S2698" s="3">
        <v>1</v>
      </c>
      <c r="T2698" s="2">
        <v>112</v>
      </c>
      <c r="U2698" s="3">
        <v>7.1269827657652067</v>
      </c>
      <c r="V2698" s="3">
        <v>47.920967197157069</v>
      </c>
      <c r="W2698" s="3">
        <v>5.5003601411224547</v>
      </c>
      <c r="X2698" s="3">
        <v>20221.765498759116</v>
      </c>
      <c r="Y2698" s="3">
        <v>47.920967197157069</v>
      </c>
      <c r="Z2698" s="3">
        <v>5.5003552785652046</v>
      </c>
      <c r="AA2698" s="3">
        <v>20221.765498759116</v>
      </c>
      <c r="AB2698">
        <f t="shared" si="68"/>
        <v>47.920967197157069</v>
      </c>
      <c r="AC2698">
        <f t="shared" si="69"/>
        <v>5.5003552785652046</v>
      </c>
    </row>
    <row r="2699" spans="1:29" x14ac:dyDescent="0.25">
      <c r="A2699" s="2">
        <v>2698</v>
      </c>
      <c r="B2699" s="3" t="s">
        <v>178</v>
      </c>
      <c r="C2699" s="3" t="s">
        <v>110</v>
      </c>
      <c r="D2699" s="3" t="s">
        <v>179</v>
      </c>
      <c r="E2699" s="3" t="s">
        <v>288</v>
      </c>
      <c r="F2699" s="3">
        <v>0.56000000000000005</v>
      </c>
      <c r="G2699" s="3">
        <v>0.48</v>
      </c>
      <c r="H2699" s="3" t="s">
        <v>302</v>
      </c>
      <c r="I2699" s="2">
        <v>6120</v>
      </c>
      <c r="J2699" s="3" t="s">
        <v>63</v>
      </c>
      <c r="K2699" s="2">
        <v>6120</v>
      </c>
      <c r="L2699" s="3" t="s">
        <v>64</v>
      </c>
      <c r="M2699" s="3" t="s">
        <v>304</v>
      </c>
      <c r="N2699" s="3" t="s">
        <v>302</v>
      </c>
      <c r="O2699" s="3"/>
      <c r="P2699" s="3"/>
      <c r="Q2699" s="3"/>
      <c r="R2699" s="3">
        <v>0</v>
      </c>
      <c r="S2699" s="3">
        <v>1</v>
      </c>
      <c r="T2699" s="2">
        <v>1</v>
      </c>
      <c r="U2699" s="3">
        <v>8.1118145711284693E-3</v>
      </c>
      <c r="V2699" s="3">
        <v>9.0303006864442564E-2</v>
      </c>
      <c r="W2699" s="3">
        <v>1.6857161106354188E-2</v>
      </c>
      <c r="X2699" s="3">
        <v>31.75831960786525</v>
      </c>
      <c r="Y2699" s="3">
        <v>9.0303006864442564E-2</v>
      </c>
      <c r="Z2699" s="3">
        <v>1.6857146203891601E-2</v>
      </c>
      <c r="AA2699" s="3">
        <v>31.75831960786525</v>
      </c>
      <c r="AB2699">
        <f t="shared" si="68"/>
        <v>9.0303006864442564E-2</v>
      </c>
      <c r="AC2699">
        <f t="shared" si="69"/>
        <v>1.6857146203891601E-2</v>
      </c>
    </row>
    <row r="2700" spans="1:29" x14ac:dyDescent="0.25">
      <c r="A2700" s="2">
        <v>2699</v>
      </c>
      <c r="B2700" s="3" t="s">
        <v>178</v>
      </c>
      <c r="C2700" s="3" t="s">
        <v>110</v>
      </c>
      <c r="D2700" s="3" t="s">
        <v>179</v>
      </c>
      <c r="E2700" s="3" t="s">
        <v>288</v>
      </c>
      <c r="F2700" s="3">
        <v>0.56000000000000005</v>
      </c>
      <c r="G2700" s="3">
        <v>0.48</v>
      </c>
      <c r="H2700" s="3" t="s">
        <v>302</v>
      </c>
      <c r="I2700" s="2">
        <v>6120</v>
      </c>
      <c r="J2700" s="3" t="s">
        <v>63</v>
      </c>
      <c r="K2700" s="2">
        <v>6120</v>
      </c>
      <c r="L2700" s="3" t="s">
        <v>64</v>
      </c>
      <c r="M2700" s="3" t="s">
        <v>305</v>
      </c>
      <c r="N2700" s="3" t="s">
        <v>302</v>
      </c>
      <c r="O2700" s="3"/>
      <c r="P2700" s="3"/>
      <c r="Q2700" s="3"/>
      <c r="R2700" s="3">
        <v>0</v>
      </c>
      <c r="S2700" s="3">
        <v>1</v>
      </c>
      <c r="T2700" s="2">
        <v>105</v>
      </c>
      <c r="U2700" s="3">
        <v>14.791287418538941</v>
      </c>
      <c r="V2700" s="3">
        <v>95.060728173428828</v>
      </c>
      <c r="W2700" s="3">
        <v>10.529071625831623</v>
      </c>
      <c r="X2700" s="3">
        <v>39768.53521879419</v>
      </c>
      <c r="Y2700" s="3">
        <v>95.060728173428828</v>
      </c>
      <c r="Z2700" s="3">
        <v>10.52906231767501</v>
      </c>
      <c r="AA2700" s="3">
        <v>39768.53521879419</v>
      </c>
      <c r="AB2700">
        <f t="shared" si="68"/>
        <v>95.060728173428828</v>
      </c>
      <c r="AC2700">
        <f t="shared" si="69"/>
        <v>10.52906231767501</v>
      </c>
    </row>
    <row r="2701" spans="1:29" x14ac:dyDescent="0.25">
      <c r="A2701" s="2">
        <v>2700</v>
      </c>
      <c r="B2701" s="3" t="s">
        <v>178</v>
      </c>
      <c r="C2701" s="3" t="s">
        <v>110</v>
      </c>
      <c r="D2701" s="3" t="s">
        <v>179</v>
      </c>
      <c r="E2701" s="3" t="s">
        <v>288</v>
      </c>
      <c r="F2701" s="3">
        <v>0.56000000000000005</v>
      </c>
      <c r="G2701" s="3">
        <v>0.48</v>
      </c>
      <c r="H2701" s="3" t="s">
        <v>302</v>
      </c>
      <c r="I2701" s="2">
        <v>6120</v>
      </c>
      <c r="J2701" s="3" t="s">
        <v>63</v>
      </c>
      <c r="K2701" s="2">
        <v>6120</v>
      </c>
      <c r="L2701" s="3" t="s">
        <v>64</v>
      </c>
      <c r="M2701" s="3" t="s">
        <v>309</v>
      </c>
      <c r="N2701" s="3" t="s">
        <v>302</v>
      </c>
      <c r="O2701" s="3"/>
      <c r="P2701" s="3"/>
      <c r="Q2701" s="3"/>
      <c r="R2701" s="3">
        <v>0</v>
      </c>
      <c r="S2701" s="3">
        <v>1</v>
      </c>
      <c r="T2701" s="2">
        <v>3</v>
      </c>
      <c r="U2701" s="3">
        <v>3.3821140623761486E-2</v>
      </c>
      <c r="V2701" s="3">
        <v>0.20529275607343114</v>
      </c>
      <c r="W2701" s="3">
        <v>2.5960060948190117E-2</v>
      </c>
      <c r="X2701" s="3">
        <v>79.524357280359212</v>
      </c>
      <c r="Y2701" s="3">
        <v>0.20529275607343114</v>
      </c>
      <c r="Z2701" s="3">
        <v>2.5960037998368754E-2</v>
      </c>
      <c r="AA2701" s="3">
        <v>79.524357280359212</v>
      </c>
      <c r="AB2701">
        <f t="shared" si="68"/>
        <v>0.20529275607343114</v>
      </c>
      <c r="AC2701">
        <f t="shared" si="69"/>
        <v>2.5960037998368754E-2</v>
      </c>
    </row>
    <row r="2702" spans="1:29" x14ac:dyDescent="0.25">
      <c r="A2702" s="2">
        <v>2701</v>
      </c>
      <c r="B2702" s="3" t="s">
        <v>178</v>
      </c>
      <c r="C2702" s="3" t="s">
        <v>110</v>
      </c>
      <c r="D2702" s="3" t="s">
        <v>179</v>
      </c>
      <c r="E2702" s="3" t="s">
        <v>288</v>
      </c>
      <c r="F2702" s="3">
        <v>0.56000000000000005</v>
      </c>
      <c r="G2702" s="3">
        <v>0.48</v>
      </c>
      <c r="H2702" s="3" t="s">
        <v>302</v>
      </c>
      <c r="I2702" s="2">
        <v>6170</v>
      </c>
      <c r="J2702" s="3" t="s">
        <v>94</v>
      </c>
      <c r="K2702" s="2">
        <v>6170</v>
      </c>
      <c r="L2702" s="3" t="s">
        <v>64</v>
      </c>
      <c r="M2702" s="3" t="s">
        <v>303</v>
      </c>
      <c r="N2702" s="3" t="s">
        <v>302</v>
      </c>
      <c r="O2702" s="3"/>
      <c r="P2702" s="3"/>
      <c r="Q2702" s="3"/>
      <c r="R2702" s="3">
        <v>0</v>
      </c>
      <c r="S2702" s="3">
        <v>1</v>
      </c>
      <c r="T2702" s="2">
        <v>69</v>
      </c>
      <c r="U2702" s="3">
        <v>5.9471058680919091</v>
      </c>
      <c r="V2702" s="3">
        <v>46.771462579976991</v>
      </c>
      <c r="W2702" s="3">
        <v>5.4540576452558405</v>
      </c>
      <c r="X2702" s="3">
        <v>19703.688840069757</v>
      </c>
      <c r="Y2702" s="3">
        <v>46.771462579976991</v>
      </c>
      <c r="Z2702" s="3">
        <v>5.4540528236320034</v>
      </c>
      <c r="AA2702" s="3">
        <v>19703.688840069757</v>
      </c>
      <c r="AB2702">
        <f t="shared" si="68"/>
        <v>46.771462579976991</v>
      </c>
      <c r="AC2702">
        <f t="shared" si="69"/>
        <v>5.4540528236320034</v>
      </c>
    </row>
    <row r="2703" spans="1:29" x14ac:dyDescent="0.25">
      <c r="A2703" s="2">
        <v>2702</v>
      </c>
      <c r="B2703" s="3" t="s">
        <v>178</v>
      </c>
      <c r="C2703" s="3" t="s">
        <v>110</v>
      </c>
      <c r="D2703" s="3" t="s">
        <v>179</v>
      </c>
      <c r="E2703" s="3" t="s">
        <v>288</v>
      </c>
      <c r="F2703" s="3">
        <v>0.56000000000000005</v>
      </c>
      <c r="G2703" s="3">
        <v>0.48</v>
      </c>
      <c r="H2703" s="3" t="s">
        <v>302</v>
      </c>
      <c r="I2703" s="2">
        <v>6170</v>
      </c>
      <c r="J2703" s="3" t="s">
        <v>94</v>
      </c>
      <c r="K2703" s="2">
        <v>6170</v>
      </c>
      <c r="L2703" s="3" t="s">
        <v>64</v>
      </c>
      <c r="M2703" s="3" t="s">
        <v>305</v>
      </c>
      <c r="N2703" s="3" t="s">
        <v>302</v>
      </c>
      <c r="O2703" s="3"/>
      <c r="P2703" s="3"/>
      <c r="Q2703" s="3"/>
      <c r="R2703" s="3">
        <v>0</v>
      </c>
      <c r="S2703" s="3">
        <v>1</v>
      </c>
      <c r="T2703" s="2">
        <v>2</v>
      </c>
      <c r="U2703" s="3">
        <v>8.1376221981356703E-2</v>
      </c>
      <c r="V2703" s="3">
        <v>0.48793797296905617</v>
      </c>
      <c r="W2703" s="3">
        <v>5.6178145432308743E-2</v>
      </c>
      <c r="X2703" s="3">
        <v>200.46442662839533</v>
      </c>
      <c r="Y2703" s="3">
        <v>0.48793797296905617</v>
      </c>
      <c r="Z2703" s="3">
        <v>5.6178095768388198E-2</v>
      </c>
      <c r="AA2703" s="3">
        <v>200.46442662839533</v>
      </c>
      <c r="AB2703">
        <f t="shared" ref="AB2703:AB2766" si="70">Y2703</f>
        <v>0.48793797296905617</v>
      </c>
      <c r="AC2703">
        <f t="shared" ref="AC2703:AC2766" si="71">Z2703</f>
        <v>5.6178095768388198E-2</v>
      </c>
    </row>
    <row r="2704" spans="1:29" x14ac:dyDescent="0.25">
      <c r="A2704" s="2">
        <v>2703</v>
      </c>
      <c r="B2704" s="3" t="s">
        <v>178</v>
      </c>
      <c r="C2704" s="3" t="s">
        <v>110</v>
      </c>
      <c r="D2704" s="3" t="s">
        <v>179</v>
      </c>
      <c r="E2704" s="3" t="s">
        <v>288</v>
      </c>
      <c r="F2704" s="3">
        <v>0.56000000000000005</v>
      </c>
      <c r="G2704" s="3">
        <v>0.48</v>
      </c>
      <c r="H2704" s="3" t="s">
        <v>302</v>
      </c>
      <c r="I2704" s="2">
        <v>6170</v>
      </c>
      <c r="J2704" s="3" t="s">
        <v>94</v>
      </c>
      <c r="K2704" s="2">
        <v>6170</v>
      </c>
      <c r="L2704" s="3" t="s">
        <v>64</v>
      </c>
      <c r="M2704" s="3" t="s">
        <v>306</v>
      </c>
      <c r="N2704" s="3" t="s">
        <v>302</v>
      </c>
      <c r="O2704" s="3"/>
      <c r="P2704" s="3"/>
      <c r="Q2704" s="3"/>
      <c r="R2704" s="3">
        <v>0</v>
      </c>
      <c r="S2704" s="3">
        <v>1</v>
      </c>
      <c r="T2704" s="2">
        <v>2</v>
      </c>
      <c r="U2704" s="3">
        <v>1.2832616396481211E-2</v>
      </c>
      <c r="V2704" s="3">
        <v>8.7100882426217371E-2</v>
      </c>
      <c r="W2704" s="3">
        <v>9.405640216780968E-3</v>
      </c>
      <c r="X2704" s="3">
        <v>33.879865320829737</v>
      </c>
      <c r="Y2704" s="3">
        <v>8.7100882426217371E-2</v>
      </c>
      <c r="Z2704" s="3">
        <v>9.4056319017865597E-3</v>
      </c>
      <c r="AA2704" s="3">
        <v>33.879865320829737</v>
      </c>
      <c r="AB2704">
        <f t="shared" si="70"/>
        <v>8.7100882426217371E-2</v>
      </c>
      <c r="AC2704">
        <f t="shared" si="71"/>
        <v>9.4056319017865597E-3</v>
      </c>
    </row>
    <row r="2705" spans="1:29" x14ac:dyDescent="0.25">
      <c r="A2705" s="2">
        <v>2704</v>
      </c>
      <c r="B2705" s="3" t="s">
        <v>178</v>
      </c>
      <c r="C2705" s="3" t="s">
        <v>110</v>
      </c>
      <c r="D2705" s="3" t="s">
        <v>179</v>
      </c>
      <c r="E2705" s="3" t="s">
        <v>288</v>
      </c>
      <c r="F2705" s="3">
        <v>0.56000000000000005</v>
      </c>
      <c r="G2705" s="3">
        <v>0.48</v>
      </c>
      <c r="H2705" s="3" t="s">
        <v>302</v>
      </c>
      <c r="I2705" s="2">
        <v>6170</v>
      </c>
      <c r="J2705" s="3" t="s">
        <v>94</v>
      </c>
      <c r="K2705" s="2">
        <v>6170</v>
      </c>
      <c r="L2705" s="3" t="s">
        <v>64</v>
      </c>
      <c r="M2705" s="3" t="s">
        <v>309</v>
      </c>
      <c r="N2705" s="3" t="s">
        <v>302</v>
      </c>
      <c r="O2705" s="3"/>
      <c r="P2705" s="3"/>
      <c r="Q2705" s="3"/>
      <c r="R2705" s="3">
        <v>0</v>
      </c>
      <c r="S2705" s="3">
        <v>1</v>
      </c>
      <c r="T2705" s="2">
        <v>1</v>
      </c>
      <c r="U2705" s="3">
        <v>2.4859185835965001E-2</v>
      </c>
      <c r="V2705" s="3">
        <v>0.14592278897086883</v>
      </c>
      <c r="W2705" s="3">
        <v>1.7033247832576953E-2</v>
      </c>
      <c r="X2705" s="3">
        <v>58.158350352343106</v>
      </c>
      <c r="Y2705" s="3">
        <v>0.14592278897086883</v>
      </c>
      <c r="Z2705" s="3">
        <v>1.7033232774445999E-2</v>
      </c>
      <c r="AA2705" s="3">
        <v>58.158350352343106</v>
      </c>
      <c r="AB2705">
        <f t="shared" si="70"/>
        <v>0.14592278897086883</v>
      </c>
      <c r="AC2705">
        <f t="shared" si="71"/>
        <v>1.7033232774445999E-2</v>
      </c>
    </row>
    <row r="2706" spans="1:29" x14ac:dyDescent="0.25">
      <c r="A2706" s="2">
        <v>2705</v>
      </c>
      <c r="B2706" s="3" t="s">
        <v>178</v>
      </c>
      <c r="C2706" s="3" t="s">
        <v>110</v>
      </c>
      <c r="D2706" s="3" t="s">
        <v>179</v>
      </c>
      <c r="E2706" s="3" t="s">
        <v>288</v>
      </c>
      <c r="F2706" s="3">
        <v>0.56000000000000005</v>
      </c>
      <c r="G2706" s="3">
        <v>0.48</v>
      </c>
      <c r="H2706" s="3" t="s">
        <v>302</v>
      </c>
      <c r="I2706" s="2">
        <v>6181</v>
      </c>
      <c r="J2706" s="3" t="s">
        <v>95</v>
      </c>
      <c r="K2706" s="2">
        <v>6181</v>
      </c>
      <c r="L2706" s="3" t="s">
        <v>64</v>
      </c>
      <c r="M2706" s="3" t="s">
        <v>303</v>
      </c>
      <c r="N2706" s="3" t="s">
        <v>302</v>
      </c>
      <c r="O2706" s="3"/>
      <c r="P2706" s="3"/>
      <c r="Q2706" s="3"/>
      <c r="R2706" s="3">
        <v>0</v>
      </c>
      <c r="S2706" s="3">
        <v>1</v>
      </c>
      <c r="T2706" s="2">
        <v>9</v>
      </c>
      <c r="U2706" s="3">
        <v>1.1595366695586486</v>
      </c>
      <c r="V2706" s="3">
        <v>7.0009635189515649</v>
      </c>
      <c r="W2706" s="3">
        <v>0.63281659235753795</v>
      </c>
      <c r="X2706" s="3">
        <v>3297.5652995168712</v>
      </c>
      <c r="Y2706" s="3">
        <v>7.0009635189515649</v>
      </c>
      <c r="Z2706" s="3">
        <v>0.63281603292018662</v>
      </c>
      <c r="AA2706" s="3">
        <v>3297.5652995168712</v>
      </c>
      <c r="AB2706">
        <f t="shared" si="70"/>
        <v>7.0009635189515649</v>
      </c>
      <c r="AC2706">
        <f t="shared" si="71"/>
        <v>0.63281603292018662</v>
      </c>
    </row>
    <row r="2707" spans="1:29" x14ac:dyDescent="0.25">
      <c r="A2707" s="2">
        <v>2706</v>
      </c>
      <c r="B2707" s="3" t="s">
        <v>178</v>
      </c>
      <c r="C2707" s="3" t="s">
        <v>110</v>
      </c>
      <c r="D2707" s="3" t="s">
        <v>179</v>
      </c>
      <c r="E2707" s="3" t="s">
        <v>288</v>
      </c>
      <c r="F2707" s="3">
        <v>0.56000000000000005</v>
      </c>
      <c r="G2707" s="3">
        <v>0.48</v>
      </c>
      <c r="H2707" s="3" t="s">
        <v>302</v>
      </c>
      <c r="I2707" s="2">
        <v>6410</v>
      </c>
      <c r="J2707" s="3" t="s">
        <v>100</v>
      </c>
      <c r="K2707" s="2">
        <v>6410</v>
      </c>
      <c r="L2707" s="3" t="s">
        <v>64</v>
      </c>
      <c r="M2707" s="3" t="s">
        <v>303</v>
      </c>
      <c r="N2707" s="3" t="s">
        <v>302</v>
      </c>
      <c r="O2707" s="3"/>
      <c r="P2707" s="3"/>
      <c r="Q2707" s="3"/>
      <c r="R2707" s="3">
        <v>0</v>
      </c>
      <c r="S2707" s="3">
        <v>1</v>
      </c>
      <c r="T2707" s="2">
        <v>30</v>
      </c>
      <c r="U2707" s="3">
        <v>1.7947856687540051</v>
      </c>
      <c r="V2707" s="3">
        <v>15.175373096913011</v>
      </c>
      <c r="W2707" s="3">
        <v>1.8410396253193788</v>
      </c>
      <c r="X2707" s="3">
        <v>6419.0321992637591</v>
      </c>
      <c r="Y2707" s="3">
        <v>15.175373096913011</v>
      </c>
      <c r="Z2707" s="3">
        <v>1.841037997760391</v>
      </c>
      <c r="AA2707" s="3">
        <v>6419.0321992637591</v>
      </c>
      <c r="AB2707">
        <f t="shared" si="70"/>
        <v>15.175373096913011</v>
      </c>
      <c r="AC2707">
        <f t="shared" si="71"/>
        <v>1.841037997760391</v>
      </c>
    </row>
    <row r="2708" spans="1:29" x14ac:dyDescent="0.25">
      <c r="A2708" s="2">
        <v>2707</v>
      </c>
      <c r="B2708" s="3" t="s">
        <v>178</v>
      </c>
      <c r="C2708" s="3" t="s">
        <v>110</v>
      </c>
      <c r="D2708" s="3" t="s">
        <v>179</v>
      </c>
      <c r="E2708" s="3" t="s">
        <v>288</v>
      </c>
      <c r="F2708" s="3">
        <v>0.56000000000000005</v>
      </c>
      <c r="G2708" s="3">
        <v>0.48</v>
      </c>
      <c r="H2708" s="3" t="s">
        <v>302</v>
      </c>
      <c r="I2708" s="2">
        <v>6420</v>
      </c>
      <c r="J2708" s="3" t="s">
        <v>101</v>
      </c>
      <c r="K2708" s="2">
        <v>6420</v>
      </c>
      <c r="L2708" s="3" t="s">
        <v>64</v>
      </c>
      <c r="M2708" s="3" t="s">
        <v>303</v>
      </c>
      <c r="N2708" s="3" t="s">
        <v>302</v>
      </c>
      <c r="O2708" s="3"/>
      <c r="P2708" s="3"/>
      <c r="Q2708" s="3"/>
      <c r="R2708" s="3">
        <v>0</v>
      </c>
      <c r="S2708" s="3">
        <v>1</v>
      </c>
      <c r="T2708" s="2">
        <v>1</v>
      </c>
      <c r="U2708" s="3">
        <v>6.9139303424568602E-3</v>
      </c>
      <c r="V2708" s="3">
        <v>4.9211390421409804E-2</v>
      </c>
      <c r="W2708" s="3">
        <v>7.9413357566072897E-3</v>
      </c>
      <c r="X2708" s="3">
        <v>19.317221186165735</v>
      </c>
      <c r="Y2708" s="3">
        <v>4.9211390421409804E-2</v>
      </c>
      <c r="Z2708" s="3">
        <v>7.9413287361215605E-3</v>
      </c>
      <c r="AA2708" s="3">
        <v>19.317221186165735</v>
      </c>
      <c r="AB2708">
        <f t="shared" si="70"/>
        <v>4.9211390421409804E-2</v>
      </c>
      <c r="AC2708">
        <f t="shared" si="71"/>
        <v>7.9413287361215605E-3</v>
      </c>
    </row>
    <row r="2709" spans="1:29" x14ac:dyDescent="0.25">
      <c r="A2709" s="2">
        <v>2708</v>
      </c>
      <c r="B2709" s="3" t="s">
        <v>178</v>
      </c>
      <c r="C2709" s="3" t="s">
        <v>110</v>
      </c>
      <c r="D2709" s="3" t="s">
        <v>179</v>
      </c>
      <c r="E2709" s="3" t="s">
        <v>288</v>
      </c>
      <c r="F2709" s="3">
        <v>0.56000000000000005</v>
      </c>
      <c r="G2709" s="3">
        <v>0.48</v>
      </c>
      <c r="H2709" s="3" t="s">
        <v>302</v>
      </c>
      <c r="I2709" s="2">
        <v>6430</v>
      </c>
      <c r="J2709" s="3" t="s">
        <v>102</v>
      </c>
      <c r="K2709" s="2">
        <v>6430</v>
      </c>
      <c r="L2709" s="3" t="s">
        <v>64</v>
      </c>
      <c r="M2709" s="3" t="s">
        <v>303</v>
      </c>
      <c r="N2709" s="3" t="s">
        <v>302</v>
      </c>
      <c r="O2709" s="3"/>
      <c r="P2709" s="3"/>
      <c r="Q2709" s="3"/>
      <c r="R2709" s="3">
        <v>0</v>
      </c>
      <c r="S2709" s="3">
        <v>1</v>
      </c>
      <c r="T2709" s="2">
        <v>14</v>
      </c>
      <c r="U2709" s="3">
        <v>0.6497702926142952</v>
      </c>
      <c r="V2709" s="3">
        <v>4.9336250829340305</v>
      </c>
      <c r="W2709" s="3">
        <v>0.58883138620789588</v>
      </c>
      <c r="X2709" s="3">
        <v>2258.490433004848</v>
      </c>
      <c r="Y2709" s="3">
        <v>4.9336250829340305</v>
      </c>
      <c r="Z2709" s="3">
        <v>0.58883086565537635</v>
      </c>
      <c r="AA2709" s="3">
        <v>2258.490433004848</v>
      </c>
      <c r="AB2709">
        <f t="shared" si="70"/>
        <v>4.9336250829340305</v>
      </c>
      <c r="AC2709">
        <f t="shared" si="71"/>
        <v>0.58883086565537635</v>
      </c>
    </row>
    <row r="2710" spans="1:29" x14ac:dyDescent="0.25">
      <c r="A2710" s="2">
        <v>2709</v>
      </c>
      <c r="B2710" s="3" t="s">
        <v>178</v>
      </c>
      <c r="C2710" s="3" t="s">
        <v>110</v>
      </c>
      <c r="D2710" s="3" t="s">
        <v>179</v>
      </c>
      <c r="E2710" s="3" t="s">
        <v>288</v>
      </c>
      <c r="F2710" s="3">
        <v>0.56000000000000005</v>
      </c>
      <c r="G2710" s="3">
        <v>0.48</v>
      </c>
      <c r="H2710" s="3" t="s">
        <v>302</v>
      </c>
      <c r="I2710" s="2">
        <v>6460</v>
      </c>
      <c r="J2710" s="3" t="s">
        <v>104</v>
      </c>
      <c r="K2710" s="2">
        <v>6460</v>
      </c>
      <c r="L2710" s="3" t="s">
        <v>64</v>
      </c>
      <c r="M2710" s="3" t="s">
        <v>303</v>
      </c>
      <c r="N2710" s="3" t="s">
        <v>302</v>
      </c>
      <c r="O2710" s="3"/>
      <c r="P2710" s="3"/>
      <c r="Q2710" s="3"/>
      <c r="R2710" s="3">
        <v>0</v>
      </c>
      <c r="S2710" s="3">
        <v>1</v>
      </c>
      <c r="T2710" s="2">
        <v>66</v>
      </c>
      <c r="U2710" s="3">
        <v>4.5912921883441564</v>
      </c>
      <c r="V2710" s="3">
        <v>35.150001979498661</v>
      </c>
      <c r="W2710" s="3">
        <v>4.0296822209567065</v>
      </c>
      <c r="X2710" s="3">
        <v>14787.824219572161</v>
      </c>
      <c r="Y2710" s="3">
        <v>35.150001979498661</v>
      </c>
      <c r="Z2710" s="3">
        <v>4.0296786585426112</v>
      </c>
      <c r="AA2710" s="3">
        <v>14787.824219572161</v>
      </c>
      <c r="AB2710">
        <f t="shared" si="70"/>
        <v>35.150001979498661</v>
      </c>
      <c r="AC2710">
        <f t="shared" si="71"/>
        <v>4.0296786585426112</v>
      </c>
    </row>
    <row r="2711" spans="1:29" x14ac:dyDescent="0.25">
      <c r="A2711" s="2">
        <v>2710</v>
      </c>
      <c r="B2711" s="3" t="s">
        <v>178</v>
      </c>
      <c r="C2711" s="3" t="s">
        <v>110</v>
      </c>
      <c r="D2711" s="3" t="s">
        <v>179</v>
      </c>
      <c r="E2711" s="3" t="s">
        <v>288</v>
      </c>
      <c r="F2711" s="3">
        <v>0.56000000000000005</v>
      </c>
      <c r="G2711" s="3">
        <v>0.48</v>
      </c>
      <c r="H2711" s="3" t="s">
        <v>302</v>
      </c>
      <c r="I2711" s="2">
        <v>6460</v>
      </c>
      <c r="J2711" s="3" t="s">
        <v>104</v>
      </c>
      <c r="K2711" s="2">
        <v>6460</v>
      </c>
      <c r="L2711" s="3" t="s">
        <v>64</v>
      </c>
      <c r="M2711" s="3" t="s">
        <v>306</v>
      </c>
      <c r="N2711" s="3" t="s">
        <v>302</v>
      </c>
      <c r="O2711" s="3"/>
      <c r="P2711" s="3"/>
      <c r="Q2711" s="3"/>
      <c r="R2711" s="3">
        <v>0</v>
      </c>
      <c r="S2711" s="3">
        <v>1</v>
      </c>
      <c r="T2711" s="2">
        <v>3</v>
      </c>
      <c r="U2711" s="3">
        <v>1.4243643747291042E-2</v>
      </c>
      <c r="V2711" s="3">
        <v>0.10023901659096765</v>
      </c>
      <c r="W2711" s="3">
        <v>8.937514620228763E-3</v>
      </c>
      <c r="X2711" s="3">
        <v>42.724067228181113</v>
      </c>
      <c r="Y2711" s="3">
        <v>0.10023901659096765</v>
      </c>
      <c r="Z2711" s="3">
        <v>8.9375067190776581E-3</v>
      </c>
      <c r="AA2711" s="3">
        <v>42.724067228181113</v>
      </c>
      <c r="AB2711">
        <f t="shared" si="70"/>
        <v>0.10023901659096765</v>
      </c>
      <c r="AC2711">
        <f t="shared" si="71"/>
        <v>8.9375067190776581E-3</v>
      </c>
    </row>
    <row r="2712" spans="1:29" x14ac:dyDescent="0.25">
      <c r="A2712" s="2">
        <v>2711</v>
      </c>
      <c r="B2712" s="3" t="s">
        <v>178</v>
      </c>
      <c r="C2712" s="3" t="s">
        <v>110</v>
      </c>
      <c r="D2712" s="3" t="s">
        <v>179</v>
      </c>
      <c r="E2712" s="3" t="s">
        <v>288</v>
      </c>
      <c r="F2712" s="3">
        <v>0.56000000000000005</v>
      </c>
      <c r="G2712" s="3">
        <v>0.48</v>
      </c>
      <c r="H2712" s="3" t="s">
        <v>302</v>
      </c>
      <c r="I2712" s="2">
        <v>7400</v>
      </c>
      <c r="J2712" s="3" t="s">
        <v>127</v>
      </c>
      <c r="K2712" s="2">
        <v>7400</v>
      </c>
      <c r="L2712" s="3"/>
      <c r="M2712" s="3" t="s">
        <v>303</v>
      </c>
      <c r="N2712" s="3" t="s">
        <v>302</v>
      </c>
      <c r="O2712" s="3"/>
      <c r="P2712" s="3"/>
      <c r="Q2712" s="3"/>
      <c r="R2712" s="3">
        <v>0</v>
      </c>
      <c r="S2712" s="3">
        <v>1</v>
      </c>
      <c r="T2712" s="2">
        <v>7</v>
      </c>
      <c r="U2712" s="3">
        <v>0.18993691589629283</v>
      </c>
      <c r="V2712" s="3">
        <v>1.4441880845035093</v>
      </c>
      <c r="W2712" s="3">
        <v>0.17875571197887571</v>
      </c>
      <c r="X2712" s="3">
        <v>651.78855878906916</v>
      </c>
      <c r="Y2712" s="3">
        <v>1.4441880845035093</v>
      </c>
      <c r="Z2712" s="3">
        <v>0.17875555395106288</v>
      </c>
      <c r="AA2712" s="3">
        <v>651.78855878906916</v>
      </c>
      <c r="AB2712">
        <f t="shared" si="70"/>
        <v>1.4441880845035093</v>
      </c>
      <c r="AC2712">
        <f t="shared" si="71"/>
        <v>0.17875555395106288</v>
      </c>
    </row>
    <row r="2713" spans="1:29" x14ac:dyDescent="0.25">
      <c r="A2713" s="2">
        <v>2712</v>
      </c>
      <c r="B2713" s="3" t="s">
        <v>178</v>
      </c>
      <c r="C2713" s="3" t="s">
        <v>110</v>
      </c>
      <c r="D2713" s="3" t="s">
        <v>179</v>
      </c>
      <c r="E2713" s="3" t="s">
        <v>288</v>
      </c>
      <c r="F2713" s="3">
        <v>0.56000000000000005</v>
      </c>
      <c r="G2713" s="3">
        <v>0.48</v>
      </c>
      <c r="H2713" s="3" t="s">
        <v>302</v>
      </c>
      <c r="I2713" s="2">
        <v>7410</v>
      </c>
      <c r="J2713" s="3" t="s">
        <v>150</v>
      </c>
      <c r="K2713" s="2">
        <v>7410</v>
      </c>
      <c r="L2713" s="3"/>
      <c r="M2713" s="3" t="s">
        <v>303</v>
      </c>
      <c r="N2713" s="3" t="s">
        <v>302</v>
      </c>
      <c r="O2713" s="3"/>
      <c r="P2713" s="3"/>
      <c r="Q2713" s="3"/>
      <c r="R2713" s="3">
        <v>0</v>
      </c>
      <c r="S2713" s="3">
        <v>1</v>
      </c>
      <c r="T2713" s="2">
        <v>29</v>
      </c>
      <c r="U2713" s="3">
        <v>0.9334208940334956</v>
      </c>
      <c r="V2713" s="3">
        <v>6.5110697737887291</v>
      </c>
      <c r="W2713" s="3">
        <v>0.81119393447956345</v>
      </c>
      <c r="X2713" s="3">
        <v>2975.8345775853854</v>
      </c>
      <c r="Y2713" s="3">
        <v>6.5110697737887291</v>
      </c>
      <c r="Z2713" s="3">
        <v>0.81119321734889371</v>
      </c>
      <c r="AA2713" s="3">
        <v>2975.8345775853854</v>
      </c>
      <c r="AB2713">
        <f t="shared" si="70"/>
        <v>6.5110697737887291</v>
      </c>
      <c r="AC2713">
        <f t="shared" si="71"/>
        <v>0.81119321734889371</v>
      </c>
    </row>
    <row r="2714" spans="1:29" x14ac:dyDescent="0.25">
      <c r="A2714" s="2">
        <v>2713</v>
      </c>
      <c r="B2714" s="3" t="s">
        <v>178</v>
      </c>
      <c r="C2714" s="3" t="s">
        <v>110</v>
      </c>
      <c r="D2714" s="3" t="s">
        <v>179</v>
      </c>
      <c r="E2714" s="3" t="s">
        <v>288</v>
      </c>
      <c r="F2714" s="3">
        <v>0.56000000000000005</v>
      </c>
      <c r="G2714" s="3">
        <v>0.48</v>
      </c>
      <c r="H2714" s="3" t="s">
        <v>302</v>
      </c>
      <c r="I2714" s="2">
        <v>7410</v>
      </c>
      <c r="J2714" s="3" t="s">
        <v>150</v>
      </c>
      <c r="K2714" s="2">
        <v>7410</v>
      </c>
      <c r="L2714" s="3"/>
      <c r="M2714" s="3" t="s">
        <v>306</v>
      </c>
      <c r="N2714" s="3" t="s">
        <v>302</v>
      </c>
      <c r="O2714" s="3"/>
      <c r="P2714" s="3"/>
      <c r="Q2714" s="3"/>
      <c r="R2714" s="3">
        <v>0</v>
      </c>
      <c r="S2714" s="3">
        <v>1</v>
      </c>
      <c r="T2714" s="2">
        <v>1</v>
      </c>
      <c r="U2714" s="3">
        <v>1.2495578472514501E-3</v>
      </c>
      <c r="V2714" s="3">
        <v>1.1588207774206308E-2</v>
      </c>
      <c r="W2714" s="3">
        <v>1.4727316080998054E-3</v>
      </c>
      <c r="X2714" s="3">
        <v>4.8168795724828453</v>
      </c>
      <c r="Y2714" s="3">
        <v>1.1588207774206308E-2</v>
      </c>
      <c r="Z2714" s="3">
        <v>1.4727303061411101E-3</v>
      </c>
      <c r="AA2714" s="3">
        <v>4.8168795724828453</v>
      </c>
      <c r="AB2714">
        <f t="shared" si="70"/>
        <v>1.1588207774206308E-2</v>
      </c>
      <c r="AC2714">
        <f t="shared" si="71"/>
        <v>1.4727303061411101E-3</v>
      </c>
    </row>
    <row r="2715" spans="1:29" x14ac:dyDescent="0.25">
      <c r="A2715" s="2">
        <v>2714</v>
      </c>
      <c r="B2715" s="3" t="s">
        <v>178</v>
      </c>
      <c r="C2715" s="3" t="s">
        <v>110</v>
      </c>
      <c r="D2715" s="3" t="s">
        <v>179</v>
      </c>
      <c r="E2715" s="3" t="s">
        <v>288</v>
      </c>
      <c r="F2715" s="3">
        <v>0.56000000000000005</v>
      </c>
      <c r="G2715" s="3">
        <v>0.48</v>
      </c>
      <c r="H2715" s="3" t="s">
        <v>302</v>
      </c>
      <c r="I2715" s="2">
        <v>7430</v>
      </c>
      <c r="J2715" s="3" t="s">
        <v>55</v>
      </c>
      <c r="K2715" s="2">
        <v>7430</v>
      </c>
      <c r="L2715" s="3"/>
      <c r="M2715" s="3" t="s">
        <v>303</v>
      </c>
      <c r="N2715" s="3" t="s">
        <v>302</v>
      </c>
      <c r="O2715" s="3"/>
      <c r="P2715" s="3"/>
      <c r="Q2715" s="3"/>
      <c r="R2715" s="3">
        <v>0</v>
      </c>
      <c r="S2715" s="3">
        <v>1</v>
      </c>
      <c r="T2715" s="2">
        <v>12</v>
      </c>
      <c r="U2715" s="3">
        <v>2.6590936248065296</v>
      </c>
      <c r="V2715" s="3">
        <v>15.116377149167882</v>
      </c>
      <c r="W2715" s="3">
        <v>1.7810445018069079</v>
      </c>
      <c r="X2715" s="3">
        <v>7291.4088043230531</v>
      </c>
      <c r="Y2715" s="3">
        <v>15.116377149167882</v>
      </c>
      <c r="Z2715" s="3">
        <v>1.781042927286216</v>
      </c>
      <c r="AA2715" s="3">
        <v>7291.4088043230531</v>
      </c>
      <c r="AB2715">
        <f t="shared" si="70"/>
        <v>15.116377149167882</v>
      </c>
      <c r="AC2715">
        <f t="shared" si="71"/>
        <v>1.781042927286216</v>
      </c>
    </row>
    <row r="2716" spans="1:29" x14ac:dyDescent="0.25">
      <c r="A2716" s="2">
        <v>2715</v>
      </c>
      <c r="B2716" s="3" t="s">
        <v>178</v>
      </c>
      <c r="C2716" s="3" t="s">
        <v>110</v>
      </c>
      <c r="D2716" s="3" t="s">
        <v>179</v>
      </c>
      <c r="E2716" s="3" t="s">
        <v>288</v>
      </c>
      <c r="F2716" s="3">
        <v>0.56000000000000005</v>
      </c>
      <c r="G2716" s="3">
        <v>0.48</v>
      </c>
      <c r="H2716" s="3" t="s">
        <v>302</v>
      </c>
      <c r="I2716" s="2">
        <v>8130</v>
      </c>
      <c r="J2716" s="3" t="s">
        <v>300</v>
      </c>
      <c r="K2716" s="2">
        <v>8130</v>
      </c>
      <c r="L2716" s="3"/>
      <c r="M2716" s="3" t="s">
        <v>305</v>
      </c>
      <c r="N2716" s="3" t="s">
        <v>302</v>
      </c>
      <c r="O2716" s="3"/>
      <c r="P2716" s="3"/>
      <c r="Q2716" s="3"/>
      <c r="R2716" s="3">
        <v>0</v>
      </c>
      <c r="S2716" s="3">
        <v>1</v>
      </c>
      <c r="T2716" s="2">
        <v>3</v>
      </c>
      <c r="U2716" s="3">
        <v>6.3068579697317204E-2</v>
      </c>
      <c r="V2716" s="3">
        <v>0.48430239181522944</v>
      </c>
      <c r="W2716" s="3">
        <v>6.6143274678780908E-2</v>
      </c>
      <c r="X2716" s="3">
        <v>225.16178978853384</v>
      </c>
      <c r="Y2716" s="3">
        <v>0.48430239181522944</v>
      </c>
      <c r="Z2716" s="3">
        <v>6.6143216205253347E-2</v>
      </c>
      <c r="AA2716" s="3">
        <v>225.16178978853384</v>
      </c>
      <c r="AB2716">
        <f t="shared" si="70"/>
        <v>0.48430239181522944</v>
      </c>
      <c r="AC2716">
        <f t="shared" si="71"/>
        <v>6.6143216205253347E-2</v>
      </c>
    </row>
    <row r="2717" spans="1:29" x14ac:dyDescent="0.25">
      <c r="A2717" s="2">
        <v>2716</v>
      </c>
      <c r="B2717" s="3" t="s">
        <v>178</v>
      </c>
      <c r="C2717" s="3" t="s">
        <v>110</v>
      </c>
      <c r="D2717" s="3" t="s">
        <v>179</v>
      </c>
      <c r="E2717" s="3" t="s">
        <v>288</v>
      </c>
      <c r="F2717" s="3">
        <v>0.56000000000000005</v>
      </c>
      <c r="G2717" s="3">
        <v>0.48</v>
      </c>
      <c r="H2717" s="3" t="s">
        <v>302</v>
      </c>
      <c r="I2717" s="2">
        <v>8140</v>
      </c>
      <c r="J2717" s="3" t="s">
        <v>57</v>
      </c>
      <c r="K2717" s="2">
        <v>1000</v>
      </c>
      <c r="L2717" s="3"/>
      <c r="M2717" s="3" t="s">
        <v>303</v>
      </c>
      <c r="N2717" s="3" t="s">
        <v>302</v>
      </c>
      <c r="O2717" s="3"/>
      <c r="P2717" s="3"/>
      <c r="Q2717" s="3"/>
      <c r="R2717" s="3">
        <v>0</v>
      </c>
      <c r="S2717" s="3">
        <v>1</v>
      </c>
      <c r="T2717" s="2">
        <v>155</v>
      </c>
      <c r="U2717" s="3">
        <v>20.177244916718433</v>
      </c>
      <c r="V2717" s="3">
        <v>195.22170110767837</v>
      </c>
      <c r="W2717" s="3">
        <v>24.95783659063332</v>
      </c>
      <c r="X2717" s="3">
        <v>81140.326329052958</v>
      </c>
      <c r="Y2717" s="3">
        <v>195.22170110767837</v>
      </c>
      <c r="Z2717" s="3">
        <v>24.957814526821828</v>
      </c>
      <c r="AA2717" s="3">
        <v>81140.326329052958</v>
      </c>
      <c r="AB2717">
        <f t="shared" si="70"/>
        <v>195.22170110767837</v>
      </c>
      <c r="AC2717">
        <f t="shared" si="71"/>
        <v>24.957814526821828</v>
      </c>
    </row>
    <row r="2718" spans="1:29" x14ac:dyDescent="0.25">
      <c r="A2718" s="2">
        <v>2717</v>
      </c>
      <c r="B2718" s="3" t="s">
        <v>178</v>
      </c>
      <c r="C2718" s="3" t="s">
        <v>110</v>
      </c>
      <c r="D2718" s="3" t="s">
        <v>179</v>
      </c>
      <c r="E2718" s="3" t="s">
        <v>288</v>
      </c>
      <c r="F2718" s="3">
        <v>0.56000000000000005</v>
      </c>
      <c r="G2718" s="3">
        <v>0.48</v>
      </c>
      <c r="H2718" s="3" t="s">
        <v>302</v>
      </c>
      <c r="I2718" s="2">
        <v>8140</v>
      </c>
      <c r="J2718" s="3" t="s">
        <v>57</v>
      </c>
      <c r="K2718" s="2">
        <v>1000</v>
      </c>
      <c r="L2718" s="3"/>
      <c r="M2718" s="3" t="s">
        <v>306</v>
      </c>
      <c r="N2718" s="3" t="s">
        <v>302</v>
      </c>
      <c r="O2718" s="3"/>
      <c r="P2718" s="3"/>
      <c r="Q2718" s="3"/>
      <c r="R2718" s="3">
        <v>0</v>
      </c>
      <c r="S2718" s="3">
        <v>1</v>
      </c>
      <c r="T2718" s="2">
        <v>2</v>
      </c>
      <c r="U2718" s="3">
        <v>1.370238715664459E-2</v>
      </c>
      <c r="V2718" s="3">
        <v>0.12785728753834966</v>
      </c>
      <c r="W2718" s="3">
        <v>1.6509557234325161E-2</v>
      </c>
      <c r="X2718" s="3">
        <v>55.112142455513364</v>
      </c>
      <c r="Y2718" s="3">
        <v>0.12785728753834966</v>
      </c>
      <c r="Z2718" s="3">
        <v>1.6509542639159637E-2</v>
      </c>
      <c r="AA2718" s="3">
        <v>55.112142455513364</v>
      </c>
      <c r="AB2718">
        <f t="shared" si="70"/>
        <v>0.12785728753834966</v>
      </c>
      <c r="AC2718">
        <f t="shared" si="71"/>
        <v>1.6509542639159637E-2</v>
      </c>
    </row>
    <row r="2719" spans="1:29" x14ac:dyDescent="0.25">
      <c r="A2719" s="2">
        <v>2718</v>
      </c>
      <c r="B2719" s="3" t="s">
        <v>178</v>
      </c>
      <c r="C2719" s="3" t="s">
        <v>110</v>
      </c>
      <c r="D2719" s="3" t="s">
        <v>179</v>
      </c>
      <c r="E2719" s="3" t="s">
        <v>288</v>
      </c>
      <c r="F2719" s="3">
        <v>0.56000000000000005</v>
      </c>
      <c r="G2719" s="3">
        <v>0.48</v>
      </c>
      <c r="H2719" s="3" t="s">
        <v>302</v>
      </c>
      <c r="I2719" s="2">
        <v>8140</v>
      </c>
      <c r="J2719" s="3" t="s">
        <v>57</v>
      </c>
      <c r="K2719" s="2">
        <v>3000</v>
      </c>
      <c r="L2719" s="3"/>
      <c r="M2719" s="3" t="s">
        <v>305</v>
      </c>
      <c r="N2719" s="3" t="s">
        <v>302</v>
      </c>
      <c r="O2719" s="3"/>
      <c r="P2719" s="3"/>
      <c r="Q2719" s="3"/>
      <c r="R2719" s="3">
        <v>0</v>
      </c>
      <c r="S2719" s="3">
        <v>1</v>
      </c>
      <c r="T2719" s="2">
        <v>6</v>
      </c>
      <c r="U2719" s="3">
        <v>2.4737581534830074E-2</v>
      </c>
      <c r="V2719" s="3">
        <v>0.16474960481677503</v>
      </c>
      <c r="W2719" s="3">
        <v>2.1813127648376365E-2</v>
      </c>
      <c r="X2719" s="3">
        <v>68.15956435869947</v>
      </c>
      <c r="Y2719" s="3">
        <v>0.16474960481677503</v>
      </c>
      <c r="Z2719" s="3">
        <v>2.1813108364624193E-2</v>
      </c>
      <c r="AA2719" s="3">
        <v>68.15956435869947</v>
      </c>
      <c r="AB2719">
        <f t="shared" si="70"/>
        <v>0.16474960481677503</v>
      </c>
      <c r="AC2719">
        <f t="shared" si="71"/>
        <v>2.1813108364624193E-2</v>
      </c>
    </row>
    <row r="2720" spans="1:29" x14ac:dyDescent="0.25">
      <c r="A2720" s="2">
        <v>2719</v>
      </c>
      <c r="B2720" s="3" t="s">
        <v>178</v>
      </c>
      <c r="C2720" s="3" t="s">
        <v>110</v>
      </c>
      <c r="D2720" s="3" t="s">
        <v>179</v>
      </c>
      <c r="E2720" s="3" t="s">
        <v>288</v>
      </c>
      <c r="F2720" s="3">
        <v>0.56000000000000005</v>
      </c>
      <c r="G2720" s="3">
        <v>0.48</v>
      </c>
      <c r="H2720" s="3" t="s">
        <v>302</v>
      </c>
      <c r="I2720" s="2">
        <v>8140</v>
      </c>
      <c r="J2720" s="3" t="s">
        <v>57</v>
      </c>
      <c r="K2720" s="2">
        <v>3000</v>
      </c>
      <c r="L2720" s="3"/>
      <c r="M2720" s="3" t="s">
        <v>309</v>
      </c>
      <c r="N2720" s="3" t="s">
        <v>302</v>
      </c>
      <c r="O2720" s="3"/>
      <c r="P2720" s="3"/>
      <c r="Q2720" s="3"/>
      <c r="R2720" s="3">
        <v>0</v>
      </c>
      <c r="S2720" s="3">
        <v>1</v>
      </c>
      <c r="T2720" s="2">
        <v>4</v>
      </c>
      <c r="U2720" s="3">
        <v>7.0780886336791861E-3</v>
      </c>
      <c r="V2720" s="3">
        <v>4.5601922554955626E-2</v>
      </c>
      <c r="W2720" s="3">
        <v>6.3310420344232805E-3</v>
      </c>
      <c r="X2720" s="3">
        <v>17.151043288353378</v>
      </c>
      <c r="Y2720" s="3">
        <v>4.5601922554955626E-2</v>
      </c>
      <c r="Z2720" s="3">
        <v>6.331036437507165E-3</v>
      </c>
      <c r="AA2720" s="3">
        <v>17.151043288353378</v>
      </c>
      <c r="AB2720">
        <f t="shared" si="70"/>
        <v>4.5601922554955626E-2</v>
      </c>
      <c r="AC2720">
        <f t="shared" si="71"/>
        <v>6.331036437507165E-3</v>
      </c>
    </row>
    <row r="2721" spans="1:29" x14ac:dyDescent="0.25">
      <c r="A2721" s="2">
        <v>2720</v>
      </c>
      <c r="B2721" s="3" t="s">
        <v>178</v>
      </c>
      <c r="C2721" s="3" t="s">
        <v>110</v>
      </c>
      <c r="D2721" s="3" t="s">
        <v>179</v>
      </c>
      <c r="E2721" s="3" t="s">
        <v>288</v>
      </c>
      <c r="F2721" s="3">
        <v>0.56000000000000005</v>
      </c>
      <c r="G2721" s="3">
        <v>0.48</v>
      </c>
      <c r="H2721" s="3" t="s">
        <v>302</v>
      </c>
      <c r="I2721" s="2">
        <v>8140</v>
      </c>
      <c r="J2721" s="3" t="s">
        <v>57</v>
      </c>
      <c r="K2721" s="2">
        <v>8140</v>
      </c>
      <c r="L2721" s="3"/>
      <c r="M2721" s="3" t="s">
        <v>308</v>
      </c>
      <c r="N2721" s="3" t="s">
        <v>302</v>
      </c>
      <c r="O2721" s="3"/>
      <c r="P2721" s="3"/>
      <c r="Q2721" s="3"/>
      <c r="R2721" s="3">
        <v>0</v>
      </c>
      <c r="S2721" s="3">
        <v>1</v>
      </c>
      <c r="T2721" s="2">
        <v>19</v>
      </c>
      <c r="U2721" s="3">
        <v>4.0301762686987423E-2</v>
      </c>
      <c r="V2721" s="3">
        <v>0.37993964567748589</v>
      </c>
      <c r="W2721" s="3">
        <v>5.1499491293314104E-2</v>
      </c>
      <c r="X2721" s="3">
        <v>166.74520026561297</v>
      </c>
      <c r="Y2721" s="3">
        <v>0.37993964567748589</v>
      </c>
      <c r="Z2721" s="3">
        <v>5.1499445765527015E-2</v>
      </c>
      <c r="AA2721" s="3">
        <v>166.74520026561297</v>
      </c>
      <c r="AB2721">
        <f t="shared" si="70"/>
        <v>0.37993964567748589</v>
      </c>
      <c r="AC2721">
        <f t="shared" si="71"/>
        <v>5.1499445765527015E-2</v>
      </c>
    </row>
    <row r="2722" spans="1:29" x14ac:dyDescent="0.25">
      <c r="A2722" s="2">
        <v>2721</v>
      </c>
      <c r="B2722" s="3" t="s">
        <v>178</v>
      </c>
      <c r="C2722" s="3" t="s">
        <v>110</v>
      </c>
      <c r="D2722" s="3" t="s">
        <v>179</v>
      </c>
      <c r="E2722" s="3" t="s">
        <v>288</v>
      </c>
      <c r="F2722" s="3">
        <v>0.56000000000000005</v>
      </c>
      <c r="G2722" s="3">
        <v>0.48</v>
      </c>
      <c r="H2722" s="3" t="s">
        <v>302</v>
      </c>
      <c r="I2722" s="2">
        <v>8140</v>
      </c>
      <c r="J2722" s="3" t="s">
        <v>57</v>
      </c>
      <c r="K2722" s="2">
        <v>8140</v>
      </c>
      <c r="L2722" s="3"/>
      <c r="M2722" s="3" t="s">
        <v>303</v>
      </c>
      <c r="N2722" s="3" t="s">
        <v>302</v>
      </c>
      <c r="O2722" s="3"/>
      <c r="P2722" s="3"/>
      <c r="Q2722" s="3"/>
      <c r="R2722" s="3">
        <v>0</v>
      </c>
      <c r="S2722" s="3">
        <v>1</v>
      </c>
      <c r="T2722" s="2">
        <v>1939</v>
      </c>
      <c r="U2722" s="3">
        <v>488.44713320463393</v>
      </c>
      <c r="V2722" s="3">
        <v>4511.3352487201691</v>
      </c>
      <c r="W2722" s="3">
        <v>589.85107638383795</v>
      </c>
      <c r="X2722" s="3">
        <v>1922858.7789834896</v>
      </c>
      <c r="Y2722" s="3">
        <v>4511.3352487201691</v>
      </c>
      <c r="Z2722" s="3">
        <v>589.85055492986908</v>
      </c>
      <c r="AA2722" s="3">
        <v>1922858.7789834896</v>
      </c>
      <c r="AB2722">
        <f t="shared" si="70"/>
        <v>4511.3352487201691</v>
      </c>
      <c r="AC2722">
        <f t="shared" si="71"/>
        <v>589.85055492986908</v>
      </c>
    </row>
    <row r="2723" spans="1:29" x14ac:dyDescent="0.25">
      <c r="A2723" s="2">
        <v>2722</v>
      </c>
      <c r="B2723" s="3" t="s">
        <v>178</v>
      </c>
      <c r="C2723" s="3" t="s">
        <v>110</v>
      </c>
      <c r="D2723" s="3" t="s">
        <v>179</v>
      </c>
      <c r="E2723" s="3" t="s">
        <v>288</v>
      </c>
      <c r="F2723" s="3">
        <v>0.56000000000000005</v>
      </c>
      <c r="G2723" s="3">
        <v>0.48</v>
      </c>
      <c r="H2723" s="3" t="s">
        <v>302</v>
      </c>
      <c r="I2723" s="2">
        <v>8140</v>
      </c>
      <c r="J2723" s="3" t="s">
        <v>57</v>
      </c>
      <c r="K2723" s="2">
        <v>8140</v>
      </c>
      <c r="L2723" s="3"/>
      <c r="M2723" s="3" t="s">
        <v>303</v>
      </c>
      <c r="N2723" s="3" t="s">
        <v>302</v>
      </c>
      <c r="O2723" s="3"/>
      <c r="P2723" s="3"/>
      <c r="Q2723" s="3" t="s">
        <v>310</v>
      </c>
      <c r="R2723" s="3">
        <v>0</v>
      </c>
      <c r="S2723" s="3">
        <v>1</v>
      </c>
      <c r="T2723" s="2">
        <v>115</v>
      </c>
      <c r="U2723" s="3">
        <v>5.8258622728537797E-3</v>
      </c>
      <c r="V2723" s="3">
        <v>5.0987500562744176E-2</v>
      </c>
      <c r="W2723" s="3">
        <v>6.6511005071872454E-3</v>
      </c>
      <c r="X2723" s="3">
        <v>21.794550909745418</v>
      </c>
      <c r="Y2723" s="3">
        <v>5.0987500562744176E-2</v>
      </c>
      <c r="Z2723" s="3">
        <v>6.6510946273255836E-3</v>
      </c>
      <c r="AA2723" s="3">
        <v>21.794550909745418</v>
      </c>
      <c r="AB2723">
        <f t="shared" si="70"/>
        <v>5.0987500562744176E-2</v>
      </c>
      <c r="AC2723">
        <f t="shared" si="71"/>
        <v>6.6510946273255836E-3</v>
      </c>
    </row>
    <row r="2724" spans="1:29" x14ac:dyDescent="0.25">
      <c r="A2724" s="2">
        <v>2723</v>
      </c>
      <c r="B2724" s="3" t="s">
        <v>178</v>
      </c>
      <c r="C2724" s="3" t="s">
        <v>110</v>
      </c>
      <c r="D2724" s="3" t="s">
        <v>179</v>
      </c>
      <c r="E2724" s="3" t="s">
        <v>288</v>
      </c>
      <c r="F2724" s="3">
        <v>0.56000000000000005</v>
      </c>
      <c r="G2724" s="3">
        <v>0.48</v>
      </c>
      <c r="H2724" s="3" t="s">
        <v>302</v>
      </c>
      <c r="I2724" s="2">
        <v>8140</v>
      </c>
      <c r="J2724" s="3" t="s">
        <v>57</v>
      </c>
      <c r="K2724" s="2">
        <v>8140</v>
      </c>
      <c r="L2724" s="3"/>
      <c r="M2724" s="3" t="s">
        <v>305</v>
      </c>
      <c r="N2724" s="3" t="s">
        <v>302</v>
      </c>
      <c r="O2724" s="3"/>
      <c r="P2724" s="3"/>
      <c r="Q2724" s="3"/>
      <c r="R2724" s="3">
        <v>0</v>
      </c>
      <c r="S2724" s="3">
        <v>1</v>
      </c>
      <c r="T2724" s="2">
        <v>266</v>
      </c>
      <c r="U2724" s="3">
        <v>54.366585667531467</v>
      </c>
      <c r="V2724" s="3">
        <v>520.45128410205439</v>
      </c>
      <c r="W2724" s="3">
        <v>70.189975154106207</v>
      </c>
      <c r="X2724" s="3">
        <v>218596.20283380579</v>
      </c>
      <c r="Y2724" s="3">
        <v>520.45128410205439</v>
      </c>
      <c r="Z2724" s="3">
        <v>70.189913103119792</v>
      </c>
      <c r="AA2724" s="3">
        <v>218596.20283380579</v>
      </c>
      <c r="AB2724">
        <f t="shared" si="70"/>
        <v>520.45128410205439</v>
      </c>
      <c r="AC2724">
        <f t="shared" si="71"/>
        <v>70.189913103119792</v>
      </c>
    </row>
    <row r="2725" spans="1:29" x14ac:dyDescent="0.25">
      <c r="A2725" s="2">
        <v>2724</v>
      </c>
      <c r="B2725" s="3" t="s">
        <v>178</v>
      </c>
      <c r="C2725" s="3" t="s">
        <v>110</v>
      </c>
      <c r="D2725" s="3" t="s">
        <v>179</v>
      </c>
      <c r="E2725" s="3" t="s">
        <v>288</v>
      </c>
      <c r="F2725" s="3">
        <v>0.56000000000000005</v>
      </c>
      <c r="G2725" s="3">
        <v>0.48</v>
      </c>
      <c r="H2725" s="3" t="s">
        <v>302</v>
      </c>
      <c r="I2725" s="2">
        <v>8140</v>
      </c>
      <c r="J2725" s="3" t="s">
        <v>57</v>
      </c>
      <c r="K2725" s="2">
        <v>8140</v>
      </c>
      <c r="L2725" s="3"/>
      <c r="M2725" s="3" t="s">
        <v>306</v>
      </c>
      <c r="N2725" s="3" t="s">
        <v>302</v>
      </c>
      <c r="O2725" s="3"/>
      <c r="P2725" s="3"/>
      <c r="Q2725" s="3"/>
      <c r="R2725" s="3">
        <v>0</v>
      </c>
      <c r="S2725" s="3">
        <v>1</v>
      </c>
      <c r="T2725" s="2">
        <v>46</v>
      </c>
      <c r="U2725" s="3">
        <v>0.63879723394292875</v>
      </c>
      <c r="V2725" s="3">
        <v>6.0474303005270995</v>
      </c>
      <c r="W2725" s="3">
        <v>0.79800594803509728</v>
      </c>
      <c r="X2725" s="3">
        <v>2542.859105262849</v>
      </c>
      <c r="Y2725" s="3">
        <v>6.0474303005270995</v>
      </c>
      <c r="Z2725" s="3">
        <v>0.79800524256318028</v>
      </c>
      <c r="AA2725" s="3">
        <v>2542.859105262849</v>
      </c>
      <c r="AB2725">
        <f t="shared" si="70"/>
        <v>6.0474303005270995</v>
      </c>
      <c r="AC2725">
        <f t="shared" si="71"/>
        <v>0.79800524256318028</v>
      </c>
    </row>
    <row r="2726" spans="1:29" x14ac:dyDescent="0.25">
      <c r="A2726" s="2">
        <v>2725</v>
      </c>
      <c r="B2726" s="3" t="s">
        <v>178</v>
      </c>
      <c r="C2726" s="3" t="s">
        <v>110</v>
      </c>
      <c r="D2726" s="3" t="s">
        <v>179</v>
      </c>
      <c r="E2726" s="3" t="s">
        <v>288</v>
      </c>
      <c r="F2726" s="3">
        <v>0.56000000000000005</v>
      </c>
      <c r="G2726" s="3">
        <v>0.48</v>
      </c>
      <c r="H2726" s="3" t="s">
        <v>302</v>
      </c>
      <c r="I2726" s="2">
        <v>8140</v>
      </c>
      <c r="J2726" s="3" t="s">
        <v>57</v>
      </c>
      <c r="K2726" s="2">
        <v>8140</v>
      </c>
      <c r="L2726" s="3"/>
      <c r="M2726" s="3" t="s">
        <v>309</v>
      </c>
      <c r="N2726" s="3" t="s">
        <v>302</v>
      </c>
      <c r="O2726" s="3"/>
      <c r="P2726" s="3"/>
      <c r="Q2726" s="3"/>
      <c r="R2726" s="3">
        <v>0</v>
      </c>
      <c r="S2726" s="3">
        <v>1</v>
      </c>
      <c r="T2726" s="2">
        <v>6</v>
      </c>
      <c r="U2726" s="3">
        <v>3.3880832627848328E-2</v>
      </c>
      <c r="V2726" s="3">
        <v>0.20485065884387033</v>
      </c>
      <c r="W2726" s="3">
        <v>2.5307109963933112E-2</v>
      </c>
      <c r="X2726" s="3">
        <v>80.2591818835255</v>
      </c>
      <c r="Y2726" s="3">
        <v>0.20485065884387033</v>
      </c>
      <c r="Z2726" s="3">
        <v>2.530708759134874E-2</v>
      </c>
      <c r="AA2726" s="3">
        <v>80.2591818835255</v>
      </c>
      <c r="AB2726">
        <f t="shared" si="70"/>
        <v>0.20485065884387033</v>
      </c>
      <c r="AC2726">
        <f t="shared" si="71"/>
        <v>2.530708759134874E-2</v>
      </c>
    </row>
    <row r="2727" spans="1:29" x14ac:dyDescent="0.25">
      <c r="A2727" s="2">
        <v>2726</v>
      </c>
      <c r="B2727" s="3" t="s">
        <v>178</v>
      </c>
      <c r="C2727" s="3" t="s">
        <v>110</v>
      </c>
      <c r="D2727" s="3" t="s">
        <v>179</v>
      </c>
      <c r="E2727" s="3" t="s">
        <v>288</v>
      </c>
      <c r="F2727" s="3">
        <v>0.56000000000000005</v>
      </c>
      <c r="G2727" s="3">
        <v>0.48</v>
      </c>
      <c r="H2727" s="3" t="s">
        <v>302</v>
      </c>
      <c r="I2727" s="2">
        <v>8300</v>
      </c>
      <c r="J2727" s="3" t="s">
        <v>202</v>
      </c>
      <c r="K2727" s="2">
        <v>8300</v>
      </c>
      <c r="L2727" s="3"/>
      <c r="M2727" s="3" t="s">
        <v>303</v>
      </c>
      <c r="N2727" s="3" t="s">
        <v>302</v>
      </c>
      <c r="O2727" s="3"/>
      <c r="P2727" s="3"/>
      <c r="Q2727" s="3"/>
      <c r="R2727" s="3">
        <v>0</v>
      </c>
      <c r="S2727" s="3">
        <v>1</v>
      </c>
      <c r="T2727" s="2">
        <v>25</v>
      </c>
      <c r="U2727" s="3">
        <v>0.27721192843440906</v>
      </c>
      <c r="V2727" s="3">
        <v>2.3045864435127372</v>
      </c>
      <c r="W2727" s="3">
        <v>0.32103749373024193</v>
      </c>
      <c r="X2727" s="3">
        <v>1049.7737353041214</v>
      </c>
      <c r="Y2727" s="3">
        <v>2.3045864435127372</v>
      </c>
      <c r="Z2727" s="3">
        <v>0.32103720991915446</v>
      </c>
      <c r="AA2727" s="3">
        <v>1049.7737353041214</v>
      </c>
      <c r="AB2727">
        <f t="shared" si="70"/>
        <v>2.3045864435127372</v>
      </c>
      <c r="AC2727">
        <f t="shared" si="71"/>
        <v>0.32103720991915446</v>
      </c>
    </row>
    <row r="2728" spans="1:29" x14ac:dyDescent="0.25">
      <c r="A2728" s="2">
        <v>2727</v>
      </c>
      <c r="B2728" s="3" t="s">
        <v>178</v>
      </c>
      <c r="C2728" s="3" t="s">
        <v>110</v>
      </c>
      <c r="D2728" s="3" t="s">
        <v>179</v>
      </c>
      <c r="E2728" s="3" t="s">
        <v>288</v>
      </c>
      <c r="F2728" s="3">
        <v>0.56000000000000005</v>
      </c>
      <c r="G2728" s="3">
        <v>0.48</v>
      </c>
      <c r="H2728" s="3" t="s">
        <v>302</v>
      </c>
      <c r="I2728" s="2">
        <v>8300</v>
      </c>
      <c r="J2728" s="3" t="s">
        <v>202</v>
      </c>
      <c r="K2728" s="2">
        <v>8300</v>
      </c>
      <c r="L2728" s="3"/>
      <c r="M2728" s="3" t="s">
        <v>305</v>
      </c>
      <c r="N2728" s="3" t="s">
        <v>302</v>
      </c>
      <c r="O2728" s="3"/>
      <c r="P2728" s="3"/>
      <c r="Q2728" s="3"/>
      <c r="R2728" s="3">
        <v>0</v>
      </c>
      <c r="S2728" s="3">
        <v>1</v>
      </c>
      <c r="T2728" s="2">
        <v>5</v>
      </c>
      <c r="U2728" s="3">
        <v>4.3176089617141325E-2</v>
      </c>
      <c r="V2728" s="3">
        <v>0.3969679021839051</v>
      </c>
      <c r="W2728" s="3">
        <v>5.3659500743623328E-2</v>
      </c>
      <c r="X2728" s="3">
        <v>176.70656074226878</v>
      </c>
      <c r="Y2728" s="3">
        <v>0.3969679021839051</v>
      </c>
      <c r="Z2728" s="3">
        <v>5.3659453306294333E-2</v>
      </c>
      <c r="AA2728" s="3">
        <v>176.70656074226878</v>
      </c>
      <c r="AB2728">
        <f t="shared" si="70"/>
        <v>0.3969679021839051</v>
      </c>
      <c r="AC2728">
        <f t="shared" si="71"/>
        <v>5.3659453306294333E-2</v>
      </c>
    </row>
    <row r="2729" spans="1:29" x14ac:dyDescent="0.25">
      <c r="A2729" s="2">
        <v>2728</v>
      </c>
      <c r="B2729" s="3" t="s">
        <v>178</v>
      </c>
      <c r="C2729" s="3" t="s">
        <v>110</v>
      </c>
      <c r="D2729" s="3" t="s">
        <v>179</v>
      </c>
      <c r="E2729" s="3" t="s">
        <v>288</v>
      </c>
      <c r="F2729" s="3">
        <v>0.56000000000000005</v>
      </c>
      <c r="G2729" s="3">
        <v>0.48</v>
      </c>
      <c r="H2729" s="3" t="s">
        <v>302</v>
      </c>
      <c r="I2729" s="2">
        <v>8310</v>
      </c>
      <c r="J2729" s="3" t="s">
        <v>108</v>
      </c>
      <c r="K2729" s="2">
        <v>8310</v>
      </c>
      <c r="L2729" s="3"/>
      <c r="M2729" s="3" t="s">
        <v>305</v>
      </c>
      <c r="N2729" s="3" t="s">
        <v>302</v>
      </c>
      <c r="O2729" s="3"/>
      <c r="P2729" s="3"/>
      <c r="Q2729" s="3"/>
      <c r="R2729" s="3">
        <v>0</v>
      </c>
      <c r="S2729" s="3">
        <v>1</v>
      </c>
      <c r="T2729" s="2">
        <v>11</v>
      </c>
      <c r="U2729" s="3">
        <v>0.10493217867836162</v>
      </c>
      <c r="V2729" s="3">
        <v>1.0409768617332711</v>
      </c>
      <c r="W2729" s="3">
        <v>0.13887787662696591</v>
      </c>
      <c r="X2729" s="3">
        <v>430.67982074419569</v>
      </c>
      <c r="Y2729" s="3">
        <v>1.0409768617332711</v>
      </c>
      <c r="Z2729" s="3">
        <v>0.138877753852891</v>
      </c>
      <c r="AA2729" s="3">
        <v>430.67982074419569</v>
      </c>
      <c r="AB2729">
        <f t="shared" si="70"/>
        <v>1.0409768617332711</v>
      </c>
      <c r="AC2729">
        <f t="shared" si="71"/>
        <v>0.138877753852891</v>
      </c>
    </row>
    <row r="2730" spans="1:29" x14ac:dyDescent="0.25">
      <c r="A2730" s="2">
        <v>2729</v>
      </c>
      <c r="B2730" s="3" t="s">
        <v>178</v>
      </c>
      <c r="C2730" s="3" t="s">
        <v>110</v>
      </c>
      <c r="D2730" s="3" t="s">
        <v>179</v>
      </c>
      <c r="E2730" s="3" t="s">
        <v>288</v>
      </c>
      <c r="F2730" s="3">
        <v>0.56000000000000005</v>
      </c>
      <c r="G2730" s="3">
        <v>0.48</v>
      </c>
      <c r="H2730" s="3" t="s">
        <v>302</v>
      </c>
      <c r="I2730" s="2">
        <v>8340</v>
      </c>
      <c r="J2730" s="3" t="s">
        <v>151</v>
      </c>
      <c r="K2730" s="2">
        <v>3000</v>
      </c>
      <c r="L2730" s="3"/>
      <c r="M2730" s="3" t="s">
        <v>303</v>
      </c>
      <c r="N2730" s="3" t="s">
        <v>302</v>
      </c>
      <c r="O2730" s="3"/>
      <c r="P2730" s="3"/>
      <c r="Q2730" s="3"/>
      <c r="R2730" s="3">
        <v>0</v>
      </c>
      <c r="S2730" s="3">
        <v>1</v>
      </c>
      <c r="T2730" s="2">
        <v>7</v>
      </c>
      <c r="U2730" s="3">
        <v>0.12305115874753957</v>
      </c>
      <c r="V2730" s="3">
        <v>0.97155205765937913</v>
      </c>
      <c r="W2730" s="3">
        <v>0.14551221636873332</v>
      </c>
      <c r="X2730" s="3">
        <v>457.48936605986108</v>
      </c>
      <c r="Y2730" s="3">
        <v>0.97155205765937913</v>
      </c>
      <c r="Z2730" s="3">
        <v>0.14551208772961424</v>
      </c>
      <c r="AA2730" s="3">
        <v>457.48936605986108</v>
      </c>
      <c r="AB2730">
        <f t="shared" si="70"/>
        <v>0.97155205765937913</v>
      </c>
      <c r="AC2730">
        <f t="shared" si="71"/>
        <v>0.14551208772961424</v>
      </c>
    </row>
    <row r="2731" spans="1:29" x14ac:dyDescent="0.25">
      <c r="A2731" s="2">
        <v>2730</v>
      </c>
      <c r="B2731" s="3" t="s">
        <v>178</v>
      </c>
      <c r="C2731" s="3" t="s">
        <v>110</v>
      </c>
      <c r="D2731" s="3" t="s">
        <v>179</v>
      </c>
      <c r="E2731" s="3" t="s">
        <v>288</v>
      </c>
      <c r="F2731" s="3">
        <v>0.56000000000000005</v>
      </c>
      <c r="G2731" s="3">
        <v>0.48</v>
      </c>
      <c r="H2731" s="3" t="s">
        <v>302</v>
      </c>
      <c r="I2731" s="2">
        <v>8340</v>
      </c>
      <c r="J2731" s="3" t="s">
        <v>151</v>
      </c>
      <c r="K2731" s="2">
        <v>3000</v>
      </c>
      <c r="L2731" s="3"/>
      <c r="M2731" s="3" t="s">
        <v>305</v>
      </c>
      <c r="N2731" s="3" t="s">
        <v>302</v>
      </c>
      <c r="O2731" s="3"/>
      <c r="P2731" s="3"/>
      <c r="Q2731" s="3"/>
      <c r="R2731" s="3">
        <v>0</v>
      </c>
      <c r="S2731" s="3">
        <v>1</v>
      </c>
      <c r="T2731" s="2">
        <v>2</v>
      </c>
      <c r="U2731" s="3">
        <v>1.305596430169139E-3</v>
      </c>
      <c r="V2731" s="3">
        <v>1.0695765897846666E-2</v>
      </c>
      <c r="W2731" s="3">
        <v>1.5367054454556313E-3</v>
      </c>
      <c r="X2731" s="3">
        <v>4.8363247772614626</v>
      </c>
      <c r="Y2731" s="3">
        <v>1.0695765897846666E-2</v>
      </c>
      <c r="Z2731" s="3">
        <v>1.5367040869412808E-3</v>
      </c>
      <c r="AA2731" s="3">
        <v>4.8363247772614626</v>
      </c>
      <c r="AB2731">
        <f t="shared" si="70"/>
        <v>1.0695765897846666E-2</v>
      </c>
      <c r="AC2731">
        <f t="shared" si="71"/>
        <v>1.5367040869412808E-3</v>
      </c>
    </row>
    <row r="2732" spans="1:29" x14ac:dyDescent="0.25">
      <c r="A2732" s="2">
        <v>2731</v>
      </c>
      <c r="B2732" s="3" t="s">
        <v>178</v>
      </c>
      <c r="C2732" s="3" t="s">
        <v>110</v>
      </c>
      <c r="D2732" s="3" t="s">
        <v>179</v>
      </c>
      <c r="E2732" s="3" t="s">
        <v>288</v>
      </c>
      <c r="F2732" s="3">
        <v>0.56000000000000005</v>
      </c>
      <c r="G2732" s="3">
        <v>0.48</v>
      </c>
      <c r="H2732" s="3" t="s">
        <v>302</v>
      </c>
      <c r="I2732" s="2">
        <v>8340</v>
      </c>
      <c r="J2732" s="3" t="s">
        <v>151</v>
      </c>
      <c r="K2732" s="2">
        <v>8340</v>
      </c>
      <c r="L2732" s="3"/>
      <c r="M2732" s="3" t="s">
        <v>303</v>
      </c>
      <c r="N2732" s="3" t="s">
        <v>302</v>
      </c>
      <c r="O2732" s="3"/>
      <c r="P2732" s="3"/>
      <c r="Q2732" s="3"/>
      <c r="R2732" s="3">
        <v>0</v>
      </c>
      <c r="S2732" s="3">
        <v>1</v>
      </c>
      <c r="T2732" s="2">
        <v>38</v>
      </c>
      <c r="U2732" s="3">
        <v>1.3983247028294512</v>
      </c>
      <c r="V2732" s="3">
        <v>11.171810720960728</v>
      </c>
      <c r="W2732" s="3">
        <v>1.6555483065616927</v>
      </c>
      <c r="X2732" s="3">
        <v>5234.0393448604791</v>
      </c>
      <c r="Y2732" s="3">
        <v>11.171810720960728</v>
      </c>
      <c r="Z2732" s="3">
        <v>1.6555468429850855</v>
      </c>
      <c r="AA2732" s="3">
        <v>5234.0393448604791</v>
      </c>
      <c r="AB2732">
        <f t="shared" si="70"/>
        <v>11.171810720960728</v>
      </c>
      <c r="AC2732">
        <f t="shared" si="71"/>
        <v>1.6555468429850855</v>
      </c>
    </row>
    <row r="2733" spans="1:29" x14ac:dyDescent="0.25">
      <c r="A2733" s="2">
        <v>2732</v>
      </c>
      <c r="B2733" s="3" t="s">
        <v>178</v>
      </c>
      <c r="C2733" s="3" t="s">
        <v>110</v>
      </c>
      <c r="D2733" s="3" t="s">
        <v>179</v>
      </c>
      <c r="E2733" s="3" t="s">
        <v>288</v>
      </c>
      <c r="F2733" s="3">
        <v>0.56000000000000005</v>
      </c>
      <c r="G2733" s="3">
        <v>0.48</v>
      </c>
      <c r="H2733" s="3" t="s">
        <v>302</v>
      </c>
      <c r="I2733" s="2">
        <v>8340</v>
      </c>
      <c r="J2733" s="3" t="s">
        <v>151</v>
      </c>
      <c r="K2733" s="2">
        <v>8340</v>
      </c>
      <c r="L2733" s="3"/>
      <c r="M2733" s="3" t="s">
        <v>305</v>
      </c>
      <c r="N2733" s="3" t="s">
        <v>302</v>
      </c>
      <c r="O2733" s="3"/>
      <c r="P2733" s="3"/>
      <c r="Q2733" s="3"/>
      <c r="R2733" s="3">
        <v>0</v>
      </c>
      <c r="S2733" s="3">
        <v>1</v>
      </c>
      <c r="T2733" s="2">
        <v>5</v>
      </c>
      <c r="U2733" s="3">
        <v>9.0822194074908186E-2</v>
      </c>
      <c r="V2733" s="3">
        <v>0.81161122398625418</v>
      </c>
      <c r="W2733" s="3">
        <v>0.10773582414506147</v>
      </c>
      <c r="X2733" s="3">
        <v>365.66371942517037</v>
      </c>
      <c r="Y2733" s="3">
        <v>0.81161122398625418</v>
      </c>
      <c r="Z2733" s="3">
        <v>0.10773572890191355</v>
      </c>
      <c r="AA2733" s="3">
        <v>365.66371942517037</v>
      </c>
      <c r="AB2733">
        <f t="shared" si="70"/>
        <v>0.81161122398625418</v>
      </c>
      <c r="AC2733">
        <f t="shared" si="71"/>
        <v>0.10773572890191355</v>
      </c>
    </row>
    <row r="2734" spans="1:29" x14ac:dyDescent="0.25">
      <c r="A2734" s="2">
        <v>2733</v>
      </c>
      <c r="B2734" s="3" t="s">
        <v>178</v>
      </c>
      <c r="C2734" s="3" t="s">
        <v>110</v>
      </c>
      <c r="D2734" s="3" t="s">
        <v>179</v>
      </c>
      <c r="E2734" s="3" t="s">
        <v>288</v>
      </c>
      <c r="F2734" s="3">
        <v>0.56000000000000005</v>
      </c>
      <c r="G2734" s="3">
        <v>0.48</v>
      </c>
      <c r="H2734" s="3" t="s">
        <v>302</v>
      </c>
      <c r="I2734" s="2">
        <v>8350</v>
      </c>
      <c r="J2734" s="3" t="s">
        <v>109</v>
      </c>
      <c r="K2734" s="2">
        <v>8350</v>
      </c>
      <c r="L2734" s="3"/>
      <c r="M2734" s="3" t="s">
        <v>303</v>
      </c>
      <c r="N2734" s="3" t="s">
        <v>302</v>
      </c>
      <c r="O2734" s="3"/>
      <c r="P2734" s="3"/>
      <c r="Q2734" s="3"/>
      <c r="R2734" s="3">
        <v>0</v>
      </c>
      <c r="S2734" s="3">
        <v>1</v>
      </c>
      <c r="T2734" s="2">
        <v>26</v>
      </c>
      <c r="U2734" s="3">
        <v>3.3346636420950828</v>
      </c>
      <c r="V2734" s="3">
        <v>29.234898825397931</v>
      </c>
      <c r="W2734" s="3">
        <v>3.97824880974045</v>
      </c>
      <c r="X2734" s="3">
        <v>13828.985510193954</v>
      </c>
      <c r="Y2734" s="3">
        <v>29.234898825397931</v>
      </c>
      <c r="Z2734" s="3">
        <v>3.9782452927957128</v>
      </c>
      <c r="AA2734" s="3">
        <v>13828.985510193954</v>
      </c>
      <c r="AB2734">
        <f t="shared" si="70"/>
        <v>29.234898825397931</v>
      </c>
      <c r="AC2734">
        <f t="shared" si="71"/>
        <v>3.9782452927957128</v>
      </c>
    </row>
    <row r="2735" spans="1:29" x14ac:dyDescent="0.25">
      <c r="A2735" s="2">
        <v>2734</v>
      </c>
      <c r="B2735" s="3" t="s">
        <v>178</v>
      </c>
      <c r="C2735" s="3" t="s">
        <v>110</v>
      </c>
      <c r="D2735" s="3" t="s">
        <v>179</v>
      </c>
      <c r="E2735" s="3" t="s">
        <v>288</v>
      </c>
      <c r="F2735" s="3">
        <v>0.56000000000000005</v>
      </c>
      <c r="G2735" s="3">
        <v>0.48</v>
      </c>
      <c r="H2735" s="3" t="s">
        <v>302</v>
      </c>
      <c r="I2735" s="2">
        <v>8350</v>
      </c>
      <c r="J2735" s="3" t="s">
        <v>109</v>
      </c>
      <c r="K2735" s="2">
        <v>8350</v>
      </c>
      <c r="L2735" s="3"/>
      <c r="M2735" s="3" t="s">
        <v>306</v>
      </c>
      <c r="N2735" s="3" t="s">
        <v>302</v>
      </c>
      <c r="O2735" s="3"/>
      <c r="P2735" s="3"/>
      <c r="Q2735" s="3"/>
      <c r="R2735" s="3">
        <v>0</v>
      </c>
      <c r="S2735" s="3">
        <v>1</v>
      </c>
      <c r="T2735" s="2">
        <v>4</v>
      </c>
      <c r="U2735" s="3">
        <v>2.3083402238428471E-2</v>
      </c>
      <c r="V2735" s="3">
        <v>0.21824214443675952</v>
      </c>
      <c r="W2735" s="3">
        <v>2.9843507785707643E-2</v>
      </c>
      <c r="X2735" s="3">
        <v>94.336442885337007</v>
      </c>
      <c r="Y2735" s="3">
        <v>0.21824214443675952</v>
      </c>
      <c r="Z2735" s="3">
        <v>2.9843481402750529E-2</v>
      </c>
      <c r="AA2735" s="3">
        <v>94.336442885337007</v>
      </c>
      <c r="AB2735">
        <f t="shared" si="70"/>
        <v>0.21824214443675952</v>
      </c>
      <c r="AC2735">
        <f t="shared" si="71"/>
        <v>2.9843481402750529E-2</v>
      </c>
    </row>
    <row r="2736" spans="1:29" x14ac:dyDescent="0.25">
      <c r="A2736" s="2">
        <v>2735</v>
      </c>
      <c r="B2736" s="3" t="s">
        <v>178</v>
      </c>
      <c r="C2736" s="3" t="s">
        <v>110</v>
      </c>
      <c r="D2736" s="3" t="s">
        <v>179</v>
      </c>
      <c r="E2736" s="3" t="s">
        <v>288</v>
      </c>
      <c r="F2736" s="3">
        <v>0.56000000000000005</v>
      </c>
      <c r="G2736" s="3">
        <v>0.48</v>
      </c>
      <c r="H2736" s="3" t="s">
        <v>302</v>
      </c>
      <c r="I2736" s="2">
        <v>8370</v>
      </c>
      <c r="J2736" s="3" t="s">
        <v>68</v>
      </c>
      <c r="K2736" s="2">
        <v>8370</v>
      </c>
      <c r="L2736" s="3"/>
      <c r="M2736" s="3" t="s">
        <v>303</v>
      </c>
      <c r="N2736" s="3" t="s">
        <v>302</v>
      </c>
      <c r="O2736" s="3"/>
      <c r="P2736" s="3"/>
      <c r="Q2736" s="3"/>
      <c r="R2736" s="3">
        <v>0</v>
      </c>
      <c r="S2736" s="3">
        <v>1</v>
      </c>
      <c r="T2736" s="2">
        <v>16</v>
      </c>
      <c r="U2736" s="3">
        <v>3.763282520819641</v>
      </c>
      <c r="V2736" s="3">
        <v>3.2577416951628853</v>
      </c>
      <c r="W2736" s="3">
        <v>0.40986883506768468</v>
      </c>
      <c r="X2736" s="3">
        <v>5793.9241614306111</v>
      </c>
      <c r="Y2736" s="3">
        <v>3.2577416951628853</v>
      </c>
      <c r="Z2736" s="3">
        <v>0.40986847272583321</v>
      </c>
      <c r="AA2736" s="3">
        <v>5793.9241614306111</v>
      </c>
      <c r="AB2736">
        <f t="shared" si="70"/>
        <v>3.2577416951628853</v>
      </c>
      <c r="AC2736">
        <f t="shared" si="71"/>
        <v>0.40986847272583321</v>
      </c>
    </row>
    <row r="2737" spans="1:29" x14ac:dyDescent="0.25">
      <c r="A2737" s="2">
        <v>2736</v>
      </c>
      <c r="B2737" s="3" t="s">
        <v>178</v>
      </c>
      <c r="C2737" s="3" t="s">
        <v>110</v>
      </c>
      <c r="D2737" s="3" t="s">
        <v>179</v>
      </c>
      <c r="E2737" s="3" t="s">
        <v>288</v>
      </c>
      <c r="F2737" s="3">
        <v>0.56000000000000005</v>
      </c>
      <c r="G2737" s="3">
        <v>0.48</v>
      </c>
      <c r="H2737" s="3" t="s">
        <v>311</v>
      </c>
      <c r="I2737" s="2">
        <v>1310</v>
      </c>
      <c r="J2737" s="3" t="s">
        <v>46</v>
      </c>
      <c r="K2737" s="2">
        <v>1000</v>
      </c>
      <c r="L2737" s="3"/>
      <c r="M2737" s="3" t="s">
        <v>312</v>
      </c>
      <c r="N2737" s="3" t="s">
        <v>311</v>
      </c>
      <c r="O2737" s="3"/>
      <c r="P2737" s="3"/>
      <c r="Q2737" s="3"/>
      <c r="R2737" s="3">
        <v>0</v>
      </c>
      <c r="S2737" s="3">
        <v>1</v>
      </c>
      <c r="T2737" s="2">
        <v>2</v>
      </c>
      <c r="U2737" s="3">
        <v>8.2003405744724502E-5</v>
      </c>
      <c r="V2737" s="3">
        <v>7.1616987205340692E-4</v>
      </c>
      <c r="W2737" s="3">
        <v>1.1791504558870833E-4</v>
      </c>
      <c r="X2737" s="3">
        <v>0.28787818034549456</v>
      </c>
      <c r="Y2737" s="3">
        <v>7.1616987205340692E-4</v>
      </c>
      <c r="Z2737" s="3">
        <v>1.1791494134668679E-4</v>
      </c>
      <c r="AA2737" s="3">
        <v>0.28787818034549456</v>
      </c>
      <c r="AB2737">
        <f t="shared" si="70"/>
        <v>7.1616987205340692E-4</v>
      </c>
      <c r="AC2737">
        <f t="shared" si="71"/>
        <v>1.1791494134668679E-4</v>
      </c>
    </row>
    <row r="2738" spans="1:29" x14ac:dyDescent="0.25">
      <c r="A2738" s="2">
        <v>2737</v>
      </c>
      <c r="B2738" s="3" t="s">
        <v>178</v>
      </c>
      <c r="C2738" s="3" t="s">
        <v>110</v>
      </c>
      <c r="D2738" s="3" t="s">
        <v>179</v>
      </c>
      <c r="E2738" s="3" t="s">
        <v>288</v>
      </c>
      <c r="F2738" s="3">
        <v>0.56000000000000005</v>
      </c>
      <c r="G2738" s="3">
        <v>0.48</v>
      </c>
      <c r="H2738" s="3" t="s">
        <v>311</v>
      </c>
      <c r="I2738" s="2">
        <v>1310</v>
      </c>
      <c r="J2738" s="3" t="s">
        <v>46</v>
      </c>
      <c r="K2738" s="2">
        <v>1310</v>
      </c>
      <c r="L2738" s="3"/>
      <c r="M2738" s="3" t="s">
        <v>312</v>
      </c>
      <c r="N2738" s="3" t="s">
        <v>311</v>
      </c>
      <c r="O2738" s="3"/>
      <c r="P2738" s="3"/>
      <c r="Q2738" s="3"/>
      <c r="R2738" s="3">
        <v>0</v>
      </c>
      <c r="S2738" s="3">
        <v>1</v>
      </c>
      <c r="T2738" s="2">
        <v>4</v>
      </c>
      <c r="U2738" s="3">
        <v>0.15202789762298993</v>
      </c>
      <c r="V2738" s="3">
        <v>1.3072285464915159</v>
      </c>
      <c r="W2738" s="3">
        <v>0.20684482488961031</v>
      </c>
      <c r="X2738" s="3">
        <v>539.12825215086036</v>
      </c>
      <c r="Y2738" s="3">
        <v>1.3072285464915159</v>
      </c>
      <c r="Z2738" s="3">
        <v>0.20684464202980146</v>
      </c>
      <c r="AA2738" s="3">
        <v>539.12825215086036</v>
      </c>
      <c r="AB2738">
        <f t="shared" si="70"/>
        <v>1.3072285464915159</v>
      </c>
      <c r="AC2738">
        <f t="shared" si="71"/>
        <v>0.20684464202980146</v>
      </c>
    </row>
    <row r="2739" spans="1:29" x14ac:dyDescent="0.25">
      <c r="A2739" s="2">
        <v>2738</v>
      </c>
      <c r="B2739" s="3" t="s">
        <v>178</v>
      </c>
      <c r="C2739" s="3" t="s">
        <v>110</v>
      </c>
      <c r="D2739" s="3" t="s">
        <v>179</v>
      </c>
      <c r="E2739" s="3" t="s">
        <v>288</v>
      </c>
      <c r="F2739" s="3">
        <v>0.56000000000000005</v>
      </c>
      <c r="G2739" s="3">
        <v>0.48</v>
      </c>
      <c r="H2739" s="3" t="s">
        <v>311</v>
      </c>
      <c r="I2739" s="2">
        <v>1750</v>
      </c>
      <c r="J2739" s="3" t="s">
        <v>51</v>
      </c>
      <c r="K2739" s="2">
        <v>3000</v>
      </c>
      <c r="L2739" s="3"/>
      <c r="M2739" s="3" t="s">
        <v>312</v>
      </c>
      <c r="N2739" s="3" t="s">
        <v>311</v>
      </c>
      <c r="O2739" s="3"/>
      <c r="P2739" s="3"/>
      <c r="Q2739" s="3"/>
      <c r="R2739" s="3">
        <v>0</v>
      </c>
      <c r="S2739" s="3">
        <v>1</v>
      </c>
      <c r="T2739" s="2">
        <v>4</v>
      </c>
      <c r="U2739" s="3">
        <v>0.10634077477697537</v>
      </c>
      <c r="V2739" s="3">
        <v>0.81368814613021756</v>
      </c>
      <c r="W2739" s="3">
        <v>0.1204148768987815</v>
      </c>
      <c r="X2739" s="3">
        <v>359.55167953071197</v>
      </c>
      <c r="Y2739" s="3">
        <v>0.81368814613021756</v>
      </c>
      <c r="Z2739" s="3">
        <v>0.12041477044680078</v>
      </c>
      <c r="AA2739" s="3">
        <v>359.55167953071197</v>
      </c>
      <c r="AB2739">
        <f t="shared" si="70"/>
        <v>0.81368814613021756</v>
      </c>
      <c r="AC2739">
        <f t="shared" si="71"/>
        <v>0.12041477044680078</v>
      </c>
    </row>
    <row r="2740" spans="1:29" x14ac:dyDescent="0.25">
      <c r="A2740" s="2">
        <v>2739</v>
      </c>
      <c r="B2740" s="3" t="s">
        <v>178</v>
      </c>
      <c r="C2740" s="3" t="s">
        <v>110</v>
      </c>
      <c r="D2740" s="3" t="s">
        <v>179</v>
      </c>
      <c r="E2740" s="3" t="s">
        <v>288</v>
      </c>
      <c r="F2740" s="3">
        <v>0.56000000000000005</v>
      </c>
      <c r="G2740" s="3">
        <v>0.48</v>
      </c>
      <c r="H2740" s="3" t="s">
        <v>311</v>
      </c>
      <c r="I2740" s="2">
        <v>2240</v>
      </c>
      <c r="J2740" s="3" t="s">
        <v>38</v>
      </c>
      <c r="K2740" s="2">
        <v>2000</v>
      </c>
      <c r="L2740" s="3"/>
      <c r="M2740" s="3" t="s">
        <v>312</v>
      </c>
      <c r="N2740" s="3" t="s">
        <v>311</v>
      </c>
      <c r="O2740" s="3" t="s">
        <v>31</v>
      </c>
      <c r="P2740" s="3"/>
      <c r="Q2740" s="3"/>
      <c r="R2740" s="3">
        <v>0</v>
      </c>
      <c r="S2740" s="3">
        <v>1</v>
      </c>
      <c r="T2740" s="2">
        <v>2</v>
      </c>
      <c r="U2740" s="3">
        <v>0.23608566607117998</v>
      </c>
      <c r="V2740" s="3">
        <v>1.5485284961080819</v>
      </c>
      <c r="W2740" s="3">
        <v>0.23371654128881314</v>
      </c>
      <c r="X2740" s="3">
        <v>730.02186579836655</v>
      </c>
      <c r="Y2740" s="3">
        <v>1.5485284961080819</v>
      </c>
      <c r="Z2740" s="3">
        <v>0.23371633467324102</v>
      </c>
      <c r="AA2740" s="3">
        <v>730.02186579836655</v>
      </c>
      <c r="AB2740">
        <f t="shared" si="70"/>
        <v>1.5485284961080819</v>
      </c>
      <c r="AC2740">
        <f t="shared" si="71"/>
        <v>0.23371633467324102</v>
      </c>
    </row>
    <row r="2741" spans="1:29" x14ac:dyDescent="0.25">
      <c r="A2741" s="2">
        <v>2740</v>
      </c>
      <c r="B2741" s="3" t="s">
        <v>178</v>
      </c>
      <c r="C2741" s="3" t="s">
        <v>110</v>
      </c>
      <c r="D2741" s="3" t="s">
        <v>179</v>
      </c>
      <c r="E2741" s="3" t="s">
        <v>288</v>
      </c>
      <c r="F2741" s="3">
        <v>0.56000000000000005</v>
      </c>
      <c r="G2741" s="3">
        <v>0.48</v>
      </c>
      <c r="H2741" s="3" t="s">
        <v>311</v>
      </c>
      <c r="I2741" s="2">
        <v>2240</v>
      </c>
      <c r="J2741" s="3" t="s">
        <v>38</v>
      </c>
      <c r="K2741" s="2">
        <v>2240</v>
      </c>
      <c r="L2741" s="3"/>
      <c r="M2741" s="3" t="s">
        <v>312</v>
      </c>
      <c r="N2741" s="3" t="s">
        <v>311</v>
      </c>
      <c r="O2741" s="3" t="s">
        <v>31</v>
      </c>
      <c r="P2741" s="3"/>
      <c r="Q2741" s="3"/>
      <c r="R2741" s="3">
        <v>0</v>
      </c>
      <c r="S2741" s="3">
        <v>1</v>
      </c>
      <c r="T2741" s="2">
        <v>4</v>
      </c>
      <c r="U2741" s="3">
        <v>2.588578797322218E-2</v>
      </c>
      <c r="V2741" s="3">
        <v>0.20779131827932623</v>
      </c>
      <c r="W2741" s="3">
        <v>3.2858986490590811E-2</v>
      </c>
      <c r="X2741" s="3">
        <v>87.999359911660477</v>
      </c>
      <c r="Y2741" s="3">
        <v>0.20779131827932623</v>
      </c>
      <c r="Z2741" s="3">
        <v>3.2858957441819589E-2</v>
      </c>
      <c r="AA2741" s="3">
        <v>87.999359911660477</v>
      </c>
      <c r="AB2741">
        <f t="shared" si="70"/>
        <v>0.20779131827932623</v>
      </c>
      <c r="AC2741">
        <f t="shared" si="71"/>
        <v>3.2858957441819589E-2</v>
      </c>
    </row>
    <row r="2742" spans="1:29" x14ac:dyDescent="0.25">
      <c r="A2742" s="2">
        <v>2741</v>
      </c>
      <c r="B2742" s="3" t="s">
        <v>178</v>
      </c>
      <c r="C2742" s="3" t="s">
        <v>110</v>
      </c>
      <c r="D2742" s="3" t="s">
        <v>179</v>
      </c>
      <c r="E2742" s="3" t="s">
        <v>288</v>
      </c>
      <c r="F2742" s="3">
        <v>0.56000000000000005</v>
      </c>
      <c r="G2742" s="3">
        <v>0.48</v>
      </c>
      <c r="H2742" s="3" t="s">
        <v>311</v>
      </c>
      <c r="I2742" s="2">
        <v>4340</v>
      </c>
      <c r="J2742" s="3" t="s">
        <v>82</v>
      </c>
      <c r="K2742" s="2">
        <v>4340</v>
      </c>
      <c r="L2742" s="3" t="s">
        <v>64</v>
      </c>
      <c r="M2742" s="3" t="s">
        <v>312</v>
      </c>
      <c r="N2742" s="3" t="s">
        <v>311</v>
      </c>
      <c r="O2742" s="3"/>
      <c r="P2742" s="3"/>
      <c r="Q2742" s="3"/>
      <c r="R2742" s="3">
        <v>0</v>
      </c>
      <c r="S2742" s="3">
        <v>1</v>
      </c>
      <c r="T2742" s="2">
        <v>10</v>
      </c>
      <c r="U2742" s="3">
        <v>0.73575590980204297</v>
      </c>
      <c r="V2742" s="3">
        <v>5.641106449243245</v>
      </c>
      <c r="W2742" s="3">
        <v>0.85531994189799077</v>
      </c>
      <c r="X2742" s="3">
        <v>2471.8224745955449</v>
      </c>
      <c r="Y2742" s="3">
        <v>5.641106449243245</v>
      </c>
      <c r="Z2742" s="3">
        <v>0.85531918575801691</v>
      </c>
      <c r="AA2742" s="3">
        <v>2471.8224745955449</v>
      </c>
      <c r="AB2742">
        <f t="shared" si="70"/>
        <v>5.641106449243245</v>
      </c>
      <c r="AC2742">
        <f t="shared" si="71"/>
        <v>0.85531918575801691</v>
      </c>
    </row>
    <row r="2743" spans="1:29" x14ac:dyDescent="0.25">
      <c r="A2743" s="2">
        <v>2742</v>
      </c>
      <c r="B2743" s="3" t="s">
        <v>178</v>
      </c>
      <c r="C2743" s="3" t="s">
        <v>110</v>
      </c>
      <c r="D2743" s="3" t="s">
        <v>179</v>
      </c>
      <c r="E2743" s="3" t="s">
        <v>288</v>
      </c>
      <c r="F2743" s="3">
        <v>0.56000000000000005</v>
      </c>
      <c r="G2743" s="3">
        <v>0.48</v>
      </c>
      <c r="H2743" s="3" t="s">
        <v>289</v>
      </c>
      <c r="I2743" s="2">
        <v>1100</v>
      </c>
      <c r="J2743" s="3" t="s">
        <v>42</v>
      </c>
      <c r="K2743" s="2">
        <v>1000</v>
      </c>
      <c r="L2743" s="3"/>
      <c r="M2743" s="3" t="s">
        <v>289</v>
      </c>
      <c r="N2743" s="3" t="s">
        <v>289</v>
      </c>
      <c r="O2743" s="3"/>
      <c r="P2743" s="3"/>
      <c r="Q2743" s="3"/>
      <c r="R2743" s="3">
        <v>0</v>
      </c>
      <c r="S2743" s="3">
        <v>1</v>
      </c>
      <c r="T2743" s="2">
        <v>25</v>
      </c>
      <c r="U2743" s="3">
        <v>1.4183335356108935</v>
      </c>
      <c r="V2743" s="3">
        <v>9.0579059975492058</v>
      </c>
      <c r="W2743" s="3">
        <v>1.2113583073690839</v>
      </c>
      <c r="X2743" s="3">
        <v>4542.6606362332095</v>
      </c>
      <c r="Y2743" s="3">
        <v>9.0579059975492058</v>
      </c>
      <c r="Z2743" s="3">
        <v>1.211357236475731</v>
      </c>
      <c r="AA2743" s="3">
        <v>4542.6606362332095</v>
      </c>
      <c r="AB2743">
        <f t="shared" si="70"/>
        <v>9.0579059975492058</v>
      </c>
      <c r="AC2743">
        <f t="shared" si="71"/>
        <v>1.211357236475731</v>
      </c>
    </row>
    <row r="2744" spans="1:29" x14ac:dyDescent="0.25">
      <c r="A2744" s="2">
        <v>2743</v>
      </c>
      <c r="B2744" s="3" t="s">
        <v>178</v>
      </c>
      <c r="C2744" s="3" t="s">
        <v>110</v>
      </c>
      <c r="D2744" s="3" t="s">
        <v>179</v>
      </c>
      <c r="E2744" s="3" t="s">
        <v>288</v>
      </c>
      <c r="F2744" s="3">
        <v>0.56000000000000005</v>
      </c>
      <c r="G2744" s="3">
        <v>0.48</v>
      </c>
      <c r="H2744" s="3" t="s">
        <v>289</v>
      </c>
      <c r="I2744" s="2">
        <v>1100</v>
      </c>
      <c r="J2744" s="3" t="s">
        <v>42</v>
      </c>
      <c r="K2744" s="2">
        <v>1100</v>
      </c>
      <c r="L2744" s="3"/>
      <c r="M2744" s="3" t="s">
        <v>313</v>
      </c>
      <c r="N2744" s="3" t="s">
        <v>289</v>
      </c>
      <c r="O2744" s="3"/>
      <c r="P2744" s="3"/>
      <c r="Q2744" s="3"/>
      <c r="R2744" s="3">
        <v>0</v>
      </c>
      <c r="S2744" s="3">
        <v>1</v>
      </c>
      <c r="T2744" s="2">
        <v>12</v>
      </c>
      <c r="U2744" s="3">
        <v>0.58472214273458856</v>
      </c>
      <c r="V2744" s="3">
        <v>4.9753117557895905</v>
      </c>
      <c r="W2744" s="3">
        <v>0.6958185117558876</v>
      </c>
      <c r="X2744" s="3">
        <v>2370.796644355315</v>
      </c>
      <c r="Y2744" s="3">
        <v>4.9753117557895905</v>
      </c>
      <c r="Z2744" s="3">
        <v>0.69581789662210192</v>
      </c>
      <c r="AA2744" s="3">
        <v>2370.796644355315</v>
      </c>
      <c r="AB2744">
        <f t="shared" si="70"/>
        <v>4.9753117557895905</v>
      </c>
      <c r="AC2744">
        <f t="shared" si="71"/>
        <v>0.69581789662210192</v>
      </c>
    </row>
    <row r="2745" spans="1:29" x14ac:dyDescent="0.25">
      <c r="A2745" s="2">
        <v>2744</v>
      </c>
      <c r="B2745" s="3" t="s">
        <v>178</v>
      </c>
      <c r="C2745" s="3" t="s">
        <v>110</v>
      </c>
      <c r="D2745" s="3" t="s">
        <v>179</v>
      </c>
      <c r="E2745" s="3" t="s">
        <v>288</v>
      </c>
      <c r="F2745" s="3">
        <v>0.56000000000000005</v>
      </c>
      <c r="G2745" s="3">
        <v>0.48</v>
      </c>
      <c r="H2745" s="3" t="s">
        <v>289</v>
      </c>
      <c r="I2745" s="2">
        <v>1100</v>
      </c>
      <c r="J2745" s="3" t="s">
        <v>42</v>
      </c>
      <c r="K2745" s="2">
        <v>1100</v>
      </c>
      <c r="L2745" s="3"/>
      <c r="M2745" s="3" t="s">
        <v>289</v>
      </c>
      <c r="N2745" s="3" t="s">
        <v>289</v>
      </c>
      <c r="O2745" s="3"/>
      <c r="P2745" s="3"/>
      <c r="Q2745" s="3"/>
      <c r="R2745" s="3">
        <v>0</v>
      </c>
      <c r="S2745" s="3">
        <v>1</v>
      </c>
      <c r="T2745" s="2">
        <v>4341</v>
      </c>
      <c r="U2745" s="3">
        <v>710.79422711086318</v>
      </c>
      <c r="V2745" s="3">
        <v>6197.6171885833519</v>
      </c>
      <c r="W2745" s="3">
        <v>862.71779738812643</v>
      </c>
      <c r="X2745" s="3">
        <v>2814413.6784523511</v>
      </c>
      <c r="Y2745" s="3">
        <v>6197.6171885833519</v>
      </c>
      <c r="Z2745" s="3">
        <v>862.71703470812508</v>
      </c>
      <c r="AA2745" s="3">
        <v>2814413.6784523511</v>
      </c>
      <c r="AB2745">
        <f t="shared" si="70"/>
        <v>6197.6171885833519</v>
      </c>
      <c r="AC2745">
        <f t="shared" si="71"/>
        <v>862.71703470812508</v>
      </c>
    </row>
    <row r="2746" spans="1:29" x14ac:dyDescent="0.25">
      <c r="A2746" s="2">
        <v>2745</v>
      </c>
      <c r="B2746" s="3" t="s">
        <v>178</v>
      </c>
      <c r="C2746" s="3" t="s">
        <v>110</v>
      </c>
      <c r="D2746" s="3" t="s">
        <v>179</v>
      </c>
      <c r="E2746" s="3" t="s">
        <v>288</v>
      </c>
      <c r="F2746" s="3">
        <v>0.56000000000000005</v>
      </c>
      <c r="G2746" s="3">
        <v>0.48</v>
      </c>
      <c r="H2746" s="3" t="s">
        <v>289</v>
      </c>
      <c r="I2746" s="2">
        <v>1110</v>
      </c>
      <c r="J2746" s="3" t="s">
        <v>46</v>
      </c>
      <c r="K2746" s="2">
        <v>1110</v>
      </c>
      <c r="L2746" s="3"/>
      <c r="M2746" s="3" t="s">
        <v>289</v>
      </c>
      <c r="N2746" s="3" t="s">
        <v>289</v>
      </c>
      <c r="O2746" s="3"/>
      <c r="P2746" s="3"/>
      <c r="Q2746" s="3"/>
      <c r="R2746" s="3">
        <v>0</v>
      </c>
      <c r="S2746" s="3">
        <v>1</v>
      </c>
      <c r="T2746" s="2">
        <v>6</v>
      </c>
      <c r="U2746" s="3">
        <v>0.1275870062910231</v>
      </c>
      <c r="V2746" s="3">
        <v>1.1942691557009741</v>
      </c>
      <c r="W2746" s="3">
        <v>0.17201776652559786</v>
      </c>
      <c r="X2746" s="3">
        <v>510.57314181461777</v>
      </c>
      <c r="Y2746" s="3">
        <v>1.1942691557009741</v>
      </c>
      <c r="Z2746" s="3">
        <v>0.17201761445442199</v>
      </c>
      <c r="AA2746" s="3">
        <v>510.57314181461777</v>
      </c>
      <c r="AB2746">
        <f t="shared" si="70"/>
        <v>1.1942691557009741</v>
      </c>
      <c r="AC2746">
        <f t="shared" si="71"/>
        <v>0.17201761445442199</v>
      </c>
    </row>
    <row r="2747" spans="1:29" x14ac:dyDescent="0.25">
      <c r="A2747" s="2">
        <v>2746</v>
      </c>
      <c r="B2747" s="3" t="s">
        <v>178</v>
      </c>
      <c r="C2747" s="3" t="s">
        <v>110</v>
      </c>
      <c r="D2747" s="3" t="s">
        <v>179</v>
      </c>
      <c r="E2747" s="3" t="s">
        <v>288</v>
      </c>
      <c r="F2747" s="3">
        <v>0.56000000000000005</v>
      </c>
      <c r="G2747" s="3">
        <v>0.48</v>
      </c>
      <c r="H2747" s="3" t="s">
        <v>289</v>
      </c>
      <c r="I2747" s="2">
        <v>1180</v>
      </c>
      <c r="J2747" s="3" t="s">
        <v>43</v>
      </c>
      <c r="K2747" s="2">
        <v>1000</v>
      </c>
      <c r="L2747" s="3"/>
      <c r="M2747" s="3" t="s">
        <v>289</v>
      </c>
      <c r="N2747" s="3" t="s">
        <v>289</v>
      </c>
      <c r="O2747" s="3"/>
      <c r="P2747" s="3"/>
      <c r="Q2747" s="3"/>
      <c r="R2747" s="3">
        <v>0</v>
      </c>
      <c r="S2747" s="3">
        <v>1</v>
      </c>
      <c r="T2747" s="2">
        <v>62</v>
      </c>
      <c r="U2747" s="3">
        <v>6.4735679898203848</v>
      </c>
      <c r="V2747" s="3">
        <v>59.662236355207405</v>
      </c>
      <c r="W2747" s="3">
        <v>8.3080448249601364</v>
      </c>
      <c r="X2747" s="3">
        <v>24976.089078068537</v>
      </c>
      <c r="Y2747" s="3">
        <v>59.662236355207405</v>
      </c>
      <c r="Z2747" s="3">
        <v>8.3080374802876786</v>
      </c>
      <c r="AA2747" s="3">
        <v>24976.089078068537</v>
      </c>
      <c r="AB2747">
        <f t="shared" si="70"/>
        <v>59.662236355207405</v>
      </c>
      <c r="AC2747">
        <f t="shared" si="71"/>
        <v>8.3080374802876786</v>
      </c>
    </row>
    <row r="2748" spans="1:29" x14ac:dyDescent="0.25">
      <c r="A2748" s="2">
        <v>2747</v>
      </c>
      <c r="B2748" s="3" t="s">
        <v>178</v>
      </c>
      <c r="C2748" s="3" t="s">
        <v>110</v>
      </c>
      <c r="D2748" s="3" t="s">
        <v>179</v>
      </c>
      <c r="E2748" s="3" t="s">
        <v>288</v>
      </c>
      <c r="F2748" s="3">
        <v>0.56000000000000005</v>
      </c>
      <c r="G2748" s="3">
        <v>0.48</v>
      </c>
      <c r="H2748" s="3" t="s">
        <v>289</v>
      </c>
      <c r="I2748" s="2">
        <v>1180</v>
      </c>
      <c r="J2748" s="3" t="s">
        <v>43</v>
      </c>
      <c r="K2748" s="2">
        <v>1180</v>
      </c>
      <c r="L2748" s="3"/>
      <c r="M2748" s="3" t="s">
        <v>289</v>
      </c>
      <c r="N2748" s="3" t="s">
        <v>289</v>
      </c>
      <c r="O2748" s="3"/>
      <c r="P2748" s="3"/>
      <c r="Q2748" s="3"/>
      <c r="R2748" s="3">
        <v>0</v>
      </c>
      <c r="S2748" s="3">
        <v>1</v>
      </c>
      <c r="T2748" s="2">
        <v>2798</v>
      </c>
      <c r="U2748" s="3">
        <v>484.51700212011207</v>
      </c>
      <c r="V2748" s="3">
        <v>4003.0531915120368</v>
      </c>
      <c r="W2748" s="3">
        <v>548.04175486041709</v>
      </c>
      <c r="X2748" s="3">
        <v>1856227.9027881538</v>
      </c>
      <c r="Y2748" s="3">
        <v>4003.0531915120368</v>
      </c>
      <c r="Z2748" s="3">
        <v>548.04127036770524</v>
      </c>
      <c r="AA2748" s="3">
        <v>1856227.9027881538</v>
      </c>
      <c r="AB2748">
        <f t="shared" si="70"/>
        <v>4003.0531915120368</v>
      </c>
      <c r="AC2748">
        <f t="shared" si="71"/>
        <v>548.04127036770524</v>
      </c>
    </row>
    <row r="2749" spans="1:29" x14ac:dyDescent="0.25">
      <c r="A2749" s="2">
        <v>2748</v>
      </c>
      <c r="B2749" s="3" t="s">
        <v>178</v>
      </c>
      <c r="C2749" s="3" t="s">
        <v>110</v>
      </c>
      <c r="D2749" s="3" t="s">
        <v>179</v>
      </c>
      <c r="E2749" s="3" t="s">
        <v>288</v>
      </c>
      <c r="F2749" s="3">
        <v>0.56000000000000005</v>
      </c>
      <c r="G2749" s="3">
        <v>0.48</v>
      </c>
      <c r="H2749" s="3" t="s">
        <v>289</v>
      </c>
      <c r="I2749" s="2">
        <v>1190</v>
      </c>
      <c r="J2749" s="3" t="s">
        <v>44</v>
      </c>
      <c r="K2749" s="2">
        <v>1190</v>
      </c>
      <c r="L2749" s="3"/>
      <c r="M2749" s="3" t="s">
        <v>289</v>
      </c>
      <c r="N2749" s="3" t="s">
        <v>289</v>
      </c>
      <c r="O2749" s="3"/>
      <c r="P2749" s="3"/>
      <c r="Q2749" s="3"/>
      <c r="R2749" s="3">
        <v>0</v>
      </c>
      <c r="S2749" s="3">
        <v>1</v>
      </c>
      <c r="T2749" s="2">
        <v>527</v>
      </c>
      <c r="U2749" s="3">
        <v>176.82442068868636</v>
      </c>
      <c r="V2749" s="3">
        <v>1295.7713945942348</v>
      </c>
      <c r="W2749" s="3">
        <v>176.13599714049019</v>
      </c>
      <c r="X2749" s="3">
        <v>669552.22993762267</v>
      </c>
      <c r="Y2749" s="3">
        <v>1295.7713945942348</v>
      </c>
      <c r="Z2749" s="3">
        <v>176.13584142861879</v>
      </c>
      <c r="AA2749" s="3">
        <v>669552.22993762267</v>
      </c>
      <c r="AB2749">
        <f t="shared" si="70"/>
        <v>1295.7713945942348</v>
      </c>
      <c r="AC2749">
        <f t="shared" si="71"/>
        <v>176.13584142861879</v>
      </c>
    </row>
    <row r="2750" spans="1:29" x14ac:dyDescent="0.25">
      <c r="A2750" s="2">
        <v>2749</v>
      </c>
      <c r="B2750" s="3" t="s">
        <v>178</v>
      </c>
      <c r="C2750" s="3" t="s">
        <v>110</v>
      </c>
      <c r="D2750" s="3" t="s">
        <v>179</v>
      </c>
      <c r="E2750" s="3" t="s">
        <v>288</v>
      </c>
      <c r="F2750" s="3">
        <v>0.56000000000000005</v>
      </c>
      <c r="G2750" s="3">
        <v>0.48</v>
      </c>
      <c r="H2750" s="3" t="s">
        <v>289</v>
      </c>
      <c r="I2750" s="2">
        <v>1200</v>
      </c>
      <c r="J2750" s="3" t="s">
        <v>45</v>
      </c>
      <c r="K2750" s="2">
        <v>1000</v>
      </c>
      <c r="L2750" s="3"/>
      <c r="M2750" s="3" t="s">
        <v>289</v>
      </c>
      <c r="N2750" s="3" t="s">
        <v>289</v>
      </c>
      <c r="O2750" s="3"/>
      <c r="P2750" s="3"/>
      <c r="Q2750" s="3"/>
      <c r="R2750" s="3">
        <v>0</v>
      </c>
      <c r="S2750" s="3">
        <v>1</v>
      </c>
      <c r="T2750" s="2">
        <v>3</v>
      </c>
      <c r="U2750" s="3">
        <v>1.4873512254689832E-4</v>
      </c>
      <c r="V2750" s="3">
        <v>1.4674708393587459E-3</v>
      </c>
      <c r="W2750" s="3">
        <v>1.9063319071716797E-4</v>
      </c>
      <c r="X2750" s="3">
        <v>0.53985246312383151</v>
      </c>
      <c r="Y2750" s="3">
        <v>1.4674708393587459E-3</v>
      </c>
      <c r="Z2750" s="3">
        <v>1.906330221891479E-4</v>
      </c>
      <c r="AA2750" s="3">
        <v>0.53985246312383151</v>
      </c>
      <c r="AB2750">
        <f t="shared" si="70"/>
        <v>1.4674708393587459E-3</v>
      </c>
      <c r="AC2750">
        <f t="shared" si="71"/>
        <v>1.906330221891479E-4</v>
      </c>
    </row>
    <row r="2751" spans="1:29" x14ac:dyDescent="0.25">
      <c r="A2751" s="2">
        <v>2750</v>
      </c>
      <c r="B2751" s="3" t="s">
        <v>178</v>
      </c>
      <c r="C2751" s="3" t="s">
        <v>110</v>
      </c>
      <c r="D2751" s="3" t="s">
        <v>179</v>
      </c>
      <c r="E2751" s="3" t="s">
        <v>288</v>
      </c>
      <c r="F2751" s="3">
        <v>0.56000000000000005</v>
      </c>
      <c r="G2751" s="3">
        <v>0.48</v>
      </c>
      <c r="H2751" s="3" t="s">
        <v>289</v>
      </c>
      <c r="I2751" s="2">
        <v>1200</v>
      </c>
      <c r="J2751" s="3" t="s">
        <v>45</v>
      </c>
      <c r="K2751" s="2">
        <v>1200</v>
      </c>
      <c r="L2751" s="3"/>
      <c r="M2751" s="3" t="s">
        <v>313</v>
      </c>
      <c r="N2751" s="3" t="s">
        <v>289</v>
      </c>
      <c r="O2751" s="3"/>
      <c r="P2751" s="3"/>
      <c r="Q2751" s="3"/>
      <c r="R2751" s="3">
        <v>0</v>
      </c>
      <c r="S2751" s="3">
        <v>1</v>
      </c>
      <c r="T2751" s="2">
        <v>183</v>
      </c>
      <c r="U2751" s="3">
        <v>20.21403627638287</v>
      </c>
      <c r="V2751" s="3">
        <v>201.29892906640916</v>
      </c>
      <c r="W2751" s="3">
        <v>29.552882028497127</v>
      </c>
      <c r="X2751" s="3">
        <v>82359.069765859749</v>
      </c>
      <c r="Y2751" s="3">
        <v>201.29892906640916</v>
      </c>
      <c r="Z2751" s="3">
        <v>29.552855902465858</v>
      </c>
      <c r="AA2751" s="3">
        <v>82359.069765859749</v>
      </c>
      <c r="AB2751">
        <f t="shared" si="70"/>
        <v>201.29892906640916</v>
      </c>
      <c r="AC2751">
        <f t="shared" si="71"/>
        <v>29.552855902465858</v>
      </c>
    </row>
    <row r="2752" spans="1:29" x14ac:dyDescent="0.25">
      <c r="A2752" s="2">
        <v>2751</v>
      </c>
      <c r="B2752" s="3" t="s">
        <v>178</v>
      </c>
      <c r="C2752" s="3" t="s">
        <v>110</v>
      </c>
      <c r="D2752" s="3" t="s">
        <v>179</v>
      </c>
      <c r="E2752" s="3" t="s">
        <v>288</v>
      </c>
      <c r="F2752" s="3">
        <v>0.56000000000000005</v>
      </c>
      <c r="G2752" s="3">
        <v>0.48</v>
      </c>
      <c r="H2752" s="3" t="s">
        <v>289</v>
      </c>
      <c r="I2752" s="2">
        <v>1200</v>
      </c>
      <c r="J2752" s="3" t="s">
        <v>45</v>
      </c>
      <c r="K2752" s="2">
        <v>1200</v>
      </c>
      <c r="L2752" s="3"/>
      <c r="M2752" s="3" t="s">
        <v>289</v>
      </c>
      <c r="N2752" s="3" t="s">
        <v>289</v>
      </c>
      <c r="O2752" s="3"/>
      <c r="P2752" s="3"/>
      <c r="Q2752" s="3"/>
      <c r="R2752" s="3">
        <v>0</v>
      </c>
      <c r="S2752" s="3">
        <v>1</v>
      </c>
      <c r="T2752" s="2">
        <v>16660</v>
      </c>
      <c r="U2752" s="3">
        <v>2843.4507603798356</v>
      </c>
      <c r="V2752" s="3">
        <v>27259.807371425159</v>
      </c>
      <c r="W2752" s="3">
        <v>3983.9182087641475</v>
      </c>
      <c r="X2752" s="3">
        <v>11437961.673354803</v>
      </c>
      <c r="Y2752" s="3">
        <v>27259.807371425159</v>
      </c>
      <c r="Z2752" s="3">
        <v>3983.9146868074436</v>
      </c>
      <c r="AA2752" s="3">
        <v>11437961.673354803</v>
      </c>
      <c r="AB2752">
        <f t="shared" si="70"/>
        <v>27259.807371425159</v>
      </c>
      <c r="AC2752">
        <f t="shared" si="71"/>
        <v>3983.9146868074436</v>
      </c>
    </row>
    <row r="2753" spans="1:29" x14ac:dyDescent="0.25">
      <c r="A2753" s="2">
        <v>2752</v>
      </c>
      <c r="B2753" s="3" t="s">
        <v>178</v>
      </c>
      <c r="C2753" s="3" t="s">
        <v>110</v>
      </c>
      <c r="D2753" s="3" t="s">
        <v>179</v>
      </c>
      <c r="E2753" s="3" t="s">
        <v>288</v>
      </c>
      <c r="F2753" s="3">
        <v>0.56000000000000005</v>
      </c>
      <c r="G2753" s="3">
        <v>0.48</v>
      </c>
      <c r="H2753" s="3" t="s">
        <v>289</v>
      </c>
      <c r="I2753" s="2">
        <v>1210</v>
      </c>
      <c r="J2753" s="3" t="s">
        <v>46</v>
      </c>
      <c r="K2753" s="2">
        <v>1000</v>
      </c>
      <c r="L2753" s="3"/>
      <c r="M2753" s="3" t="s">
        <v>289</v>
      </c>
      <c r="N2753" s="3" t="s">
        <v>289</v>
      </c>
      <c r="O2753" s="3"/>
      <c r="P2753" s="3"/>
      <c r="Q2753" s="3"/>
      <c r="R2753" s="3">
        <v>0</v>
      </c>
      <c r="S2753" s="3">
        <v>1</v>
      </c>
      <c r="T2753" s="2">
        <v>57</v>
      </c>
      <c r="U2753" s="3">
        <v>4.7712863552785292</v>
      </c>
      <c r="V2753" s="3">
        <v>45.356450733791114</v>
      </c>
      <c r="W2753" s="3">
        <v>6.5976436497320341</v>
      </c>
      <c r="X2753" s="3">
        <v>18209.25005115262</v>
      </c>
      <c r="Y2753" s="3">
        <v>45.356450733791114</v>
      </c>
      <c r="Z2753" s="3">
        <v>6.597637817128513</v>
      </c>
      <c r="AA2753" s="3">
        <v>18209.25005115262</v>
      </c>
      <c r="AB2753">
        <f t="shared" si="70"/>
        <v>45.356450733791114</v>
      </c>
      <c r="AC2753">
        <f t="shared" si="71"/>
        <v>6.597637817128513</v>
      </c>
    </row>
    <row r="2754" spans="1:29" x14ac:dyDescent="0.25">
      <c r="A2754" s="2">
        <v>2753</v>
      </c>
      <c r="B2754" s="3" t="s">
        <v>178</v>
      </c>
      <c r="C2754" s="3" t="s">
        <v>110</v>
      </c>
      <c r="D2754" s="3" t="s">
        <v>179</v>
      </c>
      <c r="E2754" s="3" t="s">
        <v>288</v>
      </c>
      <c r="F2754" s="3">
        <v>0.56000000000000005</v>
      </c>
      <c r="G2754" s="3">
        <v>0.48</v>
      </c>
      <c r="H2754" s="3" t="s">
        <v>289</v>
      </c>
      <c r="I2754" s="2">
        <v>1210</v>
      </c>
      <c r="J2754" s="3" t="s">
        <v>46</v>
      </c>
      <c r="K2754" s="2">
        <v>1210</v>
      </c>
      <c r="L2754" s="3"/>
      <c r="M2754" s="3" t="s">
        <v>313</v>
      </c>
      <c r="N2754" s="3" t="s">
        <v>289</v>
      </c>
      <c r="O2754" s="3"/>
      <c r="P2754" s="3"/>
      <c r="Q2754" s="3"/>
      <c r="R2754" s="3">
        <v>0</v>
      </c>
      <c r="S2754" s="3">
        <v>1</v>
      </c>
      <c r="T2754" s="2">
        <v>76</v>
      </c>
      <c r="U2754" s="3">
        <v>0.26167096413506485</v>
      </c>
      <c r="V2754" s="3">
        <v>2.6229483279931887</v>
      </c>
      <c r="W2754" s="3">
        <v>0.38132615963647165</v>
      </c>
      <c r="X2754" s="3">
        <v>1071.6824264620791</v>
      </c>
      <c r="Y2754" s="3">
        <v>2.6229483279931887</v>
      </c>
      <c r="Z2754" s="3">
        <v>0.38132582252758496</v>
      </c>
      <c r="AA2754" s="3">
        <v>1071.6824264620791</v>
      </c>
      <c r="AB2754">
        <f t="shared" si="70"/>
        <v>2.6229483279931887</v>
      </c>
      <c r="AC2754">
        <f t="shared" si="71"/>
        <v>0.38132582252758496</v>
      </c>
    </row>
    <row r="2755" spans="1:29" x14ac:dyDescent="0.25">
      <c r="A2755" s="2">
        <v>2754</v>
      </c>
      <c r="B2755" s="3" t="s">
        <v>178</v>
      </c>
      <c r="C2755" s="3" t="s">
        <v>110</v>
      </c>
      <c r="D2755" s="3" t="s">
        <v>179</v>
      </c>
      <c r="E2755" s="3" t="s">
        <v>288</v>
      </c>
      <c r="F2755" s="3">
        <v>0.56000000000000005</v>
      </c>
      <c r="G2755" s="3">
        <v>0.48</v>
      </c>
      <c r="H2755" s="3" t="s">
        <v>289</v>
      </c>
      <c r="I2755" s="2">
        <v>1210</v>
      </c>
      <c r="J2755" s="3" t="s">
        <v>46</v>
      </c>
      <c r="K2755" s="2">
        <v>1210</v>
      </c>
      <c r="L2755" s="3"/>
      <c r="M2755" s="3" t="s">
        <v>289</v>
      </c>
      <c r="N2755" s="3" t="s">
        <v>289</v>
      </c>
      <c r="O2755" s="3"/>
      <c r="P2755" s="3"/>
      <c r="Q2755" s="3"/>
      <c r="R2755" s="3">
        <v>0</v>
      </c>
      <c r="S2755" s="3">
        <v>1</v>
      </c>
      <c r="T2755" s="2">
        <v>93774</v>
      </c>
      <c r="U2755" s="3">
        <v>12176.533695460157</v>
      </c>
      <c r="V2755" s="3">
        <v>113944.01947011008</v>
      </c>
      <c r="W2755" s="3">
        <v>16637.499749257146</v>
      </c>
      <c r="X2755" s="3">
        <v>49121268.028269991</v>
      </c>
      <c r="Y2755" s="3">
        <v>113944.01947011008</v>
      </c>
      <c r="Z2755" s="3">
        <v>16637.485040984655</v>
      </c>
      <c r="AA2755" s="3">
        <v>49121268.028269991</v>
      </c>
      <c r="AB2755">
        <f t="shared" si="70"/>
        <v>113944.01947011008</v>
      </c>
      <c r="AC2755">
        <f t="shared" si="71"/>
        <v>16637.485040984655</v>
      </c>
    </row>
    <row r="2756" spans="1:29" x14ac:dyDescent="0.25">
      <c r="A2756" s="2">
        <v>2755</v>
      </c>
      <c r="B2756" s="3" t="s">
        <v>178</v>
      </c>
      <c r="C2756" s="3" t="s">
        <v>110</v>
      </c>
      <c r="D2756" s="3" t="s">
        <v>179</v>
      </c>
      <c r="E2756" s="3" t="s">
        <v>288</v>
      </c>
      <c r="F2756" s="3">
        <v>0.56000000000000005</v>
      </c>
      <c r="G2756" s="3">
        <v>0.48</v>
      </c>
      <c r="H2756" s="3" t="s">
        <v>289</v>
      </c>
      <c r="I2756" s="2">
        <v>1290</v>
      </c>
      <c r="J2756" s="3" t="s">
        <v>145</v>
      </c>
      <c r="K2756" s="2">
        <v>1000</v>
      </c>
      <c r="L2756" s="3"/>
      <c r="M2756" s="3" t="s">
        <v>289</v>
      </c>
      <c r="N2756" s="3" t="s">
        <v>289</v>
      </c>
      <c r="O2756" s="3"/>
      <c r="P2756" s="3"/>
      <c r="Q2756" s="3"/>
      <c r="R2756" s="3">
        <v>0</v>
      </c>
      <c r="S2756" s="3">
        <v>1</v>
      </c>
      <c r="T2756" s="2">
        <v>7</v>
      </c>
      <c r="U2756" s="3">
        <v>2.1649063380411297E-3</v>
      </c>
      <c r="V2756" s="3">
        <v>1.7683784211466984E-2</v>
      </c>
      <c r="W2756" s="3">
        <v>2.4853955161405375E-3</v>
      </c>
      <c r="X2756" s="3">
        <v>8.7653314579526214</v>
      </c>
      <c r="Y2756" s="3">
        <v>1.7683784211466984E-2</v>
      </c>
      <c r="Z2756" s="3">
        <v>2.4853933189429569E-3</v>
      </c>
      <c r="AA2756" s="3">
        <v>8.7653314579526214</v>
      </c>
      <c r="AB2756">
        <f t="shared" si="70"/>
        <v>1.7683784211466984E-2</v>
      </c>
      <c r="AC2756">
        <f t="shared" si="71"/>
        <v>2.4853933189429569E-3</v>
      </c>
    </row>
    <row r="2757" spans="1:29" x14ac:dyDescent="0.25">
      <c r="A2757" s="2">
        <v>2756</v>
      </c>
      <c r="B2757" s="3" t="s">
        <v>178</v>
      </c>
      <c r="C2757" s="3" t="s">
        <v>110</v>
      </c>
      <c r="D2757" s="3" t="s">
        <v>179</v>
      </c>
      <c r="E2757" s="3" t="s">
        <v>288</v>
      </c>
      <c r="F2757" s="3">
        <v>0.56000000000000005</v>
      </c>
      <c r="G2757" s="3">
        <v>0.48</v>
      </c>
      <c r="H2757" s="3" t="s">
        <v>289</v>
      </c>
      <c r="I2757" s="2">
        <v>1290</v>
      </c>
      <c r="J2757" s="3" t="s">
        <v>145</v>
      </c>
      <c r="K2757" s="2">
        <v>1290</v>
      </c>
      <c r="L2757" s="3"/>
      <c r="M2757" s="3" t="s">
        <v>289</v>
      </c>
      <c r="N2757" s="3" t="s">
        <v>289</v>
      </c>
      <c r="O2757" s="3"/>
      <c r="P2757" s="3"/>
      <c r="Q2757" s="3"/>
      <c r="R2757" s="3">
        <v>0</v>
      </c>
      <c r="S2757" s="3">
        <v>1</v>
      </c>
      <c r="T2757" s="2">
        <v>1990</v>
      </c>
      <c r="U2757" s="3">
        <v>522.47575690971803</v>
      </c>
      <c r="V2757" s="3">
        <v>4318.0862628328514</v>
      </c>
      <c r="W2757" s="3">
        <v>623.44578015996376</v>
      </c>
      <c r="X2757" s="3">
        <v>2041617.1661668667</v>
      </c>
      <c r="Y2757" s="3">
        <v>4318.0862628328514</v>
      </c>
      <c r="Z2757" s="3">
        <v>623.44522900681613</v>
      </c>
      <c r="AA2757" s="3">
        <v>2041617.1661668667</v>
      </c>
      <c r="AB2757">
        <f t="shared" si="70"/>
        <v>4318.0862628328514</v>
      </c>
      <c r="AC2757">
        <f t="shared" si="71"/>
        <v>623.44522900681613</v>
      </c>
    </row>
    <row r="2758" spans="1:29" x14ac:dyDescent="0.25">
      <c r="A2758" s="2">
        <v>2757</v>
      </c>
      <c r="B2758" s="3" t="s">
        <v>178</v>
      </c>
      <c r="C2758" s="3" t="s">
        <v>110</v>
      </c>
      <c r="D2758" s="3" t="s">
        <v>179</v>
      </c>
      <c r="E2758" s="3" t="s">
        <v>288</v>
      </c>
      <c r="F2758" s="3">
        <v>0.56000000000000005</v>
      </c>
      <c r="G2758" s="3">
        <v>0.48</v>
      </c>
      <c r="H2758" s="3" t="s">
        <v>289</v>
      </c>
      <c r="I2758" s="2">
        <v>1300</v>
      </c>
      <c r="J2758" s="3" t="s">
        <v>114</v>
      </c>
      <c r="K2758" s="2">
        <v>1300</v>
      </c>
      <c r="L2758" s="3"/>
      <c r="M2758" s="3" t="s">
        <v>313</v>
      </c>
      <c r="N2758" s="3" t="s">
        <v>289</v>
      </c>
      <c r="O2758" s="3"/>
      <c r="P2758" s="3"/>
      <c r="Q2758" s="3"/>
      <c r="R2758" s="3">
        <v>0</v>
      </c>
      <c r="S2758" s="3">
        <v>1</v>
      </c>
      <c r="T2758" s="2">
        <v>42</v>
      </c>
      <c r="U2758" s="3">
        <v>2.3436628838173306</v>
      </c>
      <c r="V2758" s="3">
        <v>25.54140331141674</v>
      </c>
      <c r="W2758" s="3">
        <v>4.0972413567409873</v>
      </c>
      <c r="X2758" s="3">
        <v>9624.8883455376508</v>
      </c>
      <c r="Y2758" s="3">
        <v>25.54140331141674</v>
      </c>
      <c r="Z2758" s="3">
        <v>4.0972377346016824</v>
      </c>
      <c r="AA2758" s="3">
        <v>9624.8883455376508</v>
      </c>
      <c r="AB2758">
        <f t="shared" si="70"/>
        <v>25.54140331141674</v>
      </c>
      <c r="AC2758">
        <f t="shared" si="71"/>
        <v>4.0972377346016824</v>
      </c>
    </row>
    <row r="2759" spans="1:29" x14ac:dyDescent="0.25">
      <c r="A2759" s="2">
        <v>2758</v>
      </c>
      <c r="B2759" s="3" t="s">
        <v>178</v>
      </c>
      <c r="C2759" s="3" t="s">
        <v>110</v>
      </c>
      <c r="D2759" s="3" t="s">
        <v>179</v>
      </c>
      <c r="E2759" s="3" t="s">
        <v>288</v>
      </c>
      <c r="F2759" s="3">
        <v>0.56000000000000005</v>
      </c>
      <c r="G2759" s="3">
        <v>0.48</v>
      </c>
      <c r="H2759" s="3" t="s">
        <v>289</v>
      </c>
      <c r="I2759" s="2">
        <v>1300</v>
      </c>
      <c r="J2759" s="3" t="s">
        <v>114</v>
      </c>
      <c r="K2759" s="2">
        <v>1300</v>
      </c>
      <c r="L2759" s="3"/>
      <c r="M2759" s="3" t="s">
        <v>289</v>
      </c>
      <c r="N2759" s="3" t="s">
        <v>289</v>
      </c>
      <c r="O2759" s="3"/>
      <c r="P2759" s="3"/>
      <c r="Q2759" s="3"/>
      <c r="R2759" s="3">
        <v>0</v>
      </c>
      <c r="S2759" s="3">
        <v>1</v>
      </c>
      <c r="T2759" s="2">
        <v>4713</v>
      </c>
      <c r="U2759" s="3">
        <v>671.86577186988518</v>
      </c>
      <c r="V2759" s="3">
        <v>6878.1912307281282</v>
      </c>
      <c r="W2759" s="3">
        <v>1194.3043743216583</v>
      </c>
      <c r="X2759" s="3">
        <v>2697641.1677906597</v>
      </c>
      <c r="Y2759" s="3">
        <v>6878.1912307281282</v>
      </c>
      <c r="Z2759" s="3">
        <v>1194.3033185047213</v>
      </c>
      <c r="AA2759" s="3">
        <v>2697641.1677906597</v>
      </c>
      <c r="AB2759">
        <f t="shared" si="70"/>
        <v>6878.1912307281282</v>
      </c>
      <c r="AC2759">
        <f t="shared" si="71"/>
        <v>1194.3033185047213</v>
      </c>
    </row>
    <row r="2760" spans="1:29" x14ac:dyDescent="0.25">
      <c r="A2760" s="2">
        <v>2759</v>
      </c>
      <c r="B2760" s="3" t="s">
        <v>178</v>
      </c>
      <c r="C2760" s="3" t="s">
        <v>110</v>
      </c>
      <c r="D2760" s="3" t="s">
        <v>179</v>
      </c>
      <c r="E2760" s="3" t="s">
        <v>288</v>
      </c>
      <c r="F2760" s="3">
        <v>0.56000000000000005</v>
      </c>
      <c r="G2760" s="3">
        <v>0.48</v>
      </c>
      <c r="H2760" s="3" t="s">
        <v>289</v>
      </c>
      <c r="I2760" s="2">
        <v>1310</v>
      </c>
      <c r="J2760" s="3" t="s">
        <v>46</v>
      </c>
      <c r="K2760" s="2">
        <v>1310</v>
      </c>
      <c r="L2760" s="3"/>
      <c r="M2760" s="3" t="s">
        <v>289</v>
      </c>
      <c r="N2760" s="3" t="s">
        <v>289</v>
      </c>
      <c r="O2760" s="3"/>
      <c r="P2760" s="3"/>
      <c r="Q2760" s="3"/>
      <c r="R2760" s="3">
        <v>0</v>
      </c>
      <c r="S2760" s="3">
        <v>1</v>
      </c>
      <c r="T2760" s="2">
        <v>115</v>
      </c>
      <c r="U2760" s="3">
        <v>1.9181910194517486</v>
      </c>
      <c r="V2760" s="3">
        <v>19.116215650323223</v>
      </c>
      <c r="W2760" s="3">
        <v>3.3102036722684631</v>
      </c>
      <c r="X2760" s="3">
        <v>7700.1450202006608</v>
      </c>
      <c r="Y2760" s="3">
        <v>19.116215650323223</v>
      </c>
      <c r="Z2760" s="3">
        <v>3.3102007459046501</v>
      </c>
      <c r="AA2760" s="3">
        <v>7700.1450202006608</v>
      </c>
      <c r="AB2760">
        <f t="shared" si="70"/>
        <v>19.116215650323223</v>
      </c>
      <c r="AC2760">
        <f t="shared" si="71"/>
        <v>3.3102007459046501</v>
      </c>
    </row>
    <row r="2761" spans="1:29" x14ac:dyDescent="0.25">
      <c r="A2761" s="2">
        <v>2760</v>
      </c>
      <c r="B2761" s="3" t="s">
        <v>178</v>
      </c>
      <c r="C2761" s="3" t="s">
        <v>110</v>
      </c>
      <c r="D2761" s="3" t="s">
        <v>179</v>
      </c>
      <c r="E2761" s="3" t="s">
        <v>288</v>
      </c>
      <c r="F2761" s="3">
        <v>0.56000000000000005</v>
      </c>
      <c r="G2761" s="3">
        <v>0.48</v>
      </c>
      <c r="H2761" s="3" t="s">
        <v>289</v>
      </c>
      <c r="I2761" s="2">
        <v>1320</v>
      </c>
      <c r="J2761" s="3" t="s">
        <v>115</v>
      </c>
      <c r="K2761" s="2">
        <v>1320</v>
      </c>
      <c r="L2761" s="3"/>
      <c r="M2761" s="3" t="s">
        <v>289</v>
      </c>
      <c r="N2761" s="3" t="s">
        <v>289</v>
      </c>
      <c r="O2761" s="3"/>
      <c r="P2761" s="3"/>
      <c r="Q2761" s="3"/>
      <c r="R2761" s="3">
        <v>0</v>
      </c>
      <c r="S2761" s="3">
        <v>1</v>
      </c>
      <c r="T2761" s="2">
        <v>1137</v>
      </c>
      <c r="U2761" s="3">
        <v>351.15279741985228</v>
      </c>
      <c r="V2761" s="3">
        <v>4083.9455256033839</v>
      </c>
      <c r="W2761" s="3">
        <v>772.73328823582165</v>
      </c>
      <c r="X2761" s="3">
        <v>1438304.5027107848</v>
      </c>
      <c r="Y2761" s="3">
        <v>4083.9455256033839</v>
      </c>
      <c r="Z2761" s="3">
        <v>772.73260510603427</v>
      </c>
      <c r="AA2761" s="3">
        <v>1438304.5027107848</v>
      </c>
      <c r="AB2761">
        <f t="shared" si="70"/>
        <v>4083.9455256033839</v>
      </c>
      <c r="AC2761">
        <f t="shared" si="71"/>
        <v>772.73260510603427</v>
      </c>
    </row>
    <row r="2762" spans="1:29" x14ac:dyDescent="0.25">
      <c r="A2762" s="2">
        <v>2761</v>
      </c>
      <c r="B2762" s="3" t="s">
        <v>178</v>
      </c>
      <c r="C2762" s="3" t="s">
        <v>110</v>
      </c>
      <c r="D2762" s="3" t="s">
        <v>179</v>
      </c>
      <c r="E2762" s="3" t="s">
        <v>288</v>
      </c>
      <c r="F2762" s="3">
        <v>0.56000000000000005</v>
      </c>
      <c r="G2762" s="3">
        <v>0.48</v>
      </c>
      <c r="H2762" s="3" t="s">
        <v>289</v>
      </c>
      <c r="I2762" s="2">
        <v>1330</v>
      </c>
      <c r="J2762" s="3" t="s">
        <v>47</v>
      </c>
      <c r="K2762" s="2">
        <v>1330</v>
      </c>
      <c r="L2762" s="3"/>
      <c r="M2762" s="3" t="s">
        <v>313</v>
      </c>
      <c r="N2762" s="3" t="s">
        <v>289</v>
      </c>
      <c r="O2762" s="3"/>
      <c r="P2762" s="3"/>
      <c r="Q2762" s="3"/>
      <c r="R2762" s="3">
        <v>0</v>
      </c>
      <c r="S2762" s="3">
        <v>1</v>
      </c>
      <c r="T2762" s="2">
        <v>8</v>
      </c>
      <c r="U2762" s="3">
        <v>1.0878362266011569E-2</v>
      </c>
      <c r="V2762" s="3">
        <v>0.11472351841575093</v>
      </c>
      <c r="W2762" s="3">
        <v>1.858515870026204E-2</v>
      </c>
      <c r="X2762" s="3">
        <v>44.081126446932025</v>
      </c>
      <c r="Y2762" s="3">
        <v>0.11472351841575093</v>
      </c>
      <c r="Z2762" s="3">
        <v>1.8585142270174555E-2</v>
      </c>
      <c r="AA2762" s="3">
        <v>44.081126446932025</v>
      </c>
      <c r="AB2762">
        <f t="shared" si="70"/>
        <v>0.11472351841575093</v>
      </c>
      <c r="AC2762">
        <f t="shared" si="71"/>
        <v>1.8585142270174555E-2</v>
      </c>
    </row>
    <row r="2763" spans="1:29" x14ac:dyDescent="0.25">
      <c r="A2763" s="2">
        <v>2762</v>
      </c>
      <c r="B2763" s="3" t="s">
        <v>178</v>
      </c>
      <c r="C2763" s="3" t="s">
        <v>110</v>
      </c>
      <c r="D2763" s="3" t="s">
        <v>179</v>
      </c>
      <c r="E2763" s="3" t="s">
        <v>288</v>
      </c>
      <c r="F2763" s="3">
        <v>0.56000000000000005</v>
      </c>
      <c r="G2763" s="3">
        <v>0.48</v>
      </c>
      <c r="H2763" s="3" t="s">
        <v>289</v>
      </c>
      <c r="I2763" s="2">
        <v>1330</v>
      </c>
      <c r="J2763" s="3" t="s">
        <v>47</v>
      </c>
      <c r="K2763" s="2">
        <v>1330</v>
      </c>
      <c r="L2763" s="3"/>
      <c r="M2763" s="3" t="s">
        <v>289</v>
      </c>
      <c r="N2763" s="3" t="s">
        <v>289</v>
      </c>
      <c r="O2763" s="3"/>
      <c r="P2763" s="3"/>
      <c r="Q2763" s="3"/>
      <c r="R2763" s="3">
        <v>0</v>
      </c>
      <c r="S2763" s="3">
        <v>1</v>
      </c>
      <c r="T2763" s="2">
        <v>6897</v>
      </c>
      <c r="U2763" s="3">
        <v>1137.2273109202831</v>
      </c>
      <c r="V2763" s="3">
        <v>12059.357501177579</v>
      </c>
      <c r="W2763" s="3">
        <v>2232.0585801980728</v>
      </c>
      <c r="X2763" s="3">
        <v>4614718.2389373556</v>
      </c>
      <c r="Y2763" s="3">
        <v>12059.357501177579</v>
      </c>
      <c r="Z2763" s="3">
        <v>2232.0566069613483</v>
      </c>
      <c r="AA2763" s="3">
        <v>4614718.2389373556</v>
      </c>
      <c r="AB2763">
        <f t="shared" si="70"/>
        <v>12059.357501177579</v>
      </c>
      <c r="AC2763">
        <f t="shared" si="71"/>
        <v>2232.0566069613483</v>
      </c>
    </row>
    <row r="2764" spans="1:29" x14ac:dyDescent="0.25">
      <c r="A2764" s="2">
        <v>2763</v>
      </c>
      <c r="B2764" s="3" t="s">
        <v>178</v>
      </c>
      <c r="C2764" s="3" t="s">
        <v>110</v>
      </c>
      <c r="D2764" s="3" t="s">
        <v>179</v>
      </c>
      <c r="E2764" s="3" t="s">
        <v>288</v>
      </c>
      <c r="F2764" s="3">
        <v>0.56000000000000005</v>
      </c>
      <c r="G2764" s="3">
        <v>0.48</v>
      </c>
      <c r="H2764" s="3" t="s">
        <v>289</v>
      </c>
      <c r="I2764" s="2">
        <v>1340</v>
      </c>
      <c r="J2764" s="3" t="s">
        <v>133</v>
      </c>
      <c r="K2764" s="2">
        <v>1340</v>
      </c>
      <c r="L2764" s="3"/>
      <c r="M2764" s="3" t="s">
        <v>313</v>
      </c>
      <c r="N2764" s="3" t="s">
        <v>289</v>
      </c>
      <c r="O2764" s="3"/>
      <c r="P2764" s="3"/>
      <c r="Q2764" s="3"/>
      <c r="R2764" s="3">
        <v>0</v>
      </c>
      <c r="S2764" s="3">
        <v>1</v>
      </c>
      <c r="T2764" s="2">
        <v>3</v>
      </c>
      <c r="U2764" s="3">
        <v>8.3012593827691593E-4</v>
      </c>
      <c r="V2764" s="3">
        <v>9.2844125556988504E-3</v>
      </c>
      <c r="W2764" s="3">
        <v>1.6656579576475642E-3</v>
      </c>
      <c r="X2764" s="3">
        <v>3.3985835601702536</v>
      </c>
      <c r="Y2764" s="3">
        <v>9.2844125556988504E-3</v>
      </c>
      <c r="Z2764" s="3">
        <v>1.665656485133593E-3</v>
      </c>
      <c r="AA2764" s="3">
        <v>3.3985835601702536</v>
      </c>
      <c r="AB2764">
        <f t="shared" si="70"/>
        <v>9.2844125556988504E-3</v>
      </c>
      <c r="AC2764">
        <f t="shared" si="71"/>
        <v>1.665656485133593E-3</v>
      </c>
    </row>
    <row r="2765" spans="1:29" x14ac:dyDescent="0.25">
      <c r="A2765" s="2">
        <v>2764</v>
      </c>
      <c r="B2765" s="3" t="s">
        <v>178</v>
      </c>
      <c r="C2765" s="3" t="s">
        <v>110</v>
      </c>
      <c r="D2765" s="3" t="s">
        <v>179</v>
      </c>
      <c r="E2765" s="3" t="s">
        <v>288</v>
      </c>
      <c r="F2765" s="3">
        <v>0.56000000000000005</v>
      </c>
      <c r="G2765" s="3">
        <v>0.48</v>
      </c>
      <c r="H2765" s="3" t="s">
        <v>289</v>
      </c>
      <c r="I2765" s="2">
        <v>1340</v>
      </c>
      <c r="J2765" s="3" t="s">
        <v>133</v>
      </c>
      <c r="K2765" s="2">
        <v>1340</v>
      </c>
      <c r="L2765" s="3"/>
      <c r="M2765" s="3" t="s">
        <v>289</v>
      </c>
      <c r="N2765" s="3" t="s">
        <v>289</v>
      </c>
      <c r="O2765" s="3"/>
      <c r="P2765" s="3"/>
      <c r="Q2765" s="3"/>
      <c r="R2765" s="3">
        <v>0</v>
      </c>
      <c r="S2765" s="3">
        <v>1</v>
      </c>
      <c r="T2765" s="2">
        <v>917</v>
      </c>
      <c r="U2765" s="3">
        <v>154.03933672767317</v>
      </c>
      <c r="V2765" s="3">
        <v>1639.2957991979881</v>
      </c>
      <c r="W2765" s="3">
        <v>305.33684373730932</v>
      </c>
      <c r="X2765" s="3">
        <v>604728.05232649914</v>
      </c>
      <c r="Y2765" s="3">
        <v>1639.2957991979881</v>
      </c>
      <c r="Z2765" s="3">
        <v>305.33657380627818</v>
      </c>
      <c r="AA2765" s="3">
        <v>604728.05232649914</v>
      </c>
      <c r="AB2765">
        <f t="shared" si="70"/>
        <v>1639.2957991979881</v>
      </c>
      <c r="AC2765">
        <f t="shared" si="71"/>
        <v>305.33657380627818</v>
      </c>
    </row>
    <row r="2766" spans="1:29" x14ac:dyDescent="0.25">
      <c r="A2766" s="2">
        <v>2765</v>
      </c>
      <c r="B2766" s="3" t="s">
        <v>178</v>
      </c>
      <c r="C2766" s="3" t="s">
        <v>110</v>
      </c>
      <c r="D2766" s="3" t="s">
        <v>179</v>
      </c>
      <c r="E2766" s="3" t="s">
        <v>288</v>
      </c>
      <c r="F2766" s="3">
        <v>0.56000000000000005</v>
      </c>
      <c r="G2766" s="3">
        <v>0.48</v>
      </c>
      <c r="H2766" s="3" t="s">
        <v>289</v>
      </c>
      <c r="I2766" s="2">
        <v>1390</v>
      </c>
      <c r="J2766" s="3" t="s">
        <v>134</v>
      </c>
      <c r="K2766" s="2">
        <v>1390</v>
      </c>
      <c r="L2766" s="3"/>
      <c r="M2766" s="3" t="s">
        <v>289</v>
      </c>
      <c r="N2766" s="3" t="s">
        <v>289</v>
      </c>
      <c r="O2766" s="3"/>
      <c r="P2766" s="3"/>
      <c r="Q2766" s="3"/>
      <c r="R2766" s="3">
        <v>0</v>
      </c>
      <c r="S2766" s="3">
        <v>1</v>
      </c>
      <c r="T2766" s="2">
        <v>483</v>
      </c>
      <c r="U2766" s="3">
        <v>103.86246984379682</v>
      </c>
      <c r="V2766" s="3">
        <v>925.90588526317742</v>
      </c>
      <c r="W2766" s="3">
        <v>156.43739094094599</v>
      </c>
      <c r="X2766" s="3">
        <v>409407.89277376997</v>
      </c>
      <c r="Y2766" s="3">
        <v>925.90588526317742</v>
      </c>
      <c r="Z2766" s="3">
        <v>156.43725264349808</v>
      </c>
      <c r="AA2766" s="3">
        <v>409407.89277376997</v>
      </c>
      <c r="AB2766">
        <f t="shared" si="70"/>
        <v>925.90588526317742</v>
      </c>
      <c r="AC2766">
        <f t="shared" si="71"/>
        <v>156.43725264349808</v>
      </c>
    </row>
    <row r="2767" spans="1:29" x14ac:dyDescent="0.25">
      <c r="A2767" s="2">
        <v>2766</v>
      </c>
      <c r="B2767" s="3" t="s">
        <v>178</v>
      </c>
      <c r="C2767" s="3" t="s">
        <v>110</v>
      </c>
      <c r="D2767" s="3" t="s">
        <v>179</v>
      </c>
      <c r="E2767" s="3" t="s">
        <v>288</v>
      </c>
      <c r="F2767" s="3">
        <v>0.56000000000000005</v>
      </c>
      <c r="G2767" s="3">
        <v>0.48</v>
      </c>
      <c r="H2767" s="3" t="s">
        <v>289</v>
      </c>
      <c r="I2767" s="2">
        <v>1400</v>
      </c>
      <c r="J2767" s="3" t="s">
        <v>48</v>
      </c>
      <c r="K2767" s="2">
        <v>1000</v>
      </c>
      <c r="L2767" s="3"/>
      <c r="M2767" s="3" t="s">
        <v>289</v>
      </c>
      <c r="N2767" s="3" t="s">
        <v>289</v>
      </c>
      <c r="O2767" s="3"/>
      <c r="P2767" s="3"/>
      <c r="Q2767" s="3"/>
      <c r="R2767" s="3">
        <v>0</v>
      </c>
      <c r="S2767" s="3">
        <v>1</v>
      </c>
      <c r="T2767" s="2">
        <v>7</v>
      </c>
      <c r="U2767" s="3">
        <v>4.2621609327323108E-4</v>
      </c>
      <c r="V2767" s="3">
        <v>2.7314797606372509E-3</v>
      </c>
      <c r="W2767" s="3">
        <v>3.5669696125416398E-4</v>
      </c>
      <c r="X2767" s="3">
        <v>1.2133487558789624</v>
      </c>
      <c r="Y2767" s="3">
        <v>2.7314797606372509E-3</v>
      </c>
      <c r="Z2767" s="3">
        <v>3.5669664591855816E-4</v>
      </c>
      <c r="AA2767" s="3">
        <v>1.2133487558789624</v>
      </c>
      <c r="AB2767">
        <f t="shared" ref="AB2767:AB2830" si="72">Y2767</f>
        <v>2.7314797606372509E-3</v>
      </c>
      <c r="AC2767">
        <f t="shared" ref="AC2767:AC2830" si="73">Z2767</f>
        <v>3.5669664591855816E-4</v>
      </c>
    </row>
    <row r="2768" spans="1:29" x14ac:dyDescent="0.25">
      <c r="A2768" s="2">
        <v>2767</v>
      </c>
      <c r="B2768" s="3" t="s">
        <v>178</v>
      </c>
      <c r="C2768" s="3" t="s">
        <v>110</v>
      </c>
      <c r="D2768" s="3" t="s">
        <v>179</v>
      </c>
      <c r="E2768" s="3" t="s">
        <v>288</v>
      </c>
      <c r="F2768" s="3">
        <v>0.56000000000000005</v>
      </c>
      <c r="G2768" s="3">
        <v>0.48</v>
      </c>
      <c r="H2768" s="3" t="s">
        <v>289</v>
      </c>
      <c r="I2768" s="2">
        <v>1400</v>
      </c>
      <c r="J2768" s="3" t="s">
        <v>48</v>
      </c>
      <c r="K2768" s="2">
        <v>1400</v>
      </c>
      <c r="L2768" s="3"/>
      <c r="M2768" s="3" t="s">
        <v>313</v>
      </c>
      <c r="N2768" s="3" t="s">
        <v>289</v>
      </c>
      <c r="O2768" s="3"/>
      <c r="P2768" s="3"/>
      <c r="Q2768" s="3"/>
      <c r="R2768" s="3">
        <v>0</v>
      </c>
      <c r="S2768" s="3">
        <v>1</v>
      </c>
      <c r="T2768" s="2">
        <v>110</v>
      </c>
      <c r="U2768" s="3">
        <v>14.633687005004582</v>
      </c>
      <c r="V2768" s="3">
        <v>165.65209782554882</v>
      </c>
      <c r="W2768" s="3">
        <v>22.473101050414972</v>
      </c>
      <c r="X2768" s="3">
        <v>59924.481603081396</v>
      </c>
      <c r="Y2768" s="3">
        <v>165.65209782554882</v>
      </c>
      <c r="Z2768" s="3">
        <v>22.473081183217612</v>
      </c>
      <c r="AA2768" s="3">
        <v>59924.481603081396</v>
      </c>
      <c r="AB2768">
        <f t="shared" si="72"/>
        <v>165.65209782554882</v>
      </c>
      <c r="AC2768">
        <f t="shared" si="73"/>
        <v>22.473081183217612</v>
      </c>
    </row>
    <row r="2769" spans="1:29" x14ac:dyDescent="0.25">
      <c r="A2769" s="2">
        <v>2768</v>
      </c>
      <c r="B2769" s="3" t="s">
        <v>178</v>
      </c>
      <c r="C2769" s="3" t="s">
        <v>110</v>
      </c>
      <c r="D2769" s="3" t="s">
        <v>179</v>
      </c>
      <c r="E2769" s="3" t="s">
        <v>288</v>
      </c>
      <c r="F2769" s="3">
        <v>0.56000000000000005</v>
      </c>
      <c r="G2769" s="3">
        <v>0.48</v>
      </c>
      <c r="H2769" s="3" t="s">
        <v>289</v>
      </c>
      <c r="I2769" s="2">
        <v>1400</v>
      </c>
      <c r="J2769" s="3" t="s">
        <v>48</v>
      </c>
      <c r="K2769" s="2">
        <v>1400</v>
      </c>
      <c r="L2769" s="3"/>
      <c r="M2769" s="3" t="s">
        <v>289</v>
      </c>
      <c r="N2769" s="3" t="s">
        <v>289</v>
      </c>
      <c r="O2769" s="3"/>
      <c r="P2769" s="3"/>
      <c r="Q2769" s="3"/>
      <c r="R2769" s="3">
        <v>0</v>
      </c>
      <c r="S2769" s="3">
        <v>1</v>
      </c>
      <c r="T2769" s="2">
        <v>2475</v>
      </c>
      <c r="U2769" s="3">
        <v>374.84596959669705</v>
      </c>
      <c r="V2769" s="3">
        <v>3844.9718255948051</v>
      </c>
      <c r="W2769" s="3">
        <v>518.03629223215228</v>
      </c>
      <c r="X2769" s="3">
        <v>1503213.1760609983</v>
      </c>
      <c r="Y2769" s="3">
        <v>3844.9718255948051</v>
      </c>
      <c r="Z2769" s="3">
        <v>518.03583426557134</v>
      </c>
      <c r="AA2769" s="3">
        <v>1503213.1760609983</v>
      </c>
      <c r="AB2769">
        <f t="shared" si="72"/>
        <v>3844.9718255948051</v>
      </c>
      <c r="AC2769">
        <f t="shared" si="73"/>
        <v>518.03583426557134</v>
      </c>
    </row>
    <row r="2770" spans="1:29" x14ac:dyDescent="0.25">
      <c r="A2770" s="2">
        <v>2769</v>
      </c>
      <c r="B2770" s="3" t="s">
        <v>178</v>
      </c>
      <c r="C2770" s="3" t="s">
        <v>110</v>
      </c>
      <c r="D2770" s="3" t="s">
        <v>179</v>
      </c>
      <c r="E2770" s="3" t="s">
        <v>288</v>
      </c>
      <c r="F2770" s="3">
        <v>0.56000000000000005</v>
      </c>
      <c r="G2770" s="3">
        <v>0.48</v>
      </c>
      <c r="H2770" s="3" t="s">
        <v>289</v>
      </c>
      <c r="I2770" s="2">
        <v>1410</v>
      </c>
      <c r="J2770" s="3" t="s">
        <v>116</v>
      </c>
      <c r="K2770" s="2">
        <v>1410</v>
      </c>
      <c r="L2770" s="3"/>
      <c r="M2770" s="3" t="s">
        <v>313</v>
      </c>
      <c r="N2770" s="3" t="s">
        <v>289</v>
      </c>
      <c r="O2770" s="3"/>
      <c r="P2770" s="3"/>
      <c r="Q2770" s="3"/>
      <c r="R2770" s="3">
        <v>0</v>
      </c>
      <c r="S2770" s="3">
        <v>1</v>
      </c>
      <c r="T2770" s="2">
        <v>38</v>
      </c>
      <c r="U2770" s="3">
        <v>5.6781290675274376E-2</v>
      </c>
      <c r="V2770" s="3">
        <v>0.6331592179838933</v>
      </c>
      <c r="W2770" s="3">
        <v>8.5436310821174685E-2</v>
      </c>
      <c r="X2770" s="3">
        <v>234.91513001103732</v>
      </c>
      <c r="Y2770" s="3">
        <v>0.6331592179838933</v>
      </c>
      <c r="Z2770" s="3">
        <v>8.5436235291765278E-2</v>
      </c>
      <c r="AA2770" s="3">
        <v>234.91513001103732</v>
      </c>
      <c r="AB2770">
        <f t="shared" si="72"/>
        <v>0.6331592179838933</v>
      </c>
      <c r="AC2770">
        <f t="shared" si="73"/>
        <v>8.5436235291765278E-2</v>
      </c>
    </row>
    <row r="2771" spans="1:29" x14ac:dyDescent="0.25">
      <c r="A2771" s="2">
        <v>2770</v>
      </c>
      <c r="B2771" s="3" t="s">
        <v>178</v>
      </c>
      <c r="C2771" s="3" t="s">
        <v>110</v>
      </c>
      <c r="D2771" s="3" t="s">
        <v>179</v>
      </c>
      <c r="E2771" s="3" t="s">
        <v>288</v>
      </c>
      <c r="F2771" s="3">
        <v>0.56000000000000005</v>
      </c>
      <c r="G2771" s="3">
        <v>0.48</v>
      </c>
      <c r="H2771" s="3" t="s">
        <v>289</v>
      </c>
      <c r="I2771" s="2">
        <v>1410</v>
      </c>
      <c r="J2771" s="3" t="s">
        <v>116</v>
      </c>
      <c r="K2771" s="2">
        <v>1410</v>
      </c>
      <c r="L2771" s="3"/>
      <c r="M2771" s="3" t="s">
        <v>289</v>
      </c>
      <c r="N2771" s="3" t="s">
        <v>289</v>
      </c>
      <c r="O2771" s="3"/>
      <c r="P2771" s="3"/>
      <c r="Q2771" s="3"/>
      <c r="R2771" s="3">
        <v>0</v>
      </c>
      <c r="S2771" s="3">
        <v>1</v>
      </c>
      <c r="T2771" s="2">
        <v>2405</v>
      </c>
      <c r="U2771" s="3">
        <v>759.74196814502841</v>
      </c>
      <c r="V2771" s="3">
        <v>7251.5278442194995</v>
      </c>
      <c r="W2771" s="3">
        <v>970.87746225823503</v>
      </c>
      <c r="X2771" s="3">
        <v>3180876.6418772181</v>
      </c>
      <c r="Y2771" s="3">
        <v>7251.5278442194995</v>
      </c>
      <c r="Z2771" s="3">
        <v>970.87660396038928</v>
      </c>
      <c r="AA2771" s="3">
        <v>3180876.6418772181</v>
      </c>
      <c r="AB2771">
        <f t="shared" si="72"/>
        <v>7251.5278442194995</v>
      </c>
      <c r="AC2771">
        <f t="shared" si="73"/>
        <v>970.87660396038928</v>
      </c>
    </row>
    <row r="2772" spans="1:29" x14ac:dyDescent="0.25">
      <c r="A2772" s="2">
        <v>2771</v>
      </c>
      <c r="B2772" s="3" t="s">
        <v>178</v>
      </c>
      <c r="C2772" s="3" t="s">
        <v>110</v>
      </c>
      <c r="D2772" s="3" t="s">
        <v>179</v>
      </c>
      <c r="E2772" s="3" t="s">
        <v>288</v>
      </c>
      <c r="F2772" s="3">
        <v>0.56000000000000005</v>
      </c>
      <c r="G2772" s="3">
        <v>0.48</v>
      </c>
      <c r="H2772" s="3" t="s">
        <v>289</v>
      </c>
      <c r="I2772" s="2">
        <v>1420</v>
      </c>
      <c r="J2772" s="3" t="s">
        <v>117</v>
      </c>
      <c r="K2772" s="2">
        <v>1000</v>
      </c>
      <c r="L2772" s="3"/>
      <c r="M2772" s="3" t="s">
        <v>289</v>
      </c>
      <c r="N2772" s="3" t="s">
        <v>289</v>
      </c>
      <c r="O2772" s="3"/>
      <c r="P2772" s="3"/>
      <c r="Q2772" s="3"/>
      <c r="R2772" s="3">
        <v>0</v>
      </c>
      <c r="S2772" s="3">
        <v>1</v>
      </c>
      <c r="T2772" s="2">
        <v>3</v>
      </c>
      <c r="U2772" s="3">
        <v>3.5317574027877191E-2</v>
      </c>
      <c r="V2772" s="3">
        <v>0.32195540911681952</v>
      </c>
      <c r="W2772" s="3">
        <v>4.4386032615734913E-2</v>
      </c>
      <c r="X2772" s="3">
        <v>150.51728298069239</v>
      </c>
      <c r="Y2772" s="3">
        <v>0.32195540911681952</v>
      </c>
      <c r="Z2772" s="3">
        <v>4.4385993376554495E-2</v>
      </c>
      <c r="AA2772" s="3">
        <v>150.51728298069239</v>
      </c>
      <c r="AB2772">
        <f t="shared" si="72"/>
        <v>0.32195540911681952</v>
      </c>
      <c r="AC2772">
        <f t="shared" si="73"/>
        <v>4.4385993376554495E-2</v>
      </c>
    </row>
    <row r="2773" spans="1:29" x14ac:dyDescent="0.25">
      <c r="A2773" s="2">
        <v>2772</v>
      </c>
      <c r="B2773" s="3" t="s">
        <v>178</v>
      </c>
      <c r="C2773" s="3" t="s">
        <v>110</v>
      </c>
      <c r="D2773" s="3" t="s">
        <v>179</v>
      </c>
      <c r="E2773" s="3" t="s">
        <v>288</v>
      </c>
      <c r="F2773" s="3">
        <v>0.56000000000000005</v>
      </c>
      <c r="G2773" s="3">
        <v>0.48</v>
      </c>
      <c r="H2773" s="3" t="s">
        <v>289</v>
      </c>
      <c r="I2773" s="2">
        <v>1420</v>
      </c>
      <c r="J2773" s="3" t="s">
        <v>117</v>
      </c>
      <c r="K2773" s="2">
        <v>1420</v>
      </c>
      <c r="L2773" s="3"/>
      <c r="M2773" s="3" t="s">
        <v>313</v>
      </c>
      <c r="N2773" s="3" t="s">
        <v>289</v>
      </c>
      <c r="O2773" s="3"/>
      <c r="P2773" s="3"/>
      <c r="Q2773" s="3"/>
      <c r="R2773" s="3">
        <v>0</v>
      </c>
      <c r="S2773" s="3">
        <v>1</v>
      </c>
      <c r="T2773" s="2">
        <v>10</v>
      </c>
      <c r="U2773" s="3">
        <v>1.3274479835745256E-2</v>
      </c>
      <c r="V2773" s="3">
        <v>0.14844812834630719</v>
      </c>
      <c r="W2773" s="3">
        <v>1.9814611121294724E-2</v>
      </c>
      <c r="X2773" s="3">
        <v>55.256568944819399</v>
      </c>
      <c r="Y2773" s="3">
        <v>0.14844812834630719</v>
      </c>
      <c r="Z2773" s="3">
        <v>1.9814593604317907E-2</v>
      </c>
      <c r="AA2773" s="3">
        <v>55.256568944819399</v>
      </c>
      <c r="AB2773">
        <f t="shared" si="72"/>
        <v>0.14844812834630719</v>
      </c>
      <c r="AC2773">
        <f t="shared" si="73"/>
        <v>1.9814593604317907E-2</v>
      </c>
    </row>
    <row r="2774" spans="1:29" x14ac:dyDescent="0.25">
      <c r="A2774" s="2">
        <v>2773</v>
      </c>
      <c r="B2774" s="3" t="s">
        <v>178</v>
      </c>
      <c r="C2774" s="3" t="s">
        <v>110</v>
      </c>
      <c r="D2774" s="3" t="s">
        <v>179</v>
      </c>
      <c r="E2774" s="3" t="s">
        <v>288</v>
      </c>
      <c r="F2774" s="3">
        <v>0.56000000000000005</v>
      </c>
      <c r="G2774" s="3">
        <v>0.48</v>
      </c>
      <c r="H2774" s="3" t="s">
        <v>289</v>
      </c>
      <c r="I2774" s="2">
        <v>1420</v>
      </c>
      <c r="J2774" s="3" t="s">
        <v>117</v>
      </c>
      <c r="K2774" s="2">
        <v>1420</v>
      </c>
      <c r="L2774" s="3"/>
      <c r="M2774" s="3" t="s">
        <v>289</v>
      </c>
      <c r="N2774" s="3" t="s">
        <v>289</v>
      </c>
      <c r="O2774" s="3"/>
      <c r="P2774" s="3"/>
      <c r="Q2774" s="3"/>
      <c r="R2774" s="3">
        <v>0</v>
      </c>
      <c r="S2774" s="3">
        <v>1</v>
      </c>
      <c r="T2774" s="2">
        <v>2067</v>
      </c>
      <c r="U2774" s="3">
        <v>510.0149905006424</v>
      </c>
      <c r="V2774" s="3">
        <v>4944.7402275012892</v>
      </c>
      <c r="W2774" s="3">
        <v>667.46187726434857</v>
      </c>
      <c r="X2774" s="3">
        <v>2095793.107049159</v>
      </c>
      <c r="Y2774" s="3">
        <v>4944.7402275012892</v>
      </c>
      <c r="Z2774" s="3">
        <v>667.46128719905789</v>
      </c>
      <c r="AA2774" s="3">
        <v>2095793.107049159</v>
      </c>
      <c r="AB2774">
        <f t="shared" si="72"/>
        <v>4944.7402275012892</v>
      </c>
      <c r="AC2774">
        <f t="shared" si="73"/>
        <v>667.46128719905789</v>
      </c>
    </row>
    <row r="2775" spans="1:29" x14ac:dyDescent="0.25">
      <c r="A2775" s="2">
        <v>2774</v>
      </c>
      <c r="B2775" s="3" t="s">
        <v>178</v>
      </c>
      <c r="C2775" s="3" t="s">
        <v>110</v>
      </c>
      <c r="D2775" s="3" t="s">
        <v>179</v>
      </c>
      <c r="E2775" s="3" t="s">
        <v>288</v>
      </c>
      <c r="F2775" s="3">
        <v>0.56000000000000005</v>
      </c>
      <c r="G2775" s="3">
        <v>0.48</v>
      </c>
      <c r="H2775" s="3" t="s">
        <v>289</v>
      </c>
      <c r="I2775" s="2">
        <v>1430</v>
      </c>
      <c r="J2775" s="3" t="s">
        <v>118</v>
      </c>
      <c r="K2775" s="2">
        <v>1000</v>
      </c>
      <c r="L2775" s="3"/>
      <c r="M2775" s="3" t="s">
        <v>289</v>
      </c>
      <c r="N2775" s="3" t="s">
        <v>289</v>
      </c>
      <c r="O2775" s="3"/>
      <c r="P2775" s="3"/>
      <c r="Q2775" s="3"/>
      <c r="R2775" s="3">
        <v>0</v>
      </c>
      <c r="S2775" s="3">
        <v>1</v>
      </c>
      <c r="T2775" s="2">
        <v>5</v>
      </c>
      <c r="U2775" s="3">
        <v>0.16879030527912581</v>
      </c>
      <c r="V2775" s="3">
        <v>1.6486650614387295</v>
      </c>
      <c r="W2775" s="3">
        <v>0.23548797442548935</v>
      </c>
      <c r="X2775" s="3">
        <v>678.29028962459051</v>
      </c>
      <c r="Y2775" s="3">
        <v>1.6486650614387295</v>
      </c>
      <c r="Z2775" s="3">
        <v>0.23548776624389239</v>
      </c>
      <c r="AA2775" s="3">
        <v>678.29028962459051</v>
      </c>
      <c r="AB2775">
        <f t="shared" si="72"/>
        <v>1.6486650614387295</v>
      </c>
      <c r="AC2775">
        <f t="shared" si="73"/>
        <v>0.23548776624389239</v>
      </c>
    </row>
    <row r="2776" spans="1:29" x14ac:dyDescent="0.25">
      <c r="A2776" s="2">
        <v>2775</v>
      </c>
      <c r="B2776" s="3" t="s">
        <v>178</v>
      </c>
      <c r="C2776" s="3" t="s">
        <v>110</v>
      </c>
      <c r="D2776" s="3" t="s">
        <v>179</v>
      </c>
      <c r="E2776" s="3" t="s">
        <v>288</v>
      </c>
      <c r="F2776" s="3">
        <v>0.56000000000000005</v>
      </c>
      <c r="G2776" s="3">
        <v>0.48</v>
      </c>
      <c r="H2776" s="3" t="s">
        <v>289</v>
      </c>
      <c r="I2776" s="2">
        <v>1430</v>
      </c>
      <c r="J2776" s="3" t="s">
        <v>118</v>
      </c>
      <c r="K2776" s="2">
        <v>1430</v>
      </c>
      <c r="L2776" s="3"/>
      <c r="M2776" s="3" t="s">
        <v>313</v>
      </c>
      <c r="N2776" s="3" t="s">
        <v>289</v>
      </c>
      <c r="O2776" s="3"/>
      <c r="P2776" s="3"/>
      <c r="Q2776" s="3"/>
      <c r="R2776" s="3">
        <v>0</v>
      </c>
      <c r="S2776" s="3">
        <v>1</v>
      </c>
      <c r="T2776" s="2">
        <v>40</v>
      </c>
      <c r="U2776" s="3">
        <v>7.3340882896423279E-2</v>
      </c>
      <c r="V2776" s="3">
        <v>0.81740475076496677</v>
      </c>
      <c r="W2776" s="3">
        <v>0.11157279941944166</v>
      </c>
      <c r="X2776" s="3">
        <v>304.51156244065317</v>
      </c>
      <c r="Y2776" s="3">
        <v>0.81740475076496677</v>
      </c>
      <c r="Z2776" s="3">
        <v>0.11157270078424134</v>
      </c>
      <c r="AA2776" s="3">
        <v>304.51156244065317</v>
      </c>
      <c r="AB2776">
        <f t="shared" si="72"/>
        <v>0.81740475076496677</v>
      </c>
      <c r="AC2776">
        <f t="shared" si="73"/>
        <v>0.11157270078424134</v>
      </c>
    </row>
    <row r="2777" spans="1:29" x14ac:dyDescent="0.25">
      <c r="A2777" s="2">
        <v>2776</v>
      </c>
      <c r="B2777" s="3" t="s">
        <v>178</v>
      </c>
      <c r="C2777" s="3" t="s">
        <v>110</v>
      </c>
      <c r="D2777" s="3" t="s">
        <v>179</v>
      </c>
      <c r="E2777" s="3" t="s">
        <v>288</v>
      </c>
      <c r="F2777" s="3">
        <v>0.56000000000000005</v>
      </c>
      <c r="G2777" s="3">
        <v>0.48</v>
      </c>
      <c r="H2777" s="3" t="s">
        <v>289</v>
      </c>
      <c r="I2777" s="2">
        <v>1430</v>
      </c>
      <c r="J2777" s="3" t="s">
        <v>118</v>
      </c>
      <c r="K2777" s="2">
        <v>1430</v>
      </c>
      <c r="L2777" s="3"/>
      <c r="M2777" s="3" t="s">
        <v>289</v>
      </c>
      <c r="N2777" s="3" t="s">
        <v>289</v>
      </c>
      <c r="O2777" s="3"/>
      <c r="P2777" s="3"/>
      <c r="Q2777" s="3"/>
      <c r="R2777" s="3">
        <v>0</v>
      </c>
      <c r="S2777" s="3">
        <v>1</v>
      </c>
      <c r="T2777" s="2">
        <v>1621</v>
      </c>
      <c r="U2777" s="3">
        <v>355.52376256788909</v>
      </c>
      <c r="V2777" s="3">
        <v>3472.1554400358718</v>
      </c>
      <c r="W2777" s="3">
        <v>468.12519372119914</v>
      </c>
      <c r="X2777" s="3">
        <v>1463128.9313274517</v>
      </c>
      <c r="Y2777" s="3">
        <v>3472.1554400358718</v>
      </c>
      <c r="Z2777" s="3">
        <v>468.12477987819517</v>
      </c>
      <c r="AA2777" s="3">
        <v>1463128.9313274517</v>
      </c>
      <c r="AB2777">
        <f t="shared" si="72"/>
        <v>3472.1554400358718</v>
      </c>
      <c r="AC2777">
        <f t="shared" si="73"/>
        <v>468.12477987819517</v>
      </c>
    </row>
    <row r="2778" spans="1:29" x14ac:dyDescent="0.25">
      <c r="A2778" s="2">
        <v>2777</v>
      </c>
      <c r="B2778" s="3" t="s">
        <v>178</v>
      </c>
      <c r="C2778" s="3" t="s">
        <v>110</v>
      </c>
      <c r="D2778" s="3" t="s">
        <v>179</v>
      </c>
      <c r="E2778" s="3" t="s">
        <v>288</v>
      </c>
      <c r="F2778" s="3">
        <v>0.56000000000000005</v>
      </c>
      <c r="G2778" s="3">
        <v>0.48</v>
      </c>
      <c r="H2778" s="3" t="s">
        <v>289</v>
      </c>
      <c r="I2778" s="2">
        <v>1440</v>
      </c>
      <c r="J2778" s="3" t="s">
        <v>135</v>
      </c>
      <c r="K2778" s="2">
        <v>1440</v>
      </c>
      <c r="L2778" s="3"/>
      <c r="M2778" s="3" t="s">
        <v>289</v>
      </c>
      <c r="N2778" s="3" t="s">
        <v>289</v>
      </c>
      <c r="O2778" s="3"/>
      <c r="P2778" s="3"/>
      <c r="Q2778" s="3"/>
      <c r="R2778" s="3">
        <v>0</v>
      </c>
      <c r="S2778" s="3">
        <v>1</v>
      </c>
      <c r="T2778" s="2">
        <v>58</v>
      </c>
      <c r="U2778" s="3">
        <v>14.002009703336851</v>
      </c>
      <c r="V2778" s="3">
        <v>131.97159367071237</v>
      </c>
      <c r="W2778" s="3">
        <v>17.963355480495593</v>
      </c>
      <c r="X2778" s="3">
        <v>58446.259410896382</v>
      </c>
      <c r="Y2778" s="3">
        <v>131.97159367071237</v>
      </c>
      <c r="Z2778" s="3">
        <v>17.963339600109187</v>
      </c>
      <c r="AA2778" s="3">
        <v>58446.259410896382</v>
      </c>
      <c r="AB2778">
        <f t="shared" si="72"/>
        <v>131.97159367071237</v>
      </c>
      <c r="AC2778">
        <f t="shared" si="73"/>
        <v>17.963339600109187</v>
      </c>
    </row>
    <row r="2779" spans="1:29" x14ac:dyDescent="0.25">
      <c r="A2779" s="2">
        <v>2778</v>
      </c>
      <c r="B2779" s="3" t="s">
        <v>178</v>
      </c>
      <c r="C2779" s="3" t="s">
        <v>110</v>
      </c>
      <c r="D2779" s="3" t="s">
        <v>179</v>
      </c>
      <c r="E2779" s="3" t="s">
        <v>288</v>
      </c>
      <c r="F2779" s="3">
        <v>0.56000000000000005</v>
      </c>
      <c r="G2779" s="3">
        <v>0.48</v>
      </c>
      <c r="H2779" s="3" t="s">
        <v>289</v>
      </c>
      <c r="I2779" s="2">
        <v>1450</v>
      </c>
      <c r="J2779" s="3" t="s">
        <v>119</v>
      </c>
      <c r="K2779" s="2">
        <v>1000</v>
      </c>
      <c r="L2779" s="3"/>
      <c r="M2779" s="3" t="s">
        <v>289</v>
      </c>
      <c r="N2779" s="3" t="s">
        <v>289</v>
      </c>
      <c r="O2779" s="3"/>
      <c r="P2779" s="3"/>
      <c r="Q2779" s="3"/>
      <c r="R2779" s="3">
        <v>0</v>
      </c>
      <c r="S2779" s="3">
        <v>1</v>
      </c>
      <c r="T2779" s="2">
        <v>3</v>
      </c>
      <c r="U2779" s="3">
        <v>6.905532679521818E-3</v>
      </c>
      <c r="V2779" s="3">
        <v>7.1516135085491234E-2</v>
      </c>
      <c r="W2779" s="3">
        <v>1.0527427952117936E-2</v>
      </c>
      <c r="X2779" s="3">
        <v>25.801294159456241</v>
      </c>
      <c r="Y2779" s="3">
        <v>7.1516135085491234E-2</v>
      </c>
      <c r="Z2779" s="3">
        <v>1.0527418645414427E-2</v>
      </c>
      <c r="AA2779" s="3">
        <v>25.801294159456241</v>
      </c>
      <c r="AB2779">
        <f t="shared" si="72"/>
        <v>7.1516135085491234E-2</v>
      </c>
      <c r="AC2779">
        <f t="shared" si="73"/>
        <v>1.0527418645414427E-2</v>
      </c>
    </row>
    <row r="2780" spans="1:29" x14ac:dyDescent="0.25">
      <c r="A2780" s="2">
        <v>2779</v>
      </c>
      <c r="B2780" s="3" t="s">
        <v>178</v>
      </c>
      <c r="C2780" s="3" t="s">
        <v>110</v>
      </c>
      <c r="D2780" s="3" t="s">
        <v>179</v>
      </c>
      <c r="E2780" s="3" t="s">
        <v>288</v>
      </c>
      <c r="F2780" s="3">
        <v>0.56000000000000005</v>
      </c>
      <c r="G2780" s="3">
        <v>0.48</v>
      </c>
      <c r="H2780" s="3" t="s">
        <v>289</v>
      </c>
      <c r="I2780" s="2">
        <v>1450</v>
      </c>
      <c r="J2780" s="3" t="s">
        <v>119</v>
      </c>
      <c r="K2780" s="2">
        <v>1450</v>
      </c>
      <c r="L2780" s="3"/>
      <c r="M2780" s="3" t="s">
        <v>313</v>
      </c>
      <c r="N2780" s="3" t="s">
        <v>289</v>
      </c>
      <c r="O2780" s="3"/>
      <c r="P2780" s="3"/>
      <c r="Q2780" s="3"/>
      <c r="R2780" s="3">
        <v>0</v>
      </c>
      <c r="S2780" s="3">
        <v>1</v>
      </c>
      <c r="T2780" s="2">
        <v>15</v>
      </c>
      <c r="U2780" s="3">
        <v>5.0742800072938521E-2</v>
      </c>
      <c r="V2780" s="3">
        <v>0.58737460384578932</v>
      </c>
      <c r="W2780" s="3">
        <v>8.0683098052554372E-2</v>
      </c>
      <c r="X2780" s="3">
        <v>206.96765916100165</v>
      </c>
      <c r="Y2780" s="3">
        <v>0.58737460384578932</v>
      </c>
      <c r="Z2780" s="3">
        <v>8.068302672519144E-2</v>
      </c>
      <c r="AA2780" s="3">
        <v>206.96765916100165</v>
      </c>
      <c r="AB2780">
        <f t="shared" si="72"/>
        <v>0.58737460384578932</v>
      </c>
      <c r="AC2780">
        <f t="shared" si="73"/>
        <v>8.068302672519144E-2</v>
      </c>
    </row>
    <row r="2781" spans="1:29" x14ac:dyDescent="0.25">
      <c r="A2781" s="2">
        <v>2780</v>
      </c>
      <c r="B2781" s="3" t="s">
        <v>178</v>
      </c>
      <c r="C2781" s="3" t="s">
        <v>110</v>
      </c>
      <c r="D2781" s="3" t="s">
        <v>179</v>
      </c>
      <c r="E2781" s="3" t="s">
        <v>288</v>
      </c>
      <c r="F2781" s="3">
        <v>0.56000000000000005</v>
      </c>
      <c r="G2781" s="3">
        <v>0.48</v>
      </c>
      <c r="H2781" s="3" t="s">
        <v>289</v>
      </c>
      <c r="I2781" s="2">
        <v>1450</v>
      </c>
      <c r="J2781" s="3" t="s">
        <v>119</v>
      </c>
      <c r="K2781" s="2">
        <v>1450</v>
      </c>
      <c r="L2781" s="3"/>
      <c r="M2781" s="3" t="s">
        <v>289</v>
      </c>
      <c r="N2781" s="3" t="s">
        <v>289</v>
      </c>
      <c r="O2781" s="3"/>
      <c r="P2781" s="3"/>
      <c r="Q2781" s="3"/>
      <c r="R2781" s="3">
        <v>0</v>
      </c>
      <c r="S2781" s="3">
        <v>1</v>
      </c>
      <c r="T2781" s="2">
        <v>1328</v>
      </c>
      <c r="U2781" s="3">
        <v>574.06879507939391</v>
      </c>
      <c r="V2781" s="3">
        <v>6549.1569407837633</v>
      </c>
      <c r="W2781" s="3">
        <v>880.99223233899636</v>
      </c>
      <c r="X2781" s="3">
        <v>2403146.0936306771</v>
      </c>
      <c r="Y2781" s="3">
        <v>6549.1569407837633</v>
      </c>
      <c r="Z2781" s="3">
        <v>880.9914535035989</v>
      </c>
      <c r="AA2781" s="3">
        <v>2403146.0936306771</v>
      </c>
      <c r="AB2781">
        <f t="shared" si="72"/>
        <v>6549.1569407837633</v>
      </c>
      <c r="AC2781">
        <f t="shared" si="73"/>
        <v>880.9914535035989</v>
      </c>
    </row>
    <row r="2782" spans="1:29" x14ac:dyDescent="0.25">
      <c r="A2782" s="2">
        <v>2781</v>
      </c>
      <c r="B2782" s="3" t="s">
        <v>178</v>
      </c>
      <c r="C2782" s="3" t="s">
        <v>110</v>
      </c>
      <c r="D2782" s="3" t="s">
        <v>179</v>
      </c>
      <c r="E2782" s="3" t="s">
        <v>288</v>
      </c>
      <c r="F2782" s="3">
        <v>0.56000000000000005</v>
      </c>
      <c r="G2782" s="3">
        <v>0.48</v>
      </c>
      <c r="H2782" s="3" t="s">
        <v>289</v>
      </c>
      <c r="I2782" s="2">
        <v>1470</v>
      </c>
      <c r="J2782" s="3" t="s">
        <v>298</v>
      </c>
      <c r="K2782" s="2">
        <v>1470</v>
      </c>
      <c r="L2782" s="3"/>
      <c r="M2782" s="3" t="s">
        <v>313</v>
      </c>
      <c r="N2782" s="3" t="s">
        <v>289</v>
      </c>
      <c r="O2782" s="3"/>
      <c r="P2782" s="3"/>
      <c r="Q2782" s="3"/>
      <c r="R2782" s="3">
        <v>0</v>
      </c>
      <c r="S2782" s="3">
        <v>1</v>
      </c>
      <c r="T2782" s="2">
        <v>1</v>
      </c>
      <c r="U2782" s="3">
        <v>1.6694943635078002E-5</v>
      </c>
      <c r="V2782" s="3">
        <v>1.4625457015040637E-4</v>
      </c>
      <c r="W2782" s="3">
        <v>1.9628524581640055E-5</v>
      </c>
      <c r="X2782" s="3">
        <v>6.8524758862064536E-2</v>
      </c>
      <c r="Y2782" s="3">
        <v>1.4625457015040637E-4</v>
      </c>
      <c r="Z2782" s="3">
        <v>1.9628507229171899E-5</v>
      </c>
      <c r="AA2782" s="3">
        <v>6.8524758862064536E-2</v>
      </c>
      <c r="AB2782">
        <f t="shared" si="72"/>
        <v>1.4625457015040637E-4</v>
      </c>
      <c r="AC2782">
        <f t="shared" si="73"/>
        <v>1.9628507229171899E-5</v>
      </c>
    </row>
    <row r="2783" spans="1:29" x14ac:dyDescent="0.25">
      <c r="A2783" s="2">
        <v>2782</v>
      </c>
      <c r="B2783" s="3" t="s">
        <v>178</v>
      </c>
      <c r="C2783" s="3" t="s">
        <v>110</v>
      </c>
      <c r="D2783" s="3" t="s">
        <v>179</v>
      </c>
      <c r="E2783" s="3" t="s">
        <v>288</v>
      </c>
      <c r="F2783" s="3">
        <v>0.56000000000000005</v>
      </c>
      <c r="G2783" s="3">
        <v>0.48</v>
      </c>
      <c r="H2783" s="3" t="s">
        <v>289</v>
      </c>
      <c r="I2783" s="2">
        <v>1470</v>
      </c>
      <c r="J2783" s="3" t="s">
        <v>298</v>
      </c>
      <c r="K2783" s="2">
        <v>1470</v>
      </c>
      <c r="L2783" s="3"/>
      <c r="M2783" s="3" t="s">
        <v>289</v>
      </c>
      <c r="N2783" s="3" t="s">
        <v>289</v>
      </c>
      <c r="O2783" s="3"/>
      <c r="P2783" s="3"/>
      <c r="Q2783" s="3"/>
      <c r="R2783" s="3">
        <v>0</v>
      </c>
      <c r="S2783" s="3">
        <v>1</v>
      </c>
      <c r="T2783" s="2">
        <v>145</v>
      </c>
      <c r="U2783" s="3">
        <v>40.637926440863652</v>
      </c>
      <c r="V2783" s="3">
        <v>369.52176990878661</v>
      </c>
      <c r="W2783" s="3">
        <v>50.564650070705262</v>
      </c>
      <c r="X2783" s="3">
        <v>165761.66680028295</v>
      </c>
      <c r="Y2783" s="3">
        <v>369.52176990878661</v>
      </c>
      <c r="Z2783" s="3">
        <v>50.564605369358524</v>
      </c>
      <c r="AA2783" s="3">
        <v>165761.66680028295</v>
      </c>
      <c r="AB2783">
        <f t="shared" si="72"/>
        <v>369.52176990878661</v>
      </c>
      <c r="AC2783">
        <f t="shared" si="73"/>
        <v>50.564605369358524</v>
      </c>
    </row>
    <row r="2784" spans="1:29" x14ac:dyDescent="0.25">
      <c r="A2784" s="2">
        <v>2783</v>
      </c>
      <c r="B2784" s="3" t="s">
        <v>178</v>
      </c>
      <c r="C2784" s="3" t="s">
        <v>110</v>
      </c>
      <c r="D2784" s="3" t="s">
        <v>179</v>
      </c>
      <c r="E2784" s="3" t="s">
        <v>288</v>
      </c>
      <c r="F2784" s="3">
        <v>0.56000000000000005</v>
      </c>
      <c r="G2784" s="3">
        <v>0.48</v>
      </c>
      <c r="H2784" s="3" t="s">
        <v>289</v>
      </c>
      <c r="I2784" s="2">
        <v>1480</v>
      </c>
      <c r="J2784" s="3" t="s">
        <v>199</v>
      </c>
      <c r="K2784" s="2">
        <v>1480</v>
      </c>
      <c r="L2784" s="3"/>
      <c r="M2784" s="3" t="s">
        <v>313</v>
      </c>
      <c r="N2784" s="3" t="s">
        <v>289</v>
      </c>
      <c r="O2784" s="3"/>
      <c r="P2784" s="3"/>
      <c r="Q2784" s="3"/>
      <c r="R2784" s="3">
        <v>0</v>
      </c>
      <c r="S2784" s="3">
        <v>1</v>
      </c>
      <c r="T2784" s="2">
        <v>10</v>
      </c>
      <c r="U2784" s="3">
        <v>1.0134185988872746</v>
      </c>
      <c r="V2784" s="3">
        <v>8.144764422645336</v>
      </c>
      <c r="W2784" s="3">
        <v>1.1149654342273481</v>
      </c>
      <c r="X2784" s="3">
        <v>4026.323180387607</v>
      </c>
      <c r="Y2784" s="3">
        <v>8.144764422645336</v>
      </c>
      <c r="Z2784" s="3">
        <v>1.1149644485494807</v>
      </c>
      <c r="AA2784" s="3">
        <v>4026.323180387607</v>
      </c>
      <c r="AB2784">
        <f t="shared" si="72"/>
        <v>8.144764422645336</v>
      </c>
      <c r="AC2784">
        <f t="shared" si="73"/>
        <v>1.1149644485494807</v>
      </c>
    </row>
    <row r="2785" spans="1:29" x14ac:dyDescent="0.25">
      <c r="A2785" s="2">
        <v>2784</v>
      </c>
      <c r="B2785" s="3" t="s">
        <v>178</v>
      </c>
      <c r="C2785" s="3" t="s">
        <v>110</v>
      </c>
      <c r="D2785" s="3" t="s">
        <v>179</v>
      </c>
      <c r="E2785" s="3" t="s">
        <v>288</v>
      </c>
      <c r="F2785" s="3">
        <v>0.56000000000000005</v>
      </c>
      <c r="G2785" s="3">
        <v>0.48</v>
      </c>
      <c r="H2785" s="3" t="s">
        <v>289</v>
      </c>
      <c r="I2785" s="2">
        <v>1480</v>
      </c>
      <c r="J2785" s="3" t="s">
        <v>199</v>
      </c>
      <c r="K2785" s="2">
        <v>1480</v>
      </c>
      <c r="L2785" s="3"/>
      <c r="M2785" s="3" t="s">
        <v>289</v>
      </c>
      <c r="N2785" s="3" t="s">
        <v>289</v>
      </c>
      <c r="O2785" s="3"/>
      <c r="P2785" s="3"/>
      <c r="Q2785" s="3"/>
      <c r="R2785" s="3">
        <v>0</v>
      </c>
      <c r="S2785" s="3">
        <v>1</v>
      </c>
      <c r="T2785" s="2">
        <v>60</v>
      </c>
      <c r="U2785" s="3">
        <v>3.6875599087111999</v>
      </c>
      <c r="V2785" s="3">
        <v>31.098731633879275</v>
      </c>
      <c r="W2785" s="3">
        <v>4.365314523821592</v>
      </c>
      <c r="X2785" s="3">
        <v>14036.677391287365</v>
      </c>
      <c r="Y2785" s="3">
        <v>31.098731633879275</v>
      </c>
      <c r="Z2785" s="3">
        <v>4.3653106646939586</v>
      </c>
      <c r="AA2785" s="3">
        <v>14036.677391287365</v>
      </c>
      <c r="AB2785">
        <f t="shared" si="72"/>
        <v>31.098731633879275</v>
      </c>
      <c r="AC2785">
        <f t="shared" si="73"/>
        <v>4.3653106646939586</v>
      </c>
    </row>
    <row r="2786" spans="1:29" x14ac:dyDescent="0.25">
      <c r="A2786" s="2">
        <v>2785</v>
      </c>
      <c r="B2786" s="3" t="s">
        <v>178</v>
      </c>
      <c r="C2786" s="3" t="s">
        <v>110</v>
      </c>
      <c r="D2786" s="3" t="s">
        <v>179</v>
      </c>
      <c r="E2786" s="3" t="s">
        <v>288</v>
      </c>
      <c r="F2786" s="3">
        <v>0.56000000000000005</v>
      </c>
      <c r="G2786" s="3">
        <v>0.48</v>
      </c>
      <c r="H2786" s="3" t="s">
        <v>289</v>
      </c>
      <c r="I2786" s="2">
        <v>1490</v>
      </c>
      <c r="J2786" s="3" t="s">
        <v>147</v>
      </c>
      <c r="K2786" s="2">
        <v>1490</v>
      </c>
      <c r="L2786" s="3"/>
      <c r="M2786" s="3" t="s">
        <v>289</v>
      </c>
      <c r="N2786" s="3" t="s">
        <v>289</v>
      </c>
      <c r="O2786" s="3"/>
      <c r="P2786" s="3"/>
      <c r="Q2786" s="3"/>
      <c r="R2786" s="3">
        <v>0</v>
      </c>
      <c r="S2786" s="3">
        <v>1</v>
      </c>
      <c r="T2786" s="2">
        <v>99</v>
      </c>
      <c r="U2786" s="3">
        <v>18.011819547693314</v>
      </c>
      <c r="V2786" s="3">
        <v>192.26474637673374</v>
      </c>
      <c r="W2786" s="3">
        <v>26.413751746623184</v>
      </c>
      <c r="X2786" s="3">
        <v>74799.235787422265</v>
      </c>
      <c r="Y2786" s="3">
        <v>192.26474637673374</v>
      </c>
      <c r="Z2786" s="3">
        <v>26.413728395719474</v>
      </c>
      <c r="AA2786" s="3">
        <v>74799.235787422265</v>
      </c>
      <c r="AB2786">
        <f t="shared" si="72"/>
        <v>192.26474637673374</v>
      </c>
      <c r="AC2786">
        <f t="shared" si="73"/>
        <v>26.413728395719474</v>
      </c>
    </row>
    <row r="2787" spans="1:29" x14ac:dyDescent="0.25">
      <c r="A2787" s="2">
        <v>2786</v>
      </c>
      <c r="B2787" s="3" t="s">
        <v>178</v>
      </c>
      <c r="C2787" s="3" t="s">
        <v>110</v>
      </c>
      <c r="D2787" s="3" t="s">
        <v>179</v>
      </c>
      <c r="E2787" s="3" t="s">
        <v>288</v>
      </c>
      <c r="F2787" s="3">
        <v>0.56000000000000005</v>
      </c>
      <c r="G2787" s="3">
        <v>0.48</v>
      </c>
      <c r="H2787" s="3" t="s">
        <v>289</v>
      </c>
      <c r="I2787" s="2">
        <v>1510</v>
      </c>
      <c r="J2787" s="3" t="s">
        <v>152</v>
      </c>
      <c r="K2787" s="2">
        <v>1510</v>
      </c>
      <c r="L2787" s="3"/>
      <c r="M2787" s="3" t="s">
        <v>289</v>
      </c>
      <c r="N2787" s="3" t="s">
        <v>289</v>
      </c>
      <c r="O2787" s="3"/>
      <c r="P2787" s="3"/>
      <c r="Q2787" s="3"/>
      <c r="R2787" s="3">
        <v>0</v>
      </c>
      <c r="S2787" s="3">
        <v>1</v>
      </c>
      <c r="T2787" s="2">
        <v>796</v>
      </c>
      <c r="U2787" s="3">
        <v>221.02221248748745</v>
      </c>
      <c r="V2787" s="3">
        <v>1811.7360741519456</v>
      </c>
      <c r="W2787" s="3">
        <v>260.40397345683994</v>
      </c>
      <c r="X2787" s="3">
        <v>879355.54545711889</v>
      </c>
      <c r="Y2787" s="3">
        <v>1811.7360741519456</v>
      </c>
      <c r="Z2787" s="3">
        <v>260.40374324841821</v>
      </c>
      <c r="AA2787" s="3">
        <v>879355.54545711889</v>
      </c>
      <c r="AB2787">
        <f t="shared" si="72"/>
        <v>1811.7360741519456</v>
      </c>
      <c r="AC2787">
        <f t="shared" si="73"/>
        <v>260.40374324841821</v>
      </c>
    </row>
    <row r="2788" spans="1:29" x14ac:dyDescent="0.25">
      <c r="A2788" s="2">
        <v>2787</v>
      </c>
      <c r="B2788" s="3" t="s">
        <v>178</v>
      </c>
      <c r="C2788" s="3" t="s">
        <v>110</v>
      </c>
      <c r="D2788" s="3" t="s">
        <v>179</v>
      </c>
      <c r="E2788" s="3" t="s">
        <v>288</v>
      </c>
      <c r="F2788" s="3">
        <v>0.56000000000000005</v>
      </c>
      <c r="G2788" s="3">
        <v>0.48</v>
      </c>
      <c r="H2788" s="3" t="s">
        <v>289</v>
      </c>
      <c r="I2788" s="2">
        <v>1520</v>
      </c>
      <c r="J2788" s="3" t="s">
        <v>200</v>
      </c>
      <c r="K2788" s="2">
        <v>1520</v>
      </c>
      <c r="L2788" s="3"/>
      <c r="M2788" s="3" t="s">
        <v>289</v>
      </c>
      <c r="N2788" s="3" t="s">
        <v>289</v>
      </c>
      <c r="O2788" s="3"/>
      <c r="P2788" s="3"/>
      <c r="Q2788" s="3"/>
      <c r="R2788" s="3">
        <v>0</v>
      </c>
      <c r="S2788" s="3">
        <v>1</v>
      </c>
      <c r="T2788" s="2">
        <v>76</v>
      </c>
      <c r="U2788" s="3">
        <v>23.298186526000002</v>
      </c>
      <c r="V2788" s="3">
        <v>194.47454369044755</v>
      </c>
      <c r="W2788" s="3">
        <v>27.522436631217591</v>
      </c>
      <c r="X2788" s="3">
        <v>95683.773932211159</v>
      </c>
      <c r="Y2788" s="3">
        <v>194.47454369044755</v>
      </c>
      <c r="Z2788" s="3">
        <v>27.522412300188304</v>
      </c>
      <c r="AA2788" s="3">
        <v>95683.773932211159</v>
      </c>
      <c r="AB2788">
        <f t="shared" si="72"/>
        <v>194.47454369044755</v>
      </c>
      <c r="AC2788">
        <f t="shared" si="73"/>
        <v>27.522412300188304</v>
      </c>
    </row>
    <row r="2789" spans="1:29" x14ac:dyDescent="0.25">
      <c r="A2789" s="2">
        <v>2788</v>
      </c>
      <c r="B2789" s="3" t="s">
        <v>178</v>
      </c>
      <c r="C2789" s="3" t="s">
        <v>110</v>
      </c>
      <c r="D2789" s="3" t="s">
        <v>179</v>
      </c>
      <c r="E2789" s="3" t="s">
        <v>288</v>
      </c>
      <c r="F2789" s="3">
        <v>0.56000000000000005</v>
      </c>
      <c r="G2789" s="3">
        <v>0.48</v>
      </c>
      <c r="H2789" s="3" t="s">
        <v>289</v>
      </c>
      <c r="I2789" s="2">
        <v>1550</v>
      </c>
      <c r="J2789" s="3" t="s">
        <v>120</v>
      </c>
      <c r="K2789" s="2">
        <v>1000</v>
      </c>
      <c r="L2789" s="3"/>
      <c r="M2789" s="3" t="s">
        <v>289</v>
      </c>
      <c r="N2789" s="3" t="s">
        <v>289</v>
      </c>
      <c r="O2789" s="3"/>
      <c r="P2789" s="3"/>
      <c r="Q2789" s="3"/>
      <c r="R2789" s="3">
        <v>0</v>
      </c>
      <c r="S2789" s="3">
        <v>1</v>
      </c>
      <c r="T2789" s="2">
        <v>14</v>
      </c>
      <c r="U2789" s="3">
        <v>0.25520693213947893</v>
      </c>
      <c r="V2789" s="3">
        <v>1.9091779303302361</v>
      </c>
      <c r="W2789" s="3">
        <v>0.2613927600635052</v>
      </c>
      <c r="X2789" s="3">
        <v>936.99710940310524</v>
      </c>
      <c r="Y2789" s="3">
        <v>1.9091779303302361</v>
      </c>
      <c r="Z2789" s="3">
        <v>0.26139252898095255</v>
      </c>
      <c r="AA2789" s="3">
        <v>936.99710940310524</v>
      </c>
      <c r="AB2789">
        <f t="shared" si="72"/>
        <v>1.9091779303302361</v>
      </c>
      <c r="AC2789">
        <f t="shared" si="73"/>
        <v>0.26139252898095255</v>
      </c>
    </row>
    <row r="2790" spans="1:29" x14ac:dyDescent="0.25">
      <c r="A2790" s="2">
        <v>2789</v>
      </c>
      <c r="B2790" s="3" t="s">
        <v>178</v>
      </c>
      <c r="C2790" s="3" t="s">
        <v>110</v>
      </c>
      <c r="D2790" s="3" t="s">
        <v>179</v>
      </c>
      <c r="E2790" s="3" t="s">
        <v>288</v>
      </c>
      <c r="F2790" s="3">
        <v>0.56000000000000005</v>
      </c>
      <c r="G2790" s="3">
        <v>0.48</v>
      </c>
      <c r="H2790" s="3" t="s">
        <v>289</v>
      </c>
      <c r="I2790" s="2">
        <v>1550</v>
      </c>
      <c r="J2790" s="3" t="s">
        <v>120</v>
      </c>
      <c r="K2790" s="2">
        <v>1550</v>
      </c>
      <c r="L2790" s="3"/>
      <c r="M2790" s="3" t="s">
        <v>313</v>
      </c>
      <c r="N2790" s="3" t="s">
        <v>289</v>
      </c>
      <c r="O2790" s="3"/>
      <c r="P2790" s="3"/>
      <c r="Q2790" s="3"/>
      <c r="R2790" s="3">
        <v>0</v>
      </c>
      <c r="S2790" s="3">
        <v>1</v>
      </c>
      <c r="T2790" s="2">
        <v>6</v>
      </c>
      <c r="U2790" s="3">
        <v>1.006236048450233E-2</v>
      </c>
      <c r="V2790" s="3">
        <v>0.10681852835175454</v>
      </c>
      <c r="W2790" s="3">
        <v>1.4393730451419427E-2</v>
      </c>
      <c r="X2790" s="3">
        <v>41.558228162671455</v>
      </c>
      <c r="Y2790" s="3">
        <v>0.10681852835175454</v>
      </c>
      <c r="Z2790" s="3">
        <v>1.4393717726736595E-2</v>
      </c>
      <c r="AA2790" s="3">
        <v>41.558228162671455</v>
      </c>
      <c r="AB2790">
        <f t="shared" si="72"/>
        <v>0.10681852835175454</v>
      </c>
      <c r="AC2790">
        <f t="shared" si="73"/>
        <v>1.4393717726736595E-2</v>
      </c>
    </row>
    <row r="2791" spans="1:29" x14ac:dyDescent="0.25">
      <c r="A2791" s="2">
        <v>2790</v>
      </c>
      <c r="B2791" s="3" t="s">
        <v>178</v>
      </c>
      <c r="C2791" s="3" t="s">
        <v>110</v>
      </c>
      <c r="D2791" s="3" t="s">
        <v>179</v>
      </c>
      <c r="E2791" s="3" t="s">
        <v>288</v>
      </c>
      <c r="F2791" s="3">
        <v>0.56000000000000005</v>
      </c>
      <c r="G2791" s="3">
        <v>0.48</v>
      </c>
      <c r="H2791" s="3" t="s">
        <v>289</v>
      </c>
      <c r="I2791" s="2">
        <v>1550</v>
      </c>
      <c r="J2791" s="3" t="s">
        <v>120</v>
      </c>
      <c r="K2791" s="2">
        <v>1550</v>
      </c>
      <c r="L2791" s="3"/>
      <c r="M2791" s="3" t="s">
        <v>289</v>
      </c>
      <c r="N2791" s="3" t="s">
        <v>289</v>
      </c>
      <c r="O2791" s="3"/>
      <c r="P2791" s="3"/>
      <c r="Q2791" s="3"/>
      <c r="R2791" s="3">
        <v>0</v>
      </c>
      <c r="S2791" s="3">
        <v>1</v>
      </c>
      <c r="T2791" s="2">
        <v>677</v>
      </c>
      <c r="U2791" s="3">
        <v>141.3579290107821</v>
      </c>
      <c r="V2791" s="3">
        <v>1184.5143184301398</v>
      </c>
      <c r="W2791" s="3">
        <v>167.0400693624164</v>
      </c>
      <c r="X2791" s="3">
        <v>567726.67005312361</v>
      </c>
      <c r="Y2791" s="3">
        <v>1184.5143184301398</v>
      </c>
      <c r="Z2791" s="3">
        <v>167.03992169174012</v>
      </c>
      <c r="AA2791" s="3">
        <v>567726.67005312361</v>
      </c>
      <c r="AB2791">
        <f t="shared" si="72"/>
        <v>1184.5143184301398</v>
      </c>
      <c r="AC2791">
        <f t="shared" si="73"/>
        <v>167.03992169174012</v>
      </c>
    </row>
    <row r="2792" spans="1:29" x14ac:dyDescent="0.25">
      <c r="A2792" s="2">
        <v>2791</v>
      </c>
      <c r="B2792" s="3" t="s">
        <v>178</v>
      </c>
      <c r="C2792" s="3" t="s">
        <v>110</v>
      </c>
      <c r="D2792" s="3" t="s">
        <v>179</v>
      </c>
      <c r="E2792" s="3" t="s">
        <v>288</v>
      </c>
      <c r="F2792" s="3">
        <v>0.56000000000000005</v>
      </c>
      <c r="G2792" s="3">
        <v>0.48</v>
      </c>
      <c r="H2792" s="3" t="s">
        <v>289</v>
      </c>
      <c r="I2792" s="2">
        <v>1560</v>
      </c>
      <c r="J2792" s="3" t="s">
        <v>148</v>
      </c>
      <c r="K2792" s="2">
        <v>1560</v>
      </c>
      <c r="L2792" s="3"/>
      <c r="M2792" s="3" t="s">
        <v>289</v>
      </c>
      <c r="N2792" s="3" t="s">
        <v>289</v>
      </c>
      <c r="O2792" s="3"/>
      <c r="P2792" s="3"/>
      <c r="Q2792" s="3"/>
      <c r="R2792" s="3">
        <v>0</v>
      </c>
      <c r="S2792" s="3">
        <v>1</v>
      </c>
      <c r="T2792" s="2">
        <v>94</v>
      </c>
      <c r="U2792" s="3">
        <v>30.154035764880337</v>
      </c>
      <c r="V2792" s="3">
        <v>250.47655560124511</v>
      </c>
      <c r="W2792" s="3">
        <v>34.897905561777108</v>
      </c>
      <c r="X2792" s="3">
        <v>121940.14766026594</v>
      </c>
      <c r="Y2792" s="3">
        <v>250.47655560124511</v>
      </c>
      <c r="Z2792" s="3">
        <v>34.897874710512923</v>
      </c>
      <c r="AA2792" s="3">
        <v>121940.14766026594</v>
      </c>
      <c r="AB2792">
        <f t="shared" si="72"/>
        <v>250.47655560124511</v>
      </c>
      <c r="AC2792">
        <f t="shared" si="73"/>
        <v>34.897874710512923</v>
      </c>
    </row>
    <row r="2793" spans="1:29" x14ac:dyDescent="0.25">
      <c r="A2793" s="2">
        <v>2792</v>
      </c>
      <c r="B2793" s="3" t="s">
        <v>178</v>
      </c>
      <c r="C2793" s="3" t="s">
        <v>110</v>
      </c>
      <c r="D2793" s="3" t="s">
        <v>179</v>
      </c>
      <c r="E2793" s="3" t="s">
        <v>288</v>
      </c>
      <c r="F2793" s="3">
        <v>0.56000000000000005</v>
      </c>
      <c r="G2793" s="3">
        <v>0.48</v>
      </c>
      <c r="H2793" s="3" t="s">
        <v>289</v>
      </c>
      <c r="I2793" s="2">
        <v>1562</v>
      </c>
      <c r="J2793" s="3" t="s">
        <v>314</v>
      </c>
      <c r="K2793" s="2">
        <v>1562</v>
      </c>
      <c r="L2793" s="3"/>
      <c r="M2793" s="3" t="s">
        <v>289</v>
      </c>
      <c r="N2793" s="3" t="s">
        <v>289</v>
      </c>
      <c r="O2793" s="3"/>
      <c r="P2793" s="3"/>
      <c r="Q2793" s="3"/>
      <c r="R2793" s="3">
        <v>0</v>
      </c>
      <c r="S2793" s="3">
        <v>1</v>
      </c>
      <c r="T2793" s="2">
        <v>109</v>
      </c>
      <c r="U2793" s="3">
        <v>45.969713767901027</v>
      </c>
      <c r="V2793" s="3">
        <v>352.99949813202227</v>
      </c>
      <c r="W2793" s="3">
        <v>50.793730143795806</v>
      </c>
      <c r="X2793" s="3">
        <v>177741.12051634668</v>
      </c>
      <c r="Y2793" s="3">
        <v>352.99949813202227</v>
      </c>
      <c r="Z2793" s="3">
        <v>50.793685239932273</v>
      </c>
      <c r="AA2793" s="3">
        <v>177741.12051634668</v>
      </c>
      <c r="AB2793">
        <f t="shared" si="72"/>
        <v>352.99949813202227</v>
      </c>
      <c r="AC2793">
        <f t="shared" si="73"/>
        <v>50.793685239932273</v>
      </c>
    </row>
    <row r="2794" spans="1:29" x14ac:dyDescent="0.25">
      <c r="A2794" s="2">
        <v>2793</v>
      </c>
      <c r="B2794" s="3" t="s">
        <v>178</v>
      </c>
      <c r="C2794" s="3" t="s">
        <v>110</v>
      </c>
      <c r="D2794" s="3" t="s">
        <v>179</v>
      </c>
      <c r="E2794" s="3" t="s">
        <v>288</v>
      </c>
      <c r="F2794" s="3">
        <v>0.56000000000000005</v>
      </c>
      <c r="G2794" s="3">
        <v>0.48</v>
      </c>
      <c r="H2794" s="3" t="s">
        <v>289</v>
      </c>
      <c r="I2794" s="2">
        <v>1620</v>
      </c>
      <c r="J2794" s="3" t="s">
        <v>246</v>
      </c>
      <c r="K2794" s="2">
        <v>1620</v>
      </c>
      <c r="L2794" s="3"/>
      <c r="M2794" s="3" t="s">
        <v>289</v>
      </c>
      <c r="N2794" s="3" t="s">
        <v>289</v>
      </c>
      <c r="O2794" s="3"/>
      <c r="P2794" s="3"/>
      <c r="Q2794" s="3"/>
      <c r="R2794" s="3">
        <v>0</v>
      </c>
      <c r="S2794" s="3">
        <v>1</v>
      </c>
      <c r="T2794" s="2">
        <v>154</v>
      </c>
      <c r="U2794" s="3">
        <v>37.286837557755952</v>
      </c>
      <c r="V2794" s="3">
        <v>251.14507761043242</v>
      </c>
      <c r="W2794" s="3">
        <v>34.186258151198466</v>
      </c>
      <c r="X2794" s="3">
        <v>115488.08768466483</v>
      </c>
      <c r="Y2794" s="3">
        <v>251.14507761043242</v>
      </c>
      <c r="Z2794" s="3">
        <v>34.186227929061531</v>
      </c>
      <c r="AA2794" s="3">
        <v>115488.08768466483</v>
      </c>
      <c r="AB2794">
        <f t="shared" si="72"/>
        <v>251.14507761043242</v>
      </c>
      <c r="AC2794">
        <f t="shared" si="73"/>
        <v>34.186227929061531</v>
      </c>
    </row>
    <row r="2795" spans="1:29" x14ac:dyDescent="0.25">
      <c r="A2795" s="2">
        <v>2794</v>
      </c>
      <c r="B2795" s="3" t="s">
        <v>178</v>
      </c>
      <c r="C2795" s="3" t="s">
        <v>110</v>
      </c>
      <c r="D2795" s="3" t="s">
        <v>179</v>
      </c>
      <c r="E2795" s="3" t="s">
        <v>288</v>
      </c>
      <c r="F2795" s="3">
        <v>0.56000000000000005</v>
      </c>
      <c r="G2795" s="3">
        <v>0.48</v>
      </c>
      <c r="H2795" s="3" t="s">
        <v>289</v>
      </c>
      <c r="I2795" s="2">
        <v>1633</v>
      </c>
      <c r="J2795" s="3" t="s">
        <v>315</v>
      </c>
      <c r="K2795" s="2">
        <v>1633</v>
      </c>
      <c r="L2795" s="3"/>
      <c r="M2795" s="3" t="s">
        <v>289</v>
      </c>
      <c r="N2795" s="3" t="s">
        <v>289</v>
      </c>
      <c r="O2795" s="3"/>
      <c r="P2795" s="3"/>
      <c r="Q2795" s="3"/>
      <c r="R2795" s="3">
        <v>0</v>
      </c>
      <c r="S2795" s="3">
        <v>1</v>
      </c>
      <c r="T2795" s="2">
        <v>131</v>
      </c>
      <c r="U2795" s="3">
        <v>49.989247752351091</v>
      </c>
      <c r="V2795" s="3">
        <v>323.52105562483951</v>
      </c>
      <c r="W2795" s="3">
        <v>42.699278577150082</v>
      </c>
      <c r="X2795" s="3">
        <v>152969.04962881265</v>
      </c>
      <c r="Y2795" s="3">
        <v>323.52105562483951</v>
      </c>
      <c r="Z2795" s="3">
        <v>42.699240829133345</v>
      </c>
      <c r="AA2795" s="3">
        <v>152969.04962881265</v>
      </c>
      <c r="AB2795">
        <f t="shared" si="72"/>
        <v>323.52105562483951</v>
      </c>
      <c r="AC2795">
        <f t="shared" si="73"/>
        <v>42.699240829133345</v>
      </c>
    </row>
    <row r="2796" spans="1:29" x14ac:dyDescent="0.25">
      <c r="A2796" s="2">
        <v>2795</v>
      </c>
      <c r="B2796" s="3" t="s">
        <v>178</v>
      </c>
      <c r="C2796" s="3" t="s">
        <v>110</v>
      </c>
      <c r="D2796" s="3" t="s">
        <v>179</v>
      </c>
      <c r="E2796" s="3" t="s">
        <v>288</v>
      </c>
      <c r="F2796" s="3">
        <v>0.56000000000000005</v>
      </c>
      <c r="G2796" s="3">
        <v>0.48</v>
      </c>
      <c r="H2796" s="3" t="s">
        <v>289</v>
      </c>
      <c r="I2796" s="2">
        <v>1660</v>
      </c>
      <c r="J2796" s="3" t="s">
        <v>316</v>
      </c>
      <c r="K2796" s="2">
        <v>1660</v>
      </c>
      <c r="L2796" s="3"/>
      <c r="M2796" s="3" t="s">
        <v>289</v>
      </c>
      <c r="N2796" s="3" t="s">
        <v>289</v>
      </c>
      <c r="O2796" s="3"/>
      <c r="P2796" s="3"/>
      <c r="Q2796" s="3"/>
      <c r="R2796" s="3">
        <v>0</v>
      </c>
      <c r="S2796" s="3">
        <v>1</v>
      </c>
      <c r="T2796" s="2">
        <v>105</v>
      </c>
      <c r="U2796" s="3">
        <v>46.529299847251153</v>
      </c>
      <c r="V2796" s="3">
        <v>300.64340527421626</v>
      </c>
      <c r="W2796" s="3">
        <v>40.538997295582156</v>
      </c>
      <c r="X2796" s="3">
        <v>143882.58766576785</v>
      </c>
      <c r="Y2796" s="3">
        <v>300.64340527421626</v>
      </c>
      <c r="Z2796" s="3">
        <v>40.538961457347845</v>
      </c>
      <c r="AA2796" s="3">
        <v>143882.58766576785</v>
      </c>
      <c r="AB2796">
        <f t="shared" si="72"/>
        <v>300.64340527421626</v>
      </c>
      <c r="AC2796">
        <f t="shared" si="73"/>
        <v>40.538961457347845</v>
      </c>
    </row>
    <row r="2797" spans="1:29" x14ac:dyDescent="0.25">
      <c r="A2797" s="2">
        <v>2796</v>
      </c>
      <c r="B2797" s="3" t="s">
        <v>178</v>
      </c>
      <c r="C2797" s="3" t="s">
        <v>110</v>
      </c>
      <c r="D2797" s="3" t="s">
        <v>179</v>
      </c>
      <c r="E2797" s="3" t="s">
        <v>288</v>
      </c>
      <c r="F2797" s="3">
        <v>0.56000000000000005</v>
      </c>
      <c r="G2797" s="3">
        <v>0.48</v>
      </c>
      <c r="H2797" s="3" t="s">
        <v>289</v>
      </c>
      <c r="I2797" s="2">
        <v>1700</v>
      </c>
      <c r="J2797" s="3" t="s">
        <v>121</v>
      </c>
      <c r="K2797" s="2">
        <v>1000</v>
      </c>
      <c r="L2797" s="3"/>
      <c r="M2797" s="3" t="s">
        <v>289</v>
      </c>
      <c r="N2797" s="3" t="s">
        <v>289</v>
      </c>
      <c r="O2797" s="3"/>
      <c r="P2797" s="3"/>
      <c r="Q2797" s="3"/>
      <c r="R2797" s="3">
        <v>0</v>
      </c>
      <c r="S2797" s="3">
        <v>1</v>
      </c>
      <c r="T2797" s="2">
        <v>5</v>
      </c>
      <c r="U2797" s="3">
        <v>5.3622220985408437E-3</v>
      </c>
      <c r="V2797" s="3">
        <v>4.6138396136011325E-2</v>
      </c>
      <c r="W2797" s="3">
        <v>5.902261454061114E-3</v>
      </c>
      <c r="X2797" s="3">
        <v>19.043654111562851</v>
      </c>
      <c r="Y2797" s="3">
        <v>4.6138396136011325E-2</v>
      </c>
      <c r="Z2797" s="3">
        <v>5.9022562362056365E-3</v>
      </c>
      <c r="AA2797" s="3">
        <v>19.043654111562851</v>
      </c>
      <c r="AB2797">
        <f t="shared" si="72"/>
        <v>4.6138396136011325E-2</v>
      </c>
      <c r="AC2797">
        <f t="shared" si="73"/>
        <v>5.9022562362056365E-3</v>
      </c>
    </row>
    <row r="2798" spans="1:29" x14ac:dyDescent="0.25">
      <c r="A2798" s="2">
        <v>2797</v>
      </c>
      <c r="B2798" s="3" t="s">
        <v>178</v>
      </c>
      <c r="C2798" s="3" t="s">
        <v>110</v>
      </c>
      <c r="D2798" s="3" t="s">
        <v>179</v>
      </c>
      <c r="E2798" s="3" t="s">
        <v>288</v>
      </c>
      <c r="F2798" s="3">
        <v>0.56000000000000005</v>
      </c>
      <c r="G2798" s="3">
        <v>0.48</v>
      </c>
      <c r="H2798" s="3" t="s">
        <v>289</v>
      </c>
      <c r="I2798" s="2">
        <v>1700</v>
      </c>
      <c r="J2798" s="3" t="s">
        <v>121</v>
      </c>
      <c r="K2798" s="2">
        <v>1700</v>
      </c>
      <c r="L2798" s="3"/>
      <c r="M2798" s="3" t="s">
        <v>313</v>
      </c>
      <c r="N2798" s="3" t="s">
        <v>289</v>
      </c>
      <c r="O2798" s="3"/>
      <c r="P2798" s="3"/>
      <c r="Q2798" s="3"/>
      <c r="R2798" s="3">
        <v>0</v>
      </c>
      <c r="S2798" s="3">
        <v>1</v>
      </c>
      <c r="T2798" s="2">
        <v>94</v>
      </c>
      <c r="U2798" s="3">
        <v>13.384854192575478</v>
      </c>
      <c r="V2798" s="3">
        <v>120.34376742778454</v>
      </c>
      <c r="W2798" s="3">
        <v>16.532592946370592</v>
      </c>
      <c r="X2798" s="3">
        <v>54536.418398681009</v>
      </c>
      <c r="Y2798" s="3">
        <v>120.34376742778454</v>
      </c>
      <c r="Z2798" s="3">
        <v>16.532578330840401</v>
      </c>
      <c r="AA2798" s="3">
        <v>54536.418398681009</v>
      </c>
      <c r="AB2798">
        <f t="shared" si="72"/>
        <v>120.34376742778454</v>
      </c>
      <c r="AC2798">
        <f t="shared" si="73"/>
        <v>16.532578330840401</v>
      </c>
    </row>
    <row r="2799" spans="1:29" x14ac:dyDescent="0.25">
      <c r="A2799" s="2">
        <v>2798</v>
      </c>
      <c r="B2799" s="3" t="s">
        <v>178</v>
      </c>
      <c r="C2799" s="3" t="s">
        <v>110</v>
      </c>
      <c r="D2799" s="3" t="s">
        <v>179</v>
      </c>
      <c r="E2799" s="3" t="s">
        <v>288</v>
      </c>
      <c r="F2799" s="3">
        <v>0.56000000000000005</v>
      </c>
      <c r="G2799" s="3">
        <v>0.48</v>
      </c>
      <c r="H2799" s="3" t="s">
        <v>289</v>
      </c>
      <c r="I2799" s="2">
        <v>1700</v>
      </c>
      <c r="J2799" s="3" t="s">
        <v>121</v>
      </c>
      <c r="K2799" s="2">
        <v>1700</v>
      </c>
      <c r="L2799" s="3"/>
      <c r="M2799" s="3" t="s">
        <v>289</v>
      </c>
      <c r="N2799" s="3" t="s">
        <v>289</v>
      </c>
      <c r="O2799" s="3"/>
      <c r="P2799" s="3"/>
      <c r="Q2799" s="3"/>
      <c r="R2799" s="3">
        <v>0</v>
      </c>
      <c r="S2799" s="3">
        <v>1</v>
      </c>
      <c r="T2799" s="2">
        <v>1006</v>
      </c>
      <c r="U2799" s="3">
        <v>123.25674259033825</v>
      </c>
      <c r="V2799" s="3">
        <v>1037.7858258286035</v>
      </c>
      <c r="W2799" s="3">
        <v>141.35946033225085</v>
      </c>
      <c r="X2799" s="3">
        <v>477441.8515290356</v>
      </c>
      <c r="Y2799" s="3">
        <v>1037.7858258286035</v>
      </c>
      <c r="Z2799" s="3">
        <v>141.35933536434848</v>
      </c>
      <c r="AA2799" s="3">
        <v>477441.8515290356</v>
      </c>
      <c r="AB2799">
        <f t="shared" si="72"/>
        <v>1037.7858258286035</v>
      </c>
      <c r="AC2799">
        <f t="shared" si="73"/>
        <v>141.35933536434848</v>
      </c>
    </row>
    <row r="2800" spans="1:29" x14ac:dyDescent="0.25">
      <c r="A2800" s="2">
        <v>2799</v>
      </c>
      <c r="B2800" s="3" t="s">
        <v>178</v>
      </c>
      <c r="C2800" s="3" t="s">
        <v>110</v>
      </c>
      <c r="D2800" s="3" t="s">
        <v>179</v>
      </c>
      <c r="E2800" s="3" t="s">
        <v>288</v>
      </c>
      <c r="F2800" s="3">
        <v>0.56000000000000005</v>
      </c>
      <c r="G2800" s="3">
        <v>0.48</v>
      </c>
      <c r="H2800" s="3" t="s">
        <v>289</v>
      </c>
      <c r="I2800" s="2">
        <v>1710</v>
      </c>
      <c r="J2800" s="3" t="s">
        <v>122</v>
      </c>
      <c r="K2800" s="2">
        <v>1710</v>
      </c>
      <c r="L2800" s="3"/>
      <c r="M2800" s="3" t="s">
        <v>313</v>
      </c>
      <c r="N2800" s="3" t="s">
        <v>289</v>
      </c>
      <c r="O2800" s="3"/>
      <c r="P2800" s="3"/>
      <c r="Q2800" s="3"/>
      <c r="R2800" s="3">
        <v>0</v>
      </c>
      <c r="S2800" s="3">
        <v>1</v>
      </c>
      <c r="T2800" s="2">
        <v>2</v>
      </c>
      <c r="U2800" s="3">
        <v>3.8392671178851499E-3</v>
      </c>
      <c r="V2800" s="3">
        <v>3.8280772385728003E-2</v>
      </c>
      <c r="W2800" s="3">
        <v>5.5860679524992584E-3</v>
      </c>
      <c r="X2800" s="3">
        <v>15.787280809163986</v>
      </c>
      <c r="Y2800" s="3">
        <v>3.8280772385728003E-2</v>
      </c>
      <c r="Z2800" s="3">
        <v>5.5860630141725803E-3</v>
      </c>
      <c r="AA2800" s="3">
        <v>15.787280809163986</v>
      </c>
      <c r="AB2800">
        <f t="shared" si="72"/>
        <v>3.8280772385728003E-2</v>
      </c>
      <c r="AC2800">
        <f t="shared" si="73"/>
        <v>5.5860630141725803E-3</v>
      </c>
    </row>
    <row r="2801" spans="1:29" x14ac:dyDescent="0.25">
      <c r="A2801" s="2">
        <v>2800</v>
      </c>
      <c r="B2801" s="3" t="s">
        <v>178</v>
      </c>
      <c r="C2801" s="3" t="s">
        <v>110</v>
      </c>
      <c r="D2801" s="3" t="s">
        <v>179</v>
      </c>
      <c r="E2801" s="3" t="s">
        <v>288</v>
      </c>
      <c r="F2801" s="3">
        <v>0.56000000000000005</v>
      </c>
      <c r="G2801" s="3">
        <v>0.48</v>
      </c>
      <c r="H2801" s="3" t="s">
        <v>289</v>
      </c>
      <c r="I2801" s="2">
        <v>1710</v>
      </c>
      <c r="J2801" s="3" t="s">
        <v>122</v>
      </c>
      <c r="K2801" s="2">
        <v>1710</v>
      </c>
      <c r="L2801" s="3"/>
      <c r="M2801" s="3" t="s">
        <v>289</v>
      </c>
      <c r="N2801" s="3" t="s">
        <v>289</v>
      </c>
      <c r="O2801" s="3"/>
      <c r="P2801" s="3"/>
      <c r="Q2801" s="3"/>
      <c r="R2801" s="3">
        <v>0</v>
      </c>
      <c r="S2801" s="3">
        <v>1</v>
      </c>
      <c r="T2801" s="2">
        <v>704</v>
      </c>
      <c r="U2801" s="3">
        <v>265.63667290084459</v>
      </c>
      <c r="V2801" s="3">
        <v>2177.2236259842721</v>
      </c>
      <c r="W2801" s="3">
        <v>293.89768900375697</v>
      </c>
      <c r="X2801" s="3">
        <v>1100783.0657639811</v>
      </c>
      <c r="Y2801" s="3">
        <v>2177.2236259842721</v>
      </c>
      <c r="Z2801" s="3">
        <v>293.89742918543561</v>
      </c>
      <c r="AA2801" s="3">
        <v>1100783.0657639811</v>
      </c>
      <c r="AB2801">
        <f t="shared" si="72"/>
        <v>2177.2236259842721</v>
      </c>
      <c r="AC2801">
        <f t="shared" si="73"/>
        <v>293.89742918543561</v>
      </c>
    </row>
    <row r="2802" spans="1:29" x14ac:dyDescent="0.25">
      <c r="A2802" s="2">
        <v>2801</v>
      </c>
      <c r="B2802" s="3" t="s">
        <v>178</v>
      </c>
      <c r="C2802" s="3" t="s">
        <v>110</v>
      </c>
      <c r="D2802" s="3" t="s">
        <v>179</v>
      </c>
      <c r="E2802" s="3" t="s">
        <v>288</v>
      </c>
      <c r="F2802" s="3">
        <v>0.56000000000000005</v>
      </c>
      <c r="G2802" s="3">
        <v>0.48</v>
      </c>
      <c r="H2802" s="3" t="s">
        <v>289</v>
      </c>
      <c r="I2802" s="2">
        <v>1720</v>
      </c>
      <c r="J2802" s="3" t="s">
        <v>123</v>
      </c>
      <c r="K2802" s="2">
        <v>1720</v>
      </c>
      <c r="L2802" s="3"/>
      <c r="M2802" s="3" t="s">
        <v>313</v>
      </c>
      <c r="N2802" s="3" t="s">
        <v>289</v>
      </c>
      <c r="O2802" s="3"/>
      <c r="P2802" s="3"/>
      <c r="Q2802" s="3"/>
      <c r="R2802" s="3">
        <v>0</v>
      </c>
      <c r="S2802" s="3">
        <v>1</v>
      </c>
      <c r="T2802" s="2">
        <v>14</v>
      </c>
      <c r="U2802" s="3">
        <v>4.9621199065938926E-2</v>
      </c>
      <c r="V2802" s="3">
        <v>0.43133282021509206</v>
      </c>
      <c r="W2802" s="3">
        <v>5.8863430456673554E-2</v>
      </c>
      <c r="X2802" s="3">
        <v>198.46561772364683</v>
      </c>
      <c r="Y2802" s="3">
        <v>0.43133282021509206</v>
      </c>
      <c r="Z2802" s="3">
        <v>5.8863378418844446E-2</v>
      </c>
      <c r="AA2802" s="3">
        <v>198.46561772364683</v>
      </c>
      <c r="AB2802">
        <f t="shared" si="72"/>
        <v>0.43133282021509206</v>
      </c>
      <c r="AC2802">
        <f t="shared" si="73"/>
        <v>5.8863378418844446E-2</v>
      </c>
    </row>
    <row r="2803" spans="1:29" x14ac:dyDescent="0.25">
      <c r="A2803" s="2">
        <v>2802</v>
      </c>
      <c r="B2803" s="3" t="s">
        <v>178</v>
      </c>
      <c r="C2803" s="3" t="s">
        <v>110</v>
      </c>
      <c r="D2803" s="3" t="s">
        <v>179</v>
      </c>
      <c r="E2803" s="3" t="s">
        <v>288</v>
      </c>
      <c r="F2803" s="3">
        <v>0.56000000000000005</v>
      </c>
      <c r="G2803" s="3">
        <v>0.48</v>
      </c>
      <c r="H2803" s="3" t="s">
        <v>289</v>
      </c>
      <c r="I2803" s="2">
        <v>1720</v>
      </c>
      <c r="J2803" s="3" t="s">
        <v>123</v>
      </c>
      <c r="K2803" s="2">
        <v>1720</v>
      </c>
      <c r="L2803" s="3"/>
      <c r="M2803" s="3" t="s">
        <v>289</v>
      </c>
      <c r="N2803" s="3" t="s">
        <v>289</v>
      </c>
      <c r="O2803" s="3"/>
      <c r="P2803" s="3"/>
      <c r="Q2803" s="3"/>
      <c r="R2803" s="3">
        <v>0</v>
      </c>
      <c r="S2803" s="3">
        <v>1</v>
      </c>
      <c r="T2803" s="2">
        <v>1123</v>
      </c>
      <c r="U2803" s="3">
        <v>312.54329198607542</v>
      </c>
      <c r="V2803" s="3">
        <v>2673.4144136193872</v>
      </c>
      <c r="W2803" s="3">
        <v>367.24533518186485</v>
      </c>
      <c r="X2803" s="3">
        <v>1276425.5427025408</v>
      </c>
      <c r="Y2803" s="3">
        <v>2673.4144136193872</v>
      </c>
      <c r="Z2803" s="3">
        <v>367.24501052103847</v>
      </c>
      <c r="AA2803" s="3">
        <v>1276425.5427025408</v>
      </c>
      <c r="AB2803">
        <f t="shared" si="72"/>
        <v>2673.4144136193872</v>
      </c>
      <c r="AC2803">
        <f t="shared" si="73"/>
        <v>367.24501052103847</v>
      </c>
    </row>
    <row r="2804" spans="1:29" x14ac:dyDescent="0.25">
      <c r="A2804" s="2">
        <v>2803</v>
      </c>
      <c r="B2804" s="3" t="s">
        <v>178</v>
      </c>
      <c r="C2804" s="3" t="s">
        <v>110</v>
      </c>
      <c r="D2804" s="3" t="s">
        <v>179</v>
      </c>
      <c r="E2804" s="3" t="s">
        <v>288</v>
      </c>
      <c r="F2804" s="3">
        <v>0.56000000000000005</v>
      </c>
      <c r="G2804" s="3">
        <v>0.48</v>
      </c>
      <c r="H2804" s="3" t="s">
        <v>289</v>
      </c>
      <c r="I2804" s="2">
        <v>1740</v>
      </c>
      <c r="J2804" s="3" t="s">
        <v>124</v>
      </c>
      <c r="K2804" s="2">
        <v>1000</v>
      </c>
      <c r="L2804" s="3"/>
      <c r="M2804" s="3" t="s">
        <v>289</v>
      </c>
      <c r="N2804" s="3" t="s">
        <v>289</v>
      </c>
      <c r="O2804" s="3"/>
      <c r="P2804" s="3"/>
      <c r="Q2804" s="3"/>
      <c r="R2804" s="3">
        <v>0</v>
      </c>
      <c r="S2804" s="3">
        <v>1</v>
      </c>
      <c r="T2804" s="2">
        <v>3</v>
      </c>
      <c r="U2804" s="3">
        <v>2.6338612443046132E-2</v>
      </c>
      <c r="V2804" s="3">
        <v>0.16401828737203877</v>
      </c>
      <c r="W2804" s="3">
        <v>2.1716387369101267E-2</v>
      </c>
      <c r="X2804" s="3">
        <v>78.356409540495747</v>
      </c>
      <c r="Y2804" s="3">
        <v>0.16401828737203877</v>
      </c>
      <c r="Z2804" s="3">
        <v>2.1716368170871678E-2</v>
      </c>
      <c r="AA2804" s="3">
        <v>78.356409540495747</v>
      </c>
      <c r="AB2804">
        <f t="shared" si="72"/>
        <v>0.16401828737203877</v>
      </c>
      <c r="AC2804">
        <f t="shared" si="73"/>
        <v>2.1716368170871678E-2</v>
      </c>
    </row>
    <row r="2805" spans="1:29" x14ac:dyDescent="0.25">
      <c r="A2805" s="2">
        <v>2804</v>
      </c>
      <c r="B2805" s="3" t="s">
        <v>178</v>
      </c>
      <c r="C2805" s="3" t="s">
        <v>110</v>
      </c>
      <c r="D2805" s="3" t="s">
        <v>179</v>
      </c>
      <c r="E2805" s="3" t="s">
        <v>288</v>
      </c>
      <c r="F2805" s="3">
        <v>0.56000000000000005</v>
      </c>
      <c r="G2805" s="3">
        <v>0.48</v>
      </c>
      <c r="H2805" s="3" t="s">
        <v>289</v>
      </c>
      <c r="I2805" s="2">
        <v>1740</v>
      </c>
      <c r="J2805" s="3" t="s">
        <v>124</v>
      </c>
      <c r="K2805" s="2">
        <v>1740</v>
      </c>
      <c r="L2805" s="3"/>
      <c r="M2805" s="3" t="s">
        <v>313</v>
      </c>
      <c r="N2805" s="3" t="s">
        <v>289</v>
      </c>
      <c r="O2805" s="3"/>
      <c r="P2805" s="3"/>
      <c r="Q2805" s="3"/>
      <c r="R2805" s="3">
        <v>0</v>
      </c>
      <c r="S2805" s="3">
        <v>1</v>
      </c>
      <c r="T2805" s="2">
        <v>3</v>
      </c>
      <c r="U2805" s="3">
        <v>1.739789713060518E-3</v>
      </c>
      <c r="V2805" s="3">
        <v>1.6412406334331574E-2</v>
      </c>
      <c r="W2805" s="3">
        <v>2.3305998397432602E-3</v>
      </c>
      <c r="X2805" s="3">
        <v>7.1027788253855162</v>
      </c>
      <c r="Y2805" s="3">
        <v>1.6412406334331574E-2</v>
      </c>
      <c r="Z2805" s="3">
        <v>2.330597779391784E-3</v>
      </c>
      <c r="AA2805" s="3">
        <v>7.1027788253855162</v>
      </c>
      <c r="AB2805">
        <f t="shared" si="72"/>
        <v>1.6412406334331574E-2</v>
      </c>
      <c r="AC2805">
        <f t="shared" si="73"/>
        <v>2.330597779391784E-3</v>
      </c>
    </row>
    <row r="2806" spans="1:29" x14ac:dyDescent="0.25">
      <c r="A2806" s="2">
        <v>2805</v>
      </c>
      <c r="B2806" s="3" t="s">
        <v>178</v>
      </c>
      <c r="C2806" s="3" t="s">
        <v>110</v>
      </c>
      <c r="D2806" s="3" t="s">
        <v>179</v>
      </c>
      <c r="E2806" s="3" t="s">
        <v>288</v>
      </c>
      <c r="F2806" s="3">
        <v>0.56000000000000005</v>
      </c>
      <c r="G2806" s="3">
        <v>0.48</v>
      </c>
      <c r="H2806" s="3" t="s">
        <v>289</v>
      </c>
      <c r="I2806" s="2">
        <v>1740</v>
      </c>
      <c r="J2806" s="3" t="s">
        <v>124</v>
      </c>
      <c r="K2806" s="2">
        <v>1740</v>
      </c>
      <c r="L2806" s="3"/>
      <c r="M2806" s="3" t="s">
        <v>289</v>
      </c>
      <c r="N2806" s="3" t="s">
        <v>289</v>
      </c>
      <c r="O2806" s="3"/>
      <c r="P2806" s="3"/>
      <c r="Q2806" s="3"/>
      <c r="R2806" s="3">
        <v>0</v>
      </c>
      <c r="S2806" s="3">
        <v>1</v>
      </c>
      <c r="T2806" s="2">
        <v>876</v>
      </c>
      <c r="U2806" s="3">
        <v>356.76424546356253</v>
      </c>
      <c r="V2806" s="3">
        <v>2834.3230440622947</v>
      </c>
      <c r="W2806" s="3">
        <v>387.91875880954734</v>
      </c>
      <c r="X2806" s="3">
        <v>1436051.0586550219</v>
      </c>
      <c r="Y2806" s="3">
        <v>2834.3230440622947</v>
      </c>
      <c r="Z2806" s="3">
        <v>387.91841587251679</v>
      </c>
      <c r="AA2806" s="3">
        <v>1436051.0586550219</v>
      </c>
      <c r="AB2806">
        <f t="shared" si="72"/>
        <v>2834.3230440622947</v>
      </c>
      <c r="AC2806">
        <f t="shared" si="73"/>
        <v>387.91841587251679</v>
      </c>
    </row>
    <row r="2807" spans="1:29" x14ac:dyDescent="0.25">
      <c r="A2807" s="2">
        <v>2806</v>
      </c>
      <c r="B2807" s="3" t="s">
        <v>178</v>
      </c>
      <c r="C2807" s="3" t="s">
        <v>110</v>
      </c>
      <c r="D2807" s="3" t="s">
        <v>179</v>
      </c>
      <c r="E2807" s="3" t="s">
        <v>288</v>
      </c>
      <c r="F2807" s="3">
        <v>0.56000000000000005</v>
      </c>
      <c r="G2807" s="3">
        <v>0.48</v>
      </c>
      <c r="H2807" s="3" t="s">
        <v>289</v>
      </c>
      <c r="I2807" s="2">
        <v>1750</v>
      </c>
      <c r="J2807" s="3" t="s">
        <v>51</v>
      </c>
      <c r="K2807" s="2">
        <v>1000</v>
      </c>
      <c r="L2807" s="3"/>
      <c r="M2807" s="3" t="s">
        <v>313</v>
      </c>
      <c r="N2807" s="3" t="s">
        <v>289</v>
      </c>
      <c r="O2807" s="3"/>
      <c r="P2807" s="3"/>
      <c r="Q2807" s="3"/>
      <c r="R2807" s="3">
        <v>0</v>
      </c>
      <c r="S2807" s="3">
        <v>1</v>
      </c>
      <c r="T2807" s="2">
        <v>14</v>
      </c>
      <c r="U2807" s="3">
        <v>4.9608171056446125E-2</v>
      </c>
      <c r="V2807" s="3">
        <v>0.42455540784665879</v>
      </c>
      <c r="W2807" s="3">
        <v>5.7114310971956211E-2</v>
      </c>
      <c r="X2807" s="3">
        <v>191.96463043655871</v>
      </c>
      <c r="Y2807" s="3">
        <v>0.42455540784665879</v>
      </c>
      <c r="Z2807" s="3">
        <v>5.7114260480424832E-2</v>
      </c>
      <c r="AA2807" s="3">
        <v>191.96463043655871</v>
      </c>
      <c r="AB2807">
        <f t="shared" si="72"/>
        <v>0.42455540784665879</v>
      </c>
      <c r="AC2807">
        <f t="shared" si="73"/>
        <v>5.7114260480424832E-2</v>
      </c>
    </row>
    <row r="2808" spans="1:29" x14ac:dyDescent="0.25">
      <c r="A2808" s="2">
        <v>2807</v>
      </c>
      <c r="B2808" s="3" t="s">
        <v>178</v>
      </c>
      <c r="C2808" s="3" t="s">
        <v>110</v>
      </c>
      <c r="D2808" s="3" t="s">
        <v>179</v>
      </c>
      <c r="E2808" s="3" t="s">
        <v>288</v>
      </c>
      <c r="F2808" s="3">
        <v>0.56000000000000005</v>
      </c>
      <c r="G2808" s="3">
        <v>0.48</v>
      </c>
      <c r="H2808" s="3" t="s">
        <v>289</v>
      </c>
      <c r="I2808" s="2">
        <v>1750</v>
      </c>
      <c r="J2808" s="3" t="s">
        <v>51</v>
      </c>
      <c r="K2808" s="2">
        <v>1000</v>
      </c>
      <c r="L2808" s="3"/>
      <c r="M2808" s="3" t="s">
        <v>289</v>
      </c>
      <c r="N2808" s="3" t="s">
        <v>289</v>
      </c>
      <c r="O2808" s="3"/>
      <c r="P2808" s="3"/>
      <c r="Q2808" s="3"/>
      <c r="R2808" s="3">
        <v>0</v>
      </c>
      <c r="S2808" s="3">
        <v>1</v>
      </c>
      <c r="T2808" s="2">
        <v>50</v>
      </c>
      <c r="U2808" s="3">
        <v>14.483320778217294</v>
      </c>
      <c r="V2808" s="3">
        <v>117.47709812724989</v>
      </c>
      <c r="W2808" s="3">
        <v>15.969368842305929</v>
      </c>
      <c r="X2808" s="3">
        <v>59060.136947296072</v>
      </c>
      <c r="Y2808" s="3">
        <v>117.47709812724989</v>
      </c>
      <c r="Z2808" s="3">
        <v>15.969354724690326</v>
      </c>
      <c r="AA2808" s="3">
        <v>59060.136947296072</v>
      </c>
      <c r="AB2808">
        <f t="shared" si="72"/>
        <v>117.47709812724989</v>
      </c>
      <c r="AC2808">
        <f t="shared" si="73"/>
        <v>15.969354724690326</v>
      </c>
    </row>
    <row r="2809" spans="1:29" x14ac:dyDescent="0.25">
      <c r="A2809" s="2">
        <v>2808</v>
      </c>
      <c r="B2809" s="3" t="s">
        <v>178</v>
      </c>
      <c r="C2809" s="3" t="s">
        <v>110</v>
      </c>
      <c r="D2809" s="3" t="s">
        <v>179</v>
      </c>
      <c r="E2809" s="3" t="s">
        <v>288</v>
      </c>
      <c r="F2809" s="3">
        <v>0.56000000000000005</v>
      </c>
      <c r="G2809" s="3">
        <v>0.48</v>
      </c>
      <c r="H2809" s="3" t="s">
        <v>289</v>
      </c>
      <c r="I2809" s="2">
        <v>1750</v>
      </c>
      <c r="J2809" s="3" t="s">
        <v>51</v>
      </c>
      <c r="K2809" s="2">
        <v>1750</v>
      </c>
      <c r="L2809" s="3"/>
      <c r="M2809" s="3" t="s">
        <v>313</v>
      </c>
      <c r="N2809" s="3" t="s">
        <v>289</v>
      </c>
      <c r="O2809" s="3"/>
      <c r="P2809" s="3"/>
      <c r="Q2809" s="3"/>
      <c r="R2809" s="3">
        <v>0</v>
      </c>
      <c r="S2809" s="3">
        <v>1</v>
      </c>
      <c r="T2809" s="2">
        <v>96</v>
      </c>
      <c r="U2809" s="3">
        <v>0.30715889086489667</v>
      </c>
      <c r="V2809" s="3">
        <v>2.613317164988366</v>
      </c>
      <c r="W2809" s="3">
        <v>0.35252368083072011</v>
      </c>
      <c r="X2809" s="3">
        <v>1246.3275715734294</v>
      </c>
      <c r="Y2809" s="3">
        <v>2.613317164988366</v>
      </c>
      <c r="Z2809" s="3">
        <v>0.3525233691844758</v>
      </c>
      <c r="AA2809" s="3">
        <v>1246.3275715734294</v>
      </c>
      <c r="AB2809">
        <f t="shared" si="72"/>
        <v>2.613317164988366</v>
      </c>
      <c r="AC2809">
        <f t="shared" si="73"/>
        <v>0.3525233691844758</v>
      </c>
    </row>
    <row r="2810" spans="1:29" x14ac:dyDescent="0.25">
      <c r="A2810" s="2">
        <v>2809</v>
      </c>
      <c r="B2810" s="3" t="s">
        <v>178</v>
      </c>
      <c r="C2810" s="3" t="s">
        <v>110</v>
      </c>
      <c r="D2810" s="3" t="s">
        <v>179</v>
      </c>
      <c r="E2810" s="3" t="s">
        <v>288</v>
      </c>
      <c r="F2810" s="3">
        <v>0.56000000000000005</v>
      </c>
      <c r="G2810" s="3">
        <v>0.48</v>
      </c>
      <c r="H2810" s="3" t="s">
        <v>289</v>
      </c>
      <c r="I2810" s="2">
        <v>1750</v>
      </c>
      <c r="J2810" s="3" t="s">
        <v>51</v>
      </c>
      <c r="K2810" s="2">
        <v>1750</v>
      </c>
      <c r="L2810" s="3"/>
      <c r="M2810" s="3" t="s">
        <v>289</v>
      </c>
      <c r="N2810" s="3" t="s">
        <v>289</v>
      </c>
      <c r="O2810" s="3"/>
      <c r="P2810" s="3"/>
      <c r="Q2810" s="3"/>
      <c r="R2810" s="3">
        <v>0</v>
      </c>
      <c r="S2810" s="3">
        <v>1</v>
      </c>
      <c r="T2810" s="2">
        <v>6243</v>
      </c>
      <c r="U2810" s="3">
        <v>2307.18267437335</v>
      </c>
      <c r="V2810" s="3">
        <v>19396.939070482371</v>
      </c>
      <c r="W2810" s="3">
        <v>2609.0512957033143</v>
      </c>
      <c r="X2810" s="3">
        <v>9337614.7944569886</v>
      </c>
      <c r="Y2810" s="3">
        <v>19396.939070482371</v>
      </c>
      <c r="Z2810" s="3">
        <v>2609.048989188655</v>
      </c>
      <c r="AA2810" s="3">
        <v>9337614.7944569886</v>
      </c>
      <c r="AB2810">
        <f t="shared" si="72"/>
        <v>19396.939070482371</v>
      </c>
      <c r="AC2810">
        <f t="shared" si="73"/>
        <v>2609.048989188655</v>
      </c>
    </row>
    <row r="2811" spans="1:29" x14ac:dyDescent="0.25">
      <c r="A2811" s="2">
        <v>2810</v>
      </c>
      <c r="B2811" s="3" t="s">
        <v>178</v>
      </c>
      <c r="C2811" s="3" t="s">
        <v>110</v>
      </c>
      <c r="D2811" s="3" t="s">
        <v>179</v>
      </c>
      <c r="E2811" s="3" t="s">
        <v>288</v>
      </c>
      <c r="F2811" s="3">
        <v>0.56000000000000005</v>
      </c>
      <c r="G2811" s="3">
        <v>0.48</v>
      </c>
      <c r="H2811" s="3" t="s">
        <v>289</v>
      </c>
      <c r="I2811" s="2">
        <v>1770</v>
      </c>
      <c r="J2811" s="3" t="s">
        <v>136</v>
      </c>
      <c r="K2811" s="2">
        <v>1770</v>
      </c>
      <c r="L2811" s="3"/>
      <c r="M2811" s="3" t="s">
        <v>289</v>
      </c>
      <c r="N2811" s="3" t="s">
        <v>289</v>
      </c>
      <c r="O2811" s="3"/>
      <c r="P2811" s="3"/>
      <c r="Q2811" s="3"/>
      <c r="R2811" s="3">
        <v>0</v>
      </c>
      <c r="S2811" s="3">
        <v>1</v>
      </c>
      <c r="T2811" s="2">
        <v>116</v>
      </c>
      <c r="U2811" s="3">
        <v>37.117858084099147</v>
      </c>
      <c r="V2811" s="3">
        <v>312.84597305116972</v>
      </c>
      <c r="W2811" s="3">
        <v>42.867395620871626</v>
      </c>
      <c r="X2811" s="3">
        <v>154407.71011847234</v>
      </c>
      <c r="Y2811" s="3">
        <v>312.84597305116972</v>
      </c>
      <c r="Z2811" s="3">
        <v>42.867357724232107</v>
      </c>
      <c r="AA2811" s="3">
        <v>154407.71011847234</v>
      </c>
      <c r="AB2811">
        <f t="shared" si="72"/>
        <v>312.84597305116972</v>
      </c>
      <c r="AC2811">
        <f t="shared" si="73"/>
        <v>42.867357724232107</v>
      </c>
    </row>
    <row r="2812" spans="1:29" x14ac:dyDescent="0.25">
      <c r="A2812" s="2">
        <v>2811</v>
      </c>
      <c r="B2812" s="3" t="s">
        <v>178</v>
      </c>
      <c r="C2812" s="3" t="s">
        <v>110</v>
      </c>
      <c r="D2812" s="3" t="s">
        <v>179</v>
      </c>
      <c r="E2812" s="3" t="s">
        <v>288</v>
      </c>
      <c r="F2812" s="3">
        <v>0.56000000000000005</v>
      </c>
      <c r="G2812" s="3">
        <v>0.48</v>
      </c>
      <c r="H2812" s="3" t="s">
        <v>289</v>
      </c>
      <c r="I2812" s="2">
        <v>1800</v>
      </c>
      <c r="J2812" s="3" t="s">
        <v>149</v>
      </c>
      <c r="K2812" s="2">
        <v>1800</v>
      </c>
      <c r="L2812" s="3"/>
      <c r="M2812" s="3" t="s">
        <v>289</v>
      </c>
      <c r="N2812" s="3" t="s">
        <v>289</v>
      </c>
      <c r="O2812" s="3"/>
      <c r="P2812" s="3"/>
      <c r="Q2812" s="3"/>
      <c r="R2812" s="3">
        <v>0</v>
      </c>
      <c r="S2812" s="3">
        <v>1</v>
      </c>
      <c r="T2812" s="2">
        <v>8</v>
      </c>
      <c r="U2812" s="3">
        <v>0.15964949300071066</v>
      </c>
      <c r="V2812" s="3">
        <v>1.3651527357001814</v>
      </c>
      <c r="W2812" s="3">
        <v>0.20936510911260384</v>
      </c>
      <c r="X2812" s="3">
        <v>639.57671547664575</v>
      </c>
      <c r="Y2812" s="3">
        <v>1.3651527357001814</v>
      </c>
      <c r="Z2812" s="3">
        <v>0.2093649240247541</v>
      </c>
      <c r="AA2812" s="3">
        <v>639.57671547664575</v>
      </c>
      <c r="AB2812">
        <f t="shared" si="72"/>
        <v>1.3651527357001814</v>
      </c>
      <c r="AC2812">
        <f t="shared" si="73"/>
        <v>0.2093649240247541</v>
      </c>
    </row>
    <row r="2813" spans="1:29" x14ac:dyDescent="0.25">
      <c r="A2813" s="2">
        <v>2812</v>
      </c>
      <c r="B2813" s="3" t="s">
        <v>178</v>
      </c>
      <c r="C2813" s="3" t="s">
        <v>110</v>
      </c>
      <c r="D2813" s="3" t="s">
        <v>179</v>
      </c>
      <c r="E2813" s="3" t="s">
        <v>288</v>
      </c>
      <c r="F2813" s="3">
        <v>0.56000000000000005</v>
      </c>
      <c r="G2813" s="3">
        <v>0.48</v>
      </c>
      <c r="H2813" s="3" t="s">
        <v>289</v>
      </c>
      <c r="I2813" s="2">
        <v>1810</v>
      </c>
      <c r="J2813" s="3" t="s">
        <v>241</v>
      </c>
      <c r="K2813" s="2">
        <v>1810</v>
      </c>
      <c r="L2813" s="3"/>
      <c r="M2813" s="3" t="s">
        <v>289</v>
      </c>
      <c r="N2813" s="3" t="s">
        <v>289</v>
      </c>
      <c r="O2813" s="3"/>
      <c r="P2813" s="3"/>
      <c r="Q2813" s="3"/>
      <c r="R2813" s="3">
        <v>0</v>
      </c>
      <c r="S2813" s="3">
        <v>1</v>
      </c>
      <c r="T2813" s="2">
        <v>184</v>
      </c>
      <c r="U2813" s="3">
        <v>14.443063378691598</v>
      </c>
      <c r="V2813" s="3">
        <v>88.50739024440314</v>
      </c>
      <c r="W2813" s="3">
        <v>12.281226533147436</v>
      </c>
      <c r="X2813" s="3">
        <v>43231.494802600217</v>
      </c>
      <c r="Y2813" s="3">
        <v>88.50739024440314</v>
      </c>
      <c r="Z2813" s="3">
        <v>12.281215676009786</v>
      </c>
      <c r="AA2813" s="3">
        <v>43231.494802600217</v>
      </c>
      <c r="AB2813">
        <f t="shared" si="72"/>
        <v>88.50739024440314</v>
      </c>
      <c r="AC2813">
        <f t="shared" si="73"/>
        <v>12.281215676009786</v>
      </c>
    </row>
    <row r="2814" spans="1:29" x14ac:dyDescent="0.25">
      <c r="A2814" s="2">
        <v>2813</v>
      </c>
      <c r="B2814" s="3" t="s">
        <v>178</v>
      </c>
      <c r="C2814" s="3" t="s">
        <v>110</v>
      </c>
      <c r="D2814" s="3" t="s">
        <v>179</v>
      </c>
      <c r="E2814" s="3" t="s">
        <v>288</v>
      </c>
      <c r="F2814" s="3">
        <v>0.56000000000000005</v>
      </c>
      <c r="G2814" s="3">
        <v>0.48</v>
      </c>
      <c r="H2814" s="3" t="s">
        <v>289</v>
      </c>
      <c r="I2814" s="2">
        <v>1820</v>
      </c>
      <c r="J2814" s="3" t="s">
        <v>52</v>
      </c>
      <c r="K2814" s="2">
        <v>1820</v>
      </c>
      <c r="L2814" s="3"/>
      <c r="M2814" s="3" t="s">
        <v>289</v>
      </c>
      <c r="N2814" s="3" t="s">
        <v>289</v>
      </c>
      <c r="O2814" s="3"/>
      <c r="P2814" s="3"/>
      <c r="Q2814" s="3"/>
      <c r="R2814" s="3">
        <v>0</v>
      </c>
      <c r="S2814" s="3">
        <v>1</v>
      </c>
      <c r="T2814" s="2">
        <v>4656</v>
      </c>
      <c r="U2814" s="3">
        <v>1728.9248348150415</v>
      </c>
      <c r="V2814" s="3">
        <v>12671.282051456326</v>
      </c>
      <c r="W2814" s="3">
        <v>1790.0070142231157</v>
      </c>
      <c r="X2814" s="3">
        <v>6491572.2157768365</v>
      </c>
      <c r="Y2814" s="3">
        <v>12671.282051456326</v>
      </c>
      <c r="Z2814" s="3">
        <v>1790.0054317791657</v>
      </c>
      <c r="AA2814" s="3">
        <v>6491572.2157768365</v>
      </c>
      <c r="AB2814">
        <f t="shared" si="72"/>
        <v>12671.282051456326</v>
      </c>
      <c r="AC2814">
        <f t="shared" si="73"/>
        <v>1790.0054317791657</v>
      </c>
    </row>
    <row r="2815" spans="1:29" x14ac:dyDescent="0.25">
      <c r="A2815" s="2">
        <v>2814</v>
      </c>
      <c r="B2815" s="3" t="s">
        <v>178</v>
      </c>
      <c r="C2815" s="3" t="s">
        <v>110</v>
      </c>
      <c r="D2815" s="3" t="s">
        <v>179</v>
      </c>
      <c r="E2815" s="3" t="s">
        <v>288</v>
      </c>
      <c r="F2815" s="3">
        <v>0.56000000000000005</v>
      </c>
      <c r="G2815" s="3">
        <v>0.48</v>
      </c>
      <c r="H2815" s="3" t="s">
        <v>289</v>
      </c>
      <c r="I2815" s="2">
        <v>1840</v>
      </c>
      <c r="J2815" s="3" t="s">
        <v>137</v>
      </c>
      <c r="K2815" s="2">
        <v>1840</v>
      </c>
      <c r="L2815" s="3"/>
      <c r="M2815" s="3" t="s">
        <v>289</v>
      </c>
      <c r="N2815" s="3" t="s">
        <v>289</v>
      </c>
      <c r="O2815" s="3"/>
      <c r="P2815" s="3"/>
      <c r="Q2815" s="3"/>
      <c r="R2815" s="3">
        <v>0</v>
      </c>
      <c r="S2815" s="3">
        <v>1</v>
      </c>
      <c r="T2815" s="2">
        <v>7</v>
      </c>
      <c r="U2815" s="3">
        <v>0.47031275788488613</v>
      </c>
      <c r="V2815" s="3">
        <v>4.0337748602031391</v>
      </c>
      <c r="W2815" s="3">
        <v>0.58258955294943859</v>
      </c>
      <c r="X2815" s="3">
        <v>1867.7392300256854</v>
      </c>
      <c r="Y2815" s="3">
        <v>4.0337748602031391</v>
      </c>
      <c r="Z2815" s="3">
        <v>0.58258903791497085</v>
      </c>
      <c r="AA2815" s="3">
        <v>1867.7392300256854</v>
      </c>
      <c r="AB2815">
        <f t="shared" si="72"/>
        <v>4.0337748602031391</v>
      </c>
      <c r="AC2815">
        <f t="shared" si="73"/>
        <v>0.58258903791497085</v>
      </c>
    </row>
    <row r="2816" spans="1:29" x14ac:dyDescent="0.25">
      <c r="A2816" s="2">
        <v>2815</v>
      </c>
      <c r="B2816" s="3" t="s">
        <v>178</v>
      </c>
      <c r="C2816" s="3" t="s">
        <v>110</v>
      </c>
      <c r="D2816" s="3" t="s">
        <v>179</v>
      </c>
      <c r="E2816" s="3" t="s">
        <v>288</v>
      </c>
      <c r="F2816" s="3">
        <v>0.56000000000000005</v>
      </c>
      <c r="G2816" s="3">
        <v>0.48</v>
      </c>
      <c r="H2816" s="3" t="s">
        <v>289</v>
      </c>
      <c r="I2816" s="2">
        <v>1850</v>
      </c>
      <c r="J2816" s="3" t="s">
        <v>53</v>
      </c>
      <c r="K2816" s="2">
        <v>1850</v>
      </c>
      <c r="L2816" s="3"/>
      <c r="M2816" s="3" t="s">
        <v>313</v>
      </c>
      <c r="N2816" s="3" t="s">
        <v>289</v>
      </c>
      <c r="O2816" s="3"/>
      <c r="P2816" s="3"/>
      <c r="Q2816" s="3"/>
      <c r="R2816" s="3">
        <v>0</v>
      </c>
      <c r="S2816" s="3">
        <v>1</v>
      </c>
      <c r="T2816" s="2">
        <v>5</v>
      </c>
      <c r="U2816" s="3">
        <v>0.18962013717520931</v>
      </c>
      <c r="V2816" s="3">
        <v>1.6502462957996133</v>
      </c>
      <c r="W2816" s="3">
        <v>0.22228707056337024</v>
      </c>
      <c r="X2816" s="3">
        <v>784.13167420595698</v>
      </c>
      <c r="Y2816" s="3">
        <v>1.6502462957996133</v>
      </c>
      <c r="Z2816" s="3">
        <v>0.2222868740519468</v>
      </c>
      <c r="AA2816" s="3">
        <v>784.13167420595698</v>
      </c>
      <c r="AB2816">
        <f t="shared" si="72"/>
        <v>1.6502462957996133</v>
      </c>
      <c r="AC2816">
        <f t="shared" si="73"/>
        <v>0.2222868740519468</v>
      </c>
    </row>
    <row r="2817" spans="1:29" x14ac:dyDescent="0.25">
      <c r="A2817" s="2">
        <v>2816</v>
      </c>
      <c r="B2817" s="3" t="s">
        <v>178</v>
      </c>
      <c r="C2817" s="3" t="s">
        <v>110</v>
      </c>
      <c r="D2817" s="3" t="s">
        <v>179</v>
      </c>
      <c r="E2817" s="3" t="s">
        <v>288</v>
      </c>
      <c r="F2817" s="3">
        <v>0.56000000000000005</v>
      </c>
      <c r="G2817" s="3">
        <v>0.48</v>
      </c>
      <c r="H2817" s="3" t="s">
        <v>289</v>
      </c>
      <c r="I2817" s="2">
        <v>1850</v>
      </c>
      <c r="J2817" s="3" t="s">
        <v>53</v>
      </c>
      <c r="K2817" s="2">
        <v>1850</v>
      </c>
      <c r="L2817" s="3"/>
      <c r="M2817" s="3" t="s">
        <v>289</v>
      </c>
      <c r="N2817" s="3" t="s">
        <v>289</v>
      </c>
      <c r="O2817" s="3"/>
      <c r="P2817" s="3"/>
      <c r="Q2817" s="3"/>
      <c r="R2817" s="3">
        <v>0</v>
      </c>
      <c r="S2817" s="3">
        <v>1</v>
      </c>
      <c r="T2817" s="2">
        <v>224</v>
      </c>
      <c r="U2817" s="3">
        <v>48.002131218617741</v>
      </c>
      <c r="V2817" s="3">
        <v>387.28118380748566</v>
      </c>
      <c r="W2817" s="3">
        <v>53.033017824421712</v>
      </c>
      <c r="X2817" s="3">
        <v>194777.39408355887</v>
      </c>
      <c r="Y2817" s="3">
        <v>387.28118380748566</v>
      </c>
      <c r="Z2817" s="3">
        <v>53.032970940930674</v>
      </c>
      <c r="AA2817" s="3">
        <v>194777.39408355887</v>
      </c>
      <c r="AB2817">
        <f t="shared" si="72"/>
        <v>387.28118380748566</v>
      </c>
      <c r="AC2817">
        <f t="shared" si="73"/>
        <v>53.032970940930674</v>
      </c>
    </row>
    <row r="2818" spans="1:29" x14ac:dyDescent="0.25">
      <c r="A2818" s="2">
        <v>2817</v>
      </c>
      <c r="B2818" s="3" t="s">
        <v>178</v>
      </c>
      <c r="C2818" s="3" t="s">
        <v>110</v>
      </c>
      <c r="D2818" s="3" t="s">
        <v>179</v>
      </c>
      <c r="E2818" s="3" t="s">
        <v>288</v>
      </c>
      <c r="F2818" s="3">
        <v>0.56000000000000005</v>
      </c>
      <c r="G2818" s="3">
        <v>0.48</v>
      </c>
      <c r="H2818" s="3" t="s">
        <v>289</v>
      </c>
      <c r="I2818" s="2">
        <v>1860</v>
      </c>
      <c r="J2818" s="3" t="s">
        <v>126</v>
      </c>
      <c r="K2818" s="2">
        <v>1860</v>
      </c>
      <c r="L2818" s="3"/>
      <c r="M2818" s="3" t="s">
        <v>289</v>
      </c>
      <c r="N2818" s="3" t="s">
        <v>289</v>
      </c>
      <c r="O2818" s="3"/>
      <c r="P2818" s="3"/>
      <c r="Q2818" s="3"/>
      <c r="R2818" s="3">
        <v>0</v>
      </c>
      <c r="S2818" s="3">
        <v>1</v>
      </c>
      <c r="T2818" s="2">
        <v>189</v>
      </c>
      <c r="U2818" s="3">
        <v>30.272924041387558</v>
      </c>
      <c r="V2818" s="3">
        <v>276.18658162414579</v>
      </c>
      <c r="W2818" s="3">
        <v>38.17810724371364</v>
      </c>
      <c r="X2818" s="3">
        <v>123241.88496395138</v>
      </c>
      <c r="Y2818" s="3">
        <v>276.18658162414579</v>
      </c>
      <c r="Z2818" s="3">
        <v>38.178073492608725</v>
      </c>
      <c r="AA2818" s="3">
        <v>123241.88496395138</v>
      </c>
      <c r="AB2818">
        <f t="shared" si="72"/>
        <v>276.18658162414579</v>
      </c>
      <c r="AC2818">
        <f t="shared" si="73"/>
        <v>38.178073492608725</v>
      </c>
    </row>
    <row r="2819" spans="1:29" x14ac:dyDescent="0.25">
      <c r="A2819" s="2">
        <v>2818</v>
      </c>
      <c r="B2819" s="3" t="s">
        <v>178</v>
      </c>
      <c r="C2819" s="3" t="s">
        <v>110</v>
      </c>
      <c r="D2819" s="3" t="s">
        <v>179</v>
      </c>
      <c r="E2819" s="3" t="s">
        <v>288</v>
      </c>
      <c r="F2819" s="3">
        <v>0.56000000000000005</v>
      </c>
      <c r="G2819" s="3">
        <v>0.48</v>
      </c>
      <c r="H2819" s="3" t="s">
        <v>289</v>
      </c>
      <c r="I2819" s="2">
        <v>1890</v>
      </c>
      <c r="J2819" s="3" t="s">
        <v>66</v>
      </c>
      <c r="K2819" s="2">
        <v>1890</v>
      </c>
      <c r="L2819" s="3"/>
      <c r="M2819" s="3" t="s">
        <v>289</v>
      </c>
      <c r="N2819" s="3" t="s">
        <v>289</v>
      </c>
      <c r="O2819" s="3"/>
      <c r="P2819" s="3"/>
      <c r="Q2819" s="3"/>
      <c r="R2819" s="3">
        <v>0</v>
      </c>
      <c r="S2819" s="3">
        <v>1</v>
      </c>
      <c r="T2819" s="2">
        <v>142</v>
      </c>
      <c r="U2819" s="3">
        <v>39.515218978957257</v>
      </c>
      <c r="V2819" s="3">
        <v>329.19896008703404</v>
      </c>
      <c r="W2819" s="3">
        <v>42.983298223574209</v>
      </c>
      <c r="X2819" s="3">
        <v>148994.9904918739</v>
      </c>
      <c r="Y2819" s="3">
        <v>329.19896008703404</v>
      </c>
      <c r="Z2819" s="3">
        <v>42.983260224471749</v>
      </c>
      <c r="AA2819" s="3">
        <v>148994.9904918739</v>
      </c>
      <c r="AB2819">
        <f t="shared" si="72"/>
        <v>329.19896008703404</v>
      </c>
      <c r="AC2819">
        <f t="shared" si="73"/>
        <v>42.983260224471749</v>
      </c>
    </row>
    <row r="2820" spans="1:29" x14ac:dyDescent="0.25">
      <c r="A2820" s="2">
        <v>2819</v>
      </c>
      <c r="B2820" s="3" t="s">
        <v>178</v>
      </c>
      <c r="C2820" s="3" t="s">
        <v>110</v>
      </c>
      <c r="D2820" s="3" t="s">
        <v>179</v>
      </c>
      <c r="E2820" s="3" t="s">
        <v>288</v>
      </c>
      <c r="F2820" s="3">
        <v>0.56000000000000005</v>
      </c>
      <c r="G2820" s="3">
        <v>0.48</v>
      </c>
      <c r="H2820" s="3" t="s">
        <v>289</v>
      </c>
      <c r="I2820" s="2">
        <v>2110</v>
      </c>
      <c r="J2820" s="3" t="s">
        <v>32</v>
      </c>
      <c r="K2820" s="2">
        <v>1000</v>
      </c>
      <c r="L2820" s="3"/>
      <c r="M2820" s="3" t="s">
        <v>289</v>
      </c>
      <c r="N2820" s="3" t="s">
        <v>289</v>
      </c>
      <c r="O2820" s="3"/>
      <c r="P2820" s="3" t="s">
        <v>76</v>
      </c>
      <c r="Q2820" s="3"/>
      <c r="R2820" s="3">
        <v>0</v>
      </c>
      <c r="S2820" s="3">
        <v>1</v>
      </c>
      <c r="T2820" s="2">
        <v>88</v>
      </c>
      <c r="U2820" s="3">
        <v>25.718379137892601</v>
      </c>
      <c r="V2820" s="3">
        <v>216.98017732315043</v>
      </c>
      <c r="W2820" s="3">
        <v>34.201252632157406</v>
      </c>
      <c r="X2820" s="3">
        <v>76423.395284139697</v>
      </c>
      <c r="Y2820" s="3">
        <v>216.98017732315043</v>
      </c>
      <c r="Z2820" s="3">
        <v>34.201222396764706</v>
      </c>
      <c r="AA2820" s="3">
        <v>76423.395284139697</v>
      </c>
      <c r="AB2820">
        <f t="shared" si="72"/>
        <v>216.98017732315043</v>
      </c>
      <c r="AC2820">
        <f t="shared" si="73"/>
        <v>34.201222396764706</v>
      </c>
    </row>
    <row r="2821" spans="1:29" x14ac:dyDescent="0.25">
      <c r="A2821" s="2">
        <v>2820</v>
      </c>
      <c r="B2821" s="3" t="s">
        <v>178</v>
      </c>
      <c r="C2821" s="3" t="s">
        <v>110</v>
      </c>
      <c r="D2821" s="3" t="s">
        <v>179</v>
      </c>
      <c r="E2821" s="3" t="s">
        <v>288</v>
      </c>
      <c r="F2821" s="3">
        <v>0.56000000000000005</v>
      </c>
      <c r="G2821" s="3">
        <v>0.48</v>
      </c>
      <c r="H2821" s="3" t="s">
        <v>289</v>
      </c>
      <c r="I2821" s="2">
        <v>2210</v>
      </c>
      <c r="J2821" s="3" t="s">
        <v>37</v>
      </c>
      <c r="K2821" s="2">
        <v>1000</v>
      </c>
      <c r="L2821" s="3"/>
      <c r="M2821" s="3" t="s">
        <v>289</v>
      </c>
      <c r="N2821" s="3" t="s">
        <v>289</v>
      </c>
      <c r="O2821" s="3"/>
      <c r="P2821" s="3" t="s">
        <v>76</v>
      </c>
      <c r="Q2821" s="3"/>
      <c r="R2821" s="3">
        <v>0</v>
      </c>
      <c r="S2821" s="3">
        <v>1</v>
      </c>
      <c r="T2821" s="2">
        <v>195</v>
      </c>
      <c r="U2821" s="3">
        <v>49.168431541185178</v>
      </c>
      <c r="V2821" s="3">
        <v>362.12393414489384</v>
      </c>
      <c r="W2821" s="3">
        <v>42.861507591783983</v>
      </c>
      <c r="X2821" s="3">
        <v>145503.70213997085</v>
      </c>
      <c r="Y2821" s="3">
        <v>362.12393414489384</v>
      </c>
      <c r="Z2821" s="3">
        <v>42.861469700349758</v>
      </c>
      <c r="AA2821" s="3">
        <v>145503.70213997085</v>
      </c>
      <c r="AB2821">
        <f t="shared" si="72"/>
        <v>362.12393414489384</v>
      </c>
      <c r="AC2821">
        <f t="shared" si="73"/>
        <v>42.861469700349758</v>
      </c>
    </row>
    <row r="2822" spans="1:29" x14ac:dyDescent="0.25">
      <c r="A2822" s="2">
        <v>2821</v>
      </c>
      <c r="B2822" s="3" t="s">
        <v>178</v>
      </c>
      <c r="C2822" s="3" t="s">
        <v>110</v>
      </c>
      <c r="D2822" s="3" t="s">
        <v>179</v>
      </c>
      <c r="E2822" s="3" t="s">
        <v>288</v>
      </c>
      <c r="F2822" s="3">
        <v>0.56000000000000005</v>
      </c>
      <c r="G2822" s="3">
        <v>0.48</v>
      </c>
      <c r="H2822" s="3" t="s">
        <v>289</v>
      </c>
      <c r="I2822" s="2">
        <v>2240</v>
      </c>
      <c r="J2822" s="3" t="s">
        <v>38</v>
      </c>
      <c r="K2822" s="2">
        <v>1000</v>
      </c>
      <c r="L2822" s="3"/>
      <c r="M2822" s="3" t="s">
        <v>289</v>
      </c>
      <c r="N2822" s="3" t="s">
        <v>289</v>
      </c>
      <c r="O2822" s="3"/>
      <c r="P2822" s="3" t="s">
        <v>76</v>
      </c>
      <c r="Q2822" s="3"/>
      <c r="R2822" s="3">
        <v>0</v>
      </c>
      <c r="S2822" s="3">
        <v>1</v>
      </c>
      <c r="T2822" s="2">
        <v>24</v>
      </c>
      <c r="U2822" s="3">
        <v>9.4852089430551327</v>
      </c>
      <c r="V2822" s="3">
        <v>63.137309398312013</v>
      </c>
      <c r="W2822" s="3">
        <v>10.717967734526077</v>
      </c>
      <c r="X2822" s="3">
        <v>29110.691808603384</v>
      </c>
      <c r="Y2822" s="3">
        <v>63.137309398312013</v>
      </c>
      <c r="Z2822" s="3">
        <v>10.717958259377108</v>
      </c>
      <c r="AA2822" s="3">
        <v>29110.691808603384</v>
      </c>
      <c r="AB2822">
        <f t="shared" si="72"/>
        <v>63.137309398312013</v>
      </c>
      <c r="AC2822">
        <f t="shared" si="73"/>
        <v>10.717958259377108</v>
      </c>
    </row>
    <row r="2823" spans="1:29" x14ac:dyDescent="0.25">
      <c r="A2823" s="2">
        <v>2822</v>
      </c>
      <c r="B2823" s="3" t="s">
        <v>178</v>
      </c>
      <c r="C2823" s="3" t="s">
        <v>110</v>
      </c>
      <c r="D2823" s="3" t="s">
        <v>179</v>
      </c>
      <c r="E2823" s="3" t="s">
        <v>288</v>
      </c>
      <c r="F2823" s="3">
        <v>0.56000000000000005</v>
      </c>
      <c r="G2823" s="3">
        <v>0.48</v>
      </c>
      <c r="H2823" s="3" t="s">
        <v>289</v>
      </c>
      <c r="I2823" s="2">
        <v>2430</v>
      </c>
      <c r="J2823" s="3" t="s">
        <v>231</v>
      </c>
      <c r="K2823" s="2">
        <v>1000</v>
      </c>
      <c r="L2823" s="3"/>
      <c r="M2823" s="3" t="s">
        <v>289</v>
      </c>
      <c r="N2823" s="3" t="s">
        <v>289</v>
      </c>
      <c r="O2823" s="3"/>
      <c r="P2823" s="3" t="s">
        <v>76</v>
      </c>
      <c r="Q2823" s="3"/>
      <c r="R2823" s="3">
        <v>0</v>
      </c>
      <c r="S2823" s="3">
        <v>1</v>
      </c>
      <c r="T2823" s="2">
        <v>25</v>
      </c>
      <c r="U2823" s="3">
        <v>5.529781914442256</v>
      </c>
      <c r="V2823" s="3">
        <v>44.495981840847016</v>
      </c>
      <c r="W2823" s="3">
        <v>6.7192666752616779</v>
      </c>
      <c r="X2823" s="3">
        <v>17350.050355024156</v>
      </c>
      <c r="Y2823" s="3">
        <v>44.495981840847016</v>
      </c>
      <c r="Z2823" s="3">
        <v>6.7192607351381168</v>
      </c>
      <c r="AA2823" s="3">
        <v>17350.050355024156</v>
      </c>
      <c r="AB2823">
        <f t="shared" si="72"/>
        <v>44.495981840847016</v>
      </c>
      <c r="AC2823">
        <f t="shared" si="73"/>
        <v>6.7192607351381168</v>
      </c>
    </row>
    <row r="2824" spans="1:29" x14ac:dyDescent="0.25">
      <c r="A2824" s="2">
        <v>2823</v>
      </c>
      <c r="B2824" s="3" t="s">
        <v>178</v>
      </c>
      <c r="C2824" s="3" t="s">
        <v>110</v>
      </c>
      <c r="D2824" s="3" t="s">
        <v>179</v>
      </c>
      <c r="E2824" s="3" t="s">
        <v>288</v>
      </c>
      <c r="F2824" s="3">
        <v>0.56000000000000005</v>
      </c>
      <c r="G2824" s="3">
        <v>0.48</v>
      </c>
      <c r="H2824" s="3" t="s">
        <v>289</v>
      </c>
      <c r="I2824" s="2">
        <v>3100</v>
      </c>
      <c r="J2824" s="3" t="s">
        <v>69</v>
      </c>
      <c r="K2824" s="2">
        <v>1000</v>
      </c>
      <c r="L2824" s="3" t="s">
        <v>64</v>
      </c>
      <c r="M2824" s="3" t="s">
        <v>289</v>
      </c>
      <c r="N2824" s="3" t="s">
        <v>289</v>
      </c>
      <c r="O2824" s="3"/>
      <c r="P2824" s="3"/>
      <c r="Q2824" s="3"/>
      <c r="R2824" s="3">
        <v>0</v>
      </c>
      <c r="S2824" s="3">
        <v>1</v>
      </c>
      <c r="T2824" s="2">
        <v>38</v>
      </c>
      <c r="U2824" s="3">
        <v>10.671019226769552</v>
      </c>
      <c r="V2824" s="3">
        <v>68.524810100057607</v>
      </c>
      <c r="W2824" s="3">
        <v>7.6786279718821229</v>
      </c>
      <c r="X2824" s="3">
        <v>28897.440657774059</v>
      </c>
      <c r="Y2824" s="3">
        <v>68.524810100057607</v>
      </c>
      <c r="Z2824" s="3">
        <v>7.6786211836415026</v>
      </c>
      <c r="AA2824" s="3">
        <v>28897.440657774059</v>
      </c>
      <c r="AB2824">
        <f t="shared" si="72"/>
        <v>68.524810100057607</v>
      </c>
      <c r="AC2824">
        <f t="shared" si="73"/>
        <v>7.6786211836415026</v>
      </c>
    </row>
    <row r="2825" spans="1:29" x14ac:dyDescent="0.25">
      <c r="A2825" s="2">
        <v>2824</v>
      </c>
      <c r="B2825" s="3" t="s">
        <v>178</v>
      </c>
      <c r="C2825" s="3" t="s">
        <v>110</v>
      </c>
      <c r="D2825" s="3" t="s">
        <v>179</v>
      </c>
      <c r="E2825" s="3" t="s">
        <v>288</v>
      </c>
      <c r="F2825" s="3">
        <v>0.56000000000000005</v>
      </c>
      <c r="G2825" s="3">
        <v>0.48</v>
      </c>
      <c r="H2825" s="3" t="s">
        <v>289</v>
      </c>
      <c r="I2825" s="2">
        <v>3200</v>
      </c>
      <c r="J2825" s="3" t="s">
        <v>72</v>
      </c>
      <c r="K2825" s="2">
        <v>1000</v>
      </c>
      <c r="L2825" s="3" t="s">
        <v>64</v>
      </c>
      <c r="M2825" s="3" t="s">
        <v>289</v>
      </c>
      <c r="N2825" s="3" t="s">
        <v>289</v>
      </c>
      <c r="O2825" s="3"/>
      <c r="P2825" s="3"/>
      <c r="Q2825" s="3"/>
      <c r="R2825" s="3">
        <v>0</v>
      </c>
      <c r="S2825" s="3">
        <v>1</v>
      </c>
      <c r="T2825" s="2">
        <v>6</v>
      </c>
      <c r="U2825" s="3">
        <v>0.21526180486820962</v>
      </c>
      <c r="V2825" s="3">
        <v>1.6617793079010719</v>
      </c>
      <c r="W2825" s="3">
        <v>0.20869209342548048</v>
      </c>
      <c r="X2825" s="3">
        <v>687.35271477921822</v>
      </c>
      <c r="Y2825" s="3">
        <v>1.6617793079010719</v>
      </c>
      <c r="Z2825" s="3">
        <v>0.20869190893260639</v>
      </c>
      <c r="AA2825" s="3">
        <v>687.35271477921822</v>
      </c>
      <c r="AB2825">
        <f t="shared" si="72"/>
        <v>1.6617793079010719</v>
      </c>
      <c r="AC2825">
        <f t="shared" si="73"/>
        <v>0.20869190893260639</v>
      </c>
    </row>
    <row r="2826" spans="1:29" x14ac:dyDescent="0.25">
      <c r="A2826" s="2">
        <v>2825</v>
      </c>
      <c r="B2826" s="3" t="s">
        <v>178</v>
      </c>
      <c r="C2826" s="3" t="s">
        <v>110</v>
      </c>
      <c r="D2826" s="3" t="s">
        <v>179</v>
      </c>
      <c r="E2826" s="3" t="s">
        <v>288</v>
      </c>
      <c r="F2826" s="3">
        <v>0.56000000000000005</v>
      </c>
      <c r="G2826" s="3">
        <v>0.48</v>
      </c>
      <c r="H2826" s="3" t="s">
        <v>289</v>
      </c>
      <c r="I2826" s="2">
        <v>3300</v>
      </c>
      <c r="J2826" s="3" t="s">
        <v>39</v>
      </c>
      <c r="K2826" s="2">
        <v>1000</v>
      </c>
      <c r="L2826" s="3"/>
      <c r="M2826" s="3" t="s">
        <v>289</v>
      </c>
      <c r="N2826" s="3" t="s">
        <v>289</v>
      </c>
      <c r="O2826" s="3"/>
      <c r="P2826" s="3" t="s">
        <v>76</v>
      </c>
      <c r="Q2826" s="3"/>
      <c r="R2826" s="3">
        <v>0</v>
      </c>
      <c r="S2826" s="3">
        <v>1</v>
      </c>
      <c r="T2826" s="2">
        <v>720</v>
      </c>
      <c r="U2826" s="3">
        <v>291.43206508451544</v>
      </c>
      <c r="V2826" s="3">
        <v>1775.0845094547687</v>
      </c>
      <c r="W2826" s="3">
        <v>201.35582329277671</v>
      </c>
      <c r="X2826" s="3">
        <v>786460.37624981895</v>
      </c>
      <c r="Y2826" s="3">
        <v>1775.0845094547687</v>
      </c>
      <c r="Z2826" s="3">
        <v>201.35564528548386</v>
      </c>
      <c r="AA2826" s="3">
        <v>786460.37624981895</v>
      </c>
      <c r="AB2826">
        <f t="shared" si="72"/>
        <v>1775.0845094547687</v>
      </c>
      <c r="AC2826">
        <f t="shared" si="73"/>
        <v>201.35564528548386</v>
      </c>
    </row>
    <row r="2827" spans="1:29" x14ac:dyDescent="0.25">
      <c r="A2827" s="2">
        <v>2826</v>
      </c>
      <c r="B2827" s="3" t="s">
        <v>178</v>
      </c>
      <c r="C2827" s="3" t="s">
        <v>110</v>
      </c>
      <c r="D2827" s="3" t="s">
        <v>179</v>
      </c>
      <c r="E2827" s="3" t="s">
        <v>288</v>
      </c>
      <c r="F2827" s="3">
        <v>0.56000000000000005</v>
      </c>
      <c r="G2827" s="3">
        <v>0.48</v>
      </c>
      <c r="H2827" s="3" t="s">
        <v>289</v>
      </c>
      <c r="I2827" s="2">
        <v>4110</v>
      </c>
      <c r="J2827" s="3" t="s">
        <v>77</v>
      </c>
      <c r="K2827" s="2">
        <v>1000</v>
      </c>
      <c r="L2827" s="3" t="s">
        <v>64</v>
      </c>
      <c r="M2827" s="3" t="s">
        <v>289</v>
      </c>
      <c r="N2827" s="3" t="s">
        <v>289</v>
      </c>
      <c r="O2827" s="3"/>
      <c r="P2827" s="3"/>
      <c r="Q2827" s="3"/>
      <c r="R2827" s="3">
        <v>0</v>
      </c>
      <c r="S2827" s="3">
        <v>1</v>
      </c>
      <c r="T2827" s="2">
        <v>18</v>
      </c>
      <c r="U2827" s="3">
        <v>1.0989144441178227</v>
      </c>
      <c r="V2827" s="3">
        <v>10.252304191564718</v>
      </c>
      <c r="W2827" s="3">
        <v>1.4133702133576287</v>
      </c>
      <c r="X2827" s="3">
        <v>3979.8605868847167</v>
      </c>
      <c r="Y2827" s="3">
        <v>10.252304191564718</v>
      </c>
      <c r="Z2827" s="3">
        <v>1.4133689638769755</v>
      </c>
      <c r="AA2827" s="3">
        <v>3979.8605868847167</v>
      </c>
      <c r="AB2827">
        <f t="shared" si="72"/>
        <v>10.252304191564718</v>
      </c>
      <c r="AC2827">
        <f t="shared" si="73"/>
        <v>1.4133689638769755</v>
      </c>
    </row>
    <row r="2828" spans="1:29" x14ac:dyDescent="0.25">
      <c r="A2828" s="2">
        <v>2827</v>
      </c>
      <c r="B2828" s="3" t="s">
        <v>178</v>
      </c>
      <c r="C2828" s="3" t="s">
        <v>110</v>
      </c>
      <c r="D2828" s="3" t="s">
        <v>179</v>
      </c>
      <c r="E2828" s="3" t="s">
        <v>288</v>
      </c>
      <c r="F2828" s="3">
        <v>0.56000000000000005</v>
      </c>
      <c r="G2828" s="3">
        <v>0.48</v>
      </c>
      <c r="H2828" s="3" t="s">
        <v>289</v>
      </c>
      <c r="I2828" s="2">
        <v>4200</v>
      </c>
      <c r="J2828" s="3" t="s">
        <v>78</v>
      </c>
      <c r="K2828" s="2">
        <v>1000</v>
      </c>
      <c r="L2828" s="3" t="s">
        <v>64</v>
      </c>
      <c r="M2828" s="3" t="s">
        <v>289</v>
      </c>
      <c r="N2828" s="3" t="s">
        <v>289</v>
      </c>
      <c r="O2828" s="3"/>
      <c r="P2828" s="3"/>
      <c r="Q2828" s="3"/>
      <c r="R2828" s="3">
        <v>0</v>
      </c>
      <c r="S2828" s="3">
        <v>1</v>
      </c>
      <c r="T2828" s="2">
        <v>12</v>
      </c>
      <c r="U2828" s="3">
        <v>0.45833079027977253</v>
      </c>
      <c r="V2828" s="3">
        <v>3.0795682321771665</v>
      </c>
      <c r="W2828" s="3">
        <v>0.36992553666295719</v>
      </c>
      <c r="X2828" s="3">
        <v>1480.434444949839</v>
      </c>
      <c r="Y2828" s="3">
        <v>3.0795682321771665</v>
      </c>
      <c r="Z2828" s="3">
        <v>0.36992520963271658</v>
      </c>
      <c r="AA2828" s="3">
        <v>1480.434444949839</v>
      </c>
      <c r="AB2828">
        <f t="shared" si="72"/>
        <v>3.0795682321771665</v>
      </c>
      <c r="AC2828">
        <f t="shared" si="73"/>
        <v>0.36992520963271658</v>
      </c>
    </row>
    <row r="2829" spans="1:29" x14ac:dyDescent="0.25">
      <c r="A2829" s="2">
        <v>2828</v>
      </c>
      <c r="B2829" s="3" t="s">
        <v>178</v>
      </c>
      <c r="C2829" s="3" t="s">
        <v>110</v>
      </c>
      <c r="D2829" s="3" t="s">
        <v>179</v>
      </c>
      <c r="E2829" s="3" t="s">
        <v>288</v>
      </c>
      <c r="F2829" s="3">
        <v>0.56000000000000005</v>
      </c>
      <c r="G2829" s="3">
        <v>0.48</v>
      </c>
      <c r="H2829" s="3" t="s">
        <v>289</v>
      </c>
      <c r="I2829" s="2">
        <v>4340</v>
      </c>
      <c r="J2829" s="3" t="s">
        <v>82</v>
      </c>
      <c r="K2829" s="2">
        <v>1000</v>
      </c>
      <c r="L2829" s="3" t="s">
        <v>64</v>
      </c>
      <c r="M2829" s="3" t="s">
        <v>289</v>
      </c>
      <c r="N2829" s="3" t="s">
        <v>289</v>
      </c>
      <c r="O2829" s="3"/>
      <c r="P2829" s="3"/>
      <c r="Q2829" s="3"/>
      <c r="R2829" s="3">
        <v>0</v>
      </c>
      <c r="S2829" s="3">
        <v>1</v>
      </c>
      <c r="T2829" s="2">
        <v>8</v>
      </c>
      <c r="U2829" s="3">
        <v>7.0848933964755127E-4</v>
      </c>
      <c r="V2829" s="3">
        <v>4.2060294492920558E-3</v>
      </c>
      <c r="W2829" s="3">
        <v>5.05301097936748E-4</v>
      </c>
      <c r="X2829" s="3">
        <v>1.8619371980016617</v>
      </c>
      <c r="Y2829" s="3">
        <v>4.2060294492920558E-3</v>
      </c>
      <c r="Z2829" s="3">
        <v>5.0530065122863165E-4</v>
      </c>
      <c r="AA2829" s="3">
        <v>1.8619371980016617</v>
      </c>
      <c r="AB2829">
        <f t="shared" si="72"/>
        <v>4.2060294492920558E-3</v>
      </c>
      <c r="AC2829">
        <f t="shared" si="73"/>
        <v>5.0530065122863165E-4</v>
      </c>
    </row>
    <row r="2830" spans="1:29" x14ac:dyDescent="0.25">
      <c r="A2830" s="2">
        <v>2829</v>
      </c>
      <c r="B2830" s="3" t="s">
        <v>178</v>
      </c>
      <c r="C2830" s="3" t="s">
        <v>110</v>
      </c>
      <c r="D2830" s="3" t="s">
        <v>179</v>
      </c>
      <c r="E2830" s="3" t="s">
        <v>288</v>
      </c>
      <c r="F2830" s="3">
        <v>0.56000000000000005</v>
      </c>
      <c r="G2830" s="3">
        <v>0.48</v>
      </c>
      <c r="H2830" s="3" t="s">
        <v>289</v>
      </c>
      <c r="I2830" s="2">
        <v>4370</v>
      </c>
      <c r="J2830" s="3" t="s">
        <v>83</v>
      </c>
      <c r="K2830" s="2">
        <v>1000</v>
      </c>
      <c r="L2830" s="3" t="s">
        <v>64</v>
      </c>
      <c r="M2830" s="3" t="s">
        <v>289</v>
      </c>
      <c r="N2830" s="3" t="s">
        <v>289</v>
      </c>
      <c r="O2830" s="3"/>
      <c r="P2830" s="3"/>
      <c r="Q2830" s="3"/>
      <c r="R2830" s="3">
        <v>0</v>
      </c>
      <c r="S2830" s="3">
        <v>1</v>
      </c>
      <c r="T2830" s="2">
        <v>5</v>
      </c>
      <c r="U2830" s="3">
        <v>4.7664466967568602E-4</v>
      </c>
      <c r="V2830" s="3">
        <v>2.8903095768856614E-3</v>
      </c>
      <c r="W2830" s="3">
        <v>3.6306155084630778E-4</v>
      </c>
      <c r="X2830" s="3">
        <v>1.2668787518709284</v>
      </c>
      <c r="Y2830" s="3">
        <v>2.8903095768856614E-3</v>
      </c>
      <c r="Z2830" s="3">
        <v>3.6306122988413319E-4</v>
      </c>
      <c r="AA2830" s="3">
        <v>1.2668787518709284</v>
      </c>
      <c r="AB2830">
        <f t="shared" si="72"/>
        <v>2.8903095768856614E-3</v>
      </c>
      <c r="AC2830">
        <f t="shared" si="73"/>
        <v>3.6306122988413319E-4</v>
      </c>
    </row>
    <row r="2831" spans="1:29" x14ac:dyDescent="0.25">
      <c r="A2831" s="2">
        <v>2830</v>
      </c>
      <c r="B2831" s="3" t="s">
        <v>178</v>
      </c>
      <c r="C2831" s="3" t="s">
        <v>110</v>
      </c>
      <c r="D2831" s="3" t="s">
        <v>179</v>
      </c>
      <c r="E2831" s="3" t="s">
        <v>288</v>
      </c>
      <c r="F2831" s="3">
        <v>0.56000000000000005</v>
      </c>
      <c r="G2831" s="3">
        <v>0.48</v>
      </c>
      <c r="H2831" s="3" t="s">
        <v>289</v>
      </c>
      <c r="I2831" s="2">
        <v>5100</v>
      </c>
      <c r="J2831" s="3" t="s">
        <v>85</v>
      </c>
      <c r="K2831" s="2">
        <v>1000</v>
      </c>
      <c r="L2831" s="3" t="s">
        <v>64</v>
      </c>
      <c r="M2831" s="3" t="s">
        <v>289</v>
      </c>
      <c r="N2831" s="3" t="s">
        <v>289</v>
      </c>
      <c r="O2831" s="3"/>
      <c r="P2831" s="3"/>
      <c r="Q2831" s="3"/>
      <c r="R2831" s="3">
        <v>0</v>
      </c>
      <c r="S2831" s="3">
        <v>1</v>
      </c>
      <c r="T2831" s="2">
        <v>3</v>
      </c>
      <c r="U2831" s="3">
        <v>3.017970117948209E-4</v>
      </c>
      <c r="V2831" s="3">
        <v>1.7564297787225919E-3</v>
      </c>
      <c r="W2831" s="3">
        <v>2.2207983949758942E-4</v>
      </c>
      <c r="X2831" s="3">
        <v>0.73287666422541964</v>
      </c>
      <c r="Y2831" s="3">
        <v>1.7564297787225919E-3</v>
      </c>
      <c r="Z2831" s="3">
        <v>2.2207964316936279E-4</v>
      </c>
      <c r="AA2831" s="3">
        <v>0.73287666422541964</v>
      </c>
      <c r="AB2831">
        <f t="shared" ref="AB2831:AB2894" si="74">Y2831</f>
        <v>1.7564297787225919E-3</v>
      </c>
      <c r="AC2831">
        <f t="shared" ref="AC2831:AC2894" si="75">Z2831</f>
        <v>2.2207964316936279E-4</v>
      </c>
    </row>
    <row r="2832" spans="1:29" x14ac:dyDescent="0.25">
      <c r="A2832" s="2">
        <v>2831</v>
      </c>
      <c r="B2832" s="3" t="s">
        <v>178</v>
      </c>
      <c r="C2832" s="3" t="s">
        <v>110</v>
      </c>
      <c r="D2832" s="3" t="s">
        <v>179</v>
      </c>
      <c r="E2832" s="3" t="s">
        <v>288</v>
      </c>
      <c r="F2832" s="3">
        <v>0.56000000000000005</v>
      </c>
      <c r="G2832" s="3">
        <v>0.48</v>
      </c>
      <c r="H2832" s="3" t="s">
        <v>289</v>
      </c>
      <c r="I2832" s="2">
        <v>7400</v>
      </c>
      <c r="J2832" s="3" t="s">
        <v>127</v>
      </c>
      <c r="K2832" s="2">
        <v>7400</v>
      </c>
      <c r="L2832" s="3"/>
      <c r="M2832" s="3" t="s">
        <v>289</v>
      </c>
      <c r="N2832" s="3" t="s">
        <v>289</v>
      </c>
      <c r="O2832" s="3"/>
      <c r="P2832" s="3"/>
      <c r="Q2832" s="3"/>
      <c r="R2832" s="3">
        <v>0</v>
      </c>
      <c r="S2832" s="3">
        <v>1</v>
      </c>
      <c r="T2832" s="2">
        <v>669</v>
      </c>
      <c r="U2832" s="3">
        <v>217.26946466180098</v>
      </c>
      <c r="V2832" s="3">
        <v>1088.5826571735638</v>
      </c>
      <c r="W2832" s="3">
        <v>133.59932701331536</v>
      </c>
      <c r="X2832" s="3">
        <v>555376.87486466102</v>
      </c>
      <c r="Y2832" s="3">
        <v>1088.5826571735638</v>
      </c>
      <c r="Z2832" s="3">
        <v>133.59920890570788</v>
      </c>
      <c r="AA2832" s="3">
        <v>555376.87486466102</v>
      </c>
      <c r="AB2832">
        <f t="shared" si="74"/>
        <v>1088.5826571735638</v>
      </c>
      <c r="AC2832">
        <f t="shared" si="75"/>
        <v>133.59920890570788</v>
      </c>
    </row>
    <row r="2833" spans="1:29" x14ac:dyDescent="0.25">
      <c r="A2833" s="2">
        <v>2832</v>
      </c>
      <c r="B2833" s="3" t="s">
        <v>178</v>
      </c>
      <c r="C2833" s="3" t="s">
        <v>110</v>
      </c>
      <c r="D2833" s="3" t="s">
        <v>179</v>
      </c>
      <c r="E2833" s="3" t="s">
        <v>288</v>
      </c>
      <c r="F2833" s="3">
        <v>0.56000000000000005</v>
      </c>
      <c r="G2833" s="3">
        <v>0.48</v>
      </c>
      <c r="H2833" s="3" t="s">
        <v>289</v>
      </c>
      <c r="I2833" s="2">
        <v>7410</v>
      </c>
      <c r="J2833" s="3" t="s">
        <v>150</v>
      </c>
      <c r="K2833" s="2">
        <v>1000</v>
      </c>
      <c r="L2833" s="3"/>
      <c r="M2833" s="3" t="s">
        <v>289</v>
      </c>
      <c r="N2833" s="3" t="s">
        <v>289</v>
      </c>
      <c r="O2833" s="3"/>
      <c r="P2833" s="3"/>
      <c r="Q2833" s="3"/>
      <c r="R2833" s="3">
        <v>0</v>
      </c>
      <c r="S2833" s="3">
        <v>1</v>
      </c>
      <c r="T2833" s="2">
        <v>25</v>
      </c>
      <c r="U2833" s="3">
        <v>2.8314564765708092</v>
      </c>
      <c r="V2833" s="3">
        <v>18.712598353720633</v>
      </c>
      <c r="W2833" s="3">
        <v>2.3511444921142219</v>
      </c>
      <c r="X2833" s="3">
        <v>8963.126959406658</v>
      </c>
      <c r="Y2833" s="3">
        <v>18.712598353720633</v>
      </c>
      <c r="Z2833" s="3">
        <v>2.3511424136003773</v>
      </c>
      <c r="AA2833" s="3">
        <v>8963.126959406658</v>
      </c>
      <c r="AB2833">
        <f t="shared" si="74"/>
        <v>18.712598353720633</v>
      </c>
      <c r="AC2833">
        <f t="shared" si="75"/>
        <v>2.3511424136003773</v>
      </c>
    </row>
    <row r="2834" spans="1:29" x14ac:dyDescent="0.25">
      <c r="A2834" s="2">
        <v>2833</v>
      </c>
      <c r="B2834" s="3" t="s">
        <v>178</v>
      </c>
      <c r="C2834" s="3" t="s">
        <v>110</v>
      </c>
      <c r="D2834" s="3" t="s">
        <v>179</v>
      </c>
      <c r="E2834" s="3" t="s">
        <v>288</v>
      </c>
      <c r="F2834" s="3">
        <v>0.56000000000000005</v>
      </c>
      <c r="G2834" s="3">
        <v>0.48</v>
      </c>
      <c r="H2834" s="3" t="s">
        <v>289</v>
      </c>
      <c r="I2834" s="2">
        <v>7410</v>
      </c>
      <c r="J2834" s="3" t="s">
        <v>150</v>
      </c>
      <c r="K2834" s="2">
        <v>7410</v>
      </c>
      <c r="L2834" s="3"/>
      <c r="M2834" s="3" t="s">
        <v>313</v>
      </c>
      <c r="N2834" s="3" t="s">
        <v>289</v>
      </c>
      <c r="O2834" s="3"/>
      <c r="P2834" s="3"/>
      <c r="Q2834" s="3"/>
      <c r="R2834" s="3">
        <v>0</v>
      </c>
      <c r="S2834" s="3">
        <v>1</v>
      </c>
      <c r="T2834" s="2">
        <v>2</v>
      </c>
      <c r="U2834" s="3">
        <v>0.16047668976428314</v>
      </c>
      <c r="V2834" s="3">
        <v>1.2560418260098749</v>
      </c>
      <c r="W2834" s="3">
        <v>0.14800023745238056</v>
      </c>
      <c r="X2834" s="3">
        <v>563.49635026970577</v>
      </c>
      <c r="Y2834" s="3">
        <v>1.2560418260098749</v>
      </c>
      <c r="Z2834" s="3">
        <v>0.14800010661374319</v>
      </c>
      <c r="AA2834" s="3">
        <v>563.49635026970577</v>
      </c>
      <c r="AB2834">
        <f t="shared" si="74"/>
        <v>1.2560418260098749</v>
      </c>
      <c r="AC2834">
        <f t="shared" si="75"/>
        <v>0.14800010661374319</v>
      </c>
    </row>
    <row r="2835" spans="1:29" x14ac:dyDescent="0.25">
      <c r="A2835" s="2">
        <v>2834</v>
      </c>
      <c r="B2835" s="3" t="s">
        <v>178</v>
      </c>
      <c r="C2835" s="3" t="s">
        <v>110</v>
      </c>
      <c r="D2835" s="3" t="s">
        <v>179</v>
      </c>
      <c r="E2835" s="3" t="s">
        <v>288</v>
      </c>
      <c r="F2835" s="3">
        <v>0.56000000000000005</v>
      </c>
      <c r="G2835" s="3">
        <v>0.48</v>
      </c>
      <c r="H2835" s="3" t="s">
        <v>289</v>
      </c>
      <c r="I2835" s="2">
        <v>7410</v>
      </c>
      <c r="J2835" s="3" t="s">
        <v>150</v>
      </c>
      <c r="K2835" s="2">
        <v>7410</v>
      </c>
      <c r="L2835" s="3"/>
      <c r="M2835" s="3" t="s">
        <v>289</v>
      </c>
      <c r="N2835" s="3" t="s">
        <v>289</v>
      </c>
      <c r="O2835" s="3"/>
      <c r="P2835" s="3"/>
      <c r="Q2835" s="3"/>
      <c r="R2835" s="3">
        <v>0</v>
      </c>
      <c r="S2835" s="3">
        <v>1</v>
      </c>
      <c r="T2835" s="2">
        <v>1636</v>
      </c>
      <c r="U2835" s="3">
        <v>680.94531846006089</v>
      </c>
      <c r="V2835" s="3">
        <v>3801.2274910051524</v>
      </c>
      <c r="W2835" s="3">
        <v>456.30559791926561</v>
      </c>
      <c r="X2835" s="3">
        <v>1875636.8663191383</v>
      </c>
      <c r="Y2835" s="3">
        <v>3801.2274910051524</v>
      </c>
      <c r="Z2835" s="3">
        <v>456.30519452529927</v>
      </c>
      <c r="AA2835" s="3">
        <v>1875636.8663191383</v>
      </c>
      <c r="AB2835">
        <f t="shared" si="74"/>
        <v>3801.2274910051524</v>
      </c>
      <c r="AC2835">
        <f t="shared" si="75"/>
        <v>456.30519452529927</v>
      </c>
    </row>
    <row r="2836" spans="1:29" x14ac:dyDescent="0.25">
      <c r="A2836" s="2">
        <v>2835</v>
      </c>
      <c r="B2836" s="3" t="s">
        <v>178</v>
      </c>
      <c r="C2836" s="3" t="s">
        <v>110</v>
      </c>
      <c r="D2836" s="3" t="s">
        <v>179</v>
      </c>
      <c r="E2836" s="3" t="s">
        <v>288</v>
      </c>
      <c r="F2836" s="3">
        <v>0.56000000000000005</v>
      </c>
      <c r="G2836" s="3">
        <v>0.48</v>
      </c>
      <c r="H2836" s="3" t="s">
        <v>289</v>
      </c>
      <c r="I2836" s="2">
        <v>7420</v>
      </c>
      <c r="J2836" s="3" t="s">
        <v>243</v>
      </c>
      <c r="K2836" s="2">
        <v>7420</v>
      </c>
      <c r="L2836" s="3"/>
      <c r="M2836" s="3" t="s">
        <v>289</v>
      </c>
      <c r="N2836" s="3" t="s">
        <v>289</v>
      </c>
      <c r="O2836" s="3"/>
      <c r="P2836" s="3"/>
      <c r="Q2836" s="3"/>
      <c r="R2836" s="3">
        <v>0</v>
      </c>
      <c r="S2836" s="3">
        <v>1</v>
      </c>
      <c r="T2836" s="2">
        <v>69</v>
      </c>
      <c r="U2836" s="3">
        <v>17.645035430133852</v>
      </c>
      <c r="V2836" s="3">
        <v>4.5222695372287713</v>
      </c>
      <c r="W2836" s="3">
        <v>0.44507309837210224</v>
      </c>
      <c r="X2836" s="3">
        <v>19310.053719055864</v>
      </c>
      <c r="Y2836" s="3">
        <v>4.5222695372287713</v>
      </c>
      <c r="Z2836" s="3">
        <v>0.44507270490815276</v>
      </c>
      <c r="AA2836" s="3">
        <v>19310.053719055864</v>
      </c>
      <c r="AB2836">
        <f t="shared" si="74"/>
        <v>4.5222695372287713</v>
      </c>
      <c r="AC2836">
        <f t="shared" si="75"/>
        <v>0.44507270490815276</v>
      </c>
    </row>
    <row r="2837" spans="1:29" x14ac:dyDescent="0.25">
      <c r="A2837" s="2">
        <v>2836</v>
      </c>
      <c r="B2837" s="3" t="s">
        <v>178</v>
      </c>
      <c r="C2837" s="3" t="s">
        <v>110</v>
      </c>
      <c r="D2837" s="3" t="s">
        <v>179</v>
      </c>
      <c r="E2837" s="3" t="s">
        <v>288</v>
      </c>
      <c r="F2837" s="3">
        <v>0.56000000000000005</v>
      </c>
      <c r="G2837" s="3">
        <v>0.48</v>
      </c>
      <c r="H2837" s="3" t="s">
        <v>289</v>
      </c>
      <c r="I2837" s="2">
        <v>7430</v>
      </c>
      <c r="J2837" s="3" t="s">
        <v>55</v>
      </c>
      <c r="K2837" s="2">
        <v>7430</v>
      </c>
      <c r="L2837" s="3"/>
      <c r="M2837" s="3" t="s">
        <v>289</v>
      </c>
      <c r="N2837" s="3" t="s">
        <v>289</v>
      </c>
      <c r="O2837" s="3"/>
      <c r="P2837" s="3"/>
      <c r="Q2837" s="3"/>
      <c r="R2837" s="3">
        <v>0</v>
      </c>
      <c r="S2837" s="3">
        <v>1</v>
      </c>
      <c r="T2837" s="2">
        <v>10</v>
      </c>
      <c r="U2837" s="3">
        <v>0.58938923252597408</v>
      </c>
      <c r="V2837" s="3">
        <v>3.8248551047650738</v>
      </c>
      <c r="W2837" s="3">
        <v>0.52704278397617643</v>
      </c>
      <c r="X2837" s="3">
        <v>1820.8979539295403</v>
      </c>
      <c r="Y2837" s="3">
        <v>3.8248551047650738</v>
      </c>
      <c r="Z2837" s="3">
        <v>0.5270423180474646</v>
      </c>
      <c r="AA2837" s="3">
        <v>1820.8979539295403</v>
      </c>
      <c r="AB2837">
        <f t="shared" si="74"/>
        <v>3.8248551047650738</v>
      </c>
      <c r="AC2837">
        <f t="shared" si="75"/>
        <v>0.5270423180474646</v>
      </c>
    </row>
    <row r="2838" spans="1:29" x14ac:dyDescent="0.25">
      <c r="A2838" s="2">
        <v>2837</v>
      </c>
      <c r="B2838" s="3" t="s">
        <v>178</v>
      </c>
      <c r="C2838" s="3" t="s">
        <v>110</v>
      </c>
      <c r="D2838" s="3" t="s">
        <v>179</v>
      </c>
      <c r="E2838" s="3" t="s">
        <v>288</v>
      </c>
      <c r="F2838" s="3">
        <v>0.56000000000000005</v>
      </c>
      <c r="G2838" s="3">
        <v>0.48</v>
      </c>
      <c r="H2838" s="3" t="s">
        <v>289</v>
      </c>
      <c r="I2838" s="2">
        <v>8110</v>
      </c>
      <c r="J2838" s="3" t="s">
        <v>128</v>
      </c>
      <c r="K2838" s="2">
        <v>8110</v>
      </c>
      <c r="L2838" s="3"/>
      <c r="M2838" s="3" t="s">
        <v>313</v>
      </c>
      <c r="N2838" s="3" t="s">
        <v>289</v>
      </c>
      <c r="O2838" s="3"/>
      <c r="P2838" s="3"/>
      <c r="Q2838" s="3"/>
      <c r="R2838" s="3">
        <v>0</v>
      </c>
      <c r="S2838" s="3">
        <v>1</v>
      </c>
      <c r="T2838" s="2">
        <v>65</v>
      </c>
      <c r="U2838" s="3">
        <v>14.096194913429683</v>
      </c>
      <c r="V2838" s="3">
        <v>116.40473029209957</v>
      </c>
      <c r="W2838" s="3">
        <v>15.151727874073659</v>
      </c>
      <c r="X2838" s="3">
        <v>55629.479998708521</v>
      </c>
      <c r="Y2838" s="3">
        <v>116.40473029209957</v>
      </c>
      <c r="Z2838" s="3">
        <v>15.151714479288154</v>
      </c>
      <c r="AA2838" s="3">
        <v>55629.479998708521</v>
      </c>
      <c r="AB2838">
        <f t="shared" si="74"/>
        <v>116.40473029209957</v>
      </c>
      <c r="AC2838">
        <f t="shared" si="75"/>
        <v>15.151714479288154</v>
      </c>
    </row>
    <row r="2839" spans="1:29" x14ac:dyDescent="0.25">
      <c r="A2839" s="2">
        <v>2838</v>
      </c>
      <c r="B2839" s="3" t="s">
        <v>178</v>
      </c>
      <c r="C2839" s="3" t="s">
        <v>110</v>
      </c>
      <c r="D2839" s="3" t="s">
        <v>179</v>
      </c>
      <c r="E2839" s="3" t="s">
        <v>288</v>
      </c>
      <c r="F2839" s="3">
        <v>0.56000000000000005</v>
      </c>
      <c r="G2839" s="3">
        <v>0.48</v>
      </c>
      <c r="H2839" s="3" t="s">
        <v>289</v>
      </c>
      <c r="I2839" s="2">
        <v>8110</v>
      </c>
      <c r="J2839" s="3" t="s">
        <v>128</v>
      </c>
      <c r="K2839" s="2">
        <v>8110</v>
      </c>
      <c r="L2839" s="3"/>
      <c r="M2839" s="3" t="s">
        <v>289</v>
      </c>
      <c r="N2839" s="3" t="s">
        <v>289</v>
      </c>
      <c r="O2839" s="3"/>
      <c r="P2839" s="3"/>
      <c r="Q2839" s="3"/>
      <c r="R2839" s="3">
        <v>0</v>
      </c>
      <c r="S2839" s="3">
        <v>1</v>
      </c>
      <c r="T2839" s="2">
        <v>130</v>
      </c>
      <c r="U2839" s="3">
        <v>9.4317939234002939</v>
      </c>
      <c r="V2839" s="3">
        <v>79.320598313278651</v>
      </c>
      <c r="W2839" s="3">
        <v>10.720285349870069</v>
      </c>
      <c r="X2839" s="3">
        <v>36138.750932679017</v>
      </c>
      <c r="Y2839" s="3">
        <v>79.320598313278651</v>
      </c>
      <c r="Z2839" s="3">
        <v>10.720275872672238</v>
      </c>
      <c r="AA2839" s="3">
        <v>36138.750932679017</v>
      </c>
      <c r="AB2839">
        <f t="shared" si="74"/>
        <v>79.320598313278651</v>
      </c>
      <c r="AC2839">
        <f t="shared" si="75"/>
        <v>10.720275872672238</v>
      </c>
    </row>
    <row r="2840" spans="1:29" x14ac:dyDescent="0.25">
      <c r="A2840" s="2">
        <v>2839</v>
      </c>
      <c r="B2840" s="3" t="s">
        <v>178</v>
      </c>
      <c r="C2840" s="3" t="s">
        <v>110</v>
      </c>
      <c r="D2840" s="3" t="s">
        <v>179</v>
      </c>
      <c r="E2840" s="3" t="s">
        <v>288</v>
      </c>
      <c r="F2840" s="3">
        <v>0.56000000000000005</v>
      </c>
      <c r="G2840" s="3">
        <v>0.48</v>
      </c>
      <c r="H2840" s="3" t="s">
        <v>289</v>
      </c>
      <c r="I2840" s="2">
        <v>8130</v>
      </c>
      <c r="J2840" s="3" t="s">
        <v>300</v>
      </c>
      <c r="K2840" s="2">
        <v>8130</v>
      </c>
      <c r="L2840" s="3"/>
      <c r="M2840" s="3" t="s">
        <v>289</v>
      </c>
      <c r="N2840" s="3" t="s">
        <v>289</v>
      </c>
      <c r="O2840" s="3"/>
      <c r="P2840" s="3"/>
      <c r="Q2840" s="3"/>
      <c r="R2840" s="3">
        <v>0</v>
      </c>
      <c r="S2840" s="3">
        <v>1</v>
      </c>
      <c r="T2840" s="2">
        <v>140</v>
      </c>
      <c r="U2840" s="3">
        <v>42.66612188554506</v>
      </c>
      <c r="V2840" s="3">
        <v>445.16105345505486</v>
      </c>
      <c r="W2840" s="3">
        <v>61.360635310750816</v>
      </c>
      <c r="X2840" s="3">
        <v>173114.65130493225</v>
      </c>
      <c r="Y2840" s="3">
        <v>445.16105345505486</v>
      </c>
      <c r="Z2840" s="3">
        <v>61.360581065284222</v>
      </c>
      <c r="AA2840" s="3">
        <v>173114.65130493225</v>
      </c>
      <c r="AB2840">
        <f t="shared" si="74"/>
        <v>445.16105345505486</v>
      </c>
      <c r="AC2840">
        <f t="shared" si="75"/>
        <v>61.360581065284222</v>
      </c>
    </row>
    <row r="2841" spans="1:29" x14ac:dyDescent="0.25">
      <c r="A2841" s="2">
        <v>2840</v>
      </c>
      <c r="B2841" s="3" t="s">
        <v>178</v>
      </c>
      <c r="C2841" s="3" t="s">
        <v>110</v>
      </c>
      <c r="D2841" s="3" t="s">
        <v>179</v>
      </c>
      <c r="E2841" s="3" t="s">
        <v>288</v>
      </c>
      <c r="F2841" s="3">
        <v>0.56000000000000005</v>
      </c>
      <c r="G2841" s="3">
        <v>0.48</v>
      </c>
      <c r="H2841" s="3" t="s">
        <v>289</v>
      </c>
      <c r="I2841" s="2">
        <v>8140</v>
      </c>
      <c r="J2841" s="3" t="s">
        <v>57</v>
      </c>
      <c r="K2841" s="2">
        <v>1000</v>
      </c>
      <c r="L2841" s="3"/>
      <c r="M2841" s="3" t="s">
        <v>289</v>
      </c>
      <c r="N2841" s="3" t="s">
        <v>289</v>
      </c>
      <c r="O2841" s="3"/>
      <c r="P2841" s="3"/>
      <c r="Q2841" s="3"/>
      <c r="R2841" s="3">
        <v>0</v>
      </c>
      <c r="S2841" s="3">
        <v>1</v>
      </c>
      <c r="T2841" s="2">
        <v>2</v>
      </c>
      <c r="U2841" s="3">
        <v>1.1852782494363941E-2</v>
      </c>
      <c r="V2841" s="3">
        <v>9.3591918688225584E-2</v>
      </c>
      <c r="W2841" s="3">
        <v>1.1869533378508601E-2</v>
      </c>
      <c r="X2841" s="3">
        <v>41.858389964357897</v>
      </c>
      <c r="Y2841" s="3">
        <v>9.3591918688225584E-2</v>
      </c>
      <c r="Z2841" s="3">
        <v>1.18695228853256E-2</v>
      </c>
      <c r="AA2841" s="3">
        <v>41.858389964357897</v>
      </c>
      <c r="AB2841">
        <f t="shared" si="74"/>
        <v>9.3591918688225584E-2</v>
      </c>
      <c r="AC2841">
        <f t="shared" si="75"/>
        <v>1.18695228853256E-2</v>
      </c>
    </row>
    <row r="2842" spans="1:29" x14ac:dyDescent="0.25">
      <c r="A2842" s="2">
        <v>2841</v>
      </c>
      <c r="B2842" s="3" t="s">
        <v>178</v>
      </c>
      <c r="C2842" s="3" t="s">
        <v>110</v>
      </c>
      <c r="D2842" s="3" t="s">
        <v>179</v>
      </c>
      <c r="E2842" s="3" t="s">
        <v>288</v>
      </c>
      <c r="F2842" s="3">
        <v>0.56000000000000005</v>
      </c>
      <c r="G2842" s="3">
        <v>0.48</v>
      </c>
      <c r="H2842" s="3" t="s">
        <v>289</v>
      </c>
      <c r="I2842" s="2">
        <v>8140</v>
      </c>
      <c r="J2842" s="3" t="s">
        <v>57</v>
      </c>
      <c r="K2842" s="2">
        <v>8140</v>
      </c>
      <c r="L2842" s="3"/>
      <c r="M2842" s="3" t="s">
        <v>313</v>
      </c>
      <c r="N2842" s="3" t="s">
        <v>289</v>
      </c>
      <c r="O2842" s="3"/>
      <c r="P2842" s="3"/>
      <c r="Q2842" s="3"/>
      <c r="R2842" s="3">
        <v>0</v>
      </c>
      <c r="S2842" s="3">
        <v>1</v>
      </c>
      <c r="T2842" s="2">
        <v>97</v>
      </c>
      <c r="U2842" s="3">
        <v>22.109737983936419</v>
      </c>
      <c r="V2842" s="3">
        <v>191.72307309025288</v>
      </c>
      <c r="W2842" s="3">
        <v>25.586955669565043</v>
      </c>
      <c r="X2842" s="3">
        <v>81234.022009272507</v>
      </c>
      <c r="Y2842" s="3">
        <v>191.72307309025288</v>
      </c>
      <c r="Z2842" s="3">
        <v>25.58693304958495</v>
      </c>
      <c r="AA2842" s="3">
        <v>81234.022009272507</v>
      </c>
      <c r="AB2842">
        <f t="shared" si="74"/>
        <v>191.72307309025288</v>
      </c>
      <c r="AC2842">
        <f t="shared" si="75"/>
        <v>25.58693304958495</v>
      </c>
    </row>
    <row r="2843" spans="1:29" x14ac:dyDescent="0.25">
      <c r="A2843" s="2">
        <v>2842</v>
      </c>
      <c r="B2843" s="3" t="s">
        <v>178</v>
      </c>
      <c r="C2843" s="3" t="s">
        <v>110</v>
      </c>
      <c r="D2843" s="3" t="s">
        <v>179</v>
      </c>
      <c r="E2843" s="3" t="s">
        <v>288</v>
      </c>
      <c r="F2843" s="3">
        <v>0.56000000000000005</v>
      </c>
      <c r="G2843" s="3">
        <v>0.48</v>
      </c>
      <c r="H2843" s="3" t="s">
        <v>289</v>
      </c>
      <c r="I2843" s="2">
        <v>8140</v>
      </c>
      <c r="J2843" s="3" t="s">
        <v>57</v>
      </c>
      <c r="K2843" s="2">
        <v>8140</v>
      </c>
      <c r="L2843" s="3"/>
      <c r="M2843" s="3" t="s">
        <v>289</v>
      </c>
      <c r="N2843" s="3" t="s">
        <v>289</v>
      </c>
      <c r="O2843" s="3"/>
      <c r="P2843" s="3"/>
      <c r="Q2843" s="3"/>
      <c r="R2843" s="3">
        <v>0</v>
      </c>
      <c r="S2843" s="3">
        <v>1</v>
      </c>
      <c r="T2843" s="2">
        <v>1267</v>
      </c>
      <c r="U2843" s="3">
        <v>230.33357257669971</v>
      </c>
      <c r="V2843" s="3">
        <v>2014.6063136400055</v>
      </c>
      <c r="W2843" s="3">
        <v>270.3729683594691</v>
      </c>
      <c r="X2843" s="3">
        <v>863613.61015851481</v>
      </c>
      <c r="Y2843" s="3">
        <v>2014.6063136400055</v>
      </c>
      <c r="Z2843" s="3">
        <v>270.3727293380224</v>
      </c>
      <c r="AA2843" s="3">
        <v>863613.61015851481</v>
      </c>
      <c r="AB2843">
        <f t="shared" si="74"/>
        <v>2014.6063136400055</v>
      </c>
      <c r="AC2843">
        <f t="shared" si="75"/>
        <v>270.3727293380224</v>
      </c>
    </row>
    <row r="2844" spans="1:29" x14ac:dyDescent="0.25">
      <c r="A2844" s="2">
        <v>2843</v>
      </c>
      <c r="B2844" s="3" t="s">
        <v>178</v>
      </c>
      <c r="C2844" s="3" t="s">
        <v>110</v>
      </c>
      <c r="D2844" s="3" t="s">
        <v>179</v>
      </c>
      <c r="E2844" s="3" t="s">
        <v>288</v>
      </c>
      <c r="F2844" s="3">
        <v>0.56000000000000005</v>
      </c>
      <c r="G2844" s="3">
        <v>0.48</v>
      </c>
      <c r="H2844" s="3" t="s">
        <v>289</v>
      </c>
      <c r="I2844" s="2">
        <v>8200</v>
      </c>
      <c r="J2844" s="3" t="s">
        <v>107</v>
      </c>
      <c r="K2844" s="2">
        <v>8200</v>
      </c>
      <c r="L2844" s="3"/>
      <c r="M2844" s="3" t="s">
        <v>313</v>
      </c>
      <c r="N2844" s="3" t="s">
        <v>289</v>
      </c>
      <c r="O2844" s="3"/>
      <c r="P2844" s="3"/>
      <c r="Q2844" s="3"/>
      <c r="R2844" s="3">
        <v>0</v>
      </c>
      <c r="S2844" s="3">
        <v>1</v>
      </c>
      <c r="T2844" s="2">
        <v>4</v>
      </c>
      <c r="U2844" s="3">
        <v>0.10120434749454231</v>
      </c>
      <c r="V2844" s="3">
        <v>0.99148561600161322</v>
      </c>
      <c r="W2844" s="3">
        <v>0.13731233575908913</v>
      </c>
      <c r="X2844" s="3">
        <v>417.66982200826214</v>
      </c>
      <c r="Y2844" s="3">
        <v>0.99148561600161322</v>
      </c>
      <c r="Z2844" s="3">
        <v>0.13731221436902069</v>
      </c>
      <c r="AA2844" s="3">
        <v>417.66982200826214</v>
      </c>
      <c r="AB2844">
        <f t="shared" si="74"/>
        <v>0.99148561600161322</v>
      </c>
      <c r="AC2844">
        <f t="shared" si="75"/>
        <v>0.13731221436902069</v>
      </c>
    </row>
    <row r="2845" spans="1:29" x14ac:dyDescent="0.25">
      <c r="A2845" s="2">
        <v>2844</v>
      </c>
      <c r="B2845" s="3" t="s">
        <v>178</v>
      </c>
      <c r="C2845" s="3" t="s">
        <v>110</v>
      </c>
      <c r="D2845" s="3" t="s">
        <v>179</v>
      </c>
      <c r="E2845" s="3" t="s">
        <v>288</v>
      </c>
      <c r="F2845" s="3">
        <v>0.56000000000000005</v>
      </c>
      <c r="G2845" s="3">
        <v>0.48</v>
      </c>
      <c r="H2845" s="3" t="s">
        <v>289</v>
      </c>
      <c r="I2845" s="2">
        <v>8200</v>
      </c>
      <c r="J2845" s="3" t="s">
        <v>107</v>
      </c>
      <c r="K2845" s="2">
        <v>8200</v>
      </c>
      <c r="L2845" s="3"/>
      <c r="M2845" s="3" t="s">
        <v>289</v>
      </c>
      <c r="N2845" s="3" t="s">
        <v>289</v>
      </c>
      <c r="O2845" s="3"/>
      <c r="P2845" s="3"/>
      <c r="Q2845" s="3"/>
      <c r="R2845" s="3">
        <v>0</v>
      </c>
      <c r="S2845" s="3">
        <v>1</v>
      </c>
      <c r="T2845" s="2">
        <v>8</v>
      </c>
      <c r="U2845" s="3">
        <v>1.9124768519537831</v>
      </c>
      <c r="V2845" s="3">
        <v>16.941128379254902</v>
      </c>
      <c r="W2845" s="3">
        <v>2.4520619751265604</v>
      </c>
      <c r="X2845" s="3">
        <v>7901.7919896885996</v>
      </c>
      <c r="Y2845" s="3">
        <v>16.941128379254902</v>
      </c>
      <c r="Z2845" s="3">
        <v>2.4520598073972781</v>
      </c>
      <c r="AA2845" s="3">
        <v>7901.7919896885996</v>
      </c>
      <c r="AB2845">
        <f t="shared" si="74"/>
        <v>16.941128379254902</v>
      </c>
      <c r="AC2845">
        <f t="shared" si="75"/>
        <v>2.4520598073972781</v>
      </c>
    </row>
    <row r="2846" spans="1:29" x14ac:dyDescent="0.25">
      <c r="A2846" s="2">
        <v>2845</v>
      </c>
      <c r="B2846" s="3" t="s">
        <v>178</v>
      </c>
      <c r="C2846" s="3" t="s">
        <v>110</v>
      </c>
      <c r="D2846" s="3" t="s">
        <v>179</v>
      </c>
      <c r="E2846" s="3" t="s">
        <v>288</v>
      </c>
      <c r="F2846" s="3">
        <v>0.56000000000000005</v>
      </c>
      <c r="G2846" s="3">
        <v>0.48</v>
      </c>
      <c r="H2846" s="3" t="s">
        <v>289</v>
      </c>
      <c r="I2846" s="2">
        <v>8300</v>
      </c>
      <c r="J2846" s="3" t="s">
        <v>202</v>
      </c>
      <c r="K2846" s="2">
        <v>1000</v>
      </c>
      <c r="L2846" s="3"/>
      <c r="M2846" s="3" t="s">
        <v>289</v>
      </c>
      <c r="N2846" s="3" t="s">
        <v>289</v>
      </c>
      <c r="O2846" s="3"/>
      <c r="P2846" s="3"/>
      <c r="Q2846" s="3"/>
      <c r="R2846" s="3">
        <v>0</v>
      </c>
      <c r="S2846" s="3">
        <v>1</v>
      </c>
      <c r="T2846" s="2">
        <v>4</v>
      </c>
      <c r="U2846" s="3">
        <v>1.1801260963228583E-2</v>
      </c>
      <c r="V2846" s="3">
        <v>0.10458247966882514</v>
      </c>
      <c r="W2846" s="3">
        <v>1.5249269483802607E-2</v>
      </c>
      <c r="X2846" s="3">
        <v>46.384618070585141</v>
      </c>
      <c r="Y2846" s="3">
        <v>0.10458247966882514</v>
      </c>
      <c r="Z2846" s="3">
        <v>1.524925600278612E-2</v>
      </c>
      <c r="AA2846" s="3">
        <v>46.384618070585141</v>
      </c>
      <c r="AB2846">
        <f t="shared" si="74"/>
        <v>0.10458247966882514</v>
      </c>
      <c r="AC2846">
        <f t="shared" si="75"/>
        <v>1.524925600278612E-2</v>
      </c>
    </row>
    <row r="2847" spans="1:29" x14ac:dyDescent="0.25">
      <c r="A2847" s="2">
        <v>2846</v>
      </c>
      <c r="B2847" s="3" t="s">
        <v>178</v>
      </c>
      <c r="C2847" s="3" t="s">
        <v>110</v>
      </c>
      <c r="D2847" s="3" t="s">
        <v>179</v>
      </c>
      <c r="E2847" s="3" t="s">
        <v>288</v>
      </c>
      <c r="F2847" s="3">
        <v>0.56000000000000005</v>
      </c>
      <c r="G2847" s="3">
        <v>0.48</v>
      </c>
      <c r="H2847" s="3" t="s">
        <v>289</v>
      </c>
      <c r="I2847" s="2">
        <v>8300</v>
      </c>
      <c r="J2847" s="3" t="s">
        <v>202</v>
      </c>
      <c r="K2847" s="2">
        <v>8300</v>
      </c>
      <c r="L2847" s="3"/>
      <c r="M2847" s="3" t="s">
        <v>313</v>
      </c>
      <c r="N2847" s="3" t="s">
        <v>289</v>
      </c>
      <c r="O2847" s="3"/>
      <c r="P2847" s="3"/>
      <c r="Q2847" s="3"/>
      <c r="R2847" s="3">
        <v>0</v>
      </c>
      <c r="S2847" s="3">
        <v>1</v>
      </c>
      <c r="T2847" s="2">
        <v>2</v>
      </c>
      <c r="U2847" s="3">
        <v>1.1731351025787672E-2</v>
      </c>
      <c r="V2847" s="3">
        <v>0.11946376579187211</v>
      </c>
      <c r="W2847" s="3">
        <v>1.6353589182927626E-2</v>
      </c>
      <c r="X2847" s="3">
        <v>48.293387622392736</v>
      </c>
      <c r="Y2847" s="3">
        <v>0.11946376579187211</v>
      </c>
      <c r="Z2847" s="3">
        <v>1.635357472564461E-2</v>
      </c>
      <c r="AA2847" s="3">
        <v>48.293387622392736</v>
      </c>
      <c r="AB2847">
        <f t="shared" si="74"/>
        <v>0.11946376579187211</v>
      </c>
      <c r="AC2847">
        <f t="shared" si="75"/>
        <v>1.635357472564461E-2</v>
      </c>
    </row>
    <row r="2848" spans="1:29" x14ac:dyDescent="0.25">
      <c r="A2848" s="2">
        <v>2847</v>
      </c>
      <c r="B2848" s="3" t="s">
        <v>178</v>
      </c>
      <c r="C2848" s="3" t="s">
        <v>110</v>
      </c>
      <c r="D2848" s="3" t="s">
        <v>179</v>
      </c>
      <c r="E2848" s="3" t="s">
        <v>288</v>
      </c>
      <c r="F2848" s="3">
        <v>0.56000000000000005</v>
      </c>
      <c r="G2848" s="3">
        <v>0.48</v>
      </c>
      <c r="H2848" s="3" t="s">
        <v>289</v>
      </c>
      <c r="I2848" s="2">
        <v>8300</v>
      </c>
      <c r="J2848" s="3" t="s">
        <v>202</v>
      </c>
      <c r="K2848" s="2">
        <v>8300</v>
      </c>
      <c r="L2848" s="3"/>
      <c r="M2848" s="3" t="s">
        <v>289</v>
      </c>
      <c r="N2848" s="3" t="s">
        <v>289</v>
      </c>
      <c r="O2848" s="3"/>
      <c r="P2848" s="3"/>
      <c r="Q2848" s="3"/>
      <c r="R2848" s="3">
        <v>0</v>
      </c>
      <c r="S2848" s="3">
        <v>1</v>
      </c>
      <c r="T2848" s="2">
        <v>827</v>
      </c>
      <c r="U2848" s="3">
        <v>159.68885991606933</v>
      </c>
      <c r="V2848" s="3">
        <v>1327.4593344491061</v>
      </c>
      <c r="W2848" s="3">
        <v>185.74576704769856</v>
      </c>
      <c r="X2848" s="3">
        <v>615596.55019298568</v>
      </c>
      <c r="Y2848" s="3">
        <v>1327.4593344491061</v>
      </c>
      <c r="Z2848" s="3">
        <v>185.74560284037321</v>
      </c>
      <c r="AA2848" s="3">
        <v>615596.55019298568</v>
      </c>
      <c r="AB2848">
        <f t="shared" si="74"/>
        <v>1327.4593344491061</v>
      </c>
      <c r="AC2848">
        <f t="shared" si="75"/>
        <v>185.74560284037321</v>
      </c>
    </row>
    <row r="2849" spans="1:29" x14ac:dyDescent="0.25">
      <c r="A2849" s="2">
        <v>2848</v>
      </c>
      <c r="B2849" s="3" t="s">
        <v>178</v>
      </c>
      <c r="C2849" s="3" t="s">
        <v>110</v>
      </c>
      <c r="D2849" s="3" t="s">
        <v>179</v>
      </c>
      <c r="E2849" s="3" t="s">
        <v>288</v>
      </c>
      <c r="F2849" s="3">
        <v>0.56000000000000005</v>
      </c>
      <c r="G2849" s="3">
        <v>0.48</v>
      </c>
      <c r="H2849" s="3" t="s">
        <v>289</v>
      </c>
      <c r="I2849" s="2">
        <v>8310</v>
      </c>
      <c r="J2849" s="3" t="s">
        <v>108</v>
      </c>
      <c r="K2849" s="2">
        <v>1000</v>
      </c>
      <c r="L2849" s="3"/>
      <c r="M2849" s="3" t="s">
        <v>313</v>
      </c>
      <c r="N2849" s="3" t="s">
        <v>289</v>
      </c>
      <c r="O2849" s="3"/>
      <c r="P2849" s="3"/>
      <c r="Q2849" s="3"/>
      <c r="R2849" s="3">
        <v>0</v>
      </c>
      <c r="S2849" s="3">
        <v>1</v>
      </c>
      <c r="T2849" s="2">
        <v>1</v>
      </c>
      <c r="U2849" s="3">
        <v>4.3099601235354397E-4</v>
      </c>
      <c r="V2849" s="3">
        <v>2.9156042501517904E-3</v>
      </c>
      <c r="W2849" s="3">
        <v>3.9216841605811182E-4</v>
      </c>
      <c r="X2849" s="3">
        <v>1.3199076584111284</v>
      </c>
      <c r="Y2849" s="3">
        <v>2.9156042501517904E-3</v>
      </c>
      <c r="Z2849" s="3">
        <v>3.9216806936420002E-4</v>
      </c>
      <c r="AA2849" s="3">
        <v>1.3199076584111284</v>
      </c>
      <c r="AB2849">
        <f t="shared" si="74"/>
        <v>2.9156042501517904E-3</v>
      </c>
      <c r="AC2849">
        <f t="shared" si="75"/>
        <v>3.9216806936420002E-4</v>
      </c>
    </row>
    <row r="2850" spans="1:29" x14ac:dyDescent="0.25">
      <c r="A2850" s="2">
        <v>2849</v>
      </c>
      <c r="B2850" s="3" t="s">
        <v>178</v>
      </c>
      <c r="C2850" s="3" t="s">
        <v>110</v>
      </c>
      <c r="D2850" s="3" t="s">
        <v>179</v>
      </c>
      <c r="E2850" s="3" t="s">
        <v>288</v>
      </c>
      <c r="F2850" s="3">
        <v>0.56000000000000005</v>
      </c>
      <c r="G2850" s="3">
        <v>0.48</v>
      </c>
      <c r="H2850" s="3" t="s">
        <v>289</v>
      </c>
      <c r="I2850" s="2">
        <v>8310</v>
      </c>
      <c r="J2850" s="3" t="s">
        <v>108</v>
      </c>
      <c r="K2850" s="2">
        <v>8310</v>
      </c>
      <c r="L2850" s="3"/>
      <c r="M2850" s="3" t="s">
        <v>313</v>
      </c>
      <c r="N2850" s="3" t="s">
        <v>289</v>
      </c>
      <c r="O2850" s="3"/>
      <c r="P2850" s="3"/>
      <c r="Q2850" s="3"/>
      <c r="R2850" s="3">
        <v>0</v>
      </c>
      <c r="S2850" s="3">
        <v>1</v>
      </c>
      <c r="T2850" s="2">
        <v>6</v>
      </c>
      <c r="U2850" s="3">
        <v>0.56040596391494513</v>
      </c>
      <c r="V2850" s="3">
        <v>4.7870116580253201</v>
      </c>
      <c r="W2850" s="3">
        <v>0.64389899646390991</v>
      </c>
      <c r="X2850" s="3">
        <v>2176.4771647706889</v>
      </c>
      <c r="Y2850" s="3">
        <v>4.7870116580253201</v>
      </c>
      <c r="Z2850" s="3">
        <v>0.64389842722923096</v>
      </c>
      <c r="AA2850" s="3">
        <v>2176.4771647706889</v>
      </c>
      <c r="AB2850">
        <f t="shared" si="74"/>
        <v>4.7870116580253201</v>
      </c>
      <c r="AC2850">
        <f t="shared" si="75"/>
        <v>0.64389842722923096</v>
      </c>
    </row>
    <row r="2851" spans="1:29" x14ac:dyDescent="0.25">
      <c r="A2851" s="2">
        <v>2850</v>
      </c>
      <c r="B2851" s="3" t="s">
        <v>178</v>
      </c>
      <c r="C2851" s="3" t="s">
        <v>110</v>
      </c>
      <c r="D2851" s="3" t="s">
        <v>179</v>
      </c>
      <c r="E2851" s="3" t="s">
        <v>288</v>
      </c>
      <c r="F2851" s="3">
        <v>0.56000000000000005</v>
      </c>
      <c r="G2851" s="3">
        <v>0.48</v>
      </c>
      <c r="H2851" s="3" t="s">
        <v>289</v>
      </c>
      <c r="I2851" s="2">
        <v>8310</v>
      </c>
      <c r="J2851" s="3" t="s">
        <v>108</v>
      </c>
      <c r="K2851" s="2">
        <v>8310</v>
      </c>
      <c r="L2851" s="3"/>
      <c r="M2851" s="3" t="s">
        <v>289</v>
      </c>
      <c r="N2851" s="3" t="s">
        <v>289</v>
      </c>
      <c r="O2851" s="3"/>
      <c r="P2851" s="3"/>
      <c r="Q2851" s="3"/>
      <c r="R2851" s="3">
        <v>0</v>
      </c>
      <c r="S2851" s="3">
        <v>1</v>
      </c>
      <c r="T2851" s="2">
        <v>24</v>
      </c>
      <c r="U2851" s="3">
        <v>1.4253177793484344</v>
      </c>
      <c r="V2851" s="3">
        <v>9.9873803241651355</v>
      </c>
      <c r="W2851" s="3">
        <v>1.3624297372771774</v>
      </c>
      <c r="X2851" s="3">
        <v>4723.4351421745523</v>
      </c>
      <c r="Y2851" s="3">
        <v>9.9873803241651355</v>
      </c>
      <c r="Z2851" s="3">
        <v>1.3624285328301164</v>
      </c>
      <c r="AA2851" s="3">
        <v>4723.4351421745523</v>
      </c>
      <c r="AB2851">
        <f t="shared" si="74"/>
        <v>9.9873803241651355</v>
      </c>
      <c r="AC2851">
        <f t="shared" si="75"/>
        <v>1.3624285328301164</v>
      </c>
    </row>
    <row r="2852" spans="1:29" x14ac:dyDescent="0.25">
      <c r="A2852" s="2">
        <v>2851</v>
      </c>
      <c r="B2852" s="3" t="s">
        <v>178</v>
      </c>
      <c r="C2852" s="3" t="s">
        <v>110</v>
      </c>
      <c r="D2852" s="3" t="s">
        <v>179</v>
      </c>
      <c r="E2852" s="3" t="s">
        <v>288</v>
      </c>
      <c r="F2852" s="3">
        <v>0.56000000000000005</v>
      </c>
      <c r="G2852" s="3">
        <v>0.48</v>
      </c>
      <c r="H2852" s="3" t="s">
        <v>289</v>
      </c>
      <c r="I2852" s="2">
        <v>8320</v>
      </c>
      <c r="J2852" s="3" t="s">
        <v>59</v>
      </c>
      <c r="K2852" s="2">
        <v>8320</v>
      </c>
      <c r="L2852" s="3"/>
      <c r="M2852" s="3" t="s">
        <v>289</v>
      </c>
      <c r="N2852" s="3" t="s">
        <v>289</v>
      </c>
      <c r="O2852" s="3"/>
      <c r="P2852" s="3"/>
      <c r="Q2852" s="3"/>
      <c r="R2852" s="3">
        <v>0</v>
      </c>
      <c r="S2852" s="3">
        <v>1</v>
      </c>
      <c r="T2852" s="2">
        <v>72</v>
      </c>
      <c r="U2852" s="3">
        <v>14.202964987905704</v>
      </c>
      <c r="V2852" s="3">
        <v>80.935671064171785</v>
      </c>
      <c r="W2852" s="3">
        <v>9.7494211958776322</v>
      </c>
      <c r="X2852" s="3">
        <v>39182.407936937903</v>
      </c>
      <c r="Y2852" s="3">
        <v>80.935671064171785</v>
      </c>
      <c r="Z2852" s="3">
        <v>9.7494125769658684</v>
      </c>
      <c r="AA2852" s="3">
        <v>39182.407936937903</v>
      </c>
      <c r="AB2852">
        <f t="shared" si="74"/>
        <v>80.935671064171785</v>
      </c>
      <c r="AC2852">
        <f t="shared" si="75"/>
        <v>9.7494125769658684</v>
      </c>
    </row>
    <row r="2853" spans="1:29" x14ac:dyDescent="0.25">
      <c r="A2853" s="2">
        <v>2852</v>
      </c>
      <c r="B2853" s="3" t="s">
        <v>178</v>
      </c>
      <c r="C2853" s="3" t="s">
        <v>110</v>
      </c>
      <c r="D2853" s="3" t="s">
        <v>179</v>
      </c>
      <c r="E2853" s="3" t="s">
        <v>288</v>
      </c>
      <c r="F2853" s="3">
        <v>0.56000000000000005</v>
      </c>
      <c r="G2853" s="3">
        <v>0.48</v>
      </c>
      <c r="H2853" s="3" t="s">
        <v>289</v>
      </c>
      <c r="I2853" s="2">
        <v>8330</v>
      </c>
      <c r="J2853" s="3" t="s">
        <v>129</v>
      </c>
      <c r="K2853" s="2">
        <v>8330</v>
      </c>
      <c r="L2853" s="3"/>
      <c r="M2853" s="3" t="s">
        <v>289</v>
      </c>
      <c r="N2853" s="3" t="s">
        <v>289</v>
      </c>
      <c r="O2853" s="3"/>
      <c r="P2853" s="3"/>
      <c r="Q2853" s="3"/>
      <c r="R2853" s="3">
        <v>0</v>
      </c>
      <c r="S2853" s="3">
        <v>1</v>
      </c>
      <c r="T2853" s="2">
        <v>16</v>
      </c>
      <c r="U2853" s="3">
        <v>1.1551215851349532</v>
      </c>
      <c r="V2853" s="3">
        <v>9.925330474033748</v>
      </c>
      <c r="W2853" s="3">
        <v>1.3833838764552477</v>
      </c>
      <c r="X2853" s="3">
        <v>4700.7896832304687</v>
      </c>
      <c r="Y2853" s="3">
        <v>9.925330474033748</v>
      </c>
      <c r="Z2853" s="3">
        <v>1.3833826534838167</v>
      </c>
      <c r="AA2853" s="3">
        <v>4700.7896832304687</v>
      </c>
      <c r="AB2853">
        <f t="shared" si="74"/>
        <v>9.925330474033748</v>
      </c>
      <c r="AC2853">
        <f t="shared" si="75"/>
        <v>1.3833826534838167</v>
      </c>
    </row>
    <row r="2854" spans="1:29" x14ac:dyDescent="0.25">
      <c r="A2854" s="2">
        <v>2853</v>
      </c>
      <c r="B2854" s="3" t="s">
        <v>178</v>
      </c>
      <c r="C2854" s="3" t="s">
        <v>110</v>
      </c>
      <c r="D2854" s="3" t="s">
        <v>179</v>
      </c>
      <c r="E2854" s="3" t="s">
        <v>288</v>
      </c>
      <c r="F2854" s="3">
        <v>0.56000000000000005</v>
      </c>
      <c r="G2854" s="3">
        <v>0.48</v>
      </c>
      <c r="H2854" s="3" t="s">
        <v>289</v>
      </c>
      <c r="I2854" s="2">
        <v>8340</v>
      </c>
      <c r="J2854" s="3" t="s">
        <v>151</v>
      </c>
      <c r="K2854" s="2">
        <v>8340</v>
      </c>
      <c r="L2854" s="3"/>
      <c r="M2854" s="3" t="s">
        <v>313</v>
      </c>
      <c r="N2854" s="3" t="s">
        <v>289</v>
      </c>
      <c r="O2854" s="3"/>
      <c r="P2854" s="3"/>
      <c r="Q2854" s="3"/>
      <c r="R2854" s="3">
        <v>0</v>
      </c>
      <c r="S2854" s="3">
        <v>1</v>
      </c>
      <c r="T2854" s="2">
        <v>7</v>
      </c>
      <c r="U2854" s="3">
        <v>0.59846173275108872</v>
      </c>
      <c r="V2854" s="3">
        <v>5.4621332838338832</v>
      </c>
      <c r="W2854" s="3">
        <v>0.73346025345537524</v>
      </c>
      <c r="X2854" s="3">
        <v>2436.2793449641576</v>
      </c>
      <c r="Y2854" s="3">
        <v>5.4621332838338832</v>
      </c>
      <c r="Z2854" s="3">
        <v>0.73345960504465579</v>
      </c>
      <c r="AA2854" s="3">
        <v>2436.2793449641576</v>
      </c>
      <c r="AB2854">
        <f t="shared" si="74"/>
        <v>5.4621332838338832</v>
      </c>
      <c r="AC2854">
        <f t="shared" si="75"/>
        <v>0.73345960504465579</v>
      </c>
    </row>
    <row r="2855" spans="1:29" x14ac:dyDescent="0.25">
      <c r="A2855" s="2">
        <v>2854</v>
      </c>
      <c r="B2855" s="3" t="s">
        <v>178</v>
      </c>
      <c r="C2855" s="3" t="s">
        <v>110</v>
      </c>
      <c r="D2855" s="3" t="s">
        <v>179</v>
      </c>
      <c r="E2855" s="3" t="s">
        <v>288</v>
      </c>
      <c r="F2855" s="3">
        <v>0.56000000000000005</v>
      </c>
      <c r="G2855" s="3">
        <v>0.48</v>
      </c>
      <c r="H2855" s="3" t="s">
        <v>289</v>
      </c>
      <c r="I2855" s="2">
        <v>8340</v>
      </c>
      <c r="J2855" s="3" t="s">
        <v>151</v>
      </c>
      <c r="K2855" s="2">
        <v>8340</v>
      </c>
      <c r="L2855" s="3"/>
      <c r="M2855" s="3" t="s">
        <v>289</v>
      </c>
      <c r="N2855" s="3" t="s">
        <v>289</v>
      </c>
      <c r="O2855" s="3"/>
      <c r="P2855" s="3"/>
      <c r="Q2855" s="3"/>
      <c r="R2855" s="3">
        <v>0</v>
      </c>
      <c r="S2855" s="3">
        <v>1</v>
      </c>
      <c r="T2855" s="2">
        <v>197</v>
      </c>
      <c r="U2855" s="3">
        <v>26.468510159274299</v>
      </c>
      <c r="V2855" s="3">
        <v>224.82282655795328</v>
      </c>
      <c r="W2855" s="3">
        <v>31.781955237477536</v>
      </c>
      <c r="X2855" s="3">
        <v>106278.45574774526</v>
      </c>
      <c r="Y2855" s="3">
        <v>224.82282655795328</v>
      </c>
      <c r="Z2855" s="3">
        <v>31.78192714084879</v>
      </c>
      <c r="AA2855" s="3">
        <v>106278.45574774526</v>
      </c>
      <c r="AB2855">
        <f t="shared" si="74"/>
        <v>224.82282655795328</v>
      </c>
      <c r="AC2855">
        <f t="shared" si="75"/>
        <v>31.78192714084879</v>
      </c>
    </row>
    <row r="2856" spans="1:29" x14ac:dyDescent="0.25">
      <c r="A2856" s="2">
        <v>2855</v>
      </c>
      <c r="B2856" s="3" t="s">
        <v>178</v>
      </c>
      <c r="C2856" s="3" t="s">
        <v>110</v>
      </c>
      <c r="D2856" s="3" t="s">
        <v>179</v>
      </c>
      <c r="E2856" s="3" t="s">
        <v>288</v>
      </c>
      <c r="F2856" s="3">
        <v>0.56000000000000005</v>
      </c>
      <c r="G2856" s="3">
        <v>0.48</v>
      </c>
      <c r="H2856" s="3" t="s">
        <v>289</v>
      </c>
      <c r="I2856" s="2">
        <v>8350</v>
      </c>
      <c r="J2856" s="3" t="s">
        <v>109</v>
      </c>
      <c r="K2856" s="2">
        <v>8350</v>
      </c>
      <c r="L2856" s="3"/>
      <c r="M2856" s="3" t="s">
        <v>289</v>
      </c>
      <c r="N2856" s="3" t="s">
        <v>289</v>
      </c>
      <c r="O2856" s="3"/>
      <c r="P2856" s="3"/>
      <c r="Q2856" s="3"/>
      <c r="R2856" s="3">
        <v>0</v>
      </c>
      <c r="S2856" s="3">
        <v>1</v>
      </c>
      <c r="T2856" s="2">
        <v>154</v>
      </c>
      <c r="U2856" s="3">
        <v>17.26233266313308</v>
      </c>
      <c r="V2856" s="3">
        <v>148.9478260917152</v>
      </c>
      <c r="W2856" s="3">
        <v>20.478355381798284</v>
      </c>
      <c r="X2856" s="3">
        <v>68014.382043375561</v>
      </c>
      <c r="Y2856" s="3">
        <v>148.9478260917152</v>
      </c>
      <c r="Z2856" s="3">
        <v>20.47833727804273</v>
      </c>
      <c r="AA2856" s="3">
        <v>68014.382043375561</v>
      </c>
      <c r="AB2856">
        <f t="shared" si="74"/>
        <v>148.9478260917152</v>
      </c>
      <c r="AC2856">
        <f t="shared" si="75"/>
        <v>20.47833727804273</v>
      </c>
    </row>
    <row r="2857" spans="1:29" x14ac:dyDescent="0.25">
      <c r="A2857" s="2">
        <v>2856</v>
      </c>
      <c r="B2857" s="3" t="s">
        <v>178</v>
      </c>
      <c r="C2857" s="3" t="s">
        <v>110</v>
      </c>
      <c r="D2857" s="3" t="s">
        <v>179</v>
      </c>
      <c r="E2857" s="3" t="s">
        <v>288</v>
      </c>
      <c r="F2857" s="3">
        <v>0.56000000000000005</v>
      </c>
      <c r="G2857" s="3">
        <v>0.48</v>
      </c>
      <c r="H2857" s="3" t="s">
        <v>289</v>
      </c>
      <c r="I2857" s="2">
        <v>8370</v>
      </c>
      <c r="J2857" s="3" t="s">
        <v>68</v>
      </c>
      <c r="K2857" s="2">
        <v>8370</v>
      </c>
      <c r="L2857" s="3"/>
      <c r="M2857" s="3" t="s">
        <v>289</v>
      </c>
      <c r="N2857" s="3" t="s">
        <v>289</v>
      </c>
      <c r="O2857" s="3"/>
      <c r="P2857" s="3"/>
      <c r="Q2857" s="3"/>
      <c r="R2857" s="3">
        <v>0</v>
      </c>
      <c r="S2857" s="3">
        <v>1</v>
      </c>
      <c r="T2857" s="2">
        <v>675</v>
      </c>
      <c r="U2857" s="3">
        <v>58.400565119656228</v>
      </c>
      <c r="V2857" s="3">
        <v>106.49941083634631</v>
      </c>
      <c r="W2857" s="3">
        <v>14.815842568971165</v>
      </c>
      <c r="X2857" s="3">
        <v>121571.65736362741</v>
      </c>
      <c r="Y2857" s="3">
        <v>106.49941083634631</v>
      </c>
      <c r="Z2857" s="3">
        <v>14.815829471122862</v>
      </c>
      <c r="AA2857" s="3">
        <v>121571.65736362741</v>
      </c>
      <c r="AB2857">
        <f t="shared" si="74"/>
        <v>106.49941083634631</v>
      </c>
      <c r="AC2857">
        <f t="shared" si="75"/>
        <v>14.815829471122862</v>
      </c>
    </row>
    <row r="2858" spans="1:29" x14ac:dyDescent="0.25">
      <c r="A2858" s="2">
        <v>2857</v>
      </c>
      <c r="B2858" s="3" t="s">
        <v>178</v>
      </c>
      <c r="C2858" s="3" t="s">
        <v>110</v>
      </c>
      <c r="D2858" s="3" t="s">
        <v>179</v>
      </c>
      <c r="E2858" s="3" t="s">
        <v>288</v>
      </c>
      <c r="F2858" s="3">
        <v>0.56000000000000005</v>
      </c>
      <c r="G2858" s="3">
        <v>0.48</v>
      </c>
      <c r="H2858" s="3" t="s">
        <v>289</v>
      </c>
      <c r="I2858" s="2">
        <v>9999</v>
      </c>
      <c r="J2858" s="3" t="s">
        <v>301</v>
      </c>
      <c r="K2858" s="2">
        <v>9999</v>
      </c>
      <c r="L2858" s="3"/>
      <c r="M2858" s="3" t="s">
        <v>289</v>
      </c>
      <c r="N2858" s="3" t="s">
        <v>289</v>
      </c>
      <c r="O2858" s="3"/>
      <c r="P2858" s="3"/>
      <c r="Q2858" s="3"/>
      <c r="R2858" s="3">
        <v>0</v>
      </c>
      <c r="S2858" s="3">
        <v>1</v>
      </c>
      <c r="T2858" s="2">
        <v>27</v>
      </c>
      <c r="U2858" s="3">
        <v>0.42465886527676888</v>
      </c>
      <c r="V2858" s="3">
        <v>2.7818136881270847</v>
      </c>
      <c r="W2858" s="3">
        <v>0.41930023688739559</v>
      </c>
      <c r="X2858" s="3">
        <v>1278.6735070113568</v>
      </c>
      <c r="Y2858" s="3">
        <v>2.7818136881270847</v>
      </c>
      <c r="Z2858" s="3">
        <v>0.4192998662077751</v>
      </c>
      <c r="AA2858" s="3">
        <v>1278.6735070113568</v>
      </c>
      <c r="AB2858">
        <f t="shared" si="74"/>
        <v>2.7818136881270847</v>
      </c>
      <c r="AC2858">
        <f t="shared" si="75"/>
        <v>0.4192998662077751</v>
      </c>
    </row>
    <row r="2859" spans="1:29" x14ac:dyDescent="0.25">
      <c r="A2859" s="2">
        <v>2858</v>
      </c>
      <c r="B2859" s="3" t="s">
        <v>178</v>
      </c>
      <c r="C2859" s="3" t="s">
        <v>110</v>
      </c>
      <c r="D2859" s="3" t="s">
        <v>179</v>
      </c>
      <c r="E2859" s="3" t="s">
        <v>288</v>
      </c>
      <c r="F2859" s="3">
        <v>0.56000000000000005</v>
      </c>
      <c r="G2859" s="3">
        <v>0.48</v>
      </c>
      <c r="H2859" s="3" t="s">
        <v>317</v>
      </c>
      <c r="I2859" s="2">
        <v>1100</v>
      </c>
      <c r="J2859" s="3" t="s">
        <v>42</v>
      </c>
      <c r="K2859" s="2">
        <v>1000</v>
      </c>
      <c r="L2859" s="3"/>
      <c r="M2859" s="3" t="s">
        <v>318</v>
      </c>
      <c r="N2859" s="3" t="s">
        <v>317</v>
      </c>
      <c r="O2859" s="3"/>
      <c r="P2859" s="3"/>
      <c r="Q2859" s="3"/>
      <c r="R2859" s="3">
        <v>0</v>
      </c>
      <c r="S2859" s="3">
        <v>1</v>
      </c>
      <c r="T2859" s="2">
        <v>10</v>
      </c>
      <c r="U2859" s="3">
        <v>4.4947912806059864E-2</v>
      </c>
      <c r="V2859" s="3">
        <v>0.37319381729368523</v>
      </c>
      <c r="W2859" s="3">
        <v>5.0080065012325564E-2</v>
      </c>
      <c r="X2859" s="3">
        <v>171.93099823573763</v>
      </c>
      <c r="Y2859" s="3">
        <v>0.37319381729368523</v>
      </c>
      <c r="Z2859" s="3">
        <v>5.0080020739373045E-2</v>
      </c>
      <c r="AA2859" s="3">
        <v>171.93099823573763</v>
      </c>
      <c r="AB2859">
        <f t="shared" si="74"/>
        <v>0.37319381729368523</v>
      </c>
      <c r="AC2859">
        <f t="shared" si="75"/>
        <v>5.0080020739373045E-2</v>
      </c>
    </row>
    <row r="2860" spans="1:29" x14ac:dyDescent="0.25">
      <c r="A2860" s="2">
        <v>2859</v>
      </c>
      <c r="B2860" s="3" t="s">
        <v>178</v>
      </c>
      <c r="C2860" s="3" t="s">
        <v>110</v>
      </c>
      <c r="D2860" s="3" t="s">
        <v>179</v>
      </c>
      <c r="E2860" s="3" t="s">
        <v>288</v>
      </c>
      <c r="F2860" s="3">
        <v>0.56000000000000005</v>
      </c>
      <c r="G2860" s="3">
        <v>0.48</v>
      </c>
      <c r="H2860" s="3" t="s">
        <v>317</v>
      </c>
      <c r="I2860" s="2">
        <v>1100</v>
      </c>
      <c r="J2860" s="3" t="s">
        <v>42</v>
      </c>
      <c r="K2860" s="2">
        <v>1100</v>
      </c>
      <c r="L2860" s="3"/>
      <c r="M2860" s="3" t="s">
        <v>318</v>
      </c>
      <c r="N2860" s="3" t="s">
        <v>317</v>
      </c>
      <c r="O2860" s="3"/>
      <c r="P2860" s="3"/>
      <c r="Q2860" s="3"/>
      <c r="R2860" s="3">
        <v>0</v>
      </c>
      <c r="S2860" s="3">
        <v>1</v>
      </c>
      <c r="T2860" s="2">
        <v>419</v>
      </c>
      <c r="U2860" s="3">
        <v>10.082739537764445</v>
      </c>
      <c r="V2860" s="3">
        <v>91.16156276086322</v>
      </c>
      <c r="W2860" s="3">
        <v>12.758451258669718</v>
      </c>
      <c r="X2860" s="3">
        <v>39501.900762961013</v>
      </c>
      <c r="Y2860" s="3">
        <v>91.16156276086322</v>
      </c>
      <c r="Z2860" s="3">
        <v>12.758439979644706</v>
      </c>
      <c r="AA2860" s="3">
        <v>39501.900762961013</v>
      </c>
      <c r="AB2860">
        <f t="shared" si="74"/>
        <v>91.16156276086322</v>
      </c>
      <c r="AC2860">
        <f t="shared" si="75"/>
        <v>12.758439979644706</v>
      </c>
    </row>
    <row r="2861" spans="1:29" x14ac:dyDescent="0.25">
      <c r="A2861" s="2">
        <v>2860</v>
      </c>
      <c r="B2861" s="3" t="s">
        <v>178</v>
      </c>
      <c r="C2861" s="3" t="s">
        <v>110</v>
      </c>
      <c r="D2861" s="3" t="s">
        <v>179</v>
      </c>
      <c r="E2861" s="3" t="s">
        <v>288</v>
      </c>
      <c r="F2861" s="3">
        <v>0.56000000000000005</v>
      </c>
      <c r="G2861" s="3">
        <v>0.48</v>
      </c>
      <c r="H2861" s="3" t="s">
        <v>317</v>
      </c>
      <c r="I2861" s="2">
        <v>1100</v>
      </c>
      <c r="J2861" s="3" t="s">
        <v>42</v>
      </c>
      <c r="K2861" s="2">
        <v>1100</v>
      </c>
      <c r="L2861" s="3"/>
      <c r="M2861" s="3" t="s">
        <v>319</v>
      </c>
      <c r="N2861" s="3" t="s">
        <v>317</v>
      </c>
      <c r="O2861" s="3"/>
      <c r="P2861" s="3"/>
      <c r="Q2861" s="3"/>
      <c r="R2861" s="3">
        <v>0</v>
      </c>
      <c r="S2861" s="3">
        <v>1</v>
      </c>
      <c r="T2861" s="2">
        <v>1</v>
      </c>
      <c r="U2861" s="3">
        <v>3.1190389151169898E-4</v>
      </c>
      <c r="V2861" s="3">
        <v>2.4047453585769444E-3</v>
      </c>
      <c r="W2861" s="3">
        <v>3.1670462038616682E-4</v>
      </c>
      <c r="X2861" s="3">
        <v>1.1320754493267344</v>
      </c>
      <c r="Y2861" s="3">
        <v>2.4047453585769444E-3</v>
      </c>
      <c r="Z2861" s="3">
        <v>3.1670434040552702E-4</v>
      </c>
      <c r="AA2861" s="3">
        <v>1.1320754493267344</v>
      </c>
      <c r="AB2861">
        <f t="shared" si="74"/>
        <v>2.4047453585769444E-3</v>
      </c>
      <c r="AC2861">
        <f t="shared" si="75"/>
        <v>3.1670434040552702E-4</v>
      </c>
    </row>
    <row r="2862" spans="1:29" x14ac:dyDescent="0.25">
      <c r="A2862" s="2">
        <v>2861</v>
      </c>
      <c r="B2862" s="3" t="s">
        <v>178</v>
      </c>
      <c r="C2862" s="3" t="s">
        <v>110</v>
      </c>
      <c r="D2862" s="3" t="s">
        <v>179</v>
      </c>
      <c r="E2862" s="3" t="s">
        <v>288</v>
      </c>
      <c r="F2862" s="3">
        <v>0.56000000000000005</v>
      </c>
      <c r="G2862" s="3">
        <v>0.48</v>
      </c>
      <c r="H2862" s="3" t="s">
        <v>317</v>
      </c>
      <c r="I2862" s="2">
        <v>1100</v>
      </c>
      <c r="J2862" s="3" t="s">
        <v>42</v>
      </c>
      <c r="K2862" s="2">
        <v>1100</v>
      </c>
      <c r="L2862" s="3"/>
      <c r="M2862" s="3" t="s">
        <v>320</v>
      </c>
      <c r="N2862" s="3" t="s">
        <v>317</v>
      </c>
      <c r="O2862" s="3"/>
      <c r="P2862" s="3"/>
      <c r="Q2862" s="3"/>
      <c r="R2862" s="3">
        <v>0</v>
      </c>
      <c r="S2862" s="3">
        <v>1</v>
      </c>
      <c r="T2862" s="2">
        <v>1</v>
      </c>
      <c r="U2862" s="3">
        <v>9.2939530121853298E-3</v>
      </c>
      <c r="V2862" s="3">
        <v>6.6503539808623752E-2</v>
      </c>
      <c r="W2862" s="3">
        <v>8.9750079092537835E-3</v>
      </c>
      <c r="X2862" s="3">
        <v>30.417506256505067</v>
      </c>
      <c r="Y2862" s="3">
        <v>6.6503539808623752E-2</v>
      </c>
      <c r="Z2862" s="3">
        <v>8.9749999749569997E-3</v>
      </c>
      <c r="AA2862" s="3">
        <v>30.417506256505067</v>
      </c>
      <c r="AB2862">
        <f t="shared" si="74"/>
        <v>6.6503539808623752E-2</v>
      </c>
      <c r="AC2862">
        <f t="shared" si="75"/>
        <v>8.9749999749569997E-3</v>
      </c>
    </row>
    <row r="2863" spans="1:29" x14ac:dyDescent="0.25">
      <c r="A2863" s="2">
        <v>2862</v>
      </c>
      <c r="B2863" s="3" t="s">
        <v>178</v>
      </c>
      <c r="C2863" s="3" t="s">
        <v>110</v>
      </c>
      <c r="D2863" s="3" t="s">
        <v>179</v>
      </c>
      <c r="E2863" s="3" t="s">
        <v>288</v>
      </c>
      <c r="F2863" s="3">
        <v>0.56000000000000005</v>
      </c>
      <c r="G2863" s="3">
        <v>0.48</v>
      </c>
      <c r="H2863" s="3" t="s">
        <v>317</v>
      </c>
      <c r="I2863" s="2">
        <v>1100</v>
      </c>
      <c r="J2863" s="3" t="s">
        <v>42</v>
      </c>
      <c r="K2863" s="2">
        <v>3000</v>
      </c>
      <c r="L2863" s="3"/>
      <c r="M2863" s="3" t="s">
        <v>318</v>
      </c>
      <c r="N2863" s="3" t="s">
        <v>317</v>
      </c>
      <c r="O2863" s="3"/>
      <c r="P2863" s="3"/>
      <c r="Q2863" s="3"/>
      <c r="R2863" s="3">
        <v>0</v>
      </c>
      <c r="S2863" s="3">
        <v>1</v>
      </c>
      <c r="T2863" s="2">
        <v>17</v>
      </c>
      <c r="U2863" s="3">
        <v>0.65422308676308871</v>
      </c>
      <c r="V2863" s="3">
        <v>3.3807574553661319</v>
      </c>
      <c r="W2863" s="3">
        <v>0.42777232568357687</v>
      </c>
      <c r="X2863" s="3">
        <v>1949.5027000055507</v>
      </c>
      <c r="Y2863" s="3">
        <v>3.3807574553661319</v>
      </c>
      <c r="Z2863" s="3">
        <v>0.42777194751426212</v>
      </c>
      <c r="AA2863" s="3">
        <v>1949.5027000055507</v>
      </c>
      <c r="AB2863">
        <f t="shared" si="74"/>
        <v>3.3807574553661319</v>
      </c>
      <c r="AC2863">
        <f t="shared" si="75"/>
        <v>0.42777194751426212</v>
      </c>
    </row>
    <row r="2864" spans="1:29" x14ac:dyDescent="0.25">
      <c r="A2864" s="2">
        <v>2863</v>
      </c>
      <c r="B2864" s="3" t="s">
        <v>178</v>
      </c>
      <c r="C2864" s="3" t="s">
        <v>110</v>
      </c>
      <c r="D2864" s="3" t="s">
        <v>179</v>
      </c>
      <c r="E2864" s="3" t="s">
        <v>288</v>
      </c>
      <c r="F2864" s="3">
        <v>0.56000000000000005</v>
      </c>
      <c r="G2864" s="3">
        <v>0.48</v>
      </c>
      <c r="H2864" s="3" t="s">
        <v>317</v>
      </c>
      <c r="I2864" s="2">
        <v>1180</v>
      </c>
      <c r="J2864" s="3" t="s">
        <v>43</v>
      </c>
      <c r="K2864" s="2">
        <v>1000</v>
      </c>
      <c r="L2864" s="3"/>
      <c r="M2864" s="3" t="s">
        <v>318</v>
      </c>
      <c r="N2864" s="3" t="s">
        <v>317</v>
      </c>
      <c r="O2864" s="3"/>
      <c r="P2864" s="3"/>
      <c r="Q2864" s="3"/>
      <c r="R2864" s="3">
        <v>0</v>
      </c>
      <c r="S2864" s="3">
        <v>1</v>
      </c>
      <c r="T2864" s="2">
        <v>48</v>
      </c>
      <c r="U2864" s="3">
        <v>0.40286462389310768</v>
      </c>
      <c r="V2864" s="3">
        <v>3.5878818468885205</v>
      </c>
      <c r="W2864" s="3">
        <v>0.50809529443204371</v>
      </c>
      <c r="X2864" s="3">
        <v>1435.4989501443508</v>
      </c>
      <c r="Y2864" s="3">
        <v>3.5878818468885205</v>
      </c>
      <c r="Z2864" s="3">
        <v>0.50809484525373627</v>
      </c>
      <c r="AA2864" s="3">
        <v>1435.4989501443508</v>
      </c>
      <c r="AB2864">
        <f t="shared" si="74"/>
        <v>3.5878818468885205</v>
      </c>
      <c r="AC2864">
        <f t="shared" si="75"/>
        <v>0.50809484525373627</v>
      </c>
    </row>
    <row r="2865" spans="1:29" x14ac:dyDescent="0.25">
      <c r="A2865" s="2">
        <v>2864</v>
      </c>
      <c r="B2865" s="3" t="s">
        <v>178</v>
      </c>
      <c r="C2865" s="3" t="s">
        <v>110</v>
      </c>
      <c r="D2865" s="3" t="s">
        <v>179</v>
      </c>
      <c r="E2865" s="3" t="s">
        <v>288</v>
      </c>
      <c r="F2865" s="3">
        <v>0.56000000000000005</v>
      </c>
      <c r="G2865" s="3">
        <v>0.48</v>
      </c>
      <c r="H2865" s="3" t="s">
        <v>317</v>
      </c>
      <c r="I2865" s="2">
        <v>1180</v>
      </c>
      <c r="J2865" s="3" t="s">
        <v>43</v>
      </c>
      <c r="K2865" s="2">
        <v>1180</v>
      </c>
      <c r="L2865" s="3"/>
      <c r="M2865" s="3" t="s">
        <v>318</v>
      </c>
      <c r="N2865" s="3" t="s">
        <v>317</v>
      </c>
      <c r="O2865" s="3"/>
      <c r="P2865" s="3"/>
      <c r="Q2865" s="3"/>
      <c r="R2865" s="3">
        <v>0</v>
      </c>
      <c r="S2865" s="3">
        <v>1</v>
      </c>
      <c r="T2865" s="2">
        <v>234</v>
      </c>
      <c r="U2865" s="3">
        <v>5.2320438830207028</v>
      </c>
      <c r="V2865" s="3">
        <v>44.273178376525458</v>
      </c>
      <c r="W2865" s="3">
        <v>6.1061693109907305</v>
      </c>
      <c r="X2865" s="3">
        <v>19542.213663148657</v>
      </c>
      <c r="Y2865" s="3">
        <v>44.273178376525458</v>
      </c>
      <c r="Z2865" s="3">
        <v>6.1061639128718666</v>
      </c>
      <c r="AA2865" s="3">
        <v>19542.213663148657</v>
      </c>
      <c r="AB2865">
        <f t="shared" si="74"/>
        <v>44.273178376525458</v>
      </c>
      <c r="AC2865">
        <f t="shared" si="75"/>
        <v>6.1061639128718666</v>
      </c>
    </row>
    <row r="2866" spans="1:29" x14ac:dyDescent="0.25">
      <c r="A2866" s="2">
        <v>2865</v>
      </c>
      <c r="B2866" s="3" t="s">
        <v>178</v>
      </c>
      <c r="C2866" s="3" t="s">
        <v>110</v>
      </c>
      <c r="D2866" s="3" t="s">
        <v>179</v>
      </c>
      <c r="E2866" s="3" t="s">
        <v>288</v>
      </c>
      <c r="F2866" s="3">
        <v>0.56000000000000005</v>
      </c>
      <c r="G2866" s="3">
        <v>0.48</v>
      </c>
      <c r="H2866" s="3" t="s">
        <v>317</v>
      </c>
      <c r="I2866" s="2">
        <v>1180</v>
      </c>
      <c r="J2866" s="3" t="s">
        <v>43</v>
      </c>
      <c r="K2866" s="2">
        <v>3000</v>
      </c>
      <c r="L2866" s="3"/>
      <c r="M2866" s="3" t="s">
        <v>318</v>
      </c>
      <c r="N2866" s="3" t="s">
        <v>317</v>
      </c>
      <c r="O2866" s="3"/>
      <c r="P2866" s="3"/>
      <c r="Q2866" s="3"/>
      <c r="R2866" s="3">
        <v>0</v>
      </c>
      <c r="S2866" s="3">
        <v>1</v>
      </c>
      <c r="T2866" s="2">
        <v>47</v>
      </c>
      <c r="U2866" s="3">
        <v>0.99679104454111633</v>
      </c>
      <c r="V2866" s="3">
        <v>9.2538508214406345</v>
      </c>
      <c r="W2866" s="3">
        <v>1.3035853397336306</v>
      </c>
      <c r="X2866" s="3">
        <v>3946.7037262649897</v>
      </c>
      <c r="Y2866" s="3">
        <v>9.2538508214406345</v>
      </c>
      <c r="Z2866" s="3">
        <v>1.3035841873075755</v>
      </c>
      <c r="AA2866" s="3">
        <v>3946.7037262649897</v>
      </c>
      <c r="AB2866">
        <f t="shared" si="74"/>
        <v>9.2538508214406345</v>
      </c>
      <c r="AC2866">
        <f t="shared" si="75"/>
        <v>1.3035841873075755</v>
      </c>
    </row>
    <row r="2867" spans="1:29" x14ac:dyDescent="0.25">
      <c r="A2867" s="2">
        <v>2866</v>
      </c>
      <c r="B2867" s="3" t="s">
        <v>178</v>
      </c>
      <c r="C2867" s="3" t="s">
        <v>110</v>
      </c>
      <c r="D2867" s="3" t="s">
        <v>179</v>
      </c>
      <c r="E2867" s="3" t="s">
        <v>288</v>
      </c>
      <c r="F2867" s="3">
        <v>0.56000000000000005</v>
      </c>
      <c r="G2867" s="3">
        <v>0.48</v>
      </c>
      <c r="H2867" s="3" t="s">
        <v>317</v>
      </c>
      <c r="I2867" s="2">
        <v>1190</v>
      </c>
      <c r="J2867" s="3" t="s">
        <v>44</v>
      </c>
      <c r="K2867" s="2">
        <v>1190</v>
      </c>
      <c r="L2867" s="3"/>
      <c r="M2867" s="3" t="s">
        <v>318</v>
      </c>
      <c r="N2867" s="3" t="s">
        <v>317</v>
      </c>
      <c r="O2867" s="3"/>
      <c r="P2867" s="3"/>
      <c r="Q2867" s="3"/>
      <c r="R2867" s="3">
        <v>0</v>
      </c>
      <c r="S2867" s="3">
        <v>1</v>
      </c>
      <c r="T2867" s="2">
        <v>10</v>
      </c>
      <c r="U2867" s="3">
        <v>0.20764532074195483</v>
      </c>
      <c r="V2867" s="3">
        <v>1.9926722091962474</v>
      </c>
      <c r="W2867" s="3">
        <v>0.27940037613915303</v>
      </c>
      <c r="X2867" s="3">
        <v>855.57507535756406</v>
      </c>
      <c r="Y2867" s="3">
        <v>1.9926722091962474</v>
      </c>
      <c r="Z2867" s="3">
        <v>0.27940012913708567</v>
      </c>
      <c r="AA2867" s="3">
        <v>855.57507535756406</v>
      </c>
      <c r="AB2867">
        <f t="shared" si="74"/>
        <v>1.9926722091962474</v>
      </c>
      <c r="AC2867">
        <f t="shared" si="75"/>
        <v>0.27940012913708567</v>
      </c>
    </row>
    <row r="2868" spans="1:29" x14ac:dyDescent="0.25">
      <c r="A2868" s="2">
        <v>2867</v>
      </c>
      <c r="B2868" s="3" t="s">
        <v>178</v>
      </c>
      <c r="C2868" s="3" t="s">
        <v>110</v>
      </c>
      <c r="D2868" s="3" t="s">
        <v>179</v>
      </c>
      <c r="E2868" s="3" t="s">
        <v>288</v>
      </c>
      <c r="F2868" s="3">
        <v>0.56000000000000005</v>
      </c>
      <c r="G2868" s="3">
        <v>0.48</v>
      </c>
      <c r="H2868" s="3" t="s">
        <v>317</v>
      </c>
      <c r="I2868" s="2">
        <v>1200</v>
      </c>
      <c r="J2868" s="3" t="s">
        <v>45</v>
      </c>
      <c r="K2868" s="2">
        <v>1000</v>
      </c>
      <c r="L2868" s="3"/>
      <c r="M2868" s="3" t="s">
        <v>318</v>
      </c>
      <c r="N2868" s="3" t="s">
        <v>317</v>
      </c>
      <c r="O2868" s="3"/>
      <c r="P2868" s="3"/>
      <c r="Q2868" s="3"/>
      <c r="R2868" s="3">
        <v>0</v>
      </c>
      <c r="S2868" s="3">
        <v>1</v>
      </c>
      <c r="T2868" s="2">
        <v>2</v>
      </c>
      <c r="U2868" s="3">
        <v>1.8928898525507879E-5</v>
      </c>
      <c r="V2868" s="3">
        <v>2.1411325671070108E-4</v>
      </c>
      <c r="W2868" s="3">
        <v>3.1912777333819792E-5</v>
      </c>
      <c r="X2868" s="3">
        <v>7.873003699377451E-2</v>
      </c>
      <c r="Y2868" s="3">
        <v>2.1411325671070108E-4</v>
      </c>
      <c r="Z2868" s="3">
        <v>3.1912749121538702E-5</v>
      </c>
      <c r="AA2868" s="3">
        <v>7.873003699377451E-2</v>
      </c>
      <c r="AB2868">
        <f t="shared" si="74"/>
        <v>2.1411325671070108E-4</v>
      </c>
      <c r="AC2868">
        <f t="shared" si="75"/>
        <v>3.1912749121538702E-5</v>
      </c>
    </row>
    <row r="2869" spans="1:29" x14ac:dyDescent="0.25">
      <c r="A2869" s="2">
        <v>2868</v>
      </c>
      <c r="B2869" s="3" t="s">
        <v>178</v>
      </c>
      <c r="C2869" s="3" t="s">
        <v>110</v>
      </c>
      <c r="D2869" s="3" t="s">
        <v>179</v>
      </c>
      <c r="E2869" s="3" t="s">
        <v>288</v>
      </c>
      <c r="F2869" s="3">
        <v>0.56000000000000005</v>
      </c>
      <c r="G2869" s="3">
        <v>0.48</v>
      </c>
      <c r="H2869" s="3" t="s">
        <v>317</v>
      </c>
      <c r="I2869" s="2">
        <v>1200</v>
      </c>
      <c r="J2869" s="3" t="s">
        <v>45</v>
      </c>
      <c r="K2869" s="2">
        <v>1200</v>
      </c>
      <c r="L2869" s="3"/>
      <c r="M2869" s="3" t="s">
        <v>321</v>
      </c>
      <c r="N2869" s="3" t="s">
        <v>317</v>
      </c>
      <c r="O2869" s="3"/>
      <c r="P2869" s="3"/>
      <c r="Q2869" s="3"/>
      <c r="R2869" s="3">
        <v>0</v>
      </c>
      <c r="S2869" s="3">
        <v>1</v>
      </c>
      <c r="T2869" s="2">
        <v>202</v>
      </c>
      <c r="U2869" s="3">
        <v>28.562404773800278</v>
      </c>
      <c r="V2869" s="3">
        <v>260.17820208381477</v>
      </c>
      <c r="W2869" s="3">
        <v>38.19829691816394</v>
      </c>
      <c r="X2869" s="3">
        <v>103093.35061576046</v>
      </c>
      <c r="Y2869" s="3">
        <v>260.17820208381477</v>
      </c>
      <c r="Z2869" s="3">
        <v>38.198263149210455</v>
      </c>
      <c r="AA2869" s="3">
        <v>103093.35061576046</v>
      </c>
      <c r="AB2869">
        <f t="shared" si="74"/>
        <v>260.17820208381477</v>
      </c>
      <c r="AC2869">
        <f t="shared" si="75"/>
        <v>38.198263149210455</v>
      </c>
    </row>
    <row r="2870" spans="1:29" x14ac:dyDescent="0.25">
      <c r="A2870" s="2">
        <v>2869</v>
      </c>
      <c r="B2870" s="3" t="s">
        <v>178</v>
      </c>
      <c r="C2870" s="3" t="s">
        <v>110</v>
      </c>
      <c r="D2870" s="3" t="s">
        <v>179</v>
      </c>
      <c r="E2870" s="3" t="s">
        <v>288</v>
      </c>
      <c r="F2870" s="3">
        <v>0.56000000000000005</v>
      </c>
      <c r="G2870" s="3">
        <v>0.48</v>
      </c>
      <c r="H2870" s="3" t="s">
        <v>317</v>
      </c>
      <c r="I2870" s="2">
        <v>1200</v>
      </c>
      <c r="J2870" s="3" t="s">
        <v>45</v>
      </c>
      <c r="K2870" s="2">
        <v>1200</v>
      </c>
      <c r="L2870" s="3"/>
      <c r="M2870" s="3" t="s">
        <v>318</v>
      </c>
      <c r="N2870" s="3" t="s">
        <v>317</v>
      </c>
      <c r="O2870" s="3"/>
      <c r="P2870" s="3"/>
      <c r="Q2870" s="3"/>
      <c r="R2870" s="3">
        <v>0</v>
      </c>
      <c r="S2870" s="3">
        <v>1</v>
      </c>
      <c r="T2870" s="2">
        <v>857</v>
      </c>
      <c r="U2870" s="3">
        <v>22.463204058669458</v>
      </c>
      <c r="V2870" s="3">
        <v>213.56164241720703</v>
      </c>
      <c r="W2870" s="3">
        <v>31.179368221028628</v>
      </c>
      <c r="X2870" s="3">
        <v>88740.535248185886</v>
      </c>
      <c r="Y2870" s="3">
        <v>213.56164241720703</v>
      </c>
      <c r="Z2870" s="3">
        <v>31.179340657112892</v>
      </c>
      <c r="AA2870" s="3">
        <v>88740.535248185886</v>
      </c>
      <c r="AB2870">
        <f t="shared" si="74"/>
        <v>213.56164241720703</v>
      </c>
      <c r="AC2870">
        <f t="shared" si="75"/>
        <v>31.179340657112892</v>
      </c>
    </row>
    <row r="2871" spans="1:29" x14ac:dyDescent="0.25">
      <c r="A2871" s="2">
        <v>2870</v>
      </c>
      <c r="B2871" s="3" t="s">
        <v>178</v>
      </c>
      <c r="C2871" s="3" t="s">
        <v>110</v>
      </c>
      <c r="D2871" s="3" t="s">
        <v>179</v>
      </c>
      <c r="E2871" s="3" t="s">
        <v>288</v>
      </c>
      <c r="F2871" s="3">
        <v>0.56000000000000005</v>
      </c>
      <c r="G2871" s="3">
        <v>0.48</v>
      </c>
      <c r="H2871" s="3" t="s">
        <v>317</v>
      </c>
      <c r="I2871" s="2">
        <v>1200</v>
      </c>
      <c r="J2871" s="3" t="s">
        <v>45</v>
      </c>
      <c r="K2871" s="2">
        <v>1200</v>
      </c>
      <c r="L2871" s="3"/>
      <c r="M2871" s="3" t="s">
        <v>322</v>
      </c>
      <c r="N2871" s="3" t="s">
        <v>317</v>
      </c>
      <c r="O2871" s="3"/>
      <c r="P2871" s="3"/>
      <c r="Q2871" s="3"/>
      <c r="R2871" s="3">
        <v>0</v>
      </c>
      <c r="S2871" s="3">
        <v>1</v>
      </c>
      <c r="T2871" s="2">
        <v>132</v>
      </c>
      <c r="U2871" s="3">
        <v>2.4055610781734478</v>
      </c>
      <c r="V2871" s="3">
        <v>21.933266578573615</v>
      </c>
      <c r="W2871" s="3">
        <v>3.247795040042722</v>
      </c>
      <c r="X2871" s="3">
        <v>8845.2071897059559</v>
      </c>
      <c r="Y2871" s="3">
        <v>21.933266578573615</v>
      </c>
      <c r="Z2871" s="3">
        <v>3.2477921688508538</v>
      </c>
      <c r="AA2871" s="3">
        <v>8845.2071897059559</v>
      </c>
      <c r="AB2871">
        <f t="shared" si="74"/>
        <v>21.933266578573615</v>
      </c>
      <c r="AC2871">
        <f t="shared" si="75"/>
        <v>3.2477921688508538</v>
      </c>
    </row>
    <row r="2872" spans="1:29" x14ac:dyDescent="0.25">
      <c r="A2872" s="2">
        <v>2871</v>
      </c>
      <c r="B2872" s="3" t="s">
        <v>178</v>
      </c>
      <c r="C2872" s="3" t="s">
        <v>110</v>
      </c>
      <c r="D2872" s="3" t="s">
        <v>179</v>
      </c>
      <c r="E2872" s="3" t="s">
        <v>288</v>
      </c>
      <c r="F2872" s="3">
        <v>0.56000000000000005</v>
      </c>
      <c r="G2872" s="3">
        <v>0.48</v>
      </c>
      <c r="H2872" s="3" t="s">
        <v>317</v>
      </c>
      <c r="I2872" s="2">
        <v>1210</v>
      </c>
      <c r="J2872" s="3" t="s">
        <v>46</v>
      </c>
      <c r="K2872" s="2">
        <v>1000</v>
      </c>
      <c r="L2872" s="3"/>
      <c r="M2872" s="3" t="s">
        <v>318</v>
      </c>
      <c r="N2872" s="3" t="s">
        <v>317</v>
      </c>
      <c r="O2872" s="3"/>
      <c r="P2872" s="3"/>
      <c r="Q2872" s="3"/>
      <c r="R2872" s="3">
        <v>0</v>
      </c>
      <c r="S2872" s="3">
        <v>1</v>
      </c>
      <c r="T2872" s="2">
        <v>33</v>
      </c>
      <c r="U2872" s="3">
        <v>0.20779087139620733</v>
      </c>
      <c r="V2872" s="3">
        <v>1.9343116116313011</v>
      </c>
      <c r="W2872" s="3">
        <v>0.28055057375221115</v>
      </c>
      <c r="X2872" s="3">
        <v>726.58172460342269</v>
      </c>
      <c r="Y2872" s="3">
        <v>1.9343116116313011</v>
      </c>
      <c r="Z2872" s="3">
        <v>0.28055032573331923</v>
      </c>
      <c r="AA2872" s="3">
        <v>726.58172460342269</v>
      </c>
      <c r="AB2872">
        <f t="shared" si="74"/>
        <v>1.9343116116313011</v>
      </c>
      <c r="AC2872">
        <f t="shared" si="75"/>
        <v>0.28055032573331923</v>
      </c>
    </row>
    <row r="2873" spans="1:29" x14ac:dyDescent="0.25">
      <c r="A2873" s="2">
        <v>2872</v>
      </c>
      <c r="B2873" s="3" t="s">
        <v>178</v>
      </c>
      <c r="C2873" s="3" t="s">
        <v>110</v>
      </c>
      <c r="D2873" s="3" t="s">
        <v>179</v>
      </c>
      <c r="E2873" s="3" t="s">
        <v>288</v>
      </c>
      <c r="F2873" s="3">
        <v>0.56000000000000005</v>
      </c>
      <c r="G2873" s="3">
        <v>0.48</v>
      </c>
      <c r="H2873" s="3" t="s">
        <v>317</v>
      </c>
      <c r="I2873" s="2">
        <v>1210</v>
      </c>
      <c r="J2873" s="3" t="s">
        <v>46</v>
      </c>
      <c r="K2873" s="2">
        <v>1210</v>
      </c>
      <c r="L2873" s="3"/>
      <c r="M2873" s="3" t="s">
        <v>321</v>
      </c>
      <c r="N2873" s="3" t="s">
        <v>317</v>
      </c>
      <c r="O2873" s="3"/>
      <c r="P2873" s="3"/>
      <c r="Q2873" s="3"/>
      <c r="R2873" s="3">
        <v>0</v>
      </c>
      <c r="S2873" s="3">
        <v>1</v>
      </c>
      <c r="T2873" s="2">
        <v>192</v>
      </c>
      <c r="U2873" s="3">
        <v>0.21099573896346216</v>
      </c>
      <c r="V2873" s="3">
        <v>2.0908943356203626</v>
      </c>
      <c r="W2873" s="3">
        <v>0.30718499620452072</v>
      </c>
      <c r="X2873" s="3">
        <v>840.11260929985508</v>
      </c>
      <c r="Y2873" s="3">
        <v>2.0908943356203626</v>
      </c>
      <c r="Z2873" s="3">
        <v>0.30718472463964264</v>
      </c>
      <c r="AA2873" s="3">
        <v>840.11260929985508</v>
      </c>
      <c r="AB2873">
        <f t="shared" si="74"/>
        <v>2.0908943356203626</v>
      </c>
      <c r="AC2873">
        <f t="shared" si="75"/>
        <v>0.30718472463964264</v>
      </c>
    </row>
    <row r="2874" spans="1:29" x14ac:dyDescent="0.25">
      <c r="A2874" s="2">
        <v>2873</v>
      </c>
      <c r="B2874" s="3" t="s">
        <v>178</v>
      </c>
      <c r="C2874" s="3" t="s">
        <v>110</v>
      </c>
      <c r="D2874" s="3" t="s">
        <v>179</v>
      </c>
      <c r="E2874" s="3" t="s">
        <v>288</v>
      </c>
      <c r="F2874" s="3">
        <v>0.56000000000000005</v>
      </c>
      <c r="G2874" s="3">
        <v>0.48</v>
      </c>
      <c r="H2874" s="3" t="s">
        <v>317</v>
      </c>
      <c r="I2874" s="2">
        <v>1210</v>
      </c>
      <c r="J2874" s="3" t="s">
        <v>46</v>
      </c>
      <c r="K2874" s="2">
        <v>1210</v>
      </c>
      <c r="L2874" s="3"/>
      <c r="M2874" s="3" t="s">
        <v>318</v>
      </c>
      <c r="N2874" s="3" t="s">
        <v>317</v>
      </c>
      <c r="O2874" s="3"/>
      <c r="P2874" s="3"/>
      <c r="Q2874" s="3"/>
      <c r="R2874" s="3">
        <v>0</v>
      </c>
      <c r="S2874" s="3">
        <v>1</v>
      </c>
      <c r="T2874" s="2">
        <v>340</v>
      </c>
      <c r="U2874" s="3">
        <v>3.9157662027558864</v>
      </c>
      <c r="V2874" s="3">
        <v>34.49931479174451</v>
      </c>
      <c r="W2874" s="3">
        <v>4.9212564045857521</v>
      </c>
      <c r="X2874" s="3">
        <v>15006.860948952475</v>
      </c>
      <c r="Y2874" s="3">
        <v>34.49931479174451</v>
      </c>
      <c r="Z2874" s="3">
        <v>4.9212520539813465</v>
      </c>
      <c r="AA2874" s="3">
        <v>15006.860948952475</v>
      </c>
      <c r="AB2874">
        <f t="shared" si="74"/>
        <v>34.49931479174451</v>
      </c>
      <c r="AC2874">
        <f t="shared" si="75"/>
        <v>4.9212520539813465</v>
      </c>
    </row>
    <row r="2875" spans="1:29" x14ac:dyDescent="0.25">
      <c r="A2875" s="2">
        <v>2874</v>
      </c>
      <c r="B2875" s="3" t="s">
        <v>178</v>
      </c>
      <c r="C2875" s="3" t="s">
        <v>110</v>
      </c>
      <c r="D2875" s="3" t="s">
        <v>179</v>
      </c>
      <c r="E2875" s="3" t="s">
        <v>288</v>
      </c>
      <c r="F2875" s="3">
        <v>0.56000000000000005</v>
      </c>
      <c r="G2875" s="3">
        <v>0.48</v>
      </c>
      <c r="H2875" s="3" t="s">
        <v>317</v>
      </c>
      <c r="I2875" s="2">
        <v>1210</v>
      </c>
      <c r="J2875" s="3" t="s">
        <v>46</v>
      </c>
      <c r="K2875" s="2">
        <v>3000</v>
      </c>
      <c r="L2875" s="3"/>
      <c r="M2875" s="3" t="s">
        <v>318</v>
      </c>
      <c r="N2875" s="3" t="s">
        <v>317</v>
      </c>
      <c r="O2875" s="3"/>
      <c r="P2875" s="3"/>
      <c r="Q2875" s="3"/>
      <c r="R2875" s="3">
        <v>0</v>
      </c>
      <c r="S2875" s="3">
        <v>1</v>
      </c>
      <c r="T2875" s="2">
        <v>7</v>
      </c>
      <c r="U2875" s="3">
        <v>3.5257238272318948E-2</v>
      </c>
      <c r="V2875" s="3">
        <v>0.2567381729712116</v>
      </c>
      <c r="W2875" s="3">
        <v>3.2487278445710824E-2</v>
      </c>
      <c r="X2875" s="3">
        <v>113.82968892551631</v>
      </c>
      <c r="Y2875" s="3">
        <v>0.2567381729712116</v>
      </c>
      <c r="Z2875" s="3">
        <v>3.2487249725545717E-2</v>
      </c>
      <c r="AA2875" s="3">
        <v>113.82968892551631</v>
      </c>
      <c r="AB2875">
        <f t="shared" si="74"/>
        <v>0.2567381729712116</v>
      </c>
      <c r="AC2875">
        <f t="shared" si="75"/>
        <v>3.2487249725545717E-2</v>
      </c>
    </row>
    <row r="2876" spans="1:29" x14ac:dyDescent="0.25">
      <c r="A2876" s="2">
        <v>2875</v>
      </c>
      <c r="B2876" s="3" t="s">
        <v>178</v>
      </c>
      <c r="C2876" s="3" t="s">
        <v>110</v>
      </c>
      <c r="D2876" s="3" t="s">
        <v>179</v>
      </c>
      <c r="E2876" s="3" t="s">
        <v>288</v>
      </c>
      <c r="F2876" s="3">
        <v>0.56000000000000005</v>
      </c>
      <c r="G2876" s="3">
        <v>0.48</v>
      </c>
      <c r="H2876" s="3" t="s">
        <v>317</v>
      </c>
      <c r="I2876" s="2">
        <v>1290</v>
      </c>
      <c r="J2876" s="3" t="s">
        <v>145</v>
      </c>
      <c r="K2876" s="2">
        <v>1290</v>
      </c>
      <c r="L2876" s="3"/>
      <c r="M2876" s="3" t="s">
        <v>318</v>
      </c>
      <c r="N2876" s="3" t="s">
        <v>317</v>
      </c>
      <c r="O2876" s="3"/>
      <c r="P2876" s="3"/>
      <c r="Q2876" s="3"/>
      <c r="R2876" s="3">
        <v>0</v>
      </c>
      <c r="S2876" s="3">
        <v>1</v>
      </c>
      <c r="T2876" s="2">
        <v>102</v>
      </c>
      <c r="U2876" s="3">
        <v>2.0212111911119197</v>
      </c>
      <c r="V2876" s="3">
        <v>17.472184333666707</v>
      </c>
      <c r="W2876" s="3">
        <v>2.4144672154110176</v>
      </c>
      <c r="X2876" s="3">
        <v>7437.2688602894214</v>
      </c>
      <c r="Y2876" s="3">
        <v>17.472184333666707</v>
      </c>
      <c r="Z2876" s="3">
        <v>2.4144650809171364</v>
      </c>
      <c r="AA2876" s="3">
        <v>7437.2688602894214</v>
      </c>
      <c r="AB2876">
        <f t="shared" si="74"/>
        <v>17.472184333666707</v>
      </c>
      <c r="AC2876">
        <f t="shared" si="75"/>
        <v>2.4144650809171364</v>
      </c>
    </row>
    <row r="2877" spans="1:29" x14ac:dyDescent="0.25">
      <c r="A2877" s="2">
        <v>2876</v>
      </c>
      <c r="B2877" s="3" t="s">
        <v>178</v>
      </c>
      <c r="C2877" s="3" t="s">
        <v>110</v>
      </c>
      <c r="D2877" s="3" t="s">
        <v>179</v>
      </c>
      <c r="E2877" s="3" t="s">
        <v>288</v>
      </c>
      <c r="F2877" s="3">
        <v>0.56000000000000005</v>
      </c>
      <c r="G2877" s="3">
        <v>0.48</v>
      </c>
      <c r="H2877" s="3" t="s">
        <v>317</v>
      </c>
      <c r="I2877" s="2">
        <v>1300</v>
      </c>
      <c r="J2877" s="3" t="s">
        <v>114</v>
      </c>
      <c r="K2877" s="2">
        <v>1000</v>
      </c>
      <c r="L2877" s="3"/>
      <c r="M2877" s="3" t="s">
        <v>318</v>
      </c>
      <c r="N2877" s="3" t="s">
        <v>317</v>
      </c>
      <c r="O2877" s="3"/>
      <c r="P2877" s="3"/>
      <c r="Q2877" s="3"/>
      <c r="R2877" s="3">
        <v>0</v>
      </c>
      <c r="S2877" s="3">
        <v>1</v>
      </c>
      <c r="T2877" s="2">
        <v>1</v>
      </c>
      <c r="U2877" s="3">
        <v>2.3082824402335301E-5</v>
      </c>
      <c r="V2877" s="3">
        <v>2.4070620496988301E-4</v>
      </c>
      <c r="W2877" s="3">
        <v>3.8906855819043552E-5</v>
      </c>
      <c r="X2877" s="3">
        <v>9.4037890780777081E-2</v>
      </c>
      <c r="Y2877" s="3">
        <v>2.4070620496988301E-4</v>
      </c>
      <c r="Z2877" s="3">
        <v>3.8906821423693303E-5</v>
      </c>
      <c r="AA2877" s="3">
        <v>9.4037890780777081E-2</v>
      </c>
      <c r="AB2877">
        <f t="shared" si="74"/>
        <v>2.4070620496988301E-4</v>
      </c>
      <c r="AC2877">
        <f t="shared" si="75"/>
        <v>3.8906821423693303E-5</v>
      </c>
    </row>
    <row r="2878" spans="1:29" x14ac:dyDescent="0.25">
      <c r="A2878" s="2">
        <v>2877</v>
      </c>
      <c r="B2878" s="3" t="s">
        <v>178</v>
      </c>
      <c r="C2878" s="3" t="s">
        <v>110</v>
      </c>
      <c r="D2878" s="3" t="s">
        <v>179</v>
      </c>
      <c r="E2878" s="3" t="s">
        <v>288</v>
      </c>
      <c r="F2878" s="3">
        <v>0.56000000000000005</v>
      </c>
      <c r="G2878" s="3">
        <v>0.48</v>
      </c>
      <c r="H2878" s="3" t="s">
        <v>317</v>
      </c>
      <c r="I2878" s="2">
        <v>1300</v>
      </c>
      <c r="J2878" s="3" t="s">
        <v>114</v>
      </c>
      <c r="K2878" s="2">
        <v>1300</v>
      </c>
      <c r="L2878" s="3"/>
      <c r="M2878" s="3" t="s">
        <v>321</v>
      </c>
      <c r="N2878" s="3" t="s">
        <v>317</v>
      </c>
      <c r="O2878" s="3"/>
      <c r="P2878" s="3"/>
      <c r="Q2878" s="3"/>
      <c r="R2878" s="3">
        <v>0</v>
      </c>
      <c r="S2878" s="3">
        <v>1</v>
      </c>
      <c r="T2878" s="2">
        <v>26</v>
      </c>
      <c r="U2878" s="3">
        <v>1.9659331756968057</v>
      </c>
      <c r="V2878" s="3">
        <v>15.530410937882372</v>
      </c>
      <c r="W2878" s="3">
        <v>2.878949097089222</v>
      </c>
      <c r="X2878" s="3">
        <v>5388.0729370181734</v>
      </c>
      <c r="Y2878" s="3">
        <v>15.530410937882372</v>
      </c>
      <c r="Z2878" s="3">
        <v>2.8789465519731841</v>
      </c>
      <c r="AA2878" s="3">
        <v>5388.0729370181734</v>
      </c>
      <c r="AB2878">
        <f t="shared" si="74"/>
        <v>15.530410937882372</v>
      </c>
      <c r="AC2878">
        <f t="shared" si="75"/>
        <v>2.8789465519731841</v>
      </c>
    </row>
    <row r="2879" spans="1:29" x14ac:dyDescent="0.25">
      <c r="A2879" s="2">
        <v>2878</v>
      </c>
      <c r="B2879" s="3" t="s">
        <v>178</v>
      </c>
      <c r="C2879" s="3" t="s">
        <v>110</v>
      </c>
      <c r="D2879" s="3" t="s">
        <v>179</v>
      </c>
      <c r="E2879" s="3" t="s">
        <v>288</v>
      </c>
      <c r="F2879" s="3">
        <v>0.56000000000000005</v>
      </c>
      <c r="G2879" s="3">
        <v>0.48</v>
      </c>
      <c r="H2879" s="3" t="s">
        <v>317</v>
      </c>
      <c r="I2879" s="2">
        <v>1300</v>
      </c>
      <c r="J2879" s="3" t="s">
        <v>114</v>
      </c>
      <c r="K2879" s="2">
        <v>1300</v>
      </c>
      <c r="L2879" s="3"/>
      <c r="M2879" s="3" t="s">
        <v>323</v>
      </c>
      <c r="N2879" s="3" t="s">
        <v>317</v>
      </c>
      <c r="O2879" s="3"/>
      <c r="P2879" s="3"/>
      <c r="Q2879" s="3"/>
      <c r="R2879" s="3">
        <v>0</v>
      </c>
      <c r="S2879" s="3">
        <v>1</v>
      </c>
      <c r="T2879" s="2">
        <v>5</v>
      </c>
      <c r="U2879" s="3">
        <v>2.571173995974306E-3</v>
      </c>
      <c r="V2879" s="3">
        <v>1.3695807330036103E-2</v>
      </c>
      <c r="W2879" s="3">
        <v>2.2322180363346677E-3</v>
      </c>
      <c r="X2879" s="3">
        <v>4.5533746439687102</v>
      </c>
      <c r="Y2879" s="3">
        <v>1.3695807330036103E-2</v>
      </c>
      <c r="Z2879" s="3">
        <v>2.2322160629569773E-3</v>
      </c>
      <c r="AA2879" s="3">
        <v>4.5533746439687102</v>
      </c>
      <c r="AB2879">
        <f t="shared" si="74"/>
        <v>1.3695807330036103E-2</v>
      </c>
      <c r="AC2879">
        <f t="shared" si="75"/>
        <v>2.2322160629569773E-3</v>
      </c>
    </row>
    <row r="2880" spans="1:29" x14ac:dyDescent="0.25">
      <c r="A2880" s="2">
        <v>2879</v>
      </c>
      <c r="B2880" s="3" t="s">
        <v>178</v>
      </c>
      <c r="C2880" s="3" t="s">
        <v>110</v>
      </c>
      <c r="D2880" s="3" t="s">
        <v>179</v>
      </c>
      <c r="E2880" s="3" t="s">
        <v>288</v>
      </c>
      <c r="F2880" s="3">
        <v>0.56000000000000005</v>
      </c>
      <c r="G2880" s="3">
        <v>0.48</v>
      </c>
      <c r="H2880" s="3" t="s">
        <v>317</v>
      </c>
      <c r="I2880" s="2">
        <v>1300</v>
      </c>
      <c r="J2880" s="3" t="s">
        <v>114</v>
      </c>
      <c r="K2880" s="2">
        <v>1300</v>
      </c>
      <c r="L2880" s="3"/>
      <c r="M2880" s="3" t="s">
        <v>318</v>
      </c>
      <c r="N2880" s="3" t="s">
        <v>317</v>
      </c>
      <c r="O2880" s="3"/>
      <c r="P2880" s="3"/>
      <c r="Q2880" s="3"/>
      <c r="R2880" s="3">
        <v>0</v>
      </c>
      <c r="S2880" s="3">
        <v>1</v>
      </c>
      <c r="T2880" s="2">
        <v>223</v>
      </c>
      <c r="U2880" s="3">
        <v>9.0658444433622165</v>
      </c>
      <c r="V2880" s="3">
        <v>102.01876252097662</v>
      </c>
      <c r="W2880" s="3">
        <v>17.568578712093352</v>
      </c>
      <c r="X2880" s="3">
        <v>36630.159890607654</v>
      </c>
      <c r="Y2880" s="3">
        <v>102.01876252097662</v>
      </c>
      <c r="Z2880" s="3">
        <v>17.568563180706747</v>
      </c>
      <c r="AA2880" s="3">
        <v>36630.159890607654</v>
      </c>
      <c r="AB2880">
        <f t="shared" si="74"/>
        <v>102.01876252097662</v>
      </c>
      <c r="AC2880">
        <f t="shared" si="75"/>
        <v>17.568563180706747</v>
      </c>
    </row>
    <row r="2881" spans="1:29" x14ac:dyDescent="0.25">
      <c r="A2881" s="2">
        <v>2880</v>
      </c>
      <c r="B2881" s="3" t="s">
        <v>178</v>
      </c>
      <c r="C2881" s="3" t="s">
        <v>110</v>
      </c>
      <c r="D2881" s="3" t="s">
        <v>179</v>
      </c>
      <c r="E2881" s="3" t="s">
        <v>288</v>
      </c>
      <c r="F2881" s="3">
        <v>0.56000000000000005</v>
      </c>
      <c r="G2881" s="3">
        <v>0.48</v>
      </c>
      <c r="H2881" s="3" t="s">
        <v>317</v>
      </c>
      <c r="I2881" s="2">
        <v>1300</v>
      </c>
      <c r="J2881" s="3" t="s">
        <v>114</v>
      </c>
      <c r="K2881" s="2">
        <v>1300</v>
      </c>
      <c r="L2881" s="3"/>
      <c r="M2881" s="3" t="s">
        <v>322</v>
      </c>
      <c r="N2881" s="3" t="s">
        <v>317</v>
      </c>
      <c r="O2881" s="3"/>
      <c r="P2881" s="3"/>
      <c r="Q2881" s="3"/>
      <c r="R2881" s="3">
        <v>0</v>
      </c>
      <c r="S2881" s="3">
        <v>1</v>
      </c>
      <c r="T2881" s="2">
        <v>14</v>
      </c>
      <c r="U2881" s="3">
        <v>0.24645638077143994</v>
      </c>
      <c r="V2881" s="3">
        <v>1.6076162904750901</v>
      </c>
      <c r="W2881" s="3">
        <v>0.29469468454628034</v>
      </c>
      <c r="X2881" s="3">
        <v>543.19923445514166</v>
      </c>
      <c r="Y2881" s="3">
        <v>1.6076162904750901</v>
      </c>
      <c r="Z2881" s="3">
        <v>0.29469442402337986</v>
      </c>
      <c r="AA2881" s="3">
        <v>543.19923445514166</v>
      </c>
      <c r="AB2881">
        <f t="shared" si="74"/>
        <v>1.6076162904750901</v>
      </c>
      <c r="AC2881">
        <f t="shared" si="75"/>
        <v>0.29469442402337986</v>
      </c>
    </row>
    <row r="2882" spans="1:29" x14ac:dyDescent="0.25">
      <c r="A2882" s="2">
        <v>2881</v>
      </c>
      <c r="B2882" s="3" t="s">
        <v>178</v>
      </c>
      <c r="C2882" s="3" t="s">
        <v>110</v>
      </c>
      <c r="D2882" s="3" t="s">
        <v>179</v>
      </c>
      <c r="E2882" s="3" t="s">
        <v>288</v>
      </c>
      <c r="F2882" s="3">
        <v>0.56000000000000005</v>
      </c>
      <c r="G2882" s="3">
        <v>0.48</v>
      </c>
      <c r="H2882" s="3" t="s">
        <v>317</v>
      </c>
      <c r="I2882" s="2">
        <v>1300</v>
      </c>
      <c r="J2882" s="3" t="s">
        <v>114</v>
      </c>
      <c r="K2882" s="2">
        <v>1300</v>
      </c>
      <c r="L2882" s="3"/>
      <c r="M2882" s="3" t="s">
        <v>324</v>
      </c>
      <c r="N2882" s="3" t="s">
        <v>317</v>
      </c>
      <c r="O2882" s="3"/>
      <c r="P2882" s="3"/>
      <c r="Q2882" s="3"/>
      <c r="R2882" s="3">
        <v>0</v>
      </c>
      <c r="S2882" s="3">
        <v>1</v>
      </c>
      <c r="T2882" s="2">
        <v>6</v>
      </c>
      <c r="U2882" s="3">
        <v>9.0608048635159415E-3</v>
      </c>
      <c r="V2882" s="3">
        <v>2.4500267848112108E-2</v>
      </c>
      <c r="W2882" s="3">
        <v>4.198909851648976E-3</v>
      </c>
      <c r="X2882" s="3">
        <v>8.1512428787803515</v>
      </c>
      <c r="Y2882" s="3">
        <v>2.4500267848112108E-2</v>
      </c>
      <c r="Z2882" s="3">
        <v>4.1989061396303044E-3</v>
      </c>
      <c r="AA2882" s="3">
        <v>8.1512428787803515</v>
      </c>
      <c r="AB2882">
        <f t="shared" si="74"/>
        <v>2.4500267848112108E-2</v>
      </c>
      <c r="AC2882">
        <f t="shared" si="75"/>
        <v>4.1989061396303044E-3</v>
      </c>
    </row>
    <row r="2883" spans="1:29" x14ac:dyDescent="0.25">
      <c r="A2883" s="2">
        <v>2882</v>
      </c>
      <c r="B2883" s="3" t="s">
        <v>178</v>
      </c>
      <c r="C2883" s="3" t="s">
        <v>110</v>
      </c>
      <c r="D2883" s="3" t="s">
        <v>179</v>
      </c>
      <c r="E2883" s="3" t="s">
        <v>288</v>
      </c>
      <c r="F2883" s="3">
        <v>0.56000000000000005</v>
      </c>
      <c r="G2883" s="3">
        <v>0.48</v>
      </c>
      <c r="H2883" s="3" t="s">
        <v>317</v>
      </c>
      <c r="I2883" s="2">
        <v>1300</v>
      </c>
      <c r="J2883" s="3" t="s">
        <v>114</v>
      </c>
      <c r="K2883" s="2">
        <v>1300</v>
      </c>
      <c r="L2883" s="3"/>
      <c r="M2883" s="3" t="s">
        <v>325</v>
      </c>
      <c r="N2883" s="3" t="s">
        <v>317</v>
      </c>
      <c r="O2883" s="3"/>
      <c r="P2883" s="3"/>
      <c r="Q2883" s="3"/>
      <c r="R2883" s="3">
        <v>0</v>
      </c>
      <c r="S2883" s="3">
        <v>1</v>
      </c>
      <c r="T2883" s="2">
        <v>20</v>
      </c>
      <c r="U2883" s="3">
        <v>0.28903477352779311</v>
      </c>
      <c r="V2883" s="3">
        <v>2.2450704802887231</v>
      </c>
      <c r="W2883" s="3">
        <v>0.39198175484325032</v>
      </c>
      <c r="X2883" s="3">
        <v>865.70845606503849</v>
      </c>
      <c r="Y2883" s="3">
        <v>2.2450704802887231</v>
      </c>
      <c r="Z2883" s="3">
        <v>0.39198140831435563</v>
      </c>
      <c r="AA2883" s="3">
        <v>865.70845606503849</v>
      </c>
      <c r="AB2883">
        <f t="shared" si="74"/>
        <v>2.2450704802887231</v>
      </c>
      <c r="AC2883">
        <f t="shared" si="75"/>
        <v>0.39198140831435563</v>
      </c>
    </row>
    <row r="2884" spans="1:29" x14ac:dyDescent="0.25">
      <c r="A2884" s="2">
        <v>2883</v>
      </c>
      <c r="B2884" s="3" t="s">
        <v>178</v>
      </c>
      <c r="C2884" s="3" t="s">
        <v>110</v>
      </c>
      <c r="D2884" s="3" t="s">
        <v>179</v>
      </c>
      <c r="E2884" s="3" t="s">
        <v>288</v>
      </c>
      <c r="F2884" s="3">
        <v>0.56000000000000005</v>
      </c>
      <c r="G2884" s="3">
        <v>0.48</v>
      </c>
      <c r="H2884" s="3" t="s">
        <v>317</v>
      </c>
      <c r="I2884" s="2">
        <v>1300</v>
      </c>
      <c r="J2884" s="3" t="s">
        <v>114</v>
      </c>
      <c r="K2884" s="2">
        <v>3000</v>
      </c>
      <c r="L2884" s="3"/>
      <c r="M2884" s="3" t="s">
        <v>321</v>
      </c>
      <c r="N2884" s="3" t="s">
        <v>317</v>
      </c>
      <c r="O2884" s="3"/>
      <c r="P2884" s="3"/>
      <c r="Q2884" s="3"/>
      <c r="R2884" s="3">
        <v>0</v>
      </c>
      <c r="S2884" s="3">
        <v>1</v>
      </c>
      <c r="T2884" s="2">
        <v>1</v>
      </c>
      <c r="U2884" s="3">
        <v>5.6625200327435097E-6</v>
      </c>
      <c r="V2884" s="3">
        <v>6.8665192578835617E-5</v>
      </c>
      <c r="W2884" s="3">
        <v>1.0882204496919817E-5</v>
      </c>
      <c r="X2884" s="3">
        <v>2.2950570111038387E-2</v>
      </c>
      <c r="Y2884" s="3">
        <v>6.8665192578835617E-5</v>
      </c>
      <c r="Z2884" s="3">
        <v>1.0882194876578399E-5</v>
      </c>
      <c r="AA2884" s="3">
        <v>2.2950570111038387E-2</v>
      </c>
      <c r="AB2884">
        <f t="shared" si="74"/>
        <v>6.8665192578835617E-5</v>
      </c>
      <c r="AC2884">
        <f t="shared" si="75"/>
        <v>1.0882194876578399E-5</v>
      </c>
    </row>
    <row r="2885" spans="1:29" x14ac:dyDescent="0.25">
      <c r="A2885" s="2">
        <v>2884</v>
      </c>
      <c r="B2885" s="3" t="s">
        <v>178</v>
      </c>
      <c r="C2885" s="3" t="s">
        <v>110</v>
      </c>
      <c r="D2885" s="3" t="s">
        <v>179</v>
      </c>
      <c r="E2885" s="3" t="s">
        <v>288</v>
      </c>
      <c r="F2885" s="3">
        <v>0.56000000000000005</v>
      </c>
      <c r="G2885" s="3">
        <v>0.48</v>
      </c>
      <c r="H2885" s="3" t="s">
        <v>317</v>
      </c>
      <c r="I2885" s="2">
        <v>1330</v>
      </c>
      <c r="J2885" s="3" t="s">
        <v>47</v>
      </c>
      <c r="K2885" s="2">
        <v>1330</v>
      </c>
      <c r="L2885" s="3"/>
      <c r="M2885" s="3" t="s">
        <v>321</v>
      </c>
      <c r="N2885" s="3" t="s">
        <v>317</v>
      </c>
      <c r="O2885" s="3"/>
      <c r="P2885" s="3"/>
      <c r="Q2885" s="3"/>
      <c r="R2885" s="3">
        <v>0</v>
      </c>
      <c r="S2885" s="3">
        <v>1</v>
      </c>
      <c r="T2885" s="2">
        <v>35</v>
      </c>
      <c r="U2885" s="3">
        <v>4.396631166784918E-2</v>
      </c>
      <c r="V2885" s="3">
        <v>0.48583296554855415</v>
      </c>
      <c r="W2885" s="3">
        <v>8.6187641773695506E-2</v>
      </c>
      <c r="X2885" s="3">
        <v>181.36310617295439</v>
      </c>
      <c r="Y2885" s="3">
        <v>0.48583296554855415</v>
      </c>
      <c r="Z2885" s="3">
        <v>8.6187565580076966E-2</v>
      </c>
      <c r="AA2885" s="3">
        <v>181.36310617295439</v>
      </c>
      <c r="AB2885">
        <f t="shared" si="74"/>
        <v>0.48583296554855415</v>
      </c>
      <c r="AC2885">
        <f t="shared" si="75"/>
        <v>8.6187565580076966E-2</v>
      </c>
    </row>
    <row r="2886" spans="1:29" x14ac:dyDescent="0.25">
      <c r="A2886" s="2">
        <v>2885</v>
      </c>
      <c r="B2886" s="3" t="s">
        <v>178</v>
      </c>
      <c r="C2886" s="3" t="s">
        <v>110</v>
      </c>
      <c r="D2886" s="3" t="s">
        <v>179</v>
      </c>
      <c r="E2886" s="3" t="s">
        <v>288</v>
      </c>
      <c r="F2886" s="3">
        <v>0.56000000000000005</v>
      </c>
      <c r="G2886" s="3">
        <v>0.48</v>
      </c>
      <c r="H2886" s="3" t="s">
        <v>317</v>
      </c>
      <c r="I2886" s="2">
        <v>1330</v>
      </c>
      <c r="J2886" s="3" t="s">
        <v>47</v>
      </c>
      <c r="K2886" s="2">
        <v>1330</v>
      </c>
      <c r="L2886" s="3"/>
      <c r="M2886" s="3" t="s">
        <v>326</v>
      </c>
      <c r="N2886" s="3" t="s">
        <v>317</v>
      </c>
      <c r="O2886" s="3"/>
      <c r="P2886" s="3"/>
      <c r="Q2886" s="3"/>
      <c r="R2886" s="3">
        <v>0</v>
      </c>
      <c r="S2886" s="3">
        <v>1</v>
      </c>
      <c r="T2886" s="2">
        <v>4</v>
      </c>
      <c r="U2886" s="3">
        <v>4.9713939305642249E-5</v>
      </c>
      <c r="V2886" s="3">
        <v>5.7815135013315104E-4</v>
      </c>
      <c r="W2886" s="3">
        <v>1.1084930990676759E-4</v>
      </c>
      <c r="X2886" s="3">
        <v>0.20258952541512371</v>
      </c>
      <c r="Y2886" s="3">
        <v>5.7815135013315104E-4</v>
      </c>
      <c r="Z2886" s="3">
        <v>1.108492119111632E-4</v>
      </c>
      <c r="AA2886" s="3">
        <v>0.20258952541512371</v>
      </c>
      <c r="AB2886">
        <f t="shared" si="74"/>
        <v>5.7815135013315104E-4</v>
      </c>
      <c r="AC2886">
        <f t="shared" si="75"/>
        <v>1.108492119111632E-4</v>
      </c>
    </row>
    <row r="2887" spans="1:29" x14ac:dyDescent="0.25">
      <c r="A2887" s="2">
        <v>2886</v>
      </c>
      <c r="B2887" s="3" t="s">
        <v>178</v>
      </c>
      <c r="C2887" s="3" t="s">
        <v>110</v>
      </c>
      <c r="D2887" s="3" t="s">
        <v>179</v>
      </c>
      <c r="E2887" s="3" t="s">
        <v>288</v>
      </c>
      <c r="F2887" s="3">
        <v>0.56000000000000005</v>
      </c>
      <c r="G2887" s="3">
        <v>0.48</v>
      </c>
      <c r="H2887" s="3" t="s">
        <v>317</v>
      </c>
      <c r="I2887" s="2">
        <v>1330</v>
      </c>
      <c r="J2887" s="3" t="s">
        <v>47</v>
      </c>
      <c r="K2887" s="2">
        <v>3000</v>
      </c>
      <c r="L2887" s="3"/>
      <c r="M2887" s="3" t="s">
        <v>321</v>
      </c>
      <c r="N2887" s="3" t="s">
        <v>317</v>
      </c>
      <c r="O2887" s="3"/>
      <c r="P2887" s="3"/>
      <c r="Q2887" s="3"/>
      <c r="R2887" s="3">
        <v>0</v>
      </c>
      <c r="S2887" s="3">
        <v>1</v>
      </c>
      <c r="T2887" s="2">
        <v>1</v>
      </c>
      <c r="U2887" s="3">
        <v>2.6913146562123201E-7</v>
      </c>
      <c r="V2887" s="3">
        <v>3.2635582406853883E-6</v>
      </c>
      <c r="W2887" s="3">
        <v>5.1721559102847112E-7</v>
      </c>
      <c r="X2887" s="3">
        <v>1.0908077207868103E-3</v>
      </c>
      <c r="Y2887" s="3">
        <v>3.2635582406853883E-6</v>
      </c>
      <c r="Z2887" s="3">
        <v>5.1721513378742401E-7</v>
      </c>
      <c r="AA2887" s="3">
        <v>1.0908077207868103E-3</v>
      </c>
      <c r="AB2887">
        <f t="shared" si="74"/>
        <v>3.2635582406853883E-6</v>
      </c>
      <c r="AC2887">
        <f t="shared" si="75"/>
        <v>5.1721513378742401E-7</v>
      </c>
    </row>
    <row r="2888" spans="1:29" x14ac:dyDescent="0.25">
      <c r="A2888" s="2">
        <v>2887</v>
      </c>
      <c r="B2888" s="3" t="s">
        <v>178</v>
      </c>
      <c r="C2888" s="3" t="s">
        <v>110</v>
      </c>
      <c r="D2888" s="3" t="s">
        <v>179</v>
      </c>
      <c r="E2888" s="3" t="s">
        <v>288</v>
      </c>
      <c r="F2888" s="3">
        <v>0.56000000000000005</v>
      </c>
      <c r="G2888" s="3">
        <v>0.48</v>
      </c>
      <c r="H2888" s="3" t="s">
        <v>317</v>
      </c>
      <c r="I2888" s="2">
        <v>1390</v>
      </c>
      <c r="J2888" s="3" t="s">
        <v>134</v>
      </c>
      <c r="K2888" s="2">
        <v>1390</v>
      </c>
      <c r="L2888" s="3"/>
      <c r="M2888" s="3" t="s">
        <v>318</v>
      </c>
      <c r="N2888" s="3" t="s">
        <v>317</v>
      </c>
      <c r="O2888" s="3"/>
      <c r="P2888" s="3"/>
      <c r="Q2888" s="3"/>
      <c r="R2888" s="3">
        <v>0</v>
      </c>
      <c r="S2888" s="3">
        <v>1</v>
      </c>
      <c r="T2888" s="2">
        <v>36</v>
      </c>
      <c r="U2888" s="3">
        <v>0.89744583105527787</v>
      </c>
      <c r="V2888" s="3">
        <v>8.7259109615901096</v>
      </c>
      <c r="W2888" s="3">
        <v>1.4203734439305533</v>
      </c>
      <c r="X2888" s="3">
        <v>3580.3610192707329</v>
      </c>
      <c r="Y2888" s="3">
        <v>8.7259109615901096</v>
      </c>
      <c r="Z2888" s="3">
        <v>1.4203721882587403</v>
      </c>
      <c r="AA2888" s="3">
        <v>3580.3610192707329</v>
      </c>
      <c r="AB2888">
        <f t="shared" si="74"/>
        <v>8.7259109615901096</v>
      </c>
      <c r="AC2888">
        <f t="shared" si="75"/>
        <v>1.4203721882587403</v>
      </c>
    </row>
    <row r="2889" spans="1:29" x14ac:dyDescent="0.25">
      <c r="A2889" s="2">
        <v>2888</v>
      </c>
      <c r="B2889" s="3" t="s">
        <v>178</v>
      </c>
      <c r="C2889" s="3" t="s">
        <v>110</v>
      </c>
      <c r="D2889" s="3" t="s">
        <v>179</v>
      </c>
      <c r="E2889" s="3" t="s">
        <v>288</v>
      </c>
      <c r="F2889" s="3">
        <v>0.56000000000000005</v>
      </c>
      <c r="G2889" s="3">
        <v>0.48</v>
      </c>
      <c r="H2889" s="3" t="s">
        <v>317</v>
      </c>
      <c r="I2889" s="2">
        <v>1400</v>
      </c>
      <c r="J2889" s="3" t="s">
        <v>48</v>
      </c>
      <c r="K2889" s="2">
        <v>1000</v>
      </c>
      <c r="L2889" s="3"/>
      <c r="M2889" s="3" t="s">
        <v>318</v>
      </c>
      <c r="N2889" s="3" t="s">
        <v>317</v>
      </c>
      <c r="O2889" s="3"/>
      <c r="P2889" s="3"/>
      <c r="Q2889" s="3"/>
      <c r="R2889" s="3">
        <v>0</v>
      </c>
      <c r="S2889" s="3">
        <v>1</v>
      </c>
      <c r="T2889" s="2">
        <v>1</v>
      </c>
      <c r="U2889" s="3">
        <v>1.9205446183130099E-5</v>
      </c>
      <c r="V2889" s="3">
        <v>1.7825334548643817E-4</v>
      </c>
      <c r="W2889" s="3">
        <v>2.4721236143605388E-5</v>
      </c>
      <c r="X2889" s="3">
        <v>7.2427617662111185E-2</v>
      </c>
      <c r="Y2889" s="3">
        <v>1.7825334548643817E-4</v>
      </c>
      <c r="Z2889" s="3">
        <v>2.47212142889588E-5</v>
      </c>
      <c r="AA2889" s="3">
        <v>7.2427617662111185E-2</v>
      </c>
      <c r="AB2889">
        <f t="shared" si="74"/>
        <v>1.7825334548643817E-4</v>
      </c>
      <c r="AC2889">
        <f t="shared" si="75"/>
        <v>2.47212142889588E-5</v>
      </c>
    </row>
    <row r="2890" spans="1:29" x14ac:dyDescent="0.25">
      <c r="A2890" s="2">
        <v>2889</v>
      </c>
      <c r="B2890" s="3" t="s">
        <v>178</v>
      </c>
      <c r="C2890" s="3" t="s">
        <v>110</v>
      </c>
      <c r="D2890" s="3" t="s">
        <v>179</v>
      </c>
      <c r="E2890" s="3" t="s">
        <v>288</v>
      </c>
      <c r="F2890" s="3">
        <v>0.56000000000000005</v>
      </c>
      <c r="G2890" s="3">
        <v>0.48</v>
      </c>
      <c r="H2890" s="3" t="s">
        <v>317</v>
      </c>
      <c r="I2890" s="2">
        <v>1400</v>
      </c>
      <c r="J2890" s="3" t="s">
        <v>48</v>
      </c>
      <c r="K2890" s="2">
        <v>1400</v>
      </c>
      <c r="L2890" s="3"/>
      <c r="M2890" s="3" t="s">
        <v>321</v>
      </c>
      <c r="N2890" s="3" t="s">
        <v>317</v>
      </c>
      <c r="O2890" s="3"/>
      <c r="P2890" s="3"/>
      <c r="Q2890" s="3"/>
      <c r="R2890" s="3">
        <v>0</v>
      </c>
      <c r="S2890" s="3">
        <v>1</v>
      </c>
      <c r="T2890" s="2">
        <v>54</v>
      </c>
      <c r="U2890" s="3">
        <v>5.8279877797573558</v>
      </c>
      <c r="V2890" s="3">
        <v>51.767679433329199</v>
      </c>
      <c r="W2890" s="3">
        <v>6.824774243380956</v>
      </c>
      <c r="X2890" s="3">
        <v>19242.887503910319</v>
      </c>
      <c r="Y2890" s="3">
        <v>51.767679433329199</v>
      </c>
      <c r="Z2890" s="3">
        <v>6.824768209984116</v>
      </c>
      <c r="AA2890" s="3">
        <v>19242.887503910319</v>
      </c>
      <c r="AB2890">
        <f t="shared" si="74"/>
        <v>51.767679433329199</v>
      </c>
      <c r="AC2890">
        <f t="shared" si="75"/>
        <v>6.824768209984116</v>
      </c>
    </row>
    <row r="2891" spans="1:29" x14ac:dyDescent="0.25">
      <c r="A2891" s="2">
        <v>2890</v>
      </c>
      <c r="B2891" s="3" t="s">
        <v>178</v>
      </c>
      <c r="C2891" s="3" t="s">
        <v>110</v>
      </c>
      <c r="D2891" s="3" t="s">
        <v>179</v>
      </c>
      <c r="E2891" s="3" t="s">
        <v>288</v>
      </c>
      <c r="F2891" s="3">
        <v>0.56000000000000005</v>
      </c>
      <c r="G2891" s="3">
        <v>0.48</v>
      </c>
      <c r="H2891" s="3" t="s">
        <v>317</v>
      </c>
      <c r="I2891" s="2">
        <v>1400</v>
      </c>
      <c r="J2891" s="3" t="s">
        <v>48</v>
      </c>
      <c r="K2891" s="2">
        <v>1400</v>
      </c>
      <c r="L2891" s="3"/>
      <c r="M2891" s="3" t="s">
        <v>323</v>
      </c>
      <c r="N2891" s="3" t="s">
        <v>317</v>
      </c>
      <c r="O2891" s="3"/>
      <c r="P2891" s="3"/>
      <c r="Q2891" s="3"/>
      <c r="R2891" s="3">
        <v>0</v>
      </c>
      <c r="S2891" s="3">
        <v>1</v>
      </c>
      <c r="T2891" s="2">
        <v>2</v>
      </c>
      <c r="U2891" s="3">
        <v>3.1650257494148903E-2</v>
      </c>
      <c r="V2891" s="3">
        <v>0.15436505485433935</v>
      </c>
      <c r="W2891" s="3">
        <v>2.0860247973835115E-2</v>
      </c>
      <c r="X2891" s="3">
        <v>69.485620602683369</v>
      </c>
      <c r="Y2891" s="3">
        <v>0.15436505485433935</v>
      </c>
      <c r="Z2891" s="3">
        <v>2.0860229532469993E-2</v>
      </c>
      <c r="AA2891" s="3">
        <v>69.485620602683369</v>
      </c>
      <c r="AB2891">
        <f t="shared" si="74"/>
        <v>0.15436505485433935</v>
      </c>
      <c r="AC2891">
        <f t="shared" si="75"/>
        <v>2.0860229532469993E-2</v>
      </c>
    </row>
    <row r="2892" spans="1:29" x14ac:dyDescent="0.25">
      <c r="A2892" s="2">
        <v>2891</v>
      </c>
      <c r="B2892" s="3" t="s">
        <v>178</v>
      </c>
      <c r="C2892" s="3" t="s">
        <v>110</v>
      </c>
      <c r="D2892" s="3" t="s">
        <v>179</v>
      </c>
      <c r="E2892" s="3" t="s">
        <v>288</v>
      </c>
      <c r="F2892" s="3">
        <v>0.56000000000000005</v>
      </c>
      <c r="G2892" s="3">
        <v>0.48</v>
      </c>
      <c r="H2892" s="3" t="s">
        <v>317</v>
      </c>
      <c r="I2892" s="2">
        <v>1400</v>
      </c>
      <c r="J2892" s="3" t="s">
        <v>48</v>
      </c>
      <c r="K2892" s="2">
        <v>1400</v>
      </c>
      <c r="L2892" s="3"/>
      <c r="M2892" s="3" t="s">
        <v>318</v>
      </c>
      <c r="N2892" s="3" t="s">
        <v>317</v>
      </c>
      <c r="O2892" s="3"/>
      <c r="P2892" s="3"/>
      <c r="Q2892" s="3"/>
      <c r="R2892" s="3">
        <v>0</v>
      </c>
      <c r="S2892" s="3">
        <v>1</v>
      </c>
      <c r="T2892" s="2">
        <v>82</v>
      </c>
      <c r="U2892" s="3">
        <v>1.6067958168249012</v>
      </c>
      <c r="V2892" s="3">
        <v>17.138037796868787</v>
      </c>
      <c r="W2892" s="3">
        <v>2.3121334777628713</v>
      </c>
      <c r="X2892" s="3">
        <v>6538.0954192149256</v>
      </c>
      <c r="Y2892" s="3">
        <v>17.138037796868787</v>
      </c>
      <c r="Z2892" s="3">
        <v>2.3121314337364609</v>
      </c>
      <c r="AA2892" s="3">
        <v>6538.0954192149256</v>
      </c>
      <c r="AB2892">
        <f t="shared" si="74"/>
        <v>17.138037796868787</v>
      </c>
      <c r="AC2892">
        <f t="shared" si="75"/>
        <v>2.3121314337364609</v>
      </c>
    </row>
    <row r="2893" spans="1:29" x14ac:dyDescent="0.25">
      <c r="A2893" s="2">
        <v>2892</v>
      </c>
      <c r="B2893" s="3" t="s">
        <v>178</v>
      </c>
      <c r="C2893" s="3" t="s">
        <v>110</v>
      </c>
      <c r="D2893" s="3" t="s">
        <v>179</v>
      </c>
      <c r="E2893" s="3" t="s">
        <v>288</v>
      </c>
      <c r="F2893" s="3">
        <v>0.56000000000000005</v>
      </c>
      <c r="G2893" s="3">
        <v>0.48</v>
      </c>
      <c r="H2893" s="3" t="s">
        <v>317</v>
      </c>
      <c r="I2893" s="2">
        <v>1400</v>
      </c>
      <c r="J2893" s="3" t="s">
        <v>48</v>
      </c>
      <c r="K2893" s="2">
        <v>1400</v>
      </c>
      <c r="L2893" s="3"/>
      <c r="M2893" s="3" t="s">
        <v>322</v>
      </c>
      <c r="N2893" s="3" t="s">
        <v>317</v>
      </c>
      <c r="O2893" s="3"/>
      <c r="P2893" s="3"/>
      <c r="Q2893" s="3"/>
      <c r="R2893" s="3">
        <v>0</v>
      </c>
      <c r="S2893" s="3">
        <v>1</v>
      </c>
      <c r="T2893" s="2">
        <v>17</v>
      </c>
      <c r="U2893" s="3">
        <v>0.20067662885540874</v>
      </c>
      <c r="V2893" s="3">
        <v>1.5991504399532199</v>
      </c>
      <c r="W2893" s="3">
        <v>0.21189435715497593</v>
      </c>
      <c r="X2893" s="3">
        <v>550.96796108823366</v>
      </c>
      <c r="Y2893" s="3">
        <v>1.5991504399532199</v>
      </c>
      <c r="Z2893" s="3">
        <v>0.21189416983116144</v>
      </c>
      <c r="AA2893" s="3">
        <v>550.96796108823366</v>
      </c>
      <c r="AB2893">
        <f t="shared" si="74"/>
        <v>1.5991504399532199</v>
      </c>
      <c r="AC2893">
        <f t="shared" si="75"/>
        <v>0.21189416983116144</v>
      </c>
    </row>
    <row r="2894" spans="1:29" x14ac:dyDescent="0.25">
      <c r="A2894" s="2">
        <v>2893</v>
      </c>
      <c r="B2894" s="3" t="s">
        <v>178</v>
      </c>
      <c r="C2894" s="3" t="s">
        <v>110</v>
      </c>
      <c r="D2894" s="3" t="s">
        <v>179</v>
      </c>
      <c r="E2894" s="3" t="s">
        <v>288</v>
      </c>
      <c r="F2894" s="3">
        <v>0.56000000000000005</v>
      </c>
      <c r="G2894" s="3">
        <v>0.48</v>
      </c>
      <c r="H2894" s="3" t="s">
        <v>317</v>
      </c>
      <c r="I2894" s="2">
        <v>1400</v>
      </c>
      <c r="J2894" s="3" t="s">
        <v>48</v>
      </c>
      <c r="K2894" s="2">
        <v>1400</v>
      </c>
      <c r="L2894" s="3"/>
      <c r="M2894" s="3" t="s">
        <v>326</v>
      </c>
      <c r="N2894" s="3" t="s">
        <v>317</v>
      </c>
      <c r="O2894" s="3"/>
      <c r="P2894" s="3"/>
      <c r="Q2894" s="3"/>
      <c r="R2894" s="3">
        <v>0</v>
      </c>
      <c r="S2894" s="3">
        <v>1</v>
      </c>
      <c r="T2894" s="2">
        <v>4</v>
      </c>
      <c r="U2894" s="3">
        <v>3.9402513395847339E-5</v>
      </c>
      <c r="V2894" s="3">
        <v>2.8983185573617235E-4</v>
      </c>
      <c r="W2894" s="3">
        <v>3.8252980867029098E-5</v>
      </c>
      <c r="X2894" s="3">
        <v>9.4146954702592697E-2</v>
      </c>
      <c r="Y2894" s="3">
        <v>2.8983185573617235E-4</v>
      </c>
      <c r="Z2894" s="3">
        <v>3.8252947049733292E-5</v>
      </c>
      <c r="AA2894" s="3">
        <v>9.4146954702592697E-2</v>
      </c>
      <c r="AB2894">
        <f t="shared" si="74"/>
        <v>2.8983185573617235E-4</v>
      </c>
      <c r="AC2894">
        <f t="shared" si="75"/>
        <v>3.8252947049733292E-5</v>
      </c>
    </row>
    <row r="2895" spans="1:29" x14ac:dyDescent="0.25">
      <c r="A2895" s="2">
        <v>2894</v>
      </c>
      <c r="B2895" s="3" t="s">
        <v>178</v>
      </c>
      <c r="C2895" s="3" t="s">
        <v>110</v>
      </c>
      <c r="D2895" s="3" t="s">
        <v>179</v>
      </c>
      <c r="E2895" s="3" t="s">
        <v>288</v>
      </c>
      <c r="F2895" s="3">
        <v>0.56000000000000005</v>
      </c>
      <c r="G2895" s="3">
        <v>0.48</v>
      </c>
      <c r="H2895" s="3" t="s">
        <v>317</v>
      </c>
      <c r="I2895" s="2">
        <v>1400</v>
      </c>
      <c r="J2895" s="3" t="s">
        <v>48</v>
      </c>
      <c r="K2895" s="2">
        <v>3000</v>
      </c>
      <c r="L2895" s="3"/>
      <c r="M2895" s="3" t="s">
        <v>321</v>
      </c>
      <c r="N2895" s="3" t="s">
        <v>317</v>
      </c>
      <c r="O2895" s="3"/>
      <c r="P2895" s="3"/>
      <c r="Q2895" s="3"/>
      <c r="R2895" s="3">
        <v>0</v>
      </c>
      <c r="S2895" s="3">
        <v>1</v>
      </c>
      <c r="T2895" s="2">
        <v>4</v>
      </c>
      <c r="U2895" s="3">
        <v>8.8134324682566292E-4</v>
      </c>
      <c r="V2895" s="3">
        <v>1.1706252512081626E-3</v>
      </c>
      <c r="W2895" s="3">
        <v>1.5588706827597185E-4</v>
      </c>
      <c r="X2895" s="3">
        <v>0.4422742891732207</v>
      </c>
      <c r="Y2895" s="3">
        <v>1.1706252512081626E-3</v>
      </c>
      <c r="Z2895" s="3">
        <v>1.5588693046503314E-4</v>
      </c>
      <c r="AA2895" s="3">
        <v>0.4422742891732207</v>
      </c>
      <c r="AB2895">
        <f t="shared" ref="AB2895:AB2958" si="76">Y2895</f>
        <v>1.1706252512081626E-3</v>
      </c>
      <c r="AC2895">
        <f t="shared" ref="AC2895:AC2958" si="77">Z2895</f>
        <v>1.5588693046503314E-4</v>
      </c>
    </row>
    <row r="2896" spans="1:29" x14ac:dyDescent="0.25">
      <c r="A2896" s="2">
        <v>2895</v>
      </c>
      <c r="B2896" s="3" t="s">
        <v>178</v>
      </c>
      <c r="C2896" s="3" t="s">
        <v>110</v>
      </c>
      <c r="D2896" s="3" t="s">
        <v>179</v>
      </c>
      <c r="E2896" s="3" t="s">
        <v>288</v>
      </c>
      <c r="F2896" s="3">
        <v>0.56000000000000005</v>
      </c>
      <c r="G2896" s="3">
        <v>0.48</v>
      </c>
      <c r="H2896" s="3" t="s">
        <v>317</v>
      </c>
      <c r="I2896" s="2">
        <v>1400</v>
      </c>
      <c r="J2896" s="3" t="s">
        <v>48</v>
      </c>
      <c r="K2896" s="2">
        <v>3000</v>
      </c>
      <c r="L2896" s="3"/>
      <c r="M2896" s="3" t="s">
        <v>323</v>
      </c>
      <c r="N2896" s="3" t="s">
        <v>317</v>
      </c>
      <c r="O2896" s="3"/>
      <c r="P2896" s="3"/>
      <c r="Q2896" s="3"/>
      <c r="R2896" s="3">
        <v>0</v>
      </c>
      <c r="S2896" s="3">
        <v>1</v>
      </c>
      <c r="T2896" s="2">
        <v>3</v>
      </c>
      <c r="U2896" s="3">
        <v>2.1161218382016977E-4</v>
      </c>
      <c r="V2896" s="3">
        <v>1.8274608794135977E-3</v>
      </c>
      <c r="W2896" s="3">
        <v>2.4743498660643803E-4</v>
      </c>
      <c r="X2896" s="3">
        <v>0.83987312064138908</v>
      </c>
      <c r="Y2896" s="3">
        <v>1.8274608794135977E-3</v>
      </c>
      <c r="Z2896" s="3">
        <v>2.4743476786316345E-4</v>
      </c>
      <c r="AA2896" s="3">
        <v>0.83987312064138908</v>
      </c>
      <c r="AB2896">
        <f t="shared" si="76"/>
        <v>1.8274608794135977E-3</v>
      </c>
      <c r="AC2896">
        <f t="shared" si="77"/>
        <v>2.4743476786316345E-4</v>
      </c>
    </row>
    <row r="2897" spans="1:29" x14ac:dyDescent="0.25">
      <c r="A2897" s="2">
        <v>2896</v>
      </c>
      <c r="B2897" s="3" t="s">
        <v>178</v>
      </c>
      <c r="C2897" s="3" t="s">
        <v>110</v>
      </c>
      <c r="D2897" s="3" t="s">
        <v>179</v>
      </c>
      <c r="E2897" s="3" t="s">
        <v>288</v>
      </c>
      <c r="F2897" s="3">
        <v>0.56000000000000005</v>
      </c>
      <c r="G2897" s="3">
        <v>0.48</v>
      </c>
      <c r="H2897" s="3" t="s">
        <v>317</v>
      </c>
      <c r="I2897" s="2">
        <v>1400</v>
      </c>
      <c r="J2897" s="3" t="s">
        <v>48</v>
      </c>
      <c r="K2897" s="2">
        <v>3000</v>
      </c>
      <c r="L2897" s="3"/>
      <c r="M2897" s="3" t="s">
        <v>326</v>
      </c>
      <c r="N2897" s="3" t="s">
        <v>317</v>
      </c>
      <c r="O2897" s="3"/>
      <c r="P2897" s="3"/>
      <c r="Q2897" s="3"/>
      <c r="R2897" s="3">
        <v>0</v>
      </c>
      <c r="S2897" s="3">
        <v>1</v>
      </c>
      <c r="T2897" s="2">
        <v>2</v>
      </c>
      <c r="U2897" s="3">
        <v>5.1514773938924172E-6</v>
      </c>
      <c r="V2897" s="3">
        <v>5.9535212147188869E-6</v>
      </c>
      <c r="W2897" s="3">
        <v>7.9041680126014748E-7</v>
      </c>
      <c r="X2897" s="3">
        <v>2.1617058592884367E-3</v>
      </c>
      <c r="Y2897" s="3">
        <v>5.9535212147188869E-6</v>
      </c>
      <c r="Z2897" s="3">
        <v>7.9041610249736806E-7</v>
      </c>
      <c r="AA2897" s="3">
        <v>2.1617058592884367E-3</v>
      </c>
      <c r="AB2897">
        <f t="shared" si="76"/>
        <v>5.9535212147188869E-6</v>
      </c>
      <c r="AC2897">
        <f t="shared" si="77"/>
        <v>7.9041610249736806E-7</v>
      </c>
    </row>
    <row r="2898" spans="1:29" x14ac:dyDescent="0.25">
      <c r="A2898" s="2">
        <v>2897</v>
      </c>
      <c r="B2898" s="3" t="s">
        <v>178</v>
      </c>
      <c r="C2898" s="3" t="s">
        <v>110</v>
      </c>
      <c r="D2898" s="3" t="s">
        <v>179</v>
      </c>
      <c r="E2898" s="3" t="s">
        <v>288</v>
      </c>
      <c r="F2898" s="3">
        <v>0.56000000000000005</v>
      </c>
      <c r="G2898" s="3">
        <v>0.48</v>
      </c>
      <c r="H2898" s="3" t="s">
        <v>317</v>
      </c>
      <c r="I2898" s="2">
        <v>1410</v>
      </c>
      <c r="J2898" s="3" t="s">
        <v>116</v>
      </c>
      <c r="K2898" s="2">
        <v>1410</v>
      </c>
      <c r="L2898" s="3"/>
      <c r="M2898" s="3" t="s">
        <v>321</v>
      </c>
      <c r="N2898" s="3" t="s">
        <v>317</v>
      </c>
      <c r="O2898" s="3"/>
      <c r="P2898" s="3"/>
      <c r="Q2898" s="3"/>
      <c r="R2898" s="3">
        <v>0</v>
      </c>
      <c r="S2898" s="3">
        <v>1</v>
      </c>
      <c r="T2898" s="2">
        <v>5</v>
      </c>
      <c r="U2898" s="3">
        <v>1.8699851919964362E-2</v>
      </c>
      <c r="V2898" s="3">
        <v>0.20691105609486798</v>
      </c>
      <c r="W2898" s="3">
        <v>2.7585953027175154E-2</v>
      </c>
      <c r="X2898" s="3">
        <v>77.123935961665381</v>
      </c>
      <c r="Y2898" s="3">
        <v>0.20691105609486798</v>
      </c>
      <c r="Z2898" s="3">
        <v>2.7585928639994456E-2</v>
      </c>
      <c r="AA2898" s="3">
        <v>77.123935961665381</v>
      </c>
      <c r="AB2898">
        <f t="shared" si="76"/>
        <v>0.20691105609486798</v>
      </c>
      <c r="AC2898">
        <f t="shared" si="77"/>
        <v>2.7585928639994456E-2</v>
      </c>
    </row>
    <row r="2899" spans="1:29" x14ac:dyDescent="0.25">
      <c r="A2899" s="2">
        <v>2898</v>
      </c>
      <c r="B2899" s="3" t="s">
        <v>178</v>
      </c>
      <c r="C2899" s="3" t="s">
        <v>110</v>
      </c>
      <c r="D2899" s="3" t="s">
        <v>179</v>
      </c>
      <c r="E2899" s="3" t="s">
        <v>288</v>
      </c>
      <c r="F2899" s="3">
        <v>0.56000000000000005</v>
      </c>
      <c r="G2899" s="3">
        <v>0.48</v>
      </c>
      <c r="H2899" s="3" t="s">
        <v>317</v>
      </c>
      <c r="I2899" s="2">
        <v>1410</v>
      </c>
      <c r="J2899" s="3" t="s">
        <v>116</v>
      </c>
      <c r="K2899" s="2">
        <v>1410</v>
      </c>
      <c r="L2899" s="3"/>
      <c r="M2899" s="3" t="s">
        <v>318</v>
      </c>
      <c r="N2899" s="3" t="s">
        <v>317</v>
      </c>
      <c r="O2899" s="3"/>
      <c r="P2899" s="3"/>
      <c r="Q2899" s="3"/>
      <c r="R2899" s="3">
        <v>0</v>
      </c>
      <c r="S2899" s="3">
        <v>1</v>
      </c>
      <c r="T2899" s="2">
        <v>17</v>
      </c>
      <c r="U2899" s="3">
        <v>0.28431239014331122</v>
      </c>
      <c r="V2899" s="3">
        <v>3.166496838707773</v>
      </c>
      <c r="W2899" s="3">
        <v>0.42960695554426021</v>
      </c>
      <c r="X2899" s="3">
        <v>1186.2336525851806</v>
      </c>
      <c r="Y2899" s="3">
        <v>3.166496838707773</v>
      </c>
      <c r="Z2899" s="3">
        <v>0.42960657575305339</v>
      </c>
      <c r="AA2899" s="3">
        <v>1186.2336525851806</v>
      </c>
      <c r="AB2899">
        <f t="shared" si="76"/>
        <v>3.166496838707773</v>
      </c>
      <c r="AC2899">
        <f t="shared" si="77"/>
        <v>0.42960657575305339</v>
      </c>
    </row>
    <row r="2900" spans="1:29" x14ac:dyDescent="0.25">
      <c r="A2900" s="2">
        <v>2899</v>
      </c>
      <c r="B2900" s="3" t="s">
        <v>178</v>
      </c>
      <c r="C2900" s="3" t="s">
        <v>110</v>
      </c>
      <c r="D2900" s="3" t="s">
        <v>179</v>
      </c>
      <c r="E2900" s="3" t="s">
        <v>288</v>
      </c>
      <c r="F2900" s="3">
        <v>0.56000000000000005</v>
      </c>
      <c r="G2900" s="3">
        <v>0.48</v>
      </c>
      <c r="H2900" s="3" t="s">
        <v>317</v>
      </c>
      <c r="I2900" s="2">
        <v>1410</v>
      </c>
      <c r="J2900" s="3" t="s">
        <v>116</v>
      </c>
      <c r="K2900" s="2">
        <v>1410</v>
      </c>
      <c r="L2900" s="3"/>
      <c r="M2900" s="3" t="s">
        <v>322</v>
      </c>
      <c r="N2900" s="3" t="s">
        <v>317</v>
      </c>
      <c r="O2900" s="3"/>
      <c r="P2900" s="3"/>
      <c r="Q2900" s="3"/>
      <c r="R2900" s="3">
        <v>0</v>
      </c>
      <c r="S2900" s="3">
        <v>1</v>
      </c>
      <c r="T2900" s="2">
        <v>1</v>
      </c>
      <c r="U2900" s="3">
        <v>2.3660754089524501E-3</v>
      </c>
      <c r="V2900" s="3">
        <v>2.5221486448166529E-2</v>
      </c>
      <c r="W2900" s="3">
        <v>3.3652865903653641E-3</v>
      </c>
      <c r="X2900" s="3">
        <v>9.3725388030210741</v>
      </c>
      <c r="Y2900" s="3">
        <v>2.5221486448166529E-2</v>
      </c>
      <c r="Z2900" s="3">
        <v>3.3652836153058698E-3</v>
      </c>
      <c r="AA2900" s="3">
        <v>9.3725388030210741</v>
      </c>
      <c r="AB2900">
        <f t="shared" si="76"/>
        <v>2.5221486448166529E-2</v>
      </c>
      <c r="AC2900">
        <f t="shared" si="77"/>
        <v>3.3652836153058698E-3</v>
      </c>
    </row>
    <row r="2901" spans="1:29" x14ac:dyDescent="0.25">
      <c r="A2901" s="2">
        <v>2900</v>
      </c>
      <c r="B2901" s="3" t="s">
        <v>178</v>
      </c>
      <c r="C2901" s="3" t="s">
        <v>110</v>
      </c>
      <c r="D2901" s="3" t="s">
        <v>179</v>
      </c>
      <c r="E2901" s="3" t="s">
        <v>288</v>
      </c>
      <c r="F2901" s="3">
        <v>0.56000000000000005</v>
      </c>
      <c r="G2901" s="3">
        <v>0.48</v>
      </c>
      <c r="H2901" s="3" t="s">
        <v>317</v>
      </c>
      <c r="I2901" s="2">
        <v>1410</v>
      </c>
      <c r="J2901" s="3" t="s">
        <v>116</v>
      </c>
      <c r="K2901" s="2">
        <v>1410</v>
      </c>
      <c r="L2901" s="3"/>
      <c r="M2901" s="3" t="s">
        <v>326</v>
      </c>
      <c r="N2901" s="3" t="s">
        <v>317</v>
      </c>
      <c r="O2901" s="3"/>
      <c r="P2901" s="3"/>
      <c r="Q2901" s="3"/>
      <c r="R2901" s="3">
        <v>0</v>
      </c>
      <c r="S2901" s="3">
        <v>1</v>
      </c>
      <c r="T2901" s="2">
        <v>1</v>
      </c>
      <c r="U2901" s="3">
        <v>1.3016721581884301E-6</v>
      </c>
      <c r="V2901" s="3">
        <v>1.3875342507464834E-5</v>
      </c>
      <c r="W2901" s="3">
        <v>1.8513779579590314E-6</v>
      </c>
      <c r="X2901" s="3">
        <v>5.1562062499244821E-3</v>
      </c>
      <c r="Y2901" s="3">
        <v>1.3875342507464834E-5</v>
      </c>
      <c r="Z2901" s="3">
        <v>1.85137632126052E-6</v>
      </c>
      <c r="AA2901" s="3">
        <v>5.1562062499244821E-3</v>
      </c>
      <c r="AB2901">
        <f t="shared" si="76"/>
        <v>1.3875342507464834E-5</v>
      </c>
      <c r="AC2901">
        <f t="shared" si="77"/>
        <v>1.85137632126052E-6</v>
      </c>
    </row>
    <row r="2902" spans="1:29" x14ac:dyDescent="0.25">
      <c r="A2902" s="2">
        <v>2901</v>
      </c>
      <c r="B2902" s="3" t="s">
        <v>178</v>
      </c>
      <c r="C2902" s="3" t="s">
        <v>110</v>
      </c>
      <c r="D2902" s="3" t="s">
        <v>179</v>
      </c>
      <c r="E2902" s="3" t="s">
        <v>288</v>
      </c>
      <c r="F2902" s="3">
        <v>0.56000000000000005</v>
      </c>
      <c r="G2902" s="3">
        <v>0.48</v>
      </c>
      <c r="H2902" s="3" t="s">
        <v>317</v>
      </c>
      <c r="I2902" s="2">
        <v>1410</v>
      </c>
      <c r="J2902" s="3" t="s">
        <v>116</v>
      </c>
      <c r="K2902" s="2">
        <v>3000</v>
      </c>
      <c r="L2902" s="3"/>
      <c r="M2902" s="3" t="s">
        <v>318</v>
      </c>
      <c r="N2902" s="3" t="s">
        <v>317</v>
      </c>
      <c r="O2902" s="3"/>
      <c r="P2902" s="3"/>
      <c r="Q2902" s="3"/>
      <c r="R2902" s="3">
        <v>0</v>
      </c>
      <c r="S2902" s="3">
        <v>1</v>
      </c>
      <c r="T2902" s="2">
        <v>1</v>
      </c>
      <c r="U2902" s="3">
        <v>3.8034922766079401E-6</v>
      </c>
      <c r="V2902" s="3">
        <v>4.0543817220366995E-5</v>
      </c>
      <c r="W2902" s="3">
        <v>5.4097352546738565E-6</v>
      </c>
      <c r="X2902" s="3">
        <v>1.506645934217361E-2</v>
      </c>
      <c r="Y2902" s="3">
        <v>4.0543817220366995E-5</v>
      </c>
      <c r="Z2902" s="3">
        <v>5.4097304722329498E-6</v>
      </c>
      <c r="AA2902" s="3">
        <v>1.506645934217361E-2</v>
      </c>
      <c r="AB2902">
        <f t="shared" si="76"/>
        <v>4.0543817220366995E-5</v>
      </c>
      <c r="AC2902">
        <f t="shared" si="77"/>
        <v>5.4097304722329498E-6</v>
      </c>
    </row>
    <row r="2903" spans="1:29" x14ac:dyDescent="0.25">
      <c r="A2903" s="2">
        <v>2902</v>
      </c>
      <c r="B2903" s="3" t="s">
        <v>178</v>
      </c>
      <c r="C2903" s="3" t="s">
        <v>110</v>
      </c>
      <c r="D2903" s="3" t="s">
        <v>179</v>
      </c>
      <c r="E2903" s="3" t="s">
        <v>288</v>
      </c>
      <c r="F2903" s="3">
        <v>0.56000000000000005</v>
      </c>
      <c r="G2903" s="3">
        <v>0.48</v>
      </c>
      <c r="H2903" s="3" t="s">
        <v>317</v>
      </c>
      <c r="I2903" s="2">
        <v>1410</v>
      </c>
      <c r="J2903" s="3" t="s">
        <v>116</v>
      </c>
      <c r="K2903" s="2">
        <v>3000</v>
      </c>
      <c r="L2903" s="3"/>
      <c r="M2903" s="3" t="s">
        <v>322</v>
      </c>
      <c r="N2903" s="3" t="s">
        <v>317</v>
      </c>
      <c r="O2903" s="3"/>
      <c r="P2903" s="3"/>
      <c r="Q2903" s="3"/>
      <c r="R2903" s="3">
        <v>0</v>
      </c>
      <c r="S2903" s="3">
        <v>1</v>
      </c>
      <c r="T2903" s="2">
        <v>2</v>
      </c>
      <c r="U2903" s="3">
        <v>1.772949745064094E-3</v>
      </c>
      <c r="V2903" s="3">
        <v>1.8898986819786939E-2</v>
      </c>
      <c r="W2903" s="3">
        <v>2.5216795626549671E-3</v>
      </c>
      <c r="X2903" s="3">
        <v>7.0230391721862002</v>
      </c>
      <c r="Y2903" s="3">
        <v>1.8898986819786939E-2</v>
      </c>
      <c r="Z2903" s="3">
        <v>2.5216773333807158E-3</v>
      </c>
      <c r="AA2903" s="3">
        <v>7.0230391721862002</v>
      </c>
      <c r="AB2903">
        <f t="shared" si="76"/>
        <v>1.8898986819786939E-2</v>
      </c>
      <c r="AC2903">
        <f t="shared" si="77"/>
        <v>2.5216773333807158E-3</v>
      </c>
    </row>
    <row r="2904" spans="1:29" x14ac:dyDescent="0.25">
      <c r="A2904" s="2">
        <v>2903</v>
      </c>
      <c r="B2904" s="3" t="s">
        <v>178</v>
      </c>
      <c r="C2904" s="3" t="s">
        <v>110</v>
      </c>
      <c r="D2904" s="3" t="s">
        <v>179</v>
      </c>
      <c r="E2904" s="3" t="s">
        <v>288</v>
      </c>
      <c r="F2904" s="3">
        <v>0.56000000000000005</v>
      </c>
      <c r="G2904" s="3">
        <v>0.48</v>
      </c>
      <c r="H2904" s="3" t="s">
        <v>317</v>
      </c>
      <c r="I2904" s="2">
        <v>1420</v>
      </c>
      <c r="J2904" s="3" t="s">
        <v>117</v>
      </c>
      <c r="K2904" s="2">
        <v>1420</v>
      </c>
      <c r="L2904" s="3"/>
      <c r="M2904" s="3" t="s">
        <v>321</v>
      </c>
      <c r="N2904" s="3" t="s">
        <v>317</v>
      </c>
      <c r="O2904" s="3"/>
      <c r="P2904" s="3"/>
      <c r="Q2904" s="3"/>
      <c r="R2904" s="3">
        <v>0</v>
      </c>
      <c r="S2904" s="3">
        <v>1</v>
      </c>
      <c r="T2904" s="2">
        <v>3</v>
      </c>
      <c r="U2904" s="3">
        <v>5.6237594629066703E-3</v>
      </c>
      <c r="V2904" s="3">
        <v>6.7983904997735808E-2</v>
      </c>
      <c r="W2904" s="3">
        <v>9.0433004862651972E-3</v>
      </c>
      <c r="X2904" s="3">
        <v>23.33749367935506</v>
      </c>
      <c r="Y2904" s="3">
        <v>6.7983904997735808E-2</v>
      </c>
      <c r="Z2904" s="3">
        <v>9.0432924915947888E-3</v>
      </c>
      <c r="AA2904" s="3">
        <v>23.33749367935506</v>
      </c>
      <c r="AB2904">
        <f t="shared" si="76"/>
        <v>6.7983904997735808E-2</v>
      </c>
      <c r="AC2904">
        <f t="shared" si="77"/>
        <v>9.0432924915947888E-3</v>
      </c>
    </row>
    <row r="2905" spans="1:29" x14ac:dyDescent="0.25">
      <c r="A2905" s="2">
        <v>2904</v>
      </c>
      <c r="B2905" s="3" t="s">
        <v>178</v>
      </c>
      <c r="C2905" s="3" t="s">
        <v>110</v>
      </c>
      <c r="D2905" s="3" t="s">
        <v>179</v>
      </c>
      <c r="E2905" s="3" t="s">
        <v>288</v>
      </c>
      <c r="F2905" s="3">
        <v>0.56000000000000005</v>
      </c>
      <c r="G2905" s="3">
        <v>0.48</v>
      </c>
      <c r="H2905" s="3" t="s">
        <v>317</v>
      </c>
      <c r="I2905" s="2">
        <v>1430</v>
      </c>
      <c r="J2905" s="3" t="s">
        <v>118</v>
      </c>
      <c r="K2905" s="2">
        <v>1430</v>
      </c>
      <c r="L2905" s="3"/>
      <c r="M2905" s="3" t="s">
        <v>321</v>
      </c>
      <c r="N2905" s="3" t="s">
        <v>317</v>
      </c>
      <c r="O2905" s="3"/>
      <c r="P2905" s="3"/>
      <c r="Q2905" s="3"/>
      <c r="R2905" s="3">
        <v>0</v>
      </c>
      <c r="S2905" s="3">
        <v>1</v>
      </c>
      <c r="T2905" s="2">
        <v>12</v>
      </c>
      <c r="U2905" s="3">
        <v>1.9994694083971927E-2</v>
      </c>
      <c r="V2905" s="3">
        <v>0.20146165717517353</v>
      </c>
      <c r="W2905" s="3">
        <v>2.6876621261163112E-2</v>
      </c>
      <c r="X2905" s="3">
        <v>78.349137088616089</v>
      </c>
      <c r="Y2905" s="3">
        <v>0.20146165717517353</v>
      </c>
      <c r="Z2905" s="3">
        <v>2.6876597501062648E-2</v>
      </c>
      <c r="AA2905" s="3">
        <v>78.349137088616089</v>
      </c>
      <c r="AB2905">
        <f t="shared" si="76"/>
        <v>0.20146165717517353</v>
      </c>
      <c r="AC2905">
        <f t="shared" si="77"/>
        <v>2.6876597501062648E-2</v>
      </c>
    </row>
    <row r="2906" spans="1:29" x14ac:dyDescent="0.25">
      <c r="A2906" s="2">
        <v>2905</v>
      </c>
      <c r="B2906" s="3" t="s">
        <v>178</v>
      </c>
      <c r="C2906" s="3" t="s">
        <v>110</v>
      </c>
      <c r="D2906" s="3" t="s">
        <v>179</v>
      </c>
      <c r="E2906" s="3" t="s">
        <v>288</v>
      </c>
      <c r="F2906" s="3">
        <v>0.56000000000000005</v>
      </c>
      <c r="G2906" s="3">
        <v>0.48</v>
      </c>
      <c r="H2906" s="3" t="s">
        <v>317</v>
      </c>
      <c r="I2906" s="2">
        <v>1440</v>
      </c>
      <c r="J2906" s="3" t="s">
        <v>135</v>
      </c>
      <c r="K2906" s="2">
        <v>1440</v>
      </c>
      <c r="L2906" s="3"/>
      <c r="M2906" s="3" t="s">
        <v>321</v>
      </c>
      <c r="N2906" s="3" t="s">
        <v>317</v>
      </c>
      <c r="O2906" s="3"/>
      <c r="P2906" s="3"/>
      <c r="Q2906" s="3"/>
      <c r="R2906" s="3">
        <v>0</v>
      </c>
      <c r="S2906" s="3">
        <v>1</v>
      </c>
      <c r="T2906" s="2">
        <v>5</v>
      </c>
      <c r="U2906" s="3">
        <v>9.1118914770222451E-3</v>
      </c>
      <c r="V2906" s="3">
        <v>6.9629964186830692E-2</v>
      </c>
      <c r="W2906" s="3">
        <v>9.2409818179956492E-3</v>
      </c>
      <c r="X2906" s="3">
        <v>31.916111720147274</v>
      </c>
      <c r="Y2906" s="3">
        <v>6.9629964186830692E-2</v>
      </c>
      <c r="Z2906" s="3">
        <v>9.2409736485663651E-3</v>
      </c>
      <c r="AA2906" s="3">
        <v>31.916111720147274</v>
      </c>
      <c r="AB2906">
        <f t="shared" si="76"/>
        <v>6.9629964186830692E-2</v>
      </c>
      <c r="AC2906">
        <f t="shared" si="77"/>
        <v>9.2409736485663651E-3</v>
      </c>
    </row>
    <row r="2907" spans="1:29" x14ac:dyDescent="0.25">
      <c r="A2907" s="2">
        <v>2906</v>
      </c>
      <c r="B2907" s="3" t="s">
        <v>178</v>
      </c>
      <c r="C2907" s="3" t="s">
        <v>110</v>
      </c>
      <c r="D2907" s="3" t="s">
        <v>179</v>
      </c>
      <c r="E2907" s="3" t="s">
        <v>288</v>
      </c>
      <c r="F2907" s="3">
        <v>0.56000000000000005</v>
      </c>
      <c r="G2907" s="3">
        <v>0.48</v>
      </c>
      <c r="H2907" s="3" t="s">
        <v>317</v>
      </c>
      <c r="I2907" s="2">
        <v>1450</v>
      </c>
      <c r="J2907" s="3" t="s">
        <v>119</v>
      </c>
      <c r="K2907" s="2">
        <v>1450</v>
      </c>
      <c r="L2907" s="3"/>
      <c r="M2907" s="3" t="s">
        <v>321</v>
      </c>
      <c r="N2907" s="3" t="s">
        <v>317</v>
      </c>
      <c r="O2907" s="3"/>
      <c r="P2907" s="3"/>
      <c r="Q2907" s="3"/>
      <c r="R2907" s="3">
        <v>0</v>
      </c>
      <c r="S2907" s="3">
        <v>1</v>
      </c>
      <c r="T2907" s="2">
        <v>5</v>
      </c>
      <c r="U2907" s="3">
        <v>7.982212169053985E-3</v>
      </c>
      <c r="V2907" s="3">
        <v>8.0391205839589461E-2</v>
      </c>
      <c r="W2907" s="3">
        <v>1.0682432724218144E-2</v>
      </c>
      <c r="X2907" s="3">
        <v>33.521247677043924</v>
      </c>
      <c r="Y2907" s="3">
        <v>8.0391205839589461E-2</v>
      </c>
      <c r="Z2907" s="3">
        <v>1.0682423280483667E-2</v>
      </c>
      <c r="AA2907" s="3">
        <v>33.521247677043924</v>
      </c>
      <c r="AB2907">
        <f t="shared" si="76"/>
        <v>8.0391205839589461E-2</v>
      </c>
      <c r="AC2907">
        <f t="shared" si="77"/>
        <v>1.0682423280483667E-2</v>
      </c>
    </row>
    <row r="2908" spans="1:29" x14ac:dyDescent="0.25">
      <c r="A2908" s="2">
        <v>2907</v>
      </c>
      <c r="B2908" s="3" t="s">
        <v>178</v>
      </c>
      <c r="C2908" s="3" t="s">
        <v>110</v>
      </c>
      <c r="D2908" s="3" t="s">
        <v>179</v>
      </c>
      <c r="E2908" s="3" t="s">
        <v>288</v>
      </c>
      <c r="F2908" s="3">
        <v>0.56000000000000005</v>
      </c>
      <c r="G2908" s="3">
        <v>0.48</v>
      </c>
      <c r="H2908" s="3" t="s">
        <v>317</v>
      </c>
      <c r="I2908" s="2">
        <v>1450</v>
      </c>
      <c r="J2908" s="3" t="s">
        <v>119</v>
      </c>
      <c r="K2908" s="2">
        <v>1450</v>
      </c>
      <c r="L2908" s="3"/>
      <c r="M2908" s="3" t="s">
        <v>318</v>
      </c>
      <c r="N2908" s="3" t="s">
        <v>317</v>
      </c>
      <c r="O2908" s="3"/>
      <c r="P2908" s="3"/>
      <c r="Q2908" s="3"/>
      <c r="R2908" s="3">
        <v>0</v>
      </c>
      <c r="S2908" s="3">
        <v>1</v>
      </c>
      <c r="T2908" s="2">
        <v>1</v>
      </c>
      <c r="U2908" s="3">
        <v>1.4480904286419899E-2</v>
      </c>
      <c r="V2908" s="3">
        <v>0.16899693195279286</v>
      </c>
      <c r="W2908" s="3">
        <v>2.6240839668490463E-2</v>
      </c>
      <c r="X2908" s="3">
        <v>61.394467954400213</v>
      </c>
      <c r="Y2908" s="3">
        <v>0.16899693195279286</v>
      </c>
      <c r="Z2908" s="3">
        <v>2.62408164704486E-2</v>
      </c>
      <c r="AA2908" s="3">
        <v>61.394467954400213</v>
      </c>
      <c r="AB2908">
        <f t="shared" si="76"/>
        <v>0.16899693195279286</v>
      </c>
      <c r="AC2908">
        <f t="shared" si="77"/>
        <v>2.62408164704486E-2</v>
      </c>
    </row>
    <row r="2909" spans="1:29" x14ac:dyDescent="0.25">
      <c r="A2909" s="2">
        <v>2908</v>
      </c>
      <c r="B2909" s="3" t="s">
        <v>178</v>
      </c>
      <c r="C2909" s="3" t="s">
        <v>110</v>
      </c>
      <c r="D2909" s="3" t="s">
        <v>179</v>
      </c>
      <c r="E2909" s="3" t="s">
        <v>288</v>
      </c>
      <c r="F2909" s="3">
        <v>0.56000000000000005</v>
      </c>
      <c r="G2909" s="3">
        <v>0.48</v>
      </c>
      <c r="H2909" s="3" t="s">
        <v>317</v>
      </c>
      <c r="I2909" s="2">
        <v>1480</v>
      </c>
      <c r="J2909" s="3" t="s">
        <v>199</v>
      </c>
      <c r="K2909" s="2">
        <v>1480</v>
      </c>
      <c r="L2909" s="3"/>
      <c r="M2909" s="3" t="s">
        <v>318</v>
      </c>
      <c r="N2909" s="3" t="s">
        <v>317</v>
      </c>
      <c r="O2909" s="3"/>
      <c r="P2909" s="3"/>
      <c r="Q2909" s="3"/>
      <c r="R2909" s="3">
        <v>0</v>
      </c>
      <c r="S2909" s="3">
        <v>1</v>
      </c>
      <c r="T2909" s="2">
        <v>10</v>
      </c>
      <c r="U2909" s="3">
        <v>0.19997770741350138</v>
      </c>
      <c r="V2909" s="3">
        <v>1.944902748687716</v>
      </c>
      <c r="W2909" s="3">
        <v>0.30552406635549262</v>
      </c>
      <c r="X2909" s="3">
        <v>802.53425516786149</v>
      </c>
      <c r="Y2909" s="3">
        <v>1.944902748687716</v>
      </c>
      <c r="Z2909" s="3">
        <v>0.30552379625894815</v>
      </c>
      <c r="AA2909" s="3">
        <v>802.53425516786149</v>
      </c>
      <c r="AB2909">
        <f t="shared" si="76"/>
        <v>1.944902748687716</v>
      </c>
      <c r="AC2909">
        <f t="shared" si="77"/>
        <v>0.30552379625894815</v>
      </c>
    </row>
    <row r="2910" spans="1:29" x14ac:dyDescent="0.25">
      <c r="A2910" s="2">
        <v>2909</v>
      </c>
      <c r="B2910" s="3" t="s">
        <v>178</v>
      </c>
      <c r="C2910" s="3" t="s">
        <v>110</v>
      </c>
      <c r="D2910" s="3" t="s">
        <v>179</v>
      </c>
      <c r="E2910" s="3" t="s">
        <v>288</v>
      </c>
      <c r="F2910" s="3">
        <v>0.56000000000000005</v>
      </c>
      <c r="G2910" s="3">
        <v>0.48</v>
      </c>
      <c r="H2910" s="3" t="s">
        <v>317</v>
      </c>
      <c r="I2910" s="2">
        <v>1510</v>
      </c>
      <c r="J2910" s="3" t="s">
        <v>152</v>
      </c>
      <c r="K2910" s="2">
        <v>1000</v>
      </c>
      <c r="L2910" s="3"/>
      <c r="M2910" s="3" t="s">
        <v>318</v>
      </c>
      <c r="N2910" s="3" t="s">
        <v>317</v>
      </c>
      <c r="O2910" s="3"/>
      <c r="P2910" s="3"/>
      <c r="Q2910" s="3"/>
      <c r="R2910" s="3">
        <v>0</v>
      </c>
      <c r="S2910" s="3">
        <v>1</v>
      </c>
      <c r="T2910" s="2">
        <v>8</v>
      </c>
      <c r="U2910" s="3">
        <v>2.7271192327064047E-4</v>
      </c>
      <c r="V2910" s="3">
        <v>2.2243795301387084E-3</v>
      </c>
      <c r="W2910" s="3">
        <v>3.1129902790292977E-4</v>
      </c>
      <c r="X2910" s="3">
        <v>1.0049241381723264</v>
      </c>
      <c r="Y2910" s="3">
        <v>2.2243795301387084E-3</v>
      </c>
      <c r="Z2910" s="3">
        <v>3.112987527010696E-4</v>
      </c>
      <c r="AA2910" s="3">
        <v>1.0049241381723264</v>
      </c>
      <c r="AB2910">
        <f t="shared" si="76"/>
        <v>2.2243795301387084E-3</v>
      </c>
      <c r="AC2910">
        <f t="shared" si="77"/>
        <v>3.112987527010696E-4</v>
      </c>
    </row>
    <row r="2911" spans="1:29" x14ac:dyDescent="0.25">
      <c r="A2911" s="2">
        <v>2910</v>
      </c>
      <c r="B2911" s="3" t="s">
        <v>178</v>
      </c>
      <c r="C2911" s="3" t="s">
        <v>110</v>
      </c>
      <c r="D2911" s="3" t="s">
        <v>179</v>
      </c>
      <c r="E2911" s="3" t="s">
        <v>288</v>
      </c>
      <c r="F2911" s="3">
        <v>0.56000000000000005</v>
      </c>
      <c r="G2911" s="3">
        <v>0.48</v>
      </c>
      <c r="H2911" s="3" t="s">
        <v>317</v>
      </c>
      <c r="I2911" s="2">
        <v>1510</v>
      </c>
      <c r="J2911" s="3" t="s">
        <v>152</v>
      </c>
      <c r="K2911" s="2">
        <v>1510</v>
      </c>
      <c r="L2911" s="3"/>
      <c r="M2911" s="3" t="s">
        <v>321</v>
      </c>
      <c r="N2911" s="3" t="s">
        <v>317</v>
      </c>
      <c r="O2911" s="3"/>
      <c r="P2911" s="3"/>
      <c r="Q2911" s="3"/>
      <c r="R2911" s="3">
        <v>0</v>
      </c>
      <c r="S2911" s="3">
        <v>1</v>
      </c>
      <c r="T2911" s="2">
        <v>14</v>
      </c>
      <c r="U2911" s="3">
        <v>0.50059536177619124</v>
      </c>
      <c r="V2911" s="3">
        <v>3.6972926830181985</v>
      </c>
      <c r="W2911" s="3">
        <v>0.51763578844729963</v>
      </c>
      <c r="X2911" s="3">
        <v>1844.6581054006351</v>
      </c>
      <c r="Y2911" s="3">
        <v>3.6972926830181985</v>
      </c>
      <c r="Z2911" s="3">
        <v>0.51763533083478075</v>
      </c>
      <c r="AA2911" s="3">
        <v>1844.6581054006351</v>
      </c>
      <c r="AB2911">
        <f t="shared" si="76"/>
        <v>3.6972926830181985</v>
      </c>
      <c r="AC2911">
        <f t="shared" si="77"/>
        <v>0.51763533083478075</v>
      </c>
    </row>
    <row r="2912" spans="1:29" x14ac:dyDescent="0.25">
      <c r="A2912" s="2">
        <v>2911</v>
      </c>
      <c r="B2912" s="3" t="s">
        <v>178</v>
      </c>
      <c r="C2912" s="3" t="s">
        <v>110</v>
      </c>
      <c r="D2912" s="3" t="s">
        <v>179</v>
      </c>
      <c r="E2912" s="3" t="s">
        <v>288</v>
      </c>
      <c r="F2912" s="3">
        <v>0.56000000000000005</v>
      </c>
      <c r="G2912" s="3">
        <v>0.48</v>
      </c>
      <c r="H2912" s="3" t="s">
        <v>317</v>
      </c>
      <c r="I2912" s="2">
        <v>1510</v>
      </c>
      <c r="J2912" s="3" t="s">
        <v>152</v>
      </c>
      <c r="K2912" s="2">
        <v>1510</v>
      </c>
      <c r="L2912" s="3"/>
      <c r="M2912" s="3" t="s">
        <v>318</v>
      </c>
      <c r="N2912" s="3" t="s">
        <v>317</v>
      </c>
      <c r="O2912" s="3"/>
      <c r="P2912" s="3"/>
      <c r="Q2912" s="3"/>
      <c r="R2912" s="3">
        <v>0</v>
      </c>
      <c r="S2912" s="3">
        <v>1</v>
      </c>
      <c r="T2912" s="2">
        <v>65</v>
      </c>
      <c r="U2912" s="3">
        <v>2.1368570423936477</v>
      </c>
      <c r="V2912" s="3">
        <v>18.848882841955099</v>
      </c>
      <c r="W2912" s="3">
        <v>2.539104804637208</v>
      </c>
      <c r="X2912" s="3">
        <v>8264.274093505237</v>
      </c>
      <c r="Y2912" s="3">
        <v>18.848882841955099</v>
      </c>
      <c r="Z2912" s="3">
        <v>2.5391025599582848</v>
      </c>
      <c r="AA2912" s="3">
        <v>8264.274093505237</v>
      </c>
      <c r="AB2912">
        <f t="shared" si="76"/>
        <v>18.848882841955099</v>
      </c>
      <c r="AC2912">
        <f t="shared" si="77"/>
        <v>2.5391025599582848</v>
      </c>
    </row>
    <row r="2913" spans="1:29" x14ac:dyDescent="0.25">
      <c r="A2913" s="2">
        <v>2912</v>
      </c>
      <c r="B2913" s="3" t="s">
        <v>178</v>
      </c>
      <c r="C2913" s="3" t="s">
        <v>110</v>
      </c>
      <c r="D2913" s="3" t="s">
        <v>179</v>
      </c>
      <c r="E2913" s="3" t="s">
        <v>288</v>
      </c>
      <c r="F2913" s="3">
        <v>0.56000000000000005</v>
      </c>
      <c r="G2913" s="3">
        <v>0.48</v>
      </c>
      <c r="H2913" s="3" t="s">
        <v>317</v>
      </c>
      <c r="I2913" s="2">
        <v>1550</v>
      </c>
      <c r="J2913" s="3" t="s">
        <v>120</v>
      </c>
      <c r="K2913" s="2">
        <v>1000</v>
      </c>
      <c r="L2913" s="3"/>
      <c r="M2913" s="3" t="s">
        <v>318</v>
      </c>
      <c r="N2913" s="3" t="s">
        <v>317</v>
      </c>
      <c r="O2913" s="3"/>
      <c r="P2913" s="3"/>
      <c r="Q2913" s="3"/>
      <c r="R2913" s="3">
        <v>0</v>
      </c>
      <c r="S2913" s="3">
        <v>1</v>
      </c>
      <c r="T2913" s="2">
        <v>1</v>
      </c>
      <c r="U2913" s="3">
        <v>1.1136625998860801E-5</v>
      </c>
      <c r="V2913" s="3">
        <v>9.0070939236504201E-5</v>
      </c>
      <c r="W2913" s="3">
        <v>1.3073417616494427E-5</v>
      </c>
      <c r="X2913" s="3">
        <v>4.3934432694339769E-2</v>
      </c>
      <c r="Y2913" s="3">
        <v>9.0070939236504201E-5</v>
      </c>
      <c r="Z2913" s="3">
        <v>1.30734060590255E-5</v>
      </c>
      <c r="AA2913" s="3">
        <v>4.3934432694339769E-2</v>
      </c>
      <c r="AB2913">
        <f t="shared" si="76"/>
        <v>9.0070939236504201E-5</v>
      </c>
      <c r="AC2913">
        <f t="shared" si="77"/>
        <v>1.30734060590255E-5</v>
      </c>
    </row>
    <row r="2914" spans="1:29" x14ac:dyDescent="0.25">
      <c r="A2914" s="2">
        <v>2913</v>
      </c>
      <c r="B2914" s="3" t="s">
        <v>178</v>
      </c>
      <c r="C2914" s="3" t="s">
        <v>110</v>
      </c>
      <c r="D2914" s="3" t="s">
        <v>179</v>
      </c>
      <c r="E2914" s="3" t="s">
        <v>288</v>
      </c>
      <c r="F2914" s="3">
        <v>0.56000000000000005</v>
      </c>
      <c r="G2914" s="3">
        <v>0.48</v>
      </c>
      <c r="H2914" s="3" t="s">
        <v>317</v>
      </c>
      <c r="I2914" s="2">
        <v>1550</v>
      </c>
      <c r="J2914" s="3" t="s">
        <v>120</v>
      </c>
      <c r="K2914" s="2">
        <v>1550</v>
      </c>
      <c r="L2914" s="3"/>
      <c r="M2914" s="3" t="s">
        <v>318</v>
      </c>
      <c r="N2914" s="3" t="s">
        <v>317</v>
      </c>
      <c r="O2914" s="3"/>
      <c r="P2914" s="3"/>
      <c r="Q2914" s="3"/>
      <c r="R2914" s="3">
        <v>0</v>
      </c>
      <c r="S2914" s="3">
        <v>1</v>
      </c>
      <c r="T2914" s="2">
        <v>24</v>
      </c>
      <c r="U2914" s="3">
        <v>0.82420835428987627</v>
      </c>
      <c r="V2914" s="3">
        <v>6.9601164511173916</v>
      </c>
      <c r="W2914" s="3">
        <v>0.96066504473314307</v>
      </c>
      <c r="X2914" s="3">
        <v>3147.6300132457186</v>
      </c>
      <c r="Y2914" s="3">
        <v>6.9601164511173916</v>
      </c>
      <c r="Z2914" s="3">
        <v>0.96066419546352111</v>
      </c>
      <c r="AA2914" s="3">
        <v>3147.6300132457186</v>
      </c>
      <c r="AB2914">
        <f t="shared" si="76"/>
        <v>6.9601164511173916</v>
      </c>
      <c r="AC2914">
        <f t="shared" si="77"/>
        <v>0.96066419546352111</v>
      </c>
    </row>
    <row r="2915" spans="1:29" x14ac:dyDescent="0.25">
      <c r="A2915" s="2">
        <v>2914</v>
      </c>
      <c r="B2915" s="3" t="s">
        <v>178</v>
      </c>
      <c r="C2915" s="3" t="s">
        <v>110</v>
      </c>
      <c r="D2915" s="3" t="s">
        <v>179</v>
      </c>
      <c r="E2915" s="3" t="s">
        <v>288</v>
      </c>
      <c r="F2915" s="3">
        <v>0.56000000000000005</v>
      </c>
      <c r="G2915" s="3">
        <v>0.48</v>
      </c>
      <c r="H2915" s="3" t="s">
        <v>317</v>
      </c>
      <c r="I2915" s="2">
        <v>1550</v>
      </c>
      <c r="J2915" s="3" t="s">
        <v>120</v>
      </c>
      <c r="K2915" s="2">
        <v>3000</v>
      </c>
      <c r="L2915" s="3"/>
      <c r="M2915" s="3" t="s">
        <v>318</v>
      </c>
      <c r="N2915" s="3" t="s">
        <v>317</v>
      </c>
      <c r="O2915" s="3"/>
      <c r="P2915" s="3"/>
      <c r="Q2915" s="3"/>
      <c r="R2915" s="3">
        <v>0</v>
      </c>
      <c r="S2915" s="3">
        <v>1</v>
      </c>
      <c r="T2915" s="2">
        <v>1</v>
      </c>
      <c r="U2915" s="3">
        <v>3.2368146422605397E-5</v>
      </c>
      <c r="V2915" s="3">
        <v>2.7693976763222756E-4</v>
      </c>
      <c r="W2915" s="3">
        <v>3.8102304357288614E-5</v>
      </c>
      <c r="X2915" s="3">
        <v>0.13261891930195191</v>
      </c>
      <c r="Y2915" s="3">
        <v>2.7693976763222756E-4</v>
      </c>
      <c r="Z2915" s="3">
        <v>3.8102270673196803E-5</v>
      </c>
      <c r="AA2915" s="3">
        <v>0.13261891930195191</v>
      </c>
      <c r="AB2915">
        <f t="shared" si="76"/>
        <v>2.7693976763222756E-4</v>
      </c>
      <c r="AC2915">
        <f t="shared" si="77"/>
        <v>3.8102270673196803E-5</v>
      </c>
    </row>
    <row r="2916" spans="1:29" x14ac:dyDescent="0.25">
      <c r="A2916" s="2">
        <v>2915</v>
      </c>
      <c r="B2916" s="3" t="s">
        <v>178</v>
      </c>
      <c r="C2916" s="3" t="s">
        <v>110</v>
      </c>
      <c r="D2916" s="3" t="s">
        <v>179</v>
      </c>
      <c r="E2916" s="3" t="s">
        <v>288</v>
      </c>
      <c r="F2916" s="3">
        <v>0.56000000000000005</v>
      </c>
      <c r="G2916" s="3">
        <v>0.48</v>
      </c>
      <c r="H2916" s="3" t="s">
        <v>317</v>
      </c>
      <c r="I2916" s="2">
        <v>1562</v>
      </c>
      <c r="J2916" s="3" t="s">
        <v>314</v>
      </c>
      <c r="K2916" s="2">
        <v>1562</v>
      </c>
      <c r="L2916" s="3"/>
      <c r="M2916" s="3" t="s">
        <v>318</v>
      </c>
      <c r="N2916" s="3" t="s">
        <v>317</v>
      </c>
      <c r="O2916" s="3"/>
      <c r="P2916" s="3"/>
      <c r="Q2916" s="3"/>
      <c r="R2916" s="3">
        <v>0</v>
      </c>
      <c r="S2916" s="3">
        <v>1</v>
      </c>
      <c r="T2916" s="2">
        <v>3</v>
      </c>
      <c r="U2916" s="3">
        <v>9.3806080432579687E-3</v>
      </c>
      <c r="V2916" s="3">
        <v>5.9107427544258566E-2</v>
      </c>
      <c r="W2916" s="3">
        <v>5.7763074455896056E-3</v>
      </c>
      <c r="X2916" s="3">
        <v>26.792053950614672</v>
      </c>
      <c r="Y2916" s="3">
        <v>5.9107427544258566E-2</v>
      </c>
      <c r="Z2916" s="3">
        <v>5.7763023390829506E-3</v>
      </c>
      <c r="AA2916" s="3">
        <v>26.792053950614672</v>
      </c>
      <c r="AB2916">
        <f t="shared" si="76"/>
        <v>5.9107427544258566E-2</v>
      </c>
      <c r="AC2916">
        <f t="shared" si="77"/>
        <v>5.7763023390829506E-3</v>
      </c>
    </row>
    <row r="2917" spans="1:29" x14ac:dyDescent="0.25">
      <c r="A2917" s="2">
        <v>2916</v>
      </c>
      <c r="B2917" s="3" t="s">
        <v>178</v>
      </c>
      <c r="C2917" s="3" t="s">
        <v>110</v>
      </c>
      <c r="D2917" s="3" t="s">
        <v>179</v>
      </c>
      <c r="E2917" s="3" t="s">
        <v>288</v>
      </c>
      <c r="F2917" s="3">
        <v>0.56000000000000005</v>
      </c>
      <c r="G2917" s="3">
        <v>0.48</v>
      </c>
      <c r="H2917" s="3" t="s">
        <v>317</v>
      </c>
      <c r="I2917" s="2">
        <v>1620</v>
      </c>
      <c r="J2917" s="3" t="s">
        <v>246</v>
      </c>
      <c r="K2917" s="2">
        <v>1620</v>
      </c>
      <c r="L2917" s="3"/>
      <c r="M2917" s="3" t="s">
        <v>318</v>
      </c>
      <c r="N2917" s="3" t="s">
        <v>317</v>
      </c>
      <c r="O2917" s="3"/>
      <c r="P2917" s="3"/>
      <c r="Q2917" s="3"/>
      <c r="R2917" s="3">
        <v>0</v>
      </c>
      <c r="S2917" s="3">
        <v>1</v>
      </c>
      <c r="T2917" s="2">
        <v>2</v>
      </c>
      <c r="U2917" s="3">
        <v>4.9931854868540387E-4</v>
      </c>
      <c r="V2917" s="3">
        <v>4.0285704133206559E-3</v>
      </c>
      <c r="W2917" s="3">
        <v>4.9135391744747469E-4</v>
      </c>
      <c r="X2917" s="3">
        <v>1.8824297733998898</v>
      </c>
      <c r="Y2917" s="3">
        <v>4.0285704133206559E-3</v>
      </c>
      <c r="Z2917" s="3">
        <v>4.9135348306927104E-4</v>
      </c>
      <c r="AA2917" s="3">
        <v>1.8824297733998898</v>
      </c>
      <c r="AB2917">
        <f t="shared" si="76"/>
        <v>4.0285704133206559E-3</v>
      </c>
      <c r="AC2917">
        <f t="shared" si="77"/>
        <v>4.9135348306927104E-4</v>
      </c>
    </row>
    <row r="2918" spans="1:29" x14ac:dyDescent="0.25">
      <c r="A2918" s="2">
        <v>2917</v>
      </c>
      <c r="B2918" s="3" t="s">
        <v>178</v>
      </c>
      <c r="C2918" s="3" t="s">
        <v>110</v>
      </c>
      <c r="D2918" s="3" t="s">
        <v>179</v>
      </c>
      <c r="E2918" s="3" t="s">
        <v>288</v>
      </c>
      <c r="F2918" s="3">
        <v>0.56000000000000005</v>
      </c>
      <c r="G2918" s="3">
        <v>0.48</v>
      </c>
      <c r="H2918" s="3" t="s">
        <v>317</v>
      </c>
      <c r="I2918" s="2">
        <v>1633</v>
      </c>
      <c r="J2918" s="3" t="s">
        <v>315</v>
      </c>
      <c r="K2918" s="2">
        <v>1633</v>
      </c>
      <c r="L2918" s="3"/>
      <c r="M2918" s="3" t="s">
        <v>318</v>
      </c>
      <c r="N2918" s="3" t="s">
        <v>317</v>
      </c>
      <c r="O2918" s="3"/>
      <c r="P2918" s="3"/>
      <c r="Q2918" s="3"/>
      <c r="R2918" s="3">
        <v>0</v>
      </c>
      <c r="S2918" s="3">
        <v>1</v>
      </c>
      <c r="T2918" s="2">
        <v>20</v>
      </c>
      <c r="U2918" s="3">
        <v>0.7263327186280063</v>
      </c>
      <c r="V2918" s="3">
        <v>5.5090250890482615</v>
      </c>
      <c r="W2918" s="3">
        <v>0.76709055163119921</v>
      </c>
      <c r="X2918" s="3">
        <v>2241.9902029503251</v>
      </c>
      <c r="Y2918" s="3">
        <v>5.5090250890482615</v>
      </c>
      <c r="Z2918" s="3">
        <v>0.76708987348983604</v>
      </c>
      <c r="AA2918" s="3">
        <v>2241.9902029503251</v>
      </c>
      <c r="AB2918">
        <f t="shared" si="76"/>
        <v>5.5090250890482615</v>
      </c>
      <c r="AC2918">
        <f t="shared" si="77"/>
        <v>0.76708987348983604</v>
      </c>
    </row>
    <row r="2919" spans="1:29" x14ac:dyDescent="0.25">
      <c r="A2919" s="2">
        <v>2918</v>
      </c>
      <c r="B2919" s="3" t="s">
        <v>178</v>
      </c>
      <c r="C2919" s="3" t="s">
        <v>110</v>
      </c>
      <c r="D2919" s="3" t="s">
        <v>179</v>
      </c>
      <c r="E2919" s="3" t="s">
        <v>288</v>
      </c>
      <c r="F2919" s="3">
        <v>0.56000000000000005</v>
      </c>
      <c r="G2919" s="3">
        <v>0.48</v>
      </c>
      <c r="H2919" s="3" t="s">
        <v>317</v>
      </c>
      <c r="I2919" s="2">
        <v>1700</v>
      </c>
      <c r="J2919" s="3" t="s">
        <v>121</v>
      </c>
      <c r="K2919" s="2">
        <v>1000</v>
      </c>
      <c r="L2919" s="3"/>
      <c r="M2919" s="3" t="s">
        <v>318</v>
      </c>
      <c r="N2919" s="3" t="s">
        <v>317</v>
      </c>
      <c r="O2919" s="3"/>
      <c r="P2919" s="3"/>
      <c r="Q2919" s="3"/>
      <c r="R2919" s="3">
        <v>0</v>
      </c>
      <c r="S2919" s="3">
        <v>1</v>
      </c>
      <c r="T2919" s="2">
        <v>17</v>
      </c>
      <c r="U2919" s="3">
        <v>4.3595217918462568E-2</v>
      </c>
      <c r="V2919" s="3">
        <v>0.37969930450709649</v>
      </c>
      <c r="W2919" s="3">
        <v>5.1717348936115064E-2</v>
      </c>
      <c r="X2919" s="3">
        <v>179.75858049021539</v>
      </c>
      <c r="Y2919" s="3">
        <v>0.37969930450709649</v>
      </c>
      <c r="Z2919" s="3">
        <v>5.1717303215732403E-2</v>
      </c>
      <c r="AA2919" s="3">
        <v>179.75858049021539</v>
      </c>
      <c r="AB2919">
        <f t="shared" si="76"/>
        <v>0.37969930450709649</v>
      </c>
      <c r="AC2919">
        <f t="shared" si="77"/>
        <v>5.1717303215732403E-2</v>
      </c>
    </row>
    <row r="2920" spans="1:29" x14ac:dyDescent="0.25">
      <c r="A2920" s="2">
        <v>2919</v>
      </c>
      <c r="B2920" s="3" t="s">
        <v>178</v>
      </c>
      <c r="C2920" s="3" t="s">
        <v>110</v>
      </c>
      <c r="D2920" s="3" t="s">
        <v>179</v>
      </c>
      <c r="E2920" s="3" t="s">
        <v>288</v>
      </c>
      <c r="F2920" s="3">
        <v>0.56000000000000005</v>
      </c>
      <c r="G2920" s="3">
        <v>0.48</v>
      </c>
      <c r="H2920" s="3" t="s">
        <v>317</v>
      </c>
      <c r="I2920" s="2">
        <v>1700</v>
      </c>
      <c r="J2920" s="3" t="s">
        <v>121</v>
      </c>
      <c r="K2920" s="2">
        <v>1700</v>
      </c>
      <c r="L2920" s="3"/>
      <c r="M2920" s="3" t="s">
        <v>321</v>
      </c>
      <c r="N2920" s="3" t="s">
        <v>317</v>
      </c>
      <c r="O2920" s="3"/>
      <c r="P2920" s="3"/>
      <c r="Q2920" s="3"/>
      <c r="R2920" s="3">
        <v>0</v>
      </c>
      <c r="S2920" s="3">
        <v>1</v>
      </c>
      <c r="T2920" s="2">
        <v>32</v>
      </c>
      <c r="U2920" s="3">
        <v>2.7885816139681268</v>
      </c>
      <c r="V2920" s="3">
        <v>24.358806934171827</v>
      </c>
      <c r="W2920" s="3">
        <v>3.3470167763703267</v>
      </c>
      <c r="X2920" s="3">
        <v>11233.621895645319</v>
      </c>
      <c r="Y2920" s="3">
        <v>24.358806934171827</v>
      </c>
      <c r="Z2920" s="3">
        <v>3.3470138174621313</v>
      </c>
      <c r="AA2920" s="3">
        <v>11233.621895645319</v>
      </c>
      <c r="AB2920">
        <f t="shared" si="76"/>
        <v>24.358806934171827</v>
      </c>
      <c r="AC2920">
        <f t="shared" si="77"/>
        <v>3.3470138174621313</v>
      </c>
    </row>
    <row r="2921" spans="1:29" x14ac:dyDescent="0.25">
      <c r="A2921" s="2">
        <v>2920</v>
      </c>
      <c r="B2921" s="3" t="s">
        <v>178</v>
      </c>
      <c r="C2921" s="3" t="s">
        <v>110</v>
      </c>
      <c r="D2921" s="3" t="s">
        <v>179</v>
      </c>
      <c r="E2921" s="3" t="s">
        <v>288</v>
      </c>
      <c r="F2921" s="3">
        <v>0.56000000000000005</v>
      </c>
      <c r="G2921" s="3">
        <v>0.48</v>
      </c>
      <c r="H2921" s="3" t="s">
        <v>317</v>
      </c>
      <c r="I2921" s="2">
        <v>1700</v>
      </c>
      <c r="J2921" s="3" t="s">
        <v>121</v>
      </c>
      <c r="K2921" s="2">
        <v>1700</v>
      </c>
      <c r="L2921" s="3"/>
      <c r="M2921" s="3" t="s">
        <v>318</v>
      </c>
      <c r="N2921" s="3" t="s">
        <v>317</v>
      </c>
      <c r="O2921" s="3"/>
      <c r="P2921" s="3"/>
      <c r="Q2921" s="3"/>
      <c r="R2921" s="3">
        <v>0</v>
      </c>
      <c r="S2921" s="3">
        <v>1</v>
      </c>
      <c r="T2921" s="2">
        <v>143</v>
      </c>
      <c r="U2921" s="3">
        <v>2.3920663550045056</v>
      </c>
      <c r="V2921" s="3">
        <v>17.805159004533941</v>
      </c>
      <c r="W2921" s="3">
        <v>2.3800648951628758</v>
      </c>
      <c r="X2921" s="3">
        <v>7935.5366217664641</v>
      </c>
      <c r="Y2921" s="3">
        <v>17.805159004533941</v>
      </c>
      <c r="Z2921" s="3">
        <v>2.3800627910821408</v>
      </c>
      <c r="AA2921" s="3">
        <v>7935.5366217664641</v>
      </c>
      <c r="AB2921">
        <f t="shared" si="76"/>
        <v>17.805159004533941</v>
      </c>
      <c r="AC2921">
        <f t="shared" si="77"/>
        <v>2.3800627910821408</v>
      </c>
    </row>
    <row r="2922" spans="1:29" x14ac:dyDescent="0.25">
      <c r="A2922" s="2">
        <v>2921</v>
      </c>
      <c r="B2922" s="3" t="s">
        <v>178</v>
      </c>
      <c r="C2922" s="3" t="s">
        <v>110</v>
      </c>
      <c r="D2922" s="3" t="s">
        <v>179</v>
      </c>
      <c r="E2922" s="3" t="s">
        <v>288</v>
      </c>
      <c r="F2922" s="3">
        <v>0.56000000000000005</v>
      </c>
      <c r="G2922" s="3">
        <v>0.48</v>
      </c>
      <c r="H2922" s="3" t="s">
        <v>317</v>
      </c>
      <c r="I2922" s="2">
        <v>1700</v>
      </c>
      <c r="J2922" s="3" t="s">
        <v>121</v>
      </c>
      <c r="K2922" s="2">
        <v>1700</v>
      </c>
      <c r="L2922" s="3"/>
      <c r="M2922" s="3" t="s">
        <v>322</v>
      </c>
      <c r="N2922" s="3" t="s">
        <v>317</v>
      </c>
      <c r="O2922" s="3"/>
      <c r="P2922" s="3"/>
      <c r="Q2922" s="3"/>
      <c r="R2922" s="3">
        <v>0</v>
      </c>
      <c r="S2922" s="3">
        <v>1</v>
      </c>
      <c r="T2922" s="2">
        <v>20</v>
      </c>
      <c r="U2922" s="3">
        <v>0.4439434717706699</v>
      </c>
      <c r="V2922" s="3">
        <v>3.9671782618426552</v>
      </c>
      <c r="W2922" s="3">
        <v>0.55144270873809453</v>
      </c>
      <c r="X2922" s="3">
        <v>1804.5267576270364</v>
      </c>
      <c r="Y2922" s="3">
        <v>3.9671782618426552</v>
      </c>
      <c r="Z2922" s="3">
        <v>0.55144222123879016</v>
      </c>
      <c r="AA2922" s="3">
        <v>1804.5267576270364</v>
      </c>
      <c r="AB2922">
        <f t="shared" si="76"/>
        <v>3.9671782618426552</v>
      </c>
      <c r="AC2922">
        <f t="shared" si="77"/>
        <v>0.55144222123879016</v>
      </c>
    </row>
    <row r="2923" spans="1:29" x14ac:dyDescent="0.25">
      <c r="A2923" s="2">
        <v>2922</v>
      </c>
      <c r="B2923" s="3" t="s">
        <v>178</v>
      </c>
      <c r="C2923" s="3" t="s">
        <v>110</v>
      </c>
      <c r="D2923" s="3" t="s">
        <v>179</v>
      </c>
      <c r="E2923" s="3" t="s">
        <v>288</v>
      </c>
      <c r="F2923" s="3">
        <v>0.56000000000000005</v>
      </c>
      <c r="G2923" s="3">
        <v>0.48</v>
      </c>
      <c r="H2923" s="3" t="s">
        <v>317</v>
      </c>
      <c r="I2923" s="2">
        <v>1700</v>
      </c>
      <c r="J2923" s="3" t="s">
        <v>121</v>
      </c>
      <c r="K2923" s="2">
        <v>1700</v>
      </c>
      <c r="L2923" s="3"/>
      <c r="M2923" s="3" t="s">
        <v>320</v>
      </c>
      <c r="N2923" s="3" t="s">
        <v>317</v>
      </c>
      <c r="O2923" s="3"/>
      <c r="P2923" s="3"/>
      <c r="Q2923" s="3"/>
      <c r="R2923" s="3">
        <v>0</v>
      </c>
      <c r="S2923" s="3">
        <v>1</v>
      </c>
      <c r="T2923" s="2">
        <v>2</v>
      </c>
      <c r="U2923" s="3">
        <v>3.0446747174315628E-3</v>
      </c>
      <c r="V2923" s="3">
        <v>3.5532358743832294E-2</v>
      </c>
      <c r="W2923" s="3">
        <v>5.5172535860038112E-3</v>
      </c>
      <c r="X2923" s="3">
        <v>12.908460733783235</v>
      </c>
      <c r="Y2923" s="3">
        <v>3.5532358743832294E-2</v>
      </c>
      <c r="Z2923" s="3">
        <v>5.5172487085120275E-3</v>
      </c>
      <c r="AA2923" s="3">
        <v>12.908460733783235</v>
      </c>
      <c r="AB2923">
        <f t="shared" si="76"/>
        <v>3.5532358743832294E-2</v>
      </c>
      <c r="AC2923">
        <f t="shared" si="77"/>
        <v>5.5172487085120275E-3</v>
      </c>
    </row>
    <row r="2924" spans="1:29" x14ac:dyDescent="0.25">
      <c r="A2924" s="2">
        <v>2923</v>
      </c>
      <c r="B2924" s="3" t="s">
        <v>178</v>
      </c>
      <c r="C2924" s="3" t="s">
        <v>110</v>
      </c>
      <c r="D2924" s="3" t="s">
        <v>179</v>
      </c>
      <c r="E2924" s="3" t="s">
        <v>288</v>
      </c>
      <c r="F2924" s="3">
        <v>0.56000000000000005</v>
      </c>
      <c r="G2924" s="3">
        <v>0.48</v>
      </c>
      <c r="H2924" s="3" t="s">
        <v>317</v>
      </c>
      <c r="I2924" s="2">
        <v>1720</v>
      </c>
      <c r="J2924" s="3" t="s">
        <v>123</v>
      </c>
      <c r="K2924" s="2">
        <v>1720</v>
      </c>
      <c r="L2924" s="3"/>
      <c r="M2924" s="3" t="s">
        <v>321</v>
      </c>
      <c r="N2924" s="3" t="s">
        <v>317</v>
      </c>
      <c r="O2924" s="3"/>
      <c r="P2924" s="3"/>
      <c r="Q2924" s="3"/>
      <c r="R2924" s="3">
        <v>0</v>
      </c>
      <c r="S2924" s="3">
        <v>1</v>
      </c>
      <c r="T2924" s="2">
        <v>5</v>
      </c>
      <c r="U2924" s="3">
        <v>5.203004783910282E-3</v>
      </c>
      <c r="V2924" s="3">
        <v>4.914686682471936E-2</v>
      </c>
      <c r="W2924" s="3">
        <v>6.9320043920599456E-3</v>
      </c>
      <c r="X2924" s="3">
        <v>21.30230456782407</v>
      </c>
      <c r="Y2924" s="3">
        <v>4.914686682471936E-2</v>
      </c>
      <c r="Z2924" s="3">
        <v>6.9319982638669769E-3</v>
      </c>
      <c r="AA2924" s="3">
        <v>21.30230456782407</v>
      </c>
      <c r="AB2924">
        <f t="shared" si="76"/>
        <v>4.914686682471936E-2</v>
      </c>
      <c r="AC2924">
        <f t="shared" si="77"/>
        <v>6.9319982638669769E-3</v>
      </c>
    </row>
    <row r="2925" spans="1:29" x14ac:dyDescent="0.25">
      <c r="A2925" s="2">
        <v>2924</v>
      </c>
      <c r="B2925" s="3" t="s">
        <v>178</v>
      </c>
      <c r="C2925" s="3" t="s">
        <v>110</v>
      </c>
      <c r="D2925" s="3" t="s">
        <v>179</v>
      </c>
      <c r="E2925" s="3" t="s">
        <v>288</v>
      </c>
      <c r="F2925" s="3">
        <v>0.56000000000000005</v>
      </c>
      <c r="G2925" s="3">
        <v>0.48</v>
      </c>
      <c r="H2925" s="3" t="s">
        <v>317</v>
      </c>
      <c r="I2925" s="2">
        <v>1720</v>
      </c>
      <c r="J2925" s="3" t="s">
        <v>123</v>
      </c>
      <c r="K2925" s="2">
        <v>1720</v>
      </c>
      <c r="L2925" s="3"/>
      <c r="M2925" s="3" t="s">
        <v>318</v>
      </c>
      <c r="N2925" s="3" t="s">
        <v>317</v>
      </c>
      <c r="O2925" s="3"/>
      <c r="P2925" s="3"/>
      <c r="Q2925" s="3"/>
      <c r="R2925" s="3">
        <v>0</v>
      </c>
      <c r="S2925" s="3">
        <v>1</v>
      </c>
      <c r="T2925" s="2">
        <v>4</v>
      </c>
      <c r="U2925" s="3">
        <v>7.6378714249377127E-3</v>
      </c>
      <c r="V2925" s="3">
        <v>7.3253132197679593E-2</v>
      </c>
      <c r="W2925" s="3">
        <v>1.1892548545576897E-2</v>
      </c>
      <c r="X2925" s="3">
        <v>31.429260344906652</v>
      </c>
      <c r="Y2925" s="3">
        <v>7.3253132197679593E-2</v>
      </c>
      <c r="Z2925" s="3">
        <v>1.1892538032047475E-2</v>
      </c>
      <c r="AA2925" s="3">
        <v>31.429260344906652</v>
      </c>
      <c r="AB2925">
        <f t="shared" si="76"/>
        <v>7.3253132197679593E-2</v>
      </c>
      <c r="AC2925">
        <f t="shared" si="77"/>
        <v>1.1892538032047475E-2</v>
      </c>
    </row>
    <row r="2926" spans="1:29" x14ac:dyDescent="0.25">
      <c r="A2926" s="2">
        <v>2925</v>
      </c>
      <c r="B2926" s="3" t="s">
        <v>178</v>
      </c>
      <c r="C2926" s="3" t="s">
        <v>110</v>
      </c>
      <c r="D2926" s="3" t="s">
        <v>179</v>
      </c>
      <c r="E2926" s="3" t="s">
        <v>288</v>
      </c>
      <c r="F2926" s="3">
        <v>0.56000000000000005</v>
      </c>
      <c r="G2926" s="3">
        <v>0.48</v>
      </c>
      <c r="H2926" s="3" t="s">
        <v>317</v>
      </c>
      <c r="I2926" s="2">
        <v>1750</v>
      </c>
      <c r="J2926" s="3" t="s">
        <v>51</v>
      </c>
      <c r="K2926" s="2">
        <v>1000</v>
      </c>
      <c r="L2926" s="3"/>
      <c r="M2926" s="3" t="s">
        <v>318</v>
      </c>
      <c r="N2926" s="3" t="s">
        <v>317</v>
      </c>
      <c r="O2926" s="3"/>
      <c r="P2926" s="3"/>
      <c r="Q2926" s="3"/>
      <c r="R2926" s="3">
        <v>0</v>
      </c>
      <c r="S2926" s="3">
        <v>1</v>
      </c>
      <c r="T2926" s="2">
        <v>4</v>
      </c>
      <c r="U2926" s="3">
        <v>1.509514598339908E-3</v>
      </c>
      <c r="V2926" s="3">
        <v>1.1595778358042217E-2</v>
      </c>
      <c r="W2926" s="3">
        <v>1.4367010810562709E-3</v>
      </c>
      <c r="X2926" s="3">
        <v>5.2250942288335738</v>
      </c>
      <c r="Y2926" s="3">
        <v>1.1595778358042217E-2</v>
      </c>
      <c r="Z2926" s="3">
        <v>1.4366998109501172E-3</v>
      </c>
      <c r="AA2926" s="3">
        <v>5.2250942288335738</v>
      </c>
      <c r="AB2926">
        <f t="shared" si="76"/>
        <v>1.1595778358042217E-2</v>
      </c>
      <c r="AC2926">
        <f t="shared" si="77"/>
        <v>1.4366998109501172E-3</v>
      </c>
    </row>
    <row r="2927" spans="1:29" x14ac:dyDescent="0.25">
      <c r="A2927" s="2">
        <v>2926</v>
      </c>
      <c r="B2927" s="3" t="s">
        <v>178</v>
      </c>
      <c r="C2927" s="3" t="s">
        <v>110</v>
      </c>
      <c r="D2927" s="3" t="s">
        <v>179</v>
      </c>
      <c r="E2927" s="3" t="s">
        <v>288</v>
      </c>
      <c r="F2927" s="3">
        <v>0.56000000000000005</v>
      </c>
      <c r="G2927" s="3">
        <v>0.48</v>
      </c>
      <c r="H2927" s="3" t="s">
        <v>317</v>
      </c>
      <c r="I2927" s="2">
        <v>1750</v>
      </c>
      <c r="J2927" s="3" t="s">
        <v>51</v>
      </c>
      <c r="K2927" s="2">
        <v>1750</v>
      </c>
      <c r="L2927" s="3"/>
      <c r="M2927" s="3" t="s">
        <v>321</v>
      </c>
      <c r="N2927" s="3" t="s">
        <v>317</v>
      </c>
      <c r="O2927" s="3"/>
      <c r="P2927" s="3"/>
      <c r="Q2927" s="3"/>
      <c r="R2927" s="3">
        <v>0</v>
      </c>
      <c r="S2927" s="3">
        <v>1</v>
      </c>
      <c r="T2927" s="2">
        <v>30</v>
      </c>
      <c r="U2927" s="3">
        <v>7.8954301457894421E-2</v>
      </c>
      <c r="V2927" s="3">
        <v>0.62270702407422618</v>
      </c>
      <c r="W2927" s="3">
        <v>8.4810837935792777E-2</v>
      </c>
      <c r="X2927" s="3">
        <v>292.70139907893679</v>
      </c>
      <c r="Y2927" s="3">
        <v>0.62270702407422618</v>
      </c>
      <c r="Z2927" s="3">
        <v>8.4810762959328698E-2</v>
      </c>
      <c r="AA2927" s="3">
        <v>292.70139907893679</v>
      </c>
      <c r="AB2927">
        <f t="shared" si="76"/>
        <v>0.62270702407422618</v>
      </c>
      <c r="AC2927">
        <f t="shared" si="77"/>
        <v>8.4810762959328698E-2</v>
      </c>
    </row>
    <row r="2928" spans="1:29" x14ac:dyDescent="0.25">
      <c r="A2928" s="2">
        <v>2927</v>
      </c>
      <c r="B2928" s="3" t="s">
        <v>178</v>
      </c>
      <c r="C2928" s="3" t="s">
        <v>110</v>
      </c>
      <c r="D2928" s="3" t="s">
        <v>179</v>
      </c>
      <c r="E2928" s="3" t="s">
        <v>288</v>
      </c>
      <c r="F2928" s="3">
        <v>0.56000000000000005</v>
      </c>
      <c r="G2928" s="3">
        <v>0.48</v>
      </c>
      <c r="H2928" s="3" t="s">
        <v>317</v>
      </c>
      <c r="I2928" s="2">
        <v>1750</v>
      </c>
      <c r="J2928" s="3" t="s">
        <v>51</v>
      </c>
      <c r="K2928" s="2">
        <v>1750</v>
      </c>
      <c r="L2928" s="3"/>
      <c r="M2928" s="3" t="s">
        <v>318</v>
      </c>
      <c r="N2928" s="3" t="s">
        <v>317</v>
      </c>
      <c r="O2928" s="3"/>
      <c r="P2928" s="3"/>
      <c r="Q2928" s="3"/>
      <c r="R2928" s="3">
        <v>0</v>
      </c>
      <c r="S2928" s="3">
        <v>1</v>
      </c>
      <c r="T2928" s="2">
        <v>36</v>
      </c>
      <c r="U2928" s="3">
        <v>0.73995341296753891</v>
      </c>
      <c r="V2928" s="3">
        <v>5.9822576827811407</v>
      </c>
      <c r="W2928" s="3">
        <v>0.78602442564802466</v>
      </c>
      <c r="X2928" s="3">
        <v>2875.50500965029</v>
      </c>
      <c r="Y2928" s="3">
        <v>5.9822576827811407</v>
      </c>
      <c r="Z2928" s="3">
        <v>0.78602373076829446</v>
      </c>
      <c r="AA2928" s="3">
        <v>2875.50500965029</v>
      </c>
      <c r="AB2928">
        <f t="shared" si="76"/>
        <v>5.9822576827811407</v>
      </c>
      <c r="AC2928">
        <f t="shared" si="77"/>
        <v>0.78602373076829446</v>
      </c>
    </row>
    <row r="2929" spans="1:29" x14ac:dyDescent="0.25">
      <c r="A2929" s="2">
        <v>2928</v>
      </c>
      <c r="B2929" s="3" t="s">
        <v>178</v>
      </c>
      <c r="C2929" s="3" t="s">
        <v>110</v>
      </c>
      <c r="D2929" s="3" t="s">
        <v>179</v>
      </c>
      <c r="E2929" s="3" t="s">
        <v>288</v>
      </c>
      <c r="F2929" s="3">
        <v>0.56000000000000005</v>
      </c>
      <c r="G2929" s="3">
        <v>0.48</v>
      </c>
      <c r="H2929" s="3" t="s">
        <v>317</v>
      </c>
      <c r="I2929" s="2">
        <v>1750</v>
      </c>
      <c r="J2929" s="3" t="s">
        <v>51</v>
      </c>
      <c r="K2929" s="2">
        <v>1750</v>
      </c>
      <c r="L2929" s="3"/>
      <c r="M2929" s="3" t="s">
        <v>322</v>
      </c>
      <c r="N2929" s="3" t="s">
        <v>317</v>
      </c>
      <c r="O2929" s="3"/>
      <c r="P2929" s="3"/>
      <c r="Q2929" s="3"/>
      <c r="R2929" s="3">
        <v>0</v>
      </c>
      <c r="S2929" s="3">
        <v>1</v>
      </c>
      <c r="T2929" s="2">
        <v>9</v>
      </c>
      <c r="U2929" s="3">
        <v>0.18473240713885269</v>
      </c>
      <c r="V2929" s="3">
        <v>1.5045405128990039</v>
      </c>
      <c r="W2929" s="3">
        <v>0.20361258878990729</v>
      </c>
      <c r="X2929" s="3">
        <v>763.34042140192219</v>
      </c>
      <c r="Y2929" s="3">
        <v>1.5045405128990039</v>
      </c>
      <c r="Z2929" s="3">
        <v>0.20361240878753548</v>
      </c>
      <c r="AA2929" s="3">
        <v>763.34042140192219</v>
      </c>
      <c r="AB2929">
        <f t="shared" si="76"/>
        <v>1.5045405128990039</v>
      </c>
      <c r="AC2929">
        <f t="shared" si="77"/>
        <v>0.20361240878753548</v>
      </c>
    </row>
    <row r="2930" spans="1:29" x14ac:dyDescent="0.25">
      <c r="A2930" s="2">
        <v>2929</v>
      </c>
      <c r="B2930" s="3" t="s">
        <v>178</v>
      </c>
      <c r="C2930" s="3" t="s">
        <v>110</v>
      </c>
      <c r="D2930" s="3" t="s">
        <v>179</v>
      </c>
      <c r="E2930" s="3" t="s">
        <v>288</v>
      </c>
      <c r="F2930" s="3">
        <v>0.56000000000000005</v>
      </c>
      <c r="G2930" s="3">
        <v>0.48</v>
      </c>
      <c r="H2930" s="3" t="s">
        <v>317</v>
      </c>
      <c r="I2930" s="2">
        <v>1750</v>
      </c>
      <c r="J2930" s="3" t="s">
        <v>51</v>
      </c>
      <c r="K2930" s="2">
        <v>3000</v>
      </c>
      <c r="L2930" s="3"/>
      <c r="M2930" s="3" t="s">
        <v>327</v>
      </c>
      <c r="N2930" s="3" t="s">
        <v>317</v>
      </c>
      <c r="O2930" s="3"/>
      <c r="P2930" s="3"/>
      <c r="Q2930" s="3"/>
      <c r="R2930" s="3">
        <v>0</v>
      </c>
      <c r="S2930" s="3">
        <v>1</v>
      </c>
      <c r="T2930" s="2">
        <v>7</v>
      </c>
      <c r="U2930" s="3">
        <v>3.4838154479608888E-3</v>
      </c>
      <c r="V2930" s="3">
        <v>1.5595156207489967E-2</v>
      </c>
      <c r="W2930" s="3">
        <v>2.1096828550358636E-3</v>
      </c>
      <c r="X2930" s="3">
        <v>7.1213439805995824</v>
      </c>
      <c r="Y2930" s="3">
        <v>1.5595156207489967E-2</v>
      </c>
      <c r="Z2930" s="3">
        <v>2.1096809899845935E-3</v>
      </c>
      <c r="AA2930" s="3">
        <v>7.1213439805995824</v>
      </c>
      <c r="AB2930">
        <f t="shared" si="76"/>
        <v>1.5595156207489967E-2</v>
      </c>
      <c r="AC2930">
        <f t="shared" si="77"/>
        <v>2.1096809899845935E-3</v>
      </c>
    </row>
    <row r="2931" spans="1:29" x14ac:dyDescent="0.25">
      <c r="A2931" s="2">
        <v>2930</v>
      </c>
      <c r="B2931" s="3" t="s">
        <v>178</v>
      </c>
      <c r="C2931" s="3" t="s">
        <v>110</v>
      </c>
      <c r="D2931" s="3" t="s">
        <v>179</v>
      </c>
      <c r="E2931" s="3" t="s">
        <v>288</v>
      </c>
      <c r="F2931" s="3">
        <v>0.56000000000000005</v>
      </c>
      <c r="G2931" s="3">
        <v>0.48</v>
      </c>
      <c r="H2931" s="3" t="s">
        <v>317</v>
      </c>
      <c r="I2931" s="2">
        <v>1750</v>
      </c>
      <c r="J2931" s="3" t="s">
        <v>51</v>
      </c>
      <c r="K2931" s="2">
        <v>3000</v>
      </c>
      <c r="L2931" s="3"/>
      <c r="M2931" s="3" t="s">
        <v>321</v>
      </c>
      <c r="N2931" s="3" t="s">
        <v>317</v>
      </c>
      <c r="O2931" s="3"/>
      <c r="P2931" s="3"/>
      <c r="Q2931" s="3"/>
      <c r="R2931" s="3">
        <v>0</v>
      </c>
      <c r="S2931" s="3">
        <v>1</v>
      </c>
      <c r="T2931" s="2">
        <v>11</v>
      </c>
      <c r="U2931" s="3">
        <v>3.4425478591631753E-2</v>
      </c>
      <c r="V2931" s="3">
        <v>0.25343048545445029</v>
      </c>
      <c r="W2931" s="3">
        <v>3.4212334048937934E-2</v>
      </c>
      <c r="X2931" s="3">
        <v>112.94668600506962</v>
      </c>
      <c r="Y2931" s="3">
        <v>0.25343048545445029</v>
      </c>
      <c r="Z2931" s="3">
        <v>3.4212303803748845E-2</v>
      </c>
      <c r="AA2931" s="3">
        <v>112.94668600506962</v>
      </c>
      <c r="AB2931">
        <f t="shared" si="76"/>
        <v>0.25343048545445029</v>
      </c>
      <c r="AC2931">
        <f t="shared" si="77"/>
        <v>3.4212303803748845E-2</v>
      </c>
    </row>
    <row r="2932" spans="1:29" x14ac:dyDescent="0.25">
      <c r="A2932" s="2">
        <v>2931</v>
      </c>
      <c r="B2932" s="3" t="s">
        <v>178</v>
      </c>
      <c r="C2932" s="3" t="s">
        <v>110</v>
      </c>
      <c r="D2932" s="3" t="s">
        <v>179</v>
      </c>
      <c r="E2932" s="3" t="s">
        <v>288</v>
      </c>
      <c r="F2932" s="3">
        <v>0.56000000000000005</v>
      </c>
      <c r="G2932" s="3">
        <v>0.48</v>
      </c>
      <c r="H2932" s="3" t="s">
        <v>317</v>
      </c>
      <c r="I2932" s="2">
        <v>1750</v>
      </c>
      <c r="J2932" s="3" t="s">
        <v>51</v>
      </c>
      <c r="K2932" s="2">
        <v>3000</v>
      </c>
      <c r="L2932" s="3"/>
      <c r="M2932" s="3" t="s">
        <v>323</v>
      </c>
      <c r="N2932" s="3" t="s">
        <v>317</v>
      </c>
      <c r="O2932" s="3"/>
      <c r="P2932" s="3"/>
      <c r="Q2932" s="3"/>
      <c r="R2932" s="3">
        <v>0</v>
      </c>
      <c r="S2932" s="3">
        <v>1</v>
      </c>
      <c r="T2932" s="2">
        <v>8</v>
      </c>
      <c r="U2932" s="3">
        <v>0.39390530565927995</v>
      </c>
      <c r="V2932" s="3">
        <v>1.8561053172481847</v>
      </c>
      <c r="W2932" s="3">
        <v>0.25069945537722904</v>
      </c>
      <c r="X2932" s="3">
        <v>849.40414366412085</v>
      </c>
      <c r="Y2932" s="3">
        <v>1.8561053172481847</v>
      </c>
      <c r="Z2932" s="3">
        <v>0.25069923374802278</v>
      </c>
      <c r="AA2932" s="3">
        <v>849.40414366412085</v>
      </c>
      <c r="AB2932">
        <f t="shared" si="76"/>
        <v>1.8561053172481847</v>
      </c>
      <c r="AC2932">
        <f t="shared" si="77"/>
        <v>0.25069923374802278</v>
      </c>
    </row>
    <row r="2933" spans="1:29" x14ac:dyDescent="0.25">
      <c r="A2933" s="2">
        <v>2932</v>
      </c>
      <c r="B2933" s="3" t="s">
        <v>178</v>
      </c>
      <c r="C2933" s="3" t="s">
        <v>110</v>
      </c>
      <c r="D2933" s="3" t="s">
        <v>179</v>
      </c>
      <c r="E2933" s="3" t="s">
        <v>288</v>
      </c>
      <c r="F2933" s="3">
        <v>0.56000000000000005</v>
      </c>
      <c r="G2933" s="3">
        <v>0.48</v>
      </c>
      <c r="H2933" s="3" t="s">
        <v>317</v>
      </c>
      <c r="I2933" s="2">
        <v>1750</v>
      </c>
      <c r="J2933" s="3" t="s">
        <v>51</v>
      </c>
      <c r="K2933" s="2">
        <v>3000</v>
      </c>
      <c r="L2933" s="3"/>
      <c r="M2933" s="3" t="s">
        <v>318</v>
      </c>
      <c r="N2933" s="3" t="s">
        <v>317</v>
      </c>
      <c r="O2933" s="3"/>
      <c r="P2933" s="3"/>
      <c r="Q2933" s="3"/>
      <c r="R2933" s="3">
        <v>0</v>
      </c>
      <c r="S2933" s="3">
        <v>1</v>
      </c>
      <c r="T2933" s="2">
        <v>46</v>
      </c>
      <c r="U2933" s="3">
        <v>13.78674707238004</v>
      </c>
      <c r="V2933" s="3">
        <v>121.57268438107359</v>
      </c>
      <c r="W2933" s="3">
        <v>16.217685834994398</v>
      </c>
      <c r="X2933" s="3">
        <v>56697.119613886163</v>
      </c>
      <c r="Y2933" s="3">
        <v>121.57268438107359</v>
      </c>
      <c r="Z2933" s="3">
        <v>16.217671497855758</v>
      </c>
      <c r="AA2933" s="3">
        <v>56697.119613886163</v>
      </c>
      <c r="AB2933">
        <f t="shared" si="76"/>
        <v>121.57268438107359</v>
      </c>
      <c r="AC2933">
        <f t="shared" si="77"/>
        <v>16.217671497855758</v>
      </c>
    </row>
    <row r="2934" spans="1:29" x14ac:dyDescent="0.25">
      <c r="A2934" s="2">
        <v>2933</v>
      </c>
      <c r="B2934" s="3" t="s">
        <v>178</v>
      </c>
      <c r="C2934" s="3" t="s">
        <v>110</v>
      </c>
      <c r="D2934" s="3" t="s">
        <v>179</v>
      </c>
      <c r="E2934" s="3" t="s">
        <v>288</v>
      </c>
      <c r="F2934" s="3">
        <v>0.56000000000000005</v>
      </c>
      <c r="G2934" s="3">
        <v>0.48</v>
      </c>
      <c r="H2934" s="3" t="s">
        <v>317</v>
      </c>
      <c r="I2934" s="2">
        <v>1750</v>
      </c>
      <c r="J2934" s="3" t="s">
        <v>51</v>
      </c>
      <c r="K2934" s="2">
        <v>3000</v>
      </c>
      <c r="L2934" s="3"/>
      <c r="M2934" s="3" t="s">
        <v>322</v>
      </c>
      <c r="N2934" s="3" t="s">
        <v>317</v>
      </c>
      <c r="O2934" s="3"/>
      <c r="P2934" s="3"/>
      <c r="Q2934" s="3"/>
      <c r="R2934" s="3">
        <v>0</v>
      </c>
      <c r="S2934" s="3">
        <v>1</v>
      </c>
      <c r="T2934" s="2">
        <v>45</v>
      </c>
      <c r="U2934" s="3">
        <v>0.44498455985029978</v>
      </c>
      <c r="V2934" s="3">
        <v>4.3086957904361469</v>
      </c>
      <c r="W2934" s="3">
        <v>0.62642482726645821</v>
      </c>
      <c r="X2934" s="3">
        <v>1788.1891052832254</v>
      </c>
      <c r="Y2934" s="3">
        <v>4.3086957904361469</v>
      </c>
      <c r="Z2934" s="3">
        <v>0.62642427347970431</v>
      </c>
      <c r="AA2934" s="3">
        <v>1788.1891052832254</v>
      </c>
      <c r="AB2934">
        <f t="shared" si="76"/>
        <v>4.3086957904361469</v>
      </c>
      <c r="AC2934">
        <f t="shared" si="77"/>
        <v>0.62642427347970431</v>
      </c>
    </row>
    <row r="2935" spans="1:29" x14ac:dyDescent="0.25">
      <c r="A2935" s="2">
        <v>2934</v>
      </c>
      <c r="B2935" s="3" t="s">
        <v>178</v>
      </c>
      <c r="C2935" s="3" t="s">
        <v>110</v>
      </c>
      <c r="D2935" s="3" t="s">
        <v>179</v>
      </c>
      <c r="E2935" s="3" t="s">
        <v>288</v>
      </c>
      <c r="F2935" s="3">
        <v>0.56000000000000005</v>
      </c>
      <c r="G2935" s="3">
        <v>0.48</v>
      </c>
      <c r="H2935" s="3" t="s">
        <v>317</v>
      </c>
      <c r="I2935" s="2">
        <v>1750</v>
      </c>
      <c r="J2935" s="3" t="s">
        <v>51</v>
      </c>
      <c r="K2935" s="2">
        <v>3000</v>
      </c>
      <c r="L2935" s="3"/>
      <c r="M2935" s="3" t="s">
        <v>326</v>
      </c>
      <c r="N2935" s="3" t="s">
        <v>317</v>
      </c>
      <c r="O2935" s="3"/>
      <c r="P2935" s="3"/>
      <c r="Q2935" s="3"/>
      <c r="R2935" s="3">
        <v>0</v>
      </c>
      <c r="S2935" s="3">
        <v>1</v>
      </c>
      <c r="T2935" s="2">
        <v>2</v>
      </c>
      <c r="U2935" s="3">
        <v>2.9318670824047696E-6</v>
      </c>
      <c r="V2935" s="3">
        <v>2.5310796587842326E-5</v>
      </c>
      <c r="W2935" s="3">
        <v>3.428503688886562E-6</v>
      </c>
      <c r="X2935" s="3">
        <v>1.1690998618823025E-2</v>
      </c>
      <c r="Y2935" s="3">
        <v>2.5310796587842326E-5</v>
      </c>
      <c r="Z2935" s="3">
        <v>3.4285006579404095E-6</v>
      </c>
      <c r="AA2935" s="3">
        <v>1.1690998618823025E-2</v>
      </c>
      <c r="AB2935">
        <f t="shared" si="76"/>
        <v>2.5310796587842326E-5</v>
      </c>
      <c r="AC2935">
        <f t="shared" si="77"/>
        <v>3.4285006579404095E-6</v>
      </c>
    </row>
    <row r="2936" spans="1:29" x14ac:dyDescent="0.25">
      <c r="A2936" s="2">
        <v>2935</v>
      </c>
      <c r="B2936" s="3" t="s">
        <v>178</v>
      </c>
      <c r="C2936" s="3" t="s">
        <v>110</v>
      </c>
      <c r="D2936" s="3" t="s">
        <v>179</v>
      </c>
      <c r="E2936" s="3" t="s">
        <v>288</v>
      </c>
      <c r="F2936" s="3">
        <v>0.56000000000000005</v>
      </c>
      <c r="G2936" s="3">
        <v>0.48</v>
      </c>
      <c r="H2936" s="3" t="s">
        <v>317</v>
      </c>
      <c r="I2936" s="2">
        <v>1750</v>
      </c>
      <c r="J2936" s="3" t="s">
        <v>51</v>
      </c>
      <c r="K2936" s="2">
        <v>3000</v>
      </c>
      <c r="L2936" s="3"/>
      <c r="M2936" s="3" t="s">
        <v>328</v>
      </c>
      <c r="N2936" s="3" t="s">
        <v>317</v>
      </c>
      <c r="O2936" s="3"/>
      <c r="P2936" s="3"/>
      <c r="Q2936" s="3"/>
      <c r="R2936" s="3">
        <v>0</v>
      </c>
      <c r="S2936" s="3">
        <v>1</v>
      </c>
      <c r="T2936" s="2">
        <v>1</v>
      </c>
      <c r="U2936" s="3">
        <v>3.5531925021519699E-7</v>
      </c>
      <c r="V2936" s="3">
        <v>3.0674696407331479E-6</v>
      </c>
      <c r="W2936" s="3">
        <v>4.155077040859608E-7</v>
      </c>
      <c r="X2936" s="3">
        <v>1.4168571585107075E-3</v>
      </c>
      <c r="Y2936" s="3">
        <v>3.0674696407331479E-6</v>
      </c>
      <c r="Z2936" s="3">
        <v>4.1550733675910502E-7</v>
      </c>
      <c r="AA2936" s="3">
        <v>1.4168571585107075E-3</v>
      </c>
      <c r="AB2936">
        <f t="shared" si="76"/>
        <v>3.0674696407331479E-6</v>
      </c>
      <c r="AC2936">
        <f t="shared" si="77"/>
        <v>4.1550733675910502E-7</v>
      </c>
    </row>
    <row r="2937" spans="1:29" x14ac:dyDescent="0.25">
      <c r="A2937" s="2">
        <v>2936</v>
      </c>
      <c r="B2937" s="3" t="s">
        <v>178</v>
      </c>
      <c r="C2937" s="3" t="s">
        <v>110</v>
      </c>
      <c r="D2937" s="3" t="s">
        <v>179</v>
      </c>
      <c r="E2937" s="3" t="s">
        <v>288</v>
      </c>
      <c r="F2937" s="3">
        <v>0.56000000000000005</v>
      </c>
      <c r="G2937" s="3">
        <v>0.48</v>
      </c>
      <c r="H2937" s="3" t="s">
        <v>317</v>
      </c>
      <c r="I2937" s="2">
        <v>1820</v>
      </c>
      <c r="J2937" s="3" t="s">
        <v>52</v>
      </c>
      <c r="K2937" s="2">
        <v>1000</v>
      </c>
      <c r="L2937" s="3"/>
      <c r="M2937" s="3" t="s">
        <v>318</v>
      </c>
      <c r="N2937" s="3" t="s">
        <v>317</v>
      </c>
      <c r="O2937" s="3"/>
      <c r="P2937" s="3"/>
      <c r="Q2937" s="3"/>
      <c r="R2937" s="3">
        <v>0</v>
      </c>
      <c r="S2937" s="3">
        <v>1</v>
      </c>
      <c r="T2937" s="2">
        <v>7</v>
      </c>
      <c r="U2937" s="3">
        <v>7.3544492810759048E-4</v>
      </c>
      <c r="V2937" s="3">
        <v>6.3232026943928479E-3</v>
      </c>
      <c r="W2937" s="3">
        <v>9.2323512133731314E-4</v>
      </c>
      <c r="X2937" s="3">
        <v>2.7397457589984029</v>
      </c>
      <c r="Y2937" s="3">
        <v>6.3232026943928479E-3</v>
      </c>
      <c r="Z2937" s="3">
        <v>9.2323430515736746E-4</v>
      </c>
      <c r="AA2937" s="3">
        <v>2.7397457589984029</v>
      </c>
      <c r="AB2937">
        <f t="shared" si="76"/>
        <v>6.3232026943928479E-3</v>
      </c>
      <c r="AC2937">
        <f t="shared" si="77"/>
        <v>9.2323430515736746E-4</v>
      </c>
    </row>
    <row r="2938" spans="1:29" x14ac:dyDescent="0.25">
      <c r="A2938" s="2">
        <v>2937</v>
      </c>
      <c r="B2938" s="3" t="s">
        <v>178</v>
      </c>
      <c r="C2938" s="3" t="s">
        <v>110</v>
      </c>
      <c r="D2938" s="3" t="s">
        <v>179</v>
      </c>
      <c r="E2938" s="3" t="s">
        <v>288</v>
      </c>
      <c r="F2938" s="3">
        <v>0.56000000000000005</v>
      </c>
      <c r="G2938" s="3">
        <v>0.48</v>
      </c>
      <c r="H2938" s="3" t="s">
        <v>317</v>
      </c>
      <c r="I2938" s="2">
        <v>1820</v>
      </c>
      <c r="J2938" s="3" t="s">
        <v>52</v>
      </c>
      <c r="K2938" s="2">
        <v>1820</v>
      </c>
      <c r="L2938" s="3"/>
      <c r="M2938" s="3" t="s">
        <v>321</v>
      </c>
      <c r="N2938" s="3" t="s">
        <v>317</v>
      </c>
      <c r="O2938" s="3"/>
      <c r="P2938" s="3"/>
      <c r="Q2938" s="3"/>
      <c r="R2938" s="3">
        <v>0</v>
      </c>
      <c r="S2938" s="3">
        <v>1</v>
      </c>
      <c r="T2938" s="2">
        <v>31</v>
      </c>
      <c r="U2938" s="3">
        <v>2.2641267538107543</v>
      </c>
      <c r="V2938" s="3">
        <v>18.110432380219084</v>
      </c>
      <c r="W2938" s="3">
        <v>2.380394167374285</v>
      </c>
      <c r="X2938" s="3">
        <v>8380.9215620967279</v>
      </c>
      <c r="Y2938" s="3">
        <v>18.110432380219084</v>
      </c>
      <c r="Z2938" s="3">
        <v>2.3803920630024598</v>
      </c>
      <c r="AA2938" s="3">
        <v>8380.9215620967279</v>
      </c>
      <c r="AB2938">
        <f t="shared" si="76"/>
        <v>18.110432380219084</v>
      </c>
      <c r="AC2938">
        <f t="shared" si="77"/>
        <v>2.3803920630024598</v>
      </c>
    </row>
    <row r="2939" spans="1:29" x14ac:dyDescent="0.25">
      <c r="A2939" s="2">
        <v>2938</v>
      </c>
      <c r="B2939" s="3" t="s">
        <v>178</v>
      </c>
      <c r="C2939" s="3" t="s">
        <v>110</v>
      </c>
      <c r="D2939" s="3" t="s">
        <v>179</v>
      </c>
      <c r="E2939" s="3" t="s">
        <v>288</v>
      </c>
      <c r="F2939" s="3">
        <v>0.56000000000000005</v>
      </c>
      <c r="G2939" s="3">
        <v>0.48</v>
      </c>
      <c r="H2939" s="3" t="s">
        <v>317</v>
      </c>
      <c r="I2939" s="2">
        <v>1820</v>
      </c>
      <c r="J2939" s="3" t="s">
        <v>52</v>
      </c>
      <c r="K2939" s="2">
        <v>1820</v>
      </c>
      <c r="L2939" s="3"/>
      <c r="M2939" s="3" t="s">
        <v>318</v>
      </c>
      <c r="N2939" s="3" t="s">
        <v>317</v>
      </c>
      <c r="O2939" s="3"/>
      <c r="P2939" s="3"/>
      <c r="Q2939" s="3"/>
      <c r="R2939" s="3">
        <v>0</v>
      </c>
      <c r="S2939" s="3">
        <v>1</v>
      </c>
      <c r="T2939" s="2">
        <v>224</v>
      </c>
      <c r="U2939" s="3">
        <v>6.4063166229474628</v>
      </c>
      <c r="V2939" s="3">
        <v>51.356846258698752</v>
      </c>
      <c r="W2939" s="3">
        <v>7.3286757246299583</v>
      </c>
      <c r="X2939" s="3">
        <v>24272.225768782115</v>
      </c>
      <c r="Y2939" s="3">
        <v>51.356846258698752</v>
      </c>
      <c r="Z2939" s="3">
        <v>7.3286692457623213</v>
      </c>
      <c r="AA2939" s="3">
        <v>24272.225768782115</v>
      </c>
      <c r="AB2939">
        <f t="shared" si="76"/>
        <v>51.356846258698752</v>
      </c>
      <c r="AC2939">
        <f t="shared" si="77"/>
        <v>7.3286692457623213</v>
      </c>
    </row>
    <row r="2940" spans="1:29" x14ac:dyDescent="0.25">
      <c r="A2940" s="2">
        <v>2939</v>
      </c>
      <c r="B2940" s="3" t="s">
        <v>178</v>
      </c>
      <c r="C2940" s="3" t="s">
        <v>110</v>
      </c>
      <c r="D2940" s="3" t="s">
        <v>179</v>
      </c>
      <c r="E2940" s="3" t="s">
        <v>288</v>
      </c>
      <c r="F2940" s="3">
        <v>0.56000000000000005</v>
      </c>
      <c r="G2940" s="3">
        <v>0.48</v>
      </c>
      <c r="H2940" s="3" t="s">
        <v>317</v>
      </c>
      <c r="I2940" s="2">
        <v>1820</v>
      </c>
      <c r="J2940" s="3" t="s">
        <v>52</v>
      </c>
      <c r="K2940" s="2">
        <v>1820</v>
      </c>
      <c r="L2940" s="3"/>
      <c r="M2940" s="3" t="s">
        <v>319</v>
      </c>
      <c r="N2940" s="3" t="s">
        <v>317</v>
      </c>
      <c r="O2940" s="3"/>
      <c r="P2940" s="3"/>
      <c r="Q2940" s="3"/>
      <c r="R2940" s="3">
        <v>0</v>
      </c>
      <c r="S2940" s="3">
        <v>1</v>
      </c>
      <c r="T2940" s="2">
        <v>12</v>
      </c>
      <c r="U2940" s="3">
        <v>0.29333106262433822</v>
      </c>
      <c r="V2940" s="3">
        <v>1.7987919473244094</v>
      </c>
      <c r="W2940" s="3">
        <v>0.26240034531383327</v>
      </c>
      <c r="X2940" s="3">
        <v>741.21796747550627</v>
      </c>
      <c r="Y2940" s="3">
        <v>1.7987919473244094</v>
      </c>
      <c r="Z2940" s="3">
        <v>0.26240011334053159</v>
      </c>
      <c r="AA2940" s="3">
        <v>741.21796747550627</v>
      </c>
      <c r="AB2940">
        <f t="shared" si="76"/>
        <v>1.7987919473244094</v>
      </c>
      <c r="AC2940">
        <f t="shared" si="77"/>
        <v>0.26240011334053159</v>
      </c>
    </row>
    <row r="2941" spans="1:29" x14ac:dyDescent="0.25">
      <c r="A2941" s="2">
        <v>2940</v>
      </c>
      <c r="B2941" s="3" t="s">
        <v>178</v>
      </c>
      <c r="C2941" s="3" t="s">
        <v>110</v>
      </c>
      <c r="D2941" s="3" t="s">
        <v>179</v>
      </c>
      <c r="E2941" s="3" t="s">
        <v>288</v>
      </c>
      <c r="F2941" s="3">
        <v>0.56000000000000005</v>
      </c>
      <c r="G2941" s="3">
        <v>0.48</v>
      </c>
      <c r="H2941" s="3" t="s">
        <v>317</v>
      </c>
      <c r="I2941" s="2">
        <v>1820</v>
      </c>
      <c r="J2941" s="3" t="s">
        <v>52</v>
      </c>
      <c r="K2941" s="2">
        <v>1820</v>
      </c>
      <c r="L2941" s="3"/>
      <c r="M2941" s="3" t="s">
        <v>322</v>
      </c>
      <c r="N2941" s="3" t="s">
        <v>317</v>
      </c>
      <c r="O2941" s="3"/>
      <c r="P2941" s="3"/>
      <c r="Q2941" s="3"/>
      <c r="R2941" s="3">
        <v>0</v>
      </c>
      <c r="S2941" s="3">
        <v>1</v>
      </c>
      <c r="T2941" s="2">
        <v>8</v>
      </c>
      <c r="U2941" s="3">
        <v>0.25228879337489946</v>
      </c>
      <c r="V2941" s="3">
        <v>1.8976971785854364</v>
      </c>
      <c r="W2941" s="3">
        <v>0.24916789232282432</v>
      </c>
      <c r="X2941" s="3">
        <v>852.88725282676319</v>
      </c>
      <c r="Y2941" s="3">
        <v>1.8976971785854364</v>
      </c>
      <c r="Z2941" s="3">
        <v>0.24916767204758633</v>
      </c>
      <c r="AA2941" s="3">
        <v>852.88725282676319</v>
      </c>
      <c r="AB2941">
        <f t="shared" si="76"/>
        <v>1.8976971785854364</v>
      </c>
      <c r="AC2941">
        <f t="shared" si="77"/>
        <v>0.24916767204758633</v>
      </c>
    </row>
    <row r="2942" spans="1:29" x14ac:dyDescent="0.25">
      <c r="A2942" s="2">
        <v>2941</v>
      </c>
      <c r="B2942" s="3" t="s">
        <v>178</v>
      </c>
      <c r="C2942" s="3" t="s">
        <v>110</v>
      </c>
      <c r="D2942" s="3" t="s">
        <v>179</v>
      </c>
      <c r="E2942" s="3" t="s">
        <v>288</v>
      </c>
      <c r="F2942" s="3">
        <v>0.56000000000000005</v>
      </c>
      <c r="G2942" s="3">
        <v>0.48</v>
      </c>
      <c r="H2942" s="3" t="s">
        <v>317</v>
      </c>
      <c r="I2942" s="2">
        <v>1820</v>
      </c>
      <c r="J2942" s="3" t="s">
        <v>52</v>
      </c>
      <c r="K2942" s="2">
        <v>1820</v>
      </c>
      <c r="L2942" s="3"/>
      <c r="M2942" s="3" t="s">
        <v>324</v>
      </c>
      <c r="N2942" s="3" t="s">
        <v>317</v>
      </c>
      <c r="O2942" s="3"/>
      <c r="P2942" s="3"/>
      <c r="Q2942" s="3"/>
      <c r="R2942" s="3">
        <v>0</v>
      </c>
      <c r="S2942" s="3">
        <v>1</v>
      </c>
      <c r="T2942" s="2">
        <v>2</v>
      </c>
      <c r="U2942" s="3">
        <v>3.9498572638726907E-2</v>
      </c>
      <c r="V2942" s="3">
        <v>0.24459486049011905</v>
      </c>
      <c r="W2942" s="3">
        <v>3.0734622761261692E-2</v>
      </c>
      <c r="X2942" s="3">
        <v>99.800734147429978</v>
      </c>
      <c r="Y2942" s="3">
        <v>0.24459486049011905</v>
      </c>
      <c r="Z2942" s="3">
        <v>3.0734595590520337E-2</v>
      </c>
      <c r="AA2942" s="3">
        <v>99.800734147429978</v>
      </c>
      <c r="AB2942">
        <f t="shared" si="76"/>
        <v>0.24459486049011905</v>
      </c>
      <c r="AC2942">
        <f t="shared" si="77"/>
        <v>3.0734595590520337E-2</v>
      </c>
    </row>
    <row r="2943" spans="1:29" x14ac:dyDescent="0.25">
      <c r="A2943" s="2">
        <v>2942</v>
      </c>
      <c r="B2943" s="3" t="s">
        <v>178</v>
      </c>
      <c r="C2943" s="3" t="s">
        <v>110</v>
      </c>
      <c r="D2943" s="3" t="s">
        <v>179</v>
      </c>
      <c r="E2943" s="3" t="s">
        <v>288</v>
      </c>
      <c r="F2943" s="3">
        <v>0.56000000000000005</v>
      </c>
      <c r="G2943" s="3">
        <v>0.48</v>
      </c>
      <c r="H2943" s="3" t="s">
        <v>317</v>
      </c>
      <c r="I2943" s="2">
        <v>1820</v>
      </c>
      <c r="J2943" s="3" t="s">
        <v>52</v>
      </c>
      <c r="K2943" s="2">
        <v>1820</v>
      </c>
      <c r="L2943" s="3"/>
      <c r="M2943" s="3" t="s">
        <v>325</v>
      </c>
      <c r="N2943" s="3" t="s">
        <v>317</v>
      </c>
      <c r="O2943" s="3"/>
      <c r="P2943" s="3"/>
      <c r="Q2943" s="3"/>
      <c r="R2943" s="3">
        <v>0</v>
      </c>
      <c r="S2943" s="3">
        <v>1</v>
      </c>
      <c r="T2943" s="2">
        <v>5</v>
      </c>
      <c r="U2943" s="3">
        <v>1.1563504095533715E-2</v>
      </c>
      <c r="V2943" s="3">
        <v>7.0737581900863308E-2</v>
      </c>
      <c r="W2943" s="3">
        <v>1.0272210760685661E-2</v>
      </c>
      <c r="X2943" s="3">
        <v>29.929142433008796</v>
      </c>
      <c r="Y2943" s="3">
        <v>7.0737581900863308E-2</v>
      </c>
      <c r="Z2943" s="3">
        <v>1.0272201679605231E-2</v>
      </c>
      <c r="AA2943" s="3">
        <v>29.929142433008796</v>
      </c>
      <c r="AB2943">
        <f t="shared" si="76"/>
        <v>7.0737581900863308E-2</v>
      </c>
      <c r="AC2943">
        <f t="shared" si="77"/>
        <v>1.0272201679605231E-2</v>
      </c>
    </row>
    <row r="2944" spans="1:29" x14ac:dyDescent="0.25">
      <c r="A2944" s="2">
        <v>2943</v>
      </c>
      <c r="B2944" s="3" t="s">
        <v>178</v>
      </c>
      <c r="C2944" s="3" t="s">
        <v>110</v>
      </c>
      <c r="D2944" s="3" t="s">
        <v>179</v>
      </c>
      <c r="E2944" s="3" t="s">
        <v>288</v>
      </c>
      <c r="F2944" s="3">
        <v>0.56000000000000005</v>
      </c>
      <c r="G2944" s="3">
        <v>0.48</v>
      </c>
      <c r="H2944" s="3" t="s">
        <v>317</v>
      </c>
      <c r="I2944" s="2">
        <v>1850</v>
      </c>
      <c r="J2944" s="3" t="s">
        <v>53</v>
      </c>
      <c r="K2944" s="2">
        <v>1850</v>
      </c>
      <c r="L2944" s="3"/>
      <c r="M2944" s="3" t="s">
        <v>321</v>
      </c>
      <c r="N2944" s="3" t="s">
        <v>317</v>
      </c>
      <c r="O2944" s="3"/>
      <c r="P2944" s="3"/>
      <c r="Q2944" s="3"/>
      <c r="R2944" s="3">
        <v>0</v>
      </c>
      <c r="S2944" s="3">
        <v>1</v>
      </c>
      <c r="T2944" s="2">
        <v>5</v>
      </c>
      <c r="U2944" s="3">
        <v>0.14841737840246375</v>
      </c>
      <c r="V2944" s="3">
        <v>1.4131270748447426</v>
      </c>
      <c r="W2944" s="3">
        <v>0.18690544615782378</v>
      </c>
      <c r="X2944" s="3">
        <v>611.32481544440304</v>
      </c>
      <c r="Y2944" s="3">
        <v>1.4131270748447426</v>
      </c>
      <c r="Z2944" s="3">
        <v>0.18690528092529249</v>
      </c>
      <c r="AA2944" s="3">
        <v>611.32481544440304</v>
      </c>
      <c r="AB2944">
        <f t="shared" si="76"/>
        <v>1.4131270748447426</v>
      </c>
      <c r="AC2944">
        <f t="shared" si="77"/>
        <v>0.18690528092529249</v>
      </c>
    </row>
    <row r="2945" spans="1:29" x14ac:dyDescent="0.25">
      <c r="A2945" s="2">
        <v>2944</v>
      </c>
      <c r="B2945" s="3" t="s">
        <v>178</v>
      </c>
      <c r="C2945" s="3" t="s">
        <v>110</v>
      </c>
      <c r="D2945" s="3" t="s">
        <v>179</v>
      </c>
      <c r="E2945" s="3" t="s">
        <v>288</v>
      </c>
      <c r="F2945" s="3">
        <v>0.56000000000000005</v>
      </c>
      <c r="G2945" s="3">
        <v>0.48</v>
      </c>
      <c r="H2945" s="3" t="s">
        <v>317</v>
      </c>
      <c r="I2945" s="2">
        <v>1850</v>
      </c>
      <c r="J2945" s="3" t="s">
        <v>53</v>
      </c>
      <c r="K2945" s="2">
        <v>1850</v>
      </c>
      <c r="L2945" s="3"/>
      <c r="M2945" s="3" t="s">
        <v>318</v>
      </c>
      <c r="N2945" s="3" t="s">
        <v>317</v>
      </c>
      <c r="O2945" s="3"/>
      <c r="P2945" s="3"/>
      <c r="Q2945" s="3"/>
      <c r="R2945" s="3">
        <v>0</v>
      </c>
      <c r="S2945" s="3">
        <v>1</v>
      </c>
      <c r="T2945" s="2">
        <v>26</v>
      </c>
      <c r="U2945" s="3">
        <v>0.97857647702616524</v>
      </c>
      <c r="V2945" s="3">
        <v>8.0722159312550463</v>
      </c>
      <c r="W2945" s="3">
        <v>1.0596723362047951</v>
      </c>
      <c r="X2945" s="3">
        <v>3810.1985949339664</v>
      </c>
      <c r="Y2945" s="3">
        <v>8.0722159312550463</v>
      </c>
      <c r="Z2945" s="3">
        <v>1.0596713994084279</v>
      </c>
      <c r="AA2945" s="3">
        <v>3810.1985949339664</v>
      </c>
      <c r="AB2945">
        <f t="shared" si="76"/>
        <v>8.0722159312550463</v>
      </c>
      <c r="AC2945">
        <f t="shared" si="77"/>
        <v>1.0596713994084279</v>
      </c>
    </row>
    <row r="2946" spans="1:29" x14ac:dyDescent="0.25">
      <c r="A2946" s="2">
        <v>2945</v>
      </c>
      <c r="B2946" s="3" t="s">
        <v>178</v>
      </c>
      <c r="C2946" s="3" t="s">
        <v>110</v>
      </c>
      <c r="D2946" s="3" t="s">
        <v>179</v>
      </c>
      <c r="E2946" s="3" t="s">
        <v>288</v>
      </c>
      <c r="F2946" s="3">
        <v>0.56000000000000005</v>
      </c>
      <c r="G2946" s="3">
        <v>0.48</v>
      </c>
      <c r="H2946" s="3" t="s">
        <v>317</v>
      </c>
      <c r="I2946" s="2">
        <v>1850</v>
      </c>
      <c r="J2946" s="3" t="s">
        <v>53</v>
      </c>
      <c r="K2946" s="2">
        <v>1850</v>
      </c>
      <c r="L2946" s="3"/>
      <c r="M2946" s="3" t="s">
        <v>322</v>
      </c>
      <c r="N2946" s="3" t="s">
        <v>317</v>
      </c>
      <c r="O2946" s="3"/>
      <c r="P2946" s="3"/>
      <c r="Q2946" s="3"/>
      <c r="R2946" s="3">
        <v>0</v>
      </c>
      <c r="S2946" s="3">
        <v>1</v>
      </c>
      <c r="T2946" s="2">
        <v>3</v>
      </c>
      <c r="U2946" s="3">
        <v>5.3663702790482555E-2</v>
      </c>
      <c r="V2946" s="3">
        <v>0.51703610870729189</v>
      </c>
      <c r="W2946" s="3">
        <v>6.8351153053721636E-2</v>
      </c>
      <c r="X2946" s="3">
        <v>220.87099820447636</v>
      </c>
      <c r="Y2946" s="3">
        <v>0.51703610870729189</v>
      </c>
      <c r="Z2946" s="3">
        <v>6.8351092628334054E-2</v>
      </c>
      <c r="AA2946" s="3">
        <v>220.87099820447636</v>
      </c>
      <c r="AB2946">
        <f t="shared" si="76"/>
        <v>0.51703610870729189</v>
      </c>
      <c r="AC2946">
        <f t="shared" si="77"/>
        <v>6.8351092628334054E-2</v>
      </c>
    </row>
    <row r="2947" spans="1:29" x14ac:dyDescent="0.25">
      <c r="A2947" s="2">
        <v>2946</v>
      </c>
      <c r="B2947" s="3" t="s">
        <v>178</v>
      </c>
      <c r="C2947" s="3" t="s">
        <v>110</v>
      </c>
      <c r="D2947" s="3" t="s">
        <v>179</v>
      </c>
      <c r="E2947" s="3" t="s">
        <v>288</v>
      </c>
      <c r="F2947" s="3">
        <v>0.56000000000000005</v>
      </c>
      <c r="G2947" s="3">
        <v>0.48</v>
      </c>
      <c r="H2947" s="3" t="s">
        <v>317</v>
      </c>
      <c r="I2947" s="2">
        <v>1860</v>
      </c>
      <c r="J2947" s="3" t="s">
        <v>126</v>
      </c>
      <c r="K2947" s="2">
        <v>1860</v>
      </c>
      <c r="L2947" s="3"/>
      <c r="M2947" s="3" t="s">
        <v>321</v>
      </c>
      <c r="N2947" s="3" t="s">
        <v>317</v>
      </c>
      <c r="O2947" s="3"/>
      <c r="P2947" s="3"/>
      <c r="Q2947" s="3"/>
      <c r="R2947" s="3">
        <v>0</v>
      </c>
      <c r="S2947" s="3">
        <v>1</v>
      </c>
      <c r="T2947" s="2">
        <v>9</v>
      </c>
      <c r="U2947" s="3">
        <v>0.4822217967798193</v>
      </c>
      <c r="V2947" s="3">
        <v>3.8963857052082149</v>
      </c>
      <c r="W2947" s="3">
        <v>0.49215989465387466</v>
      </c>
      <c r="X2947" s="3">
        <v>1752.6111742423432</v>
      </c>
      <c r="Y2947" s="3">
        <v>3.8963857052082149</v>
      </c>
      <c r="Z2947" s="3">
        <v>0.49215945956315293</v>
      </c>
      <c r="AA2947" s="3">
        <v>1752.6111742423432</v>
      </c>
      <c r="AB2947">
        <f t="shared" si="76"/>
        <v>3.8963857052082149</v>
      </c>
      <c r="AC2947">
        <f t="shared" si="77"/>
        <v>0.49215945956315293</v>
      </c>
    </row>
    <row r="2948" spans="1:29" x14ac:dyDescent="0.25">
      <c r="A2948" s="2">
        <v>2947</v>
      </c>
      <c r="B2948" s="3" t="s">
        <v>178</v>
      </c>
      <c r="C2948" s="3" t="s">
        <v>110</v>
      </c>
      <c r="D2948" s="3" t="s">
        <v>179</v>
      </c>
      <c r="E2948" s="3" t="s">
        <v>288</v>
      </c>
      <c r="F2948" s="3">
        <v>0.56000000000000005</v>
      </c>
      <c r="G2948" s="3">
        <v>0.48</v>
      </c>
      <c r="H2948" s="3" t="s">
        <v>317</v>
      </c>
      <c r="I2948" s="2">
        <v>1860</v>
      </c>
      <c r="J2948" s="3" t="s">
        <v>126</v>
      </c>
      <c r="K2948" s="2">
        <v>1860</v>
      </c>
      <c r="L2948" s="3"/>
      <c r="M2948" s="3" t="s">
        <v>318</v>
      </c>
      <c r="N2948" s="3" t="s">
        <v>317</v>
      </c>
      <c r="O2948" s="3"/>
      <c r="P2948" s="3"/>
      <c r="Q2948" s="3"/>
      <c r="R2948" s="3">
        <v>0</v>
      </c>
      <c r="S2948" s="3">
        <v>1</v>
      </c>
      <c r="T2948" s="2">
        <v>17</v>
      </c>
      <c r="U2948" s="3">
        <v>0.61820049268091048</v>
      </c>
      <c r="V2948" s="3">
        <v>6.2427735034783964</v>
      </c>
      <c r="W2948" s="3">
        <v>0.83272862516040114</v>
      </c>
      <c r="X2948" s="3">
        <v>2572.8008274602962</v>
      </c>
      <c r="Y2948" s="3">
        <v>6.2427735034783964</v>
      </c>
      <c r="Z2948" s="3">
        <v>0.8327278889921319</v>
      </c>
      <c r="AA2948" s="3">
        <v>2572.8008274602962</v>
      </c>
      <c r="AB2948">
        <f t="shared" si="76"/>
        <v>6.2427735034783964</v>
      </c>
      <c r="AC2948">
        <f t="shared" si="77"/>
        <v>0.8327278889921319</v>
      </c>
    </row>
    <row r="2949" spans="1:29" x14ac:dyDescent="0.25">
      <c r="A2949" s="2">
        <v>2948</v>
      </c>
      <c r="B2949" s="3" t="s">
        <v>178</v>
      </c>
      <c r="C2949" s="3" t="s">
        <v>110</v>
      </c>
      <c r="D2949" s="3" t="s">
        <v>179</v>
      </c>
      <c r="E2949" s="3" t="s">
        <v>288</v>
      </c>
      <c r="F2949" s="3">
        <v>0.56000000000000005</v>
      </c>
      <c r="G2949" s="3">
        <v>0.48</v>
      </c>
      <c r="H2949" s="3" t="s">
        <v>317</v>
      </c>
      <c r="I2949" s="2">
        <v>1860</v>
      </c>
      <c r="J2949" s="3" t="s">
        <v>126</v>
      </c>
      <c r="K2949" s="2">
        <v>1860</v>
      </c>
      <c r="L2949" s="3"/>
      <c r="M2949" s="3" t="s">
        <v>322</v>
      </c>
      <c r="N2949" s="3" t="s">
        <v>317</v>
      </c>
      <c r="O2949" s="3"/>
      <c r="P2949" s="3"/>
      <c r="Q2949" s="3"/>
      <c r="R2949" s="3">
        <v>0</v>
      </c>
      <c r="S2949" s="3">
        <v>1</v>
      </c>
      <c r="T2949" s="2">
        <v>6</v>
      </c>
      <c r="U2949" s="3">
        <v>9.5294189858888823E-2</v>
      </c>
      <c r="V2949" s="3">
        <v>0.85748406175577963</v>
      </c>
      <c r="W2949" s="3">
        <v>0.11675875806100973</v>
      </c>
      <c r="X2949" s="3">
        <v>386.75111895266559</v>
      </c>
      <c r="Y2949" s="3">
        <v>0.85748406175577963</v>
      </c>
      <c r="Z2949" s="3">
        <v>0.11675865484119677</v>
      </c>
      <c r="AA2949" s="3">
        <v>386.75111895266559</v>
      </c>
      <c r="AB2949">
        <f t="shared" si="76"/>
        <v>0.85748406175577963</v>
      </c>
      <c r="AC2949">
        <f t="shared" si="77"/>
        <v>0.11675865484119677</v>
      </c>
    </row>
    <row r="2950" spans="1:29" x14ac:dyDescent="0.25">
      <c r="A2950" s="2">
        <v>2949</v>
      </c>
      <c r="B2950" s="3" t="s">
        <v>178</v>
      </c>
      <c r="C2950" s="3" t="s">
        <v>110</v>
      </c>
      <c r="D2950" s="3" t="s">
        <v>179</v>
      </c>
      <c r="E2950" s="3" t="s">
        <v>288</v>
      </c>
      <c r="F2950" s="3">
        <v>0.56000000000000005</v>
      </c>
      <c r="G2950" s="3">
        <v>0.48</v>
      </c>
      <c r="H2950" s="3" t="s">
        <v>317</v>
      </c>
      <c r="I2950" s="2">
        <v>1870</v>
      </c>
      <c r="J2950" s="3" t="s">
        <v>299</v>
      </c>
      <c r="K2950" s="2">
        <v>1870</v>
      </c>
      <c r="L2950" s="3"/>
      <c r="M2950" s="3" t="s">
        <v>321</v>
      </c>
      <c r="N2950" s="3" t="s">
        <v>317</v>
      </c>
      <c r="O2950" s="3"/>
      <c r="P2950" s="3"/>
      <c r="Q2950" s="3"/>
      <c r="R2950" s="3">
        <v>0</v>
      </c>
      <c r="S2950" s="3">
        <v>1</v>
      </c>
      <c r="T2950" s="2">
        <v>3</v>
      </c>
      <c r="U2950" s="3">
        <v>8.8610893723944803E-2</v>
      </c>
      <c r="V2950" s="3">
        <v>0.74022989059672128</v>
      </c>
      <c r="W2950" s="3">
        <v>9.3888668514699583E-2</v>
      </c>
      <c r="X2950" s="3">
        <v>336.2142411644935</v>
      </c>
      <c r="Y2950" s="3">
        <v>0.74022989059672128</v>
      </c>
      <c r="Z2950" s="3">
        <v>9.3888585513038997E-2</v>
      </c>
      <c r="AA2950" s="3">
        <v>336.2142411644935</v>
      </c>
      <c r="AB2950">
        <f t="shared" si="76"/>
        <v>0.74022989059672128</v>
      </c>
      <c r="AC2950">
        <f t="shared" si="77"/>
        <v>9.3888585513038997E-2</v>
      </c>
    </row>
    <row r="2951" spans="1:29" x14ac:dyDescent="0.25">
      <c r="A2951" s="2">
        <v>2950</v>
      </c>
      <c r="B2951" s="3" t="s">
        <v>178</v>
      </c>
      <c r="C2951" s="3" t="s">
        <v>110</v>
      </c>
      <c r="D2951" s="3" t="s">
        <v>179</v>
      </c>
      <c r="E2951" s="3" t="s">
        <v>288</v>
      </c>
      <c r="F2951" s="3">
        <v>0.56000000000000005</v>
      </c>
      <c r="G2951" s="3">
        <v>0.48</v>
      </c>
      <c r="H2951" s="3" t="s">
        <v>317</v>
      </c>
      <c r="I2951" s="2">
        <v>1870</v>
      </c>
      <c r="J2951" s="3" t="s">
        <v>299</v>
      </c>
      <c r="K2951" s="2">
        <v>1870</v>
      </c>
      <c r="L2951" s="3"/>
      <c r="M2951" s="3" t="s">
        <v>322</v>
      </c>
      <c r="N2951" s="3" t="s">
        <v>317</v>
      </c>
      <c r="O2951" s="3"/>
      <c r="P2951" s="3"/>
      <c r="Q2951" s="3"/>
      <c r="R2951" s="3">
        <v>0</v>
      </c>
      <c r="S2951" s="3">
        <v>1</v>
      </c>
      <c r="T2951" s="2">
        <v>4</v>
      </c>
      <c r="U2951" s="3">
        <v>8.0872827733478786E-2</v>
      </c>
      <c r="V2951" s="3">
        <v>0.70095679474086203</v>
      </c>
      <c r="W2951" s="3">
        <v>9.1138066251622268E-2</v>
      </c>
      <c r="X2951" s="3">
        <v>316.13375367583569</v>
      </c>
      <c r="Y2951" s="3">
        <v>0.70095679474086203</v>
      </c>
      <c r="Z2951" s="3">
        <v>9.1137985681613812E-2</v>
      </c>
      <c r="AA2951" s="3">
        <v>316.13375367583569</v>
      </c>
      <c r="AB2951">
        <f t="shared" si="76"/>
        <v>0.70095679474086203</v>
      </c>
      <c r="AC2951">
        <f t="shared" si="77"/>
        <v>9.1137985681613812E-2</v>
      </c>
    </row>
    <row r="2952" spans="1:29" x14ac:dyDescent="0.25">
      <c r="A2952" s="2">
        <v>2951</v>
      </c>
      <c r="B2952" s="3" t="s">
        <v>178</v>
      </c>
      <c r="C2952" s="3" t="s">
        <v>110</v>
      </c>
      <c r="D2952" s="3" t="s">
        <v>179</v>
      </c>
      <c r="E2952" s="3" t="s">
        <v>288</v>
      </c>
      <c r="F2952" s="3">
        <v>0.56000000000000005</v>
      </c>
      <c r="G2952" s="3">
        <v>0.48</v>
      </c>
      <c r="H2952" s="3" t="s">
        <v>317</v>
      </c>
      <c r="I2952" s="2">
        <v>1890</v>
      </c>
      <c r="J2952" s="3" t="s">
        <v>66</v>
      </c>
      <c r="K2952" s="2">
        <v>1000</v>
      </c>
      <c r="L2952" s="3"/>
      <c r="M2952" s="3" t="s">
        <v>318</v>
      </c>
      <c r="N2952" s="3" t="s">
        <v>317</v>
      </c>
      <c r="O2952" s="3"/>
      <c r="P2952" s="3"/>
      <c r="Q2952" s="3"/>
      <c r="R2952" s="3">
        <v>0</v>
      </c>
      <c r="S2952" s="3">
        <v>1</v>
      </c>
      <c r="T2952" s="2">
        <v>4</v>
      </c>
      <c r="U2952" s="3">
        <v>0.1496808769262695</v>
      </c>
      <c r="V2952" s="3">
        <v>1.1920880818840049</v>
      </c>
      <c r="W2952" s="3">
        <v>0.14249115505413282</v>
      </c>
      <c r="X2952" s="3">
        <v>495.83497849819435</v>
      </c>
      <c r="Y2952" s="3">
        <v>1.1920880818840049</v>
      </c>
      <c r="Z2952" s="3">
        <v>0.14249102908576319</v>
      </c>
      <c r="AA2952" s="3">
        <v>495.83497849819435</v>
      </c>
      <c r="AB2952">
        <f t="shared" si="76"/>
        <v>1.1920880818840049</v>
      </c>
      <c r="AC2952">
        <f t="shared" si="77"/>
        <v>0.14249102908576319</v>
      </c>
    </row>
    <row r="2953" spans="1:29" x14ac:dyDescent="0.25">
      <c r="A2953" s="2">
        <v>2952</v>
      </c>
      <c r="B2953" s="3" t="s">
        <v>178</v>
      </c>
      <c r="C2953" s="3" t="s">
        <v>110</v>
      </c>
      <c r="D2953" s="3" t="s">
        <v>179</v>
      </c>
      <c r="E2953" s="3" t="s">
        <v>288</v>
      </c>
      <c r="F2953" s="3">
        <v>0.56000000000000005</v>
      </c>
      <c r="G2953" s="3">
        <v>0.48</v>
      </c>
      <c r="H2953" s="3" t="s">
        <v>317</v>
      </c>
      <c r="I2953" s="2">
        <v>1890</v>
      </c>
      <c r="J2953" s="3" t="s">
        <v>66</v>
      </c>
      <c r="K2953" s="2">
        <v>1890</v>
      </c>
      <c r="L2953" s="3"/>
      <c r="M2953" s="3" t="s">
        <v>318</v>
      </c>
      <c r="N2953" s="3" t="s">
        <v>317</v>
      </c>
      <c r="O2953" s="3"/>
      <c r="P2953" s="3"/>
      <c r="Q2953" s="3"/>
      <c r="R2953" s="3">
        <v>0</v>
      </c>
      <c r="S2953" s="3">
        <v>1</v>
      </c>
      <c r="T2953" s="2">
        <v>3</v>
      </c>
      <c r="U2953" s="3">
        <v>4.8249461265871124E-2</v>
      </c>
      <c r="V2953" s="3">
        <v>0.41937285620564241</v>
      </c>
      <c r="W2953" s="3">
        <v>5.5752863997971261E-2</v>
      </c>
      <c r="X2953" s="3">
        <v>195.32101849166247</v>
      </c>
      <c r="Y2953" s="3">
        <v>0.41937285620564241</v>
      </c>
      <c r="Z2953" s="3">
        <v>5.5752814710018E-2</v>
      </c>
      <c r="AA2953" s="3">
        <v>195.32101849166247</v>
      </c>
      <c r="AB2953">
        <f t="shared" si="76"/>
        <v>0.41937285620564241</v>
      </c>
      <c r="AC2953">
        <f t="shared" si="77"/>
        <v>5.5752814710018E-2</v>
      </c>
    </row>
    <row r="2954" spans="1:29" x14ac:dyDescent="0.25">
      <c r="A2954" s="2">
        <v>2953</v>
      </c>
      <c r="B2954" s="3" t="s">
        <v>178</v>
      </c>
      <c r="C2954" s="3" t="s">
        <v>110</v>
      </c>
      <c r="D2954" s="3" t="s">
        <v>179</v>
      </c>
      <c r="E2954" s="3" t="s">
        <v>288</v>
      </c>
      <c r="F2954" s="3">
        <v>0.56000000000000005</v>
      </c>
      <c r="G2954" s="3">
        <v>0.48</v>
      </c>
      <c r="H2954" s="3" t="s">
        <v>317</v>
      </c>
      <c r="I2954" s="2">
        <v>2110</v>
      </c>
      <c r="J2954" s="3" t="s">
        <v>32</v>
      </c>
      <c r="K2954" s="2">
        <v>1000</v>
      </c>
      <c r="L2954" s="3"/>
      <c r="M2954" s="3" t="s">
        <v>318</v>
      </c>
      <c r="N2954" s="3" t="s">
        <v>317</v>
      </c>
      <c r="O2954" s="3"/>
      <c r="P2954" s="3" t="s">
        <v>76</v>
      </c>
      <c r="Q2954" s="3"/>
      <c r="R2954" s="3">
        <v>0</v>
      </c>
      <c r="S2954" s="3">
        <v>1</v>
      </c>
      <c r="T2954" s="2">
        <v>2</v>
      </c>
      <c r="U2954" s="3">
        <v>4.4933830517671417E-4</v>
      </c>
      <c r="V2954" s="3">
        <v>4.0498003922665093E-3</v>
      </c>
      <c r="W2954" s="3">
        <v>6.3619218587343258E-4</v>
      </c>
      <c r="X2954" s="3">
        <v>1.3621146751779942</v>
      </c>
      <c r="Y2954" s="3">
        <v>4.0498003922665093E-3</v>
      </c>
      <c r="Z2954" s="3">
        <v>6.3619162345191188E-4</v>
      </c>
      <c r="AA2954" s="3">
        <v>1.3621146751779942</v>
      </c>
      <c r="AB2954">
        <f t="shared" si="76"/>
        <v>4.0498003922665093E-3</v>
      </c>
      <c r="AC2954">
        <f t="shared" si="77"/>
        <v>6.3619162345191188E-4</v>
      </c>
    </row>
    <row r="2955" spans="1:29" x14ac:dyDescent="0.25">
      <c r="A2955" s="2">
        <v>2954</v>
      </c>
      <c r="B2955" s="3" t="s">
        <v>178</v>
      </c>
      <c r="C2955" s="3" t="s">
        <v>110</v>
      </c>
      <c r="D2955" s="3" t="s">
        <v>179</v>
      </c>
      <c r="E2955" s="3" t="s">
        <v>288</v>
      </c>
      <c r="F2955" s="3">
        <v>0.56000000000000005</v>
      </c>
      <c r="G2955" s="3">
        <v>0.48</v>
      </c>
      <c r="H2955" s="3" t="s">
        <v>317</v>
      </c>
      <c r="I2955" s="2">
        <v>2110</v>
      </c>
      <c r="J2955" s="3" t="s">
        <v>32</v>
      </c>
      <c r="K2955" s="2">
        <v>1000</v>
      </c>
      <c r="L2955" s="3"/>
      <c r="M2955" s="3" t="s">
        <v>318</v>
      </c>
      <c r="N2955" s="3" t="s">
        <v>317</v>
      </c>
      <c r="O2955" s="3" t="s">
        <v>31</v>
      </c>
      <c r="P2955" s="3"/>
      <c r="Q2955" s="3"/>
      <c r="R2955" s="3">
        <v>0</v>
      </c>
      <c r="S2955" s="3">
        <v>1</v>
      </c>
      <c r="T2955" s="2">
        <v>13</v>
      </c>
      <c r="U2955" s="3">
        <v>5.6824121551399272E-2</v>
      </c>
      <c r="V2955" s="3">
        <v>0.5533408870728046</v>
      </c>
      <c r="W2955" s="3">
        <v>8.3235231984880337E-2</v>
      </c>
      <c r="X2955" s="3">
        <v>198.15675724500076</v>
      </c>
      <c r="Y2955" s="3">
        <v>0.5533408870728046</v>
      </c>
      <c r="Z2955" s="3">
        <v>8.3235158401320342E-2</v>
      </c>
      <c r="AA2955" s="3">
        <v>198.15675724500076</v>
      </c>
      <c r="AB2955">
        <f t="shared" si="76"/>
        <v>0.5533408870728046</v>
      </c>
      <c r="AC2955">
        <f t="shared" si="77"/>
        <v>8.3235158401320342E-2</v>
      </c>
    </row>
    <row r="2956" spans="1:29" x14ac:dyDescent="0.25">
      <c r="A2956" s="2">
        <v>2955</v>
      </c>
      <c r="B2956" s="3" t="s">
        <v>178</v>
      </c>
      <c r="C2956" s="3" t="s">
        <v>110</v>
      </c>
      <c r="D2956" s="3" t="s">
        <v>179</v>
      </c>
      <c r="E2956" s="3" t="s">
        <v>288</v>
      </c>
      <c r="F2956" s="3">
        <v>0.56000000000000005</v>
      </c>
      <c r="G2956" s="3">
        <v>0.48</v>
      </c>
      <c r="H2956" s="3" t="s">
        <v>317</v>
      </c>
      <c r="I2956" s="2">
        <v>2110</v>
      </c>
      <c r="J2956" s="3" t="s">
        <v>32</v>
      </c>
      <c r="K2956" s="2">
        <v>2000</v>
      </c>
      <c r="L2956" s="3"/>
      <c r="M2956" s="3" t="s">
        <v>318</v>
      </c>
      <c r="N2956" s="3" t="s">
        <v>317</v>
      </c>
      <c r="O2956" s="3" t="s">
        <v>31</v>
      </c>
      <c r="P2956" s="3"/>
      <c r="Q2956" s="3"/>
      <c r="R2956" s="3">
        <v>0</v>
      </c>
      <c r="S2956" s="3">
        <v>1</v>
      </c>
      <c r="T2956" s="2">
        <v>485</v>
      </c>
      <c r="U2956" s="3">
        <v>14.212315970357137</v>
      </c>
      <c r="V2956" s="3">
        <v>126.05895503817554</v>
      </c>
      <c r="W2956" s="3">
        <v>19.580091874006154</v>
      </c>
      <c r="X2956" s="3">
        <v>43575.355333425294</v>
      </c>
      <c r="Y2956" s="3">
        <v>126.05895503817554</v>
      </c>
      <c r="Z2956" s="3">
        <v>19.580074564354558</v>
      </c>
      <c r="AA2956" s="3">
        <v>43575.355333425294</v>
      </c>
      <c r="AB2956">
        <f t="shared" si="76"/>
        <v>126.05895503817554</v>
      </c>
      <c r="AC2956">
        <f t="shared" si="77"/>
        <v>19.580074564354558</v>
      </c>
    </row>
    <row r="2957" spans="1:29" x14ac:dyDescent="0.25">
      <c r="A2957" s="2">
        <v>2956</v>
      </c>
      <c r="B2957" s="3" t="s">
        <v>178</v>
      </c>
      <c r="C2957" s="3" t="s">
        <v>110</v>
      </c>
      <c r="D2957" s="3" t="s">
        <v>179</v>
      </c>
      <c r="E2957" s="3" t="s">
        <v>288</v>
      </c>
      <c r="F2957" s="3">
        <v>0.56000000000000005</v>
      </c>
      <c r="G2957" s="3">
        <v>0.48</v>
      </c>
      <c r="H2957" s="3" t="s">
        <v>317</v>
      </c>
      <c r="I2957" s="2">
        <v>2110</v>
      </c>
      <c r="J2957" s="3" t="s">
        <v>32</v>
      </c>
      <c r="K2957" s="2">
        <v>2110</v>
      </c>
      <c r="L2957" s="3"/>
      <c r="M2957" s="3" t="s">
        <v>318</v>
      </c>
      <c r="N2957" s="3" t="s">
        <v>317</v>
      </c>
      <c r="O2957" s="3" t="s">
        <v>31</v>
      </c>
      <c r="P2957" s="3"/>
      <c r="Q2957" s="3"/>
      <c r="R2957" s="3">
        <v>0</v>
      </c>
      <c r="S2957" s="3">
        <v>1</v>
      </c>
      <c r="T2957" s="2">
        <v>320</v>
      </c>
      <c r="U2957" s="3">
        <v>6.9207901923956641</v>
      </c>
      <c r="V2957" s="3">
        <v>59.748452850425011</v>
      </c>
      <c r="W2957" s="3">
        <v>9.2025833649470048</v>
      </c>
      <c r="X2957" s="3">
        <v>21121.866136104793</v>
      </c>
      <c r="Y2957" s="3">
        <v>59.748452850425011</v>
      </c>
      <c r="Z2957" s="3">
        <v>9.2025752294636316</v>
      </c>
      <c r="AA2957" s="3">
        <v>21121.866136104793</v>
      </c>
      <c r="AB2957">
        <f t="shared" si="76"/>
        <v>59.748452850425011</v>
      </c>
      <c r="AC2957">
        <f t="shared" si="77"/>
        <v>9.2025752294636316</v>
      </c>
    </row>
    <row r="2958" spans="1:29" x14ac:dyDescent="0.25">
      <c r="A2958" s="2">
        <v>2957</v>
      </c>
      <c r="B2958" s="3" t="s">
        <v>178</v>
      </c>
      <c r="C2958" s="3" t="s">
        <v>110</v>
      </c>
      <c r="D2958" s="3" t="s">
        <v>179</v>
      </c>
      <c r="E2958" s="3" t="s">
        <v>288</v>
      </c>
      <c r="F2958" s="3">
        <v>0.56000000000000005</v>
      </c>
      <c r="G2958" s="3">
        <v>0.48</v>
      </c>
      <c r="H2958" s="3" t="s">
        <v>317</v>
      </c>
      <c r="I2958" s="2">
        <v>2110</v>
      </c>
      <c r="J2958" s="3" t="s">
        <v>32</v>
      </c>
      <c r="K2958" s="2">
        <v>3000</v>
      </c>
      <c r="L2958" s="3"/>
      <c r="M2958" s="3" t="s">
        <v>318</v>
      </c>
      <c r="N2958" s="3" t="s">
        <v>317</v>
      </c>
      <c r="O2958" s="3"/>
      <c r="P2958" s="3" t="s">
        <v>329</v>
      </c>
      <c r="Q2958" s="3"/>
      <c r="R2958" s="3">
        <v>0</v>
      </c>
      <c r="S2958" s="3">
        <v>1</v>
      </c>
      <c r="T2958" s="2">
        <v>4</v>
      </c>
      <c r="U2958" s="3">
        <v>9.0844957319923796E-3</v>
      </c>
      <c r="V2958" s="3">
        <v>9.5029195735285094E-2</v>
      </c>
      <c r="W2958" s="3">
        <v>1.4519153906397679E-2</v>
      </c>
      <c r="X2958" s="3">
        <v>35.114965448475886</v>
      </c>
      <c r="Y2958" s="3">
        <v>9.5029195735285094E-2</v>
      </c>
      <c r="Z2958" s="3">
        <v>1.4519141070835007E-2</v>
      </c>
      <c r="AA2958" s="3">
        <v>35.114965448475886</v>
      </c>
      <c r="AB2958">
        <f t="shared" si="76"/>
        <v>9.5029195735285094E-2</v>
      </c>
      <c r="AC2958">
        <f t="shared" si="77"/>
        <v>1.4519141070835007E-2</v>
      </c>
    </row>
    <row r="2959" spans="1:29" x14ac:dyDescent="0.25">
      <c r="A2959" s="2">
        <v>2958</v>
      </c>
      <c r="B2959" s="3" t="s">
        <v>178</v>
      </c>
      <c r="C2959" s="3" t="s">
        <v>110</v>
      </c>
      <c r="D2959" s="3" t="s">
        <v>179</v>
      </c>
      <c r="E2959" s="3" t="s">
        <v>288</v>
      </c>
      <c r="F2959" s="3">
        <v>0.56000000000000005</v>
      </c>
      <c r="G2959" s="3">
        <v>0.48</v>
      </c>
      <c r="H2959" s="3" t="s">
        <v>317</v>
      </c>
      <c r="I2959" s="2">
        <v>2130</v>
      </c>
      <c r="J2959" s="3" t="s">
        <v>36</v>
      </c>
      <c r="K2959" s="2">
        <v>2000</v>
      </c>
      <c r="L2959" s="3"/>
      <c r="M2959" s="3" t="s">
        <v>318</v>
      </c>
      <c r="N2959" s="3" t="s">
        <v>317</v>
      </c>
      <c r="O2959" s="3" t="s">
        <v>31</v>
      </c>
      <c r="P2959" s="3"/>
      <c r="Q2959" s="3"/>
      <c r="R2959" s="3">
        <v>0</v>
      </c>
      <c r="S2959" s="3">
        <v>1</v>
      </c>
      <c r="T2959" s="2">
        <v>57</v>
      </c>
      <c r="U2959" s="3">
        <v>1.8723057204821885</v>
      </c>
      <c r="V2959" s="3">
        <v>16.074330098976873</v>
      </c>
      <c r="W2959" s="3">
        <v>2.419380773575587</v>
      </c>
      <c r="X2959" s="3">
        <v>5676.1070229008146</v>
      </c>
      <c r="Y2959" s="3">
        <v>16.074330098976873</v>
      </c>
      <c r="Z2959" s="3">
        <v>2.4193786347379058</v>
      </c>
      <c r="AA2959" s="3">
        <v>5676.1070229008146</v>
      </c>
      <c r="AB2959">
        <f t="shared" ref="AB2959:AB3022" si="78">Y2959</f>
        <v>16.074330098976873</v>
      </c>
      <c r="AC2959">
        <f t="shared" ref="AC2959:AC3022" si="79">Z2959</f>
        <v>2.4193786347379058</v>
      </c>
    </row>
    <row r="2960" spans="1:29" x14ac:dyDescent="0.25">
      <c r="A2960" s="2">
        <v>2959</v>
      </c>
      <c r="B2960" s="3" t="s">
        <v>178</v>
      </c>
      <c r="C2960" s="3" t="s">
        <v>110</v>
      </c>
      <c r="D2960" s="3" t="s">
        <v>179</v>
      </c>
      <c r="E2960" s="3" t="s">
        <v>288</v>
      </c>
      <c r="F2960" s="3">
        <v>0.56000000000000005</v>
      </c>
      <c r="G2960" s="3">
        <v>0.48</v>
      </c>
      <c r="H2960" s="3" t="s">
        <v>317</v>
      </c>
      <c r="I2960" s="2">
        <v>2130</v>
      </c>
      <c r="J2960" s="3" t="s">
        <v>36</v>
      </c>
      <c r="K2960" s="2">
        <v>2130</v>
      </c>
      <c r="L2960" s="3"/>
      <c r="M2960" s="3" t="s">
        <v>318</v>
      </c>
      <c r="N2960" s="3" t="s">
        <v>317</v>
      </c>
      <c r="O2960" s="3" t="s">
        <v>31</v>
      </c>
      <c r="P2960" s="3"/>
      <c r="Q2960" s="3"/>
      <c r="R2960" s="3">
        <v>0</v>
      </c>
      <c r="S2960" s="3">
        <v>1</v>
      </c>
      <c r="T2960" s="2">
        <v>8</v>
      </c>
      <c r="U2960" s="3">
        <v>5.5605560647067854E-3</v>
      </c>
      <c r="V2960" s="3">
        <v>4.8843246717819318E-2</v>
      </c>
      <c r="W2960" s="3">
        <v>7.3897514144269016E-3</v>
      </c>
      <c r="X2960" s="3">
        <v>17.573374384783222</v>
      </c>
      <c r="Y2960" s="3">
        <v>4.8843246717819318E-2</v>
      </c>
      <c r="Z2960" s="3">
        <v>7.389744881565719E-3</v>
      </c>
      <c r="AA2960" s="3">
        <v>17.573374384783222</v>
      </c>
      <c r="AB2960">
        <f t="shared" si="78"/>
        <v>4.8843246717819318E-2</v>
      </c>
      <c r="AC2960">
        <f t="shared" si="79"/>
        <v>7.389744881565719E-3</v>
      </c>
    </row>
    <row r="2961" spans="1:29" x14ac:dyDescent="0.25">
      <c r="A2961" s="2">
        <v>2960</v>
      </c>
      <c r="B2961" s="3" t="s">
        <v>178</v>
      </c>
      <c r="C2961" s="3" t="s">
        <v>110</v>
      </c>
      <c r="D2961" s="3" t="s">
        <v>179</v>
      </c>
      <c r="E2961" s="3" t="s">
        <v>288</v>
      </c>
      <c r="F2961" s="3">
        <v>0.56000000000000005</v>
      </c>
      <c r="G2961" s="3">
        <v>0.48</v>
      </c>
      <c r="H2961" s="3" t="s">
        <v>317</v>
      </c>
      <c r="I2961" s="2">
        <v>2130</v>
      </c>
      <c r="J2961" s="3" t="s">
        <v>36</v>
      </c>
      <c r="K2961" s="2">
        <v>3000</v>
      </c>
      <c r="L2961" s="3"/>
      <c r="M2961" s="3" t="s">
        <v>318</v>
      </c>
      <c r="N2961" s="3" t="s">
        <v>317</v>
      </c>
      <c r="O2961" s="3"/>
      <c r="P2961" s="3" t="s">
        <v>329</v>
      </c>
      <c r="Q2961" s="3"/>
      <c r="R2961" s="3">
        <v>0</v>
      </c>
      <c r="S2961" s="3">
        <v>1</v>
      </c>
      <c r="T2961" s="2">
        <v>4</v>
      </c>
      <c r="U2961" s="3">
        <v>6.2990473543633962E-2</v>
      </c>
      <c r="V2961" s="3">
        <v>0.51025241192874859</v>
      </c>
      <c r="W2961" s="3">
        <v>7.012529720264285E-2</v>
      </c>
      <c r="X2961" s="3">
        <v>189.55562483401616</v>
      </c>
      <c r="Y2961" s="3">
        <v>0.51025241192874859</v>
      </c>
      <c r="Z2961" s="3">
        <v>7.012523520883461E-2</v>
      </c>
      <c r="AA2961" s="3">
        <v>189.55562483401616</v>
      </c>
      <c r="AB2961">
        <f t="shared" si="78"/>
        <v>0.51025241192874859</v>
      </c>
      <c r="AC2961">
        <f t="shared" si="79"/>
        <v>7.012523520883461E-2</v>
      </c>
    </row>
    <row r="2962" spans="1:29" x14ac:dyDescent="0.25">
      <c r="A2962" s="2">
        <v>2961</v>
      </c>
      <c r="B2962" s="3" t="s">
        <v>178</v>
      </c>
      <c r="C2962" s="3" t="s">
        <v>110</v>
      </c>
      <c r="D2962" s="3" t="s">
        <v>179</v>
      </c>
      <c r="E2962" s="3" t="s">
        <v>288</v>
      </c>
      <c r="F2962" s="3">
        <v>0.56000000000000005</v>
      </c>
      <c r="G2962" s="3">
        <v>0.48</v>
      </c>
      <c r="H2962" s="3" t="s">
        <v>317</v>
      </c>
      <c r="I2962" s="2">
        <v>2140</v>
      </c>
      <c r="J2962" s="3" t="s">
        <v>228</v>
      </c>
      <c r="K2962" s="2">
        <v>2000</v>
      </c>
      <c r="L2962" s="3"/>
      <c r="M2962" s="3" t="s">
        <v>318</v>
      </c>
      <c r="N2962" s="3" t="s">
        <v>317</v>
      </c>
      <c r="O2962" s="3" t="s">
        <v>31</v>
      </c>
      <c r="P2962" s="3"/>
      <c r="Q2962" s="3"/>
      <c r="R2962" s="3">
        <v>0</v>
      </c>
      <c r="S2962" s="3">
        <v>1</v>
      </c>
      <c r="T2962" s="2">
        <v>15</v>
      </c>
      <c r="U2962" s="3">
        <v>0.71230186177732091</v>
      </c>
      <c r="V2962" s="3">
        <v>5.4461822819378067</v>
      </c>
      <c r="W2962" s="3">
        <v>0.83178962650738153</v>
      </c>
      <c r="X2962" s="3">
        <v>2087.1268001304597</v>
      </c>
      <c r="Y2962" s="3">
        <v>5.4461822819378067</v>
      </c>
      <c r="Z2962" s="3">
        <v>0.8317888911692265</v>
      </c>
      <c r="AA2962" s="3">
        <v>2087.1268001304597</v>
      </c>
      <c r="AB2962">
        <f t="shared" si="78"/>
        <v>5.4461822819378067</v>
      </c>
      <c r="AC2962">
        <f t="shared" si="79"/>
        <v>0.8317888911692265</v>
      </c>
    </row>
    <row r="2963" spans="1:29" x14ac:dyDescent="0.25">
      <c r="A2963" s="2">
        <v>2962</v>
      </c>
      <c r="B2963" s="3" t="s">
        <v>178</v>
      </c>
      <c r="C2963" s="3" t="s">
        <v>110</v>
      </c>
      <c r="D2963" s="3" t="s">
        <v>179</v>
      </c>
      <c r="E2963" s="3" t="s">
        <v>288</v>
      </c>
      <c r="F2963" s="3">
        <v>0.56000000000000005</v>
      </c>
      <c r="G2963" s="3">
        <v>0.48</v>
      </c>
      <c r="H2963" s="3" t="s">
        <v>317</v>
      </c>
      <c r="I2963" s="2">
        <v>2140</v>
      </c>
      <c r="J2963" s="3" t="s">
        <v>228</v>
      </c>
      <c r="K2963" s="2">
        <v>2140</v>
      </c>
      <c r="L2963" s="3"/>
      <c r="M2963" s="3" t="s">
        <v>318</v>
      </c>
      <c r="N2963" s="3" t="s">
        <v>317</v>
      </c>
      <c r="O2963" s="3" t="s">
        <v>31</v>
      </c>
      <c r="P2963" s="3"/>
      <c r="Q2963" s="3"/>
      <c r="R2963" s="3">
        <v>0</v>
      </c>
      <c r="S2963" s="3">
        <v>1</v>
      </c>
      <c r="T2963" s="2">
        <v>21</v>
      </c>
      <c r="U2963" s="3">
        <v>0.40385506112669339</v>
      </c>
      <c r="V2963" s="3">
        <v>3.845237158867667</v>
      </c>
      <c r="W2963" s="3">
        <v>0.63364229686791262</v>
      </c>
      <c r="X2963" s="3">
        <v>1259.573710390805</v>
      </c>
      <c r="Y2963" s="3">
        <v>3.845237158867667</v>
      </c>
      <c r="Z2963" s="3">
        <v>0.63364173670060242</v>
      </c>
      <c r="AA2963" s="3">
        <v>1259.573710390805</v>
      </c>
      <c r="AB2963">
        <f t="shared" si="78"/>
        <v>3.845237158867667</v>
      </c>
      <c r="AC2963">
        <f t="shared" si="79"/>
        <v>0.63364173670060242</v>
      </c>
    </row>
    <row r="2964" spans="1:29" x14ac:dyDescent="0.25">
      <c r="A2964" s="2">
        <v>2963</v>
      </c>
      <c r="B2964" s="3" t="s">
        <v>178</v>
      </c>
      <c r="C2964" s="3" t="s">
        <v>110</v>
      </c>
      <c r="D2964" s="3" t="s">
        <v>179</v>
      </c>
      <c r="E2964" s="3" t="s">
        <v>288</v>
      </c>
      <c r="F2964" s="3">
        <v>0.56000000000000005</v>
      </c>
      <c r="G2964" s="3">
        <v>0.48</v>
      </c>
      <c r="H2964" s="3" t="s">
        <v>317</v>
      </c>
      <c r="I2964" s="2">
        <v>2150</v>
      </c>
      <c r="J2964" s="3" t="s">
        <v>197</v>
      </c>
      <c r="K2964" s="2">
        <v>2000</v>
      </c>
      <c r="L2964" s="3"/>
      <c r="M2964" s="3" t="s">
        <v>318</v>
      </c>
      <c r="N2964" s="3" t="s">
        <v>317</v>
      </c>
      <c r="O2964" s="3" t="s">
        <v>31</v>
      </c>
      <c r="P2964" s="3"/>
      <c r="Q2964" s="3"/>
      <c r="R2964" s="3">
        <v>0</v>
      </c>
      <c r="S2964" s="3">
        <v>1</v>
      </c>
      <c r="T2964" s="2">
        <v>88</v>
      </c>
      <c r="U2964" s="3">
        <v>2.6154808036349397</v>
      </c>
      <c r="V2964" s="3">
        <v>23.956244440351103</v>
      </c>
      <c r="W2964" s="3">
        <v>3.8598531434724661</v>
      </c>
      <c r="X2964" s="3">
        <v>8125.1414610308493</v>
      </c>
      <c r="Y2964" s="3">
        <v>23.956244440351103</v>
      </c>
      <c r="Z2964" s="3">
        <v>3.8598497311946476</v>
      </c>
      <c r="AA2964" s="3">
        <v>8125.1414610308493</v>
      </c>
      <c r="AB2964">
        <f t="shared" si="78"/>
        <v>23.956244440351103</v>
      </c>
      <c r="AC2964">
        <f t="shared" si="79"/>
        <v>3.8598497311946476</v>
      </c>
    </row>
    <row r="2965" spans="1:29" x14ac:dyDescent="0.25">
      <c r="A2965" s="2">
        <v>2964</v>
      </c>
      <c r="B2965" s="3" t="s">
        <v>178</v>
      </c>
      <c r="C2965" s="3" t="s">
        <v>110</v>
      </c>
      <c r="D2965" s="3" t="s">
        <v>179</v>
      </c>
      <c r="E2965" s="3" t="s">
        <v>288</v>
      </c>
      <c r="F2965" s="3">
        <v>0.56000000000000005</v>
      </c>
      <c r="G2965" s="3">
        <v>0.48</v>
      </c>
      <c r="H2965" s="3" t="s">
        <v>317</v>
      </c>
      <c r="I2965" s="2">
        <v>2150</v>
      </c>
      <c r="J2965" s="3" t="s">
        <v>197</v>
      </c>
      <c r="K2965" s="2">
        <v>2150</v>
      </c>
      <c r="L2965" s="3"/>
      <c r="M2965" s="3" t="s">
        <v>318</v>
      </c>
      <c r="N2965" s="3" t="s">
        <v>317</v>
      </c>
      <c r="O2965" s="3" t="s">
        <v>31</v>
      </c>
      <c r="P2965" s="3"/>
      <c r="Q2965" s="3"/>
      <c r="R2965" s="3">
        <v>0</v>
      </c>
      <c r="S2965" s="3">
        <v>1</v>
      </c>
      <c r="T2965" s="2">
        <v>60</v>
      </c>
      <c r="U2965" s="3">
        <v>1.7645788701711804</v>
      </c>
      <c r="V2965" s="3">
        <v>12.478803888836687</v>
      </c>
      <c r="W2965" s="3">
        <v>1.8344406864485769</v>
      </c>
      <c r="X2965" s="3">
        <v>5037.1071750942065</v>
      </c>
      <c r="Y2965" s="3">
        <v>12.478803888836687</v>
      </c>
      <c r="Z2965" s="3">
        <v>1.8344390647233388</v>
      </c>
      <c r="AA2965" s="3">
        <v>5037.1071750942065</v>
      </c>
      <c r="AB2965">
        <f t="shared" si="78"/>
        <v>12.478803888836687</v>
      </c>
      <c r="AC2965">
        <f t="shared" si="79"/>
        <v>1.8344390647233388</v>
      </c>
    </row>
    <row r="2966" spans="1:29" x14ac:dyDescent="0.25">
      <c r="A2966" s="2">
        <v>2965</v>
      </c>
      <c r="B2966" s="3" t="s">
        <v>178</v>
      </c>
      <c r="C2966" s="3" t="s">
        <v>110</v>
      </c>
      <c r="D2966" s="3" t="s">
        <v>179</v>
      </c>
      <c r="E2966" s="3" t="s">
        <v>288</v>
      </c>
      <c r="F2966" s="3">
        <v>0.56000000000000005</v>
      </c>
      <c r="G2966" s="3">
        <v>0.48</v>
      </c>
      <c r="H2966" s="3" t="s">
        <v>317</v>
      </c>
      <c r="I2966" s="2">
        <v>2160</v>
      </c>
      <c r="J2966" s="3" t="s">
        <v>290</v>
      </c>
      <c r="K2966" s="2">
        <v>2000</v>
      </c>
      <c r="L2966" s="3"/>
      <c r="M2966" s="3" t="s">
        <v>318</v>
      </c>
      <c r="N2966" s="3" t="s">
        <v>317</v>
      </c>
      <c r="O2966" s="3" t="s">
        <v>31</v>
      </c>
      <c r="P2966" s="3"/>
      <c r="Q2966" s="3"/>
      <c r="R2966" s="3">
        <v>0</v>
      </c>
      <c r="S2966" s="3">
        <v>1</v>
      </c>
      <c r="T2966" s="2">
        <v>32</v>
      </c>
      <c r="U2966" s="3">
        <v>0.89989827041222914</v>
      </c>
      <c r="V2966" s="3">
        <v>7.6475558565751918</v>
      </c>
      <c r="W2966" s="3">
        <v>1.3542719016560274</v>
      </c>
      <c r="X2966" s="3">
        <v>2539.4710391006456</v>
      </c>
      <c r="Y2966" s="3">
        <v>7.6475558565751918</v>
      </c>
      <c r="Z2966" s="3">
        <v>1.3542707044208497</v>
      </c>
      <c r="AA2966" s="3">
        <v>2539.4710391006456</v>
      </c>
      <c r="AB2966">
        <f t="shared" si="78"/>
        <v>7.6475558565751918</v>
      </c>
      <c r="AC2966">
        <f t="shared" si="79"/>
        <v>1.3542707044208497</v>
      </c>
    </row>
    <row r="2967" spans="1:29" x14ac:dyDescent="0.25">
      <c r="A2967" s="2">
        <v>2966</v>
      </c>
      <c r="B2967" s="3" t="s">
        <v>178</v>
      </c>
      <c r="C2967" s="3" t="s">
        <v>110</v>
      </c>
      <c r="D2967" s="3" t="s">
        <v>179</v>
      </c>
      <c r="E2967" s="3" t="s">
        <v>288</v>
      </c>
      <c r="F2967" s="3">
        <v>0.56000000000000005</v>
      </c>
      <c r="G2967" s="3">
        <v>0.48</v>
      </c>
      <c r="H2967" s="3" t="s">
        <v>317</v>
      </c>
      <c r="I2967" s="2">
        <v>2160</v>
      </c>
      <c r="J2967" s="3" t="s">
        <v>290</v>
      </c>
      <c r="K2967" s="2">
        <v>2160</v>
      </c>
      <c r="L2967" s="3"/>
      <c r="M2967" s="3" t="s">
        <v>318</v>
      </c>
      <c r="N2967" s="3" t="s">
        <v>317</v>
      </c>
      <c r="O2967" s="3" t="s">
        <v>31</v>
      </c>
      <c r="P2967" s="3"/>
      <c r="Q2967" s="3"/>
      <c r="R2967" s="3">
        <v>0</v>
      </c>
      <c r="S2967" s="3">
        <v>1</v>
      </c>
      <c r="T2967" s="2">
        <v>8</v>
      </c>
      <c r="U2967" s="3">
        <v>1.7038029365749566E-3</v>
      </c>
      <c r="V2967" s="3">
        <v>1.064959226795565E-2</v>
      </c>
      <c r="W2967" s="3">
        <v>1.7137567474276175E-3</v>
      </c>
      <c r="X2967" s="3">
        <v>3.7812801072042239</v>
      </c>
      <c r="Y2967" s="3">
        <v>1.064959226795565E-2</v>
      </c>
      <c r="Z2967" s="3">
        <v>1.7137552323922211E-3</v>
      </c>
      <c r="AA2967" s="3">
        <v>3.7812801072042239</v>
      </c>
      <c r="AB2967">
        <f t="shared" si="78"/>
        <v>1.064959226795565E-2</v>
      </c>
      <c r="AC2967">
        <f t="shared" si="79"/>
        <v>1.7137552323922211E-3</v>
      </c>
    </row>
    <row r="2968" spans="1:29" x14ac:dyDescent="0.25">
      <c r="A2968" s="2">
        <v>2967</v>
      </c>
      <c r="B2968" s="3" t="s">
        <v>178</v>
      </c>
      <c r="C2968" s="3" t="s">
        <v>110</v>
      </c>
      <c r="D2968" s="3" t="s">
        <v>179</v>
      </c>
      <c r="E2968" s="3" t="s">
        <v>288</v>
      </c>
      <c r="F2968" s="3">
        <v>0.56000000000000005</v>
      </c>
      <c r="G2968" s="3">
        <v>0.48</v>
      </c>
      <c r="H2968" s="3" t="s">
        <v>317</v>
      </c>
      <c r="I2968" s="2">
        <v>2210</v>
      </c>
      <c r="J2968" s="3" t="s">
        <v>37</v>
      </c>
      <c r="K2968" s="2">
        <v>2000</v>
      </c>
      <c r="L2968" s="3"/>
      <c r="M2968" s="3" t="s">
        <v>318</v>
      </c>
      <c r="N2968" s="3" t="s">
        <v>317</v>
      </c>
      <c r="O2968" s="3" t="s">
        <v>31</v>
      </c>
      <c r="P2968" s="3"/>
      <c r="Q2968" s="3"/>
      <c r="R2968" s="3">
        <v>0</v>
      </c>
      <c r="S2968" s="3">
        <v>1</v>
      </c>
      <c r="T2968" s="2">
        <v>633</v>
      </c>
      <c r="U2968" s="3">
        <v>23.423484184701337</v>
      </c>
      <c r="V2968" s="3">
        <v>171.31967953593247</v>
      </c>
      <c r="W2968" s="3">
        <v>20.216257420660209</v>
      </c>
      <c r="X2968" s="3">
        <v>69609.0974701183</v>
      </c>
      <c r="Y2968" s="3">
        <v>171.31967953593247</v>
      </c>
      <c r="Z2968" s="3">
        <v>20.216239548610641</v>
      </c>
      <c r="AA2968" s="3">
        <v>69609.0974701183</v>
      </c>
      <c r="AB2968">
        <f t="shared" si="78"/>
        <v>171.31967953593247</v>
      </c>
      <c r="AC2968">
        <f t="shared" si="79"/>
        <v>20.216239548610641</v>
      </c>
    </row>
    <row r="2969" spans="1:29" x14ac:dyDescent="0.25">
      <c r="A2969" s="2">
        <v>2968</v>
      </c>
      <c r="B2969" s="3" t="s">
        <v>178</v>
      </c>
      <c r="C2969" s="3" t="s">
        <v>110</v>
      </c>
      <c r="D2969" s="3" t="s">
        <v>179</v>
      </c>
      <c r="E2969" s="3" t="s">
        <v>288</v>
      </c>
      <c r="F2969" s="3">
        <v>0.56000000000000005</v>
      </c>
      <c r="G2969" s="3">
        <v>0.48</v>
      </c>
      <c r="H2969" s="3" t="s">
        <v>317</v>
      </c>
      <c r="I2969" s="2">
        <v>2210</v>
      </c>
      <c r="J2969" s="3" t="s">
        <v>37</v>
      </c>
      <c r="K2969" s="2">
        <v>2210</v>
      </c>
      <c r="L2969" s="3"/>
      <c r="M2969" s="3" t="s">
        <v>318</v>
      </c>
      <c r="N2969" s="3" t="s">
        <v>317</v>
      </c>
      <c r="O2969" s="3" t="s">
        <v>31</v>
      </c>
      <c r="P2969" s="3"/>
      <c r="Q2969" s="3"/>
      <c r="R2969" s="3">
        <v>0</v>
      </c>
      <c r="S2969" s="3">
        <v>1</v>
      </c>
      <c r="T2969" s="2">
        <v>763</v>
      </c>
      <c r="U2969" s="3">
        <v>23.419416064953186</v>
      </c>
      <c r="V2969" s="3">
        <v>170.76474417640657</v>
      </c>
      <c r="W2969" s="3">
        <v>20.341683223768651</v>
      </c>
      <c r="X2969" s="3">
        <v>69805.308018252137</v>
      </c>
      <c r="Y2969" s="3">
        <v>170.76474417640657</v>
      </c>
      <c r="Z2969" s="3">
        <v>20.341665240837276</v>
      </c>
      <c r="AA2969" s="3">
        <v>69805.308018252137</v>
      </c>
      <c r="AB2969">
        <f t="shared" si="78"/>
        <v>170.76474417640657</v>
      </c>
      <c r="AC2969">
        <f t="shared" si="79"/>
        <v>20.341665240837276</v>
      </c>
    </row>
    <row r="2970" spans="1:29" x14ac:dyDescent="0.25">
      <c r="A2970" s="2">
        <v>2969</v>
      </c>
      <c r="B2970" s="3" t="s">
        <v>178</v>
      </c>
      <c r="C2970" s="3" t="s">
        <v>110</v>
      </c>
      <c r="D2970" s="3" t="s">
        <v>179</v>
      </c>
      <c r="E2970" s="3" t="s">
        <v>288</v>
      </c>
      <c r="F2970" s="3">
        <v>0.56000000000000005</v>
      </c>
      <c r="G2970" s="3">
        <v>0.48</v>
      </c>
      <c r="H2970" s="3" t="s">
        <v>317</v>
      </c>
      <c r="I2970" s="2">
        <v>2210</v>
      </c>
      <c r="J2970" s="3" t="s">
        <v>37</v>
      </c>
      <c r="K2970" s="2">
        <v>3000</v>
      </c>
      <c r="L2970" s="3"/>
      <c r="M2970" s="3" t="s">
        <v>318</v>
      </c>
      <c r="N2970" s="3" t="s">
        <v>317</v>
      </c>
      <c r="O2970" s="3"/>
      <c r="P2970" s="3" t="s">
        <v>329</v>
      </c>
      <c r="Q2970" s="3"/>
      <c r="R2970" s="3">
        <v>0</v>
      </c>
      <c r="S2970" s="3">
        <v>1</v>
      </c>
      <c r="T2970" s="2">
        <v>2</v>
      </c>
      <c r="U2970" s="3">
        <v>3.2156530363083897E-5</v>
      </c>
      <c r="V2970" s="3">
        <v>2.3900074777603235E-4</v>
      </c>
      <c r="W2970" s="3">
        <v>2.9325281407306902E-5</v>
      </c>
      <c r="X2970" s="3">
        <v>0.10581457523046292</v>
      </c>
      <c r="Y2970" s="3">
        <v>2.3900074777603235E-4</v>
      </c>
      <c r="Z2970" s="3">
        <v>2.9325255482484599E-5</v>
      </c>
      <c r="AA2970" s="3">
        <v>0.10581457523046292</v>
      </c>
      <c r="AB2970">
        <f t="shared" si="78"/>
        <v>2.3900074777603235E-4</v>
      </c>
      <c r="AC2970">
        <f t="shared" si="79"/>
        <v>2.9325255482484599E-5</v>
      </c>
    </row>
    <row r="2971" spans="1:29" x14ac:dyDescent="0.25">
      <c r="A2971" s="2">
        <v>2970</v>
      </c>
      <c r="B2971" s="3" t="s">
        <v>178</v>
      </c>
      <c r="C2971" s="3" t="s">
        <v>110</v>
      </c>
      <c r="D2971" s="3" t="s">
        <v>179</v>
      </c>
      <c r="E2971" s="3" t="s">
        <v>288</v>
      </c>
      <c r="F2971" s="3">
        <v>0.56000000000000005</v>
      </c>
      <c r="G2971" s="3">
        <v>0.48</v>
      </c>
      <c r="H2971" s="3" t="s">
        <v>317</v>
      </c>
      <c r="I2971" s="2">
        <v>2210</v>
      </c>
      <c r="J2971" s="3" t="s">
        <v>37</v>
      </c>
      <c r="K2971" s="2">
        <v>3000</v>
      </c>
      <c r="L2971" s="3"/>
      <c r="M2971" s="3" t="s">
        <v>318</v>
      </c>
      <c r="N2971" s="3" t="s">
        <v>317</v>
      </c>
      <c r="O2971" s="3"/>
      <c r="P2971" s="3" t="s">
        <v>76</v>
      </c>
      <c r="Q2971" s="3"/>
      <c r="R2971" s="3">
        <v>0</v>
      </c>
      <c r="S2971" s="3">
        <v>1</v>
      </c>
      <c r="T2971" s="2">
        <v>19</v>
      </c>
      <c r="U2971" s="3">
        <v>1.2926142484765246</v>
      </c>
      <c r="V2971" s="3">
        <v>9.64765148510015</v>
      </c>
      <c r="W2971" s="3">
        <v>1.1371235346351221</v>
      </c>
      <c r="X2971" s="3">
        <v>4021.413853370922</v>
      </c>
      <c r="Y2971" s="3">
        <v>9.64765148510015</v>
      </c>
      <c r="Z2971" s="3">
        <v>1.1371225293685292</v>
      </c>
      <c r="AA2971" s="3">
        <v>4021.413853370922</v>
      </c>
      <c r="AB2971">
        <f t="shared" si="78"/>
        <v>9.64765148510015</v>
      </c>
      <c r="AC2971">
        <f t="shared" si="79"/>
        <v>1.1371225293685292</v>
      </c>
    </row>
    <row r="2972" spans="1:29" x14ac:dyDescent="0.25">
      <c r="A2972" s="2">
        <v>2971</v>
      </c>
      <c r="B2972" s="3" t="s">
        <v>178</v>
      </c>
      <c r="C2972" s="3" t="s">
        <v>110</v>
      </c>
      <c r="D2972" s="3" t="s">
        <v>179</v>
      </c>
      <c r="E2972" s="3" t="s">
        <v>288</v>
      </c>
      <c r="F2972" s="3">
        <v>0.56000000000000005</v>
      </c>
      <c r="G2972" s="3">
        <v>0.48</v>
      </c>
      <c r="H2972" s="3" t="s">
        <v>317</v>
      </c>
      <c r="I2972" s="2">
        <v>2240</v>
      </c>
      <c r="J2972" s="3" t="s">
        <v>38</v>
      </c>
      <c r="K2972" s="2">
        <v>2000</v>
      </c>
      <c r="L2972" s="3"/>
      <c r="M2972" s="3" t="s">
        <v>318</v>
      </c>
      <c r="N2972" s="3" t="s">
        <v>317</v>
      </c>
      <c r="O2972" s="3" t="s">
        <v>31</v>
      </c>
      <c r="P2972" s="3"/>
      <c r="Q2972" s="3"/>
      <c r="R2972" s="3">
        <v>0</v>
      </c>
      <c r="S2972" s="3">
        <v>1</v>
      </c>
      <c r="T2972" s="2">
        <v>71</v>
      </c>
      <c r="U2972" s="3">
        <v>1.4710738335664246</v>
      </c>
      <c r="V2972" s="3">
        <v>10.666593491101766</v>
      </c>
      <c r="W2972" s="3">
        <v>1.7783102726826199</v>
      </c>
      <c r="X2972" s="3">
        <v>4592.7923393483443</v>
      </c>
      <c r="Y2972" s="3">
        <v>10.666593491101766</v>
      </c>
      <c r="Z2972" s="3">
        <v>1.7783087005791056</v>
      </c>
      <c r="AA2972" s="3">
        <v>4592.7923393483443</v>
      </c>
      <c r="AB2972">
        <f t="shared" si="78"/>
        <v>10.666593491101766</v>
      </c>
      <c r="AC2972">
        <f t="shared" si="79"/>
        <v>1.7783087005791056</v>
      </c>
    </row>
    <row r="2973" spans="1:29" x14ac:dyDescent="0.25">
      <c r="A2973" s="2">
        <v>2972</v>
      </c>
      <c r="B2973" s="3" t="s">
        <v>178</v>
      </c>
      <c r="C2973" s="3" t="s">
        <v>110</v>
      </c>
      <c r="D2973" s="3" t="s">
        <v>179</v>
      </c>
      <c r="E2973" s="3" t="s">
        <v>288</v>
      </c>
      <c r="F2973" s="3">
        <v>0.56000000000000005</v>
      </c>
      <c r="G2973" s="3">
        <v>0.48</v>
      </c>
      <c r="H2973" s="3" t="s">
        <v>317</v>
      </c>
      <c r="I2973" s="2">
        <v>2240</v>
      </c>
      <c r="J2973" s="3" t="s">
        <v>38</v>
      </c>
      <c r="K2973" s="2">
        <v>2240</v>
      </c>
      <c r="L2973" s="3"/>
      <c r="M2973" s="3" t="s">
        <v>318</v>
      </c>
      <c r="N2973" s="3" t="s">
        <v>317</v>
      </c>
      <c r="O2973" s="3" t="s">
        <v>31</v>
      </c>
      <c r="P2973" s="3"/>
      <c r="Q2973" s="3"/>
      <c r="R2973" s="3">
        <v>0</v>
      </c>
      <c r="S2973" s="3">
        <v>1</v>
      </c>
      <c r="T2973" s="2">
        <v>38</v>
      </c>
      <c r="U2973" s="3">
        <v>1.6035395841560842</v>
      </c>
      <c r="V2973" s="3">
        <v>13.111452030809835</v>
      </c>
      <c r="W2973" s="3">
        <v>2.15383170577871</v>
      </c>
      <c r="X2973" s="3">
        <v>4792.813224057536</v>
      </c>
      <c r="Y2973" s="3">
        <v>13.111452030809835</v>
      </c>
      <c r="Z2973" s="3">
        <v>2.1538298016979369</v>
      </c>
      <c r="AA2973" s="3">
        <v>4792.813224057536</v>
      </c>
      <c r="AB2973">
        <f t="shared" si="78"/>
        <v>13.111452030809835</v>
      </c>
      <c r="AC2973">
        <f t="shared" si="79"/>
        <v>2.1538298016979369</v>
      </c>
    </row>
    <row r="2974" spans="1:29" x14ac:dyDescent="0.25">
      <c r="A2974" s="2">
        <v>2973</v>
      </c>
      <c r="B2974" s="3" t="s">
        <v>178</v>
      </c>
      <c r="C2974" s="3" t="s">
        <v>110</v>
      </c>
      <c r="D2974" s="3" t="s">
        <v>179</v>
      </c>
      <c r="E2974" s="3" t="s">
        <v>288</v>
      </c>
      <c r="F2974" s="3">
        <v>0.56000000000000005</v>
      </c>
      <c r="G2974" s="3">
        <v>0.48</v>
      </c>
      <c r="H2974" s="3" t="s">
        <v>317</v>
      </c>
      <c r="I2974" s="2">
        <v>2240</v>
      </c>
      <c r="J2974" s="3" t="s">
        <v>38</v>
      </c>
      <c r="K2974" s="2">
        <v>3000</v>
      </c>
      <c r="L2974" s="3"/>
      <c r="M2974" s="3" t="s">
        <v>318</v>
      </c>
      <c r="N2974" s="3" t="s">
        <v>317</v>
      </c>
      <c r="O2974" s="3"/>
      <c r="P2974" s="3" t="s">
        <v>329</v>
      </c>
      <c r="Q2974" s="3"/>
      <c r="R2974" s="3">
        <v>0</v>
      </c>
      <c r="S2974" s="3">
        <v>1</v>
      </c>
      <c r="T2974" s="2">
        <v>1</v>
      </c>
      <c r="U2974" s="3">
        <v>2.6506285899189299E-5</v>
      </c>
      <c r="V2974" s="3">
        <v>2.6614436430900349E-4</v>
      </c>
      <c r="W2974" s="3">
        <v>3.86453107466741E-5</v>
      </c>
      <c r="X2974" s="3">
        <v>0.10459175971348099</v>
      </c>
      <c r="Y2974" s="3">
        <v>2.6614436430900349E-4</v>
      </c>
      <c r="Z2974" s="3">
        <v>3.8645276582541097E-5</v>
      </c>
      <c r="AA2974" s="3">
        <v>0.10459175971348099</v>
      </c>
      <c r="AB2974">
        <f t="shared" si="78"/>
        <v>2.6614436430900349E-4</v>
      </c>
      <c r="AC2974">
        <f t="shared" si="79"/>
        <v>3.8645276582541097E-5</v>
      </c>
    </row>
    <row r="2975" spans="1:29" x14ac:dyDescent="0.25">
      <c r="A2975" s="2">
        <v>2974</v>
      </c>
      <c r="B2975" s="3" t="s">
        <v>178</v>
      </c>
      <c r="C2975" s="3" t="s">
        <v>110</v>
      </c>
      <c r="D2975" s="3" t="s">
        <v>179</v>
      </c>
      <c r="E2975" s="3" t="s">
        <v>288</v>
      </c>
      <c r="F2975" s="3">
        <v>0.56000000000000005</v>
      </c>
      <c r="G2975" s="3">
        <v>0.48</v>
      </c>
      <c r="H2975" s="3" t="s">
        <v>317</v>
      </c>
      <c r="I2975" s="2">
        <v>2400</v>
      </c>
      <c r="J2975" s="3" t="s">
        <v>229</v>
      </c>
      <c r="K2975" s="2">
        <v>2400</v>
      </c>
      <c r="L2975" s="3"/>
      <c r="M2975" s="3" t="s">
        <v>318</v>
      </c>
      <c r="N2975" s="3" t="s">
        <v>317</v>
      </c>
      <c r="O2975" s="3" t="s">
        <v>31</v>
      </c>
      <c r="P2975" s="3"/>
      <c r="Q2975" s="3"/>
      <c r="R2975" s="3">
        <v>0</v>
      </c>
      <c r="S2975" s="3">
        <v>1</v>
      </c>
      <c r="T2975" s="2">
        <v>1</v>
      </c>
      <c r="U2975" s="3">
        <v>1.99537239851006E-5</v>
      </c>
      <c r="V2975" s="3">
        <v>2.2370615227731392E-4</v>
      </c>
      <c r="W2975" s="3">
        <v>3.0903314169920601E-5</v>
      </c>
      <c r="X2975" s="3">
        <v>7.833655122768661E-2</v>
      </c>
      <c r="Y2975" s="3">
        <v>2.2370615227731392E-4</v>
      </c>
      <c r="Z2975" s="3">
        <v>3.0903286850048697E-5</v>
      </c>
      <c r="AA2975" s="3">
        <v>7.833655122768661E-2</v>
      </c>
      <c r="AB2975">
        <f t="shared" si="78"/>
        <v>2.2370615227731392E-4</v>
      </c>
      <c r="AC2975">
        <f t="shared" si="79"/>
        <v>3.0903286850048697E-5</v>
      </c>
    </row>
    <row r="2976" spans="1:29" x14ac:dyDescent="0.25">
      <c r="A2976" s="2">
        <v>2975</v>
      </c>
      <c r="B2976" s="3" t="s">
        <v>178</v>
      </c>
      <c r="C2976" s="3" t="s">
        <v>110</v>
      </c>
      <c r="D2976" s="3" t="s">
        <v>179</v>
      </c>
      <c r="E2976" s="3" t="s">
        <v>288</v>
      </c>
      <c r="F2976" s="3">
        <v>0.56000000000000005</v>
      </c>
      <c r="G2976" s="3">
        <v>0.48</v>
      </c>
      <c r="H2976" s="3" t="s">
        <v>317</v>
      </c>
      <c r="I2976" s="2">
        <v>2400</v>
      </c>
      <c r="J2976" s="3" t="s">
        <v>229</v>
      </c>
      <c r="K2976" s="2">
        <v>3000</v>
      </c>
      <c r="L2976" s="3"/>
      <c r="M2976" s="3" t="s">
        <v>318</v>
      </c>
      <c r="N2976" s="3" t="s">
        <v>317</v>
      </c>
      <c r="O2976" s="3"/>
      <c r="P2976" s="3" t="s">
        <v>329</v>
      </c>
      <c r="Q2976" s="3"/>
      <c r="R2976" s="3">
        <v>0</v>
      </c>
      <c r="S2976" s="3">
        <v>1</v>
      </c>
      <c r="T2976" s="2">
        <v>5</v>
      </c>
      <c r="U2976" s="3">
        <v>0.1026545366231265</v>
      </c>
      <c r="V2976" s="3">
        <v>1.1765465314032324</v>
      </c>
      <c r="W2976" s="3">
        <v>0.16103009532371698</v>
      </c>
      <c r="X2976" s="3">
        <v>390.97303610254227</v>
      </c>
      <c r="Y2976" s="3">
        <v>1.1765465314032324</v>
      </c>
      <c r="Z2976" s="3">
        <v>0.16102995296611894</v>
      </c>
      <c r="AA2976" s="3">
        <v>390.97303610254227</v>
      </c>
      <c r="AB2976">
        <f t="shared" si="78"/>
        <v>1.1765465314032324</v>
      </c>
      <c r="AC2976">
        <f t="shared" si="79"/>
        <v>0.16102995296611894</v>
      </c>
    </row>
    <row r="2977" spans="1:29" x14ac:dyDescent="0.25">
      <c r="A2977" s="2">
        <v>2976</v>
      </c>
      <c r="B2977" s="3" t="s">
        <v>178</v>
      </c>
      <c r="C2977" s="3" t="s">
        <v>110</v>
      </c>
      <c r="D2977" s="3" t="s">
        <v>179</v>
      </c>
      <c r="E2977" s="3" t="s">
        <v>288</v>
      </c>
      <c r="F2977" s="3">
        <v>0.56000000000000005</v>
      </c>
      <c r="G2977" s="3">
        <v>0.48</v>
      </c>
      <c r="H2977" s="3" t="s">
        <v>317</v>
      </c>
      <c r="I2977" s="2">
        <v>2410</v>
      </c>
      <c r="J2977" s="3" t="s">
        <v>113</v>
      </c>
      <c r="K2977" s="2">
        <v>2000</v>
      </c>
      <c r="L2977" s="3"/>
      <c r="M2977" s="3" t="s">
        <v>318</v>
      </c>
      <c r="N2977" s="3" t="s">
        <v>317</v>
      </c>
      <c r="O2977" s="3" t="s">
        <v>31</v>
      </c>
      <c r="P2977" s="3"/>
      <c r="Q2977" s="3"/>
      <c r="R2977" s="3">
        <v>0</v>
      </c>
      <c r="S2977" s="3">
        <v>1</v>
      </c>
      <c r="T2977" s="2">
        <v>15</v>
      </c>
      <c r="U2977" s="3">
        <v>0.44741908041057588</v>
      </c>
      <c r="V2977" s="3">
        <v>3.612674071890623</v>
      </c>
      <c r="W2977" s="3">
        <v>0.50929275310251754</v>
      </c>
      <c r="X2977" s="3">
        <v>1527.3279868394379</v>
      </c>
      <c r="Y2977" s="3">
        <v>3.612674071890623</v>
      </c>
      <c r="Z2977" s="3">
        <v>0.50929230286560467</v>
      </c>
      <c r="AA2977" s="3">
        <v>1527.3279868394379</v>
      </c>
      <c r="AB2977">
        <f t="shared" si="78"/>
        <v>3.612674071890623</v>
      </c>
      <c r="AC2977">
        <f t="shared" si="79"/>
        <v>0.50929230286560467</v>
      </c>
    </row>
    <row r="2978" spans="1:29" x14ac:dyDescent="0.25">
      <c r="A2978" s="2">
        <v>2977</v>
      </c>
      <c r="B2978" s="3" t="s">
        <v>178</v>
      </c>
      <c r="C2978" s="3" t="s">
        <v>110</v>
      </c>
      <c r="D2978" s="3" t="s">
        <v>179</v>
      </c>
      <c r="E2978" s="3" t="s">
        <v>288</v>
      </c>
      <c r="F2978" s="3">
        <v>0.56000000000000005</v>
      </c>
      <c r="G2978" s="3">
        <v>0.48</v>
      </c>
      <c r="H2978" s="3" t="s">
        <v>317</v>
      </c>
      <c r="I2978" s="2">
        <v>2410</v>
      </c>
      <c r="J2978" s="3" t="s">
        <v>113</v>
      </c>
      <c r="K2978" s="2">
        <v>2410</v>
      </c>
      <c r="L2978" s="3"/>
      <c r="M2978" s="3" t="s">
        <v>318</v>
      </c>
      <c r="N2978" s="3" t="s">
        <v>317</v>
      </c>
      <c r="O2978" s="3" t="s">
        <v>31</v>
      </c>
      <c r="P2978" s="3"/>
      <c r="Q2978" s="3"/>
      <c r="R2978" s="3">
        <v>0</v>
      </c>
      <c r="S2978" s="3">
        <v>1</v>
      </c>
      <c r="T2978" s="2">
        <v>24</v>
      </c>
      <c r="U2978" s="3">
        <v>0.20806593594073514</v>
      </c>
      <c r="V2978" s="3">
        <v>1.3572845442461428</v>
      </c>
      <c r="W2978" s="3">
        <v>0.20352503775313813</v>
      </c>
      <c r="X2978" s="3">
        <v>542.25214000049232</v>
      </c>
      <c r="Y2978" s="3">
        <v>1.3572845442461428</v>
      </c>
      <c r="Z2978" s="3">
        <v>0.20352485782816532</v>
      </c>
      <c r="AA2978" s="3">
        <v>542.25214000049232</v>
      </c>
      <c r="AB2978">
        <f t="shared" si="78"/>
        <v>1.3572845442461428</v>
      </c>
      <c r="AC2978">
        <f t="shared" si="79"/>
        <v>0.20352485782816532</v>
      </c>
    </row>
    <row r="2979" spans="1:29" x14ac:dyDescent="0.25">
      <c r="A2979" s="2">
        <v>2978</v>
      </c>
      <c r="B2979" s="3" t="s">
        <v>178</v>
      </c>
      <c r="C2979" s="3" t="s">
        <v>110</v>
      </c>
      <c r="D2979" s="3" t="s">
        <v>179</v>
      </c>
      <c r="E2979" s="3" t="s">
        <v>288</v>
      </c>
      <c r="F2979" s="3">
        <v>0.56000000000000005</v>
      </c>
      <c r="G2979" s="3">
        <v>0.48</v>
      </c>
      <c r="H2979" s="3" t="s">
        <v>317</v>
      </c>
      <c r="I2979" s="2">
        <v>2420</v>
      </c>
      <c r="J2979" s="3" t="s">
        <v>230</v>
      </c>
      <c r="K2979" s="2">
        <v>2420</v>
      </c>
      <c r="L2979" s="3"/>
      <c r="M2979" s="3" t="s">
        <v>318</v>
      </c>
      <c r="N2979" s="3" t="s">
        <v>317</v>
      </c>
      <c r="O2979" s="3" t="s">
        <v>31</v>
      </c>
      <c r="P2979" s="3"/>
      <c r="Q2979" s="3"/>
      <c r="R2979" s="3">
        <v>0</v>
      </c>
      <c r="S2979" s="3">
        <v>1</v>
      </c>
      <c r="T2979" s="2">
        <v>11</v>
      </c>
      <c r="U2979" s="3">
        <v>0.27519417169370741</v>
      </c>
      <c r="V2979" s="3">
        <v>2.3603773124614591</v>
      </c>
      <c r="W2979" s="3">
        <v>0.3570622151825123</v>
      </c>
      <c r="X2979" s="3">
        <v>855.95244097111458</v>
      </c>
      <c r="Y2979" s="3">
        <v>2.3603773124614591</v>
      </c>
      <c r="Z2979" s="3">
        <v>0.35706189952400691</v>
      </c>
      <c r="AA2979" s="3">
        <v>855.95244097111458</v>
      </c>
      <c r="AB2979">
        <f t="shared" si="78"/>
        <v>2.3603773124614591</v>
      </c>
      <c r="AC2979">
        <f t="shared" si="79"/>
        <v>0.35706189952400691</v>
      </c>
    </row>
    <row r="2980" spans="1:29" x14ac:dyDescent="0.25">
      <c r="A2980" s="2">
        <v>2979</v>
      </c>
      <c r="B2980" s="3" t="s">
        <v>178</v>
      </c>
      <c r="C2980" s="3" t="s">
        <v>110</v>
      </c>
      <c r="D2980" s="3" t="s">
        <v>179</v>
      </c>
      <c r="E2980" s="3" t="s">
        <v>288</v>
      </c>
      <c r="F2980" s="3">
        <v>0.56000000000000005</v>
      </c>
      <c r="G2980" s="3">
        <v>0.48</v>
      </c>
      <c r="H2980" s="3" t="s">
        <v>317</v>
      </c>
      <c r="I2980" s="2">
        <v>2430</v>
      </c>
      <c r="J2980" s="3" t="s">
        <v>231</v>
      </c>
      <c r="K2980" s="2">
        <v>2000</v>
      </c>
      <c r="L2980" s="3"/>
      <c r="M2980" s="3" t="s">
        <v>318</v>
      </c>
      <c r="N2980" s="3" t="s">
        <v>317</v>
      </c>
      <c r="O2980" s="3" t="s">
        <v>31</v>
      </c>
      <c r="P2980" s="3"/>
      <c r="Q2980" s="3"/>
      <c r="R2980" s="3">
        <v>0</v>
      </c>
      <c r="S2980" s="3">
        <v>1</v>
      </c>
      <c r="T2980" s="2">
        <v>24</v>
      </c>
      <c r="U2980" s="3">
        <v>0.27714803797582299</v>
      </c>
      <c r="V2980" s="3">
        <v>2.2504133982741417</v>
      </c>
      <c r="W2980" s="3">
        <v>0.33923997905083503</v>
      </c>
      <c r="X2980" s="3">
        <v>838.20586504598009</v>
      </c>
      <c r="Y2980" s="3">
        <v>2.2504133982741417</v>
      </c>
      <c r="Z2980" s="3">
        <v>0.33923967914796005</v>
      </c>
      <c r="AA2980" s="3">
        <v>838.20586504598009</v>
      </c>
      <c r="AB2980">
        <f t="shared" si="78"/>
        <v>2.2504133982741417</v>
      </c>
      <c r="AC2980">
        <f t="shared" si="79"/>
        <v>0.33923967914796005</v>
      </c>
    </row>
    <row r="2981" spans="1:29" x14ac:dyDescent="0.25">
      <c r="A2981" s="2">
        <v>2980</v>
      </c>
      <c r="B2981" s="3" t="s">
        <v>178</v>
      </c>
      <c r="C2981" s="3" t="s">
        <v>110</v>
      </c>
      <c r="D2981" s="3" t="s">
        <v>179</v>
      </c>
      <c r="E2981" s="3" t="s">
        <v>288</v>
      </c>
      <c r="F2981" s="3">
        <v>0.56000000000000005</v>
      </c>
      <c r="G2981" s="3">
        <v>0.48</v>
      </c>
      <c r="H2981" s="3" t="s">
        <v>317</v>
      </c>
      <c r="I2981" s="2">
        <v>2430</v>
      </c>
      <c r="J2981" s="3" t="s">
        <v>231</v>
      </c>
      <c r="K2981" s="2">
        <v>2430</v>
      </c>
      <c r="L2981" s="3"/>
      <c r="M2981" s="3" t="s">
        <v>318</v>
      </c>
      <c r="N2981" s="3" t="s">
        <v>317</v>
      </c>
      <c r="O2981" s="3" t="s">
        <v>31</v>
      </c>
      <c r="P2981" s="3"/>
      <c r="Q2981" s="3"/>
      <c r="R2981" s="3">
        <v>0</v>
      </c>
      <c r="S2981" s="3">
        <v>1</v>
      </c>
      <c r="T2981" s="2">
        <v>12</v>
      </c>
      <c r="U2981" s="3">
        <v>0.38102059321679166</v>
      </c>
      <c r="V2981" s="3">
        <v>2.7430130090765186</v>
      </c>
      <c r="W2981" s="3">
        <v>0.39134363111716219</v>
      </c>
      <c r="X2981" s="3">
        <v>1108.798766381715</v>
      </c>
      <c r="Y2981" s="3">
        <v>2.7430130090765186</v>
      </c>
      <c r="Z2981" s="3">
        <v>0.39134328515239669</v>
      </c>
      <c r="AA2981" s="3">
        <v>1108.798766381715</v>
      </c>
      <c r="AB2981">
        <f t="shared" si="78"/>
        <v>2.7430130090765186</v>
      </c>
      <c r="AC2981">
        <f t="shared" si="79"/>
        <v>0.39134328515239669</v>
      </c>
    </row>
    <row r="2982" spans="1:29" x14ac:dyDescent="0.25">
      <c r="A2982" s="2">
        <v>2981</v>
      </c>
      <c r="B2982" s="3" t="s">
        <v>178</v>
      </c>
      <c r="C2982" s="3" t="s">
        <v>110</v>
      </c>
      <c r="D2982" s="3" t="s">
        <v>179</v>
      </c>
      <c r="E2982" s="3" t="s">
        <v>288</v>
      </c>
      <c r="F2982" s="3">
        <v>0.56000000000000005</v>
      </c>
      <c r="G2982" s="3">
        <v>0.48</v>
      </c>
      <c r="H2982" s="3" t="s">
        <v>317</v>
      </c>
      <c r="I2982" s="2">
        <v>2430</v>
      </c>
      <c r="J2982" s="3" t="s">
        <v>231</v>
      </c>
      <c r="K2982" s="2">
        <v>3000</v>
      </c>
      <c r="L2982" s="3"/>
      <c r="M2982" s="3" t="s">
        <v>318</v>
      </c>
      <c r="N2982" s="3" t="s">
        <v>317</v>
      </c>
      <c r="O2982" s="3"/>
      <c r="P2982" s="3" t="s">
        <v>329</v>
      </c>
      <c r="Q2982" s="3"/>
      <c r="R2982" s="3">
        <v>0</v>
      </c>
      <c r="S2982" s="3">
        <v>1</v>
      </c>
      <c r="T2982" s="2">
        <v>3</v>
      </c>
      <c r="U2982" s="3">
        <v>0.10382928356951926</v>
      </c>
      <c r="V2982" s="3">
        <v>1.0615726693617014</v>
      </c>
      <c r="W2982" s="3">
        <v>0.16141195693427424</v>
      </c>
      <c r="X2982" s="3">
        <v>384.93852234190996</v>
      </c>
      <c r="Y2982" s="3">
        <v>1.0615726693617014</v>
      </c>
      <c r="Z2982" s="3">
        <v>0.16141181423909406</v>
      </c>
      <c r="AA2982" s="3">
        <v>384.93852234190996</v>
      </c>
      <c r="AB2982">
        <f t="shared" si="78"/>
        <v>1.0615726693617014</v>
      </c>
      <c r="AC2982">
        <f t="shared" si="79"/>
        <v>0.16141181423909406</v>
      </c>
    </row>
    <row r="2983" spans="1:29" x14ac:dyDescent="0.25">
      <c r="A2983" s="2">
        <v>2982</v>
      </c>
      <c r="B2983" s="3" t="s">
        <v>178</v>
      </c>
      <c r="C2983" s="3" t="s">
        <v>110</v>
      </c>
      <c r="D2983" s="3" t="s">
        <v>179</v>
      </c>
      <c r="E2983" s="3" t="s">
        <v>288</v>
      </c>
      <c r="F2983" s="3">
        <v>0.56000000000000005</v>
      </c>
      <c r="G2983" s="3">
        <v>0.48</v>
      </c>
      <c r="H2983" s="3" t="s">
        <v>317</v>
      </c>
      <c r="I2983" s="2">
        <v>2510</v>
      </c>
      <c r="J2983" s="3" t="s">
        <v>234</v>
      </c>
      <c r="K2983" s="2">
        <v>2000</v>
      </c>
      <c r="L2983" s="3"/>
      <c r="M2983" s="3" t="s">
        <v>318</v>
      </c>
      <c r="N2983" s="3" t="s">
        <v>317</v>
      </c>
      <c r="O2983" s="3" t="s">
        <v>31</v>
      </c>
      <c r="P2983" s="3"/>
      <c r="Q2983" s="3"/>
      <c r="R2983" s="3">
        <v>0</v>
      </c>
      <c r="S2983" s="3">
        <v>1</v>
      </c>
      <c r="T2983" s="2">
        <v>59</v>
      </c>
      <c r="U2983" s="3">
        <v>1.5171441871067326</v>
      </c>
      <c r="V2983" s="3">
        <v>12.971799602015986</v>
      </c>
      <c r="W2983" s="3">
        <v>1.9463014100274665</v>
      </c>
      <c r="X2983" s="3">
        <v>4986.8360928928923</v>
      </c>
      <c r="Y2983" s="3">
        <v>12.971799602015986</v>
      </c>
      <c r="Z2983" s="3">
        <v>1.9462996894124927</v>
      </c>
      <c r="AA2983" s="3">
        <v>4986.8360928928923</v>
      </c>
      <c r="AB2983">
        <f t="shared" si="78"/>
        <v>12.971799602015986</v>
      </c>
      <c r="AC2983">
        <f t="shared" si="79"/>
        <v>1.9462996894124927</v>
      </c>
    </row>
    <row r="2984" spans="1:29" x14ac:dyDescent="0.25">
      <c r="A2984" s="2">
        <v>2983</v>
      </c>
      <c r="B2984" s="3" t="s">
        <v>178</v>
      </c>
      <c r="C2984" s="3" t="s">
        <v>110</v>
      </c>
      <c r="D2984" s="3" t="s">
        <v>179</v>
      </c>
      <c r="E2984" s="3" t="s">
        <v>288</v>
      </c>
      <c r="F2984" s="3">
        <v>0.56000000000000005</v>
      </c>
      <c r="G2984" s="3">
        <v>0.48</v>
      </c>
      <c r="H2984" s="3" t="s">
        <v>317</v>
      </c>
      <c r="I2984" s="2">
        <v>2510</v>
      </c>
      <c r="J2984" s="3" t="s">
        <v>234</v>
      </c>
      <c r="K2984" s="2">
        <v>2510</v>
      </c>
      <c r="L2984" s="3"/>
      <c r="M2984" s="3" t="s">
        <v>318</v>
      </c>
      <c r="N2984" s="3" t="s">
        <v>317</v>
      </c>
      <c r="O2984" s="3" t="s">
        <v>31</v>
      </c>
      <c r="P2984" s="3"/>
      <c r="Q2984" s="3"/>
      <c r="R2984" s="3">
        <v>0</v>
      </c>
      <c r="S2984" s="3">
        <v>1</v>
      </c>
      <c r="T2984" s="2">
        <v>31</v>
      </c>
      <c r="U2984" s="3">
        <v>0.34921757680296389</v>
      </c>
      <c r="V2984" s="3">
        <v>2.9259026007355535</v>
      </c>
      <c r="W2984" s="3">
        <v>0.44608294800702403</v>
      </c>
      <c r="X2984" s="3">
        <v>1089.954044409878</v>
      </c>
      <c r="Y2984" s="3">
        <v>2.9259026007355535</v>
      </c>
      <c r="Z2984" s="3">
        <v>0.4460825536503234</v>
      </c>
      <c r="AA2984" s="3">
        <v>1089.954044409878</v>
      </c>
      <c r="AB2984">
        <f t="shared" si="78"/>
        <v>2.9259026007355535</v>
      </c>
      <c r="AC2984">
        <f t="shared" si="79"/>
        <v>0.4460825536503234</v>
      </c>
    </row>
    <row r="2985" spans="1:29" x14ac:dyDescent="0.25">
      <c r="A2985" s="2">
        <v>2984</v>
      </c>
      <c r="B2985" s="3" t="s">
        <v>178</v>
      </c>
      <c r="C2985" s="3" t="s">
        <v>110</v>
      </c>
      <c r="D2985" s="3" t="s">
        <v>179</v>
      </c>
      <c r="E2985" s="3" t="s">
        <v>288</v>
      </c>
      <c r="F2985" s="3">
        <v>0.56000000000000005</v>
      </c>
      <c r="G2985" s="3">
        <v>0.48</v>
      </c>
      <c r="H2985" s="3" t="s">
        <v>317</v>
      </c>
      <c r="I2985" s="2">
        <v>2540</v>
      </c>
      <c r="J2985" s="3" t="s">
        <v>235</v>
      </c>
      <c r="K2985" s="2">
        <v>2000</v>
      </c>
      <c r="L2985" s="3"/>
      <c r="M2985" s="3" t="s">
        <v>318</v>
      </c>
      <c r="N2985" s="3" t="s">
        <v>317</v>
      </c>
      <c r="O2985" s="3" t="s">
        <v>31</v>
      </c>
      <c r="P2985" s="3"/>
      <c r="Q2985" s="3"/>
      <c r="R2985" s="3">
        <v>0</v>
      </c>
      <c r="S2985" s="3">
        <v>1</v>
      </c>
      <c r="T2985" s="2">
        <v>4</v>
      </c>
      <c r="U2985" s="3">
        <v>0.148113104710447</v>
      </c>
      <c r="V2985" s="3">
        <v>1.47214379773005</v>
      </c>
      <c r="W2985" s="3">
        <v>0.21762091778556183</v>
      </c>
      <c r="X2985" s="3">
        <v>616.74588333992028</v>
      </c>
      <c r="Y2985" s="3">
        <v>1.47214379773005</v>
      </c>
      <c r="Z2985" s="3">
        <v>0.2176207253992189</v>
      </c>
      <c r="AA2985" s="3">
        <v>616.74588333992028</v>
      </c>
      <c r="AB2985">
        <f t="shared" si="78"/>
        <v>1.47214379773005</v>
      </c>
      <c r="AC2985">
        <f t="shared" si="79"/>
        <v>0.2176207253992189</v>
      </c>
    </row>
    <row r="2986" spans="1:29" x14ac:dyDescent="0.25">
      <c r="A2986" s="2">
        <v>2985</v>
      </c>
      <c r="B2986" s="3" t="s">
        <v>178</v>
      </c>
      <c r="C2986" s="3" t="s">
        <v>110</v>
      </c>
      <c r="D2986" s="3" t="s">
        <v>179</v>
      </c>
      <c r="E2986" s="3" t="s">
        <v>288</v>
      </c>
      <c r="F2986" s="3">
        <v>0.56000000000000005</v>
      </c>
      <c r="G2986" s="3">
        <v>0.48</v>
      </c>
      <c r="H2986" s="3" t="s">
        <v>317</v>
      </c>
      <c r="I2986" s="2">
        <v>3100</v>
      </c>
      <c r="J2986" s="3" t="s">
        <v>69</v>
      </c>
      <c r="K2986" s="2">
        <v>1000</v>
      </c>
      <c r="L2986" s="3" t="s">
        <v>64</v>
      </c>
      <c r="M2986" s="3" t="s">
        <v>318</v>
      </c>
      <c r="N2986" s="3" t="s">
        <v>317</v>
      </c>
      <c r="O2986" s="3"/>
      <c r="P2986" s="3"/>
      <c r="Q2986" s="3"/>
      <c r="R2986" s="3">
        <v>0</v>
      </c>
      <c r="S2986" s="3">
        <v>1</v>
      </c>
      <c r="T2986" s="2">
        <v>174</v>
      </c>
      <c r="U2986" s="3">
        <v>5.0115765768790634</v>
      </c>
      <c r="V2986" s="3">
        <v>38.656142844905069</v>
      </c>
      <c r="W2986" s="3">
        <v>4.9984761191758862</v>
      </c>
      <c r="X2986" s="3">
        <v>15325.37119123413</v>
      </c>
      <c r="Y2986" s="3">
        <v>38.656142844905069</v>
      </c>
      <c r="Z2986" s="3">
        <v>4.9984717003059069</v>
      </c>
      <c r="AA2986" s="3">
        <v>15325.37119123413</v>
      </c>
      <c r="AB2986">
        <f t="shared" si="78"/>
        <v>38.656142844905069</v>
      </c>
      <c r="AC2986">
        <f t="shared" si="79"/>
        <v>4.9984717003059069</v>
      </c>
    </row>
    <row r="2987" spans="1:29" x14ac:dyDescent="0.25">
      <c r="A2987" s="2">
        <v>2986</v>
      </c>
      <c r="B2987" s="3" t="s">
        <v>178</v>
      </c>
      <c r="C2987" s="3" t="s">
        <v>110</v>
      </c>
      <c r="D2987" s="3" t="s">
        <v>179</v>
      </c>
      <c r="E2987" s="3" t="s">
        <v>288</v>
      </c>
      <c r="F2987" s="3">
        <v>0.56000000000000005</v>
      </c>
      <c r="G2987" s="3">
        <v>0.48</v>
      </c>
      <c r="H2987" s="3" t="s">
        <v>317</v>
      </c>
      <c r="I2987" s="2">
        <v>3100</v>
      </c>
      <c r="J2987" s="3" t="s">
        <v>69</v>
      </c>
      <c r="K2987" s="2">
        <v>3100</v>
      </c>
      <c r="L2987" s="3" t="s">
        <v>64</v>
      </c>
      <c r="M2987" s="3" t="s">
        <v>318</v>
      </c>
      <c r="N2987" s="3" t="s">
        <v>317</v>
      </c>
      <c r="O2987" s="3"/>
      <c r="P2987" s="3"/>
      <c r="Q2987" s="3"/>
      <c r="R2987" s="3">
        <v>0</v>
      </c>
      <c r="S2987" s="3">
        <v>1</v>
      </c>
      <c r="T2987" s="2">
        <v>280</v>
      </c>
      <c r="U2987" s="3">
        <v>6.4136477243584764</v>
      </c>
      <c r="V2987" s="3">
        <v>44.706514187279936</v>
      </c>
      <c r="W2987" s="3">
        <v>5.4304297521058036</v>
      </c>
      <c r="X2987" s="3">
        <v>18802.342313490397</v>
      </c>
      <c r="Y2987" s="3">
        <v>44.706514187279936</v>
      </c>
      <c r="Z2987" s="3">
        <v>5.4304249513700551</v>
      </c>
      <c r="AA2987" s="3">
        <v>18802.342313490397</v>
      </c>
      <c r="AB2987">
        <f t="shared" si="78"/>
        <v>44.706514187279936</v>
      </c>
      <c r="AC2987">
        <f t="shared" si="79"/>
        <v>5.4304249513700551</v>
      </c>
    </row>
    <row r="2988" spans="1:29" x14ac:dyDescent="0.25">
      <c r="A2988" s="2">
        <v>2987</v>
      </c>
      <c r="B2988" s="3" t="s">
        <v>178</v>
      </c>
      <c r="C2988" s="3" t="s">
        <v>110</v>
      </c>
      <c r="D2988" s="3" t="s">
        <v>179</v>
      </c>
      <c r="E2988" s="3" t="s">
        <v>288</v>
      </c>
      <c r="F2988" s="3">
        <v>0.56000000000000005</v>
      </c>
      <c r="G2988" s="3">
        <v>0.48</v>
      </c>
      <c r="H2988" s="3" t="s">
        <v>317</v>
      </c>
      <c r="I2988" s="2">
        <v>3100</v>
      </c>
      <c r="J2988" s="3" t="s">
        <v>69</v>
      </c>
      <c r="K2988" s="2">
        <v>3100</v>
      </c>
      <c r="L2988" s="3" t="s">
        <v>64</v>
      </c>
      <c r="M2988" s="3" t="s">
        <v>322</v>
      </c>
      <c r="N2988" s="3" t="s">
        <v>317</v>
      </c>
      <c r="O2988" s="3"/>
      <c r="P2988" s="3"/>
      <c r="Q2988" s="3"/>
      <c r="R2988" s="3">
        <v>0</v>
      </c>
      <c r="S2988" s="3">
        <v>1</v>
      </c>
      <c r="T2988" s="2">
        <v>34</v>
      </c>
      <c r="U2988" s="3">
        <v>0.36959884023329675</v>
      </c>
      <c r="V2988" s="3">
        <v>2.5201926774985024</v>
      </c>
      <c r="W2988" s="3">
        <v>0.32637579532963035</v>
      </c>
      <c r="X2988" s="3">
        <v>1010.6645674472053</v>
      </c>
      <c r="Y2988" s="3">
        <v>2.5201926774985024</v>
      </c>
      <c r="Z2988" s="3">
        <v>0.32637550679925309</v>
      </c>
      <c r="AA2988" s="3">
        <v>1010.6645674472053</v>
      </c>
      <c r="AB2988">
        <f t="shared" si="78"/>
        <v>2.5201926774985024</v>
      </c>
      <c r="AC2988">
        <f t="shared" si="79"/>
        <v>0.32637550679925309</v>
      </c>
    </row>
    <row r="2989" spans="1:29" x14ac:dyDescent="0.25">
      <c r="A2989" s="2">
        <v>2988</v>
      </c>
      <c r="B2989" s="3" t="s">
        <v>178</v>
      </c>
      <c r="C2989" s="3" t="s">
        <v>110</v>
      </c>
      <c r="D2989" s="3" t="s">
        <v>179</v>
      </c>
      <c r="E2989" s="3" t="s">
        <v>288</v>
      </c>
      <c r="F2989" s="3">
        <v>0.56000000000000005</v>
      </c>
      <c r="G2989" s="3">
        <v>0.48</v>
      </c>
      <c r="H2989" s="3" t="s">
        <v>317</v>
      </c>
      <c r="I2989" s="2">
        <v>3200</v>
      </c>
      <c r="J2989" s="3" t="s">
        <v>72</v>
      </c>
      <c r="K2989" s="2">
        <v>1000</v>
      </c>
      <c r="L2989" s="3" t="s">
        <v>64</v>
      </c>
      <c r="M2989" s="3" t="s">
        <v>318</v>
      </c>
      <c r="N2989" s="3" t="s">
        <v>317</v>
      </c>
      <c r="O2989" s="3"/>
      <c r="P2989" s="3"/>
      <c r="Q2989" s="3"/>
      <c r="R2989" s="3">
        <v>0</v>
      </c>
      <c r="S2989" s="3">
        <v>1</v>
      </c>
      <c r="T2989" s="2">
        <v>11</v>
      </c>
      <c r="U2989" s="3">
        <v>3.8773744316119205E-3</v>
      </c>
      <c r="V2989" s="3">
        <v>2.9159199278439595E-2</v>
      </c>
      <c r="W2989" s="3">
        <v>4.0953125752202311E-3</v>
      </c>
      <c r="X2989" s="3">
        <v>11.92172656363509</v>
      </c>
      <c r="Y2989" s="3">
        <v>2.9159199278439595E-2</v>
      </c>
      <c r="Z2989" s="3">
        <v>4.0953089547860555E-3</v>
      </c>
      <c r="AA2989" s="3">
        <v>11.92172656363509</v>
      </c>
      <c r="AB2989">
        <f t="shared" si="78"/>
        <v>2.9159199278439595E-2</v>
      </c>
      <c r="AC2989">
        <f t="shared" si="79"/>
        <v>4.0953089547860555E-3</v>
      </c>
    </row>
    <row r="2990" spans="1:29" x14ac:dyDescent="0.25">
      <c r="A2990" s="2">
        <v>2989</v>
      </c>
      <c r="B2990" s="3" t="s">
        <v>178</v>
      </c>
      <c r="C2990" s="3" t="s">
        <v>110</v>
      </c>
      <c r="D2990" s="3" t="s">
        <v>179</v>
      </c>
      <c r="E2990" s="3" t="s">
        <v>288</v>
      </c>
      <c r="F2990" s="3">
        <v>0.56000000000000005</v>
      </c>
      <c r="G2990" s="3">
        <v>0.48</v>
      </c>
      <c r="H2990" s="3" t="s">
        <v>317</v>
      </c>
      <c r="I2990" s="2">
        <v>3200</v>
      </c>
      <c r="J2990" s="3" t="s">
        <v>72</v>
      </c>
      <c r="K2990" s="2">
        <v>3000</v>
      </c>
      <c r="L2990" s="3" t="s">
        <v>64</v>
      </c>
      <c r="M2990" s="3" t="s">
        <v>318</v>
      </c>
      <c r="N2990" s="3" t="s">
        <v>317</v>
      </c>
      <c r="O2990" s="3"/>
      <c r="P2990" s="3"/>
      <c r="Q2990" s="3"/>
      <c r="R2990" s="3">
        <v>0</v>
      </c>
      <c r="S2990" s="3">
        <v>1</v>
      </c>
      <c r="T2990" s="2">
        <v>18</v>
      </c>
      <c r="U2990" s="3">
        <v>0.56330285544374692</v>
      </c>
      <c r="V2990" s="3">
        <v>3.8715608144098845</v>
      </c>
      <c r="W2990" s="3">
        <v>0.47424332083720944</v>
      </c>
      <c r="X2990" s="3">
        <v>1736.1007737422344</v>
      </c>
      <c r="Y2990" s="3">
        <v>3.8715608144098845</v>
      </c>
      <c r="Z2990" s="3">
        <v>0.47424290158551657</v>
      </c>
      <c r="AA2990" s="3">
        <v>1736.1007737422344</v>
      </c>
      <c r="AB2990">
        <f t="shared" si="78"/>
        <v>3.8715608144098845</v>
      </c>
      <c r="AC2990">
        <f t="shared" si="79"/>
        <v>0.47424290158551657</v>
      </c>
    </row>
    <row r="2991" spans="1:29" x14ac:dyDescent="0.25">
      <c r="A2991" s="2">
        <v>2990</v>
      </c>
      <c r="B2991" s="3" t="s">
        <v>178</v>
      </c>
      <c r="C2991" s="3" t="s">
        <v>110</v>
      </c>
      <c r="D2991" s="3" t="s">
        <v>179</v>
      </c>
      <c r="E2991" s="3" t="s">
        <v>288</v>
      </c>
      <c r="F2991" s="3">
        <v>0.56000000000000005</v>
      </c>
      <c r="G2991" s="3">
        <v>0.48</v>
      </c>
      <c r="H2991" s="3" t="s">
        <v>317</v>
      </c>
      <c r="I2991" s="2">
        <v>3200</v>
      </c>
      <c r="J2991" s="3" t="s">
        <v>72</v>
      </c>
      <c r="K2991" s="2">
        <v>3200</v>
      </c>
      <c r="L2991" s="3" t="s">
        <v>64</v>
      </c>
      <c r="M2991" s="3" t="s">
        <v>318</v>
      </c>
      <c r="N2991" s="3" t="s">
        <v>317</v>
      </c>
      <c r="O2991" s="3"/>
      <c r="P2991" s="3"/>
      <c r="Q2991" s="3"/>
      <c r="R2991" s="3">
        <v>0</v>
      </c>
      <c r="S2991" s="3">
        <v>1</v>
      </c>
      <c r="T2991" s="2">
        <v>187</v>
      </c>
      <c r="U2991" s="3">
        <v>3.7845501991377755</v>
      </c>
      <c r="V2991" s="3">
        <v>25.187915841628552</v>
      </c>
      <c r="W2991" s="3">
        <v>3.3743587646456898</v>
      </c>
      <c r="X2991" s="3">
        <v>11150.332542759503</v>
      </c>
      <c r="Y2991" s="3">
        <v>25.187915841628552</v>
      </c>
      <c r="Z2991" s="3">
        <v>3.3743557815659915</v>
      </c>
      <c r="AA2991" s="3">
        <v>11150.332542759503</v>
      </c>
      <c r="AB2991">
        <f t="shared" si="78"/>
        <v>25.187915841628552</v>
      </c>
      <c r="AC2991">
        <f t="shared" si="79"/>
        <v>3.3743557815659915</v>
      </c>
    </row>
    <row r="2992" spans="1:29" x14ac:dyDescent="0.25">
      <c r="A2992" s="2">
        <v>2991</v>
      </c>
      <c r="B2992" s="3" t="s">
        <v>178</v>
      </c>
      <c r="C2992" s="3" t="s">
        <v>110</v>
      </c>
      <c r="D2992" s="3" t="s">
        <v>179</v>
      </c>
      <c r="E2992" s="3" t="s">
        <v>288</v>
      </c>
      <c r="F2992" s="3">
        <v>0.56000000000000005</v>
      </c>
      <c r="G2992" s="3">
        <v>0.48</v>
      </c>
      <c r="H2992" s="3" t="s">
        <v>317</v>
      </c>
      <c r="I2992" s="2">
        <v>3200</v>
      </c>
      <c r="J2992" s="3" t="s">
        <v>72</v>
      </c>
      <c r="K2992" s="2">
        <v>3200</v>
      </c>
      <c r="L2992" s="3" t="s">
        <v>64</v>
      </c>
      <c r="M2992" s="3" t="s">
        <v>322</v>
      </c>
      <c r="N2992" s="3" t="s">
        <v>317</v>
      </c>
      <c r="O2992" s="3"/>
      <c r="P2992" s="3"/>
      <c r="Q2992" s="3"/>
      <c r="R2992" s="3">
        <v>0</v>
      </c>
      <c r="S2992" s="3">
        <v>1</v>
      </c>
      <c r="T2992" s="2">
        <v>17</v>
      </c>
      <c r="U2992" s="3">
        <v>0.46081619417748043</v>
      </c>
      <c r="V2992" s="3">
        <v>2.7993461926333238</v>
      </c>
      <c r="W2992" s="3">
        <v>0.37741076681850549</v>
      </c>
      <c r="X2992" s="3">
        <v>1371.8193947168563</v>
      </c>
      <c r="Y2992" s="3">
        <v>2.7993461926333238</v>
      </c>
      <c r="Z2992" s="3">
        <v>0.37741043317099604</v>
      </c>
      <c r="AA2992" s="3">
        <v>1371.8193947168563</v>
      </c>
      <c r="AB2992">
        <f t="shared" si="78"/>
        <v>2.7993461926333238</v>
      </c>
      <c r="AC2992">
        <f t="shared" si="79"/>
        <v>0.37741043317099604</v>
      </c>
    </row>
    <row r="2993" spans="1:29" x14ac:dyDescent="0.25">
      <c r="A2993" s="2">
        <v>2992</v>
      </c>
      <c r="B2993" s="3" t="s">
        <v>178</v>
      </c>
      <c r="C2993" s="3" t="s">
        <v>110</v>
      </c>
      <c r="D2993" s="3" t="s">
        <v>179</v>
      </c>
      <c r="E2993" s="3" t="s">
        <v>288</v>
      </c>
      <c r="F2993" s="3">
        <v>0.56000000000000005</v>
      </c>
      <c r="G2993" s="3">
        <v>0.48</v>
      </c>
      <c r="H2993" s="3" t="s">
        <v>317</v>
      </c>
      <c r="I2993" s="2">
        <v>3300</v>
      </c>
      <c r="J2993" s="3" t="s">
        <v>39</v>
      </c>
      <c r="K2993" s="2">
        <v>1000</v>
      </c>
      <c r="L2993" s="3"/>
      <c r="M2993" s="3" t="s">
        <v>318</v>
      </c>
      <c r="N2993" s="3" t="s">
        <v>317</v>
      </c>
      <c r="O2993" s="3" t="s">
        <v>31</v>
      </c>
      <c r="P2993" s="3"/>
      <c r="Q2993" s="3"/>
      <c r="R2993" s="3">
        <v>0</v>
      </c>
      <c r="S2993" s="3">
        <v>1</v>
      </c>
      <c r="T2993" s="2">
        <v>2</v>
      </c>
      <c r="U2993" s="3">
        <v>7.1369879791092505E-5</v>
      </c>
      <c r="V2993" s="3">
        <v>5.7171111839271949E-4</v>
      </c>
      <c r="W2993" s="3">
        <v>7.1749182865196069E-5</v>
      </c>
      <c r="X2993" s="3">
        <v>0.23152833348066812</v>
      </c>
      <c r="Y2993" s="3">
        <v>5.7171111839271949E-4</v>
      </c>
      <c r="Z2993" s="3">
        <v>7.1749119435802211E-5</v>
      </c>
      <c r="AA2993" s="3">
        <v>0.23152833348066812</v>
      </c>
      <c r="AB2993">
        <f t="shared" si="78"/>
        <v>5.7171111839271949E-4</v>
      </c>
      <c r="AC2993">
        <f t="shared" si="79"/>
        <v>7.1749119435802211E-5</v>
      </c>
    </row>
    <row r="2994" spans="1:29" x14ac:dyDescent="0.25">
      <c r="A2994" s="2">
        <v>2993</v>
      </c>
      <c r="B2994" s="3" t="s">
        <v>178</v>
      </c>
      <c r="C2994" s="3" t="s">
        <v>110</v>
      </c>
      <c r="D2994" s="3" t="s">
        <v>179</v>
      </c>
      <c r="E2994" s="3" t="s">
        <v>288</v>
      </c>
      <c r="F2994" s="3">
        <v>0.56000000000000005</v>
      </c>
      <c r="G2994" s="3">
        <v>0.48</v>
      </c>
      <c r="H2994" s="3" t="s">
        <v>317</v>
      </c>
      <c r="I2994" s="2">
        <v>3300</v>
      </c>
      <c r="J2994" s="3" t="s">
        <v>39</v>
      </c>
      <c r="K2994" s="2">
        <v>2000</v>
      </c>
      <c r="L2994" s="3"/>
      <c r="M2994" s="3" t="s">
        <v>318</v>
      </c>
      <c r="N2994" s="3" t="s">
        <v>317</v>
      </c>
      <c r="O2994" s="3" t="s">
        <v>31</v>
      </c>
      <c r="P2994" s="3"/>
      <c r="Q2994" s="3"/>
      <c r="R2994" s="3">
        <v>0</v>
      </c>
      <c r="S2994" s="3">
        <v>1</v>
      </c>
      <c r="T2994" s="2">
        <v>230</v>
      </c>
      <c r="U2994" s="3">
        <v>5.5183470265575565</v>
      </c>
      <c r="V2994" s="3">
        <v>42.249769421884132</v>
      </c>
      <c r="W2994" s="3">
        <v>5.2384292558658929</v>
      </c>
      <c r="X2994" s="3">
        <v>17213.83786692733</v>
      </c>
      <c r="Y2994" s="3">
        <v>42.249769421884132</v>
      </c>
      <c r="Z2994" s="3">
        <v>5.2384246248669202</v>
      </c>
      <c r="AA2994" s="3">
        <v>17213.83786692733</v>
      </c>
      <c r="AB2994">
        <f t="shared" si="78"/>
        <v>42.249769421884132</v>
      </c>
      <c r="AC2994">
        <f t="shared" si="79"/>
        <v>5.2384246248669202</v>
      </c>
    </row>
    <row r="2995" spans="1:29" x14ac:dyDescent="0.25">
      <c r="A2995" s="2">
        <v>2994</v>
      </c>
      <c r="B2995" s="3" t="s">
        <v>178</v>
      </c>
      <c r="C2995" s="3" t="s">
        <v>110</v>
      </c>
      <c r="D2995" s="3" t="s">
        <v>179</v>
      </c>
      <c r="E2995" s="3" t="s">
        <v>288</v>
      </c>
      <c r="F2995" s="3">
        <v>0.56000000000000005</v>
      </c>
      <c r="G2995" s="3">
        <v>0.48</v>
      </c>
      <c r="H2995" s="3" t="s">
        <v>317</v>
      </c>
      <c r="I2995" s="2">
        <v>3300</v>
      </c>
      <c r="J2995" s="3" t="s">
        <v>39</v>
      </c>
      <c r="K2995" s="2">
        <v>3000</v>
      </c>
      <c r="L2995" s="3"/>
      <c r="M2995" s="3" t="s">
        <v>318</v>
      </c>
      <c r="N2995" s="3" t="s">
        <v>317</v>
      </c>
      <c r="O2995" s="3"/>
      <c r="P2995" s="3" t="s">
        <v>329</v>
      </c>
      <c r="Q2995" s="3"/>
      <c r="R2995" s="3">
        <v>0</v>
      </c>
      <c r="S2995" s="3">
        <v>1</v>
      </c>
      <c r="T2995" s="2">
        <v>6</v>
      </c>
      <c r="U2995" s="3">
        <v>0.17773311468725725</v>
      </c>
      <c r="V2995" s="3">
        <v>1.1554219472111082</v>
      </c>
      <c r="W2995" s="3">
        <v>0.13414026683262689</v>
      </c>
      <c r="X2995" s="3">
        <v>547.07125238722813</v>
      </c>
      <c r="Y2995" s="3">
        <v>1.1554219472111082</v>
      </c>
      <c r="Z2995" s="3">
        <v>0.13414014824680504</v>
      </c>
      <c r="AA2995" s="3">
        <v>547.07125238722813</v>
      </c>
      <c r="AB2995">
        <f t="shared" si="78"/>
        <v>1.1554219472111082</v>
      </c>
      <c r="AC2995">
        <f t="shared" si="79"/>
        <v>0.13414014824680504</v>
      </c>
    </row>
    <row r="2996" spans="1:29" x14ac:dyDescent="0.25">
      <c r="A2996" s="2">
        <v>2995</v>
      </c>
      <c r="B2996" s="3" t="s">
        <v>178</v>
      </c>
      <c r="C2996" s="3" t="s">
        <v>110</v>
      </c>
      <c r="D2996" s="3" t="s">
        <v>179</v>
      </c>
      <c r="E2996" s="3" t="s">
        <v>288</v>
      </c>
      <c r="F2996" s="3">
        <v>0.56000000000000005</v>
      </c>
      <c r="G2996" s="3">
        <v>0.48</v>
      </c>
      <c r="H2996" s="3" t="s">
        <v>317</v>
      </c>
      <c r="I2996" s="2">
        <v>3300</v>
      </c>
      <c r="J2996" s="3" t="s">
        <v>39</v>
      </c>
      <c r="K2996" s="2">
        <v>3300</v>
      </c>
      <c r="L2996" s="3"/>
      <c r="M2996" s="3" t="s">
        <v>318</v>
      </c>
      <c r="N2996" s="3" t="s">
        <v>317</v>
      </c>
      <c r="O2996" s="3" t="s">
        <v>31</v>
      </c>
      <c r="P2996" s="3"/>
      <c r="Q2996" s="3"/>
      <c r="R2996" s="3">
        <v>0</v>
      </c>
      <c r="S2996" s="3">
        <v>1</v>
      </c>
      <c r="T2996" s="2">
        <v>412</v>
      </c>
      <c r="U2996" s="3">
        <v>11.132200739201721</v>
      </c>
      <c r="V2996" s="3">
        <v>84.168481407750946</v>
      </c>
      <c r="W2996" s="3">
        <v>10.842040405664349</v>
      </c>
      <c r="X2996" s="3">
        <v>34277.042772881556</v>
      </c>
      <c r="Y2996" s="3">
        <v>84.168481407750946</v>
      </c>
      <c r="Z2996" s="3">
        <v>10.842030820829743</v>
      </c>
      <c r="AA2996" s="3">
        <v>34277.042772881556</v>
      </c>
      <c r="AB2996">
        <f t="shared" si="78"/>
        <v>84.168481407750946</v>
      </c>
      <c r="AC2996">
        <f t="shared" si="79"/>
        <v>10.842030820829743</v>
      </c>
    </row>
    <row r="2997" spans="1:29" x14ac:dyDescent="0.25">
      <c r="A2997" s="2">
        <v>2996</v>
      </c>
      <c r="B2997" s="3" t="s">
        <v>178</v>
      </c>
      <c r="C2997" s="3" t="s">
        <v>110</v>
      </c>
      <c r="D2997" s="3" t="s">
        <v>179</v>
      </c>
      <c r="E2997" s="3" t="s">
        <v>288</v>
      </c>
      <c r="F2997" s="3">
        <v>0.56000000000000005</v>
      </c>
      <c r="G2997" s="3">
        <v>0.48</v>
      </c>
      <c r="H2997" s="3" t="s">
        <v>317</v>
      </c>
      <c r="I2997" s="2">
        <v>4110</v>
      </c>
      <c r="J2997" s="3" t="s">
        <v>77</v>
      </c>
      <c r="K2997" s="2">
        <v>1000</v>
      </c>
      <c r="L2997" s="3" t="s">
        <v>64</v>
      </c>
      <c r="M2997" s="3" t="s">
        <v>318</v>
      </c>
      <c r="N2997" s="3" t="s">
        <v>317</v>
      </c>
      <c r="O2997" s="3"/>
      <c r="P2997" s="3"/>
      <c r="Q2997" s="3"/>
      <c r="R2997" s="3">
        <v>0</v>
      </c>
      <c r="S2997" s="3">
        <v>1</v>
      </c>
      <c r="T2997" s="2">
        <v>24</v>
      </c>
      <c r="U2997" s="3">
        <v>1.5238359537008367E-2</v>
      </c>
      <c r="V2997" s="3">
        <v>0.10965205161888456</v>
      </c>
      <c r="W2997" s="3">
        <v>1.0697250103199125E-2</v>
      </c>
      <c r="X2997" s="3">
        <v>46.758172195159482</v>
      </c>
      <c r="Y2997" s="3">
        <v>0.10965205161888456</v>
      </c>
      <c r="Z2997" s="3">
        <v>1.0697240646365444E-2</v>
      </c>
      <c r="AA2997" s="3">
        <v>46.758172195159482</v>
      </c>
      <c r="AB2997">
        <f t="shared" si="78"/>
        <v>0.10965205161888456</v>
      </c>
      <c r="AC2997">
        <f t="shared" si="79"/>
        <v>1.0697240646365444E-2</v>
      </c>
    </row>
    <row r="2998" spans="1:29" x14ac:dyDescent="0.25">
      <c r="A2998" s="2">
        <v>2997</v>
      </c>
      <c r="B2998" s="3" t="s">
        <v>178</v>
      </c>
      <c r="C2998" s="3" t="s">
        <v>110</v>
      </c>
      <c r="D2998" s="3" t="s">
        <v>179</v>
      </c>
      <c r="E2998" s="3" t="s">
        <v>288</v>
      </c>
      <c r="F2998" s="3">
        <v>0.56000000000000005</v>
      </c>
      <c r="G2998" s="3">
        <v>0.48</v>
      </c>
      <c r="H2998" s="3" t="s">
        <v>317</v>
      </c>
      <c r="I2998" s="2">
        <v>4110</v>
      </c>
      <c r="J2998" s="3" t="s">
        <v>77</v>
      </c>
      <c r="K2998" s="2">
        <v>3000</v>
      </c>
      <c r="L2998" s="3" t="s">
        <v>64</v>
      </c>
      <c r="M2998" s="3" t="s">
        <v>318</v>
      </c>
      <c r="N2998" s="3" t="s">
        <v>317</v>
      </c>
      <c r="O2998" s="3"/>
      <c r="P2998" s="3"/>
      <c r="Q2998" s="3"/>
      <c r="R2998" s="3">
        <v>0</v>
      </c>
      <c r="S2998" s="3">
        <v>1</v>
      </c>
      <c r="T2998" s="2">
        <v>5</v>
      </c>
      <c r="U2998" s="3">
        <v>4.348619600392266E-3</v>
      </c>
      <c r="V2998" s="3">
        <v>3.1156954036693555E-2</v>
      </c>
      <c r="W2998" s="3">
        <v>3.095119946683606E-3</v>
      </c>
      <c r="X2998" s="3">
        <v>13.983281704211841</v>
      </c>
      <c r="Y2998" s="3">
        <v>3.1156954036693555E-2</v>
      </c>
      <c r="Z2998" s="3">
        <v>3.0951172104631535E-3</v>
      </c>
      <c r="AA2998" s="3">
        <v>13.983281704211841</v>
      </c>
      <c r="AB2998">
        <f t="shared" si="78"/>
        <v>3.1156954036693555E-2</v>
      </c>
      <c r="AC2998">
        <f t="shared" si="79"/>
        <v>3.0951172104631535E-3</v>
      </c>
    </row>
    <row r="2999" spans="1:29" x14ac:dyDescent="0.25">
      <c r="A2999" s="2">
        <v>2998</v>
      </c>
      <c r="B2999" s="3" t="s">
        <v>178</v>
      </c>
      <c r="C2999" s="3" t="s">
        <v>110</v>
      </c>
      <c r="D2999" s="3" t="s">
        <v>179</v>
      </c>
      <c r="E2999" s="3" t="s">
        <v>288</v>
      </c>
      <c r="F2999" s="3">
        <v>0.56000000000000005</v>
      </c>
      <c r="G2999" s="3">
        <v>0.48</v>
      </c>
      <c r="H2999" s="3" t="s">
        <v>317</v>
      </c>
      <c r="I2999" s="2">
        <v>4110</v>
      </c>
      <c r="J2999" s="3" t="s">
        <v>77</v>
      </c>
      <c r="K2999" s="2">
        <v>4110</v>
      </c>
      <c r="L2999" s="3" t="s">
        <v>64</v>
      </c>
      <c r="M2999" s="3" t="s">
        <v>318</v>
      </c>
      <c r="N2999" s="3" t="s">
        <v>317</v>
      </c>
      <c r="O2999" s="3"/>
      <c r="P2999" s="3"/>
      <c r="Q2999" s="3"/>
      <c r="R2999" s="3">
        <v>0</v>
      </c>
      <c r="S2999" s="3">
        <v>1</v>
      </c>
      <c r="T2999" s="2">
        <v>451</v>
      </c>
      <c r="U2999" s="3">
        <v>17.229811532138608</v>
      </c>
      <c r="V2999" s="3">
        <v>102.03329979058313</v>
      </c>
      <c r="W2999" s="3">
        <v>9.4533558030373062</v>
      </c>
      <c r="X2999" s="3">
        <v>44187.17605734324</v>
      </c>
      <c r="Y2999" s="3">
        <v>102.03329979058313</v>
      </c>
      <c r="Z2999" s="3">
        <v>9.4533474458602154</v>
      </c>
      <c r="AA2999" s="3">
        <v>44187.17605734324</v>
      </c>
      <c r="AB2999">
        <f t="shared" si="78"/>
        <v>102.03329979058313</v>
      </c>
      <c r="AC2999">
        <f t="shared" si="79"/>
        <v>9.4533474458602154</v>
      </c>
    </row>
    <row r="3000" spans="1:29" x14ac:dyDescent="0.25">
      <c r="A3000" s="2">
        <v>2999</v>
      </c>
      <c r="B3000" s="3" t="s">
        <v>178</v>
      </c>
      <c r="C3000" s="3" t="s">
        <v>110</v>
      </c>
      <c r="D3000" s="3" t="s">
        <v>179</v>
      </c>
      <c r="E3000" s="3" t="s">
        <v>288</v>
      </c>
      <c r="F3000" s="3">
        <v>0.56000000000000005</v>
      </c>
      <c r="G3000" s="3">
        <v>0.48</v>
      </c>
      <c r="H3000" s="3" t="s">
        <v>317</v>
      </c>
      <c r="I3000" s="2">
        <v>4130</v>
      </c>
      <c r="J3000" s="3" t="s">
        <v>260</v>
      </c>
      <c r="K3000" s="2">
        <v>4130</v>
      </c>
      <c r="L3000" s="3" t="s">
        <v>64</v>
      </c>
      <c r="M3000" s="3" t="s">
        <v>318</v>
      </c>
      <c r="N3000" s="3" t="s">
        <v>317</v>
      </c>
      <c r="O3000" s="3"/>
      <c r="P3000" s="3"/>
      <c r="Q3000" s="3"/>
      <c r="R3000" s="3">
        <v>0</v>
      </c>
      <c r="S3000" s="3">
        <v>1</v>
      </c>
      <c r="T3000" s="2">
        <v>2</v>
      </c>
      <c r="U3000" s="3">
        <v>2.4397171273957102E-2</v>
      </c>
      <c r="V3000" s="3">
        <v>0.23359613972213206</v>
      </c>
      <c r="W3000" s="3">
        <v>3.9141214196171101E-2</v>
      </c>
      <c r="X3000" s="3">
        <v>90.945043710239361</v>
      </c>
      <c r="Y3000" s="3">
        <v>0.23359613972213206</v>
      </c>
      <c r="Z3000" s="3">
        <v>3.9141179593637755E-2</v>
      </c>
      <c r="AA3000" s="3">
        <v>90.945043710239361</v>
      </c>
      <c r="AB3000">
        <f t="shared" si="78"/>
        <v>0.23359613972213206</v>
      </c>
      <c r="AC3000">
        <f t="shared" si="79"/>
        <v>3.9141179593637755E-2</v>
      </c>
    </row>
    <row r="3001" spans="1:29" x14ac:dyDescent="0.25">
      <c r="A3001" s="2">
        <v>3000</v>
      </c>
      <c r="B3001" s="3" t="s">
        <v>178</v>
      </c>
      <c r="C3001" s="3" t="s">
        <v>110</v>
      </c>
      <c r="D3001" s="3" t="s">
        <v>179</v>
      </c>
      <c r="E3001" s="3" t="s">
        <v>288</v>
      </c>
      <c r="F3001" s="3">
        <v>0.56000000000000005</v>
      </c>
      <c r="G3001" s="3">
        <v>0.48</v>
      </c>
      <c r="H3001" s="3" t="s">
        <v>317</v>
      </c>
      <c r="I3001" s="2">
        <v>4200</v>
      </c>
      <c r="J3001" s="3" t="s">
        <v>78</v>
      </c>
      <c r="K3001" s="2">
        <v>1000</v>
      </c>
      <c r="L3001" s="3" t="s">
        <v>64</v>
      </c>
      <c r="M3001" s="3" t="s">
        <v>318</v>
      </c>
      <c r="N3001" s="3" t="s">
        <v>317</v>
      </c>
      <c r="O3001" s="3"/>
      <c r="P3001" s="3"/>
      <c r="Q3001" s="3"/>
      <c r="R3001" s="3">
        <v>0</v>
      </c>
      <c r="S3001" s="3">
        <v>1</v>
      </c>
      <c r="T3001" s="2">
        <v>27</v>
      </c>
      <c r="U3001" s="3">
        <v>0.43091673315819695</v>
      </c>
      <c r="V3001" s="3">
        <v>2.9985552300010982</v>
      </c>
      <c r="W3001" s="3">
        <v>0.34619723447166051</v>
      </c>
      <c r="X3001" s="3">
        <v>1302.6404430642604</v>
      </c>
      <c r="Y3001" s="3">
        <v>2.9985552300010982</v>
      </c>
      <c r="Z3001" s="3">
        <v>0.34619692841826932</v>
      </c>
      <c r="AA3001" s="3">
        <v>1302.6404430642604</v>
      </c>
      <c r="AB3001">
        <f t="shared" si="78"/>
        <v>2.9985552300010982</v>
      </c>
      <c r="AC3001">
        <f t="shared" si="79"/>
        <v>0.34619692841826932</v>
      </c>
    </row>
    <row r="3002" spans="1:29" x14ac:dyDescent="0.25">
      <c r="A3002" s="2">
        <v>3001</v>
      </c>
      <c r="B3002" s="3" t="s">
        <v>178</v>
      </c>
      <c r="C3002" s="3" t="s">
        <v>110</v>
      </c>
      <c r="D3002" s="3" t="s">
        <v>179</v>
      </c>
      <c r="E3002" s="3" t="s">
        <v>288</v>
      </c>
      <c r="F3002" s="3">
        <v>0.56000000000000005</v>
      </c>
      <c r="G3002" s="3">
        <v>0.48</v>
      </c>
      <c r="H3002" s="3" t="s">
        <v>317</v>
      </c>
      <c r="I3002" s="2">
        <v>4200</v>
      </c>
      <c r="J3002" s="3" t="s">
        <v>78</v>
      </c>
      <c r="K3002" s="2">
        <v>4200</v>
      </c>
      <c r="L3002" s="3" t="s">
        <v>64</v>
      </c>
      <c r="M3002" s="3" t="s">
        <v>318</v>
      </c>
      <c r="N3002" s="3" t="s">
        <v>317</v>
      </c>
      <c r="O3002" s="3"/>
      <c r="P3002" s="3"/>
      <c r="Q3002" s="3"/>
      <c r="R3002" s="3">
        <v>0</v>
      </c>
      <c r="S3002" s="3">
        <v>1</v>
      </c>
      <c r="T3002" s="2">
        <v>94</v>
      </c>
      <c r="U3002" s="3">
        <v>2.8696070996356742</v>
      </c>
      <c r="V3002" s="3">
        <v>21.972188973125501</v>
      </c>
      <c r="W3002" s="3">
        <v>2.8941702336303874</v>
      </c>
      <c r="X3002" s="3">
        <v>9512.6300438171402</v>
      </c>
      <c r="Y3002" s="3">
        <v>21.972188973125501</v>
      </c>
      <c r="Z3002" s="3">
        <v>2.8941676750582053</v>
      </c>
      <c r="AA3002" s="3">
        <v>9512.6300438171402</v>
      </c>
      <c r="AB3002">
        <f t="shared" si="78"/>
        <v>21.972188973125501</v>
      </c>
      <c r="AC3002">
        <f t="shared" si="79"/>
        <v>2.8941676750582053</v>
      </c>
    </row>
    <row r="3003" spans="1:29" x14ac:dyDescent="0.25">
      <c r="A3003" s="2">
        <v>3002</v>
      </c>
      <c r="B3003" s="3" t="s">
        <v>178</v>
      </c>
      <c r="C3003" s="3" t="s">
        <v>110</v>
      </c>
      <c r="D3003" s="3" t="s">
        <v>179</v>
      </c>
      <c r="E3003" s="3" t="s">
        <v>288</v>
      </c>
      <c r="F3003" s="3">
        <v>0.56000000000000005</v>
      </c>
      <c r="G3003" s="3">
        <v>0.48</v>
      </c>
      <c r="H3003" s="3" t="s">
        <v>317</v>
      </c>
      <c r="I3003" s="2">
        <v>4200</v>
      </c>
      <c r="J3003" s="3" t="s">
        <v>78</v>
      </c>
      <c r="K3003" s="2">
        <v>4200</v>
      </c>
      <c r="L3003" s="3" t="s">
        <v>64</v>
      </c>
      <c r="M3003" s="3" t="s">
        <v>322</v>
      </c>
      <c r="N3003" s="3" t="s">
        <v>317</v>
      </c>
      <c r="O3003" s="3"/>
      <c r="P3003" s="3"/>
      <c r="Q3003" s="3"/>
      <c r="R3003" s="3">
        <v>0</v>
      </c>
      <c r="S3003" s="3">
        <v>1</v>
      </c>
      <c r="T3003" s="2">
        <v>2</v>
      </c>
      <c r="U3003" s="3">
        <v>5.4999514067883101E-2</v>
      </c>
      <c r="V3003" s="3">
        <v>0.36219727431737231</v>
      </c>
      <c r="W3003" s="3">
        <v>4.5193829724728594E-2</v>
      </c>
      <c r="X3003" s="3">
        <v>168.04145966416255</v>
      </c>
      <c r="Y3003" s="3">
        <v>0.36219727431737231</v>
      </c>
      <c r="Z3003" s="3">
        <v>4.5193789771420342E-2</v>
      </c>
      <c r="AA3003" s="3">
        <v>168.04145966416255</v>
      </c>
      <c r="AB3003">
        <f t="shared" si="78"/>
        <v>0.36219727431737231</v>
      </c>
      <c r="AC3003">
        <f t="shared" si="79"/>
        <v>4.5193789771420342E-2</v>
      </c>
    </row>
    <row r="3004" spans="1:29" x14ac:dyDescent="0.25">
      <c r="A3004" s="2">
        <v>3003</v>
      </c>
      <c r="B3004" s="3" t="s">
        <v>178</v>
      </c>
      <c r="C3004" s="3" t="s">
        <v>110</v>
      </c>
      <c r="D3004" s="3" t="s">
        <v>179</v>
      </c>
      <c r="E3004" s="3" t="s">
        <v>288</v>
      </c>
      <c r="F3004" s="3">
        <v>0.56000000000000005</v>
      </c>
      <c r="G3004" s="3">
        <v>0.48</v>
      </c>
      <c r="H3004" s="3" t="s">
        <v>317</v>
      </c>
      <c r="I3004" s="2">
        <v>4210</v>
      </c>
      <c r="J3004" s="3" t="s">
        <v>79</v>
      </c>
      <c r="K3004" s="2">
        <v>4210</v>
      </c>
      <c r="L3004" s="3" t="s">
        <v>64</v>
      </c>
      <c r="M3004" s="3" t="s">
        <v>318</v>
      </c>
      <c r="N3004" s="3" t="s">
        <v>317</v>
      </c>
      <c r="O3004" s="3"/>
      <c r="P3004" s="3"/>
      <c r="Q3004" s="3"/>
      <c r="R3004" s="3">
        <v>0</v>
      </c>
      <c r="S3004" s="3">
        <v>1</v>
      </c>
      <c r="T3004" s="2">
        <v>2</v>
      </c>
      <c r="U3004" s="3">
        <v>6.32126833059901E-2</v>
      </c>
      <c r="V3004" s="3">
        <v>0.3295820699512807</v>
      </c>
      <c r="W3004" s="3">
        <v>5.5486060360736007E-2</v>
      </c>
      <c r="X3004" s="3">
        <v>163.60166524534037</v>
      </c>
      <c r="Y3004" s="3">
        <v>0.3295820699512807</v>
      </c>
      <c r="Z3004" s="3">
        <v>5.54860113086489E-2</v>
      </c>
      <c r="AA3004" s="3">
        <v>163.60166524534037</v>
      </c>
      <c r="AB3004">
        <f t="shared" si="78"/>
        <v>0.3295820699512807</v>
      </c>
      <c r="AC3004">
        <f t="shared" si="79"/>
        <v>5.54860113086489E-2</v>
      </c>
    </row>
    <row r="3005" spans="1:29" x14ac:dyDescent="0.25">
      <c r="A3005" s="2">
        <v>3004</v>
      </c>
      <c r="B3005" s="3" t="s">
        <v>178</v>
      </c>
      <c r="C3005" s="3" t="s">
        <v>110</v>
      </c>
      <c r="D3005" s="3" t="s">
        <v>179</v>
      </c>
      <c r="E3005" s="3" t="s">
        <v>288</v>
      </c>
      <c r="F3005" s="3">
        <v>0.56000000000000005</v>
      </c>
      <c r="G3005" s="3">
        <v>0.48</v>
      </c>
      <c r="H3005" s="3" t="s">
        <v>317</v>
      </c>
      <c r="I3005" s="2">
        <v>4280</v>
      </c>
      <c r="J3005" s="3" t="s">
        <v>80</v>
      </c>
      <c r="K3005" s="2">
        <v>4280</v>
      </c>
      <c r="L3005" s="3" t="s">
        <v>64</v>
      </c>
      <c r="M3005" s="3" t="s">
        <v>318</v>
      </c>
      <c r="N3005" s="3" t="s">
        <v>317</v>
      </c>
      <c r="O3005" s="3"/>
      <c r="P3005" s="3"/>
      <c r="Q3005" s="3"/>
      <c r="R3005" s="3">
        <v>0</v>
      </c>
      <c r="S3005" s="3">
        <v>1</v>
      </c>
      <c r="T3005" s="2">
        <v>4</v>
      </c>
      <c r="U3005" s="3">
        <v>6.6788967726070014E-2</v>
      </c>
      <c r="V3005" s="3">
        <v>0.45921694377927413</v>
      </c>
      <c r="W3005" s="3">
        <v>5.5047726097956037E-2</v>
      </c>
      <c r="X3005" s="3">
        <v>226.09477454324264</v>
      </c>
      <c r="Y3005" s="3">
        <v>0.45921694377927413</v>
      </c>
      <c r="Z3005" s="3">
        <v>5.5047677433375367E-2</v>
      </c>
      <c r="AA3005" s="3">
        <v>226.09477454324264</v>
      </c>
      <c r="AB3005">
        <f t="shared" si="78"/>
        <v>0.45921694377927413</v>
      </c>
      <c r="AC3005">
        <f t="shared" si="79"/>
        <v>5.5047677433375367E-2</v>
      </c>
    </row>
    <row r="3006" spans="1:29" x14ac:dyDescent="0.25">
      <c r="A3006" s="2">
        <v>3005</v>
      </c>
      <c r="B3006" s="3" t="s">
        <v>178</v>
      </c>
      <c r="C3006" s="3" t="s">
        <v>110</v>
      </c>
      <c r="D3006" s="3" t="s">
        <v>179</v>
      </c>
      <c r="E3006" s="3" t="s">
        <v>288</v>
      </c>
      <c r="F3006" s="3">
        <v>0.56000000000000005</v>
      </c>
      <c r="G3006" s="3">
        <v>0.48</v>
      </c>
      <c r="H3006" s="3" t="s">
        <v>317</v>
      </c>
      <c r="I3006" s="2">
        <v>4340</v>
      </c>
      <c r="J3006" s="3" t="s">
        <v>82</v>
      </c>
      <c r="K3006" s="2">
        <v>1000</v>
      </c>
      <c r="L3006" s="3" t="s">
        <v>64</v>
      </c>
      <c r="M3006" s="3" t="s">
        <v>318</v>
      </c>
      <c r="N3006" s="3" t="s">
        <v>317</v>
      </c>
      <c r="O3006" s="3"/>
      <c r="P3006" s="3"/>
      <c r="Q3006" s="3"/>
      <c r="R3006" s="3">
        <v>0</v>
      </c>
      <c r="S3006" s="3">
        <v>1</v>
      </c>
      <c r="T3006" s="2">
        <v>55</v>
      </c>
      <c r="U3006" s="3">
        <v>0.76305390986911781</v>
      </c>
      <c r="V3006" s="3">
        <v>5.1152264680732804</v>
      </c>
      <c r="W3006" s="3">
        <v>0.60747592156708452</v>
      </c>
      <c r="X3006" s="3">
        <v>2399.2207805914968</v>
      </c>
      <c r="Y3006" s="3">
        <v>5.1152264680732804</v>
      </c>
      <c r="Z3006" s="3">
        <v>0.60747538453198635</v>
      </c>
      <c r="AA3006" s="3">
        <v>2399.2207805914968</v>
      </c>
      <c r="AB3006">
        <f t="shared" si="78"/>
        <v>5.1152264680732804</v>
      </c>
      <c r="AC3006">
        <f t="shared" si="79"/>
        <v>0.60747538453198635</v>
      </c>
    </row>
    <row r="3007" spans="1:29" x14ac:dyDescent="0.25">
      <c r="A3007" s="2">
        <v>3006</v>
      </c>
      <c r="B3007" s="3" t="s">
        <v>178</v>
      </c>
      <c r="C3007" s="3" t="s">
        <v>110</v>
      </c>
      <c r="D3007" s="3" t="s">
        <v>179</v>
      </c>
      <c r="E3007" s="3" t="s">
        <v>288</v>
      </c>
      <c r="F3007" s="3">
        <v>0.56000000000000005</v>
      </c>
      <c r="G3007" s="3">
        <v>0.48</v>
      </c>
      <c r="H3007" s="3" t="s">
        <v>317</v>
      </c>
      <c r="I3007" s="2">
        <v>4340</v>
      </c>
      <c r="J3007" s="3" t="s">
        <v>82</v>
      </c>
      <c r="K3007" s="2">
        <v>4340</v>
      </c>
      <c r="L3007" s="3" t="s">
        <v>64</v>
      </c>
      <c r="M3007" s="3" t="s">
        <v>318</v>
      </c>
      <c r="N3007" s="3" t="s">
        <v>317</v>
      </c>
      <c r="O3007" s="3"/>
      <c r="P3007" s="3"/>
      <c r="Q3007" s="3"/>
      <c r="R3007" s="3">
        <v>0</v>
      </c>
      <c r="S3007" s="3">
        <v>1</v>
      </c>
      <c r="T3007" s="2">
        <v>916</v>
      </c>
      <c r="U3007" s="3">
        <v>41.501288122591411</v>
      </c>
      <c r="V3007" s="3">
        <v>278.72881148420669</v>
      </c>
      <c r="W3007" s="3">
        <v>35.133466167113617</v>
      </c>
      <c r="X3007" s="3">
        <v>126458.50172429449</v>
      </c>
      <c r="Y3007" s="3">
        <v>278.72881148420669</v>
      </c>
      <c r="Z3007" s="3">
        <v>35.133435107603717</v>
      </c>
      <c r="AA3007" s="3">
        <v>126458.50172429449</v>
      </c>
      <c r="AB3007">
        <f t="shared" si="78"/>
        <v>278.72881148420669</v>
      </c>
      <c r="AC3007">
        <f t="shared" si="79"/>
        <v>35.133435107603717</v>
      </c>
    </row>
    <row r="3008" spans="1:29" x14ac:dyDescent="0.25">
      <c r="A3008" s="2">
        <v>3007</v>
      </c>
      <c r="B3008" s="3" t="s">
        <v>178</v>
      </c>
      <c r="C3008" s="3" t="s">
        <v>110</v>
      </c>
      <c r="D3008" s="3" t="s">
        <v>179</v>
      </c>
      <c r="E3008" s="3" t="s">
        <v>288</v>
      </c>
      <c r="F3008" s="3">
        <v>0.56000000000000005</v>
      </c>
      <c r="G3008" s="3">
        <v>0.48</v>
      </c>
      <c r="H3008" s="3" t="s">
        <v>317</v>
      </c>
      <c r="I3008" s="2">
        <v>4340</v>
      </c>
      <c r="J3008" s="3" t="s">
        <v>82</v>
      </c>
      <c r="K3008" s="2">
        <v>4340</v>
      </c>
      <c r="L3008" s="3" t="s">
        <v>64</v>
      </c>
      <c r="M3008" s="3" t="s">
        <v>322</v>
      </c>
      <c r="N3008" s="3" t="s">
        <v>317</v>
      </c>
      <c r="O3008" s="3"/>
      <c r="P3008" s="3"/>
      <c r="Q3008" s="3"/>
      <c r="R3008" s="3">
        <v>0</v>
      </c>
      <c r="S3008" s="3">
        <v>1</v>
      </c>
      <c r="T3008" s="2">
        <v>1</v>
      </c>
      <c r="U3008" s="3">
        <v>1.7200260756057899E-2</v>
      </c>
      <c r="V3008" s="3">
        <v>0.1509215520522954</v>
      </c>
      <c r="W3008" s="3">
        <v>2.0350385525746927E-2</v>
      </c>
      <c r="X3008" s="3">
        <v>68.444212364239732</v>
      </c>
      <c r="Y3008" s="3">
        <v>0.1509215520522954</v>
      </c>
      <c r="Z3008" s="3">
        <v>2.0350367535122201E-2</v>
      </c>
      <c r="AA3008" s="3">
        <v>68.444212364239732</v>
      </c>
      <c r="AB3008">
        <f t="shared" si="78"/>
        <v>0.1509215520522954</v>
      </c>
      <c r="AC3008">
        <f t="shared" si="79"/>
        <v>2.0350367535122201E-2</v>
      </c>
    </row>
    <row r="3009" spans="1:29" x14ac:dyDescent="0.25">
      <c r="A3009" s="2">
        <v>3008</v>
      </c>
      <c r="B3009" s="3" t="s">
        <v>178</v>
      </c>
      <c r="C3009" s="3" t="s">
        <v>110</v>
      </c>
      <c r="D3009" s="3" t="s">
        <v>179</v>
      </c>
      <c r="E3009" s="3" t="s">
        <v>288</v>
      </c>
      <c r="F3009" s="3">
        <v>0.56000000000000005</v>
      </c>
      <c r="G3009" s="3">
        <v>0.48</v>
      </c>
      <c r="H3009" s="3" t="s">
        <v>317</v>
      </c>
      <c r="I3009" s="2">
        <v>4340</v>
      </c>
      <c r="J3009" s="3" t="s">
        <v>82</v>
      </c>
      <c r="K3009" s="2">
        <v>4340</v>
      </c>
      <c r="L3009" s="3" t="s">
        <v>64</v>
      </c>
      <c r="M3009" s="3" t="s">
        <v>320</v>
      </c>
      <c r="N3009" s="3" t="s">
        <v>317</v>
      </c>
      <c r="O3009" s="3"/>
      <c r="P3009" s="3"/>
      <c r="Q3009" s="3"/>
      <c r="R3009" s="3">
        <v>0</v>
      </c>
      <c r="S3009" s="3">
        <v>1</v>
      </c>
      <c r="T3009" s="2">
        <v>1</v>
      </c>
      <c r="U3009" s="3">
        <v>3.1082561733454601E-2</v>
      </c>
      <c r="V3009" s="3">
        <v>0.22241347453388477</v>
      </c>
      <c r="W3009" s="3">
        <v>3.0015886354479149E-2</v>
      </c>
      <c r="X3009" s="3">
        <v>101.72786700728665</v>
      </c>
      <c r="Y3009" s="3">
        <v>0.22241347453388477</v>
      </c>
      <c r="Z3009" s="3">
        <v>3.0015859819132001E-2</v>
      </c>
      <c r="AA3009" s="3">
        <v>101.72786700728665</v>
      </c>
      <c r="AB3009">
        <f t="shared" si="78"/>
        <v>0.22241347453388477</v>
      </c>
      <c r="AC3009">
        <f t="shared" si="79"/>
        <v>3.0015859819132001E-2</v>
      </c>
    </row>
    <row r="3010" spans="1:29" x14ac:dyDescent="0.25">
      <c r="A3010" s="2">
        <v>3009</v>
      </c>
      <c r="B3010" s="3" t="s">
        <v>178</v>
      </c>
      <c r="C3010" s="3" t="s">
        <v>110</v>
      </c>
      <c r="D3010" s="3" t="s">
        <v>179</v>
      </c>
      <c r="E3010" s="3" t="s">
        <v>288</v>
      </c>
      <c r="F3010" s="3">
        <v>0.56000000000000005</v>
      </c>
      <c r="G3010" s="3">
        <v>0.48</v>
      </c>
      <c r="H3010" s="3" t="s">
        <v>317</v>
      </c>
      <c r="I3010" s="2">
        <v>4370</v>
      </c>
      <c r="J3010" s="3" t="s">
        <v>83</v>
      </c>
      <c r="K3010" s="2">
        <v>4370</v>
      </c>
      <c r="L3010" s="3" t="s">
        <v>64</v>
      </c>
      <c r="M3010" s="3" t="s">
        <v>318</v>
      </c>
      <c r="N3010" s="3" t="s">
        <v>317</v>
      </c>
      <c r="O3010" s="3"/>
      <c r="P3010" s="3"/>
      <c r="Q3010" s="3"/>
      <c r="R3010" s="3">
        <v>0</v>
      </c>
      <c r="S3010" s="3">
        <v>1</v>
      </c>
      <c r="T3010" s="2">
        <v>14</v>
      </c>
      <c r="U3010" s="3">
        <v>0.44942575503848387</v>
      </c>
      <c r="V3010" s="3">
        <v>3.2157912925655219</v>
      </c>
      <c r="W3010" s="3">
        <v>0.48640108525670406</v>
      </c>
      <c r="X3010" s="3">
        <v>1408.5162184320391</v>
      </c>
      <c r="Y3010" s="3">
        <v>3.2157912925655219</v>
      </c>
      <c r="Z3010" s="3">
        <v>0.4864006552570192</v>
      </c>
      <c r="AA3010" s="3">
        <v>1408.5162184320391</v>
      </c>
      <c r="AB3010">
        <f t="shared" si="78"/>
        <v>3.2157912925655219</v>
      </c>
      <c r="AC3010">
        <f t="shared" si="79"/>
        <v>0.4864006552570192</v>
      </c>
    </row>
    <row r="3011" spans="1:29" x14ac:dyDescent="0.25">
      <c r="A3011" s="2">
        <v>3010</v>
      </c>
      <c r="B3011" s="3" t="s">
        <v>178</v>
      </c>
      <c r="C3011" s="3" t="s">
        <v>110</v>
      </c>
      <c r="D3011" s="3" t="s">
        <v>179</v>
      </c>
      <c r="E3011" s="3" t="s">
        <v>288</v>
      </c>
      <c r="F3011" s="3">
        <v>0.56000000000000005</v>
      </c>
      <c r="G3011" s="3">
        <v>0.48</v>
      </c>
      <c r="H3011" s="3" t="s">
        <v>317</v>
      </c>
      <c r="I3011" s="2">
        <v>4370</v>
      </c>
      <c r="J3011" s="3" t="s">
        <v>83</v>
      </c>
      <c r="K3011" s="2">
        <v>4370</v>
      </c>
      <c r="L3011" s="3" t="s">
        <v>64</v>
      </c>
      <c r="M3011" s="3" t="s">
        <v>320</v>
      </c>
      <c r="N3011" s="3" t="s">
        <v>317</v>
      </c>
      <c r="O3011" s="3"/>
      <c r="P3011" s="3"/>
      <c r="Q3011" s="3"/>
      <c r="R3011" s="3">
        <v>0</v>
      </c>
      <c r="S3011" s="3">
        <v>1</v>
      </c>
      <c r="T3011" s="2">
        <v>1</v>
      </c>
      <c r="U3011" s="3">
        <v>1.10037437753021E-2</v>
      </c>
      <c r="V3011" s="3">
        <v>7.873806885458208E-2</v>
      </c>
      <c r="W3011" s="3">
        <v>1.0626122951692957E-2</v>
      </c>
      <c r="X3011" s="3">
        <v>36.013356716070732</v>
      </c>
      <c r="Y3011" s="3">
        <v>7.873806885458208E-2</v>
      </c>
      <c r="Z3011" s="3">
        <v>1.0626113557738801E-2</v>
      </c>
      <c r="AA3011" s="3">
        <v>36.013356716070732</v>
      </c>
      <c r="AB3011">
        <f t="shared" si="78"/>
        <v>7.873806885458208E-2</v>
      </c>
      <c r="AC3011">
        <f t="shared" si="79"/>
        <v>1.0626113557738801E-2</v>
      </c>
    </row>
    <row r="3012" spans="1:29" x14ac:dyDescent="0.25">
      <c r="A3012" s="2">
        <v>3011</v>
      </c>
      <c r="B3012" s="3" t="s">
        <v>178</v>
      </c>
      <c r="C3012" s="3" t="s">
        <v>110</v>
      </c>
      <c r="D3012" s="3" t="s">
        <v>179</v>
      </c>
      <c r="E3012" s="3" t="s">
        <v>288</v>
      </c>
      <c r="F3012" s="3">
        <v>0.56000000000000005</v>
      </c>
      <c r="G3012" s="3">
        <v>0.48</v>
      </c>
      <c r="H3012" s="3" t="s">
        <v>317</v>
      </c>
      <c r="I3012" s="2">
        <v>5100</v>
      </c>
      <c r="J3012" s="3" t="s">
        <v>85</v>
      </c>
      <c r="K3012" s="2">
        <v>1000</v>
      </c>
      <c r="L3012" s="3" t="s">
        <v>64</v>
      </c>
      <c r="M3012" s="3" t="s">
        <v>318</v>
      </c>
      <c r="N3012" s="3" t="s">
        <v>317</v>
      </c>
      <c r="O3012" s="3"/>
      <c r="P3012" s="3"/>
      <c r="Q3012" s="3"/>
      <c r="R3012" s="3">
        <v>0</v>
      </c>
      <c r="S3012" s="3">
        <v>1</v>
      </c>
      <c r="T3012" s="2">
        <v>61</v>
      </c>
      <c r="U3012" s="3">
        <v>8.2037019484520871E-2</v>
      </c>
      <c r="V3012" s="3">
        <v>0.41197934726398178</v>
      </c>
      <c r="W3012" s="3">
        <v>4.690921435282646E-2</v>
      </c>
      <c r="X3012" s="3">
        <v>168.35969349383188</v>
      </c>
      <c r="Y3012" s="3">
        <v>0.41197934726398178</v>
      </c>
      <c r="Z3012" s="3">
        <v>4.6909172883043526E-2</v>
      </c>
      <c r="AA3012" s="3">
        <v>168.35969349383188</v>
      </c>
      <c r="AB3012">
        <f t="shared" si="78"/>
        <v>0.41197934726398178</v>
      </c>
      <c r="AC3012">
        <f t="shared" si="79"/>
        <v>4.6909172883043526E-2</v>
      </c>
    </row>
    <row r="3013" spans="1:29" x14ac:dyDescent="0.25">
      <c r="A3013" s="2">
        <v>3012</v>
      </c>
      <c r="B3013" s="3" t="s">
        <v>178</v>
      </c>
      <c r="C3013" s="3" t="s">
        <v>110</v>
      </c>
      <c r="D3013" s="3" t="s">
        <v>179</v>
      </c>
      <c r="E3013" s="3" t="s">
        <v>288</v>
      </c>
      <c r="F3013" s="3">
        <v>0.56000000000000005</v>
      </c>
      <c r="G3013" s="3">
        <v>0.48</v>
      </c>
      <c r="H3013" s="3" t="s">
        <v>317</v>
      </c>
      <c r="I3013" s="2">
        <v>5100</v>
      </c>
      <c r="J3013" s="3" t="s">
        <v>85</v>
      </c>
      <c r="K3013" s="2">
        <v>3000</v>
      </c>
      <c r="L3013" s="3" t="s">
        <v>64</v>
      </c>
      <c r="M3013" s="3" t="s">
        <v>318</v>
      </c>
      <c r="N3013" s="3" t="s">
        <v>317</v>
      </c>
      <c r="O3013" s="3"/>
      <c r="P3013" s="3"/>
      <c r="Q3013" s="3"/>
      <c r="R3013" s="3">
        <v>0</v>
      </c>
      <c r="S3013" s="3">
        <v>1</v>
      </c>
      <c r="T3013" s="2">
        <v>10</v>
      </c>
      <c r="U3013" s="3">
        <v>1.1715268369379213E-3</v>
      </c>
      <c r="V3013" s="3">
        <v>9.4764265904856218E-3</v>
      </c>
      <c r="W3013" s="3">
        <v>1.5053012003861245E-3</v>
      </c>
      <c r="X3013" s="3">
        <v>3.2535428432300924</v>
      </c>
      <c r="Y3013" s="3">
        <v>9.4764265904856218E-3</v>
      </c>
      <c r="Z3013" s="3">
        <v>1.5052998696344869E-3</v>
      </c>
      <c r="AA3013" s="3">
        <v>3.2535428432300924</v>
      </c>
      <c r="AB3013">
        <f t="shared" si="78"/>
        <v>9.4764265904856218E-3</v>
      </c>
      <c r="AC3013">
        <f t="shared" si="79"/>
        <v>1.5052998696344869E-3</v>
      </c>
    </row>
    <row r="3014" spans="1:29" x14ac:dyDescent="0.25">
      <c r="A3014" s="2">
        <v>3013</v>
      </c>
      <c r="B3014" s="3" t="s">
        <v>178</v>
      </c>
      <c r="C3014" s="3" t="s">
        <v>110</v>
      </c>
      <c r="D3014" s="3" t="s">
        <v>179</v>
      </c>
      <c r="E3014" s="3" t="s">
        <v>288</v>
      </c>
      <c r="F3014" s="3">
        <v>0.56000000000000005</v>
      </c>
      <c r="G3014" s="3">
        <v>0.48</v>
      </c>
      <c r="H3014" s="3" t="s">
        <v>317</v>
      </c>
      <c r="I3014" s="2">
        <v>5100</v>
      </c>
      <c r="J3014" s="3" t="s">
        <v>85</v>
      </c>
      <c r="K3014" s="2">
        <v>5100</v>
      </c>
      <c r="L3014" s="3" t="s">
        <v>64</v>
      </c>
      <c r="M3014" s="3" t="s">
        <v>318</v>
      </c>
      <c r="N3014" s="3" t="s">
        <v>317</v>
      </c>
      <c r="O3014" s="3"/>
      <c r="P3014" s="3"/>
      <c r="Q3014" s="3"/>
      <c r="R3014" s="3">
        <v>0</v>
      </c>
      <c r="S3014" s="3">
        <v>1</v>
      </c>
      <c r="T3014" s="2">
        <v>1332</v>
      </c>
      <c r="U3014" s="3">
        <v>140.31476235967202</v>
      </c>
      <c r="V3014" s="3">
        <v>756.26856344251519</v>
      </c>
      <c r="W3014" s="3">
        <v>100.11172554923219</v>
      </c>
      <c r="X3014" s="3">
        <v>315850.30729648238</v>
      </c>
      <c r="Y3014" s="3">
        <v>756.26856344251519</v>
      </c>
      <c r="Z3014" s="3">
        <v>100.11163704611889</v>
      </c>
      <c r="AA3014" s="3">
        <v>315850.30729648238</v>
      </c>
      <c r="AB3014">
        <f t="shared" si="78"/>
        <v>756.26856344251519</v>
      </c>
      <c r="AC3014">
        <f t="shared" si="79"/>
        <v>100.11163704611889</v>
      </c>
    </row>
    <row r="3015" spans="1:29" x14ac:dyDescent="0.25">
      <c r="A3015" s="2">
        <v>3014</v>
      </c>
      <c r="B3015" s="3" t="s">
        <v>178</v>
      </c>
      <c r="C3015" s="3" t="s">
        <v>110</v>
      </c>
      <c r="D3015" s="3" t="s">
        <v>179</v>
      </c>
      <c r="E3015" s="3" t="s">
        <v>288</v>
      </c>
      <c r="F3015" s="3">
        <v>0.56000000000000005</v>
      </c>
      <c r="G3015" s="3">
        <v>0.48</v>
      </c>
      <c r="H3015" s="3" t="s">
        <v>317</v>
      </c>
      <c r="I3015" s="2">
        <v>5100</v>
      </c>
      <c r="J3015" s="3" t="s">
        <v>85</v>
      </c>
      <c r="K3015" s="2">
        <v>5100</v>
      </c>
      <c r="L3015" s="3" t="s">
        <v>64</v>
      </c>
      <c r="M3015" s="3" t="s">
        <v>322</v>
      </c>
      <c r="N3015" s="3" t="s">
        <v>317</v>
      </c>
      <c r="O3015" s="3"/>
      <c r="P3015" s="3"/>
      <c r="Q3015" s="3"/>
      <c r="R3015" s="3">
        <v>0</v>
      </c>
      <c r="S3015" s="3">
        <v>1</v>
      </c>
      <c r="T3015" s="2">
        <v>118</v>
      </c>
      <c r="U3015" s="3">
        <v>11.203468259754537</v>
      </c>
      <c r="V3015" s="3">
        <v>69.337165836089881</v>
      </c>
      <c r="W3015" s="3">
        <v>9.2829861558831634</v>
      </c>
      <c r="X3015" s="3">
        <v>27644.036819005811</v>
      </c>
      <c r="Y3015" s="3">
        <v>69.337165836089881</v>
      </c>
      <c r="Z3015" s="3">
        <v>9.2829779493202373</v>
      </c>
      <c r="AA3015" s="3">
        <v>27644.036819005811</v>
      </c>
      <c r="AB3015">
        <f t="shared" si="78"/>
        <v>69.337165836089881</v>
      </c>
      <c r="AC3015">
        <f t="shared" si="79"/>
        <v>9.2829779493202373</v>
      </c>
    </row>
    <row r="3016" spans="1:29" x14ac:dyDescent="0.25">
      <c r="A3016" s="2">
        <v>3015</v>
      </c>
      <c r="B3016" s="3" t="s">
        <v>178</v>
      </c>
      <c r="C3016" s="3" t="s">
        <v>110</v>
      </c>
      <c r="D3016" s="3" t="s">
        <v>179</v>
      </c>
      <c r="E3016" s="3" t="s">
        <v>288</v>
      </c>
      <c r="F3016" s="3">
        <v>0.56000000000000005</v>
      </c>
      <c r="G3016" s="3">
        <v>0.48</v>
      </c>
      <c r="H3016" s="3" t="s">
        <v>317</v>
      </c>
      <c r="I3016" s="2">
        <v>5300</v>
      </c>
      <c r="J3016" s="3" t="s">
        <v>88</v>
      </c>
      <c r="K3016" s="2">
        <v>5300</v>
      </c>
      <c r="L3016" s="3" t="s">
        <v>64</v>
      </c>
      <c r="M3016" s="3" t="s">
        <v>318</v>
      </c>
      <c r="N3016" s="3" t="s">
        <v>317</v>
      </c>
      <c r="O3016" s="3"/>
      <c r="P3016" s="3"/>
      <c r="Q3016" s="3"/>
      <c r="R3016" s="3">
        <v>0</v>
      </c>
      <c r="S3016" s="3">
        <v>1</v>
      </c>
      <c r="T3016" s="2">
        <v>7</v>
      </c>
      <c r="U3016" s="3">
        <v>0.64603949564176599</v>
      </c>
      <c r="V3016" s="3">
        <v>3.4159543824778016</v>
      </c>
      <c r="W3016" s="3">
        <v>0.44533462202938323</v>
      </c>
      <c r="X3016" s="3">
        <v>2084.2732575834198</v>
      </c>
      <c r="Y3016" s="3">
        <v>3.4159543824778016</v>
      </c>
      <c r="Z3016" s="3">
        <v>0.44533422833423564</v>
      </c>
      <c r="AA3016" s="3">
        <v>2084.2732575834198</v>
      </c>
      <c r="AB3016">
        <f t="shared" si="78"/>
        <v>3.4159543824778016</v>
      </c>
      <c r="AC3016">
        <f t="shared" si="79"/>
        <v>0.44533422833423564</v>
      </c>
    </row>
    <row r="3017" spans="1:29" x14ac:dyDescent="0.25">
      <c r="A3017" s="2">
        <v>3016</v>
      </c>
      <c r="B3017" s="3" t="s">
        <v>178</v>
      </c>
      <c r="C3017" s="3" t="s">
        <v>110</v>
      </c>
      <c r="D3017" s="3" t="s">
        <v>179</v>
      </c>
      <c r="E3017" s="3" t="s">
        <v>288</v>
      </c>
      <c r="F3017" s="3">
        <v>0.56000000000000005</v>
      </c>
      <c r="G3017" s="3">
        <v>0.48</v>
      </c>
      <c r="H3017" s="3" t="s">
        <v>317</v>
      </c>
      <c r="I3017" s="2">
        <v>5400</v>
      </c>
      <c r="J3017" s="3" t="s">
        <v>89</v>
      </c>
      <c r="K3017" s="2">
        <v>3000</v>
      </c>
      <c r="L3017" s="3" t="s">
        <v>64</v>
      </c>
      <c r="M3017" s="3" t="s">
        <v>322</v>
      </c>
      <c r="N3017" s="3" t="s">
        <v>317</v>
      </c>
      <c r="O3017" s="3"/>
      <c r="P3017" s="3"/>
      <c r="Q3017" s="3"/>
      <c r="R3017" s="3">
        <v>0</v>
      </c>
      <c r="S3017" s="3">
        <v>1</v>
      </c>
      <c r="T3017" s="2">
        <v>1</v>
      </c>
      <c r="U3017" s="3">
        <v>7.3751475912701502E-7</v>
      </c>
      <c r="V3017" s="3">
        <v>8.9432960364564102E-6</v>
      </c>
      <c r="W3017" s="3">
        <v>1.4173524123372008E-6</v>
      </c>
      <c r="X3017" s="3">
        <v>2.98919634533624E-3</v>
      </c>
      <c r="Y3017" s="3">
        <v>8.9432960364564102E-6</v>
      </c>
      <c r="Z3017" s="3">
        <v>1.41735115933611E-6</v>
      </c>
      <c r="AA3017" s="3">
        <v>2.98919634533624E-3</v>
      </c>
      <c r="AB3017">
        <f t="shared" si="78"/>
        <v>8.9432960364564102E-6</v>
      </c>
      <c r="AC3017">
        <f t="shared" si="79"/>
        <v>1.41735115933611E-6</v>
      </c>
    </row>
    <row r="3018" spans="1:29" x14ac:dyDescent="0.25">
      <c r="A3018" s="2">
        <v>3017</v>
      </c>
      <c r="B3018" s="3" t="s">
        <v>178</v>
      </c>
      <c r="C3018" s="3" t="s">
        <v>110</v>
      </c>
      <c r="D3018" s="3" t="s">
        <v>179</v>
      </c>
      <c r="E3018" s="3" t="s">
        <v>288</v>
      </c>
      <c r="F3018" s="3">
        <v>0.56000000000000005</v>
      </c>
      <c r="G3018" s="3">
        <v>0.48</v>
      </c>
      <c r="H3018" s="3" t="s">
        <v>317</v>
      </c>
      <c r="I3018" s="2">
        <v>5400</v>
      </c>
      <c r="J3018" s="3" t="s">
        <v>89</v>
      </c>
      <c r="K3018" s="2">
        <v>5400</v>
      </c>
      <c r="L3018" s="3" t="s">
        <v>64</v>
      </c>
      <c r="M3018" s="3" t="s">
        <v>318</v>
      </c>
      <c r="N3018" s="3" t="s">
        <v>317</v>
      </c>
      <c r="O3018" s="3"/>
      <c r="P3018" s="3"/>
      <c r="Q3018" s="3"/>
      <c r="R3018" s="3">
        <v>0</v>
      </c>
      <c r="S3018" s="3">
        <v>1</v>
      </c>
      <c r="T3018" s="2">
        <v>1</v>
      </c>
      <c r="U3018" s="3">
        <v>5.9548343666034996E-6</v>
      </c>
      <c r="V3018" s="3">
        <v>4.993103197890668E-6</v>
      </c>
      <c r="W3018" s="3">
        <v>4.0744139148715026E-7</v>
      </c>
      <c r="X3018" s="3">
        <v>1.7316915883847021E-3</v>
      </c>
      <c r="Y3018" s="3">
        <v>4.993103197890668E-6</v>
      </c>
      <c r="Z3018" s="3">
        <v>4.0744103129126502E-7</v>
      </c>
      <c r="AA3018" s="3">
        <v>1.7316915883847021E-3</v>
      </c>
      <c r="AB3018">
        <f t="shared" si="78"/>
        <v>4.993103197890668E-6</v>
      </c>
      <c r="AC3018">
        <f t="shared" si="79"/>
        <v>4.0744103129126502E-7</v>
      </c>
    </row>
    <row r="3019" spans="1:29" x14ac:dyDescent="0.25">
      <c r="A3019" s="2">
        <v>3018</v>
      </c>
      <c r="B3019" s="3" t="s">
        <v>178</v>
      </c>
      <c r="C3019" s="3" t="s">
        <v>110</v>
      </c>
      <c r="D3019" s="3" t="s">
        <v>179</v>
      </c>
      <c r="E3019" s="3" t="s">
        <v>288</v>
      </c>
      <c r="F3019" s="3">
        <v>0.56000000000000005</v>
      </c>
      <c r="G3019" s="3">
        <v>0.48</v>
      </c>
      <c r="H3019" s="3" t="s">
        <v>317</v>
      </c>
      <c r="I3019" s="2">
        <v>5400</v>
      </c>
      <c r="J3019" s="3" t="s">
        <v>89</v>
      </c>
      <c r="K3019" s="2">
        <v>5400</v>
      </c>
      <c r="L3019" s="3" t="s">
        <v>64</v>
      </c>
      <c r="M3019" s="3" t="s">
        <v>322</v>
      </c>
      <c r="N3019" s="3" t="s">
        <v>317</v>
      </c>
      <c r="O3019" s="3"/>
      <c r="P3019" s="3"/>
      <c r="Q3019" s="3"/>
      <c r="R3019" s="3">
        <v>0</v>
      </c>
      <c r="S3019" s="3">
        <v>1</v>
      </c>
      <c r="T3019" s="2">
        <v>28</v>
      </c>
      <c r="U3019" s="3">
        <v>7.277613556165778</v>
      </c>
      <c r="V3019" s="3">
        <v>17.612248643075635</v>
      </c>
      <c r="W3019" s="3">
        <v>2.5965437826736091</v>
      </c>
      <c r="X3019" s="3">
        <v>5907.4415078916509</v>
      </c>
      <c r="Y3019" s="3">
        <v>17.612248643075635</v>
      </c>
      <c r="Z3019" s="3">
        <v>2.5965414872161312</v>
      </c>
      <c r="AA3019" s="3">
        <v>5907.4415078916509</v>
      </c>
      <c r="AB3019">
        <f t="shared" si="78"/>
        <v>17.612248643075635</v>
      </c>
      <c r="AC3019">
        <f t="shared" si="79"/>
        <v>2.5965414872161312</v>
      </c>
    </row>
    <row r="3020" spans="1:29" x14ac:dyDescent="0.25">
      <c r="A3020" s="2">
        <v>3019</v>
      </c>
      <c r="B3020" s="3" t="s">
        <v>178</v>
      </c>
      <c r="C3020" s="3" t="s">
        <v>110</v>
      </c>
      <c r="D3020" s="3" t="s">
        <v>179</v>
      </c>
      <c r="E3020" s="3" t="s">
        <v>288</v>
      </c>
      <c r="F3020" s="3">
        <v>0.56000000000000005</v>
      </c>
      <c r="G3020" s="3">
        <v>0.48</v>
      </c>
      <c r="H3020" s="3" t="s">
        <v>317</v>
      </c>
      <c r="I3020" s="2">
        <v>6120</v>
      </c>
      <c r="J3020" s="3" t="s">
        <v>63</v>
      </c>
      <c r="K3020" s="2">
        <v>6120</v>
      </c>
      <c r="L3020" s="3" t="s">
        <v>64</v>
      </c>
      <c r="M3020" s="3" t="s">
        <v>318</v>
      </c>
      <c r="N3020" s="3" t="s">
        <v>317</v>
      </c>
      <c r="O3020" s="3"/>
      <c r="P3020" s="3"/>
      <c r="Q3020" s="3"/>
      <c r="R3020" s="3">
        <v>0</v>
      </c>
      <c r="S3020" s="3">
        <v>1</v>
      </c>
      <c r="T3020" s="2">
        <v>10</v>
      </c>
      <c r="U3020" s="3">
        <v>2.6765903030712107E-2</v>
      </c>
      <c r="V3020" s="3">
        <v>0.12999209244625129</v>
      </c>
      <c r="W3020" s="3">
        <v>1.2727253770396105E-2</v>
      </c>
      <c r="X3020" s="3">
        <v>51.331599263210997</v>
      </c>
      <c r="Y3020" s="3">
        <v>0.12999209244625129</v>
      </c>
      <c r="Z3020" s="3">
        <v>1.2727242518951007E-2</v>
      </c>
      <c r="AA3020" s="3">
        <v>51.331599263210997</v>
      </c>
      <c r="AB3020">
        <f t="shared" si="78"/>
        <v>0.12999209244625129</v>
      </c>
      <c r="AC3020">
        <f t="shared" si="79"/>
        <v>1.2727242518951007E-2</v>
      </c>
    </row>
    <row r="3021" spans="1:29" x14ac:dyDescent="0.25">
      <c r="A3021" s="2">
        <v>3020</v>
      </c>
      <c r="B3021" s="3" t="s">
        <v>178</v>
      </c>
      <c r="C3021" s="3" t="s">
        <v>110</v>
      </c>
      <c r="D3021" s="3" t="s">
        <v>179</v>
      </c>
      <c r="E3021" s="3" t="s">
        <v>288</v>
      </c>
      <c r="F3021" s="3">
        <v>0.56000000000000005</v>
      </c>
      <c r="G3021" s="3">
        <v>0.48</v>
      </c>
      <c r="H3021" s="3" t="s">
        <v>317</v>
      </c>
      <c r="I3021" s="2">
        <v>6120</v>
      </c>
      <c r="J3021" s="3" t="s">
        <v>63</v>
      </c>
      <c r="K3021" s="2">
        <v>6120</v>
      </c>
      <c r="L3021" s="3" t="s">
        <v>64</v>
      </c>
      <c r="M3021" s="3" t="s">
        <v>322</v>
      </c>
      <c r="N3021" s="3" t="s">
        <v>317</v>
      </c>
      <c r="O3021" s="3"/>
      <c r="P3021" s="3"/>
      <c r="Q3021" s="3"/>
      <c r="R3021" s="3">
        <v>0</v>
      </c>
      <c r="S3021" s="3">
        <v>1</v>
      </c>
      <c r="T3021" s="2">
        <v>22</v>
      </c>
      <c r="U3021" s="3">
        <v>0.39463787211178458</v>
      </c>
      <c r="V3021" s="3">
        <v>1.4915161770448231</v>
      </c>
      <c r="W3021" s="3">
        <v>0.20598573281904867</v>
      </c>
      <c r="X3021" s="3">
        <v>533.66365279778813</v>
      </c>
      <c r="Y3021" s="3">
        <v>1.4915161770448231</v>
      </c>
      <c r="Z3021" s="3">
        <v>0.20598555071871472</v>
      </c>
      <c r="AA3021" s="3">
        <v>533.66365279778813</v>
      </c>
      <c r="AB3021">
        <f t="shared" si="78"/>
        <v>1.4915161770448231</v>
      </c>
      <c r="AC3021">
        <f t="shared" si="79"/>
        <v>0.20598555071871472</v>
      </c>
    </row>
    <row r="3022" spans="1:29" x14ac:dyDescent="0.25">
      <c r="A3022" s="2">
        <v>3021</v>
      </c>
      <c r="B3022" s="3" t="s">
        <v>178</v>
      </c>
      <c r="C3022" s="3" t="s">
        <v>110</v>
      </c>
      <c r="D3022" s="3" t="s">
        <v>179</v>
      </c>
      <c r="E3022" s="3" t="s">
        <v>288</v>
      </c>
      <c r="F3022" s="3">
        <v>0.56000000000000005</v>
      </c>
      <c r="G3022" s="3">
        <v>0.48</v>
      </c>
      <c r="H3022" s="3" t="s">
        <v>317</v>
      </c>
      <c r="I3022" s="2">
        <v>6170</v>
      </c>
      <c r="J3022" s="3" t="s">
        <v>94</v>
      </c>
      <c r="K3022" s="2">
        <v>6170</v>
      </c>
      <c r="L3022" s="3" t="s">
        <v>64</v>
      </c>
      <c r="M3022" s="3" t="s">
        <v>318</v>
      </c>
      <c r="N3022" s="3" t="s">
        <v>317</v>
      </c>
      <c r="O3022" s="3"/>
      <c r="P3022" s="3"/>
      <c r="Q3022" s="3"/>
      <c r="R3022" s="3">
        <v>0</v>
      </c>
      <c r="S3022" s="3">
        <v>1</v>
      </c>
      <c r="T3022" s="2">
        <v>26</v>
      </c>
      <c r="U3022" s="3">
        <v>1.6443133246180199</v>
      </c>
      <c r="V3022" s="3">
        <v>8.1737143947313484</v>
      </c>
      <c r="W3022" s="3">
        <v>0.70635020943422966</v>
      </c>
      <c r="X3022" s="3">
        <v>2978.6687606333985</v>
      </c>
      <c r="Y3022" s="3">
        <v>8.1737143947313484</v>
      </c>
      <c r="Z3022" s="3">
        <v>0.70634958498996625</v>
      </c>
      <c r="AA3022" s="3">
        <v>2978.6687606333985</v>
      </c>
      <c r="AB3022">
        <f t="shared" si="78"/>
        <v>8.1737143947313484</v>
      </c>
      <c r="AC3022">
        <f t="shared" si="79"/>
        <v>0.70634958498996625</v>
      </c>
    </row>
    <row r="3023" spans="1:29" x14ac:dyDescent="0.25">
      <c r="A3023" s="2">
        <v>3022</v>
      </c>
      <c r="B3023" s="3" t="s">
        <v>178</v>
      </c>
      <c r="C3023" s="3" t="s">
        <v>110</v>
      </c>
      <c r="D3023" s="3" t="s">
        <v>179</v>
      </c>
      <c r="E3023" s="3" t="s">
        <v>288</v>
      </c>
      <c r="F3023" s="3">
        <v>0.56000000000000005</v>
      </c>
      <c r="G3023" s="3">
        <v>0.48</v>
      </c>
      <c r="H3023" s="3" t="s">
        <v>317</v>
      </c>
      <c r="I3023" s="2">
        <v>6170</v>
      </c>
      <c r="J3023" s="3" t="s">
        <v>94</v>
      </c>
      <c r="K3023" s="2">
        <v>6170</v>
      </c>
      <c r="L3023" s="3" t="s">
        <v>64</v>
      </c>
      <c r="M3023" s="3" t="s">
        <v>322</v>
      </c>
      <c r="N3023" s="3" t="s">
        <v>317</v>
      </c>
      <c r="O3023" s="3"/>
      <c r="P3023" s="3"/>
      <c r="Q3023" s="3"/>
      <c r="R3023" s="3">
        <v>0</v>
      </c>
      <c r="S3023" s="3">
        <v>1</v>
      </c>
      <c r="T3023" s="2">
        <v>8</v>
      </c>
      <c r="U3023" s="3">
        <v>0.38756668578984221</v>
      </c>
      <c r="V3023" s="3">
        <v>1.957965240596814</v>
      </c>
      <c r="W3023" s="3">
        <v>0.20078176426216493</v>
      </c>
      <c r="X3023" s="3">
        <v>761.91526145111493</v>
      </c>
      <c r="Y3023" s="3">
        <v>1.957965240596814</v>
      </c>
      <c r="Z3023" s="3">
        <v>0.20078158676236474</v>
      </c>
      <c r="AA3023" s="3">
        <v>761.91526145111493</v>
      </c>
      <c r="AB3023">
        <f t="shared" ref="AB3023:AB3055" si="80">Y3023</f>
        <v>1.957965240596814</v>
      </c>
      <c r="AC3023">
        <f t="shared" ref="AC3023:AC3055" si="81">Z3023</f>
        <v>0.20078158676236474</v>
      </c>
    </row>
    <row r="3024" spans="1:29" x14ac:dyDescent="0.25">
      <c r="A3024" s="2">
        <v>3023</v>
      </c>
      <c r="B3024" s="3" t="s">
        <v>178</v>
      </c>
      <c r="C3024" s="3" t="s">
        <v>110</v>
      </c>
      <c r="D3024" s="3" t="s">
        <v>179</v>
      </c>
      <c r="E3024" s="3" t="s">
        <v>288</v>
      </c>
      <c r="F3024" s="3">
        <v>0.56000000000000005</v>
      </c>
      <c r="G3024" s="3">
        <v>0.48</v>
      </c>
      <c r="H3024" s="3" t="s">
        <v>317</v>
      </c>
      <c r="I3024" s="2">
        <v>6300</v>
      </c>
      <c r="J3024" s="3" t="s">
        <v>99</v>
      </c>
      <c r="K3024" s="2">
        <v>6300</v>
      </c>
      <c r="L3024" s="3" t="s">
        <v>64</v>
      </c>
      <c r="M3024" s="3" t="s">
        <v>318</v>
      </c>
      <c r="N3024" s="3" t="s">
        <v>317</v>
      </c>
      <c r="O3024" s="3"/>
      <c r="P3024" s="3"/>
      <c r="Q3024" s="3"/>
      <c r="R3024" s="3">
        <v>0</v>
      </c>
      <c r="S3024" s="3">
        <v>1</v>
      </c>
      <c r="T3024" s="2">
        <v>7</v>
      </c>
      <c r="U3024" s="3">
        <v>9.2471893519198295E-2</v>
      </c>
      <c r="V3024" s="3">
        <v>0.82602884516921715</v>
      </c>
      <c r="W3024" s="3">
        <v>0.11511933888385964</v>
      </c>
      <c r="X3024" s="3">
        <v>355.68798155247515</v>
      </c>
      <c r="Y3024" s="3">
        <v>0.82602884516921715</v>
      </c>
      <c r="Z3024" s="3">
        <v>0.11511923711336416</v>
      </c>
      <c r="AA3024" s="3">
        <v>355.68798155247515</v>
      </c>
      <c r="AB3024">
        <f t="shared" si="80"/>
        <v>0.82602884516921715</v>
      </c>
      <c r="AC3024">
        <f t="shared" si="81"/>
        <v>0.11511923711336416</v>
      </c>
    </row>
    <row r="3025" spans="1:29" x14ac:dyDescent="0.25">
      <c r="A3025" s="2">
        <v>3024</v>
      </c>
      <c r="B3025" s="3" t="s">
        <v>178</v>
      </c>
      <c r="C3025" s="3" t="s">
        <v>110</v>
      </c>
      <c r="D3025" s="3" t="s">
        <v>179</v>
      </c>
      <c r="E3025" s="3" t="s">
        <v>288</v>
      </c>
      <c r="F3025" s="3">
        <v>0.56000000000000005</v>
      </c>
      <c r="G3025" s="3">
        <v>0.48</v>
      </c>
      <c r="H3025" s="3" t="s">
        <v>317</v>
      </c>
      <c r="I3025" s="2">
        <v>6430</v>
      </c>
      <c r="J3025" s="3" t="s">
        <v>102</v>
      </c>
      <c r="K3025" s="2">
        <v>1000</v>
      </c>
      <c r="L3025" s="3" t="s">
        <v>64</v>
      </c>
      <c r="M3025" s="3" t="s">
        <v>318</v>
      </c>
      <c r="N3025" s="3" t="s">
        <v>317</v>
      </c>
      <c r="O3025" s="3"/>
      <c r="P3025" s="3"/>
      <c r="Q3025" s="3"/>
      <c r="R3025" s="3">
        <v>0</v>
      </c>
      <c r="S3025" s="3">
        <v>1</v>
      </c>
      <c r="T3025" s="2">
        <v>17</v>
      </c>
      <c r="U3025" s="3">
        <v>0.48764253765971383</v>
      </c>
      <c r="V3025" s="3">
        <v>3.9651106408826378</v>
      </c>
      <c r="W3025" s="3">
        <v>0.55788273464684357</v>
      </c>
      <c r="X3025" s="3">
        <v>1565.1929010917522</v>
      </c>
      <c r="Y3025" s="3">
        <v>3.9651106408826378</v>
      </c>
      <c r="Z3025" s="3">
        <v>0.55788224145427656</v>
      </c>
      <c r="AA3025" s="3">
        <v>1565.1929010917522</v>
      </c>
      <c r="AB3025">
        <f t="shared" si="80"/>
        <v>3.9651106408826378</v>
      </c>
      <c r="AC3025">
        <f t="shared" si="81"/>
        <v>0.55788224145427656</v>
      </c>
    </row>
    <row r="3026" spans="1:29" x14ac:dyDescent="0.25">
      <c r="A3026" s="2">
        <v>3025</v>
      </c>
      <c r="B3026" s="3" t="s">
        <v>178</v>
      </c>
      <c r="C3026" s="3" t="s">
        <v>110</v>
      </c>
      <c r="D3026" s="3" t="s">
        <v>179</v>
      </c>
      <c r="E3026" s="3" t="s">
        <v>288</v>
      </c>
      <c r="F3026" s="3">
        <v>0.56000000000000005</v>
      </c>
      <c r="G3026" s="3">
        <v>0.48</v>
      </c>
      <c r="H3026" s="3" t="s">
        <v>317</v>
      </c>
      <c r="I3026" s="2">
        <v>6430</v>
      </c>
      <c r="J3026" s="3" t="s">
        <v>102</v>
      </c>
      <c r="K3026" s="2">
        <v>6430</v>
      </c>
      <c r="L3026" s="3" t="s">
        <v>64</v>
      </c>
      <c r="M3026" s="3" t="s">
        <v>318</v>
      </c>
      <c r="N3026" s="3" t="s">
        <v>317</v>
      </c>
      <c r="O3026" s="3"/>
      <c r="P3026" s="3"/>
      <c r="Q3026" s="3"/>
      <c r="R3026" s="3">
        <v>0</v>
      </c>
      <c r="S3026" s="3">
        <v>1</v>
      </c>
      <c r="T3026" s="2">
        <v>18</v>
      </c>
      <c r="U3026" s="3">
        <v>0.64768110793426958</v>
      </c>
      <c r="V3026" s="3">
        <v>3.9078851401109689</v>
      </c>
      <c r="W3026" s="3">
        <v>0.40033787984453489</v>
      </c>
      <c r="X3026" s="3">
        <v>2035.3066268941309</v>
      </c>
      <c r="Y3026" s="3">
        <v>3.9078851401109689</v>
      </c>
      <c r="Z3026" s="3">
        <v>0.40033752592846211</v>
      </c>
      <c r="AA3026" s="3">
        <v>2035.3066268941309</v>
      </c>
      <c r="AB3026">
        <f t="shared" si="80"/>
        <v>3.9078851401109689</v>
      </c>
      <c r="AC3026">
        <f t="shared" si="81"/>
        <v>0.40033752592846211</v>
      </c>
    </row>
    <row r="3027" spans="1:29" x14ac:dyDescent="0.25">
      <c r="A3027" s="2">
        <v>3026</v>
      </c>
      <c r="B3027" s="3" t="s">
        <v>178</v>
      </c>
      <c r="C3027" s="3" t="s">
        <v>110</v>
      </c>
      <c r="D3027" s="3" t="s">
        <v>179</v>
      </c>
      <c r="E3027" s="3" t="s">
        <v>288</v>
      </c>
      <c r="F3027" s="3">
        <v>0.56000000000000005</v>
      </c>
      <c r="G3027" s="3">
        <v>0.48</v>
      </c>
      <c r="H3027" s="3" t="s">
        <v>317</v>
      </c>
      <c r="I3027" s="2">
        <v>6440</v>
      </c>
      <c r="J3027" s="3" t="s">
        <v>103</v>
      </c>
      <c r="K3027" s="2">
        <v>6440</v>
      </c>
      <c r="L3027" s="3" t="s">
        <v>64</v>
      </c>
      <c r="M3027" s="3" t="s">
        <v>318</v>
      </c>
      <c r="N3027" s="3" t="s">
        <v>317</v>
      </c>
      <c r="O3027" s="3"/>
      <c r="P3027" s="3"/>
      <c r="Q3027" s="3"/>
      <c r="R3027" s="3">
        <v>0</v>
      </c>
      <c r="S3027" s="3">
        <v>1</v>
      </c>
      <c r="T3027" s="2">
        <v>4</v>
      </c>
      <c r="U3027" s="3">
        <v>0.14240492305987013</v>
      </c>
      <c r="V3027" s="3">
        <v>0.74927738217741036</v>
      </c>
      <c r="W3027" s="3">
        <v>6.6707185500975152E-2</v>
      </c>
      <c r="X3027" s="3">
        <v>279.35483543319901</v>
      </c>
      <c r="Y3027" s="3">
        <v>0.74927738217741036</v>
      </c>
      <c r="Z3027" s="3">
        <v>6.6707126528926089E-2</v>
      </c>
      <c r="AA3027" s="3">
        <v>279.35483543319901</v>
      </c>
      <c r="AB3027">
        <f t="shared" si="80"/>
        <v>0.74927738217741036</v>
      </c>
      <c r="AC3027">
        <f t="shared" si="81"/>
        <v>6.6707126528926089E-2</v>
      </c>
    </row>
    <row r="3028" spans="1:29" x14ac:dyDescent="0.25">
      <c r="A3028" s="2">
        <v>3027</v>
      </c>
      <c r="B3028" s="3" t="s">
        <v>178</v>
      </c>
      <c r="C3028" s="3" t="s">
        <v>110</v>
      </c>
      <c r="D3028" s="3" t="s">
        <v>179</v>
      </c>
      <c r="E3028" s="3" t="s">
        <v>288</v>
      </c>
      <c r="F3028" s="3">
        <v>0.56000000000000005</v>
      </c>
      <c r="G3028" s="3">
        <v>0.48</v>
      </c>
      <c r="H3028" s="3" t="s">
        <v>317</v>
      </c>
      <c r="I3028" s="2">
        <v>6460</v>
      </c>
      <c r="J3028" s="3" t="s">
        <v>104</v>
      </c>
      <c r="K3028" s="2">
        <v>1000</v>
      </c>
      <c r="L3028" s="3" t="s">
        <v>64</v>
      </c>
      <c r="M3028" s="3" t="s">
        <v>318</v>
      </c>
      <c r="N3028" s="3" t="s">
        <v>317</v>
      </c>
      <c r="O3028" s="3"/>
      <c r="P3028" s="3"/>
      <c r="Q3028" s="3"/>
      <c r="R3028" s="3">
        <v>0</v>
      </c>
      <c r="S3028" s="3">
        <v>1</v>
      </c>
      <c r="T3028" s="2">
        <v>1</v>
      </c>
      <c r="U3028" s="3">
        <v>2.8772490485061602E-5</v>
      </c>
      <c r="V3028" s="3">
        <v>2.8199642356738366E-4</v>
      </c>
      <c r="W3028" s="3">
        <v>4.7204983644866654E-5</v>
      </c>
      <c r="X3028" s="3">
        <v>0.10425507256237754</v>
      </c>
      <c r="Y3028" s="3">
        <v>2.8199642356738366E-4</v>
      </c>
      <c r="Z3028" s="3">
        <v>4.7204941913611002E-5</v>
      </c>
      <c r="AA3028" s="3">
        <v>0.10425507256237754</v>
      </c>
      <c r="AB3028">
        <f t="shared" si="80"/>
        <v>2.8199642356738366E-4</v>
      </c>
      <c r="AC3028">
        <f t="shared" si="81"/>
        <v>4.7204941913611002E-5</v>
      </c>
    </row>
    <row r="3029" spans="1:29" x14ac:dyDescent="0.25">
      <c r="A3029" s="2">
        <v>3028</v>
      </c>
      <c r="B3029" s="3" t="s">
        <v>178</v>
      </c>
      <c r="C3029" s="3" t="s">
        <v>110</v>
      </c>
      <c r="D3029" s="3" t="s">
        <v>179</v>
      </c>
      <c r="E3029" s="3" t="s">
        <v>288</v>
      </c>
      <c r="F3029" s="3">
        <v>0.56000000000000005</v>
      </c>
      <c r="G3029" s="3">
        <v>0.48</v>
      </c>
      <c r="H3029" s="3" t="s">
        <v>317</v>
      </c>
      <c r="I3029" s="2">
        <v>6460</v>
      </c>
      <c r="J3029" s="3" t="s">
        <v>104</v>
      </c>
      <c r="K3029" s="2">
        <v>6460</v>
      </c>
      <c r="L3029" s="3" t="s">
        <v>64</v>
      </c>
      <c r="M3029" s="3" t="s">
        <v>318</v>
      </c>
      <c r="N3029" s="3" t="s">
        <v>317</v>
      </c>
      <c r="O3029" s="3"/>
      <c r="P3029" s="3"/>
      <c r="Q3029" s="3"/>
      <c r="R3029" s="3">
        <v>0</v>
      </c>
      <c r="S3029" s="3">
        <v>1</v>
      </c>
      <c r="T3029" s="2">
        <v>26</v>
      </c>
      <c r="U3029" s="3">
        <v>0.40684628890254704</v>
      </c>
      <c r="V3029" s="3">
        <v>2.9695627676666536</v>
      </c>
      <c r="W3029" s="3">
        <v>0.36378604824504379</v>
      </c>
      <c r="X3029" s="3">
        <v>1235.0685064334077</v>
      </c>
      <c r="Y3029" s="3">
        <v>2.9695627676666536</v>
      </c>
      <c r="Z3029" s="3">
        <v>0.36378572664237746</v>
      </c>
      <c r="AA3029" s="3">
        <v>1235.0685064334077</v>
      </c>
      <c r="AB3029">
        <f t="shared" si="80"/>
        <v>2.9695627676666536</v>
      </c>
      <c r="AC3029">
        <f t="shared" si="81"/>
        <v>0.36378572664237746</v>
      </c>
    </row>
    <row r="3030" spans="1:29" x14ac:dyDescent="0.25">
      <c r="A3030" s="2">
        <v>3029</v>
      </c>
      <c r="B3030" s="3" t="s">
        <v>178</v>
      </c>
      <c r="C3030" s="3" t="s">
        <v>110</v>
      </c>
      <c r="D3030" s="3" t="s">
        <v>179</v>
      </c>
      <c r="E3030" s="3" t="s">
        <v>288</v>
      </c>
      <c r="F3030" s="3">
        <v>0.56000000000000005</v>
      </c>
      <c r="G3030" s="3">
        <v>0.48</v>
      </c>
      <c r="H3030" s="3" t="s">
        <v>317</v>
      </c>
      <c r="I3030" s="2">
        <v>7400</v>
      </c>
      <c r="J3030" s="3" t="s">
        <v>127</v>
      </c>
      <c r="K3030" s="2">
        <v>7400</v>
      </c>
      <c r="L3030" s="3"/>
      <c r="M3030" s="3" t="s">
        <v>318</v>
      </c>
      <c r="N3030" s="3" t="s">
        <v>317</v>
      </c>
      <c r="O3030" s="3"/>
      <c r="P3030" s="3"/>
      <c r="Q3030" s="3"/>
      <c r="R3030" s="3">
        <v>0</v>
      </c>
      <c r="S3030" s="3">
        <v>1</v>
      </c>
      <c r="T3030" s="2">
        <v>24</v>
      </c>
      <c r="U3030" s="3">
        <v>0.50072510165187589</v>
      </c>
      <c r="V3030" s="3">
        <v>3.296689254856886</v>
      </c>
      <c r="W3030" s="3">
        <v>0.42758097701797881</v>
      </c>
      <c r="X3030" s="3">
        <v>1592.8308145636761</v>
      </c>
      <c r="Y3030" s="3">
        <v>3.296689254856886</v>
      </c>
      <c r="Z3030" s="3">
        <v>0.42758059901782425</v>
      </c>
      <c r="AA3030" s="3">
        <v>1592.8308145636761</v>
      </c>
      <c r="AB3030">
        <f t="shared" si="80"/>
        <v>3.296689254856886</v>
      </c>
      <c r="AC3030">
        <f t="shared" si="81"/>
        <v>0.42758059901782425</v>
      </c>
    </row>
    <row r="3031" spans="1:29" x14ac:dyDescent="0.25">
      <c r="A3031" s="2">
        <v>3030</v>
      </c>
      <c r="B3031" s="3" t="s">
        <v>178</v>
      </c>
      <c r="C3031" s="3" t="s">
        <v>110</v>
      </c>
      <c r="D3031" s="3" t="s">
        <v>179</v>
      </c>
      <c r="E3031" s="3" t="s">
        <v>288</v>
      </c>
      <c r="F3031" s="3">
        <v>0.56000000000000005</v>
      </c>
      <c r="G3031" s="3">
        <v>0.48</v>
      </c>
      <c r="H3031" s="3" t="s">
        <v>317</v>
      </c>
      <c r="I3031" s="2">
        <v>7410</v>
      </c>
      <c r="J3031" s="3" t="s">
        <v>150</v>
      </c>
      <c r="K3031" s="2">
        <v>1000</v>
      </c>
      <c r="L3031" s="3"/>
      <c r="M3031" s="3" t="s">
        <v>318</v>
      </c>
      <c r="N3031" s="3" t="s">
        <v>317</v>
      </c>
      <c r="O3031" s="3"/>
      <c r="P3031" s="3"/>
      <c r="Q3031" s="3"/>
      <c r="R3031" s="3">
        <v>0</v>
      </c>
      <c r="S3031" s="3">
        <v>1</v>
      </c>
      <c r="T3031" s="2">
        <v>1</v>
      </c>
      <c r="U3031" s="3">
        <v>2.8890088987860001E-6</v>
      </c>
      <c r="V3031" s="3">
        <v>1.8831639861050436E-5</v>
      </c>
      <c r="W3031" s="3">
        <v>2.2328188786597266E-6</v>
      </c>
      <c r="X3031" s="3">
        <v>8.4879192788654256E-3</v>
      </c>
      <c r="Y3031" s="3">
        <v>1.8831639861050436E-5</v>
      </c>
      <c r="Z3031" s="3">
        <v>2.23281690475089E-6</v>
      </c>
      <c r="AA3031" s="3">
        <v>8.4879192788654256E-3</v>
      </c>
      <c r="AB3031">
        <f t="shared" si="80"/>
        <v>1.8831639861050436E-5</v>
      </c>
      <c r="AC3031">
        <f t="shared" si="81"/>
        <v>2.23281690475089E-6</v>
      </c>
    </row>
    <row r="3032" spans="1:29" x14ac:dyDescent="0.25">
      <c r="A3032" s="2">
        <v>3031</v>
      </c>
      <c r="B3032" s="3" t="s">
        <v>178</v>
      </c>
      <c r="C3032" s="3" t="s">
        <v>110</v>
      </c>
      <c r="D3032" s="3" t="s">
        <v>179</v>
      </c>
      <c r="E3032" s="3" t="s">
        <v>288</v>
      </c>
      <c r="F3032" s="3">
        <v>0.56000000000000005</v>
      </c>
      <c r="G3032" s="3">
        <v>0.48</v>
      </c>
      <c r="H3032" s="3" t="s">
        <v>317</v>
      </c>
      <c r="I3032" s="2">
        <v>7410</v>
      </c>
      <c r="J3032" s="3" t="s">
        <v>150</v>
      </c>
      <c r="K3032" s="2">
        <v>3000</v>
      </c>
      <c r="L3032" s="3"/>
      <c r="M3032" s="3" t="s">
        <v>318</v>
      </c>
      <c r="N3032" s="3" t="s">
        <v>317</v>
      </c>
      <c r="O3032" s="3"/>
      <c r="P3032" s="3"/>
      <c r="Q3032" s="3"/>
      <c r="R3032" s="3">
        <v>0</v>
      </c>
      <c r="S3032" s="3">
        <v>1</v>
      </c>
      <c r="T3032" s="2">
        <v>5</v>
      </c>
      <c r="U3032" s="3">
        <v>0.1770301004525314</v>
      </c>
      <c r="V3032" s="3">
        <v>1.4257878364988019</v>
      </c>
      <c r="W3032" s="3">
        <v>0.1797287587000006</v>
      </c>
      <c r="X3032" s="3">
        <v>592.12205929072138</v>
      </c>
      <c r="Y3032" s="3">
        <v>1.4257878364988019</v>
      </c>
      <c r="Z3032" s="3">
        <v>0.1797285998119722</v>
      </c>
      <c r="AA3032" s="3">
        <v>592.12205929072138</v>
      </c>
      <c r="AB3032">
        <f t="shared" si="80"/>
        <v>1.4257878364988019</v>
      </c>
      <c r="AC3032">
        <f t="shared" si="81"/>
        <v>0.1797285998119722</v>
      </c>
    </row>
    <row r="3033" spans="1:29" x14ac:dyDescent="0.25">
      <c r="A3033" s="2">
        <v>3032</v>
      </c>
      <c r="B3033" s="3" t="s">
        <v>178</v>
      </c>
      <c r="C3033" s="3" t="s">
        <v>110</v>
      </c>
      <c r="D3033" s="3" t="s">
        <v>179</v>
      </c>
      <c r="E3033" s="3" t="s">
        <v>288</v>
      </c>
      <c r="F3033" s="3">
        <v>0.56000000000000005</v>
      </c>
      <c r="G3033" s="3">
        <v>0.48</v>
      </c>
      <c r="H3033" s="3" t="s">
        <v>317</v>
      </c>
      <c r="I3033" s="2">
        <v>7410</v>
      </c>
      <c r="J3033" s="3" t="s">
        <v>150</v>
      </c>
      <c r="K3033" s="2">
        <v>7410</v>
      </c>
      <c r="L3033" s="3"/>
      <c r="M3033" s="3" t="s">
        <v>318</v>
      </c>
      <c r="N3033" s="3" t="s">
        <v>317</v>
      </c>
      <c r="O3033" s="3"/>
      <c r="P3033" s="3"/>
      <c r="Q3033" s="3"/>
      <c r="R3033" s="3">
        <v>0</v>
      </c>
      <c r="S3033" s="3">
        <v>1</v>
      </c>
      <c r="T3033" s="2">
        <v>42</v>
      </c>
      <c r="U3033" s="3">
        <v>1.2951958209180967</v>
      </c>
      <c r="V3033" s="3">
        <v>7.8518425102659837</v>
      </c>
      <c r="W3033" s="3">
        <v>0.96329044427831378</v>
      </c>
      <c r="X3033" s="3">
        <v>3765.450768683665</v>
      </c>
      <c r="Y3033" s="3">
        <v>7.8518425102659837</v>
      </c>
      <c r="Z3033" s="3">
        <v>0.96328959268772374</v>
      </c>
      <c r="AA3033" s="3">
        <v>3765.450768683665</v>
      </c>
      <c r="AB3033">
        <f t="shared" si="80"/>
        <v>7.8518425102659837</v>
      </c>
      <c r="AC3033">
        <f t="shared" si="81"/>
        <v>0.96328959268772374</v>
      </c>
    </row>
    <row r="3034" spans="1:29" x14ac:dyDescent="0.25">
      <c r="A3034" s="2">
        <v>3033</v>
      </c>
      <c r="B3034" s="3" t="s">
        <v>178</v>
      </c>
      <c r="C3034" s="3" t="s">
        <v>110</v>
      </c>
      <c r="D3034" s="3" t="s">
        <v>179</v>
      </c>
      <c r="E3034" s="3" t="s">
        <v>288</v>
      </c>
      <c r="F3034" s="3">
        <v>0.56000000000000005</v>
      </c>
      <c r="G3034" s="3">
        <v>0.48</v>
      </c>
      <c r="H3034" s="3" t="s">
        <v>317</v>
      </c>
      <c r="I3034" s="2">
        <v>7420</v>
      </c>
      <c r="J3034" s="3" t="s">
        <v>243</v>
      </c>
      <c r="K3034" s="2">
        <v>1000</v>
      </c>
      <c r="L3034" s="3"/>
      <c r="M3034" s="3" t="s">
        <v>318</v>
      </c>
      <c r="N3034" s="3" t="s">
        <v>317</v>
      </c>
      <c r="O3034" s="3"/>
      <c r="P3034" s="3"/>
      <c r="Q3034" s="3"/>
      <c r="R3034" s="3">
        <v>0</v>
      </c>
      <c r="S3034" s="3">
        <v>1</v>
      </c>
      <c r="T3034" s="2">
        <v>1</v>
      </c>
      <c r="U3034" s="3">
        <v>5.5745903298473802E-6</v>
      </c>
      <c r="V3034" s="3">
        <v>1.0051261312124421E-5</v>
      </c>
      <c r="W3034" s="3">
        <v>6.919683890021629E-7</v>
      </c>
      <c r="X3034" s="3">
        <v>1.1951001290695542E-2</v>
      </c>
      <c r="Y3034" s="3">
        <v>1.0051261312124421E-5</v>
      </c>
      <c r="Z3034" s="3">
        <v>6.9196777727205195E-7</v>
      </c>
      <c r="AA3034" s="3">
        <v>1.1951001290695542E-2</v>
      </c>
      <c r="AB3034">
        <f t="shared" si="80"/>
        <v>1.0051261312124421E-5</v>
      </c>
      <c r="AC3034">
        <f t="shared" si="81"/>
        <v>6.9196777727205195E-7</v>
      </c>
    </row>
    <row r="3035" spans="1:29" x14ac:dyDescent="0.25">
      <c r="A3035" s="2">
        <v>3034</v>
      </c>
      <c r="B3035" s="3" t="s">
        <v>178</v>
      </c>
      <c r="C3035" s="3" t="s">
        <v>110</v>
      </c>
      <c r="D3035" s="3" t="s">
        <v>179</v>
      </c>
      <c r="E3035" s="3" t="s">
        <v>288</v>
      </c>
      <c r="F3035" s="3">
        <v>0.56000000000000005</v>
      </c>
      <c r="G3035" s="3">
        <v>0.48</v>
      </c>
      <c r="H3035" s="3" t="s">
        <v>317</v>
      </c>
      <c r="I3035" s="2">
        <v>7420</v>
      </c>
      <c r="J3035" s="3" t="s">
        <v>243</v>
      </c>
      <c r="K3035" s="2">
        <v>7420</v>
      </c>
      <c r="L3035" s="3"/>
      <c r="M3035" s="3" t="s">
        <v>318</v>
      </c>
      <c r="N3035" s="3" t="s">
        <v>317</v>
      </c>
      <c r="O3035" s="3"/>
      <c r="P3035" s="3"/>
      <c r="Q3035" s="3"/>
      <c r="R3035" s="3">
        <v>0</v>
      </c>
      <c r="S3035" s="3">
        <v>1</v>
      </c>
      <c r="T3035" s="2">
        <v>16</v>
      </c>
      <c r="U3035" s="3">
        <v>0.34038936959155741</v>
      </c>
      <c r="V3035" s="3">
        <v>0.57047789499852219</v>
      </c>
      <c r="W3035" s="3">
        <v>5.5164806184408929E-2</v>
      </c>
      <c r="X3035" s="3">
        <v>601.63158186212854</v>
      </c>
      <c r="Y3035" s="3">
        <v>0.57047789499852219</v>
      </c>
      <c r="Z3035" s="3">
        <v>5.5164757416324393E-2</v>
      </c>
      <c r="AA3035" s="3">
        <v>601.63158186212854</v>
      </c>
      <c r="AB3035">
        <f t="shared" si="80"/>
        <v>0.57047789499852219</v>
      </c>
      <c r="AC3035">
        <f t="shared" si="81"/>
        <v>5.5164757416324393E-2</v>
      </c>
    </row>
    <row r="3036" spans="1:29" x14ac:dyDescent="0.25">
      <c r="A3036" s="2">
        <v>3035</v>
      </c>
      <c r="B3036" s="3" t="s">
        <v>178</v>
      </c>
      <c r="C3036" s="3" t="s">
        <v>110</v>
      </c>
      <c r="D3036" s="3" t="s">
        <v>179</v>
      </c>
      <c r="E3036" s="3" t="s">
        <v>288</v>
      </c>
      <c r="F3036" s="3">
        <v>0.56000000000000005</v>
      </c>
      <c r="G3036" s="3">
        <v>0.48</v>
      </c>
      <c r="H3036" s="3" t="s">
        <v>317</v>
      </c>
      <c r="I3036" s="2">
        <v>8110</v>
      </c>
      <c r="J3036" s="3" t="s">
        <v>128</v>
      </c>
      <c r="K3036" s="2">
        <v>1000</v>
      </c>
      <c r="L3036" s="3"/>
      <c r="M3036" s="3" t="s">
        <v>318</v>
      </c>
      <c r="N3036" s="3" t="s">
        <v>317</v>
      </c>
      <c r="O3036" s="3"/>
      <c r="P3036" s="3"/>
      <c r="Q3036" s="3"/>
      <c r="R3036" s="3">
        <v>0</v>
      </c>
      <c r="S3036" s="3">
        <v>1</v>
      </c>
      <c r="T3036" s="2">
        <v>3</v>
      </c>
      <c r="U3036" s="3">
        <v>6.5884373612805727E-5</v>
      </c>
      <c r="V3036" s="3">
        <v>5.4482553233919234E-4</v>
      </c>
      <c r="W3036" s="3">
        <v>7.6053636234780814E-5</v>
      </c>
      <c r="X3036" s="3">
        <v>0.27095757168998535</v>
      </c>
      <c r="Y3036" s="3">
        <v>5.4482553233919234E-4</v>
      </c>
      <c r="Z3036" s="3">
        <v>7.6053569000063292E-5</v>
      </c>
      <c r="AA3036" s="3">
        <v>0.27095757168998535</v>
      </c>
      <c r="AB3036">
        <f t="shared" si="80"/>
        <v>5.4482553233919234E-4</v>
      </c>
      <c r="AC3036">
        <f t="shared" si="81"/>
        <v>7.6053569000063292E-5</v>
      </c>
    </row>
    <row r="3037" spans="1:29" x14ac:dyDescent="0.25">
      <c r="A3037" s="2">
        <v>3036</v>
      </c>
      <c r="B3037" s="3" t="s">
        <v>178</v>
      </c>
      <c r="C3037" s="3" t="s">
        <v>110</v>
      </c>
      <c r="D3037" s="3" t="s">
        <v>179</v>
      </c>
      <c r="E3037" s="3" t="s">
        <v>288</v>
      </c>
      <c r="F3037" s="3">
        <v>0.56000000000000005</v>
      </c>
      <c r="G3037" s="3">
        <v>0.48</v>
      </c>
      <c r="H3037" s="3" t="s">
        <v>317</v>
      </c>
      <c r="I3037" s="2">
        <v>8110</v>
      </c>
      <c r="J3037" s="3" t="s">
        <v>128</v>
      </c>
      <c r="K3037" s="2">
        <v>8110</v>
      </c>
      <c r="L3037" s="3"/>
      <c r="M3037" s="3" t="s">
        <v>321</v>
      </c>
      <c r="N3037" s="3" t="s">
        <v>317</v>
      </c>
      <c r="O3037" s="3"/>
      <c r="P3037" s="3"/>
      <c r="Q3037" s="3"/>
      <c r="R3037" s="3">
        <v>0</v>
      </c>
      <c r="S3037" s="3">
        <v>1</v>
      </c>
      <c r="T3037" s="2">
        <v>44</v>
      </c>
      <c r="U3037" s="3">
        <v>3.4900197804569824</v>
      </c>
      <c r="V3037" s="3">
        <v>25.891341525208087</v>
      </c>
      <c r="W3037" s="3">
        <v>3.4883090875839744</v>
      </c>
      <c r="X3037" s="3">
        <v>12276.123234814491</v>
      </c>
      <c r="Y3037" s="3">
        <v>25.891341525208087</v>
      </c>
      <c r="Z3037" s="3">
        <v>3.4883060037672391</v>
      </c>
      <c r="AA3037" s="3">
        <v>12276.123234814491</v>
      </c>
      <c r="AB3037">
        <f t="shared" si="80"/>
        <v>25.891341525208087</v>
      </c>
      <c r="AC3037">
        <f t="shared" si="81"/>
        <v>3.4883060037672391</v>
      </c>
    </row>
    <row r="3038" spans="1:29" x14ac:dyDescent="0.25">
      <c r="A3038" s="2">
        <v>3037</v>
      </c>
      <c r="B3038" s="3" t="s">
        <v>178</v>
      </c>
      <c r="C3038" s="3" t="s">
        <v>110</v>
      </c>
      <c r="D3038" s="3" t="s">
        <v>179</v>
      </c>
      <c r="E3038" s="3" t="s">
        <v>288</v>
      </c>
      <c r="F3038" s="3">
        <v>0.56000000000000005</v>
      </c>
      <c r="G3038" s="3">
        <v>0.48</v>
      </c>
      <c r="H3038" s="3" t="s">
        <v>317</v>
      </c>
      <c r="I3038" s="2">
        <v>8110</v>
      </c>
      <c r="J3038" s="3" t="s">
        <v>128</v>
      </c>
      <c r="K3038" s="2">
        <v>8110</v>
      </c>
      <c r="L3038" s="3"/>
      <c r="M3038" s="3" t="s">
        <v>318</v>
      </c>
      <c r="N3038" s="3" t="s">
        <v>317</v>
      </c>
      <c r="O3038" s="3"/>
      <c r="P3038" s="3"/>
      <c r="Q3038" s="3"/>
      <c r="R3038" s="3">
        <v>0</v>
      </c>
      <c r="S3038" s="3">
        <v>1</v>
      </c>
      <c r="T3038" s="2">
        <v>10</v>
      </c>
      <c r="U3038" s="3">
        <v>7.4326145993164616E-2</v>
      </c>
      <c r="V3038" s="3">
        <v>0.59718220390803811</v>
      </c>
      <c r="W3038" s="3">
        <v>7.8358117978752792E-2</v>
      </c>
      <c r="X3038" s="3">
        <v>280.87494405860525</v>
      </c>
      <c r="Y3038" s="3">
        <v>0.59718220390803811</v>
      </c>
      <c r="Z3038" s="3">
        <v>7.8358048706773195E-2</v>
      </c>
      <c r="AA3038" s="3">
        <v>280.87494405860525</v>
      </c>
      <c r="AB3038">
        <f t="shared" si="80"/>
        <v>0.59718220390803811</v>
      </c>
      <c r="AC3038">
        <f t="shared" si="81"/>
        <v>7.8358048706773195E-2</v>
      </c>
    </row>
    <row r="3039" spans="1:29" x14ac:dyDescent="0.25">
      <c r="A3039" s="2">
        <v>3038</v>
      </c>
      <c r="B3039" s="3" t="s">
        <v>178</v>
      </c>
      <c r="C3039" s="3" t="s">
        <v>110</v>
      </c>
      <c r="D3039" s="3" t="s">
        <v>179</v>
      </c>
      <c r="E3039" s="3" t="s">
        <v>288</v>
      </c>
      <c r="F3039" s="3">
        <v>0.56000000000000005</v>
      </c>
      <c r="G3039" s="3">
        <v>0.48</v>
      </c>
      <c r="H3039" s="3" t="s">
        <v>317</v>
      </c>
      <c r="I3039" s="2">
        <v>8110</v>
      </c>
      <c r="J3039" s="3" t="s">
        <v>128</v>
      </c>
      <c r="K3039" s="2">
        <v>8110</v>
      </c>
      <c r="L3039" s="3"/>
      <c r="M3039" s="3" t="s">
        <v>322</v>
      </c>
      <c r="N3039" s="3" t="s">
        <v>317</v>
      </c>
      <c r="O3039" s="3"/>
      <c r="P3039" s="3"/>
      <c r="Q3039" s="3"/>
      <c r="R3039" s="3">
        <v>0</v>
      </c>
      <c r="S3039" s="3">
        <v>1</v>
      </c>
      <c r="T3039" s="2">
        <v>8</v>
      </c>
      <c r="U3039" s="3">
        <v>0.14895436711712726</v>
      </c>
      <c r="V3039" s="3">
        <v>1.003908099387538</v>
      </c>
      <c r="W3039" s="3">
        <v>0.13391004424591268</v>
      </c>
      <c r="X3039" s="3">
        <v>467.87937280152437</v>
      </c>
      <c r="Y3039" s="3">
        <v>1.003908099387538</v>
      </c>
      <c r="Z3039" s="3">
        <v>0.13390992586361769</v>
      </c>
      <c r="AA3039" s="3">
        <v>467.87937280152437</v>
      </c>
      <c r="AB3039">
        <f t="shared" si="80"/>
        <v>1.003908099387538</v>
      </c>
      <c r="AC3039">
        <f t="shared" si="81"/>
        <v>0.13390992586361769</v>
      </c>
    </row>
    <row r="3040" spans="1:29" x14ac:dyDescent="0.25">
      <c r="A3040" s="2">
        <v>3039</v>
      </c>
      <c r="B3040" s="3" t="s">
        <v>178</v>
      </c>
      <c r="C3040" s="3" t="s">
        <v>110</v>
      </c>
      <c r="D3040" s="3" t="s">
        <v>179</v>
      </c>
      <c r="E3040" s="3" t="s">
        <v>288</v>
      </c>
      <c r="F3040" s="3">
        <v>0.56000000000000005</v>
      </c>
      <c r="G3040" s="3">
        <v>0.48</v>
      </c>
      <c r="H3040" s="3" t="s">
        <v>317</v>
      </c>
      <c r="I3040" s="2">
        <v>8130</v>
      </c>
      <c r="J3040" s="3" t="s">
        <v>300</v>
      </c>
      <c r="K3040" s="2">
        <v>3000</v>
      </c>
      <c r="L3040" s="3"/>
      <c r="M3040" s="3" t="s">
        <v>321</v>
      </c>
      <c r="N3040" s="3" t="s">
        <v>317</v>
      </c>
      <c r="O3040" s="3"/>
      <c r="P3040" s="3"/>
      <c r="Q3040" s="3"/>
      <c r="R3040" s="3">
        <v>0</v>
      </c>
      <c r="S3040" s="3">
        <v>1</v>
      </c>
      <c r="T3040" s="2">
        <v>1</v>
      </c>
      <c r="U3040" s="3">
        <v>2.4646807376193602E-4</v>
      </c>
      <c r="V3040" s="3">
        <v>2.9887360488857068E-3</v>
      </c>
      <c r="W3040" s="3">
        <v>4.7366119062360496E-4</v>
      </c>
      <c r="X3040" s="3">
        <v>0.99895148702286529</v>
      </c>
      <c r="Y3040" s="3">
        <v>2.9887360488857068E-3</v>
      </c>
      <c r="Z3040" s="3">
        <v>4.7366077188654002E-4</v>
      </c>
      <c r="AA3040" s="3">
        <v>0.99895148702286529</v>
      </c>
      <c r="AB3040">
        <f t="shared" si="80"/>
        <v>2.9887360488857068E-3</v>
      </c>
      <c r="AC3040">
        <f t="shared" si="81"/>
        <v>4.7366077188654002E-4</v>
      </c>
    </row>
    <row r="3041" spans="1:29" x14ac:dyDescent="0.25">
      <c r="A3041" s="2">
        <v>3040</v>
      </c>
      <c r="B3041" s="3" t="s">
        <v>178</v>
      </c>
      <c r="C3041" s="3" t="s">
        <v>110</v>
      </c>
      <c r="D3041" s="3" t="s">
        <v>179</v>
      </c>
      <c r="E3041" s="3" t="s">
        <v>288</v>
      </c>
      <c r="F3041" s="3">
        <v>0.56000000000000005</v>
      </c>
      <c r="G3041" s="3">
        <v>0.48</v>
      </c>
      <c r="H3041" s="3" t="s">
        <v>317</v>
      </c>
      <c r="I3041" s="2">
        <v>8130</v>
      </c>
      <c r="J3041" s="3" t="s">
        <v>300</v>
      </c>
      <c r="K3041" s="2">
        <v>3000</v>
      </c>
      <c r="L3041" s="3"/>
      <c r="M3041" s="3" t="s">
        <v>322</v>
      </c>
      <c r="N3041" s="3" t="s">
        <v>317</v>
      </c>
      <c r="O3041" s="3"/>
      <c r="P3041" s="3"/>
      <c r="Q3041" s="3"/>
      <c r="R3041" s="3">
        <v>0</v>
      </c>
      <c r="S3041" s="3">
        <v>1</v>
      </c>
      <c r="T3041" s="2">
        <v>2</v>
      </c>
      <c r="U3041" s="3">
        <v>1.3863426288776681E-3</v>
      </c>
      <c r="V3041" s="3">
        <v>1.5003601214486462E-2</v>
      </c>
      <c r="W3041" s="3">
        <v>2.04867261322396E-3</v>
      </c>
      <c r="X3041" s="3">
        <v>5.5057392421211286</v>
      </c>
      <c r="Y3041" s="3">
        <v>1.5003601214486462E-2</v>
      </c>
      <c r="Z3041" s="3">
        <v>2.0486708021083982E-3</v>
      </c>
      <c r="AA3041" s="3">
        <v>5.5057392421211286</v>
      </c>
      <c r="AB3041">
        <f t="shared" si="80"/>
        <v>1.5003601214486462E-2</v>
      </c>
      <c r="AC3041">
        <f t="shared" si="81"/>
        <v>2.0486708021083982E-3</v>
      </c>
    </row>
    <row r="3042" spans="1:29" x14ac:dyDescent="0.25">
      <c r="A3042" s="2">
        <v>3041</v>
      </c>
      <c r="B3042" s="3" t="s">
        <v>178</v>
      </c>
      <c r="C3042" s="3" t="s">
        <v>110</v>
      </c>
      <c r="D3042" s="3" t="s">
        <v>179</v>
      </c>
      <c r="E3042" s="3" t="s">
        <v>288</v>
      </c>
      <c r="F3042" s="3">
        <v>0.56000000000000005</v>
      </c>
      <c r="G3042" s="3">
        <v>0.48</v>
      </c>
      <c r="H3042" s="3" t="s">
        <v>317</v>
      </c>
      <c r="I3042" s="2">
        <v>8130</v>
      </c>
      <c r="J3042" s="3" t="s">
        <v>300</v>
      </c>
      <c r="K3042" s="2">
        <v>8130</v>
      </c>
      <c r="L3042" s="3"/>
      <c r="M3042" s="3" t="s">
        <v>318</v>
      </c>
      <c r="N3042" s="3" t="s">
        <v>317</v>
      </c>
      <c r="O3042" s="3"/>
      <c r="P3042" s="3"/>
      <c r="Q3042" s="3"/>
      <c r="R3042" s="3">
        <v>0</v>
      </c>
      <c r="S3042" s="3">
        <v>1</v>
      </c>
      <c r="T3042" s="2">
        <v>2</v>
      </c>
      <c r="U3042" s="3">
        <v>1.617026995299426E-5</v>
      </c>
      <c r="V3042" s="3">
        <v>1.5644509825311995E-4</v>
      </c>
      <c r="W3042" s="3">
        <v>2.139485646128324E-5</v>
      </c>
      <c r="X3042" s="3">
        <v>6.5087834346377729E-2</v>
      </c>
      <c r="Y3042" s="3">
        <v>1.5644509825311995E-4</v>
      </c>
      <c r="Z3042" s="3">
        <v>2.1394837547300969E-5</v>
      </c>
      <c r="AA3042" s="3">
        <v>6.5087834346377729E-2</v>
      </c>
      <c r="AB3042">
        <f t="shared" si="80"/>
        <v>1.5644509825311995E-4</v>
      </c>
      <c r="AC3042">
        <f t="shared" si="81"/>
        <v>2.1394837547300969E-5</v>
      </c>
    </row>
    <row r="3043" spans="1:29" x14ac:dyDescent="0.25">
      <c r="A3043" s="2">
        <v>3042</v>
      </c>
      <c r="B3043" s="3" t="s">
        <v>178</v>
      </c>
      <c r="C3043" s="3" t="s">
        <v>110</v>
      </c>
      <c r="D3043" s="3" t="s">
        <v>179</v>
      </c>
      <c r="E3043" s="3" t="s">
        <v>288</v>
      </c>
      <c r="F3043" s="3">
        <v>0.56000000000000005</v>
      </c>
      <c r="G3043" s="3">
        <v>0.48</v>
      </c>
      <c r="H3043" s="3" t="s">
        <v>317</v>
      </c>
      <c r="I3043" s="2">
        <v>8130</v>
      </c>
      <c r="J3043" s="3" t="s">
        <v>300</v>
      </c>
      <c r="K3043" s="2">
        <v>8130</v>
      </c>
      <c r="L3043" s="3"/>
      <c r="M3043" s="3" t="s">
        <v>322</v>
      </c>
      <c r="N3043" s="3" t="s">
        <v>317</v>
      </c>
      <c r="O3043" s="3"/>
      <c r="P3043" s="3"/>
      <c r="Q3043" s="3"/>
      <c r="R3043" s="3">
        <v>0</v>
      </c>
      <c r="S3043" s="3">
        <v>1</v>
      </c>
      <c r="T3043" s="2">
        <v>2</v>
      </c>
      <c r="U3043" s="3">
        <v>8.7240081432952629E-3</v>
      </c>
      <c r="V3043" s="3">
        <v>9.3103191736782956E-2</v>
      </c>
      <c r="W3043" s="3">
        <v>1.2445173103264711E-2</v>
      </c>
      <c r="X3043" s="3">
        <v>34.564486755012652</v>
      </c>
      <c r="Y3043" s="3">
        <v>9.3103191736782956E-2</v>
      </c>
      <c r="Z3043" s="3">
        <v>1.2445162101191176E-2</v>
      </c>
      <c r="AA3043" s="3">
        <v>34.564486755012652</v>
      </c>
      <c r="AB3043">
        <f t="shared" si="80"/>
        <v>9.3103191736782956E-2</v>
      </c>
      <c r="AC3043">
        <f t="shared" si="81"/>
        <v>1.2445162101191176E-2</v>
      </c>
    </row>
    <row r="3044" spans="1:29" x14ac:dyDescent="0.25">
      <c r="A3044" s="2">
        <v>3043</v>
      </c>
      <c r="B3044" s="3" t="s">
        <v>178</v>
      </c>
      <c r="C3044" s="3" t="s">
        <v>110</v>
      </c>
      <c r="D3044" s="3" t="s">
        <v>179</v>
      </c>
      <c r="E3044" s="3" t="s">
        <v>288</v>
      </c>
      <c r="F3044" s="3">
        <v>0.56000000000000005</v>
      </c>
      <c r="G3044" s="3">
        <v>0.48</v>
      </c>
      <c r="H3044" s="3" t="s">
        <v>317</v>
      </c>
      <c r="I3044" s="2">
        <v>8140</v>
      </c>
      <c r="J3044" s="3" t="s">
        <v>57</v>
      </c>
      <c r="K3044" s="2">
        <v>1000</v>
      </c>
      <c r="L3044" s="3"/>
      <c r="M3044" s="3" t="s">
        <v>318</v>
      </c>
      <c r="N3044" s="3" t="s">
        <v>317</v>
      </c>
      <c r="O3044" s="3"/>
      <c r="P3044" s="3"/>
      <c r="Q3044" s="3"/>
      <c r="R3044" s="3">
        <v>0</v>
      </c>
      <c r="S3044" s="3">
        <v>1</v>
      </c>
      <c r="T3044" s="2">
        <v>6</v>
      </c>
      <c r="U3044" s="3">
        <v>8.0484309069123669E-3</v>
      </c>
      <c r="V3044" s="3">
        <v>5.5456386572219726E-2</v>
      </c>
      <c r="W3044" s="3">
        <v>7.0041688137796668E-3</v>
      </c>
      <c r="X3044" s="3">
        <v>25.831422334712116</v>
      </c>
      <c r="Y3044" s="3">
        <v>5.5456386572219726E-2</v>
      </c>
      <c r="Z3044" s="3">
        <v>7.0041626217902352E-3</v>
      </c>
      <c r="AA3044" s="3">
        <v>25.831422334712116</v>
      </c>
      <c r="AB3044">
        <f t="shared" si="80"/>
        <v>5.5456386572219726E-2</v>
      </c>
      <c r="AC3044">
        <f t="shared" si="81"/>
        <v>7.0041626217902352E-3</v>
      </c>
    </row>
    <row r="3045" spans="1:29" x14ac:dyDescent="0.25">
      <c r="A3045" s="2">
        <v>3044</v>
      </c>
      <c r="B3045" s="3" t="s">
        <v>178</v>
      </c>
      <c r="C3045" s="3" t="s">
        <v>110</v>
      </c>
      <c r="D3045" s="3" t="s">
        <v>179</v>
      </c>
      <c r="E3045" s="3" t="s">
        <v>288</v>
      </c>
      <c r="F3045" s="3">
        <v>0.56000000000000005</v>
      </c>
      <c r="G3045" s="3">
        <v>0.48</v>
      </c>
      <c r="H3045" s="3" t="s">
        <v>317</v>
      </c>
      <c r="I3045" s="2">
        <v>8140</v>
      </c>
      <c r="J3045" s="3" t="s">
        <v>57</v>
      </c>
      <c r="K3045" s="2">
        <v>8140</v>
      </c>
      <c r="L3045" s="3"/>
      <c r="M3045" s="3" t="s">
        <v>321</v>
      </c>
      <c r="N3045" s="3" t="s">
        <v>317</v>
      </c>
      <c r="O3045" s="3"/>
      <c r="P3045" s="3"/>
      <c r="Q3045" s="3"/>
      <c r="R3045" s="3">
        <v>0</v>
      </c>
      <c r="S3045" s="3">
        <v>1</v>
      </c>
      <c r="T3045" s="2">
        <v>9</v>
      </c>
      <c r="U3045" s="3">
        <v>6.2169609174112885E-2</v>
      </c>
      <c r="V3045" s="3">
        <v>0.55973645243074022</v>
      </c>
      <c r="W3045" s="3">
        <v>7.4552723231263496E-2</v>
      </c>
      <c r="X3045" s="3">
        <v>238.26570910040778</v>
      </c>
      <c r="Y3045" s="3">
        <v>0.55973645243074022</v>
      </c>
      <c r="Z3045" s="3">
        <v>7.45526573234183E-2</v>
      </c>
      <c r="AA3045" s="3">
        <v>238.26570910040778</v>
      </c>
      <c r="AB3045">
        <f t="shared" si="80"/>
        <v>0.55973645243074022</v>
      </c>
      <c r="AC3045">
        <f t="shared" si="81"/>
        <v>7.45526573234183E-2</v>
      </c>
    </row>
    <row r="3046" spans="1:29" x14ac:dyDescent="0.25">
      <c r="A3046" s="2">
        <v>3045</v>
      </c>
      <c r="B3046" s="3" t="s">
        <v>178</v>
      </c>
      <c r="C3046" s="3" t="s">
        <v>110</v>
      </c>
      <c r="D3046" s="3" t="s">
        <v>179</v>
      </c>
      <c r="E3046" s="3" t="s">
        <v>288</v>
      </c>
      <c r="F3046" s="3">
        <v>0.56000000000000005</v>
      </c>
      <c r="G3046" s="3">
        <v>0.48</v>
      </c>
      <c r="H3046" s="3" t="s">
        <v>317</v>
      </c>
      <c r="I3046" s="2">
        <v>8140</v>
      </c>
      <c r="J3046" s="3" t="s">
        <v>57</v>
      </c>
      <c r="K3046" s="2">
        <v>8140</v>
      </c>
      <c r="L3046" s="3"/>
      <c r="M3046" s="3" t="s">
        <v>289</v>
      </c>
      <c r="N3046" s="3" t="s">
        <v>289</v>
      </c>
      <c r="O3046" s="3"/>
      <c r="P3046" s="3"/>
      <c r="Q3046" s="3" t="s">
        <v>330</v>
      </c>
      <c r="R3046" s="3">
        <v>0</v>
      </c>
      <c r="S3046" s="3">
        <v>1</v>
      </c>
      <c r="T3046" s="2">
        <v>68</v>
      </c>
      <c r="U3046" s="3">
        <v>4.7005041553166236E-3</v>
      </c>
      <c r="V3046" s="3">
        <v>3.0715272700324165E-2</v>
      </c>
      <c r="W3046" s="3">
        <v>3.9470494602749555E-3</v>
      </c>
      <c r="X3046" s="3">
        <v>12.801700755897464</v>
      </c>
      <c r="Y3046" s="3">
        <v>3.0715272700324165E-2</v>
      </c>
      <c r="Z3046" s="3">
        <v>3.947045970911809E-3</v>
      </c>
      <c r="AA3046" s="3">
        <v>12.801700755897464</v>
      </c>
      <c r="AB3046">
        <f t="shared" si="80"/>
        <v>3.0715272700324165E-2</v>
      </c>
      <c r="AC3046">
        <f t="shared" si="81"/>
        <v>3.947045970911809E-3</v>
      </c>
    </row>
    <row r="3047" spans="1:29" x14ac:dyDescent="0.25">
      <c r="A3047" s="2">
        <v>3046</v>
      </c>
      <c r="B3047" s="3" t="s">
        <v>178</v>
      </c>
      <c r="C3047" s="3" t="s">
        <v>110</v>
      </c>
      <c r="D3047" s="3" t="s">
        <v>179</v>
      </c>
      <c r="E3047" s="3" t="s">
        <v>288</v>
      </c>
      <c r="F3047" s="3">
        <v>0.56000000000000005</v>
      </c>
      <c r="G3047" s="3">
        <v>0.48</v>
      </c>
      <c r="H3047" s="3" t="s">
        <v>317</v>
      </c>
      <c r="I3047" s="2">
        <v>8140</v>
      </c>
      <c r="J3047" s="3" t="s">
        <v>57</v>
      </c>
      <c r="K3047" s="2">
        <v>8140</v>
      </c>
      <c r="L3047" s="3"/>
      <c r="M3047" s="3" t="s">
        <v>318</v>
      </c>
      <c r="N3047" s="3" t="s">
        <v>317</v>
      </c>
      <c r="O3047" s="3"/>
      <c r="P3047" s="3"/>
      <c r="Q3047" s="3"/>
      <c r="R3047" s="3">
        <v>0</v>
      </c>
      <c r="S3047" s="3">
        <v>1</v>
      </c>
      <c r="T3047" s="2">
        <v>42</v>
      </c>
      <c r="U3047" s="3">
        <v>0.35038508691929376</v>
      </c>
      <c r="V3047" s="3">
        <v>3.3431896170871305</v>
      </c>
      <c r="W3047" s="3">
        <v>0.47311057923206773</v>
      </c>
      <c r="X3047" s="3">
        <v>1386.9685299989492</v>
      </c>
      <c r="Y3047" s="3">
        <v>3.3431896170871305</v>
      </c>
      <c r="Z3047" s="3">
        <v>0.47311016098176778</v>
      </c>
      <c r="AA3047" s="3">
        <v>1386.9685299989492</v>
      </c>
      <c r="AB3047">
        <f t="shared" si="80"/>
        <v>3.3431896170871305</v>
      </c>
      <c r="AC3047">
        <f t="shared" si="81"/>
        <v>0.47311016098176778</v>
      </c>
    </row>
    <row r="3048" spans="1:29" x14ac:dyDescent="0.25">
      <c r="A3048" s="2">
        <v>3047</v>
      </c>
      <c r="B3048" s="3" t="s">
        <v>178</v>
      </c>
      <c r="C3048" s="3" t="s">
        <v>110</v>
      </c>
      <c r="D3048" s="3" t="s">
        <v>179</v>
      </c>
      <c r="E3048" s="3" t="s">
        <v>288</v>
      </c>
      <c r="F3048" s="3">
        <v>0.56000000000000005</v>
      </c>
      <c r="G3048" s="3">
        <v>0.48</v>
      </c>
      <c r="H3048" s="3" t="s">
        <v>317</v>
      </c>
      <c r="I3048" s="2">
        <v>8140</v>
      </c>
      <c r="J3048" s="3" t="s">
        <v>57</v>
      </c>
      <c r="K3048" s="2">
        <v>8140</v>
      </c>
      <c r="L3048" s="3"/>
      <c r="M3048" s="3" t="s">
        <v>318</v>
      </c>
      <c r="N3048" s="3" t="s">
        <v>317</v>
      </c>
      <c r="O3048" s="3"/>
      <c r="P3048" s="3"/>
      <c r="Q3048" s="3" t="s">
        <v>330</v>
      </c>
      <c r="R3048" s="3">
        <v>0</v>
      </c>
      <c r="S3048" s="3">
        <v>1</v>
      </c>
      <c r="T3048" s="2">
        <v>5</v>
      </c>
      <c r="U3048" s="3">
        <v>4.8561581427815675E-5</v>
      </c>
      <c r="V3048" s="3">
        <v>3.5799788130890057E-4</v>
      </c>
      <c r="W3048" s="3">
        <v>4.646656326352565E-5</v>
      </c>
      <c r="X3048" s="3">
        <v>0.15085857241209125</v>
      </c>
      <c r="Y3048" s="3">
        <v>3.5799788130890057E-4</v>
      </c>
      <c r="Z3048" s="3">
        <v>4.6466522185065633E-5</v>
      </c>
      <c r="AA3048" s="3">
        <v>0.15085857241209125</v>
      </c>
      <c r="AB3048">
        <f t="shared" si="80"/>
        <v>3.5799788130890057E-4</v>
      </c>
      <c r="AC3048">
        <f t="shared" si="81"/>
        <v>4.6466522185065633E-5</v>
      </c>
    </row>
    <row r="3049" spans="1:29" x14ac:dyDescent="0.25">
      <c r="A3049" s="2">
        <v>3048</v>
      </c>
      <c r="B3049" s="3" t="s">
        <v>178</v>
      </c>
      <c r="C3049" s="3" t="s">
        <v>110</v>
      </c>
      <c r="D3049" s="3" t="s">
        <v>179</v>
      </c>
      <c r="E3049" s="3" t="s">
        <v>288</v>
      </c>
      <c r="F3049" s="3">
        <v>0.56000000000000005</v>
      </c>
      <c r="G3049" s="3">
        <v>0.48</v>
      </c>
      <c r="H3049" s="3" t="s">
        <v>317</v>
      </c>
      <c r="I3049" s="2">
        <v>8140</v>
      </c>
      <c r="J3049" s="3" t="s">
        <v>57</v>
      </c>
      <c r="K3049" s="2">
        <v>8140</v>
      </c>
      <c r="L3049" s="3"/>
      <c r="M3049" s="3" t="s">
        <v>322</v>
      </c>
      <c r="N3049" s="3" t="s">
        <v>317</v>
      </c>
      <c r="O3049" s="3"/>
      <c r="P3049" s="3"/>
      <c r="Q3049" s="3"/>
      <c r="R3049" s="3">
        <v>0</v>
      </c>
      <c r="S3049" s="3">
        <v>1</v>
      </c>
      <c r="T3049" s="2">
        <v>5</v>
      </c>
      <c r="U3049" s="3">
        <v>2.9033133503951536E-2</v>
      </c>
      <c r="V3049" s="3">
        <v>0.20378172011634779</v>
      </c>
      <c r="W3049" s="3">
        <v>2.6789586030886624E-2</v>
      </c>
      <c r="X3049" s="3">
        <v>88.932210663770334</v>
      </c>
      <c r="Y3049" s="3">
        <v>0.20378172011634779</v>
      </c>
      <c r="Z3049" s="3">
        <v>2.6789562347729133E-2</v>
      </c>
      <c r="AA3049" s="3">
        <v>88.932210663770334</v>
      </c>
      <c r="AB3049">
        <f t="shared" si="80"/>
        <v>0.20378172011634779</v>
      </c>
      <c r="AC3049">
        <f t="shared" si="81"/>
        <v>2.6789562347729133E-2</v>
      </c>
    </row>
    <row r="3050" spans="1:29" x14ac:dyDescent="0.25">
      <c r="A3050" s="2">
        <v>3049</v>
      </c>
      <c r="B3050" s="3" t="s">
        <v>178</v>
      </c>
      <c r="C3050" s="3" t="s">
        <v>110</v>
      </c>
      <c r="D3050" s="3" t="s">
        <v>179</v>
      </c>
      <c r="E3050" s="3" t="s">
        <v>288</v>
      </c>
      <c r="F3050" s="3">
        <v>0.56000000000000005</v>
      </c>
      <c r="G3050" s="3">
        <v>0.48</v>
      </c>
      <c r="H3050" s="3" t="s">
        <v>317</v>
      </c>
      <c r="I3050" s="2">
        <v>8160</v>
      </c>
      <c r="J3050" s="3" t="s">
        <v>331</v>
      </c>
      <c r="K3050" s="2">
        <v>8160</v>
      </c>
      <c r="L3050" s="3"/>
      <c r="M3050" s="3" t="s">
        <v>321</v>
      </c>
      <c r="N3050" s="3" t="s">
        <v>317</v>
      </c>
      <c r="O3050" s="3"/>
      <c r="P3050" s="3"/>
      <c r="Q3050" s="3"/>
      <c r="R3050" s="3">
        <v>0</v>
      </c>
      <c r="S3050" s="3">
        <v>1</v>
      </c>
      <c r="T3050" s="2">
        <v>7</v>
      </c>
      <c r="U3050" s="3">
        <v>1.2684390068708296</v>
      </c>
      <c r="V3050" s="3">
        <v>11.3551681483103</v>
      </c>
      <c r="W3050" s="3">
        <v>1.5061883461215175</v>
      </c>
      <c r="X3050" s="3">
        <v>4340.086003478109</v>
      </c>
      <c r="Y3050" s="3">
        <v>11.3551681483103</v>
      </c>
      <c r="Z3050" s="3">
        <v>1.5061870145856031</v>
      </c>
      <c r="AA3050" s="3">
        <v>4340.086003478109</v>
      </c>
      <c r="AB3050">
        <f t="shared" si="80"/>
        <v>11.3551681483103</v>
      </c>
      <c r="AC3050">
        <f t="shared" si="81"/>
        <v>1.5061870145856031</v>
      </c>
    </row>
    <row r="3051" spans="1:29" x14ac:dyDescent="0.25">
      <c r="A3051" s="2">
        <v>3050</v>
      </c>
      <c r="B3051" s="3" t="s">
        <v>178</v>
      </c>
      <c r="C3051" s="3" t="s">
        <v>110</v>
      </c>
      <c r="D3051" s="3" t="s">
        <v>179</v>
      </c>
      <c r="E3051" s="3" t="s">
        <v>288</v>
      </c>
      <c r="F3051" s="3">
        <v>0.56000000000000005</v>
      </c>
      <c r="G3051" s="3">
        <v>0.48</v>
      </c>
      <c r="H3051" s="3" t="s">
        <v>317</v>
      </c>
      <c r="I3051" s="2">
        <v>8160</v>
      </c>
      <c r="J3051" s="3" t="s">
        <v>331</v>
      </c>
      <c r="K3051" s="2">
        <v>8160</v>
      </c>
      <c r="L3051" s="3"/>
      <c r="M3051" s="3" t="s">
        <v>322</v>
      </c>
      <c r="N3051" s="3" t="s">
        <v>317</v>
      </c>
      <c r="O3051" s="3"/>
      <c r="P3051" s="3"/>
      <c r="Q3051" s="3"/>
      <c r="R3051" s="3">
        <v>0</v>
      </c>
      <c r="S3051" s="3">
        <v>1</v>
      </c>
      <c r="T3051" s="2">
        <v>5</v>
      </c>
      <c r="U3051" s="3">
        <v>6.2679219662340274E-2</v>
      </c>
      <c r="V3051" s="3">
        <v>0.4785633223377192</v>
      </c>
      <c r="W3051" s="3">
        <v>6.3220718043857316E-2</v>
      </c>
      <c r="X3051" s="3">
        <v>183.78712051820631</v>
      </c>
      <c r="Y3051" s="3">
        <v>0.4785633223377192</v>
      </c>
      <c r="Z3051" s="3">
        <v>6.3220662153996882E-2</v>
      </c>
      <c r="AA3051" s="3">
        <v>183.78712051820631</v>
      </c>
      <c r="AB3051">
        <f t="shared" si="80"/>
        <v>0.4785633223377192</v>
      </c>
      <c r="AC3051">
        <f t="shared" si="81"/>
        <v>6.3220662153996882E-2</v>
      </c>
    </row>
    <row r="3052" spans="1:29" x14ac:dyDescent="0.25">
      <c r="A3052" s="2">
        <v>3051</v>
      </c>
      <c r="B3052" s="3" t="s">
        <v>178</v>
      </c>
      <c r="C3052" s="3" t="s">
        <v>110</v>
      </c>
      <c r="D3052" s="3" t="s">
        <v>179</v>
      </c>
      <c r="E3052" s="3" t="s">
        <v>288</v>
      </c>
      <c r="F3052" s="3">
        <v>0.56000000000000005</v>
      </c>
      <c r="G3052" s="3">
        <v>0.48</v>
      </c>
      <c r="H3052" s="3" t="s">
        <v>317</v>
      </c>
      <c r="I3052" s="2">
        <v>8310</v>
      </c>
      <c r="J3052" s="3" t="s">
        <v>108</v>
      </c>
      <c r="K3052" s="2">
        <v>8310</v>
      </c>
      <c r="L3052" s="3"/>
      <c r="M3052" s="3" t="s">
        <v>318</v>
      </c>
      <c r="N3052" s="3" t="s">
        <v>317</v>
      </c>
      <c r="O3052" s="3"/>
      <c r="P3052" s="3"/>
      <c r="Q3052" s="3"/>
      <c r="R3052" s="3">
        <v>0</v>
      </c>
      <c r="S3052" s="3">
        <v>1</v>
      </c>
      <c r="T3052" s="2">
        <v>2</v>
      </c>
      <c r="U3052" s="3">
        <v>1.554596058575681E-2</v>
      </c>
      <c r="V3052" s="3">
        <v>0.12643885671894273</v>
      </c>
      <c r="W3052" s="3">
        <v>1.7708785086637729E-2</v>
      </c>
      <c r="X3052" s="3">
        <v>60.215915144031449</v>
      </c>
      <c r="Y3052" s="3">
        <v>0.12643885671894273</v>
      </c>
      <c r="Z3052" s="3">
        <v>1.7708769431302451E-2</v>
      </c>
      <c r="AA3052" s="3">
        <v>60.215915144031449</v>
      </c>
      <c r="AB3052">
        <f t="shared" si="80"/>
        <v>0.12643885671894273</v>
      </c>
      <c r="AC3052">
        <f t="shared" si="81"/>
        <v>1.7708769431302451E-2</v>
      </c>
    </row>
    <row r="3053" spans="1:29" x14ac:dyDescent="0.25">
      <c r="A3053" s="2">
        <v>3052</v>
      </c>
      <c r="B3053" s="3" t="s">
        <v>178</v>
      </c>
      <c r="C3053" s="3" t="s">
        <v>110</v>
      </c>
      <c r="D3053" s="3" t="s">
        <v>179</v>
      </c>
      <c r="E3053" s="3" t="s">
        <v>288</v>
      </c>
      <c r="F3053" s="3">
        <v>0.56000000000000005</v>
      </c>
      <c r="G3053" s="3">
        <v>0.48</v>
      </c>
      <c r="H3053" s="3" t="s">
        <v>317</v>
      </c>
      <c r="I3053" s="2">
        <v>8320</v>
      </c>
      <c r="J3053" s="3" t="s">
        <v>59</v>
      </c>
      <c r="K3053" s="2">
        <v>8320</v>
      </c>
      <c r="L3053" s="3"/>
      <c r="M3053" s="3" t="s">
        <v>318</v>
      </c>
      <c r="N3053" s="3" t="s">
        <v>317</v>
      </c>
      <c r="O3053" s="3"/>
      <c r="P3053" s="3"/>
      <c r="Q3053" s="3"/>
      <c r="R3053" s="3">
        <v>0</v>
      </c>
      <c r="S3053" s="3">
        <v>1</v>
      </c>
      <c r="T3053" s="2">
        <v>4</v>
      </c>
      <c r="U3053" s="3">
        <v>5.5613610431148694E-2</v>
      </c>
      <c r="V3053" s="3">
        <v>0.30571895045549685</v>
      </c>
      <c r="W3053" s="3">
        <v>3.2770035970664871E-2</v>
      </c>
      <c r="X3053" s="3">
        <v>142.07663845609457</v>
      </c>
      <c r="Y3053" s="3">
        <v>0.30571895045549685</v>
      </c>
      <c r="Z3053" s="3">
        <v>3.2770007000529892E-2</v>
      </c>
      <c r="AA3053" s="3">
        <v>142.07663845609457</v>
      </c>
      <c r="AB3053">
        <f t="shared" si="80"/>
        <v>0.30571895045549685</v>
      </c>
      <c r="AC3053">
        <f t="shared" si="81"/>
        <v>3.2770007000529892E-2</v>
      </c>
    </row>
    <row r="3054" spans="1:29" x14ac:dyDescent="0.25">
      <c r="A3054" s="2">
        <v>3053</v>
      </c>
      <c r="B3054" s="3" t="s">
        <v>178</v>
      </c>
      <c r="C3054" s="3" t="s">
        <v>110</v>
      </c>
      <c r="D3054" s="3" t="s">
        <v>179</v>
      </c>
      <c r="E3054" s="3" t="s">
        <v>288</v>
      </c>
      <c r="F3054" s="3">
        <v>0.56000000000000005</v>
      </c>
      <c r="G3054" s="3">
        <v>0.48</v>
      </c>
      <c r="H3054" s="3" t="s">
        <v>317</v>
      </c>
      <c r="I3054" s="2">
        <v>8340</v>
      </c>
      <c r="J3054" s="3" t="s">
        <v>151</v>
      </c>
      <c r="K3054" s="2">
        <v>8340</v>
      </c>
      <c r="L3054" s="3"/>
      <c r="M3054" s="3" t="s">
        <v>318</v>
      </c>
      <c r="N3054" s="3" t="s">
        <v>317</v>
      </c>
      <c r="O3054" s="3"/>
      <c r="P3054" s="3"/>
      <c r="Q3054" s="3"/>
      <c r="R3054" s="3">
        <v>0</v>
      </c>
      <c r="S3054" s="3">
        <v>1</v>
      </c>
      <c r="T3054" s="2">
        <v>85</v>
      </c>
      <c r="U3054" s="3">
        <v>4.0005171769019752</v>
      </c>
      <c r="V3054" s="3">
        <v>34.603663257396299</v>
      </c>
      <c r="W3054" s="3">
        <v>4.7932252986452406</v>
      </c>
      <c r="X3054" s="3">
        <v>15792.459109888176</v>
      </c>
      <c r="Y3054" s="3">
        <v>34.603663257396299</v>
      </c>
      <c r="Z3054" s="3">
        <v>4.7932210612258945</v>
      </c>
      <c r="AA3054" s="3">
        <v>15792.459109888176</v>
      </c>
      <c r="AB3054">
        <f t="shared" si="80"/>
        <v>34.603663257396299</v>
      </c>
      <c r="AC3054">
        <f t="shared" si="81"/>
        <v>4.7932210612258945</v>
      </c>
    </row>
    <row r="3055" spans="1:29" x14ac:dyDescent="0.25">
      <c r="A3055" s="2">
        <v>3054</v>
      </c>
      <c r="B3055" s="3" t="s">
        <v>178</v>
      </c>
      <c r="C3055" s="3" t="s">
        <v>110</v>
      </c>
      <c r="D3055" s="3" t="s">
        <v>179</v>
      </c>
      <c r="E3055" s="3" t="s">
        <v>288</v>
      </c>
      <c r="F3055" s="3">
        <v>0.56000000000000005</v>
      </c>
      <c r="G3055" s="3">
        <v>0.48</v>
      </c>
      <c r="H3055" s="3" t="s">
        <v>317</v>
      </c>
      <c r="I3055" s="2">
        <v>8350</v>
      </c>
      <c r="J3055" s="3" t="s">
        <v>109</v>
      </c>
      <c r="K3055" s="2">
        <v>8350</v>
      </c>
      <c r="L3055" s="3"/>
      <c r="M3055" s="3" t="s">
        <v>318</v>
      </c>
      <c r="N3055" s="3" t="s">
        <v>317</v>
      </c>
      <c r="O3055" s="3"/>
      <c r="P3055" s="3"/>
      <c r="Q3055" s="3"/>
      <c r="R3055" s="3">
        <v>0</v>
      </c>
      <c r="S3055" s="3">
        <v>1</v>
      </c>
      <c r="T3055" s="2">
        <v>65</v>
      </c>
      <c r="U3055" s="3">
        <v>1.680665183849271</v>
      </c>
      <c r="V3055" s="3">
        <v>15.260924722416577</v>
      </c>
      <c r="W3055" s="3">
        <v>2.0840432168623853</v>
      </c>
      <c r="X3055" s="3">
        <v>6821.066830779253</v>
      </c>
      <c r="Y3055" s="3">
        <v>15.260924722416577</v>
      </c>
      <c r="Z3055" s="3">
        <v>2.084041374477668</v>
      </c>
      <c r="AA3055" s="3">
        <v>6821.066830779253</v>
      </c>
      <c r="AB3055">
        <f t="shared" si="80"/>
        <v>15.260924722416577</v>
      </c>
      <c r="AC3055">
        <f t="shared" si="81"/>
        <v>2.084041374477668</v>
      </c>
    </row>
    <row r="3056" spans="1:29" x14ac:dyDescent="0.25">
      <c r="A3056" s="2">
        <v>3055</v>
      </c>
      <c r="B3056" s="3" t="s">
        <v>178</v>
      </c>
      <c r="C3056" s="3" t="s">
        <v>110</v>
      </c>
      <c r="D3056" s="3" t="s">
        <v>179</v>
      </c>
      <c r="E3056" s="3" t="s">
        <v>288</v>
      </c>
      <c r="F3056" s="3">
        <v>0.56000000000000005</v>
      </c>
      <c r="G3056" s="3">
        <v>0.48</v>
      </c>
      <c r="H3056" s="3" t="s">
        <v>64</v>
      </c>
      <c r="I3056" s="2">
        <v>1100</v>
      </c>
      <c r="J3056" s="3" t="s">
        <v>42</v>
      </c>
      <c r="K3056" s="2">
        <v>3000</v>
      </c>
      <c r="L3056" s="3"/>
      <c r="M3056" s="3" t="s">
        <v>294</v>
      </c>
      <c r="N3056" s="3" t="s">
        <v>295</v>
      </c>
      <c r="O3056" s="3"/>
      <c r="P3056" s="3"/>
      <c r="Q3056" s="3"/>
      <c r="R3056" s="3">
        <v>0</v>
      </c>
      <c r="S3056" s="3">
        <v>1</v>
      </c>
      <c r="T3056" s="2">
        <v>89</v>
      </c>
      <c r="U3056" s="3">
        <v>2.0537569997179745</v>
      </c>
      <c r="V3056" s="3">
        <v>12.397014323281242</v>
      </c>
      <c r="W3056" s="3">
        <v>1.7880312572276629</v>
      </c>
      <c r="X3056" s="3">
        <v>5280.1462566632817</v>
      </c>
      <c r="Y3056" s="3">
        <v>12.397014323281242</v>
      </c>
      <c r="Z3056" s="3">
        <v>1.7880296765303738</v>
      </c>
      <c r="AA3056" s="3">
        <v>5280.1462566632817</v>
      </c>
    </row>
    <row r="3057" spans="1:27" x14ac:dyDescent="0.25">
      <c r="A3057" s="2">
        <v>3056</v>
      </c>
      <c r="B3057" s="3" t="s">
        <v>178</v>
      </c>
      <c r="C3057" s="3" t="s">
        <v>110</v>
      </c>
      <c r="D3057" s="3" t="s">
        <v>179</v>
      </c>
      <c r="E3057" s="3" t="s">
        <v>288</v>
      </c>
      <c r="F3057" s="3">
        <v>0.56000000000000005</v>
      </c>
      <c r="G3057" s="3">
        <v>0.48</v>
      </c>
      <c r="H3057" s="3" t="s">
        <v>64</v>
      </c>
      <c r="I3057" s="2">
        <v>1100</v>
      </c>
      <c r="J3057" s="3" t="s">
        <v>42</v>
      </c>
      <c r="K3057" s="2">
        <v>3000</v>
      </c>
      <c r="L3057" s="3"/>
      <c r="M3057" s="3" t="s">
        <v>289</v>
      </c>
      <c r="N3057" s="3" t="s">
        <v>289</v>
      </c>
      <c r="O3057" s="3"/>
      <c r="P3057" s="3"/>
      <c r="Q3057" s="3"/>
      <c r="R3057" s="3">
        <v>0</v>
      </c>
      <c r="S3057" s="3">
        <v>1</v>
      </c>
      <c r="T3057" s="2">
        <v>40</v>
      </c>
      <c r="U3057" s="3">
        <v>0.50831240578685954</v>
      </c>
      <c r="V3057" s="3">
        <v>2.6573251809895733</v>
      </c>
      <c r="W3057" s="3">
        <v>0.37159838078111151</v>
      </c>
      <c r="X3057" s="3">
        <v>1214.3810335635878</v>
      </c>
      <c r="Y3057" s="3">
        <v>2.6573251809895733</v>
      </c>
      <c r="Z3057" s="3">
        <v>0.37159805227200404</v>
      </c>
      <c r="AA3057" s="3">
        <v>1214.3810335635878</v>
      </c>
    </row>
    <row r="3058" spans="1:27" x14ac:dyDescent="0.25">
      <c r="A3058" s="2">
        <v>3057</v>
      </c>
      <c r="B3058" s="3" t="s">
        <v>178</v>
      </c>
      <c r="C3058" s="3" t="s">
        <v>110</v>
      </c>
      <c r="D3058" s="3" t="s">
        <v>179</v>
      </c>
      <c r="E3058" s="3" t="s">
        <v>288</v>
      </c>
      <c r="F3058" s="3">
        <v>0.56000000000000005</v>
      </c>
      <c r="G3058" s="3">
        <v>0.48</v>
      </c>
      <c r="H3058" s="3" t="s">
        <v>64</v>
      </c>
      <c r="I3058" s="2">
        <v>1180</v>
      </c>
      <c r="J3058" s="3" t="s">
        <v>43</v>
      </c>
      <c r="K3058" s="2">
        <v>3000</v>
      </c>
      <c r="L3058" s="3"/>
      <c r="M3058" s="3" t="s">
        <v>289</v>
      </c>
      <c r="N3058" s="3" t="s">
        <v>289</v>
      </c>
      <c r="O3058" s="3"/>
      <c r="P3058" s="3"/>
      <c r="Q3058" s="3"/>
      <c r="R3058" s="3">
        <v>0</v>
      </c>
      <c r="S3058" s="3">
        <v>1</v>
      </c>
      <c r="T3058" s="2">
        <v>1</v>
      </c>
      <c r="U3058" s="3">
        <v>6.6060831321009904E-8</v>
      </c>
      <c r="V3058" s="3">
        <v>6.6623085848857823E-7</v>
      </c>
      <c r="W3058" s="3">
        <v>1.041303919787792E-7</v>
      </c>
      <c r="X3058" s="3">
        <v>2.3100934475019783E-4</v>
      </c>
      <c r="Y3058" s="3">
        <v>6.6623085848857823E-7</v>
      </c>
      <c r="Z3058" s="3">
        <v>1.0413029992299E-7</v>
      </c>
      <c r="AA3058" s="3">
        <v>2.3100934475019783E-4</v>
      </c>
    </row>
    <row r="3059" spans="1:27" x14ac:dyDescent="0.25">
      <c r="A3059" s="2">
        <v>3058</v>
      </c>
      <c r="B3059" s="3" t="s">
        <v>178</v>
      </c>
      <c r="C3059" s="3" t="s">
        <v>110</v>
      </c>
      <c r="D3059" s="3" t="s">
        <v>179</v>
      </c>
      <c r="E3059" s="3" t="s">
        <v>288</v>
      </c>
      <c r="F3059" s="3">
        <v>0.56000000000000005</v>
      </c>
      <c r="G3059" s="3">
        <v>0.48</v>
      </c>
      <c r="H3059" s="3" t="s">
        <v>64</v>
      </c>
      <c r="I3059" s="2">
        <v>1200</v>
      </c>
      <c r="J3059" s="3" t="s">
        <v>45</v>
      </c>
      <c r="K3059" s="2">
        <v>3000</v>
      </c>
      <c r="L3059" s="3"/>
      <c r="M3059" s="3" t="s">
        <v>294</v>
      </c>
      <c r="N3059" s="3" t="s">
        <v>295</v>
      </c>
      <c r="O3059" s="3"/>
      <c r="P3059" s="3"/>
      <c r="Q3059" s="3"/>
      <c r="R3059" s="3">
        <v>0</v>
      </c>
      <c r="S3059" s="3">
        <v>1</v>
      </c>
      <c r="T3059" s="2">
        <v>198</v>
      </c>
      <c r="U3059" s="3">
        <v>4.0358701636242147</v>
      </c>
      <c r="V3059" s="3">
        <v>22.332682549511478</v>
      </c>
      <c r="W3059" s="3">
        <v>3.2744520798405841</v>
      </c>
      <c r="X3059" s="3">
        <v>9033.8473400245857</v>
      </c>
      <c r="Y3059" s="3">
        <v>22.332682549511478</v>
      </c>
      <c r="Z3059" s="3">
        <v>3.2744491850827315</v>
      </c>
      <c r="AA3059" s="3">
        <v>9033.8473400245857</v>
      </c>
    </row>
    <row r="3060" spans="1:27" x14ac:dyDescent="0.25">
      <c r="A3060" s="2">
        <v>3059</v>
      </c>
      <c r="B3060" s="3" t="s">
        <v>178</v>
      </c>
      <c r="C3060" s="3" t="s">
        <v>110</v>
      </c>
      <c r="D3060" s="3" t="s">
        <v>179</v>
      </c>
      <c r="E3060" s="3" t="s">
        <v>288</v>
      </c>
      <c r="F3060" s="3">
        <v>0.56000000000000005</v>
      </c>
      <c r="G3060" s="3">
        <v>0.48</v>
      </c>
      <c r="H3060" s="3" t="s">
        <v>64</v>
      </c>
      <c r="I3060" s="2">
        <v>1200</v>
      </c>
      <c r="J3060" s="3" t="s">
        <v>45</v>
      </c>
      <c r="K3060" s="2">
        <v>3000</v>
      </c>
      <c r="L3060" s="3"/>
      <c r="M3060" s="3" t="s">
        <v>296</v>
      </c>
      <c r="N3060" s="3" t="s">
        <v>295</v>
      </c>
      <c r="O3060" s="3"/>
      <c r="P3060" s="3"/>
      <c r="Q3060" s="3"/>
      <c r="R3060" s="3">
        <v>0</v>
      </c>
      <c r="S3060" s="3">
        <v>1</v>
      </c>
      <c r="T3060" s="2">
        <v>3</v>
      </c>
      <c r="U3060" s="3">
        <v>1.2063628827471275E-3</v>
      </c>
      <c r="V3060" s="3">
        <v>9.7861039023820259E-3</v>
      </c>
      <c r="W3060" s="3">
        <v>1.3866017257182805E-3</v>
      </c>
      <c r="X3060" s="3">
        <v>3.9575198455956198</v>
      </c>
      <c r="Y3060" s="3">
        <v>9.7861039023820259E-3</v>
      </c>
      <c r="Z3060" s="3">
        <v>1.3866004999021316E-3</v>
      </c>
      <c r="AA3060" s="3">
        <v>3.9575198455956198</v>
      </c>
    </row>
    <row r="3061" spans="1:27" x14ac:dyDescent="0.25">
      <c r="A3061" s="2">
        <v>3060</v>
      </c>
      <c r="B3061" s="3" t="s">
        <v>178</v>
      </c>
      <c r="C3061" s="3" t="s">
        <v>110</v>
      </c>
      <c r="D3061" s="3" t="s">
        <v>179</v>
      </c>
      <c r="E3061" s="3" t="s">
        <v>288</v>
      </c>
      <c r="F3061" s="3">
        <v>0.56000000000000005</v>
      </c>
      <c r="G3061" s="3">
        <v>0.48</v>
      </c>
      <c r="H3061" s="3" t="s">
        <v>64</v>
      </c>
      <c r="I3061" s="2">
        <v>1200</v>
      </c>
      <c r="J3061" s="3" t="s">
        <v>45</v>
      </c>
      <c r="K3061" s="2">
        <v>3000</v>
      </c>
      <c r="L3061" s="3"/>
      <c r="M3061" s="3" t="s">
        <v>289</v>
      </c>
      <c r="N3061" s="3" t="s">
        <v>289</v>
      </c>
      <c r="O3061" s="3"/>
      <c r="P3061" s="3"/>
      <c r="Q3061" s="3"/>
      <c r="R3061" s="3">
        <v>0</v>
      </c>
      <c r="S3061" s="3">
        <v>1</v>
      </c>
      <c r="T3061" s="2">
        <v>8</v>
      </c>
      <c r="U3061" s="3">
        <v>5.6271733065742582E-2</v>
      </c>
      <c r="V3061" s="3">
        <v>0.10460346062142452</v>
      </c>
      <c r="W3061" s="3">
        <v>1.4990148387255065E-2</v>
      </c>
      <c r="X3061" s="3">
        <v>46.424745027909978</v>
      </c>
      <c r="Y3061" s="3">
        <v>0.10460346062142452</v>
      </c>
      <c r="Z3061" s="3">
        <v>1.4990135135312841E-2</v>
      </c>
      <c r="AA3061" s="3">
        <v>46.424745027909978</v>
      </c>
    </row>
    <row r="3062" spans="1:27" x14ac:dyDescent="0.25">
      <c r="A3062" s="2">
        <v>3061</v>
      </c>
      <c r="B3062" s="3" t="s">
        <v>178</v>
      </c>
      <c r="C3062" s="3" t="s">
        <v>110</v>
      </c>
      <c r="D3062" s="3" t="s">
        <v>179</v>
      </c>
      <c r="E3062" s="3" t="s">
        <v>288</v>
      </c>
      <c r="F3062" s="3">
        <v>0.56000000000000005</v>
      </c>
      <c r="G3062" s="3">
        <v>0.48</v>
      </c>
      <c r="H3062" s="3" t="s">
        <v>64</v>
      </c>
      <c r="I3062" s="2">
        <v>1200</v>
      </c>
      <c r="J3062" s="3" t="s">
        <v>45</v>
      </c>
      <c r="K3062" s="2">
        <v>3000</v>
      </c>
      <c r="L3062" s="3"/>
      <c r="M3062" s="3" t="s">
        <v>291</v>
      </c>
      <c r="N3062" s="3" t="s">
        <v>292</v>
      </c>
      <c r="O3062" s="3"/>
      <c r="P3062" s="3"/>
      <c r="Q3062" s="3"/>
      <c r="R3062" s="3">
        <v>0</v>
      </c>
      <c r="S3062" s="3">
        <v>1</v>
      </c>
      <c r="T3062" s="2">
        <v>2</v>
      </c>
      <c r="U3062" s="3">
        <v>8.2513274768162192E-4</v>
      </c>
      <c r="V3062" s="3">
        <v>6.9046678534671353E-3</v>
      </c>
      <c r="W3062" s="3">
        <v>9.8681489201396066E-4</v>
      </c>
      <c r="X3062" s="3">
        <v>2.8102109515634384</v>
      </c>
      <c r="Y3062" s="3">
        <v>6.9046678534671353E-3</v>
      </c>
      <c r="Z3062" s="3">
        <v>9.8681401962673592E-4</v>
      </c>
      <c r="AA3062" s="3">
        <v>2.8102109515634384</v>
      </c>
    </row>
    <row r="3063" spans="1:27" x14ac:dyDescent="0.25">
      <c r="A3063" s="2">
        <v>3062</v>
      </c>
      <c r="B3063" s="3" t="s">
        <v>178</v>
      </c>
      <c r="C3063" s="3" t="s">
        <v>110</v>
      </c>
      <c r="D3063" s="3" t="s">
        <v>179</v>
      </c>
      <c r="E3063" s="3" t="s">
        <v>288</v>
      </c>
      <c r="F3063" s="3">
        <v>0.56000000000000005</v>
      </c>
      <c r="G3063" s="3">
        <v>0.48</v>
      </c>
      <c r="H3063" s="3" t="s">
        <v>64</v>
      </c>
      <c r="I3063" s="2">
        <v>1210</v>
      </c>
      <c r="J3063" s="3" t="s">
        <v>46</v>
      </c>
      <c r="K3063" s="2">
        <v>3000</v>
      </c>
      <c r="L3063" s="3"/>
      <c r="M3063" s="3" t="s">
        <v>294</v>
      </c>
      <c r="N3063" s="3" t="s">
        <v>295</v>
      </c>
      <c r="O3063" s="3"/>
      <c r="P3063" s="3"/>
      <c r="Q3063" s="3"/>
      <c r="R3063" s="3">
        <v>0</v>
      </c>
      <c r="S3063" s="3">
        <v>1</v>
      </c>
      <c r="T3063" s="2">
        <v>408</v>
      </c>
      <c r="U3063" s="3">
        <v>0.13661939715648042</v>
      </c>
      <c r="V3063" s="3">
        <v>0.9582745166529868</v>
      </c>
      <c r="W3063" s="3">
        <v>0.13517578652994788</v>
      </c>
      <c r="X3063" s="3">
        <v>394.82773682630022</v>
      </c>
      <c r="Y3063" s="3">
        <v>0.9582745166529868</v>
      </c>
      <c r="Z3063" s="3">
        <v>0.13517566702868175</v>
      </c>
      <c r="AA3063" s="3">
        <v>394.82773682630022</v>
      </c>
    </row>
    <row r="3064" spans="1:27" x14ac:dyDescent="0.25">
      <c r="A3064" s="2">
        <v>3063</v>
      </c>
      <c r="B3064" s="3" t="s">
        <v>178</v>
      </c>
      <c r="C3064" s="3" t="s">
        <v>110</v>
      </c>
      <c r="D3064" s="3" t="s">
        <v>179</v>
      </c>
      <c r="E3064" s="3" t="s">
        <v>288</v>
      </c>
      <c r="F3064" s="3">
        <v>0.56000000000000005</v>
      </c>
      <c r="G3064" s="3">
        <v>0.48</v>
      </c>
      <c r="H3064" s="3" t="s">
        <v>64</v>
      </c>
      <c r="I3064" s="2">
        <v>1210</v>
      </c>
      <c r="J3064" s="3" t="s">
        <v>46</v>
      </c>
      <c r="K3064" s="2">
        <v>3000</v>
      </c>
      <c r="L3064" s="3"/>
      <c r="M3064" s="3" t="s">
        <v>296</v>
      </c>
      <c r="N3064" s="3" t="s">
        <v>295</v>
      </c>
      <c r="O3064" s="3"/>
      <c r="P3064" s="3"/>
      <c r="Q3064" s="3"/>
      <c r="R3064" s="3">
        <v>0</v>
      </c>
      <c r="S3064" s="3">
        <v>1</v>
      </c>
      <c r="T3064" s="2">
        <v>1</v>
      </c>
      <c r="U3064" s="3">
        <v>5.0441171042187504E-6</v>
      </c>
      <c r="V3064" s="3">
        <v>4.1704890119603539E-5</v>
      </c>
      <c r="W3064" s="3">
        <v>5.9112302687013411E-6</v>
      </c>
      <c r="X3064" s="3">
        <v>1.6853447380467988E-2</v>
      </c>
      <c r="Y3064" s="3">
        <v>4.1704890119603539E-5</v>
      </c>
      <c r="Z3064" s="3">
        <v>5.91122504291706E-6</v>
      </c>
      <c r="AA3064" s="3">
        <v>1.6853447380467988E-2</v>
      </c>
    </row>
    <row r="3065" spans="1:27" x14ac:dyDescent="0.25">
      <c r="A3065" s="2">
        <v>3064</v>
      </c>
      <c r="B3065" s="3" t="s">
        <v>178</v>
      </c>
      <c r="C3065" s="3" t="s">
        <v>110</v>
      </c>
      <c r="D3065" s="3" t="s">
        <v>179</v>
      </c>
      <c r="E3065" s="3" t="s">
        <v>288</v>
      </c>
      <c r="F3065" s="3">
        <v>0.56000000000000005</v>
      </c>
      <c r="G3065" s="3">
        <v>0.48</v>
      </c>
      <c r="H3065" s="3" t="s">
        <v>64</v>
      </c>
      <c r="I3065" s="2">
        <v>1210</v>
      </c>
      <c r="J3065" s="3" t="s">
        <v>46</v>
      </c>
      <c r="K3065" s="2">
        <v>3000</v>
      </c>
      <c r="L3065" s="3"/>
      <c r="M3065" s="3" t="s">
        <v>289</v>
      </c>
      <c r="N3065" s="3" t="s">
        <v>289</v>
      </c>
      <c r="O3065" s="3"/>
      <c r="P3065" s="3"/>
      <c r="Q3065" s="3"/>
      <c r="R3065" s="3">
        <v>0</v>
      </c>
      <c r="S3065" s="3">
        <v>1</v>
      </c>
      <c r="T3065" s="2">
        <v>85</v>
      </c>
      <c r="U3065" s="3">
        <v>18.540082208143701</v>
      </c>
      <c r="V3065" s="3">
        <v>180.48221759611087</v>
      </c>
      <c r="W3065" s="3">
        <v>26.096405711488817</v>
      </c>
      <c r="X3065" s="3">
        <v>73526.669011624253</v>
      </c>
      <c r="Y3065" s="3">
        <v>180.48221759611087</v>
      </c>
      <c r="Z3065" s="3">
        <v>26.096382641132781</v>
      </c>
      <c r="AA3065" s="3">
        <v>73526.669011624253</v>
      </c>
    </row>
    <row r="3066" spans="1:27" x14ac:dyDescent="0.25">
      <c r="A3066" s="2">
        <v>3065</v>
      </c>
      <c r="B3066" s="3" t="s">
        <v>178</v>
      </c>
      <c r="C3066" s="3" t="s">
        <v>110</v>
      </c>
      <c r="D3066" s="3" t="s">
        <v>179</v>
      </c>
      <c r="E3066" s="3" t="s">
        <v>288</v>
      </c>
      <c r="F3066" s="3">
        <v>0.56000000000000005</v>
      </c>
      <c r="G3066" s="3">
        <v>0.48</v>
      </c>
      <c r="H3066" s="3" t="s">
        <v>64</v>
      </c>
      <c r="I3066" s="2">
        <v>1210</v>
      </c>
      <c r="J3066" s="3" t="s">
        <v>46</v>
      </c>
      <c r="K3066" s="2">
        <v>3000</v>
      </c>
      <c r="L3066" s="3"/>
      <c r="M3066" s="3" t="s">
        <v>291</v>
      </c>
      <c r="N3066" s="3" t="s">
        <v>292</v>
      </c>
      <c r="O3066" s="3"/>
      <c r="P3066" s="3"/>
      <c r="Q3066" s="3"/>
      <c r="R3066" s="3">
        <v>0</v>
      </c>
      <c r="S3066" s="3">
        <v>1</v>
      </c>
      <c r="T3066" s="2">
        <v>41</v>
      </c>
      <c r="U3066" s="3">
        <v>6.774530439314333E-2</v>
      </c>
      <c r="V3066" s="3">
        <v>0.52806899309759692</v>
      </c>
      <c r="W3066" s="3">
        <v>7.5315450678493517E-2</v>
      </c>
      <c r="X3066" s="3">
        <v>241.34616564637798</v>
      </c>
      <c r="Y3066" s="3">
        <v>0.52806899309759692</v>
      </c>
      <c r="Z3066" s="3">
        <v>7.5315384096364013E-2</v>
      </c>
      <c r="AA3066" s="3">
        <v>241.34616564637798</v>
      </c>
    </row>
    <row r="3067" spans="1:27" x14ac:dyDescent="0.25">
      <c r="A3067" s="2">
        <v>3066</v>
      </c>
      <c r="B3067" s="3" t="s">
        <v>178</v>
      </c>
      <c r="C3067" s="3" t="s">
        <v>110</v>
      </c>
      <c r="D3067" s="3" t="s">
        <v>179</v>
      </c>
      <c r="E3067" s="3" t="s">
        <v>288</v>
      </c>
      <c r="F3067" s="3">
        <v>0.56000000000000005</v>
      </c>
      <c r="G3067" s="3">
        <v>0.48</v>
      </c>
      <c r="H3067" s="3" t="s">
        <v>64</v>
      </c>
      <c r="I3067" s="2">
        <v>1290</v>
      </c>
      <c r="J3067" s="3" t="s">
        <v>145</v>
      </c>
      <c r="K3067" s="2">
        <v>3000</v>
      </c>
      <c r="L3067" s="3"/>
      <c r="M3067" s="3" t="s">
        <v>289</v>
      </c>
      <c r="N3067" s="3" t="s">
        <v>289</v>
      </c>
      <c r="O3067" s="3"/>
      <c r="P3067" s="3"/>
      <c r="Q3067" s="3"/>
      <c r="R3067" s="3">
        <v>0</v>
      </c>
      <c r="S3067" s="3">
        <v>1</v>
      </c>
      <c r="T3067" s="2">
        <v>20</v>
      </c>
      <c r="U3067" s="3">
        <v>0.37645605924121484</v>
      </c>
      <c r="V3067" s="3">
        <v>2.4809879817801379</v>
      </c>
      <c r="W3067" s="3">
        <v>0.3569536799603088</v>
      </c>
      <c r="X3067" s="3">
        <v>1018.8439318261193</v>
      </c>
      <c r="Y3067" s="3">
        <v>2.4809879817801379</v>
      </c>
      <c r="Z3067" s="3">
        <v>0.35695336439775344</v>
      </c>
      <c r="AA3067" s="3">
        <v>1018.8439318261193</v>
      </c>
    </row>
    <row r="3068" spans="1:27" x14ac:dyDescent="0.25">
      <c r="A3068" s="2">
        <v>3067</v>
      </c>
      <c r="B3068" s="3" t="s">
        <v>178</v>
      </c>
      <c r="C3068" s="3" t="s">
        <v>110</v>
      </c>
      <c r="D3068" s="3" t="s">
        <v>179</v>
      </c>
      <c r="E3068" s="3" t="s">
        <v>288</v>
      </c>
      <c r="F3068" s="3">
        <v>0.56000000000000005</v>
      </c>
      <c r="G3068" s="3">
        <v>0.48</v>
      </c>
      <c r="H3068" s="3" t="s">
        <v>64</v>
      </c>
      <c r="I3068" s="2">
        <v>1300</v>
      </c>
      <c r="J3068" s="3" t="s">
        <v>114</v>
      </c>
      <c r="K3068" s="2">
        <v>3000</v>
      </c>
      <c r="L3068" s="3"/>
      <c r="M3068" s="3" t="s">
        <v>294</v>
      </c>
      <c r="N3068" s="3" t="s">
        <v>295</v>
      </c>
      <c r="O3068" s="3"/>
      <c r="P3068" s="3"/>
      <c r="Q3068" s="3"/>
      <c r="R3068" s="3">
        <v>0</v>
      </c>
      <c r="S3068" s="3">
        <v>1</v>
      </c>
      <c r="T3068" s="2">
        <v>62</v>
      </c>
      <c r="U3068" s="3">
        <v>1.803217754170553</v>
      </c>
      <c r="V3068" s="3">
        <v>10.507411508790932</v>
      </c>
      <c r="W3068" s="3">
        <v>1.706741033829402</v>
      </c>
      <c r="X3068" s="3">
        <v>3746.9618399850606</v>
      </c>
      <c r="Y3068" s="3">
        <v>10.507411508790932</v>
      </c>
      <c r="Z3068" s="3">
        <v>1.7067395249962025</v>
      </c>
      <c r="AA3068" s="3">
        <v>3746.9618399850606</v>
      </c>
    </row>
    <row r="3069" spans="1:27" x14ac:dyDescent="0.25">
      <c r="A3069" s="2">
        <v>3068</v>
      </c>
      <c r="B3069" s="3" t="s">
        <v>178</v>
      </c>
      <c r="C3069" s="3" t="s">
        <v>110</v>
      </c>
      <c r="D3069" s="3" t="s">
        <v>179</v>
      </c>
      <c r="E3069" s="3" t="s">
        <v>288</v>
      </c>
      <c r="F3069" s="3">
        <v>0.56000000000000005</v>
      </c>
      <c r="G3069" s="3">
        <v>0.48</v>
      </c>
      <c r="H3069" s="3" t="s">
        <v>64</v>
      </c>
      <c r="I3069" s="2">
        <v>1300</v>
      </c>
      <c r="J3069" s="3" t="s">
        <v>114</v>
      </c>
      <c r="K3069" s="2">
        <v>3000</v>
      </c>
      <c r="L3069" s="3"/>
      <c r="M3069" s="3" t="s">
        <v>289</v>
      </c>
      <c r="N3069" s="3" t="s">
        <v>289</v>
      </c>
      <c r="O3069" s="3"/>
      <c r="P3069" s="3"/>
      <c r="Q3069" s="3"/>
      <c r="R3069" s="3">
        <v>0</v>
      </c>
      <c r="S3069" s="3">
        <v>1</v>
      </c>
      <c r="T3069" s="2">
        <v>1</v>
      </c>
      <c r="U3069" s="3">
        <v>1.12885186239193E-5</v>
      </c>
      <c r="V3069" s="3">
        <v>9.9223549493558289E-5</v>
      </c>
      <c r="W3069" s="3">
        <v>1.553409295275206E-5</v>
      </c>
      <c r="X3069" s="3">
        <v>4.5072078365704336E-2</v>
      </c>
      <c r="Y3069" s="3">
        <v>9.9223549493558289E-5</v>
      </c>
      <c r="Z3069" s="3">
        <v>1.55340792199392E-5</v>
      </c>
      <c r="AA3069" s="3">
        <v>4.5072078365704336E-2</v>
      </c>
    </row>
    <row r="3070" spans="1:27" x14ac:dyDescent="0.25">
      <c r="A3070" s="2">
        <v>3069</v>
      </c>
      <c r="B3070" s="3" t="s">
        <v>178</v>
      </c>
      <c r="C3070" s="3" t="s">
        <v>110</v>
      </c>
      <c r="D3070" s="3" t="s">
        <v>179</v>
      </c>
      <c r="E3070" s="3" t="s">
        <v>288</v>
      </c>
      <c r="F3070" s="3">
        <v>0.56000000000000005</v>
      </c>
      <c r="G3070" s="3">
        <v>0.48</v>
      </c>
      <c r="H3070" s="3" t="s">
        <v>64</v>
      </c>
      <c r="I3070" s="2">
        <v>1300</v>
      </c>
      <c r="J3070" s="3" t="s">
        <v>114</v>
      </c>
      <c r="K3070" s="2">
        <v>3000</v>
      </c>
      <c r="L3070" s="3"/>
      <c r="M3070" s="3" t="s">
        <v>291</v>
      </c>
      <c r="N3070" s="3" t="s">
        <v>292</v>
      </c>
      <c r="O3070" s="3"/>
      <c r="P3070" s="3"/>
      <c r="Q3070" s="3"/>
      <c r="R3070" s="3">
        <v>0</v>
      </c>
      <c r="S3070" s="3">
        <v>1</v>
      </c>
      <c r="T3070" s="2">
        <v>2</v>
      </c>
      <c r="U3070" s="3">
        <v>3.1430594625399262E-3</v>
      </c>
      <c r="V3070" s="3">
        <v>2.8354270338922526E-2</v>
      </c>
      <c r="W3070" s="3">
        <v>3.915064076980816E-3</v>
      </c>
      <c r="X3070" s="3">
        <v>12.660784159432186</v>
      </c>
      <c r="Y3070" s="3">
        <v>2.8354270338922526E-2</v>
      </c>
      <c r="Z3070" s="3">
        <v>3.9150606158941392E-3</v>
      </c>
      <c r="AA3070" s="3">
        <v>12.660784159432186</v>
      </c>
    </row>
    <row r="3071" spans="1:27" x14ac:dyDescent="0.25">
      <c r="A3071" s="2">
        <v>3070</v>
      </c>
      <c r="B3071" s="3" t="s">
        <v>178</v>
      </c>
      <c r="C3071" s="3" t="s">
        <v>110</v>
      </c>
      <c r="D3071" s="3" t="s">
        <v>179</v>
      </c>
      <c r="E3071" s="3" t="s">
        <v>288</v>
      </c>
      <c r="F3071" s="3">
        <v>0.56000000000000005</v>
      </c>
      <c r="G3071" s="3">
        <v>0.48</v>
      </c>
      <c r="H3071" s="3" t="s">
        <v>64</v>
      </c>
      <c r="I3071" s="2">
        <v>1330</v>
      </c>
      <c r="J3071" s="3" t="s">
        <v>47</v>
      </c>
      <c r="K3071" s="2">
        <v>3000</v>
      </c>
      <c r="L3071" s="3"/>
      <c r="M3071" s="3" t="s">
        <v>294</v>
      </c>
      <c r="N3071" s="3" t="s">
        <v>295</v>
      </c>
      <c r="O3071" s="3"/>
      <c r="P3071" s="3"/>
      <c r="Q3071" s="3"/>
      <c r="R3071" s="3">
        <v>0</v>
      </c>
      <c r="S3071" s="3">
        <v>1</v>
      </c>
      <c r="T3071" s="2">
        <v>37</v>
      </c>
      <c r="U3071" s="3">
        <v>2.3578001093702356E-2</v>
      </c>
      <c r="V3071" s="3">
        <v>0.15410035020062091</v>
      </c>
      <c r="W3071" s="3">
        <v>2.8087881977191267E-2</v>
      </c>
      <c r="X3071" s="3">
        <v>55.540990097076566</v>
      </c>
      <c r="Y3071" s="3">
        <v>0.15410035020062091</v>
      </c>
      <c r="Z3071" s="3">
        <v>2.8087857146283712E-2</v>
      </c>
      <c r="AA3071" s="3">
        <v>55.540990097076566</v>
      </c>
    </row>
    <row r="3072" spans="1:27" x14ac:dyDescent="0.25">
      <c r="A3072" s="2">
        <v>3071</v>
      </c>
      <c r="B3072" s="3" t="s">
        <v>178</v>
      </c>
      <c r="C3072" s="3" t="s">
        <v>110</v>
      </c>
      <c r="D3072" s="3" t="s">
        <v>179</v>
      </c>
      <c r="E3072" s="3" t="s">
        <v>288</v>
      </c>
      <c r="F3072" s="3">
        <v>0.56000000000000005</v>
      </c>
      <c r="G3072" s="3">
        <v>0.48</v>
      </c>
      <c r="H3072" s="3" t="s">
        <v>64</v>
      </c>
      <c r="I3072" s="2">
        <v>1330</v>
      </c>
      <c r="J3072" s="3" t="s">
        <v>47</v>
      </c>
      <c r="K3072" s="2">
        <v>3000</v>
      </c>
      <c r="L3072" s="3"/>
      <c r="M3072" s="3" t="s">
        <v>291</v>
      </c>
      <c r="N3072" s="3" t="s">
        <v>292</v>
      </c>
      <c r="O3072" s="3"/>
      <c r="P3072" s="3"/>
      <c r="Q3072" s="3"/>
      <c r="R3072" s="3">
        <v>0</v>
      </c>
      <c r="S3072" s="3">
        <v>1</v>
      </c>
      <c r="T3072" s="2">
        <v>9</v>
      </c>
      <c r="U3072" s="3">
        <v>2.1803335257483909E-2</v>
      </c>
      <c r="V3072" s="3">
        <v>0.1885821357143804</v>
      </c>
      <c r="W3072" s="3">
        <v>2.8870465179579256E-2</v>
      </c>
      <c r="X3072" s="3">
        <v>88.387513415416208</v>
      </c>
      <c r="Y3072" s="3">
        <v>0.1885821357143804</v>
      </c>
      <c r="Z3072" s="3">
        <v>2.8870439656834137E-2</v>
      </c>
      <c r="AA3072" s="3">
        <v>88.387513415416208</v>
      </c>
    </row>
    <row r="3073" spans="1:27" x14ac:dyDescent="0.25">
      <c r="A3073" s="2">
        <v>3072</v>
      </c>
      <c r="B3073" s="3" t="s">
        <v>178</v>
      </c>
      <c r="C3073" s="3" t="s">
        <v>110</v>
      </c>
      <c r="D3073" s="3" t="s">
        <v>179</v>
      </c>
      <c r="E3073" s="3" t="s">
        <v>288</v>
      </c>
      <c r="F3073" s="3">
        <v>0.56000000000000005</v>
      </c>
      <c r="G3073" s="3">
        <v>0.48</v>
      </c>
      <c r="H3073" s="3" t="s">
        <v>64</v>
      </c>
      <c r="I3073" s="2">
        <v>1340</v>
      </c>
      <c r="J3073" s="3" t="s">
        <v>133</v>
      </c>
      <c r="K3073" s="2">
        <v>3000</v>
      </c>
      <c r="L3073" s="3"/>
      <c r="M3073" s="3" t="s">
        <v>294</v>
      </c>
      <c r="N3073" s="3" t="s">
        <v>295</v>
      </c>
      <c r="O3073" s="3"/>
      <c r="P3073" s="3"/>
      <c r="Q3073" s="3"/>
      <c r="R3073" s="3">
        <v>0</v>
      </c>
      <c r="S3073" s="3">
        <v>1</v>
      </c>
      <c r="T3073" s="2">
        <v>22</v>
      </c>
      <c r="U3073" s="3">
        <v>2.189821875040893E-2</v>
      </c>
      <c r="V3073" s="3">
        <v>0.21080473304967948</v>
      </c>
      <c r="W3073" s="3">
        <v>3.5077023582175071E-2</v>
      </c>
      <c r="X3073" s="3">
        <v>81.690404599665754</v>
      </c>
      <c r="Y3073" s="3">
        <v>0.21080473304967948</v>
      </c>
      <c r="Z3073" s="3">
        <v>3.5076992572562783E-2</v>
      </c>
      <c r="AA3073" s="3">
        <v>81.690404599665754</v>
      </c>
    </row>
    <row r="3074" spans="1:27" x14ac:dyDescent="0.25">
      <c r="A3074" s="2">
        <v>3073</v>
      </c>
      <c r="B3074" s="3" t="s">
        <v>178</v>
      </c>
      <c r="C3074" s="3" t="s">
        <v>110</v>
      </c>
      <c r="D3074" s="3" t="s">
        <v>179</v>
      </c>
      <c r="E3074" s="3" t="s">
        <v>288</v>
      </c>
      <c r="F3074" s="3">
        <v>0.56000000000000005</v>
      </c>
      <c r="G3074" s="3">
        <v>0.48</v>
      </c>
      <c r="H3074" s="3" t="s">
        <v>64</v>
      </c>
      <c r="I3074" s="2">
        <v>1340</v>
      </c>
      <c r="J3074" s="3" t="s">
        <v>133</v>
      </c>
      <c r="K3074" s="2">
        <v>3000</v>
      </c>
      <c r="L3074" s="3"/>
      <c r="M3074" s="3" t="s">
        <v>289</v>
      </c>
      <c r="N3074" s="3" t="s">
        <v>289</v>
      </c>
      <c r="O3074" s="3"/>
      <c r="P3074" s="3"/>
      <c r="Q3074" s="3"/>
      <c r="R3074" s="3">
        <v>0</v>
      </c>
      <c r="S3074" s="3">
        <v>1</v>
      </c>
      <c r="T3074" s="2">
        <v>1</v>
      </c>
      <c r="U3074" s="3">
        <v>5.9362388640445204E-7</v>
      </c>
      <c r="V3074" s="3">
        <v>6.3299175133827942E-6</v>
      </c>
      <c r="W3074" s="3">
        <v>1.1053818064908896E-6</v>
      </c>
      <c r="X3074" s="3">
        <v>2.4103365765129167E-3</v>
      </c>
      <c r="Y3074" s="3">
        <v>6.3299175133827942E-6</v>
      </c>
      <c r="Z3074" s="3">
        <v>1.1053808292853699E-6</v>
      </c>
      <c r="AA3074" s="3">
        <v>2.4103365765129167E-3</v>
      </c>
    </row>
    <row r="3075" spans="1:27" x14ac:dyDescent="0.25">
      <c r="A3075" s="2">
        <v>3074</v>
      </c>
      <c r="B3075" s="3" t="s">
        <v>178</v>
      </c>
      <c r="C3075" s="3" t="s">
        <v>110</v>
      </c>
      <c r="D3075" s="3" t="s">
        <v>179</v>
      </c>
      <c r="E3075" s="3" t="s">
        <v>288</v>
      </c>
      <c r="F3075" s="3">
        <v>0.56000000000000005</v>
      </c>
      <c r="G3075" s="3">
        <v>0.48</v>
      </c>
      <c r="H3075" s="3" t="s">
        <v>64</v>
      </c>
      <c r="I3075" s="2">
        <v>1340</v>
      </c>
      <c r="J3075" s="3" t="s">
        <v>133</v>
      </c>
      <c r="K3075" s="2">
        <v>3000</v>
      </c>
      <c r="L3075" s="3"/>
      <c r="M3075" s="3" t="s">
        <v>291</v>
      </c>
      <c r="N3075" s="3" t="s">
        <v>292</v>
      </c>
      <c r="O3075" s="3"/>
      <c r="P3075" s="3"/>
      <c r="Q3075" s="3"/>
      <c r="R3075" s="3">
        <v>0</v>
      </c>
      <c r="S3075" s="3">
        <v>1</v>
      </c>
      <c r="T3075" s="2">
        <v>11</v>
      </c>
      <c r="U3075" s="3">
        <v>4.8422786967877857E-2</v>
      </c>
      <c r="V3075" s="3">
        <v>0.49964087454432343</v>
      </c>
      <c r="W3075" s="3">
        <v>8.6099369381676158E-2</v>
      </c>
      <c r="X3075" s="3">
        <v>195.49426209313984</v>
      </c>
      <c r="Y3075" s="3">
        <v>0.49964087454432343</v>
      </c>
      <c r="Z3075" s="3">
        <v>8.6099293266094071E-2</v>
      </c>
      <c r="AA3075" s="3">
        <v>195.49426209313984</v>
      </c>
    </row>
    <row r="3076" spans="1:27" x14ac:dyDescent="0.25">
      <c r="A3076" s="2">
        <v>3075</v>
      </c>
      <c r="B3076" s="3" t="s">
        <v>178</v>
      </c>
      <c r="C3076" s="3" t="s">
        <v>110</v>
      </c>
      <c r="D3076" s="3" t="s">
        <v>179</v>
      </c>
      <c r="E3076" s="3" t="s">
        <v>288</v>
      </c>
      <c r="F3076" s="3">
        <v>0.56000000000000005</v>
      </c>
      <c r="G3076" s="3">
        <v>0.48</v>
      </c>
      <c r="H3076" s="3" t="s">
        <v>64</v>
      </c>
      <c r="I3076" s="2">
        <v>1400</v>
      </c>
      <c r="J3076" s="3" t="s">
        <v>48</v>
      </c>
      <c r="K3076" s="2">
        <v>3000</v>
      </c>
      <c r="L3076" s="3"/>
      <c r="M3076" s="3" t="s">
        <v>294</v>
      </c>
      <c r="N3076" s="3" t="s">
        <v>295</v>
      </c>
      <c r="O3076" s="3"/>
      <c r="P3076" s="3"/>
      <c r="Q3076" s="3"/>
      <c r="R3076" s="3">
        <v>0</v>
      </c>
      <c r="S3076" s="3">
        <v>1</v>
      </c>
      <c r="T3076" s="2">
        <v>11</v>
      </c>
      <c r="U3076" s="3">
        <v>1.535386780906876E-2</v>
      </c>
      <c r="V3076" s="3">
        <v>0.1049969128279441</v>
      </c>
      <c r="W3076" s="3">
        <v>1.3925546612654396E-2</v>
      </c>
      <c r="X3076" s="3">
        <v>39.513093185018391</v>
      </c>
      <c r="Y3076" s="3">
        <v>0.1049969128279441</v>
      </c>
      <c r="Z3076" s="3">
        <v>1.392553430186636E-2</v>
      </c>
      <c r="AA3076" s="3">
        <v>39.513093185018391</v>
      </c>
    </row>
    <row r="3077" spans="1:27" x14ac:dyDescent="0.25">
      <c r="A3077" s="2">
        <v>3076</v>
      </c>
      <c r="B3077" s="3" t="s">
        <v>178</v>
      </c>
      <c r="C3077" s="3" t="s">
        <v>110</v>
      </c>
      <c r="D3077" s="3" t="s">
        <v>179</v>
      </c>
      <c r="E3077" s="3" t="s">
        <v>288</v>
      </c>
      <c r="F3077" s="3">
        <v>0.56000000000000005</v>
      </c>
      <c r="G3077" s="3">
        <v>0.48</v>
      </c>
      <c r="H3077" s="3" t="s">
        <v>64</v>
      </c>
      <c r="I3077" s="2">
        <v>1400</v>
      </c>
      <c r="J3077" s="3" t="s">
        <v>48</v>
      </c>
      <c r="K3077" s="2">
        <v>3000</v>
      </c>
      <c r="L3077" s="3"/>
      <c r="M3077" s="3" t="s">
        <v>313</v>
      </c>
      <c r="N3077" s="3" t="s">
        <v>289</v>
      </c>
      <c r="O3077" s="3"/>
      <c r="P3077" s="3"/>
      <c r="Q3077" s="3"/>
      <c r="R3077" s="3">
        <v>0</v>
      </c>
      <c r="S3077" s="3">
        <v>1</v>
      </c>
      <c r="T3077" s="2">
        <v>2</v>
      </c>
      <c r="U3077" s="3">
        <v>2.1205633960164289E-4</v>
      </c>
      <c r="V3077" s="3">
        <v>1.7714211914692127E-3</v>
      </c>
      <c r="W3077" s="3">
        <v>2.3822635332287055E-4</v>
      </c>
      <c r="X3077" s="3">
        <v>0.85461516866715703</v>
      </c>
      <c r="Y3077" s="3">
        <v>1.7714211914692127E-3</v>
      </c>
      <c r="Z3077" s="3">
        <v>2.382261427204271E-4</v>
      </c>
      <c r="AA3077" s="3">
        <v>0.85461516866715703</v>
      </c>
    </row>
    <row r="3078" spans="1:27" x14ac:dyDescent="0.25">
      <c r="A3078" s="2">
        <v>3077</v>
      </c>
      <c r="B3078" s="3" t="s">
        <v>178</v>
      </c>
      <c r="C3078" s="3" t="s">
        <v>110</v>
      </c>
      <c r="D3078" s="3" t="s">
        <v>179</v>
      </c>
      <c r="E3078" s="3" t="s">
        <v>288</v>
      </c>
      <c r="F3078" s="3">
        <v>0.56000000000000005</v>
      </c>
      <c r="G3078" s="3">
        <v>0.48</v>
      </c>
      <c r="H3078" s="3" t="s">
        <v>64</v>
      </c>
      <c r="I3078" s="2">
        <v>1400</v>
      </c>
      <c r="J3078" s="3" t="s">
        <v>48</v>
      </c>
      <c r="K3078" s="2">
        <v>3000</v>
      </c>
      <c r="L3078" s="3"/>
      <c r="M3078" s="3" t="s">
        <v>289</v>
      </c>
      <c r="N3078" s="3" t="s">
        <v>289</v>
      </c>
      <c r="O3078" s="3"/>
      <c r="P3078" s="3"/>
      <c r="Q3078" s="3"/>
      <c r="R3078" s="3">
        <v>0</v>
      </c>
      <c r="S3078" s="3">
        <v>1</v>
      </c>
      <c r="T3078" s="2">
        <v>1</v>
      </c>
      <c r="U3078" s="3">
        <v>5.1640751137796202E-6</v>
      </c>
      <c r="V3078" s="3">
        <v>5.2024397216140875E-5</v>
      </c>
      <c r="W3078" s="3">
        <v>7.7501532009530311E-6</v>
      </c>
      <c r="X3078" s="3">
        <v>2.0766409829824094E-2</v>
      </c>
      <c r="Y3078" s="3">
        <v>5.2024397216140875E-5</v>
      </c>
      <c r="Z3078" s="3">
        <v>7.7501463494809995E-6</v>
      </c>
      <c r="AA3078" s="3">
        <v>2.0766409829824094E-2</v>
      </c>
    </row>
    <row r="3079" spans="1:27" x14ac:dyDescent="0.25">
      <c r="A3079" s="2">
        <v>3078</v>
      </c>
      <c r="B3079" s="3" t="s">
        <v>178</v>
      </c>
      <c r="C3079" s="3" t="s">
        <v>110</v>
      </c>
      <c r="D3079" s="3" t="s">
        <v>179</v>
      </c>
      <c r="E3079" s="3" t="s">
        <v>288</v>
      </c>
      <c r="F3079" s="3">
        <v>0.56000000000000005</v>
      </c>
      <c r="G3079" s="3">
        <v>0.48</v>
      </c>
      <c r="H3079" s="3" t="s">
        <v>64</v>
      </c>
      <c r="I3079" s="2">
        <v>1410</v>
      </c>
      <c r="J3079" s="3" t="s">
        <v>116</v>
      </c>
      <c r="K3079" s="2">
        <v>3000</v>
      </c>
      <c r="L3079" s="3"/>
      <c r="M3079" s="3" t="s">
        <v>294</v>
      </c>
      <c r="N3079" s="3" t="s">
        <v>295</v>
      </c>
      <c r="O3079" s="3"/>
      <c r="P3079" s="3"/>
      <c r="Q3079" s="3"/>
      <c r="R3079" s="3">
        <v>0</v>
      </c>
      <c r="S3079" s="3">
        <v>1</v>
      </c>
      <c r="T3079" s="2">
        <v>16</v>
      </c>
      <c r="U3079" s="3">
        <v>5.3248772916208928E-2</v>
      </c>
      <c r="V3079" s="3">
        <v>0.52212392812528308</v>
      </c>
      <c r="W3079" s="3">
        <v>7.0876858737556683E-2</v>
      </c>
      <c r="X3079" s="3">
        <v>202.14915129070053</v>
      </c>
      <c r="Y3079" s="3">
        <v>0.52212392812528308</v>
      </c>
      <c r="Z3079" s="3">
        <v>7.0876796079335364E-2</v>
      </c>
      <c r="AA3079" s="3">
        <v>202.14915129070053</v>
      </c>
    </row>
    <row r="3080" spans="1:27" x14ac:dyDescent="0.25">
      <c r="A3080" s="2">
        <v>3079</v>
      </c>
      <c r="B3080" s="3" t="s">
        <v>178</v>
      </c>
      <c r="C3080" s="3" t="s">
        <v>110</v>
      </c>
      <c r="D3080" s="3" t="s">
        <v>179</v>
      </c>
      <c r="E3080" s="3" t="s">
        <v>288</v>
      </c>
      <c r="F3080" s="3">
        <v>0.56000000000000005</v>
      </c>
      <c r="G3080" s="3">
        <v>0.48</v>
      </c>
      <c r="H3080" s="3" t="s">
        <v>64</v>
      </c>
      <c r="I3080" s="2">
        <v>1410</v>
      </c>
      <c r="J3080" s="3" t="s">
        <v>116</v>
      </c>
      <c r="K3080" s="2">
        <v>3000</v>
      </c>
      <c r="L3080" s="3"/>
      <c r="M3080" s="3" t="s">
        <v>289</v>
      </c>
      <c r="N3080" s="3" t="s">
        <v>289</v>
      </c>
      <c r="O3080" s="3"/>
      <c r="P3080" s="3"/>
      <c r="Q3080" s="3"/>
      <c r="R3080" s="3">
        <v>0</v>
      </c>
      <c r="S3080" s="3">
        <v>1</v>
      </c>
      <c r="T3080" s="2">
        <v>4</v>
      </c>
      <c r="U3080" s="3">
        <v>6.8523924393617901E-4</v>
      </c>
      <c r="V3080" s="3">
        <v>6.2740488044441978E-3</v>
      </c>
      <c r="W3080" s="3">
        <v>7.9234522650590785E-4</v>
      </c>
      <c r="X3080" s="3">
        <v>2.3853330161582367</v>
      </c>
      <c r="Y3080" s="3">
        <v>6.2740488044441978E-3</v>
      </c>
      <c r="Z3080" s="3">
        <v>7.9234452603832006E-4</v>
      </c>
      <c r="AA3080" s="3">
        <v>2.3853330161582367</v>
      </c>
    </row>
    <row r="3081" spans="1:27" x14ac:dyDescent="0.25">
      <c r="A3081" s="2">
        <v>3080</v>
      </c>
      <c r="B3081" s="3" t="s">
        <v>178</v>
      </c>
      <c r="C3081" s="3" t="s">
        <v>110</v>
      </c>
      <c r="D3081" s="3" t="s">
        <v>179</v>
      </c>
      <c r="E3081" s="3" t="s">
        <v>288</v>
      </c>
      <c r="F3081" s="3">
        <v>0.56000000000000005</v>
      </c>
      <c r="G3081" s="3">
        <v>0.48</v>
      </c>
      <c r="H3081" s="3" t="s">
        <v>64</v>
      </c>
      <c r="I3081" s="2">
        <v>1430</v>
      </c>
      <c r="J3081" s="3" t="s">
        <v>118</v>
      </c>
      <c r="K3081" s="2">
        <v>3000</v>
      </c>
      <c r="L3081" s="3"/>
      <c r="M3081" s="3" t="s">
        <v>294</v>
      </c>
      <c r="N3081" s="3" t="s">
        <v>295</v>
      </c>
      <c r="O3081" s="3"/>
      <c r="P3081" s="3"/>
      <c r="Q3081" s="3"/>
      <c r="R3081" s="3">
        <v>0</v>
      </c>
      <c r="S3081" s="3">
        <v>1</v>
      </c>
      <c r="T3081" s="2">
        <v>13</v>
      </c>
      <c r="U3081" s="3">
        <v>4.9227862031544903E-2</v>
      </c>
      <c r="V3081" s="3">
        <v>0.59641492758023096</v>
      </c>
      <c r="W3081" s="3">
        <v>7.9731718802621199E-2</v>
      </c>
      <c r="X3081" s="3">
        <v>201.41181095001315</v>
      </c>
      <c r="Y3081" s="3">
        <v>0.59641492758023096</v>
      </c>
      <c r="Z3081" s="3">
        <v>7.9731648316319098E-2</v>
      </c>
      <c r="AA3081" s="3">
        <v>201.41181095001315</v>
      </c>
    </row>
    <row r="3082" spans="1:27" x14ac:dyDescent="0.25">
      <c r="A3082" s="2">
        <v>3081</v>
      </c>
      <c r="B3082" s="3" t="s">
        <v>178</v>
      </c>
      <c r="C3082" s="3" t="s">
        <v>110</v>
      </c>
      <c r="D3082" s="3" t="s">
        <v>179</v>
      </c>
      <c r="E3082" s="3" t="s">
        <v>288</v>
      </c>
      <c r="F3082" s="3">
        <v>0.56000000000000005</v>
      </c>
      <c r="G3082" s="3">
        <v>0.48</v>
      </c>
      <c r="H3082" s="3" t="s">
        <v>64</v>
      </c>
      <c r="I3082" s="2">
        <v>1450</v>
      </c>
      <c r="J3082" s="3" t="s">
        <v>119</v>
      </c>
      <c r="K3082" s="2">
        <v>3000</v>
      </c>
      <c r="L3082" s="3"/>
      <c r="M3082" s="3" t="s">
        <v>294</v>
      </c>
      <c r="N3082" s="3" t="s">
        <v>295</v>
      </c>
      <c r="O3082" s="3"/>
      <c r="P3082" s="3"/>
      <c r="Q3082" s="3"/>
      <c r="R3082" s="3">
        <v>0</v>
      </c>
      <c r="S3082" s="3">
        <v>1</v>
      </c>
      <c r="T3082" s="2">
        <v>23</v>
      </c>
      <c r="U3082" s="3">
        <v>8.3800450111296484E-3</v>
      </c>
      <c r="V3082" s="3">
        <v>5.5228869368634456E-2</v>
      </c>
      <c r="W3082" s="3">
        <v>7.5483195460456986E-3</v>
      </c>
      <c r="X3082" s="3">
        <v>18.303873857966991</v>
      </c>
      <c r="Y3082" s="3">
        <v>5.5228869368634456E-2</v>
      </c>
      <c r="Z3082" s="3">
        <v>7.5483128730033777E-3</v>
      </c>
      <c r="AA3082" s="3">
        <v>18.303873857966991</v>
      </c>
    </row>
    <row r="3083" spans="1:27" x14ac:dyDescent="0.25">
      <c r="A3083" s="2">
        <v>3082</v>
      </c>
      <c r="B3083" s="3" t="s">
        <v>178</v>
      </c>
      <c r="C3083" s="3" t="s">
        <v>110</v>
      </c>
      <c r="D3083" s="3" t="s">
        <v>179</v>
      </c>
      <c r="E3083" s="3" t="s">
        <v>288</v>
      </c>
      <c r="F3083" s="3">
        <v>0.56000000000000005</v>
      </c>
      <c r="G3083" s="3">
        <v>0.48</v>
      </c>
      <c r="H3083" s="3" t="s">
        <v>64</v>
      </c>
      <c r="I3083" s="2">
        <v>1470</v>
      </c>
      <c r="J3083" s="3" t="s">
        <v>298</v>
      </c>
      <c r="K3083" s="2">
        <v>3000</v>
      </c>
      <c r="L3083" s="3"/>
      <c r="M3083" s="3" t="s">
        <v>294</v>
      </c>
      <c r="N3083" s="3" t="s">
        <v>295</v>
      </c>
      <c r="O3083" s="3"/>
      <c r="P3083" s="3"/>
      <c r="Q3083" s="3"/>
      <c r="R3083" s="3">
        <v>0</v>
      </c>
      <c r="S3083" s="3">
        <v>1</v>
      </c>
      <c r="T3083" s="2">
        <v>4</v>
      </c>
      <c r="U3083" s="3">
        <v>3.4088445268853017E-3</v>
      </c>
      <c r="V3083" s="3">
        <v>2.8300816970664354E-2</v>
      </c>
      <c r="W3083" s="3">
        <v>3.8388148344729155E-3</v>
      </c>
      <c r="X3083" s="3">
        <v>12.645367820048442</v>
      </c>
      <c r="Y3083" s="3">
        <v>2.8300816970664354E-2</v>
      </c>
      <c r="Z3083" s="3">
        <v>3.8388114407938868E-3</v>
      </c>
      <c r="AA3083" s="3">
        <v>12.645367820048442</v>
      </c>
    </row>
    <row r="3084" spans="1:27" x14ac:dyDescent="0.25">
      <c r="A3084" s="2">
        <v>3083</v>
      </c>
      <c r="B3084" s="3" t="s">
        <v>178</v>
      </c>
      <c r="C3084" s="3" t="s">
        <v>110</v>
      </c>
      <c r="D3084" s="3" t="s">
        <v>179</v>
      </c>
      <c r="E3084" s="3" t="s">
        <v>288</v>
      </c>
      <c r="F3084" s="3">
        <v>0.56000000000000005</v>
      </c>
      <c r="G3084" s="3">
        <v>0.48</v>
      </c>
      <c r="H3084" s="3" t="s">
        <v>64</v>
      </c>
      <c r="I3084" s="2">
        <v>1700</v>
      </c>
      <c r="J3084" s="3" t="s">
        <v>121</v>
      </c>
      <c r="K3084" s="2">
        <v>3000</v>
      </c>
      <c r="L3084" s="3"/>
      <c r="M3084" s="3" t="s">
        <v>294</v>
      </c>
      <c r="N3084" s="3" t="s">
        <v>295</v>
      </c>
      <c r="O3084" s="3"/>
      <c r="P3084" s="3"/>
      <c r="Q3084" s="3"/>
      <c r="R3084" s="3">
        <v>0</v>
      </c>
      <c r="S3084" s="3">
        <v>1</v>
      </c>
      <c r="T3084" s="2">
        <v>2</v>
      </c>
      <c r="U3084" s="3">
        <v>1.644201265458109E-2</v>
      </c>
      <c r="V3084" s="3">
        <v>0.12231400609634485</v>
      </c>
      <c r="W3084" s="3">
        <v>1.6592788677779906E-2</v>
      </c>
      <c r="X3084" s="3">
        <v>54.691915477159597</v>
      </c>
      <c r="Y3084" s="3">
        <v>0.12231400609634485</v>
      </c>
      <c r="Z3084" s="3">
        <v>1.6592774009034091E-2</v>
      </c>
      <c r="AA3084" s="3">
        <v>54.691915477159597</v>
      </c>
    </row>
    <row r="3085" spans="1:27" x14ac:dyDescent="0.25">
      <c r="A3085" s="2">
        <v>3084</v>
      </c>
      <c r="B3085" s="3" t="s">
        <v>178</v>
      </c>
      <c r="C3085" s="3" t="s">
        <v>110</v>
      </c>
      <c r="D3085" s="3" t="s">
        <v>179</v>
      </c>
      <c r="E3085" s="3" t="s">
        <v>288</v>
      </c>
      <c r="F3085" s="3">
        <v>0.56000000000000005</v>
      </c>
      <c r="G3085" s="3">
        <v>0.48</v>
      </c>
      <c r="H3085" s="3" t="s">
        <v>64</v>
      </c>
      <c r="I3085" s="2">
        <v>1700</v>
      </c>
      <c r="J3085" s="3" t="s">
        <v>121</v>
      </c>
      <c r="K3085" s="2">
        <v>3000</v>
      </c>
      <c r="L3085" s="3"/>
      <c r="M3085" s="3" t="s">
        <v>289</v>
      </c>
      <c r="N3085" s="3" t="s">
        <v>289</v>
      </c>
      <c r="O3085" s="3"/>
      <c r="P3085" s="3"/>
      <c r="Q3085" s="3"/>
      <c r="R3085" s="3">
        <v>0</v>
      </c>
      <c r="S3085" s="3">
        <v>1</v>
      </c>
      <c r="T3085" s="2">
        <v>4</v>
      </c>
      <c r="U3085" s="3">
        <v>0.1805923225166178</v>
      </c>
      <c r="V3085" s="3">
        <v>1.8509270399825204</v>
      </c>
      <c r="W3085" s="3">
        <v>0.26920588735181944</v>
      </c>
      <c r="X3085" s="3">
        <v>734.84922590327278</v>
      </c>
      <c r="Y3085" s="3">
        <v>1.8509270399825204</v>
      </c>
      <c r="Z3085" s="3">
        <v>0.26920564936212305</v>
      </c>
      <c r="AA3085" s="3">
        <v>734.84922590327278</v>
      </c>
    </row>
    <row r="3086" spans="1:27" x14ac:dyDescent="0.25">
      <c r="A3086" s="2">
        <v>3085</v>
      </c>
      <c r="B3086" s="3" t="s">
        <v>178</v>
      </c>
      <c r="C3086" s="3" t="s">
        <v>110</v>
      </c>
      <c r="D3086" s="3" t="s">
        <v>179</v>
      </c>
      <c r="E3086" s="3" t="s">
        <v>288</v>
      </c>
      <c r="F3086" s="3">
        <v>0.56000000000000005</v>
      </c>
      <c r="G3086" s="3">
        <v>0.48</v>
      </c>
      <c r="H3086" s="3" t="s">
        <v>64</v>
      </c>
      <c r="I3086" s="2">
        <v>1720</v>
      </c>
      <c r="J3086" s="3" t="s">
        <v>123</v>
      </c>
      <c r="K3086" s="2">
        <v>3000</v>
      </c>
      <c r="L3086" s="3"/>
      <c r="M3086" s="3" t="s">
        <v>289</v>
      </c>
      <c r="N3086" s="3" t="s">
        <v>289</v>
      </c>
      <c r="O3086" s="3"/>
      <c r="P3086" s="3"/>
      <c r="Q3086" s="3"/>
      <c r="R3086" s="3">
        <v>0</v>
      </c>
      <c r="S3086" s="3">
        <v>1</v>
      </c>
      <c r="T3086" s="2">
        <v>16</v>
      </c>
      <c r="U3086" s="3">
        <v>4.62898447704635</v>
      </c>
      <c r="V3086" s="3">
        <v>37.465042249952091</v>
      </c>
      <c r="W3086" s="3">
        <v>5.1401872313040569</v>
      </c>
      <c r="X3086" s="3">
        <v>17958.909355132932</v>
      </c>
      <c r="Y3086" s="3">
        <v>37.465042249952091</v>
      </c>
      <c r="Z3086" s="3">
        <v>5.1401826871553054</v>
      </c>
      <c r="AA3086" s="3">
        <v>17958.909355132932</v>
      </c>
    </row>
    <row r="3087" spans="1:27" x14ac:dyDescent="0.25">
      <c r="A3087" s="2">
        <v>3086</v>
      </c>
      <c r="B3087" s="3" t="s">
        <v>178</v>
      </c>
      <c r="C3087" s="3" t="s">
        <v>110</v>
      </c>
      <c r="D3087" s="3" t="s">
        <v>179</v>
      </c>
      <c r="E3087" s="3" t="s">
        <v>288</v>
      </c>
      <c r="F3087" s="3">
        <v>0.56000000000000005</v>
      </c>
      <c r="G3087" s="3">
        <v>0.48</v>
      </c>
      <c r="H3087" s="3" t="s">
        <v>64</v>
      </c>
      <c r="I3087" s="2">
        <v>1740</v>
      </c>
      <c r="J3087" s="3" t="s">
        <v>124</v>
      </c>
      <c r="K3087" s="2">
        <v>3000</v>
      </c>
      <c r="L3087" s="3"/>
      <c r="M3087" s="3" t="s">
        <v>289</v>
      </c>
      <c r="N3087" s="3" t="s">
        <v>289</v>
      </c>
      <c r="O3087" s="3"/>
      <c r="P3087" s="3"/>
      <c r="Q3087" s="3"/>
      <c r="R3087" s="3">
        <v>0</v>
      </c>
      <c r="S3087" s="3">
        <v>1</v>
      </c>
      <c r="T3087" s="2">
        <v>104</v>
      </c>
      <c r="U3087" s="3">
        <v>45.767198345951783</v>
      </c>
      <c r="V3087" s="3">
        <v>417.67799913663038</v>
      </c>
      <c r="W3087" s="3">
        <v>54.530466101408955</v>
      </c>
      <c r="X3087" s="3">
        <v>185590.19475203333</v>
      </c>
      <c r="Y3087" s="3">
        <v>417.67799913663038</v>
      </c>
      <c r="Z3087" s="3">
        <v>54.530417894108652</v>
      </c>
      <c r="AA3087" s="3">
        <v>185590.19475203333</v>
      </c>
    </row>
    <row r="3088" spans="1:27" x14ac:dyDescent="0.25">
      <c r="A3088" s="2">
        <v>3087</v>
      </c>
      <c r="B3088" s="3" t="s">
        <v>178</v>
      </c>
      <c r="C3088" s="3" t="s">
        <v>110</v>
      </c>
      <c r="D3088" s="3" t="s">
        <v>179</v>
      </c>
      <c r="E3088" s="3" t="s">
        <v>288</v>
      </c>
      <c r="F3088" s="3">
        <v>0.56000000000000005</v>
      </c>
      <c r="G3088" s="3">
        <v>0.48</v>
      </c>
      <c r="H3088" s="3" t="s">
        <v>64</v>
      </c>
      <c r="I3088" s="2">
        <v>1750</v>
      </c>
      <c r="J3088" s="3" t="s">
        <v>51</v>
      </c>
      <c r="K3088" s="2">
        <v>3000</v>
      </c>
      <c r="L3088" s="3"/>
      <c r="M3088" s="3" t="s">
        <v>294</v>
      </c>
      <c r="N3088" s="3" t="s">
        <v>295</v>
      </c>
      <c r="O3088" s="3"/>
      <c r="P3088" s="3"/>
      <c r="Q3088" s="3"/>
      <c r="R3088" s="3">
        <v>0</v>
      </c>
      <c r="S3088" s="3">
        <v>1</v>
      </c>
      <c r="T3088" s="2">
        <v>2493</v>
      </c>
      <c r="U3088" s="3">
        <v>940.81171017201689</v>
      </c>
      <c r="V3088" s="3">
        <v>7805.3863520378718</v>
      </c>
      <c r="W3088" s="3">
        <v>1042.645469765733</v>
      </c>
      <c r="X3088" s="3">
        <v>3681079.9244829221</v>
      </c>
      <c r="Y3088" s="3">
        <v>7805.3863520378718</v>
      </c>
      <c r="Z3088" s="3">
        <v>1042.6445480218565</v>
      </c>
      <c r="AA3088" s="3">
        <v>3681079.9244829221</v>
      </c>
    </row>
    <row r="3089" spans="1:27" x14ac:dyDescent="0.25">
      <c r="A3089" s="2">
        <v>3088</v>
      </c>
      <c r="B3089" s="3" t="s">
        <v>178</v>
      </c>
      <c r="C3089" s="3" t="s">
        <v>110</v>
      </c>
      <c r="D3089" s="3" t="s">
        <v>179</v>
      </c>
      <c r="E3089" s="3" t="s">
        <v>288</v>
      </c>
      <c r="F3089" s="3">
        <v>0.56000000000000005</v>
      </c>
      <c r="G3089" s="3">
        <v>0.48</v>
      </c>
      <c r="H3089" s="3" t="s">
        <v>64</v>
      </c>
      <c r="I3089" s="2">
        <v>1750</v>
      </c>
      <c r="J3089" s="3" t="s">
        <v>51</v>
      </c>
      <c r="K3089" s="2">
        <v>3000</v>
      </c>
      <c r="L3089" s="3"/>
      <c r="M3089" s="3" t="s">
        <v>313</v>
      </c>
      <c r="N3089" s="3" t="s">
        <v>289</v>
      </c>
      <c r="O3089" s="3"/>
      <c r="P3089" s="3"/>
      <c r="Q3089" s="3"/>
      <c r="R3089" s="3">
        <v>0</v>
      </c>
      <c r="S3089" s="3">
        <v>1</v>
      </c>
      <c r="T3089" s="2">
        <v>37</v>
      </c>
      <c r="U3089" s="3">
        <v>9.0240223328064723E-2</v>
      </c>
      <c r="V3089" s="3">
        <v>0.71513064725544606</v>
      </c>
      <c r="W3089" s="3">
        <v>8.6537898092089088E-2</v>
      </c>
      <c r="X3089" s="3">
        <v>325.69146270668517</v>
      </c>
      <c r="Y3089" s="3">
        <v>0.71513064725544606</v>
      </c>
      <c r="Z3089" s="3">
        <v>8.6537821588828723E-2</v>
      </c>
      <c r="AA3089" s="3">
        <v>325.69146270668517</v>
      </c>
    </row>
    <row r="3090" spans="1:27" x14ac:dyDescent="0.25">
      <c r="A3090" s="2">
        <v>3089</v>
      </c>
      <c r="B3090" s="3" t="s">
        <v>178</v>
      </c>
      <c r="C3090" s="3" t="s">
        <v>110</v>
      </c>
      <c r="D3090" s="3" t="s">
        <v>179</v>
      </c>
      <c r="E3090" s="3" t="s">
        <v>288</v>
      </c>
      <c r="F3090" s="3">
        <v>0.56000000000000005</v>
      </c>
      <c r="G3090" s="3">
        <v>0.48</v>
      </c>
      <c r="H3090" s="3" t="s">
        <v>64</v>
      </c>
      <c r="I3090" s="2">
        <v>1750</v>
      </c>
      <c r="J3090" s="3" t="s">
        <v>51</v>
      </c>
      <c r="K3090" s="2">
        <v>3000</v>
      </c>
      <c r="L3090" s="3"/>
      <c r="M3090" s="3" t="s">
        <v>296</v>
      </c>
      <c r="N3090" s="3" t="s">
        <v>295</v>
      </c>
      <c r="O3090" s="3"/>
      <c r="P3090" s="3"/>
      <c r="Q3090" s="3"/>
      <c r="R3090" s="3">
        <v>0</v>
      </c>
      <c r="S3090" s="3">
        <v>1</v>
      </c>
      <c r="T3090" s="2">
        <v>13</v>
      </c>
      <c r="U3090" s="3">
        <v>0.35036530906755992</v>
      </c>
      <c r="V3090" s="3">
        <v>2.9187136544164289</v>
      </c>
      <c r="W3090" s="3">
        <v>0.38762416453521331</v>
      </c>
      <c r="X3090" s="3">
        <v>1342.1083714901697</v>
      </c>
      <c r="Y3090" s="3">
        <v>2.9187136544164289</v>
      </c>
      <c r="Z3090" s="3">
        <v>0.3876238218586176</v>
      </c>
      <c r="AA3090" s="3">
        <v>1342.1083714901697</v>
      </c>
    </row>
    <row r="3091" spans="1:27" x14ac:dyDescent="0.25">
      <c r="A3091" s="2">
        <v>3090</v>
      </c>
      <c r="B3091" s="3" t="s">
        <v>178</v>
      </c>
      <c r="C3091" s="3" t="s">
        <v>110</v>
      </c>
      <c r="D3091" s="3" t="s">
        <v>179</v>
      </c>
      <c r="E3091" s="3" t="s">
        <v>288</v>
      </c>
      <c r="F3091" s="3">
        <v>0.56000000000000005</v>
      </c>
      <c r="G3091" s="3">
        <v>0.48</v>
      </c>
      <c r="H3091" s="3" t="s">
        <v>64</v>
      </c>
      <c r="I3091" s="2">
        <v>1750</v>
      </c>
      <c r="J3091" s="3" t="s">
        <v>51</v>
      </c>
      <c r="K3091" s="2">
        <v>3000</v>
      </c>
      <c r="L3091" s="3"/>
      <c r="M3091" s="3" t="s">
        <v>289</v>
      </c>
      <c r="N3091" s="3" t="s">
        <v>289</v>
      </c>
      <c r="O3091" s="3"/>
      <c r="P3091" s="3"/>
      <c r="Q3091" s="3"/>
      <c r="R3091" s="3">
        <v>0</v>
      </c>
      <c r="S3091" s="3">
        <v>1</v>
      </c>
      <c r="T3091" s="2">
        <v>2869</v>
      </c>
      <c r="U3091" s="3">
        <v>1063.1895406908043</v>
      </c>
      <c r="V3091" s="3">
        <v>9031.3750420372744</v>
      </c>
      <c r="W3091" s="3">
        <v>1194.0926559592565</v>
      </c>
      <c r="X3091" s="3">
        <v>4163237.2235411736</v>
      </c>
      <c r="Y3091" s="3">
        <v>9031.3750420372744</v>
      </c>
      <c r="Z3091" s="3">
        <v>1194.0916003294917</v>
      </c>
      <c r="AA3091" s="3">
        <v>4163237.2235411736</v>
      </c>
    </row>
    <row r="3092" spans="1:27" x14ac:dyDescent="0.25">
      <c r="A3092" s="2">
        <v>3091</v>
      </c>
      <c r="B3092" s="3" t="s">
        <v>178</v>
      </c>
      <c r="C3092" s="3" t="s">
        <v>110</v>
      </c>
      <c r="D3092" s="3" t="s">
        <v>179</v>
      </c>
      <c r="E3092" s="3" t="s">
        <v>288</v>
      </c>
      <c r="F3092" s="3">
        <v>0.56000000000000005</v>
      </c>
      <c r="G3092" s="3">
        <v>0.48</v>
      </c>
      <c r="H3092" s="3" t="s">
        <v>64</v>
      </c>
      <c r="I3092" s="2">
        <v>1750</v>
      </c>
      <c r="J3092" s="3" t="s">
        <v>51</v>
      </c>
      <c r="K3092" s="2">
        <v>3000</v>
      </c>
      <c r="L3092" s="3"/>
      <c r="M3092" s="3" t="s">
        <v>291</v>
      </c>
      <c r="N3092" s="3" t="s">
        <v>292</v>
      </c>
      <c r="O3092" s="3"/>
      <c r="P3092" s="3"/>
      <c r="Q3092" s="3"/>
      <c r="R3092" s="3">
        <v>0</v>
      </c>
      <c r="S3092" s="3">
        <v>1</v>
      </c>
      <c r="T3092" s="2">
        <v>1473</v>
      </c>
      <c r="U3092" s="3">
        <v>695.19488167756901</v>
      </c>
      <c r="V3092" s="3">
        <v>5975.8561136180824</v>
      </c>
      <c r="W3092" s="3">
        <v>787.69721739692704</v>
      </c>
      <c r="X3092" s="3">
        <v>2677942.1903893678</v>
      </c>
      <c r="Y3092" s="3">
        <v>5975.8561136180824</v>
      </c>
      <c r="Z3092" s="3">
        <v>787.69652103837427</v>
      </c>
      <c r="AA3092" s="3">
        <v>2677942.1903893678</v>
      </c>
    </row>
    <row r="3093" spans="1:27" x14ac:dyDescent="0.25">
      <c r="A3093" s="2">
        <v>3092</v>
      </c>
      <c r="B3093" s="3" t="s">
        <v>178</v>
      </c>
      <c r="C3093" s="3" t="s">
        <v>110</v>
      </c>
      <c r="D3093" s="3" t="s">
        <v>179</v>
      </c>
      <c r="E3093" s="3" t="s">
        <v>288</v>
      </c>
      <c r="F3093" s="3">
        <v>0.56000000000000005</v>
      </c>
      <c r="G3093" s="3">
        <v>0.48</v>
      </c>
      <c r="H3093" s="3" t="s">
        <v>64</v>
      </c>
      <c r="I3093" s="2">
        <v>1840</v>
      </c>
      <c r="J3093" s="3" t="s">
        <v>137</v>
      </c>
      <c r="K3093" s="2">
        <v>3000</v>
      </c>
      <c r="L3093" s="3"/>
      <c r="M3093" s="3" t="s">
        <v>294</v>
      </c>
      <c r="N3093" s="3" t="s">
        <v>295</v>
      </c>
      <c r="O3093" s="3"/>
      <c r="P3093" s="3"/>
      <c r="Q3093" s="3"/>
      <c r="R3093" s="3">
        <v>0</v>
      </c>
      <c r="S3093" s="3">
        <v>1</v>
      </c>
      <c r="T3093" s="2">
        <v>2</v>
      </c>
      <c r="U3093" s="3">
        <v>2.7001026781514899E-2</v>
      </c>
      <c r="V3093" s="3">
        <v>0.2237783335664848</v>
      </c>
      <c r="W3093" s="3">
        <v>3.0205681008035345E-2</v>
      </c>
      <c r="X3093" s="3">
        <v>106.44956501281871</v>
      </c>
      <c r="Y3093" s="3">
        <v>0.2237783335664848</v>
      </c>
      <c r="Z3093" s="3">
        <v>3.0205654304901602E-2</v>
      </c>
      <c r="AA3093" s="3">
        <v>106.44956501281871</v>
      </c>
    </row>
    <row r="3094" spans="1:27" x14ac:dyDescent="0.25">
      <c r="A3094" s="2">
        <v>3093</v>
      </c>
      <c r="B3094" s="3" t="s">
        <v>178</v>
      </c>
      <c r="C3094" s="3" t="s">
        <v>110</v>
      </c>
      <c r="D3094" s="3" t="s">
        <v>179</v>
      </c>
      <c r="E3094" s="3" t="s">
        <v>288</v>
      </c>
      <c r="F3094" s="3">
        <v>0.56000000000000005</v>
      </c>
      <c r="G3094" s="3">
        <v>0.48</v>
      </c>
      <c r="H3094" s="3" t="s">
        <v>64</v>
      </c>
      <c r="I3094" s="2">
        <v>1840</v>
      </c>
      <c r="J3094" s="3" t="s">
        <v>137</v>
      </c>
      <c r="K3094" s="2">
        <v>3000</v>
      </c>
      <c r="L3094" s="3"/>
      <c r="M3094" s="3" t="s">
        <v>289</v>
      </c>
      <c r="N3094" s="3" t="s">
        <v>289</v>
      </c>
      <c r="O3094" s="3"/>
      <c r="P3094" s="3"/>
      <c r="Q3094" s="3"/>
      <c r="R3094" s="3">
        <v>0</v>
      </c>
      <c r="S3094" s="3">
        <v>1</v>
      </c>
      <c r="T3094" s="2">
        <v>2</v>
      </c>
      <c r="U3094" s="3">
        <v>0.10373544619678887</v>
      </c>
      <c r="V3094" s="3">
        <v>0.89852047238265564</v>
      </c>
      <c r="W3094" s="3">
        <v>0.12237242080454511</v>
      </c>
      <c r="X3094" s="3">
        <v>413.05689626875204</v>
      </c>
      <c r="Y3094" s="3">
        <v>0.89852047238265564</v>
      </c>
      <c r="Z3094" s="3">
        <v>0.12237231262201043</v>
      </c>
      <c r="AA3094" s="3">
        <v>413.05689626875204</v>
      </c>
    </row>
    <row r="3095" spans="1:27" x14ac:dyDescent="0.25">
      <c r="A3095" s="2">
        <v>3094</v>
      </c>
      <c r="B3095" s="3" t="s">
        <v>178</v>
      </c>
      <c r="C3095" s="3" t="s">
        <v>110</v>
      </c>
      <c r="D3095" s="3" t="s">
        <v>179</v>
      </c>
      <c r="E3095" s="3" t="s">
        <v>288</v>
      </c>
      <c r="F3095" s="3">
        <v>0.56000000000000005</v>
      </c>
      <c r="G3095" s="3">
        <v>0.48</v>
      </c>
      <c r="H3095" s="3" t="s">
        <v>64</v>
      </c>
      <c r="I3095" s="2">
        <v>1850</v>
      </c>
      <c r="J3095" s="3" t="s">
        <v>53</v>
      </c>
      <c r="K3095" s="2">
        <v>3000</v>
      </c>
      <c r="L3095" s="3"/>
      <c r="M3095" s="3" t="s">
        <v>294</v>
      </c>
      <c r="N3095" s="3" t="s">
        <v>295</v>
      </c>
      <c r="O3095" s="3"/>
      <c r="P3095" s="3"/>
      <c r="Q3095" s="3"/>
      <c r="R3095" s="3">
        <v>0</v>
      </c>
      <c r="S3095" s="3">
        <v>1</v>
      </c>
      <c r="T3095" s="2">
        <v>14</v>
      </c>
      <c r="U3095" s="3">
        <v>0.12299344005744715</v>
      </c>
      <c r="V3095" s="3">
        <v>0.73056099653902895</v>
      </c>
      <c r="W3095" s="3">
        <v>9.8001551552946917E-2</v>
      </c>
      <c r="X3095" s="3">
        <v>334.14647447930895</v>
      </c>
      <c r="Y3095" s="3">
        <v>0.73056099653902895</v>
      </c>
      <c r="Z3095" s="3">
        <v>9.800146491531897E-2</v>
      </c>
      <c r="AA3095" s="3">
        <v>334.14647447930895</v>
      </c>
    </row>
    <row r="3096" spans="1:27" x14ac:dyDescent="0.25">
      <c r="A3096" s="2">
        <v>3095</v>
      </c>
      <c r="B3096" s="3" t="s">
        <v>178</v>
      </c>
      <c r="C3096" s="3" t="s">
        <v>110</v>
      </c>
      <c r="D3096" s="3" t="s">
        <v>179</v>
      </c>
      <c r="E3096" s="3" t="s">
        <v>288</v>
      </c>
      <c r="F3096" s="3">
        <v>0.56000000000000005</v>
      </c>
      <c r="G3096" s="3">
        <v>0.48</v>
      </c>
      <c r="H3096" s="3" t="s">
        <v>64</v>
      </c>
      <c r="I3096" s="2">
        <v>1860</v>
      </c>
      <c r="J3096" s="3" t="s">
        <v>126</v>
      </c>
      <c r="K3096" s="2">
        <v>3000</v>
      </c>
      <c r="L3096" s="3"/>
      <c r="M3096" s="3" t="s">
        <v>294</v>
      </c>
      <c r="N3096" s="3" t="s">
        <v>295</v>
      </c>
      <c r="O3096" s="3"/>
      <c r="P3096" s="3"/>
      <c r="Q3096" s="3"/>
      <c r="R3096" s="3">
        <v>0</v>
      </c>
      <c r="S3096" s="3">
        <v>1</v>
      </c>
      <c r="T3096" s="2">
        <v>10</v>
      </c>
      <c r="U3096" s="3">
        <v>7.1897079181325776E-2</v>
      </c>
      <c r="V3096" s="3">
        <v>0.45443529057638876</v>
      </c>
      <c r="W3096" s="3">
        <v>7.5657876627694465E-2</v>
      </c>
      <c r="X3096" s="3">
        <v>183.12151830389712</v>
      </c>
      <c r="Y3096" s="3">
        <v>0.45443529057638876</v>
      </c>
      <c r="Z3096" s="3">
        <v>7.5657809742845694E-2</v>
      </c>
      <c r="AA3096" s="3">
        <v>183.12151830389712</v>
      </c>
    </row>
    <row r="3097" spans="1:27" x14ac:dyDescent="0.25">
      <c r="A3097" s="2">
        <v>3096</v>
      </c>
      <c r="B3097" s="3" t="s">
        <v>178</v>
      </c>
      <c r="C3097" s="3" t="s">
        <v>110</v>
      </c>
      <c r="D3097" s="3" t="s">
        <v>179</v>
      </c>
      <c r="E3097" s="3" t="s">
        <v>288</v>
      </c>
      <c r="F3097" s="3">
        <v>0.56000000000000005</v>
      </c>
      <c r="G3097" s="3">
        <v>0.48</v>
      </c>
      <c r="H3097" s="3" t="s">
        <v>64</v>
      </c>
      <c r="I3097" s="2">
        <v>1860</v>
      </c>
      <c r="J3097" s="3" t="s">
        <v>126</v>
      </c>
      <c r="K3097" s="2">
        <v>3000</v>
      </c>
      <c r="L3097" s="3"/>
      <c r="M3097" s="3" t="s">
        <v>289</v>
      </c>
      <c r="N3097" s="3" t="s">
        <v>289</v>
      </c>
      <c r="O3097" s="3"/>
      <c r="P3097" s="3"/>
      <c r="Q3097" s="3"/>
      <c r="R3097" s="3">
        <v>0</v>
      </c>
      <c r="S3097" s="3">
        <v>1</v>
      </c>
      <c r="T3097" s="2">
        <v>1</v>
      </c>
      <c r="U3097" s="3">
        <v>6.9555402208766896E-6</v>
      </c>
      <c r="V3097" s="3">
        <v>3.6961042689591717E-5</v>
      </c>
      <c r="W3097" s="3">
        <v>6.195027130697546E-6</v>
      </c>
      <c r="X3097" s="3">
        <v>1.5126258135514525E-2</v>
      </c>
      <c r="Y3097" s="3">
        <v>3.6961042689591717E-5</v>
      </c>
      <c r="Z3097" s="3">
        <v>6.1950216540245699E-6</v>
      </c>
      <c r="AA3097" s="3">
        <v>1.5126258135514525E-2</v>
      </c>
    </row>
    <row r="3098" spans="1:27" x14ac:dyDescent="0.25">
      <c r="A3098" s="2">
        <v>3097</v>
      </c>
      <c r="B3098" s="3" t="s">
        <v>178</v>
      </c>
      <c r="C3098" s="3" t="s">
        <v>110</v>
      </c>
      <c r="D3098" s="3" t="s">
        <v>179</v>
      </c>
      <c r="E3098" s="3" t="s">
        <v>288</v>
      </c>
      <c r="F3098" s="3">
        <v>0.56000000000000005</v>
      </c>
      <c r="G3098" s="3">
        <v>0.48</v>
      </c>
      <c r="H3098" s="3" t="s">
        <v>64</v>
      </c>
      <c r="I3098" s="2">
        <v>2130</v>
      </c>
      <c r="J3098" s="3" t="s">
        <v>36</v>
      </c>
      <c r="K3098" s="2">
        <v>3000</v>
      </c>
      <c r="L3098" s="3"/>
      <c r="M3098" s="3" t="s">
        <v>289</v>
      </c>
      <c r="N3098" s="3" t="s">
        <v>289</v>
      </c>
      <c r="O3098" s="3"/>
      <c r="P3098" s="3" t="s">
        <v>329</v>
      </c>
      <c r="Q3098" s="3"/>
      <c r="R3098" s="3">
        <v>0</v>
      </c>
      <c r="S3098" s="3">
        <v>1</v>
      </c>
      <c r="T3098" s="2">
        <v>11</v>
      </c>
      <c r="U3098" s="3">
        <v>0.14392288200273007</v>
      </c>
      <c r="V3098" s="3">
        <v>1.1686837658000797</v>
      </c>
      <c r="W3098" s="3">
        <v>0.16106094655492612</v>
      </c>
      <c r="X3098" s="3">
        <v>433.32763640043106</v>
      </c>
      <c r="Y3098" s="3">
        <v>1.1686837658000797</v>
      </c>
      <c r="Z3098" s="3">
        <v>0.16106080417005447</v>
      </c>
      <c r="AA3098" s="3">
        <v>433.32763640043106</v>
      </c>
    </row>
    <row r="3099" spans="1:27" x14ac:dyDescent="0.25">
      <c r="A3099" s="2">
        <v>3098</v>
      </c>
      <c r="B3099" s="3" t="s">
        <v>178</v>
      </c>
      <c r="C3099" s="3" t="s">
        <v>110</v>
      </c>
      <c r="D3099" s="3" t="s">
        <v>179</v>
      </c>
      <c r="E3099" s="3" t="s">
        <v>288</v>
      </c>
      <c r="F3099" s="3">
        <v>0.56000000000000005</v>
      </c>
      <c r="G3099" s="3">
        <v>0.48</v>
      </c>
      <c r="H3099" s="3" t="s">
        <v>64</v>
      </c>
      <c r="I3099" s="2">
        <v>2140</v>
      </c>
      <c r="J3099" s="3" t="s">
        <v>228</v>
      </c>
      <c r="K3099" s="2">
        <v>3000</v>
      </c>
      <c r="L3099" s="3"/>
      <c r="M3099" s="3" t="s">
        <v>289</v>
      </c>
      <c r="N3099" s="3" t="s">
        <v>289</v>
      </c>
      <c r="O3099" s="3"/>
      <c r="P3099" s="3" t="s">
        <v>329</v>
      </c>
      <c r="Q3099" s="3"/>
      <c r="R3099" s="3">
        <v>0</v>
      </c>
      <c r="S3099" s="3">
        <v>1</v>
      </c>
      <c r="T3099" s="2">
        <v>6</v>
      </c>
      <c r="U3099" s="3">
        <v>0.33709075618452222</v>
      </c>
      <c r="V3099" s="3">
        <v>3.4316966847686166</v>
      </c>
      <c r="W3099" s="3">
        <v>0.60834059934321005</v>
      </c>
      <c r="X3099" s="3">
        <v>1032.3679416116984</v>
      </c>
      <c r="Y3099" s="3">
        <v>3.4316966847686166</v>
      </c>
      <c r="Z3099" s="3">
        <v>0.60834006154370068</v>
      </c>
      <c r="AA3099" s="3">
        <v>1032.3679416116984</v>
      </c>
    </row>
    <row r="3100" spans="1:27" x14ac:dyDescent="0.25">
      <c r="A3100" s="2">
        <v>3099</v>
      </c>
      <c r="B3100" s="3" t="s">
        <v>178</v>
      </c>
      <c r="C3100" s="3" t="s">
        <v>110</v>
      </c>
      <c r="D3100" s="3" t="s">
        <v>179</v>
      </c>
      <c r="E3100" s="3" t="s">
        <v>288</v>
      </c>
      <c r="F3100" s="3">
        <v>0.56000000000000005</v>
      </c>
      <c r="G3100" s="3">
        <v>0.48</v>
      </c>
      <c r="H3100" s="3" t="s">
        <v>64</v>
      </c>
      <c r="I3100" s="2">
        <v>2210</v>
      </c>
      <c r="J3100" s="3" t="s">
        <v>37</v>
      </c>
      <c r="K3100" s="2">
        <v>3000</v>
      </c>
      <c r="L3100" s="3"/>
      <c r="M3100" s="3" t="s">
        <v>289</v>
      </c>
      <c r="N3100" s="3" t="s">
        <v>289</v>
      </c>
      <c r="O3100" s="3"/>
      <c r="P3100" s="3" t="s">
        <v>329</v>
      </c>
      <c r="Q3100" s="3"/>
      <c r="R3100" s="3">
        <v>0</v>
      </c>
      <c r="S3100" s="3">
        <v>1</v>
      </c>
      <c r="T3100" s="2">
        <v>4</v>
      </c>
      <c r="U3100" s="3">
        <v>3.1884556551229704E-4</v>
      </c>
      <c r="V3100" s="3">
        <v>2.7250485106680494E-3</v>
      </c>
      <c r="W3100" s="3">
        <v>3.797867950542038E-4</v>
      </c>
      <c r="X3100" s="3">
        <v>1.0702150587327472</v>
      </c>
      <c r="Y3100" s="3">
        <v>2.7250485106680494E-3</v>
      </c>
      <c r="Z3100" s="3">
        <v>3.7978645930618311E-4</v>
      </c>
      <c r="AA3100" s="3">
        <v>1.0702150587327472</v>
      </c>
    </row>
    <row r="3101" spans="1:27" x14ac:dyDescent="0.25">
      <c r="A3101" s="2">
        <v>3100</v>
      </c>
      <c r="B3101" s="3" t="s">
        <v>178</v>
      </c>
      <c r="C3101" s="3" t="s">
        <v>110</v>
      </c>
      <c r="D3101" s="3" t="s">
        <v>179</v>
      </c>
      <c r="E3101" s="3" t="s">
        <v>288</v>
      </c>
      <c r="F3101" s="3">
        <v>0.56000000000000005</v>
      </c>
      <c r="G3101" s="3">
        <v>0.48</v>
      </c>
      <c r="H3101" s="3" t="s">
        <v>64</v>
      </c>
      <c r="I3101" s="2">
        <v>2210</v>
      </c>
      <c r="J3101" s="3" t="s">
        <v>37</v>
      </c>
      <c r="K3101" s="2">
        <v>3000</v>
      </c>
      <c r="L3101" s="3"/>
      <c r="M3101" s="3" t="s">
        <v>289</v>
      </c>
      <c r="N3101" s="3" t="s">
        <v>289</v>
      </c>
      <c r="O3101" s="3"/>
      <c r="P3101" s="3" t="s">
        <v>76</v>
      </c>
      <c r="Q3101" s="3"/>
      <c r="R3101" s="3">
        <v>0</v>
      </c>
      <c r="S3101" s="3">
        <v>1</v>
      </c>
      <c r="T3101" s="2">
        <v>242</v>
      </c>
      <c r="U3101" s="3">
        <v>82.6834697788276</v>
      </c>
      <c r="V3101" s="3">
        <v>567.6652414701465</v>
      </c>
      <c r="W3101" s="3">
        <v>66.464337088938606</v>
      </c>
      <c r="X3101" s="3">
        <v>237643.81222775645</v>
      </c>
      <c r="Y3101" s="3">
        <v>567.6652414701465</v>
      </c>
      <c r="Z3101" s="3">
        <v>66.464278331577987</v>
      </c>
      <c r="AA3101" s="3">
        <v>237643.81222775645</v>
      </c>
    </row>
    <row r="3102" spans="1:27" x14ac:dyDescent="0.25">
      <c r="A3102" s="2">
        <v>3101</v>
      </c>
      <c r="B3102" s="3" t="s">
        <v>178</v>
      </c>
      <c r="C3102" s="3" t="s">
        <v>110</v>
      </c>
      <c r="D3102" s="3" t="s">
        <v>179</v>
      </c>
      <c r="E3102" s="3" t="s">
        <v>288</v>
      </c>
      <c r="F3102" s="3">
        <v>0.56000000000000005</v>
      </c>
      <c r="G3102" s="3">
        <v>0.48</v>
      </c>
      <c r="H3102" s="3" t="s">
        <v>64</v>
      </c>
      <c r="I3102" s="2">
        <v>2240</v>
      </c>
      <c r="J3102" s="3" t="s">
        <v>38</v>
      </c>
      <c r="K3102" s="2">
        <v>3000</v>
      </c>
      <c r="L3102" s="3"/>
      <c r="M3102" s="3" t="s">
        <v>289</v>
      </c>
      <c r="N3102" s="3" t="s">
        <v>289</v>
      </c>
      <c r="O3102" s="3"/>
      <c r="P3102" s="3" t="s">
        <v>329</v>
      </c>
      <c r="Q3102" s="3"/>
      <c r="R3102" s="3">
        <v>0</v>
      </c>
      <c r="S3102" s="3">
        <v>1</v>
      </c>
      <c r="T3102" s="2">
        <v>4</v>
      </c>
      <c r="U3102" s="3">
        <v>1.5050196474447899E-2</v>
      </c>
      <c r="V3102" s="3">
        <v>0.13251027697338547</v>
      </c>
      <c r="W3102" s="3">
        <v>1.8780787986220612E-2</v>
      </c>
      <c r="X3102" s="3">
        <v>59.963858131764837</v>
      </c>
      <c r="Y3102" s="3">
        <v>0.13251027697338547</v>
      </c>
      <c r="Z3102" s="3">
        <v>1.8780771383188483E-2</v>
      </c>
      <c r="AA3102" s="3">
        <v>59.963858131764837</v>
      </c>
    </row>
    <row r="3103" spans="1:27" x14ac:dyDescent="0.25">
      <c r="A3103" s="2">
        <v>3102</v>
      </c>
      <c r="B3103" s="3" t="s">
        <v>178</v>
      </c>
      <c r="C3103" s="3" t="s">
        <v>110</v>
      </c>
      <c r="D3103" s="3" t="s">
        <v>179</v>
      </c>
      <c r="E3103" s="3" t="s">
        <v>288</v>
      </c>
      <c r="F3103" s="3">
        <v>0.56000000000000005</v>
      </c>
      <c r="G3103" s="3">
        <v>0.48</v>
      </c>
      <c r="H3103" s="3" t="s">
        <v>64</v>
      </c>
      <c r="I3103" s="2">
        <v>2400</v>
      </c>
      <c r="J3103" s="3" t="s">
        <v>229</v>
      </c>
      <c r="K3103" s="2">
        <v>3000</v>
      </c>
      <c r="L3103" s="3"/>
      <c r="M3103" s="3" t="s">
        <v>289</v>
      </c>
      <c r="N3103" s="3" t="s">
        <v>289</v>
      </c>
      <c r="O3103" s="3"/>
      <c r="P3103" s="3" t="s">
        <v>329</v>
      </c>
      <c r="Q3103" s="3"/>
      <c r="R3103" s="3">
        <v>0</v>
      </c>
      <c r="S3103" s="3">
        <v>1</v>
      </c>
      <c r="T3103" s="2">
        <v>4</v>
      </c>
      <c r="U3103" s="3">
        <v>8.5452084744006918E-4</v>
      </c>
      <c r="V3103" s="3">
        <v>7.1077592828982386E-3</v>
      </c>
      <c r="W3103" s="3">
        <v>8.1369059774430343E-4</v>
      </c>
      <c r="X3103" s="3">
        <v>2.6565401294128508</v>
      </c>
      <c r="Y3103" s="3">
        <v>7.1077592828982386E-3</v>
      </c>
      <c r="Z3103" s="3">
        <v>8.1368987840647498E-4</v>
      </c>
      <c r="AA3103" s="3">
        <v>2.6565401294128508</v>
      </c>
    </row>
    <row r="3104" spans="1:27" x14ac:dyDescent="0.25">
      <c r="A3104" s="2">
        <v>3103</v>
      </c>
      <c r="B3104" s="3" t="s">
        <v>178</v>
      </c>
      <c r="C3104" s="3" t="s">
        <v>110</v>
      </c>
      <c r="D3104" s="3" t="s">
        <v>179</v>
      </c>
      <c r="E3104" s="3" t="s">
        <v>288</v>
      </c>
      <c r="F3104" s="3">
        <v>0.56000000000000005</v>
      </c>
      <c r="G3104" s="3">
        <v>0.48</v>
      </c>
      <c r="H3104" s="3" t="s">
        <v>64</v>
      </c>
      <c r="I3104" s="2">
        <v>3100</v>
      </c>
      <c r="J3104" s="3" t="s">
        <v>69</v>
      </c>
      <c r="K3104" s="2">
        <v>3000</v>
      </c>
      <c r="L3104" s="3" t="s">
        <v>64</v>
      </c>
      <c r="M3104" s="3" t="s">
        <v>294</v>
      </c>
      <c r="N3104" s="3" t="s">
        <v>295</v>
      </c>
      <c r="O3104" s="3"/>
      <c r="P3104" s="3"/>
      <c r="Q3104" s="3"/>
      <c r="R3104" s="3">
        <v>0</v>
      </c>
      <c r="S3104" s="3">
        <v>1</v>
      </c>
      <c r="T3104" s="2">
        <v>7</v>
      </c>
      <c r="U3104" s="3">
        <v>2.1051242744497368E-2</v>
      </c>
      <c r="V3104" s="3">
        <v>0.15865642700551419</v>
      </c>
      <c r="W3104" s="3">
        <v>2.1901535794959529E-2</v>
      </c>
      <c r="X3104" s="3">
        <v>73.157954843139606</v>
      </c>
      <c r="Y3104" s="3">
        <v>0.15865642700551419</v>
      </c>
      <c r="Z3104" s="3">
        <v>2.1901516433050692E-2</v>
      </c>
      <c r="AA3104" s="3">
        <v>73.157954843139606</v>
      </c>
    </row>
    <row r="3105" spans="1:27" x14ac:dyDescent="0.25">
      <c r="A3105" s="2">
        <v>3104</v>
      </c>
      <c r="B3105" s="3" t="s">
        <v>178</v>
      </c>
      <c r="C3105" s="3" t="s">
        <v>110</v>
      </c>
      <c r="D3105" s="3" t="s">
        <v>179</v>
      </c>
      <c r="E3105" s="3" t="s">
        <v>288</v>
      </c>
      <c r="F3105" s="3">
        <v>0.56000000000000005</v>
      </c>
      <c r="G3105" s="3">
        <v>0.48</v>
      </c>
      <c r="H3105" s="3" t="s">
        <v>64</v>
      </c>
      <c r="I3105" s="2">
        <v>3100</v>
      </c>
      <c r="J3105" s="3" t="s">
        <v>69</v>
      </c>
      <c r="K3105" s="2">
        <v>3100</v>
      </c>
      <c r="L3105" s="3" t="s">
        <v>64</v>
      </c>
      <c r="M3105" s="3" t="s">
        <v>294</v>
      </c>
      <c r="N3105" s="3" t="s">
        <v>295</v>
      </c>
      <c r="O3105" s="3"/>
      <c r="P3105" s="3"/>
      <c r="Q3105" s="3"/>
      <c r="R3105" s="3">
        <v>0</v>
      </c>
      <c r="S3105" s="3">
        <v>1</v>
      </c>
      <c r="T3105" s="2">
        <v>291</v>
      </c>
      <c r="U3105" s="3">
        <v>63.517716367572426</v>
      </c>
      <c r="V3105" s="3">
        <v>403.76190740064982</v>
      </c>
      <c r="W3105" s="3">
        <v>50.848129463962188</v>
      </c>
      <c r="X3105" s="3">
        <v>174822.16550638081</v>
      </c>
      <c r="Y3105" s="3">
        <v>403.76190740064982</v>
      </c>
      <c r="Z3105" s="3">
        <v>50.84808451200729</v>
      </c>
      <c r="AA3105" s="3">
        <v>174822.16550638081</v>
      </c>
    </row>
    <row r="3106" spans="1:27" x14ac:dyDescent="0.25">
      <c r="A3106" s="2">
        <v>3105</v>
      </c>
      <c r="B3106" s="3" t="s">
        <v>178</v>
      </c>
      <c r="C3106" s="3" t="s">
        <v>110</v>
      </c>
      <c r="D3106" s="3" t="s">
        <v>179</v>
      </c>
      <c r="E3106" s="3" t="s">
        <v>288</v>
      </c>
      <c r="F3106" s="3">
        <v>0.56000000000000005</v>
      </c>
      <c r="G3106" s="3">
        <v>0.48</v>
      </c>
      <c r="H3106" s="3" t="s">
        <v>64</v>
      </c>
      <c r="I3106" s="2">
        <v>3100</v>
      </c>
      <c r="J3106" s="3" t="s">
        <v>69</v>
      </c>
      <c r="K3106" s="2">
        <v>3100</v>
      </c>
      <c r="L3106" s="3" t="s">
        <v>64</v>
      </c>
      <c r="M3106" s="3" t="s">
        <v>289</v>
      </c>
      <c r="N3106" s="3" t="s">
        <v>289</v>
      </c>
      <c r="O3106" s="3"/>
      <c r="P3106" s="3"/>
      <c r="Q3106" s="3"/>
      <c r="R3106" s="3">
        <v>0</v>
      </c>
      <c r="S3106" s="3">
        <v>1</v>
      </c>
      <c r="T3106" s="2">
        <v>6373</v>
      </c>
      <c r="U3106" s="3">
        <v>2199.5818076318246</v>
      </c>
      <c r="V3106" s="3">
        <v>15498.6276491968</v>
      </c>
      <c r="W3106" s="3">
        <v>1767.4973414558945</v>
      </c>
      <c r="X3106" s="3">
        <v>6557832.8926189756</v>
      </c>
      <c r="Y3106" s="3">
        <v>15498.6276491968</v>
      </c>
      <c r="Z3106" s="3">
        <v>1767.4957789114876</v>
      </c>
      <c r="AA3106" s="3">
        <v>6557832.8926189756</v>
      </c>
    </row>
    <row r="3107" spans="1:27" x14ac:dyDescent="0.25">
      <c r="A3107" s="2">
        <v>3106</v>
      </c>
      <c r="B3107" s="3" t="s">
        <v>178</v>
      </c>
      <c r="C3107" s="3" t="s">
        <v>110</v>
      </c>
      <c r="D3107" s="3" t="s">
        <v>179</v>
      </c>
      <c r="E3107" s="3" t="s">
        <v>288</v>
      </c>
      <c r="F3107" s="3">
        <v>0.56000000000000005</v>
      </c>
      <c r="G3107" s="3">
        <v>0.48</v>
      </c>
      <c r="H3107" s="3" t="s">
        <v>64</v>
      </c>
      <c r="I3107" s="2">
        <v>3100</v>
      </c>
      <c r="J3107" s="3" t="s">
        <v>69</v>
      </c>
      <c r="K3107" s="2">
        <v>3100</v>
      </c>
      <c r="L3107" s="3" t="s">
        <v>64</v>
      </c>
      <c r="M3107" s="3" t="s">
        <v>291</v>
      </c>
      <c r="N3107" s="3" t="s">
        <v>292</v>
      </c>
      <c r="O3107" s="3"/>
      <c r="P3107" s="3"/>
      <c r="Q3107" s="3"/>
      <c r="R3107" s="3">
        <v>0</v>
      </c>
      <c r="S3107" s="3">
        <v>1</v>
      </c>
      <c r="T3107" s="2">
        <v>22</v>
      </c>
      <c r="U3107" s="3">
        <v>4.2626537481598428</v>
      </c>
      <c r="V3107" s="3">
        <v>25.54413402381137</v>
      </c>
      <c r="W3107" s="3">
        <v>3.4848127010663186</v>
      </c>
      <c r="X3107" s="3">
        <v>12208.49779342022</v>
      </c>
      <c r="Y3107" s="3">
        <v>25.54413402381137</v>
      </c>
      <c r="Z3107" s="3">
        <v>3.4848096203405392</v>
      </c>
      <c r="AA3107" s="3">
        <v>12208.49779342022</v>
      </c>
    </row>
    <row r="3108" spans="1:27" x14ac:dyDescent="0.25">
      <c r="A3108" s="2">
        <v>3107</v>
      </c>
      <c r="B3108" s="3" t="s">
        <v>178</v>
      </c>
      <c r="C3108" s="3" t="s">
        <v>110</v>
      </c>
      <c r="D3108" s="3" t="s">
        <v>179</v>
      </c>
      <c r="E3108" s="3" t="s">
        <v>288</v>
      </c>
      <c r="F3108" s="3">
        <v>0.56000000000000005</v>
      </c>
      <c r="G3108" s="3">
        <v>0.48</v>
      </c>
      <c r="H3108" s="3" t="s">
        <v>64</v>
      </c>
      <c r="I3108" s="2">
        <v>3200</v>
      </c>
      <c r="J3108" s="3" t="s">
        <v>72</v>
      </c>
      <c r="K3108" s="2">
        <v>3000</v>
      </c>
      <c r="L3108" s="3" t="s">
        <v>64</v>
      </c>
      <c r="M3108" s="3" t="s">
        <v>294</v>
      </c>
      <c r="N3108" s="3" t="s">
        <v>295</v>
      </c>
      <c r="O3108" s="3"/>
      <c r="P3108" s="3"/>
      <c r="Q3108" s="3"/>
      <c r="R3108" s="3">
        <v>0</v>
      </c>
      <c r="S3108" s="3">
        <v>1</v>
      </c>
      <c r="T3108" s="2">
        <v>7</v>
      </c>
      <c r="U3108" s="3">
        <v>7.751820509756314E-3</v>
      </c>
      <c r="V3108" s="3">
        <v>4.0030598274257291E-2</v>
      </c>
      <c r="W3108" s="3">
        <v>5.677744215635409E-3</v>
      </c>
      <c r="X3108" s="3">
        <v>19.572940693254292</v>
      </c>
      <c r="Y3108" s="3">
        <v>4.0030598274257291E-2</v>
      </c>
      <c r="Z3108" s="3">
        <v>5.677739196262941E-3</v>
      </c>
      <c r="AA3108" s="3">
        <v>19.572940693254292</v>
      </c>
    </row>
    <row r="3109" spans="1:27" x14ac:dyDescent="0.25">
      <c r="A3109" s="2">
        <v>3108</v>
      </c>
      <c r="B3109" s="3" t="s">
        <v>178</v>
      </c>
      <c r="C3109" s="3" t="s">
        <v>110</v>
      </c>
      <c r="D3109" s="3" t="s">
        <v>179</v>
      </c>
      <c r="E3109" s="3" t="s">
        <v>288</v>
      </c>
      <c r="F3109" s="3">
        <v>0.56000000000000005</v>
      </c>
      <c r="G3109" s="3">
        <v>0.48</v>
      </c>
      <c r="H3109" s="3" t="s">
        <v>64</v>
      </c>
      <c r="I3109" s="2">
        <v>3200</v>
      </c>
      <c r="J3109" s="3" t="s">
        <v>72</v>
      </c>
      <c r="K3109" s="2">
        <v>3000</v>
      </c>
      <c r="L3109" s="3" t="s">
        <v>64</v>
      </c>
      <c r="M3109" s="3" t="s">
        <v>289</v>
      </c>
      <c r="N3109" s="3" t="s">
        <v>289</v>
      </c>
      <c r="O3109" s="3"/>
      <c r="P3109" s="3"/>
      <c r="Q3109" s="3"/>
      <c r="R3109" s="3">
        <v>0</v>
      </c>
      <c r="S3109" s="3">
        <v>1</v>
      </c>
      <c r="T3109" s="2">
        <v>4</v>
      </c>
      <c r="U3109" s="3">
        <v>8.2683949840416313E-3</v>
      </c>
      <c r="V3109" s="3">
        <v>3.6880304441699749E-2</v>
      </c>
      <c r="W3109" s="3">
        <v>4.888892127514536E-3</v>
      </c>
      <c r="X3109" s="3">
        <v>16.896387772804658</v>
      </c>
      <c r="Y3109" s="3">
        <v>3.6880304441699749E-2</v>
      </c>
      <c r="Z3109" s="3">
        <v>4.8888878055215763E-3</v>
      </c>
      <c r="AA3109" s="3">
        <v>16.896387772804658</v>
      </c>
    </row>
    <row r="3110" spans="1:27" x14ac:dyDescent="0.25">
      <c r="A3110" s="2">
        <v>3109</v>
      </c>
      <c r="B3110" s="3" t="s">
        <v>178</v>
      </c>
      <c r="C3110" s="3" t="s">
        <v>110</v>
      </c>
      <c r="D3110" s="3" t="s">
        <v>179</v>
      </c>
      <c r="E3110" s="3" t="s">
        <v>288</v>
      </c>
      <c r="F3110" s="3">
        <v>0.56000000000000005</v>
      </c>
      <c r="G3110" s="3">
        <v>0.48</v>
      </c>
      <c r="H3110" s="3" t="s">
        <v>64</v>
      </c>
      <c r="I3110" s="2">
        <v>3200</v>
      </c>
      <c r="J3110" s="3" t="s">
        <v>72</v>
      </c>
      <c r="K3110" s="2">
        <v>3000</v>
      </c>
      <c r="L3110" s="3" t="s">
        <v>64</v>
      </c>
      <c r="M3110" s="3" t="s">
        <v>291</v>
      </c>
      <c r="N3110" s="3" t="s">
        <v>292</v>
      </c>
      <c r="O3110" s="3"/>
      <c r="P3110" s="3"/>
      <c r="Q3110" s="3"/>
      <c r="R3110" s="3">
        <v>0</v>
      </c>
      <c r="S3110" s="3">
        <v>1</v>
      </c>
      <c r="T3110" s="2">
        <v>12</v>
      </c>
      <c r="U3110" s="3">
        <v>2.9044434617937265E-2</v>
      </c>
      <c r="V3110" s="3">
        <v>0.18251620273432731</v>
      </c>
      <c r="W3110" s="3">
        <v>2.5549387884467707E-2</v>
      </c>
      <c r="X3110" s="3">
        <v>84.263001912803261</v>
      </c>
      <c r="Y3110" s="3">
        <v>0.18251620273432731</v>
      </c>
      <c r="Z3110" s="3">
        <v>2.554936529769922E-2</v>
      </c>
      <c r="AA3110" s="3">
        <v>84.263001912803261</v>
      </c>
    </row>
    <row r="3111" spans="1:27" x14ac:dyDescent="0.25">
      <c r="A3111" s="2">
        <v>3110</v>
      </c>
      <c r="B3111" s="3" t="s">
        <v>178</v>
      </c>
      <c r="C3111" s="3" t="s">
        <v>110</v>
      </c>
      <c r="D3111" s="3" t="s">
        <v>179</v>
      </c>
      <c r="E3111" s="3" t="s">
        <v>288</v>
      </c>
      <c r="F3111" s="3">
        <v>0.56000000000000005</v>
      </c>
      <c r="G3111" s="3">
        <v>0.48</v>
      </c>
      <c r="H3111" s="3" t="s">
        <v>64</v>
      </c>
      <c r="I3111" s="2">
        <v>3200</v>
      </c>
      <c r="J3111" s="3" t="s">
        <v>72</v>
      </c>
      <c r="K3111" s="2">
        <v>3200</v>
      </c>
      <c r="L3111" s="3" t="s">
        <v>64</v>
      </c>
      <c r="M3111" s="3" t="s">
        <v>294</v>
      </c>
      <c r="N3111" s="3" t="s">
        <v>295</v>
      </c>
      <c r="O3111" s="3"/>
      <c r="P3111" s="3"/>
      <c r="Q3111" s="3"/>
      <c r="R3111" s="3">
        <v>0</v>
      </c>
      <c r="S3111" s="3">
        <v>1</v>
      </c>
      <c r="T3111" s="2">
        <v>154</v>
      </c>
      <c r="U3111" s="3">
        <v>27.664018092015343</v>
      </c>
      <c r="V3111" s="3">
        <v>161.57920641243672</v>
      </c>
      <c r="W3111" s="3">
        <v>22.150621337740226</v>
      </c>
      <c r="X3111" s="3">
        <v>77458.744150925515</v>
      </c>
      <c r="Y3111" s="3">
        <v>161.57920641243672</v>
      </c>
      <c r="Z3111" s="3">
        <v>22.150601755628937</v>
      </c>
      <c r="AA3111" s="3">
        <v>77458.744150925515</v>
      </c>
    </row>
    <row r="3112" spans="1:27" x14ac:dyDescent="0.25">
      <c r="A3112" s="2">
        <v>3111</v>
      </c>
      <c r="B3112" s="3" t="s">
        <v>178</v>
      </c>
      <c r="C3112" s="3" t="s">
        <v>110</v>
      </c>
      <c r="D3112" s="3" t="s">
        <v>179</v>
      </c>
      <c r="E3112" s="3" t="s">
        <v>288</v>
      </c>
      <c r="F3112" s="3">
        <v>0.56000000000000005</v>
      </c>
      <c r="G3112" s="3">
        <v>0.48</v>
      </c>
      <c r="H3112" s="3" t="s">
        <v>64</v>
      </c>
      <c r="I3112" s="2">
        <v>3200</v>
      </c>
      <c r="J3112" s="3" t="s">
        <v>72</v>
      </c>
      <c r="K3112" s="2">
        <v>3200</v>
      </c>
      <c r="L3112" s="3" t="s">
        <v>64</v>
      </c>
      <c r="M3112" s="3" t="s">
        <v>296</v>
      </c>
      <c r="N3112" s="3" t="s">
        <v>295</v>
      </c>
      <c r="O3112" s="3"/>
      <c r="P3112" s="3"/>
      <c r="Q3112" s="3"/>
      <c r="R3112" s="3">
        <v>0</v>
      </c>
      <c r="S3112" s="3">
        <v>1</v>
      </c>
      <c r="T3112" s="2">
        <v>3</v>
      </c>
      <c r="U3112" s="3">
        <v>4.741427456161066E-2</v>
      </c>
      <c r="V3112" s="3">
        <v>0.29797805440392555</v>
      </c>
      <c r="W3112" s="3">
        <v>4.2007575482332769E-2</v>
      </c>
      <c r="X3112" s="3">
        <v>124.61550470526721</v>
      </c>
      <c r="Y3112" s="3">
        <v>0.29797805440392555</v>
      </c>
      <c r="Z3112" s="3">
        <v>4.2007538345811592E-2</v>
      </c>
      <c r="AA3112" s="3">
        <v>124.61550470526721</v>
      </c>
    </row>
    <row r="3113" spans="1:27" x14ac:dyDescent="0.25">
      <c r="A3113" s="2">
        <v>3112</v>
      </c>
      <c r="B3113" s="3" t="s">
        <v>178</v>
      </c>
      <c r="C3113" s="3" t="s">
        <v>110</v>
      </c>
      <c r="D3113" s="3" t="s">
        <v>179</v>
      </c>
      <c r="E3113" s="3" t="s">
        <v>288</v>
      </c>
      <c r="F3113" s="3">
        <v>0.56000000000000005</v>
      </c>
      <c r="G3113" s="3">
        <v>0.48</v>
      </c>
      <c r="H3113" s="3" t="s">
        <v>64</v>
      </c>
      <c r="I3113" s="2">
        <v>3200</v>
      </c>
      <c r="J3113" s="3" t="s">
        <v>72</v>
      </c>
      <c r="K3113" s="2">
        <v>3200</v>
      </c>
      <c r="L3113" s="3" t="s">
        <v>64</v>
      </c>
      <c r="M3113" s="3" t="s">
        <v>289</v>
      </c>
      <c r="N3113" s="3" t="s">
        <v>289</v>
      </c>
      <c r="O3113" s="3"/>
      <c r="P3113" s="3"/>
      <c r="Q3113" s="3"/>
      <c r="R3113" s="3">
        <v>0</v>
      </c>
      <c r="S3113" s="3">
        <v>1</v>
      </c>
      <c r="T3113" s="2">
        <v>3092</v>
      </c>
      <c r="U3113" s="3">
        <v>989.91418200790076</v>
      </c>
      <c r="V3113" s="3">
        <v>5701.1252698640601</v>
      </c>
      <c r="W3113" s="3">
        <v>733.97906179795757</v>
      </c>
      <c r="X3113" s="3">
        <v>2744238.7525199638</v>
      </c>
      <c r="Y3113" s="3">
        <v>5701.1252698640601</v>
      </c>
      <c r="Z3113" s="3">
        <v>733.9784129285888</v>
      </c>
      <c r="AA3113" s="3">
        <v>2744238.7525199638</v>
      </c>
    </row>
    <row r="3114" spans="1:27" x14ac:dyDescent="0.25">
      <c r="A3114" s="2">
        <v>3113</v>
      </c>
      <c r="B3114" s="3" t="s">
        <v>178</v>
      </c>
      <c r="C3114" s="3" t="s">
        <v>110</v>
      </c>
      <c r="D3114" s="3" t="s">
        <v>179</v>
      </c>
      <c r="E3114" s="3" t="s">
        <v>288</v>
      </c>
      <c r="F3114" s="3">
        <v>0.56000000000000005</v>
      </c>
      <c r="G3114" s="3">
        <v>0.48</v>
      </c>
      <c r="H3114" s="3" t="s">
        <v>64</v>
      </c>
      <c r="I3114" s="2">
        <v>3200</v>
      </c>
      <c r="J3114" s="3" t="s">
        <v>72</v>
      </c>
      <c r="K3114" s="2">
        <v>3200</v>
      </c>
      <c r="L3114" s="3" t="s">
        <v>64</v>
      </c>
      <c r="M3114" s="3" t="s">
        <v>291</v>
      </c>
      <c r="N3114" s="3" t="s">
        <v>292</v>
      </c>
      <c r="O3114" s="3"/>
      <c r="P3114" s="3"/>
      <c r="Q3114" s="3"/>
      <c r="R3114" s="3">
        <v>0</v>
      </c>
      <c r="S3114" s="3">
        <v>1</v>
      </c>
      <c r="T3114" s="2">
        <v>100</v>
      </c>
      <c r="U3114" s="3">
        <v>12.920242327470833</v>
      </c>
      <c r="V3114" s="3">
        <v>69.768460059307131</v>
      </c>
      <c r="W3114" s="3">
        <v>9.1251360481328554</v>
      </c>
      <c r="X3114" s="3">
        <v>31967.080044401973</v>
      </c>
      <c r="Y3114" s="3">
        <v>69.768460059307131</v>
      </c>
      <c r="Z3114" s="3">
        <v>9.1251279811162753</v>
      </c>
      <c r="AA3114" s="3">
        <v>31967.080044401973</v>
      </c>
    </row>
    <row r="3115" spans="1:27" x14ac:dyDescent="0.25">
      <c r="A3115" s="2">
        <v>3114</v>
      </c>
      <c r="B3115" s="3" t="s">
        <v>178</v>
      </c>
      <c r="C3115" s="3" t="s">
        <v>110</v>
      </c>
      <c r="D3115" s="3" t="s">
        <v>179</v>
      </c>
      <c r="E3115" s="3" t="s">
        <v>288</v>
      </c>
      <c r="F3115" s="3">
        <v>0.56000000000000005</v>
      </c>
      <c r="G3115" s="3">
        <v>0.48</v>
      </c>
      <c r="H3115" s="3" t="s">
        <v>64</v>
      </c>
      <c r="I3115" s="2">
        <v>3300</v>
      </c>
      <c r="J3115" s="3" t="s">
        <v>39</v>
      </c>
      <c r="K3115" s="2">
        <v>3000</v>
      </c>
      <c r="L3115" s="3"/>
      <c r="M3115" s="3" t="s">
        <v>289</v>
      </c>
      <c r="N3115" s="3" t="s">
        <v>289</v>
      </c>
      <c r="O3115" s="3"/>
      <c r="P3115" s="3" t="s">
        <v>329</v>
      </c>
      <c r="Q3115" s="3"/>
      <c r="R3115" s="3">
        <v>0</v>
      </c>
      <c r="S3115" s="3">
        <v>1</v>
      </c>
      <c r="T3115" s="2">
        <v>3</v>
      </c>
      <c r="U3115" s="3">
        <v>7.4909822395104863E-3</v>
      </c>
      <c r="V3115" s="3">
        <v>2.1479439402677311E-2</v>
      </c>
      <c r="W3115" s="3">
        <v>2.7448405376396794E-3</v>
      </c>
      <c r="X3115" s="3">
        <v>13.644010228347755</v>
      </c>
      <c r="Y3115" s="3">
        <v>2.1479439402677311E-2</v>
      </c>
      <c r="Z3115" s="3">
        <v>2.7448381110814352E-3</v>
      </c>
      <c r="AA3115" s="3">
        <v>13.644010228347755</v>
      </c>
    </row>
    <row r="3116" spans="1:27" x14ac:dyDescent="0.25">
      <c r="A3116" s="2">
        <v>3115</v>
      </c>
      <c r="B3116" s="3" t="s">
        <v>178</v>
      </c>
      <c r="C3116" s="3" t="s">
        <v>110</v>
      </c>
      <c r="D3116" s="3" t="s">
        <v>179</v>
      </c>
      <c r="E3116" s="3" t="s">
        <v>288</v>
      </c>
      <c r="F3116" s="3">
        <v>0.56000000000000005</v>
      </c>
      <c r="G3116" s="3">
        <v>0.48</v>
      </c>
      <c r="H3116" s="3" t="s">
        <v>64</v>
      </c>
      <c r="I3116" s="2">
        <v>3300</v>
      </c>
      <c r="J3116" s="3" t="s">
        <v>39</v>
      </c>
      <c r="K3116" s="2">
        <v>3000</v>
      </c>
      <c r="L3116" s="3"/>
      <c r="M3116" s="3" t="s">
        <v>289</v>
      </c>
      <c r="N3116" s="3" t="s">
        <v>289</v>
      </c>
      <c r="O3116" s="3"/>
      <c r="P3116" s="3" t="s">
        <v>76</v>
      </c>
      <c r="Q3116" s="3"/>
      <c r="R3116" s="3">
        <v>0</v>
      </c>
      <c r="S3116" s="3">
        <v>1</v>
      </c>
      <c r="T3116" s="2">
        <v>30</v>
      </c>
      <c r="U3116" s="3">
        <v>11.114714011977155</v>
      </c>
      <c r="V3116" s="3">
        <v>51.094617409181033</v>
      </c>
      <c r="W3116" s="3">
        <v>5.253781652510721</v>
      </c>
      <c r="X3116" s="3">
        <v>24763.107345908895</v>
      </c>
      <c r="Y3116" s="3">
        <v>51.094617409181033</v>
      </c>
      <c r="Z3116" s="3">
        <v>5.2537770079395587</v>
      </c>
      <c r="AA3116" s="3">
        <v>24763.107345908895</v>
      </c>
    </row>
    <row r="3117" spans="1:27" x14ac:dyDescent="0.25">
      <c r="A3117" s="2">
        <v>3116</v>
      </c>
      <c r="B3117" s="3" t="s">
        <v>178</v>
      </c>
      <c r="C3117" s="3" t="s">
        <v>110</v>
      </c>
      <c r="D3117" s="3" t="s">
        <v>179</v>
      </c>
      <c r="E3117" s="3" t="s">
        <v>288</v>
      </c>
      <c r="F3117" s="3">
        <v>0.56000000000000005</v>
      </c>
      <c r="G3117" s="3">
        <v>0.48</v>
      </c>
      <c r="H3117" s="3" t="s">
        <v>64</v>
      </c>
      <c r="I3117" s="2">
        <v>4110</v>
      </c>
      <c r="J3117" s="3" t="s">
        <v>77</v>
      </c>
      <c r="K3117" s="2">
        <v>3000</v>
      </c>
      <c r="L3117" s="3" t="s">
        <v>64</v>
      </c>
      <c r="M3117" s="3" t="s">
        <v>294</v>
      </c>
      <c r="N3117" s="3" t="s">
        <v>295</v>
      </c>
      <c r="O3117" s="3"/>
      <c r="P3117" s="3"/>
      <c r="Q3117" s="3"/>
      <c r="R3117" s="3">
        <v>0</v>
      </c>
      <c r="S3117" s="3">
        <v>1</v>
      </c>
      <c r="T3117" s="2">
        <v>10</v>
      </c>
      <c r="U3117" s="3">
        <v>3.663648731900501E-3</v>
      </c>
      <c r="V3117" s="3">
        <v>2.7169618657086371E-2</v>
      </c>
      <c r="W3117" s="3">
        <v>3.0538183571846883E-3</v>
      </c>
      <c r="X3117" s="3">
        <v>13.012547055827886</v>
      </c>
      <c r="Y3117" s="3">
        <v>2.7169618657086371E-2</v>
      </c>
      <c r="Z3117" s="3">
        <v>3.0538156574766214E-3</v>
      </c>
      <c r="AA3117" s="3">
        <v>13.012547055827886</v>
      </c>
    </row>
    <row r="3118" spans="1:27" x14ac:dyDescent="0.25">
      <c r="A3118" s="2">
        <v>3117</v>
      </c>
      <c r="B3118" s="3" t="s">
        <v>178</v>
      </c>
      <c r="C3118" s="3" t="s">
        <v>110</v>
      </c>
      <c r="D3118" s="3" t="s">
        <v>179</v>
      </c>
      <c r="E3118" s="3" t="s">
        <v>288</v>
      </c>
      <c r="F3118" s="3">
        <v>0.56000000000000005</v>
      </c>
      <c r="G3118" s="3">
        <v>0.48</v>
      </c>
      <c r="H3118" s="3" t="s">
        <v>64</v>
      </c>
      <c r="I3118" s="2">
        <v>4110</v>
      </c>
      <c r="J3118" s="3" t="s">
        <v>77</v>
      </c>
      <c r="K3118" s="2">
        <v>3000</v>
      </c>
      <c r="L3118" s="3" t="s">
        <v>64</v>
      </c>
      <c r="M3118" s="3" t="s">
        <v>289</v>
      </c>
      <c r="N3118" s="3" t="s">
        <v>289</v>
      </c>
      <c r="O3118" s="3"/>
      <c r="P3118" s="3"/>
      <c r="Q3118" s="3"/>
      <c r="R3118" s="3">
        <v>0</v>
      </c>
      <c r="S3118" s="3">
        <v>1</v>
      </c>
      <c r="T3118" s="2">
        <v>6</v>
      </c>
      <c r="U3118" s="3">
        <v>2.4557025163187405E-4</v>
      </c>
      <c r="V3118" s="3">
        <v>2.0625863804869661E-3</v>
      </c>
      <c r="W3118" s="3">
        <v>2.7995661761220984E-4</v>
      </c>
      <c r="X3118" s="3">
        <v>0.9363453181821273</v>
      </c>
      <c r="Y3118" s="3">
        <v>2.0625863804869661E-3</v>
      </c>
      <c r="Z3118" s="3">
        <v>2.7995637011839962E-4</v>
      </c>
      <c r="AA3118" s="3">
        <v>0.9363453181821273</v>
      </c>
    </row>
    <row r="3119" spans="1:27" x14ac:dyDescent="0.25">
      <c r="A3119" s="2">
        <v>3118</v>
      </c>
      <c r="B3119" s="3" t="s">
        <v>178</v>
      </c>
      <c r="C3119" s="3" t="s">
        <v>110</v>
      </c>
      <c r="D3119" s="3" t="s">
        <v>179</v>
      </c>
      <c r="E3119" s="3" t="s">
        <v>288</v>
      </c>
      <c r="F3119" s="3">
        <v>0.56000000000000005</v>
      </c>
      <c r="G3119" s="3">
        <v>0.48</v>
      </c>
      <c r="H3119" s="3" t="s">
        <v>64</v>
      </c>
      <c r="I3119" s="2">
        <v>4110</v>
      </c>
      <c r="J3119" s="3" t="s">
        <v>77</v>
      </c>
      <c r="K3119" s="2">
        <v>4110</v>
      </c>
      <c r="L3119" s="3" t="s">
        <v>64</v>
      </c>
      <c r="M3119" s="3" t="s">
        <v>294</v>
      </c>
      <c r="N3119" s="3" t="s">
        <v>295</v>
      </c>
      <c r="O3119" s="3"/>
      <c r="P3119" s="3"/>
      <c r="Q3119" s="3"/>
      <c r="R3119" s="3">
        <v>0</v>
      </c>
      <c r="S3119" s="3">
        <v>1</v>
      </c>
      <c r="T3119" s="2">
        <v>249</v>
      </c>
      <c r="U3119" s="3">
        <v>74.885487832537819</v>
      </c>
      <c r="V3119" s="3">
        <v>483.91279445358748</v>
      </c>
      <c r="W3119" s="3">
        <v>43.158810960569561</v>
      </c>
      <c r="X3119" s="3">
        <v>215090.58860445602</v>
      </c>
      <c r="Y3119" s="3">
        <v>483.91279445358748</v>
      </c>
      <c r="Z3119" s="3">
        <v>43.158772806306217</v>
      </c>
      <c r="AA3119" s="3">
        <v>215090.58860445602</v>
      </c>
    </row>
    <row r="3120" spans="1:27" x14ac:dyDescent="0.25">
      <c r="A3120" s="2">
        <v>3119</v>
      </c>
      <c r="B3120" s="3" t="s">
        <v>178</v>
      </c>
      <c r="C3120" s="3" t="s">
        <v>110</v>
      </c>
      <c r="D3120" s="3" t="s">
        <v>179</v>
      </c>
      <c r="E3120" s="3" t="s">
        <v>288</v>
      </c>
      <c r="F3120" s="3">
        <v>0.56000000000000005</v>
      </c>
      <c r="G3120" s="3">
        <v>0.48</v>
      </c>
      <c r="H3120" s="3" t="s">
        <v>64</v>
      </c>
      <c r="I3120" s="2">
        <v>4110</v>
      </c>
      <c r="J3120" s="3" t="s">
        <v>77</v>
      </c>
      <c r="K3120" s="2">
        <v>4110</v>
      </c>
      <c r="L3120" s="3" t="s">
        <v>64</v>
      </c>
      <c r="M3120" s="3" t="s">
        <v>289</v>
      </c>
      <c r="N3120" s="3" t="s">
        <v>289</v>
      </c>
      <c r="O3120" s="3"/>
      <c r="P3120" s="3"/>
      <c r="Q3120" s="3"/>
      <c r="R3120" s="3">
        <v>0</v>
      </c>
      <c r="S3120" s="3">
        <v>1</v>
      </c>
      <c r="T3120" s="2">
        <v>4145</v>
      </c>
      <c r="U3120" s="3">
        <v>1383.4821916721141</v>
      </c>
      <c r="V3120" s="3">
        <v>8761.1450616173079</v>
      </c>
      <c r="W3120" s="3">
        <v>791.54960062789178</v>
      </c>
      <c r="X3120" s="3">
        <v>4000784.8683551736</v>
      </c>
      <c r="Y3120" s="3">
        <v>8761.1450616173079</v>
      </c>
      <c r="Z3120" s="3">
        <v>791.5489008636639</v>
      </c>
      <c r="AA3120" s="3">
        <v>4000784.8683551736</v>
      </c>
    </row>
    <row r="3121" spans="1:27" x14ac:dyDescent="0.25">
      <c r="A3121" s="2">
        <v>3120</v>
      </c>
      <c r="B3121" s="3" t="s">
        <v>178</v>
      </c>
      <c r="C3121" s="3" t="s">
        <v>110</v>
      </c>
      <c r="D3121" s="3" t="s">
        <v>179</v>
      </c>
      <c r="E3121" s="3" t="s">
        <v>288</v>
      </c>
      <c r="F3121" s="3">
        <v>0.56000000000000005</v>
      </c>
      <c r="G3121" s="3">
        <v>0.48</v>
      </c>
      <c r="H3121" s="3" t="s">
        <v>64</v>
      </c>
      <c r="I3121" s="2">
        <v>4130</v>
      </c>
      <c r="J3121" s="3" t="s">
        <v>260</v>
      </c>
      <c r="K3121" s="2">
        <v>4130</v>
      </c>
      <c r="L3121" s="3" t="s">
        <v>64</v>
      </c>
      <c r="M3121" s="3" t="s">
        <v>289</v>
      </c>
      <c r="N3121" s="3" t="s">
        <v>289</v>
      </c>
      <c r="O3121" s="3"/>
      <c r="P3121" s="3"/>
      <c r="Q3121" s="3"/>
      <c r="R3121" s="3">
        <v>0</v>
      </c>
      <c r="S3121" s="3">
        <v>1</v>
      </c>
      <c r="T3121" s="2">
        <v>260</v>
      </c>
      <c r="U3121" s="3">
        <v>88.918082202796128</v>
      </c>
      <c r="V3121" s="3">
        <v>527.23615128606207</v>
      </c>
      <c r="W3121" s="3">
        <v>70.071950762743185</v>
      </c>
      <c r="X3121" s="3">
        <v>256571.4248937935</v>
      </c>
      <c r="Y3121" s="3">
        <v>527.23615128606207</v>
      </c>
      <c r="Z3121" s="3">
        <v>70.071888816095424</v>
      </c>
      <c r="AA3121" s="3">
        <v>256571.4248937935</v>
      </c>
    </row>
    <row r="3122" spans="1:27" x14ac:dyDescent="0.25">
      <c r="A3122" s="2">
        <v>3121</v>
      </c>
      <c r="B3122" s="3" t="s">
        <v>178</v>
      </c>
      <c r="C3122" s="3" t="s">
        <v>110</v>
      </c>
      <c r="D3122" s="3" t="s">
        <v>179</v>
      </c>
      <c r="E3122" s="3" t="s">
        <v>288</v>
      </c>
      <c r="F3122" s="3">
        <v>0.56000000000000005</v>
      </c>
      <c r="G3122" s="3">
        <v>0.48</v>
      </c>
      <c r="H3122" s="3" t="s">
        <v>64</v>
      </c>
      <c r="I3122" s="2">
        <v>4200</v>
      </c>
      <c r="J3122" s="3" t="s">
        <v>78</v>
      </c>
      <c r="K3122" s="2">
        <v>3000</v>
      </c>
      <c r="L3122" s="3" t="s">
        <v>64</v>
      </c>
      <c r="M3122" s="3" t="s">
        <v>294</v>
      </c>
      <c r="N3122" s="3" t="s">
        <v>295</v>
      </c>
      <c r="O3122" s="3"/>
      <c r="P3122" s="3"/>
      <c r="Q3122" s="3"/>
      <c r="R3122" s="3">
        <v>0</v>
      </c>
      <c r="S3122" s="3">
        <v>1</v>
      </c>
      <c r="T3122" s="2">
        <v>3</v>
      </c>
      <c r="U3122" s="3">
        <v>1.5601145776480703E-4</v>
      </c>
      <c r="V3122" s="3">
        <v>8.3077535637536884E-4</v>
      </c>
      <c r="W3122" s="3">
        <v>9.0936173093551792E-5</v>
      </c>
      <c r="X3122" s="3">
        <v>0.40944037007860323</v>
      </c>
      <c r="Y3122" s="3">
        <v>8.3077535637536884E-4</v>
      </c>
      <c r="Z3122" s="3">
        <v>9.0936092702025348E-5</v>
      </c>
      <c r="AA3122" s="3">
        <v>0.40944037007860323</v>
      </c>
    </row>
    <row r="3123" spans="1:27" x14ac:dyDescent="0.25">
      <c r="A3123" s="2">
        <v>3122</v>
      </c>
      <c r="B3123" s="3" t="s">
        <v>178</v>
      </c>
      <c r="C3123" s="3" t="s">
        <v>110</v>
      </c>
      <c r="D3123" s="3" t="s">
        <v>179</v>
      </c>
      <c r="E3123" s="3" t="s">
        <v>288</v>
      </c>
      <c r="F3123" s="3">
        <v>0.56000000000000005</v>
      </c>
      <c r="G3123" s="3">
        <v>0.48</v>
      </c>
      <c r="H3123" s="3" t="s">
        <v>64</v>
      </c>
      <c r="I3123" s="2">
        <v>4200</v>
      </c>
      <c r="J3123" s="3" t="s">
        <v>78</v>
      </c>
      <c r="K3123" s="2">
        <v>3000</v>
      </c>
      <c r="L3123" s="3" t="s">
        <v>64</v>
      </c>
      <c r="M3123" s="3" t="s">
        <v>289</v>
      </c>
      <c r="N3123" s="3" t="s">
        <v>289</v>
      </c>
      <c r="O3123" s="3"/>
      <c r="P3123" s="3"/>
      <c r="Q3123" s="3"/>
      <c r="R3123" s="3">
        <v>0</v>
      </c>
      <c r="S3123" s="3">
        <v>1</v>
      </c>
      <c r="T3123" s="2">
        <v>1</v>
      </c>
      <c r="U3123" s="3">
        <v>6.8683319803985202E-7</v>
      </c>
      <c r="V3123" s="3">
        <v>5.9481061828197598E-6</v>
      </c>
      <c r="W3123" s="3">
        <v>8.3335441291426105E-7</v>
      </c>
      <c r="X3123" s="3">
        <v>2.2109526936975616E-3</v>
      </c>
      <c r="Y3123" s="3">
        <v>5.9481061828197598E-6</v>
      </c>
      <c r="Z3123" s="3">
        <v>8.3335367619276705E-7</v>
      </c>
      <c r="AA3123" s="3">
        <v>2.2109526936975616E-3</v>
      </c>
    </row>
    <row r="3124" spans="1:27" x14ac:dyDescent="0.25">
      <c r="A3124" s="2">
        <v>3123</v>
      </c>
      <c r="B3124" s="3" t="s">
        <v>178</v>
      </c>
      <c r="C3124" s="3" t="s">
        <v>110</v>
      </c>
      <c r="D3124" s="3" t="s">
        <v>179</v>
      </c>
      <c r="E3124" s="3" t="s">
        <v>288</v>
      </c>
      <c r="F3124" s="3">
        <v>0.56000000000000005</v>
      </c>
      <c r="G3124" s="3">
        <v>0.48</v>
      </c>
      <c r="H3124" s="3" t="s">
        <v>64</v>
      </c>
      <c r="I3124" s="2">
        <v>4200</v>
      </c>
      <c r="J3124" s="3" t="s">
        <v>78</v>
      </c>
      <c r="K3124" s="2">
        <v>4200</v>
      </c>
      <c r="L3124" s="3" t="s">
        <v>64</v>
      </c>
      <c r="M3124" s="3" t="s">
        <v>294</v>
      </c>
      <c r="N3124" s="3" t="s">
        <v>295</v>
      </c>
      <c r="O3124" s="3"/>
      <c r="P3124" s="3"/>
      <c r="Q3124" s="3"/>
      <c r="R3124" s="3">
        <v>0</v>
      </c>
      <c r="S3124" s="3">
        <v>1</v>
      </c>
      <c r="T3124" s="2">
        <v>69</v>
      </c>
      <c r="U3124" s="3">
        <v>23.259559085204263</v>
      </c>
      <c r="V3124" s="3">
        <v>126.0978272029249</v>
      </c>
      <c r="W3124" s="3">
        <v>13.881853365770466</v>
      </c>
      <c r="X3124" s="3">
        <v>60878.493061298272</v>
      </c>
      <c r="Y3124" s="3">
        <v>126.0978272029249</v>
      </c>
      <c r="Z3124" s="3">
        <v>13.881841093609172</v>
      </c>
      <c r="AA3124" s="3">
        <v>60878.493061298272</v>
      </c>
    </row>
    <row r="3125" spans="1:27" x14ac:dyDescent="0.25">
      <c r="A3125" s="2">
        <v>3124</v>
      </c>
      <c r="B3125" s="3" t="s">
        <v>178</v>
      </c>
      <c r="C3125" s="3" t="s">
        <v>110</v>
      </c>
      <c r="D3125" s="3" t="s">
        <v>179</v>
      </c>
      <c r="E3125" s="3" t="s">
        <v>288</v>
      </c>
      <c r="F3125" s="3">
        <v>0.56000000000000005</v>
      </c>
      <c r="G3125" s="3">
        <v>0.48</v>
      </c>
      <c r="H3125" s="3" t="s">
        <v>64</v>
      </c>
      <c r="I3125" s="2">
        <v>4200</v>
      </c>
      <c r="J3125" s="3" t="s">
        <v>78</v>
      </c>
      <c r="K3125" s="2">
        <v>4200</v>
      </c>
      <c r="L3125" s="3" t="s">
        <v>64</v>
      </c>
      <c r="M3125" s="3" t="s">
        <v>289</v>
      </c>
      <c r="N3125" s="3" t="s">
        <v>289</v>
      </c>
      <c r="O3125" s="3"/>
      <c r="P3125" s="3"/>
      <c r="Q3125" s="3"/>
      <c r="R3125" s="3">
        <v>0</v>
      </c>
      <c r="S3125" s="3">
        <v>1</v>
      </c>
      <c r="T3125" s="2">
        <v>2138</v>
      </c>
      <c r="U3125" s="3">
        <v>694.04594710210381</v>
      </c>
      <c r="V3125" s="3">
        <v>4118.7073947829267</v>
      </c>
      <c r="W3125" s="3">
        <v>492.59986483352924</v>
      </c>
      <c r="X3125" s="3">
        <v>2001675.6402567758</v>
      </c>
      <c r="Y3125" s="3">
        <v>4118.7073947829267</v>
      </c>
      <c r="Z3125" s="3">
        <v>492.59942935385368</v>
      </c>
      <c r="AA3125" s="3">
        <v>2001675.6402567758</v>
      </c>
    </row>
    <row r="3126" spans="1:27" x14ac:dyDescent="0.25">
      <c r="A3126" s="2">
        <v>3125</v>
      </c>
      <c r="B3126" s="3" t="s">
        <v>178</v>
      </c>
      <c r="C3126" s="3" t="s">
        <v>110</v>
      </c>
      <c r="D3126" s="3" t="s">
        <v>179</v>
      </c>
      <c r="E3126" s="3" t="s">
        <v>288</v>
      </c>
      <c r="F3126" s="3">
        <v>0.56000000000000005</v>
      </c>
      <c r="G3126" s="3">
        <v>0.48</v>
      </c>
      <c r="H3126" s="3" t="s">
        <v>64</v>
      </c>
      <c r="I3126" s="2">
        <v>4200</v>
      </c>
      <c r="J3126" s="3" t="s">
        <v>78</v>
      </c>
      <c r="K3126" s="2">
        <v>4200</v>
      </c>
      <c r="L3126" s="3" t="s">
        <v>64</v>
      </c>
      <c r="M3126" s="3" t="s">
        <v>291</v>
      </c>
      <c r="N3126" s="3" t="s">
        <v>292</v>
      </c>
      <c r="O3126" s="3"/>
      <c r="P3126" s="3"/>
      <c r="Q3126" s="3"/>
      <c r="R3126" s="3">
        <v>0</v>
      </c>
      <c r="S3126" s="3">
        <v>1</v>
      </c>
      <c r="T3126" s="2">
        <v>182</v>
      </c>
      <c r="U3126" s="3">
        <v>40.723001890712339</v>
      </c>
      <c r="V3126" s="3">
        <v>252.73077816744041</v>
      </c>
      <c r="W3126" s="3">
        <v>34.48593820179196</v>
      </c>
      <c r="X3126" s="3">
        <v>123663.72712722035</v>
      </c>
      <c r="Y3126" s="3">
        <v>252.73077816744041</v>
      </c>
      <c r="Z3126" s="3">
        <v>34.485907714724846</v>
      </c>
      <c r="AA3126" s="3">
        <v>123663.72712722035</v>
      </c>
    </row>
    <row r="3127" spans="1:27" x14ac:dyDescent="0.25">
      <c r="A3127" s="2">
        <v>3126</v>
      </c>
      <c r="B3127" s="3" t="s">
        <v>178</v>
      </c>
      <c r="C3127" s="3" t="s">
        <v>110</v>
      </c>
      <c r="D3127" s="3" t="s">
        <v>179</v>
      </c>
      <c r="E3127" s="3" t="s">
        <v>288</v>
      </c>
      <c r="F3127" s="3">
        <v>0.56000000000000005</v>
      </c>
      <c r="G3127" s="3">
        <v>0.48</v>
      </c>
      <c r="H3127" s="3" t="s">
        <v>64</v>
      </c>
      <c r="I3127" s="2">
        <v>4210</v>
      </c>
      <c r="J3127" s="3" t="s">
        <v>79</v>
      </c>
      <c r="K3127" s="2">
        <v>4210</v>
      </c>
      <c r="L3127" s="3" t="s">
        <v>64</v>
      </c>
      <c r="M3127" s="3" t="s">
        <v>289</v>
      </c>
      <c r="N3127" s="3" t="s">
        <v>289</v>
      </c>
      <c r="O3127" s="3"/>
      <c r="P3127" s="3"/>
      <c r="Q3127" s="3"/>
      <c r="R3127" s="3">
        <v>0</v>
      </c>
      <c r="S3127" s="3">
        <v>1</v>
      </c>
      <c r="T3127" s="2">
        <v>9</v>
      </c>
      <c r="U3127" s="3">
        <v>2.5009349584123095</v>
      </c>
      <c r="V3127" s="3">
        <v>13.033655538537277</v>
      </c>
      <c r="W3127" s="3">
        <v>2.1421818582969023</v>
      </c>
      <c r="X3127" s="3">
        <v>6420.0946124377715</v>
      </c>
      <c r="Y3127" s="3">
        <v>13.033655538537277</v>
      </c>
      <c r="Z3127" s="3">
        <v>2.1421799645151007</v>
      </c>
      <c r="AA3127" s="3">
        <v>6420.0946124377715</v>
      </c>
    </row>
    <row r="3128" spans="1:27" x14ac:dyDescent="0.25">
      <c r="A3128" s="2">
        <v>3127</v>
      </c>
      <c r="B3128" s="3" t="s">
        <v>178</v>
      </c>
      <c r="C3128" s="3" t="s">
        <v>110</v>
      </c>
      <c r="D3128" s="3" t="s">
        <v>179</v>
      </c>
      <c r="E3128" s="3" t="s">
        <v>288</v>
      </c>
      <c r="F3128" s="3">
        <v>0.56000000000000005</v>
      </c>
      <c r="G3128" s="3">
        <v>0.48</v>
      </c>
      <c r="H3128" s="3" t="s">
        <v>64</v>
      </c>
      <c r="I3128" s="2">
        <v>4280</v>
      </c>
      <c r="J3128" s="3" t="s">
        <v>80</v>
      </c>
      <c r="K3128" s="2">
        <v>3000</v>
      </c>
      <c r="L3128" s="3" t="s">
        <v>64</v>
      </c>
      <c r="M3128" s="3" t="s">
        <v>291</v>
      </c>
      <c r="N3128" s="3" t="s">
        <v>292</v>
      </c>
      <c r="O3128" s="3"/>
      <c r="P3128" s="3"/>
      <c r="Q3128" s="3"/>
      <c r="R3128" s="3">
        <v>0</v>
      </c>
      <c r="S3128" s="3">
        <v>1</v>
      </c>
      <c r="T3128" s="2">
        <v>4</v>
      </c>
      <c r="U3128" s="3">
        <v>1.160398582720555E-2</v>
      </c>
      <c r="V3128" s="3">
        <v>6.9361994632684137E-2</v>
      </c>
      <c r="W3128" s="3">
        <v>8.6401196856444248E-3</v>
      </c>
      <c r="X3128" s="3">
        <v>36.369351990426544</v>
      </c>
      <c r="Y3128" s="3">
        <v>6.9361994632684137E-2</v>
      </c>
      <c r="Z3128" s="3">
        <v>8.64011204740338E-3</v>
      </c>
      <c r="AA3128" s="3">
        <v>36.369351990426544</v>
      </c>
    </row>
    <row r="3129" spans="1:27" x14ac:dyDescent="0.25">
      <c r="A3129" s="2">
        <v>3128</v>
      </c>
      <c r="B3129" s="3" t="s">
        <v>178</v>
      </c>
      <c r="C3129" s="3" t="s">
        <v>110</v>
      </c>
      <c r="D3129" s="3" t="s">
        <v>179</v>
      </c>
      <c r="E3129" s="3" t="s">
        <v>288</v>
      </c>
      <c r="F3129" s="3">
        <v>0.56000000000000005</v>
      </c>
      <c r="G3129" s="3">
        <v>0.48</v>
      </c>
      <c r="H3129" s="3" t="s">
        <v>64</v>
      </c>
      <c r="I3129" s="2">
        <v>4280</v>
      </c>
      <c r="J3129" s="3" t="s">
        <v>80</v>
      </c>
      <c r="K3129" s="2">
        <v>4280</v>
      </c>
      <c r="L3129" s="3" t="s">
        <v>64</v>
      </c>
      <c r="M3129" s="3" t="s">
        <v>289</v>
      </c>
      <c r="N3129" s="3" t="s">
        <v>289</v>
      </c>
      <c r="O3129" s="3"/>
      <c r="P3129" s="3"/>
      <c r="Q3129" s="3"/>
      <c r="R3129" s="3">
        <v>0</v>
      </c>
      <c r="S3129" s="3">
        <v>1</v>
      </c>
      <c r="T3129" s="2">
        <v>36</v>
      </c>
      <c r="U3129" s="3">
        <v>9.1585165210441595</v>
      </c>
      <c r="V3129" s="3">
        <v>51.976511266777287</v>
      </c>
      <c r="W3129" s="3">
        <v>4.7755368707763788</v>
      </c>
      <c r="X3129" s="3">
        <v>25921.445691229339</v>
      </c>
      <c r="Y3129" s="3">
        <v>51.976511266777287</v>
      </c>
      <c r="Z3129" s="3">
        <v>4.7755326489943792</v>
      </c>
      <c r="AA3129" s="3">
        <v>25921.445691229339</v>
      </c>
    </row>
    <row r="3130" spans="1:27" x14ac:dyDescent="0.25">
      <c r="A3130" s="2">
        <v>3129</v>
      </c>
      <c r="B3130" s="3" t="s">
        <v>178</v>
      </c>
      <c r="C3130" s="3" t="s">
        <v>110</v>
      </c>
      <c r="D3130" s="3" t="s">
        <v>179</v>
      </c>
      <c r="E3130" s="3" t="s">
        <v>288</v>
      </c>
      <c r="F3130" s="3">
        <v>0.56000000000000005</v>
      </c>
      <c r="G3130" s="3">
        <v>0.48</v>
      </c>
      <c r="H3130" s="3" t="s">
        <v>64</v>
      </c>
      <c r="I3130" s="2">
        <v>4280</v>
      </c>
      <c r="J3130" s="3" t="s">
        <v>80</v>
      </c>
      <c r="K3130" s="2">
        <v>4280</v>
      </c>
      <c r="L3130" s="3" t="s">
        <v>64</v>
      </c>
      <c r="M3130" s="3" t="s">
        <v>291</v>
      </c>
      <c r="N3130" s="3" t="s">
        <v>292</v>
      </c>
      <c r="O3130" s="3"/>
      <c r="P3130" s="3"/>
      <c r="Q3130" s="3"/>
      <c r="R3130" s="3">
        <v>0</v>
      </c>
      <c r="S3130" s="3">
        <v>1</v>
      </c>
      <c r="T3130" s="2">
        <v>9</v>
      </c>
      <c r="U3130" s="3">
        <v>1.1358326323495909</v>
      </c>
      <c r="V3130" s="3">
        <v>6.5792711344568158</v>
      </c>
      <c r="W3130" s="3">
        <v>0.84644749965835753</v>
      </c>
      <c r="X3130" s="3">
        <v>3381.3968845431664</v>
      </c>
      <c r="Y3130" s="3">
        <v>6.5792711344568158</v>
      </c>
      <c r="Z3130" s="3">
        <v>0.84644675136200731</v>
      </c>
      <c r="AA3130" s="3">
        <v>3381.3968845431664</v>
      </c>
    </row>
    <row r="3131" spans="1:27" x14ac:dyDescent="0.25">
      <c r="A3131" s="2">
        <v>3130</v>
      </c>
      <c r="B3131" s="3" t="s">
        <v>178</v>
      </c>
      <c r="C3131" s="3" t="s">
        <v>110</v>
      </c>
      <c r="D3131" s="3" t="s">
        <v>179</v>
      </c>
      <c r="E3131" s="3" t="s">
        <v>288</v>
      </c>
      <c r="F3131" s="3">
        <v>0.56000000000000005</v>
      </c>
      <c r="G3131" s="3">
        <v>0.48</v>
      </c>
      <c r="H3131" s="3" t="s">
        <v>64</v>
      </c>
      <c r="I3131" s="2">
        <v>4340</v>
      </c>
      <c r="J3131" s="3" t="s">
        <v>82</v>
      </c>
      <c r="K3131" s="2">
        <v>3000</v>
      </c>
      <c r="L3131" s="3" t="s">
        <v>64</v>
      </c>
      <c r="M3131" s="3" t="s">
        <v>294</v>
      </c>
      <c r="N3131" s="3" t="s">
        <v>295</v>
      </c>
      <c r="O3131" s="3"/>
      <c r="P3131" s="3"/>
      <c r="Q3131" s="3"/>
      <c r="R3131" s="3">
        <v>0</v>
      </c>
      <c r="S3131" s="3">
        <v>1</v>
      </c>
      <c r="T3131" s="2">
        <v>44</v>
      </c>
      <c r="U3131" s="3">
        <v>7.8011229741896282E-2</v>
      </c>
      <c r="V3131" s="3">
        <v>0.40542826242875185</v>
      </c>
      <c r="W3131" s="3">
        <v>5.3430711136881325E-2</v>
      </c>
      <c r="X3131" s="3">
        <v>191.87831103357294</v>
      </c>
      <c r="Y3131" s="3">
        <v>0.40542826242875185</v>
      </c>
      <c r="Z3131" s="3">
        <v>5.343066390181217E-2</v>
      </c>
      <c r="AA3131" s="3">
        <v>191.87831103357294</v>
      </c>
    </row>
    <row r="3132" spans="1:27" x14ac:dyDescent="0.25">
      <c r="A3132" s="2">
        <v>3131</v>
      </c>
      <c r="B3132" s="3" t="s">
        <v>178</v>
      </c>
      <c r="C3132" s="3" t="s">
        <v>110</v>
      </c>
      <c r="D3132" s="3" t="s">
        <v>179</v>
      </c>
      <c r="E3132" s="3" t="s">
        <v>288</v>
      </c>
      <c r="F3132" s="3">
        <v>0.56000000000000005</v>
      </c>
      <c r="G3132" s="3">
        <v>0.48</v>
      </c>
      <c r="H3132" s="3" t="s">
        <v>64</v>
      </c>
      <c r="I3132" s="2">
        <v>4340</v>
      </c>
      <c r="J3132" s="3" t="s">
        <v>82</v>
      </c>
      <c r="K3132" s="2">
        <v>3000</v>
      </c>
      <c r="L3132" s="3" t="s">
        <v>64</v>
      </c>
      <c r="M3132" s="3" t="s">
        <v>289</v>
      </c>
      <c r="N3132" s="3" t="s">
        <v>289</v>
      </c>
      <c r="O3132" s="3"/>
      <c r="P3132" s="3"/>
      <c r="Q3132" s="3"/>
      <c r="R3132" s="3">
        <v>0</v>
      </c>
      <c r="S3132" s="3">
        <v>1</v>
      </c>
      <c r="T3132" s="2">
        <v>3</v>
      </c>
      <c r="U3132" s="3">
        <v>1.2235341736833598E-5</v>
      </c>
      <c r="V3132" s="3">
        <v>1.1353053486550904E-4</v>
      </c>
      <c r="W3132" s="3">
        <v>1.6147330343245983E-5</v>
      </c>
      <c r="X3132" s="3">
        <v>4.8825101585139918E-2</v>
      </c>
      <c r="Y3132" s="3">
        <v>1.1353053486550904E-4</v>
      </c>
      <c r="Z3132" s="3">
        <v>1.614731606830467E-5</v>
      </c>
      <c r="AA3132" s="3">
        <v>4.8825101585139918E-2</v>
      </c>
    </row>
    <row r="3133" spans="1:27" x14ac:dyDescent="0.25">
      <c r="A3133" s="2">
        <v>3132</v>
      </c>
      <c r="B3133" s="3" t="s">
        <v>178</v>
      </c>
      <c r="C3133" s="3" t="s">
        <v>110</v>
      </c>
      <c r="D3133" s="3" t="s">
        <v>179</v>
      </c>
      <c r="E3133" s="3" t="s">
        <v>288</v>
      </c>
      <c r="F3133" s="3">
        <v>0.56000000000000005</v>
      </c>
      <c r="G3133" s="3">
        <v>0.48</v>
      </c>
      <c r="H3133" s="3" t="s">
        <v>64</v>
      </c>
      <c r="I3133" s="2">
        <v>4340</v>
      </c>
      <c r="J3133" s="3" t="s">
        <v>82</v>
      </c>
      <c r="K3133" s="2">
        <v>4340</v>
      </c>
      <c r="L3133" s="3" t="s">
        <v>64</v>
      </c>
      <c r="M3133" s="3" t="s">
        <v>294</v>
      </c>
      <c r="N3133" s="3" t="s">
        <v>295</v>
      </c>
      <c r="O3133" s="3"/>
      <c r="P3133" s="3"/>
      <c r="Q3133" s="3"/>
      <c r="R3133" s="3">
        <v>0</v>
      </c>
      <c r="S3133" s="3">
        <v>1</v>
      </c>
      <c r="T3133" s="2">
        <v>386</v>
      </c>
      <c r="U3133" s="3">
        <v>120.93800310485393</v>
      </c>
      <c r="V3133" s="3">
        <v>696.48764564025839</v>
      </c>
      <c r="W3133" s="3">
        <v>82.757524735215057</v>
      </c>
      <c r="X3133" s="3">
        <v>338550.4938331825</v>
      </c>
      <c r="Y3133" s="3">
        <v>696.48764564025839</v>
      </c>
      <c r="Z3133" s="3">
        <v>82.757451573968922</v>
      </c>
      <c r="AA3133" s="3">
        <v>338550.4938331825</v>
      </c>
    </row>
    <row r="3134" spans="1:27" x14ac:dyDescent="0.25">
      <c r="A3134" s="2">
        <v>3133</v>
      </c>
      <c r="B3134" s="3" t="s">
        <v>178</v>
      </c>
      <c r="C3134" s="3" t="s">
        <v>110</v>
      </c>
      <c r="D3134" s="3" t="s">
        <v>179</v>
      </c>
      <c r="E3134" s="3" t="s">
        <v>288</v>
      </c>
      <c r="F3134" s="3">
        <v>0.56000000000000005</v>
      </c>
      <c r="G3134" s="3">
        <v>0.48</v>
      </c>
      <c r="H3134" s="3" t="s">
        <v>64</v>
      </c>
      <c r="I3134" s="2">
        <v>4340</v>
      </c>
      <c r="J3134" s="3" t="s">
        <v>82</v>
      </c>
      <c r="K3134" s="2">
        <v>4340</v>
      </c>
      <c r="L3134" s="3" t="s">
        <v>64</v>
      </c>
      <c r="M3134" s="3" t="s">
        <v>289</v>
      </c>
      <c r="N3134" s="3" t="s">
        <v>289</v>
      </c>
      <c r="O3134" s="3"/>
      <c r="P3134" s="3"/>
      <c r="Q3134" s="3"/>
      <c r="R3134" s="3">
        <v>0</v>
      </c>
      <c r="S3134" s="3">
        <v>1</v>
      </c>
      <c r="T3134" s="2">
        <v>6685</v>
      </c>
      <c r="U3134" s="3">
        <v>1779.8950361945701</v>
      </c>
      <c r="V3134" s="3">
        <v>10725.427381552057</v>
      </c>
      <c r="W3134" s="3">
        <v>1331.093927730001</v>
      </c>
      <c r="X3134" s="3">
        <v>5129350.8998095486</v>
      </c>
      <c r="Y3134" s="3">
        <v>10725.427381552057</v>
      </c>
      <c r="Z3134" s="3">
        <v>1331.0927509851697</v>
      </c>
      <c r="AA3134" s="3">
        <v>5129350.8998095486</v>
      </c>
    </row>
    <row r="3135" spans="1:27" x14ac:dyDescent="0.25">
      <c r="A3135" s="2">
        <v>3134</v>
      </c>
      <c r="B3135" s="3" t="s">
        <v>178</v>
      </c>
      <c r="C3135" s="3" t="s">
        <v>110</v>
      </c>
      <c r="D3135" s="3" t="s">
        <v>179</v>
      </c>
      <c r="E3135" s="3" t="s">
        <v>288</v>
      </c>
      <c r="F3135" s="3">
        <v>0.56000000000000005</v>
      </c>
      <c r="G3135" s="3">
        <v>0.48</v>
      </c>
      <c r="H3135" s="3" t="s">
        <v>64</v>
      </c>
      <c r="I3135" s="2">
        <v>4340</v>
      </c>
      <c r="J3135" s="3" t="s">
        <v>82</v>
      </c>
      <c r="K3135" s="2">
        <v>4340</v>
      </c>
      <c r="L3135" s="3" t="s">
        <v>64</v>
      </c>
      <c r="M3135" s="3" t="s">
        <v>291</v>
      </c>
      <c r="N3135" s="3" t="s">
        <v>292</v>
      </c>
      <c r="O3135" s="3"/>
      <c r="P3135" s="3"/>
      <c r="Q3135" s="3"/>
      <c r="R3135" s="3">
        <v>0</v>
      </c>
      <c r="S3135" s="3">
        <v>1</v>
      </c>
      <c r="T3135" s="2">
        <v>50</v>
      </c>
      <c r="U3135" s="3">
        <v>11.816344500671274</v>
      </c>
      <c r="V3135" s="3">
        <v>73.313657311608097</v>
      </c>
      <c r="W3135" s="3">
        <v>9.4020080177809433</v>
      </c>
      <c r="X3135" s="3">
        <v>35127.559828685728</v>
      </c>
      <c r="Y3135" s="3">
        <v>73.313657311608097</v>
      </c>
      <c r="Z3135" s="3">
        <v>9.40199970599752</v>
      </c>
      <c r="AA3135" s="3">
        <v>35127.559828685728</v>
      </c>
    </row>
    <row r="3136" spans="1:27" x14ac:dyDescent="0.25">
      <c r="A3136" s="2">
        <v>3135</v>
      </c>
      <c r="B3136" s="3" t="s">
        <v>178</v>
      </c>
      <c r="C3136" s="3" t="s">
        <v>110</v>
      </c>
      <c r="D3136" s="3" t="s">
        <v>179</v>
      </c>
      <c r="E3136" s="3" t="s">
        <v>288</v>
      </c>
      <c r="F3136" s="3">
        <v>0.56000000000000005</v>
      </c>
      <c r="G3136" s="3">
        <v>0.48</v>
      </c>
      <c r="H3136" s="3" t="s">
        <v>64</v>
      </c>
      <c r="I3136" s="2">
        <v>4370</v>
      </c>
      <c r="J3136" s="3" t="s">
        <v>83</v>
      </c>
      <c r="K3136" s="2">
        <v>3000</v>
      </c>
      <c r="L3136" s="3" t="s">
        <v>64</v>
      </c>
      <c r="M3136" s="3" t="s">
        <v>294</v>
      </c>
      <c r="N3136" s="3" t="s">
        <v>295</v>
      </c>
      <c r="O3136" s="3"/>
      <c r="P3136" s="3"/>
      <c r="Q3136" s="3"/>
      <c r="R3136" s="3">
        <v>0</v>
      </c>
      <c r="S3136" s="3">
        <v>1</v>
      </c>
      <c r="T3136" s="2">
        <v>9</v>
      </c>
      <c r="U3136" s="3">
        <v>3.3126500688767185E-2</v>
      </c>
      <c r="V3136" s="3">
        <v>0.15643054029002723</v>
      </c>
      <c r="W3136" s="3">
        <v>2.3290099675129843E-2</v>
      </c>
      <c r="X3136" s="3">
        <v>76.722035650630531</v>
      </c>
      <c r="Y3136" s="3">
        <v>0.15643054029002723</v>
      </c>
      <c r="Z3136" s="3">
        <v>2.3290079085670209E-2</v>
      </c>
      <c r="AA3136" s="3">
        <v>76.722035650630531</v>
      </c>
    </row>
    <row r="3137" spans="1:27" x14ac:dyDescent="0.25">
      <c r="A3137" s="2">
        <v>3136</v>
      </c>
      <c r="B3137" s="3" t="s">
        <v>178</v>
      </c>
      <c r="C3137" s="3" t="s">
        <v>110</v>
      </c>
      <c r="D3137" s="3" t="s">
        <v>179</v>
      </c>
      <c r="E3137" s="3" t="s">
        <v>288</v>
      </c>
      <c r="F3137" s="3">
        <v>0.56000000000000005</v>
      </c>
      <c r="G3137" s="3">
        <v>0.48</v>
      </c>
      <c r="H3137" s="3" t="s">
        <v>64</v>
      </c>
      <c r="I3137" s="2">
        <v>4370</v>
      </c>
      <c r="J3137" s="3" t="s">
        <v>83</v>
      </c>
      <c r="K3137" s="2">
        <v>3000</v>
      </c>
      <c r="L3137" s="3" t="s">
        <v>64</v>
      </c>
      <c r="M3137" s="3" t="s">
        <v>291</v>
      </c>
      <c r="N3137" s="3" t="s">
        <v>292</v>
      </c>
      <c r="O3137" s="3"/>
      <c r="P3137" s="3"/>
      <c r="Q3137" s="3"/>
      <c r="R3137" s="3">
        <v>0</v>
      </c>
      <c r="S3137" s="3">
        <v>1</v>
      </c>
      <c r="T3137" s="2">
        <v>26</v>
      </c>
      <c r="U3137" s="3">
        <v>4.5933045167475359E-2</v>
      </c>
      <c r="V3137" s="3">
        <v>0.20269162330632548</v>
      </c>
      <c r="W3137" s="3">
        <v>2.8370674826780476E-2</v>
      </c>
      <c r="X3137" s="3">
        <v>94.975495656059877</v>
      </c>
      <c r="Y3137" s="3">
        <v>0.20269162330632548</v>
      </c>
      <c r="Z3137" s="3">
        <v>2.8370649745871744E-2</v>
      </c>
      <c r="AA3137" s="3">
        <v>94.975495656059877</v>
      </c>
    </row>
    <row r="3138" spans="1:27" x14ac:dyDescent="0.25">
      <c r="A3138" s="2">
        <v>3137</v>
      </c>
      <c r="B3138" s="3" t="s">
        <v>178</v>
      </c>
      <c r="C3138" s="3" t="s">
        <v>110</v>
      </c>
      <c r="D3138" s="3" t="s">
        <v>179</v>
      </c>
      <c r="E3138" s="3" t="s">
        <v>288</v>
      </c>
      <c r="F3138" s="3">
        <v>0.56000000000000005</v>
      </c>
      <c r="G3138" s="3">
        <v>0.48</v>
      </c>
      <c r="H3138" s="3" t="s">
        <v>64</v>
      </c>
      <c r="I3138" s="2">
        <v>4370</v>
      </c>
      <c r="J3138" s="3" t="s">
        <v>83</v>
      </c>
      <c r="K3138" s="2">
        <v>4370</v>
      </c>
      <c r="L3138" s="3" t="s">
        <v>64</v>
      </c>
      <c r="M3138" s="3" t="s">
        <v>294</v>
      </c>
      <c r="N3138" s="3" t="s">
        <v>295</v>
      </c>
      <c r="O3138" s="3"/>
      <c r="P3138" s="3"/>
      <c r="Q3138" s="3"/>
      <c r="R3138" s="3">
        <v>0</v>
      </c>
      <c r="S3138" s="3">
        <v>1</v>
      </c>
      <c r="T3138" s="2">
        <v>26</v>
      </c>
      <c r="U3138" s="3">
        <v>2.025861628048228</v>
      </c>
      <c r="V3138" s="3">
        <v>11.499615015793443</v>
      </c>
      <c r="W3138" s="3">
        <v>1.7076538839400932</v>
      </c>
      <c r="X3138" s="3">
        <v>5521.1332016690249</v>
      </c>
      <c r="Y3138" s="3">
        <v>11.499615015793443</v>
      </c>
      <c r="Z3138" s="3">
        <v>1.7076523742998921</v>
      </c>
      <c r="AA3138" s="3">
        <v>5521.1332016690249</v>
      </c>
    </row>
    <row r="3139" spans="1:27" x14ac:dyDescent="0.25">
      <c r="A3139" s="2">
        <v>3138</v>
      </c>
      <c r="B3139" s="3" t="s">
        <v>178</v>
      </c>
      <c r="C3139" s="3" t="s">
        <v>110</v>
      </c>
      <c r="D3139" s="3" t="s">
        <v>179</v>
      </c>
      <c r="E3139" s="3" t="s">
        <v>288</v>
      </c>
      <c r="F3139" s="3">
        <v>0.56000000000000005</v>
      </c>
      <c r="G3139" s="3">
        <v>0.48</v>
      </c>
      <c r="H3139" s="3" t="s">
        <v>64</v>
      </c>
      <c r="I3139" s="2">
        <v>4370</v>
      </c>
      <c r="J3139" s="3" t="s">
        <v>83</v>
      </c>
      <c r="K3139" s="2">
        <v>4370</v>
      </c>
      <c r="L3139" s="3" t="s">
        <v>64</v>
      </c>
      <c r="M3139" s="3" t="s">
        <v>289</v>
      </c>
      <c r="N3139" s="3" t="s">
        <v>289</v>
      </c>
      <c r="O3139" s="3"/>
      <c r="P3139" s="3"/>
      <c r="Q3139" s="3"/>
      <c r="R3139" s="3">
        <v>0</v>
      </c>
      <c r="S3139" s="3">
        <v>1</v>
      </c>
      <c r="T3139" s="2">
        <v>383</v>
      </c>
      <c r="U3139" s="3">
        <v>85.888153387315739</v>
      </c>
      <c r="V3139" s="3">
        <v>425.45540422632371</v>
      </c>
      <c r="W3139" s="3">
        <v>68.774905154016295</v>
      </c>
      <c r="X3139" s="3">
        <v>210891.36704731447</v>
      </c>
      <c r="Y3139" s="3">
        <v>425.45540422632371</v>
      </c>
      <c r="Z3139" s="3">
        <v>68.774844354013112</v>
      </c>
      <c r="AA3139" s="3">
        <v>210891.36704731447</v>
      </c>
    </row>
    <row r="3140" spans="1:27" x14ac:dyDescent="0.25">
      <c r="A3140" s="2">
        <v>3139</v>
      </c>
      <c r="B3140" s="3" t="s">
        <v>178</v>
      </c>
      <c r="C3140" s="3" t="s">
        <v>110</v>
      </c>
      <c r="D3140" s="3" t="s">
        <v>179</v>
      </c>
      <c r="E3140" s="3" t="s">
        <v>288</v>
      </c>
      <c r="F3140" s="3">
        <v>0.56000000000000005</v>
      </c>
      <c r="G3140" s="3">
        <v>0.48</v>
      </c>
      <c r="H3140" s="3" t="s">
        <v>64</v>
      </c>
      <c r="I3140" s="2">
        <v>4370</v>
      </c>
      <c r="J3140" s="3" t="s">
        <v>83</v>
      </c>
      <c r="K3140" s="2">
        <v>4370</v>
      </c>
      <c r="L3140" s="3" t="s">
        <v>64</v>
      </c>
      <c r="M3140" s="3" t="s">
        <v>291</v>
      </c>
      <c r="N3140" s="3" t="s">
        <v>292</v>
      </c>
      <c r="O3140" s="3"/>
      <c r="P3140" s="3"/>
      <c r="Q3140" s="3"/>
      <c r="R3140" s="3">
        <v>0</v>
      </c>
      <c r="S3140" s="3">
        <v>1</v>
      </c>
      <c r="T3140" s="2">
        <v>77</v>
      </c>
      <c r="U3140" s="3">
        <v>8.8541027495331122</v>
      </c>
      <c r="V3140" s="3">
        <v>42.463274865493403</v>
      </c>
      <c r="W3140" s="3">
        <v>6.7151528757167807</v>
      </c>
      <c r="X3140" s="3">
        <v>21137.76117894024</v>
      </c>
      <c r="Y3140" s="3">
        <v>42.463274865493403</v>
      </c>
      <c r="Z3140" s="3">
        <v>6.7151469392299923</v>
      </c>
      <c r="AA3140" s="3">
        <v>21137.76117894024</v>
      </c>
    </row>
    <row r="3141" spans="1:27" x14ac:dyDescent="0.25">
      <c r="A3141" s="2">
        <v>3140</v>
      </c>
      <c r="B3141" s="3" t="s">
        <v>178</v>
      </c>
      <c r="C3141" s="3" t="s">
        <v>110</v>
      </c>
      <c r="D3141" s="3" t="s">
        <v>179</v>
      </c>
      <c r="E3141" s="3" t="s">
        <v>288</v>
      </c>
      <c r="F3141" s="3">
        <v>0.56000000000000005</v>
      </c>
      <c r="G3141" s="3">
        <v>0.48</v>
      </c>
      <c r="H3141" s="3" t="s">
        <v>64</v>
      </c>
      <c r="I3141" s="2">
        <v>4410</v>
      </c>
      <c r="J3141" s="3" t="s">
        <v>276</v>
      </c>
      <c r="K3141" s="2">
        <v>4410</v>
      </c>
      <c r="L3141" s="3" t="s">
        <v>64</v>
      </c>
      <c r="M3141" s="3" t="s">
        <v>289</v>
      </c>
      <c r="N3141" s="3" t="s">
        <v>289</v>
      </c>
      <c r="O3141" s="3"/>
      <c r="P3141" s="3"/>
      <c r="Q3141" s="3"/>
      <c r="R3141" s="3">
        <v>0</v>
      </c>
      <c r="S3141" s="3">
        <v>1</v>
      </c>
      <c r="T3141" s="2">
        <v>15</v>
      </c>
      <c r="U3141" s="3">
        <v>2.1922360667379635</v>
      </c>
      <c r="V3141" s="3">
        <v>16.325843415527267</v>
      </c>
      <c r="W3141" s="3">
        <v>2.498462524763251</v>
      </c>
      <c r="X3141" s="3">
        <v>7909.231059486835</v>
      </c>
      <c r="Y3141" s="3">
        <v>16.325843415527267</v>
      </c>
      <c r="Z3141" s="3">
        <v>2.4984603160138703</v>
      </c>
      <c r="AA3141" s="3">
        <v>7909.231059486835</v>
      </c>
    </row>
    <row r="3142" spans="1:27" x14ac:dyDescent="0.25">
      <c r="A3142" s="2">
        <v>3141</v>
      </c>
      <c r="B3142" s="3" t="s">
        <v>178</v>
      </c>
      <c r="C3142" s="3" t="s">
        <v>110</v>
      </c>
      <c r="D3142" s="3" t="s">
        <v>179</v>
      </c>
      <c r="E3142" s="3" t="s">
        <v>288</v>
      </c>
      <c r="F3142" s="3">
        <v>0.56000000000000005</v>
      </c>
      <c r="G3142" s="3">
        <v>0.48</v>
      </c>
      <c r="H3142" s="3" t="s">
        <v>64</v>
      </c>
      <c r="I3142" s="2">
        <v>5100</v>
      </c>
      <c r="J3142" s="3" t="s">
        <v>85</v>
      </c>
      <c r="K3142" s="2">
        <v>3000</v>
      </c>
      <c r="L3142" s="3" t="s">
        <v>64</v>
      </c>
      <c r="M3142" s="3" t="s">
        <v>294</v>
      </c>
      <c r="N3142" s="3" t="s">
        <v>295</v>
      </c>
      <c r="O3142" s="3"/>
      <c r="P3142" s="3"/>
      <c r="Q3142" s="3"/>
      <c r="R3142" s="3">
        <v>0</v>
      </c>
      <c r="S3142" s="3">
        <v>1</v>
      </c>
      <c r="T3142" s="2">
        <v>1</v>
      </c>
      <c r="U3142" s="3">
        <v>2.6672196575437701E-3</v>
      </c>
      <c r="V3142" s="3">
        <v>1.5029296381471725E-2</v>
      </c>
      <c r="W3142" s="3">
        <v>2.0530055060437383E-3</v>
      </c>
      <c r="X3142" s="3">
        <v>6.734465097342949</v>
      </c>
      <c r="Y3142" s="3">
        <v>1.5029296381471725E-2</v>
      </c>
      <c r="Z3142" s="3">
        <v>2.0530036910977002E-3</v>
      </c>
      <c r="AA3142" s="3">
        <v>6.734465097342949</v>
      </c>
    </row>
    <row r="3143" spans="1:27" x14ac:dyDescent="0.25">
      <c r="A3143" s="2">
        <v>3142</v>
      </c>
      <c r="B3143" s="3" t="s">
        <v>178</v>
      </c>
      <c r="C3143" s="3" t="s">
        <v>110</v>
      </c>
      <c r="D3143" s="3" t="s">
        <v>179</v>
      </c>
      <c r="E3143" s="3" t="s">
        <v>288</v>
      </c>
      <c r="F3143" s="3">
        <v>0.56000000000000005</v>
      </c>
      <c r="G3143" s="3">
        <v>0.48</v>
      </c>
      <c r="H3143" s="3" t="s">
        <v>64</v>
      </c>
      <c r="I3143" s="2">
        <v>5100</v>
      </c>
      <c r="J3143" s="3" t="s">
        <v>85</v>
      </c>
      <c r="K3143" s="2">
        <v>3000</v>
      </c>
      <c r="L3143" s="3" t="s">
        <v>64</v>
      </c>
      <c r="M3143" s="3" t="s">
        <v>289</v>
      </c>
      <c r="N3143" s="3" t="s">
        <v>289</v>
      </c>
      <c r="O3143" s="3"/>
      <c r="P3143" s="3"/>
      <c r="Q3143" s="3"/>
      <c r="R3143" s="3">
        <v>0</v>
      </c>
      <c r="S3143" s="3">
        <v>1</v>
      </c>
      <c r="T3143" s="2">
        <v>12</v>
      </c>
      <c r="U3143" s="3">
        <v>1.1675741646650526E-3</v>
      </c>
      <c r="V3143" s="3">
        <v>8.2623367233046439E-3</v>
      </c>
      <c r="W3143" s="3">
        <v>1.3172157824741407E-3</v>
      </c>
      <c r="X3143" s="3">
        <v>2.7532021334686063</v>
      </c>
      <c r="Y3143" s="3">
        <v>8.2623367233046439E-3</v>
      </c>
      <c r="Z3143" s="3">
        <v>1.3172146179981814E-3</v>
      </c>
      <c r="AA3143" s="3">
        <v>2.7532021334686063</v>
      </c>
    </row>
    <row r="3144" spans="1:27" x14ac:dyDescent="0.25">
      <c r="A3144" s="2">
        <v>3143</v>
      </c>
      <c r="B3144" s="3" t="s">
        <v>178</v>
      </c>
      <c r="C3144" s="3" t="s">
        <v>110</v>
      </c>
      <c r="D3144" s="3" t="s">
        <v>179</v>
      </c>
      <c r="E3144" s="3" t="s">
        <v>288</v>
      </c>
      <c r="F3144" s="3">
        <v>0.56000000000000005</v>
      </c>
      <c r="G3144" s="3">
        <v>0.48</v>
      </c>
      <c r="H3144" s="3" t="s">
        <v>64</v>
      </c>
      <c r="I3144" s="2">
        <v>5100</v>
      </c>
      <c r="J3144" s="3" t="s">
        <v>85</v>
      </c>
      <c r="K3144" s="2">
        <v>5100</v>
      </c>
      <c r="L3144" s="3" t="s">
        <v>64</v>
      </c>
      <c r="M3144" s="3" t="s">
        <v>294</v>
      </c>
      <c r="N3144" s="3" t="s">
        <v>295</v>
      </c>
      <c r="O3144" s="3"/>
      <c r="P3144" s="3"/>
      <c r="Q3144" s="3"/>
      <c r="R3144" s="3">
        <v>0</v>
      </c>
      <c r="S3144" s="3">
        <v>1</v>
      </c>
      <c r="T3144" s="2">
        <v>130</v>
      </c>
      <c r="U3144" s="3">
        <v>4.9791608670408074</v>
      </c>
      <c r="V3144" s="3">
        <v>27.549495381937316</v>
      </c>
      <c r="W3144" s="3">
        <v>3.3732345944142357</v>
      </c>
      <c r="X3144" s="3">
        <v>11247.875658478904</v>
      </c>
      <c r="Y3144" s="3">
        <v>27.549495381937316</v>
      </c>
      <c r="Z3144" s="3">
        <v>3.3732316123283499</v>
      </c>
      <c r="AA3144" s="3">
        <v>11247.875658478904</v>
      </c>
    </row>
    <row r="3145" spans="1:27" x14ac:dyDescent="0.25">
      <c r="A3145" s="2">
        <v>3144</v>
      </c>
      <c r="B3145" s="3" t="s">
        <v>178</v>
      </c>
      <c r="C3145" s="3" t="s">
        <v>110</v>
      </c>
      <c r="D3145" s="3" t="s">
        <v>179</v>
      </c>
      <c r="E3145" s="3" t="s">
        <v>288</v>
      </c>
      <c r="F3145" s="3">
        <v>0.56000000000000005</v>
      </c>
      <c r="G3145" s="3">
        <v>0.48</v>
      </c>
      <c r="H3145" s="3" t="s">
        <v>64</v>
      </c>
      <c r="I3145" s="2">
        <v>5100</v>
      </c>
      <c r="J3145" s="3" t="s">
        <v>85</v>
      </c>
      <c r="K3145" s="2">
        <v>5100</v>
      </c>
      <c r="L3145" s="3" t="s">
        <v>64</v>
      </c>
      <c r="M3145" s="3" t="s">
        <v>289</v>
      </c>
      <c r="N3145" s="3" t="s">
        <v>289</v>
      </c>
      <c r="O3145" s="3"/>
      <c r="P3145" s="3"/>
      <c r="Q3145" s="3"/>
      <c r="R3145" s="3">
        <v>0</v>
      </c>
      <c r="S3145" s="3">
        <v>1</v>
      </c>
      <c r="T3145" s="2">
        <v>1705</v>
      </c>
      <c r="U3145" s="3">
        <v>82.020759446938683</v>
      </c>
      <c r="V3145" s="3">
        <v>440.22545605915298</v>
      </c>
      <c r="W3145" s="3">
        <v>57.995893265247382</v>
      </c>
      <c r="X3145" s="3">
        <v>184461.63369971488</v>
      </c>
      <c r="Y3145" s="3">
        <v>440.22545605915298</v>
      </c>
      <c r="Z3145" s="3">
        <v>57.995841994358877</v>
      </c>
      <c r="AA3145" s="3">
        <v>184461.63369971488</v>
      </c>
    </row>
    <row r="3146" spans="1:27" x14ac:dyDescent="0.25">
      <c r="A3146" s="2">
        <v>3145</v>
      </c>
      <c r="B3146" s="3" t="s">
        <v>178</v>
      </c>
      <c r="C3146" s="3" t="s">
        <v>110</v>
      </c>
      <c r="D3146" s="3" t="s">
        <v>179</v>
      </c>
      <c r="E3146" s="3" t="s">
        <v>288</v>
      </c>
      <c r="F3146" s="3">
        <v>0.56000000000000005</v>
      </c>
      <c r="G3146" s="3">
        <v>0.48</v>
      </c>
      <c r="H3146" s="3" t="s">
        <v>64</v>
      </c>
      <c r="I3146" s="2">
        <v>5200</v>
      </c>
      <c r="J3146" s="3" t="s">
        <v>86</v>
      </c>
      <c r="K3146" s="2">
        <v>5200</v>
      </c>
      <c r="L3146" s="3" t="s">
        <v>64</v>
      </c>
      <c r="M3146" s="3" t="s">
        <v>294</v>
      </c>
      <c r="N3146" s="3" t="s">
        <v>295</v>
      </c>
      <c r="O3146" s="3"/>
      <c r="P3146" s="3"/>
      <c r="Q3146" s="3"/>
      <c r="R3146" s="3">
        <v>0</v>
      </c>
      <c r="S3146" s="3">
        <v>1</v>
      </c>
      <c r="T3146" s="2">
        <v>2</v>
      </c>
      <c r="U3146" s="3">
        <v>5.6407746120415631E-2</v>
      </c>
      <c r="V3146" s="3">
        <v>0.29633276492041222</v>
      </c>
      <c r="W3146" s="3">
        <v>3.7676008055039796E-2</v>
      </c>
      <c r="X3146" s="3">
        <v>150.30113398294569</v>
      </c>
      <c r="Y3146" s="3">
        <v>0.29633276492041222</v>
      </c>
      <c r="Z3146" s="3">
        <v>3.7675974747812375E-2</v>
      </c>
      <c r="AA3146" s="3">
        <v>150.30113398294569</v>
      </c>
    </row>
    <row r="3147" spans="1:27" x14ac:dyDescent="0.25">
      <c r="A3147" s="2">
        <v>3146</v>
      </c>
      <c r="B3147" s="3" t="s">
        <v>178</v>
      </c>
      <c r="C3147" s="3" t="s">
        <v>110</v>
      </c>
      <c r="D3147" s="3" t="s">
        <v>179</v>
      </c>
      <c r="E3147" s="3" t="s">
        <v>288</v>
      </c>
      <c r="F3147" s="3">
        <v>0.56000000000000005</v>
      </c>
      <c r="G3147" s="3">
        <v>0.48</v>
      </c>
      <c r="H3147" s="3" t="s">
        <v>64</v>
      </c>
      <c r="I3147" s="2">
        <v>5200</v>
      </c>
      <c r="J3147" s="3" t="s">
        <v>86</v>
      </c>
      <c r="K3147" s="2">
        <v>5200</v>
      </c>
      <c r="L3147" s="3" t="s">
        <v>64</v>
      </c>
      <c r="M3147" s="3" t="s">
        <v>289</v>
      </c>
      <c r="N3147" s="3" t="s">
        <v>289</v>
      </c>
      <c r="O3147" s="3"/>
      <c r="P3147" s="3"/>
      <c r="Q3147" s="3"/>
      <c r="R3147" s="3">
        <v>0</v>
      </c>
      <c r="S3147" s="3">
        <v>1</v>
      </c>
      <c r="T3147" s="2">
        <v>51</v>
      </c>
      <c r="U3147" s="3">
        <v>6.5194576192146672</v>
      </c>
      <c r="V3147" s="3">
        <v>9.1226826211283694</v>
      </c>
      <c r="W3147" s="3">
        <v>1.2793847237511855</v>
      </c>
      <c r="X3147" s="3">
        <v>10271.088058250087</v>
      </c>
      <c r="Y3147" s="3">
        <v>9.1226826211283694</v>
      </c>
      <c r="Z3147" s="3">
        <v>1.2793835927195201</v>
      </c>
      <c r="AA3147" s="3">
        <v>10271.088058250087</v>
      </c>
    </row>
    <row r="3148" spans="1:27" x14ac:dyDescent="0.25">
      <c r="A3148" s="2">
        <v>3147</v>
      </c>
      <c r="B3148" s="3" t="s">
        <v>178</v>
      </c>
      <c r="C3148" s="3" t="s">
        <v>110</v>
      </c>
      <c r="D3148" s="3" t="s">
        <v>179</v>
      </c>
      <c r="E3148" s="3" t="s">
        <v>288</v>
      </c>
      <c r="F3148" s="3">
        <v>0.56000000000000005</v>
      </c>
      <c r="G3148" s="3">
        <v>0.48</v>
      </c>
      <c r="H3148" s="3" t="s">
        <v>64</v>
      </c>
      <c r="I3148" s="2">
        <v>5300</v>
      </c>
      <c r="J3148" s="3" t="s">
        <v>88</v>
      </c>
      <c r="K3148" s="2">
        <v>3000</v>
      </c>
      <c r="L3148" s="3" t="s">
        <v>64</v>
      </c>
      <c r="M3148" s="3" t="s">
        <v>289</v>
      </c>
      <c r="N3148" s="3" t="s">
        <v>289</v>
      </c>
      <c r="O3148" s="3"/>
      <c r="P3148" s="3"/>
      <c r="Q3148" s="3"/>
      <c r="R3148" s="3">
        <v>0</v>
      </c>
      <c r="S3148" s="3">
        <v>1</v>
      </c>
      <c r="T3148" s="2">
        <v>35</v>
      </c>
      <c r="U3148" s="3">
        <v>5.981312914727722</v>
      </c>
      <c r="V3148" s="3">
        <v>7.1919229399688271</v>
      </c>
      <c r="W3148" s="3">
        <v>0.92356022828922191</v>
      </c>
      <c r="X3148" s="3">
        <v>9450.852344750323</v>
      </c>
      <c r="Y3148" s="3">
        <v>7.1919229399688271</v>
      </c>
      <c r="Z3148" s="3">
        <v>0.92355941182186907</v>
      </c>
      <c r="AA3148" s="3">
        <v>9450.852344750323</v>
      </c>
    </row>
    <row r="3149" spans="1:27" x14ac:dyDescent="0.25">
      <c r="A3149" s="2">
        <v>3148</v>
      </c>
      <c r="B3149" s="3" t="s">
        <v>178</v>
      </c>
      <c r="C3149" s="3" t="s">
        <v>110</v>
      </c>
      <c r="D3149" s="3" t="s">
        <v>179</v>
      </c>
      <c r="E3149" s="3" t="s">
        <v>288</v>
      </c>
      <c r="F3149" s="3">
        <v>0.56000000000000005</v>
      </c>
      <c r="G3149" s="3">
        <v>0.48</v>
      </c>
      <c r="H3149" s="3" t="s">
        <v>64</v>
      </c>
      <c r="I3149" s="2">
        <v>5300</v>
      </c>
      <c r="J3149" s="3" t="s">
        <v>88</v>
      </c>
      <c r="K3149" s="2">
        <v>5300</v>
      </c>
      <c r="L3149" s="3" t="s">
        <v>64</v>
      </c>
      <c r="M3149" s="3" t="s">
        <v>294</v>
      </c>
      <c r="N3149" s="3" t="s">
        <v>295</v>
      </c>
      <c r="O3149" s="3"/>
      <c r="P3149" s="3"/>
      <c r="Q3149" s="3"/>
      <c r="R3149" s="3">
        <v>0</v>
      </c>
      <c r="S3149" s="3">
        <v>1</v>
      </c>
      <c r="T3149" s="2">
        <v>104</v>
      </c>
      <c r="U3149" s="3">
        <v>15.371700960452673</v>
      </c>
      <c r="V3149" s="3">
        <v>22.913398195201694</v>
      </c>
      <c r="W3149" s="3">
        <v>3.1402377744856729</v>
      </c>
      <c r="X3149" s="3">
        <v>29887.417235383786</v>
      </c>
      <c r="Y3149" s="3">
        <v>22.913398195201694</v>
      </c>
      <c r="Z3149" s="3">
        <v>3.1402349983790971</v>
      </c>
      <c r="AA3149" s="3">
        <v>29887.417235383786</v>
      </c>
    </row>
    <row r="3150" spans="1:27" x14ac:dyDescent="0.25">
      <c r="A3150" s="2">
        <v>3149</v>
      </c>
      <c r="B3150" s="3" t="s">
        <v>178</v>
      </c>
      <c r="C3150" s="3" t="s">
        <v>110</v>
      </c>
      <c r="D3150" s="3" t="s">
        <v>179</v>
      </c>
      <c r="E3150" s="3" t="s">
        <v>288</v>
      </c>
      <c r="F3150" s="3">
        <v>0.56000000000000005</v>
      </c>
      <c r="G3150" s="3">
        <v>0.48</v>
      </c>
      <c r="H3150" s="3" t="s">
        <v>64</v>
      </c>
      <c r="I3150" s="2">
        <v>5300</v>
      </c>
      <c r="J3150" s="3" t="s">
        <v>88</v>
      </c>
      <c r="K3150" s="2">
        <v>5300</v>
      </c>
      <c r="L3150" s="3" t="s">
        <v>64</v>
      </c>
      <c r="M3150" s="3" t="s">
        <v>289</v>
      </c>
      <c r="N3150" s="3" t="s">
        <v>289</v>
      </c>
      <c r="O3150" s="3"/>
      <c r="P3150" s="3"/>
      <c r="Q3150" s="3"/>
      <c r="R3150" s="3">
        <v>0</v>
      </c>
      <c r="S3150" s="3">
        <v>1</v>
      </c>
      <c r="T3150" s="2">
        <v>4020</v>
      </c>
      <c r="U3150" s="3">
        <v>813.652316241167</v>
      </c>
      <c r="V3150" s="3">
        <v>729.55996372332288</v>
      </c>
      <c r="W3150" s="3">
        <v>106.99102999077988</v>
      </c>
      <c r="X3150" s="3">
        <v>1210835.4978282731</v>
      </c>
      <c r="Y3150" s="3">
        <v>729.55996372332288</v>
      </c>
      <c r="Z3150" s="3">
        <v>106.99093540606269</v>
      </c>
      <c r="AA3150" s="3">
        <v>1210835.4978282731</v>
      </c>
    </row>
    <row r="3151" spans="1:27" x14ac:dyDescent="0.25">
      <c r="A3151" s="2">
        <v>3150</v>
      </c>
      <c r="B3151" s="3" t="s">
        <v>178</v>
      </c>
      <c r="C3151" s="3" t="s">
        <v>110</v>
      </c>
      <c r="D3151" s="3" t="s">
        <v>179</v>
      </c>
      <c r="E3151" s="3" t="s">
        <v>288</v>
      </c>
      <c r="F3151" s="3">
        <v>0.56000000000000005</v>
      </c>
      <c r="G3151" s="3">
        <v>0.48</v>
      </c>
      <c r="H3151" s="3" t="s">
        <v>64</v>
      </c>
      <c r="I3151" s="2">
        <v>5300</v>
      </c>
      <c r="J3151" s="3" t="s">
        <v>88</v>
      </c>
      <c r="K3151" s="2">
        <v>5300</v>
      </c>
      <c r="L3151" s="3" t="s">
        <v>64</v>
      </c>
      <c r="M3151" s="3" t="s">
        <v>291</v>
      </c>
      <c r="N3151" s="3" t="s">
        <v>292</v>
      </c>
      <c r="O3151" s="3"/>
      <c r="P3151" s="3"/>
      <c r="Q3151" s="3"/>
      <c r="R3151" s="3">
        <v>0</v>
      </c>
      <c r="S3151" s="3">
        <v>1</v>
      </c>
      <c r="T3151" s="2">
        <v>262</v>
      </c>
      <c r="U3151" s="3">
        <v>45.332744091642191</v>
      </c>
      <c r="V3151" s="3">
        <v>60.054633861566302</v>
      </c>
      <c r="W3151" s="3">
        <v>9.1753896294452097</v>
      </c>
      <c r="X3151" s="3">
        <v>92205.14580840485</v>
      </c>
      <c r="Y3151" s="3">
        <v>60.054633861566302</v>
      </c>
      <c r="Z3151" s="3">
        <v>9.1753815180022826</v>
      </c>
      <c r="AA3151" s="3">
        <v>92205.14580840485</v>
      </c>
    </row>
    <row r="3152" spans="1:27" x14ac:dyDescent="0.25">
      <c r="A3152" s="2">
        <v>3151</v>
      </c>
      <c r="B3152" s="3" t="s">
        <v>178</v>
      </c>
      <c r="C3152" s="3" t="s">
        <v>110</v>
      </c>
      <c r="D3152" s="3" t="s">
        <v>179</v>
      </c>
      <c r="E3152" s="3" t="s">
        <v>288</v>
      </c>
      <c r="F3152" s="3">
        <v>0.56000000000000005</v>
      </c>
      <c r="G3152" s="3">
        <v>0.48</v>
      </c>
      <c r="H3152" s="3" t="s">
        <v>64</v>
      </c>
      <c r="I3152" s="2">
        <v>5400</v>
      </c>
      <c r="J3152" s="3" t="s">
        <v>89</v>
      </c>
      <c r="K3152" s="2">
        <v>3000</v>
      </c>
      <c r="L3152" s="3" t="s">
        <v>64</v>
      </c>
      <c r="M3152" s="3" t="s">
        <v>294</v>
      </c>
      <c r="N3152" s="3" t="s">
        <v>295</v>
      </c>
      <c r="O3152" s="3"/>
      <c r="P3152" s="3"/>
      <c r="Q3152" s="3"/>
      <c r="R3152" s="3">
        <v>0</v>
      </c>
      <c r="S3152" s="3">
        <v>1</v>
      </c>
      <c r="T3152" s="2">
        <v>479</v>
      </c>
      <c r="U3152" s="3">
        <v>1.0817010578824271</v>
      </c>
      <c r="V3152" s="3">
        <v>5.6234176027256195</v>
      </c>
      <c r="W3152" s="3">
        <v>0.82622357130874291</v>
      </c>
      <c r="X3152" s="3">
        <v>2301.6756910287704</v>
      </c>
      <c r="Y3152" s="3">
        <v>5.6234176027256195</v>
      </c>
      <c r="Z3152" s="3">
        <v>0.82622284089122244</v>
      </c>
      <c r="AA3152" s="3">
        <v>2301.6756910287704</v>
      </c>
    </row>
    <row r="3153" spans="1:27" x14ac:dyDescent="0.25">
      <c r="A3153" s="2">
        <v>3152</v>
      </c>
      <c r="B3153" s="3" t="s">
        <v>178</v>
      </c>
      <c r="C3153" s="3" t="s">
        <v>110</v>
      </c>
      <c r="D3153" s="3" t="s">
        <v>179</v>
      </c>
      <c r="E3153" s="3" t="s">
        <v>288</v>
      </c>
      <c r="F3153" s="3">
        <v>0.56000000000000005</v>
      </c>
      <c r="G3153" s="3">
        <v>0.48</v>
      </c>
      <c r="H3153" s="3" t="s">
        <v>64</v>
      </c>
      <c r="I3153" s="2">
        <v>5400</v>
      </c>
      <c r="J3153" s="3" t="s">
        <v>89</v>
      </c>
      <c r="K3153" s="2">
        <v>3000</v>
      </c>
      <c r="L3153" s="3" t="s">
        <v>64</v>
      </c>
      <c r="M3153" s="3" t="s">
        <v>296</v>
      </c>
      <c r="N3153" s="3" t="s">
        <v>295</v>
      </c>
      <c r="O3153" s="3"/>
      <c r="P3153" s="3"/>
      <c r="Q3153" s="3"/>
      <c r="R3153" s="3">
        <v>0</v>
      </c>
      <c r="S3153" s="3">
        <v>1</v>
      </c>
      <c r="T3153" s="2">
        <v>11</v>
      </c>
      <c r="U3153" s="3">
        <v>2.6861034868702128E-4</v>
      </c>
      <c r="V3153" s="3">
        <v>1.7461858252617618E-3</v>
      </c>
      <c r="W3153" s="3">
        <v>2.4914256070364757E-4</v>
      </c>
      <c r="X3153" s="3">
        <v>0.74518789504544702</v>
      </c>
      <c r="Y3153" s="3">
        <v>1.7461858252617618E-3</v>
      </c>
      <c r="Z3153" s="3">
        <v>2.4914234045079879E-4</v>
      </c>
      <c r="AA3153" s="3">
        <v>0.74518789504544702</v>
      </c>
    </row>
    <row r="3154" spans="1:27" x14ac:dyDescent="0.25">
      <c r="A3154" s="2">
        <v>3153</v>
      </c>
      <c r="B3154" s="3" t="s">
        <v>178</v>
      </c>
      <c r="C3154" s="3" t="s">
        <v>110</v>
      </c>
      <c r="D3154" s="3" t="s">
        <v>179</v>
      </c>
      <c r="E3154" s="3" t="s">
        <v>288</v>
      </c>
      <c r="F3154" s="3">
        <v>0.56000000000000005</v>
      </c>
      <c r="G3154" s="3">
        <v>0.48</v>
      </c>
      <c r="H3154" s="3" t="s">
        <v>64</v>
      </c>
      <c r="I3154" s="2">
        <v>5400</v>
      </c>
      <c r="J3154" s="3" t="s">
        <v>89</v>
      </c>
      <c r="K3154" s="2">
        <v>3000</v>
      </c>
      <c r="L3154" s="3" t="s">
        <v>64</v>
      </c>
      <c r="M3154" s="3" t="s">
        <v>289</v>
      </c>
      <c r="N3154" s="3" t="s">
        <v>289</v>
      </c>
      <c r="O3154" s="3"/>
      <c r="P3154" s="3"/>
      <c r="Q3154" s="3"/>
      <c r="R3154" s="3">
        <v>0</v>
      </c>
      <c r="S3154" s="3">
        <v>1</v>
      </c>
      <c r="T3154" s="2">
        <v>3</v>
      </c>
      <c r="U3154" s="3">
        <v>3.5594273566018415E-5</v>
      </c>
      <c r="V3154" s="3">
        <v>2.6556949352506441E-4</v>
      </c>
      <c r="W3154" s="3">
        <v>3.6361235038421776E-5</v>
      </c>
      <c r="X3154" s="3">
        <v>0.10979710568137617</v>
      </c>
      <c r="Y3154" s="3">
        <v>2.6556949352506441E-4</v>
      </c>
      <c r="Z3154" s="3">
        <v>3.636120289351085E-5</v>
      </c>
      <c r="AA3154" s="3">
        <v>0.10979710568137617</v>
      </c>
    </row>
    <row r="3155" spans="1:27" x14ac:dyDescent="0.25">
      <c r="A3155" s="2">
        <v>3154</v>
      </c>
      <c r="B3155" s="3" t="s">
        <v>178</v>
      </c>
      <c r="C3155" s="3" t="s">
        <v>110</v>
      </c>
      <c r="D3155" s="3" t="s">
        <v>179</v>
      </c>
      <c r="E3155" s="3" t="s">
        <v>288</v>
      </c>
      <c r="F3155" s="3">
        <v>0.56000000000000005</v>
      </c>
      <c r="G3155" s="3">
        <v>0.48</v>
      </c>
      <c r="H3155" s="3" t="s">
        <v>64</v>
      </c>
      <c r="I3155" s="2">
        <v>5400</v>
      </c>
      <c r="J3155" s="3" t="s">
        <v>89</v>
      </c>
      <c r="K3155" s="2">
        <v>3000</v>
      </c>
      <c r="L3155" s="3" t="s">
        <v>64</v>
      </c>
      <c r="M3155" s="3" t="s">
        <v>291</v>
      </c>
      <c r="N3155" s="3" t="s">
        <v>292</v>
      </c>
      <c r="O3155" s="3"/>
      <c r="P3155" s="3"/>
      <c r="Q3155" s="3"/>
      <c r="R3155" s="3">
        <v>0</v>
      </c>
      <c r="S3155" s="3">
        <v>1</v>
      </c>
      <c r="T3155" s="2">
        <v>300</v>
      </c>
      <c r="U3155" s="3">
        <v>0.78594325218188554</v>
      </c>
      <c r="V3155" s="3">
        <v>3.2881089965892523</v>
      </c>
      <c r="W3155" s="3">
        <v>0.45918763164377502</v>
      </c>
      <c r="X3155" s="3">
        <v>1460.4894585543798</v>
      </c>
      <c r="Y3155" s="3">
        <v>3.2881089965892523</v>
      </c>
      <c r="Z3155" s="3">
        <v>0.45918722570196596</v>
      </c>
      <c r="AA3155" s="3">
        <v>1460.4894585543798</v>
      </c>
    </row>
    <row r="3156" spans="1:27" x14ac:dyDescent="0.25">
      <c r="A3156" s="2">
        <v>3155</v>
      </c>
      <c r="B3156" s="3" t="s">
        <v>178</v>
      </c>
      <c r="C3156" s="3" t="s">
        <v>110</v>
      </c>
      <c r="D3156" s="3" t="s">
        <v>179</v>
      </c>
      <c r="E3156" s="3" t="s">
        <v>288</v>
      </c>
      <c r="F3156" s="3">
        <v>0.56000000000000005</v>
      </c>
      <c r="G3156" s="3">
        <v>0.48</v>
      </c>
      <c r="H3156" s="3" t="s">
        <v>64</v>
      </c>
      <c r="I3156" s="2">
        <v>5400</v>
      </c>
      <c r="J3156" s="3" t="s">
        <v>89</v>
      </c>
      <c r="K3156" s="2">
        <v>5400</v>
      </c>
      <c r="L3156" s="3" t="s">
        <v>64</v>
      </c>
      <c r="M3156" s="3" t="s">
        <v>294</v>
      </c>
      <c r="N3156" s="3" t="s">
        <v>295</v>
      </c>
      <c r="O3156" s="3"/>
      <c r="P3156" s="3"/>
      <c r="Q3156" s="3"/>
      <c r="R3156" s="3">
        <v>0</v>
      </c>
      <c r="S3156" s="3">
        <v>1</v>
      </c>
      <c r="T3156" s="2">
        <v>2588</v>
      </c>
      <c r="U3156" s="3">
        <v>1104.4832015028451</v>
      </c>
      <c r="V3156" s="3">
        <v>805.68223935352353</v>
      </c>
      <c r="W3156" s="3">
        <v>114.92378063833631</v>
      </c>
      <c r="X3156" s="3">
        <v>331566.92851116008</v>
      </c>
      <c r="Y3156" s="3">
        <v>805.68223935352353</v>
      </c>
      <c r="Z3156" s="3">
        <v>114.92367904072294</v>
      </c>
      <c r="AA3156" s="3">
        <v>331566.92851116008</v>
      </c>
    </row>
    <row r="3157" spans="1:27" x14ac:dyDescent="0.25">
      <c r="A3157" s="2">
        <v>3156</v>
      </c>
      <c r="B3157" s="3" t="s">
        <v>178</v>
      </c>
      <c r="C3157" s="3" t="s">
        <v>110</v>
      </c>
      <c r="D3157" s="3" t="s">
        <v>179</v>
      </c>
      <c r="E3157" s="3" t="s">
        <v>288</v>
      </c>
      <c r="F3157" s="3">
        <v>0.56000000000000005</v>
      </c>
      <c r="G3157" s="3">
        <v>0.48</v>
      </c>
      <c r="H3157" s="3" t="s">
        <v>64</v>
      </c>
      <c r="I3157" s="2">
        <v>5400</v>
      </c>
      <c r="J3157" s="3" t="s">
        <v>89</v>
      </c>
      <c r="K3157" s="2">
        <v>5400</v>
      </c>
      <c r="L3157" s="3" t="s">
        <v>64</v>
      </c>
      <c r="M3157" s="3" t="s">
        <v>296</v>
      </c>
      <c r="N3157" s="3" t="s">
        <v>295</v>
      </c>
      <c r="O3157" s="3"/>
      <c r="P3157" s="3"/>
      <c r="Q3157" s="3"/>
      <c r="R3157" s="3">
        <v>0</v>
      </c>
      <c r="S3157" s="3">
        <v>1</v>
      </c>
      <c r="T3157" s="2">
        <v>28</v>
      </c>
      <c r="U3157" s="3">
        <v>3.7764189344250458</v>
      </c>
      <c r="V3157" s="3">
        <v>13.143471994165141</v>
      </c>
      <c r="W3157" s="3">
        <v>1.8280251430504109</v>
      </c>
      <c r="X3157" s="3">
        <v>5779.552254900148</v>
      </c>
      <c r="Y3157" s="3">
        <v>13.143471994165141</v>
      </c>
      <c r="Z3157" s="3">
        <v>1.8280235269967888</v>
      </c>
      <c r="AA3157" s="3">
        <v>5779.552254900148</v>
      </c>
    </row>
    <row r="3158" spans="1:27" x14ac:dyDescent="0.25">
      <c r="A3158" s="2">
        <v>3157</v>
      </c>
      <c r="B3158" s="3" t="s">
        <v>178</v>
      </c>
      <c r="C3158" s="3" t="s">
        <v>110</v>
      </c>
      <c r="D3158" s="3" t="s">
        <v>179</v>
      </c>
      <c r="E3158" s="3" t="s">
        <v>288</v>
      </c>
      <c r="F3158" s="3">
        <v>0.56000000000000005</v>
      </c>
      <c r="G3158" s="3">
        <v>0.48</v>
      </c>
      <c r="H3158" s="3" t="s">
        <v>64</v>
      </c>
      <c r="I3158" s="2">
        <v>5400</v>
      </c>
      <c r="J3158" s="3" t="s">
        <v>89</v>
      </c>
      <c r="K3158" s="2">
        <v>5400</v>
      </c>
      <c r="L3158" s="3" t="s">
        <v>64</v>
      </c>
      <c r="M3158" s="3" t="s">
        <v>289</v>
      </c>
      <c r="N3158" s="3" t="s">
        <v>289</v>
      </c>
      <c r="O3158" s="3"/>
      <c r="P3158" s="3"/>
      <c r="Q3158" s="3"/>
      <c r="R3158" s="3">
        <v>0</v>
      </c>
      <c r="S3158" s="3">
        <v>1</v>
      </c>
      <c r="T3158" s="2">
        <v>11627</v>
      </c>
      <c r="U3158" s="3">
        <v>6080.9721091170868</v>
      </c>
      <c r="V3158" s="3">
        <v>1500.829036013655</v>
      </c>
      <c r="W3158" s="3">
        <v>200.87009143450433</v>
      </c>
      <c r="X3158" s="3">
        <v>624478.77984064992</v>
      </c>
      <c r="Y3158" s="3">
        <v>1500.829036013655</v>
      </c>
      <c r="Z3158" s="3">
        <v>200.86991385662017</v>
      </c>
      <c r="AA3158" s="3">
        <v>624478.77984064992</v>
      </c>
    </row>
    <row r="3159" spans="1:27" x14ac:dyDescent="0.25">
      <c r="A3159" s="2">
        <v>3158</v>
      </c>
      <c r="B3159" s="3" t="s">
        <v>178</v>
      </c>
      <c r="C3159" s="3" t="s">
        <v>110</v>
      </c>
      <c r="D3159" s="3" t="s">
        <v>179</v>
      </c>
      <c r="E3159" s="3" t="s">
        <v>288</v>
      </c>
      <c r="F3159" s="3">
        <v>0.56000000000000005</v>
      </c>
      <c r="G3159" s="3">
        <v>0.48</v>
      </c>
      <c r="H3159" s="3" t="s">
        <v>64</v>
      </c>
      <c r="I3159" s="2">
        <v>5400</v>
      </c>
      <c r="J3159" s="3" t="s">
        <v>89</v>
      </c>
      <c r="K3159" s="2">
        <v>5400</v>
      </c>
      <c r="L3159" s="3" t="s">
        <v>64</v>
      </c>
      <c r="M3159" s="3" t="s">
        <v>291</v>
      </c>
      <c r="N3159" s="3" t="s">
        <v>292</v>
      </c>
      <c r="O3159" s="3"/>
      <c r="P3159" s="3"/>
      <c r="Q3159" s="3"/>
      <c r="R3159" s="3">
        <v>0</v>
      </c>
      <c r="S3159" s="3">
        <v>1</v>
      </c>
      <c r="T3159" s="2">
        <v>2633</v>
      </c>
      <c r="U3159" s="3">
        <v>1070.8795307809958</v>
      </c>
      <c r="V3159" s="3">
        <v>821.97228975292512</v>
      </c>
      <c r="W3159" s="3">
        <v>110.21133033665626</v>
      </c>
      <c r="X3159" s="3">
        <v>356923.77241273591</v>
      </c>
      <c r="Y3159" s="3">
        <v>821.97228975292512</v>
      </c>
      <c r="Z3159" s="3">
        <v>110.21123290505351</v>
      </c>
      <c r="AA3159" s="3">
        <v>356923.77241273591</v>
      </c>
    </row>
    <row r="3160" spans="1:27" x14ac:dyDescent="0.25">
      <c r="A3160" s="2">
        <v>3159</v>
      </c>
      <c r="B3160" s="3" t="s">
        <v>178</v>
      </c>
      <c r="C3160" s="3" t="s">
        <v>110</v>
      </c>
      <c r="D3160" s="3" t="s">
        <v>179</v>
      </c>
      <c r="E3160" s="3" t="s">
        <v>288</v>
      </c>
      <c r="F3160" s="3">
        <v>0.56000000000000005</v>
      </c>
      <c r="G3160" s="3">
        <v>0.48</v>
      </c>
      <c r="H3160" s="3" t="s">
        <v>64</v>
      </c>
      <c r="I3160" s="2">
        <v>5410</v>
      </c>
      <c r="J3160" s="3" t="s">
        <v>90</v>
      </c>
      <c r="K3160" s="2">
        <v>5410</v>
      </c>
      <c r="L3160" s="3" t="s">
        <v>64</v>
      </c>
      <c r="M3160" s="3" t="s">
        <v>289</v>
      </c>
      <c r="N3160" s="3" t="s">
        <v>289</v>
      </c>
      <c r="O3160" s="3"/>
      <c r="P3160" s="3"/>
      <c r="Q3160" s="3"/>
      <c r="R3160" s="3">
        <v>0</v>
      </c>
      <c r="S3160" s="3">
        <v>1</v>
      </c>
      <c r="T3160" s="2">
        <v>13</v>
      </c>
      <c r="U3160" s="3">
        <v>0.48397467872703431</v>
      </c>
      <c r="V3160" s="3">
        <v>9.0166707909480143E-2</v>
      </c>
      <c r="W3160" s="3">
        <v>7.809580550431996E-3</v>
      </c>
      <c r="X3160" s="3">
        <v>32.610905230811987</v>
      </c>
      <c r="Y3160" s="3">
        <v>9.0166707909480143E-2</v>
      </c>
      <c r="Z3160" s="3">
        <v>7.8095736464236214E-3</v>
      </c>
      <c r="AA3160" s="3">
        <v>32.610905230811987</v>
      </c>
    </row>
    <row r="3161" spans="1:27" x14ac:dyDescent="0.25">
      <c r="A3161" s="2">
        <v>3160</v>
      </c>
      <c r="B3161" s="3" t="s">
        <v>178</v>
      </c>
      <c r="C3161" s="3" t="s">
        <v>110</v>
      </c>
      <c r="D3161" s="3" t="s">
        <v>179</v>
      </c>
      <c r="E3161" s="3" t="s">
        <v>288</v>
      </c>
      <c r="F3161" s="3">
        <v>0.56000000000000005</v>
      </c>
      <c r="G3161" s="3">
        <v>0.48</v>
      </c>
      <c r="H3161" s="3" t="s">
        <v>64</v>
      </c>
      <c r="I3161" s="2">
        <v>5430</v>
      </c>
      <c r="J3161" s="3" t="s">
        <v>92</v>
      </c>
      <c r="K3161" s="2">
        <v>3000</v>
      </c>
      <c r="L3161" s="3" t="s">
        <v>64</v>
      </c>
      <c r="M3161" s="3" t="s">
        <v>294</v>
      </c>
      <c r="N3161" s="3" t="s">
        <v>295</v>
      </c>
      <c r="O3161" s="3"/>
      <c r="P3161" s="3"/>
      <c r="Q3161" s="3"/>
      <c r="R3161" s="3">
        <v>0</v>
      </c>
      <c r="S3161" s="3">
        <v>1</v>
      </c>
      <c r="T3161" s="2">
        <v>10</v>
      </c>
      <c r="U3161" s="3">
        <v>3.0910641031712548E-2</v>
      </c>
      <c r="V3161" s="3">
        <v>0.18680448876927699</v>
      </c>
      <c r="W3161" s="3">
        <v>2.5620526034316461E-2</v>
      </c>
      <c r="X3161" s="3">
        <v>82.841272892119775</v>
      </c>
      <c r="Y3161" s="3">
        <v>0.18680448876927699</v>
      </c>
      <c r="Z3161" s="3">
        <v>2.5620503384658683E-2</v>
      </c>
      <c r="AA3161" s="3">
        <v>82.841272892119775</v>
      </c>
    </row>
    <row r="3162" spans="1:27" x14ac:dyDescent="0.25">
      <c r="A3162" s="2">
        <v>3161</v>
      </c>
      <c r="B3162" s="3" t="s">
        <v>178</v>
      </c>
      <c r="C3162" s="3" t="s">
        <v>110</v>
      </c>
      <c r="D3162" s="3" t="s">
        <v>179</v>
      </c>
      <c r="E3162" s="3" t="s">
        <v>288</v>
      </c>
      <c r="F3162" s="3">
        <v>0.56000000000000005</v>
      </c>
      <c r="G3162" s="3">
        <v>0.48</v>
      </c>
      <c r="H3162" s="3" t="s">
        <v>64</v>
      </c>
      <c r="I3162" s="2">
        <v>5430</v>
      </c>
      <c r="J3162" s="3" t="s">
        <v>92</v>
      </c>
      <c r="K3162" s="2">
        <v>5430</v>
      </c>
      <c r="L3162" s="3" t="s">
        <v>64</v>
      </c>
      <c r="M3162" s="3" t="s">
        <v>294</v>
      </c>
      <c r="N3162" s="3" t="s">
        <v>295</v>
      </c>
      <c r="O3162" s="3"/>
      <c r="P3162" s="3"/>
      <c r="Q3162" s="3"/>
      <c r="R3162" s="3">
        <v>0</v>
      </c>
      <c r="S3162" s="3">
        <v>1</v>
      </c>
      <c r="T3162" s="2">
        <v>25</v>
      </c>
      <c r="U3162" s="3">
        <v>2.5269766552484905</v>
      </c>
      <c r="V3162" s="3">
        <v>8.9781448164294115</v>
      </c>
      <c r="W3162" s="3">
        <v>1.0634840780871242</v>
      </c>
      <c r="X3162" s="3">
        <v>3703.3424209948321</v>
      </c>
      <c r="Y3162" s="3">
        <v>8.9781448164294115</v>
      </c>
      <c r="Z3162" s="3">
        <v>1.0634831379210095</v>
      </c>
      <c r="AA3162" s="3">
        <v>3703.3424209948321</v>
      </c>
    </row>
    <row r="3163" spans="1:27" x14ac:dyDescent="0.25">
      <c r="A3163" s="2">
        <v>3162</v>
      </c>
      <c r="B3163" s="3" t="s">
        <v>178</v>
      </c>
      <c r="C3163" s="3" t="s">
        <v>110</v>
      </c>
      <c r="D3163" s="3" t="s">
        <v>179</v>
      </c>
      <c r="E3163" s="3" t="s">
        <v>288</v>
      </c>
      <c r="F3163" s="3">
        <v>0.56000000000000005</v>
      </c>
      <c r="G3163" s="3">
        <v>0.48</v>
      </c>
      <c r="H3163" s="3" t="s">
        <v>64</v>
      </c>
      <c r="I3163" s="2">
        <v>5430</v>
      </c>
      <c r="J3163" s="3" t="s">
        <v>92</v>
      </c>
      <c r="K3163" s="2">
        <v>5430</v>
      </c>
      <c r="L3163" s="3" t="s">
        <v>64</v>
      </c>
      <c r="M3163" s="3" t="s">
        <v>289</v>
      </c>
      <c r="N3163" s="3" t="s">
        <v>289</v>
      </c>
      <c r="O3163" s="3"/>
      <c r="P3163" s="3"/>
      <c r="Q3163" s="3"/>
      <c r="R3163" s="3">
        <v>0</v>
      </c>
      <c r="S3163" s="3">
        <v>1</v>
      </c>
      <c r="T3163" s="2">
        <v>275</v>
      </c>
      <c r="U3163" s="3">
        <v>56.706097183446772</v>
      </c>
      <c r="V3163" s="3">
        <v>121.77422327519943</v>
      </c>
      <c r="W3163" s="3">
        <v>12.921549254919569</v>
      </c>
      <c r="X3163" s="3">
        <v>47709.946453126475</v>
      </c>
      <c r="Y3163" s="3">
        <v>121.77422327519943</v>
      </c>
      <c r="Z3163" s="3">
        <v>12.921537831708827</v>
      </c>
      <c r="AA3163" s="3">
        <v>47709.946453126475</v>
      </c>
    </row>
    <row r="3164" spans="1:27" x14ac:dyDescent="0.25">
      <c r="A3164" s="2">
        <v>3163</v>
      </c>
      <c r="B3164" s="3" t="s">
        <v>178</v>
      </c>
      <c r="C3164" s="3" t="s">
        <v>110</v>
      </c>
      <c r="D3164" s="3" t="s">
        <v>179</v>
      </c>
      <c r="E3164" s="3" t="s">
        <v>288</v>
      </c>
      <c r="F3164" s="3">
        <v>0.56000000000000005</v>
      </c>
      <c r="G3164" s="3">
        <v>0.48</v>
      </c>
      <c r="H3164" s="3" t="s">
        <v>64</v>
      </c>
      <c r="I3164" s="2">
        <v>5430</v>
      </c>
      <c r="J3164" s="3" t="s">
        <v>92</v>
      </c>
      <c r="K3164" s="2">
        <v>5430</v>
      </c>
      <c r="L3164" s="3" t="s">
        <v>64</v>
      </c>
      <c r="M3164" s="3" t="s">
        <v>291</v>
      </c>
      <c r="N3164" s="3" t="s">
        <v>292</v>
      </c>
      <c r="O3164" s="3"/>
      <c r="P3164" s="3"/>
      <c r="Q3164" s="3"/>
      <c r="R3164" s="3">
        <v>0</v>
      </c>
      <c r="S3164" s="3">
        <v>1</v>
      </c>
      <c r="T3164" s="2">
        <v>229</v>
      </c>
      <c r="U3164" s="3">
        <v>40.241611776360891</v>
      </c>
      <c r="V3164" s="3">
        <v>105.41743706290411</v>
      </c>
      <c r="W3164" s="3">
        <v>10.428140881509279</v>
      </c>
      <c r="X3164" s="3">
        <v>41433.518352347448</v>
      </c>
      <c r="Y3164" s="3">
        <v>105.41743706290411</v>
      </c>
      <c r="Z3164" s="3">
        <v>10.428131662579824</v>
      </c>
      <c r="AA3164" s="3">
        <v>41433.518352347448</v>
      </c>
    </row>
    <row r="3165" spans="1:27" x14ac:dyDescent="0.25">
      <c r="A3165" s="2">
        <v>3164</v>
      </c>
      <c r="B3165" s="3" t="s">
        <v>178</v>
      </c>
      <c r="C3165" s="3" t="s">
        <v>110</v>
      </c>
      <c r="D3165" s="3" t="s">
        <v>179</v>
      </c>
      <c r="E3165" s="3" t="s">
        <v>288</v>
      </c>
      <c r="F3165" s="3">
        <v>0.56000000000000005</v>
      </c>
      <c r="G3165" s="3">
        <v>0.48</v>
      </c>
      <c r="H3165" s="3" t="s">
        <v>64</v>
      </c>
      <c r="I3165" s="2">
        <v>6120</v>
      </c>
      <c r="J3165" s="3" t="s">
        <v>63</v>
      </c>
      <c r="K3165" s="2">
        <v>3000</v>
      </c>
      <c r="L3165" s="3" t="s">
        <v>64</v>
      </c>
      <c r="M3165" s="3" t="s">
        <v>294</v>
      </c>
      <c r="N3165" s="3" t="s">
        <v>295</v>
      </c>
      <c r="O3165" s="3"/>
      <c r="P3165" s="3"/>
      <c r="Q3165" s="3"/>
      <c r="R3165" s="3">
        <v>0</v>
      </c>
      <c r="S3165" s="3">
        <v>1</v>
      </c>
      <c r="T3165" s="2">
        <v>56</v>
      </c>
      <c r="U3165" s="3">
        <v>8.1414283503053603E-2</v>
      </c>
      <c r="V3165" s="3">
        <v>0.55165119671270824</v>
      </c>
      <c r="W3165" s="3">
        <v>7.1240213772259933E-2</v>
      </c>
      <c r="X3165" s="3">
        <v>231.80624853653103</v>
      </c>
      <c r="Y3165" s="3">
        <v>0.55165119671270824</v>
      </c>
      <c r="Z3165" s="3">
        <v>7.1240150792817009E-2</v>
      </c>
      <c r="AA3165" s="3">
        <v>231.80624853653103</v>
      </c>
    </row>
    <row r="3166" spans="1:27" x14ac:dyDescent="0.25">
      <c r="A3166" s="2">
        <v>3165</v>
      </c>
      <c r="B3166" s="3" t="s">
        <v>178</v>
      </c>
      <c r="C3166" s="3" t="s">
        <v>110</v>
      </c>
      <c r="D3166" s="3" t="s">
        <v>179</v>
      </c>
      <c r="E3166" s="3" t="s">
        <v>288</v>
      </c>
      <c r="F3166" s="3">
        <v>0.56000000000000005</v>
      </c>
      <c r="G3166" s="3">
        <v>0.48</v>
      </c>
      <c r="H3166" s="3" t="s">
        <v>64</v>
      </c>
      <c r="I3166" s="2">
        <v>6120</v>
      </c>
      <c r="J3166" s="3" t="s">
        <v>63</v>
      </c>
      <c r="K3166" s="2">
        <v>3000</v>
      </c>
      <c r="L3166" s="3" t="s">
        <v>64</v>
      </c>
      <c r="M3166" s="3" t="s">
        <v>289</v>
      </c>
      <c r="N3166" s="3" t="s">
        <v>289</v>
      </c>
      <c r="O3166" s="3"/>
      <c r="P3166" s="3"/>
      <c r="Q3166" s="3"/>
      <c r="R3166" s="3">
        <v>0</v>
      </c>
      <c r="S3166" s="3">
        <v>1</v>
      </c>
      <c r="T3166" s="2">
        <v>3</v>
      </c>
      <c r="U3166" s="3">
        <v>8.5998027824321608E-6</v>
      </c>
      <c r="V3166" s="3">
        <v>7.0525198872805627E-5</v>
      </c>
      <c r="W3166" s="3">
        <v>1.0180215671503659E-5</v>
      </c>
      <c r="X3166" s="3">
        <v>3.2642402545144944E-2</v>
      </c>
      <c r="Y3166" s="3">
        <v>7.0525198872805627E-5</v>
      </c>
      <c r="Z3166" s="3">
        <v>1.018020667175081E-5</v>
      </c>
      <c r="AA3166" s="3">
        <v>3.2642402545144944E-2</v>
      </c>
    </row>
    <row r="3167" spans="1:27" x14ac:dyDescent="0.25">
      <c r="A3167" s="2">
        <v>3166</v>
      </c>
      <c r="B3167" s="3" t="s">
        <v>178</v>
      </c>
      <c r="C3167" s="3" t="s">
        <v>110</v>
      </c>
      <c r="D3167" s="3" t="s">
        <v>179</v>
      </c>
      <c r="E3167" s="3" t="s">
        <v>288</v>
      </c>
      <c r="F3167" s="3">
        <v>0.56000000000000005</v>
      </c>
      <c r="G3167" s="3">
        <v>0.48</v>
      </c>
      <c r="H3167" s="3" t="s">
        <v>64</v>
      </c>
      <c r="I3167" s="2">
        <v>6120</v>
      </c>
      <c r="J3167" s="3" t="s">
        <v>63</v>
      </c>
      <c r="K3167" s="2">
        <v>3000</v>
      </c>
      <c r="L3167" s="3" t="s">
        <v>64</v>
      </c>
      <c r="M3167" s="3" t="s">
        <v>291</v>
      </c>
      <c r="N3167" s="3" t="s">
        <v>292</v>
      </c>
      <c r="O3167" s="3"/>
      <c r="P3167" s="3"/>
      <c r="Q3167" s="3"/>
      <c r="R3167" s="3">
        <v>0</v>
      </c>
      <c r="S3167" s="3">
        <v>1</v>
      </c>
      <c r="T3167" s="2">
        <v>96</v>
      </c>
      <c r="U3167" s="3">
        <v>0.18068949190872191</v>
      </c>
      <c r="V3167" s="3">
        <v>0.9542112083710399</v>
      </c>
      <c r="W3167" s="3">
        <v>0.12771295216408329</v>
      </c>
      <c r="X3167" s="3">
        <v>429.83159194456198</v>
      </c>
      <c r="Y3167" s="3">
        <v>0.9542112083710399</v>
      </c>
      <c r="Z3167" s="3">
        <v>0.12771283926028681</v>
      </c>
      <c r="AA3167" s="3">
        <v>429.83159194456198</v>
      </c>
    </row>
    <row r="3168" spans="1:27" x14ac:dyDescent="0.25">
      <c r="A3168" s="2">
        <v>3167</v>
      </c>
      <c r="B3168" s="3" t="s">
        <v>178</v>
      </c>
      <c r="C3168" s="3" t="s">
        <v>110</v>
      </c>
      <c r="D3168" s="3" t="s">
        <v>179</v>
      </c>
      <c r="E3168" s="3" t="s">
        <v>288</v>
      </c>
      <c r="F3168" s="3">
        <v>0.56000000000000005</v>
      </c>
      <c r="G3168" s="3">
        <v>0.48</v>
      </c>
      <c r="H3168" s="3" t="s">
        <v>64</v>
      </c>
      <c r="I3168" s="2">
        <v>6120</v>
      </c>
      <c r="J3168" s="3" t="s">
        <v>63</v>
      </c>
      <c r="K3168" s="2">
        <v>6120</v>
      </c>
      <c r="L3168" s="3" t="s">
        <v>64</v>
      </c>
      <c r="M3168" s="3" t="s">
        <v>294</v>
      </c>
      <c r="N3168" s="3" t="s">
        <v>295</v>
      </c>
      <c r="O3168" s="3"/>
      <c r="P3168" s="3"/>
      <c r="Q3168" s="3"/>
      <c r="R3168" s="3">
        <v>0</v>
      </c>
      <c r="S3168" s="3">
        <v>1</v>
      </c>
      <c r="T3168" s="2">
        <v>345</v>
      </c>
      <c r="U3168" s="3">
        <v>45.82901962545143</v>
      </c>
      <c r="V3168" s="3">
        <v>270.5344214085672</v>
      </c>
      <c r="W3168" s="3">
        <v>29.682063700053639</v>
      </c>
      <c r="X3168" s="3">
        <v>110528.99627116628</v>
      </c>
      <c r="Y3168" s="3">
        <v>270.5344214085672</v>
      </c>
      <c r="Z3168" s="3">
        <v>29.682037459820226</v>
      </c>
      <c r="AA3168" s="3">
        <v>110528.99627116628</v>
      </c>
    </row>
    <row r="3169" spans="1:27" x14ac:dyDescent="0.25">
      <c r="A3169" s="2">
        <v>3168</v>
      </c>
      <c r="B3169" s="3" t="s">
        <v>178</v>
      </c>
      <c r="C3169" s="3" t="s">
        <v>110</v>
      </c>
      <c r="D3169" s="3" t="s">
        <v>179</v>
      </c>
      <c r="E3169" s="3" t="s">
        <v>288</v>
      </c>
      <c r="F3169" s="3">
        <v>0.56000000000000005</v>
      </c>
      <c r="G3169" s="3">
        <v>0.48</v>
      </c>
      <c r="H3169" s="3" t="s">
        <v>64</v>
      </c>
      <c r="I3169" s="2">
        <v>6120</v>
      </c>
      <c r="J3169" s="3" t="s">
        <v>63</v>
      </c>
      <c r="K3169" s="2">
        <v>6120</v>
      </c>
      <c r="L3169" s="3" t="s">
        <v>64</v>
      </c>
      <c r="M3169" s="3" t="s">
        <v>289</v>
      </c>
      <c r="N3169" s="3" t="s">
        <v>289</v>
      </c>
      <c r="O3169" s="3"/>
      <c r="P3169" s="3"/>
      <c r="Q3169" s="3"/>
      <c r="R3169" s="3">
        <v>0</v>
      </c>
      <c r="S3169" s="3">
        <v>1</v>
      </c>
      <c r="T3169" s="2">
        <v>3540</v>
      </c>
      <c r="U3169" s="3">
        <v>937.1308160831569</v>
      </c>
      <c r="V3169" s="3">
        <v>5643.2149446432886</v>
      </c>
      <c r="W3169" s="3">
        <v>586.89125974496767</v>
      </c>
      <c r="X3169" s="3">
        <v>2287505.3217101614</v>
      </c>
      <c r="Y3169" s="3">
        <v>5643.2149446432886</v>
      </c>
      <c r="Z3169" s="3">
        <v>586.89074090760539</v>
      </c>
      <c r="AA3169" s="3">
        <v>2287505.3217101614</v>
      </c>
    </row>
    <row r="3170" spans="1:27" x14ac:dyDescent="0.25">
      <c r="A3170" s="2">
        <v>3169</v>
      </c>
      <c r="B3170" s="3" t="s">
        <v>178</v>
      </c>
      <c r="C3170" s="3" t="s">
        <v>110</v>
      </c>
      <c r="D3170" s="3" t="s">
        <v>179</v>
      </c>
      <c r="E3170" s="3" t="s">
        <v>288</v>
      </c>
      <c r="F3170" s="3">
        <v>0.56000000000000005</v>
      </c>
      <c r="G3170" s="3">
        <v>0.48</v>
      </c>
      <c r="H3170" s="3" t="s">
        <v>64</v>
      </c>
      <c r="I3170" s="2">
        <v>6120</v>
      </c>
      <c r="J3170" s="3" t="s">
        <v>63</v>
      </c>
      <c r="K3170" s="2">
        <v>6120</v>
      </c>
      <c r="L3170" s="3" t="s">
        <v>64</v>
      </c>
      <c r="M3170" s="3" t="s">
        <v>291</v>
      </c>
      <c r="N3170" s="3" t="s">
        <v>292</v>
      </c>
      <c r="O3170" s="3"/>
      <c r="P3170" s="3"/>
      <c r="Q3170" s="3"/>
      <c r="R3170" s="3">
        <v>0</v>
      </c>
      <c r="S3170" s="3">
        <v>1</v>
      </c>
      <c r="T3170" s="2">
        <v>1153</v>
      </c>
      <c r="U3170" s="3">
        <v>253.68453948467086</v>
      </c>
      <c r="V3170" s="3">
        <v>1500.1538481021801</v>
      </c>
      <c r="W3170" s="3">
        <v>154.4944284183432</v>
      </c>
      <c r="X3170" s="3">
        <v>600645.31879234803</v>
      </c>
      <c r="Y3170" s="3">
        <v>1500.1538481021801</v>
      </c>
      <c r="Z3170" s="3">
        <v>154.4942918385585</v>
      </c>
      <c r="AA3170" s="3">
        <v>600645.31879234803</v>
      </c>
    </row>
    <row r="3171" spans="1:27" x14ac:dyDescent="0.25">
      <c r="A3171" s="2">
        <v>3170</v>
      </c>
      <c r="B3171" s="3" t="s">
        <v>178</v>
      </c>
      <c r="C3171" s="3" t="s">
        <v>110</v>
      </c>
      <c r="D3171" s="3" t="s">
        <v>179</v>
      </c>
      <c r="E3171" s="3" t="s">
        <v>288</v>
      </c>
      <c r="F3171" s="3">
        <v>0.56000000000000005</v>
      </c>
      <c r="G3171" s="3">
        <v>0.48</v>
      </c>
      <c r="H3171" s="3" t="s">
        <v>64</v>
      </c>
      <c r="I3171" s="2">
        <v>6170</v>
      </c>
      <c r="J3171" s="3" t="s">
        <v>94</v>
      </c>
      <c r="K3171" s="2">
        <v>6170</v>
      </c>
      <c r="L3171" s="3" t="s">
        <v>64</v>
      </c>
      <c r="M3171" s="3" t="s">
        <v>294</v>
      </c>
      <c r="N3171" s="3" t="s">
        <v>295</v>
      </c>
      <c r="O3171" s="3"/>
      <c r="P3171" s="3"/>
      <c r="Q3171" s="3"/>
      <c r="R3171" s="3">
        <v>0</v>
      </c>
      <c r="S3171" s="3">
        <v>1</v>
      </c>
      <c r="T3171" s="2">
        <v>31</v>
      </c>
      <c r="U3171" s="3">
        <v>5.4475628141674628</v>
      </c>
      <c r="V3171" s="3">
        <v>32.639659827479115</v>
      </c>
      <c r="W3171" s="3">
        <v>3.2701036948035949</v>
      </c>
      <c r="X3171" s="3">
        <v>12716.00681785704</v>
      </c>
      <c r="Y3171" s="3">
        <v>32.639659827479115</v>
      </c>
      <c r="Z3171" s="3">
        <v>3.2701008038899082</v>
      </c>
      <c r="AA3171" s="3">
        <v>12716.00681785704</v>
      </c>
    </row>
    <row r="3172" spans="1:27" x14ac:dyDescent="0.25">
      <c r="A3172" s="2">
        <v>3171</v>
      </c>
      <c r="B3172" s="3" t="s">
        <v>178</v>
      </c>
      <c r="C3172" s="3" t="s">
        <v>110</v>
      </c>
      <c r="D3172" s="3" t="s">
        <v>179</v>
      </c>
      <c r="E3172" s="3" t="s">
        <v>288</v>
      </c>
      <c r="F3172" s="3">
        <v>0.56000000000000005</v>
      </c>
      <c r="G3172" s="3">
        <v>0.48</v>
      </c>
      <c r="H3172" s="3" t="s">
        <v>64</v>
      </c>
      <c r="I3172" s="2">
        <v>6170</v>
      </c>
      <c r="J3172" s="3" t="s">
        <v>94</v>
      </c>
      <c r="K3172" s="2">
        <v>6170</v>
      </c>
      <c r="L3172" s="3" t="s">
        <v>64</v>
      </c>
      <c r="M3172" s="3" t="s">
        <v>289</v>
      </c>
      <c r="N3172" s="3" t="s">
        <v>289</v>
      </c>
      <c r="O3172" s="3"/>
      <c r="P3172" s="3"/>
      <c r="Q3172" s="3"/>
      <c r="R3172" s="3">
        <v>0</v>
      </c>
      <c r="S3172" s="3">
        <v>1</v>
      </c>
      <c r="T3172" s="2">
        <v>885</v>
      </c>
      <c r="U3172" s="3">
        <v>233.0785343193956</v>
      </c>
      <c r="V3172" s="3">
        <v>1458.7770381114476</v>
      </c>
      <c r="W3172" s="3">
        <v>153.58203768884914</v>
      </c>
      <c r="X3172" s="3">
        <v>607257.47502026428</v>
      </c>
      <c r="Y3172" s="3">
        <v>1458.7770381114476</v>
      </c>
      <c r="Z3172" s="3">
        <v>153.58190191565771</v>
      </c>
      <c r="AA3172" s="3">
        <v>607257.47502026428</v>
      </c>
    </row>
    <row r="3173" spans="1:27" x14ac:dyDescent="0.25">
      <c r="A3173" s="2">
        <v>3172</v>
      </c>
      <c r="B3173" s="3" t="s">
        <v>178</v>
      </c>
      <c r="C3173" s="3" t="s">
        <v>110</v>
      </c>
      <c r="D3173" s="3" t="s">
        <v>179</v>
      </c>
      <c r="E3173" s="3" t="s">
        <v>288</v>
      </c>
      <c r="F3173" s="3">
        <v>0.56000000000000005</v>
      </c>
      <c r="G3173" s="3">
        <v>0.48</v>
      </c>
      <c r="H3173" s="3" t="s">
        <v>64</v>
      </c>
      <c r="I3173" s="2">
        <v>6170</v>
      </c>
      <c r="J3173" s="3" t="s">
        <v>94</v>
      </c>
      <c r="K3173" s="2">
        <v>6170</v>
      </c>
      <c r="L3173" s="3" t="s">
        <v>64</v>
      </c>
      <c r="M3173" s="3" t="s">
        <v>291</v>
      </c>
      <c r="N3173" s="3" t="s">
        <v>292</v>
      </c>
      <c r="O3173" s="3"/>
      <c r="P3173" s="3"/>
      <c r="Q3173" s="3"/>
      <c r="R3173" s="3">
        <v>0</v>
      </c>
      <c r="S3173" s="3">
        <v>1</v>
      </c>
      <c r="T3173" s="2">
        <v>4</v>
      </c>
      <c r="U3173" s="3">
        <v>0.66232133407390004</v>
      </c>
      <c r="V3173" s="3">
        <v>4.5544780649559486</v>
      </c>
      <c r="W3173" s="3">
        <v>0.53403397122008767</v>
      </c>
      <c r="X3173" s="3">
        <v>2073.5046067166459</v>
      </c>
      <c r="Y3173" s="3">
        <v>4.5544780649559486</v>
      </c>
      <c r="Z3173" s="3">
        <v>0.53403349911086273</v>
      </c>
      <c r="AA3173" s="3">
        <v>2073.5046067166459</v>
      </c>
    </row>
    <row r="3174" spans="1:27" x14ac:dyDescent="0.25">
      <c r="A3174" s="2">
        <v>3173</v>
      </c>
      <c r="B3174" s="3" t="s">
        <v>178</v>
      </c>
      <c r="C3174" s="3" t="s">
        <v>110</v>
      </c>
      <c r="D3174" s="3" t="s">
        <v>179</v>
      </c>
      <c r="E3174" s="3" t="s">
        <v>288</v>
      </c>
      <c r="F3174" s="3">
        <v>0.56000000000000005</v>
      </c>
      <c r="G3174" s="3">
        <v>0.48</v>
      </c>
      <c r="H3174" s="3" t="s">
        <v>64</v>
      </c>
      <c r="I3174" s="2">
        <v>6172</v>
      </c>
      <c r="J3174" s="3" t="s">
        <v>332</v>
      </c>
      <c r="K3174" s="2">
        <v>6172</v>
      </c>
      <c r="L3174" s="3" t="s">
        <v>64</v>
      </c>
      <c r="M3174" s="3" t="s">
        <v>289</v>
      </c>
      <c r="N3174" s="3" t="s">
        <v>289</v>
      </c>
      <c r="O3174" s="3"/>
      <c r="P3174" s="3"/>
      <c r="Q3174" s="3"/>
      <c r="R3174" s="3">
        <v>0</v>
      </c>
      <c r="S3174" s="3">
        <v>1</v>
      </c>
      <c r="T3174" s="2">
        <v>31</v>
      </c>
      <c r="U3174" s="3">
        <v>1.4324637547426493</v>
      </c>
      <c r="V3174" s="3">
        <v>8.6924240848823597</v>
      </c>
      <c r="W3174" s="3">
        <v>1.0201980575665539</v>
      </c>
      <c r="X3174" s="3">
        <v>4257.7677476254203</v>
      </c>
      <c r="Y3174" s="3">
        <v>8.6924240848823597</v>
      </c>
      <c r="Z3174" s="3">
        <v>1.0201971556671614</v>
      </c>
      <c r="AA3174" s="3">
        <v>4257.7677476254203</v>
      </c>
    </row>
    <row r="3175" spans="1:27" x14ac:dyDescent="0.25">
      <c r="A3175" s="2">
        <v>3174</v>
      </c>
      <c r="B3175" s="3" t="s">
        <v>178</v>
      </c>
      <c r="C3175" s="3" t="s">
        <v>110</v>
      </c>
      <c r="D3175" s="3" t="s">
        <v>179</v>
      </c>
      <c r="E3175" s="3" t="s">
        <v>288</v>
      </c>
      <c r="F3175" s="3">
        <v>0.56000000000000005</v>
      </c>
      <c r="G3175" s="3">
        <v>0.48</v>
      </c>
      <c r="H3175" s="3" t="s">
        <v>64</v>
      </c>
      <c r="I3175" s="2">
        <v>6181</v>
      </c>
      <c r="J3175" s="3" t="s">
        <v>95</v>
      </c>
      <c r="K3175" s="2">
        <v>6181</v>
      </c>
      <c r="L3175" s="3" t="s">
        <v>64</v>
      </c>
      <c r="M3175" s="3" t="s">
        <v>289</v>
      </c>
      <c r="N3175" s="3" t="s">
        <v>289</v>
      </c>
      <c r="O3175" s="3"/>
      <c r="P3175" s="3"/>
      <c r="Q3175" s="3"/>
      <c r="R3175" s="3">
        <v>0</v>
      </c>
      <c r="S3175" s="3">
        <v>1</v>
      </c>
      <c r="T3175" s="2">
        <v>77</v>
      </c>
      <c r="U3175" s="3">
        <v>23.010664736011798</v>
      </c>
      <c r="V3175" s="3">
        <v>135.67582535045418</v>
      </c>
      <c r="W3175" s="3">
        <v>12.915873298470999</v>
      </c>
      <c r="X3175" s="3">
        <v>64744.700327547682</v>
      </c>
      <c r="Y3175" s="3">
        <v>135.67582535045418</v>
      </c>
      <c r="Z3175" s="3">
        <v>12.915861880278054</v>
      </c>
      <c r="AA3175" s="3">
        <v>64744.700327547682</v>
      </c>
    </row>
    <row r="3176" spans="1:27" x14ac:dyDescent="0.25">
      <c r="A3176" s="2">
        <v>3175</v>
      </c>
      <c r="B3176" s="3" t="s">
        <v>178</v>
      </c>
      <c r="C3176" s="3" t="s">
        <v>110</v>
      </c>
      <c r="D3176" s="3" t="s">
        <v>179</v>
      </c>
      <c r="E3176" s="3" t="s">
        <v>288</v>
      </c>
      <c r="F3176" s="3">
        <v>0.56000000000000005</v>
      </c>
      <c r="G3176" s="3">
        <v>0.48</v>
      </c>
      <c r="H3176" s="3" t="s">
        <v>64</v>
      </c>
      <c r="I3176" s="2">
        <v>6210</v>
      </c>
      <c r="J3176" s="3" t="s">
        <v>97</v>
      </c>
      <c r="K3176" s="2">
        <v>6210</v>
      </c>
      <c r="L3176" s="3" t="s">
        <v>64</v>
      </c>
      <c r="M3176" s="3" t="s">
        <v>289</v>
      </c>
      <c r="N3176" s="3" t="s">
        <v>289</v>
      </c>
      <c r="O3176" s="3"/>
      <c r="P3176" s="3"/>
      <c r="Q3176" s="3"/>
      <c r="R3176" s="3">
        <v>0</v>
      </c>
      <c r="S3176" s="3">
        <v>1</v>
      </c>
      <c r="T3176" s="2">
        <v>9</v>
      </c>
      <c r="U3176" s="3">
        <v>2.0261463953272738</v>
      </c>
      <c r="V3176" s="3">
        <v>11.634093978641321</v>
      </c>
      <c r="W3176" s="3">
        <v>1.408921568551539</v>
      </c>
      <c r="X3176" s="3">
        <v>6050.5506985375214</v>
      </c>
      <c r="Y3176" s="3">
        <v>11.634093978641321</v>
      </c>
      <c r="Z3176" s="3">
        <v>1.4089203230036818</v>
      </c>
      <c r="AA3176" s="3">
        <v>6050.5506985375214</v>
      </c>
    </row>
    <row r="3177" spans="1:27" x14ac:dyDescent="0.25">
      <c r="A3177" s="2">
        <v>3176</v>
      </c>
      <c r="B3177" s="3" t="s">
        <v>178</v>
      </c>
      <c r="C3177" s="3" t="s">
        <v>110</v>
      </c>
      <c r="D3177" s="3" t="s">
        <v>179</v>
      </c>
      <c r="E3177" s="3" t="s">
        <v>288</v>
      </c>
      <c r="F3177" s="3">
        <v>0.56000000000000005</v>
      </c>
      <c r="G3177" s="3">
        <v>0.48</v>
      </c>
      <c r="H3177" s="3" t="s">
        <v>64</v>
      </c>
      <c r="I3177" s="2">
        <v>6250</v>
      </c>
      <c r="J3177" s="3" t="s">
        <v>98</v>
      </c>
      <c r="K3177" s="2">
        <v>6250</v>
      </c>
      <c r="L3177" s="3" t="s">
        <v>64</v>
      </c>
      <c r="M3177" s="3" t="s">
        <v>294</v>
      </c>
      <c r="N3177" s="3" t="s">
        <v>295</v>
      </c>
      <c r="O3177" s="3"/>
      <c r="P3177" s="3"/>
      <c r="Q3177" s="3"/>
      <c r="R3177" s="3">
        <v>0</v>
      </c>
      <c r="S3177" s="3">
        <v>1</v>
      </c>
      <c r="T3177" s="2">
        <v>12</v>
      </c>
      <c r="U3177" s="3">
        <v>2.8287900789929896</v>
      </c>
      <c r="V3177" s="3">
        <v>15.643279377487815</v>
      </c>
      <c r="W3177" s="3">
        <v>1.7403738949692467</v>
      </c>
      <c r="X3177" s="3">
        <v>7252.6536433672891</v>
      </c>
      <c r="Y3177" s="3">
        <v>15.643279377487815</v>
      </c>
      <c r="Z3177" s="3">
        <v>1.7403723564031368</v>
      </c>
      <c r="AA3177" s="3">
        <v>7252.6536433672891</v>
      </c>
    </row>
    <row r="3178" spans="1:27" x14ac:dyDescent="0.25">
      <c r="A3178" s="2">
        <v>3177</v>
      </c>
      <c r="B3178" s="3" t="s">
        <v>178</v>
      </c>
      <c r="C3178" s="3" t="s">
        <v>110</v>
      </c>
      <c r="D3178" s="3" t="s">
        <v>179</v>
      </c>
      <c r="E3178" s="3" t="s">
        <v>288</v>
      </c>
      <c r="F3178" s="3">
        <v>0.56000000000000005</v>
      </c>
      <c r="G3178" s="3">
        <v>0.48</v>
      </c>
      <c r="H3178" s="3" t="s">
        <v>64</v>
      </c>
      <c r="I3178" s="2">
        <v>6250</v>
      </c>
      <c r="J3178" s="3" t="s">
        <v>98</v>
      </c>
      <c r="K3178" s="2">
        <v>6250</v>
      </c>
      <c r="L3178" s="3" t="s">
        <v>64</v>
      </c>
      <c r="M3178" s="3" t="s">
        <v>289</v>
      </c>
      <c r="N3178" s="3" t="s">
        <v>289</v>
      </c>
      <c r="O3178" s="3"/>
      <c r="P3178" s="3"/>
      <c r="Q3178" s="3"/>
      <c r="R3178" s="3">
        <v>0</v>
      </c>
      <c r="S3178" s="3">
        <v>1</v>
      </c>
      <c r="T3178" s="2">
        <v>6</v>
      </c>
      <c r="U3178" s="3">
        <v>0.60953573573088615</v>
      </c>
      <c r="V3178" s="3">
        <v>5.4490368271039902</v>
      </c>
      <c r="W3178" s="3">
        <v>0.76933751784382876</v>
      </c>
      <c r="X3178" s="3">
        <v>2188.2638603232094</v>
      </c>
      <c r="Y3178" s="3">
        <v>5.4490368271039902</v>
      </c>
      <c r="Z3178" s="3">
        <v>0.76933683771605199</v>
      </c>
      <c r="AA3178" s="3">
        <v>2188.2638603232094</v>
      </c>
    </row>
    <row r="3179" spans="1:27" x14ac:dyDescent="0.25">
      <c r="A3179" s="2">
        <v>3178</v>
      </c>
      <c r="B3179" s="3" t="s">
        <v>178</v>
      </c>
      <c r="C3179" s="3" t="s">
        <v>110</v>
      </c>
      <c r="D3179" s="3" t="s">
        <v>179</v>
      </c>
      <c r="E3179" s="3" t="s">
        <v>288</v>
      </c>
      <c r="F3179" s="3">
        <v>0.56000000000000005</v>
      </c>
      <c r="G3179" s="3">
        <v>0.48</v>
      </c>
      <c r="H3179" s="3" t="s">
        <v>64</v>
      </c>
      <c r="I3179" s="2">
        <v>6300</v>
      </c>
      <c r="J3179" s="3" t="s">
        <v>99</v>
      </c>
      <c r="K3179" s="2">
        <v>6300</v>
      </c>
      <c r="L3179" s="3" t="s">
        <v>64</v>
      </c>
      <c r="M3179" s="3" t="s">
        <v>289</v>
      </c>
      <c r="N3179" s="3" t="s">
        <v>289</v>
      </c>
      <c r="O3179" s="3"/>
      <c r="P3179" s="3"/>
      <c r="Q3179" s="3"/>
      <c r="R3179" s="3">
        <v>0</v>
      </c>
      <c r="S3179" s="3">
        <v>1</v>
      </c>
      <c r="T3179" s="2">
        <v>174</v>
      </c>
      <c r="U3179" s="3">
        <v>45.317048663830036</v>
      </c>
      <c r="V3179" s="3">
        <v>293.24900876557166</v>
      </c>
      <c r="W3179" s="3">
        <v>31.259418458361925</v>
      </c>
      <c r="X3179" s="3">
        <v>126075.6088058746</v>
      </c>
      <c r="Y3179" s="3">
        <v>293.24900876557166</v>
      </c>
      <c r="Z3179" s="3">
        <v>31.25939082367838</v>
      </c>
      <c r="AA3179" s="3">
        <v>126075.6088058746</v>
      </c>
    </row>
    <row r="3180" spans="1:27" x14ac:dyDescent="0.25">
      <c r="A3180" s="2">
        <v>3179</v>
      </c>
      <c r="B3180" s="3" t="s">
        <v>178</v>
      </c>
      <c r="C3180" s="3" t="s">
        <v>110</v>
      </c>
      <c r="D3180" s="3" t="s">
        <v>179</v>
      </c>
      <c r="E3180" s="3" t="s">
        <v>288</v>
      </c>
      <c r="F3180" s="3">
        <v>0.56000000000000005</v>
      </c>
      <c r="G3180" s="3">
        <v>0.48</v>
      </c>
      <c r="H3180" s="3" t="s">
        <v>64</v>
      </c>
      <c r="I3180" s="2">
        <v>6410</v>
      </c>
      <c r="J3180" s="3" t="s">
        <v>100</v>
      </c>
      <c r="K3180" s="2">
        <v>6410</v>
      </c>
      <c r="L3180" s="3" t="s">
        <v>64</v>
      </c>
      <c r="M3180" s="3" t="s">
        <v>289</v>
      </c>
      <c r="N3180" s="3" t="s">
        <v>289</v>
      </c>
      <c r="O3180" s="3"/>
      <c r="P3180" s="3"/>
      <c r="Q3180" s="3"/>
      <c r="R3180" s="3">
        <v>0</v>
      </c>
      <c r="S3180" s="3">
        <v>1</v>
      </c>
      <c r="T3180" s="2">
        <v>592</v>
      </c>
      <c r="U3180" s="3">
        <v>113.25312880131163</v>
      </c>
      <c r="V3180" s="3">
        <v>743.18400014247641</v>
      </c>
      <c r="W3180" s="3">
        <v>82.776390248414415</v>
      </c>
      <c r="X3180" s="3">
        <v>325294.42800673278</v>
      </c>
      <c r="Y3180" s="3">
        <v>743.18400014247641</v>
      </c>
      <c r="Z3180" s="3">
        <v>82.776317070490521</v>
      </c>
      <c r="AA3180" s="3">
        <v>325294.42800673278</v>
      </c>
    </row>
    <row r="3181" spans="1:27" x14ac:dyDescent="0.25">
      <c r="A3181" s="2">
        <v>3180</v>
      </c>
      <c r="B3181" s="3" t="s">
        <v>178</v>
      </c>
      <c r="C3181" s="3" t="s">
        <v>110</v>
      </c>
      <c r="D3181" s="3" t="s">
        <v>179</v>
      </c>
      <c r="E3181" s="3" t="s">
        <v>288</v>
      </c>
      <c r="F3181" s="3">
        <v>0.56000000000000005</v>
      </c>
      <c r="G3181" s="3">
        <v>0.48</v>
      </c>
      <c r="H3181" s="3" t="s">
        <v>64</v>
      </c>
      <c r="I3181" s="2">
        <v>6420</v>
      </c>
      <c r="J3181" s="3" t="s">
        <v>101</v>
      </c>
      <c r="K3181" s="2">
        <v>6420</v>
      </c>
      <c r="L3181" s="3" t="s">
        <v>64</v>
      </c>
      <c r="M3181" s="3" t="s">
        <v>294</v>
      </c>
      <c r="N3181" s="3" t="s">
        <v>295</v>
      </c>
      <c r="O3181" s="3"/>
      <c r="P3181" s="3"/>
      <c r="Q3181" s="3"/>
      <c r="R3181" s="3">
        <v>0</v>
      </c>
      <c r="S3181" s="3">
        <v>1</v>
      </c>
      <c r="T3181" s="2">
        <v>31</v>
      </c>
      <c r="U3181" s="3">
        <v>6.7223318785258703</v>
      </c>
      <c r="V3181" s="3">
        <v>43.786872679638307</v>
      </c>
      <c r="W3181" s="3">
        <v>4.4074746278794148</v>
      </c>
      <c r="X3181" s="3">
        <v>17262.283037059537</v>
      </c>
      <c r="Y3181" s="3">
        <v>43.786872679638307</v>
      </c>
      <c r="Z3181" s="3">
        <v>4.4074707314804247</v>
      </c>
      <c r="AA3181" s="3">
        <v>17262.283037059537</v>
      </c>
    </row>
    <row r="3182" spans="1:27" x14ac:dyDescent="0.25">
      <c r="A3182" s="2">
        <v>3181</v>
      </c>
      <c r="B3182" s="3" t="s">
        <v>178</v>
      </c>
      <c r="C3182" s="3" t="s">
        <v>110</v>
      </c>
      <c r="D3182" s="3" t="s">
        <v>179</v>
      </c>
      <c r="E3182" s="3" t="s">
        <v>288</v>
      </c>
      <c r="F3182" s="3">
        <v>0.56000000000000005</v>
      </c>
      <c r="G3182" s="3">
        <v>0.48</v>
      </c>
      <c r="H3182" s="3" t="s">
        <v>64</v>
      </c>
      <c r="I3182" s="2">
        <v>6420</v>
      </c>
      <c r="J3182" s="3" t="s">
        <v>101</v>
      </c>
      <c r="K3182" s="2">
        <v>6420</v>
      </c>
      <c r="L3182" s="3" t="s">
        <v>64</v>
      </c>
      <c r="M3182" s="3" t="s">
        <v>289</v>
      </c>
      <c r="N3182" s="3" t="s">
        <v>289</v>
      </c>
      <c r="O3182" s="3"/>
      <c r="P3182" s="3"/>
      <c r="Q3182" s="3"/>
      <c r="R3182" s="3">
        <v>0</v>
      </c>
      <c r="S3182" s="3">
        <v>1</v>
      </c>
      <c r="T3182" s="2">
        <v>86</v>
      </c>
      <c r="U3182" s="3">
        <v>22.174215374804877</v>
      </c>
      <c r="V3182" s="3">
        <v>129.26564144439118</v>
      </c>
      <c r="W3182" s="3">
        <v>13.563971614894745</v>
      </c>
      <c r="X3182" s="3">
        <v>50969.71106010193</v>
      </c>
      <c r="Y3182" s="3">
        <v>129.26564144439118</v>
      </c>
      <c r="Z3182" s="3">
        <v>13.563959623754732</v>
      </c>
      <c r="AA3182" s="3">
        <v>50969.71106010193</v>
      </c>
    </row>
    <row r="3183" spans="1:27" x14ac:dyDescent="0.25">
      <c r="A3183" s="2">
        <v>3182</v>
      </c>
      <c r="B3183" s="3" t="s">
        <v>178</v>
      </c>
      <c r="C3183" s="3" t="s">
        <v>110</v>
      </c>
      <c r="D3183" s="3" t="s">
        <v>179</v>
      </c>
      <c r="E3183" s="3" t="s">
        <v>288</v>
      </c>
      <c r="F3183" s="3">
        <v>0.56000000000000005</v>
      </c>
      <c r="G3183" s="3">
        <v>0.48</v>
      </c>
      <c r="H3183" s="3" t="s">
        <v>64</v>
      </c>
      <c r="I3183" s="2">
        <v>6430</v>
      </c>
      <c r="J3183" s="3" t="s">
        <v>102</v>
      </c>
      <c r="K3183" s="2">
        <v>6430</v>
      </c>
      <c r="L3183" s="3" t="s">
        <v>64</v>
      </c>
      <c r="M3183" s="3" t="s">
        <v>289</v>
      </c>
      <c r="N3183" s="3" t="s">
        <v>289</v>
      </c>
      <c r="O3183" s="3"/>
      <c r="P3183" s="3"/>
      <c r="Q3183" s="3"/>
      <c r="R3183" s="3">
        <v>0</v>
      </c>
      <c r="S3183" s="3">
        <v>1</v>
      </c>
      <c r="T3183" s="2">
        <v>809</v>
      </c>
      <c r="U3183" s="3">
        <v>257.57187856387213</v>
      </c>
      <c r="V3183" s="3">
        <v>1443.3292091630146</v>
      </c>
      <c r="W3183" s="3">
        <v>145.69874290364695</v>
      </c>
      <c r="X3183" s="3">
        <v>754307.00109698821</v>
      </c>
      <c r="Y3183" s="3">
        <v>1443.3292091630146</v>
      </c>
      <c r="Z3183" s="3">
        <v>145.69861409963042</v>
      </c>
      <c r="AA3183" s="3">
        <v>754307.00109698821</v>
      </c>
    </row>
    <row r="3184" spans="1:27" x14ac:dyDescent="0.25">
      <c r="A3184" s="2">
        <v>3183</v>
      </c>
      <c r="B3184" s="3" t="s">
        <v>178</v>
      </c>
      <c r="C3184" s="3" t="s">
        <v>110</v>
      </c>
      <c r="D3184" s="3" t="s">
        <v>179</v>
      </c>
      <c r="E3184" s="3" t="s">
        <v>288</v>
      </c>
      <c r="F3184" s="3">
        <v>0.56000000000000005</v>
      </c>
      <c r="G3184" s="3">
        <v>0.48</v>
      </c>
      <c r="H3184" s="3" t="s">
        <v>64</v>
      </c>
      <c r="I3184" s="2">
        <v>6440</v>
      </c>
      <c r="J3184" s="3" t="s">
        <v>103</v>
      </c>
      <c r="K3184" s="2">
        <v>6440</v>
      </c>
      <c r="L3184" s="3" t="s">
        <v>64</v>
      </c>
      <c r="M3184" s="3" t="s">
        <v>289</v>
      </c>
      <c r="N3184" s="3" t="s">
        <v>289</v>
      </c>
      <c r="O3184" s="3"/>
      <c r="P3184" s="3"/>
      <c r="Q3184" s="3"/>
      <c r="R3184" s="3">
        <v>0</v>
      </c>
      <c r="S3184" s="3">
        <v>1</v>
      </c>
      <c r="T3184" s="2">
        <v>39</v>
      </c>
      <c r="U3184" s="3">
        <v>4.315859556731354</v>
      </c>
      <c r="V3184" s="3">
        <v>29.192712294718568</v>
      </c>
      <c r="W3184" s="3">
        <v>3.1365428388752705</v>
      </c>
      <c r="X3184" s="3">
        <v>11583.881304265058</v>
      </c>
      <c r="Y3184" s="3">
        <v>29.192712294718568</v>
      </c>
      <c r="Z3184" s="3">
        <v>3.1365400660351779</v>
      </c>
      <c r="AA3184" s="3">
        <v>11583.881304265058</v>
      </c>
    </row>
    <row r="3185" spans="1:27" x14ac:dyDescent="0.25">
      <c r="A3185" s="2">
        <v>3184</v>
      </c>
      <c r="B3185" s="3" t="s">
        <v>178</v>
      </c>
      <c r="C3185" s="3" t="s">
        <v>110</v>
      </c>
      <c r="D3185" s="3" t="s">
        <v>179</v>
      </c>
      <c r="E3185" s="3" t="s">
        <v>288</v>
      </c>
      <c r="F3185" s="3">
        <v>0.56000000000000005</v>
      </c>
      <c r="G3185" s="3">
        <v>0.48</v>
      </c>
      <c r="H3185" s="3" t="s">
        <v>64</v>
      </c>
      <c r="I3185" s="2">
        <v>6460</v>
      </c>
      <c r="J3185" s="3" t="s">
        <v>104</v>
      </c>
      <c r="K3185" s="2">
        <v>3000</v>
      </c>
      <c r="L3185" s="3" t="s">
        <v>64</v>
      </c>
      <c r="M3185" s="3" t="s">
        <v>294</v>
      </c>
      <c r="N3185" s="3" t="s">
        <v>295</v>
      </c>
      <c r="O3185" s="3"/>
      <c r="P3185" s="3"/>
      <c r="Q3185" s="3"/>
      <c r="R3185" s="3">
        <v>0</v>
      </c>
      <c r="S3185" s="3">
        <v>1</v>
      </c>
      <c r="T3185" s="2">
        <v>4</v>
      </c>
      <c r="U3185" s="3">
        <v>3.7408611166409251E-3</v>
      </c>
      <c r="V3185" s="3">
        <v>2.9946563994848782E-2</v>
      </c>
      <c r="W3185" s="3">
        <v>4.0079810290464986E-3</v>
      </c>
      <c r="X3185" s="3">
        <v>13.962122489052549</v>
      </c>
      <c r="Y3185" s="3">
        <v>2.9946563994848782E-2</v>
      </c>
      <c r="Z3185" s="3">
        <v>4.0079774858171749E-3</v>
      </c>
      <c r="AA3185" s="3">
        <v>13.962122489052549</v>
      </c>
    </row>
    <row r="3186" spans="1:27" x14ac:dyDescent="0.25">
      <c r="A3186" s="2">
        <v>3185</v>
      </c>
      <c r="B3186" s="3" t="s">
        <v>178</v>
      </c>
      <c r="C3186" s="3" t="s">
        <v>110</v>
      </c>
      <c r="D3186" s="3" t="s">
        <v>179</v>
      </c>
      <c r="E3186" s="3" t="s">
        <v>288</v>
      </c>
      <c r="F3186" s="3">
        <v>0.56000000000000005</v>
      </c>
      <c r="G3186" s="3">
        <v>0.48</v>
      </c>
      <c r="H3186" s="3" t="s">
        <v>64</v>
      </c>
      <c r="I3186" s="2">
        <v>6460</v>
      </c>
      <c r="J3186" s="3" t="s">
        <v>104</v>
      </c>
      <c r="K3186" s="2">
        <v>6460</v>
      </c>
      <c r="L3186" s="3" t="s">
        <v>64</v>
      </c>
      <c r="M3186" s="3" t="s">
        <v>294</v>
      </c>
      <c r="N3186" s="3" t="s">
        <v>295</v>
      </c>
      <c r="O3186" s="3"/>
      <c r="P3186" s="3"/>
      <c r="Q3186" s="3"/>
      <c r="R3186" s="3">
        <v>0</v>
      </c>
      <c r="S3186" s="3">
        <v>1</v>
      </c>
      <c r="T3186" s="2">
        <v>5</v>
      </c>
      <c r="U3186" s="3">
        <v>0.15160194655612014</v>
      </c>
      <c r="V3186" s="3">
        <v>1.2066810895296884</v>
      </c>
      <c r="W3186" s="3">
        <v>0.15864299274641161</v>
      </c>
      <c r="X3186" s="3">
        <v>558.27563263460672</v>
      </c>
      <c r="Y3186" s="3">
        <v>1.2066810895296884</v>
      </c>
      <c r="Z3186" s="3">
        <v>0.15864285249911539</v>
      </c>
      <c r="AA3186" s="3">
        <v>558.27563263460672</v>
      </c>
    </row>
    <row r="3187" spans="1:27" x14ac:dyDescent="0.25">
      <c r="A3187" s="2">
        <v>3186</v>
      </c>
      <c r="B3187" s="3" t="s">
        <v>178</v>
      </c>
      <c r="C3187" s="3" t="s">
        <v>110</v>
      </c>
      <c r="D3187" s="3" t="s">
        <v>179</v>
      </c>
      <c r="E3187" s="3" t="s">
        <v>288</v>
      </c>
      <c r="F3187" s="3">
        <v>0.56000000000000005</v>
      </c>
      <c r="G3187" s="3">
        <v>0.48</v>
      </c>
      <c r="H3187" s="3" t="s">
        <v>64</v>
      </c>
      <c r="I3187" s="2">
        <v>6460</v>
      </c>
      <c r="J3187" s="3" t="s">
        <v>104</v>
      </c>
      <c r="K3187" s="2">
        <v>6460</v>
      </c>
      <c r="L3187" s="3" t="s">
        <v>64</v>
      </c>
      <c r="M3187" s="3" t="s">
        <v>289</v>
      </c>
      <c r="N3187" s="3" t="s">
        <v>289</v>
      </c>
      <c r="O3187" s="3"/>
      <c r="P3187" s="3"/>
      <c r="Q3187" s="3"/>
      <c r="R3187" s="3">
        <v>0</v>
      </c>
      <c r="S3187" s="3">
        <v>1</v>
      </c>
      <c r="T3187" s="2">
        <v>1348</v>
      </c>
      <c r="U3187" s="3">
        <v>347.34673807085358</v>
      </c>
      <c r="V3187" s="3">
        <v>2314.5121366027897</v>
      </c>
      <c r="W3187" s="3">
        <v>249.59374246797944</v>
      </c>
      <c r="X3187" s="3">
        <v>979964.65477449214</v>
      </c>
      <c r="Y3187" s="3">
        <v>2314.5121366027897</v>
      </c>
      <c r="Z3187" s="3">
        <v>249.59352181627108</v>
      </c>
      <c r="AA3187" s="3">
        <v>979964.65477449214</v>
      </c>
    </row>
    <row r="3188" spans="1:27" x14ac:dyDescent="0.25">
      <c r="A3188" s="2">
        <v>3187</v>
      </c>
      <c r="B3188" s="3" t="s">
        <v>178</v>
      </c>
      <c r="C3188" s="3" t="s">
        <v>110</v>
      </c>
      <c r="D3188" s="3" t="s">
        <v>179</v>
      </c>
      <c r="E3188" s="3" t="s">
        <v>288</v>
      </c>
      <c r="F3188" s="3">
        <v>0.56000000000000005</v>
      </c>
      <c r="G3188" s="3">
        <v>0.48</v>
      </c>
      <c r="H3188" s="3" t="s">
        <v>64</v>
      </c>
      <c r="I3188" s="2">
        <v>6500</v>
      </c>
      <c r="J3188" s="3" t="s">
        <v>105</v>
      </c>
      <c r="K3188" s="2">
        <v>6500</v>
      </c>
      <c r="L3188" s="3" t="s">
        <v>64</v>
      </c>
      <c r="M3188" s="3" t="s">
        <v>289</v>
      </c>
      <c r="N3188" s="3" t="s">
        <v>289</v>
      </c>
      <c r="O3188" s="3"/>
      <c r="P3188" s="3"/>
      <c r="Q3188" s="3"/>
      <c r="R3188" s="3">
        <v>0</v>
      </c>
      <c r="S3188" s="3">
        <v>1</v>
      </c>
      <c r="T3188" s="2">
        <v>23</v>
      </c>
      <c r="U3188" s="3">
        <v>2.0128967470561352</v>
      </c>
      <c r="V3188" s="3">
        <v>14.823516065694482</v>
      </c>
      <c r="W3188" s="3">
        <v>1.750371744838138</v>
      </c>
      <c r="X3188" s="3">
        <v>6300.5277071267392</v>
      </c>
      <c r="Y3188" s="3">
        <v>14.823516065694482</v>
      </c>
      <c r="Z3188" s="3">
        <v>1.7503701974334973</v>
      </c>
      <c r="AA3188" s="3">
        <v>6300.5277071267392</v>
      </c>
    </row>
    <row r="3189" spans="1:27" x14ac:dyDescent="0.25">
      <c r="A3189" s="2">
        <v>3188</v>
      </c>
      <c r="B3189" s="3" t="s">
        <v>178</v>
      </c>
      <c r="C3189" s="3" t="s">
        <v>110</v>
      </c>
      <c r="D3189" s="3" t="s">
        <v>179</v>
      </c>
      <c r="E3189" s="3" t="s">
        <v>288</v>
      </c>
      <c r="F3189" s="3">
        <v>0.56000000000000005</v>
      </c>
      <c r="G3189" s="3">
        <v>0.48</v>
      </c>
      <c r="H3189" s="3" t="s">
        <v>64</v>
      </c>
      <c r="I3189" s="2">
        <v>6500</v>
      </c>
      <c r="J3189" s="3" t="s">
        <v>105</v>
      </c>
      <c r="K3189" s="2">
        <v>6500</v>
      </c>
      <c r="L3189" s="3" t="s">
        <v>64</v>
      </c>
      <c r="M3189" s="3" t="s">
        <v>291</v>
      </c>
      <c r="N3189" s="3" t="s">
        <v>292</v>
      </c>
      <c r="O3189" s="3"/>
      <c r="P3189" s="3"/>
      <c r="Q3189" s="3"/>
      <c r="R3189" s="3">
        <v>0</v>
      </c>
      <c r="S3189" s="3">
        <v>1</v>
      </c>
      <c r="T3189" s="2">
        <v>187</v>
      </c>
      <c r="U3189" s="3">
        <v>37.522914701222383</v>
      </c>
      <c r="V3189" s="3">
        <v>252.18786824079058</v>
      </c>
      <c r="W3189" s="3">
        <v>25.227787471838514</v>
      </c>
      <c r="X3189" s="3">
        <v>100163.41012871597</v>
      </c>
      <c r="Y3189" s="3">
        <v>252.18786824079058</v>
      </c>
      <c r="Z3189" s="3">
        <v>25.227765169378717</v>
      </c>
      <c r="AA3189" s="3">
        <v>100163.41012871597</v>
      </c>
    </row>
    <row r="3190" spans="1:27" x14ac:dyDescent="0.25">
      <c r="A3190" s="2">
        <v>3189</v>
      </c>
      <c r="B3190" s="3" t="s">
        <v>178</v>
      </c>
      <c r="C3190" s="3" t="s">
        <v>110</v>
      </c>
      <c r="D3190" s="3" t="s">
        <v>179</v>
      </c>
      <c r="E3190" s="3" t="s">
        <v>288</v>
      </c>
      <c r="F3190" s="3">
        <v>0.56000000000000005</v>
      </c>
      <c r="G3190" s="3">
        <v>0.48</v>
      </c>
      <c r="H3190" s="3" t="s">
        <v>64</v>
      </c>
      <c r="I3190" s="2">
        <v>7410</v>
      </c>
      <c r="J3190" s="3" t="s">
        <v>150</v>
      </c>
      <c r="K3190" s="2">
        <v>3000</v>
      </c>
      <c r="L3190" s="3"/>
      <c r="M3190" s="3" t="s">
        <v>294</v>
      </c>
      <c r="N3190" s="3" t="s">
        <v>295</v>
      </c>
      <c r="O3190" s="3"/>
      <c r="P3190" s="3"/>
      <c r="Q3190" s="3"/>
      <c r="R3190" s="3">
        <v>0</v>
      </c>
      <c r="S3190" s="3">
        <v>1</v>
      </c>
      <c r="T3190" s="2">
        <v>1</v>
      </c>
      <c r="U3190" s="3">
        <v>1.9454992537812302E-5</v>
      </c>
      <c r="V3190" s="3">
        <v>1.5226773848127275E-4</v>
      </c>
      <c r="W3190" s="3">
        <v>1.7939170105637237E-5</v>
      </c>
      <c r="X3190" s="3">
        <v>6.8304241811390137E-2</v>
      </c>
      <c r="Y3190" s="3">
        <v>1.5226773848127275E-4</v>
      </c>
      <c r="Z3190" s="3">
        <v>1.7939154246631701E-5</v>
      </c>
      <c r="AA3190" s="3">
        <v>6.8304241811390137E-2</v>
      </c>
    </row>
    <row r="3191" spans="1:27" x14ac:dyDescent="0.25">
      <c r="A3191" s="2">
        <v>3190</v>
      </c>
      <c r="B3191" s="3" t="s">
        <v>178</v>
      </c>
      <c r="C3191" s="3" t="s">
        <v>110</v>
      </c>
      <c r="D3191" s="3" t="s">
        <v>179</v>
      </c>
      <c r="E3191" s="3" t="s">
        <v>288</v>
      </c>
      <c r="F3191" s="3">
        <v>0.56000000000000005</v>
      </c>
      <c r="G3191" s="3">
        <v>0.48</v>
      </c>
      <c r="H3191" s="3" t="s">
        <v>64</v>
      </c>
      <c r="I3191" s="2">
        <v>7420</v>
      </c>
      <c r="J3191" s="3" t="s">
        <v>243</v>
      </c>
      <c r="K3191" s="2">
        <v>3000</v>
      </c>
      <c r="L3191" s="3"/>
      <c r="M3191" s="3" t="s">
        <v>289</v>
      </c>
      <c r="N3191" s="3" t="s">
        <v>289</v>
      </c>
      <c r="O3191" s="3"/>
      <c r="P3191" s="3"/>
      <c r="Q3191" s="3"/>
      <c r="R3191" s="3">
        <v>0</v>
      </c>
      <c r="S3191" s="3">
        <v>1</v>
      </c>
      <c r="T3191" s="2">
        <v>23</v>
      </c>
      <c r="U3191" s="3">
        <v>0.31639682548438569</v>
      </c>
      <c r="V3191" s="3">
        <v>0</v>
      </c>
      <c r="W3191" s="3">
        <v>0</v>
      </c>
      <c r="X3191" s="3">
        <v>232.43112302259354</v>
      </c>
      <c r="Y3191" s="3">
        <v>0</v>
      </c>
      <c r="Z3191" s="3">
        <v>0</v>
      </c>
      <c r="AA3191" s="3">
        <v>232.43112302259354</v>
      </c>
    </row>
    <row r="3192" spans="1:27" x14ac:dyDescent="0.25">
      <c r="A3192" s="2">
        <v>3191</v>
      </c>
      <c r="B3192" s="3" t="s">
        <v>178</v>
      </c>
      <c r="C3192" s="3" t="s">
        <v>110</v>
      </c>
      <c r="D3192" s="3" t="s">
        <v>179</v>
      </c>
      <c r="E3192" s="3" t="s">
        <v>288</v>
      </c>
      <c r="F3192" s="3">
        <v>0.56000000000000005</v>
      </c>
      <c r="G3192" s="3">
        <v>0.48</v>
      </c>
      <c r="H3192" s="3" t="s">
        <v>64</v>
      </c>
      <c r="I3192" s="2">
        <v>8110</v>
      </c>
      <c r="J3192" s="3" t="s">
        <v>128</v>
      </c>
      <c r="K3192" s="2">
        <v>3000</v>
      </c>
      <c r="L3192" s="3"/>
      <c r="M3192" s="3" t="s">
        <v>294</v>
      </c>
      <c r="N3192" s="3" t="s">
        <v>295</v>
      </c>
      <c r="O3192" s="3"/>
      <c r="P3192" s="3"/>
      <c r="Q3192" s="3"/>
      <c r="R3192" s="3">
        <v>0</v>
      </c>
      <c r="S3192" s="3">
        <v>1</v>
      </c>
      <c r="T3192" s="2">
        <v>1</v>
      </c>
      <c r="U3192" s="3">
        <v>6.0901473418585399E-5</v>
      </c>
      <c r="V3192" s="3">
        <v>4.6627772758251406E-4</v>
      </c>
      <c r="W3192" s="3">
        <v>5.6529824346770309E-5</v>
      </c>
      <c r="X3192" s="3">
        <v>0.21874754888434544</v>
      </c>
      <c r="Y3192" s="3">
        <v>4.6627772758251406E-4</v>
      </c>
      <c r="Z3192" s="3">
        <v>5.65297743719504E-5</v>
      </c>
      <c r="AA3192" s="3">
        <v>0.21874754888434544</v>
      </c>
    </row>
    <row r="3193" spans="1:27" x14ac:dyDescent="0.25">
      <c r="A3193" s="2">
        <v>3192</v>
      </c>
      <c r="B3193" s="3" t="s">
        <v>178</v>
      </c>
      <c r="C3193" s="3" t="s">
        <v>110</v>
      </c>
      <c r="D3193" s="3" t="s">
        <v>179</v>
      </c>
      <c r="E3193" s="3" t="s">
        <v>288</v>
      </c>
      <c r="F3193" s="3">
        <v>0.56000000000000005</v>
      </c>
      <c r="G3193" s="3">
        <v>0.48</v>
      </c>
      <c r="H3193" s="3" t="s">
        <v>64</v>
      </c>
      <c r="I3193" s="2">
        <v>8130</v>
      </c>
      <c r="J3193" s="3" t="s">
        <v>300</v>
      </c>
      <c r="K3193" s="2">
        <v>3000</v>
      </c>
      <c r="L3193" s="3"/>
      <c r="M3193" s="3" t="s">
        <v>294</v>
      </c>
      <c r="N3193" s="3" t="s">
        <v>295</v>
      </c>
      <c r="O3193" s="3"/>
      <c r="P3193" s="3"/>
      <c r="Q3193" s="3"/>
      <c r="R3193" s="3">
        <v>0</v>
      </c>
      <c r="S3193" s="3">
        <v>1</v>
      </c>
      <c r="T3193" s="2">
        <v>20</v>
      </c>
      <c r="U3193" s="3">
        <v>5.7387652420289221</v>
      </c>
      <c r="V3193" s="3">
        <v>70.457705716174289</v>
      </c>
      <c r="W3193" s="3">
        <v>9.8968345316976638</v>
      </c>
      <c r="X3193" s="3">
        <v>23364.252884717531</v>
      </c>
      <c r="Y3193" s="3">
        <v>70.457705716174289</v>
      </c>
      <c r="Z3193" s="3">
        <v>9.8968257824661041</v>
      </c>
      <c r="AA3193" s="3">
        <v>23364.252884717531</v>
      </c>
    </row>
    <row r="3194" spans="1:27" x14ac:dyDescent="0.25">
      <c r="A3194" s="2">
        <v>3193</v>
      </c>
      <c r="B3194" s="3" t="s">
        <v>178</v>
      </c>
      <c r="C3194" s="3" t="s">
        <v>110</v>
      </c>
      <c r="D3194" s="3" t="s">
        <v>179</v>
      </c>
      <c r="E3194" s="3" t="s">
        <v>288</v>
      </c>
      <c r="F3194" s="3">
        <v>0.56000000000000005</v>
      </c>
      <c r="G3194" s="3">
        <v>0.48</v>
      </c>
      <c r="H3194" s="3" t="s">
        <v>64</v>
      </c>
      <c r="I3194" s="2">
        <v>8140</v>
      </c>
      <c r="J3194" s="3" t="s">
        <v>57</v>
      </c>
      <c r="K3194" s="2">
        <v>3000</v>
      </c>
      <c r="L3194" s="3"/>
      <c r="M3194" s="3" t="s">
        <v>294</v>
      </c>
      <c r="N3194" s="3" t="s">
        <v>295</v>
      </c>
      <c r="O3194" s="3"/>
      <c r="P3194" s="3"/>
      <c r="Q3194" s="3"/>
      <c r="R3194" s="3">
        <v>0</v>
      </c>
      <c r="S3194" s="3">
        <v>1</v>
      </c>
      <c r="T3194" s="2">
        <v>20</v>
      </c>
      <c r="U3194" s="3">
        <v>0.47424447647365348</v>
      </c>
      <c r="V3194" s="3">
        <v>3.4835952938293548</v>
      </c>
      <c r="W3194" s="3">
        <v>0.43211041158844132</v>
      </c>
      <c r="X3194" s="3">
        <v>1500.2161483358695</v>
      </c>
      <c r="Y3194" s="3">
        <v>3.4835952938293548</v>
      </c>
      <c r="Z3194" s="3">
        <v>0.43211002958407052</v>
      </c>
      <c r="AA3194" s="3">
        <v>1500.2161483358695</v>
      </c>
    </row>
    <row r="3195" spans="1:27" x14ac:dyDescent="0.25">
      <c r="A3195" s="2">
        <v>3194</v>
      </c>
      <c r="B3195" s="3" t="s">
        <v>178</v>
      </c>
      <c r="C3195" s="3" t="s">
        <v>110</v>
      </c>
      <c r="D3195" s="3" t="s">
        <v>179</v>
      </c>
      <c r="E3195" s="3" t="s">
        <v>288</v>
      </c>
      <c r="F3195" s="3">
        <v>0.56000000000000005</v>
      </c>
      <c r="G3195" s="3">
        <v>0.48</v>
      </c>
      <c r="H3195" s="3" t="s">
        <v>64</v>
      </c>
      <c r="I3195" s="2">
        <v>8140</v>
      </c>
      <c r="J3195" s="3" t="s">
        <v>57</v>
      </c>
      <c r="K3195" s="2">
        <v>3000</v>
      </c>
      <c r="L3195" s="3"/>
      <c r="M3195" s="3" t="s">
        <v>313</v>
      </c>
      <c r="N3195" s="3" t="s">
        <v>289</v>
      </c>
      <c r="O3195" s="3"/>
      <c r="P3195" s="3"/>
      <c r="Q3195" s="3"/>
      <c r="R3195" s="3">
        <v>0</v>
      </c>
      <c r="S3195" s="3">
        <v>1</v>
      </c>
      <c r="T3195" s="2">
        <v>7</v>
      </c>
      <c r="U3195" s="3">
        <v>1.5756714594444249E-2</v>
      </c>
      <c r="V3195" s="3">
        <v>0.10919031373452202</v>
      </c>
      <c r="W3195" s="3">
        <v>1.4308821971470863E-2</v>
      </c>
      <c r="X3195" s="3">
        <v>47.953678149830608</v>
      </c>
      <c r="Y3195" s="3">
        <v>0.10919031373452202</v>
      </c>
      <c r="Z3195" s="3">
        <v>1.4308809321850805E-2</v>
      </c>
      <c r="AA3195" s="3">
        <v>47.953678149830608</v>
      </c>
    </row>
    <row r="3196" spans="1:27" x14ac:dyDescent="0.25">
      <c r="A3196" s="2">
        <v>3195</v>
      </c>
      <c r="B3196" s="3" t="s">
        <v>178</v>
      </c>
      <c r="C3196" s="3" t="s">
        <v>110</v>
      </c>
      <c r="D3196" s="3" t="s">
        <v>179</v>
      </c>
      <c r="E3196" s="3" t="s">
        <v>288</v>
      </c>
      <c r="F3196" s="3">
        <v>0.56000000000000005</v>
      </c>
      <c r="G3196" s="3">
        <v>0.48</v>
      </c>
      <c r="H3196" s="3" t="s">
        <v>64</v>
      </c>
      <c r="I3196" s="2">
        <v>8140</v>
      </c>
      <c r="J3196" s="3" t="s">
        <v>57</v>
      </c>
      <c r="K3196" s="2">
        <v>3000</v>
      </c>
      <c r="L3196" s="3"/>
      <c r="M3196" s="3" t="s">
        <v>289</v>
      </c>
      <c r="N3196" s="3" t="s">
        <v>289</v>
      </c>
      <c r="O3196" s="3"/>
      <c r="P3196" s="3"/>
      <c r="Q3196" s="3"/>
      <c r="R3196" s="3">
        <v>0</v>
      </c>
      <c r="S3196" s="3">
        <v>1</v>
      </c>
      <c r="T3196" s="2">
        <v>11</v>
      </c>
      <c r="U3196" s="3">
        <v>1.5232329340855538E-2</v>
      </c>
      <c r="V3196" s="3">
        <v>0.12168042056903808</v>
      </c>
      <c r="W3196" s="3">
        <v>1.444480509303169E-2</v>
      </c>
      <c r="X3196" s="3">
        <v>49.19027814619205</v>
      </c>
      <c r="Y3196" s="3">
        <v>0.12168042056903808</v>
      </c>
      <c r="Z3196" s="3">
        <v>1.4444792323196641E-2</v>
      </c>
      <c r="AA3196" s="3">
        <v>49.19027814619205</v>
      </c>
    </row>
    <row r="3197" spans="1:27" x14ac:dyDescent="0.25">
      <c r="A3197" s="2">
        <v>3196</v>
      </c>
      <c r="B3197" s="3" t="s">
        <v>178</v>
      </c>
      <c r="C3197" s="3" t="s">
        <v>110</v>
      </c>
      <c r="D3197" s="3" t="s">
        <v>179</v>
      </c>
      <c r="E3197" s="3" t="s">
        <v>288</v>
      </c>
      <c r="F3197" s="3">
        <v>0.56000000000000005</v>
      </c>
      <c r="G3197" s="3">
        <v>0.48</v>
      </c>
      <c r="H3197" s="3" t="s">
        <v>64</v>
      </c>
      <c r="I3197" s="2">
        <v>8300</v>
      </c>
      <c r="J3197" s="3" t="s">
        <v>202</v>
      </c>
      <c r="K3197" s="2">
        <v>3000</v>
      </c>
      <c r="L3197" s="3"/>
      <c r="M3197" s="3" t="s">
        <v>294</v>
      </c>
      <c r="N3197" s="3" t="s">
        <v>295</v>
      </c>
      <c r="O3197" s="3"/>
      <c r="P3197" s="3"/>
      <c r="Q3197" s="3"/>
      <c r="R3197" s="3">
        <v>0</v>
      </c>
      <c r="S3197" s="3">
        <v>1</v>
      </c>
      <c r="T3197" s="2">
        <v>1</v>
      </c>
      <c r="U3197" s="3">
        <v>2.1881268346421001E-5</v>
      </c>
      <c r="V3197" s="3">
        <v>1.8451309277571791E-4</v>
      </c>
      <c r="W3197" s="3">
        <v>2.5845693066623508E-5</v>
      </c>
      <c r="X3197" s="3">
        <v>8.6001192801313076E-2</v>
      </c>
      <c r="Y3197" s="3">
        <v>1.8451309277571791E-4</v>
      </c>
      <c r="Z3197" s="3">
        <v>2.58456702179135E-5</v>
      </c>
      <c r="AA3197" s="3">
        <v>8.6001192801313076E-2</v>
      </c>
    </row>
    <row r="3198" spans="1:27" x14ac:dyDescent="0.25">
      <c r="A3198" s="2">
        <v>3197</v>
      </c>
      <c r="B3198" s="3" t="s">
        <v>178</v>
      </c>
      <c r="C3198" s="3" t="s">
        <v>110</v>
      </c>
      <c r="D3198" s="3" t="s">
        <v>179</v>
      </c>
      <c r="E3198" s="3" t="s">
        <v>288</v>
      </c>
      <c r="F3198" s="3">
        <v>0.56000000000000005</v>
      </c>
      <c r="G3198" s="3">
        <v>0.48</v>
      </c>
      <c r="H3198" s="3" t="s">
        <v>64</v>
      </c>
      <c r="I3198" s="2">
        <v>8310</v>
      </c>
      <c r="J3198" s="3" t="s">
        <v>108</v>
      </c>
      <c r="K3198" s="2">
        <v>3000</v>
      </c>
      <c r="L3198" s="3"/>
      <c r="M3198" s="3" t="s">
        <v>294</v>
      </c>
      <c r="N3198" s="3" t="s">
        <v>295</v>
      </c>
      <c r="O3198" s="3"/>
      <c r="P3198" s="3"/>
      <c r="Q3198" s="3"/>
      <c r="R3198" s="3">
        <v>0</v>
      </c>
      <c r="S3198" s="3">
        <v>1</v>
      </c>
      <c r="T3198" s="2">
        <v>2</v>
      </c>
      <c r="U3198" s="3">
        <v>2.9399273385732519E-2</v>
      </c>
      <c r="V3198" s="3">
        <v>0.19447935061858571</v>
      </c>
      <c r="W3198" s="3">
        <v>2.5970163069252265E-2</v>
      </c>
      <c r="X3198" s="3">
        <v>88.603414599163543</v>
      </c>
      <c r="Y3198" s="3">
        <v>0.19447935061858571</v>
      </c>
      <c r="Z3198" s="3">
        <v>2.5970140110500251E-2</v>
      </c>
      <c r="AA3198" s="3">
        <v>88.603414599163543</v>
      </c>
    </row>
    <row r="3199" spans="1:27" x14ac:dyDescent="0.25">
      <c r="A3199" s="2">
        <v>3198</v>
      </c>
      <c r="B3199" s="3" t="s">
        <v>178</v>
      </c>
      <c r="C3199" s="3" t="s">
        <v>110</v>
      </c>
      <c r="D3199" s="3" t="s">
        <v>179</v>
      </c>
      <c r="E3199" s="3" t="s">
        <v>288</v>
      </c>
      <c r="F3199" s="3">
        <v>0.56000000000000005</v>
      </c>
      <c r="G3199" s="3">
        <v>0.48</v>
      </c>
      <c r="H3199" s="3" t="s">
        <v>64</v>
      </c>
      <c r="I3199" s="2">
        <v>8340</v>
      </c>
      <c r="J3199" s="3" t="s">
        <v>151</v>
      </c>
      <c r="K3199" s="2">
        <v>3000</v>
      </c>
      <c r="L3199" s="3"/>
      <c r="M3199" s="3" t="s">
        <v>294</v>
      </c>
      <c r="N3199" s="3" t="s">
        <v>295</v>
      </c>
      <c r="O3199" s="3"/>
      <c r="P3199" s="3"/>
      <c r="Q3199" s="3"/>
      <c r="R3199" s="3">
        <v>0</v>
      </c>
      <c r="S3199" s="3">
        <v>1</v>
      </c>
      <c r="T3199" s="2">
        <v>511</v>
      </c>
      <c r="U3199" s="3">
        <v>227.66750517232654</v>
      </c>
      <c r="V3199" s="3">
        <v>1873.7070896173436</v>
      </c>
      <c r="W3199" s="3">
        <v>281.12749899515217</v>
      </c>
      <c r="X3199" s="3">
        <v>878551.1110165969</v>
      </c>
      <c r="Y3199" s="3">
        <v>1873.7070896173436</v>
      </c>
      <c r="Z3199" s="3">
        <v>281.12725046623359</v>
      </c>
      <c r="AA3199" s="3">
        <v>878551.1110165969</v>
      </c>
    </row>
    <row r="3200" spans="1:27" x14ac:dyDescent="0.25">
      <c r="A3200" s="2">
        <v>3199</v>
      </c>
      <c r="B3200" s="3" t="s">
        <v>178</v>
      </c>
      <c r="C3200" s="3" t="s">
        <v>110</v>
      </c>
      <c r="D3200" s="3" t="s">
        <v>179</v>
      </c>
      <c r="E3200" s="3" t="s">
        <v>288</v>
      </c>
      <c r="F3200" s="3">
        <v>0.56000000000000005</v>
      </c>
      <c r="G3200" s="3">
        <v>0.48</v>
      </c>
      <c r="H3200" s="3" t="s">
        <v>64</v>
      </c>
      <c r="I3200" s="2">
        <v>8340</v>
      </c>
      <c r="J3200" s="3" t="s">
        <v>151</v>
      </c>
      <c r="K3200" s="2">
        <v>3000</v>
      </c>
      <c r="L3200" s="3"/>
      <c r="M3200" s="3" t="s">
        <v>313</v>
      </c>
      <c r="N3200" s="3" t="s">
        <v>289</v>
      </c>
      <c r="O3200" s="3"/>
      <c r="P3200" s="3"/>
      <c r="Q3200" s="3"/>
      <c r="R3200" s="3">
        <v>0</v>
      </c>
      <c r="S3200" s="3">
        <v>1</v>
      </c>
      <c r="T3200" s="2">
        <v>3</v>
      </c>
      <c r="U3200" s="3">
        <v>1.0918288699846095E-3</v>
      </c>
      <c r="V3200" s="3">
        <v>9.6691282717302381E-3</v>
      </c>
      <c r="W3200" s="3">
        <v>1.3020983031705147E-3</v>
      </c>
      <c r="X3200" s="3">
        <v>3.8188405340567151</v>
      </c>
      <c r="Y3200" s="3">
        <v>9.6691282717302381E-3</v>
      </c>
      <c r="Z3200" s="3">
        <v>1.3020971520590621E-3</v>
      </c>
      <c r="AA3200" s="3">
        <v>3.8188405340567151</v>
      </c>
    </row>
    <row r="3201" spans="1:29" x14ac:dyDescent="0.25">
      <c r="A3201" s="2">
        <v>3200</v>
      </c>
      <c r="B3201" s="3" t="s">
        <v>178</v>
      </c>
      <c r="C3201" s="3" t="s">
        <v>110</v>
      </c>
      <c r="D3201" s="3" t="s">
        <v>179</v>
      </c>
      <c r="E3201" s="3" t="s">
        <v>288</v>
      </c>
      <c r="F3201" s="3">
        <v>0.56000000000000005</v>
      </c>
      <c r="G3201" s="3">
        <v>0.48</v>
      </c>
      <c r="H3201" s="3" t="s">
        <v>64</v>
      </c>
      <c r="I3201" s="2">
        <v>8340</v>
      </c>
      <c r="J3201" s="3" t="s">
        <v>151</v>
      </c>
      <c r="K3201" s="2">
        <v>3000</v>
      </c>
      <c r="L3201" s="3"/>
      <c r="M3201" s="3" t="s">
        <v>289</v>
      </c>
      <c r="N3201" s="3" t="s">
        <v>289</v>
      </c>
      <c r="O3201" s="3"/>
      <c r="P3201" s="3"/>
      <c r="Q3201" s="3"/>
      <c r="R3201" s="3">
        <v>0</v>
      </c>
      <c r="S3201" s="3">
        <v>1</v>
      </c>
      <c r="T3201" s="2">
        <v>1703</v>
      </c>
      <c r="U3201" s="3">
        <v>518.53174683440045</v>
      </c>
      <c r="V3201" s="3">
        <v>4200.6825944319944</v>
      </c>
      <c r="W3201" s="3">
        <v>621.20522854431204</v>
      </c>
      <c r="X3201" s="3">
        <v>1987989.3413790523</v>
      </c>
      <c r="Y3201" s="3">
        <v>4200.6825944319944</v>
      </c>
      <c r="Z3201" s="3">
        <v>621.20467937190847</v>
      </c>
      <c r="AA3201" s="3">
        <v>1987989.3413790523</v>
      </c>
    </row>
    <row r="3202" spans="1:29" x14ac:dyDescent="0.25">
      <c r="A3202" s="2">
        <v>3201</v>
      </c>
      <c r="B3202" s="3" t="s">
        <v>178</v>
      </c>
      <c r="C3202" s="3" t="s">
        <v>110</v>
      </c>
      <c r="D3202" s="3" t="s">
        <v>179</v>
      </c>
      <c r="E3202" s="3" t="s">
        <v>288</v>
      </c>
      <c r="F3202" s="3">
        <v>0.56000000000000005</v>
      </c>
      <c r="G3202" s="3">
        <v>0.48</v>
      </c>
      <c r="H3202" s="3" t="s">
        <v>64</v>
      </c>
      <c r="I3202" s="2">
        <v>8340</v>
      </c>
      <c r="J3202" s="3" t="s">
        <v>151</v>
      </c>
      <c r="K3202" s="2">
        <v>3000</v>
      </c>
      <c r="L3202" s="3"/>
      <c r="M3202" s="3" t="s">
        <v>291</v>
      </c>
      <c r="N3202" s="3" t="s">
        <v>292</v>
      </c>
      <c r="O3202" s="3"/>
      <c r="P3202" s="3"/>
      <c r="Q3202" s="3"/>
      <c r="R3202" s="3">
        <v>0</v>
      </c>
      <c r="S3202" s="3">
        <v>1</v>
      </c>
      <c r="T3202" s="2">
        <v>784</v>
      </c>
      <c r="U3202" s="3">
        <v>278.26854444205492</v>
      </c>
      <c r="V3202" s="3">
        <v>2190.9283372164596</v>
      </c>
      <c r="W3202" s="3">
        <v>324.44329097501065</v>
      </c>
      <c r="X3202" s="3">
        <v>1030289.7268370325</v>
      </c>
      <c r="Y3202" s="3">
        <v>2190.9283372164596</v>
      </c>
      <c r="Z3202" s="3">
        <v>324.44300415305094</v>
      </c>
      <c r="AA3202" s="3">
        <v>1030289.7268370325</v>
      </c>
    </row>
    <row r="3203" spans="1:29" x14ac:dyDescent="0.25">
      <c r="A3203" s="2">
        <v>3202</v>
      </c>
      <c r="B3203" s="3" t="s">
        <v>178</v>
      </c>
      <c r="C3203" s="3" t="s">
        <v>110</v>
      </c>
      <c r="D3203" s="3" t="s">
        <v>179</v>
      </c>
      <c r="E3203" s="3" t="s">
        <v>288</v>
      </c>
      <c r="F3203" s="3">
        <v>0.56000000000000005</v>
      </c>
      <c r="G3203" s="3">
        <v>0.48</v>
      </c>
      <c r="H3203" s="3" t="s">
        <v>64</v>
      </c>
      <c r="I3203" s="2">
        <v>8370</v>
      </c>
      <c r="J3203" s="3" t="s">
        <v>68</v>
      </c>
      <c r="K3203" s="2">
        <v>3000</v>
      </c>
      <c r="L3203" s="3"/>
      <c r="M3203" s="3" t="s">
        <v>289</v>
      </c>
      <c r="N3203" s="3" t="s">
        <v>289</v>
      </c>
      <c r="O3203" s="3"/>
      <c r="P3203" s="3"/>
      <c r="Q3203" s="3"/>
      <c r="R3203" s="3">
        <v>0</v>
      </c>
      <c r="S3203" s="3">
        <v>1</v>
      </c>
      <c r="T3203" s="2">
        <v>151</v>
      </c>
      <c r="U3203" s="3">
        <v>0.64117038664433101</v>
      </c>
      <c r="V3203" s="3">
        <v>0.61349056510203126</v>
      </c>
      <c r="W3203" s="3">
        <v>8.9128018906369164E-2</v>
      </c>
      <c r="X3203" s="3">
        <v>1071.7405644388468</v>
      </c>
      <c r="Y3203" s="3">
        <v>0.61349056510203126</v>
      </c>
      <c r="Z3203" s="3">
        <v>8.9127940113329474E-2</v>
      </c>
      <c r="AA3203" s="3">
        <v>1071.7405644388468</v>
      </c>
    </row>
    <row r="3204" spans="1:29" x14ac:dyDescent="0.25">
      <c r="A3204" s="2">
        <v>3203</v>
      </c>
      <c r="B3204" s="3" t="s">
        <v>178</v>
      </c>
      <c r="C3204" s="3" t="s">
        <v>110</v>
      </c>
      <c r="D3204" s="3" t="s">
        <v>179</v>
      </c>
      <c r="E3204" s="3" t="s">
        <v>288</v>
      </c>
      <c r="F3204" s="3">
        <v>0.56000000000000005</v>
      </c>
      <c r="G3204" s="3">
        <v>0.48</v>
      </c>
      <c r="H3204" s="3" t="s">
        <v>64</v>
      </c>
      <c r="I3204" s="2">
        <v>8370</v>
      </c>
      <c r="J3204" s="3" t="s">
        <v>68</v>
      </c>
      <c r="K3204" s="2">
        <v>3000</v>
      </c>
      <c r="L3204" s="3"/>
      <c r="M3204" s="3" t="s">
        <v>291</v>
      </c>
      <c r="N3204" s="3" t="s">
        <v>292</v>
      </c>
      <c r="O3204" s="3"/>
      <c r="P3204" s="3"/>
      <c r="Q3204" s="3"/>
      <c r="R3204" s="3">
        <v>0</v>
      </c>
      <c r="S3204" s="3">
        <v>1</v>
      </c>
      <c r="T3204" s="2">
        <v>7</v>
      </c>
      <c r="U3204" s="3">
        <v>5.1127736838293442E-2</v>
      </c>
      <c r="V3204" s="3">
        <v>8.6014433665436082E-2</v>
      </c>
      <c r="W3204" s="3">
        <v>1.453672580376679E-2</v>
      </c>
      <c r="X3204" s="3">
        <v>129.52306876131826</v>
      </c>
      <c r="Y3204" s="3">
        <v>8.6014433665436082E-2</v>
      </c>
      <c r="Z3204" s="3">
        <v>1.4536712952669829E-2</v>
      </c>
      <c r="AA3204" s="3">
        <v>129.52306876131826</v>
      </c>
    </row>
    <row r="3205" spans="1:29" x14ac:dyDescent="0.25">
      <c r="A3205" s="2">
        <v>3204</v>
      </c>
      <c r="B3205" s="3" t="s">
        <v>178</v>
      </c>
      <c r="C3205" s="3" t="s">
        <v>110</v>
      </c>
      <c r="D3205" s="3" t="s">
        <v>179</v>
      </c>
      <c r="E3205" s="3" t="s">
        <v>288</v>
      </c>
      <c r="F3205" s="3">
        <v>0.56000000000000005</v>
      </c>
      <c r="G3205" s="3">
        <v>0.48</v>
      </c>
      <c r="H3205" s="3" t="s">
        <v>292</v>
      </c>
      <c r="I3205" s="2">
        <v>1100</v>
      </c>
      <c r="J3205" s="3" t="s">
        <v>42</v>
      </c>
      <c r="K3205" s="2">
        <v>1100</v>
      </c>
      <c r="L3205" s="3"/>
      <c r="M3205" s="3" t="s">
        <v>291</v>
      </c>
      <c r="N3205" s="3" t="s">
        <v>292</v>
      </c>
      <c r="O3205" s="3"/>
      <c r="P3205" s="3"/>
      <c r="Q3205" s="3"/>
      <c r="R3205" s="3">
        <v>0</v>
      </c>
      <c r="S3205" s="3">
        <v>1</v>
      </c>
      <c r="T3205" s="2">
        <v>716</v>
      </c>
      <c r="U3205" s="3">
        <v>101.6396308543238</v>
      </c>
      <c r="V3205" s="3">
        <v>810.80009053281753</v>
      </c>
      <c r="W3205" s="3">
        <v>113.06077876073974</v>
      </c>
      <c r="X3205" s="3">
        <v>397235.41591588064</v>
      </c>
      <c r="Y3205" s="3">
        <v>810.80009053281753</v>
      </c>
      <c r="Z3205" s="3">
        <v>113.06067881010095</v>
      </c>
      <c r="AA3205" s="3">
        <v>397235.41591588064</v>
      </c>
      <c r="AB3205">
        <f t="shared" ref="AB3205:AB3237" si="82">Y3205</f>
        <v>810.80009053281753</v>
      </c>
      <c r="AC3205">
        <f t="shared" ref="AC3205:AC3237" si="83">Z3205</f>
        <v>113.06067881010095</v>
      </c>
    </row>
    <row r="3206" spans="1:29" x14ac:dyDescent="0.25">
      <c r="A3206" s="2">
        <v>3205</v>
      </c>
      <c r="B3206" s="3" t="s">
        <v>178</v>
      </c>
      <c r="C3206" s="3" t="s">
        <v>110</v>
      </c>
      <c r="D3206" s="3" t="s">
        <v>179</v>
      </c>
      <c r="E3206" s="3" t="s">
        <v>288</v>
      </c>
      <c r="F3206" s="3">
        <v>0.56000000000000005</v>
      </c>
      <c r="G3206" s="3">
        <v>0.48</v>
      </c>
      <c r="H3206" s="3" t="s">
        <v>292</v>
      </c>
      <c r="I3206" s="2">
        <v>1200</v>
      </c>
      <c r="J3206" s="3" t="s">
        <v>45</v>
      </c>
      <c r="K3206" s="2">
        <v>1200</v>
      </c>
      <c r="L3206" s="3"/>
      <c r="M3206" s="3" t="s">
        <v>291</v>
      </c>
      <c r="N3206" s="3" t="s">
        <v>292</v>
      </c>
      <c r="O3206" s="3"/>
      <c r="P3206" s="3"/>
      <c r="Q3206" s="3"/>
      <c r="R3206" s="3">
        <v>0</v>
      </c>
      <c r="S3206" s="3">
        <v>1</v>
      </c>
      <c r="T3206" s="2">
        <v>1631</v>
      </c>
      <c r="U3206" s="3">
        <v>225.96350814112273</v>
      </c>
      <c r="V3206" s="3">
        <v>1976.8282132704669</v>
      </c>
      <c r="W3206" s="3">
        <v>288.98326894988651</v>
      </c>
      <c r="X3206" s="3">
        <v>881897.84137412475</v>
      </c>
      <c r="Y3206" s="3">
        <v>1976.8282132704669</v>
      </c>
      <c r="Z3206" s="3">
        <v>288.98301347612579</v>
      </c>
      <c r="AA3206" s="3">
        <v>881897.84137412475</v>
      </c>
      <c r="AB3206">
        <f t="shared" si="82"/>
        <v>1976.8282132704669</v>
      </c>
      <c r="AC3206">
        <f t="shared" si="83"/>
        <v>288.98301347612579</v>
      </c>
    </row>
    <row r="3207" spans="1:29" x14ac:dyDescent="0.25">
      <c r="A3207" s="2">
        <v>3206</v>
      </c>
      <c r="B3207" s="3" t="s">
        <v>178</v>
      </c>
      <c r="C3207" s="3" t="s">
        <v>110</v>
      </c>
      <c r="D3207" s="3" t="s">
        <v>179</v>
      </c>
      <c r="E3207" s="3" t="s">
        <v>288</v>
      </c>
      <c r="F3207" s="3">
        <v>0.56000000000000005</v>
      </c>
      <c r="G3207" s="3">
        <v>0.48</v>
      </c>
      <c r="H3207" s="3" t="s">
        <v>292</v>
      </c>
      <c r="I3207" s="2">
        <v>1210</v>
      </c>
      <c r="J3207" s="3" t="s">
        <v>46</v>
      </c>
      <c r="K3207" s="2">
        <v>1210</v>
      </c>
      <c r="L3207" s="3"/>
      <c r="M3207" s="3" t="s">
        <v>291</v>
      </c>
      <c r="N3207" s="3" t="s">
        <v>292</v>
      </c>
      <c r="O3207" s="3"/>
      <c r="P3207" s="3"/>
      <c r="Q3207" s="3"/>
      <c r="R3207" s="3">
        <v>0</v>
      </c>
      <c r="S3207" s="3">
        <v>1</v>
      </c>
      <c r="T3207" s="2">
        <v>7931</v>
      </c>
      <c r="U3207" s="3">
        <v>1082.6754260531163</v>
      </c>
      <c r="V3207" s="3">
        <v>9092.9056249376972</v>
      </c>
      <c r="W3207" s="3">
        <v>1310.1273964748025</v>
      </c>
      <c r="X3207" s="3">
        <v>4201982.3312234366</v>
      </c>
      <c r="Y3207" s="3">
        <v>9092.9056249376972</v>
      </c>
      <c r="Z3207" s="3">
        <v>1310.1262382652917</v>
      </c>
      <c r="AA3207" s="3">
        <v>4201982.3312234366</v>
      </c>
      <c r="AB3207">
        <f t="shared" si="82"/>
        <v>9092.9056249376972</v>
      </c>
      <c r="AC3207">
        <f t="shared" si="83"/>
        <v>1310.1262382652917</v>
      </c>
    </row>
    <row r="3208" spans="1:29" x14ac:dyDescent="0.25">
      <c r="A3208" s="2">
        <v>3207</v>
      </c>
      <c r="B3208" s="3" t="s">
        <v>178</v>
      </c>
      <c r="C3208" s="3" t="s">
        <v>110</v>
      </c>
      <c r="D3208" s="3" t="s">
        <v>179</v>
      </c>
      <c r="E3208" s="3" t="s">
        <v>288</v>
      </c>
      <c r="F3208" s="3">
        <v>0.56000000000000005</v>
      </c>
      <c r="G3208" s="3">
        <v>0.48</v>
      </c>
      <c r="H3208" s="3" t="s">
        <v>292</v>
      </c>
      <c r="I3208" s="2">
        <v>1300</v>
      </c>
      <c r="J3208" s="3" t="s">
        <v>114</v>
      </c>
      <c r="K3208" s="2">
        <v>1300</v>
      </c>
      <c r="L3208" s="3"/>
      <c r="M3208" s="3" t="s">
        <v>291</v>
      </c>
      <c r="N3208" s="3" t="s">
        <v>292</v>
      </c>
      <c r="O3208" s="3"/>
      <c r="P3208" s="3"/>
      <c r="Q3208" s="3"/>
      <c r="R3208" s="3">
        <v>0</v>
      </c>
      <c r="S3208" s="3">
        <v>1</v>
      </c>
      <c r="T3208" s="2">
        <v>284</v>
      </c>
      <c r="U3208" s="3">
        <v>26.473993147170816</v>
      </c>
      <c r="V3208" s="3">
        <v>271.3806870822458</v>
      </c>
      <c r="W3208" s="3">
        <v>47.387105098852416</v>
      </c>
      <c r="X3208" s="3">
        <v>107011.4011891936</v>
      </c>
      <c r="Y3208" s="3">
        <v>271.3806870822458</v>
      </c>
      <c r="Z3208" s="3">
        <v>47.387063206593432</v>
      </c>
      <c r="AA3208" s="3">
        <v>107011.4011891936</v>
      </c>
      <c r="AB3208">
        <f t="shared" si="82"/>
        <v>271.3806870822458</v>
      </c>
      <c r="AC3208">
        <f t="shared" si="83"/>
        <v>47.387063206593432</v>
      </c>
    </row>
    <row r="3209" spans="1:29" x14ac:dyDescent="0.25">
      <c r="A3209" s="2">
        <v>3208</v>
      </c>
      <c r="B3209" s="3" t="s">
        <v>178</v>
      </c>
      <c r="C3209" s="3" t="s">
        <v>110</v>
      </c>
      <c r="D3209" s="3" t="s">
        <v>179</v>
      </c>
      <c r="E3209" s="3" t="s">
        <v>288</v>
      </c>
      <c r="F3209" s="3">
        <v>0.56000000000000005</v>
      </c>
      <c r="G3209" s="3">
        <v>0.48</v>
      </c>
      <c r="H3209" s="3" t="s">
        <v>292</v>
      </c>
      <c r="I3209" s="2">
        <v>1330</v>
      </c>
      <c r="J3209" s="3" t="s">
        <v>47</v>
      </c>
      <c r="K3209" s="2">
        <v>1330</v>
      </c>
      <c r="L3209" s="3"/>
      <c r="M3209" s="3" t="s">
        <v>291</v>
      </c>
      <c r="N3209" s="3" t="s">
        <v>292</v>
      </c>
      <c r="O3209" s="3"/>
      <c r="P3209" s="3"/>
      <c r="Q3209" s="3"/>
      <c r="R3209" s="3">
        <v>0</v>
      </c>
      <c r="S3209" s="3">
        <v>1</v>
      </c>
      <c r="T3209" s="2">
        <v>844</v>
      </c>
      <c r="U3209" s="3">
        <v>143.79139997903724</v>
      </c>
      <c r="V3209" s="3">
        <v>1519.1950084639664</v>
      </c>
      <c r="W3209" s="3">
        <v>275.35065582436886</v>
      </c>
      <c r="X3209" s="3">
        <v>586281.3309464223</v>
      </c>
      <c r="Y3209" s="3">
        <v>1519.1950084639664</v>
      </c>
      <c r="Z3209" s="3">
        <v>275.35041240243083</v>
      </c>
      <c r="AA3209" s="3">
        <v>586281.3309464223</v>
      </c>
      <c r="AB3209">
        <f t="shared" si="82"/>
        <v>1519.1950084639664</v>
      </c>
      <c r="AC3209">
        <f t="shared" si="83"/>
        <v>275.35041240243083</v>
      </c>
    </row>
    <row r="3210" spans="1:29" x14ac:dyDescent="0.25">
      <c r="A3210" s="2">
        <v>3209</v>
      </c>
      <c r="B3210" s="3" t="s">
        <v>178</v>
      </c>
      <c r="C3210" s="3" t="s">
        <v>110</v>
      </c>
      <c r="D3210" s="3" t="s">
        <v>179</v>
      </c>
      <c r="E3210" s="3" t="s">
        <v>288</v>
      </c>
      <c r="F3210" s="3">
        <v>0.56000000000000005</v>
      </c>
      <c r="G3210" s="3">
        <v>0.48</v>
      </c>
      <c r="H3210" s="3" t="s">
        <v>292</v>
      </c>
      <c r="I3210" s="2">
        <v>1340</v>
      </c>
      <c r="J3210" s="3" t="s">
        <v>133</v>
      </c>
      <c r="K3210" s="2">
        <v>1340</v>
      </c>
      <c r="L3210" s="3"/>
      <c r="M3210" s="3" t="s">
        <v>291</v>
      </c>
      <c r="N3210" s="3" t="s">
        <v>292</v>
      </c>
      <c r="O3210" s="3"/>
      <c r="P3210" s="3"/>
      <c r="Q3210" s="3"/>
      <c r="R3210" s="3">
        <v>0</v>
      </c>
      <c r="S3210" s="3">
        <v>1</v>
      </c>
      <c r="T3210" s="2">
        <v>594</v>
      </c>
      <c r="U3210" s="3">
        <v>127.82144182549366</v>
      </c>
      <c r="V3210" s="3">
        <v>1407.5911946271447</v>
      </c>
      <c r="W3210" s="3">
        <v>259.79561406781954</v>
      </c>
      <c r="X3210" s="3">
        <v>518618.18818106299</v>
      </c>
      <c r="Y3210" s="3">
        <v>1407.5911946271447</v>
      </c>
      <c r="Z3210" s="3">
        <v>259.7953843972133</v>
      </c>
      <c r="AA3210" s="3">
        <v>518618.18818106299</v>
      </c>
      <c r="AB3210">
        <f t="shared" si="82"/>
        <v>1407.5911946271447</v>
      </c>
      <c r="AC3210">
        <f t="shared" si="83"/>
        <v>259.7953843972133</v>
      </c>
    </row>
    <row r="3211" spans="1:29" x14ac:dyDescent="0.25">
      <c r="A3211" s="2">
        <v>3210</v>
      </c>
      <c r="B3211" s="3" t="s">
        <v>178</v>
      </c>
      <c r="C3211" s="3" t="s">
        <v>110</v>
      </c>
      <c r="D3211" s="3" t="s">
        <v>179</v>
      </c>
      <c r="E3211" s="3" t="s">
        <v>288</v>
      </c>
      <c r="F3211" s="3">
        <v>0.56000000000000005</v>
      </c>
      <c r="G3211" s="3">
        <v>0.48</v>
      </c>
      <c r="H3211" s="3" t="s">
        <v>292</v>
      </c>
      <c r="I3211" s="2">
        <v>1400</v>
      </c>
      <c r="J3211" s="3" t="s">
        <v>48</v>
      </c>
      <c r="K3211" s="2">
        <v>1400</v>
      </c>
      <c r="L3211" s="3"/>
      <c r="M3211" s="3" t="s">
        <v>291</v>
      </c>
      <c r="N3211" s="3" t="s">
        <v>292</v>
      </c>
      <c r="O3211" s="3"/>
      <c r="P3211" s="3"/>
      <c r="Q3211" s="3"/>
      <c r="R3211" s="3">
        <v>0</v>
      </c>
      <c r="S3211" s="3">
        <v>1</v>
      </c>
      <c r="T3211" s="2">
        <v>2</v>
      </c>
      <c r="U3211" s="3">
        <v>0.13853179322812181</v>
      </c>
      <c r="V3211" s="3">
        <v>1.4066079274574195</v>
      </c>
      <c r="W3211" s="3">
        <v>0.19045424330201119</v>
      </c>
      <c r="X3211" s="3">
        <v>573.52653811277582</v>
      </c>
      <c r="Y3211" s="3">
        <v>1.4066079274574195</v>
      </c>
      <c r="Z3211" s="3">
        <v>0.1904540749321883</v>
      </c>
      <c r="AA3211" s="3">
        <v>573.52653811277582</v>
      </c>
      <c r="AB3211">
        <f t="shared" si="82"/>
        <v>1.4066079274574195</v>
      </c>
      <c r="AC3211">
        <f t="shared" si="83"/>
        <v>0.1904540749321883</v>
      </c>
    </row>
    <row r="3212" spans="1:29" x14ac:dyDescent="0.25">
      <c r="A3212" s="2">
        <v>3211</v>
      </c>
      <c r="B3212" s="3" t="s">
        <v>178</v>
      </c>
      <c r="C3212" s="3" t="s">
        <v>110</v>
      </c>
      <c r="D3212" s="3" t="s">
        <v>179</v>
      </c>
      <c r="E3212" s="3" t="s">
        <v>288</v>
      </c>
      <c r="F3212" s="3">
        <v>0.56000000000000005</v>
      </c>
      <c r="G3212" s="3">
        <v>0.48</v>
      </c>
      <c r="H3212" s="3" t="s">
        <v>292</v>
      </c>
      <c r="I3212" s="2">
        <v>1410</v>
      </c>
      <c r="J3212" s="3" t="s">
        <v>116</v>
      </c>
      <c r="K3212" s="2">
        <v>1410</v>
      </c>
      <c r="L3212" s="3"/>
      <c r="M3212" s="3" t="s">
        <v>291</v>
      </c>
      <c r="N3212" s="3" t="s">
        <v>292</v>
      </c>
      <c r="O3212" s="3"/>
      <c r="P3212" s="3"/>
      <c r="Q3212" s="3"/>
      <c r="R3212" s="3">
        <v>0</v>
      </c>
      <c r="S3212" s="3">
        <v>1</v>
      </c>
      <c r="T3212" s="2">
        <v>20</v>
      </c>
      <c r="U3212" s="3">
        <v>4.3762332846222831</v>
      </c>
      <c r="V3212" s="3">
        <v>42.872829036369616</v>
      </c>
      <c r="W3212" s="3">
        <v>6.049953972989969</v>
      </c>
      <c r="X3212" s="3">
        <v>18077.831125432149</v>
      </c>
      <c r="Y3212" s="3">
        <v>42.872829036369616</v>
      </c>
      <c r="Z3212" s="3">
        <v>6.0499486245679011</v>
      </c>
      <c r="AA3212" s="3">
        <v>18077.831125432149</v>
      </c>
      <c r="AB3212">
        <f t="shared" si="82"/>
        <v>42.872829036369616</v>
      </c>
      <c r="AC3212">
        <f t="shared" si="83"/>
        <v>6.0499486245679011</v>
      </c>
    </row>
    <row r="3213" spans="1:29" x14ac:dyDescent="0.25">
      <c r="A3213" s="2">
        <v>3212</v>
      </c>
      <c r="B3213" s="3" t="s">
        <v>178</v>
      </c>
      <c r="C3213" s="3" t="s">
        <v>110</v>
      </c>
      <c r="D3213" s="3" t="s">
        <v>179</v>
      </c>
      <c r="E3213" s="3" t="s">
        <v>288</v>
      </c>
      <c r="F3213" s="3">
        <v>0.56000000000000005</v>
      </c>
      <c r="G3213" s="3">
        <v>0.48</v>
      </c>
      <c r="H3213" s="3" t="s">
        <v>292</v>
      </c>
      <c r="I3213" s="2">
        <v>1430</v>
      </c>
      <c r="J3213" s="3" t="s">
        <v>118</v>
      </c>
      <c r="K3213" s="2">
        <v>1430</v>
      </c>
      <c r="L3213" s="3"/>
      <c r="M3213" s="3" t="s">
        <v>291</v>
      </c>
      <c r="N3213" s="3" t="s">
        <v>292</v>
      </c>
      <c r="O3213" s="3"/>
      <c r="P3213" s="3"/>
      <c r="Q3213" s="3"/>
      <c r="R3213" s="3">
        <v>0</v>
      </c>
      <c r="S3213" s="3">
        <v>1</v>
      </c>
      <c r="T3213" s="2">
        <v>14</v>
      </c>
      <c r="U3213" s="3">
        <v>2.3816714641847341</v>
      </c>
      <c r="V3213" s="3">
        <v>22.259343294203823</v>
      </c>
      <c r="W3213" s="3">
        <v>3.047208035565268</v>
      </c>
      <c r="X3213" s="3">
        <v>9851.5230964052789</v>
      </c>
      <c r="Y3213" s="3">
        <v>22.259343294203823</v>
      </c>
      <c r="Z3213" s="3">
        <v>3.0472053417010208</v>
      </c>
      <c r="AA3213" s="3">
        <v>9851.5230964052789</v>
      </c>
      <c r="AB3213">
        <f t="shared" si="82"/>
        <v>22.259343294203823</v>
      </c>
      <c r="AC3213">
        <f t="shared" si="83"/>
        <v>3.0472053417010208</v>
      </c>
    </row>
    <row r="3214" spans="1:29" x14ac:dyDescent="0.25">
      <c r="A3214" s="2">
        <v>3213</v>
      </c>
      <c r="B3214" s="3" t="s">
        <v>178</v>
      </c>
      <c r="C3214" s="3" t="s">
        <v>110</v>
      </c>
      <c r="D3214" s="3" t="s">
        <v>179</v>
      </c>
      <c r="E3214" s="3" t="s">
        <v>288</v>
      </c>
      <c r="F3214" s="3">
        <v>0.56000000000000005</v>
      </c>
      <c r="G3214" s="3">
        <v>0.48</v>
      </c>
      <c r="H3214" s="3" t="s">
        <v>292</v>
      </c>
      <c r="I3214" s="2">
        <v>1450</v>
      </c>
      <c r="J3214" s="3" t="s">
        <v>119</v>
      </c>
      <c r="K3214" s="2">
        <v>1450</v>
      </c>
      <c r="L3214" s="3"/>
      <c r="M3214" s="3" t="s">
        <v>291</v>
      </c>
      <c r="N3214" s="3" t="s">
        <v>292</v>
      </c>
      <c r="O3214" s="3"/>
      <c r="P3214" s="3"/>
      <c r="Q3214" s="3"/>
      <c r="R3214" s="3">
        <v>0</v>
      </c>
      <c r="S3214" s="3">
        <v>1</v>
      </c>
      <c r="T3214" s="2">
        <v>23</v>
      </c>
      <c r="U3214" s="3">
        <v>2.2978896176046679</v>
      </c>
      <c r="V3214" s="3">
        <v>21.60988359122474</v>
      </c>
      <c r="W3214" s="3">
        <v>3.1033394048938852</v>
      </c>
      <c r="X3214" s="3">
        <v>9577.114264406162</v>
      </c>
      <c r="Y3214" s="3">
        <v>21.60988359122474</v>
      </c>
      <c r="Z3214" s="3">
        <v>3.1033366614070674</v>
      </c>
      <c r="AA3214" s="3">
        <v>9577.114264406162</v>
      </c>
      <c r="AB3214">
        <f t="shared" si="82"/>
        <v>21.60988359122474</v>
      </c>
      <c r="AC3214">
        <f t="shared" si="83"/>
        <v>3.1033366614070674</v>
      </c>
    </row>
    <row r="3215" spans="1:29" x14ac:dyDescent="0.25">
      <c r="A3215" s="2">
        <v>3214</v>
      </c>
      <c r="B3215" s="3" t="s">
        <v>178</v>
      </c>
      <c r="C3215" s="3" t="s">
        <v>110</v>
      </c>
      <c r="D3215" s="3" t="s">
        <v>179</v>
      </c>
      <c r="E3215" s="3" t="s">
        <v>288</v>
      </c>
      <c r="F3215" s="3">
        <v>0.56000000000000005</v>
      </c>
      <c r="G3215" s="3">
        <v>0.48</v>
      </c>
      <c r="H3215" s="3" t="s">
        <v>292</v>
      </c>
      <c r="I3215" s="2">
        <v>1470</v>
      </c>
      <c r="J3215" s="3" t="s">
        <v>298</v>
      </c>
      <c r="K3215" s="2">
        <v>1470</v>
      </c>
      <c r="L3215" s="3"/>
      <c r="M3215" s="3" t="s">
        <v>291</v>
      </c>
      <c r="N3215" s="3" t="s">
        <v>292</v>
      </c>
      <c r="O3215" s="3"/>
      <c r="P3215" s="3"/>
      <c r="Q3215" s="3"/>
      <c r="R3215" s="3">
        <v>0</v>
      </c>
      <c r="S3215" s="3">
        <v>1</v>
      </c>
      <c r="T3215" s="2">
        <v>45</v>
      </c>
      <c r="U3215" s="3">
        <v>12.812984901210458</v>
      </c>
      <c r="V3215" s="3">
        <v>119.68860380905366</v>
      </c>
      <c r="W3215" s="3">
        <v>16.929152542286118</v>
      </c>
      <c r="X3215" s="3">
        <v>53192.257875803298</v>
      </c>
      <c r="Y3215" s="3">
        <v>119.68860380905366</v>
      </c>
      <c r="Z3215" s="3">
        <v>16.929137576180011</v>
      </c>
      <c r="AA3215" s="3">
        <v>53192.257875803298</v>
      </c>
      <c r="AB3215">
        <f t="shared" si="82"/>
        <v>119.68860380905366</v>
      </c>
      <c r="AC3215">
        <f t="shared" si="83"/>
        <v>16.929137576180011</v>
      </c>
    </row>
    <row r="3216" spans="1:29" x14ac:dyDescent="0.25">
      <c r="A3216" s="2">
        <v>3215</v>
      </c>
      <c r="B3216" s="3" t="s">
        <v>178</v>
      </c>
      <c r="C3216" s="3" t="s">
        <v>110</v>
      </c>
      <c r="D3216" s="3" t="s">
        <v>179</v>
      </c>
      <c r="E3216" s="3" t="s">
        <v>288</v>
      </c>
      <c r="F3216" s="3">
        <v>0.56000000000000005</v>
      </c>
      <c r="G3216" s="3">
        <v>0.48</v>
      </c>
      <c r="H3216" s="3" t="s">
        <v>292</v>
      </c>
      <c r="I3216" s="2">
        <v>1750</v>
      </c>
      <c r="J3216" s="3" t="s">
        <v>51</v>
      </c>
      <c r="K3216" s="2">
        <v>1750</v>
      </c>
      <c r="L3216" s="3"/>
      <c r="M3216" s="3" t="s">
        <v>291</v>
      </c>
      <c r="N3216" s="3" t="s">
        <v>292</v>
      </c>
      <c r="O3216" s="3"/>
      <c r="P3216" s="3"/>
      <c r="Q3216" s="3"/>
      <c r="R3216" s="3">
        <v>0</v>
      </c>
      <c r="S3216" s="3">
        <v>1</v>
      </c>
      <c r="T3216" s="2">
        <v>140</v>
      </c>
      <c r="U3216" s="3">
        <v>25.331324578655327</v>
      </c>
      <c r="V3216" s="3">
        <v>216.20200676595792</v>
      </c>
      <c r="W3216" s="3">
        <v>29.928975313751465</v>
      </c>
      <c r="X3216" s="3">
        <v>99807.61032998783</v>
      </c>
      <c r="Y3216" s="3">
        <v>216.20200676595792</v>
      </c>
      <c r="Z3216" s="3">
        <v>29.928948855237426</v>
      </c>
      <c r="AA3216" s="3">
        <v>99807.61032998783</v>
      </c>
      <c r="AB3216">
        <f t="shared" si="82"/>
        <v>216.20200676595792</v>
      </c>
      <c r="AC3216">
        <f t="shared" si="83"/>
        <v>29.928948855237426</v>
      </c>
    </row>
    <row r="3217" spans="1:29" x14ac:dyDescent="0.25">
      <c r="A3217" s="2">
        <v>3216</v>
      </c>
      <c r="B3217" s="3" t="s">
        <v>178</v>
      </c>
      <c r="C3217" s="3" t="s">
        <v>110</v>
      </c>
      <c r="D3217" s="3" t="s">
        <v>179</v>
      </c>
      <c r="E3217" s="3" t="s">
        <v>288</v>
      </c>
      <c r="F3217" s="3">
        <v>0.56000000000000005</v>
      </c>
      <c r="G3217" s="3">
        <v>0.48</v>
      </c>
      <c r="H3217" s="3" t="s">
        <v>292</v>
      </c>
      <c r="I3217" s="2">
        <v>1810</v>
      </c>
      <c r="J3217" s="3" t="s">
        <v>241</v>
      </c>
      <c r="K3217" s="2">
        <v>1810</v>
      </c>
      <c r="L3217" s="3"/>
      <c r="M3217" s="3" t="s">
        <v>291</v>
      </c>
      <c r="N3217" s="3" t="s">
        <v>292</v>
      </c>
      <c r="O3217" s="3"/>
      <c r="P3217" s="3"/>
      <c r="Q3217" s="3"/>
      <c r="R3217" s="3">
        <v>0</v>
      </c>
      <c r="S3217" s="3">
        <v>1</v>
      </c>
      <c r="T3217" s="2">
        <v>193</v>
      </c>
      <c r="U3217" s="3">
        <v>13.301934108323861</v>
      </c>
      <c r="V3217" s="3">
        <v>96.494623802873392</v>
      </c>
      <c r="W3217" s="3">
        <v>14.209581076938397</v>
      </c>
      <c r="X3217" s="3">
        <v>44380.475065644794</v>
      </c>
      <c r="Y3217" s="3">
        <v>96.494623802873392</v>
      </c>
      <c r="Z3217" s="3">
        <v>14.2095685150516</v>
      </c>
      <c r="AA3217" s="3">
        <v>44380.475065644794</v>
      </c>
      <c r="AB3217">
        <f t="shared" si="82"/>
        <v>96.494623802873392</v>
      </c>
      <c r="AC3217">
        <f t="shared" si="83"/>
        <v>14.2095685150516</v>
      </c>
    </row>
    <row r="3218" spans="1:29" x14ac:dyDescent="0.25">
      <c r="A3218" s="2">
        <v>3217</v>
      </c>
      <c r="B3218" s="3" t="s">
        <v>178</v>
      </c>
      <c r="C3218" s="3" t="s">
        <v>110</v>
      </c>
      <c r="D3218" s="3" t="s">
        <v>179</v>
      </c>
      <c r="E3218" s="3" t="s">
        <v>288</v>
      </c>
      <c r="F3218" s="3">
        <v>0.56000000000000005</v>
      </c>
      <c r="G3218" s="3">
        <v>0.48</v>
      </c>
      <c r="H3218" s="3" t="s">
        <v>292</v>
      </c>
      <c r="I3218" s="2">
        <v>1820</v>
      </c>
      <c r="J3218" s="3" t="s">
        <v>52</v>
      </c>
      <c r="K3218" s="2">
        <v>1820</v>
      </c>
      <c r="L3218" s="3"/>
      <c r="M3218" s="3" t="s">
        <v>291</v>
      </c>
      <c r="N3218" s="3" t="s">
        <v>292</v>
      </c>
      <c r="O3218" s="3"/>
      <c r="P3218" s="3"/>
      <c r="Q3218" s="3"/>
      <c r="R3218" s="3">
        <v>0</v>
      </c>
      <c r="S3218" s="3">
        <v>1</v>
      </c>
      <c r="T3218" s="2">
        <v>601</v>
      </c>
      <c r="U3218" s="3">
        <v>206.61128625560184</v>
      </c>
      <c r="V3218" s="3">
        <v>1541.1024330434871</v>
      </c>
      <c r="W3218" s="3">
        <v>218.66199675350828</v>
      </c>
      <c r="X3218" s="3">
        <v>784402.13941321056</v>
      </c>
      <c r="Y3218" s="3">
        <v>1541.1024330434871</v>
      </c>
      <c r="Z3218" s="3">
        <v>218.6618034468062</v>
      </c>
      <c r="AA3218" s="3">
        <v>784402.13941321056</v>
      </c>
      <c r="AB3218">
        <f t="shared" si="82"/>
        <v>1541.1024330434871</v>
      </c>
      <c r="AC3218">
        <f t="shared" si="83"/>
        <v>218.6618034468062</v>
      </c>
    </row>
    <row r="3219" spans="1:29" x14ac:dyDescent="0.25">
      <c r="A3219" s="2">
        <v>3218</v>
      </c>
      <c r="B3219" s="3" t="s">
        <v>178</v>
      </c>
      <c r="C3219" s="3" t="s">
        <v>110</v>
      </c>
      <c r="D3219" s="3" t="s">
        <v>179</v>
      </c>
      <c r="E3219" s="3" t="s">
        <v>288</v>
      </c>
      <c r="F3219" s="3">
        <v>0.56000000000000005</v>
      </c>
      <c r="G3219" s="3">
        <v>0.48</v>
      </c>
      <c r="H3219" s="3" t="s">
        <v>292</v>
      </c>
      <c r="I3219" s="2">
        <v>1860</v>
      </c>
      <c r="J3219" s="3" t="s">
        <v>126</v>
      </c>
      <c r="K3219" s="2">
        <v>1860</v>
      </c>
      <c r="L3219" s="3"/>
      <c r="M3219" s="3" t="s">
        <v>291</v>
      </c>
      <c r="N3219" s="3" t="s">
        <v>292</v>
      </c>
      <c r="O3219" s="3"/>
      <c r="P3219" s="3"/>
      <c r="Q3219" s="3"/>
      <c r="R3219" s="3">
        <v>0</v>
      </c>
      <c r="S3219" s="3">
        <v>1</v>
      </c>
      <c r="T3219" s="2">
        <v>11</v>
      </c>
      <c r="U3219" s="3">
        <v>2.9713972255033689</v>
      </c>
      <c r="V3219" s="3">
        <v>24.67843156460334</v>
      </c>
      <c r="W3219" s="3">
        <v>3.401543776487844</v>
      </c>
      <c r="X3219" s="3">
        <v>12029.780234239055</v>
      </c>
      <c r="Y3219" s="3">
        <v>24.67843156460334</v>
      </c>
      <c r="Z3219" s="3">
        <v>3.4015407693754085</v>
      </c>
      <c r="AA3219" s="3">
        <v>12029.780234239055</v>
      </c>
      <c r="AB3219">
        <f t="shared" si="82"/>
        <v>24.67843156460334</v>
      </c>
      <c r="AC3219">
        <f t="shared" si="83"/>
        <v>3.4015407693754085</v>
      </c>
    </row>
    <row r="3220" spans="1:29" x14ac:dyDescent="0.25">
      <c r="A3220" s="2">
        <v>3219</v>
      </c>
      <c r="B3220" s="3" t="s">
        <v>178</v>
      </c>
      <c r="C3220" s="3" t="s">
        <v>110</v>
      </c>
      <c r="D3220" s="3" t="s">
        <v>179</v>
      </c>
      <c r="E3220" s="3" t="s">
        <v>288</v>
      </c>
      <c r="F3220" s="3">
        <v>0.56000000000000005</v>
      </c>
      <c r="G3220" s="3">
        <v>0.48</v>
      </c>
      <c r="H3220" s="3" t="s">
        <v>292</v>
      </c>
      <c r="I3220" s="2">
        <v>2210</v>
      </c>
      <c r="J3220" s="3" t="s">
        <v>37</v>
      </c>
      <c r="K3220" s="2">
        <v>1000</v>
      </c>
      <c r="L3220" s="3"/>
      <c r="M3220" s="3" t="s">
        <v>291</v>
      </c>
      <c r="N3220" s="3" t="s">
        <v>292</v>
      </c>
      <c r="O3220" s="3"/>
      <c r="P3220" s="3" t="s">
        <v>76</v>
      </c>
      <c r="Q3220" s="3"/>
      <c r="R3220" s="3">
        <v>0</v>
      </c>
      <c r="S3220" s="3">
        <v>1</v>
      </c>
      <c r="T3220" s="2">
        <v>53</v>
      </c>
      <c r="U3220" s="3">
        <v>20.451960411439952</v>
      </c>
      <c r="V3220" s="3">
        <v>129.587846826641</v>
      </c>
      <c r="W3220" s="3">
        <v>15.957872074051334</v>
      </c>
      <c r="X3220" s="3">
        <v>57484.32330208394</v>
      </c>
      <c r="Y3220" s="3">
        <v>129.587846826641</v>
      </c>
      <c r="Z3220" s="3">
        <v>15.957857966599343</v>
      </c>
      <c r="AA3220" s="3">
        <v>57484.32330208394</v>
      </c>
      <c r="AB3220">
        <f t="shared" si="82"/>
        <v>129.587846826641</v>
      </c>
      <c r="AC3220">
        <f t="shared" si="83"/>
        <v>15.957857966599343</v>
      </c>
    </row>
    <row r="3221" spans="1:29" x14ac:dyDescent="0.25">
      <c r="A3221" s="2">
        <v>3220</v>
      </c>
      <c r="B3221" s="3" t="s">
        <v>178</v>
      </c>
      <c r="C3221" s="3" t="s">
        <v>110</v>
      </c>
      <c r="D3221" s="3" t="s">
        <v>179</v>
      </c>
      <c r="E3221" s="3" t="s">
        <v>288</v>
      </c>
      <c r="F3221" s="3">
        <v>0.56000000000000005</v>
      </c>
      <c r="G3221" s="3">
        <v>0.48</v>
      </c>
      <c r="H3221" s="3" t="s">
        <v>292</v>
      </c>
      <c r="I3221" s="2">
        <v>7400</v>
      </c>
      <c r="J3221" s="3" t="s">
        <v>127</v>
      </c>
      <c r="K3221" s="2">
        <v>7400</v>
      </c>
      <c r="L3221" s="3"/>
      <c r="M3221" s="3" t="s">
        <v>291</v>
      </c>
      <c r="N3221" s="3" t="s">
        <v>292</v>
      </c>
      <c r="O3221" s="3"/>
      <c r="P3221" s="3"/>
      <c r="Q3221" s="3"/>
      <c r="R3221" s="3">
        <v>0</v>
      </c>
      <c r="S3221" s="3">
        <v>1</v>
      </c>
      <c r="T3221" s="2">
        <v>18</v>
      </c>
      <c r="U3221" s="3">
        <v>3.0780388941146573</v>
      </c>
      <c r="V3221" s="3">
        <v>20.967917385931642</v>
      </c>
      <c r="W3221" s="3">
        <v>2.8761240476910115</v>
      </c>
      <c r="X3221" s="3">
        <v>9847.6817775014351</v>
      </c>
      <c r="Y3221" s="3">
        <v>20.967917385931642</v>
      </c>
      <c r="Z3221" s="3">
        <v>2.8761215050724398</v>
      </c>
      <c r="AA3221" s="3">
        <v>9847.6817775014351</v>
      </c>
      <c r="AB3221">
        <f t="shared" si="82"/>
        <v>20.967917385931642</v>
      </c>
      <c r="AC3221">
        <f t="shared" si="83"/>
        <v>2.8761215050724398</v>
      </c>
    </row>
    <row r="3222" spans="1:29" x14ac:dyDescent="0.25">
      <c r="A3222" s="2">
        <v>3221</v>
      </c>
      <c r="B3222" s="3" t="s">
        <v>178</v>
      </c>
      <c r="C3222" s="3" t="s">
        <v>110</v>
      </c>
      <c r="D3222" s="3" t="s">
        <v>179</v>
      </c>
      <c r="E3222" s="3" t="s">
        <v>288</v>
      </c>
      <c r="F3222" s="3">
        <v>0.56000000000000005</v>
      </c>
      <c r="G3222" s="3">
        <v>0.48</v>
      </c>
      <c r="H3222" s="3" t="s">
        <v>292</v>
      </c>
      <c r="I3222" s="2">
        <v>8130</v>
      </c>
      <c r="J3222" s="3" t="s">
        <v>300</v>
      </c>
      <c r="K3222" s="2">
        <v>8130</v>
      </c>
      <c r="L3222" s="3"/>
      <c r="M3222" s="3" t="s">
        <v>291</v>
      </c>
      <c r="N3222" s="3" t="s">
        <v>292</v>
      </c>
      <c r="O3222" s="3"/>
      <c r="P3222" s="3"/>
      <c r="Q3222" s="3"/>
      <c r="R3222" s="3">
        <v>0</v>
      </c>
      <c r="S3222" s="3">
        <v>1</v>
      </c>
      <c r="T3222" s="2">
        <v>10</v>
      </c>
      <c r="U3222" s="3">
        <v>0.18392723441259912</v>
      </c>
      <c r="V3222" s="3">
        <v>0.87385664795021112</v>
      </c>
      <c r="W3222" s="3">
        <v>0.1091230663133754</v>
      </c>
      <c r="X3222" s="3">
        <v>399.66679771648654</v>
      </c>
      <c r="Y3222" s="3">
        <v>0.87385664795021112</v>
      </c>
      <c r="Z3222" s="3">
        <v>0.10912296984384537</v>
      </c>
      <c r="AA3222" s="3">
        <v>399.66679771648654</v>
      </c>
      <c r="AB3222">
        <f t="shared" si="82"/>
        <v>0.87385664795021112</v>
      </c>
      <c r="AC3222">
        <f t="shared" si="83"/>
        <v>0.10912296984384537</v>
      </c>
    </row>
    <row r="3223" spans="1:29" x14ac:dyDescent="0.25">
      <c r="A3223" s="2">
        <v>3222</v>
      </c>
      <c r="B3223" s="3" t="s">
        <v>178</v>
      </c>
      <c r="C3223" s="3" t="s">
        <v>110</v>
      </c>
      <c r="D3223" s="3" t="s">
        <v>179</v>
      </c>
      <c r="E3223" s="3" t="s">
        <v>288</v>
      </c>
      <c r="F3223" s="3">
        <v>0.56000000000000005</v>
      </c>
      <c r="G3223" s="3">
        <v>0.48</v>
      </c>
      <c r="H3223" s="3" t="s">
        <v>292</v>
      </c>
      <c r="I3223" s="2">
        <v>8200</v>
      </c>
      <c r="J3223" s="3" t="s">
        <v>107</v>
      </c>
      <c r="K3223" s="2">
        <v>8200</v>
      </c>
      <c r="L3223" s="3"/>
      <c r="M3223" s="3" t="s">
        <v>291</v>
      </c>
      <c r="N3223" s="3" t="s">
        <v>292</v>
      </c>
      <c r="O3223" s="3"/>
      <c r="P3223" s="3"/>
      <c r="Q3223" s="3"/>
      <c r="R3223" s="3">
        <v>0</v>
      </c>
      <c r="S3223" s="3">
        <v>1</v>
      </c>
      <c r="T3223" s="2">
        <v>14</v>
      </c>
      <c r="U3223" s="3">
        <v>1.3984759461173786</v>
      </c>
      <c r="V3223" s="3">
        <v>9.0710117721458321</v>
      </c>
      <c r="W3223" s="3">
        <v>1.2436621886741088</v>
      </c>
      <c r="X3223" s="3">
        <v>4214.0424348048036</v>
      </c>
      <c r="Y3223" s="3">
        <v>9.0710117721458321</v>
      </c>
      <c r="Z3223" s="3">
        <v>1.2436610892227191</v>
      </c>
      <c r="AA3223" s="3">
        <v>4214.0424348048036</v>
      </c>
      <c r="AB3223">
        <f t="shared" si="82"/>
        <v>9.0710117721458321</v>
      </c>
      <c r="AC3223">
        <f t="shared" si="83"/>
        <v>1.2436610892227191</v>
      </c>
    </row>
    <row r="3224" spans="1:29" x14ac:dyDescent="0.25">
      <c r="A3224" s="2">
        <v>3223</v>
      </c>
      <c r="B3224" s="3" t="s">
        <v>178</v>
      </c>
      <c r="C3224" s="3" t="s">
        <v>110</v>
      </c>
      <c r="D3224" s="3" t="s">
        <v>179</v>
      </c>
      <c r="E3224" s="3" t="s">
        <v>288</v>
      </c>
      <c r="F3224" s="3">
        <v>0.56000000000000005</v>
      </c>
      <c r="G3224" s="3">
        <v>0.48</v>
      </c>
      <c r="H3224" s="3" t="s">
        <v>292</v>
      </c>
      <c r="I3224" s="2">
        <v>8330</v>
      </c>
      <c r="J3224" s="3" t="s">
        <v>129</v>
      </c>
      <c r="K3224" s="2">
        <v>8330</v>
      </c>
      <c r="L3224" s="3"/>
      <c r="M3224" s="3" t="s">
        <v>291</v>
      </c>
      <c r="N3224" s="3" t="s">
        <v>292</v>
      </c>
      <c r="O3224" s="3"/>
      <c r="P3224" s="3"/>
      <c r="Q3224" s="3"/>
      <c r="R3224" s="3">
        <v>0</v>
      </c>
      <c r="S3224" s="3">
        <v>1</v>
      </c>
      <c r="T3224" s="2">
        <v>6</v>
      </c>
      <c r="U3224" s="3">
        <v>0.65435901267835905</v>
      </c>
      <c r="V3224" s="3">
        <v>5.2652341574502115</v>
      </c>
      <c r="W3224" s="3">
        <v>0.76002463360237538</v>
      </c>
      <c r="X3224" s="3">
        <v>2529.5339370189522</v>
      </c>
      <c r="Y3224" s="3">
        <v>5.2652341574502115</v>
      </c>
      <c r="Z3224" s="3">
        <v>0.76002396170758824</v>
      </c>
      <c r="AA3224" s="3">
        <v>2529.5339370189522</v>
      </c>
      <c r="AB3224">
        <f t="shared" si="82"/>
        <v>5.2652341574502115</v>
      </c>
      <c r="AC3224">
        <f t="shared" si="83"/>
        <v>0.76002396170758824</v>
      </c>
    </row>
    <row r="3225" spans="1:29" x14ac:dyDescent="0.25">
      <c r="A3225" s="2">
        <v>3224</v>
      </c>
      <c r="B3225" s="3" t="s">
        <v>178</v>
      </c>
      <c r="C3225" s="3" t="s">
        <v>110</v>
      </c>
      <c r="D3225" s="3" t="s">
        <v>179</v>
      </c>
      <c r="E3225" s="3" t="s">
        <v>288</v>
      </c>
      <c r="F3225" s="3">
        <v>0.56000000000000005</v>
      </c>
      <c r="G3225" s="3">
        <v>0.48</v>
      </c>
      <c r="H3225" s="3" t="s">
        <v>292</v>
      </c>
      <c r="I3225" s="2">
        <v>8340</v>
      </c>
      <c r="J3225" s="3" t="s">
        <v>151</v>
      </c>
      <c r="K3225" s="2">
        <v>8340</v>
      </c>
      <c r="L3225" s="3"/>
      <c r="M3225" s="3" t="s">
        <v>291</v>
      </c>
      <c r="N3225" s="3" t="s">
        <v>292</v>
      </c>
      <c r="O3225" s="3"/>
      <c r="P3225" s="3"/>
      <c r="Q3225" s="3"/>
      <c r="R3225" s="3">
        <v>0</v>
      </c>
      <c r="S3225" s="3">
        <v>1</v>
      </c>
      <c r="T3225" s="2">
        <v>190</v>
      </c>
      <c r="U3225" s="3">
        <v>23.78000417393886</v>
      </c>
      <c r="V3225" s="3">
        <v>172.88427287703777</v>
      </c>
      <c r="W3225" s="3">
        <v>24.672568927772112</v>
      </c>
      <c r="X3225" s="3">
        <v>84615.659625025917</v>
      </c>
      <c r="Y3225" s="3">
        <v>172.88427287703777</v>
      </c>
      <c r="Z3225" s="3">
        <v>24.672547116149644</v>
      </c>
      <c r="AA3225" s="3">
        <v>84615.659625025917</v>
      </c>
      <c r="AB3225">
        <f t="shared" si="82"/>
        <v>172.88427287703777</v>
      </c>
      <c r="AC3225">
        <f t="shared" si="83"/>
        <v>24.672547116149644</v>
      </c>
    </row>
    <row r="3226" spans="1:29" x14ac:dyDescent="0.25">
      <c r="A3226" s="2">
        <v>3225</v>
      </c>
      <c r="B3226" s="3" t="s">
        <v>178</v>
      </c>
      <c r="C3226" s="3" t="s">
        <v>110</v>
      </c>
      <c r="D3226" s="3" t="s">
        <v>179</v>
      </c>
      <c r="E3226" s="3" t="s">
        <v>288</v>
      </c>
      <c r="F3226" s="3">
        <v>0.56000000000000005</v>
      </c>
      <c r="G3226" s="3">
        <v>0.48</v>
      </c>
      <c r="H3226" s="3" t="s">
        <v>292</v>
      </c>
      <c r="I3226" s="2">
        <v>8370</v>
      </c>
      <c r="J3226" s="3" t="s">
        <v>68</v>
      </c>
      <c r="K3226" s="2">
        <v>8370</v>
      </c>
      <c r="L3226" s="3"/>
      <c r="M3226" s="3" t="s">
        <v>291</v>
      </c>
      <c r="N3226" s="3" t="s">
        <v>292</v>
      </c>
      <c r="O3226" s="3"/>
      <c r="P3226" s="3"/>
      <c r="Q3226" s="3"/>
      <c r="R3226" s="3">
        <v>0</v>
      </c>
      <c r="S3226" s="3">
        <v>1</v>
      </c>
      <c r="T3226" s="2">
        <v>6</v>
      </c>
      <c r="U3226" s="3">
        <v>0.4921636754510057</v>
      </c>
      <c r="V3226" s="3">
        <v>1.2092992289434352</v>
      </c>
      <c r="W3226" s="3">
        <v>0.19879613117572037</v>
      </c>
      <c r="X3226" s="3">
        <v>1292.3099184075918</v>
      </c>
      <c r="Y3226" s="3">
        <v>1.2092992289434352</v>
      </c>
      <c r="Z3226" s="3">
        <v>0.1987959554313066</v>
      </c>
      <c r="AA3226" s="3">
        <v>1292.3099184075918</v>
      </c>
      <c r="AB3226">
        <f t="shared" si="82"/>
        <v>1.2092992289434352</v>
      </c>
      <c r="AC3226">
        <f t="shared" si="83"/>
        <v>0.1987959554313066</v>
      </c>
    </row>
    <row r="3227" spans="1:29" x14ac:dyDescent="0.25">
      <c r="A3227" s="2">
        <v>3226</v>
      </c>
      <c r="B3227" s="3" t="s">
        <v>178</v>
      </c>
      <c r="C3227" s="3" t="s">
        <v>110</v>
      </c>
      <c r="D3227" s="3" t="s">
        <v>179</v>
      </c>
      <c r="E3227" s="3" t="s">
        <v>288</v>
      </c>
      <c r="F3227" s="3">
        <v>0.56000000000000005</v>
      </c>
      <c r="G3227" s="3">
        <v>0.48</v>
      </c>
      <c r="H3227" s="3" t="s">
        <v>292</v>
      </c>
      <c r="I3227" s="2">
        <v>9999</v>
      </c>
      <c r="J3227" s="3" t="s">
        <v>301</v>
      </c>
      <c r="K3227" s="2">
        <v>9999</v>
      </c>
      <c r="L3227" s="3"/>
      <c r="M3227" s="3" t="s">
        <v>291</v>
      </c>
      <c r="N3227" s="3" t="s">
        <v>292</v>
      </c>
      <c r="O3227" s="3"/>
      <c r="P3227" s="3"/>
      <c r="Q3227" s="3"/>
      <c r="R3227" s="3">
        <v>0</v>
      </c>
      <c r="S3227" s="3">
        <v>1</v>
      </c>
      <c r="T3227" s="2">
        <v>46</v>
      </c>
      <c r="U3227" s="3">
        <v>2.8975376609786867</v>
      </c>
      <c r="V3227" s="3">
        <v>20.232170238741062</v>
      </c>
      <c r="W3227" s="3">
        <v>2.9679594671748517</v>
      </c>
      <c r="X3227" s="3">
        <v>9487.6957295100656</v>
      </c>
      <c r="Y3227" s="3">
        <v>20.232170238741062</v>
      </c>
      <c r="Z3227" s="3">
        <v>2.9679568433697789</v>
      </c>
      <c r="AA3227" s="3">
        <v>9487.6957295100656</v>
      </c>
      <c r="AB3227">
        <f t="shared" si="82"/>
        <v>20.232170238741062</v>
      </c>
      <c r="AC3227">
        <f t="shared" si="83"/>
        <v>2.9679568433697789</v>
      </c>
    </row>
    <row r="3228" spans="1:29" x14ac:dyDescent="0.25">
      <c r="A3228" s="2">
        <v>3227</v>
      </c>
      <c r="B3228" s="3" t="s">
        <v>178</v>
      </c>
      <c r="C3228" s="3" t="s">
        <v>333</v>
      </c>
      <c r="D3228" s="3" t="s">
        <v>179</v>
      </c>
      <c r="E3228" s="3" t="s">
        <v>334</v>
      </c>
      <c r="F3228" s="3">
        <v>0.56000000000000005</v>
      </c>
      <c r="G3228" s="3">
        <v>0.48</v>
      </c>
      <c r="H3228" s="3" t="s">
        <v>31</v>
      </c>
      <c r="I3228" s="2">
        <v>2110</v>
      </c>
      <c r="J3228" s="3" t="s">
        <v>32</v>
      </c>
      <c r="K3228" s="2">
        <v>2110</v>
      </c>
      <c r="L3228" s="3"/>
      <c r="M3228" s="3" t="s">
        <v>33</v>
      </c>
      <c r="N3228" s="3" t="s">
        <v>33</v>
      </c>
      <c r="O3228" s="3" t="s">
        <v>31</v>
      </c>
      <c r="P3228" s="3"/>
      <c r="Q3228" s="3"/>
      <c r="R3228" s="3">
        <v>0</v>
      </c>
      <c r="S3228" s="3">
        <v>1</v>
      </c>
      <c r="T3228" s="2">
        <v>24</v>
      </c>
      <c r="U3228" s="3">
        <v>5.0981762603712379</v>
      </c>
      <c r="V3228" s="3">
        <v>33.577124527182761</v>
      </c>
      <c r="W3228" s="3">
        <v>5.2801574713541672</v>
      </c>
      <c r="X3228" s="3">
        <v>11429.628396621774</v>
      </c>
      <c r="Y3228" s="3">
        <v>33.577124527182761</v>
      </c>
      <c r="Z3228" s="3">
        <v>5.2801528034656409</v>
      </c>
      <c r="AA3228" s="3">
        <v>11429.628396621774</v>
      </c>
      <c r="AB3228">
        <f t="shared" si="82"/>
        <v>33.577124527182761</v>
      </c>
      <c r="AC3228">
        <f t="shared" si="83"/>
        <v>5.2801528034656409</v>
      </c>
    </row>
    <row r="3229" spans="1:29" x14ac:dyDescent="0.25">
      <c r="A3229" s="2">
        <v>3228</v>
      </c>
      <c r="B3229" s="3" t="s">
        <v>178</v>
      </c>
      <c r="C3229" s="3" t="s">
        <v>333</v>
      </c>
      <c r="D3229" s="3" t="s">
        <v>179</v>
      </c>
      <c r="E3229" s="3" t="s">
        <v>334</v>
      </c>
      <c r="F3229" s="3">
        <v>0.56000000000000005</v>
      </c>
      <c r="G3229" s="3">
        <v>0.48</v>
      </c>
      <c r="H3229" s="3" t="s">
        <v>31</v>
      </c>
      <c r="I3229" s="2">
        <v>3300</v>
      </c>
      <c r="J3229" s="3" t="s">
        <v>39</v>
      </c>
      <c r="K3229" s="2">
        <v>2000</v>
      </c>
      <c r="L3229" s="3"/>
      <c r="M3229" s="3" t="s">
        <v>289</v>
      </c>
      <c r="N3229" s="3" t="s">
        <v>289</v>
      </c>
      <c r="O3229" s="3" t="s">
        <v>31</v>
      </c>
      <c r="P3229" s="3"/>
      <c r="Q3229" s="3"/>
      <c r="R3229" s="3">
        <v>0</v>
      </c>
      <c r="S3229" s="3">
        <v>1</v>
      </c>
      <c r="T3229" s="2">
        <v>11</v>
      </c>
      <c r="U3229" s="3">
        <v>1.0702088494242203</v>
      </c>
      <c r="V3229" s="3">
        <v>5.4579155896398319</v>
      </c>
      <c r="W3229" s="3">
        <v>0.55870795678307916</v>
      </c>
      <c r="X3229" s="3">
        <v>2144.7087713103842</v>
      </c>
      <c r="Y3229" s="3">
        <v>5.4579155896398319</v>
      </c>
      <c r="Z3229" s="3">
        <v>0.55870746286097961</v>
      </c>
      <c r="AA3229" s="3">
        <v>2144.7087713103842</v>
      </c>
      <c r="AB3229">
        <f t="shared" si="82"/>
        <v>5.4579155896398319</v>
      </c>
      <c r="AC3229">
        <f t="shared" si="83"/>
        <v>0.55870746286097961</v>
      </c>
    </row>
    <row r="3230" spans="1:29" x14ac:dyDescent="0.25">
      <c r="A3230" s="2">
        <v>3229</v>
      </c>
      <c r="B3230" s="3" t="s">
        <v>178</v>
      </c>
      <c r="C3230" s="3" t="s">
        <v>333</v>
      </c>
      <c r="D3230" s="3" t="s">
        <v>179</v>
      </c>
      <c r="E3230" s="3" t="s">
        <v>334</v>
      </c>
      <c r="F3230" s="3">
        <v>0.56000000000000005</v>
      </c>
      <c r="G3230" s="3">
        <v>0.48</v>
      </c>
      <c r="H3230" s="3" t="s">
        <v>31</v>
      </c>
      <c r="I3230" s="2">
        <v>3300</v>
      </c>
      <c r="J3230" s="3" t="s">
        <v>39</v>
      </c>
      <c r="K3230" s="2">
        <v>3300</v>
      </c>
      <c r="L3230" s="3"/>
      <c r="M3230" s="3" t="s">
        <v>33</v>
      </c>
      <c r="N3230" s="3" t="s">
        <v>33</v>
      </c>
      <c r="O3230" s="3" t="s">
        <v>31</v>
      </c>
      <c r="P3230" s="3"/>
      <c r="Q3230" s="3"/>
      <c r="R3230" s="3">
        <v>0</v>
      </c>
      <c r="S3230" s="3">
        <v>1</v>
      </c>
      <c r="T3230" s="2">
        <v>499</v>
      </c>
      <c r="U3230" s="3">
        <v>189.82743438515971</v>
      </c>
      <c r="V3230" s="3">
        <v>864.47789085335614</v>
      </c>
      <c r="W3230" s="3">
        <v>91.163498550653628</v>
      </c>
      <c r="X3230" s="3">
        <v>356748.97222671745</v>
      </c>
      <c r="Y3230" s="3">
        <v>864.47789085335614</v>
      </c>
      <c r="Z3230" s="3">
        <v>91.163417958161489</v>
      </c>
      <c r="AA3230" s="3">
        <v>356748.97222671745</v>
      </c>
      <c r="AB3230">
        <f t="shared" si="82"/>
        <v>864.47789085335614</v>
      </c>
      <c r="AC3230">
        <f t="shared" si="83"/>
        <v>91.163417958161489</v>
      </c>
    </row>
    <row r="3231" spans="1:29" x14ac:dyDescent="0.25">
      <c r="A3231" s="2">
        <v>3230</v>
      </c>
      <c r="B3231" s="3" t="s">
        <v>178</v>
      </c>
      <c r="C3231" s="3" t="s">
        <v>333</v>
      </c>
      <c r="D3231" s="3" t="s">
        <v>179</v>
      </c>
      <c r="E3231" s="3" t="s">
        <v>334</v>
      </c>
      <c r="F3231" s="3">
        <v>0.56000000000000005</v>
      </c>
      <c r="G3231" s="3">
        <v>0.48</v>
      </c>
      <c r="H3231" s="3" t="s">
        <v>31</v>
      </c>
      <c r="I3231" s="2">
        <v>3300</v>
      </c>
      <c r="J3231" s="3" t="s">
        <v>39</v>
      </c>
      <c r="K3231" s="2">
        <v>3300</v>
      </c>
      <c r="L3231" s="3"/>
      <c r="M3231" s="3" t="s">
        <v>289</v>
      </c>
      <c r="N3231" s="3" t="s">
        <v>289</v>
      </c>
      <c r="O3231" s="3" t="s">
        <v>31</v>
      </c>
      <c r="P3231" s="3"/>
      <c r="Q3231" s="3"/>
      <c r="R3231" s="3">
        <v>0</v>
      </c>
      <c r="S3231" s="3">
        <v>1</v>
      </c>
      <c r="T3231" s="2">
        <v>6</v>
      </c>
      <c r="U3231" s="3">
        <v>2.1237378452472889E-3</v>
      </c>
      <c r="V3231" s="3">
        <v>1.0828572112452469E-2</v>
      </c>
      <c r="W3231" s="3">
        <v>1.1084676283558441E-3</v>
      </c>
      <c r="X3231" s="3">
        <v>4.2550753247647437</v>
      </c>
      <c r="Y3231" s="3">
        <v>1.0828572112452469E-2</v>
      </c>
      <c r="Z3231" s="3">
        <v>1.1084666484223187E-3</v>
      </c>
      <c r="AA3231" s="3">
        <v>4.2550753247647437</v>
      </c>
      <c r="AB3231">
        <f t="shared" si="82"/>
        <v>1.0828572112452469E-2</v>
      </c>
      <c r="AC3231">
        <f t="shared" si="83"/>
        <v>1.1084666484223187E-3</v>
      </c>
    </row>
    <row r="3232" spans="1:29" x14ac:dyDescent="0.25">
      <c r="A3232" s="2">
        <v>3231</v>
      </c>
      <c r="B3232" s="3" t="s">
        <v>178</v>
      </c>
      <c r="C3232" s="3" t="s">
        <v>333</v>
      </c>
      <c r="D3232" s="3" t="s">
        <v>179</v>
      </c>
      <c r="E3232" s="3" t="s">
        <v>334</v>
      </c>
      <c r="F3232" s="3">
        <v>0.56000000000000005</v>
      </c>
      <c r="G3232" s="3">
        <v>0.48</v>
      </c>
      <c r="H3232" s="3" t="s">
        <v>33</v>
      </c>
      <c r="I3232" s="2">
        <v>1100</v>
      </c>
      <c r="J3232" s="3" t="s">
        <v>42</v>
      </c>
      <c r="K3232" s="2">
        <v>1100</v>
      </c>
      <c r="L3232" s="3"/>
      <c r="M3232" s="3" t="s">
        <v>33</v>
      </c>
      <c r="N3232" s="3" t="s">
        <v>33</v>
      </c>
      <c r="O3232" s="3"/>
      <c r="P3232" s="3"/>
      <c r="Q3232" s="3"/>
      <c r="R3232" s="3">
        <v>0</v>
      </c>
      <c r="S3232" s="3">
        <v>1</v>
      </c>
      <c r="T3232" s="2">
        <v>97</v>
      </c>
      <c r="U3232" s="3">
        <v>15.130523318202433</v>
      </c>
      <c r="V3232" s="3">
        <v>110.98404595963117</v>
      </c>
      <c r="W3232" s="3">
        <v>15.660758097241033</v>
      </c>
      <c r="X3232" s="3">
        <v>51128.618474985858</v>
      </c>
      <c r="Y3232" s="3">
        <v>110.98404595963117</v>
      </c>
      <c r="Z3232" s="3">
        <v>15.660744252450719</v>
      </c>
      <c r="AA3232" s="3">
        <v>51128.618474985858</v>
      </c>
      <c r="AB3232">
        <f t="shared" si="82"/>
        <v>110.98404595963117</v>
      </c>
      <c r="AC3232">
        <f t="shared" si="83"/>
        <v>15.660744252450719</v>
      </c>
    </row>
    <row r="3233" spans="1:29" x14ac:dyDescent="0.25">
      <c r="A3233" s="2">
        <v>3232</v>
      </c>
      <c r="B3233" s="3" t="s">
        <v>178</v>
      </c>
      <c r="C3233" s="3" t="s">
        <v>333</v>
      </c>
      <c r="D3233" s="3" t="s">
        <v>179</v>
      </c>
      <c r="E3233" s="3" t="s">
        <v>334</v>
      </c>
      <c r="F3233" s="3">
        <v>0.56000000000000005</v>
      </c>
      <c r="G3233" s="3">
        <v>0.48</v>
      </c>
      <c r="H3233" s="3" t="s">
        <v>33</v>
      </c>
      <c r="I3233" s="2">
        <v>1200</v>
      </c>
      <c r="J3233" s="3" t="s">
        <v>45</v>
      </c>
      <c r="K3233" s="2">
        <v>1200</v>
      </c>
      <c r="L3233" s="3"/>
      <c r="M3233" s="3" t="s">
        <v>33</v>
      </c>
      <c r="N3233" s="3" t="s">
        <v>33</v>
      </c>
      <c r="O3233" s="3"/>
      <c r="P3233" s="3"/>
      <c r="Q3233" s="3"/>
      <c r="R3233" s="3">
        <v>0</v>
      </c>
      <c r="S3233" s="3">
        <v>1</v>
      </c>
      <c r="T3233" s="2">
        <v>109</v>
      </c>
      <c r="U3233" s="3">
        <v>45.619635052848295</v>
      </c>
      <c r="V3233" s="3">
        <v>421.37965927245386</v>
      </c>
      <c r="W3233" s="3">
        <v>62.559845893530436</v>
      </c>
      <c r="X3233" s="3">
        <v>163249.57169792734</v>
      </c>
      <c r="Y3233" s="3">
        <v>421.37965927245386</v>
      </c>
      <c r="Z3233" s="3">
        <v>62.559790587909603</v>
      </c>
      <c r="AA3233" s="3">
        <v>163249.57169792734</v>
      </c>
      <c r="AB3233">
        <f t="shared" si="82"/>
        <v>421.37965927245386</v>
      </c>
      <c r="AC3233">
        <f t="shared" si="83"/>
        <v>62.559790587909603</v>
      </c>
    </row>
    <row r="3234" spans="1:29" x14ac:dyDescent="0.25">
      <c r="A3234" s="2">
        <v>3233</v>
      </c>
      <c r="B3234" s="3" t="s">
        <v>178</v>
      </c>
      <c r="C3234" s="3" t="s">
        <v>333</v>
      </c>
      <c r="D3234" s="3" t="s">
        <v>179</v>
      </c>
      <c r="E3234" s="3" t="s">
        <v>334</v>
      </c>
      <c r="F3234" s="3">
        <v>0.56000000000000005</v>
      </c>
      <c r="G3234" s="3">
        <v>0.48</v>
      </c>
      <c r="H3234" s="3" t="s">
        <v>33</v>
      </c>
      <c r="I3234" s="2">
        <v>1210</v>
      </c>
      <c r="J3234" s="3" t="s">
        <v>46</v>
      </c>
      <c r="K3234" s="2">
        <v>1210</v>
      </c>
      <c r="L3234" s="3"/>
      <c r="M3234" s="3" t="s">
        <v>33</v>
      </c>
      <c r="N3234" s="3" t="s">
        <v>33</v>
      </c>
      <c r="O3234" s="3"/>
      <c r="P3234" s="3"/>
      <c r="Q3234" s="3"/>
      <c r="R3234" s="3">
        <v>0</v>
      </c>
      <c r="S3234" s="3">
        <v>1</v>
      </c>
      <c r="T3234" s="2">
        <v>355</v>
      </c>
      <c r="U3234" s="3">
        <v>63.159896828357041</v>
      </c>
      <c r="V3234" s="3">
        <v>553.96596045717843</v>
      </c>
      <c r="W3234" s="3">
        <v>81.167804067228261</v>
      </c>
      <c r="X3234" s="3">
        <v>223683.63253594365</v>
      </c>
      <c r="Y3234" s="3">
        <v>553.96596045717843</v>
      </c>
      <c r="Z3234" s="3">
        <v>81.167732311364432</v>
      </c>
      <c r="AA3234" s="3">
        <v>223683.63253594365</v>
      </c>
      <c r="AB3234">
        <f t="shared" si="82"/>
        <v>553.96596045717843</v>
      </c>
      <c r="AC3234">
        <f t="shared" si="83"/>
        <v>81.167732311364432</v>
      </c>
    </row>
    <row r="3235" spans="1:29" x14ac:dyDescent="0.25">
      <c r="A3235" s="2">
        <v>3234</v>
      </c>
      <c r="B3235" s="3" t="s">
        <v>178</v>
      </c>
      <c r="C3235" s="3" t="s">
        <v>333</v>
      </c>
      <c r="D3235" s="3" t="s">
        <v>179</v>
      </c>
      <c r="E3235" s="3" t="s">
        <v>334</v>
      </c>
      <c r="F3235" s="3">
        <v>0.56000000000000005</v>
      </c>
      <c r="G3235" s="3">
        <v>0.48</v>
      </c>
      <c r="H3235" s="3" t="s">
        <v>33</v>
      </c>
      <c r="I3235" s="2">
        <v>1330</v>
      </c>
      <c r="J3235" s="3" t="s">
        <v>47</v>
      </c>
      <c r="K3235" s="2">
        <v>1330</v>
      </c>
      <c r="L3235" s="3"/>
      <c r="M3235" s="3" t="s">
        <v>33</v>
      </c>
      <c r="N3235" s="3" t="s">
        <v>33</v>
      </c>
      <c r="O3235" s="3"/>
      <c r="P3235" s="3"/>
      <c r="Q3235" s="3"/>
      <c r="R3235" s="3">
        <v>0</v>
      </c>
      <c r="S3235" s="3">
        <v>1</v>
      </c>
      <c r="T3235" s="2">
        <v>21</v>
      </c>
      <c r="U3235" s="3">
        <v>5.5824388525314612</v>
      </c>
      <c r="V3235" s="3">
        <v>54.616334721962794</v>
      </c>
      <c r="W3235" s="3">
        <v>10.171959612639444</v>
      </c>
      <c r="X3235" s="3">
        <v>19274.240413542557</v>
      </c>
      <c r="Y3235" s="3">
        <v>54.616334721962794</v>
      </c>
      <c r="Z3235" s="3">
        <v>10.17195062018537</v>
      </c>
      <c r="AA3235" s="3">
        <v>19274.240413542557</v>
      </c>
      <c r="AB3235">
        <f t="shared" si="82"/>
        <v>54.616334721962794</v>
      </c>
      <c r="AC3235">
        <f t="shared" si="83"/>
        <v>10.17195062018537</v>
      </c>
    </row>
    <row r="3236" spans="1:29" x14ac:dyDescent="0.25">
      <c r="A3236" s="2">
        <v>3235</v>
      </c>
      <c r="B3236" s="3" t="s">
        <v>178</v>
      </c>
      <c r="C3236" s="3" t="s">
        <v>333</v>
      </c>
      <c r="D3236" s="3" t="s">
        <v>179</v>
      </c>
      <c r="E3236" s="3" t="s">
        <v>334</v>
      </c>
      <c r="F3236" s="3">
        <v>0.56000000000000005</v>
      </c>
      <c r="G3236" s="3">
        <v>0.48</v>
      </c>
      <c r="H3236" s="3" t="s">
        <v>33</v>
      </c>
      <c r="I3236" s="2">
        <v>7400</v>
      </c>
      <c r="J3236" s="3" t="s">
        <v>127</v>
      </c>
      <c r="K3236" s="2">
        <v>7400</v>
      </c>
      <c r="L3236" s="3"/>
      <c r="M3236" s="3" t="s">
        <v>33</v>
      </c>
      <c r="N3236" s="3" t="s">
        <v>33</v>
      </c>
      <c r="O3236" s="3"/>
      <c r="P3236" s="3"/>
      <c r="Q3236" s="3"/>
      <c r="R3236" s="3">
        <v>0</v>
      </c>
      <c r="S3236" s="3">
        <v>1</v>
      </c>
      <c r="T3236" s="2">
        <v>23</v>
      </c>
      <c r="U3236" s="3">
        <v>3.5733156499795222</v>
      </c>
      <c r="V3236" s="3">
        <v>16.395354075661626</v>
      </c>
      <c r="W3236" s="3">
        <v>1.4834929332720204</v>
      </c>
      <c r="X3236" s="3">
        <v>7594.2252202095042</v>
      </c>
      <c r="Y3236" s="3">
        <v>16.395354075661626</v>
      </c>
      <c r="Z3236" s="3">
        <v>1.4834916217998366</v>
      </c>
      <c r="AA3236" s="3">
        <v>7594.2252202095042</v>
      </c>
      <c r="AB3236">
        <f t="shared" si="82"/>
        <v>16.395354075661626</v>
      </c>
      <c r="AC3236">
        <f t="shared" si="83"/>
        <v>1.4834916217998366</v>
      </c>
    </row>
    <row r="3237" spans="1:29" x14ac:dyDescent="0.25">
      <c r="A3237" s="2">
        <v>3236</v>
      </c>
      <c r="B3237" s="3" t="s">
        <v>178</v>
      </c>
      <c r="C3237" s="3" t="s">
        <v>333</v>
      </c>
      <c r="D3237" s="3" t="s">
        <v>179</v>
      </c>
      <c r="E3237" s="3" t="s">
        <v>334</v>
      </c>
      <c r="F3237" s="3">
        <v>0.56000000000000005</v>
      </c>
      <c r="G3237" s="3">
        <v>0.48</v>
      </c>
      <c r="H3237" s="3" t="s">
        <v>33</v>
      </c>
      <c r="I3237" s="2">
        <v>7430</v>
      </c>
      <c r="J3237" s="3" t="s">
        <v>55</v>
      </c>
      <c r="K3237" s="2">
        <v>7430</v>
      </c>
      <c r="L3237" s="3"/>
      <c r="M3237" s="3" t="s">
        <v>33</v>
      </c>
      <c r="N3237" s="3" t="s">
        <v>33</v>
      </c>
      <c r="O3237" s="3"/>
      <c r="P3237" s="3"/>
      <c r="Q3237" s="3"/>
      <c r="R3237" s="3">
        <v>0</v>
      </c>
      <c r="S3237" s="3">
        <v>1</v>
      </c>
      <c r="T3237" s="2">
        <v>183</v>
      </c>
      <c r="U3237" s="3">
        <v>69.054984556733913</v>
      </c>
      <c r="V3237" s="3">
        <v>267.95891505161785</v>
      </c>
      <c r="W3237" s="3">
        <v>34.574100511580276</v>
      </c>
      <c r="X3237" s="3">
        <v>133669.92567667278</v>
      </c>
      <c r="Y3237" s="3">
        <v>267.95891505161785</v>
      </c>
      <c r="Z3237" s="3">
        <v>34.574069946573843</v>
      </c>
      <c r="AA3237" s="3">
        <v>133669.92567667278</v>
      </c>
      <c r="AB3237">
        <f t="shared" si="82"/>
        <v>267.95891505161785</v>
      </c>
      <c r="AC3237">
        <f t="shared" si="83"/>
        <v>34.574069946573843</v>
      </c>
    </row>
    <row r="3238" spans="1:29" x14ac:dyDescent="0.25">
      <c r="A3238" s="2">
        <v>3237</v>
      </c>
      <c r="B3238" s="3" t="s">
        <v>178</v>
      </c>
      <c r="C3238" s="3" t="s">
        <v>333</v>
      </c>
      <c r="D3238" s="3" t="s">
        <v>179</v>
      </c>
      <c r="E3238" s="3" t="s">
        <v>334</v>
      </c>
      <c r="F3238" s="3">
        <v>0.56000000000000005</v>
      </c>
      <c r="G3238" s="3">
        <v>0.48</v>
      </c>
      <c r="H3238" s="3" t="s">
        <v>64</v>
      </c>
      <c r="I3238" s="2">
        <v>3100</v>
      </c>
      <c r="J3238" s="3" t="s">
        <v>69</v>
      </c>
      <c r="K3238" s="2">
        <v>3100</v>
      </c>
      <c r="L3238" s="3" t="s">
        <v>64</v>
      </c>
      <c r="M3238" s="3" t="s">
        <v>33</v>
      </c>
      <c r="N3238" s="3" t="s">
        <v>33</v>
      </c>
      <c r="O3238" s="3"/>
      <c r="P3238" s="3"/>
      <c r="Q3238" s="3"/>
      <c r="R3238" s="3">
        <v>0</v>
      </c>
      <c r="S3238" s="3">
        <v>1</v>
      </c>
      <c r="T3238" s="2">
        <v>160</v>
      </c>
      <c r="U3238" s="3">
        <v>63.053901328481416</v>
      </c>
      <c r="V3238" s="3">
        <v>314.66501227107562</v>
      </c>
      <c r="W3238" s="3">
        <v>32.477170139270946</v>
      </c>
      <c r="X3238" s="3">
        <v>127016.31723212791</v>
      </c>
      <c r="Y3238" s="3">
        <v>314.66501227107562</v>
      </c>
      <c r="Z3238" s="3">
        <v>32.477141428042032</v>
      </c>
      <c r="AA3238" s="3">
        <v>127016.31723212791</v>
      </c>
    </row>
    <row r="3239" spans="1:29" x14ac:dyDescent="0.25">
      <c r="A3239" s="2">
        <v>3238</v>
      </c>
      <c r="B3239" s="3" t="s">
        <v>178</v>
      </c>
      <c r="C3239" s="3" t="s">
        <v>333</v>
      </c>
      <c r="D3239" s="3" t="s">
        <v>179</v>
      </c>
      <c r="E3239" s="3" t="s">
        <v>334</v>
      </c>
      <c r="F3239" s="3">
        <v>0.56000000000000005</v>
      </c>
      <c r="G3239" s="3">
        <v>0.48</v>
      </c>
      <c r="H3239" s="3" t="s">
        <v>64</v>
      </c>
      <c r="I3239" s="2">
        <v>3200</v>
      </c>
      <c r="J3239" s="3" t="s">
        <v>72</v>
      </c>
      <c r="K3239" s="2">
        <v>3200</v>
      </c>
      <c r="L3239" s="3" t="s">
        <v>64</v>
      </c>
      <c r="M3239" s="3" t="s">
        <v>33</v>
      </c>
      <c r="N3239" s="3" t="s">
        <v>33</v>
      </c>
      <c r="O3239" s="3"/>
      <c r="P3239" s="3"/>
      <c r="Q3239" s="3"/>
      <c r="R3239" s="3">
        <v>0</v>
      </c>
      <c r="S3239" s="3">
        <v>1</v>
      </c>
      <c r="T3239" s="2">
        <v>387</v>
      </c>
      <c r="U3239" s="3">
        <v>147.64412553281429</v>
      </c>
      <c r="V3239" s="3">
        <v>587.14329650180252</v>
      </c>
      <c r="W3239" s="3">
        <v>73.271166206416623</v>
      </c>
      <c r="X3239" s="3">
        <v>286614.55889013212</v>
      </c>
      <c r="Y3239" s="3">
        <v>587.14329650180252</v>
      </c>
      <c r="Z3239" s="3">
        <v>73.271101431523434</v>
      </c>
      <c r="AA3239" s="3">
        <v>286614.55889013212</v>
      </c>
    </row>
    <row r="3240" spans="1:29" x14ac:dyDescent="0.25">
      <c r="A3240" s="2">
        <v>3239</v>
      </c>
      <c r="B3240" s="3" t="s">
        <v>178</v>
      </c>
      <c r="C3240" s="3" t="s">
        <v>333</v>
      </c>
      <c r="D3240" s="3" t="s">
        <v>179</v>
      </c>
      <c r="E3240" s="3" t="s">
        <v>334</v>
      </c>
      <c r="F3240" s="3">
        <v>0.56000000000000005</v>
      </c>
      <c r="G3240" s="3">
        <v>0.48</v>
      </c>
      <c r="H3240" s="3" t="s">
        <v>64</v>
      </c>
      <c r="I3240" s="2">
        <v>4110</v>
      </c>
      <c r="J3240" s="3" t="s">
        <v>77</v>
      </c>
      <c r="K3240" s="2">
        <v>4110</v>
      </c>
      <c r="L3240" s="3" t="s">
        <v>64</v>
      </c>
      <c r="M3240" s="3" t="s">
        <v>33</v>
      </c>
      <c r="N3240" s="3" t="s">
        <v>33</v>
      </c>
      <c r="O3240" s="3"/>
      <c r="P3240" s="3"/>
      <c r="Q3240" s="3"/>
      <c r="R3240" s="3">
        <v>0</v>
      </c>
      <c r="S3240" s="3">
        <v>1</v>
      </c>
      <c r="T3240" s="2">
        <v>854</v>
      </c>
      <c r="U3240" s="3">
        <v>390.35554469251213</v>
      </c>
      <c r="V3240" s="3">
        <v>1684.4499975653623</v>
      </c>
      <c r="W3240" s="3">
        <v>101.25022044126774</v>
      </c>
      <c r="X3240" s="3">
        <v>726244.3606722703</v>
      </c>
      <c r="Y3240" s="3">
        <v>1684.4499975653623</v>
      </c>
      <c r="Z3240" s="3">
        <v>101.25013093167557</v>
      </c>
      <c r="AA3240" s="3">
        <v>726244.3606722703</v>
      </c>
    </row>
    <row r="3241" spans="1:29" x14ac:dyDescent="0.25">
      <c r="A3241" s="2">
        <v>3240</v>
      </c>
      <c r="B3241" s="3" t="s">
        <v>178</v>
      </c>
      <c r="C3241" s="3" t="s">
        <v>333</v>
      </c>
      <c r="D3241" s="3" t="s">
        <v>179</v>
      </c>
      <c r="E3241" s="3" t="s">
        <v>334</v>
      </c>
      <c r="F3241" s="3">
        <v>0.56000000000000005</v>
      </c>
      <c r="G3241" s="3">
        <v>0.48</v>
      </c>
      <c r="H3241" s="3" t="s">
        <v>64</v>
      </c>
      <c r="I3241" s="2">
        <v>4200</v>
      </c>
      <c r="J3241" s="3" t="s">
        <v>78</v>
      </c>
      <c r="K3241" s="2">
        <v>4200</v>
      </c>
      <c r="L3241" s="3" t="s">
        <v>64</v>
      </c>
      <c r="M3241" s="3" t="s">
        <v>33</v>
      </c>
      <c r="N3241" s="3" t="s">
        <v>33</v>
      </c>
      <c r="O3241" s="3"/>
      <c r="P3241" s="3"/>
      <c r="Q3241" s="3"/>
      <c r="R3241" s="3">
        <v>0</v>
      </c>
      <c r="S3241" s="3">
        <v>1</v>
      </c>
      <c r="T3241" s="2">
        <v>53</v>
      </c>
      <c r="U3241" s="3">
        <v>11.876166697822077</v>
      </c>
      <c r="V3241" s="3">
        <v>34.09445838247656</v>
      </c>
      <c r="W3241" s="3">
        <v>4.0232824222158818</v>
      </c>
      <c r="X3241" s="3">
        <v>16331.734447890634</v>
      </c>
      <c r="Y3241" s="3">
        <v>34.09445838247656</v>
      </c>
      <c r="Z3241" s="3">
        <v>4.0232788654594849</v>
      </c>
      <c r="AA3241" s="3">
        <v>16331.734447890634</v>
      </c>
    </row>
    <row r="3242" spans="1:29" x14ac:dyDescent="0.25">
      <c r="A3242" s="2">
        <v>3241</v>
      </c>
      <c r="B3242" s="3" t="s">
        <v>178</v>
      </c>
      <c r="C3242" s="3" t="s">
        <v>333</v>
      </c>
      <c r="D3242" s="3" t="s">
        <v>179</v>
      </c>
      <c r="E3242" s="3" t="s">
        <v>334</v>
      </c>
      <c r="F3242" s="3">
        <v>0.56000000000000005</v>
      </c>
      <c r="G3242" s="3">
        <v>0.48</v>
      </c>
      <c r="H3242" s="3" t="s">
        <v>64</v>
      </c>
      <c r="I3242" s="2">
        <v>4340</v>
      </c>
      <c r="J3242" s="3" t="s">
        <v>82</v>
      </c>
      <c r="K3242" s="2">
        <v>4340</v>
      </c>
      <c r="L3242" s="3" t="s">
        <v>64</v>
      </c>
      <c r="M3242" s="3" t="s">
        <v>33</v>
      </c>
      <c r="N3242" s="3" t="s">
        <v>33</v>
      </c>
      <c r="O3242" s="3"/>
      <c r="P3242" s="3"/>
      <c r="Q3242" s="3"/>
      <c r="R3242" s="3">
        <v>0</v>
      </c>
      <c r="S3242" s="3">
        <v>1</v>
      </c>
      <c r="T3242" s="2">
        <v>125</v>
      </c>
      <c r="U3242" s="3">
        <v>37.432609682294078</v>
      </c>
      <c r="V3242" s="3">
        <v>133.41894366950933</v>
      </c>
      <c r="W3242" s="3">
        <v>16.000195951483995</v>
      </c>
      <c r="X3242" s="3">
        <v>64752.574671183283</v>
      </c>
      <c r="Y3242" s="3">
        <v>133.41894366950933</v>
      </c>
      <c r="Z3242" s="3">
        <v>16.000181806615863</v>
      </c>
      <c r="AA3242" s="3">
        <v>64752.574671183283</v>
      </c>
    </row>
    <row r="3243" spans="1:29" x14ac:dyDescent="0.25">
      <c r="A3243" s="2">
        <v>3242</v>
      </c>
      <c r="B3243" s="3" t="s">
        <v>178</v>
      </c>
      <c r="C3243" s="3" t="s">
        <v>333</v>
      </c>
      <c r="D3243" s="3" t="s">
        <v>179</v>
      </c>
      <c r="E3243" s="3" t="s">
        <v>334</v>
      </c>
      <c r="F3243" s="3">
        <v>0.56000000000000005</v>
      </c>
      <c r="G3243" s="3">
        <v>0.48</v>
      </c>
      <c r="H3243" s="3" t="s">
        <v>64</v>
      </c>
      <c r="I3243" s="2">
        <v>5100</v>
      </c>
      <c r="J3243" s="3" t="s">
        <v>85</v>
      </c>
      <c r="K3243" s="2">
        <v>5100</v>
      </c>
      <c r="L3243" s="3" t="s">
        <v>64</v>
      </c>
      <c r="M3243" s="3" t="s">
        <v>33</v>
      </c>
      <c r="N3243" s="3" t="s">
        <v>33</v>
      </c>
      <c r="O3243" s="3"/>
      <c r="P3243" s="3"/>
      <c r="Q3243" s="3"/>
      <c r="R3243" s="3">
        <v>0</v>
      </c>
      <c r="S3243" s="3">
        <v>1</v>
      </c>
      <c r="T3243" s="2">
        <v>329</v>
      </c>
      <c r="U3243" s="3">
        <v>100.44688196100189</v>
      </c>
      <c r="V3243" s="3">
        <v>101.39855279210632</v>
      </c>
      <c r="W3243" s="3">
        <v>12.586907551153748</v>
      </c>
      <c r="X3243" s="3">
        <v>42954.638819204265</v>
      </c>
      <c r="Y3243" s="3">
        <v>101.39855279210632</v>
      </c>
      <c r="Z3243" s="3">
        <v>12.586896423780809</v>
      </c>
      <c r="AA3243" s="3">
        <v>42954.638819204265</v>
      </c>
    </row>
    <row r="3244" spans="1:29" x14ac:dyDescent="0.25">
      <c r="A3244" s="2">
        <v>3243</v>
      </c>
      <c r="B3244" s="3" t="s">
        <v>178</v>
      </c>
      <c r="C3244" s="3" t="s">
        <v>333</v>
      </c>
      <c r="D3244" s="3" t="s">
        <v>179</v>
      </c>
      <c r="E3244" s="3" t="s">
        <v>334</v>
      </c>
      <c r="F3244" s="3">
        <v>0.56000000000000005</v>
      </c>
      <c r="G3244" s="3">
        <v>0.48</v>
      </c>
      <c r="H3244" s="3" t="s">
        <v>64</v>
      </c>
      <c r="I3244" s="2">
        <v>5300</v>
      </c>
      <c r="J3244" s="3" t="s">
        <v>88</v>
      </c>
      <c r="K3244" s="2">
        <v>5300</v>
      </c>
      <c r="L3244" s="3" t="s">
        <v>64</v>
      </c>
      <c r="M3244" s="3" t="s">
        <v>33</v>
      </c>
      <c r="N3244" s="3" t="s">
        <v>33</v>
      </c>
      <c r="O3244" s="3"/>
      <c r="P3244" s="3"/>
      <c r="Q3244" s="3"/>
      <c r="R3244" s="3">
        <v>0</v>
      </c>
      <c r="S3244" s="3">
        <v>1</v>
      </c>
      <c r="T3244" s="2">
        <v>5</v>
      </c>
      <c r="U3244" s="3">
        <v>0.23623933043952736</v>
      </c>
      <c r="V3244" s="3">
        <v>1.2814481440243461</v>
      </c>
      <c r="W3244" s="3">
        <v>0.18169759926327642</v>
      </c>
      <c r="X3244" s="3">
        <v>742.44660943162</v>
      </c>
      <c r="Y3244" s="3">
        <v>1.2814481440243461</v>
      </c>
      <c r="Z3244" s="3">
        <v>0.1816974386347075</v>
      </c>
      <c r="AA3244" s="3">
        <v>742.44660943162</v>
      </c>
    </row>
    <row r="3245" spans="1:29" x14ac:dyDescent="0.25">
      <c r="A3245" s="2">
        <v>3244</v>
      </c>
      <c r="B3245" s="3" t="s">
        <v>178</v>
      </c>
      <c r="C3245" s="3" t="s">
        <v>333</v>
      </c>
      <c r="D3245" s="3" t="s">
        <v>179</v>
      </c>
      <c r="E3245" s="3" t="s">
        <v>334</v>
      </c>
      <c r="F3245" s="3">
        <v>0.56000000000000005</v>
      </c>
      <c r="G3245" s="3">
        <v>0.48</v>
      </c>
      <c r="H3245" s="3" t="s">
        <v>64</v>
      </c>
      <c r="I3245" s="2">
        <v>6170</v>
      </c>
      <c r="J3245" s="3" t="s">
        <v>94</v>
      </c>
      <c r="K3245" s="2">
        <v>6170</v>
      </c>
      <c r="L3245" s="3" t="s">
        <v>64</v>
      </c>
      <c r="M3245" s="3" t="s">
        <v>33</v>
      </c>
      <c r="N3245" s="3" t="s">
        <v>33</v>
      </c>
      <c r="O3245" s="3"/>
      <c r="P3245" s="3"/>
      <c r="Q3245" s="3"/>
      <c r="R3245" s="3">
        <v>0</v>
      </c>
      <c r="S3245" s="3">
        <v>1</v>
      </c>
      <c r="T3245" s="2">
        <v>64</v>
      </c>
      <c r="U3245" s="3">
        <v>16.554094693015507</v>
      </c>
      <c r="V3245" s="3">
        <v>65.608009037628108</v>
      </c>
      <c r="W3245" s="3">
        <v>5.3076011455364904</v>
      </c>
      <c r="X3245" s="3">
        <v>22741.789379846497</v>
      </c>
      <c r="Y3245" s="3">
        <v>65.608009037628108</v>
      </c>
      <c r="Z3245" s="3">
        <v>5.3075964533865623</v>
      </c>
      <c r="AA3245" s="3">
        <v>22741.789379846497</v>
      </c>
    </row>
    <row r="3246" spans="1:29" x14ac:dyDescent="0.25">
      <c r="A3246" s="2">
        <v>3245</v>
      </c>
      <c r="B3246" s="3" t="s">
        <v>178</v>
      </c>
      <c r="C3246" s="3" t="s">
        <v>333</v>
      </c>
      <c r="D3246" s="3" t="s">
        <v>179</v>
      </c>
      <c r="E3246" s="3" t="s">
        <v>334</v>
      </c>
      <c r="F3246" s="3">
        <v>0.56000000000000005</v>
      </c>
      <c r="G3246" s="3">
        <v>0.48</v>
      </c>
      <c r="H3246" s="3" t="s">
        <v>64</v>
      </c>
      <c r="I3246" s="2">
        <v>6210</v>
      </c>
      <c r="J3246" s="3" t="s">
        <v>97</v>
      </c>
      <c r="K3246" s="2">
        <v>6210</v>
      </c>
      <c r="L3246" s="3" t="s">
        <v>64</v>
      </c>
      <c r="M3246" s="3" t="s">
        <v>33</v>
      </c>
      <c r="N3246" s="3" t="s">
        <v>33</v>
      </c>
      <c r="O3246" s="3"/>
      <c r="P3246" s="3"/>
      <c r="Q3246" s="3"/>
      <c r="R3246" s="3">
        <v>0</v>
      </c>
      <c r="S3246" s="3">
        <v>1</v>
      </c>
      <c r="T3246" s="2">
        <v>18</v>
      </c>
      <c r="U3246" s="3">
        <v>3.0792553943614531</v>
      </c>
      <c r="V3246" s="3">
        <v>15.808879597456604</v>
      </c>
      <c r="W3246" s="3">
        <v>1.385540405338455</v>
      </c>
      <c r="X3246" s="3">
        <v>6140.8798355595873</v>
      </c>
      <c r="Y3246" s="3">
        <v>15.808879597456604</v>
      </c>
      <c r="Z3246" s="3">
        <v>1.385539180460561</v>
      </c>
      <c r="AA3246" s="3">
        <v>6140.8798355595873</v>
      </c>
    </row>
    <row r="3247" spans="1:29" x14ac:dyDescent="0.25">
      <c r="A3247" s="2">
        <v>3246</v>
      </c>
      <c r="B3247" s="3" t="s">
        <v>178</v>
      </c>
      <c r="C3247" s="3" t="s">
        <v>333</v>
      </c>
      <c r="D3247" s="3" t="s">
        <v>179</v>
      </c>
      <c r="E3247" s="3" t="s">
        <v>334</v>
      </c>
      <c r="F3247" s="3">
        <v>0.56000000000000005</v>
      </c>
      <c r="G3247" s="3">
        <v>0.48</v>
      </c>
      <c r="H3247" s="3" t="s">
        <v>64</v>
      </c>
      <c r="I3247" s="2">
        <v>6250</v>
      </c>
      <c r="J3247" s="3" t="s">
        <v>98</v>
      </c>
      <c r="K3247" s="2">
        <v>6250</v>
      </c>
      <c r="L3247" s="3" t="s">
        <v>64</v>
      </c>
      <c r="M3247" s="3" t="s">
        <v>33</v>
      </c>
      <c r="N3247" s="3" t="s">
        <v>33</v>
      </c>
      <c r="O3247" s="3"/>
      <c r="P3247" s="3"/>
      <c r="Q3247" s="3"/>
      <c r="R3247" s="3">
        <v>0</v>
      </c>
      <c r="S3247" s="3">
        <v>1</v>
      </c>
      <c r="T3247" s="2">
        <v>60</v>
      </c>
      <c r="U3247" s="3">
        <v>12.68828784904291</v>
      </c>
      <c r="V3247" s="3">
        <v>54.585716360410714</v>
      </c>
      <c r="W3247" s="3">
        <v>5.4400664826180645</v>
      </c>
      <c r="X3247" s="3">
        <v>24765.382594386148</v>
      </c>
      <c r="Y3247" s="3">
        <v>54.585716360410714</v>
      </c>
      <c r="Z3247" s="3">
        <v>5.440061673363024</v>
      </c>
      <c r="AA3247" s="3">
        <v>24765.382594386148</v>
      </c>
    </row>
    <row r="3248" spans="1:29" x14ac:dyDescent="0.25">
      <c r="A3248" s="2">
        <v>3247</v>
      </c>
      <c r="B3248" s="3" t="s">
        <v>178</v>
      </c>
      <c r="C3248" s="3" t="s">
        <v>333</v>
      </c>
      <c r="D3248" s="3" t="s">
        <v>179</v>
      </c>
      <c r="E3248" s="3" t="s">
        <v>334</v>
      </c>
      <c r="F3248" s="3">
        <v>0.56000000000000005</v>
      </c>
      <c r="G3248" s="3">
        <v>0.48</v>
      </c>
      <c r="H3248" s="3" t="s">
        <v>64</v>
      </c>
      <c r="I3248" s="2">
        <v>6300</v>
      </c>
      <c r="J3248" s="3" t="s">
        <v>99</v>
      </c>
      <c r="K3248" s="2">
        <v>6300</v>
      </c>
      <c r="L3248" s="3" t="s">
        <v>64</v>
      </c>
      <c r="M3248" s="3" t="s">
        <v>33</v>
      </c>
      <c r="N3248" s="3" t="s">
        <v>33</v>
      </c>
      <c r="O3248" s="3"/>
      <c r="P3248" s="3"/>
      <c r="Q3248" s="3"/>
      <c r="R3248" s="3">
        <v>0</v>
      </c>
      <c r="S3248" s="3">
        <v>1</v>
      </c>
      <c r="T3248" s="2">
        <v>7</v>
      </c>
      <c r="U3248" s="3">
        <v>1.3647374574969398</v>
      </c>
      <c r="V3248" s="3">
        <v>6.8966703475787678</v>
      </c>
      <c r="W3248" s="3">
        <v>0.67656911693325028</v>
      </c>
      <c r="X3248" s="3">
        <v>2688.172469281893</v>
      </c>
      <c r="Y3248" s="3">
        <v>6.8966703475787678</v>
      </c>
      <c r="Z3248" s="3">
        <v>0.67656851881676661</v>
      </c>
      <c r="AA3248" s="3">
        <v>2688.172469281893</v>
      </c>
    </row>
    <row r="3249" spans="1:29" x14ac:dyDescent="0.25">
      <c r="A3249" s="2">
        <v>3248</v>
      </c>
      <c r="B3249" s="3" t="s">
        <v>178</v>
      </c>
      <c r="C3249" s="3" t="s">
        <v>333</v>
      </c>
      <c r="D3249" s="3" t="s">
        <v>179</v>
      </c>
      <c r="E3249" s="3" t="s">
        <v>334</v>
      </c>
      <c r="F3249" s="3">
        <v>0.56000000000000005</v>
      </c>
      <c r="G3249" s="3">
        <v>0.48</v>
      </c>
      <c r="H3249" s="3" t="s">
        <v>64</v>
      </c>
      <c r="I3249" s="2">
        <v>6410</v>
      </c>
      <c r="J3249" s="3" t="s">
        <v>100</v>
      </c>
      <c r="K3249" s="2">
        <v>6410</v>
      </c>
      <c r="L3249" s="3" t="s">
        <v>64</v>
      </c>
      <c r="M3249" s="3" t="s">
        <v>33</v>
      </c>
      <c r="N3249" s="3" t="s">
        <v>33</v>
      </c>
      <c r="O3249" s="3"/>
      <c r="P3249" s="3"/>
      <c r="Q3249" s="3"/>
      <c r="R3249" s="3">
        <v>0</v>
      </c>
      <c r="S3249" s="3">
        <v>1</v>
      </c>
      <c r="T3249" s="2">
        <v>137</v>
      </c>
      <c r="U3249" s="3">
        <v>30.228032970939498</v>
      </c>
      <c r="V3249" s="3">
        <v>147.08379360739022</v>
      </c>
      <c r="W3249" s="3">
        <v>12.93422848189412</v>
      </c>
      <c r="X3249" s="3">
        <v>56925.54320691061</v>
      </c>
      <c r="Y3249" s="3">
        <v>147.08379360739022</v>
      </c>
      <c r="Z3249" s="3">
        <v>12.934217047474394</v>
      </c>
      <c r="AA3249" s="3">
        <v>56925.54320691061</v>
      </c>
    </row>
    <row r="3250" spans="1:29" x14ac:dyDescent="0.25">
      <c r="A3250" s="2">
        <v>3249</v>
      </c>
      <c r="B3250" s="3" t="s">
        <v>178</v>
      </c>
      <c r="C3250" s="3" t="s">
        <v>333</v>
      </c>
      <c r="D3250" s="3" t="s">
        <v>179</v>
      </c>
      <c r="E3250" s="3" t="s">
        <v>334</v>
      </c>
      <c r="F3250" s="3">
        <v>0.56000000000000005</v>
      </c>
      <c r="G3250" s="3">
        <v>0.48</v>
      </c>
      <c r="H3250" s="3" t="s">
        <v>64</v>
      </c>
      <c r="I3250" s="2">
        <v>6430</v>
      </c>
      <c r="J3250" s="3" t="s">
        <v>102</v>
      </c>
      <c r="K3250" s="2">
        <v>6430</v>
      </c>
      <c r="L3250" s="3" t="s">
        <v>64</v>
      </c>
      <c r="M3250" s="3" t="s">
        <v>33</v>
      </c>
      <c r="N3250" s="3" t="s">
        <v>33</v>
      </c>
      <c r="O3250" s="3"/>
      <c r="P3250" s="3"/>
      <c r="Q3250" s="3"/>
      <c r="R3250" s="3">
        <v>0</v>
      </c>
      <c r="S3250" s="3">
        <v>1</v>
      </c>
      <c r="T3250" s="2">
        <v>190</v>
      </c>
      <c r="U3250" s="3">
        <v>56.168564585520983</v>
      </c>
      <c r="V3250" s="3">
        <v>210.75214798152518</v>
      </c>
      <c r="W3250" s="3">
        <v>16.064763393299021</v>
      </c>
      <c r="X3250" s="3">
        <v>107207.31111565328</v>
      </c>
      <c r="Y3250" s="3">
        <v>210.75214798152518</v>
      </c>
      <c r="Z3250" s="3">
        <v>16.064749191350465</v>
      </c>
      <c r="AA3250" s="3">
        <v>107207.31111565328</v>
      </c>
    </row>
    <row r="3251" spans="1:29" x14ac:dyDescent="0.25">
      <c r="A3251" s="2">
        <v>3250</v>
      </c>
      <c r="B3251" s="3" t="s">
        <v>178</v>
      </c>
      <c r="C3251" s="3" t="s">
        <v>333</v>
      </c>
      <c r="D3251" s="3" t="s">
        <v>179</v>
      </c>
      <c r="E3251" s="3" t="s">
        <v>334</v>
      </c>
      <c r="F3251" s="3">
        <v>0.56000000000000005</v>
      </c>
      <c r="G3251" s="3">
        <v>0.48</v>
      </c>
      <c r="H3251" s="3" t="s">
        <v>64</v>
      </c>
      <c r="I3251" s="2">
        <v>6460</v>
      </c>
      <c r="J3251" s="3" t="s">
        <v>104</v>
      </c>
      <c r="K3251" s="2">
        <v>6460</v>
      </c>
      <c r="L3251" s="3" t="s">
        <v>64</v>
      </c>
      <c r="M3251" s="3" t="s">
        <v>33</v>
      </c>
      <c r="N3251" s="3" t="s">
        <v>33</v>
      </c>
      <c r="O3251" s="3"/>
      <c r="P3251" s="3"/>
      <c r="Q3251" s="3"/>
      <c r="R3251" s="3">
        <v>0</v>
      </c>
      <c r="S3251" s="3">
        <v>1</v>
      </c>
      <c r="T3251" s="2">
        <v>195</v>
      </c>
      <c r="U3251" s="3">
        <v>60.695561050979052</v>
      </c>
      <c r="V3251" s="3">
        <v>261.38587977247784</v>
      </c>
      <c r="W3251" s="3">
        <v>22.228798413110376</v>
      </c>
      <c r="X3251" s="3">
        <v>94661.168695746484</v>
      </c>
      <c r="Y3251" s="3">
        <v>261.38587977247784</v>
      </c>
      <c r="Z3251" s="3">
        <v>22.228778761887146</v>
      </c>
      <c r="AA3251" s="3">
        <v>94661.168695746484</v>
      </c>
    </row>
    <row r="3252" spans="1:29" x14ac:dyDescent="0.25">
      <c r="A3252" s="2">
        <v>3251</v>
      </c>
      <c r="B3252" s="3" t="s">
        <v>178</v>
      </c>
      <c r="C3252" s="3" t="s">
        <v>333</v>
      </c>
      <c r="D3252" s="3" t="s">
        <v>179</v>
      </c>
      <c r="E3252" s="3" t="s">
        <v>334</v>
      </c>
      <c r="F3252" s="3">
        <v>0.56000000000000005</v>
      </c>
      <c r="G3252" s="3">
        <v>0.48</v>
      </c>
      <c r="H3252" s="3" t="s">
        <v>64</v>
      </c>
      <c r="I3252" s="2">
        <v>6510</v>
      </c>
      <c r="J3252" s="3" t="s">
        <v>176</v>
      </c>
      <c r="K3252" s="2">
        <v>6510</v>
      </c>
      <c r="L3252" s="3" t="s">
        <v>64</v>
      </c>
      <c r="M3252" s="3" t="s">
        <v>33</v>
      </c>
      <c r="N3252" s="3" t="s">
        <v>33</v>
      </c>
      <c r="O3252" s="3"/>
      <c r="P3252" s="3"/>
      <c r="Q3252" s="3"/>
      <c r="R3252" s="3">
        <v>0</v>
      </c>
      <c r="S3252" s="3">
        <v>1</v>
      </c>
      <c r="T3252" s="2">
        <v>4</v>
      </c>
      <c r="U3252" s="3">
        <v>0.21879119283722176</v>
      </c>
      <c r="V3252" s="3">
        <v>0.99150775342954223</v>
      </c>
      <c r="W3252" s="3">
        <v>0.13068243011026323</v>
      </c>
      <c r="X3252" s="3">
        <v>449.54942199540261</v>
      </c>
      <c r="Y3252" s="3">
        <v>0.99150775342954223</v>
      </c>
      <c r="Z3252" s="3">
        <v>0.13068231458131949</v>
      </c>
      <c r="AA3252" s="3">
        <v>449.54942199540261</v>
      </c>
    </row>
    <row r="3253" spans="1:29" x14ac:dyDescent="0.25">
      <c r="A3253" s="2">
        <v>3252</v>
      </c>
      <c r="B3253" s="3" t="s">
        <v>178</v>
      </c>
      <c r="C3253" s="3" t="s">
        <v>333</v>
      </c>
      <c r="D3253" s="3" t="s">
        <v>179</v>
      </c>
      <c r="E3253" s="3" t="s">
        <v>335</v>
      </c>
      <c r="F3253" s="3">
        <v>0.56000000000000005</v>
      </c>
      <c r="G3253" s="3">
        <v>0.48</v>
      </c>
      <c r="H3253" s="3" t="s">
        <v>31</v>
      </c>
      <c r="I3253" s="2">
        <v>2110</v>
      </c>
      <c r="J3253" s="3" t="s">
        <v>32</v>
      </c>
      <c r="K3253" s="2">
        <v>2000</v>
      </c>
      <c r="L3253" s="3"/>
      <c r="M3253" s="3" t="s">
        <v>336</v>
      </c>
      <c r="N3253" s="3" t="s">
        <v>337</v>
      </c>
      <c r="O3253" s="3" t="s">
        <v>31</v>
      </c>
      <c r="P3253" s="3"/>
      <c r="Q3253" s="3"/>
      <c r="R3253" s="3">
        <v>0</v>
      </c>
      <c r="S3253" s="3">
        <v>1</v>
      </c>
      <c r="T3253" s="2">
        <v>6105</v>
      </c>
      <c r="U3253" s="3">
        <v>3111.2876684906478</v>
      </c>
      <c r="V3253" s="3">
        <v>24132.888358323002</v>
      </c>
      <c r="W3253" s="3">
        <v>3958.3920272012165</v>
      </c>
      <c r="X3253" s="3">
        <v>7285096.2481526639</v>
      </c>
      <c r="Y3253" s="3">
        <v>24132.888358323002</v>
      </c>
      <c r="Z3253" s="3">
        <v>3958.3885278107396</v>
      </c>
      <c r="AA3253" s="3">
        <v>7285096.2481526639</v>
      </c>
      <c r="AB3253">
        <f t="shared" ref="AB3253:AB3316" si="84">Y3253</f>
        <v>24132.888358323002</v>
      </c>
      <c r="AC3253">
        <f t="shared" ref="AC3253:AC3316" si="85">Z3253</f>
        <v>3958.3885278107396</v>
      </c>
    </row>
    <row r="3254" spans="1:29" x14ac:dyDescent="0.25">
      <c r="A3254" s="2">
        <v>3253</v>
      </c>
      <c r="B3254" s="3" t="s">
        <v>178</v>
      </c>
      <c r="C3254" s="3" t="s">
        <v>333</v>
      </c>
      <c r="D3254" s="3" t="s">
        <v>179</v>
      </c>
      <c r="E3254" s="3" t="s">
        <v>335</v>
      </c>
      <c r="F3254" s="3">
        <v>0.56000000000000005</v>
      </c>
      <c r="G3254" s="3">
        <v>0.48</v>
      </c>
      <c r="H3254" s="3" t="s">
        <v>31</v>
      </c>
      <c r="I3254" s="2">
        <v>2110</v>
      </c>
      <c r="J3254" s="3" t="s">
        <v>32</v>
      </c>
      <c r="K3254" s="2">
        <v>2000</v>
      </c>
      <c r="L3254" s="3"/>
      <c r="M3254" s="3" t="s">
        <v>289</v>
      </c>
      <c r="N3254" s="3" t="s">
        <v>289</v>
      </c>
      <c r="O3254" s="3" t="s">
        <v>31</v>
      </c>
      <c r="P3254" s="3"/>
      <c r="Q3254" s="3"/>
      <c r="R3254" s="3">
        <v>0</v>
      </c>
      <c r="S3254" s="3">
        <v>1</v>
      </c>
      <c r="T3254" s="2">
        <v>3158</v>
      </c>
      <c r="U3254" s="3">
        <v>1569.3586904039532</v>
      </c>
      <c r="V3254" s="3">
        <v>14154.89482228351</v>
      </c>
      <c r="W3254" s="3">
        <v>2297.4300386932659</v>
      </c>
      <c r="X3254" s="3">
        <v>4601193.7991245519</v>
      </c>
      <c r="Y3254" s="3">
        <v>14154.89482228351</v>
      </c>
      <c r="Z3254" s="3">
        <v>2297.4280076653331</v>
      </c>
      <c r="AA3254" s="3">
        <v>4601193.7991245519</v>
      </c>
      <c r="AB3254">
        <f t="shared" si="84"/>
        <v>14154.89482228351</v>
      </c>
      <c r="AC3254">
        <f t="shared" si="85"/>
        <v>2297.4280076653331</v>
      </c>
    </row>
    <row r="3255" spans="1:29" x14ac:dyDescent="0.25">
      <c r="A3255" s="2">
        <v>3254</v>
      </c>
      <c r="B3255" s="3" t="s">
        <v>178</v>
      </c>
      <c r="C3255" s="3" t="s">
        <v>333</v>
      </c>
      <c r="D3255" s="3" t="s">
        <v>179</v>
      </c>
      <c r="E3255" s="3" t="s">
        <v>335</v>
      </c>
      <c r="F3255" s="3">
        <v>0.56000000000000005</v>
      </c>
      <c r="G3255" s="3">
        <v>0.48</v>
      </c>
      <c r="H3255" s="3" t="s">
        <v>31</v>
      </c>
      <c r="I3255" s="2">
        <v>2110</v>
      </c>
      <c r="J3255" s="3" t="s">
        <v>32</v>
      </c>
      <c r="K3255" s="2">
        <v>2110</v>
      </c>
      <c r="L3255" s="3"/>
      <c r="M3255" s="3" t="s">
        <v>336</v>
      </c>
      <c r="N3255" s="3" t="s">
        <v>337</v>
      </c>
      <c r="O3255" s="3" t="s">
        <v>31</v>
      </c>
      <c r="P3255" s="3"/>
      <c r="Q3255" s="3"/>
      <c r="R3255" s="3">
        <v>0</v>
      </c>
      <c r="S3255" s="3">
        <v>1</v>
      </c>
      <c r="T3255" s="2">
        <v>1057</v>
      </c>
      <c r="U3255" s="3">
        <v>27.626582641009485</v>
      </c>
      <c r="V3255" s="3">
        <v>204.29858893077937</v>
      </c>
      <c r="W3255" s="3">
        <v>30.721839892745116</v>
      </c>
      <c r="X3255" s="3">
        <v>68454.46269398494</v>
      </c>
      <c r="Y3255" s="3">
        <v>204.29858893077937</v>
      </c>
      <c r="Z3255" s="3">
        <v>30.721812733304347</v>
      </c>
      <c r="AA3255" s="3">
        <v>68454.46269398494</v>
      </c>
      <c r="AB3255">
        <f t="shared" si="84"/>
        <v>204.29858893077937</v>
      </c>
      <c r="AC3255">
        <f t="shared" si="85"/>
        <v>30.721812733304347</v>
      </c>
    </row>
    <row r="3256" spans="1:29" x14ac:dyDescent="0.25">
      <c r="A3256" s="2">
        <v>3255</v>
      </c>
      <c r="B3256" s="3" t="s">
        <v>178</v>
      </c>
      <c r="C3256" s="3" t="s">
        <v>333</v>
      </c>
      <c r="D3256" s="3" t="s">
        <v>179</v>
      </c>
      <c r="E3256" s="3" t="s">
        <v>335</v>
      </c>
      <c r="F3256" s="3">
        <v>0.56000000000000005</v>
      </c>
      <c r="G3256" s="3">
        <v>0.48</v>
      </c>
      <c r="H3256" s="3" t="s">
        <v>31</v>
      </c>
      <c r="I3256" s="2">
        <v>2110</v>
      </c>
      <c r="J3256" s="3" t="s">
        <v>32</v>
      </c>
      <c r="K3256" s="2">
        <v>2110</v>
      </c>
      <c r="L3256" s="3"/>
      <c r="M3256" s="3" t="s">
        <v>338</v>
      </c>
      <c r="N3256" s="3" t="s">
        <v>339</v>
      </c>
      <c r="O3256" s="3" t="s">
        <v>31</v>
      </c>
      <c r="P3256" s="3"/>
      <c r="Q3256" s="3"/>
      <c r="R3256" s="3">
        <v>0</v>
      </c>
      <c r="S3256" s="3">
        <v>1</v>
      </c>
      <c r="T3256" s="2">
        <v>8</v>
      </c>
      <c r="U3256" s="3">
        <v>0.2817994303964475</v>
      </c>
      <c r="V3256" s="3">
        <v>2.2862438631279534</v>
      </c>
      <c r="W3256" s="3">
        <v>0.34053253717813753</v>
      </c>
      <c r="X3256" s="3">
        <v>976.80093564635308</v>
      </c>
      <c r="Y3256" s="3">
        <v>2.2862438631279534</v>
      </c>
      <c r="Z3256" s="3">
        <v>0.34053223613258499</v>
      </c>
      <c r="AA3256" s="3">
        <v>976.80093564635308</v>
      </c>
      <c r="AB3256">
        <f t="shared" si="84"/>
        <v>2.2862438631279534</v>
      </c>
      <c r="AC3256">
        <f t="shared" si="85"/>
        <v>0.34053223613258499</v>
      </c>
    </row>
    <row r="3257" spans="1:29" x14ac:dyDescent="0.25">
      <c r="A3257" s="2">
        <v>3256</v>
      </c>
      <c r="B3257" s="3" t="s">
        <v>178</v>
      </c>
      <c r="C3257" s="3" t="s">
        <v>333</v>
      </c>
      <c r="D3257" s="3" t="s">
        <v>179</v>
      </c>
      <c r="E3257" s="3" t="s">
        <v>335</v>
      </c>
      <c r="F3257" s="3">
        <v>0.56000000000000005</v>
      </c>
      <c r="G3257" s="3">
        <v>0.48</v>
      </c>
      <c r="H3257" s="3" t="s">
        <v>31</v>
      </c>
      <c r="I3257" s="2">
        <v>2110</v>
      </c>
      <c r="J3257" s="3" t="s">
        <v>32</v>
      </c>
      <c r="K3257" s="2">
        <v>2110</v>
      </c>
      <c r="L3257" s="3"/>
      <c r="M3257" s="3" t="s">
        <v>289</v>
      </c>
      <c r="N3257" s="3" t="s">
        <v>289</v>
      </c>
      <c r="O3257" s="3" t="s">
        <v>31</v>
      </c>
      <c r="P3257" s="3"/>
      <c r="Q3257" s="3"/>
      <c r="R3257" s="3">
        <v>0</v>
      </c>
      <c r="S3257" s="3">
        <v>1</v>
      </c>
      <c r="T3257" s="2">
        <v>413</v>
      </c>
      <c r="U3257" s="3">
        <v>29.887267794710397</v>
      </c>
      <c r="V3257" s="3">
        <v>261.44667415218942</v>
      </c>
      <c r="W3257" s="3">
        <v>40.738496704180548</v>
      </c>
      <c r="X3257" s="3">
        <v>88252.794264788783</v>
      </c>
      <c r="Y3257" s="3">
        <v>261.44667415218942</v>
      </c>
      <c r="Z3257" s="3">
        <v>40.738460689580116</v>
      </c>
      <c r="AA3257" s="3">
        <v>88252.794264788783</v>
      </c>
      <c r="AB3257">
        <f t="shared" si="84"/>
        <v>261.44667415218942</v>
      </c>
      <c r="AC3257">
        <f t="shared" si="85"/>
        <v>40.738460689580116</v>
      </c>
    </row>
    <row r="3258" spans="1:29" x14ac:dyDescent="0.25">
      <c r="A3258" s="2">
        <v>3257</v>
      </c>
      <c r="B3258" s="3" t="s">
        <v>178</v>
      </c>
      <c r="C3258" s="3" t="s">
        <v>333</v>
      </c>
      <c r="D3258" s="3" t="s">
        <v>179</v>
      </c>
      <c r="E3258" s="3" t="s">
        <v>335</v>
      </c>
      <c r="F3258" s="3">
        <v>0.56000000000000005</v>
      </c>
      <c r="G3258" s="3">
        <v>0.48</v>
      </c>
      <c r="H3258" s="3" t="s">
        <v>31</v>
      </c>
      <c r="I3258" s="2">
        <v>2130</v>
      </c>
      <c r="J3258" s="3" t="s">
        <v>36</v>
      </c>
      <c r="K3258" s="2">
        <v>1000</v>
      </c>
      <c r="L3258" s="3"/>
      <c r="M3258" s="3" t="s">
        <v>338</v>
      </c>
      <c r="N3258" s="3" t="s">
        <v>339</v>
      </c>
      <c r="O3258" s="3" t="s">
        <v>31</v>
      </c>
      <c r="P3258" s="3"/>
      <c r="Q3258" s="3"/>
      <c r="R3258" s="3">
        <v>0</v>
      </c>
      <c r="S3258" s="3">
        <v>1</v>
      </c>
      <c r="T3258" s="2">
        <v>2</v>
      </c>
      <c r="U3258" s="3">
        <v>1.463008427910859E-2</v>
      </c>
      <c r="V3258" s="3">
        <v>0.12474898858557122</v>
      </c>
      <c r="W3258" s="3">
        <v>1.7039445730554076E-2</v>
      </c>
      <c r="X3258" s="3">
        <v>50.667672662478253</v>
      </c>
      <c r="Y3258" s="3">
        <v>0.12474898858557122</v>
      </c>
      <c r="Z3258" s="3">
        <v>1.7039430666943949E-2</v>
      </c>
      <c r="AA3258" s="3">
        <v>50.667672662478253</v>
      </c>
      <c r="AB3258">
        <f t="shared" si="84"/>
        <v>0.12474898858557122</v>
      </c>
      <c r="AC3258">
        <f t="shared" si="85"/>
        <v>1.7039430666943949E-2</v>
      </c>
    </row>
    <row r="3259" spans="1:29" x14ac:dyDescent="0.25">
      <c r="A3259" s="2">
        <v>3258</v>
      </c>
      <c r="B3259" s="3" t="s">
        <v>178</v>
      </c>
      <c r="C3259" s="3" t="s">
        <v>333</v>
      </c>
      <c r="D3259" s="3" t="s">
        <v>179</v>
      </c>
      <c r="E3259" s="3" t="s">
        <v>335</v>
      </c>
      <c r="F3259" s="3">
        <v>0.56000000000000005</v>
      </c>
      <c r="G3259" s="3">
        <v>0.48</v>
      </c>
      <c r="H3259" s="3" t="s">
        <v>31</v>
      </c>
      <c r="I3259" s="2">
        <v>2130</v>
      </c>
      <c r="J3259" s="3" t="s">
        <v>36</v>
      </c>
      <c r="K3259" s="2">
        <v>1000</v>
      </c>
      <c r="L3259" s="3"/>
      <c r="M3259" s="3" t="s">
        <v>289</v>
      </c>
      <c r="N3259" s="3" t="s">
        <v>289</v>
      </c>
      <c r="O3259" s="3" t="s">
        <v>31</v>
      </c>
      <c r="P3259" s="3"/>
      <c r="Q3259" s="3"/>
      <c r="R3259" s="3">
        <v>0</v>
      </c>
      <c r="S3259" s="3">
        <v>1</v>
      </c>
      <c r="T3259" s="2">
        <v>7</v>
      </c>
      <c r="U3259" s="3">
        <v>0.62264627826452856</v>
      </c>
      <c r="V3259" s="3">
        <v>5.2066580743855058</v>
      </c>
      <c r="W3259" s="3">
        <v>0.7034587988844434</v>
      </c>
      <c r="X3259" s="3">
        <v>2140.308157648994</v>
      </c>
      <c r="Y3259" s="3">
        <v>5.2066580743855058</v>
      </c>
      <c r="Z3259" s="3">
        <v>0.70345817699631363</v>
      </c>
      <c r="AA3259" s="3">
        <v>2140.308157648994</v>
      </c>
      <c r="AB3259">
        <f t="shared" si="84"/>
        <v>5.2066580743855058</v>
      </c>
      <c r="AC3259">
        <f t="shared" si="85"/>
        <v>0.70345817699631363</v>
      </c>
    </row>
    <row r="3260" spans="1:29" x14ac:dyDescent="0.25">
      <c r="A3260" s="2">
        <v>3259</v>
      </c>
      <c r="B3260" s="3" t="s">
        <v>178</v>
      </c>
      <c r="C3260" s="3" t="s">
        <v>333</v>
      </c>
      <c r="D3260" s="3" t="s">
        <v>179</v>
      </c>
      <c r="E3260" s="3" t="s">
        <v>335</v>
      </c>
      <c r="F3260" s="3">
        <v>0.56000000000000005</v>
      </c>
      <c r="G3260" s="3">
        <v>0.48</v>
      </c>
      <c r="H3260" s="3" t="s">
        <v>31</v>
      </c>
      <c r="I3260" s="2">
        <v>2130</v>
      </c>
      <c r="J3260" s="3" t="s">
        <v>36</v>
      </c>
      <c r="K3260" s="2">
        <v>2000</v>
      </c>
      <c r="L3260" s="3"/>
      <c r="M3260" s="3" t="s">
        <v>336</v>
      </c>
      <c r="N3260" s="3" t="s">
        <v>337</v>
      </c>
      <c r="O3260" s="3" t="s">
        <v>31</v>
      </c>
      <c r="P3260" s="3"/>
      <c r="Q3260" s="3"/>
      <c r="R3260" s="3">
        <v>0</v>
      </c>
      <c r="S3260" s="3">
        <v>1</v>
      </c>
      <c r="T3260" s="2">
        <v>148</v>
      </c>
      <c r="U3260" s="3">
        <v>50.972491261247271</v>
      </c>
      <c r="V3260" s="3">
        <v>367.70546451721179</v>
      </c>
      <c r="W3260" s="3">
        <v>60.425133836605653</v>
      </c>
      <c r="X3260" s="3">
        <v>110252.11770316659</v>
      </c>
      <c r="Y3260" s="3">
        <v>367.70546451721179</v>
      </c>
      <c r="Z3260" s="3">
        <v>60.425080418162985</v>
      </c>
      <c r="AA3260" s="3">
        <v>110252.11770316659</v>
      </c>
      <c r="AB3260">
        <f t="shared" si="84"/>
        <v>367.70546451721179</v>
      </c>
      <c r="AC3260">
        <f t="shared" si="85"/>
        <v>60.425080418162985</v>
      </c>
    </row>
    <row r="3261" spans="1:29" x14ac:dyDescent="0.25">
      <c r="A3261" s="2">
        <v>3260</v>
      </c>
      <c r="B3261" s="3" t="s">
        <v>178</v>
      </c>
      <c r="C3261" s="3" t="s">
        <v>333</v>
      </c>
      <c r="D3261" s="3" t="s">
        <v>179</v>
      </c>
      <c r="E3261" s="3" t="s">
        <v>335</v>
      </c>
      <c r="F3261" s="3">
        <v>0.56000000000000005</v>
      </c>
      <c r="G3261" s="3">
        <v>0.48</v>
      </c>
      <c r="H3261" s="3" t="s">
        <v>31</v>
      </c>
      <c r="I3261" s="2">
        <v>2130</v>
      </c>
      <c r="J3261" s="3" t="s">
        <v>36</v>
      </c>
      <c r="K3261" s="2">
        <v>2000</v>
      </c>
      <c r="L3261" s="3"/>
      <c r="M3261" s="3" t="s">
        <v>289</v>
      </c>
      <c r="N3261" s="3" t="s">
        <v>289</v>
      </c>
      <c r="O3261" s="3" t="s">
        <v>31</v>
      </c>
      <c r="P3261" s="3"/>
      <c r="Q3261" s="3"/>
      <c r="R3261" s="3">
        <v>0</v>
      </c>
      <c r="S3261" s="3">
        <v>1</v>
      </c>
      <c r="T3261" s="2">
        <v>646</v>
      </c>
      <c r="U3261" s="3">
        <v>227.49906631646081</v>
      </c>
      <c r="V3261" s="3">
        <v>1768.6927180602947</v>
      </c>
      <c r="W3261" s="3">
        <v>279.68144829149918</v>
      </c>
      <c r="X3261" s="3">
        <v>639048.31711940793</v>
      </c>
      <c r="Y3261" s="3">
        <v>1768.6927180602947</v>
      </c>
      <c r="Z3261" s="3">
        <v>279.68120104095215</v>
      </c>
      <c r="AA3261" s="3">
        <v>639048.31711940793</v>
      </c>
      <c r="AB3261">
        <f t="shared" si="84"/>
        <v>1768.6927180602947</v>
      </c>
      <c r="AC3261">
        <f t="shared" si="85"/>
        <v>279.68120104095215</v>
      </c>
    </row>
    <row r="3262" spans="1:29" x14ac:dyDescent="0.25">
      <c r="A3262" s="2">
        <v>3261</v>
      </c>
      <c r="B3262" s="3" t="s">
        <v>178</v>
      </c>
      <c r="C3262" s="3" t="s">
        <v>333</v>
      </c>
      <c r="D3262" s="3" t="s">
        <v>179</v>
      </c>
      <c r="E3262" s="3" t="s">
        <v>335</v>
      </c>
      <c r="F3262" s="3">
        <v>0.56000000000000005</v>
      </c>
      <c r="G3262" s="3">
        <v>0.48</v>
      </c>
      <c r="H3262" s="3" t="s">
        <v>31</v>
      </c>
      <c r="I3262" s="2">
        <v>2130</v>
      </c>
      <c r="J3262" s="3" t="s">
        <v>36</v>
      </c>
      <c r="K3262" s="2">
        <v>2130</v>
      </c>
      <c r="L3262" s="3"/>
      <c r="M3262" s="3" t="s">
        <v>336</v>
      </c>
      <c r="N3262" s="3" t="s">
        <v>337</v>
      </c>
      <c r="O3262" s="3" t="s">
        <v>31</v>
      </c>
      <c r="P3262" s="3"/>
      <c r="Q3262" s="3"/>
      <c r="R3262" s="3">
        <v>0</v>
      </c>
      <c r="S3262" s="3">
        <v>1</v>
      </c>
      <c r="T3262" s="2">
        <v>68</v>
      </c>
      <c r="U3262" s="3">
        <v>0.37548784325556678</v>
      </c>
      <c r="V3262" s="3">
        <v>2.7788118798690706</v>
      </c>
      <c r="W3262" s="3">
        <v>0.46742303901642007</v>
      </c>
      <c r="X3262" s="3">
        <v>786.37202792173503</v>
      </c>
      <c r="Y3262" s="3">
        <v>2.7788118798690706</v>
      </c>
      <c r="Z3262" s="3">
        <v>0.46742262579414967</v>
      </c>
      <c r="AA3262" s="3">
        <v>786.37202792173503</v>
      </c>
      <c r="AB3262">
        <f t="shared" si="84"/>
        <v>2.7788118798690706</v>
      </c>
      <c r="AC3262">
        <f t="shared" si="85"/>
        <v>0.46742262579414967</v>
      </c>
    </row>
    <row r="3263" spans="1:29" x14ac:dyDescent="0.25">
      <c r="A3263" s="2">
        <v>3262</v>
      </c>
      <c r="B3263" s="3" t="s">
        <v>178</v>
      </c>
      <c r="C3263" s="3" t="s">
        <v>333</v>
      </c>
      <c r="D3263" s="3" t="s">
        <v>179</v>
      </c>
      <c r="E3263" s="3" t="s">
        <v>335</v>
      </c>
      <c r="F3263" s="3">
        <v>0.56000000000000005</v>
      </c>
      <c r="G3263" s="3">
        <v>0.48</v>
      </c>
      <c r="H3263" s="3" t="s">
        <v>31</v>
      </c>
      <c r="I3263" s="2">
        <v>2130</v>
      </c>
      <c r="J3263" s="3" t="s">
        <v>36</v>
      </c>
      <c r="K3263" s="2">
        <v>2130</v>
      </c>
      <c r="L3263" s="3"/>
      <c r="M3263" s="3" t="s">
        <v>338</v>
      </c>
      <c r="N3263" s="3" t="s">
        <v>339</v>
      </c>
      <c r="O3263" s="3" t="s">
        <v>31</v>
      </c>
      <c r="P3263" s="3"/>
      <c r="Q3263" s="3"/>
      <c r="R3263" s="3">
        <v>0</v>
      </c>
      <c r="S3263" s="3">
        <v>1</v>
      </c>
      <c r="T3263" s="2">
        <v>2</v>
      </c>
      <c r="U3263" s="3">
        <v>1.1384169473965269E-2</v>
      </c>
      <c r="V3263" s="3">
        <v>9.8565038585451861E-2</v>
      </c>
      <c r="W3263" s="3">
        <v>1.3743624586998075E-2</v>
      </c>
      <c r="X3263" s="3">
        <v>43.855072437569575</v>
      </c>
      <c r="Y3263" s="3">
        <v>9.8565038585451861E-2</v>
      </c>
      <c r="Z3263" s="3">
        <v>1.374361243703701E-2</v>
      </c>
      <c r="AA3263" s="3">
        <v>43.855072437569575</v>
      </c>
      <c r="AB3263">
        <f t="shared" si="84"/>
        <v>9.8565038585451861E-2</v>
      </c>
      <c r="AC3263">
        <f t="shared" si="85"/>
        <v>1.374361243703701E-2</v>
      </c>
    </row>
    <row r="3264" spans="1:29" x14ac:dyDescent="0.25">
      <c r="A3264" s="2">
        <v>3263</v>
      </c>
      <c r="B3264" s="3" t="s">
        <v>178</v>
      </c>
      <c r="C3264" s="3" t="s">
        <v>333</v>
      </c>
      <c r="D3264" s="3" t="s">
        <v>179</v>
      </c>
      <c r="E3264" s="3" t="s">
        <v>335</v>
      </c>
      <c r="F3264" s="3">
        <v>0.56000000000000005</v>
      </c>
      <c r="G3264" s="3">
        <v>0.48</v>
      </c>
      <c r="H3264" s="3" t="s">
        <v>31</v>
      </c>
      <c r="I3264" s="2">
        <v>2130</v>
      </c>
      <c r="J3264" s="3" t="s">
        <v>36</v>
      </c>
      <c r="K3264" s="2">
        <v>2130</v>
      </c>
      <c r="L3264" s="3"/>
      <c r="M3264" s="3" t="s">
        <v>289</v>
      </c>
      <c r="N3264" s="3" t="s">
        <v>289</v>
      </c>
      <c r="O3264" s="3" t="s">
        <v>31</v>
      </c>
      <c r="P3264" s="3"/>
      <c r="Q3264" s="3"/>
      <c r="R3264" s="3">
        <v>0</v>
      </c>
      <c r="S3264" s="3">
        <v>1</v>
      </c>
      <c r="T3264" s="2">
        <v>151</v>
      </c>
      <c r="U3264" s="3">
        <v>14.853848857961585</v>
      </c>
      <c r="V3264" s="3">
        <v>88.213466420912141</v>
      </c>
      <c r="W3264" s="3">
        <v>13.566265615939216</v>
      </c>
      <c r="X3264" s="3">
        <v>31517.869374650436</v>
      </c>
      <c r="Y3264" s="3">
        <v>88.213466420912141</v>
      </c>
      <c r="Z3264" s="3">
        <v>13.566253622771214</v>
      </c>
      <c r="AA3264" s="3">
        <v>31517.869374650436</v>
      </c>
      <c r="AB3264">
        <f t="shared" si="84"/>
        <v>88.213466420912141</v>
      </c>
      <c r="AC3264">
        <f t="shared" si="85"/>
        <v>13.566253622771214</v>
      </c>
    </row>
    <row r="3265" spans="1:29" x14ac:dyDescent="0.25">
      <c r="A3265" s="2">
        <v>3264</v>
      </c>
      <c r="B3265" s="3" t="s">
        <v>178</v>
      </c>
      <c r="C3265" s="3" t="s">
        <v>333</v>
      </c>
      <c r="D3265" s="3" t="s">
        <v>179</v>
      </c>
      <c r="E3265" s="3" t="s">
        <v>335</v>
      </c>
      <c r="F3265" s="3">
        <v>0.56000000000000005</v>
      </c>
      <c r="G3265" s="3">
        <v>0.48</v>
      </c>
      <c r="H3265" s="3" t="s">
        <v>31</v>
      </c>
      <c r="I3265" s="2">
        <v>2150</v>
      </c>
      <c r="J3265" s="3" t="s">
        <v>197</v>
      </c>
      <c r="K3265" s="2">
        <v>2000</v>
      </c>
      <c r="L3265" s="3"/>
      <c r="M3265" s="3" t="s">
        <v>336</v>
      </c>
      <c r="N3265" s="3" t="s">
        <v>337</v>
      </c>
      <c r="O3265" s="3" t="s">
        <v>31</v>
      </c>
      <c r="P3265" s="3"/>
      <c r="Q3265" s="3"/>
      <c r="R3265" s="3">
        <v>0</v>
      </c>
      <c r="S3265" s="3">
        <v>1</v>
      </c>
      <c r="T3265" s="2">
        <v>61</v>
      </c>
      <c r="U3265" s="3">
        <v>17.537578667218</v>
      </c>
      <c r="V3265" s="3">
        <v>118.34875906865611</v>
      </c>
      <c r="W3265" s="3">
        <v>20.248802045627862</v>
      </c>
      <c r="X3265" s="3">
        <v>37725.123454440843</v>
      </c>
      <c r="Y3265" s="3">
        <v>118.34875906865611</v>
      </c>
      <c r="Z3265" s="3">
        <v>20.24878414480742</v>
      </c>
      <c r="AA3265" s="3">
        <v>37725.123454440843</v>
      </c>
      <c r="AB3265">
        <f t="shared" si="84"/>
        <v>118.34875906865611</v>
      </c>
      <c r="AC3265">
        <f t="shared" si="85"/>
        <v>20.24878414480742</v>
      </c>
    </row>
    <row r="3266" spans="1:29" x14ac:dyDescent="0.25">
      <c r="A3266" s="2">
        <v>3265</v>
      </c>
      <c r="B3266" s="3" t="s">
        <v>178</v>
      </c>
      <c r="C3266" s="3" t="s">
        <v>333</v>
      </c>
      <c r="D3266" s="3" t="s">
        <v>179</v>
      </c>
      <c r="E3266" s="3" t="s">
        <v>335</v>
      </c>
      <c r="F3266" s="3">
        <v>0.56000000000000005</v>
      </c>
      <c r="G3266" s="3">
        <v>0.48</v>
      </c>
      <c r="H3266" s="3" t="s">
        <v>31</v>
      </c>
      <c r="I3266" s="2">
        <v>2150</v>
      </c>
      <c r="J3266" s="3" t="s">
        <v>197</v>
      </c>
      <c r="K3266" s="2">
        <v>2000</v>
      </c>
      <c r="L3266" s="3"/>
      <c r="M3266" s="3" t="s">
        <v>289</v>
      </c>
      <c r="N3266" s="3" t="s">
        <v>289</v>
      </c>
      <c r="O3266" s="3" t="s">
        <v>31</v>
      </c>
      <c r="P3266" s="3"/>
      <c r="Q3266" s="3"/>
      <c r="R3266" s="3">
        <v>0</v>
      </c>
      <c r="S3266" s="3">
        <v>1</v>
      </c>
      <c r="T3266" s="2">
        <v>6</v>
      </c>
      <c r="U3266" s="3">
        <v>0.48084653848161285</v>
      </c>
      <c r="V3266" s="3">
        <v>5.2369584206965802</v>
      </c>
      <c r="W3266" s="3">
        <v>0.81711123761510185</v>
      </c>
      <c r="X3266" s="3">
        <v>1843.4535902996884</v>
      </c>
      <c r="Y3266" s="3">
        <v>5.2369584206965802</v>
      </c>
      <c r="Z3266" s="3">
        <v>0.81711051525327971</v>
      </c>
      <c r="AA3266" s="3">
        <v>1843.4535902996884</v>
      </c>
      <c r="AB3266">
        <f t="shared" si="84"/>
        <v>5.2369584206965802</v>
      </c>
      <c r="AC3266">
        <f t="shared" si="85"/>
        <v>0.81711051525327971</v>
      </c>
    </row>
    <row r="3267" spans="1:29" x14ac:dyDescent="0.25">
      <c r="A3267" s="2">
        <v>3266</v>
      </c>
      <c r="B3267" s="3" t="s">
        <v>178</v>
      </c>
      <c r="C3267" s="3" t="s">
        <v>333</v>
      </c>
      <c r="D3267" s="3" t="s">
        <v>179</v>
      </c>
      <c r="E3267" s="3" t="s">
        <v>335</v>
      </c>
      <c r="F3267" s="3">
        <v>0.56000000000000005</v>
      </c>
      <c r="G3267" s="3">
        <v>0.48</v>
      </c>
      <c r="H3267" s="3" t="s">
        <v>31</v>
      </c>
      <c r="I3267" s="2">
        <v>2150</v>
      </c>
      <c r="J3267" s="3" t="s">
        <v>197</v>
      </c>
      <c r="K3267" s="2">
        <v>2150</v>
      </c>
      <c r="L3267" s="3"/>
      <c r="M3267" s="3" t="s">
        <v>33</v>
      </c>
      <c r="N3267" s="3" t="s">
        <v>33</v>
      </c>
      <c r="O3267" s="3" t="s">
        <v>31</v>
      </c>
      <c r="P3267" s="3"/>
      <c r="Q3267" s="3"/>
      <c r="R3267" s="3">
        <v>0</v>
      </c>
      <c r="S3267" s="3">
        <v>1</v>
      </c>
      <c r="T3267" s="2">
        <v>23</v>
      </c>
      <c r="U3267" s="3">
        <v>3.8536861088486627</v>
      </c>
      <c r="V3267" s="3">
        <v>26.64508531581756</v>
      </c>
      <c r="W3267" s="3">
        <v>4.2750703782792261</v>
      </c>
      <c r="X3267" s="3">
        <v>7638.3830775390124</v>
      </c>
      <c r="Y3267" s="3">
        <v>26.64508531581756</v>
      </c>
      <c r="Z3267" s="3">
        <v>4.2750665989313408</v>
      </c>
      <c r="AA3267" s="3">
        <v>7638.3830775390124</v>
      </c>
      <c r="AB3267">
        <f t="shared" si="84"/>
        <v>26.64508531581756</v>
      </c>
      <c r="AC3267">
        <f t="shared" si="85"/>
        <v>4.2750665989313408</v>
      </c>
    </row>
    <row r="3268" spans="1:29" x14ac:dyDescent="0.25">
      <c r="A3268" s="2">
        <v>3267</v>
      </c>
      <c r="B3268" s="3" t="s">
        <v>178</v>
      </c>
      <c r="C3268" s="3" t="s">
        <v>333</v>
      </c>
      <c r="D3268" s="3" t="s">
        <v>179</v>
      </c>
      <c r="E3268" s="3" t="s">
        <v>335</v>
      </c>
      <c r="F3268" s="3">
        <v>0.56000000000000005</v>
      </c>
      <c r="G3268" s="3">
        <v>0.48</v>
      </c>
      <c r="H3268" s="3" t="s">
        <v>31</v>
      </c>
      <c r="I3268" s="2">
        <v>2150</v>
      </c>
      <c r="J3268" s="3" t="s">
        <v>197</v>
      </c>
      <c r="K3268" s="2">
        <v>2150</v>
      </c>
      <c r="L3268" s="3"/>
      <c r="M3268" s="3" t="s">
        <v>336</v>
      </c>
      <c r="N3268" s="3" t="s">
        <v>337</v>
      </c>
      <c r="O3268" s="3" t="s">
        <v>31</v>
      </c>
      <c r="P3268" s="3"/>
      <c r="Q3268" s="3"/>
      <c r="R3268" s="3">
        <v>0</v>
      </c>
      <c r="S3268" s="3">
        <v>1</v>
      </c>
      <c r="T3268" s="2">
        <v>32</v>
      </c>
      <c r="U3268" s="3">
        <v>5.0826982720990751E-3</v>
      </c>
      <c r="V3268" s="3">
        <v>1.8802277020172807E-2</v>
      </c>
      <c r="W3268" s="3">
        <v>2.6026388515973256E-3</v>
      </c>
      <c r="X3268" s="3">
        <v>9.1138115497650141</v>
      </c>
      <c r="Y3268" s="3">
        <v>1.8802277020172807E-2</v>
      </c>
      <c r="Z3268" s="3">
        <v>2.6026365507515396E-3</v>
      </c>
      <c r="AA3268" s="3">
        <v>9.1138115497650141</v>
      </c>
      <c r="AB3268">
        <f t="shared" si="84"/>
        <v>1.8802277020172807E-2</v>
      </c>
      <c r="AC3268">
        <f t="shared" si="85"/>
        <v>2.6026365507515396E-3</v>
      </c>
    </row>
    <row r="3269" spans="1:29" x14ac:dyDescent="0.25">
      <c r="A3269" s="2">
        <v>3268</v>
      </c>
      <c r="B3269" s="3" t="s">
        <v>178</v>
      </c>
      <c r="C3269" s="3" t="s">
        <v>333</v>
      </c>
      <c r="D3269" s="3" t="s">
        <v>179</v>
      </c>
      <c r="E3269" s="3" t="s">
        <v>335</v>
      </c>
      <c r="F3269" s="3">
        <v>0.56000000000000005</v>
      </c>
      <c r="G3269" s="3">
        <v>0.48</v>
      </c>
      <c r="H3269" s="3" t="s">
        <v>31</v>
      </c>
      <c r="I3269" s="2">
        <v>2150</v>
      </c>
      <c r="J3269" s="3" t="s">
        <v>197</v>
      </c>
      <c r="K3269" s="2">
        <v>2150</v>
      </c>
      <c r="L3269" s="3"/>
      <c r="M3269" s="3" t="s">
        <v>289</v>
      </c>
      <c r="N3269" s="3" t="s">
        <v>289</v>
      </c>
      <c r="O3269" s="3" t="s">
        <v>31</v>
      </c>
      <c r="P3269" s="3"/>
      <c r="Q3269" s="3"/>
      <c r="R3269" s="3">
        <v>0</v>
      </c>
      <c r="S3269" s="3">
        <v>1</v>
      </c>
      <c r="T3269" s="2">
        <v>8</v>
      </c>
      <c r="U3269" s="3">
        <v>0.81724542047594684</v>
      </c>
      <c r="V3269" s="3">
        <v>5.4154262087491354</v>
      </c>
      <c r="W3269" s="3">
        <v>0.81947392004211628</v>
      </c>
      <c r="X3269" s="3">
        <v>1642.175557776862</v>
      </c>
      <c r="Y3269" s="3">
        <v>5.4154262087491354</v>
      </c>
      <c r="Z3269" s="3">
        <v>0.8194731955915795</v>
      </c>
      <c r="AA3269" s="3">
        <v>1642.175557776862</v>
      </c>
      <c r="AB3269">
        <f t="shared" si="84"/>
        <v>5.4154262087491354</v>
      </c>
      <c r="AC3269">
        <f t="shared" si="85"/>
        <v>0.8194731955915795</v>
      </c>
    </row>
    <row r="3270" spans="1:29" x14ac:dyDescent="0.25">
      <c r="A3270" s="2">
        <v>3269</v>
      </c>
      <c r="B3270" s="3" t="s">
        <v>178</v>
      </c>
      <c r="C3270" s="3" t="s">
        <v>333</v>
      </c>
      <c r="D3270" s="3" t="s">
        <v>179</v>
      </c>
      <c r="E3270" s="3" t="s">
        <v>335</v>
      </c>
      <c r="F3270" s="3">
        <v>0.56000000000000005</v>
      </c>
      <c r="G3270" s="3">
        <v>0.48</v>
      </c>
      <c r="H3270" s="3" t="s">
        <v>31</v>
      </c>
      <c r="I3270" s="2">
        <v>2210</v>
      </c>
      <c r="J3270" s="3" t="s">
        <v>37</v>
      </c>
      <c r="K3270" s="2">
        <v>1000</v>
      </c>
      <c r="L3270" s="3"/>
      <c r="M3270" s="3" t="s">
        <v>289</v>
      </c>
      <c r="N3270" s="3" t="s">
        <v>289</v>
      </c>
      <c r="O3270" s="3" t="s">
        <v>31</v>
      </c>
      <c r="P3270" s="3"/>
      <c r="Q3270" s="3"/>
      <c r="R3270" s="3">
        <v>0</v>
      </c>
      <c r="S3270" s="3">
        <v>1</v>
      </c>
      <c r="T3270" s="2">
        <v>4</v>
      </c>
      <c r="U3270" s="3">
        <v>2.064060040908058E-2</v>
      </c>
      <c r="V3270" s="3">
        <v>0.16232165808311533</v>
      </c>
      <c r="W3270" s="3">
        <v>2.2357793932366869E-2</v>
      </c>
      <c r="X3270" s="3">
        <v>58.287593196741817</v>
      </c>
      <c r="Y3270" s="3">
        <v>0.16232165808311533</v>
      </c>
      <c r="Z3270" s="3">
        <v>2.2357774167106013E-2</v>
      </c>
      <c r="AA3270" s="3">
        <v>58.287593196741817</v>
      </c>
      <c r="AB3270">
        <f t="shared" si="84"/>
        <v>0.16232165808311533</v>
      </c>
      <c r="AC3270">
        <f t="shared" si="85"/>
        <v>2.2357774167106013E-2</v>
      </c>
    </row>
    <row r="3271" spans="1:29" x14ac:dyDescent="0.25">
      <c r="A3271" s="2">
        <v>3270</v>
      </c>
      <c r="B3271" s="3" t="s">
        <v>178</v>
      </c>
      <c r="C3271" s="3" t="s">
        <v>333</v>
      </c>
      <c r="D3271" s="3" t="s">
        <v>179</v>
      </c>
      <c r="E3271" s="3" t="s">
        <v>335</v>
      </c>
      <c r="F3271" s="3">
        <v>0.56000000000000005</v>
      </c>
      <c r="G3271" s="3">
        <v>0.48</v>
      </c>
      <c r="H3271" s="3" t="s">
        <v>31</v>
      </c>
      <c r="I3271" s="2">
        <v>2210</v>
      </c>
      <c r="J3271" s="3" t="s">
        <v>37</v>
      </c>
      <c r="K3271" s="2">
        <v>2000</v>
      </c>
      <c r="L3271" s="3"/>
      <c r="M3271" s="3" t="s">
        <v>338</v>
      </c>
      <c r="N3271" s="3" t="s">
        <v>339</v>
      </c>
      <c r="O3271" s="3" t="s">
        <v>31</v>
      </c>
      <c r="P3271" s="3"/>
      <c r="Q3271" s="3"/>
      <c r="R3271" s="3">
        <v>0</v>
      </c>
      <c r="S3271" s="3">
        <v>1</v>
      </c>
      <c r="T3271" s="2">
        <v>183</v>
      </c>
      <c r="U3271" s="3">
        <v>71.075906557898406</v>
      </c>
      <c r="V3271" s="3">
        <v>522.03432201044609</v>
      </c>
      <c r="W3271" s="3">
        <v>59.344748217361833</v>
      </c>
      <c r="X3271" s="3">
        <v>208569.83596579276</v>
      </c>
      <c r="Y3271" s="3">
        <v>522.03432201044609</v>
      </c>
      <c r="Z3271" s="3">
        <v>59.344695754027015</v>
      </c>
      <c r="AA3271" s="3">
        <v>208569.83596579276</v>
      </c>
      <c r="AB3271">
        <f t="shared" si="84"/>
        <v>522.03432201044609</v>
      </c>
      <c r="AC3271">
        <f t="shared" si="85"/>
        <v>59.344695754027015</v>
      </c>
    </row>
    <row r="3272" spans="1:29" x14ac:dyDescent="0.25">
      <c r="A3272" s="2">
        <v>3271</v>
      </c>
      <c r="B3272" s="3" t="s">
        <v>178</v>
      </c>
      <c r="C3272" s="3" t="s">
        <v>333</v>
      </c>
      <c r="D3272" s="3" t="s">
        <v>179</v>
      </c>
      <c r="E3272" s="3" t="s">
        <v>335</v>
      </c>
      <c r="F3272" s="3">
        <v>0.56000000000000005</v>
      </c>
      <c r="G3272" s="3">
        <v>0.48</v>
      </c>
      <c r="H3272" s="3" t="s">
        <v>31</v>
      </c>
      <c r="I3272" s="2">
        <v>2210</v>
      </c>
      <c r="J3272" s="3" t="s">
        <v>37</v>
      </c>
      <c r="K3272" s="2">
        <v>2000</v>
      </c>
      <c r="L3272" s="3"/>
      <c r="M3272" s="3" t="s">
        <v>289</v>
      </c>
      <c r="N3272" s="3" t="s">
        <v>289</v>
      </c>
      <c r="O3272" s="3" t="s">
        <v>31</v>
      </c>
      <c r="P3272" s="3"/>
      <c r="Q3272" s="3"/>
      <c r="R3272" s="3">
        <v>0</v>
      </c>
      <c r="S3272" s="3">
        <v>1</v>
      </c>
      <c r="T3272" s="2">
        <v>8136</v>
      </c>
      <c r="U3272" s="3">
        <v>4094.0749857849387</v>
      </c>
      <c r="V3272" s="3">
        <v>29683.357727691437</v>
      </c>
      <c r="W3272" s="3">
        <v>3350.7497502754723</v>
      </c>
      <c r="X3272" s="3">
        <v>11857305.043676546</v>
      </c>
      <c r="Y3272" s="3">
        <v>29683.357727691437</v>
      </c>
      <c r="Z3272" s="3">
        <v>3350.7467880671647</v>
      </c>
      <c r="AA3272" s="3">
        <v>11857305.043676546</v>
      </c>
      <c r="AB3272">
        <f t="shared" si="84"/>
        <v>29683.357727691437</v>
      </c>
      <c r="AC3272">
        <f t="shared" si="85"/>
        <v>3350.7467880671647</v>
      </c>
    </row>
    <row r="3273" spans="1:29" x14ac:dyDescent="0.25">
      <c r="A3273" s="2">
        <v>3272</v>
      </c>
      <c r="B3273" s="3" t="s">
        <v>178</v>
      </c>
      <c r="C3273" s="3" t="s">
        <v>333</v>
      </c>
      <c r="D3273" s="3" t="s">
        <v>179</v>
      </c>
      <c r="E3273" s="3" t="s">
        <v>335</v>
      </c>
      <c r="F3273" s="3">
        <v>0.56000000000000005</v>
      </c>
      <c r="G3273" s="3">
        <v>0.48</v>
      </c>
      <c r="H3273" s="3" t="s">
        <v>31</v>
      </c>
      <c r="I3273" s="2">
        <v>2210</v>
      </c>
      <c r="J3273" s="3" t="s">
        <v>37</v>
      </c>
      <c r="K3273" s="2">
        <v>2210</v>
      </c>
      <c r="L3273" s="3"/>
      <c r="M3273" s="3" t="s">
        <v>338</v>
      </c>
      <c r="N3273" s="3" t="s">
        <v>339</v>
      </c>
      <c r="O3273" s="3" t="s">
        <v>31</v>
      </c>
      <c r="P3273" s="3"/>
      <c r="Q3273" s="3"/>
      <c r="R3273" s="3">
        <v>0</v>
      </c>
      <c r="S3273" s="3">
        <v>1</v>
      </c>
      <c r="T3273" s="2">
        <v>41</v>
      </c>
      <c r="U3273" s="3">
        <v>0.67094770938038628</v>
      </c>
      <c r="V3273" s="3">
        <v>5.7136212928292966</v>
      </c>
      <c r="W3273" s="3">
        <v>0.7613521515028211</v>
      </c>
      <c r="X3273" s="3">
        <v>2371.0742597166318</v>
      </c>
      <c r="Y3273" s="3">
        <v>5.7136212928292966</v>
      </c>
      <c r="Z3273" s="3">
        <v>0.76135147843445306</v>
      </c>
      <c r="AA3273" s="3">
        <v>2371.0742597166318</v>
      </c>
      <c r="AB3273">
        <f t="shared" si="84"/>
        <v>5.7136212928292966</v>
      </c>
      <c r="AC3273">
        <f t="shared" si="85"/>
        <v>0.76135147843445306</v>
      </c>
    </row>
    <row r="3274" spans="1:29" x14ac:dyDescent="0.25">
      <c r="A3274" s="2">
        <v>3273</v>
      </c>
      <c r="B3274" s="3" t="s">
        <v>178</v>
      </c>
      <c r="C3274" s="3" t="s">
        <v>333</v>
      </c>
      <c r="D3274" s="3" t="s">
        <v>179</v>
      </c>
      <c r="E3274" s="3" t="s">
        <v>335</v>
      </c>
      <c r="F3274" s="3">
        <v>0.56000000000000005</v>
      </c>
      <c r="G3274" s="3">
        <v>0.48</v>
      </c>
      <c r="H3274" s="3" t="s">
        <v>31</v>
      </c>
      <c r="I3274" s="2">
        <v>2210</v>
      </c>
      <c r="J3274" s="3" t="s">
        <v>37</v>
      </c>
      <c r="K3274" s="2">
        <v>2210</v>
      </c>
      <c r="L3274" s="3"/>
      <c r="M3274" s="3" t="s">
        <v>289</v>
      </c>
      <c r="N3274" s="3" t="s">
        <v>289</v>
      </c>
      <c r="O3274" s="3" t="s">
        <v>31</v>
      </c>
      <c r="P3274" s="3"/>
      <c r="Q3274" s="3"/>
      <c r="R3274" s="3">
        <v>0</v>
      </c>
      <c r="S3274" s="3">
        <v>1</v>
      </c>
      <c r="T3274" s="2">
        <v>1853</v>
      </c>
      <c r="U3274" s="3">
        <v>246.73048868070325</v>
      </c>
      <c r="V3274" s="3">
        <v>1761.0115549882573</v>
      </c>
      <c r="W3274" s="3">
        <v>201.88488930754897</v>
      </c>
      <c r="X3274" s="3">
        <v>710810.26066113403</v>
      </c>
      <c r="Y3274" s="3">
        <v>1761.0115549882573</v>
      </c>
      <c r="Z3274" s="3">
        <v>201.88471083253884</v>
      </c>
      <c r="AA3274" s="3">
        <v>710810.26066113403</v>
      </c>
      <c r="AB3274">
        <f t="shared" si="84"/>
        <v>1761.0115549882573</v>
      </c>
      <c r="AC3274">
        <f t="shared" si="85"/>
        <v>201.88471083253884</v>
      </c>
    </row>
    <row r="3275" spans="1:29" x14ac:dyDescent="0.25">
      <c r="A3275" s="2">
        <v>3274</v>
      </c>
      <c r="B3275" s="3" t="s">
        <v>178</v>
      </c>
      <c r="C3275" s="3" t="s">
        <v>333</v>
      </c>
      <c r="D3275" s="3" t="s">
        <v>179</v>
      </c>
      <c r="E3275" s="3" t="s">
        <v>335</v>
      </c>
      <c r="F3275" s="3">
        <v>0.56000000000000005</v>
      </c>
      <c r="G3275" s="3">
        <v>0.48</v>
      </c>
      <c r="H3275" s="3" t="s">
        <v>31</v>
      </c>
      <c r="I3275" s="2">
        <v>2240</v>
      </c>
      <c r="J3275" s="3" t="s">
        <v>38</v>
      </c>
      <c r="K3275" s="2">
        <v>2000</v>
      </c>
      <c r="L3275" s="3"/>
      <c r="M3275" s="3" t="s">
        <v>289</v>
      </c>
      <c r="N3275" s="3" t="s">
        <v>289</v>
      </c>
      <c r="O3275" s="3" t="s">
        <v>31</v>
      </c>
      <c r="P3275" s="3"/>
      <c r="Q3275" s="3"/>
      <c r="R3275" s="3">
        <v>0</v>
      </c>
      <c r="S3275" s="3">
        <v>1</v>
      </c>
      <c r="T3275" s="2">
        <v>348</v>
      </c>
      <c r="U3275" s="3">
        <v>169.42730396907891</v>
      </c>
      <c r="V3275" s="3">
        <v>1082.8059269235644</v>
      </c>
      <c r="W3275" s="3">
        <v>194.84641334030658</v>
      </c>
      <c r="X3275" s="3">
        <v>485196.90088322037</v>
      </c>
      <c r="Y3275" s="3">
        <v>1082.8059269235644</v>
      </c>
      <c r="Z3275" s="3">
        <v>194.84624108761483</v>
      </c>
      <c r="AA3275" s="3">
        <v>485196.90088322037</v>
      </c>
      <c r="AB3275">
        <f t="shared" si="84"/>
        <v>1082.8059269235644</v>
      </c>
      <c r="AC3275">
        <f t="shared" si="85"/>
        <v>194.84624108761483</v>
      </c>
    </row>
    <row r="3276" spans="1:29" x14ac:dyDescent="0.25">
      <c r="A3276" s="2">
        <v>3275</v>
      </c>
      <c r="B3276" s="3" t="s">
        <v>178</v>
      </c>
      <c r="C3276" s="3" t="s">
        <v>333</v>
      </c>
      <c r="D3276" s="3" t="s">
        <v>179</v>
      </c>
      <c r="E3276" s="3" t="s">
        <v>335</v>
      </c>
      <c r="F3276" s="3">
        <v>0.56000000000000005</v>
      </c>
      <c r="G3276" s="3">
        <v>0.48</v>
      </c>
      <c r="H3276" s="3" t="s">
        <v>31</v>
      </c>
      <c r="I3276" s="2">
        <v>2240</v>
      </c>
      <c r="J3276" s="3" t="s">
        <v>38</v>
      </c>
      <c r="K3276" s="2">
        <v>2240</v>
      </c>
      <c r="L3276" s="3"/>
      <c r="M3276" s="3" t="s">
        <v>289</v>
      </c>
      <c r="N3276" s="3" t="s">
        <v>289</v>
      </c>
      <c r="O3276" s="3" t="s">
        <v>31</v>
      </c>
      <c r="P3276" s="3"/>
      <c r="Q3276" s="3"/>
      <c r="R3276" s="3">
        <v>0</v>
      </c>
      <c r="S3276" s="3">
        <v>1</v>
      </c>
      <c r="T3276" s="2">
        <v>22</v>
      </c>
      <c r="U3276" s="3">
        <v>0.45720375340861702</v>
      </c>
      <c r="V3276" s="3">
        <v>2.9355716427950709</v>
      </c>
      <c r="W3276" s="3">
        <v>0.53430006929280205</v>
      </c>
      <c r="X3276" s="3">
        <v>1309.8522159953668</v>
      </c>
      <c r="Y3276" s="3">
        <v>2.9355716427950709</v>
      </c>
      <c r="Z3276" s="3">
        <v>0.53429959694833595</v>
      </c>
      <c r="AA3276" s="3">
        <v>1309.8522159953668</v>
      </c>
      <c r="AB3276">
        <f t="shared" si="84"/>
        <v>2.9355716427950709</v>
      </c>
      <c r="AC3276">
        <f t="shared" si="85"/>
        <v>0.53429959694833595</v>
      </c>
    </row>
    <row r="3277" spans="1:29" x14ac:dyDescent="0.25">
      <c r="A3277" s="2">
        <v>3276</v>
      </c>
      <c r="B3277" s="3" t="s">
        <v>178</v>
      </c>
      <c r="C3277" s="3" t="s">
        <v>333</v>
      </c>
      <c r="D3277" s="3" t="s">
        <v>179</v>
      </c>
      <c r="E3277" s="3" t="s">
        <v>335</v>
      </c>
      <c r="F3277" s="3">
        <v>0.56000000000000005</v>
      </c>
      <c r="G3277" s="3">
        <v>0.48</v>
      </c>
      <c r="H3277" s="3" t="s">
        <v>31</v>
      </c>
      <c r="I3277" s="2">
        <v>2430</v>
      </c>
      <c r="J3277" s="3" t="s">
        <v>231</v>
      </c>
      <c r="K3277" s="2">
        <v>2000</v>
      </c>
      <c r="L3277" s="3"/>
      <c r="M3277" s="3" t="s">
        <v>289</v>
      </c>
      <c r="N3277" s="3" t="s">
        <v>289</v>
      </c>
      <c r="O3277" s="3" t="s">
        <v>31</v>
      </c>
      <c r="P3277" s="3"/>
      <c r="Q3277" s="3"/>
      <c r="R3277" s="3">
        <v>0</v>
      </c>
      <c r="S3277" s="3">
        <v>1</v>
      </c>
      <c r="T3277" s="2">
        <v>56</v>
      </c>
      <c r="U3277" s="3">
        <v>23.038641433150463</v>
      </c>
      <c r="V3277" s="3">
        <v>194.04731852969013</v>
      </c>
      <c r="W3277" s="3">
        <v>30.534431583972836</v>
      </c>
      <c r="X3277" s="3">
        <v>68509.574449711188</v>
      </c>
      <c r="Y3277" s="3">
        <v>194.04731852969013</v>
      </c>
      <c r="Z3277" s="3">
        <v>30.534404590209164</v>
      </c>
      <c r="AA3277" s="3">
        <v>68509.574449711188</v>
      </c>
      <c r="AB3277">
        <f t="shared" si="84"/>
        <v>194.04731852969013</v>
      </c>
      <c r="AC3277">
        <f t="shared" si="85"/>
        <v>30.534404590209164</v>
      </c>
    </row>
    <row r="3278" spans="1:29" x14ac:dyDescent="0.25">
      <c r="A3278" s="2">
        <v>3277</v>
      </c>
      <c r="B3278" s="3" t="s">
        <v>178</v>
      </c>
      <c r="C3278" s="3" t="s">
        <v>333</v>
      </c>
      <c r="D3278" s="3" t="s">
        <v>179</v>
      </c>
      <c r="E3278" s="3" t="s">
        <v>335</v>
      </c>
      <c r="F3278" s="3">
        <v>0.56000000000000005</v>
      </c>
      <c r="G3278" s="3">
        <v>0.48</v>
      </c>
      <c r="H3278" s="3" t="s">
        <v>31</v>
      </c>
      <c r="I3278" s="2">
        <v>2430</v>
      </c>
      <c r="J3278" s="3" t="s">
        <v>231</v>
      </c>
      <c r="K3278" s="2">
        <v>2430</v>
      </c>
      <c r="L3278" s="3"/>
      <c r="M3278" s="3" t="s">
        <v>289</v>
      </c>
      <c r="N3278" s="3" t="s">
        <v>289</v>
      </c>
      <c r="O3278" s="3" t="s">
        <v>31</v>
      </c>
      <c r="P3278" s="3"/>
      <c r="Q3278" s="3"/>
      <c r="R3278" s="3">
        <v>0</v>
      </c>
      <c r="S3278" s="3">
        <v>1</v>
      </c>
      <c r="T3278" s="2">
        <v>16</v>
      </c>
      <c r="U3278" s="3">
        <v>1.3817784186147315</v>
      </c>
      <c r="V3278" s="3">
        <v>11.459612476835256</v>
      </c>
      <c r="W3278" s="3">
        <v>1.7663604560402295</v>
      </c>
      <c r="X3278" s="3">
        <v>4067.6336302928785</v>
      </c>
      <c r="Y3278" s="3">
        <v>11.459612476835256</v>
      </c>
      <c r="Z3278" s="3">
        <v>1.7663588945008704</v>
      </c>
      <c r="AA3278" s="3">
        <v>4067.6336302928785</v>
      </c>
      <c r="AB3278">
        <f t="shared" si="84"/>
        <v>11.459612476835256</v>
      </c>
      <c r="AC3278">
        <f t="shared" si="85"/>
        <v>1.7663588945008704</v>
      </c>
    </row>
    <row r="3279" spans="1:29" x14ac:dyDescent="0.25">
      <c r="A3279" s="2">
        <v>3278</v>
      </c>
      <c r="B3279" s="3" t="s">
        <v>178</v>
      </c>
      <c r="C3279" s="3" t="s">
        <v>333</v>
      </c>
      <c r="D3279" s="3" t="s">
        <v>179</v>
      </c>
      <c r="E3279" s="3" t="s">
        <v>335</v>
      </c>
      <c r="F3279" s="3">
        <v>0.56000000000000005</v>
      </c>
      <c r="G3279" s="3">
        <v>0.48</v>
      </c>
      <c r="H3279" s="3" t="s">
        <v>31</v>
      </c>
      <c r="I3279" s="2">
        <v>2510</v>
      </c>
      <c r="J3279" s="3" t="s">
        <v>234</v>
      </c>
      <c r="K3279" s="2">
        <v>2000</v>
      </c>
      <c r="L3279" s="3"/>
      <c r="M3279" s="3" t="s">
        <v>289</v>
      </c>
      <c r="N3279" s="3" t="s">
        <v>289</v>
      </c>
      <c r="O3279" s="3" t="s">
        <v>31</v>
      </c>
      <c r="P3279" s="3"/>
      <c r="Q3279" s="3"/>
      <c r="R3279" s="3">
        <v>0</v>
      </c>
      <c r="S3279" s="3">
        <v>1</v>
      </c>
      <c r="T3279" s="2">
        <v>188</v>
      </c>
      <c r="U3279" s="3">
        <v>78.593361396533524</v>
      </c>
      <c r="V3279" s="3">
        <v>647.63333891157049</v>
      </c>
      <c r="W3279" s="3">
        <v>102.53376895150025</v>
      </c>
      <c r="X3279" s="3">
        <v>241665.25853739204</v>
      </c>
      <c r="Y3279" s="3">
        <v>647.63333891157049</v>
      </c>
      <c r="Z3279" s="3">
        <v>102.53367830719542</v>
      </c>
      <c r="AA3279" s="3">
        <v>241665.25853739204</v>
      </c>
      <c r="AB3279">
        <f t="shared" si="84"/>
        <v>647.63333891157049</v>
      </c>
      <c r="AC3279">
        <f t="shared" si="85"/>
        <v>102.53367830719542</v>
      </c>
    </row>
    <row r="3280" spans="1:29" x14ac:dyDescent="0.25">
      <c r="A3280" s="2">
        <v>3279</v>
      </c>
      <c r="B3280" s="3" t="s">
        <v>178</v>
      </c>
      <c r="C3280" s="3" t="s">
        <v>333</v>
      </c>
      <c r="D3280" s="3" t="s">
        <v>179</v>
      </c>
      <c r="E3280" s="3" t="s">
        <v>335</v>
      </c>
      <c r="F3280" s="3">
        <v>0.56000000000000005</v>
      </c>
      <c r="G3280" s="3">
        <v>0.48</v>
      </c>
      <c r="H3280" s="3" t="s">
        <v>31</v>
      </c>
      <c r="I3280" s="2">
        <v>2510</v>
      </c>
      <c r="J3280" s="3" t="s">
        <v>234</v>
      </c>
      <c r="K3280" s="2">
        <v>2510</v>
      </c>
      <c r="L3280" s="3"/>
      <c r="M3280" s="3" t="s">
        <v>289</v>
      </c>
      <c r="N3280" s="3" t="s">
        <v>289</v>
      </c>
      <c r="O3280" s="3" t="s">
        <v>31</v>
      </c>
      <c r="P3280" s="3"/>
      <c r="Q3280" s="3"/>
      <c r="R3280" s="3">
        <v>0</v>
      </c>
      <c r="S3280" s="3">
        <v>1</v>
      </c>
      <c r="T3280" s="2">
        <v>40</v>
      </c>
      <c r="U3280" s="3">
        <v>1.4250482320807882</v>
      </c>
      <c r="V3280" s="3">
        <v>12.273178367630877</v>
      </c>
      <c r="W3280" s="3">
        <v>1.9419106426688189</v>
      </c>
      <c r="X3280" s="3">
        <v>4412.4884618332826</v>
      </c>
      <c r="Y3280" s="3">
        <v>12.273178367630877</v>
      </c>
      <c r="Z3280" s="3">
        <v>1.9419089259354736</v>
      </c>
      <c r="AA3280" s="3">
        <v>4412.4884618332826</v>
      </c>
      <c r="AB3280">
        <f t="shared" si="84"/>
        <v>12.273178367630877</v>
      </c>
      <c r="AC3280">
        <f t="shared" si="85"/>
        <v>1.9419089259354736</v>
      </c>
    </row>
    <row r="3281" spans="1:29" x14ac:dyDescent="0.25">
      <c r="A3281" s="2">
        <v>3280</v>
      </c>
      <c r="B3281" s="3" t="s">
        <v>178</v>
      </c>
      <c r="C3281" s="3" t="s">
        <v>333</v>
      </c>
      <c r="D3281" s="3" t="s">
        <v>179</v>
      </c>
      <c r="E3281" s="3" t="s">
        <v>335</v>
      </c>
      <c r="F3281" s="3">
        <v>0.56000000000000005</v>
      </c>
      <c r="G3281" s="3">
        <v>0.48</v>
      </c>
      <c r="H3281" s="3" t="s">
        <v>31</v>
      </c>
      <c r="I3281" s="2">
        <v>2540</v>
      </c>
      <c r="J3281" s="3" t="s">
        <v>235</v>
      </c>
      <c r="K3281" s="2">
        <v>2000</v>
      </c>
      <c r="L3281" s="3"/>
      <c r="M3281" s="3" t="s">
        <v>336</v>
      </c>
      <c r="N3281" s="3" t="s">
        <v>337</v>
      </c>
      <c r="O3281" s="3" t="s">
        <v>31</v>
      </c>
      <c r="P3281" s="3"/>
      <c r="Q3281" s="3"/>
      <c r="R3281" s="3">
        <v>0</v>
      </c>
      <c r="S3281" s="3">
        <v>1</v>
      </c>
      <c r="T3281" s="2">
        <v>52</v>
      </c>
      <c r="U3281" s="3">
        <v>21.936850185251231</v>
      </c>
      <c r="V3281" s="3">
        <v>168.88527608586656</v>
      </c>
      <c r="W3281" s="3">
        <v>23.871610316349123</v>
      </c>
      <c r="X3281" s="3">
        <v>81868.976944633527</v>
      </c>
      <c r="Y3281" s="3">
        <v>168.88527608586656</v>
      </c>
      <c r="Z3281" s="3">
        <v>23.871589212808811</v>
      </c>
      <c r="AA3281" s="3">
        <v>81868.976944633527</v>
      </c>
      <c r="AB3281">
        <f t="shared" si="84"/>
        <v>168.88527608586656</v>
      </c>
      <c r="AC3281">
        <f t="shared" si="85"/>
        <v>23.871589212808811</v>
      </c>
    </row>
    <row r="3282" spans="1:29" x14ac:dyDescent="0.25">
      <c r="A3282" s="2">
        <v>3281</v>
      </c>
      <c r="B3282" s="3" t="s">
        <v>178</v>
      </c>
      <c r="C3282" s="3" t="s">
        <v>333</v>
      </c>
      <c r="D3282" s="3" t="s">
        <v>179</v>
      </c>
      <c r="E3282" s="3" t="s">
        <v>335</v>
      </c>
      <c r="F3282" s="3">
        <v>0.56000000000000005</v>
      </c>
      <c r="G3282" s="3">
        <v>0.48</v>
      </c>
      <c r="H3282" s="3" t="s">
        <v>31</v>
      </c>
      <c r="I3282" s="2">
        <v>2540</v>
      </c>
      <c r="J3282" s="3" t="s">
        <v>235</v>
      </c>
      <c r="K3282" s="2">
        <v>2000</v>
      </c>
      <c r="L3282" s="3"/>
      <c r="M3282" s="3" t="s">
        <v>338</v>
      </c>
      <c r="N3282" s="3" t="s">
        <v>339</v>
      </c>
      <c r="O3282" s="3" t="s">
        <v>31</v>
      </c>
      <c r="P3282" s="3"/>
      <c r="Q3282" s="3"/>
      <c r="R3282" s="3">
        <v>0</v>
      </c>
      <c r="S3282" s="3">
        <v>1</v>
      </c>
      <c r="T3282" s="2">
        <v>6</v>
      </c>
      <c r="U3282" s="3">
        <v>0.13295218302472919</v>
      </c>
      <c r="V3282" s="3">
        <v>1.3426879953244768</v>
      </c>
      <c r="W3282" s="3">
        <v>0.19661918123448716</v>
      </c>
      <c r="X3282" s="3">
        <v>549.67512150815878</v>
      </c>
      <c r="Y3282" s="3">
        <v>1.3426879953244768</v>
      </c>
      <c r="Z3282" s="3">
        <v>0.19661900741459162</v>
      </c>
      <c r="AA3282" s="3">
        <v>549.67512150815878</v>
      </c>
      <c r="AB3282">
        <f t="shared" si="84"/>
        <v>1.3426879953244768</v>
      </c>
      <c r="AC3282">
        <f t="shared" si="85"/>
        <v>0.19661900741459162</v>
      </c>
    </row>
    <row r="3283" spans="1:29" x14ac:dyDescent="0.25">
      <c r="A3283" s="2">
        <v>3282</v>
      </c>
      <c r="B3283" s="3" t="s">
        <v>178</v>
      </c>
      <c r="C3283" s="3" t="s">
        <v>333</v>
      </c>
      <c r="D3283" s="3" t="s">
        <v>179</v>
      </c>
      <c r="E3283" s="3" t="s">
        <v>335</v>
      </c>
      <c r="F3283" s="3">
        <v>0.56000000000000005</v>
      </c>
      <c r="G3283" s="3">
        <v>0.48</v>
      </c>
      <c r="H3283" s="3" t="s">
        <v>31</v>
      </c>
      <c r="I3283" s="2">
        <v>2540</v>
      </c>
      <c r="J3283" s="3" t="s">
        <v>235</v>
      </c>
      <c r="K3283" s="2">
        <v>2540</v>
      </c>
      <c r="L3283" s="3"/>
      <c r="M3283" s="3" t="s">
        <v>336</v>
      </c>
      <c r="N3283" s="3" t="s">
        <v>337</v>
      </c>
      <c r="O3283" s="3" t="s">
        <v>31</v>
      </c>
      <c r="P3283" s="3"/>
      <c r="Q3283" s="3"/>
      <c r="R3283" s="3">
        <v>0</v>
      </c>
      <c r="S3283" s="3">
        <v>1</v>
      </c>
      <c r="T3283" s="2">
        <v>15</v>
      </c>
      <c r="U3283" s="3">
        <v>3.5078276956896372E-3</v>
      </c>
      <c r="V3283" s="3">
        <v>2.1908480897074908E-2</v>
      </c>
      <c r="W3283" s="3">
        <v>2.6559571780396269E-3</v>
      </c>
      <c r="X3283" s="3">
        <v>10.211143071559775</v>
      </c>
      <c r="Y3283" s="3">
        <v>2.1908480897074908E-2</v>
      </c>
      <c r="Z3283" s="3">
        <v>2.6559548300581284E-3</v>
      </c>
      <c r="AA3283" s="3">
        <v>10.211143071559775</v>
      </c>
      <c r="AB3283">
        <f t="shared" si="84"/>
        <v>2.1908480897074908E-2</v>
      </c>
      <c r="AC3283">
        <f t="shared" si="85"/>
        <v>2.6559548300581284E-3</v>
      </c>
    </row>
    <row r="3284" spans="1:29" x14ac:dyDescent="0.25">
      <c r="A3284" s="2">
        <v>3283</v>
      </c>
      <c r="B3284" s="3" t="s">
        <v>178</v>
      </c>
      <c r="C3284" s="3" t="s">
        <v>333</v>
      </c>
      <c r="D3284" s="3" t="s">
        <v>179</v>
      </c>
      <c r="E3284" s="3" t="s">
        <v>335</v>
      </c>
      <c r="F3284" s="3">
        <v>0.56000000000000005</v>
      </c>
      <c r="G3284" s="3">
        <v>0.48</v>
      </c>
      <c r="H3284" s="3" t="s">
        <v>31</v>
      </c>
      <c r="I3284" s="2">
        <v>2540</v>
      </c>
      <c r="J3284" s="3" t="s">
        <v>235</v>
      </c>
      <c r="K3284" s="2">
        <v>2540</v>
      </c>
      <c r="L3284" s="3"/>
      <c r="M3284" s="3" t="s">
        <v>338</v>
      </c>
      <c r="N3284" s="3" t="s">
        <v>339</v>
      </c>
      <c r="O3284" s="3" t="s">
        <v>31</v>
      </c>
      <c r="P3284" s="3"/>
      <c r="Q3284" s="3"/>
      <c r="R3284" s="3">
        <v>0</v>
      </c>
      <c r="S3284" s="3">
        <v>1</v>
      </c>
      <c r="T3284" s="2">
        <v>2</v>
      </c>
      <c r="U3284" s="3">
        <v>4.053353384809872E-2</v>
      </c>
      <c r="V3284" s="3">
        <v>0.38477058003313552</v>
      </c>
      <c r="W3284" s="3">
        <v>5.4768566452367023E-2</v>
      </c>
      <c r="X3284" s="3">
        <v>160.12243493241371</v>
      </c>
      <c r="Y3284" s="3">
        <v>0.38477058003313552</v>
      </c>
      <c r="Z3284" s="3">
        <v>5.4768518034575782E-2</v>
      </c>
      <c r="AA3284" s="3">
        <v>160.12243493241371</v>
      </c>
      <c r="AB3284">
        <f t="shared" si="84"/>
        <v>0.38477058003313552</v>
      </c>
      <c r="AC3284">
        <f t="shared" si="85"/>
        <v>5.4768518034575782E-2</v>
      </c>
    </row>
    <row r="3285" spans="1:29" x14ac:dyDescent="0.25">
      <c r="A3285" s="2">
        <v>3284</v>
      </c>
      <c r="B3285" s="3" t="s">
        <v>178</v>
      </c>
      <c r="C3285" s="3" t="s">
        <v>333</v>
      </c>
      <c r="D3285" s="3" t="s">
        <v>179</v>
      </c>
      <c r="E3285" s="3" t="s">
        <v>335</v>
      </c>
      <c r="F3285" s="3">
        <v>0.56000000000000005</v>
      </c>
      <c r="G3285" s="3">
        <v>0.48</v>
      </c>
      <c r="H3285" s="3" t="s">
        <v>31</v>
      </c>
      <c r="I3285" s="2">
        <v>3300</v>
      </c>
      <c r="J3285" s="3" t="s">
        <v>39</v>
      </c>
      <c r="K3285" s="2">
        <v>2000</v>
      </c>
      <c r="L3285" s="3"/>
      <c r="M3285" s="3" t="s">
        <v>336</v>
      </c>
      <c r="N3285" s="3" t="s">
        <v>337</v>
      </c>
      <c r="O3285" s="3" t="s">
        <v>31</v>
      </c>
      <c r="P3285" s="3"/>
      <c r="Q3285" s="3"/>
      <c r="R3285" s="3">
        <v>0</v>
      </c>
      <c r="S3285" s="3">
        <v>1</v>
      </c>
      <c r="T3285" s="2">
        <v>2531</v>
      </c>
      <c r="U3285" s="3">
        <v>1260.8959028647346</v>
      </c>
      <c r="V3285" s="3">
        <v>8763.8590378422996</v>
      </c>
      <c r="W3285" s="3">
        <v>962.20332601118321</v>
      </c>
      <c r="X3285" s="3">
        <v>3661983.2408545786</v>
      </c>
      <c r="Y3285" s="3">
        <v>8763.8590378422996</v>
      </c>
      <c r="Z3285" s="3">
        <v>962.2024753816562</v>
      </c>
      <c r="AA3285" s="3">
        <v>3661983.2408545786</v>
      </c>
      <c r="AB3285">
        <f t="shared" si="84"/>
        <v>8763.8590378422996</v>
      </c>
      <c r="AC3285">
        <f t="shared" si="85"/>
        <v>962.2024753816562</v>
      </c>
    </row>
    <row r="3286" spans="1:29" x14ac:dyDescent="0.25">
      <c r="A3286" s="2">
        <v>3285</v>
      </c>
      <c r="B3286" s="3" t="s">
        <v>178</v>
      </c>
      <c r="C3286" s="3" t="s">
        <v>333</v>
      </c>
      <c r="D3286" s="3" t="s">
        <v>179</v>
      </c>
      <c r="E3286" s="3" t="s">
        <v>335</v>
      </c>
      <c r="F3286" s="3">
        <v>0.56000000000000005</v>
      </c>
      <c r="G3286" s="3">
        <v>0.48</v>
      </c>
      <c r="H3286" s="3" t="s">
        <v>31</v>
      </c>
      <c r="I3286" s="2">
        <v>3300</v>
      </c>
      <c r="J3286" s="3" t="s">
        <v>39</v>
      </c>
      <c r="K3286" s="2">
        <v>2000</v>
      </c>
      <c r="L3286" s="3"/>
      <c r="M3286" s="3" t="s">
        <v>338</v>
      </c>
      <c r="N3286" s="3" t="s">
        <v>339</v>
      </c>
      <c r="O3286" s="3" t="s">
        <v>31</v>
      </c>
      <c r="P3286" s="3"/>
      <c r="Q3286" s="3"/>
      <c r="R3286" s="3">
        <v>0</v>
      </c>
      <c r="S3286" s="3">
        <v>1</v>
      </c>
      <c r="T3286" s="2">
        <v>260</v>
      </c>
      <c r="U3286" s="3">
        <v>110.02559719672313</v>
      </c>
      <c r="V3286" s="3">
        <v>790.69382964469185</v>
      </c>
      <c r="W3286" s="3">
        <v>86.610280659624593</v>
      </c>
      <c r="X3286" s="3">
        <v>330603.21881888976</v>
      </c>
      <c r="Y3286" s="3">
        <v>790.69382964469185</v>
      </c>
      <c r="Z3286" s="3">
        <v>86.610204092374943</v>
      </c>
      <c r="AA3286" s="3">
        <v>330603.21881888976</v>
      </c>
      <c r="AB3286">
        <f t="shared" si="84"/>
        <v>790.69382964469185</v>
      </c>
      <c r="AC3286">
        <f t="shared" si="85"/>
        <v>86.610204092374943</v>
      </c>
    </row>
    <row r="3287" spans="1:29" x14ac:dyDescent="0.25">
      <c r="A3287" s="2">
        <v>3286</v>
      </c>
      <c r="B3287" s="3" t="s">
        <v>178</v>
      </c>
      <c r="C3287" s="3" t="s">
        <v>333</v>
      </c>
      <c r="D3287" s="3" t="s">
        <v>179</v>
      </c>
      <c r="E3287" s="3" t="s">
        <v>335</v>
      </c>
      <c r="F3287" s="3">
        <v>0.56000000000000005</v>
      </c>
      <c r="G3287" s="3">
        <v>0.48</v>
      </c>
      <c r="H3287" s="3" t="s">
        <v>31</v>
      </c>
      <c r="I3287" s="2">
        <v>3300</v>
      </c>
      <c r="J3287" s="3" t="s">
        <v>39</v>
      </c>
      <c r="K3287" s="2">
        <v>2000</v>
      </c>
      <c r="L3287" s="3"/>
      <c r="M3287" s="3" t="s">
        <v>289</v>
      </c>
      <c r="N3287" s="3" t="s">
        <v>289</v>
      </c>
      <c r="O3287" s="3" t="s">
        <v>31</v>
      </c>
      <c r="P3287" s="3"/>
      <c r="Q3287" s="3"/>
      <c r="R3287" s="3">
        <v>0</v>
      </c>
      <c r="S3287" s="3">
        <v>1</v>
      </c>
      <c r="T3287" s="2">
        <v>7456</v>
      </c>
      <c r="U3287" s="3">
        <v>3939.5738016609162</v>
      </c>
      <c r="V3287" s="3">
        <v>25700.721104582019</v>
      </c>
      <c r="W3287" s="3">
        <v>2795.5920278572889</v>
      </c>
      <c r="X3287" s="3">
        <v>10636808.553694241</v>
      </c>
      <c r="Y3287" s="3">
        <v>25700.721104582019</v>
      </c>
      <c r="Z3287" s="3">
        <v>2795.5895564325388</v>
      </c>
      <c r="AA3287" s="3">
        <v>10636808.553694241</v>
      </c>
      <c r="AB3287">
        <f t="shared" si="84"/>
        <v>25700.721104582019</v>
      </c>
      <c r="AC3287">
        <f t="shared" si="85"/>
        <v>2795.5895564325388</v>
      </c>
    </row>
    <row r="3288" spans="1:29" x14ac:dyDescent="0.25">
      <c r="A3288" s="2">
        <v>3287</v>
      </c>
      <c r="B3288" s="3" t="s">
        <v>178</v>
      </c>
      <c r="C3288" s="3" t="s">
        <v>333</v>
      </c>
      <c r="D3288" s="3" t="s">
        <v>179</v>
      </c>
      <c r="E3288" s="3" t="s">
        <v>335</v>
      </c>
      <c r="F3288" s="3">
        <v>0.56000000000000005</v>
      </c>
      <c r="G3288" s="3">
        <v>0.48</v>
      </c>
      <c r="H3288" s="3" t="s">
        <v>31</v>
      </c>
      <c r="I3288" s="2">
        <v>3300</v>
      </c>
      <c r="J3288" s="3" t="s">
        <v>39</v>
      </c>
      <c r="K3288" s="2">
        <v>3300</v>
      </c>
      <c r="L3288" s="3"/>
      <c r="M3288" s="3" t="s">
        <v>33</v>
      </c>
      <c r="N3288" s="3" t="s">
        <v>33</v>
      </c>
      <c r="O3288" s="3" t="s">
        <v>31</v>
      </c>
      <c r="P3288" s="3"/>
      <c r="Q3288" s="3"/>
      <c r="R3288" s="3">
        <v>0</v>
      </c>
      <c r="S3288" s="3">
        <v>1</v>
      </c>
      <c r="T3288" s="2">
        <v>89</v>
      </c>
      <c r="U3288" s="3">
        <v>25.141520006928843</v>
      </c>
      <c r="V3288" s="3">
        <v>122.18212258137098</v>
      </c>
      <c r="W3288" s="3">
        <v>12.019050116317521</v>
      </c>
      <c r="X3288" s="3">
        <v>47698.875831594094</v>
      </c>
      <c r="Y3288" s="3">
        <v>122.18212258137098</v>
      </c>
      <c r="Z3288" s="3">
        <v>12.019039490955223</v>
      </c>
      <c r="AA3288" s="3">
        <v>47698.875831594094</v>
      </c>
      <c r="AB3288">
        <f t="shared" si="84"/>
        <v>122.18212258137098</v>
      </c>
      <c r="AC3288">
        <f t="shared" si="85"/>
        <v>12.019039490955223</v>
      </c>
    </row>
    <row r="3289" spans="1:29" x14ac:dyDescent="0.25">
      <c r="A3289" s="2">
        <v>3288</v>
      </c>
      <c r="B3289" s="3" t="s">
        <v>178</v>
      </c>
      <c r="C3289" s="3" t="s">
        <v>333</v>
      </c>
      <c r="D3289" s="3" t="s">
        <v>179</v>
      </c>
      <c r="E3289" s="3" t="s">
        <v>335</v>
      </c>
      <c r="F3289" s="3">
        <v>0.56000000000000005</v>
      </c>
      <c r="G3289" s="3">
        <v>0.48</v>
      </c>
      <c r="H3289" s="3" t="s">
        <v>31</v>
      </c>
      <c r="I3289" s="2">
        <v>3300</v>
      </c>
      <c r="J3289" s="3" t="s">
        <v>39</v>
      </c>
      <c r="K3289" s="2">
        <v>3300</v>
      </c>
      <c r="L3289" s="3"/>
      <c r="M3289" s="3" t="s">
        <v>336</v>
      </c>
      <c r="N3289" s="3" t="s">
        <v>337</v>
      </c>
      <c r="O3289" s="3" t="s">
        <v>31</v>
      </c>
      <c r="P3289" s="3"/>
      <c r="Q3289" s="3"/>
      <c r="R3289" s="3">
        <v>0</v>
      </c>
      <c r="S3289" s="3">
        <v>1</v>
      </c>
      <c r="T3289" s="2">
        <v>2560</v>
      </c>
      <c r="U3289" s="3">
        <v>1000.9211631207615</v>
      </c>
      <c r="V3289" s="3">
        <v>5894.0977147278609</v>
      </c>
      <c r="W3289" s="3">
        <v>614.60422646561619</v>
      </c>
      <c r="X3289" s="3">
        <v>2378895.6713102432</v>
      </c>
      <c r="Y3289" s="3">
        <v>5894.0977147278609</v>
      </c>
      <c r="Z3289" s="3">
        <v>614.60368312878802</v>
      </c>
      <c r="AA3289" s="3">
        <v>2378895.6713102432</v>
      </c>
      <c r="AB3289">
        <f t="shared" si="84"/>
        <v>5894.0977147278609</v>
      </c>
      <c r="AC3289">
        <f t="shared" si="85"/>
        <v>614.60368312878802</v>
      </c>
    </row>
    <row r="3290" spans="1:29" x14ac:dyDescent="0.25">
      <c r="A3290" s="2">
        <v>3289</v>
      </c>
      <c r="B3290" s="3" t="s">
        <v>178</v>
      </c>
      <c r="C3290" s="3" t="s">
        <v>333</v>
      </c>
      <c r="D3290" s="3" t="s">
        <v>179</v>
      </c>
      <c r="E3290" s="3" t="s">
        <v>335</v>
      </c>
      <c r="F3290" s="3">
        <v>0.56000000000000005</v>
      </c>
      <c r="G3290" s="3">
        <v>0.48</v>
      </c>
      <c r="H3290" s="3" t="s">
        <v>31</v>
      </c>
      <c r="I3290" s="2">
        <v>3300</v>
      </c>
      <c r="J3290" s="3" t="s">
        <v>39</v>
      </c>
      <c r="K3290" s="2">
        <v>3300</v>
      </c>
      <c r="L3290" s="3"/>
      <c r="M3290" s="3" t="s">
        <v>338</v>
      </c>
      <c r="N3290" s="3" t="s">
        <v>339</v>
      </c>
      <c r="O3290" s="3" t="s">
        <v>31</v>
      </c>
      <c r="P3290" s="3"/>
      <c r="Q3290" s="3"/>
      <c r="R3290" s="3">
        <v>0</v>
      </c>
      <c r="S3290" s="3">
        <v>1</v>
      </c>
      <c r="T3290" s="2">
        <v>164</v>
      </c>
      <c r="U3290" s="3">
        <v>50.837741189555466</v>
      </c>
      <c r="V3290" s="3">
        <v>363.66316930250247</v>
      </c>
      <c r="W3290" s="3">
        <v>40.478675177822772</v>
      </c>
      <c r="X3290" s="3">
        <v>153884.35564892495</v>
      </c>
      <c r="Y3290" s="3">
        <v>363.66316930250247</v>
      </c>
      <c r="Z3290" s="3">
        <v>40.478639392915888</v>
      </c>
      <c r="AA3290" s="3">
        <v>153884.35564892495</v>
      </c>
      <c r="AB3290">
        <f t="shared" si="84"/>
        <v>363.66316930250247</v>
      </c>
      <c r="AC3290">
        <f t="shared" si="85"/>
        <v>40.478639392915888</v>
      </c>
    </row>
    <row r="3291" spans="1:29" x14ac:dyDescent="0.25">
      <c r="A3291" s="2">
        <v>3290</v>
      </c>
      <c r="B3291" s="3" t="s">
        <v>178</v>
      </c>
      <c r="C3291" s="3" t="s">
        <v>333</v>
      </c>
      <c r="D3291" s="3" t="s">
        <v>179</v>
      </c>
      <c r="E3291" s="3" t="s">
        <v>335</v>
      </c>
      <c r="F3291" s="3">
        <v>0.56000000000000005</v>
      </c>
      <c r="G3291" s="3">
        <v>0.48</v>
      </c>
      <c r="H3291" s="3" t="s">
        <v>31</v>
      </c>
      <c r="I3291" s="2">
        <v>3300</v>
      </c>
      <c r="J3291" s="3" t="s">
        <v>39</v>
      </c>
      <c r="K3291" s="2">
        <v>3300</v>
      </c>
      <c r="L3291" s="3"/>
      <c r="M3291" s="3" t="s">
        <v>289</v>
      </c>
      <c r="N3291" s="3" t="s">
        <v>289</v>
      </c>
      <c r="O3291" s="3" t="s">
        <v>31</v>
      </c>
      <c r="P3291" s="3"/>
      <c r="Q3291" s="3"/>
      <c r="R3291" s="3">
        <v>0</v>
      </c>
      <c r="S3291" s="3">
        <v>1</v>
      </c>
      <c r="T3291" s="2">
        <v>3240</v>
      </c>
      <c r="U3291" s="3">
        <v>895.09625255448043</v>
      </c>
      <c r="V3291" s="3">
        <v>4822.1272272674305</v>
      </c>
      <c r="W3291" s="3">
        <v>501.16242049390303</v>
      </c>
      <c r="X3291" s="3">
        <v>1980546.228977513</v>
      </c>
      <c r="Y3291" s="3">
        <v>4822.1272272674305</v>
      </c>
      <c r="Z3291" s="3">
        <v>501.16197744455792</v>
      </c>
      <c r="AA3291" s="3">
        <v>1980546.228977513</v>
      </c>
      <c r="AB3291">
        <f t="shared" si="84"/>
        <v>4822.1272272674305</v>
      </c>
      <c r="AC3291">
        <f t="shared" si="85"/>
        <v>501.16197744455792</v>
      </c>
    </row>
    <row r="3292" spans="1:29" x14ac:dyDescent="0.25">
      <c r="A3292" s="2">
        <v>3291</v>
      </c>
      <c r="B3292" s="3" t="s">
        <v>178</v>
      </c>
      <c r="C3292" s="3" t="s">
        <v>333</v>
      </c>
      <c r="D3292" s="3" t="s">
        <v>179</v>
      </c>
      <c r="E3292" s="3" t="s">
        <v>335</v>
      </c>
      <c r="F3292" s="3">
        <v>0.56000000000000005</v>
      </c>
      <c r="G3292" s="3">
        <v>0.48</v>
      </c>
      <c r="H3292" s="3" t="s">
        <v>337</v>
      </c>
      <c r="I3292" s="2">
        <v>1100</v>
      </c>
      <c r="J3292" s="3" t="s">
        <v>42</v>
      </c>
      <c r="K3292" s="2">
        <v>1100</v>
      </c>
      <c r="L3292" s="3"/>
      <c r="M3292" s="3" t="s">
        <v>336</v>
      </c>
      <c r="N3292" s="3" t="s">
        <v>337</v>
      </c>
      <c r="O3292" s="3"/>
      <c r="P3292" s="3"/>
      <c r="Q3292" s="3"/>
      <c r="R3292" s="3">
        <v>0</v>
      </c>
      <c r="S3292" s="3">
        <v>1</v>
      </c>
      <c r="T3292" s="2">
        <v>3</v>
      </c>
      <c r="U3292" s="3">
        <v>4.2483988159425334E-2</v>
      </c>
      <c r="V3292" s="3">
        <v>0.27105488185309307</v>
      </c>
      <c r="W3292" s="3">
        <v>3.2450777466890471E-2</v>
      </c>
      <c r="X3292" s="3">
        <v>132.84818117149098</v>
      </c>
      <c r="Y3292" s="3">
        <v>0.27105488185309307</v>
      </c>
      <c r="Z3292" s="3">
        <v>3.2450748778993829E-2</v>
      </c>
      <c r="AA3292" s="3">
        <v>132.84818117149098</v>
      </c>
      <c r="AB3292">
        <f t="shared" si="84"/>
        <v>0.27105488185309307</v>
      </c>
      <c r="AC3292">
        <f t="shared" si="85"/>
        <v>3.2450748778993829E-2</v>
      </c>
    </row>
    <row r="3293" spans="1:29" x14ac:dyDescent="0.25">
      <c r="A3293" s="2">
        <v>3292</v>
      </c>
      <c r="B3293" s="3" t="s">
        <v>178</v>
      </c>
      <c r="C3293" s="3" t="s">
        <v>333</v>
      </c>
      <c r="D3293" s="3" t="s">
        <v>179</v>
      </c>
      <c r="E3293" s="3" t="s">
        <v>335</v>
      </c>
      <c r="F3293" s="3">
        <v>0.56000000000000005</v>
      </c>
      <c r="G3293" s="3">
        <v>0.48</v>
      </c>
      <c r="H3293" s="3" t="s">
        <v>337</v>
      </c>
      <c r="I3293" s="2">
        <v>1200</v>
      </c>
      <c r="J3293" s="3" t="s">
        <v>45</v>
      </c>
      <c r="K3293" s="2">
        <v>1200</v>
      </c>
      <c r="L3293" s="3"/>
      <c r="M3293" s="3" t="s">
        <v>336</v>
      </c>
      <c r="N3293" s="3" t="s">
        <v>337</v>
      </c>
      <c r="O3293" s="3"/>
      <c r="P3293" s="3"/>
      <c r="Q3293" s="3"/>
      <c r="R3293" s="3">
        <v>0</v>
      </c>
      <c r="S3293" s="3">
        <v>1</v>
      </c>
      <c r="T3293" s="2">
        <v>53</v>
      </c>
      <c r="U3293" s="3">
        <v>0.55382574828076914</v>
      </c>
      <c r="V3293" s="3">
        <v>4.6931712199152082</v>
      </c>
      <c r="W3293" s="3">
        <v>0.64149566107864087</v>
      </c>
      <c r="X3293" s="3">
        <v>2000.3106588397463</v>
      </c>
      <c r="Y3293" s="3">
        <v>4.6931712199152082</v>
      </c>
      <c r="Z3293" s="3">
        <v>0.64149509396861615</v>
      </c>
      <c r="AA3293" s="3">
        <v>2000.3106588397463</v>
      </c>
      <c r="AB3293">
        <f t="shared" si="84"/>
        <v>4.6931712199152082</v>
      </c>
      <c r="AC3293">
        <f t="shared" si="85"/>
        <v>0.64149509396861615</v>
      </c>
    </row>
    <row r="3294" spans="1:29" x14ac:dyDescent="0.25">
      <c r="A3294" s="2">
        <v>3293</v>
      </c>
      <c r="B3294" s="3" t="s">
        <v>178</v>
      </c>
      <c r="C3294" s="3" t="s">
        <v>333</v>
      </c>
      <c r="D3294" s="3" t="s">
        <v>179</v>
      </c>
      <c r="E3294" s="3" t="s">
        <v>335</v>
      </c>
      <c r="F3294" s="3">
        <v>0.56000000000000005</v>
      </c>
      <c r="G3294" s="3">
        <v>0.48</v>
      </c>
      <c r="H3294" s="3" t="s">
        <v>337</v>
      </c>
      <c r="I3294" s="2">
        <v>1210</v>
      </c>
      <c r="J3294" s="3" t="s">
        <v>46</v>
      </c>
      <c r="K3294" s="2">
        <v>1210</v>
      </c>
      <c r="L3294" s="3"/>
      <c r="M3294" s="3" t="s">
        <v>336</v>
      </c>
      <c r="N3294" s="3" t="s">
        <v>337</v>
      </c>
      <c r="O3294" s="3"/>
      <c r="P3294" s="3"/>
      <c r="Q3294" s="3"/>
      <c r="R3294" s="3">
        <v>0</v>
      </c>
      <c r="S3294" s="3">
        <v>1</v>
      </c>
      <c r="T3294" s="2">
        <v>1</v>
      </c>
      <c r="U3294" s="3">
        <v>2.25783103025541E-4</v>
      </c>
      <c r="V3294" s="3">
        <v>2.0978469916546035E-3</v>
      </c>
      <c r="W3294" s="3">
        <v>3.0350798998521935E-4</v>
      </c>
      <c r="X3294" s="3">
        <v>0.86564524295412459</v>
      </c>
      <c r="Y3294" s="3">
        <v>2.0978469916546035E-3</v>
      </c>
      <c r="Z3294" s="3">
        <v>3.0350772167097402E-4</v>
      </c>
      <c r="AA3294" s="3">
        <v>0.86564524295412459</v>
      </c>
      <c r="AB3294">
        <f t="shared" si="84"/>
        <v>2.0978469916546035E-3</v>
      </c>
      <c r="AC3294">
        <f t="shared" si="85"/>
        <v>3.0350772167097402E-4</v>
      </c>
    </row>
    <row r="3295" spans="1:29" x14ac:dyDescent="0.25">
      <c r="A3295" s="2">
        <v>3294</v>
      </c>
      <c r="B3295" s="3" t="s">
        <v>178</v>
      </c>
      <c r="C3295" s="3" t="s">
        <v>333</v>
      </c>
      <c r="D3295" s="3" t="s">
        <v>179</v>
      </c>
      <c r="E3295" s="3" t="s">
        <v>335</v>
      </c>
      <c r="F3295" s="3">
        <v>0.56000000000000005</v>
      </c>
      <c r="G3295" s="3">
        <v>0.48</v>
      </c>
      <c r="H3295" s="3" t="s">
        <v>337</v>
      </c>
      <c r="I3295" s="2">
        <v>1400</v>
      </c>
      <c r="J3295" s="3" t="s">
        <v>48</v>
      </c>
      <c r="K3295" s="2">
        <v>1400</v>
      </c>
      <c r="L3295" s="3"/>
      <c r="M3295" s="3" t="s">
        <v>336</v>
      </c>
      <c r="N3295" s="3" t="s">
        <v>337</v>
      </c>
      <c r="O3295" s="3"/>
      <c r="P3295" s="3"/>
      <c r="Q3295" s="3"/>
      <c r="R3295" s="3">
        <v>0</v>
      </c>
      <c r="S3295" s="3">
        <v>1</v>
      </c>
      <c r="T3295" s="2">
        <v>1</v>
      </c>
      <c r="U3295" s="3">
        <v>5.9038568082637098E-2</v>
      </c>
      <c r="V3295" s="3">
        <v>0.50367058243524043</v>
      </c>
      <c r="W3295" s="3">
        <v>6.2264333948662438E-2</v>
      </c>
      <c r="X3295" s="3">
        <v>212.0614951907726</v>
      </c>
      <c r="Y3295" s="3">
        <v>0.50367058243524043</v>
      </c>
      <c r="Z3295" s="3">
        <v>6.2264278904286902E-2</v>
      </c>
      <c r="AA3295" s="3">
        <v>212.0614951907726</v>
      </c>
      <c r="AB3295">
        <f t="shared" si="84"/>
        <v>0.50367058243524043</v>
      </c>
      <c r="AC3295">
        <f t="shared" si="85"/>
        <v>6.2264278904286902E-2</v>
      </c>
    </row>
    <row r="3296" spans="1:29" x14ac:dyDescent="0.25">
      <c r="A3296" s="2">
        <v>3295</v>
      </c>
      <c r="B3296" s="3" t="s">
        <v>178</v>
      </c>
      <c r="C3296" s="3" t="s">
        <v>333</v>
      </c>
      <c r="D3296" s="3" t="s">
        <v>179</v>
      </c>
      <c r="E3296" s="3" t="s">
        <v>335</v>
      </c>
      <c r="F3296" s="3">
        <v>0.56000000000000005</v>
      </c>
      <c r="G3296" s="3">
        <v>0.48</v>
      </c>
      <c r="H3296" s="3" t="s">
        <v>337</v>
      </c>
      <c r="I3296" s="2">
        <v>1410</v>
      </c>
      <c r="J3296" s="3" t="s">
        <v>116</v>
      </c>
      <c r="K3296" s="2">
        <v>1410</v>
      </c>
      <c r="L3296" s="3"/>
      <c r="M3296" s="3" t="s">
        <v>336</v>
      </c>
      <c r="N3296" s="3" t="s">
        <v>337</v>
      </c>
      <c r="O3296" s="3"/>
      <c r="P3296" s="3"/>
      <c r="Q3296" s="3"/>
      <c r="R3296" s="3">
        <v>0</v>
      </c>
      <c r="S3296" s="3">
        <v>1</v>
      </c>
      <c r="T3296" s="2">
        <v>21</v>
      </c>
      <c r="U3296" s="3">
        <v>6.4381443472042079</v>
      </c>
      <c r="V3296" s="3">
        <v>53.88878602605871</v>
      </c>
      <c r="W3296" s="3">
        <v>7.013242736094762</v>
      </c>
      <c r="X3296" s="3">
        <v>23889.443814039303</v>
      </c>
      <c r="Y3296" s="3">
        <v>53.88878602605871</v>
      </c>
      <c r="Z3296" s="3">
        <v>7.0132365360835927</v>
      </c>
      <c r="AA3296" s="3">
        <v>23889.443814039303</v>
      </c>
      <c r="AB3296">
        <f t="shared" si="84"/>
        <v>53.88878602605871</v>
      </c>
      <c r="AC3296">
        <f t="shared" si="85"/>
        <v>7.0132365360835927</v>
      </c>
    </row>
    <row r="3297" spans="1:29" x14ac:dyDescent="0.25">
      <c r="A3297" s="2">
        <v>3296</v>
      </c>
      <c r="B3297" s="3" t="s">
        <v>178</v>
      </c>
      <c r="C3297" s="3" t="s">
        <v>333</v>
      </c>
      <c r="D3297" s="3" t="s">
        <v>179</v>
      </c>
      <c r="E3297" s="3" t="s">
        <v>335</v>
      </c>
      <c r="F3297" s="3">
        <v>0.56000000000000005</v>
      </c>
      <c r="G3297" s="3">
        <v>0.48</v>
      </c>
      <c r="H3297" s="3" t="s">
        <v>337</v>
      </c>
      <c r="I3297" s="2">
        <v>1420</v>
      </c>
      <c r="J3297" s="3" t="s">
        <v>117</v>
      </c>
      <c r="K3297" s="2">
        <v>1420</v>
      </c>
      <c r="L3297" s="3"/>
      <c r="M3297" s="3" t="s">
        <v>336</v>
      </c>
      <c r="N3297" s="3" t="s">
        <v>337</v>
      </c>
      <c r="O3297" s="3"/>
      <c r="P3297" s="3"/>
      <c r="Q3297" s="3"/>
      <c r="R3297" s="3">
        <v>0</v>
      </c>
      <c r="S3297" s="3">
        <v>1</v>
      </c>
      <c r="T3297" s="2">
        <v>4</v>
      </c>
      <c r="U3297" s="3">
        <v>4.9099379739421981E-2</v>
      </c>
      <c r="V3297" s="3">
        <v>0.29381368039729039</v>
      </c>
      <c r="W3297" s="3">
        <v>3.7890660283044907E-2</v>
      </c>
      <c r="X3297" s="3">
        <v>151.72289094351373</v>
      </c>
      <c r="Y3297" s="3">
        <v>0.29381368039729039</v>
      </c>
      <c r="Z3297" s="3">
        <v>3.7890626786055537E-2</v>
      </c>
      <c r="AA3297" s="3">
        <v>151.72289094351373</v>
      </c>
      <c r="AB3297">
        <f t="shared" si="84"/>
        <v>0.29381368039729039</v>
      </c>
      <c r="AC3297">
        <f t="shared" si="85"/>
        <v>3.7890626786055537E-2</v>
      </c>
    </row>
    <row r="3298" spans="1:29" x14ac:dyDescent="0.25">
      <c r="A3298" s="2">
        <v>3297</v>
      </c>
      <c r="B3298" s="3" t="s">
        <v>178</v>
      </c>
      <c r="C3298" s="3" t="s">
        <v>333</v>
      </c>
      <c r="D3298" s="3" t="s">
        <v>179</v>
      </c>
      <c r="E3298" s="3" t="s">
        <v>335</v>
      </c>
      <c r="F3298" s="3">
        <v>0.56000000000000005</v>
      </c>
      <c r="G3298" s="3">
        <v>0.48</v>
      </c>
      <c r="H3298" s="3" t="s">
        <v>337</v>
      </c>
      <c r="I3298" s="2">
        <v>1450</v>
      </c>
      <c r="J3298" s="3" t="s">
        <v>119</v>
      </c>
      <c r="K3298" s="2">
        <v>1450</v>
      </c>
      <c r="L3298" s="3"/>
      <c r="M3298" s="3" t="s">
        <v>336</v>
      </c>
      <c r="N3298" s="3" t="s">
        <v>337</v>
      </c>
      <c r="O3298" s="3"/>
      <c r="P3298" s="3"/>
      <c r="Q3298" s="3"/>
      <c r="R3298" s="3">
        <v>0</v>
      </c>
      <c r="S3298" s="3">
        <v>1</v>
      </c>
      <c r="T3298" s="2">
        <v>6</v>
      </c>
      <c r="U3298" s="3">
        <v>3.2358840364999817E-4</v>
      </c>
      <c r="V3298" s="3">
        <v>1.9974843301760387E-3</v>
      </c>
      <c r="W3298" s="3">
        <v>1.9799705406147212E-4</v>
      </c>
      <c r="X3298" s="3">
        <v>0.8858592799606273</v>
      </c>
      <c r="Y3298" s="3">
        <v>1.9974843301760387E-3</v>
      </c>
      <c r="Z3298" s="3">
        <v>1.9799687902347703E-4</v>
      </c>
      <c r="AA3298" s="3">
        <v>0.8858592799606273</v>
      </c>
      <c r="AB3298">
        <f t="shared" si="84"/>
        <v>1.9974843301760387E-3</v>
      </c>
      <c r="AC3298">
        <f t="shared" si="85"/>
        <v>1.9799687902347703E-4</v>
      </c>
    </row>
    <row r="3299" spans="1:29" x14ac:dyDescent="0.25">
      <c r="A3299" s="2">
        <v>3298</v>
      </c>
      <c r="B3299" s="3" t="s">
        <v>178</v>
      </c>
      <c r="C3299" s="3" t="s">
        <v>333</v>
      </c>
      <c r="D3299" s="3" t="s">
        <v>179</v>
      </c>
      <c r="E3299" s="3" t="s">
        <v>335</v>
      </c>
      <c r="F3299" s="3">
        <v>0.56000000000000005</v>
      </c>
      <c r="G3299" s="3">
        <v>0.48</v>
      </c>
      <c r="H3299" s="3" t="s">
        <v>337</v>
      </c>
      <c r="I3299" s="2">
        <v>1490</v>
      </c>
      <c r="J3299" s="3" t="s">
        <v>147</v>
      </c>
      <c r="K3299" s="2">
        <v>1490</v>
      </c>
      <c r="L3299" s="3"/>
      <c r="M3299" s="3" t="s">
        <v>336</v>
      </c>
      <c r="N3299" s="3" t="s">
        <v>337</v>
      </c>
      <c r="O3299" s="3"/>
      <c r="P3299" s="3"/>
      <c r="Q3299" s="3"/>
      <c r="R3299" s="3">
        <v>0</v>
      </c>
      <c r="S3299" s="3">
        <v>1</v>
      </c>
      <c r="T3299" s="2">
        <v>16</v>
      </c>
      <c r="U3299" s="3">
        <v>5.1195358422463215</v>
      </c>
      <c r="V3299" s="3">
        <v>59.714644746390299</v>
      </c>
      <c r="W3299" s="3">
        <v>7.8773002636491603</v>
      </c>
      <c r="X3299" s="3">
        <v>20053.538752684228</v>
      </c>
      <c r="Y3299" s="3">
        <v>59.714644746390299</v>
      </c>
      <c r="Z3299" s="3">
        <v>7.8772932997736058</v>
      </c>
      <c r="AA3299" s="3">
        <v>20053.538752684228</v>
      </c>
      <c r="AB3299">
        <f t="shared" si="84"/>
        <v>59.714644746390299</v>
      </c>
      <c r="AC3299">
        <f t="shared" si="85"/>
        <v>7.8772932997736058</v>
      </c>
    </row>
    <row r="3300" spans="1:29" x14ac:dyDescent="0.25">
      <c r="A3300" s="2">
        <v>3299</v>
      </c>
      <c r="B3300" s="3" t="s">
        <v>178</v>
      </c>
      <c r="C3300" s="3" t="s">
        <v>333</v>
      </c>
      <c r="D3300" s="3" t="s">
        <v>179</v>
      </c>
      <c r="E3300" s="3" t="s">
        <v>335</v>
      </c>
      <c r="F3300" s="3">
        <v>0.56000000000000005</v>
      </c>
      <c r="G3300" s="3">
        <v>0.48</v>
      </c>
      <c r="H3300" s="3" t="s">
        <v>337</v>
      </c>
      <c r="I3300" s="2">
        <v>1550</v>
      </c>
      <c r="J3300" s="3" t="s">
        <v>120</v>
      </c>
      <c r="K3300" s="2">
        <v>1550</v>
      </c>
      <c r="L3300" s="3"/>
      <c r="M3300" s="3" t="s">
        <v>336</v>
      </c>
      <c r="N3300" s="3" t="s">
        <v>337</v>
      </c>
      <c r="O3300" s="3"/>
      <c r="P3300" s="3"/>
      <c r="Q3300" s="3"/>
      <c r="R3300" s="3">
        <v>0</v>
      </c>
      <c r="S3300" s="3">
        <v>1</v>
      </c>
      <c r="T3300" s="2">
        <v>11</v>
      </c>
      <c r="U3300" s="3">
        <v>8.803269821422971E-2</v>
      </c>
      <c r="V3300" s="3">
        <v>0.50568626373847203</v>
      </c>
      <c r="W3300" s="3">
        <v>6.6648911415124301E-2</v>
      </c>
      <c r="X3300" s="3">
        <v>256.42539768367885</v>
      </c>
      <c r="Y3300" s="3">
        <v>0.50568626373847203</v>
      </c>
      <c r="Z3300" s="3">
        <v>6.6648852494592001E-2</v>
      </c>
      <c r="AA3300" s="3">
        <v>256.42539768367885</v>
      </c>
      <c r="AB3300">
        <f t="shared" si="84"/>
        <v>0.50568626373847203</v>
      </c>
      <c r="AC3300">
        <f t="shared" si="85"/>
        <v>6.6648852494592001E-2</v>
      </c>
    </row>
    <row r="3301" spans="1:29" x14ac:dyDescent="0.25">
      <c r="A3301" s="2">
        <v>3300</v>
      </c>
      <c r="B3301" s="3" t="s">
        <v>178</v>
      </c>
      <c r="C3301" s="3" t="s">
        <v>333</v>
      </c>
      <c r="D3301" s="3" t="s">
        <v>179</v>
      </c>
      <c r="E3301" s="3" t="s">
        <v>335</v>
      </c>
      <c r="F3301" s="3">
        <v>0.56000000000000005</v>
      </c>
      <c r="G3301" s="3">
        <v>0.48</v>
      </c>
      <c r="H3301" s="3" t="s">
        <v>337</v>
      </c>
      <c r="I3301" s="2">
        <v>1750</v>
      </c>
      <c r="J3301" s="3" t="s">
        <v>51</v>
      </c>
      <c r="K3301" s="2">
        <v>1750</v>
      </c>
      <c r="L3301" s="3"/>
      <c r="M3301" s="3" t="s">
        <v>336</v>
      </c>
      <c r="N3301" s="3" t="s">
        <v>337</v>
      </c>
      <c r="O3301" s="3"/>
      <c r="P3301" s="3"/>
      <c r="Q3301" s="3"/>
      <c r="R3301" s="3">
        <v>0</v>
      </c>
      <c r="S3301" s="3">
        <v>1</v>
      </c>
      <c r="T3301" s="2">
        <v>54</v>
      </c>
      <c r="U3301" s="3">
        <v>11.433797164926919</v>
      </c>
      <c r="V3301" s="3">
        <v>83.564032626422872</v>
      </c>
      <c r="W3301" s="3">
        <v>10.770258476753998</v>
      </c>
      <c r="X3301" s="3">
        <v>38616.747694729136</v>
      </c>
      <c r="Y3301" s="3">
        <v>83.564032626422872</v>
      </c>
      <c r="Z3301" s="3">
        <v>10.77024895537774</v>
      </c>
      <c r="AA3301" s="3">
        <v>38616.747694729136</v>
      </c>
      <c r="AB3301">
        <f t="shared" si="84"/>
        <v>83.564032626422872</v>
      </c>
      <c r="AC3301">
        <f t="shared" si="85"/>
        <v>10.77024895537774</v>
      </c>
    </row>
    <row r="3302" spans="1:29" x14ac:dyDescent="0.25">
      <c r="A3302" s="2">
        <v>3301</v>
      </c>
      <c r="B3302" s="3" t="s">
        <v>178</v>
      </c>
      <c r="C3302" s="3" t="s">
        <v>333</v>
      </c>
      <c r="D3302" s="3" t="s">
        <v>179</v>
      </c>
      <c r="E3302" s="3" t="s">
        <v>335</v>
      </c>
      <c r="F3302" s="3">
        <v>0.56000000000000005</v>
      </c>
      <c r="G3302" s="3">
        <v>0.48</v>
      </c>
      <c r="H3302" s="3" t="s">
        <v>337</v>
      </c>
      <c r="I3302" s="2">
        <v>7410</v>
      </c>
      <c r="J3302" s="3" t="s">
        <v>150</v>
      </c>
      <c r="K3302" s="2">
        <v>7410</v>
      </c>
      <c r="L3302" s="3"/>
      <c r="M3302" s="3" t="s">
        <v>336</v>
      </c>
      <c r="N3302" s="3" t="s">
        <v>337</v>
      </c>
      <c r="O3302" s="3"/>
      <c r="P3302" s="3"/>
      <c r="Q3302" s="3"/>
      <c r="R3302" s="3">
        <v>0</v>
      </c>
      <c r="S3302" s="3">
        <v>1</v>
      </c>
      <c r="T3302" s="2">
        <v>55</v>
      </c>
      <c r="U3302" s="3">
        <v>24.383360400467136</v>
      </c>
      <c r="V3302" s="3">
        <v>153.4210050896009</v>
      </c>
      <c r="W3302" s="3">
        <v>17.71296356074253</v>
      </c>
      <c r="X3302" s="3">
        <v>72585.178610285642</v>
      </c>
      <c r="Y3302" s="3">
        <v>153.4210050896009</v>
      </c>
      <c r="Z3302" s="3">
        <v>17.712947901713445</v>
      </c>
      <c r="AA3302" s="3">
        <v>72585.178610285642</v>
      </c>
      <c r="AB3302">
        <f t="shared" si="84"/>
        <v>153.4210050896009</v>
      </c>
      <c r="AC3302">
        <f t="shared" si="85"/>
        <v>17.712947901713445</v>
      </c>
    </row>
    <row r="3303" spans="1:29" x14ac:dyDescent="0.25">
      <c r="A3303" s="2">
        <v>3302</v>
      </c>
      <c r="B3303" s="3" t="s">
        <v>178</v>
      </c>
      <c r="C3303" s="3" t="s">
        <v>333</v>
      </c>
      <c r="D3303" s="3" t="s">
        <v>179</v>
      </c>
      <c r="E3303" s="3" t="s">
        <v>335</v>
      </c>
      <c r="F3303" s="3">
        <v>0.56000000000000005</v>
      </c>
      <c r="G3303" s="3">
        <v>0.48</v>
      </c>
      <c r="H3303" s="3" t="s">
        <v>337</v>
      </c>
      <c r="I3303" s="2">
        <v>7430</v>
      </c>
      <c r="J3303" s="3" t="s">
        <v>55</v>
      </c>
      <c r="K3303" s="2">
        <v>7430</v>
      </c>
      <c r="L3303" s="3"/>
      <c r="M3303" s="3" t="s">
        <v>336</v>
      </c>
      <c r="N3303" s="3" t="s">
        <v>337</v>
      </c>
      <c r="O3303" s="3"/>
      <c r="P3303" s="3"/>
      <c r="Q3303" s="3"/>
      <c r="R3303" s="3">
        <v>0</v>
      </c>
      <c r="S3303" s="3">
        <v>1</v>
      </c>
      <c r="T3303" s="2">
        <v>1</v>
      </c>
      <c r="U3303" s="3">
        <v>4.7339923810774299E-5</v>
      </c>
      <c r="V3303" s="3">
        <v>1.5402517327495766E-4</v>
      </c>
      <c r="W3303" s="3">
        <v>9.8927114704279461E-6</v>
      </c>
      <c r="X3303" s="3">
        <v>8.4980397543523004E-2</v>
      </c>
      <c r="Y3303" s="3">
        <v>1.5402517327495766E-4</v>
      </c>
      <c r="Z3303" s="3">
        <v>9.8927027248413497E-6</v>
      </c>
      <c r="AA3303" s="3">
        <v>8.4980397543523004E-2</v>
      </c>
      <c r="AB3303">
        <f t="shared" si="84"/>
        <v>1.5402517327495766E-4</v>
      </c>
      <c r="AC3303">
        <f t="shared" si="85"/>
        <v>9.8927027248413497E-6</v>
      </c>
    </row>
    <row r="3304" spans="1:29" x14ac:dyDescent="0.25">
      <c r="A3304" s="2">
        <v>3303</v>
      </c>
      <c r="B3304" s="3" t="s">
        <v>178</v>
      </c>
      <c r="C3304" s="3" t="s">
        <v>333</v>
      </c>
      <c r="D3304" s="3" t="s">
        <v>179</v>
      </c>
      <c r="E3304" s="3" t="s">
        <v>335</v>
      </c>
      <c r="F3304" s="3">
        <v>0.56000000000000005</v>
      </c>
      <c r="G3304" s="3">
        <v>0.48</v>
      </c>
      <c r="H3304" s="3" t="s">
        <v>337</v>
      </c>
      <c r="I3304" s="2">
        <v>8140</v>
      </c>
      <c r="J3304" s="3" t="s">
        <v>57</v>
      </c>
      <c r="K3304" s="2">
        <v>8140</v>
      </c>
      <c r="L3304" s="3"/>
      <c r="M3304" s="3" t="s">
        <v>336</v>
      </c>
      <c r="N3304" s="3" t="s">
        <v>337</v>
      </c>
      <c r="O3304" s="3"/>
      <c r="P3304" s="3"/>
      <c r="Q3304" s="3"/>
      <c r="R3304" s="3">
        <v>0</v>
      </c>
      <c r="S3304" s="3">
        <v>1</v>
      </c>
      <c r="T3304" s="2">
        <v>3</v>
      </c>
      <c r="U3304" s="3">
        <v>1.6900962970033878E-2</v>
      </c>
      <c r="V3304" s="3">
        <v>0.16432795017959562</v>
      </c>
      <c r="W3304" s="3">
        <v>2.1098686560769138E-2</v>
      </c>
      <c r="X3304" s="3">
        <v>63.98728079725295</v>
      </c>
      <c r="Y3304" s="3">
        <v>0.16432795017959562</v>
      </c>
      <c r="Z3304" s="3">
        <v>2.1098667908613849E-2</v>
      </c>
      <c r="AA3304" s="3">
        <v>63.98728079725295</v>
      </c>
      <c r="AB3304">
        <f t="shared" si="84"/>
        <v>0.16432795017959562</v>
      </c>
      <c r="AC3304">
        <f t="shared" si="85"/>
        <v>2.1098667908613849E-2</v>
      </c>
    </row>
    <row r="3305" spans="1:29" x14ac:dyDescent="0.25">
      <c r="A3305" s="2">
        <v>3304</v>
      </c>
      <c r="B3305" s="3" t="s">
        <v>178</v>
      </c>
      <c r="C3305" s="3" t="s">
        <v>333</v>
      </c>
      <c r="D3305" s="3" t="s">
        <v>179</v>
      </c>
      <c r="E3305" s="3" t="s">
        <v>335</v>
      </c>
      <c r="F3305" s="3">
        <v>0.56000000000000005</v>
      </c>
      <c r="G3305" s="3">
        <v>0.48</v>
      </c>
      <c r="H3305" s="3" t="s">
        <v>337</v>
      </c>
      <c r="I3305" s="2">
        <v>8300</v>
      </c>
      <c r="J3305" s="3" t="s">
        <v>202</v>
      </c>
      <c r="K3305" s="2">
        <v>8300</v>
      </c>
      <c r="L3305" s="3"/>
      <c r="M3305" s="3" t="s">
        <v>336</v>
      </c>
      <c r="N3305" s="3" t="s">
        <v>337</v>
      </c>
      <c r="O3305" s="3"/>
      <c r="P3305" s="3"/>
      <c r="Q3305" s="3"/>
      <c r="R3305" s="3">
        <v>0</v>
      </c>
      <c r="S3305" s="3">
        <v>1</v>
      </c>
      <c r="T3305" s="2">
        <v>24</v>
      </c>
      <c r="U3305" s="3">
        <v>6.3913064026151822</v>
      </c>
      <c r="V3305" s="3">
        <v>46.249873538684895</v>
      </c>
      <c r="W3305" s="3">
        <v>6.3503370009691888</v>
      </c>
      <c r="X3305" s="3">
        <v>23214.51150372353</v>
      </c>
      <c r="Y3305" s="3">
        <v>46.249873538684895</v>
      </c>
      <c r="Z3305" s="3">
        <v>6.3503313869954798</v>
      </c>
      <c r="AA3305" s="3">
        <v>23214.51150372353</v>
      </c>
      <c r="AB3305">
        <f t="shared" si="84"/>
        <v>46.249873538684895</v>
      </c>
      <c r="AC3305">
        <f t="shared" si="85"/>
        <v>6.3503313869954798</v>
      </c>
    </row>
    <row r="3306" spans="1:29" x14ac:dyDescent="0.25">
      <c r="A3306" s="2">
        <v>3305</v>
      </c>
      <c r="B3306" s="3" t="s">
        <v>178</v>
      </c>
      <c r="C3306" s="3" t="s">
        <v>333</v>
      </c>
      <c r="D3306" s="3" t="s">
        <v>179</v>
      </c>
      <c r="E3306" s="3" t="s">
        <v>335</v>
      </c>
      <c r="F3306" s="3">
        <v>0.56000000000000005</v>
      </c>
      <c r="G3306" s="3">
        <v>0.48</v>
      </c>
      <c r="H3306" s="3" t="s">
        <v>337</v>
      </c>
      <c r="I3306" s="2">
        <v>8310</v>
      </c>
      <c r="J3306" s="3" t="s">
        <v>108</v>
      </c>
      <c r="K3306" s="2">
        <v>8310</v>
      </c>
      <c r="L3306" s="3"/>
      <c r="M3306" s="3" t="s">
        <v>336</v>
      </c>
      <c r="N3306" s="3" t="s">
        <v>337</v>
      </c>
      <c r="O3306" s="3"/>
      <c r="P3306" s="3"/>
      <c r="Q3306" s="3"/>
      <c r="R3306" s="3">
        <v>0</v>
      </c>
      <c r="S3306" s="3">
        <v>1</v>
      </c>
      <c r="T3306" s="2">
        <v>12</v>
      </c>
      <c r="U3306" s="3">
        <v>0.14708010724871801</v>
      </c>
      <c r="V3306" s="3">
        <v>0.89960544511207308</v>
      </c>
      <c r="W3306" s="3">
        <v>0.1188863848048848</v>
      </c>
      <c r="X3306" s="3">
        <v>442.90792001684434</v>
      </c>
      <c r="Y3306" s="3">
        <v>0.89960544511207308</v>
      </c>
      <c r="Z3306" s="3">
        <v>0.11888627970415724</v>
      </c>
      <c r="AA3306" s="3">
        <v>442.90792001684434</v>
      </c>
      <c r="AB3306">
        <f t="shared" si="84"/>
        <v>0.89960544511207308</v>
      </c>
      <c r="AC3306">
        <f t="shared" si="85"/>
        <v>0.11888627970415724</v>
      </c>
    </row>
    <row r="3307" spans="1:29" x14ac:dyDescent="0.25">
      <c r="A3307" s="2">
        <v>3306</v>
      </c>
      <c r="B3307" s="3" t="s">
        <v>178</v>
      </c>
      <c r="C3307" s="3" t="s">
        <v>333</v>
      </c>
      <c r="D3307" s="3" t="s">
        <v>179</v>
      </c>
      <c r="E3307" s="3" t="s">
        <v>335</v>
      </c>
      <c r="F3307" s="3">
        <v>0.56000000000000005</v>
      </c>
      <c r="G3307" s="3">
        <v>0.48</v>
      </c>
      <c r="H3307" s="3" t="s">
        <v>337</v>
      </c>
      <c r="I3307" s="2">
        <v>8320</v>
      </c>
      <c r="J3307" s="3" t="s">
        <v>59</v>
      </c>
      <c r="K3307" s="2">
        <v>8320</v>
      </c>
      <c r="L3307" s="3"/>
      <c r="M3307" s="3" t="s">
        <v>336</v>
      </c>
      <c r="N3307" s="3" t="s">
        <v>337</v>
      </c>
      <c r="O3307" s="3"/>
      <c r="P3307" s="3"/>
      <c r="Q3307" s="3"/>
      <c r="R3307" s="3">
        <v>0</v>
      </c>
      <c r="S3307" s="3">
        <v>1</v>
      </c>
      <c r="T3307" s="2">
        <v>663</v>
      </c>
      <c r="U3307" s="3">
        <v>140.24051679304111</v>
      </c>
      <c r="V3307" s="3">
        <v>666.79622758485868</v>
      </c>
      <c r="W3307" s="3">
        <v>72.129569296854186</v>
      </c>
      <c r="X3307" s="3">
        <v>308334.98609018989</v>
      </c>
      <c r="Y3307" s="3">
        <v>666.79622758485868</v>
      </c>
      <c r="Z3307" s="3">
        <v>72.129505531182289</v>
      </c>
      <c r="AA3307" s="3">
        <v>308334.98609018989</v>
      </c>
      <c r="AB3307">
        <f t="shared" si="84"/>
        <v>666.79622758485868</v>
      </c>
      <c r="AC3307">
        <f t="shared" si="85"/>
        <v>72.129505531182289</v>
      </c>
    </row>
    <row r="3308" spans="1:29" x14ac:dyDescent="0.25">
      <c r="A3308" s="2">
        <v>3307</v>
      </c>
      <c r="B3308" s="3" t="s">
        <v>178</v>
      </c>
      <c r="C3308" s="3" t="s">
        <v>333</v>
      </c>
      <c r="D3308" s="3" t="s">
        <v>179</v>
      </c>
      <c r="E3308" s="3" t="s">
        <v>335</v>
      </c>
      <c r="F3308" s="3">
        <v>0.56000000000000005</v>
      </c>
      <c r="G3308" s="3">
        <v>0.48</v>
      </c>
      <c r="H3308" s="3" t="s">
        <v>337</v>
      </c>
      <c r="I3308" s="2">
        <v>8320</v>
      </c>
      <c r="J3308" s="3" t="s">
        <v>59</v>
      </c>
      <c r="K3308" s="2">
        <v>8320</v>
      </c>
      <c r="L3308" s="3"/>
      <c r="M3308" s="3" t="s">
        <v>336</v>
      </c>
      <c r="N3308" s="3" t="s">
        <v>337</v>
      </c>
      <c r="O3308" s="3"/>
      <c r="P3308" s="3"/>
      <c r="Q3308" s="3" t="s">
        <v>340</v>
      </c>
      <c r="R3308" s="3">
        <v>0</v>
      </c>
      <c r="S3308" s="3">
        <v>1</v>
      </c>
      <c r="T3308" s="2">
        <v>74</v>
      </c>
      <c r="U3308" s="3">
        <v>3.4610550406108109E-3</v>
      </c>
      <c r="V3308" s="3">
        <v>1.6140641813670819E-2</v>
      </c>
      <c r="W3308" s="3">
        <v>2.0123782272182221E-3</v>
      </c>
      <c r="X3308" s="3">
        <v>7.8981137472075371</v>
      </c>
      <c r="Y3308" s="3">
        <v>1.6140641813670819E-2</v>
      </c>
      <c r="Z3308" s="3">
        <v>2.0123764481884696E-3</v>
      </c>
      <c r="AA3308" s="3">
        <v>7.8981137472075371</v>
      </c>
      <c r="AB3308">
        <f t="shared" si="84"/>
        <v>1.6140641813670819E-2</v>
      </c>
      <c r="AC3308">
        <f t="shared" si="85"/>
        <v>2.0123764481884696E-3</v>
      </c>
    </row>
    <row r="3309" spans="1:29" x14ac:dyDescent="0.25">
      <c r="A3309" s="2">
        <v>3308</v>
      </c>
      <c r="B3309" s="3" t="s">
        <v>178</v>
      </c>
      <c r="C3309" s="3" t="s">
        <v>333</v>
      </c>
      <c r="D3309" s="3" t="s">
        <v>179</v>
      </c>
      <c r="E3309" s="3" t="s">
        <v>335</v>
      </c>
      <c r="F3309" s="3">
        <v>0.56000000000000005</v>
      </c>
      <c r="G3309" s="3">
        <v>0.48</v>
      </c>
      <c r="H3309" s="3" t="s">
        <v>337</v>
      </c>
      <c r="I3309" s="2">
        <v>8320</v>
      </c>
      <c r="J3309" s="3" t="s">
        <v>59</v>
      </c>
      <c r="K3309" s="2">
        <v>8320</v>
      </c>
      <c r="L3309" s="3"/>
      <c r="M3309" s="3" t="s">
        <v>341</v>
      </c>
      <c r="N3309" s="3" t="s">
        <v>342</v>
      </c>
      <c r="O3309" s="3"/>
      <c r="P3309" s="3"/>
      <c r="Q3309" s="3" t="s">
        <v>343</v>
      </c>
      <c r="R3309" s="3">
        <v>0</v>
      </c>
      <c r="S3309" s="3">
        <v>1</v>
      </c>
      <c r="T3309" s="2">
        <v>5</v>
      </c>
      <c r="U3309" s="3">
        <v>1.148660264581555E-4</v>
      </c>
      <c r="V3309" s="3">
        <v>4.57463140555027E-4</v>
      </c>
      <c r="W3309" s="3">
        <v>6.1987437565233668E-5</v>
      </c>
      <c r="X3309" s="3">
        <v>0.2325554455946886</v>
      </c>
      <c r="Y3309" s="3">
        <v>4.57463140555027E-4</v>
      </c>
      <c r="Z3309" s="3">
        <v>6.1987382765646518E-5</v>
      </c>
      <c r="AA3309" s="3">
        <v>0.2325554455946886</v>
      </c>
      <c r="AB3309">
        <f t="shared" si="84"/>
        <v>4.57463140555027E-4</v>
      </c>
      <c r="AC3309">
        <f t="shared" si="85"/>
        <v>6.1987382765646518E-5</v>
      </c>
    </row>
    <row r="3310" spans="1:29" x14ac:dyDescent="0.25">
      <c r="A3310" s="2">
        <v>3309</v>
      </c>
      <c r="B3310" s="3" t="s">
        <v>178</v>
      </c>
      <c r="C3310" s="3" t="s">
        <v>333</v>
      </c>
      <c r="D3310" s="3" t="s">
        <v>179</v>
      </c>
      <c r="E3310" s="3" t="s">
        <v>335</v>
      </c>
      <c r="F3310" s="3">
        <v>0.56000000000000005</v>
      </c>
      <c r="G3310" s="3">
        <v>0.48</v>
      </c>
      <c r="H3310" s="3" t="s">
        <v>337</v>
      </c>
      <c r="I3310" s="2">
        <v>8340</v>
      </c>
      <c r="J3310" s="3" t="s">
        <v>151</v>
      </c>
      <c r="K3310" s="2">
        <v>8340</v>
      </c>
      <c r="L3310" s="3"/>
      <c r="M3310" s="3" t="s">
        <v>336</v>
      </c>
      <c r="N3310" s="3" t="s">
        <v>337</v>
      </c>
      <c r="O3310" s="3"/>
      <c r="P3310" s="3"/>
      <c r="Q3310" s="3"/>
      <c r="R3310" s="3">
        <v>0</v>
      </c>
      <c r="S3310" s="3">
        <v>1</v>
      </c>
      <c r="T3310" s="2">
        <v>6</v>
      </c>
      <c r="U3310" s="3">
        <v>1.5082680619845015</v>
      </c>
      <c r="V3310" s="3">
        <v>10.787527455764051</v>
      </c>
      <c r="W3310" s="3">
        <v>1.5114180788421918</v>
      </c>
      <c r="X3310" s="3">
        <v>5221.6680484864019</v>
      </c>
      <c r="Y3310" s="3">
        <v>10.787527455764051</v>
      </c>
      <c r="Z3310" s="3">
        <v>1.5114167426829674</v>
      </c>
      <c r="AA3310" s="3">
        <v>5221.6680484864019</v>
      </c>
      <c r="AB3310">
        <f t="shared" si="84"/>
        <v>10.787527455764051</v>
      </c>
      <c r="AC3310">
        <f t="shared" si="85"/>
        <v>1.5114167426829674</v>
      </c>
    </row>
    <row r="3311" spans="1:29" x14ac:dyDescent="0.25">
      <c r="A3311" s="2">
        <v>3310</v>
      </c>
      <c r="B3311" s="3" t="s">
        <v>178</v>
      </c>
      <c r="C3311" s="3" t="s">
        <v>333</v>
      </c>
      <c r="D3311" s="3" t="s">
        <v>179</v>
      </c>
      <c r="E3311" s="3" t="s">
        <v>335</v>
      </c>
      <c r="F3311" s="3">
        <v>0.56000000000000005</v>
      </c>
      <c r="G3311" s="3">
        <v>0.48</v>
      </c>
      <c r="H3311" s="3" t="s">
        <v>339</v>
      </c>
      <c r="I3311" s="2">
        <v>1100</v>
      </c>
      <c r="J3311" s="3" t="s">
        <v>42</v>
      </c>
      <c r="K3311" s="2">
        <v>1100</v>
      </c>
      <c r="L3311" s="3"/>
      <c r="M3311" s="3" t="s">
        <v>338</v>
      </c>
      <c r="N3311" s="3" t="s">
        <v>339</v>
      </c>
      <c r="O3311" s="3"/>
      <c r="P3311" s="3"/>
      <c r="Q3311" s="3"/>
      <c r="R3311" s="3">
        <v>0</v>
      </c>
      <c r="S3311" s="3">
        <v>1</v>
      </c>
      <c r="T3311" s="2">
        <v>167</v>
      </c>
      <c r="U3311" s="3">
        <v>24.454854009424054</v>
      </c>
      <c r="V3311" s="3">
        <v>179.07983001290125</v>
      </c>
      <c r="W3311" s="3">
        <v>24.809961209163518</v>
      </c>
      <c r="X3311" s="3">
        <v>90441.797187341988</v>
      </c>
      <c r="Y3311" s="3">
        <v>179.07983001290125</v>
      </c>
      <c r="Z3311" s="3">
        <v>24.809939276080289</v>
      </c>
      <c r="AA3311" s="3">
        <v>90441.797187341988</v>
      </c>
      <c r="AB3311">
        <f t="shared" si="84"/>
        <v>179.07983001290125</v>
      </c>
      <c r="AC3311">
        <f t="shared" si="85"/>
        <v>24.809939276080289</v>
      </c>
    </row>
    <row r="3312" spans="1:29" x14ac:dyDescent="0.25">
      <c r="A3312" s="2">
        <v>3311</v>
      </c>
      <c r="B3312" s="3" t="s">
        <v>178</v>
      </c>
      <c r="C3312" s="3" t="s">
        <v>333</v>
      </c>
      <c r="D3312" s="3" t="s">
        <v>179</v>
      </c>
      <c r="E3312" s="3" t="s">
        <v>335</v>
      </c>
      <c r="F3312" s="3">
        <v>0.56000000000000005</v>
      </c>
      <c r="G3312" s="3">
        <v>0.48</v>
      </c>
      <c r="H3312" s="3" t="s">
        <v>339</v>
      </c>
      <c r="I3312" s="2">
        <v>1180</v>
      </c>
      <c r="J3312" s="3" t="s">
        <v>43</v>
      </c>
      <c r="K3312" s="2">
        <v>1180</v>
      </c>
      <c r="L3312" s="3"/>
      <c r="M3312" s="3" t="s">
        <v>338</v>
      </c>
      <c r="N3312" s="3" t="s">
        <v>339</v>
      </c>
      <c r="O3312" s="3"/>
      <c r="P3312" s="3"/>
      <c r="Q3312" s="3"/>
      <c r="R3312" s="3">
        <v>0</v>
      </c>
      <c r="S3312" s="3">
        <v>1</v>
      </c>
      <c r="T3312" s="2">
        <v>14</v>
      </c>
      <c r="U3312" s="3">
        <v>2.8093175714590641</v>
      </c>
      <c r="V3312" s="3">
        <v>18.387024890003225</v>
      </c>
      <c r="W3312" s="3">
        <v>2.491427395612289</v>
      </c>
      <c r="X3312" s="3">
        <v>8978.6977785896397</v>
      </c>
      <c r="Y3312" s="3">
        <v>18.387024890003225</v>
      </c>
      <c r="Z3312" s="3">
        <v>2.4914251930822662</v>
      </c>
      <c r="AA3312" s="3">
        <v>8978.6977785896397</v>
      </c>
      <c r="AB3312">
        <f t="shared" si="84"/>
        <v>18.387024890003225</v>
      </c>
      <c r="AC3312">
        <f t="shared" si="85"/>
        <v>2.4914251930822662</v>
      </c>
    </row>
    <row r="3313" spans="1:29" x14ac:dyDescent="0.25">
      <c r="A3313" s="2">
        <v>3312</v>
      </c>
      <c r="B3313" s="3" t="s">
        <v>178</v>
      </c>
      <c r="C3313" s="3" t="s">
        <v>333</v>
      </c>
      <c r="D3313" s="3" t="s">
        <v>179</v>
      </c>
      <c r="E3313" s="3" t="s">
        <v>335</v>
      </c>
      <c r="F3313" s="3">
        <v>0.56000000000000005</v>
      </c>
      <c r="G3313" s="3">
        <v>0.48</v>
      </c>
      <c r="H3313" s="3" t="s">
        <v>339</v>
      </c>
      <c r="I3313" s="2">
        <v>1200</v>
      </c>
      <c r="J3313" s="3" t="s">
        <v>45</v>
      </c>
      <c r="K3313" s="2">
        <v>1200</v>
      </c>
      <c r="L3313" s="3"/>
      <c r="M3313" s="3" t="s">
        <v>338</v>
      </c>
      <c r="N3313" s="3" t="s">
        <v>339</v>
      </c>
      <c r="O3313" s="3"/>
      <c r="P3313" s="3"/>
      <c r="Q3313" s="3"/>
      <c r="R3313" s="3">
        <v>0</v>
      </c>
      <c r="S3313" s="3">
        <v>1</v>
      </c>
      <c r="T3313" s="2">
        <v>3527</v>
      </c>
      <c r="U3313" s="3">
        <v>693.93849401081673</v>
      </c>
      <c r="V3313" s="3">
        <v>6252.0607245574465</v>
      </c>
      <c r="W3313" s="3">
        <v>903.42424922225587</v>
      </c>
      <c r="X3313" s="3">
        <v>2814228.6604593266</v>
      </c>
      <c r="Y3313" s="3">
        <v>6252.0607245574465</v>
      </c>
      <c r="Z3313" s="3">
        <v>903.42345055598457</v>
      </c>
      <c r="AA3313" s="3">
        <v>2814228.6604593266</v>
      </c>
      <c r="AB3313">
        <f t="shared" si="84"/>
        <v>6252.0607245574465</v>
      </c>
      <c r="AC3313">
        <f t="shared" si="85"/>
        <v>903.42345055598457</v>
      </c>
    </row>
    <row r="3314" spans="1:29" x14ac:dyDescent="0.25">
      <c r="A3314" s="2">
        <v>3313</v>
      </c>
      <c r="B3314" s="3" t="s">
        <v>178</v>
      </c>
      <c r="C3314" s="3" t="s">
        <v>333</v>
      </c>
      <c r="D3314" s="3" t="s">
        <v>179</v>
      </c>
      <c r="E3314" s="3" t="s">
        <v>335</v>
      </c>
      <c r="F3314" s="3">
        <v>0.56000000000000005</v>
      </c>
      <c r="G3314" s="3">
        <v>0.48</v>
      </c>
      <c r="H3314" s="3" t="s">
        <v>339</v>
      </c>
      <c r="I3314" s="2">
        <v>1210</v>
      </c>
      <c r="J3314" s="3" t="s">
        <v>46</v>
      </c>
      <c r="K3314" s="2">
        <v>1210</v>
      </c>
      <c r="L3314" s="3"/>
      <c r="M3314" s="3" t="s">
        <v>338</v>
      </c>
      <c r="N3314" s="3" t="s">
        <v>339</v>
      </c>
      <c r="O3314" s="3"/>
      <c r="P3314" s="3"/>
      <c r="Q3314" s="3"/>
      <c r="R3314" s="3">
        <v>0</v>
      </c>
      <c r="S3314" s="3">
        <v>1</v>
      </c>
      <c r="T3314" s="2">
        <v>11043</v>
      </c>
      <c r="U3314" s="3">
        <v>1071.6810734870678</v>
      </c>
      <c r="V3314" s="3">
        <v>9392.614562238261</v>
      </c>
      <c r="W3314" s="3">
        <v>1355.333261456384</v>
      </c>
      <c r="X3314" s="3">
        <v>4311789.8407408688</v>
      </c>
      <c r="Y3314" s="3">
        <v>9392.614562238261</v>
      </c>
      <c r="Z3314" s="3">
        <v>1355.3320632829198</v>
      </c>
      <c r="AA3314" s="3">
        <v>4311789.8407408688</v>
      </c>
      <c r="AB3314">
        <f t="shared" si="84"/>
        <v>9392.614562238261</v>
      </c>
      <c r="AC3314">
        <f t="shared" si="85"/>
        <v>1355.3320632829198</v>
      </c>
    </row>
    <row r="3315" spans="1:29" x14ac:dyDescent="0.25">
      <c r="A3315" s="2">
        <v>3314</v>
      </c>
      <c r="B3315" s="3" t="s">
        <v>178</v>
      </c>
      <c r="C3315" s="3" t="s">
        <v>333</v>
      </c>
      <c r="D3315" s="3" t="s">
        <v>179</v>
      </c>
      <c r="E3315" s="3" t="s">
        <v>335</v>
      </c>
      <c r="F3315" s="3">
        <v>0.56000000000000005</v>
      </c>
      <c r="G3315" s="3">
        <v>0.48</v>
      </c>
      <c r="H3315" s="3" t="s">
        <v>339</v>
      </c>
      <c r="I3315" s="2">
        <v>1290</v>
      </c>
      <c r="J3315" s="3" t="s">
        <v>145</v>
      </c>
      <c r="K3315" s="2">
        <v>1290</v>
      </c>
      <c r="L3315" s="3"/>
      <c r="M3315" s="3" t="s">
        <v>338</v>
      </c>
      <c r="N3315" s="3" t="s">
        <v>339</v>
      </c>
      <c r="O3315" s="3"/>
      <c r="P3315" s="3"/>
      <c r="Q3315" s="3"/>
      <c r="R3315" s="3">
        <v>0</v>
      </c>
      <c r="S3315" s="3">
        <v>1</v>
      </c>
      <c r="T3315" s="2">
        <v>82</v>
      </c>
      <c r="U3315" s="3">
        <v>19.018224577794072</v>
      </c>
      <c r="V3315" s="3">
        <v>159.68316917139128</v>
      </c>
      <c r="W3315" s="3">
        <v>22.940476749733431</v>
      </c>
      <c r="X3315" s="3">
        <v>76006.496407095663</v>
      </c>
      <c r="Y3315" s="3">
        <v>159.68316917139128</v>
      </c>
      <c r="Z3315" s="3">
        <v>22.940456469355645</v>
      </c>
      <c r="AA3315" s="3">
        <v>76006.496407095663</v>
      </c>
      <c r="AB3315">
        <f t="shared" si="84"/>
        <v>159.68316917139128</v>
      </c>
      <c r="AC3315">
        <f t="shared" si="85"/>
        <v>22.940456469355645</v>
      </c>
    </row>
    <row r="3316" spans="1:29" x14ac:dyDescent="0.25">
      <c r="A3316" s="2">
        <v>3315</v>
      </c>
      <c r="B3316" s="3" t="s">
        <v>178</v>
      </c>
      <c r="C3316" s="3" t="s">
        <v>333</v>
      </c>
      <c r="D3316" s="3" t="s">
        <v>179</v>
      </c>
      <c r="E3316" s="3" t="s">
        <v>335</v>
      </c>
      <c r="F3316" s="3">
        <v>0.56000000000000005</v>
      </c>
      <c r="G3316" s="3">
        <v>0.48</v>
      </c>
      <c r="H3316" s="3" t="s">
        <v>339</v>
      </c>
      <c r="I3316" s="2">
        <v>1300</v>
      </c>
      <c r="J3316" s="3" t="s">
        <v>114</v>
      </c>
      <c r="K3316" s="2">
        <v>1300</v>
      </c>
      <c r="L3316" s="3"/>
      <c r="M3316" s="3" t="s">
        <v>338</v>
      </c>
      <c r="N3316" s="3" t="s">
        <v>339</v>
      </c>
      <c r="O3316" s="3"/>
      <c r="P3316" s="3"/>
      <c r="Q3316" s="3"/>
      <c r="R3316" s="3">
        <v>0</v>
      </c>
      <c r="S3316" s="3">
        <v>1</v>
      </c>
      <c r="T3316" s="2">
        <v>81</v>
      </c>
      <c r="U3316" s="3">
        <v>6.5390935380098076</v>
      </c>
      <c r="V3316" s="3">
        <v>58.729070473548255</v>
      </c>
      <c r="W3316" s="3">
        <v>9.5582579742871125</v>
      </c>
      <c r="X3316" s="3">
        <v>26160.452997515193</v>
      </c>
      <c r="Y3316" s="3">
        <v>58.729070473548255</v>
      </c>
      <c r="Z3316" s="3">
        <v>9.5582495243719432</v>
      </c>
      <c r="AA3316" s="3">
        <v>26160.452997515193</v>
      </c>
      <c r="AB3316">
        <f t="shared" si="84"/>
        <v>58.729070473548255</v>
      </c>
      <c r="AC3316">
        <f t="shared" si="85"/>
        <v>9.5582495243719432</v>
      </c>
    </row>
    <row r="3317" spans="1:29" x14ac:dyDescent="0.25">
      <c r="A3317" s="2">
        <v>3316</v>
      </c>
      <c r="B3317" s="3" t="s">
        <v>178</v>
      </c>
      <c r="C3317" s="3" t="s">
        <v>333</v>
      </c>
      <c r="D3317" s="3" t="s">
        <v>179</v>
      </c>
      <c r="E3317" s="3" t="s">
        <v>335</v>
      </c>
      <c r="F3317" s="3">
        <v>0.56000000000000005</v>
      </c>
      <c r="G3317" s="3">
        <v>0.48</v>
      </c>
      <c r="H3317" s="3" t="s">
        <v>339</v>
      </c>
      <c r="I3317" s="2">
        <v>1320</v>
      </c>
      <c r="J3317" s="3" t="s">
        <v>115</v>
      </c>
      <c r="K3317" s="2">
        <v>1320</v>
      </c>
      <c r="L3317" s="3"/>
      <c r="M3317" s="3" t="s">
        <v>338</v>
      </c>
      <c r="N3317" s="3" t="s">
        <v>339</v>
      </c>
      <c r="O3317" s="3"/>
      <c r="P3317" s="3"/>
      <c r="Q3317" s="3"/>
      <c r="R3317" s="3">
        <v>0</v>
      </c>
      <c r="S3317" s="3">
        <v>1</v>
      </c>
      <c r="T3317" s="2">
        <v>27</v>
      </c>
      <c r="U3317" s="3">
        <v>9.7763472446478192E-2</v>
      </c>
      <c r="V3317" s="3">
        <v>0.85295203232341921</v>
      </c>
      <c r="W3317" s="3">
        <v>0.13225433983359688</v>
      </c>
      <c r="X3317" s="3">
        <v>375.69446599462782</v>
      </c>
      <c r="Y3317" s="3">
        <v>0.85295203232341921</v>
      </c>
      <c r="Z3317" s="3">
        <v>0.13225422291501648</v>
      </c>
      <c r="AA3317" s="3">
        <v>375.69446599462782</v>
      </c>
      <c r="AB3317">
        <f t="shared" ref="AB3317:AB3380" si="86">Y3317</f>
        <v>0.85295203232341921</v>
      </c>
      <c r="AC3317">
        <f t="shared" ref="AC3317:AC3380" si="87">Z3317</f>
        <v>0.13225422291501648</v>
      </c>
    </row>
    <row r="3318" spans="1:29" x14ac:dyDescent="0.25">
      <c r="A3318" s="2">
        <v>3317</v>
      </c>
      <c r="B3318" s="3" t="s">
        <v>178</v>
      </c>
      <c r="C3318" s="3" t="s">
        <v>333</v>
      </c>
      <c r="D3318" s="3" t="s">
        <v>179</v>
      </c>
      <c r="E3318" s="3" t="s">
        <v>335</v>
      </c>
      <c r="F3318" s="3">
        <v>0.56000000000000005</v>
      </c>
      <c r="G3318" s="3">
        <v>0.48</v>
      </c>
      <c r="H3318" s="3" t="s">
        <v>339</v>
      </c>
      <c r="I3318" s="2">
        <v>1330</v>
      </c>
      <c r="J3318" s="3" t="s">
        <v>47</v>
      </c>
      <c r="K3318" s="2">
        <v>1330</v>
      </c>
      <c r="L3318" s="3"/>
      <c r="M3318" s="3" t="s">
        <v>338</v>
      </c>
      <c r="N3318" s="3" t="s">
        <v>339</v>
      </c>
      <c r="O3318" s="3"/>
      <c r="P3318" s="3"/>
      <c r="Q3318" s="3"/>
      <c r="R3318" s="3">
        <v>0</v>
      </c>
      <c r="S3318" s="3">
        <v>1</v>
      </c>
      <c r="T3318" s="2">
        <v>187</v>
      </c>
      <c r="U3318" s="3">
        <v>19.495497164769215</v>
      </c>
      <c r="V3318" s="3">
        <v>192.88569503436796</v>
      </c>
      <c r="W3318" s="3">
        <v>33.999513815749395</v>
      </c>
      <c r="X3318" s="3">
        <v>79569.751538471261</v>
      </c>
      <c r="Y3318" s="3">
        <v>192.88569503436796</v>
      </c>
      <c r="Z3318" s="3">
        <v>33.999483758702524</v>
      </c>
      <c r="AA3318" s="3">
        <v>79569.751538471261</v>
      </c>
      <c r="AB3318">
        <f t="shared" si="86"/>
        <v>192.88569503436796</v>
      </c>
      <c r="AC3318">
        <f t="shared" si="87"/>
        <v>33.999483758702524</v>
      </c>
    </row>
    <row r="3319" spans="1:29" x14ac:dyDescent="0.25">
      <c r="A3319" s="2">
        <v>3318</v>
      </c>
      <c r="B3319" s="3" t="s">
        <v>178</v>
      </c>
      <c r="C3319" s="3" t="s">
        <v>333</v>
      </c>
      <c r="D3319" s="3" t="s">
        <v>179</v>
      </c>
      <c r="E3319" s="3" t="s">
        <v>335</v>
      </c>
      <c r="F3319" s="3">
        <v>0.56000000000000005</v>
      </c>
      <c r="G3319" s="3">
        <v>0.48</v>
      </c>
      <c r="H3319" s="3" t="s">
        <v>339</v>
      </c>
      <c r="I3319" s="2">
        <v>1400</v>
      </c>
      <c r="J3319" s="3" t="s">
        <v>48</v>
      </c>
      <c r="K3319" s="2">
        <v>1400</v>
      </c>
      <c r="L3319" s="3"/>
      <c r="M3319" s="3" t="s">
        <v>338</v>
      </c>
      <c r="N3319" s="3" t="s">
        <v>339</v>
      </c>
      <c r="O3319" s="3"/>
      <c r="P3319" s="3"/>
      <c r="Q3319" s="3"/>
      <c r="R3319" s="3">
        <v>0</v>
      </c>
      <c r="S3319" s="3">
        <v>1</v>
      </c>
      <c r="T3319" s="2">
        <v>121</v>
      </c>
      <c r="U3319" s="3">
        <v>14.931919714022314</v>
      </c>
      <c r="V3319" s="3">
        <v>145.87971523889951</v>
      </c>
      <c r="W3319" s="3">
        <v>19.681768692747202</v>
      </c>
      <c r="X3319" s="3">
        <v>59674.52318679983</v>
      </c>
      <c r="Y3319" s="3">
        <v>145.87971523889951</v>
      </c>
      <c r="Z3319" s="3">
        <v>19.681751293208869</v>
      </c>
      <c r="AA3319" s="3">
        <v>59674.52318679983</v>
      </c>
      <c r="AB3319">
        <f t="shared" si="86"/>
        <v>145.87971523889951</v>
      </c>
      <c r="AC3319">
        <f t="shared" si="87"/>
        <v>19.681751293208869</v>
      </c>
    </row>
    <row r="3320" spans="1:29" x14ac:dyDescent="0.25">
      <c r="A3320" s="2">
        <v>3319</v>
      </c>
      <c r="B3320" s="3" t="s">
        <v>178</v>
      </c>
      <c r="C3320" s="3" t="s">
        <v>333</v>
      </c>
      <c r="D3320" s="3" t="s">
        <v>179</v>
      </c>
      <c r="E3320" s="3" t="s">
        <v>335</v>
      </c>
      <c r="F3320" s="3">
        <v>0.56000000000000005</v>
      </c>
      <c r="G3320" s="3">
        <v>0.48</v>
      </c>
      <c r="H3320" s="3" t="s">
        <v>339</v>
      </c>
      <c r="I3320" s="2">
        <v>1410</v>
      </c>
      <c r="J3320" s="3" t="s">
        <v>116</v>
      </c>
      <c r="K3320" s="2">
        <v>1410</v>
      </c>
      <c r="L3320" s="3"/>
      <c r="M3320" s="3" t="s">
        <v>338</v>
      </c>
      <c r="N3320" s="3" t="s">
        <v>339</v>
      </c>
      <c r="O3320" s="3"/>
      <c r="P3320" s="3"/>
      <c r="Q3320" s="3"/>
      <c r="R3320" s="3">
        <v>0</v>
      </c>
      <c r="S3320" s="3">
        <v>1</v>
      </c>
      <c r="T3320" s="2">
        <v>166</v>
      </c>
      <c r="U3320" s="3">
        <v>48.200848728949424</v>
      </c>
      <c r="V3320" s="3">
        <v>429.66969368190956</v>
      </c>
      <c r="W3320" s="3">
        <v>58.162071323486948</v>
      </c>
      <c r="X3320" s="3">
        <v>195711.13786500006</v>
      </c>
      <c r="Y3320" s="3">
        <v>429.66969368190956</v>
      </c>
      <c r="Z3320" s="3">
        <v>58.162019905689867</v>
      </c>
      <c r="AA3320" s="3">
        <v>195711.13786500006</v>
      </c>
      <c r="AB3320">
        <f t="shared" si="86"/>
        <v>429.66969368190956</v>
      </c>
      <c r="AC3320">
        <f t="shared" si="87"/>
        <v>58.162019905689867</v>
      </c>
    </row>
    <row r="3321" spans="1:29" x14ac:dyDescent="0.25">
      <c r="A3321" s="2">
        <v>3320</v>
      </c>
      <c r="B3321" s="3" t="s">
        <v>178</v>
      </c>
      <c r="C3321" s="3" t="s">
        <v>333</v>
      </c>
      <c r="D3321" s="3" t="s">
        <v>179</v>
      </c>
      <c r="E3321" s="3" t="s">
        <v>335</v>
      </c>
      <c r="F3321" s="3">
        <v>0.56000000000000005</v>
      </c>
      <c r="G3321" s="3">
        <v>0.48</v>
      </c>
      <c r="H3321" s="3" t="s">
        <v>339</v>
      </c>
      <c r="I3321" s="2">
        <v>1420</v>
      </c>
      <c r="J3321" s="3" t="s">
        <v>117</v>
      </c>
      <c r="K3321" s="2">
        <v>1420</v>
      </c>
      <c r="L3321" s="3"/>
      <c r="M3321" s="3" t="s">
        <v>338</v>
      </c>
      <c r="N3321" s="3" t="s">
        <v>339</v>
      </c>
      <c r="O3321" s="3"/>
      <c r="P3321" s="3"/>
      <c r="Q3321" s="3"/>
      <c r="R3321" s="3">
        <v>0</v>
      </c>
      <c r="S3321" s="3">
        <v>1</v>
      </c>
      <c r="T3321" s="2">
        <v>73</v>
      </c>
      <c r="U3321" s="3">
        <v>20.523758362170998</v>
      </c>
      <c r="V3321" s="3">
        <v>182.91313458511493</v>
      </c>
      <c r="W3321" s="3">
        <v>25.071859332415862</v>
      </c>
      <c r="X3321" s="3">
        <v>81707.092219694081</v>
      </c>
      <c r="Y3321" s="3">
        <v>182.91313458511493</v>
      </c>
      <c r="Z3321" s="3">
        <v>25.071837167803306</v>
      </c>
      <c r="AA3321" s="3">
        <v>81707.092219694081</v>
      </c>
      <c r="AB3321">
        <f t="shared" si="86"/>
        <v>182.91313458511493</v>
      </c>
      <c r="AC3321">
        <f t="shared" si="87"/>
        <v>25.071837167803306</v>
      </c>
    </row>
    <row r="3322" spans="1:29" x14ac:dyDescent="0.25">
      <c r="A3322" s="2">
        <v>3321</v>
      </c>
      <c r="B3322" s="3" t="s">
        <v>178</v>
      </c>
      <c r="C3322" s="3" t="s">
        <v>333</v>
      </c>
      <c r="D3322" s="3" t="s">
        <v>179</v>
      </c>
      <c r="E3322" s="3" t="s">
        <v>335</v>
      </c>
      <c r="F3322" s="3">
        <v>0.56000000000000005</v>
      </c>
      <c r="G3322" s="3">
        <v>0.48</v>
      </c>
      <c r="H3322" s="3" t="s">
        <v>339</v>
      </c>
      <c r="I3322" s="2">
        <v>1430</v>
      </c>
      <c r="J3322" s="3" t="s">
        <v>118</v>
      </c>
      <c r="K3322" s="2">
        <v>1430</v>
      </c>
      <c r="L3322" s="3"/>
      <c r="M3322" s="3" t="s">
        <v>338</v>
      </c>
      <c r="N3322" s="3" t="s">
        <v>339</v>
      </c>
      <c r="O3322" s="3"/>
      <c r="P3322" s="3"/>
      <c r="Q3322" s="3"/>
      <c r="R3322" s="3">
        <v>0</v>
      </c>
      <c r="S3322" s="3">
        <v>1</v>
      </c>
      <c r="T3322" s="2">
        <v>106</v>
      </c>
      <c r="U3322" s="3">
        <v>15.797572667626998</v>
      </c>
      <c r="V3322" s="3">
        <v>146.23169656759131</v>
      </c>
      <c r="W3322" s="3">
        <v>19.687082446542924</v>
      </c>
      <c r="X3322" s="3">
        <v>63459.795496709652</v>
      </c>
      <c r="Y3322" s="3">
        <v>146.23169656759131</v>
      </c>
      <c r="Z3322" s="3">
        <v>19.687065042307022</v>
      </c>
      <c r="AA3322" s="3">
        <v>63459.795496709652</v>
      </c>
      <c r="AB3322">
        <f t="shared" si="86"/>
        <v>146.23169656759131</v>
      </c>
      <c r="AC3322">
        <f t="shared" si="87"/>
        <v>19.687065042307022</v>
      </c>
    </row>
    <row r="3323" spans="1:29" x14ac:dyDescent="0.25">
      <c r="A3323" s="2">
        <v>3322</v>
      </c>
      <c r="B3323" s="3" t="s">
        <v>178</v>
      </c>
      <c r="C3323" s="3" t="s">
        <v>333</v>
      </c>
      <c r="D3323" s="3" t="s">
        <v>179</v>
      </c>
      <c r="E3323" s="3" t="s">
        <v>335</v>
      </c>
      <c r="F3323" s="3">
        <v>0.56000000000000005</v>
      </c>
      <c r="G3323" s="3">
        <v>0.48</v>
      </c>
      <c r="H3323" s="3" t="s">
        <v>339</v>
      </c>
      <c r="I3323" s="2">
        <v>1450</v>
      </c>
      <c r="J3323" s="3" t="s">
        <v>119</v>
      </c>
      <c r="K3323" s="2">
        <v>1450</v>
      </c>
      <c r="L3323" s="3"/>
      <c r="M3323" s="3" t="s">
        <v>338</v>
      </c>
      <c r="N3323" s="3" t="s">
        <v>339</v>
      </c>
      <c r="O3323" s="3"/>
      <c r="P3323" s="3"/>
      <c r="Q3323" s="3"/>
      <c r="R3323" s="3">
        <v>0</v>
      </c>
      <c r="S3323" s="3">
        <v>1</v>
      </c>
      <c r="T3323" s="2">
        <v>19</v>
      </c>
      <c r="U3323" s="3">
        <v>3.5013768893919526</v>
      </c>
      <c r="V3323" s="3">
        <v>31.105164464355852</v>
      </c>
      <c r="W3323" s="3">
        <v>4.2730636288956116</v>
      </c>
      <c r="X3323" s="3">
        <v>13949.675165222643</v>
      </c>
      <c r="Y3323" s="3">
        <v>31.105164464355852</v>
      </c>
      <c r="Z3323" s="3">
        <v>4.2730598513217837</v>
      </c>
      <c r="AA3323" s="3">
        <v>13949.675165222643</v>
      </c>
      <c r="AB3323">
        <f t="shared" si="86"/>
        <v>31.105164464355852</v>
      </c>
      <c r="AC3323">
        <f t="shared" si="87"/>
        <v>4.2730598513217837</v>
      </c>
    </row>
    <row r="3324" spans="1:29" x14ac:dyDescent="0.25">
      <c r="A3324" s="2">
        <v>3323</v>
      </c>
      <c r="B3324" s="3" t="s">
        <v>178</v>
      </c>
      <c r="C3324" s="3" t="s">
        <v>333</v>
      </c>
      <c r="D3324" s="3" t="s">
        <v>179</v>
      </c>
      <c r="E3324" s="3" t="s">
        <v>335</v>
      </c>
      <c r="F3324" s="3">
        <v>0.56000000000000005</v>
      </c>
      <c r="G3324" s="3">
        <v>0.48</v>
      </c>
      <c r="H3324" s="3" t="s">
        <v>339</v>
      </c>
      <c r="I3324" s="2">
        <v>1470</v>
      </c>
      <c r="J3324" s="3" t="s">
        <v>298</v>
      </c>
      <c r="K3324" s="2">
        <v>1470</v>
      </c>
      <c r="L3324" s="3"/>
      <c r="M3324" s="3" t="s">
        <v>338</v>
      </c>
      <c r="N3324" s="3" t="s">
        <v>339</v>
      </c>
      <c r="O3324" s="3"/>
      <c r="P3324" s="3"/>
      <c r="Q3324" s="3"/>
      <c r="R3324" s="3">
        <v>0</v>
      </c>
      <c r="S3324" s="3">
        <v>1</v>
      </c>
      <c r="T3324" s="2">
        <v>9</v>
      </c>
      <c r="U3324" s="3">
        <v>2.0363448963046253</v>
      </c>
      <c r="V3324" s="3">
        <v>18.055086979079842</v>
      </c>
      <c r="W3324" s="3">
        <v>2.4589241340302479</v>
      </c>
      <c r="X3324" s="3">
        <v>8079.5093380637018</v>
      </c>
      <c r="Y3324" s="3">
        <v>18.055086979079842</v>
      </c>
      <c r="Z3324" s="3">
        <v>2.4589219602345174</v>
      </c>
      <c r="AA3324" s="3">
        <v>8079.5093380637018</v>
      </c>
      <c r="AB3324">
        <f t="shared" si="86"/>
        <v>18.055086979079842</v>
      </c>
      <c r="AC3324">
        <f t="shared" si="87"/>
        <v>2.4589219602345174</v>
      </c>
    </row>
    <row r="3325" spans="1:29" x14ac:dyDescent="0.25">
      <c r="A3325" s="2">
        <v>3324</v>
      </c>
      <c r="B3325" s="3" t="s">
        <v>178</v>
      </c>
      <c r="C3325" s="3" t="s">
        <v>333</v>
      </c>
      <c r="D3325" s="3" t="s">
        <v>179</v>
      </c>
      <c r="E3325" s="3" t="s">
        <v>335</v>
      </c>
      <c r="F3325" s="3">
        <v>0.56000000000000005</v>
      </c>
      <c r="G3325" s="3">
        <v>0.48</v>
      </c>
      <c r="H3325" s="3" t="s">
        <v>339</v>
      </c>
      <c r="I3325" s="2">
        <v>1480</v>
      </c>
      <c r="J3325" s="3" t="s">
        <v>199</v>
      </c>
      <c r="K3325" s="2">
        <v>1480</v>
      </c>
      <c r="L3325" s="3"/>
      <c r="M3325" s="3" t="s">
        <v>338</v>
      </c>
      <c r="N3325" s="3" t="s">
        <v>339</v>
      </c>
      <c r="O3325" s="3"/>
      <c r="P3325" s="3"/>
      <c r="Q3325" s="3"/>
      <c r="R3325" s="3">
        <v>0</v>
      </c>
      <c r="S3325" s="3">
        <v>1</v>
      </c>
      <c r="T3325" s="2">
        <v>10</v>
      </c>
      <c r="U3325" s="3">
        <v>0.8727216028102458</v>
      </c>
      <c r="V3325" s="3">
        <v>8.6462254128133829</v>
      </c>
      <c r="W3325" s="3">
        <v>1.1642567887829594</v>
      </c>
      <c r="X3325" s="3">
        <v>3426.3218497367197</v>
      </c>
      <c r="Y3325" s="3">
        <v>8.6462254128133829</v>
      </c>
      <c r="Z3325" s="3">
        <v>1.1642557595293928</v>
      </c>
      <c r="AA3325" s="3">
        <v>3426.3218497367197</v>
      </c>
      <c r="AB3325">
        <f t="shared" si="86"/>
        <v>8.6462254128133829</v>
      </c>
      <c r="AC3325">
        <f t="shared" si="87"/>
        <v>1.1642557595293928</v>
      </c>
    </row>
    <row r="3326" spans="1:29" x14ac:dyDescent="0.25">
      <c r="A3326" s="2">
        <v>3325</v>
      </c>
      <c r="B3326" s="3" t="s">
        <v>178</v>
      </c>
      <c r="C3326" s="3" t="s">
        <v>333</v>
      </c>
      <c r="D3326" s="3" t="s">
        <v>179</v>
      </c>
      <c r="E3326" s="3" t="s">
        <v>335</v>
      </c>
      <c r="F3326" s="3">
        <v>0.56000000000000005</v>
      </c>
      <c r="G3326" s="3">
        <v>0.48</v>
      </c>
      <c r="H3326" s="3" t="s">
        <v>339</v>
      </c>
      <c r="I3326" s="2">
        <v>1490</v>
      </c>
      <c r="J3326" s="3" t="s">
        <v>147</v>
      </c>
      <c r="K3326" s="2">
        <v>1490</v>
      </c>
      <c r="L3326" s="3"/>
      <c r="M3326" s="3" t="s">
        <v>338</v>
      </c>
      <c r="N3326" s="3" t="s">
        <v>339</v>
      </c>
      <c r="O3326" s="3"/>
      <c r="P3326" s="3"/>
      <c r="Q3326" s="3"/>
      <c r="R3326" s="3">
        <v>0</v>
      </c>
      <c r="S3326" s="3">
        <v>1</v>
      </c>
      <c r="T3326" s="2">
        <v>10</v>
      </c>
      <c r="U3326" s="3">
        <v>2.1304152921891539</v>
      </c>
      <c r="V3326" s="3">
        <v>24.707527120651843</v>
      </c>
      <c r="W3326" s="3">
        <v>3.2572045936844494</v>
      </c>
      <c r="X3326" s="3">
        <v>8528.1991742822211</v>
      </c>
      <c r="Y3326" s="3">
        <v>24.707527120651843</v>
      </c>
      <c r="Z3326" s="3">
        <v>3.2572017141741219</v>
      </c>
      <c r="AA3326" s="3">
        <v>8528.1991742822211</v>
      </c>
      <c r="AB3326">
        <f t="shared" si="86"/>
        <v>24.707527120651843</v>
      </c>
      <c r="AC3326">
        <f t="shared" si="87"/>
        <v>3.2572017141741219</v>
      </c>
    </row>
    <row r="3327" spans="1:29" x14ac:dyDescent="0.25">
      <c r="A3327" s="2">
        <v>3326</v>
      </c>
      <c r="B3327" s="3" t="s">
        <v>178</v>
      </c>
      <c r="C3327" s="3" t="s">
        <v>333</v>
      </c>
      <c r="D3327" s="3" t="s">
        <v>179</v>
      </c>
      <c r="E3327" s="3" t="s">
        <v>335</v>
      </c>
      <c r="F3327" s="3">
        <v>0.56000000000000005</v>
      </c>
      <c r="G3327" s="3">
        <v>0.48</v>
      </c>
      <c r="H3327" s="3" t="s">
        <v>339</v>
      </c>
      <c r="I3327" s="2">
        <v>1550</v>
      </c>
      <c r="J3327" s="3" t="s">
        <v>120</v>
      </c>
      <c r="K3327" s="2">
        <v>1550</v>
      </c>
      <c r="L3327" s="3"/>
      <c r="M3327" s="3" t="s">
        <v>338</v>
      </c>
      <c r="N3327" s="3" t="s">
        <v>339</v>
      </c>
      <c r="O3327" s="3"/>
      <c r="P3327" s="3"/>
      <c r="Q3327" s="3"/>
      <c r="R3327" s="3">
        <v>0</v>
      </c>
      <c r="S3327" s="3">
        <v>1</v>
      </c>
      <c r="T3327" s="2">
        <v>54</v>
      </c>
      <c r="U3327" s="3">
        <v>12.855436992083497</v>
      </c>
      <c r="V3327" s="3">
        <v>103.10544445196408</v>
      </c>
      <c r="W3327" s="3">
        <v>14.726916685837761</v>
      </c>
      <c r="X3327" s="3">
        <v>49613.851801532233</v>
      </c>
      <c r="Y3327" s="3">
        <v>103.10544445196408</v>
      </c>
      <c r="Z3327" s="3">
        <v>14.726903666603803</v>
      </c>
      <c r="AA3327" s="3">
        <v>49613.851801532233</v>
      </c>
      <c r="AB3327">
        <f t="shared" si="86"/>
        <v>103.10544445196408</v>
      </c>
      <c r="AC3327">
        <f t="shared" si="87"/>
        <v>14.726903666603803</v>
      </c>
    </row>
    <row r="3328" spans="1:29" x14ac:dyDescent="0.25">
      <c r="A3328" s="2">
        <v>3327</v>
      </c>
      <c r="B3328" s="3" t="s">
        <v>178</v>
      </c>
      <c r="C3328" s="3" t="s">
        <v>333</v>
      </c>
      <c r="D3328" s="3" t="s">
        <v>179</v>
      </c>
      <c r="E3328" s="3" t="s">
        <v>335</v>
      </c>
      <c r="F3328" s="3">
        <v>0.56000000000000005</v>
      </c>
      <c r="G3328" s="3">
        <v>0.48</v>
      </c>
      <c r="H3328" s="3" t="s">
        <v>339</v>
      </c>
      <c r="I3328" s="2">
        <v>1700</v>
      </c>
      <c r="J3328" s="3" t="s">
        <v>121</v>
      </c>
      <c r="K3328" s="2">
        <v>1700</v>
      </c>
      <c r="L3328" s="3"/>
      <c r="M3328" s="3" t="s">
        <v>338</v>
      </c>
      <c r="N3328" s="3" t="s">
        <v>339</v>
      </c>
      <c r="O3328" s="3"/>
      <c r="P3328" s="3"/>
      <c r="Q3328" s="3"/>
      <c r="R3328" s="3">
        <v>0</v>
      </c>
      <c r="S3328" s="3">
        <v>1</v>
      </c>
      <c r="T3328" s="2">
        <v>27</v>
      </c>
      <c r="U3328" s="3">
        <v>1.0055051331309623</v>
      </c>
      <c r="V3328" s="3">
        <v>7.9233985921610373</v>
      </c>
      <c r="W3328" s="3">
        <v>1.0825724390263853</v>
      </c>
      <c r="X3328" s="3">
        <v>3834.3983313419358</v>
      </c>
      <c r="Y3328" s="3">
        <v>7.9233985921610373</v>
      </c>
      <c r="Z3328" s="3">
        <v>1.0825714819853312</v>
      </c>
      <c r="AA3328" s="3">
        <v>3834.3983313419358</v>
      </c>
      <c r="AB3328">
        <f t="shared" si="86"/>
        <v>7.9233985921610373</v>
      </c>
      <c r="AC3328">
        <f t="shared" si="87"/>
        <v>1.0825714819853312</v>
      </c>
    </row>
    <row r="3329" spans="1:29" x14ac:dyDescent="0.25">
      <c r="A3329" s="2">
        <v>3328</v>
      </c>
      <c r="B3329" s="3" t="s">
        <v>178</v>
      </c>
      <c r="C3329" s="3" t="s">
        <v>333</v>
      </c>
      <c r="D3329" s="3" t="s">
        <v>179</v>
      </c>
      <c r="E3329" s="3" t="s">
        <v>335</v>
      </c>
      <c r="F3329" s="3">
        <v>0.56000000000000005</v>
      </c>
      <c r="G3329" s="3">
        <v>0.48</v>
      </c>
      <c r="H3329" s="3" t="s">
        <v>339</v>
      </c>
      <c r="I3329" s="2">
        <v>1710</v>
      </c>
      <c r="J3329" s="3" t="s">
        <v>122</v>
      </c>
      <c r="K3329" s="2">
        <v>1710</v>
      </c>
      <c r="L3329" s="3"/>
      <c r="M3329" s="3" t="s">
        <v>338</v>
      </c>
      <c r="N3329" s="3" t="s">
        <v>339</v>
      </c>
      <c r="O3329" s="3"/>
      <c r="P3329" s="3"/>
      <c r="Q3329" s="3"/>
      <c r="R3329" s="3">
        <v>0</v>
      </c>
      <c r="S3329" s="3">
        <v>1</v>
      </c>
      <c r="T3329" s="2">
        <v>7</v>
      </c>
      <c r="U3329" s="3">
        <v>1.275916467469814</v>
      </c>
      <c r="V3329" s="3">
        <v>11.161332347106583</v>
      </c>
      <c r="W3329" s="3">
        <v>1.5842951596622941</v>
      </c>
      <c r="X3329" s="3">
        <v>5148.3047567542071</v>
      </c>
      <c r="Y3329" s="3">
        <v>11.161332347106583</v>
      </c>
      <c r="Z3329" s="3">
        <v>1.5842937590765624</v>
      </c>
      <c r="AA3329" s="3">
        <v>5148.3047567542071</v>
      </c>
      <c r="AB3329">
        <f t="shared" si="86"/>
        <v>11.161332347106583</v>
      </c>
      <c r="AC3329">
        <f t="shared" si="87"/>
        <v>1.5842937590765624</v>
      </c>
    </row>
    <row r="3330" spans="1:29" x14ac:dyDescent="0.25">
      <c r="A3330" s="2">
        <v>3329</v>
      </c>
      <c r="B3330" s="3" t="s">
        <v>178</v>
      </c>
      <c r="C3330" s="3" t="s">
        <v>333</v>
      </c>
      <c r="D3330" s="3" t="s">
        <v>179</v>
      </c>
      <c r="E3330" s="3" t="s">
        <v>335</v>
      </c>
      <c r="F3330" s="3">
        <v>0.56000000000000005</v>
      </c>
      <c r="G3330" s="3">
        <v>0.48</v>
      </c>
      <c r="H3330" s="3" t="s">
        <v>339</v>
      </c>
      <c r="I3330" s="2">
        <v>1720</v>
      </c>
      <c r="J3330" s="3" t="s">
        <v>123</v>
      </c>
      <c r="K3330" s="2">
        <v>1720</v>
      </c>
      <c r="L3330" s="3"/>
      <c r="M3330" s="3" t="s">
        <v>338</v>
      </c>
      <c r="N3330" s="3" t="s">
        <v>339</v>
      </c>
      <c r="O3330" s="3"/>
      <c r="P3330" s="3"/>
      <c r="Q3330" s="3"/>
      <c r="R3330" s="3">
        <v>0</v>
      </c>
      <c r="S3330" s="3">
        <v>1</v>
      </c>
      <c r="T3330" s="2">
        <v>102</v>
      </c>
      <c r="U3330" s="3">
        <v>24.517872005641319</v>
      </c>
      <c r="V3330" s="3">
        <v>186.24307881092892</v>
      </c>
      <c r="W3330" s="3">
        <v>25.392874495565966</v>
      </c>
      <c r="X3330" s="3">
        <v>94836.770350303661</v>
      </c>
      <c r="Y3330" s="3">
        <v>186.24307881092892</v>
      </c>
      <c r="Z3330" s="3">
        <v>25.392852047162059</v>
      </c>
      <c r="AA3330" s="3">
        <v>94836.770350303661</v>
      </c>
      <c r="AB3330">
        <f t="shared" si="86"/>
        <v>186.24307881092892</v>
      </c>
      <c r="AC3330">
        <f t="shared" si="87"/>
        <v>25.392852047162059</v>
      </c>
    </row>
    <row r="3331" spans="1:29" x14ac:dyDescent="0.25">
      <c r="A3331" s="2">
        <v>3330</v>
      </c>
      <c r="B3331" s="3" t="s">
        <v>178</v>
      </c>
      <c r="C3331" s="3" t="s">
        <v>333</v>
      </c>
      <c r="D3331" s="3" t="s">
        <v>179</v>
      </c>
      <c r="E3331" s="3" t="s">
        <v>335</v>
      </c>
      <c r="F3331" s="3">
        <v>0.56000000000000005</v>
      </c>
      <c r="G3331" s="3">
        <v>0.48</v>
      </c>
      <c r="H3331" s="3" t="s">
        <v>339</v>
      </c>
      <c r="I3331" s="2">
        <v>1730</v>
      </c>
      <c r="J3331" s="3" t="s">
        <v>50</v>
      </c>
      <c r="K3331" s="2">
        <v>1730</v>
      </c>
      <c r="L3331" s="3"/>
      <c r="M3331" s="3" t="s">
        <v>338</v>
      </c>
      <c r="N3331" s="3" t="s">
        <v>339</v>
      </c>
      <c r="O3331" s="3"/>
      <c r="P3331" s="3"/>
      <c r="Q3331" s="3"/>
      <c r="R3331" s="3">
        <v>0</v>
      </c>
      <c r="S3331" s="3">
        <v>1</v>
      </c>
      <c r="T3331" s="2">
        <v>8</v>
      </c>
      <c r="U3331" s="3">
        <v>0.37226888609233677</v>
      </c>
      <c r="V3331" s="3">
        <v>3.1630342708235335</v>
      </c>
      <c r="W3331" s="3">
        <v>0.43817297074867695</v>
      </c>
      <c r="X3331" s="3">
        <v>1526.3595314224278</v>
      </c>
      <c r="Y3331" s="3">
        <v>3.1630342708235335</v>
      </c>
      <c r="Z3331" s="3">
        <v>0.43817258338473869</v>
      </c>
      <c r="AA3331" s="3">
        <v>1526.3595314224278</v>
      </c>
      <c r="AB3331">
        <f t="shared" si="86"/>
        <v>3.1630342708235335</v>
      </c>
      <c r="AC3331">
        <f t="shared" si="87"/>
        <v>0.43817258338473869</v>
      </c>
    </row>
    <row r="3332" spans="1:29" x14ac:dyDescent="0.25">
      <c r="A3332" s="2">
        <v>3331</v>
      </c>
      <c r="B3332" s="3" t="s">
        <v>178</v>
      </c>
      <c r="C3332" s="3" t="s">
        <v>333</v>
      </c>
      <c r="D3332" s="3" t="s">
        <v>179</v>
      </c>
      <c r="E3332" s="3" t="s">
        <v>335</v>
      </c>
      <c r="F3332" s="3">
        <v>0.56000000000000005</v>
      </c>
      <c r="G3332" s="3">
        <v>0.48</v>
      </c>
      <c r="H3332" s="3" t="s">
        <v>339</v>
      </c>
      <c r="I3332" s="2">
        <v>1750</v>
      </c>
      <c r="J3332" s="3" t="s">
        <v>51</v>
      </c>
      <c r="K3332" s="2">
        <v>1750</v>
      </c>
      <c r="L3332" s="3"/>
      <c r="M3332" s="3" t="s">
        <v>338</v>
      </c>
      <c r="N3332" s="3" t="s">
        <v>339</v>
      </c>
      <c r="O3332" s="3"/>
      <c r="P3332" s="3"/>
      <c r="Q3332" s="3"/>
      <c r="R3332" s="3">
        <v>0</v>
      </c>
      <c r="S3332" s="3">
        <v>1</v>
      </c>
      <c r="T3332" s="2">
        <v>1372</v>
      </c>
      <c r="U3332" s="3">
        <v>497.63318238581456</v>
      </c>
      <c r="V3332" s="3">
        <v>4103.5801803142494</v>
      </c>
      <c r="W3332" s="3">
        <v>546.97108722302664</v>
      </c>
      <c r="X3332" s="3">
        <v>1917386.7295456824</v>
      </c>
      <c r="Y3332" s="3">
        <v>4103.5801803142494</v>
      </c>
      <c r="Z3332" s="3">
        <v>546.97060367683036</v>
      </c>
      <c r="AA3332" s="3">
        <v>1917386.7295456824</v>
      </c>
      <c r="AB3332">
        <f t="shared" si="86"/>
        <v>4103.5801803142494</v>
      </c>
      <c r="AC3332">
        <f t="shared" si="87"/>
        <v>546.97060367683036</v>
      </c>
    </row>
    <row r="3333" spans="1:29" x14ac:dyDescent="0.25">
      <c r="A3333" s="2">
        <v>3332</v>
      </c>
      <c r="B3333" s="3" t="s">
        <v>178</v>
      </c>
      <c r="C3333" s="3" t="s">
        <v>333</v>
      </c>
      <c r="D3333" s="3" t="s">
        <v>179</v>
      </c>
      <c r="E3333" s="3" t="s">
        <v>335</v>
      </c>
      <c r="F3333" s="3">
        <v>0.56000000000000005</v>
      </c>
      <c r="G3333" s="3">
        <v>0.48</v>
      </c>
      <c r="H3333" s="3" t="s">
        <v>339</v>
      </c>
      <c r="I3333" s="2">
        <v>1770</v>
      </c>
      <c r="J3333" s="3" t="s">
        <v>136</v>
      </c>
      <c r="K3333" s="2">
        <v>1770</v>
      </c>
      <c r="L3333" s="3"/>
      <c r="M3333" s="3" t="s">
        <v>338</v>
      </c>
      <c r="N3333" s="3" t="s">
        <v>339</v>
      </c>
      <c r="O3333" s="3"/>
      <c r="P3333" s="3"/>
      <c r="Q3333" s="3"/>
      <c r="R3333" s="3">
        <v>0</v>
      </c>
      <c r="S3333" s="3">
        <v>1</v>
      </c>
      <c r="T3333" s="2">
        <v>28</v>
      </c>
      <c r="U3333" s="3">
        <v>1.512392164918454</v>
      </c>
      <c r="V3333" s="3">
        <v>12.188150478529346</v>
      </c>
      <c r="W3333" s="3">
        <v>1.6992671533529962</v>
      </c>
      <c r="X3333" s="3">
        <v>6006.7860340296584</v>
      </c>
      <c r="Y3333" s="3">
        <v>12.188150478529346</v>
      </c>
      <c r="Z3333" s="3">
        <v>1.6992656511270299</v>
      </c>
      <c r="AA3333" s="3">
        <v>6006.7860340296584</v>
      </c>
      <c r="AB3333">
        <f t="shared" si="86"/>
        <v>12.188150478529346</v>
      </c>
      <c r="AC3333">
        <f t="shared" si="87"/>
        <v>1.6992656511270299</v>
      </c>
    </row>
    <row r="3334" spans="1:29" x14ac:dyDescent="0.25">
      <c r="A3334" s="2">
        <v>3333</v>
      </c>
      <c r="B3334" s="3" t="s">
        <v>178</v>
      </c>
      <c r="C3334" s="3" t="s">
        <v>333</v>
      </c>
      <c r="D3334" s="3" t="s">
        <v>179</v>
      </c>
      <c r="E3334" s="3" t="s">
        <v>335</v>
      </c>
      <c r="F3334" s="3">
        <v>0.56000000000000005</v>
      </c>
      <c r="G3334" s="3">
        <v>0.48</v>
      </c>
      <c r="H3334" s="3" t="s">
        <v>339</v>
      </c>
      <c r="I3334" s="2">
        <v>1850</v>
      </c>
      <c r="J3334" s="3" t="s">
        <v>53</v>
      </c>
      <c r="K3334" s="2">
        <v>1850</v>
      </c>
      <c r="L3334" s="3"/>
      <c r="M3334" s="3" t="s">
        <v>338</v>
      </c>
      <c r="N3334" s="3" t="s">
        <v>339</v>
      </c>
      <c r="O3334" s="3"/>
      <c r="P3334" s="3"/>
      <c r="Q3334" s="3"/>
      <c r="R3334" s="3">
        <v>0</v>
      </c>
      <c r="S3334" s="3">
        <v>1</v>
      </c>
      <c r="T3334" s="2">
        <v>13</v>
      </c>
      <c r="U3334" s="3">
        <v>0.5083731907384994</v>
      </c>
      <c r="V3334" s="3">
        <v>4.2365643725670274</v>
      </c>
      <c r="W3334" s="3">
        <v>0.58921883137573705</v>
      </c>
      <c r="X3334" s="3">
        <v>2076.2256540999479</v>
      </c>
      <c r="Y3334" s="3">
        <v>4.2365643725670274</v>
      </c>
      <c r="Z3334" s="3">
        <v>0.58921831048069939</v>
      </c>
      <c r="AA3334" s="3">
        <v>2076.2256540999479</v>
      </c>
      <c r="AB3334">
        <f t="shared" si="86"/>
        <v>4.2365643725670274</v>
      </c>
      <c r="AC3334">
        <f t="shared" si="87"/>
        <v>0.58921831048069939</v>
      </c>
    </row>
    <row r="3335" spans="1:29" x14ac:dyDescent="0.25">
      <c r="A3335" s="2">
        <v>3334</v>
      </c>
      <c r="B3335" s="3" t="s">
        <v>178</v>
      </c>
      <c r="C3335" s="3" t="s">
        <v>333</v>
      </c>
      <c r="D3335" s="3" t="s">
        <v>179</v>
      </c>
      <c r="E3335" s="3" t="s">
        <v>335</v>
      </c>
      <c r="F3335" s="3">
        <v>0.56000000000000005</v>
      </c>
      <c r="G3335" s="3">
        <v>0.48</v>
      </c>
      <c r="H3335" s="3" t="s">
        <v>339</v>
      </c>
      <c r="I3335" s="2">
        <v>1860</v>
      </c>
      <c r="J3335" s="3" t="s">
        <v>126</v>
      </c>
      <c r="K3335" s="2">
        <v>1860</v>
      </c>
      <c r="L3335" s="3"/>
      <c r="M3335" s="3" t="s">
        <v>338</v>
      </c>
      <c r="N3335" s="3" t="s">
        <v>339</v>
      </c>
      <c r="O3335" s="3"/>
      <c r="P3335" s="3"/>
      <c r="Q3335" s="3"/>
      <c r="R3335" s="3">
        <v>0</v>
      </c>
      <c r="S3335" s="3">
        <v>1</v>
      </c>
      <c r="T3335" s="2">
        <v>15</v>
      </c>
      <c r="U3335" s="3">
        <v>1.2816363284056225</v>
      </c>
      <c r="V3335" s="3">
        <v>10.567288706735352</v>
      </c>
      <c r="W3335" s="3">
        <v>1.4974383036077257</v>
      </c>
      <c r="X3335" s="3">
        <v>4999.6492122458803</v>
      </c>
      <c r="Y3335" s="3">
        <v>10.567288706735352</v>
      </c>
      <c r="Z3335" s="3">
        <v>1.4974369798072307</v>
      </c>
      <c r="AA3335" s="3">
        <v>4999.6492122458803</v>
      </c>
      <c r="AB3335">
        <f t="shared" si="86"/>
        <v>10.567288706735352</v>
      </c>
      <c r="AC3335">
        <f t="shared" si="87"/>
        <v>1.4974369798072307</v>
      </c>
    </row>
    <row r="3336" spans="1:29" x14ac:dyDescent="0.25">
      <c r="A3336" s="2">
        <v>3335</v>
      </c>
      <c r="B3336" s="3" t="s">
        <v>178</v>
      </c>
      <c r="C3336" s="3" t="s">
        <v>333</v>
      </c>
      <c r="D3336" s="3" t="s">
        <v>179</v>
      </c>
      <c r="E3336" s="3" t="s">
        <v>335</v>
      </c>
      <c r="F3336" s="3">
        <v>0.56000000000000005</v>
      </c>
      <c r="G3336" s="3">
        <v>0.48</v>
      </c>
      <c r="H3336" s="3" t="s">
        <v>339</v>
      </c>
      <c r="I3336" s="2">
        <v>7400</v>
      </c>
      <c r="J3336" s="3" t="s">
        <v>127</v>
      </c>
      <c r="K3336" s="2">
        <v>7400</v>
      </c>
      <c r="L3336" s="3"/>
      <c r="M3336" s="3" t="s">
        <v>338</v>
      </c>
      <c r="N3336" s="3" t="s">
        <v>339</v>
      </c>
      <c r="O3336" s="3"/>
      <c r="P3336" s="3"/>
      <c r="Q3336" s="3"/>
      <c r="R3336" s="3">
        <v>0</v>
      </c>
      <c r="S3336" s="3">
        <v>1</v>
      </c>
      <c r="T3336" s="2">
        <v>22</v>
      </c>
      <c r="U3336" s="3">
        <v>6.5858014192444276</v>
      </c>
      <c r="V3336" s="3">
        <v>44.991396735935517</v>
      </c>
      <c r="W3336" s="3">
        <v>5.4322075742300804</v>
      </c>
      <c r="X3336" s="3">
        <v>20313.516929628076</v>
      </c>
      <c r="Y3336" s="3">
        <v>44.991396735935517</v>
      </c>
      <c r="Z3336" s="3">
        <v>5.4322027719226593</v>
      </c>
      <c r="AA3336" s="3">
        <v>20313.516929628076</v>
      </c>
      <c r="AB3336">
        <f t="shared" si="86"/>
        <v>44.991396735935517</v>
      </c>
      <c r="AC3336">
        <f t="shared" si="87"/>
        <v>5.4322027719226593</v>
      </c>
    </row>
    <row r="3337" spans="1:29" x14ac:dyDescent="0.25">
      <c r="A3337" s="2">
        <v>3336</v>
      </c>
      <c r="B3337" s="3" t="s">
        <v>178</v>
      </c>
      <c r="C3337" s="3" t="s">
        <v>333</v>
      </c>
      <c r="D3337" s="3" t="s">
        <v>179</v>
      </c>
      <c r="E3337" s="3" t="s">
        <v>335</v>
      </c>
      <c r="F3337" s="3">
        <v>0.56000000000000005</v>
      </c>
      <c r="G3337" s="3">
        <v>0.48</v>
      </c>
      <c r="H3337" s="3" t="s">
        <v>339</v>
      </c>
      <c r="I3337" s="2">
        <v>7410</v>
      </c>
      <c r="J3337" s="3" t="s">
        <v>150</v>
      </c>
      <c r="K3337" s="2">
        <v>7410</v>
      </c>
      <c r="L3337" s="3"/>
      <c r="M3337" s="3" t="s">
        <v>338</v>
      </c>
      <c r="N3337" s="3" t="s">
        <v>339</v>
      </c>
      <c r="O3337" s="3"/>
      <c r="P3337" s="3"/>
      <c r="Q3337" s="3"/>
      <c r="R3337" s="3">
        <v>0</v>
      </c>
      <c r="S3337" s="3">
        <v>1</v>
      </c>
      <c r="T3337" s="2">
        <v>194</v>
      </c>
      <c r="U3337" s="3">
        <v>60.849570271811587</v>
      </c>
      <c r="V3337" s="3">
        <v>376.22985001678268</v>
      </c>
      <c r="W3337" s="3">
        <v>46.719372182514675</v>
      </c>
      <c r="X3337" s="3">
        <v>192218.33663550834</v>
      </c>
      <c r="Y3337" s="3">
        <v>376.22985001678268</v>
      </c>
      <c r="Z3337" s="3">
        <v>46.719330880560598</v>
      </c>
      <c r="AA3337" s="3">
        <v>192218.33663550834</v>
      </c>
      <c r="AB3337">
        <f t="shared" si="86"/>
        <v>376.22985001678268</v>
      </c>
      <c r="AC3337">
        <f t="shared" si="87"/>
        <v>46.719330880560598</v>
      </c>
    </row>
    <row r="3338" spans="1:29" x14ac:dyDescent="0.25">
      <c r="A3338" s="2">
        <v>3337</v>
      </c>
      <c r="B3338" s="3" t="s">
        <v>178</v>
      </c>
      <c r="C3338" s="3" t="s">
        <v>333</v>
      </c>
      <c r="D3338" s="3" t="s">
        <v>179</v>
      </c>
      <c r="E3338" s="3" t="s">
        <v>335</v>
      </c>
      <c r="F3338" s="3">
        <v>0.56000000000000005</v>
      </c>
      <c r="G3338" s="3">
        <v>0.48</v>
      </c>
      <c r="H3338" s="3" t="s">
        <v>339</v>
      </c>
      <c r="I3338" s="2">
        <v>7430</v>
      </c>
      <c r="J3338" s="3" t="s">
        <v>55</v>
      </c>
      <c r="K3338" s="2">
        <v>7430</v>
      </c>
      <c r="L3338" s="3"/>
      <c r="M3338" s="3" t="s">
        <v>338</v>
      </c>
      <c r="N3338" s="3" t="s">
        <v>339</v>
      </c>
      <c r="O3338" s="3"/>
      <c r="P3338" s="3"/>
      <c r="Q3338" s="3"/>
      <c r="R3338" s="3">
        <v>0</v>
      </c>
      <c r="S3338" s="3">
        <v>1</v>
      </c>
      <c r="T3338" s="2">
        <v>7</v>
      </c>
      <c r="U3338" s="3">
        <v>0.43683295797204563</v>
      </c>
      <c r="V3338" s="3">
        <v>3.5033290246670883</v>
      </c>
      <c r="W3338" s="3">
        <v>0.46079315886920591</v>
      </c>
      <c r="X3338" s="3">
        <v>1553.3054840498676</v>
      </c>
      <c r="Y3338" s="3">
        <v>3.5033290246670883</v>
      </c>
      <c r="Z3338" s="3">
        <v>0.46079275150804072</v>
      </c>
      <c r="AA3338" s="3">
        <v>1553.3054840498676</v>
      </c>
      <c r="AB3338">
        <f t="shared" si="86"/>
        <v>3.5033290246670883</v>
      </c>
      <c r="AC3338">
        <f t="shared" si="87"/>
        <v>0.46079275150804072</v>
      </c>
    </row>
    <row r="3339" spans="1:29" x14ac:dyDescent="0.25">
      <c r="A3339" s="2">
        <v>3338</v>
      </c>
      <c r="B3339" s="3" t="s">
        <v>178</v>
      </c>
      <c r="C3339" s="3" t="s">
        <v>333</v>
      </c>
      <c r="D3339" s="3" t="s">
        <v>179</v>
      </c>
      <c r="E3339" s="3" t="s">
        <v>335</v>
      </c>
      <c r="F3339" s="3">
        <v>0.56000000000000005</v>
      </c>
      <c r="G3339" s="3">
        <v>0.48</v>
      </c>
      <c r="H3339" s="3" t="s">
        <v>339</v>
      </c>
      <c r="I3339" s="2">
        <v>8140</v>
      </c>
      <c r="J3339" s="3" t="s">
        <v>57</v>
      </c>
      <c r="K3339" s="2">
        <v>8140</v>
      </c>
      <c r="L3339" s="3"/>
      <c r="M3339" s="3" t="s">
        <v>338</v>
      </c>
      <c r="N3339" s="3" t="s">
        <v>339</v>
      </c>
      <c r="O3339" s="3"/>
      <c r="P3339" s="3"/>
      <c r="Q3339" s="3"/>
      <c r="R3339" s="3">
        <v>0</v>
      </c>
      <c r="S3339" s="3">
        <v>1</v>
      </c>
      <c r="T3339" s="2">
        <v>131</v>
      </c>
      <c r="U3339" s="3">
        <v>32.358129374945641</v>
      </c>
      <c r="V3339" s="3">
        <v>298.81800669761822</v>
      </c>
      <c r="W3339" s="3">
        <v>40.175644105983757</v>
      </c>
      <c r="X3339" s="3">
        <v>130656.057140164</v>
      </c>
      <c r="Y3339" s="3">
        <v>298.81800669761822</v>
      </c>
      <c r="Z3339" s="3">
        <v>40.175608588969482</v>
      </c>
      <c r="AA3339" s="3">
        <v>130656.057140164</v>
      </c>
      <c r="AB3339">
        <f t="shared" si="86"/>
        <v>298.81800669761822</v>
      </c>
      <c r="AC3339">
        <f t="shared" si="87"/>
        <v>40.175608588969482</v>
      </c>
    </row>
    <row r="3340" spans="1:29" x14ac:dyDescent="0.25">
      <c r="A3340" s="2">
        <v>3339</v>
      </c>
      <c r="B3340" s="3" t="s">
        <v>178</v>
      </c>
      <c r="C3340" s="3" t="s">
        <v>333</v>
      </c>
      <c r="D3340" s="3" t="s">
        <v>179</v>
      </c>
      <c r="E3340" s="3" t="s">
        <v>335</v>
      </c>
      <c r="F3340" s="3">
        <v>0.56000000000000005</v>
      </c>
      <c r="G3340" s="3">
        <v>0.48</v>
      </c>
      <c r="H3340" s="3" t="s">
        <v>339</v>
      </c>
      <c r="I3340" s="2">
        <v>8300</v>
      </c>
      <c r="J3340" s="3" t="s">
        <v>202</v>
      </c>
      <c r="K3340" s="2">
        <v>8300</v>
      </c>
      <c r="L3340" s="3"/>
      <c r="M3340" s="3" t="s">
        <v>338</v>
      </c>
      <c r="N3340" s="3" t="s">
        <v>339</v>
      </c>
      <c r="O3340" s="3"/>
      <c r="P3340" s="3"/>
      <c r="Q3340" s="3"/>
      <c r="R3340" s="3">
        <v>0</v>
      </c>
      <c r="S3340" s="3">
        <v>1</v>
      </c>
      <c r="T3340" s="2">
        <v>62</v>
      </c>
      <c r="U3340" s="3">
        <v>10.063864608368547</v>
      </c>
      <c r="V3340" s="3">
        <v>80.684051134252769</v>
      </c>
      <c r="W3340" s="3">
        <v>11.247234296257462</v>
      </c>
      <c r="X3340" s="3">
        <v>38825.0814502863</v>
      </c>
      <c r="Y3340" s="3">
        <v>80.684051134252769</v>
      </c>
      <c r="Z3340" s="3">
        <v>11.24722435321387</v>
      </c>
      <c r="AA3340" s="3">
        <v>38825.0814502863</v>
      </c>
      <c r="AB3340">
        <f t="shared" si="86"/>
        <v>80.684051134252769</v>
      </c>
      <c r="AC3340">
        <f t="shared" si="87"/>
        <v>11.24722435321387</v>
      </c>
    </row>
    <row r="3341" spans="1:29" x14ac:dyDescent="0.25">
      <c r="A3341" s="2">
        <v>3340</v>
      </c>
      <c r="B3341" s="3" t="s">
        <v>178</v>
      </c>
      <c r="C3341" s="3" t="s">
        <v>333</v>
      </c>
      <c r="D3341" s="3" t="s">
        <v>179</v>
      </c>
      <c r="E3341" s="3" t="s">
        <v>335</v>
      </c>
      <c r="F3341" s="3">
        <v>0.56000000000000005</v>
      </c>
      <c r="G3341" s="3">
        <v>0.48</v>
      </c>
      <c r="H3341" s="3" t="s">
        <v>339</v>
      </c>
      <c r="I3341" s="2">
        <v>8370</v>
      </c>
      <c r="J3341" s="3" t="s">
        <v>68</v>
      </c>
      <c r="K3341" s="2">
        <v>8370</v>
      </c>
      <c r="L3341" s="3"/>
      <c r="M3341" s="3" t="s">
        <v>338</v>
      </c>
      <c r="N3341" s="3" t="s">
        <v>339</v>
      </c>
      <c r="O3341" s="3"/>
      <c r="P3341" s="3"/>
      <c r="Q3341" s="3"/>
      <c r="R3341" s="3">
        <v>0</v>
      </c>
      <c r="S3341" s="3">
        <v>1</v>
      </c>
      <c r="T3341" s="2">
        <v>7</v>
      </c>
      <c r="U3341" s="3">
        <v>0.19163695851774304</v>
      </c>
      <c r="V3341" s="3">
        <v>1.2107244268502759</v>
      </c>
      <c r="W3341" s="3">
        <v>0.16774339748844769</v>
      </c>
      <c r="X3341" s="3">
        <v>660.95409201509517</v>
      </c>
      <c r="Y3341" s="3">
        <v>1.2107244268502759</v>
      </c>
      <c r="Z3341" s="3">
        <v>0.16774324919599898</v>
      </c>
      <c r="AA3341" s="3">
        <v>660.95409201509517</v>
      </c>
      <c r="AB3341">
        <f t="shared" si="86"/>
        <v>1.2107244268502759</v>
      </c>
      <c r="AC3341">
        <f t="shared" si="87"/>
        <v>0.16774324919599898</v>
      </c>
    </row>
    <row r="3342" spans="1:29" x14ac:dyDescent="0.25">
      <c r="A3342" s="2">
        <v>3341</v>
      </c>
      <c r="B3342" s="3" t="s">
        <v>178</v>
      </c>
      <c r="C3342" s="3" t="s">
        <v>333</v>
      </c>
      <c r="D3342" s="3" t="s">
        <v>179</v>
      </c>
      <c r="E3342" s="3" t="s">
        <v>335</v>
      </c>
      <c r="F3342" s="3">
        <v>0.56000000000000005</v>
      </c>
      <c r="G3342" s="3">
        <v>0.48</v>
      </c>
      <c r="H3342" s="3" t="s">
        <v>302</v>
      </c>
      <c r="I3342" s="2">
        <v>1400</v>
      </c>
      <c r="J3342" s="3" t="s">
        <v>48</v>
      </c>
      <c r="K3342" s="2">
        <v>1400</v>
      </c>
      <c r="L3342" s="3"/>
      <c r="M3342" s="3" t="s">
        <v>303</v>
      </c>
      <c r="N3342" s="3" t="s">
        <v>302</v>
      </c>
      <c r="O3342" s="3"/>
      <c r="P3342" s="3"/>
      <c r="Q3342" s="3"/>
      <c r="R3342" s="3">
        <v>0</v>
      </c>
      <c r="S3342" s="3">
        <v>1</v>
      </c>
      <c r="T3342" s="2">
        <v>6</v>
      </c>
      <c r="U3342" s="3">
        <v>8.8951199683374185E-2</v>
      </c>
      <c r="V3342" s="3">
        <v>0.81518146165060701</v>
      </c>
      <c r="W3342" s="3">
        <v>0.10678730073122109</v>
      </c>
      <c r="X3342" s="3">
        <v>349.70030463263777</v>
      </c>
      <c r="Y3342" s="3">
        <v>0.81518146165060701</v>
      </c>
      <c r="Z3342" s="3">
        <v>0.10678720632660944</v>
      </c>
      <c r="AA3342" s="3">
        <v>349.70030463263777</v>
      </c>
      <c r="AB3342">
        <f t="shared" si="86"/>
        <v>0.81518146165060701</v>
      </c>
      <c r="AC3342">
        <f t="shared" si="87"/>
        <v>0.10678720632660944</v>
      </c>
    </row>
    <row r="3343" spans="1:29" x14ac:dyDescent="0.25">
      <c r="A3343" s="2">
        <v>3342</v>
      </c>
      <c r="B3343" s="3" t="s">
        <v>178</v>
      </c>
      <c r="C3343" s="3" t="s">
        <v>333</v>
      </c>
      <c r="D3343" s="3" t="s">
        <v>179</v>
      </c>
      <c r="E3343" s="3" t="s">
        <v>335</v>
      </c>
      <c r="F3343" s="3">
        <v>0.56000000000000005</v>
      </c>
      <c r="G3343" s="3">
        <v>0.48</v>
      </c>
      <c r="H3343" s="3" t="s">
        <v>302</v>
      </c>
      <c r="I3343" s="2">
        <v>1400</v>
      </c>
      <c r="J3343" s="3" t="s">
        <v>48</v>
      </c>
      <c r="K3343" s="2">
        <v>1400</v>
      </c>
      <c r="L3343" s="3"/>
      <c r="M3343" s="3" t="s">
        <v>344</v>
      </c>
      <c r="N3343" s="3" t="s">
        <v>302</v>
      </c>
      <c r="O3343" s="3"/>
      <c r="P3343" s="3"/>
      <c r="Q3343" s="3"/>
      <c r="R3343" s="3">
        <v>0</v>
      </c>
      <c r="S3343" s="3">
        <v>1</v>
      </c>
      <c r="T3343" s="2">
        <v>6</v>
      </c>
      <c r="U3343" s="3">
        <v>0.29809253673105301</v>
      </c>
      <c r="V3343" s="3">
        <v>2.7757748368984498</v>
      </c>
      <c r="W3343" s="3">
        <v>0.36802563587083542</v>
      </c>
      <c r="X3343" s="3">
        <v>1148.5288473646826</v>
      </c>
      <c r="Y3343" s="3">
        <v>2.7757748368984498</v>
      </c>
      <c r="Z3343" s="3">
        <v>0.36802531052019072</v>
      </c>
      <c r="AA3343" s="3">
        <v>1148.5288473646826</v>
      </c>
      <c r="AB3343">
        <f t="shared" si="86"/>
        <v>2.7757748368984498</v>
      </c>
      <c r="AC3343">
        <f t="shared" si="87"/>
        <v>0.36802531052019072</v>
      </c>
    </row>
    <row r="3344" spans="1:29" x14ac:dyDescent="0.25">
      <c r="A3344" s="2">
        <v>3343</v>
      </c>
      <c r="B3344" s="3" t="s">
        <v>178</v>
      </c>
      <c r="C3344" s="3" t="s">
        <v>333</v>
      </c>
      <c r="D3344" s="3" t="s">
        <v>179</v>
      </c>
      <c r="E3344" s="3" t="s">
        <v>335</v>
      </c>
      <c r="F3344" s="3">
        <v>0.56000000000000005</v>
      </c>
      <c r="G3344" s="3">
        <v>0.48</v>
      </c>
      <c r="H3344" s="3" t="s">
        <v>302</v>
      </c>
      <c r="I3344" s="2">
        <v>1410</v>
      </c>
      <c r="J3344" s="3" t="s">
        <v>116</v>
      </c>
      <c r="K3344" s="2">
        <v>1410</v>
      </c>
      <c r="L3344" s="3"/>
      <c r="M3344" s="3" t="s">
        <v>303</v>
      </c>
      <c r="N3344" s="3" t="s">
        <v>302</v>
      </c>
      <c r="O3344" s="3"/>
      <c r="P3344" s="3"/>
      <c r="Q3344" s="3"/>
      <c r="R3344" s="3">
        <v>0</v>
      </c>
      <c r="S3344" s="3">
        <v>1</v>
      </c>
      <c r="T3344" s="2">
        <v>2</v>
      </c>
      <c r="U3344" s="3">
        <v>5.2474935200913404E-3</v>
      </c>
      <c r="V3344" s="3">
        <v>4.786534927464553E-2</v>
      </c>
      <c r="W3344" s="3">
        <v>6.391139675525518E-3</v>
      </c>
      <c r="X3344" s="3">
        <v>21.038899127172918</v>
      </c>
      <c r="Y3344" s="3">
        <v>4.786534927464553E-2</v>
      </c>
      <c r="Z3344" s="3">
        <v>6.3911340254804785E-3</v>
      </c>
      <c r="AA3344" s="3">
        <v>21.038899127172918</v>
      </c>
      <c r="AB3344">
        <f t="shared" si="86"/>
        <v>4.786534927464553E-2</v>
      </c>
      <c r="AC3344">
        <f t="shared" si="87"/>
        <v>6.3911340254804785E-3</v>
      </c>
    </row>
    <row r="3345" spans="1:29" x14ac:dyDescent="0.25">
      <c r="A3345" s="2">
        <v>3344</v>
      </c>
      <c r="B3345" s="3" t="s">
        <v>178</v>
      </c>
      <c r="C3345" s="3" t="s">
        <v>333</v>
      </c>
      <c r="D3345" s="3" t="s">
        <v>179</v>
      </c>
      <c r="E3345" s="3" t="s">
        <v>335</v>
      </c>
      <c r="F3345" s="3">
        <v>0.56000000000000005</v>
      </c>
      <c r="G3345" s="3">
        <v>0.48</v>
      </c>
      <c r="H3345" s="3" t="s">
        <v>302</v>
      </c>
      <c r="I3345" s="2">
        <v>1410</v>
      </c>
      <c r="J3345" s="3" t="s">
        <v>116</v>
      </c>
      <c r="K3345" s="2">
        <v>1410</v>
      </c>
      <c r="L3345" s="3"/>
      <c r="M3345" s="3" t="s">
        <v>344</v>
      </c>
      <c r="N3345" s="3" t="s">
        <v>302</v>
      </c>
      <c r="O3345" s="3"/>
      <c r="P3345" s="3"/>
      <c r="Q3345" s="3"/>
      <c r="R3345" s="3">
        <v>0</v>
      </c>
      <c r="S3345" s="3">
        <v>1</v>
      </c>
      <c r="T3345" s="2">
        <v>4</v>
      </c>
      <c r="U3345" s="3">
        <v>0.12441547471713851</v>
      </c>
      <c r="V3345" s="3">
        <v>1.1385399839262489</v>
      </c>
      <c r="W3345" s="3">
        <v>0.15132970981814964</v>
      </c>
      <c r="X3345" s="3">
        <v>475.3797428575275</v>
      </c>
      <c r="Y3345" s="3">
        <v>1.1385399839262489</v>
      </c>
      <c r="Z3345" s="3">
        <v>0.15132957603611361</v>
      </c>
      <c r="AA3345" s="3">
        <v>475.3797428575275</v>
      </c>
      <c r="AB3345">
        <f t="shared" si="86"/>
        <v>1.1385399839262489</v>
      </c>
      <c r="AC3345">
        <f t="shared" si="87"/>
        <v>0.15132957603611361</v>
      </c>
    </row>
    <row r="3346" spans="1:29" x14ac:dyDescent="0.25">
      <c r="A3346" s="2">
        <v>3345</v>
      </c>
      <c r="B3346" s="3" t="s">
        <v>178</v>
      </c>
      <c r="C3346" s="3" t="s">
        <v>333</v>
      </c>
      <c r="D3346" s="3" t="s">
        <v>179</v>
      </c>
      <c r="E3346" s="3" t="s">
        <v>335</v>
      </c>
      <c r="F3346" s="3">
        <v>0.56000000000000005</v>
      </c>
      <c r="G3346" s="3">
        <v>0.48</v>
      </c>
      <c r="H3346" s="3" t="s">
        <v>302</v>
      </c>
      <c r="I3346" s="2">
        <v>1430</v>
      </c>
      <c r="J3346" s="3" t="s">
        <v>118</v>
      </c>
      <c r="K3346" s="2">
        <v>1430</v>
      </c>
      <c r="L3346" s="3"/>
      <c r="M3346" s="3" t="s">
        <v>303</v>
      </c>
      <c r="N3346" s="3" t="s">
        <v>302</v>
      </c>
      <c r="O3346" s="3"/>
      <c r="P3346" s="3"/>
      <c r="Q3346" s="3"/>
      <c r="R3346" s="3">
        <v>0</v>
      </c>
      <c r="S3346" s="3">
        <v>1</v>
      </c>
      <c r="T3346" s="2">
        <v>5</v>
      </c>
      <c r="U3346" s="3">
        <v>4.6214338072444572E-2</v>
      </c>
      <c r="V3346" s="3">
        <v>0.40855407818430745</v>
      </c>
      <c r="W3346" s="3">
        <v>5.2612956371377029E-2</v>
      </c>
      <c r="X3346" s="3">
        <v>176.04442086772963</v>
      </c>
      <c r="Y3346" s="3">
        <v>0.40855407818430745</v>
      </c>
      <c r="Z3346" s="3">
        <v>5.261290985923852E-2</v>
      </c>
      <c r="AA3346" s="3">
        <v>176.04442086772963</v>
      </c>
      <c r="AB3346">
        <f t="shared" si="86"/>
        <v>0.40855407818430745</v>
      </c>
      <c r="AC3346">
        <f t="shared" si="87"/>
        <v>5.261290985923852E-2</v>
      </c>
    </row>
    <row r="3347" spans="1:29" x14ac:dyDescent="0.25">
      <c r="A3347" s="2">
        <v>3346</v>
      </c>
      <c r="B3347" s="3" t="s">
        <v>178</v>
      </c>
      <c r="C3347" s="3" t="s">
        <v>333</v>
      </c>
      <c r="D3347" s="3" t="s">
        <v>179</v>
      </c>
      <c r="E3347" s="3" t="s">
        <v>335</v>
      </c>
      <c r="F3347" s="3">
        <v>0.56000000000000005</v>
      </c>
      <c r="G3347" s="3">
        <v>0.48</v>
      </c>
      <c r="H3347" s="3" t="s">
        <v>302</v>
      </c>
      <c r="I3347" s="2">
        <v>1450</v>
      </c>
      <c r="J3347" s="3" t="s">
        <v>119</v>
      </c>
      <c r="K3347" s="2">
        <v>1450</v>
      </c>
      <c r="L3347" s="3"/>
      <c r="M3347" s="3" t="s">
        <v>303</v>
      </c>
      <c r="N3347" s="3" t="s">
        <v>302</v>
      </c>
      <c r="O3347" s="3"/>
      <c r="P3347" s="3"/>
      <c r="Q3347" s="3"/>
      <c r="R3347" s="3">
        <v>0</v>
      </c>
      <c r="S3347" s="3">
        <v>1</v>
      </c>
      <c r="T3347" s="2">
        <v>5</v>
      </c>
      <c r="U3347" s="3">
        <v>9.1758545255278198E-3</v>
      </c>
      <c r="V3347" s="3">
        <v>7.6888881041930368E-2</v>
      </c>
      <c r="W3347" s="3">
        <v>9.8836678564535457E-3</v>
      </c>
      <c r="X3347" s="3">
        <v>34.316142755004094</v>
      </c>
      <c r="Y3347" s="3">
        <v>7.6888881041930368E-2</v>
      </c>
      <c r="Z3347" s="3">
        <v>9.8836591188618643E-3</v>
      </c>
      <c r="AA3347" s="3">
        <v>34.316142755004094</v>
      </c>
      <c r="AB3347">
        <f t="shared" si="86"/>
        <v>7.6888881041930368E-2</v>
      </c>
      <c r="AC3347">
        <f t="shared" si="87"/>
        <v>9.8836591188618643E-3</v>
      </c>
    </row>
    <row r="3348" spans="1:29" x14ac:dyDescent="0.25">
      <c r="A3348" s="2">
        <v>3347</v>
      </c>
      <c r="B3348" s="3" t="s">
        <v>178</v>
      </c>
      <c r="C3348" s="3" t="s">
        <v>333</v>
      </c>
      <c r="D3348" s="3" t="s">
        <v>179</v>
      </c>
      <c r="E3348" s="3" t="s">
        <v>335</v>
      </c>
      <c r="F3348" s="3">
        <v>0.56000000000000005</v>
      </c>
      <c r="G3348" s="3">
        <v>0.48</v>
      </c>
      <c r="H3348" s="3" t="s">
        <v>302</v>
      </c>
      <c r="I3348" s="2">
        <v>1490</v>
      </c>
      <c r="J3348" s="3" t="s">
        <v>147</v>
      </c>
      <c r="K3348" s="2">
        <v>1490</v>
      </c>
      <c r="L3348" s="3"/>
      <c r="M3348" s="3" t="s">
        <v>344</v>
      </c>
      <c r="N3348" s="3" t="s">
        <v>302</v>
      </c>
      <c r="O3348" s="3"/>
      <c r="P3348" s="3"/>
      <c r="Q3348" s="3"/>
      <c r="R3348" s="3">
        <v>0</v>
      </c>
      <c r="S3348" s="3">
        <v>1</v>
      </c>
      <c r="T3348" s="2">
        <v>10</v>
      </c>
      <c r="U3348" s="3">
        <v>1.0983526868802351</v>
      </c>
      <c r="V3348" s="3">
        <v>12.23497961466901</v>
      </c>
      <c r="W3348" s="3">
        <v>1.605606672124688</v>
      </c>
      <c r="X3348" s="3">
        <v>4234.4353984230893</v>
      </c>
      <c r="Y3348" s="3">
        <v>12.23497961466901</v>
      </c>
      <c r="Z3348" s="3">
        <v>1.6056052526986546</v>
      </c>
      <c r="AA3348" s="3">
        <v>4234.4353984230893</v>
      </c>
      <c r="AB3348">
        <f t="shared" si="86"/>
        <v>12.23497961466901</v>
      </c>
      <c r="AC3348">
        <f t="shared" si="87"/>
        <v>1.6056052526986546</v>
      </c>
    </row>
    <row r="3349" spans="1:29" x14ac:dyDescent="0.25">
      <c r="A3349" s="2">
        <v>3348</v>
      </c>
      <c r="B3349" s="3" t="s">
        <v>178</v>
      </c>
      <c r="C3349" s="3" t="s">
        <v>333</v>
      </c>
      <c r="D3349" s="3" t="s">
        <v>179</v>
      </c>
      <c r="E3349" s="3" t="s">
        <v>335</v>
      </c>
      <c r="F3349" s="3">
        <v>0.56000000000000005</v>
      </c>
      <c r="G3349" s="3">
        <v>0.48</v>
      </c>
      <c r="H3349" s="3" t="s">
        <v>302</v>
      </c>
      <c r="I3349" s="2">
        <v>1750</v>
      </c>
      <c r="J3349" s="3" t="s">
        <v>51</v>
      </c>
      <c r="K3349" s="2">
        <v>1750</v>
      </c>
      <c r="L3349" s="3"/>
      <c r="M3349" s="3" t="s">
        <v>344</v>
      </c>
      <c r="N3349" s="3" t="s">
        <v>302</v>
      </c>
      <c r="O3349" s="3"/>
      <c r="P3349" s="3"/>
      <c r="Q3349" s="3"/>
      <c r="R3349" s="3">
        <v>0</v>
      </c>
      <c r="S3349" s="3">
        <v>1</v>
      </c>
      <c r="T3349" s="2">
        <v>1</v>
      </c>
      <c r="U3349" s="3">
        <v>2.61574426601155E-2</v>
      </c>
      <c r="V3349" s="3">
        <v>0.1819165575914666</v>
      </c>
      <c r="W3349" s="3">
        <v>2.3462263132529977E-2</v>
      </c>
      <c r="X3349" s="3">
        <v>82.388512037998126</v>
      </c>
      <c r="Y3349" s="3">
        <v>0.1819165575914666</v>
      </c>
      <c r="Z3349" s="3">
        <v>2.34622423908704E-2</v>
      </c>
      <c r="AA3349" s="3">
        <v>82.388512037998126</v>
      </c>
      <c r="AB3349">
        <f t="shared" si="86"/>
        <v>0.1819165575914666</v>
      </c>
      <c r="AC3349">
        <f t="shared" si="87"/>
        <v>2.34622423908704E-2</v>
      </c>
    </row>
    <row r="3350" spans="1:29" x14ac:dyDescent="0.25">
      <c r="A3350" s="2">
        <v>3349</v>
      </c>
      <c r="B3350" s="3" t="s">
        <v>178</v>
      </c>
      <c r="C3350" s="3" t="s">
        <v>333</v>
      </c>
      <c r="D3350" s="3" t="s">
        <v>179</v>
      </c>
      <c r="E3350" s="3" t="s">
        <v>335</v>
      </c>
      <c r="F3350" s="3">
        <v>0.56000000000000005</v>
      </c>
      <c r="G3350" s="3">
        <v>0.48</v>
      </c>
      <c r="H3350" s="3" t="s">
        <v>302</v>
      </c>
      <c r="I3350" s="2">
        <v>2130</v>
      </c>
      <c r="J3350" s="3" t="s">
        <v>36</v>
      </c>
      <c r="K3350" s="2">
        <v>2000</v>
      </c>
      <c r="L3350" s="3"/>
      <c r="M3350" s="3" t="s">
        <v>303</v>
      </c>
      <c r="N3350" s="3" t="s">
        <v>302</v>
      </c>
      <c r="O3350" s="3" t="s">
        <v>31</v>
      </c>
      <c r="P3350" s="3"/>
      <c r="Q3350" s="3"/>
      <c r="R3350" s="3">
        <v>0</v>
      </c>
      <c r="S3350" s="3">
        <v>1</v>
      </c>
      <c r="T3350" s="2">
        <v>8</v>
      </c>
      <c r="U3350" s="3">
        <v>1.073585698610777</v>
      </c>
      <c r="V3350" s="3">
        <v>7.9834501450687467</v>
      </c>
      <c r="W3350" s="3">
        <v>1.1580996673700039</v>
      </c>
      <c r="X3350" s="3">
        <v>2798.7355765602347</v>
      </c>
      <c r="Y3350" s="3">
        <v>7.9834501450687467</v>
      </c>
      <c r="Z3350" s="3">
        <v>1.158098643559597</v>
      </c>
      <c r="AA3350" s="3">
        <v>2798.7355765602347</v>
      </c>
      <c r="AB3350">
        <f t="shared" si="86"/>
        <v>7.9834501450687467</v>
      </c>
      <c r="AC3350">
        <f t="shared" si="87"/>
        <v>1.158098643559597</v>
      </c>
    </row>
    <row r="3351" spans="1:29" x14ac:dyDescent="0.25">
      <c r="A3351" s="2">
        <v>3350</v>
      </c>
      <c r="B3351" s="3" t="s">
        <v>178</v>
      </c>
      <c r="C3351" s="3" t="s">
        <v>333</v>
      </c>
      <c r="D3351" s="3" t="s">
        <v>179</v>
      </c>
      <c r="E3351" s="3" t="s">
        <v>335</v>
      </c>
      <c r="F3351" s="3">
        <v>0.56000000000000005</v>
      </c>
      <c r="G3351" s="3">
        <v>0.48</v>
      </c>
      <c r="H3351" s="3" t="s">
        <v>302</v>
      </c>
      <c r="I3351" s="2">
        <v>2130</v>
      </c>
      <c r="J3351" s="3" t="s">
        <v>36</v>
      </c>
      <c r="K3351" s="2">
        <v>2130</v>
      </c>
      <c r="L3351" s="3"/>
      <c r="M3351" s="3" t="s">
        <v>303</v>
      </c>
      <c r="N3351" s="3" t="s">
        <v>302</v>
      </c>
      <c r="O3351" s="3" t="s">
        <v>31</v>
      </c>
      <c r="P3351" s="3"/>
      <c r="Q3351" s="3"/>
      <c r="R3351" s="3">
        <v>0</v>
      </c>
      <c r="S3351" s="3">
        <v>1</v>
      </c>
      <c r="T3351" s="2">
        <v>3</v>
      </c>
      <c r="U3351" s="3">
        <v>1.9595224431404284E-3</v>
      </c>
      <c r="V3351" s="3">
        <v>1.5493653364369966E-2</v>
      </c>
      <c r="W3351" s="3">
        <v>2.0735264044414868E-3</v>
      </c>
      <c r="X3351" s="3">
        <v>5.865851886177329</v>
      </c>
      <c r="Y3351" s="3">
        <v>1.5493653364369966E-2</v>
      </c>
      <c r="Z3351" s="3">
        <v>2.0735245713540797E-3</v>
      </c>
      <c r="AA3351" s="3">
        <v>5.865851886177329</v>
      </c>
      <c r="AB3351">
        <f t="shared" si="86"/>
        <v>1.5493653364369966E-2</v>
      </c>
      <c r="AC3351">
        <f t="shared" si="87"/>
        <v>2.0735245713540797E-3</v>
      </c>
    </row>
    <row r="3352" spans="1:29" x14ac:dyDescent="0.25">
      <c r="A3352" s="2">
        <v>3351</v>
      </c>
      <c r="B3352" s="3" t="s">
        <v>178</v>
      </c>
      <c r="C3352" s="3" t="s">
        <v>333</v>
      </c>
      <c r="D3352" s="3" t="s">
        <v>179</v>
      </c>
      <c r="E3352" s="3" t="s">
        <v>335</v>
      </c>
      <c r="F3352" s="3">
        <v>0.56000000000000005</v>
      </c>
      <c r="G3352" s="3">
        <v>0.48</v>
      </c>
      <c r="H3352" s="3" t="s">
        <v>302</v>
      </c>
      <c r="I3352" s="2">
        <v>3100</v>
      </c>
      <c r="J3352" s="3" t="s">
        <v>69</v>
      </c>
      <c r="K3352" s="2">
        <v>3100</v>
      </c>
      <c r="L3352" s="3" t="s">
        <v>64</v>
      </c>
      <c r="M3352" s="3" t="s">
        <v>303</v>
      </c>
      <c r="N3352" s="3" t="s">
        <v>302</v>
      </c>
      <c r="O3352" s="3"/>
      <c r="P3352" s="3"/>
      <c r="Q3352" s="3"/>
      <c r="R3352" s="3">
        <v>0</v>
      </c>
      <c r="S3352" s="3">
        <v>1</v>
      </c>
      <c r="T3352" s="2">
        <v>6</v>
      </c>
      <c r="U3352" s="3">
        <v>0.24026104338773632</v>
      </c>
      <c r="V3352" s="3">
        <v>2.0233601827004941</v>
      </c>
      <c r="W3352" s="3">
        <v>0.25804221951543965</v>
      </c>
      <c r="X3352" s="3">
        <v>883.02908523552458</v>
      </c>
      <c r="Y3352" s="3">
        <v>2.0233601827004941</v>
      </c>
      <c r="Z3352" s="3">
        <v>0.25804199139491124</v>
      </c>
      <c r="AA3352" s="3">
        <v>883.02908523552458</v>
      </c>
      <c r="AB3352">
        <f t="shared" si="86"/>
        <v>2.0233601827004941</v>
      </c>
      <c r="AC3352">
        <f t="shared" si="87"/>
        <v>0.25804199139491124</v>
      </c>
    </row>
    <row r="3353" spans="1:29" x14ac:dyDescent="0.25">
      <c r="A3353" s="2">
        <v>3352</v>
      </c>
      <c r="B3353" s="3" t="s">
        <v>178</v>
      </c>
      <c r="C3353" s="3" t="s">
        <v>333</v>
      </c>
      <c r="D3353" s="3" t="s">
        <v>179</v>
      </c>
      <c r="E3353" s="3" t="s">
        <v>335</v>
      </c>
      <c r="F3353" s="3">
        <v>0.56000000000000005</v>
      </c>
      <c r="G3353" s="3">
        <v>0.48</v>
      </c>
      <c r="H3353" s="3" t="s">
        <v>302</v>
      </c>
      <c r="I3353" s="2">
        <v>3100</v>
      </c>
      <c r="J3353" s="3" t="s">
        <v>69</v>
      </c>
      <c r="K3353" s="2">
        <v>3100</v>
      </c>
      <c r="L3353" s="3" t="s">
        <v>64</v>
      </c>
      <c r="M3353" s="3" t="s">
        <v>344</v>
      </c>
      <c r="N3353" s="3" t="s">
        <v>302</v>
      </c>
      <c r="O3353" s="3"/>
      <c r="P3353" s="3"/>
      <c r="Q3353" s="3"/>
      <c r="R3353" s="3">
        <v>0</v>
      </c>
      <c r="S3353" s="3">
        <v>1</v>
      </c>
      <c r="T3353" s="2">
        <v>2</v>
      </c>
      <c r="U3353" s="3">
        <v>1.017612745386802E-2</v>
      </c>
      <c r="V3353" s="3">
        <v>7.3871462780916192E-2</v>
      </c>
      <c r="W3353" s="3">
        <v>8.1015210329630546E-3</v>
      </c>
      <c r="X3353" s="3">
        <v>32.05219189841457</v>
      </c>
      <c r="Y3353" s="3">
        <v>7.3871462780916192E-2</v>
      </c>
      <c r="Z3353" s="3">
        <v>8.1015138708665797E-3</v>
      </c>
      <c r="AA3353" s="3">
        <v>32.05219189841457</v>
      </c>
      <c r="AB3353">
        <f t="shared" si="86"/>
        <v>7.3871462780916192E-2</v>
      </c>
      <c r="AC3353">
        <f t="shared" si="87"/>
        <v>8.1015138708665797E-3</v>
      </c>
    </row>
    <row r="3354" spans="1:29" x14ac:dyDescent="0.25">
      <c r="A3354" s="2">
        <v>3353</v>
      </c>
      <c r="B3354" s="3" t="s">
        <v>178</v>
      </c>
      <c r="C3354" s="3" t="s">
        <v>333</v>
      </c>
      <c r="D3354" s="3" t="s">
        <v>179</v>
      </c>
      <c r="E3354" s="3" t="s">
        <v>335</v>
      </c>
      <c r="F3354" s="3">
        <v>0.56000000000000005</v>
      </c>
      <c r="G3354" s="3">
        <v>0.48</v>
      </c>
      <c r="H3354" s="3" t="s">
        <v>302</v>
      </c>
      <c r="I3354" s="2">
        <v>3200</v>
      </c>
      <c r="J3354" s="3" t="s">
        <v>72</v>
      </c>
      <c r="K3354" s="2">
        <v>1000</v>
      </c>
      <c r="L3354" s="3" t="s">
        <v>64</v>
      </c>
      <c r="M3354" s="3" t="s">
        <v>303</v>
      </c>
      <c r="N3354" s="3" t="s">
        <v>302</v>
      </c>
      <c r="O3354" s="3"/>
      <c r="P3354" s="3"/>
      <c r="Q3354" s="3"/>
      <c r="R3354" s="3">
        <v>0</v>
      </c>
      <c r="S3354" s="3">
        <v>1</v>
      </c>
      <c r="T3354" s="2">
        <v>1</v>
      </c>
      <c r="U3354" s="3">
        <v>2.8440463280272599E-5</v>
      </c>
      <c r="V3354" s="3">
        <v>1.7348465773359202E-4</v>
      </c>
      <c r="W3354" s="3">
        <v>2.0380610570902402E-5</v>
      </c>
      <c r="X3354" s="3">
        <v>7.4666406264271262E-2</v>
      </c>
      <c r="Y3354" s="3">
        <v>1.7348465773359202E-4</v>
      </c>
      <c r="Z3354" s="3">
        <v>2.0380592553557499E-5</v>
      </c>
      <c r="AA3354" s="3">
        <v>7.4666406264271262E-2</v>
      </c>
      <c r="AB3354">
        <f t="shared" si="86"/>
        <v>1.7348465773359202E-4</v>
      </c>
      <c r="AC3354">
        <f t="shared" si="87"/>
        <v>2.0380592553557499E-5</v>
      </c>
    </row>
    <row r="3355" spans="1:29" x14ac:dyDescent="0.25">
      <c r="A3355" s="2">
        <v>3354</v>
      </c>
      <c r="B3355" s="3" t="s">
        <v>178</v>
      </c>
      <c r="C3355" s="3" t="s">
        <v>333</v>
      </c>
      <c r="D3355" s="3" t="s">
        <v>179</v>
      </c>
      <c r="E3355" s="3" t="s">
        <v>335</v>
      </c>
      <c r="F3355" s="3">
        <v>0.56000000000000005</v>
      </c>
      <c r="G3355" s="3">
        <v>0.48</v>
      </c>
      <c r="H3355" s="3" t="s">
        <v>302</v>
      </c>
      <c r="I3355" s="2">
        <v>3200</v>
      </c>
      <c r="J3355" s="3" t="s">
        <v>72</v>
      </c>
      <c r="K3355" s="2">
        <v>1000</v>
      </c>
      <c r="L3355" s="3" t="s">
        <v>64</v>
      </c>
      <c r="M3355" s="3" t="s">
        <v>344</v>
      </c>
      <c r="N3355" s="3" t="s">
        <v>302</v>
      </c>
      <c r="O3355" s="3"/>
      <c r="P3355" s="3"/>
      <c r="Q3355" s="3"/>
      <c r="R3355" s="3">
        <v>0</v>
      </c>
      <c r="S3355" s="3">
        <v>1</v>
      </c>
      <c r="T3355" s="2">
        <v>9</v>
      </c>
      <c r="U3355" s="3">
        <v>0.40872441593106046</v>
      </c>
      <c r="V3355" s="3">
        <v>3.1797805197799023</v>
      </c>
      <c r="W3355" s="3">
        <v>0.41530882692194532</v>
      </c>
      <c r="X3355" s="3">
        <v>1442.5038831171712</v>
      </c>
      <c r="Y3355" s="3">
        <v>3.1797805197799023</v>
      </c>
      <c r="Z3355" s="3">
        <v>0.41530845977090469</v>
      </c>
      <c r="AA3355" s="3">
        <v>1442.5038831171712</v>
      </c>
      <c r="AB3355">
        <f t="shared" si="86"/>
        <v>3.1797805197799023</v>
      </c>
      <c r="AC3355">
        <f t="shared" si="87"/>
        <v>0.41530845977090469</v>
      </c>
    </row>
    <row r="3356" spans="1:29" x14ac:dyDescent="0.25">
      <c r="A3356" s="2">
        <v>3355</v>
      </c>
      <c r="B3356" s="3" t="s">
        <v>178</v>
      </c>
      <c r="C3356" s="3" t="s">
        <v>333</v>
      </c>
      <c r="D3356" s="3" t="s">
        <v>179</v>
      </c>
      <c r="E3356" s="3" t="s">
        <v>335</v>
      </c>
      <c r="F3356" s="3">
        <v>0.56000000000000005</v>
      </c>
      <c r="G3356" s="3">
        <v>0.48</v>
      </c>
      <c r="H3356" s="3" t="s">
        <v>302</v>
      </c>
      <c r="I3356" s="2">
        <v>3200</v>
      </c>
      <c r="J3356" s="3" t="s">
        <v>72</v>
      </c>
      <c r="K3356" s="2">
        <v>3200</v>
      </c>
      <c r="L3356" s="3" t="s">
        <v>64</v>
      </c>
      <c r="M3356" s="3" t="s">
        <v>303</v>
      </c>
      <c r="N3356" s="3" t="s">
        <v>302</v>
      </c>
      <c r="O3356" s="3"/>
      <c r="P3356" s="3"/>
      <c r="Q3356" s="3"/>
      <c r="R3356" s="3">
        <v>0</v>
      </c>
      <c r="S3356" s="3">
        <v>1</v>
      </c>
      <c r="T3356" s="2">
        <v>58</v>
      </c>
      <c r="U3356" s="3">
        <v>6.2457573220560416</v>
      </c>
      <c r="V3356" s="3">
        <v>36.964133202540125</v>
      </c>
      <c r="W3356" s="3">
        <v>4.5531362268012776</v>
      </c>
      <c r="X3356" s="3">
        <v>16506.424419091312</v>
      </c>
      <c r="Y3356" s="3">
        <v>36.964133202540125</v>
      </c>
      <c r="Z3356" s="3">
        <v>4.5531322016311071</v>
      </c>
      <c r="AA3356" s="3">
        <v>16506.424419091312</v>
      </c>
      <c r="AB3356">
        <f t="shared" si="86"/>
        <v>36.964133202540125</v>
      </c>
      <c r="AC3356">
        <f t="shared" si="87"/>
        <v>4.5531322016311071</v>
      </c>
    </row>
    <row r="3357" spans="1:29" x14ac:dyDescent="0.25">
      <c r="A3357" s="2">
        <v>3356</v>
      </c>
      <c r="B3357" s="3" t="s">
        <v>178</v>
      </c>
      <c r="C3357" s="3" t="s">
        <v>333</v>
      </c>
      <c r="D3357" s="3" t="s">
        <v>179</v>
      </c>
      <c r="E3357" s="3" t="s">
        <v>335</v>
      </c>
      <c r="F3357" s="3">
        <v>0.56000000000000005</v>
      </c>
      <c r="G3357" s="3">
        <v>0.48</v>
      </c>
      <c r="H3357" s="3" t="s">
        <v>302</v>
      </c>
      <c r="I3357" s="2">
        <v>3200</v>
      </c>
      <c r="J3357" s="3" t="s">
        <v>72</v>
      </c>
      <c r="K3357" s="2">
        <v>3200</v>
      </c>
      <c r="L3357" s="3" t="s">
        <v>64</v>
      </c>
      <c r="M3357" s="3" t="s">
        <v>344</v>
      </c>
      <c r="N3357" s="3" t="s">
        <v>302</v>
      </c>
      <c r="O3357" s="3"/>
      <c r="P3357" s="3"/>
      <c r="Q3357" s="3"/>
      <c r="R3357" s="3">
        <v>0</v>
      </c>
      <c r="S3357" s="3">
        <v>1</v>
      </c>
      <c r="T3357" s="2">
        <v>187</v>
      </c>
      <c r="U3357" s="3">
        <v>16.017858445067702</v>
      </c>
      <c r="V3357" s="3">
        <v>99.311277880592925</v>
      </c>
      <c r="W3357" s="3">
        <v>12.332637761818026</v>
      </c>
      <c r="X3357" s="3">
        <v>45149.586044094103</v>
      </c>
      <c r="Y3357" s="3">
        <v>99.311277880592925</v>
      </c>
      <c r="Z3357" s="3">
        <v>12.332626859230624</v>
      </c>
      <c r="AA3357" s="3">
        <v>45149.586044094103</v>
      </c>
      <c r="AB3357">
        <f t="shared" si="86"/>
        <v>99.311277880592925</v>
      </c>
      <c r="AC3357">
        <f t="shared" si="87"/>
        <v>12.332626859230624</v>
      </c>
    </row>
    <row r="3358" spans="1:29" x14ac:dyDescent="0.25">
      <c r="A3358" s="2">
        <v>3357</v>
      </c>
      <c r="B3358" s="3" t="s">
        <v>178</v>
      </c>
      <c r="C3358" s="3" t="s">
        <v>333</v>
      </c>
      <c r="D3358" s="3" t="s">
        <v>179</v>
      </c>
      <c r="E3358" s="3" t="s">
        <v>335</v>
      </c>
      <c r="F3358" s="3">
        <v>0.56000000000000005</v>
      </c>
      <c r="G3358" s="3">
        <v>0.48</v>
      </c>
      <c r="H3358" s="3" t="s">
        <v>302</v>
      </c>
      <c r="I3358" s="2">
        <v>3200</v>
      </c>
      <c r="J3358" s="3" t="s">
        <v>72</v>
      </c>
      <c r="K3358" s="2">
        <v>3200</v>
      </c>
      <c r="L3358" s="3" t="s">
        <v>64</v>
      </c>
      <c r="M3358" s="3" t="s">
        <v>345</v>
      </c>
      <c r="N3358" s="3" t="s">
        <v>302</v>
      </c>
      <c r="O3358" s="3"/>
      <c r="P3358" s="3"/>
      <c r="Q3358" s="3"/>
      <c r="R3358" s="3">
        <v>0</v>
      </c>
      <c r="S3358" s="3">
        <v>1</v>
      </c>
      <c r="T3358" s="2">
        <v>4</v>
      </c>
      <c r="U3358" s="3">
        <v>0.15633661348696551</v>
      </c>
      <c r="V3358" s="3">
        <v>0.6954892712241354</v>
      </c>
      <c r="W3358" s="3">
        <v>8.4465812636554727E-2</v>
      </c>
      <c r="X3358" s="3">
        <v>382.55519948363514</v>
      </c>
      <c r="Y3358" s="3">
        <v>0.6954892712241354</v>
      </c>
      <c r="Z3358" s="3">
        <v>8.4465737965108312E-2</v>
      </c>
      <c r="AA3358" s="3">
        <v>382.55519948363514</v>
      </c>
      <c r="AB3358">
        <f t="shared" si="86"/>
        <v>0.6954892712241354</v>
      </c>
      <c r="AC3358">
        <f t="shared" si="87"/>
        <v>8.4465737965108312E-2</v>
      </c>
    </row>
    <row r="3359" spans="1:29" x14ac:dyDescent="0.25">
      <c r="A3359" s="2">
        <v>3358</v>
      </c>
      <c r="B3359" s="3" t="s">
        <v>178</v>
      </c>
      <c r="C3359" s="3" t="s">
        <v>333</v>
      </c>
      <c r="D3359" s="3" t="s">
        <v>179</v>
      </c>
      <c r="E3359" s="3" t="s">
        <v>335</v>
      </c>
      <c r="F3359" s="3">
        <v>0.56000000000000005</v>
      </c>
      <c r="G3359" s="3">
        <v>0.48</v>
      </c>
      <c r="H3359" s="3" t="s">
        <v>302</v>
      </c>
      <c r="I3359" s="2">
        <v>3200</v>
      </c>
      <c r="J3359" s="3" t="s">
        <v>72</v>
      </c>
      <c r="K3359" s="2">
        <v>3200</v>
      </c>
      <c r="L3359" s="3" t="s">
        <v>64</v>
      </c>
      <c r="M3359" s="3" t="s">
        <v>346</v>
      </c>
      <c r="N3359" s="3" t="s">
        <v>302</v>
      </c>
      <c r="O3359" s="3"/>
      <c r="P3359" s="3"/>
      <c r="Q3359" s="3"/>
      <c r="R3359" s="3">
        <v>0</v>
      </c>
      <c r="S3359" s="3">
        <v>1</v>
      </c>
      <c r="T3359" s="2">
        <v>9</v>
      </c>
      <c r="U3359" s="3">
        <v>0.2823754836578849</v>
      </c>
      <c r="V3359" s="3">
        <v>2.0745431674205497</v>
      </c>
      <c r="W3359" s="3">
        <v>0.26102376185815157</v>
      </c>
      <c r="X3359" s="3">
        <v>922.80037684268484</v>
      </c>
      <c r="Y3359" s="3">
        <v>2.0745431674205497</v>
      </c>
      <c r="Z3359" s="3">
        <v>0.26102353110181031</v>
      </c>
      <c r="AA3359" s="3">
        <v>922.80037684268484</v>
      </c>
      <c r="AB3359">
        <f t="shared" si="86"/>
        <v>2.0745431674205497</v>
      </c>
      <c r="AC3359">
        <f t="shared" si="87"/>
        <v>0.26102353110181031</v>
      </c>
    </row>
    <row r="3360" spans="1:29" x14ac:dyDescent="0.25">
      <c r="A3360" s="2">
        <v>3359</v>
      </c>
      <c r="B3360" s="3" t="s">
        <v>178</v>
      </c>
      <c r="C3360" s="3" t="s">
        <v>333</v>
      </c>
      <c r="D3360" s="3" t="s">
        <v>179</v>
      </c>
      <c r="E3360" s="3" t="s">
        <v>335</v>
      </c>
      <c r="F3360" s="3">
        <v>0.56000000000000005</v>
      </c>
      <c r="G3360" s="3">
        <v>0.48</v>
      </c>
      <c r="H3360" s="3" t="s">
        <v>302</v>
      </c>
      <c r="I3360" s="2">
        <v>3300</v>
      </c>
      <c r="J3360" s="3" t="s">
        <v>39</v>
      </c>
      <c r="K3360" s="2">
        <v>2000</v>
      </c>
      <c r="L3360" s="3"/>
      <c r="M3360" s="3" t="s">
        <v>344</v>
      </c>
      <c r="N3360" s="3" t="s">
        <v>302</v>
      </c>
      <c r="O3360" s="3" t="s">
        <v>31</v>
      </c>
      <c r="P3360" s="3"/>
      <c r="Q3360" s="3"/>
      <c r="R3360" s="3">
        <v>0</v>
      </c>
      <c r="S3360" s="3">
        <v>1</v>
      </c>
      <c r="T3360" s="2">
        <v>1</v>
      </c>
      <c r="U3360" s="3">
        <v>1.2707806259928201E-3</v>
      </c>
      <c r="V3360" s="3">
        <v>9.6391427517134413E-3</v>
      </c>
      <c r="W3360" s="3">
        <v>1.2523563915347797E-3</v>
      </c>
      <c r="X3360" s="3">
        <v>4.4359804266917129</v>
      </c>
      <c r="Y3360" s="3">
        <v>9.6391427517134413E-3</v>
      </c>
      <c r="Z3360" s="3">
        <v>1.25235528439734E-3</v>
      </c>
      <c r="AA3360" s="3">
        <v>4.4359804266917129</v>
      </c>
      <c r="AB3360">
        <f t="shared" si="86"/>
        <v>9.6391427517134413E-3</v>
      </c>
      <c r="AC3360">
        <f t="shared" si="87"/>
        <v>1.25235528439734E-3</v>
      </c>
    </row>
    <row r="3361" spans="1:29" x14ac:dyDescent="0.25">
      <c r="A3361" s="2">
        <v>3360</v>
      </c>
      <c r="B3361" s="3" t="s">
        <v>178</v>
      </c>
      <c r="C3361" s="3" t="s">
        <v>333</v>
      </c>
      <c r="D3361" s="3" t="s">
        <v>179</v>
      </c>
      <c r="E3361" s="3" t="s">
        <v>335</v>
      </c>
      <c r="F3361" s="3">
        <v>0.56000000000000005</v>
      </c>
      <c r="G3361" s="3">
        <v>0.48</v>
      </c>
      <c r="H3361" s="3" t="s">
        <v>302</v>
      </c>
      <c r="I3361" s="2">
        <v>3300</v>
      </c>
      <c r="J3361" s="3" t="s">
        <v>39</v>
      </c>
      <c r="K3361" s="2">
        <v>3300</v>
      </c>
      <c r="L3361" s="3"/>
      <c r="M3361" s="3" t="s">
        <v>303</v>
      </c>
      <c r="N3361" s="3" t="s">
        <v>302</v>
      </c>
      <c r="O3361" s="3" t="s">
        <v>31</v>
      </c>
      <c r="P3361" s="3"/>
      <c r="Q3361" s="3"/>
      <c r="R3361" s="3">
        <v>0</v>
      </c>
      <c r="S3361" s="3">
        <v>1</v>
      </c>
      <c r="T3361" s="2">
        <v>37</v>
      </c>
      <c r="U3361" s="3">
        <v>3.5839017605248857</v>
      </c>
      <c r="V3361" s="3">
        <v>24.060435432113916</v>
      </c>
      <c r="W3361" s="3">
        <v>2.8089540313097312</v>
      </c>
      <c r="X3361" s="3">
        <v>9724.2339859759068</v>
      </c>
      <c r="Y3361" s="3">
        <v>24.060435432113916</v>
      </c>
      <c r="Z3361" s="3">
        <v>2.8089515480723724</v>
      </c>
      <c r="AA3361" s="3">
        <v>9724.2339859759068</v>
      </c>
      <c r="AB3361">
        <f t="shared" si="86"/>
        <v>24.060435432113916</v>
      </c>
      <c r="AC3361">
        <f t="shared" si="87"/>
        <v>2.8089515480723724</v>
      </c>
    </row>
    <row r="3362" spans="1:29" x14ac:dyDescent="0.25">
      <c r="A3362" s="2">
        <v>3361</v>
      </c>
      <c r="B3362" s="3" t="s">
        <v>178</v>
      </c>
      <c r="C3362" s="3" t="s">
        <v>333</v>
      </c>
      <c r="D3362" s="3" t="s">
        <v>179</v>
      </c>
      <c r="E3362" s="3" t="s">
        <v>335</v>
      </c>
      <c r="F3362" s="3">
        <v>0.56000000000000005</v>
      </c>
      <c r="G3362" s="3">
        <v>0.48</v>
      </c>
      <c r="H3362" s="3" t="s">
        <v>302</v>
      </c>
      <c r="I3362" s="2">
        <v>3300</v>
      </c>
      <c r="J3362" s="3" t="s">
        <v>39</v>
      </c>
      <c r="K3362" s="2">
        <v>3300</v>
      </c>
      <c r="L3362" s="3"/>
      <c r="M3362" s="3" t="s">
        <v>344</v>
      </c>
      <c r="N3362" s="3" t="s">
        <v>302</v>
      </c>
      <c r="O3362" s="3" t="s">
        <v>31</v>
      </c>
      <c r="P3362" s="3"/>
      <c r="Q3362" s="3"/>
      <c r="R3362" s="3">
        <v>0</v>
      </c>
      <c r="S3362" s="3">
        <v>1</v>
      </c>
      <c r="T3362" s="2">
        <v>73</v>
      </c>
      <c r="U3362" s="3">
        <v>7.9402019760629319</v>
      </c>
      <c r="V3362" s="3">
        <v>54.671358692509564</v>
      </c>
      <c r="W3362" s="3">
        <v>6.336629672816624</v>
      </c>
      <c r="X3362" s="3">
        <v>22461.445885813071</v>
      </c>
      <c r="Y3362" s="3">
        <v>54.671358692509564</v>
      </c>
      <c r="Z3362" s="3">
        <v>6.3366240709607906</v>
      </c>
      <c r="AA3362" s="3">
        <v>22461.445885813071</v>
      </c>
      <c r="AB3362">
        <f t="shared" si="86"/>
        <v>54.671358692509564</v>
      </c>
      <c r="AC3362">
        <f t="shared" si="87"/>
        <v>6.3366240709607906</v>
      </c>
    </row>
    <row r="3363" spans="1:29" x14ac:dyDescent="0.25">
      <c r="A3363" s="2">
        <v>3362</v>
      </c>
      <c r="B3363" s="3" t="s">
        <v>178</v>
      </c>
      <c r="C3363" s="3" t="s">
        <v>333</v>
      </c>
      <c r="D3363" s="3" t="s">
        <v>179</v>
      </c>
      <c r="E3363" s="3" t="s">
        <v>335</v>
      </c>
      <c r="F3363" s="3">
        <v>0.56000000000000005</v>
      </c>
      <c r="G3363" s="3">
        <v>0.48</v>
      </c>
      <c r="H3363" s="3" t="s">
        <v>302</v>
      </c>
      <c r="I3363" s="2">
        <v>3300</v>
      </c>
      <c r="J3363" s="3" t="s">
        <v>39</v>
      </c>
      <c r="K3363" s="2">
        <v>3300</v>
      </c>
      <c r="L3363" s="3"/>
      <c r="M3363" s="3" t="s">
        <v>346</v>
      </c>
      <c r="N3363" s="3" t="s">
        <v>302</v>
      </c>
      <c r="O3363" s="3" t="s">
        <v>31</v>
      </c>
      <c r="P3363" s="3"/>
      <c r="Q3363" s="3"/>
      <c r="R3363" s="3">
        <v>0</v>
      </c>
      <c r="S3363" s="3">
        <v>1</v>
      </c>
      <c r="T3363" s="2">
        <v>7</v>
      </c>
      <c r="U3363" s="3">
        <v>0.37559694429859924</v>
      </c>
      <c r="V3363" s="3">
        <v>2.8696630531027734</v>
      </c>
      <c r="W3363" s="3">
        <v>0.33895629616514389</v>
      </c>
      <c r="X3363" s="3">
        <v>1196.6230180737464</v>
      </c>
      <c r="Y3363" s="3">
        <v>2.8696630531027734</v>
      </c>
      <c r="Z3363" s="3">
        <v>0.33895599651305797</v>
      </c>
      <c r="AA3363" s="3">
        <v>1196.6230180737464</v>
      </c>
      <c r="AB3363">
        <f t="shared" si="86"/>
        <v>2.8696630531027734</v>
      </c>
      <c r="AC3363">
        <f t="shared" si="87"/>
        <v>0.33895599651305797</v>
      </c>
    </row>
    <row r="3364" spans="1:29" x14ac:dyDescent="0.25">
      <c r="A3364" s="2">
        <v>3363</v>
      </c>
      <c r="B3364" s="3" t="s">
        <v>178</v>
      </c>
      <c r="C3364" s="3" t="s">
        <v>333</v>
      </c>
      <c r="D3364" s="3" t="s">
        <v>179</v>
      </c>
      <c r="E3364" s="3" t="s">
        <v>335</v>
      </c>
      <c r="F3364" s="3">
        <v>0.56000000000000005</v>
      </c>
      <c r="G3364" s="3">
        <v>0.48</v>
      </c>
      <c r="H3364" s="3" t="s">
        <v>302</v>
      </c>
      <c r="I3364" s="2">
        <v>4110</v>
      </c>
      <c r="J3364" s="3" t="s">
        <v>77</v>
      </c>
      <c r="K3364" s="2">
        <v>4110</v>
      </c>
      <c r="L3364" s="3" t="s">
        <v>64</v>
      </c>
      <c r="M3364" s="3" t="s">
        <v>303</v>
      </c>
      <c r="N3364" s="3" t="s">
        <v>302</v>
      </c>
      <c r="O3364" s="3"/>
      <c r="P3364" s="3"/>
      <c r="Q3364" s="3"/>
      <c r="R3364" s="3">
        <v>0</v>
      </c>
      <c r="S3364" s="3">
        <v>1</v>
      </c>
      <c r="T3364" s="2">
        <v>338</v>
      </c>
      <c r="U3364" s="3">
        <v>48.908835282949561</v>
      </c>
      <c r="V3364" s="3">
        <v>237.06025800328086</v>
      </c>
      <c r="W3364" s="3">
        <v>19.894226905469466</v>
      </c>
      <c r="X3364" s="3">
        <v>104572.84406370438</v>
      </c>
      <c r="Y3364" s="3">
        <v>237.06025800328086</v>
      </c>
      <c r="Z3364" s="3">
        <v>19.894209318108889</v>
      </c>
      <c r="AA3364" s="3">
        <v>104572.84406370438</v>
      </c>
      <c r="AB3364">
        <f t="shared" si="86"/>
        <v>237.06025800328086</v>
      </c>
      <c r="AC3364">
        <f t="shared" si="87"/>
        <v>19.894209318108889</v>
      </c>
    </row>
    <row r="3365" spans="1:29" x14ac:dyDescent="0.25">
      <c r="A3365" s="2">
        <v>3364</v>
      </c>
      <c r="B3365" s="3" t="s">
        <v>178</v>
      </c>
      <c r="C3365" s="3" t="s">
        <v>333</v>
      </c>
      <c r="D3365" s="3" t="s">
        <v>179</v>
      </c>
      <c r="E3365" s="3" t="s">
        <v>335</v>
      </c>
      <c r="F3365" s="3">
        <v>0.56000000000000005</v>
      </c>
      <c r="G3365" s="3">
        <v>0.48</v>
      </c>
      <c r="H3365" s="3" t="s">
        <v>302</v>
      </c>
      <c r="I3365" s="2">
        <v>4110</v>
      </c>
      <c r="J3365" s="3" t="s">
        <v>77</v>
      </c>
      <c r="K3365" s="2">
        <v>4110</v>
      </c>
      <c r="L3365" s="3" t="s">
        <v>64</v>
      </c>
      <c r="M3365" s="3" t="s">
        <v>344</v>
      </c>
      <c r="N3365" s="3" t="s">
        <v>302</v>
      </c>
      <c r="O3365" s="3"/>
      <c r="P3365" s="3"/>
      <c r="Q3365" s="3"/>
      <c r="R3365" s="3">
        <v>0</v>
      </c>
      <c r="S3365" s="3">
        <v>1</v>
      </c>
      <c r="T3365" s="2">
        <v>755</v>
      </c>
      <c r="U3365" s="3">
        <v>100.51353770836415</v>
      </c>
      <c r="V3365" s="3">
        <v>587.61845821828217</v>
      </c>
      <c r="W3365" s="3">
        <v>50.639316549401428</v>
      </c>
      <c r="X3365" s="3">
        <v>253012.55365520081</v>
      </c>
      <c r="Y3365" s="3">
        <v>587.61845821828217</v>
      </c>
      <c r="Z3365" s="3">
        <v>50.639271782046208</v>
      </c>
      <c r="AA3365" s="3">
        <v>253012.55365520081</v>
      </c>
      <c r="AB3365">
        <f t="shared" si="86"/>
        <v>587.61845821828217</v>
      </c>
      <c r="AC3365">
        <f t="shared" si="87"/>
        <v>50.639271782046208</v>
      </c>
    </row>
    <row r="3366" spans="1:29" x14ac:dyDescent="0.25">
      <c r="A3366" s="2">
        <v>3365</v>
      </c>
      <c r="B3366" s="3" t="s">
        <v>178</v>
      </c>
      <c r="C3366" s="3" t="s">
        <v>333</v>
      </c>
      <c r="D3366" s="3" t="s">
        <v>179</v>
      </c>
      <c r="E3366" s="3" t="s">
        <v>335</v>
      </c>
      <c r="F3366" s="3">
        <v>0.56000000000000005</v>
      </c>
      <c r="G3366" s="3">
        <v>0.48</v>
      </c>
      <c r="H3366" s="3" t="s">
        <v>302</v>
      </c>
      <c r="I3366" s="2">
        <v>4110</v>
      </c>
      <c r="J3366" s="3" t="s">
        <v>77</v>
      </c>
      <c r="K3366" s="2">
        <v>4110</v>
      </c>
      <c r="L3366" s="3" t="s">
        <v>64</v>
      </c>
      <c r="M3366" s="3" t="s">
        <v>344</v>
      </c>
      <c r="N3366" s="3" t="s">
        <v>302</v>
      </c>
      <c r="O3366" s="3"/>
      <c r="P3366" s="3"/>
      <c r="Q3366" s="3" t="s">
        <v>310</v>
      </c>
      <c r="R3366" s="3">
        <v>0</v>
      </c>
      <c r="S3366" s="3">
        <v>1</v>
      </c>
      <c r="T3366" s="2">
        <v>1</v>
      </c>
      <c r="U3366" s="3">
        <v>2.2409719796462599E-5</v>
      </c>
      <c r="V3366" s="3">
        <v>1.7613469894814393E-4</v>
      </c>
      <c r="W3366" s="3">
        <v>2.0273731827177008E-5</v>
      </c>
      <c r="X3366" s="3">
        <v>7.6083342618085692E-2</v>
      </c>
      <c r="Y3366" s="3">
        <v>1.7613469894814393E-4</v>
      </c>
      <c r="Z3366" s="3">
        <v>2.0273713904317498E-5</v>
      </c>
      <c r="AA3366" s="3">
        <v>7.6083342618085692E-2</v>
      </c>
      <c r="AB3366">
        <f t="shared" si="86"/>
        <v>1.7613469894814393E-4</v>
      </c>
      <c r="AC3366">
        <f t="shared" si="87"/>
        <v>2.0273713904317498E-5</v>
      </c>
    </row>
    <row r="3367" spans="1:29" x14ac:dyDescent="0.25">
      <c r="A3367" s="2">
        <v>3366</v>
      </c>
      <c r="B3367" s="3" t="s">
        <v>178</v>
      </c>
      <c r="C3367" s="3" t="s">
        <v>333</v>
      </c>
      <c r="D3367" s="3" t="s">
        <v>179</v>
      </c>
      <c r="E3367" s="3" t="s">
        <v>335</v>
      </c>
      <c r="F3367" s="3">
        <v>0.56000000000000005</v>
      </c>
      <c r="G3367" s="3">
        <v>0.48</v>
      </c>
      <c r="H3367" s="3" t="s">
        <v>302</v>
      </c>
      <c r="I3367" s="2">
        <v>4110</v>
      </c>
      <c r="J3367" s="3" t="s">
        <v>77</v>
      </c>
      <c r="K3367" s="2">
        <v>4110</v>
      </c>
      <c r="L3367" s="3" t="s">
        <v>64</v>
      </c>
      <c r="M3367" s="3" t="s">
        <v>345</v>
      </c>
      <c r="N3367" s="3" t="s">
        <v>302</v>
      </c>
      <c r="O3367" s="3"/>
      <c r="P3367" s="3"/>
      <c r="Q3367" s="3"/>
      <c r="R3367" s="3">
        <v>0</v>
      </c>
      <c r="S3367" s="3">
        <v>1</v>
      </c>
      <c r="T3367" s="2">
        <v>3</v>
      </c>
      <c r="U3367" s="3">
        <v>0.21581144419503789</v>
      </c>
      <c r="V3367" s="3">
        <v>1.2653224460460131</v>
      </c>
      <c r="W3367" s="3">
        <v>0.1180589843959063</v>
      </c>
      <c r="X3367" s="3">
        <v>548.46978113630166</v>
      </c>
      <c r="Y3367" s="3">
        <v>1.2653224460460131</v>
      </c>
      <c r="Z3367" s="3">
        <v>0.11805888002663693</v>
      </c>
      <c r="AA3367" s="3">
        <v>548.46978113630166</v>
      </c>
      <c r="AB3367">
        <f t="shared" si="86"/>
        <v>1.2653224460460131</v>
      </c>
      <c r="AC3367">
        <f t="shared" si="87"/>
        <v>0.11805888002663693</v>
      </c>
    </row>
    <row r="3368" spans="1:29" x14ac:dyDescent="0.25">
      <c r="A3368" s="2">
        <v>3367</v>
      </c>
      <c r="B3368" s="3" t="s">
        <v>178</v>
      </c>
      <c r="C3368" s="3" t="s">
        <v>333</v>
      </c>
      <c r="D3368" s="3" t="s">
        <v>179</v>
      </c>
      <c r="E3368" s="3" t="s">
        <v>335</v>
      </c>
      <c r="F3368" s="3">
        <v>0.56000000000000005</v>
      </c>
      <c r="G3368" s="3">
        <v>0.48</v>
      </c>
      <c r="H3368" s="3" t="s">
        <v>302</v>
      </c>
      <c r="I3368" s="2">
        <v>4110</v>
      </c>
      <c r="J3368" s="3" t="s">
        <v>77</v>
      </c>
      <c r="K3368" s="2">
        <v>4110</v>
      </c>
      <c r="L3368" s="3" t="s">
        <v>64</v>
      </c>
      <c r="M3368" s="3" t="s">
        <v>346</v>
      </c>
      <c r="N3368" s="3" t="s">
        <v>302</v>
      </c>
      <c r="O3368" s="3"/>
      <c r="P3368" s="3"/>
      <c r="Q3368" s="3"/>
      <c r="R3368" s="3">
        <v>0</v>
      </c>
      <c r="S3368" s="3">
        <v>1</v>
      </c>
      <c r="T3368" s="2">
        <v>16</v>
      </c>
      <c r="U3368" s="3">
        <v>1.015467509811224</v>
      </c>
      <c r="V3368" s="3">
        <v>6.844730139559819</v>
      </c>
      <c r="W3368" s="3">
        <v>0.703136304569418</v>
      </c>
      <c r="X3368" s="3">
        <v>2958.9329310473122</v>
      </c>
      <c r="Y3368" s="3">
        <v>6.844730139559819</v>
      </c>
      <c r="Z3368" s="3">
        <v>0.70313568296638695</v>
      </c>
      <c r="AA3368" s="3">
        <v>2958.9329310473122</v>
      </c>
      <c r="AB3368">
        <f t="shared" si="86"/>
        <v>6.844730139559819</v>
      </c>
      <c r="AC3368">
        <f t="shared" si="87"/>
        <v>0.70313568296638695</v>
      </c>
    </row>
    <row r="3369" spans="1:29" x14ac:dyDescent="0.25">
      <c r="A3369" s="2">
        <v>3368</v>
      </c>
      <c r="B3369" s="3" t="s">
        <v>178</v>
      </c>
      <c r="C3369" s="3" t="s">
        <v>333</v>
      </c>
      <c r="D3369" s="3" t="s">
        <v>179</v>
      </c>
      <c r="E3369" s="3" t="s">
        <v>335</v>
      </c>
      <c r="F3369" s="3">
        <v>0.56000000000000005</v>
      </c>
      <c r="G3369" s="3">
        <v>0.48</v>
      </c>
      <c r="H3369" s="3" t="s">
        <v>302</v>
      </c>
      <c r="I3369" s="2">
        <v>4130</v>
      </c>
      <c r="J3369" s="3" t="s">
        <v>260</v>
      </c>
      <c r="K3369" s="2">
        <v>4130</v>
      </c>
      <c r="L3369" s="3" t="s">
        <v>64</v>
      </c>
      <c r="M3369" s="3" t="s">
        <v>347</v>
      </c>
      <c r="N3369" s="3" t="s">
        <v>302</v>
      </c>
      <c r="O3369" s="3"/>
      <c r="P3369" s="3"/>
      <c r="Q3369" s="3"/>
      <c r="R3369" s="3">
        <v>0</v>
      </c>
      <c r="S3369" s="3">
        <v>1</v>
      </c>
      <c r="T3369" s="2">
        <v>2</v>
      </c>
      <c r="U3369" s="3">
        <v>5.3405051648924021E-2</v>
      </c>
      <c r="V3369" s="3">
        <v>0.32455241923422068</v>
      </c>
      <c r="W3369" s="3">
        <v>4.4530659294850991E-2</v>
      </c>
      <c r="X3369" s="3">
        <v>162.705683858768</v>
      </c>
      <c r="Y3369" s="3">
        <v>0.32455241923422068</v>
      </c>
      <c r="Z3369" s="3">
        <v>4.4530619927814201E-2</v>
      </c>
      <c r="AA3369" s="3">
        <v>162.705683858768</v>
      </c>
      <c r="AB3369">
        <f t="shared" si="86"/>
        <v>0.32455241923422068</v>
      </c>
      <c r="AC3369">
        <f t="shared" si="87"/>
        <v>4.4530619927814201E-2</v>
      </c>
    </row>
    <row r="3370" spans="1:29" x14ac:dyDescent="0.25">
      <c r="A3370" s="2">
        <v>3369</v>
      </c>
      <c r="B3370" s="3" t="s">
        <v>178</v>
      </c>
      <c r="C3370" s="3" t="s">
        <v>333</v>
      </c>
      <c r="D3370" s="3" t="s">
        <v>179</v>
      </c>
      <c r="E3370" s="3" t="s">
        <v>335</v>
      </c>
      <c r="F3370" s="3">
        <v>0.56000000000000005</v>
      </c>
      <c r="G3370" s="3">
        <v>0.48</v>
      </c>
      <c r="H3370" s="3" t="s">
        <v>302</v>
      </c>
      <c r="I3370" s="2">
        <v>4340</v>
      </c>
      <c r="J3370" s="3" t="s">
        <v>82</v>
      </c>
      <c r="K3370" s="2">
        <v>4340</v>
      </c>
      <c r="L3370" s="3" t="s">
        <v>64</v>
      </c>
      <c r="M3370" s="3" t="s">
        <v>303</v>
      </c>
      <c r="N3370" s="3" t="s">
        <v>302</v>
      </c>
      <c r="O3370" s="3"/>
      <c r="P3370" s="3"/>
      <c r="Q3370" s="3"/>
      <c r="R3370" s="3">
        <v>0</v>
      </c>
      <c r="S3370" s="3">
        <v>1</v>
      </c>
      <c r="T3370" s="2">
        <v>5</v>
      </c>
      <c r="U3370" s="3">
        <v>0.24857007393904676</v>
      </c>
      <c r="V3370" s="3">
        <v>7.8014465767741487E-2</v>
      </c>
      <c r="W3370" s="3">
        <v>5.9235962522035416E-3</v>
      </c>
      <c r="X3370" s="3">
        <v>366.48672852160337</v>
      </c>
      <c r="Y3370" s="3">
        <v>7.8014465767741487E-2</v>
      </c>
      <c r="Z3370" s="3">
        <v>5.9235910154871703E-3</v>
      </c>
      <c r="AA3370" s="3">
        <v>366.48672852160337</v>
      </c>
      <c r="AB3370">
        <f t="shared" si="86"/>
        <v>7.8014465767741487E-2</v>
      </c>
      <c r="AC3370">
        <f t="shared" si="87"/>
        <v>5.9235910154871703E-3</v>
      </c>
    </row>
    <row r="3371" spans="1:29" x14ac:dyDescent="0.25">
      <c r="A3371" s="2">
        <v>3370</v>
      </c>
      <c r="B3371" s="3" t="s">
        <v>178</v>
      </c>
      <c r="C3371" s="3" t="s">
        <v>333</v>
      </c>
      <c r="D3371" s="3" t="s">
        <v>179</v>
      </c>
      <c r="E3371" s="3" t="s">
        <v>335</v>
      </c>
      <c r="F3371" s="3">
        <v>0.56000000000000005</v>
      </c>
      <c r="G3371" s="3">
        <v>0.48</v>
      </c>
      <c r="H3371" s="3" t="s">
        <v>302</v>
      </c>
      <c r="I3371" s="2">
        <v>4340</v>
      </c>
      <c r="J3371" s="3" t="s">
        <v>82</v>
      </c>
      <c r="K3371" s="2">
        <v>4340</v>
      </c>
      <c r="L3371" s="3" t="s">
        <v>64</v>
      </c>
      <c r="M3371" s="3" t="s">
        <v>344</v>
      </c>
      <c r="N3371" s="3" t="s">
        <v>302</v>
      </c>
      <c r="O3371" s="3"/>
      <c r="P3371" s="3"/>
      <c r="Q3371" s="3"/>
      <c r="R3371" s="3">
        <v>0</v>
      </c>
      <c r="S3371" s="3">
        <v>1</v>
      </c>
      <c r="T3371" s="2">
        <v>26</v>
      </c>
      <c r="U3371" s="3">
        <v>2.6727890493612203</v>
      </c>
      <c r="V3371" s="3">
        <v>18.170824706991926</v>
      </c>
      <c r="W3371" s="3">
        <v>2.1907282948158748</v>
      </c>
      <c r="X3371" s="3">
        <v>8285.845190834234</v>
      </c>
      <c r="Y3371" s="3">
        <v>18.170824706991926</v>
      </c>
      <c r="Z3371" s="3">
        <v>2.1907263581169167</v>
      </c>
      <c r="AA3371" s="3">
        <v>8285.845190834234</v>
      </c>
      <c r="AB3371">
        <f t="shared" si="86"/>
        <v>18.170824706991926</v>
      </c>
      <c r="AC3371">
        <f t="shared" si="87"/>
        <v>2.1907263581169167</v>
      </c>
    </row>
    <row r="3372" spans="1:29" x14ac:dyDescent="0.25">
      <c r="A3372" s="2">
        <v>3371</v>
      </c>
      <c r="B3372" s="3" t="s">
        <v>178</v>
      </c>
      <c r="C3372" s="3" t="s">
        <v>333</v>
      </c>
      <c r="D3372" s="3" t="s">
        <v>179</v>
      </c>
      <c r="E3372" s="3" t="s">
        <v>335</v>
      </c>
      <c r="F3372" s="3">
        <v>0.56000000000000005</v>
      </c>
      <c r="G3372" s="3">
        <v>0.48</v>
      </c>
      <c r="H3372" s="3" t="s">
        <v>302</v>
      </c>
      <c r="I3372" s="2">
        <v>5300</v>
      </c>
      <c r="J3372" s="3" t="s">
        <v>88</v>
      </c>
      <c r="K3372" s="2">
        <v>1000</v>
      </c>
      <c r="L3372" s="3" t="s">
        <v>64</v>
      </c>
      <c r="M3372" s="3" t="s">
        <v>344</v>
      </c>
      <c r="N3372" s="3" t="s">
        <v>302</v>
      </c>
      <c r="O3372" s="3"/>
      <c r="P3372" s="3"/>
      <c r="Q3372" s="3"/>
      <c r="R3372" s="3">
        <v>0</v>
      </c>
      <c r="S3372" s="3">
        <v>1</v>
      </c>
      <c r="T3372" s="2">
        <v>1</v>
      </c>
      <c r="U3372" s="3">
        <v>6.5097062387564001E-6</v>
      </c>
      <c r="V3372" s="3">
        <v>3.2813651384349291E-5</v>
      </c>
      <c r="W3372" s="3">
        <v>2.8149973850440854E-6</v>
      </c>
      <c r="X3372" s="3">
        <v>1.3845535239036109E-2</v>
      </c>
      <c r="Y3372" s="3">
        <v>3.2813651384349291E-5</v>
      </c>
      <c r="Z3372" s="3">
        <v>2.81499489646414E-6</v>
      </c>
      <c r="AA3372" s="3">
        <v>1.3845535239036109E-2</v>
      </c>
      <c r="AB3372">
        <f t="shared" si="86"/>
        <v>3.2813651384349291E-5</v>
      </c>
      <c r="AC3372">
        <f t="shared" si="87"/>
        <v>2.81499489646414E-6</v>
      </c>
    </row>
    <row r="3373" spans="1:29" x14ac:dyDescent="0.25">
      <c r="A3373" s="2">
        <v>3372</v>
      </c>
      <c r="B3373" s="3" t="s">
        <v>178</v>
      </c>
      <c r="C3373" s="3" t="s">
        <v>333</v>
      </c>
      <c r="D3373" s="3" t="s">
        <v>179</v>
      </c>
      <c r="E3373" s="3" t="s">
        <v>335</v>
      </c>
      <c r="F3373" s="3">
        <v>0.56000000000000005</v>
      </c>
      <c r="G3373" s="3">
        <v>0.48</v>
      </c>
      <c r="H3373" s="3" t="s">
        <v>302</v>
      </c>
      <c r="I3373" s="2">
        <v>5300</v>
      </c>
      <c r="J3373" s="3" t="s">
        <v>88</v>
      </c>
      <c r="K3373" s="2">
        <v>5300</v>
      </c>
      <c r="L3373" s="3" t="s">
        <v>64</v>
      </c>
      <c r="M3373" s="3" t="s">
        <v>303</v>
      </c>
      <c r="N3373" s="3" t="s">
        <v>302</v>
      </c>
      <c r="O3373" s="3"/>
      <c r="P3373" s="3"/>
      <c r="Q3373" s="3"/>
      <c r="R3373" s="3">
        <v>0</v>
      </c>
      <c r="S3373" s="3">
        <v>1</v>
      </c>
      <c r="T3373" s="2">
        <v>136</v>
      </c>
      <c r="U3373" s="3">
        <v>50.310787264731552</v>
      </c>
      <c r="V3373" s="3">
        <v>5.1089510563152079</v>
      </c>
      <c r="W3373" s="3">
        <v>0.15039830396276799</v>
      </c>
      <c r="X3373" s="3">
        <v>44234.54996748839</v>
      </c>
      <c r="Y3373" s="3">
        <v>5.1089510563152079</v>
      </c>
      <c r="Z3373" s="3">
        <v>0.15039817100413519</v>
      </c>
      <c r="AA3373" s="3">
        <v>44234.54996748839</v>
      </c>
      <c r="AB3373">
        <f t="shared" si="86"/>
        <v>5.1089510563152079</v>
      </c>
      <c r="AC3373">
        <f t="shared" si="87"/>
        <v>0.15039817100413519</v>
      </c>
    </row>
    <row r="3374" spans="1:29" x14ac:dyDescent="0.25">
      <c r="A3374" s="2">
        <v>3373</v>
      </c>
      <c r="B3374" s="3" t="s">
        <v>178</v>
      </c>
      <c r="C3374" s="3" t="s">
        <v>333</v>
      </c>
      <c r="D3374" s="3" t="s">
        <v>179</v>
      </c>
      <c r="E3374" s="3" t="s">
        <v>335</v>
      </c>
      <c r="F3374" s="3">
        <v>0.56000000000000005</v>
      </c>
      <c r="G3374" s="3">
        <v>0.48</v>
      </c>
      <c r="H3374" s="3" t="s">
        <v>302</v>
      </c>
      <c r="I3374" s="2">
        <v>5300</v>
      </c>
      <c r="J3374" s="3" t="s">
        <v>88</v>
      </c>
      <c r="K3374" s="2">
        <v>5300</v>
      </c>
      <c r="L3374" s="3" t="s">
        <v>64</v>
      </c>
      <c r="M3374" s="3" t="s">
        <v>344</v>
      </c>
      <c r="N3374" s="3" t="s">
        <v>302</v>
      </c>
      <c r="O3374" s="3"/>
      <c r="P3374" s="3"/>
      <c r="Q3374" s="3"/>
      <c r="R3374" s="3">
        <v>0</v>
      </c>
      <c r="S3374" s="3">
        <v>1</v>
      </c>
      <c r="T3374" s="2">
        <v>48</v>
      </c>
      <c r="U3374" s="3">
        <v>11.050278069582474</v>
      </c>
      <c r="V3374" s="3">
        <v>2.2323567253053049</v>
      </c>
      <c r="W3374" s="3">
        <v>0.22595785964160833</v>
      </c>
      <c r="X3374" s="3">
        <v>10075.713146943019</v>
      </c>
      <c r="Y3374" s="3">
        <v>2.2323567253053049</v>
      </c>
      <c r="Z3374" s="3">
        <v>0.22595765988504676</v>
      </c>
      <c r="AA3374" s="3">
        <v>10075.713146943019</v>
      </c>
      <c r="AB3374">
        <f t="shared" si="86"/>
        <v>2.2323567253053049</v>
      </c>
      <c r="AC3374">
        <f t="shared" si="87"/>
        <v>0.22595765988504676</v>
      </c>
    </row>
    <row r="3375" spans="1:29" x14ac:dyDescent="0.25">
      <c r="A3375" s="2">
        <v>3374</v>
      </c>
      <c r="B3375" s="3" t="s">
        <v>178</v>
      </c>
      <c r="C3375" s="3" t="s">
        <v>333</v>
      </c>
      <c r="D3375" s="3" t="s">
        <v>179</v>
      </c>
      <c r="E3375" s="3" t="s">
        <v>335</v>
      </c>
      <c r="F3375" s="3">
        <v>0.56000000000000005</v>
      </c>
      <c r="G3375" s="3">
        <v>0.48</v>
      </c>
      <c r="H3375" s="3" t="s">
        <v>302</v>
      </c>
      <c r="I3375" s="2">
        <v>5300</v>
      </c>
      <c r="J3375" s="3" t="s">
        <v>88</v>
      </c>
      <c r="K3375" s="2">
        <v>5300</v>
      </c>
      <c r="L3375" s="3" t="s">
        <v>64</v>
      </c>
      <c r="M3375" s="3" t="s">
        <v>345</v>
      </c>
      <c r="N3375" s="3" t="s">
        <v>302</v>
      </c>
      <c r="O3375" s="3"/>
      <c r="P3375" s="3"/>
      <c r="Q3375" s="3"/>
      <c r="R3375" s="3">
        <v>0</v>
      </c>
      <c r="S3375" s="3">
        <v>1</v>
      </c>
      <c r="T3375" s="2">
        <v>3</v>
      </c>
      <c r="U3375" s="3">
        <v>0.18124313278736665</v>
      </c>
      <c r="V3375" s="3">
        <v>0.32764897370480595</v>
      </c>
      <c r="W3375" s="3">
        <v>3.3939792272155614E-2</v>
      </c>
      <c r="X3375" s="3">
        <v>357.80359531661884</v>
      </c>
      <c r="Y3375" s="3">
        <v>0.32764897370480595</v>
      </c>
      <c r="Z3375" s="3">
        <v>3.3939762267905307E-2</v>
      </c>
      <c r="AA3375" s="3">
        <v>357.80359531661884</v>
      </c>
      <c r="AB3375">
        <f t="shared" si="86"/>
        <v>0.32764897370480595</v>
      </c>
      <c r="AC3375">
        <f t="shared" si="87"/>
        <v>3.3939762267905307E-2</v>
      </c>
    </row>
    <row r="3376" spans="1:29" x14ac:dyDescent="0.25">
      <c r="A3376" s="2">
        <v>3375</v>
      </c>
      <c r="B3376" s="3" t="s">
        <v>178</v>
      </c>
      <c r="C3376" s="3" t="s">
        <v>333</v>
      </c>
      <c r="D3376" s="3" t="s">
        <v>179</v>
      </c>
      <c r="E3376" s="3" t="s">
        <v>335</v>
      </c>
      <c r="F3376" s="3">
        <v>0.56000000000000005</v>
      </c>
      <c r="G3376" s="3">
        <v>0.48</v>
      </c>
      <c r="H3376" s="3" t="s">
        <v>302</v>
      </c>
      <c r="I3376" s="2">
        <v>6170</v>
      </c>
      <c r="J3376" s="3" t="s">
        <v>94</v>
      </c>
      <c r="K3376" s="2">
        <v>6170</v>
      </c>
      <c r="L3376" s="3" t="s">
        <v>64</v>
      </c>
      <c r="M3376" s="3" t="s">
        <v>303</v>
      </c>
      <c r="N3376" s="3" t="s">
        <v>302</v>
      </c>
      <c r="O3376" s="3"/>
      <c r="P3376" s="3"/>
      <c r="Q3376" s="3"/>
      <c r="R3376" s="3">
        <v>0</v>
      </c>
      <c r="S3376" s="3">
        <v>1</v>
      </c>
      <c r="T3376" s="2">
        <v>16</v>
      </c>
      <c r="U3376" s="3">
        <v>1.728306027177305</v>
      </c>
      <c r="V3376" s="3">
        <v>8.7320919838597497</v>
      </c>
      <c r="W3376" s="3">
        <v>0.86130749275114082</v>
      </c>
      <c r="X3376" s="3">
        <v>3953.0886990761728</v>
      </c>
      <c r="Y3376" s="3">
        <v>8.7320919838597497</v>
      </c>
      <c r="Z3376" s="3">
        <v>0.8613067313179098</v>
      </c>
      <c r="AA3376" s="3">
        <v>3953.0886990761728</v>
      </c>
      <c r="AB3376">
        <f t="shared" si="86"/>
        <v>8.7320919838597497</v>
      </c>
      <c r="AC3376">
        <f t="shared" si="87"/>
        <v>0.8613067313179098</v>
      </c>
    </row>
    <row r="3377" spans="1:29" x14ac:dyDescent="0.25">
      <c r="A3377" s="2">
        <v>3376</v>
      </c>
      <c r="B3377" s="3" t="s">
        <v>178</v>
      </c>
      <c r="C3377" s="3" t="s">
        <v>333</v>
      </c>
      <c r="D3377" s="3" t="s">
        <v>179</v>
      </c>
      <c r="E3377" s="3" t="s">
        <v>335</v>
      </c>
      <c r="F3377" s="3">
        <v>0.56000000000000005</v>
      </c>
      <c r="G3377" s="3">
        <v>0.48</v>
      </c>
      <c r="H3377" s="3" t="s">
        <v>302</v>
      </c>
      <c r="I3377" s="2">
        <v>6170</v>
      </c>
      <c r="J3377" s="3" t="s">
        <v>94</v>
      </c>
      <c r="K3377" s="2">
        <v>6170</v>
      </c>
      <c r="L3377" s="3" t="s">
        <v>64</v>
      </c>
      <c r="M3377" s="3" t="s">
        <v>344</v>
      </c>
      <c r="N3377" s="3" t="s">
        <v>302</v>
      </c>
      <c r="O3377" s="3"/>
      <c r="P3377" s="3"/>
      <c r="Q3377" s="3"/>
      <c r="R3377" s="3">
        <v>0</v>
      </c>
      <c r="S3377" s="3">
        <v>1</v>
      </c>
      <c r="T3377" s="2">
        <v>83</v>
      </c>
      <c r="U3377" s="3">
        <v>7.5373363122763193</v>
      </c>
      <c r="V3377" s="3">
        <v>51.318445512584475</v>
      </c>
      <c r="W3377" s="3">
        <v>5.5913073934036062</v>
      </c>
      <c r="X3377" s="3">
        <v>20338.299753932086</v>
      </c>
      <c r="Y3377" s="3">
        <v>51.318445512584475</v>
      </c>
      <c r="Z3377" s="3">
        <v>5.5913024504450295</v>
      </c>
      <c r="AA3377" s="3">
        <v>20338.299753932086</v>
      </c>
      <c r="AB3377">
        <f t="shared" si="86"/>
        <v>51.318445512584475</v>
      </c>
      <c r="AC3377">
        <f t="shared" si="87"/>
        <v>5.5913024504450295</v>
      </c>
    </row>
    <row r="3378" spans="1:29" x14ac:dyDescent="0.25">
      <c r="A3378" s="2">
        <v>3377</v>
      </c>
      <c r="B3378" s="3" t="s">
        <v>178</v>
      </c>
      <c r="C3378" s="3" t="s">
        <v>333</v>
      </c>
      <c r="D3378" s="3" t="s">
        <v>179</v>
      </c>
      <c r="E3378" s="3" t="s">
        <v>335</v>
      </c>
      <c r="F3378" s="3">
        <v>0.56000000000000005</v>
      </c>
      <c r="G3378" s="3">
        <v>0.48</v>
      </c>
      <c r="H3378" s="3" t="s">
        <v>302</v>
      </c>
      <c r="I3378" s="2">
        <v>6170</v>
      </c>
      <c r="J3378" s="3" t="s">
        <v>94</v>
      </c>
      <c r="K3378" s="2">
        <v>6170</v>
      </c>
      <c r="L3378" s="3" t="s">
        <v>64</v>
      </c>
      <c r="M3378" s="3" t="s">
        <v>346</v>
      </c>
      <c r="N3378" s="3" t="s">
        <v>302</v>
      </c>
      <c r="O3378" s="3"/>
      <c r="P3378" s="3"/>
      <c r="Q3378" s="3"/>
      <c r="R3378" s="3">
        <v>0</v>
      </c>
      <c r="S3378" s="3">
        <v>1</v>
      </c>
      <c r="T3378" s="2">
        <v>7</v>
      </c>
      <c r="U3378" s="3">
        <v>0.38956119541743767</v>
      </c>
      <c r="V3378" s="3">
        <v>3.0112876794218559</v>
      </c>
      <c r="W3378" s="3">
        <v>0.34571960153309877</v>
      </c>
      <c r="X3378" s="3">
        <v>1241.3900480223133</v>
      </c>
      <c r="Y3378" s="3">
        <v>3.0112876794218559</v>
      </c>
      <c r="Z3378" s="3">
        <v>0.34571929590195632</v>
      </c>
      <c r="AA3378" s="3">
        <v>1241.3900480223133</v>
      </c>
      <c r="AB3378">
        <f t="shared" si="86"/>
        <v>3.0112876794218559</v>
      </c>
      <c r="AC3378">
        <f t="shared" si="87"/>
        <v>0.34571929590195632</v>
      </c>
    </row>
    <row r="3379" spans="1:29" x14ac:dyDescent="0.25">
      <c r="A3379" s="2">
        <v>3378</v>
      </c>
      <c r="B3379" s="3" t="s">
        <v>178</v>
      </c>
      <c r="C3379" s="3" t="s">
        <v>333</v>
      </c>
      <c r="D3379" s="3" t="s">
        <v>179</v>
      </c>
      <c r="E3379" s="3" t="s">
        <v>335</v>
      </c>
      <c r="F3379" s="3">
        <v>0.56000000000000005</v>
      </c>
      <c r="G3379" s="3">
        <v>0.48</v>
      </c>
      <c r="H3379" s="3" t="s">
        <v>302</v>
      </c>
      <c r="I3379" s="2">
        <v>6250</v>
      </c>
      <c r="J3379" s="3" t="s">
        <v>98</v>
      </c>
      <c r="K3379" s="2">
        <v>6250</v>
      </c>
      <c r="L3379" s="3" t="s">
        <v>64</v>
      </c>
      <c r="M3379" s="3" t="s">
        <v>303</v>
      </c>
      <c r="N3379" s="3" t="s">
        <v>302</v>
      </c>
      <c r="O3379" s="3"/>
      <c r="P3379" s="3"/>
      <c r="Q3379" s="3"/>
      <c r="R3379" s="3">
        <v>0</v>
      </c>
      <c r="S3379" s="3">
        <v>1</v>
      </c>
      <c r="T3379" s="2">
        <v>41</v>
      </c>
      <c r="U3379" s="3">
        <v>7.2482409663331442</v>
      </c>
      <c r="V3379" s="3">
        <v>34.415335397326537</v>
      </c>
      <c r="W3379" s="3">
        <v>3.6553323461748946</v>
      </c>
      <c r="X3379" s="3">
        <v>15570.28490539441</v>
      </c>
      <c r="Y3379" s="3">
        <v>34.415335397326537</v>
      </c>
      <c r="Z3379" s="3">
        <v>3.6553291147023468</v>
      </c>
      <c r="AA3379" s="3">
        <v>15570.28490539441</v>
      </c>
      <c r="AB3379">
        <f t="shared" si="86"/>
        <v>34.415335397326537</v>
      </c>
      <c r="AC3379">
        <f t="shared" si="87"/>
        <v>3.6553291147023468</v>
      </c>
    </row>
    <row r="3380" spans="1:29" x14ac:dyDescent="0.25">
      <c r="A3380" s="2">
        <v>3379</v>
      </c>
      <c r="B3380" s="3" t="s">
        <v>178</v>
      </c>
      <c r="C3380" s="3" t="s">
        <v>333</v>
      </c>
      <c r="D3380" s="3" t="s">
        <v>179</v>
      </c>
      <c r="E3380" s="3" t="s">
        <v>335</v>
      </c>
      <c r="F3380" s="3">
        <v>0.56000000000000005</v>
      </c>
      <c r="G3380" s="3">
        <v>0.48</v>
      </c>
      <c r="H3380" s="3" t="s">
        <v>302</v>
      </c>
      <c r="I3380" s="2">
        <v>6250</v>
      </c>
      <c r="J3380" s="3" t="s">
        <v>98</v>
      </c>
      <c r="K3380" s="2">
        <v>6250</v>
      </c>
      <c r="L3380" s="3" t="s">
        <v>64</v>
      </c>
      <c r="M3380" s="3" t="s">
        <v>344</v>
      </c>
      <c r="N3380" s="3" t="s">
        <v>302</v>
      </c>
      <c r="O3380" s="3"/>
      <c r="P3380" s="3"/>
      <c r="Q3380" s="3"/>
      <c r="R3380" s="3">
        <v>0</v>
      </c>
      <c r="S3380" s="3">
        <v>1</v>
      </c>
      <c r="T3380" s="2">
        <v>1</v>
      </c>
      <c r="U3380" s="3">
        <v>4.0638865629444902E-2</v>
      </c>
      <c r="V3380" s="3">
        <v>0.28915314836166639</v>
      </c>
      <c r="W3380" s="3">
        <v>3.3618952862176629E-2</v>
      </c>
      <c r="X3380" s="3">
        <v>122.80093086407909</v>
      </c>
      <c r="Y3380" s="3">
        <v>0.28915314836166639</v>
      </c>
      <c r="Z3380" s="3">
        <v>3.3618923141562201E-2</v>
      </c>
      <c r="AA3380" s="3">
        <v>122.80093086407909</v>
      </c>
      <c r="AB3380">
        <f t="shared" si="86"/>
        <v>0.28915314836166639</v>
      </c>
      <c r="AC3380">
        <f t="shared" si="87"/>
        <v>3.3618923141562201E-2</v>
      </c>
    </row>
    <row r="3381" spans="1:29" x14ac:dyDescent="0.25">
      <c r="A3381" s="2">
        <v>3380</v>
      </c>
      <c r="B3381" s="3" t="s">
        <v>178</v>
      </c>
      <c r="C3381" s="3" t="s">
        <v>333</v>
      </c>
      <c r="D3381" s="3" t="s">
        <v>179</v>
      </c>
      <c r="E3381" s="3" t="s">
        <v>335</v>
      </c>
      <c r="F3381" s="3">
        <v>0.56000000000000005</v>
      </c>
      <c r="G3381" s="3">
        <v>0.48</v>
      </c>
      <c r="H3381" s="3" t="s">
        <v>302</v>
      </c>
      <c r="I3381" s="2">
        <v>6250</v>
      </c>
      <c r="J3381" s="3" t="s">
        <v>98</v>
      </c>
      <c r="K3381" s="2">
        <v>6250</v>
      </c>
      <c r="L3381" s="3" t="s">
        <v>64</v>
      </c>
      <c r="M3381" s="3" t="s">
        <v>345</v>
      </c>
      <c r="N3381" s="3" t="s">
        <v>302</v>
      </c>
      <c r="O3381" s="3"/>
      <c r="P3381" s="3"/>
      <c r="Q3381" s="3"/>
      <c r="R3381" s="3">
        <v>0</v>
      </c>
      <c r="S3381" s="3">
        <v>1</v>
      </c>
      <c r="T3381" s="2">
        <v>1</v>
      </c>
      <c r="U3381" s="3">
        <v>6.4972397227217205E-2</v>
      </c>
      <c r="V3381" s="3">
        <v>0.40496864465238952</v>
      </c>
      <c r="W3381" s="3">
        <v>4.8607542288189497E-2</v>
      </c>
      <c r="X3381" s="3">
        <v>185.49138445109921</v>
      </c>
      <c r="Y3381" s="3">
        <v>0.40496864465238952</v>
      </c>
      <c r="Z3381" s="3">
        <v>4.8607499317010999E-2</v>
      </c>
      <c r="AA3381" s="3">
        <v>185.49138445109921</v>
      </c>
      <c r="AB3381">
        <f t="shared" ref="AB3381:AB3444" si="88">Y3381</f>
        <v>0.40496864465238952</v>
      </c>
      <c r="AC3381">
        <f t="shared" ref="AC3381:AC3444" si="89">Z3381</f>
        <v>4.8607499317010999E-2</v>
      </c>
    </row>
    <row r="3382" spans="1:29" x14ac:dyDescent="0.25">
      <c r="A3382" s="2">
        <v>3381</v>
      </c>
      <c r="B3382" s="3" t="s">
        <v>178</v>
      </c>
      <c r="C3382" s="3" t="s">
        <v>333</v>
      </c>
      <c r="D3382" s="3" t="s">
        <v>179</v>
      </c>
      <c r="E3382" s="3" t="s">
        <v>335</v>
      </c>
      <c r="F3382" s="3">
        <v>0.56000000000000005</v>
      </c>
      <c r="G3382" s="3">
        <v>0.48</v>
      </c>
      <c r="H3382" s="3" t="s">
        <v>302</v>
      </c>
      <c r="I3382" s="2">
        <v>6300</v>
      </c>
      <c r="J3382" s="3" t="s">
        <v>99</v>
      </c>
      <c r="K3382" s="2">
        <v>6300</v>
      </c>
      <c r="L3382" s="3" t="s">
        <v>64</v>
      </c>
      <c r="M3382" s="3" t="s">
        <v>303</v>
      </c>
      <c r="N3382" s="3" t="s">
        <v>302</v>
      </c>
      <c r="O3382" s="3"/>
      <c r="P3382" s="3"/>
      <c r="Q3382" s="3"/>
      <c r="R3382" s="3">
        <v>0</v>
      </c>
      <c r="S3382" s="3">
        <v>1</v>
      </c>
      <c r="T3382" s="2">
        <v>28</v>
      </c>
      <c r="U3382" s="3">
        <v>2.6495150176525435</v>
      </c>
      <c r="V3382" s="3">
        <v>19.165795225592515</v>
      </c>
      <c r="W3382" s="3">
        <v>2.2124220494353599</v>
      </c>
      <c r="X3382" s="3">
        <v>7819.8185286490461</v>
      </c>
      <c r="Y3382" s="3">
        <v>19.165795225592515</v>
      </c>
      <c r="Z3382" s="3">
        <v>2.2124200935581837</v>
      </c>
      <c r="AA3382" s="3">
        <v>7819.8185286490461</v>
      </c>
      <c r="AB3382">
        <f t="shared" si="88"/>
        <v>19.165795225592515</v>
      </c>
      <c r="AC3382">
        <f t="shared" si="89"/>
        <v>2.2124200935581837</v>
      </c>
    </row>
    <row r="3383" spans="1:29" x14ac:dyDescent="0.25">
      <c r="A3383" s="2">
        <v>3382</v>
      </c>
      <c r="B3383" s="3" t="s">
        <v>178</v>
      </c>
      <c r="C3383" s="3" t="s">
        <v>333</v>
      </c>
      <c r="D3383" s="3" t="s">
        <v>179</v>
      </c>
      <c r="E3383" s="3" t="s">
        <v>335</v>
      </c>
      <c r="F3383" s="3">
        <v>0.56000000000000005</v>
      </c>
      <c r="G3383" s="3">
        <v>0.48</v>
      </c>
      <c r="H3383" s="3" t="s">
        <v>302</v>
      </c>
      <c r="I3383" s="2">
        <v>6300</v>
      </c>
      <c r="J3383" s="3" t="s">
        <v>99</v>
      </c>
      <c r="K3383" s="2">
        <v>6300</v>
      </c>
      <c r="L3383" s="3" t="s">
        <v>64</v>
      </c>
      <c r="M3383" s="3" t="s">
        <v>344</v>
      </c>
      <c r="N3383" s="3" t="s">
        <v>302</v>
      </c>
      <c r="O3383" s="3"/>
      <c r="P3383" s="3"/>
      <c r="Q3383" s="3"/>
      <c r="R3383" s="3">
        <v>0</v>
      </c>
      <c r="S3383" s="3">
        <v>1</v>
      </c>
      <c r="T3383" s="2">
        <v>47</v>
      </c>
      <c r="U3383" s="3">
        <v>5.0187562387321334</v>
      </c>
      <c r="V3383" s="3">
        <v>37.013055252531132</v>
      </c>
      <c r="W3383" s="3">
        <v>4.1045674169502524</v>
      </c>
      <c r="X3383" s="3">
        <v>14942.329809901788</v>
      </c>
      <c r="Y3383" s="3">
        <v>37.013055252531132</v>
      </c>
      <c r="Z3383" s="3">
        <v>4.1045637883343886</v>
      </c>
      <c r="AA3383" s="3">
        <v>14942.329809901788</v>
      </c>
      <c r="AB3383">
        <f t="shared" si="88"/>
        <v>37.013055252531132</v>
      </c>
      <c r="AC3383">
        <f t="shared" si="89"/>
        <v>4.1045637883343886</v>
      </c>
    </row>
    <row r="3384" spans="1:29" x14ac:dyDescent="0.25">
      <c r="A3384" s="2">
        <v>3383</v>
      </c>
      <c r="B3384" s="3" t="s">
        <v>178</v>
      </c>
      <c r="C3384" s="3" t="s">
        <v>333</v>
      </c>
      <c r="D3384" s="3" t="s">
        <v>179</v>
      </c>
      <c r="E3384" s="3" t="s">
        <v>335</v>
      </c>
      <c r="F3384" s="3">
        <v>0.56000000000000005</v>
      </c>
      <c r="G3384" s="3">
        <v>0.48</v>
      </c>
      <c r="H3384" s="3" t="s">
        <v>302</v>
      </c>
      <c r="I3384" s="2">
        <v>6410</v>
      </c>
      <c r="J3384" s="3" t="s">
        <v>100</v>
      </c>
      <c r="K3384" s="2">
        <v>6410</v>
      </c>
      <c r="L3384" s="3" t="s">
        <v>64</v>
      </c>
      <c r="M3384" s="3" t="s">
        <v>303</v>
      </c>
      <c r="N3384" s="3" t="s">
        <v>302</v>
      </c>
      <c r="O3384" s="3"/>
      <c r="P3384" s="3"/>
      <c r="Q3384" s="3"/>
      <c r="R3384" s="3">
        <v>0</v>
      </c>
      <c r="S3384" s="3">
        <v>1</v>
      </c>
      <c r="T3384" s="2">
        <v>14</v>
      </c>
      <c r="U3384" s="3">
        <v>0.91386356314447514</v>
      </c>
      <c r="V3384" s="3">
        <v>4.2549005581812143</v>
      </c>
      <c r="W3384" s="3">
        <v>0.37796030719746759</v>
      </c>
      <c r="X3384" s="3">
        <v>1761.2979097075561</v>
      </c>
      <c r="Y3384" s="3">
        <v>4.2549005581812143</v>
      </c>
      <c r="Z3384" s="3">
        <v>0.37795997306414186</v>
      </c>
      <c r="AA3384" s="3">
        <v>1761.2979097075561</v>
      </c>
      <c r="AB3384">
        <f t="shared" si="88"/>
        <v>4.2549005581812143</v>
      </c>
      <c r="AC3384">
        <f t="shared" si="89"/>
        <v>0.37795997306414186</v>
      </c>
    </row>
    <row r="3385" spans="1:29" x14ac:dyDescent="0.25">
      <c r="A3385" s="2">
        <v>3384</v>
      </c>
      <c r="B3385" s="3" t="s">
        <v>178</v>
      </c>
      <c r="C3385" s="3" t="s">
        <v>333</v>
      </c>
      <c r="D3385" s="3" t="s">
        <v>179</v>
      </c>
      <c r="E3385" s="3" t="s">
        <v>335</v>
      </c>
      <c r="F3385" s="3">
        <v>0.56000000000000005</v>
      </c>
      <c r="G3385" s="3">
        <v>0.48</v>
      </c>
      <c r="H3385" s="3" t="s">
        <v>302</v>
      </c>
      <c r="I3385" s="2">
        <v>6410</v>
      </c>
      <c r="J3385" s="3" t="s">
        <v>100</v>
      </c>
      <c r="K3385" s="2">
        <v>6410</v>
      </c>
      <c r="L3385" s="3" t="s">
        <v>64</v>
      </c>
      <c r="M3385" s="3" t="s">
        <v>344</v>
      </c>
      <c r="N3385" s="3" t="s">
        <v>302</v>
      </c>
      <c r="O3385" s="3"/>
      <c r="P3385" s="3"/>
      <c r="Q3385" s="3"/>
      <c r="R3385" s="3">
        <v>0</v>
      </c>
      <c r="S3385" s="3">
        <v>1</v>
      </c>
      <c r="T3385" s="2">
        <v>113</v>
      </c>
      <c r="U3385" s="3">
        <v>23.802630788855442</v>
      </c>
      <c r="V3385" s="3">
        <v>148.6934159540466</v>
      </c>
      <c r="W3385" s="3">
        <v>14.344284275538101</v>
      </c>
      <c r="X3385" s="3">
        <v>58353.957745160704</v>
      </c>
      <c r="Y3385" s="3">
        <v>148.6934159540466</v>
      </c>
      <c r="Z3385" s="3">
        <v>14.344271594567809</v>
      </c>
      <c r="AA3385" s="3">
        <v>58353.957745160704</v>
      </c>
      <c r="AB3385">
        <f t="shared" si="88"/>
        <v>148.6934159540466</v>
      </c>
      <c r="AC3385">
        <f t="shared" si="89"/>
        <v>14.344271594567809</v>
      </c>
    </row>
    <row r="3386" spans="1:29" x14ac:dyDescent="0.25">
      <c r="A3386" s="2">
        <v>3385</v>
      </c>
      <c r="B3386" s="3" t="s">
        <v>178</v>
      </c>
      <c r="C3386" s="3" t="s">
        <v>333</v>
      </c>
      <c r="D3386" s="3" t="s">
        <v>179</v>
      </c>
      <c r="E3386" s="3" t="s">
        <v>335</v>
      </c>
      <c r="F3386" s="3">
        <v>0.56000000000000005</v>
      </c>
      <c r="G3386" s="3">
        <v>0.48</v>
      </c>
      <c r="H3386" s="3" t="s">
        <v>302</v>
      </c>
      <c r="I3386" s="2">
        <v>6410</v>
      </c>
      <c r="J3386" s="3" t="s">
        <v>100</v>
      </c>
      <c r="K3386" s="2">
        <v>6410</v>
      </c>
      <c r="L3386" s="3" t="s">
        <v>64</v>
      </c>
      <c r="M3386" s="3" t="s">
        <v>346</v>
      </c>
      <c r="N3386" s="3" t="s">
        <v>302</v>
      </c>
      <c r="O3386" s="3"/>
      <c r="P3386" s="3"/>
      <c r="Q3386" s="3"/>
      <c r="R3386" s="3">
        <v>0</v>
      </c>
      <c r="S3386" s="3">
        <v>1</v>
      </c>
      <c r="T3386" s="2">
        <v>16</v>
      </c>
      <c r="U3386" s="3">
        <v>1.5149496201350499</v>
      </c>
      <c r="V3386" s="3">
        <v>9.6319236762353633</v>
      </c>
      <c r="W3386" s="3">
        <v>0.92555582947122661</v>
      </c>
      <c r="X3386" s="3">
        <v>3789.7259027148425</v>
      </c>
      <c r="Y3386" s="3">
        <v>9.6319236762353633</v>
      </c>
      <c r="Z3386" s="3">
        <v>0.92555501123967687</v>
      </c>
      <c r="AA3386" s="3">
        <v>3789.7259027148425</v>
      </c>
      <c r="AB3386">
        <f t="shared" si="88"/>
        <v>9.6319236762353633</v>
      </c>
      <c r="AC3386">
        <f t="shared" si="89"/>
        <v>0.92555501123967687</v>
      </c>
    </row>
    <row r="3387" spans="1:29" x14ac:dyDescent="0.25">
      <c r="A3387" s="2">
        <v>3386</v>
      </c>
      <c r="B3387" s="3" t="s">
        <v>178</v>
      </c>
      <c r="C3387" s="3" t="s">
        <v>333</v>
      </c>
      <c r="D3387" s="3" t="s">
        <v>179</v>
      </c>
      <c r="E3387" s="3" t="s">
        <v>335</v>
      </c>
      <c r="F3387" s="3">
        <v>0.56000000000000005</v>
      </c>
      <c r="G3387" s="3">
        <v>0.48</v>
      </c>
      <c r="H3387" s="3" t="s">
        <v>302</v>
      </c>
      <c r="I3387" s="2">
        <v>6430</v>
      </c>
      <c r="J3387" s="3" t="s">
        <v>102</v>
      </c>
      <c r="K3387" s="2">
        <v>6430</v>
      </c>
      <c r="L3387" s="3" t="s">
        <v>64</v>
      </c>
      <c r="M3387" s="3" t="s">
        <v>303</v>
      </c>
      <c r="N3387" s="3" t="s">
        <v>302</v>
      </c>
      <c r="O3387" s="3"/>
      <c r="P3387" s="3"/>
      <c r="Q3387" s="3"/>
      <c r="R3387" s="3">
        <v>0</v>
      </c>
      <c r="S3387" s="3">
        <v>1</v>
      </c>
      <c r="T3387" s="2">
        <v>7</v>
      </c>
      <c r="U3387" s="3">
        <v>0.54239803243733586</v>
      </c>
      <c r="V3387" s="3">
        <v>3.0000158274240674</v>
      </c>
      <c r="W3387" s="3">
        <v>0.32336529980645501</v>
      </c>
      <c r="X3387" s="3">
        <v>1418.4802942647807</v>
      </c>
      <c r="Y3387" s="3">
        <v>3.0000158274240674</v>
      </c>
      <c r="Z3387" s="3">
        <v>0.32336501393748573</v>
      </c>
      <c r="AA3387" s="3">
        <v>1418.4802942647807</v>
      </c>
      <c r="AB3387">
        <f t="shared" si="88"/>
        <v>3.0000158274240674</v>
      </c>
      <c r="AC3387">
        <f t="shared" si="89"/>
        <v>0.32336501393748573</v>
      </c>
    </row>
    <row r="3388" spans="1:29" x14ac:dyDescent="0.25">
      <c r="A3388" s="2">
        <v>3387</v>
      </c>
      <c r="B3388" s="3" t="s">
        <v>178</v>
      </c>
      <c r="C3388" s="3" t="s">
        <v>333</v>
      </c>
      <c r="D3388" s="3" t="s">
        <v>179</v>
      </c>
      <c r="E3388" s="3" t="s">
        <v>335</v>
      </c>
      <c r="F3388" s="3">
        <v>0.56000000000000005</v>
      </c>
      <c r="G3388" s="3">
        <v>0.48</v>
      </c>
      <c r="H3388" s="3" t="s">
        <v>302</v>
      </c>
      <c r="I3388" s="2">
        <v>6460</v>
      </c>
      <c r="J3388" s="3" t="s">
        <v>104</v>
      </c>
      <c r="K3388" s="2">
        <v>1000</v>
      </c>
      <c r="L3388" s="3" t="s">
        <v>64</v>
      </c>
      <c r="M3388" s="3" t="s">
        <v>344</v>
      </c>
      <c r="N3388" s="3" t="s">
        <v>302</v>
      </c>
      <c r="O3388" s="3"/>
      <c r="P3388" s="3"/>
      <c r="Q3388" s="3"/>
      <c r="R3388" s="3">
        <v>0</v>
      </c>
      <c r="S3388" s="3">
        <v>1</v>
      </c>
      <c r="T3388" s="2">
        <v>1</v>
      </c>
      <c r="U3388" s="3">
        <v>9.15998840398824E-4</v>
      </c>
      <c r="V3388" s="3">
        <v>4.6173000001697908E-3</v>
      </c>
      <c r="W3388" s="3">
        <v>3.9610609847099673E-4</v>
      </c>
      <c r="X3388" s="3">
        <v>1.9482437084720072</v>
      </c>
      <c r="Y3388" s="3">
        <v>4.6173000001697908E-3</v>
      </c>
      <c r="Z3388" s="3">
        <v>3.9610574829600199E-4</v>
      </c>
      <c r="AA3388" s="3">
        <v>1.9482437084720072</v>
      </c>
      <c r="AB3388">
        <f t="shared" si="88"/>
        <v>4.6173000001697908E-3</v>
      </c>
      <c r="AC3388">
        <f t="shared" si="89"/>
        <v>3.9610574829600199E-4</v>
      </c>
    </row>
    <row r="3389" spans="1:29" x14ac:dyDescent="0.25">
      <c r="A3389" s="2">
        <v>3388</v>
      </c>
      <c r="B3389" s="3" t="s">
        <v>178</v>
      </c>
      <c r="C3389" s="3" t="s">
        <v>333</v>
      </c>
      <c r="D3389" s="3" t="s">
        <v>179</v>
      </c>
      <c r="E3389" s="3" t="s">
        <v>335</v>
      </c>
      <c r="F3389" s="3">
        <v>0.56000000000000005</v>
      </c>
      <c r="G3389" s="3">
        <v>0.48</v>
      </c>
      <c r="H3389" s="3" t="s">
        <v>302</v>
      </c>
      <c r="I3389" s="2">
        <v>6460</v>
      </c>
      <c r="J3389" s="3" t="s">
        <v>104</v>
      </c>
      <c r="K3389" s="2">
        <v>6460</v>
      </c>
      <c r="L3389" s="3" t="s">
        <v>64</v>
      </c>
      <c r="M3389" s="3" t="s">
        <v>303</v>
      </c>
      <c r="N3389" s="3" t="s">
        <v>302</v>
      </c>
      <c r="O3389" s="3"/>
      <c r="P3389" s="3"/>
      <c r="Q3389" s="3"/>
      <c r="R3389" s="3">
        <v>0</v>
      </c>
      <c r="S3389" s="3">
        <v>1</v>
      </c>
      <c r="T3389" s="2">
        <v>24</v>
      </c>
      <c r="U3389" s="3">
        <v>2.1602038557347236</v>
      </c>
      <c r="V3389" s="3">
        <v>13.966500140838189</v>
      </c>
      <c r="W3389" s="3">
        <v>1.5265677711909553</v>
      </c>
      <c r="X3389" s="3">
        <v>5472.1813971103065</v>
      </c>
      <c r="Y3389" s="3">
        <v>13.966500140838189</v>
      </c>
      <c r="Z3389" s="3">
        <v>1.5265664216387453</v>
      </c>
      <c r="AA3389" s="3">
        <v>5472.1813971103065</v>
      </c>
      <c r="AB3389">
        <f t="shared" si="88"/>
        <v>13.966500140838189</v>
      </c>
      <c r="AC3389">
        <f t="shared" si="89"/>
        <v>1.5265664216387453</v>
      </c>
    </row>
    <row r="3390" spans="1:29" x14ac:dyDescent="0.25">
      <c r="A3390" s="2">
        <v>3389</v>
      </c>
      <c r="B3390" s="3" t="s">
        <v>178</v>
      </c>
      <c r="C3390" s="3" t="s">
        <v>333</v>
      </c>
      <c r="D3390" s="3" t="s">
        <v>179</v>
      </c>
      <c r="E3390" s="3" t="s">
        <v>335</v>
      </c>
      <c r="F3390" s="3">
        <v>0.56000000000000005</v>
      </c>
      <c r="G3390" s="3">
        <v>0.48</v>
      </c>
      <c r="H3390" s="3" t="s">
        <v>302</v>
      </c>
      <c r="I3390" s="2">
        <v>6460</v>
      </c>
      <c r="J3390" s="3" t="s">
        <v>104</v>
      </c>
      <c r="K3390" s="2">
        <v>6460</v>
      </c>
      <c r="L3390" s="3" t="s">
        <v>64</v>
      </c>
      <c r="M3390" s="3" t="s">
        <v>344</v>
      </c>
      <c r="N3390" s="3" t="s">
        <v>302</v>
      </c>
      <c r="O3390" s="3"/>
      <c r="P3390" s="3"/>
      <c r="Q3390" s="3"/>
      <c r="R3390" s="3">
        <v>0</v>
      </c>
      <c r="S3390" s="3">
        <v>1</v>
      </c>
      <c r="T3390" s="2">
        <v>41</v>
      </c>
      <c r="U3390" s="3">
        <v>2.7323209573606282</v>
      </c>
      <c r="V3390" s="3">
        <v>19.934002819089454</v>
      </c>
      <c r="W3390" s="3">
        <v>2.2753237828019781</v>
      </c>
      <c r="X3390" s="3">
        <v>8370.2830081554293</v>
      </c>
      <c r="Y3390" s="3">
        <v>19.934002819089454</v>
      </c>
      <c r="Z3390" s="3">
        <v>2.2753217713169316</v>
      </c>
      <c r="AA3390" s="3">
        <v>8370.2830081554293</v>
      </c>
      <c r="AB3390">
        <f t="shared" si="88"/>
        <v>19.934002819089454</v>
      </c>
      <c r="AC3390">
        <f t="shared" si="89"/>
        <v>2.2753217713169316</v>
      </c>
    </row>
    <row r="3391" spans="1:29" x14ac:dyDescent="0.25">
      <c r="A3391" s="2">
        <v>3390</v>
      </c>
      <c r="B3391" s="3" t="s">
        <v>178</v>
      </c>
      <c r="C3391" s="3" t="s">
        <v>333</v>
      </c>
      <c r="D3391" s="3" t="s">
        <v>179</v>
      </c>
      <c r="E3391" s="3" t="s">
        <v>335</v>
      </c>
      <c r="F3391" s="3">
        <v>0.56000000000000005</v>
      </c>
      <c r="G3391" s="3">
        <v>0.48</v>
      </c>
      <c r="H3391" s="3" t="s">
        <v>302</v>
      </c>
      <c r="I3391" s="2">
        <v>6460</v>
      </c>
      <c r="J3391" s="3" t="s">
        <v>104</v>
      </c>
      <c r="K3391" s="2">
        <v>6460</v>
      </c>
      <c r="L3391" s="3" t="s">
        <v>64</v>
      </c>
      <c r="M3391" s="3" t="s">
        <v>346</v>
      </c>
      <c r="N3391" s="3" t="s">
        <v>302</v>
      </c>
      <c r="O3391" s="3"/>
      <c r="P3391" s="3"/>
      <c r="Q3391" s="3"/>
      <c r="R3391" s="3">
        <v>0</v>
      </c>
      <c r="S3391" s="3">
        <v>1</v>
      </c>
      <c r="T3391" s="2">
        <v>1</v>
      </c>
      <c r="U3391" s="3">
        <v>7.6510762739629604E-2</v>
      </c>
      <c r="V3391" s="3">
        <v>0.5447297931216275</v>
      </c>
      <c r="W3391" s="3">
        <v>5.5925633455942717E-2</v>
      </c>
      <c r="X3391" s="3">
        <v>216.34625213028818</v>
      </c>
      <c r="Y3391" s="3">
        <v>0.5447297931216275</v>
      </c>
      <c r="Z3391" s="3">
        <v>5.5925584015253799E-2</v>
      </c>
      <c r="AA3391" s="3">
        <v>216.34625213028818</v>
      </c>
      <c r="AB3391">
        <f t="shared" si="88"/>
        <v>0.5447297931216275</v>
      </c>
      <c r="AC3391">
        <f t="shared" si="89"/>
        <v>5.5925584015253799E-2</v>
      </c>
    </row>
    <row r="3392" spans="1:29" x14ac:dyDescent="0.25">
      <c r="A3392" s="2">
        <v>3391</v>
      </c>
      <c r="B3392" s="3" t="s">
        <v>178</v>
      </c>
      <c r="C3392" s="3" t="s">
        <v>333</v>
      </c>
      <c r="D3392" s="3" t="s">
        <v>179</v>
      </c>
      <c r="E3392" s="3" t="s">
        <v>335</v>
      </c>
      <c r="F3392" s="3">
        <v>0.56000000000000005</v>
      </c>
      <c r="G3392" s="3">
        <v>0.48</v>
      </c>
      <c r="H3392" s="3" t="s">
        <v>302</v>
      </c>
      <c r="I3392" s="2">
        <v>8140</v>
      </c>
      <c r="J3392" s="3" t="s">
        <v>57</v>
      </c>
      <c r="K3392" s="2">
        <v>1000</v>
      </c>
      <c r="L3392" s="3"/>
      <c r="M3392" s="3" t="s">
        <v>303</v>
      </c>
      <c r="N3392" s="3" t="s">
        <v>302</v>
      </c>
      <c r="O3392" s="3"/>
      <c r="P3392" s="3"/>
      <c r="Q3392" s="3"/>
      <c r="R3392" s="3">
        <v>0</v>
      </c>
      <c r="S3392" s="3">
        <v>1</v>
      </c>
      <c r="T3392" s="2">
        <v>4</v>
      </c>
      <c r="U3392" s="3">
        <v>1.541696121021257E-3</v>
      </c>
      <c r="V3392" s="3">
        <v>1.2925515013725471E-2</v>
      </c>
      <c r="W3392" s="3">
        <v>1.7730388455495843E-3</v>
      </c>
      <c r="X3392" s="3">
        <v>4.9204236338017795</v>
      </c>
      <c r="Y3392" s="3">
        <v>1.2925515013725471E-2</v>
      </c>
      <c r="Z3392" s="3">
        <v>1.773037278106238E-3</v>
      </c>
      <c r="AA3392" s="3">
        <v>4.9204236338017795</v>
      </c>
      <c r="AB3392">
        <f t="shared" si="88"/>
        <v>1.2925515013725471E-2</v>
      </c>
      <c r="AC3392">
        <f t="shared" si="89"/>
        <v>1.773037278106238E-3</v>
      </c>
    </row>
    <row r="3393" spans="1:29" x14ac:dyDescent="0.25">
      <c r="A3393" s="2">
        <v>3392</v>
      </c>
      <c r="B3393" s="3" t="s">
        <v>178</v>
      </c>
      <c r="C3393" s="3" t="s">
        <v>333</v>
      </c>
      <c r="D3393" s="3" t="s">
        <v>179</v>
      </c>
      <c r="E3393" s="3" t="s">
        <v>335</v>
      </c>
      <c r="F3393" s="3">
        <v>0.56000000000000005</v>
      </c>
      <c r="G3393" s="3">
        <v>0.48</v>
      </c>
      <c r="H3393" s="3" t="s">
        <v>302</v>
      </c>
      <c r="I3393" s="2">
        <v>8140</v>
      </c>
      <c r="J3393" s="3" t="s">
        <v>57</v>
      </c>
      <c r="K3393" s="2">
        <v>1000</v>
      </c>
      <c r="L3393" s="3"/>
      <c r="M3393" s="3" t="s">
        <v>344</v>
      </c>
      <c r="N3393" s="3" t="s">
        <v>302</v>
      </c>
      <c r="O3393" s="3"/>
      <c r="P3393" s="3"/>
      <c r="Q3393" s="3"/>
      <c r="R3393" s="3">
        <v>0</v>
      </c>
      <c r="S3393" s="3">
        <v>1</v>
      </c>
      <c r="T3393" s="2">
        <v>6</v>
      </c>
      <c r="U3393" s="3">
        <v>1.1216369364970736E-2</v>
      </c>
      <c r="V3393" s="3">
        <v>9.6596191681232943E-2</v>
      </c>
      <c r="W3393" s="3">
        <v>1.2575147887109337E-2</v>
      </c>
      <c r="X3393" s="3">
        <v>42.021004036105694</v>
      </c>
      <c r="Y3393" s="3">
        <v>9.6596191681232943E-2</v>
      </c>
      <c r="Z3393" s="3">
        <v>1.2575136770132431E-2</v>
      </c>
      <c r="AA3393" s="3">
        <v>42.021004036105694</v>
      </c>
      <c r="AB3393">
        <f t="shared" si="88"/>
        <v>9.6596191681232943E-2</v>
      </c>
      <c r="AC3393">
        <f t="shared" si="89"/>
        <v>1.2575136770132431E-2</v>
      </c>
    </row>
    <row r="3394" spans="1:29" x14ac:dyDescent="0.25">
      <c r="A3394" s="2">
        <v>3393</v>
      </c>
      <c r="B3394" s="3" t="s">
        <v>178</v>
      </c>
      <c r="C3394" s="3" t="s">
        <v>333</v>
      </c>
      <c r="D3394" s="3" t="s">
        <v>179</v>
      </c>
      <c r="E3394" s="3" t="s">
        <v>335</v>
      </c>
      <c r="F3394" s="3">
        <v>0.56000000000000005</v>
      </c>
      <c r="G3394" s="3">
        <v>0.48</v>
      </c>
      <c r="H3394" s="3" t="s">
        <v>302</v>
      </c>
      <c r="I3394" s="2">
        <v>8140</v>
      </c>
      <c r="J3394" s="3" t="s">
        <v>57</v>
      </c>
      <c r="K3394" s="2">
        <v>8140</v>
      </c>
      <c r="L3394" s="3"/>
      <c r="M3394" s="3" t="s">
        <v>303</v>
      </c>
      <c r="N3394" s="3" t="s">
        <v>302</v>
      </c>
      <c r="O3394" s="3"/>
      <c r="P3394" s="3"/>
      <c r="Q3394" s="3"/>
      <c r="R3394" s="3">
        <v>0</v>
      </c>
      <c r="S3394" s="3">
        <v>1</v>
      </c>
      <c r="T3394" s="2">
        <v>364</v>
      </c>
      <c r="U3394" s="3">
        <v>103.73879410560542</v>
      </c>
      <c r="V3394" s="3">
        <v>804.0578553235157</v>
      </c>
      <c r="W3394" s="3">
        <v>97.431400445367714</v>
      </c>
      <c r="X3394" s="3">
        <v>337121.68786238972</v>
      </c>
      <c r="Y3394" s="3">
        <v>804.0578553235157</v>
      </c>
      <c r="Z3394" s="3">
        <v>97.431314311778124</v>
      </c>
      <c r="AA3394" s="3">
        <v>337121.68786238972</v>
      </c>
      <c r="AB3394">
        <f t="shared" si="88"/>
        <v>804.0578553235157</v>
      </c>
      <c r="AC3394">
        <f t="shared" si="89"/>
        <v>97.431314311778124</v>
      </c>
    </row>
    <row r="3395" spans="1:29" x14ac:dyDescent="0.25">
      <c r="A3395" s="2">
        <v>3394</v>
      </c>
      <c r="B3395" s="3" t="s">
        <v>178</v>
      </c>
      <c r="C3395" s="3" t="s">
        <v>333</v>
      </c>
      <c r="D3395" s="3" t="s">
        <v>179</v>
      </c>
      <c r="E3395" s="3" t="s">
        <v>335</v>
      </c>
      <c r="F3395" s="3">
        <v>0.56000000000000005</v>
      </c>
      <c r="G3395" s="3">
        <v>0.48</v>
      </c>
      <c r="H3395" s="3" t="s">
        <v>302</v>
      </c>
      <c r="I3395" s="2">
        <v>8140</v>
      </c>
      <c r="J3395" s="3" t="s">
        <v>57</v>
      </c>
      <c r="K3395" s="2">
        <v>8140</v>
      </c>
      <c r="L3395" s="3"/>
      <c r="M3395" s="3" t="s">
        <v>344</v>
      </c>
      <c r="N3395" s="3" t="s">
        <v>302</v>
      </c>
      <c r="O3395" s="3"/>
      <c r="P3395" s="3"/>
      <c r="Q3395" s="3"/>
      <c r="R3395" s="3">
        <v>0</v>
      </c>
      <c r="S3395" s="3">
        <v>1</v>
      </c>
      <c r="T3395" s="2">
        <v>762</v>
      </c>
      <c r="U3395" s="3">
        <v>215.43102084484119</v>
      </c>
      <c r="V3395" s="3">
        <v>1737.5599125985102</v>
      </c>
      <c r="W3395" s="3">
        <v>211.37034507898329</v>
      </c>
      <c r="X3395" s="3">
        <v>741842.99123053357</v>
      </c>
      <c r="Y3395" s="3">
        <v>1737.5599125985102</v>
      </c>
      <c r="Z3395" s="3">
        <v>211.37015821841871</v>
      </c>
      <c r="AA3395" s="3">
        <v>741842.99123053357</v>
      </c>
      <c r="AB3395">
        <f t="shared" si="88"/>
        <v>1737.5599125985102</v>
      </c>
      <c r="AC3395">
        <f t="shared" si="89"/>
        <v>211.37015821841871</v>
      </c>
    </row>
    <row r="3396" spans="1:29" x14ac:dyDescent="0.25">
      <c r="A3396" s="2">
        <v>3395</v>
      </c>
      <c r="B3396" s="3" t="s">
        <v>178</v>
      </c>
      <c r="C3396" s="3" t="s">
        <v>333</v>
      </c>
      <c r="D3396" s="3" t="s">
        <v>179</v>
      </c>
      <c r="E3396" s="3" t="s">
        <v>335</v>
      </c>
      <c r="F3396" s="3">
        <v>0.56000000000000005</v>
      </c>
      <c r="G3396" s="3">
        <v>0.48</v>
      </c>
      <c r="H3396" s="3" t="s">
        <v>302</v>
      </c>
      <c r="I3396" s="2">
        <v>8140</v>
      </c>
      <c r="J3396" s="3" t="s">
        <v>57</v>
      </c>
      <c r="K3396" s="2">
        <v>8140</v>
      </c>
      <c r="L3396" s="3"/>
      <c r="M3396" s="3" t="s">
        <v>344</v>
      </c>
      <c r="N3396" s="3" t="s">
        <v>302</v>
      </c>
      <c r="O3396" s="3"/>
      <c r="P3396" s="3"/>
      <c r="Q3396" s="3" t="s">
        <v>310</v>
      </c>
      <c r="R3396" s="3">
        <v>0</v>
      </c>
      <c r="S3396" s="3">
        <v>1</v>
      </c>
      <c r="T3396" s="2">
        <v>167</v>
      </c>
      <c r="U3396" s="3">
        <v>8.7652792455629128E-3</v>
      </c>
      <c r="V3396" s="3">
        <v>6.0477635731122414E-2</v>
      </c>
      <c r="W3396" s="3">
        <v>6.2400025494320412E-3</v>
      </c>
      <c r="X3396" s="3">
        <v>25.975071859535682</v>
      </c>
      <c r="Y3396" s="3">
        <v>6.0477635731122414E-2</v>
      </c>
      <c r="Z3396" s="3">
        <v>6.2399970329987814E-3</v>
      </c>
      <c r="AA3396" s="3">
        <v>25.975071859535682</v>
      </c>
      <c r="AB3396">
        <f t="shared" si="88"/>
        <v>6.0477635731122414E-2</v>
      </c>
      <c r="AC3396">
        <f t="shared" si="89"/>
        <v>6.2399970329987814E-3</v>
      </c>
    </row>
    <row r="3397" spans="1:29" x14ac:dyDescent="0.25">
      <c r="A3397" s="2">
        <v>3396</v>
      </c>
      <c r="B3397" s="3" t="s">
        <v>178</v>
      </c>
      <c r="C3397" s="3" t="s">
        <v>333</v>
      </c>
      <c r="D3397" s="3" t="s">
        <v>179</v>
      </c>
      <c r="E3397" s="3" t="s">
        <v>335</v>
      </c>
      <c r="F3397" s="3">
        <v>0.56000000000000005</v>
      </c>
      <c r="G3397" s="3">
        <v>0.48</v>
      </c>
      <c r="H3397" s="3" t="s">
        <v>302</v>
      </c>
      <c r="I3397" s="2">
        <v>8140</v>
      </c>
      <c r="J3397" s="3" t="s">
        <v>57</v>
      </c>
      <c r="K3397" s="2">
        <v>8140</v>
      </c>
      <c r="L3397" s="3"/>
      <c r="M3397" s="3" t="s">
        <v>345</v>
      </c>
      <c r="N3397" s="3" t="s">
        <v>302</v>
      </c>
      <c r="O3397" s="3"/>
      <c r="P3397" s="3"/>
      <c r="Q3397" s="3"/>
      <c r="R3397" s="3">
        <v>0</v>
      </c>
      <c r="S3397" s="3">
        <v>1</v>
      </c>
      <c r="T3397" s="2">
        <v>3</v>
      </c>
      <c r="U3397" s="3">
        <v>0.42770662041748725</v>
      </c>
      <c r="V3397" s="3">
        <v>3.5575057014939393</v>
      </c>
      <c r="W3397" s="3">
        <v>0.45519615581324013</v>
      </c>
      <c r="X3397" s="3">
        <v>1552.1771209686374</v>
      </c>
      <c r="Y3397" s="3">
        <v>3.5575057014939393</v>
      </c>
      <c r="Z3397" s="3">
        <v>0.45519575340006829</v>
      </c>
      <c r="AA3397" s="3">
        <v>1552.1771209686374</v>
      </c>
      <c r="AB3397">
        <f t="shared" si="88"/>
        <v>3.5575057014939393</v>
      </c>
      <c r="AC3397">
        <f t="shared" si="89"/>
        <v>0.45519575340006829</v>
      </c>
    </row>
    <row r="3398" spans="1:29" x14ac:dyDescent="0.25">
      <c r="A3398" s="2">
        <v>3397</v>
      </c>
      <c r="B3398" s="3" t="s">
        <v>178</v>
      </c>
      <c r="C3398" s="3" t="s">
        <v>333</v>
      </c>
      <c r="D3398" s="3" t="s">
        <v>179</v>
      </c>
      <c r="E3398" s="3" t="s">
        <v>335</v>
      </c>
      <c r="F3398" s="3">
        <v>0.56000000000000005</v>
      </c>
      <c r="G3398" s="3">
        <v>0.48</v>
      </c>
      <c r="H3398" s="3" t="s">
        <v>302</v>
      </c>
      <c r="I3398" s="2">
        <v>8140</v>
      </c>
      <c r="J3398" s="3" t="s">
        <v>57</v>
      </c>
      <c r="K3398" s="2">
        <v>8140</v>
      </c>
      <c r="L3398" s="3"/>
      <c r="M3398" s="3" t="s">
        <v>346</v>
      </c>
      <c r="N3398" s="3" t="s">
        <v>302</v>
      </c>
      <c r="O3398" s="3"/>
      <c r="P3398" s="3"/>
      <c r="Q3398" s="3"/>
      <c r="R3398" s="3">
        <v>0</v>
      </c>
      <c r="S3398" s="3">
        <v>1</v>
      </c>
      <c r="T3398" s="2">
        <v>27</v>
      </c>
      <c r="U3398" s="3">
        <v>3.5995522956704309</v>
      </c>
      <c r="V3398" s="3">
        <v>29.843683567049386</v>
      </c>
      <c r="W3398" s="3">
        <v>3.6658863354942</v>
      </c>
      <c r="X3398" s="3">
        <v>12820.988035301387</v>
      </c>
      <c r="Y3398" s="3">
        <v>29.843683567049386</v>
      </c>
      <c r="Z3398" s="3">
        <v>3.6658830946914662</v>
      </c>
      <c r="AA3398" s="3">
        <v>12820.988035301387</v>
      </c>
      <c r="AB3398">
        <f t="shared" si="88"/>
        <v>29.843683567049386</v>
      </c>
      <c r="AC3398">
        <f t="shared" si="89"/>
        <v>3.6658830946914662</v>
      </c>
    </row>
    <row r="3399" spans="1:29" x14ac:dyDescent="0.25">
      <c r="A3399" s="2">
        <v>3398</v>
      </c>
      <c r="B3399" s="3" t="s">
        <v>178</v>
      </c>
      <c r="C3399" s="3" t="s">
        <v>333</v>
      </c>
      <c r="D3399" s="3" t="s">
        <v>179</v>
      </c>
      <c r="E3399" s="3" t="s">
        <v>335</v>
      </c>
      <c r="F3399" s="3">
        <v>0.56000000000000005</v>
      </c>
      <c r="G3399" s="3">
        <v>0.48</v>
      </c>
      <c r="H3399" s="3" t="s">
        <v>302</v>
      </c>
      <c r="I3399" s="2">
        <v>8320</v>
      </c>
      <c r="J3399" s="3" t="s">
        <v>59</v>
      </c>
      <c r="K3399" s="2">
        <v>8320</v>
      </c>
      <c r="L3399" s="3"/>
      <c r="M3399" s="3" t="s">
        <v>344</v>
      </c>
      <c r="N3399" s="3" t="s">
        <v>302</v>
      </c>
      <c r="O3399" s="3"/>
      <c r="P3399" s="3"/>
      <c r="Q3399" s="3"/>
      <c r="R3399" s="3">
        <v>0</v>
      </c>
      <c r="S3399" s="3">
        <v>1</v>
      </c>
      <c r="T3399" s="2">
        <v>111</v>
      </c>
      <c r="U3399" s="3">
        <v>10.491554638523471</v>
      </c>
      <c r="V3399" s="3">
        <v>62.962185943605192</v>
      </c>
      <c r="W3399" s="3">
        <v>7.7012429017512547</v>
      </c>
      <c r="X3399" s="3">
        <v>28154.284968928798</v>
      </c>
      <c r="Y3399" s="3">
        <v>62.962185943605192</v>
      </c>
      <c r="Z3399" s="3">
        <v>7.7012360935180579</v>
      </c>
      <c r="AA3399" s="3">
        <v>28154.284968928798</v>
      </c>
      <c r="AB3399">
        <f t="shared" si="88"/>
        <v>62.962185943605192</v>
      </c>
      <c r="AC3399">
        <f t="shared" si="89"/>
        <v>7.7012360935180579</v>
      </c>
    </row>
    <row r="3400" spans="1:29" x14ac:dyDescent="0.25">
      <c r="A3400" s="2">
        <v>3399</v>
      </c>
      <c r="B3400" s="3" t="s">
        <v>178</v>
      </c>
      <c r="C3400" s="3" t="s">
        <v>333</v>
      </c>
      <c r="D3400" s="3" t="s">
        <v>179</v>
      </c>
      <c r="E3400" s="3" t="s">
        <v>335</v>
      </c>
      <c r="F3400" s="3">
        <v>0.56000000000000005</v>
      </c>
      <c r="G3400" s="3">
        <v>0.48</v>
      </c>
      <c r="H3400" s="3" t="s">
        <v>348</v>
      </c>
      <c r="I3400" s="2">
        <v>4340</v>
      </c>
      <c r="J3400" s="3" t="s">
        <v>82</v>
      </c>
      <c r="K3400" s="2">
        <v>1000</v>
      </c>
      <c r="L3400" s="3" t="s">
        <v>64</v>
      </c>
      <c r="M3400" s="3" t="s">
        <v>349</v>
      </c>
      <c r="N3400" s="3" t="s">
        <v>348</v>
      </c>
      <c r="O3400" s="3"/>
      <c r="P3400" s="3"/>
      <c r="Q3400" s="3"/>
      <c r="R3400" s="3">
        <v>0</v>
      </c>
      <c r="S3400" s="3">
        <v>1</v>
      </c>
      <c r="T3400" s="2">
        <v>1</v>
      </c>
      <c r="U3400" s="3">
        <v>1.1892153001555701E-4</v>
      </c>
      <c r="V3400" s="3">
        <v>5.4284919439221671E-4</v>
      </c>
      <c r="W3400" s="3">
        <v>5.6253232828530285E-5</v>
      </c>
      <c r="X3400" s="3">
        <v>0.2732358378848867</v>
      </c>
      <c r="Y3400" s="3">
        <v>5.4284919439221671E-4</v>
      </c>
      <c r="Z3400" s="3">
        <v>5.6253183098229E-5</v>
      </c>
      <c r="AA3400" s="3">
        <v>0.2732358378848867</v>
      </c>
      <c r="AB3400">
        <f t="shared" si="88"/>
        <v>5.4284919439221671E-4</v>
      </c>
      <c r="AC3400">
        <f t="shared" si="89"/>
        <v>5.6253183098229E-5</v>
      </c>
    </row>
    <row r="3401" spans="1:29" x14ac:dyDescent="0.25">
      <c r="A3401" s="2">
        <v>3400</v>
      </c>
      <c r="B3401" s="3" t="s">
        <v>178</v>
      </c>
      <c r="C3401" s="3" t="s">
        <v>333</v>
      </c>
      <c r="D3401" s="3" t="s">
        <v>179</v>
      </c>
      <c r="E3401" s="3" t="s">
        <v>335</v>
      </c>
      <c r="F3401" s="3">
        <v>0.56000000000000005</v>
      </c>
      <c r="G3401" s="3">
        <v>0.48</v>
      </c>
      <c r="H3401" s="3" t="s">
        <v>348</v>
      </c>
      <c r="I3401" s="2">
        <v>4340</v>
      </c>
      <c r="J3401" s="3" t="s">
        <v>82</v>
      </c>
      <c r="K3401" s="2">
        <v>4340</v>
      </c>
      <c r="L3401" s="3" t="s">
        <v>64</v>
      </c>
      <c r="M3401" s="3" t="s">
        <v>349</v>
      </c>
      <c r="N3401" s="3" t="s">
        <v>348</v>
      </c>
      <c r="O3401" s="3"/>
      <c r="P3401" s="3"/>
      <c r="Q3401" s="3"/>
      <c r="R3401" s="3">
        <v>0</v>
      </c>
      <c r="S3401" s="3">
        <v>1</v>
      </c>
      <c r="T3401" s="2">
        <v>3</v>
      </c>
      <c r="U3401" s="3">
        <v>0.17220167553940821</v>
      </c>
      <c r="V3401" s="3">
        <v>0.78437841454594104</v>
      </c>
      <c r="W3401" s="3">
        <v>7.6963238320899546E-2</v>
      </c>
      <c r="X3401" s="3">
        <v>380.62523102566331</v>
      </c>
      <c r="Y3401" s="3">
        <v>0.78437841454594104</v>
      </c>
      <c r="Z3401" s="3">
        <v>7.6963170282054197E-2</v>
      </c>
      <c r="AA3401" s="3">
        <v>380.62523102566331</v>
      </c>
      <c r="AB3401">
        <f t="shared" si="88"/>
        <v>0.78437841454594104</v>
      </c>
      <c r="AC3401">
        <f t="shared" si="89"/>
        <v>7.6963170282054197E-2</v>
      </c>
    </row>
    <row r="3402" spans="1:29" x14ac:dyDescent="0.25">
      <c r="A3402" s="2">
        <v>3401</v>
      </c>
      <c r="B3402" s="3" t="s">
        <v>178</v>
      </c>
      <c r="C3402" s="3" t="s">
        <v>333</v>
      </c>
      <c r="D3402" s="3" t="s">
        <v>179</v>
      </c>
      <c r="E3402" s="3" t="s">
        <v>335</v>
      </c>
      <c r="F3402" s="3">
        <v>0.56000000000000005</v>
      </c>
      <c r="G3402" s="3">
        <v>0.48</v>
      </c>
      <c r="H3402" s="3" t="s">
        <v>348</v>
      </c>
      <c r="I3402" s="2">
        <v>6430</v>
      </c>
      <c r="J3402" s="3" t="s">
        <v>102</v>
      </c>
      <c r="K3402" s="2">
        <v>1000</v>
      </c>
      <c r="L3402" s="3" t="s">
        <v>64</v>
      </c>
      <c r="M3402" s="3" t="s">
        <v>349</v>
      </c>
      <c r="N3402" s="3" t="s">
        <v>348</v>
      </c>
      <c r="O3402" s="3"/>
      <c r="P3402" s="3"/>
      <c r="Q3402" s="3"/>
      <c r="R3402" s="3">
        <v>0</v>
      </c>
      <c r="S3402" s="3">
        <v>1</v>
      </c>
      <c r="T3402" s="2">
        <v>2</v>
      </c>
      <c r="U3402" s="3">
        <v>5.4373094904914099E-2</v>
      </c>
      <c r="V3402" s="3">
        <v>0.24404616998534062</v>
      </c>
      <c r="W3402" s="3">
        <v>2.4415938060276896E-2</v>
      </c>
      <c r="X3402" s="3">
        <v>124.37378212791387</v>
      </c>
      <c r="Y3402" s="3">
        <v>0.24404616998534062</v>
      </c>
      <c r="Z3402" s="3">
        <v>2.4415916475527238E-2</v>
      </c>
      <c r="AA3402" s="3">
        <v>124.37378212791387</v>
      </c>
      <c r="AB3402">
        <f t="shared" si="88"/>
        <v>0.24404616998534062</v>
      </c>
      <c r="AC3402">
        <f t="shared" si="89"/>
        <v>2.4415916475527238E-2</v>
      </c>
    </row>
    <row r="3403" spans="1:29" x14ac:dyDescent="0.25">
      <c r="A3403" s="2">
        <v>3402</v>
      </c>
      <c r="B3403" s="3" t="s">
        <v>178</v>
      </c>
      <c r="C3403" s="3" t="s">
        <v>333</v>
      </c>
      <c r="D3403" s="3" t="s">
        <v>179</v>
      </c>
      <c r="E3403" s="3" t="s">
        <v>335</v>
      </c>
      <c r="F3403" s="3">
        <v>0.56000000000000005</v>
      </c>
      <c r="G3403" s="3">
        <v>0.48</v>
      </c>
      <c r="H3403" s="3" t="s">
        <v>348</v>
      </c>
      <c r="I3403" s="2">
        <v>6430</v>
      </c>
      <c r="J3403" s="3" t="s">
        <v>102</v>
      </c>
      <c r="K3403" s="2">
        <v>6430</v>
      </c>
      <c r="L3403" s="3" t="s">
        <v>64</v>
      </c>
      <c r="M3403" s="3" t="s">
        <v>349</v>
      </c>
      <c r="N3403" s="3" t="s">
        <v>348</v>
      </c>
      <c r="O3403" s="3"/>
      <c r="P3403" s="3"/>
      <c r="Q3403" s="3"/>
      <c r="R3403" s="3">
        <v>0</v>
      </c>
      <c r="S3403" s="3">
        <v>1</v>
      </c>
      <c r="T3403" s="2">
        <v>1</v>
      </c>
      <c r="U3403" s="3">
        <v>4.8729622851302404E-3</v>
      </c>
      <c r="V3403" s="3">
        <v>2.0042074369071579E-2</v>
      </c>
      <c r="W3403" s="3">
        <v>1.6138804758346404E-3</v>
      </c>
      <c r="X3403" s="3">
        <v>10.902228869897442</v>
      </c>
      <c r="Y3403" s="3">
        <v>2.0042074369071579E-2</v>
      </c>
      <c r="Z3403" s="3">
        <v>1.61387904909421E-3</v>
      </c>
      <c r="AA3403" s="3">
        <v>10.902228869897442</v>
      </c>
      <c r="AB3403">
        <f t="shared" si="88"/>
        <v>2.0042074369071579E-2</v>
      </c>
      <c r="AC3403">
        <f t="shared" si="89"/>
        <v>1.61387904909421E-3</v>
      </c>
    </row>
    <row r="3404" spans="1:29" x14ac:dyDescent="0.25">
      <c r="A3404" s="2">
        <v>3403</v>
      </c>
      <c r="B3404" s="3" t="s">
        <v>178</v>
      </c>
      <c r="C3404" s="3" t="s">
        <v>333</v>
      </c>
      <c r="D3404" s="3" t="s">
        <v>179</v>
      </c>
      <c r="E3404" s="3" t="s">
        <v>335</v>
      </c>
      <c r="F3404" s="3">
        <v>0.56000000000000005</v>
      </c>
      <c r="G3404" s="3">
        <v>0.48</v>
      </c>
      <c r="H3404" s="3" t="s">
        <v>348</v>
      </c>
      <c r="I3404" s="2">
        <v>6430</v>
      </c>
      <c r="J3404" s="3" t="s">
        <v>102</v>
      </c>
      <c r="K3404" s="2">
        <v>6430</v>
      </c>
      <c r="L3404" s="3" t="s">
        <v>64</v>
      </c>
      <c r="M3404" s="3" t="s">
        <v>350</v>
      </c>
      <c r="N3404" s="3" t="s">
        <v>348</v>
      </c>
      <c r="O3404" s="3"/>
      <c r="P3404" s="3"/>
      <c r="Q3404" s="3"/>
      <c r="R3404" s="3">
        <v>0</v>
      </c>
      <c r="S3404" s="3">
        <v>1</v>
      </c>
      <c r="T3404" s="2">
        <v>1</v>
      </c>
      <c r="U3404" s="3">
        <v>6.1980333184841899E-3</v>
      </c>
      <c r="V3404" s="3">
        <v>2.5491977454884726E-2</v>
      </c>
      <c r="W3404" s="3">
        <v>2.0527318653374045E-3</v>
      </c>
      <c r="X3404" s="3">
        <v>13.866796791668287</v>
      </c>
      <c r="Y3404" s="3">
        <v>2.5491977454884726E-2</v>
      </c>
      <c r="Z3404" s="3">
        <v>2.0527300506332801E-3</v>
      </c>
      <c r="AA3404" s="3">
        <v>13.866796791668287</v>
      </c>
      <c r="AB3404">
        <f t="shared" si="88"/>
        <v>2.5491977454884726E-2</v>
      </c>
      <c r="AC3404">
        <f t="shared" si="89"/>
        <v>2.0527300506332801E-3</v>
      </c>
    </row>
    <row r="3405" spans="1:29" x14ac:dyDescent="0.25">
      <c r="A3405" s="2">
        <v>3404</v>
      </c>
      <c r="B3405" s="3" t="s">
        <v>178</v>
      </c>
      <c r="C3405" s="3" t="s">
        <v>333</v>
      </c>
      <c r="D3405" s="3" t="s">
        <v>179</v>
      </c>
      <c r="E3405" s="3" t="s">
        <v>335</v>
      </c>
      <c r="F3405" s="3">
        <v>0.56000000000000005</v>
      </c>
      <c r="G3405" s="3">
        <v>0.48</v>
      </c>
      <c r="H3405" s="3" t="s">
        <v>289</v>
      </c>
      <c r="I3405" s="2">
        <v>1100</v>
      </c>
      <c r="J3405" s="3" t="s">
        <v>42</v>
      </c>
      <c r="K3405" s="2">
        <v>1000</v>
      </c>
      <c r="L3405" s="3"/>
      <c r="M3405" s="3" t="s">
        <v>289</v>
      </c>
      <c r="N3405" s="3" t="s">
        <v>289</v>
      </c>
      <c r="O3405" s="3"/>
      <c r="P3405" s="3"/>
      <c r="Q3405" s="3"/>
      <c r="R3405" s="3">
        <v>0</v>
      </c>
      <c r="S3405" s="3">
        <v>1</v>
      </c>
      <c r="T3405" s="2">
        <v>8</v>
      </c>
      <c r="U3405" s="3">
        <v>3.4618033123351002E-2</v>
      </c>
      <c r="V3405" s="3">
        <v>0.28131283248466188</v>
      </c>
      <c r="W3405" s="3">
        <v>3.947019958276328E-2</v>
      </c>
      <c r="X3405" s="3">
        <v>109.12990295169554</v>
      </c>
      <c r="Y3405" s="3">
        <v>0.28131283248466188</v>
      </c>
      <c r="Z3405" s="3">
        <v>3.9470164689392608E-2</v>
      </c>
      <c r="AA3405" s="3">
        <v>109.12990295169554</v>
      </c>
      <c r="AB3405">
        <f t="shared" si="88"/>
        <v>0.28131283248466188</v>
      </c>
      <c r="AC3405">
        <f t="shared" si="89"/>
        <v>3.9470164689392608E-2</v>
      </c>
    </row>
    <row r="3406" spans="1:29" x14ac:dyDescent="0.25">
      <c r="A3406" s="2">
        <v>3405</v>
      </c>
      <c r="B3406" s="3" t="s">
        <v>178</v>
      </c>
      <c r="C3406" s="3" t="s">
        <v>333</v>
      </c>
      <c r="D3406" s="3" t="s">
        <v>179</v>
      </c>
      <c r="E3406" s="3" t="s">
        <v>335</v>
      </c>
      <c r="F3406" s="3">
        <v>0.56000000000000005</v>
      </c>
      <c r="G3406" s="3">
        <v>0.48</v>
      </c>
      <c r="H3406" s="3" t="s">
        <v>289</v>
      </c>
      <c r="I3406" s="2">
        <v>1100</v>
      </c>
      <c r="J3406" s="3" t="s">
        <v>42</v>
      </c>
      <c r="K3406" s="2">
        <v>1100</v>
      </c>
      <c r="L3406" s="3"/>
      <c r="M3406" s="3" t="s">
        <v>351</v>
      </c>
      <c r="N3406" s="3" t="s">
        <v>289</v>
      </c>
      <c r="O3406" s="3"/>
      <c r="P3406" s="3"/>
      <c r="Q3406" s="3"/>
      <c r="R3406" s="3">
        <v>0</v>
      </c>
      <c r="S3406" s="3">
        <v>1</v>
      </c>
      <c r="T3406" s="2">
        <v>6</v>
      </c>
      <c r="U3406" s="3">
        <v>0.15317484496196718</v>
      </c>
      <c r="V3406" s="3">
        <v>0.97789384085693809</v>
      </c>
      <c r="W3406" s="3">
        <v>0.11895845959563332</v>
      </c>
      <c r="X3406" s="3">
        <v>486.34150836153424</v>
      </c>
      <c r="Y3406" s="3">
        <v>0.97789384085693809</v>
      </c>
      <c r="Z3406" s="3">
        <v>0.1189583544311885</v>
      </c>
      <c r="AA3406" s="3">
        <v>486.34150836153424</v>
      </c>
      <c r="AB3406">
        <f t="shared" si="88"/>
        <v>0.97789384085693809</v>
      </c>
      <c r="AC3406">
        <f t="shared" si="89"/>
        <v>0.1189583544311885</v>
      </c>
    </row>
    <row r="3407" spans="1:29" x14ac:dyDescent="0.25">
      <c r="A3407" s="2">
        <v>3406</v>
      </c>
      <c r="B3407" s="3" t="s">
        <v>178</v>
      </c>
      <c r="C3407" s="3" t="s">
        <v>333</v>
      </c>
      <c r="D3407" s="3" t="s">
        <v>179</v>
      </c>
      <c r="E3407" s="3" t="s">
        <v>335</v>
      </c>
      <c r="F3407" s="3">
        <v>0.56000000000000005</v>
      </c>
      <c r="G3407" s="3">
        <v>0.48</v>
      </c>
      <c r="H3407" s="3" t="s">
        <v>289</v>
      </c>
      <c r="I3407" s="2">
        <v>1100</v>
      </c>
      <c r="J3407" s="3" t="s">
        <v>42</v>
      </c>
      <c r="K3407" s="2">
        <v>1100</v>
      </c>
      <c r="L3407" s="3"/>
      <c r="M3407" s="3" t="s">
        <v>289</v>
      </c>
      <c r="N3407" s="3" t="s">
        <v>289</v>
      </c>
      <c r="O3407" s="3"/>
      <c r="P3407" s="3"/>
      <c r="Q3407" s="3"/>
      <c r="R3407" s="3">
        <v>0</v>
      </c>
      <c r="S3407" s="3">
        <v>1</v>
      </c>
      <c r="T3407" s="2">
        <v>755</v>
      </c>
      <c r="U3407" s="3">
        <v>119.99555554099737</v>
      </c>
      <c r="V3407" s="3">
        <v>980.57563581251065</v>
      </c>
      <c r="W3407" s="3">
        <v>136.77958816599946</v>
      </c>
      <c r="X3407" s="3">
        <v>454667.55903236743</v>
      </c>
      <c r="Y3407" s="3">
        <v>980.57563581251065</v>
      </c>
      <c r="Z3407" s="3">
        <v>136.77946724690293</v>
      </c>
      <c r="AA3407" s="3">
        <v>454667.55903236743</v>
      </c>
      <c r="AB3407">
        <f t="shared" si="88"/>
        <v>980.57563581251065</v>
      </c>
      <c r="AC3407">
        <f t="shared" si="89"/>
        <v>136.77946724690293</v>
      </c>
    </row>
    <row r="3408" spans="1:29" x14ac:dyDescent="0.25">
      <c r="A3408" s="2">
        <v>3407</v>
      </c>
      <c r="B3408" s="3" t="s">
        <v>178</v>
      </c>
      <c r="C3408" s="3" t="s">
        <v>333</v>
      </c>
      <c r="D3408" s="3" t="s">
        <v>179</v>
      </c>
      <c r="E3408" s="3" t="s">
        <v>335</v>
      </c>
      <c r="F3408" s="3">
        <v>0.56000000000000005</v>
      </c>
      <c r="G3408" s="3">
        <v>0.48</v>
      </c>
      <c r="H3408" s="3" t="s">
        <v>289</v>
      </c>
      <c r="I3408" s="2">
        <v>1180</v>
      </c>
      <c r="J3408" s="3" t="s">
        <v>43</v>
      </c>
      <c r="K3408" s="2">
        <v>1000</v>
      </c>
      <c r="L3408" s="3"/>
      <c r="M3408" s="3" t="s">
        <v>289</v>
      </c>
      <c r="N3408" s="3" t="s">
        <v>289</v>
      </c>
      <c r="O3408" s="3"/>
      <c r="P3408" s="3"/>
      <c r="Q3408" s="3"/>
      <c r="R3408" s="3">
        <v>0</v>
      </c>
      <c r="S3408" s="3">
        <v>1</v>
      </c>
      <c r="T3408" s="2">
        <v>11</v>
      </c>
      <c r="U3408" s="3">
        <v>1.3573662418513177</v>
      </c>
      <c r="V3408" s="3">
        <v>8.3104963293447121</v>
      </c>
      <c r="W3408" s="3">
        <v>1.0557324781469237</v>
      </c>
      <c r="X3408" s="3">
        <v>4465.7145453348066</v>
      </c>
      <c r="Y3408" s="3">
        <v>8.3104963293447121</v>
      </c>
      <c r="Z3408" s="3">
        <v>1.0557315448335636</v>
      </c>
      <c r="AA3408" s="3">
        <v>4465.7145453348066</v>
      </c>
      <c r="AB3408">
        <f t="shared" si="88"/>
        <v>8.3104963293447121</v>
      </c>
      <c r="AC3408">
        <f t="shared" si="89"/>
        <v>1.0557315448335636</v>
      </c>
    </row>
    <row r="3409" spans="1:29" x14ac:dyDescent="0.25">
      <c r="A3409" s="2">
        <v>3408</v>
      </c>
      <c r="B3409" s="3" t="s">
        <v>178</v>
      </c>
      <c r="C3409" s="3" t="s">
        <v>333</v>
      </c>
      <c r="D3409" s="3" t="s">
        <v>179</v>
      </c>
      <c r="E3409" s="3" t="s">
        <v>335</v>
      </c>
      <c r="F3409" s="3">
        <v>0.56000000000000005</v>
      </c>
      <c r="G3409" s="3">
        <v>0.48</v>
      </c>
      <c r="H3409" s="3" t="s">
        <v>289</v>
      </c>
      <c r="I3409" s="2">
        <v>1180</v>
      </c>
      <c r="J3409" s="3" t="s">
        <v>43</v>
      </c>
      <c r="K3409" s="2">
        <v>1180</v>
      </c>
      <c r="L3409" s="3"/>
      <c r="M3409" s="3" t="s">
        <v>289</v>
      </c>
      <c r="N3409" s="3" t="s">
        <v>289</v>
      </c>
      <c r="O3409" s="3"/>
      <c r="P3409" s="3"/>
      <c r="Q3409" s="3"/>
      <c r="R3409" s="3">
        <v>0</v>
      </c>
      <c r="S3409" s="3">
        <v>1</v>
      </c>
      <c r="T3409" s="2">
        <v>182</v>
      </c>
      <c r="U3409" s="3">
        <v>29.644934190619313</v>
      </c>
      <c r="V3409" s="3">
        <v>238.65317578142904</v>
      </c>
      <c r="W3409" s="3">
        <v>32.750666775082422</v>
      </c>
      <c r="X3409" s="3">
        <v>111790.31318342085</v>
      </c>
      <c r="Y3409" s="3">
        <v>238.65317578142904</v>
      </c>
      <c r="Z3409" s="3">
        <v>32.750637822070615</v>
      </c>
      <c r="AA3409" s="3">
        <v>111790.31318342085</v>
      </c>
      <c r="AB3409">
        <f t="shared" si="88"/>
        <v>238.65317578142904</v>
      </c>
      <c r="AC3409">
        <f t="shared" si="89"/>
        <v>32.750637822070615</v>
      </c>
    </row>
    <row r="3410" spans="1:29" x14ac:dyDescent="0.25">
      <c r="A3410" s="2">
        <v>3409</v>
      </c>
      <c r="B3410" s="3" t="s">
        <v>178</v>
      </c>
      <c r="C3410" s="3" t="s">
        <v>333</v>
      </c>
      <c r="D3410" s="3" t="s">
        <v>179</v>
      </c>
      <c r="E3410" s="3" t="s">
        <v>335</v>
      </c>
      <c r="F3410" s="3">
        <v>0.56000000000000005</v>
      </c>
      <c r="G3410" s="3">
        <v>0.48</v>
      </c>
      <c r="H3410" s="3" t="s">
        <v>289</v>
      </c>
      <c r="I3410" s="2">
        <v>1190</v>
      </c>
      <c r="J3410" s="3" t="s">
        <v>44</v>
      </c>
      <c r="K3410" s="2">
        <v>1190</v>
      </c>
      <c r="L3410" s="3"/>
      <c r="M3410" s="3" t="s">
        <v>289</v>
      </c>
      <c r="N3410" s="3" t="s">
        <v>289</v>
      </c>
      <c r="O3410" s="3"/>
      <c r="P3410" s="3"/>
      <c r="Q3410" s="3"/>
      <c r="R3410" s="3">
        <v>0</v>
      </c>
      <c r="S3410" s="3">
        <v>1</v>
      </c>
      <c r="T3410" s="2">
        <v>338</v>
      </c>
      <c r="U3410" s="3">
        <v>144.35379854670677</v>
      </c>
      <c r="V3410" s="3">
        <v>1113.8519477997932</v>
      </c>
      <c r="W3410" s="3">
        <v>148.67905118698667</v>
      </c>
      <c r="X3410" s="3">
        <v>549353.0803074789</v>
      </c>
      <c r="Y3410" s="3">
        <v>1113.8519477997932</v>
      </c>
      <c r="Z3410" s="3">
        <v>148.67891974824809</v>
      </c>
      <c r="AA3410" s="3">
        <v>549353.0803074789</v>
      </c>
      <c r="AB3410">
        <f t="shared" si="88"/>
        <v>1113.8519477997932</v>
      </c>
      <c r="AC3410">
        <f t="shared" si="89"/>
        <v>148.67891974824809</v>
      </c>
    </row>
    <row r="3411" spans="1:29" x14ac:dyDescent="0.25">
      <c r="A3411" s="2">
        <v>3410</v>
      </c>
      <c r="B3411" s="3" t="s">
        <v>178</v>
      </c>
      <c r="C3411" s="3" t="s">
        <v>333</v>
      </c>
      <c r="D3411" s="3" t="s">
        <v>179</v>
      </c>
      <c r="E3411" s="3" t="s">
        <v>335</v>
      </c>
      <c r="F3411" s="3">
        <v>0.56000000000000005</v>
      </c>
      <c r="G3411" s="3">
        <v>0.48</v>
      </c>
      <c r="H3411" s="3" t="s">
        <v>289</v>
      </c>
      <c r="I3411" s="2">
        <v>1200</v>
      </c>
      <c r="J3411" s="3" t="s">
        <v>45</v>
      </c>
      <c r="K3411" s="2">
        <v>1200</v>
      </c>
      <c r="L3411" s="3"/>
      <c r="M3411" s="3" t="s">
        <v>351</v>
      </c>
      <c r="N3411" s="3" t="s">
        <v>289</v>
      </c>
      <c r="O3411" s="3"/>
      <c r="P3411" s="3"/>
      <c r="Q3411" s="3"/>
      <c r="R3411" s="3">
        <v>0</v>
      </c>
      <c r="S3411" s="3">
        <v>1</v>
      </c>
      <c r="T3411" s="2">
        <v>10</v>
      </c>
      <c r="U3411" s="3">
        <v>0.1675905964687523</v>
      </c>
      <c r="V3411" s="3">
        <v>1.2545045427561154</v>
      </c>
      <c r="W3411" s="3">
        <v>0.17040418672299701</v>
      </c>
      <c r="X3411" s="3">
        <v>567.15734425591063</v>
      </c>
      <c r="Y3411" s="3">
        <v>1.2545045427561154</v>
      </c>
      <c r="Z3411" s="3">
        <v>0.17040403607829499</v>
      </c>
      <c r="AA3411" s="3">
        <v>567.15734425591063</v>
      </c>
      <c r="AB3411">
        <f t="shared" si="88"/>
        <v>1.2545045427561154</v>
      </c>
      <c r="AC3411">
        <f t="shared" si="89"/>
        <v>0.17040403607829499</v>
      </c>
    </row>
    <row r="3412" spans="1:29" x14ac:dyDescent="0.25">
      <c r="A3412" s="2">
        <v>3411</v>
      </c>
      <c r="B3412" s="3" t="s">
        <v>178</v>
      </c>
      <c r="C3412" s="3" t="s">
        <v>333</v>
      </c>
      <c r="D3412" s="3" t="s">
        <v>179</v>
      </c>
      <c r="E3412" s="3" t="s">
        <v>335</v>
      </c>
      <c r="F3412" s="3">
        <v>0.56000000000000005</v>
      </c>
      <c r="G3412" s="3">
        <v>0.48</v>
      </c>
      <c r="H3412" s="3" t="s">
        <v>289</v>
      </c>
      <c r="I3412" s="2">
        <v>1200</v>
      </c>
      <c r="J3412" s="3" t="s">
        <v>45</v>
      </c>
      <c r="K3412" s="2">
        <v>1200</v>
      </c>
      <c r="L3412" s="3"/>
      <c r="M3412" s="3" t="s">
        <v>289</v>
      </c>
      <c r="N3412" s="3" t="s">
        <v>289</v>
      </c>
      <c r="O3412" s="3"/>
      <c r="P3412" s="3"/>
      <c r="Q3412" s="3"/>
      <c r="R3412" s="3">
        <v>0</v>
      </c>
      <c r="S3412" s="3">
        <v>1</v>
      </c>
      <c r="T3412" s="2">
        <v>6136</v>
      </c>
      <c r="U3412" s="3">
        <v>1656.4990156608853</v>
      </c>
      <c r="V3412" s="3">
        <v>15591.410024394727</v>
      </c>
      <c r="W3412" s="3">
        <v>2270.7665817737206</v>
      </c>
      <c r="X3412" s="3">
        <v>6538659.7392764324</v>
      </c>
      <c r="Y3412" s="3">
        <v>15591.410024394727</v>
      </c>
      <c r="Z3412" s="3">
        <v>2270.7645743174421</v>
      </c>
      <c r="AA3412" s="3">
        <v>6538659.7392764324</v>
      </c>
      <c r="AB3412">
        <f t="shared" si="88"/>
        <v>15591.410024394727</v>
      </c>
      <c r="AC3412">
        <f t="shared" si="89"/>
        <v>2270.7645743174421</v>
      </c>
    </row>
    <row r="3413" spans="1:29" x14ac:dyDescent="0.25">
      <c r="A3413" s="2">
        <v>3412</v>
      </c>
      <c r="B3413" s="3" t="s">
        <v>178</v>
      </c>
      <c r="C3413" s="3" t="s">
        <v>333</v>
      </c>
      <c r="D3413" s="3" t="s">
        <v>179</v>
      </c>
      <c r="E3413" s="3" t="s">
        <v>335</v>
      </c>
      <c r="F3413" s="3">
        <v>0.56000000000000005</v>
      </c>
      <c r="G3413" s="3">
        <v>0.48</v>
      </c>
      <c r="H3413" s="3" t="s">
        <v>289</v>
      </c>
      <c r="I3413" s="2">
        <v>1200</v>
      </c>
      <c r="J3413" s="3" t="s">
        <v>45</v>
      </c>
      <c r="K3413" s="2">
        <v>1200</v>
      </c>
      <c r="L3413" s="3"/>
      <c r="M3413" s="3" t="s">
        <v>352</v>
      </c>
      <c r="N3413" s="3" t="s">
        <v>289</v>
      </c>
      <c r="O3413" s="3"/>
      <c r="P3413" s="3"/>
      <c r="Q3413" s="3"/>
      <c r="R3413" s="3">
        <v>0</v>
      </c>
      <c r="S3413" s="3">
        <v>1</v>
      </c>
      <c r="T3413" s="2">
        <v>1</v>
      </c>
      <c r="U3413" s="3">
        <v>4.9238545502764801E-7</v>
      </c>
      <c r="V3413" s="3">
        <v>3.8914245803666733E-6</v>
      </c>
      <c r="W3413" s="3">
        <v>5.3079663258396339E-7</v>
      </c>
      <c r="X3413" s="3">
        <v>1.7558439201374955E-3</v>
      </c>
      <c r="Y3413" s="3">
        <v>3.8914245803666733E-6</v>
      </c>
      <c r="Z3413" s="3">
        <v>5.3079616333668704E-7</v>
      </c>
      <c r="AA3413" s="3">
        <v>1.7558439201374955E-3</v>
      </c>
      <c r="AB3413">
        <f t="shared" si="88"/>
        <v>3.8914245803666733E-6</v>
      </c>
      <c r="AC3413">
        <f t="shared" si="89"/>
        <v>5.3079616333668704E-7</v>
      </c>
    </row>
    <row r="3414" spans="1:29" x14ac:dyDescent="0.25">
      <c r="A3414" s="2">
        <v>3413</v>
      </c>
      <c r="B3414" s="3" t="s">
        <v>178</v>
      </c>
      <c r="C3414" s="3" t="s">
        <v>333</v>
      </c>
      <c r="D3414" s="3" t="s">
        <v>179</v>
      </c>
      <c r="E3414" s="3" t="s">
        <v>335</v>
      </c>
      <c r="F3414" s="3">
        <v>0.56000000000000005</v>
      </c>
      <c r="G3414" s="3">
        <v>0.48</v>
      </c>
      <c r="H3414" s="3" t="s">
        <v>289</v>
      </c>
      <c r="I3414" s="2">
        <v>1210</v>
      </c>
      <c r="J3414" s="3" t="s">
        <v>46</v>
      </c>
      <c r="K3414" s="2">
        <v>1210</v>
      </c>
      <c r="L3414" s="3"/>
      <c r="M3414" s="3" t="s">
        <v>289</v>
      </c>
      <c r="N3414" s="3" t="s">
        <v>289</v>
      </c>
      <c r="O3414" s="3"/>
      <c r="P3414" s="3"/>
      <c r="Q3414" s="3"/>
      <c r="R3414" s="3">
        <v>0</v>
      </c>
      <c r="S3414" s="3">
        <v>1</v>
      </c>
      <c r="T3414" s="2">
        <v>7384</v>
      </c>
      <c r="U3414" s="3">
        <v>1158.2915471192039</v>
      </c>
      <c r="V3414" s="3">
        <v>10921.238848419405</v>
      </c>
      <c r="W3414" s="3">
        <v>1591.4523136774992</v>
      </c>
      <c r="X3414" s="3">
        <v>4518301.9315691274</v>
      </c>
      <c r="Y3414" s="3">
        <v>10921.238848419405</v>
      </c>
      <c r="Z3414" s="3">
        <v>1591.4509067645238</v>
      </c>
      <c r="AA3414" s="3">
        <v>4518301.9315691274</v>
      </c>
      <c r="AB3414">
        <f t="shared" si="88"/>
        <v>10921.238848419405</v>
      </c>
      <c r="AC3414">
        <f t="shared" si="89"/>
        <v>1591.4509067645238</v>
      </c>
    </row>
    <row r="3415" spans="1:29" x14ac:dyDescent="0.25">
      <c r="A3415" s="2">
        <v>3414</v>
      </c>
      <c r="B3415" s="3" t="s">
        <v>178</v>
      </c>
      <c r="C3415" s="3" t="s">
        <v>333</v>
      </c>
      <c r="D3415" s="3" t="s">
        <v>179</v>
      </c>
      <c r="E3415" s="3" t="s">
        <v>335</v>
      </c>
      <c r="F3415" s="3">
        <v>0.56000000000000005</v>
      </c>
      <c r="G3415" s="3">
        <v>0.48</v>
      </c>
      <c r="H3415" s="3" t="s">
        <v>289</v>
      </c>
      <c r="I3415" s="2">
        <v>1290</v>
      </c>
      <c r="J3415" s="3" t="s">
        <v>145</v>
      </c>
      <c r="K3415" s="2">
        <v>1290</v>
      </c>
      <c r="L3415" s="3"/>
      <c r="M3415" s="3" t="s">
        <v>289</v>
      </c>
      <c r="N3415" s="3" t="s">
        <v>289</v>
      </c>
      <c r="O3415" s="3"/>
      <c r="P3415" s="3"/>
      <c r="Q3415" s="3"/>
      <c r="R3415" s="3">
        <v>0</v>
      </c>
      <c r="S3415" s="3">
        <v>1</v>
      </c>
      <c r="T3415" s="2">
        <v>6</v>
      </c>
      <c r="U3415" s="3">
        <v>5.350656012256387E-2</v>
      </c>
      <c r="V3415" s="3">
        <v>0.37532011974577073</v>
      </c>
      <c r="W3415" s="3">
        <v>4.899550561657641E-2</v>
      </c>
      <c r="X3415" s="3">
        <v>183.73952006143156</v>
      </c>
      <c r="Y3415" s="3">
        <v>0.37532011974577073</v>
      </c>
      <c r="Z3415" s="3">
        <v>4.8995462302421494E-2</v>
      </c>
      <c r="AA3415" s="3">
        <v>183.73952006143156</v>
      </c>
      <c r="AB3415">
        <f t="shared" si="88"/>
        <v>0.37532011974577073</v>
      </c>
      <c r="AC3415">
        <f t="shared" si="89"/>
        <v>4.8995462302421494E-2</v>
      </c>
    </row>
    <row r="3416" spans="1:29" x14ac:dyDescent="0.25">
      <c r="A3416" s="2">
        <v>3415</v>
      </c>
      <c r="B3416" s="3" t="s">
        <v>178</v>
      </c>
      <c r="C3416" s="3" t="s">
        <v>333</v>
      </c>
      <c r="D3416" s="3" t="s">
        <v>179</v>
      </c>
      <c r="E3416" s="3" t="s">
        <v>335</v>
      </c>
      <c r="F3416" s="3">
        <v>0.56000000000000005</v>
      </c>
      <c r="G3416" s="3">
        <v>0.48</v>
      </c>
      <c r="H3416" s="3" t="s">
        <v>289</v>
      </c>
      <c r="I3416" s="2">
        <v>1320</v>
      </c>
      <c r="J3416" s="3" t="s">
        <v>115</v>
      </c>
      <c r="K3416" s="2">
        <v>1320</v>
      </c>
      <c r="L3416" s="3"/>
      <c r="M3416" s="3" t="s">
        <v>289</v>
      </c>
      <c r="N3416" s="3" t="s">
        <v>289</v>
      </c>
      <c r="O3416" s="3"/>
      <c r="P3416" s="3"/>
      <c r="Q3416" s="3"/>
      <c r="R3416" s="3">
        <v>0</v>
      </c>
      <c r="S3416" s="3">
        <v>1</v>
      </c>
      <c r="T3416" s="2">
        <v>554</v>
      </c>
      <c r="U3416" s="3">
        <v>62.028361401257015</v>
      </c>
      <c r="V3416" s="3">
        <v>614.04599163509977</v>
      </c>
      <c r="W3416" s="3">
        <v>105.92204642414137</v>
      </c>
      <c r="X3416" s="3">
        <v>238509.3022906293</v>
      </c>
      <c r="Y3416" s="3">
        <v>614.04599163509977</v>
      </c>
      <c r="Z3416" s="3">
        <v>105.92195278445202</v>
      </c>
      <c r="AA3416" s="3">
        <v>238509.3022906293</v>
      </c>
      <c r="AB3416">
        <f t="shared" si="88"/>
        <v>614.04599163509977</v>
      </c>
      <c r="AC3416">
        <f t="shared" si="89"/>
        <v>105.92195278445202</v>
      </c>
    </row>
    <row r="3417" spans="1:29" x14ac:dyDescent="0.25">
      <c r="A3417" s="2">
        <v>3416</v>
      </c>
      <c r="B3417" s="3" t="s">
        <v>178</v>
      </c>
      <c r="C3417" s="3" t="s">
        <v>333</v>
      </c>
      <c r="D3417" s="3" t="s">
        <v>179</v>
      </c>
      <c r="E3417" s="3" t="s">
        <v>335</v>
      </c>
      <c r="F3417" s="3">
        <v>0.56000000000000005</v>
      </c>
      <c r="G3417" s="3">
        <v>0.48</v>
      </c>
      <c r="H3417" s="3" t="s">
        <v>289</v>
      </c>
      <c r="I3417" s="2">
        <v>1330</v>
      </c>
      <c r="J3417" s="3" t="s">
        <v>47</v>
      </c>
      <c r="K3417" s="2">
        <v>1330</v>
      </c>
      <c r="L3417" s="3"/>
      <c r="M3417" s="3" t="s">
        <v>289</v>
      </c>
      <c r="N3417" s="3" t="s">
        <v>289</v>
      </c>
      <c r="O3417" s="3"/>
      <c r="P3417" s="3"/>
      <c r="Q3417" s="3"/>
      <c r="R3417" s="3">
        <v>0</v>
      </c>
      <c r="S3417" s="3">
        <v>1</v>
      </c>
      <c r="T3417" s="2">
        <v>66</v>
      </c>
      <c r="U3417" s="3">
        <v>8.7123518582827959</v>
      </c>
      <c r="V3417" s="3">
        <v>83.605589109227495</v>
      </c>
      <c r="W3417" s="3">
        <v>14.101782166882963</v>
      </c>
      <c r="X3417" s="3">
        <v>32683.314633452224</v>
      </c>
      <c r="Y3417" s="3">
        <v>83.605589109227495</v>
      </c>
      <c r="Z3417" s="3">
        <v>14.101769700295064</v>
      </c>
      <c r="AA3417" s="3">
        <v>32683.314633452224</v>
      </c>
      <c r="AB3417">
        <f t="shared" si="88"/>
        <v>83.605589109227495</v>
      </c>
      <c r="AC3417">
        <f t="shared" si="89"/>
        <v>14.101769700295064</v>
      </c>
    </row>
    <row r="3418" spans="1:29" x14ac:dyDescent="0.25">
      <c r="A3418" s="2">
        <v>3417</v>
      </c>
      <c r="B3418" s="3" t="s">
        <v>178</v>
      </c>
      <c r="C3418" s="3" t="s">
        <v>333</v>
      </c>
      <c r="D3418" s="3" t="s">
        <v>179</v>
      </c>
      <c r="E3418" s="3" t="s">
        <v>335</v>
      </c>
      <c r="F3418" s="3">
        <v>0.56000000000000005</v>
      </c>
      <c r="G3418" s="3">
        <v>0.48</v>
      </c>
      <c r="H3418" s="3" t="s">
        <v>289</v>
      </c>
      <c r="I3418" s="2">
        <v>1390</v>
      </c>
      <c r="J3418" s="3" t="s">
        <v>134</v>
      </c>
      <c r="K3418" s="2">
        <v>1390</v>
      </c>
      <c r="L3418" s="3"/>
      <c r="M3418" s="3" t="s">
        <v>289</v>
      </c>
      <c r="N3418" s="3" t="s">
        <v>289</v>
      </c>
      <c r="O3418" s="3"/>
      <c r="P3418" s="3"/>
      <c r="Q3418" s="3"/>
      <c r="R3418" s="3">
        <v>0</v>
      </c>
      <c r="S3418" s="3">
        <v>1</v>
      </c>
      <c r="T3418" s="2">
        <v>12</v>
      </c>
      <c r="U3418" s="3">
        <v>0.91254944078401989</v>
      </c>
      <c r="V3418" s="3">
        <v>7.463747076858219</v>
      </c>
      <c r="W3418" s="3">
        <v>1.1262442469775698</v>
      </c>
      <c r="X3418" s="3">
        <v>3312.420359050453</v>
      </c>
      <c r="Y3418" s="3">
        <v>7.463747076858219</v>
      </c>
      <c r="Z3418" s="3">
        <v>1.1262432513287404</v>
      </c>
      <c r="AA3418" s="3">
        <v>3312.420359050453</v>
      </c>
      <c r="AB3418">
        <f t="shared" si="88"/>
        <v>7.463747076858219</v>
      </c>
      <c r="AC3418">
        <f t="shared" si="89"/>
        <v>1.1262432513287404</v>
      </c>
    </row>
    <row r="3419" spans="1:29" x14ac:dyDescent="0.25">
      <c r="A3419" s="2">
        <v>3418</v>
      </c>
      <c r="B3419" s="3" t="s">
        <v>178</v>
      </c>
      <c r="C3419" s="3" t="s">
        <v>333</v>
      </c>
      <c r="D3419" s="3" t="s">
        <v>179</v>
      </c>
      <c r="E3419" s="3" t="s">
        <v>335</v>
      </c>
      <c r="F3419" s="3">
        <v>0.56000000000000005</v>
      </c>
      <c r="G3419" s="3">
        <v>0.48</v>
      </c>
      <c r="H3419" s="3" t="s">
        <v>289</v>
      </c>
      <c r="I3419" s="2">
        <v>1400</v>
      </c>
      <c r="J3419" s="3" t="s">
        <v>48</v>
      </c>
      <c r="K3419" s="2">
        <v>1400</v>
      </c>
      <c r="L3419" s="3"/>
      <c r="M3419" s="3" t="s">
        <v>289</v>
      </c>
      <c r="N3419" s="3" t="s">
        <v>289</v>
      </c>
      <c r="O3419" s="3"/>
      <c r="P3419" s="3"/>
      <c r="Q3419" s="3"/>
      <c r="R3419" s="3">
        <v>0</v>
      </c>
      <c r="S3419" s="3">
        <v>1</v>
      </c>
      <c r="T3419" s="2">
        <v>104</v>
      </c>
      <c r="U3419" s="3">
        <v>14.907359145886105</v>
      </c>
      <c r="V3419" s="3">
        <v>137.36754283180736</v>
      </c>
      <c r="W3419" s="3">
        <v>18.212965469040238</v>
      </c>
      <c r="X3419" s="3">
        <v>55950.552433133671</v>
      </c>
      <c r="Y3419" s="3">
        <v>137.36754283180736</v>
      </c>
      <c r="Z3419" s="3">
        <v>18.212949367987761</v>
      </c>
      <c r="AA3419" s="3">
        <v>55950.552433133671</v>
      </c>
      <c r="AB3419">
        <f t="shared" si="88"/>
        <v>137.36754283180736</v>
      </c>
      <c r="AC3419">
        <f t="shared" si="89"/>
        <v>18.212949367987761</v>
      </c>
    </row>
    <row r="3420" spans="1:29" x14ac:dyDescent="0.25">
      <c r="A3420" s="2">
        <v>3419</v>
      </c>
      <c r="B3420" s="3" t="s">
        <v>178</v>
      </c>
      <c r="C3420" s="3" t="s">
        <v>333</v>
      </c>
      <c r="D3420" s="3" t="s">
        <v>179</v>
      </c>
      <c r="E3420" s="3" t="s">
        <v>335</v>
      </c>
      <c r="F3420" s="3">
        <v>0.56000000000000005</v>
      </c>
      <c r="G3420" s="3">
        <v>0.48</v>
      </c>
      <c r="H3420" s="3" t="s">
        <v>289</v>
      </c>
      <c r="I3420" s="2">
        <v>1410</v>
      </c>
      <c r="J3420" s="3" t="s">
        <v>116</v>
      </c>
      <c r="K3420" s="2">
        <v>1410</v>
      </c>
      <c r="L3420" s="3"/>
      <c r="M3420" s="3" t="s">
        <v>289</v>
      </c>
      <c r="N3420" s="3" t="s">
        <v>289</v>
      </c>
      <c r="O3420" s="3"/>
      <c r="P3420" s="3"/>
      <c r="Q3420" s="3"/>
      <c r="R3420" s="3">
        <v>0</v>
      </c>
      <c r="S3420" s="3">
        <v>1</v>
      </c>
      <c r="T3420" s="2">
        <v>67</v>
      </c>
      <c r="U3420" s="3">
        <v>8.5613534090651591</v>
      </c>
      <c r="V3420" s="3">
        <v>82.613259490763127</v>
      </c>
      <c r="W3420" s="3">
        <v>11.491450183308361</v>
      </c>
      <c r="X3420" s="3">
        <v>35209.268592216562</v>
      </c>
      <c r="Y3420" s="3">
        <v>82.613259490763127</v>
      </c>
      <c r="Z3420" s="3">
        <v>11.491440024367312</v>
      </c>
      <c r="AA3420" s="3">
        <v>35209.268592216562</v>
      </c>
      <c r="AB3420">
        <f t="shared" si="88"/>
        <v>82.613259490763127</v>
      </c>
      <c r="AC3420">
        <f t="shared" si="89"/>
        <v>11.491440024367312</v>
      </c>
    </row>
    <row r="3421" spans="1:29" x14ac:dyDescent="0.25">
      <c r="A3421" s="2">
        <v>3420</v>
      </c>
      <c r="B3421" s="3" t="s">
        <v>178</v>
      </c>
      <c r="C3421" s="3" t="s">
        <v>333</v>
      </c>
      <c r="D3421" s="3" t="s">
        <v>179</v>
      </c>
      <c r="E3421" s="3" t="s">
        <v>335</v>
      </c>
      <c r="F3421" s="3">
        <v>0.56000000000000005</v>
      </c>
      <c r="G3421" s="3">
        <v>0.48</v>
      </c>
      <c r="H3421" s="3" t="s">
        <v>289</v>
      </c>
      <c r="I3421" s="2">
        <v>1420</v>
      </c>
      <c r="J3421" s="3" t="s">
        <v>117</v>
      </c>
      <c r="K3421" s="2">
        <v>1420</v>
      </c>
      <c r="L3421" s="3"/>
      <c r="M3421" s="3" t="s">
        <v>289</v>
      </c>
      <c r="N3421" s="3" t="s">
        <v>289</v>
      </c>
      <c r="O3421" s="3"/>
      <c r="P3421" s="3"/>
      <c r="Q3421" s="3"/>
      <c r="R3421" s="3">
        <v>0</v>
      </c>
      <c r="S3421" s="3">
        <v>1</v>
      </c>
      <c r="T3421" s="2">
        <v>58</v>
      </c>
      <c r="U3421" s="3">
        <v>9.7641766104040322</v>
      </c>
      <c r="V3421" s="3">
        <v>79.690610500653108</v>
      </c>
      <c r="W3421" s="3">
        <v>10.580412715297548</v>
      </c>
      <c r="X3421" s="3">
        <v>36160.380625973892</v>
      </c>
      <c r="Y3421" s="3">
        <v>79.690610500653108</v>
      </c>
      <c r="Z3421" s="3">
        <v>10.58040336175319</v>
      </c>
      <c r="AA3421" s="3">
        <v>36160.380625973892</v>
      </c>
      <c r="AB3421">
        <f t="shared" si="88"/>
        <v>79.690610500653108</v>
      </c>
      <c r="AC3421">
        <f t="shared" si="89"/>
        <v>10.58040336175319</v>
      </c>
    </row>
    <row r="3422" spans="1:29" x14ac:dyDescent="0.25">
      <c r="A3422" s="2">
        <v>3421</v>
      </c>
      <c r="B3422" s="3" t="s">
        <v>178</v>
      </c>
      <c r="C3422" s="3" t="s">
        <v>333</v>
      </c>
      <c r="D3422" s="3" t="s">
        <v>179</v>
      </c>
      <c r="E3422" s="3" t="s">
        <v>335</v>
      </c>
      <c r="F3422" s="3">
        <v>0.56000000000000005</v>
      </c>
      <c r="G3422" s="3">
        <v>0.48</v>
      </c>
      <c r="H3422" s="3" t="s">
        <v>289</v>
      </c>
      <c r="I3422" s="2">
        <v>1430</v>
      </c>
      <c r="J3422" s="3" t="s">
        <v>118</v>
      </c>
      <c r="K3422" s="2">
        <v>1430</v>
      </c>
      <c r="L3422" s="3"/>
      <c r="M3422" s="3" t="s">
        <v>289</v>
      </c>
      <c r="N3422" s="3" t="s">
        <v>289</v>
      </c>
      <c r="O3422" s="3"/>
      <c r="P3422" s="3"/>
      <c r="Q3422" s="3"/>
      <c r="R3422" s="3">
        <v>0</v>
      </c>
      <c r="S3422" s="3">
        <v>1</v>
      </c>
      <c r="T3422" s="2">
        <v>13</v>
      </c>
      <c r="U3422" s="3">
        <v>2.8548262453511937</v>
      </c>
      <c r="V3422" s="3">
        <v>24.886631729102355</v>
      </c>
      <c r="W3422" s="3">
        <v>3.2712567663921015</v>
      </c>
      <c r="X3422" s="3">
        <v>11045.379381775118</v>
      </c>
      <c r="Y3422" s="3">
        <v>24.886631729102355</v>
      </c>
      <c r="Z3422" s="3">
        <v>3.2712538744590467</v>
      </c>
      <c r="AA3422" s="3">
        <v>11045.379381775118</v>
      </c>
      <c r="AB3422">
        <f t="shared" si="88"/>
        <v>24.886631729102355</v>
      </c>
      <c r="AC3422">
        <f t="shared" si="89"/>
        <v>3.2712538744590467</v>
      </c>
    </row>
    <row r="3423" spans="1:29" x14ac:dyDescent="0.25">
      <c r="A3423" s="2">
        <v>3422</v>
      </c>
      <c r="B3423" s="3" t="s">
        <v>178</v>
      </c>
      <c r="C3423" s="3" t="s">
        <v>333</v>
      </c>
      <c r="D3423" s="3" t="s">
        <v>179</v>
      </c>
      <c r="E3423" s="3" t="s">
        <v>335</v>
      </c>
      <c r="F3423" s="3">
        <v>0.56000000000000005</v>
      </c>
      <c r="G3423" s="3">
        <v>0.48</v>
      </c>
      <c r="H3423" s="3" t="s">
        <v>289</v>
      </c>
      <c r="I3423" s="2">
        <v>1450</v>
      </c>
      <c r="J3423" s="3" t="s">
        <v>119</v>
      </c>
      <c r="K3423" s="2">
        <v>1450</v>
      </c>
      <c r="L3423" s="3"/>
      <c r="M3423" s="3" t="s">
        <v>289</v>
      </c>
      <c r="N3423" s="3" t="s">
        <v>289</v>
      </c>
      <c r="O3423" s="3"/>
      <c r="P3423" s="3"/>
      <c r="Q3423" s="3"/>
      <c r="R3423" s="3">
        <v>0</v>
      </c>
      <c r="S3423" s="3">
        <v>1</v>
      </c>
      <c r="T3423" s="2">
        <v>75</v>
      </c>
      <c r="U3423" s="3">
        <v>29.882536575272479</v>
      </c>
      <c r="V3423" s="3">
        <v>262.79079415398917</v>
      </c>
      <c r="W3423" s="3">
        <v>35.018486088444739</v>
      </c>
      <c r="X3423" s="3">
        <v>117824.68203920545</v>
      </c>
      <c r="Y3423" s="3">
        <v>262.79079415398917</v>
      </c>
      <c r="Z3423" s="3">
        <v>35.01845513058214</v>
      </c>
      <c r="AA3423" s="3">
        <v>117824.68203920545</v>
      </c>
      <c r="AB3423">
        <f t="shared" si="88"/>
        <v>262.79079415398917</v>
      </c>
      <c r="AC3423">
        <f t="shared" si="89"/>
        <v>35.01845513058214</v>
      </c>
    </row>
    <row r="3424" spans="1:29" x14ac:dyDescent="0.25">
      <c r="A3424" s="2">
        <v>3423</v>
      </c>
      <c r="B3424" s="3" t="s">
        <v>178</v>
      </c>
      <c r="C3424" s="3" t="s">
        <v>333</v>
      </c>
      <c r="D3424" s="3" t="s">
        <v>179</v>
      </c>
      <c r="E3424" s="3" t="s">
        <v>335</v>
      </c>
      <c r="F3424" s="3">
        <v>0.56000000000000005</v>
      </c>
      <c r="G3424" s="3">
        <v>0.48</v>
      </c>
      <c r="H3424" s="3" t="s">
        <v>289</v>
      </c>
      <c r="I3424" s="2">
        <v>1470</v>
      </c>
      <c r="J3424" s="3" t="s">
        <v>298</v>
      </c>
      <c r="K3424" s="2">
        <v>1470</v>
      </c>
      <c r="L3424" s="3"/>
      <c r="M3424" s="3" t="s">
        <v>289</v>
      </c>
      <c r="N3424" s="3" t="s">
        <v>289</v>
      </c>
      <c r="O3424" s="3"/>
      <c r="P3424" s="3"/>
      <c r="Q3424" s="3"/>
      <c r="R3424" s="3">
        <v>0</v>
      </c>
      <c r="S3424" s="3">
        <v>1</v>
      </c>
      <c r="T3424" s="2">
        <v>125</v>
      </c>
      <c r="U3424" s="3">
        <v>51.605411512110855</v>
      </c>
      <c r="V3424" s="3">
        <v>466.0021524881588</v>
      </c>
      <c r="W3424" s="3">
        <v>63.24126418653691</v>
      </c>
      <c r="X3424" s="3">
        <v>208667.60894351697</v>
      </c>
      <c r="Y3424" s="3">
        <v>466.0021524881588</v>
      </c>
      <c r="Z3424" s="3">
        <v>63.24120827851268</v>
      </c>
      <c r="AA3424" s="3">
        <v>208667.60894351697</v>
      </c>
      <c r="AB3424">
        <f t="shared" si="88"/>
        <v>466.0021524881588</v>
      </c>
      <c r="AC3424">
        <f t="shared" si="89"/>
        <v>63.24120827851268</v>
      </c>
    </row>
    <row r="3425" spans="1:29" x14ac:dyDescent="0.25">
      <c r="A3425" s="2">
        <v>3424</v>
      </c>
      <c r="B3425" s="3" t="s">
        <v>178</v>
      </c>
      <c r="C3425" s="3" t="s">
        <v>333</v>
      </c>
      <c r="D3425" s="3" t="s">
        <v>179</v>
      </c>
      <c r="E3425" s="3" t="s">
        <v>335</v>
      </c>
      <c r="F3425" s="3">
        <v>0.56000000000000005</v>
      </c>
      <c r="G3425" s="3">
        <v>0.48</v>
      </c>
      <c r="H3425" s="3" t="s">
        <v>289</v>
      </c>
      <c r="I3425" s="2">
        <v>1480</v>
      </c>
      <c r="J3425" s="3" t="s">
        <v>199</v>
      </c>
      <c r="K3425" s="2">
        <v>1480</v>
      </c>
      <c r="L3425" s="3"/>
      <c r="M3425" s="3" t="s">
        <v>289</v>
      </c>
      <c r="N3425" s="3" t="s">
        <v>289</v>
      </c>
      <c r="O3425" s="3"/>
      <c r="P3425" s="3"/>
      <c r="Q3425" s="3"/>
      <c r="R3425" s="3">
        <v>0</v>
      </c>
      <c r="S3425" s="3">
        <v>1</v>
      </c>
      <c r="T3425" s="2">
        <v>6</v>
      </c>
      <c r="U3425" s="3">
        <v>2.5746329091581852E-2</v>
      </c>
      <c r="V3425" s="3">
        <v>0.25602292354843642</v>
      </c>
      <c r="W3425" s="3">
        <v>3.4567797784362926E-2</v>
      </c>
      <c r="X3425" s="3">
        <v>101.75703672257571</v>
      </c>
      <c r="Y3425" s="3">
        <v>0.25602292354843642</v>
      </c>
      <c r="Z3425" s="3">
        <v>3.4567767224928353E-2</v>
      </c>
      <c r="AA3425" s="3">
        <v>101.75703672257571</v>
      </c>
      <c r="AB3425">
        <f t="shared" si="88"/>
        <v>0.25602292354843642</v>
      </c>
      <c r="AC3425">
        <f t="shared" si="89"/>
        <v>3.4567767224928353E-2</v>
      </c>
    </row>
    <row r="3426" spans="1:29" x14ac:dyDescent="0.25">
      <c r="A3426" s="2">
        <v>3425</v>
      </c>
      <c r="B3426" s="3" t="s">
        <v>178</v>
      </c>
      <c r="C3426" s="3" t="s">
        <v>333</v>
      </c>
      <c r="D3426" s="3" t="s">
        <v>179</v>
      </c>
      <c r="E3426" s="3" t="s">
        <v>335</v>
      </c>
      <c r="F3426" s="3">
        <v>0.56000000000000005</v>
      </c>
      <c r="G3426" s="3">
        <v>0.48</v>
      </c>
      <c r="H3426" s="3" t="s">
        <v>289</v>
      </c>
      <c r="I3426" s="2">
        <v>1490</v>
      </c>
      <c r="J3426" s="3" t="s">
        <v>147</v>
      </c>
      <c r="K3426" s="2">
        <v>1490</v>
      </c>
      <c r="L3426" s="3"/>
      <c r="M3426" s="3" t="s">
        <v>289</v>
      </c>
      <c r="N3426" s="3" t="s">
        <v>289</v>
      </c>
      <c r="O3426" s="3"/>
      <c r="P3426" s="3"/>
      <c r="Q3426" s="3"/>
      <c r="R3426" s="3">
        <v>0</v>
      </c>
      <c r="S3426" s="3">
        <v>1</v>
      </c>
      <c r="T3426" s="2">
        <v>1</v>
      </c>
      <c r="U3426" s="3">
        <v>9.0135365186653302E-3</v>
      </c>
      <c r="V3426" s="3">
        <v>5.5154692642779238E-2</v>
      </c>
      <c r="W3426" s="3">
        <v>6.1270605573407085E-3</v>
      </c>
      <c r="X3426" s="3">
        <v>21.713597973171559</v>
      </c>
      <c r="Y3426" s="3">
        <v>5.5154692642779238E-2</v>
      </c>
      <c r="Z3426" s="3">
        <v>6.12705514075307E-3</v>
      </c>
      <c r="AA3426" s="3">
        <v>21.713597973171559</v>
      </c>
      <c r="AB3426">
        <f t="shared" si="88"/>
        <v>5.5154692642779238E-2</v>
      </c>
      <c r="AC3426">
        <f t="shared" si="89"/>
        <v>6.12705514075307E-3</v>
      </c>
    </row>
    <row r="3427" spans="1:29" x14ac:dyDescent="0.25">
      <c r="A3427" s="2">
        <v>3426</v>
      </c>
      <c r="B3427" s="3" t="s">
        <v>178</v>
      </c>
      <c r="C3427" s="3" t="s">
        <v>333</v>
      </c>
      <c r="D3427" s="3" t="s">
        <v>179</v>
      </c>
      <c r="E3427" s="3" t="s">
        <v>335</v>
      </c>
      <c r="F3427" s="3">
        <v>0.56000000000000005</v>
      </c>
      <c r="G3427" s="3">
        <v>0.48</v>
      </c>
      <c r="H3427" s="3" t="s">
        <v>289</v>
      </c>
      <c r="I3427" s="2">
        <v>1510</v>
      </c>
      <c r="J3427" s="3" t="s">
        <v>152</v>
      </c>
      <c r="K3427" s="2">
        <v>1510</v>
      </c>
      <c r="L3427" s="3"/>
      <c r="M3427" s="3" t="s">
        <v>289</v>
      </c>
      <c r="N3427" s="3" t="s">
        <v>289</v>
      </c>
      <c r="O3427" s="3"/>
      <c r="P3427" s="3"/>
      <c r="Q3427" s="3"/>
      <c r="R3427" s="3">
        <v>0</v>
      </c>
      <c r="S3427" s="3">
        <v>1</v>
      </c>
      <c r="T3427" s="2">
        <v>9</v>
      </c>
      <c r="U3427" s="3">
        <v>1.9723023596950311</v>
      </c>
      <c r="V3427" s="3">
        <v>15.662534548368413</v>
      </c>
      <c r="W3427" s="3">
        <v>2.1410307657684355</v>
      </c>
      <c r="X3427" s="3">
        <v>7028.3458929273838</v>
      </c>
      <c r="Y3427" s="3">
        <v>15.662534548368413</v>
      </c>
      <c r="Z3427" s="3">
        <v>2.1410288730042475</v>
      </c>
      <c r="AA3427" s="3">
        <v>7028.3458929273838</v>
      </c>
      <c r="AB3427">
        <f t="shared" si="88"/>
        <v>15.662534548368413</v>
      </c>
      <c r="AC3427">
        <f t="shared" si="89"/>
        <v>2.1410288730042475</v>
      </c>
    </row>
    <row r="3428" spans="1:29" x14ac:dyDescent="0.25">
      <c r="A3428" s="2">
        <v>3427</v>
      </c>
      <c r="B3428" s="3" t="s">
        <v>178</v>
      </c>
      <c r="C3428" s="3" t="s">
        <v>333</v>
      </c>
      <c r="D3428" s="3" t="s">
        <v>179</v>
      </c>
      <c r="E3428" s="3" t="s">
        <v>335</v>
      </c>
      <c r="F3428" s="3">
        <v>0.56000000000000005</v>
      </c>
      <c r="G3428" s="3">
        <v>0.48</v>
      </c>
      <c r="H3428" s="3" t="s">
        <v>289</v>
      </c>
      <c r="I3428" s="2">
        <v>1550</v>
      </c>
      <c r="J3428" s="3" t="s">
        <v>120</v>
      </c>
      <c r="K3428" s="2">
        <v>1550</v>
      </c>
      <c r="L3428" s="3"/>
      <c r="M3428" s="3" t="s">
        <v>289</v>
      </c>
      <c r="N3428" s="3" t="s">
        <v>289</v>
      </c>
      <c r="O3428" s="3"/>
      <c r="P3428" s="3"/>
      <c r="Q3428" s="3"/>
      <c r="R3428" s="3">
        <v>0</v>
      </c>
      <c r="S3428" s="3">
        <v>1</v>
      </c>
      <c r="T3428" s="2">
        <v>156</v>
      </c>
      <c r="U3428" s="3">
        <v>43.670296990650741</v>
      </c>
      <c r="V3428" s="3">
        <v>301.23670322584934</v>
      </c>
      <c r="W3428" s="3">
        <v>41.913517231745203</v>
      </c>
      <c r="X3428" s="3">
        <v>160994.64638112788</v>
      </c>
      <c r="Y3428" s="3">
        <v>301.23670322584934</v>
      </c>
      <c r="Z3428" s="3">
        <v>41.913480178375671</v>
      </c>
      <c r="AA3428" s="3">
        <v>160994.64638112788</v>
      </c>
      <c r="AB3428">
        <f t="shared" si="88"/>
        <v>301.23670322584934</v>
      </c>
      <c r="AC3428">
        <f t="shared" si="89"/>
        <v>41.913480178375671</v>
      </c>
    </row>
    <row r="3429" spans="1:29" x14ac:dyDescent="0.25">
      <c r="A3429" s="2">
        <v>3428</v>
      </c>
      <c r="B3429" s="3" t="s">
        <v>178</v>
      </c>
      <c r="C3429" s="3" t="s">
        <v>333</v>
      </c>
      <c r="D3429" s="3" t="s">
        <v>179</v>
      </c>
      <c r="E3429" s="3" t="s">
        <v>335</v>
      </c>
      <c r="F3429" s="3">
        <v>0.56000000000000005</v>
      </c>
      <c r="G3429" s="3">
        <v>0.48</v>
      </c>
      <c r="H3429" s="3" t="s">
        <v>289</v>
      </c>
      <c r="I3429" s="2">
        <v>1620</v>
      </c>
      <c r="J3429" s="3" t="s">
        <v>246</v>
      </c>
      <c r="K3429" s="2">
        <v>1620</v>
      </c>
      <c r="L3429" s="3"/>
      <c r="M3429" s="3" t="s">
        <v>289</v>
      </c>
      <c r="N3429" s="3" t="s">
        <v>289</v>
      </c>
      <c r="O3429" s="3"/>
      <c r="P3429" s="3"/>
      <c r="Q3429" s="3"/>
      <c r="R3429" s="3">
        <v>0</v>
      </c>
      <c r="S3429" s="3">
        <v>1</v>
      </c>
      <c r="T3429" s="2">
        <v>196</v>
      </c>
      <c r="U3429" s="3">
        <v>89.20689667497868</v>
      </c>
      <c r="V3429" s="3">
        <v>545.62986299713941</v>
      </c>
      <c r="W3429" s="3">
        <v>72.480234614358665</v>
      </c>
      <c r="X3429" s="3">
        <v>256493.5757630748</v>
      </c>
      <c r="Y3429" s="3">
        <v>545.62986299713941</v>
      </c>
      <c r="Z3429" s="3">
        <v>72.480170538683396</v>
      </c>
      <c r="AA3429" s="3">
        <v>256493.5757630748</v>
      </c>
      <c r="AB3429">
        <f t="shared" si="88"/>
        <v>545.62986299713941</v>
      </c>
      <c r="AC3429">
        <f t="shared" si="89"/>
        <v>72.480170538683396</v>
      </c>
    </row>
    <row r="3430" spans="1:29" x14ac:dyDescent="0.25">
      <c r="A3430" s="2">
        <v>3429</v>
      </c>
      <c r="B3430" s="3" t="s">
        <v>178</v>
      </c>
      <c r="C3430" s="3" t="s">
        <v>333</v>
      </c>
      <c r="D3430" s="3" t="s">
        <v>179</v>
      </c>
      <c r="E3430" s="3" t="s">
        <v>335</v>
      </c>
      <c r="F3430" s="3">
        <v>0.56000000000000005</v>
      </c>
      <c r="G3430" s="3">
        <v>0.48</v>
      </c>
      <c r="H3430" s="3" t="s">
        <v>289</v>
      </c>
      <c r="I3430" s="2">
        <v>1700</v>
      </c>
      <c r="J3430" s="3" t="s">
        <v>121</v>
      </c>
      <c r="K3430" s="2">
        <v>1700</v>
      </c>
      <c r="L3430" s="3"/>
      <c r="M3430" s="3" t="s">
        <v>289</v>
      </c>
      <c r="N3430" s="3" t="s">
        <v>289</v>
      </c>
      <c r="O3430" s="3"/>
      <c r="P3430" s="3"/>
      <c r="Q3430" s="3"/>
      <c r="R3430" s="3">
        <v>0</v>
      </c>
      <c r="S3430" s="3">
        <v>1</v>
      </c>
      <c r="T3430" s="2">
        <v>339</v>
      </c>
      <c r="U3430" s="3">
        <v>55.627533804861756</v>
      </c>
      <c r="V3430" s="3">
        <v>449.13606881010975</v>
      </c>
      <c r="W3430" s="3">
        <v>59.629509518658217</v>
      </c>
      <c r="X3430" s="3">
        <v>202950.69628567543</v>
      </c>
      <c r="Y3430" s="3">
        <v>449.13606881010975</v>
      </c>
      <c r="Z3430" s="3">
        <v>59.629456803582023</v>
      </c>
      <c r="AA3430" s="3">
        <v>202950.69628567543</v>
      </c>
      <c r="AB3430">
        <f t="shared" si="88"/>
        <v>449.13606881010975</v>
      </c>
      <c r="AC3430">
        <f t="shared" si="89"/>
        <v>59.629456803582023</v>
      </c>
    </row>
    <row r="3431" spans="1:29" x14ac:dyDescent="0.25">
      <c r="A3431" s="2">
        <v>3430</v>
      </c>
      <c r="B3431" s="3" t="s">
        <v>178</v>
      </c>
      <c r="C3431" s="3" t="s">
        <v>333</v>
      </c>
      <c r="D3431" s="3" t="s">
        <v>179</v>
      </c>
      <c r="E3431" s="3" t="s">
        <v>335</v>
      </c>
      <c r="F3431" s="3">
        <v>0.56000000000000005</v>
      </c>
      <c r="G3431" s="3">
        <v>0.48</v>
      </c>
      <c r="H3431" s="3" t="s">
        <v>289</v>
      </c>
      <c r="I3431" s="2">
        <v>1710</v>
      </c>
      <c r="J3431" s="3" t="s">
        <v>122</v>
      </c>
      <c r="K3431" s="2">
        <v>1710</v>
      </c>
      <c r="L3431" s="3"/>
      <c r="M3431" s="3" t="s">
        <v>289</v>
      </c>
      <c r="N3431" s="3" t="s">
        <v>289</v>
      </c>
      <c r="O3431" s="3"/>
      <c r="P3431" s="3"/>
      <c r="Q3431" s="3"/>
      <c r="R3431" s="3">
        <v>0</v>
      </c>
      <c r="S3431" s="3">
        <v>1</v>
      </c>
      <c r="T3431" s="2">
        <v>41</v>
      </c>
      <c r="U3431" s="3">
        <v>7.5972027180788242</v>
      </c>
      <c r="V3431" s="3">
        <v>59.857316603537328</v>
      </c>
      <c r="W3431" s="3">
        <v>8.192009787034273</v>
      </c>
      <c r="X3431" s="3">
        <v>29804.986373583331</v>
      </c>
      <c r="Y3431" s="3">
        <v>59.857316603537328</v>
      </c>
      <c r="Z3431" s="3">
        <v>8.1920025449418326</v>
      </c>
      <c r="AA3431" s="3">
        <v>29804.986373583331</v>
      </c>
      <c r="AB3431">
        <f t="shared" si="88"/>
        <v>59.857316603537328</v>
      </c>
      <c r="AC3431">
        <f t="shared" si="89"/>
        <v>8.1920025449418326</v>
      </c>
    </row>
    <row r="3432" spans="1:29" x14ac:dyDescent="0.25">
      <c r="A3432" s="2">
        <v>3431</v>
      </c>
      <c r="B3432" s="3" t="s">
        <v>178</v>
      </c>
      <c r="C3432" s="3" t="s">
        <v>333</v>
      </c>
      <c r="D3432" s="3" t="s">
        <v>179</v>
      </c>
      <c r="E3432" s="3" t="s">
        <v>335</v>
      </c>
      <c r="F3432" s="3">
        <v>0.56000000000000005</v>
      </c>
      <c r="G3432" s="3">
        <v>0.48</v>
      </c>
      <c r="H3432" s="3" t="s">
        <v>289</v>
      </c>
      <c r="I3432" s="2">
        <v>1720</v>
      </c>
      <c r="J3432" s="3" t="s">
        <v>123</v>
      </c>
      <c r="K3432" s="2">
        <v>1720</v>
      </c>
      <c r="L3432" s="3"/>
      <c r="M3432" s="3" t="s">
        <v>289</v>
      </c>
      <c r="N3432" s="3" t="s">
        <v>289</v>
      </c>
      <c r="O3432" s="3"/>
      <c r="P3432" s="3"/>
      <c r="Q3432" s="3"/>
      <c r="R3432" s="3">
        <v>0</v>
      </c>
      <c r="S3432" s="3">
        <v>1</v>
      </c>
      <c r="T3432" s="2">
        <v>331</v>
      </c>
      <c r="U3432" s="3">
        <v>94.46554296160302</v>
      </c>
      <c r="V3432" s="3">
        <v>747.79785028894048</v>
      </c>
      <c r="W3432" s="3">
        <v>101.29269146491735</v>
      </c>
      <c r="X3432" s="3">
        <v>374838.66575682111</v>
      </c>
      <c r="Y3432" s="3">
        <v>747.79785028894048</v>
      </c>
      <c r="Z3432" s="3">
        <v>101.29260191777878</v>
      </c>
      <c r="AA3432" s="3">
        <v>374838.66575682111</v>
      </c>
      <c r="AB3432">
        <f t="shared" si="88"/>
        <v>747.79785028894048</v>
      </c>
      <c r="AC3432">
        <f t="shared" si="89"/>
        <v>101.29260191777878</v>
      </c>
    </row>
    <row r="3433" spans="1:29" x14ac:dyDescent="0.25">
      <c r="A3433" s="2">
        <v>3432</v>
      </c>
      <c r="B3433" s="3" t="s">
        <v>178</v>
      </c>
      <c r="C3433" s="3" t="s">
        <v>333</v>
      </c>
      <c r="D3433" s="3" t="s">
        <v>179</v>
      </c>
      <c r="E3433" s="3" t="s">
        <v>335</v>
      </c>
      <c r="F3433" s="3">
        <v>0.56000000000000005</v>
      </c>
      <c r="G3433" s="3">
        <v>0.48</v>
      </c>
      <c r="H3433" s="3" t="s">
        <v>289</v>
      </c>
      <c r="I3433" s="2">
        <v>1740</v>
      </c>
      <c r="J3433" s="3" t="s">
        <v>124</v>
      </c>
      <c r="K3433" s="2">
        <v>1740</v>
      </c>
      <c r="L3433" s="3"/>
      <c r="M3433" s="3" t="s">
        <v>289</v>
      </c>
      <c r="N3433" s="3" t="s">
        <v>289</v>
      </c>
      <c r="O3433" s="3"/>
      <c r="P3433" s="3"/>
      <c r="Q3433" s="3"/>
      <c r="R3433" s="3">
        <v>0</v>
      </c>
      <c r="S3433" s="3">
        <v>1</v>
      </c>
      <c r="T3433" s="2">
        <v>11</v>
      </c>
      <c r="U3433" s="3">
        <v>3.1269827549831382</v>
      </c>
      <c r="V3433" s="3">
        <v>24.924831011210927</v>
      </c>
      <c r="W3433" s="3">
        <v>3.3873307671206376</v>
      </c>
      <c r="X3433" s="3">
        <v>12276.715056866726</v>
      </c>
      <c r="Y3433" s="3">
        <v>24.924831011210927</v>
      </c>
      <c r="Z3433" s="3">
        <v>3.3873277725731286</v>
      </c>
      <c r="AA3433" s="3">
        <v>12276.715056866726</v>
      </c>
      <c r="AB3433">
        <f t="shared" si="88"/>
        <v>24.924831011210927</v>
      </c>
      <c r="AC3433">
        <f t="shared" si="89"/>
        <v>3.3873277725731286</v>
      </c>
    </row>
    <row r="3434" spans="1:29" x14ac:dyDescent="0.25">
      <c r="A3434" s="2">
        <v>3433</v>
      </c>
      <c r="B3434" s="3" t="s">
        <v>178</v>
      </c>
      <c r="C3434" s="3" t="s">
        <v>333</v>
      </c>
      <c r="D3434" s="3" t="s">
        <v>179</v>
      </c>
      <c r="E3434" s="3" t="s">
        <v>335</v>
      </c>
      <c r="F3434" s="3">
        <v>0.56000000000000005</v>
      </c>
      <c r="G3434" s="3">
        <v>0.48</v>
      </c>
      <c r="H3434" s="3" t="s">
        <v>289</v>
      </c>
      <c r="I3434" s="2">
        <v>1750</v>
      </c>
      <c r="J3434" s="3" t="s">
        <v>51</v>
      </c>
      <c r="K3434" s="2">
        <v>1750</v>
      </c>
      <c r="L3434" s="3"/>
      <c r="M3434" s="3" t="s">
        <v>351</v>
      </c>
      <c r="N3434" s="3" t="s">
        <v>289</v>
      </c>
      <c r="O3434" s="3"/>
      <c r="P3434" s="3"/>
      <c r="Q3434" s="3"/>
      <c r="R3434" s="3">
        <v>0</v>
      </c>
      <c r="S3434" s="3">
        <v>1</v>
      </c>
      <c r="T3434" s="2">
        <v>3</v>
      </c>
      <c r="U3434" s="3">
        <v>4.2198795223858089E-2</v>
      </c>
      <c r="V3434" s="3">
        <v>0.23815918871380357</v>
      </c>
      <c r="W3434" s="3">
        <v>2.1905332198315208E-2</v>
      </c>
      <c r="X3434" s="3">
        <v>111.88804989285329</v>
      </c>
      <c r="Y3434" s="3">
        <v>0.23815918871380357</v>
      </c>
      <c r="Z3434" s="3">
        <v>2.1905312833050181E-2</v>
      </c>
      <c r="AA3434" s="3">
        <v>111.88804989285329</v>
      </c>
      <c r="AB3434">
        <f t="shared" si="88"/>
        <v>0.23815918871380357</v>
      </c>
      <c r="AC3434">
        <f t="shared" si="89"/>
        <v>2.1905312833050181E-2</v>
      </c>
    </row>
    <row r="3435" spans="1:29" x14ac:dyDescent="0.25">
      <c r="A3435" s="2">
        <v>3434</v>
      </c>
      <c r="B3435" s="3" t="s">
        <v>178</v>
      </c>
      <c r="C3435" s="3" t="s">
        <v>333</v>
      </c>
      <c r="D3435" s="3" t="s">
        <v>179</v>
      </c>
      <c r="E3435" s="3" t="s">
        <v>335</v>
      </c>
      <c r="F3435" s="3">
        <v>0.56000000000000005</v>
      </c>
      <c r="G3435" s="3">
        <v>0.48</v>
      </c>
      <c r="H3435" s="3" t="s">
        <v>289</v>
      </c>
      <c r="I3435" s="2">
        <v>1750</v>
      </c>
      <c r="J3435" s="3" t="s">
        <v>51</v>
      </c>
      <c r="K3435" s="2">
        <v>1750</v>
      </c>
      <c r="L3435" s="3"/>
      <c r="M3435" s="3" t="s">
        <v>289</v>
      </c>
      <c r="N3435" s="3" t="s">
        <v>289</v>
      </c>
      <c r="O3435" s="3"/>
      <c r="P3435" s="3"/>
      <c r="Q3435" s="3"/>
      <c r="R3435" s="3">
        <v>0</v>
      </c>
      <c r="S3435" s="3">
        <v>1</v>
      </c>
      <c r="T3435" s="2">
        <v>804</v>
      </c>
      <c r="U3435" s="3">
        <v>258.61918777817652</v>
      </c>
      <c r="V3435" s="3">
        <v>2056.9883956725507</v>
      </c>
      <c r="W3435" s="3">
        <v>277.06856260111539</v>
      </c>
      <c r="X3435" s="3">
        <v>1017415.2459112278</v>
      </c>
      <c r="Y3435" s="3">
        <v>2056.9883956725507</v>
      </c>
      <c r="Z3435" s="3">
        <v>277.06831766047304</v>
      </c>
      <c r="AA3435" s="3">
        <v>1017415.2459112278</v>
      </c>
      <c r="AB3435">
        <f t="shared" si="88"/>
        <v>2056.9883956725507</v>
      </c>
      <c r="AC3435">
        <f t="shared" si="89"/>
        <v>277.06831766047304</v>
      </c>
    </row>
    <row r="3436" spans="1:29" x14ac:dyDescent="0.25">
      <c r="A3436" s="2">
        <v>3435</v>
      </c>
      <c r="B3436" s="3" t="s">
        <v>178</v>
      </c>
      <c r="C3436" s="3" t="s">
        <v>333</v>
      </c>
      <c r="D3436" s="3" t="s">
        <v>179</v>
      </c>
      <c r="E3436" s="3" t="s">
        <v>335</v>
      </c>
      <c r="F3436" s="3">
        <v>0.56000000000000005</v>
      </c>
      <c r="G3436" s="3">
        <v>0.48</v>
      </c>
      <c r="H3436" s="3" t="s">
        <v>289</v>
      </c>
      <c r="I3436" s="2">
        <v>1770</v>
      </c>
      <c r="J3436" s="3" t="s">
        <v>136</v>
      </c>
      <c r="K3436" s="2">
        <v>1770</v>
      </c>
      <c r="L3436" s="3"/>
      <c r="M3436" s="3" t="s">
        <v>289</v>
      </c>
      <c r="N3436" s="3" t="s">
        <v>289</v>
      </c>
      <c r="O3436" s="3"/>
      <c r="P3436" s="3"/>
      <c r="Q3436" s="3"/>
      <c r="R3436" s="3">
        <v>0</v>
      </c>
      <c r="S3436" s="3">
        <v>1</v>
      </c>
      <c r="T3436" s="2">
        <v>236</v>
      </c>
      <c r="U3436" s="3">
        <v>82.292561700342844</v>
      </c>
      <c r="V3436" s="3">
        <v>683.99688176063444</v>
      </c>
      <c r="W3436" s="3">
        <v>91.636429762398848</v>
      </c>
      <c r="X3436" s="3">
        <v>322985.50847434171</v>
      </c>
      <c r="Y3436" s="3">
        <v>683.99688176063444</v>
      </c>
      <c r="Z3436" s="3">
        <v>91.636348751815078</v>
      </c>
      <c r="AA3436" s="3">
        <v>322985.50847434171</v>
      </c>
      <c r="AB3436">
        <f t="shared" si="88"/>
        <v>683.99688176063444</v>
      </c>
      <c r="AC3436">
        <f t="shared" si="89"/>
        <v>91.636348751815078</v>
      </c>
    </row>
    <row r="3437" spans="1:29" x14ac:dyDescent="0.25">
      <c r="A3437" s="2">
        <v>3436</v>
      </c>
      <c r="B3437" s="3" t="s">
        <v>178</v>
      </c>
      <c r="C3437" s="3" t="s">
        <v>333</v>
      </c>
      <c r="D3437" s="3" t="s">
        <v>179</v>
      </c>
      <c r="E3437" s="3" t="s">
        <v>335</v>
      </c>
      <c r="F3437" s="3">
        <v>0.56000000000000005</v>
      </c>
      <c r="G3437" s="3">
        <v>0.48</v>
      </c>
      <c r="H3437" s="3" t="s">
        <v>289</v>
      </c>
      <c r="I3437" s="2">
        <v>1820</v>
      </c>
      <c r="J3437" s="3" t="s">
        <v>52</v>
      </c>
      <c r="K3437" s="2">
        <v>1820</v>
      </c>
      <c r="L3437" s="3"/>
      <c r="M3437" s="3" t="s">
        <v>289</v>
      </c>
      <c r="N3437" s="3" t="s">
        <v>289</v>
      </c>
      <c r="O3437" s="3"/>
      <c r="P3437" s="3"/>
      <c r="Q3437" s="3"/>
      <c r="R3437" s="3">
        <v>0</v>
      </c>
      <c r="S3437" s="3">
        <v>1</v>
      </c>
      <c r="T3437" s="2">
        <v>488</v>
      </c>
      <c r="U3437" s="3">
        <v>227.05369761064642</v>
      </c>
      <c r="V3437" s="3">
        <v>1745.2279745943472</v>
      </c>
      <c r="W3437" s="3">
        <v>249.17913473172803</v>
      </c>
      <c r="X3437" s="3">
        <v>845226.39071660081</v>
      </c>
      <c r="Y3437" s="3">
        <v>1745.2279745943472</v>
      </c>
      <c r="Z3437" s="3">
        <v>249.17891444655064</v>
      </c>
      <c r="AA3437" s="3">
        <v>845226.39071660081</v>
      </c>
      <c r="AB3437">
        <f t="shared" si="88"/>
        <v>1745.2279745943472</v>
      </c>
      <c r="AC3437">
        <f t="shared" si="89"/>
        <v>249.17891444655064</v>
      </c>
    </row>
    <row r="3438" spans="1:29" x14ac:dyDescent="0.25">
      <c r="A3438" s="2">
        <v>3437</v>
      </c>
      <c r="B3438" s="3" t="s">
        <v>178</v>
      </c>
      <c r="C3438" s="3" t="s">
        <v>333</v>
      </c>
      <c r="D3438" s="3" t="s">
        <v>179</v>
      </c>
      <c r="E3438" s="3" t="s">
        <v>335</v>
      </c>
      <c r="F3438" s="3">
        <v>0.56000000000000005</v>
      </c>
      <c r="G3438" s="3">
        <v>0.48</v>
      </c>
      <c r="H3438" s="3" t="s">
        <v>289</v>
      </c>
      <c r="I3438" s="2">
        <v>1850</v>
      </c>
      <c r="J3438" s="3" t="s">
        <v>53</v>
      </c>
      <c r="K3438" s="2">
        <v>1850</v>
      </c>
      <c r="L3438" s="3"/>
      <c r="M3438" s="3" t="s">
        <v>289</v>
      </c>
      <c r="N3438" s="3" t="s">
        <v>289</v>
      </c>
      <c r="O3438" s="3"/>
      <c r="P3438" s="3"/>
      <c r="Q3438" s="3"/>
      <c r="R3438" s="3">
        <v>0</v>
      </c>
      <c r="S3438" s="3">
        <v>1</v>
      </c>
      <c r="T3438" s="2">
        <v>73</v>
      </c>
      <c r="U3438" s="3">
        <v>13.726578441655469</v>
      </c>
      <c r="V3438" s="3">
        <v>116.77264798571049</v>
      </c>
      <c r="W3438" s="3">
        <v>15.299106673718544</v>
      </c>
      <c r="X3438" s="3">
        <v>49434.930370914837</v>
      </c>
      <c r="Y3438" s="3">
        <v>116.77264798571049</v>
      </c>
      <c r="Z3438" s="3">
        <v>15.299093148643804</v>
      </c>
      <c r="AA3438" s="3">
        <v>49434.930370914837</v>
      </c>
      <c r="AB3438">
        <f t="shared" si="88"/>
        <v>116.77264798571049</v>
      </c>
      <c r="AC3438">
        <f t="shared" si="89"/>
        <v>15.299093148643804</v>
      </c>
    </row>
    <row r="3439" spans="1:29" x14ac:dyDescent="0.25">
      <c r="A3439" s="2">
        <v>3438</v>
      </c>
      <c r="B3439" s="3" t="s">
        <v>178</v>
      </c>
      <c r="C3439" s="3" t="s">
        <v>333</v>
      </c>
      <c r="D3439" s="3" t="s">
        <v>179</v>
      </c>
      <c r="E3439" s="3" t="s">
        <v>335</v>
      </c>
      <c r="F3439" s="3">
        <v>0.56000000000000005</v>
      </c>
      <c r="G3439" s="3">
        <v>0.48</v>
      </c>
      <c r="H3439" s="3" t="s">
        <v>289</v>
      </c>
      <c r="I3439" s="2">
        <v>1860</v>
      </c>
      <c r="J3439" s="3" t="s">
        <v>126</v>
      </c>
      <c r="K3439" s="2">
        <v>1860</v>
      </c>
      <c r="L3439" s="3"/>
      <c r="M3439" s="3" t="s">
        <v>289</v>
      </c>
      <c r="N3439" s="3" t="s">
        <v>289</v>
      </c>
      <c r="O3439" s="3"/>
      <c r="P3439" s="3"/>
      <c r="Q3439" s="3"/>
      <c r="R3439" s="3">
        <v>0</v>
      </c>
      <c r="S3439" s="3">
        <v>1</v>
      </c>
      <c r="T3439" s="2">
        <v>124</v>
      </c>
      <c r="U3439" s="3">
        <v>49.117721448809441</v>
      </c>
      <c r="V3439" s="3">
        <v>310.10298487949859</v>
      </c>
      <c r="W3439" s="3">
        <v>41.312299746101658</v>
      </c>
      <c r="X3439" s="3">
        <v>176832.91515939697</v>
      </c>
      <c r="Y3439" s="3">
        <v>310.10298487949859</v>
      </c>
      <c r="Z3439" s="3">
        <v>41.312263224234421</v>
      </c>
      <c r="AA3439" s="3">
        <v>176832.91515939697</v>
      </c>
      <c r="AB3439">
        <f t="shared" si="88"/>
        <v>310.10298487949859</v>
      </c>
      <c r="AC3439">
        <f t="shared" si="89"/>
        <v>41.312263224234421</v>
      </c>
    </row>
    <row r="3440" spans="1:29" x14ac:dyDescent="0.25">
      <c r="A3440" s="2">
        <v>3439</v>
      </c>
      <c r="B3440" s="3" t="s">
        <v>178</v>
      </c>
      <c r="C3440" s="3" t="s">
        <v>333</v>
      </c>
      <c r="D3440" s="3" t="s">
        <v>179</v>
      </c>
      <c r="E3440" s="3" t="s">
        <v>335</v>
      </c>
      <c r="F3440" s="3">
        <v>0.56000000000000005</v>
      </c>
      <c r="G3440" s="3">
        <v>0.48</v>
      </c>
      <c r="H3440" s="3" t="s">
        <v>289</v>
      </c>
      <c r="I3440" s="2">
        <v>1890</v>
      </c>
      <c r="J3440" s="3" t="s">
        <v>66</v>
      </c>
      <c r="K3440" s="2">
        <v>1890</v>
      </c>
      <c r="L3440" s="3"/>
      <c r="M3440" s="3" t="s">
        <v>289</v>
      </c>
      <c r="N3440" s="3" t="s">
        <v>289</v>
      </c>
      <c r="O3440" s="3"/>
      <c r="P3440" s="3"/>
      <c r="Q3440" s="3"/>
      <c r="R3440" s="3">
        <v>0</v>
      </c>
      <c r="S3440" s="3">
        <v>1</v>
      </c>
      <c r="T3440" s="2">
        <v>34</v>
      </c>
      <c r="U3440" s="3">
        <v>10.608503117366476</v>
      </c>
      <c r="V3440" s="3">
        <v>90.714765411995984</v>
      </c>
      <c r="W3440" s="3">
        <v>11.484500528720197</v>
      </c>
      <c r="X3440" s="3">
        <v>38836.268185504508</v>
      </c>
      <c r="Y3440" s="3">
        <v>90.714765411995984</v>
      </c>
      <c r="Z3440" s="3">
        <v>11.484490375922944</v>
      </c>
      <c r="AA3440" s="3">
        <v>38836.268185504508</v>
      </c>
      <c r="AB3440">
        <f t="shared" si="88"/>
        <v>90.714765411995984</v>
      </c>
      <c r="AC3440">
        <f t="shared" si="89"/>
        <v>11.484490375922944</v>
      </c>
    </row>
    <row r="3441" spans="1:29" x14ac:dyDescent="0.25">
      <c r="A3441" s="2">
        <v>3440</v>
      </c>
      <c r="B3441" s="3" t="s">
        <v>178</v>
      </c>
      <c r="C3441" s="3" t="s">
        <v>333</v>
      </c>
      <c r="D3441" s="3" t="s">
        <v>179</v>
      </c>
      <c r="E3441" s="3" t="s">
        <v>335</v>
      </c>
      <c r="F3441" s="3">
        <v>0.56000000000000005</v>
      </c>
      <c r="G3441" s="3">
        <v>0.48</v>
      </c>
      <c r="H3441" s="3" t="s">
        <v>289</v>
      </c>
      <c r="I3441" s="2">
        <v>2110</v>
      </c>
      <c r="J3441" s="3" t="s">
        <v>32</v>
      </c>
      <c r="K3441" s="2">
        <v>1000</v>
      </c>
      <c r="L3441" s="3"/>
      <c r="M3441" s="3" t="s">
        <v>289</v>
      </c>
      <c r="N3441" s="3" t="s">
        <v>289</v>
      </c>
      <c r="O3441" s="3"/>
      <c r="P3441" s="3" t="s">
        <v>76</v>
      </c>
      <c r="Q3441" s="3"/>
      <c r="R3441" s="3">
        <v>0</v>
      </c>
      <c r="S3441" s="3">
        <v>1</v>
      </c>
      <c r="T3441" s="2">
        <v>20</v>
      </c>
      <c r="U3441" s="3">
        <v>8.2422347594784018</v>
      </c>
      <c r="V3441" s="3">
        <v>55.064508073093471</v>
      </c>
      <c r="W3441" s="3">
        <v>8.2657441569980712</v>
      </c>
      <c r="X3441" s="3">
        <v>25352.855096038842</v>
      </c>
      <c r="Y3441" s="3">
        <v>55.064508073093471</v>
      </c>
      <c r="Z3441" s="3">
        <v>8.2657368497212431</v>
      </c>
      <c r="AA3441" s="3">
        <v>25352.855096038842</v>
      </c>
      <c r="AB3441">
        <f t="shared" si="88"/>
        <v>55.064508073093471</v>
      </c>
      <c r="AC3441">
        <f t="shared" si="89"/>
        <v>8.2657368497212431</v>
      </c>
    </row>
    <row r="3442" spans="1:29" x14ac:dyDescent="0.25">
      <c r="A3442" s="2">
        <v>3441</v>
      </c>
      <c r="B3442" s="3" t="s">
        <v>178</v>
      </c>
      <c r="C3442" s="3" t="s">
        <v>333</v>
      </c>
      <c r="D3442" s="3" t="s">
        <v>179</v>
      </c>
      <c r="E3442" s="3" t="s">
        <v>335</v>
      </c>
      <c r="F3442" s="3">
        <v>0.56000000000000005</v>
      </c>
      <c r="G3442" s="3">
        <v>0.48</v>
      </c>
      <c r="H3442" s="3" t="s">
        <v>289</v>
      </c>
      <c r="I3442" s="2">
        <v>2210</v>
      </c>
      <c r="J3442" s="3" t="s">
        <v>37</v>
      </c>
      <c r="K3442" s="2">
        <v>1000</v>
      </c>
      <c r="L3442" s="3"/>
      <c r="M3442" s="3" t="s">
        <v>289</v>
      </c>
      <c r="N3442" s="3" t="s">
        <v>289</v>
      </c>
      <c r="O3442" s="3"/>
      <c r="P3442" s="3" t="s">
        <v>76</v>
      </c>
      <c r="Q3442" s="3"/>
      <c r="R3442" s="3">
        <v>0</v>
      </c>
      <c r="S3442" s="3">
        <v>1</v>
      </c>
      <c r="T3442" s="2">
        <v>136</v>
      </c>
      <c r="U3442" s="3">
        <v>74.467835177926304</v>
      </c>
      <c r="V3442" s="3">
        <v>524.27810922008769</v>
      </c>
      <c r="W3442" s="3">
        <v>59.21393904793149</v>
      </c>
      <c r="X3442" s="3">
        <v>209701.62156897419</v>
      </c>
      <c r="Y3442" s="3">
        <v>524.27810922008769</v>
      </c>
      <c r="Z3442" s="3">
        <v>59.213886700237666</v>
      </c>
      <c r="AA3442" s="3">
        <v>209701.62156897419</v>
      </c>
      <c r="AB3442">
        <f t="shared" si="88"/>
        <v>524.27810922008769</v>
      </c>
      <c r="AC3442">
        <f t="shared" si="89"/>
        <v>59.213886700237666</v>
      </c>
    </row>
    <row r="3443" spans="1:29" x14ac:dyDescent="0.25">
      <c r="A3443" s="2">
        <v>3442</v>
      </c>
      <c r="B3443" s="3" t="s">
        <v>178</v>
      </c>
      <c r="C3443" s="3" t="s">
        <v>333</v>
      </c>
      <c r="D3443" s="3" t="s">
        <v>179</v>
      </c>
      <c r="E3443" s="3" t="s">
        <v>335</v>
      </c>
      <c r="F3443" s="3">
        <v>0.56000000000000005</v>
      </c>
      <c r="G3443" s="3">
        <v>0.48</v>
      </c>
      <c r="H3443" s="3" t="s">
        <v>289</v>
      </c>
      <c r="I3443" s="2">
        <v>6170</v>
      </c>
      <c r="J3443" s="3" t="s">
        <v>94</v>
      </c>
      <c r="K3443" s="2">
        <v>1000</v>
      </c>
      <c r="L3443" s="3" t="s">
        <v>64</v>
      </c>
      <c r="M3443" s="3" t="s">
        <v>289</v>
      </c>
      <c r="N3443" s="3" t="s">
        <v>289</v>
      </c>
      <c r="O3443" s="3"/>
      <c r="P3443" s="3"/>
      <c r="Q3443" s="3"/>
      <c r="R3443" s="3">
        <v>0</v>
      </c>
      <c r="S3443" s="3">
        <v>1</v>
      </c>
      <c r="T3443" s="2">
        <v>1</v>
      </c>
      <c r="U3443" s="3">
        <v>1.39035758321477E-5</v>
      </c>
      <c r="V3443" s="3">
        <v>1.1427844972458669E-4</v>
      </c>
      <c r="W3443" s="3">
        <v>1.4567998205614127E-5</v>
      </c>
      <c r="X3443" s="3">
        <v>4.775245925402706E-2</v>
      </c>
      <c r="Y3443" s="3">
        <v>1.1427844972458669E-4</v>
      </c>
      <c r="Z3443" s="3">
        <v>1.4567985326870999E-5</v>
      </c>
      <c r="AA3443" s="3">
        <v>4.775245925402706E-2</v>
      </c>
      <c r="AB3443">
        <f t="shared" si="88"/>
        <v>1.1427844972458669E-4</v>
      </c>
      <c r="AC3443">
        <f t="shared" si="89"/>
        <v>1.4567985326870999E-5</v>
      </c>
    </row>
    <row r="3444" spans="1:29" x14ac:dyDescent="0.25">
      <c r="A3444" s="2">
        <v>3443</v>
      </c>
      <c r="B3444" s="3" t="s">
        <v>178</v>
      </c>
      <c r="C3444" s="3" t="s">
        <v>333</v>
      </c>
      <c r="D3444" s="3" t="s">
        <v>179</v>
      </c>
      <c r="E3444" s="3" t="s">
        <v>335</v>
      </c>
      <c r="F3444" s="3">
        <v>0.56000000000000005</v>
      </c>
      <c r="G3444" s="3">
        <v>0.48</v>
      </c>
      <c r="H3444" s="3" t="s">
        <v>289</v>
      </c>
      <c r="I3444" s="2">
        <v>7400</v>
      </c>
      <c r="J3444" s="3" t="s">
        <v>127</v>
      </c>
      <c r="K3444" s="2">
        <v>7400</v>
      </c>
      <c r="L3444" s="3"/>
      <c r="M3444" s="3" t="s">
        <v>289</v>
      </c>
      <c r="N3444" s="3" t="s">
        <v>289</v>
      </c>
      <c r="O3444" s="3"/>
      <c r="P3444" s="3"/>
      <c r="Q3444" s="3"/>
      <c r="R3444" s="3">
        <v>0</v>
      </c>
      <c r="S3444" s="3">
        <v>1</v>
      </c>
      <c r="T3444" s="2">
        <v>23</v>
      </c>
      <c r="U3444" s="3">
        <v>5.2470531940715066</v>
      </c>
      <c r="V3444" s="3">
        <v>27.975245477797284</v>
      </c>
      <c r="W3444" s="3">
        <v>3.2562486636832819</v>
      </c>
      <c r="X3444" s="3">
        <v>13864.551862066037</v>
      </c>
      <c r="Y3444" s="3">
        <v>27.975245477797284</v>
      </c>
      <c r="Z3444" s="3">
        <v>3.2562457850180442</v>
      </c>
      <c r="AA3444" s="3">
        <v>13864.551862066037</v>
      </c>
      <c r="AB3444">
        <f t="shared" si="88"/>
        <v>27.975245477797284</v>
      </c>
      <c r="AC3444">
        <f t="shared" si="89"/>
        <v>3.2562457850180442</v>
      </c>
    </row>
    <row r="3445" spans="1:29" x14ac:dyDescent="0.25">
      <c r="A3445" s="2">
        <v>3444</v>
      </c>
      <c r="B3445" s="3" t="s">
        <v>178</v>
      </c>
      <c r="C3445" s="3" t="s">
        <v>333</v>
      </c>
      <c r="D3445" s="3" t="s">
        <v>179</v>
      </c>
      <c r="E3445" s="3" t="s">
        <v>335</v>
      </c>
      <c r="F3445" s="3">
        <v>0.56000000000000005</v>
      </c>
      <c r="G3445" s="3">
        <v>0.48</v>
      </c>
      <c r="H3445" s="3" t="s">
        <v>289</v>
      </c>
      <c r="I3445" s="2">
        <v>7410</v>
      </c>
      <c r="J3445" s="3" t="s">
        <v>150</v>
      </c>
      <c r="K3445" s="2">
        <v>7410</v>
      </c>
      <c r="L3445" s="3"/>
      <c r="M3445" s="3" t="s">
        <v>289</v>
      </c>
      <c r="N3445" s="3" t="s">
        <v>289</v>
      </c>
      <c r="O3445" s="3"/>
      <c r="P3445" s="3"/>
      <c r="Q3445" s="3"/>
      <c r="R3445" s="3">
        <v>0</v>
      </c>
      <c r="S3445" s="3">
        <v>1</v>
      </c>
      <c r="T3445" s="2">
        <v>91</v>
      </c>
      <c r="U3445" s="3">
        <v>35.454990539543601</v>
      </c>
      <c r="V3445" s="3">
        <v>217.74658055537611</v>
      </c>
      <c r="W3445" s="3">
        <v>24.6883066855256</v>
      </c>
      <c r="X3445" s="3">
        <v>103726.37230809816</v>
      </c>
      <c r="Y3445" s="3">
        <v>217.74658055537611</v>
      </c>
      <c r="Z3445" s="3">
        <v>24.688284859990247</v>
      </c>
      <c r="AA3445" s="3">
        <v>103726.37230809816</v>
      </c>
      <c r="AB3445">
        <f t="shared" ref="AB3445:AB3454" si="90">Y3445</f>
        <v>217.74658055537611</v>
      </c>
      <c r="AC3445">
        <f t="shared" ref="AC3445:AC3454" si="91">Z3445</f>
        <v>24.688284859990247</v>
      </c>
    </row>
    <row r="3446" spans="1:29" x14ac:dyDescent="0.25">
      <c r="A3446" s="2">
        <v>3445</v>
      </c>
      <c r="B3446" s="3" t="s">
        <v>178</v>
      </c>
      <c r="C3446" s="3" t="s">
        <v>333</v>
      </c>
      <c r="D3446" s="3" t="s">
        <v>179</v>
      </c>
      <c r="E3446" s="3" t="s">
        <v>335</v>
      </c>
      <c r="F3446" s="3">
        <v>0.56000000000000005</v>
      </c>
      <c r="G3446" s="3">
        <v>0.48</v>
      </c>
      <c r="H3446" s="3" t="s">
        <v>289</v>
      </c>
      <c r="I3446" s="2">
        <v>7420</v>
      </c>
      <c r="J3446" s="3" t="s">
        <v>243</v>
      </c>
      <c r="K3446" s="2">
        <v>7420</v>
      </c>
      <c r="L3446" s="3"/>
      <c r="M3446" s="3" t="s">
        <v>289</v>
      </c>
      <c r="N3446" s="3" t="s">
        <v>289</v>
      </c>
      <c r="O3446" s="3"/>
      <c r="P3446" s="3"/>
      <c r="Q3446" s="3"/>
      <c r="R3446" s="3">
        <v>0</v>
      </c>
      <c r="S3446" s="3">
        <v>1</v>
      </c>
      <c r="T3446" s="2">
        <v>30</v>
      </c>
      <c r="U3446" s="3">
        <v>3.1287916147190784</v>
      </c>
      <c r="V3446" s="3">
        <v>5.4193204059905353</v>
      </c>
      <c r="W3446" s="3">
        <v>0.67158457264606053</v>
      </c>
      <c r="X3446" s="3">
        <v>5410.0287329102048</v>
      </c>
      <c r="Y3446" s="3">
        <v>5.4193204059905353</v>
      </c>
      <c r="Z3446" s="3">
        <v>0.67158397893613087</v>
      </c>
      <c r="AA3446" s="3">
        <v>5410.0287329102048</v>
      </c>
      <c r="AB3446">
        <f t="shared" si="90"/>
        <v>5.4193204059905353</v>
      </c>
      <c r="AC3446">
        <f t="shared" si="91"/>
        <v>0.67158397893613087</v>
      </c>
    </row>
    <row r="3447" spans="1:29" x14ac:dyDescent="0.25">
      <c r="A3447" s="2">
        <v>3446</v>
      </c>
      <c r="B3447" s="3" t="s">
        <v>178</v>
      </c>
      <c r="C3447" s="3" t="s">
        <v>333</v>
      </c>
      <c r="D3447" s="3" t="s">
        <v>179</v>
      </c>
      <c r="E3447" s="3" t="s">
        <v>335</v>
      </c>
      <c r="F3447" s="3">
        <v>0.56000000000000005</v>
      </c>
      <c r="G3447" s="3">
        <v>0.48</v>
      </c>
      <c r="H3447" s="3" t="s">
        <v>289</v>
      </c>
      <c r="I3447" s="2">
        <v>8140</v>
      </c>
      <c r="J3447" s="3" t="s">
        <v>57</v>
      </c>
      <c r="K3447" s="2">
        <v>8140</v>
      </c>
      <c r="L3447" s="3"/>
      <c r="M3447" s="3" t="s">
        <v>351</v>
      </c>
      <c r="N3447" s="3" t="s">
        <v>289</v>
      </c>
      <c r="O3447" s="3"/>
      <c r="P3447" s="3"/>
      <c r="Q3447" s="3"/>
      <c r="R3447" s="3">
        <v>0</v>
      </c>
      <c r="S3447" s="3">
        <v>1</v>
      </c>
      <c r="T3447" s="2">
        <v>11</v>
      </c>
      <c r="U3447" s="3">
        <v>0.97538536630539974</v>
      </c>
      <c r="V3447" s="3">
        <v>8.0515312620975337</v>
      </c>
      <c r="W3447" s="3">
        <v>0.9964392608207141</v>
      </c>
      <c r="X3447" s="3">
        <v>3480.8073757972734</v>
      </c>
      <c r="Y3447" s="3">
        <v>8.0515312620975337</v>
      </c>
      <c r="Z3447" s="3">
        <v>0.99643837992513196</v>
      </c>
      <c r="AA3447" s="3">
        <v>3480.8073757972734</v>
      </c>
      <c r="AB3447">
        <f t="shared" si="90"/>
        <v>8.0515312620975337</v>
      </c>
      <c r="AC3447">
        <f t="shared" si="91"/>
        <v>0.99643837992513196</v>
      </c>
    </row>
    <row r="3448" spans="1:29" x14ac:dyDescent="0.25">
      <c r="A3448" s="2">
        <v>3447</v>
      </c>
      <c r="B3448" s="3" t="s">
        <v>178</v>
      </c>
      <c r="C3448" s="3" t="s">
        <v>333</v>
      </c>
      <c r="D3448" s="3" t="s">
        <v>179</v>
      </c>
      <c r="E3448" s="3" t="s">
        <v>335</v>
      </c>
      <c r="F3448" s="3">
        <v>0.56000000000000005</v>
      </c>
      <c r="G3448" s="3">
        <v>0.48</v>
      </c>
      <c r="H3448" s="3" t="s">
        <v>289</v>
      </c>
      <c r="I3448" s="2">
        <v>8140</v>
      </c>
      <c r="J3448" s="3" t="s">
        <v>57</v>
      </c>
      <c r="K3448" s="2">
        <v>8140</v>
      </c>
      <c r="L3448" s="3"/>
      <c r="M3448" s="3" t="s">
        <v>289</v>
      </c>
      <c r="N3448" s="3" t="s">
        <v>289</v>
      </c>
      <c r="O3448" s="3"/>
      <c r="P3448" s="3"/>
      <c r="Q3448" s="3"/>
      <c r="R3448" s="3">
        <v>0</v>
      </c>
      <c r="S3448" s="3">
        <v>1</v>
      </c>
      <c r="T3448" s="2">
        <v>256</v>
      </c>
      <c r="U3448" s="3">
        <v>61.326717897275479</v>
      </c>
      <c r="V3448" s="3">
        <v>507.37467534428225</v>
      </c>
      <c r="W3448" s="3">
        <v>64.651056789258391</v>
      </c>
      <c r="X3448" s="3">
        <v>218672.47873244659</v>
      </c>
      <c r="Y3448" s="3">
        <v>507.37467534428225</v>
      </c>
      <c r="Z3448" s="3">
        <v>64.650999634916317</v>
      </c>
      <c r="AA3448" s="3">
        <v>218672.47873244659</v>
      </c>
      <c r="AB3448">
        <f t="shared" si="90"/>
        <v>507.37467534428225</v>
      </c>
      <c r="AC3448">
        <f t="shared" si="91"/>
        <v>64.650999634916317</v>
      </c>
    </row>
    <row r="3449" spans="1:29" x14ac:dyDescent="0.25">
      <c r="A3449" s="2">
        <v>3448</v>
      </c>
      <c r="B3449" s="3" t="s">
        <v>178</v>
      </c>
      <c r="C3449" s="3" t="s">
        <v>333</v>
      </c>
      <c r="D3449" s="3" t="s">
        <v>179</v>
      </c>
      <c r="E3449" s="3" t="s">
        <v>335</v>
      </c>
      <c r="F3449" s="3">
        <v>0.56000000000000005</v>
      </c>
      <c r="G3449" s="3">
        <v>0.48</v>
      </c>
      <c r="H3449" s="3" t="s">
        <v>289</v>
      </c>
      <c r="I3449" s="2">
        <v>8200</v>
      </c>
      <c r="J3449" s="3" t="s">
        <v>107</v>
      </c>
      <c r="K3449" s="2">
        <v>8200</v>
      </c>
      <c r="L3449" s="3"/>
      <c r="M3449" s="3" t="s">
        <v>289</v>
      </c>
      <c r="N3449" s="3" t="s">
        <v>289</v>
      </c>
      <c r="O3449" s="3"/>
      <c r="P3449" s="3"/>
      <c r="Q3449" s="3"/>
      <c r="R3449" s="3">
        <v>0</v>
      </c>
      <c r="S3449" s="3">
        <v>1</v>
      </c>
      <c r="T3449" s="2">
        <v>14</v>
      </c>
      <c r="U3449" s="3">
        <v>2.0296960543445604</v>
      </c>
      <c r="V3449" s="3">
        <v>16.087848633863338</v>
      </c>
      <c r="W3449" s="3">
        <v>2.1459125134082102</v>
      </c>
      <c r="X3449" s="3">
        <v>7499.0692100327287</v>
      </c>
      <c r="Y3449" s="3">
        <v>16.087848633863338</v>
      </c>
      <c r="Z3449" s="3">
        <v>2.1459106163283468</v>
      </c>
      <c r="AA3449" s="3">
        <v>7499.0692100327287</v>
      </c>
      <c r="AB3449">
        <f t="shared" si="90"/>
        <v>16.087848633863338</v>
      </c>
      <c r="AC3449">
        <f t="shared" si="91"/>
        <v>2.1459106163283468</v>
      </c>
    </row>
    <row r="3450" spans="1:29" x14ac:dyDescent="0.25">
      <c r="A3450" s="2">
        <v>3449</v>
      </c>
      <c r="B3450" s="3" t="s">
        <v>178</v>
      </c>
      <c r="C3450" s="3" t="s">
        <v>333</v>
      </c>
      <c r="D3450" s="3" t="s">
        <v>179</v>
      </c>
      <c r="E3450" s="3" t="s">
        <v>335</v>
      </c>
      <c r="F3450" s="3">
        <v>0.56000000000000005</v>
      </c>
      <c r="G3450" s="3">
        <v>0.48</v>
      </c>
      <c r="H3450" s="3" t="s">
        <v>289</v>
      </c>
      <c r="I3450" s="2">
        <v>8300</v>
      </c>
      <c r="J3450" s="3" t="s">
        <v>202</v>
      </c>
      <c r="K3450" s="2">
        <v>8300</v>
      </c>
      <c r="L3450" s="3"/>
      <c r="M3450" s="3" t="s">
        <v>289</v>
      </c>
      <c r="N3450" s="3" t="s">
        <v>289</v>
      </c>
      <c r="O3450" s="3"/>
      <c r="P3450" s="3"/>
      <c r="Q3450" s="3"/>
      <c r="R3450" s="3">
        <v>0</v>
      </c>
      <c r="S3450" s="3">
        <v>1</v>
      </c>
      <c r="T3450" s="2">
        <v>43</v>
      </c>
      <c r="U3450" s="3">
        <v>5.9209308421715443</v>
      </c>
      <c r="V3450" s="3">
        <v>46.146173417165919</v>
      </c>
      <c r="W3450" s="3">
        <v>6.296663432903153</v>
      </c>
      <c r="X3450" s="3">
        <v>21521.280860175983</v>
      </c>
      <c r="Y3450" s="3">
        <v>46.146173417165919</v>
      </c>
      <c r="Z3450" s="3">
        <v>6.2966578663792001</v>
      </c>
      <c r="AA3450" s="3">
        <v>21521.280860175983</v>
      </c>
      <c r="AB3450">
        <f t="shared" si="90"/>
        <v>46.146173417165919</v>
      </c>
      <c r="AC3450">
        <f t="shared" si="91"/>
        <v>6.2966578663792001</v>
      </c>
    </row>
    <row r="3451" spans="1:29" x14ac:dyDescent="0.25">
      <c r="A3451" s="2">
        <v>3450</v>
      </c>
      <c r="B3451" s="3" t="s">
        <v>178</v>
      </c>
      <c r="C3451" s="3" t="s">
        <v>333</v>
      </c>
      <c r="D3451" s="3" t="s">
        <v>179</v>
      </c>
      <c r="E3451" s="3" t="s">
        <v>335</v>
      </c>
      <c r="F3451" s="3">
        <v>0.56000000000000005</v>
      </c>
      <c r="G3451" s="3">
        <v>0.48</v>
      </c>
      <c r="H3451" s="3" t="s">
        <v>289</v>
      </c>
      <c r="I3451" s="2">
        <v>8310</v>
      </c>
      <c r="J3451" s="3" t="s">
        <v>108</v>
      </c>
      <c r="K3451" s="2">
        <v>8310</v>
      </c>
      <c r="L3451" s="3"/>
      <c r="M3451" s="3" t="s">
        <v>289</v>
      </c>
      <c r="N3451" s="3" t="s">
        <v>289</v>
      </c>
      <c r="O3451" s="3"/>
      <c r="P3451" s="3"/>
      <c r="Q3451" s="3"/>
      <c r="R3451" s="3">
        <v>0</v>
      </c>
      <c r="S3451" s="3">
        <v>1</v>
      </c>
      <c r="T3451" s="2">
        <v>8</v>
      </c>
      <c r="U3451" s="3">
        <v>0.20831817497357252</v>
      </c>
      <c r="V3451" s="3">
        <v>1.611482978564897</v>
      </c>
      <c r="W3451" s="3">
        <v>0.2062775277816177</v>
      </c>
      <c r="X3451" s="3">
        <v>722.6550953087019</v>
      </c>
      <c r="Y3451" s="3">
        <v>1.611482978564897</v>
      </c>
      <c r="Z3451" s="3">
        <v>0.20627734542332402</v>
      </c>
      <c r="AA3451" s="3">
        <v>722.6550953087019</v>
      </c>
      <c r="AB3451">
        <f t="shared" si="90"/>
        <v>1.611482978564897</v>
      </c>
      <c r="AC3451">
        <f t="shared" si="91"/>
        <v>0.20627734542332402</v>
      </c>
    </row>
    <row r="3452" spans="1:29" x14ac:dyDescent="0.25">
      <c r="A3452" s="2">
        <v>3451</v>
      </c>
      <c r="B3452" s="3" t="s">
        <v>178</v>
      </c>
      <c r="C3452" s="3" t="s">
        <v>333</v>
      </c>
      <c r="D3452" s="3" t="s">
        <v>179</v>
      </c>
      <c r="E3452" s="3" t="s">
        <v>335</v>
      </c>
      <c r="F3452" s="3">
        <v>0.56000000000000005</v>
      </c>
      <c r="G3452" s="3">
        <v>0.48</v>
      </c>
      <c r="H3452" s="3" t="s">
        <v>289</v>
      </c>
      <c r="I3452" s="2">
        <v>8320</v>
      </c>
      <c r="J3452" s="3" t="s">
        <v>59</v>
      </c>
      <c r="K3452" s="2">
        <v>8320</v>
      </c>
      <c r="L3452" s="3"/>
      <c r="M3452" s="3" t="s">
        <v>289</v>
      </c>
      <c r="N3452" s="3" t="s">
        <v>289</v>
      </c>
      <c r="O3452" s="3"/>
      <c r="P3452" s="3"/>
      <c r="Q3452" s="3"/>
      <c r="R3452" s="3">
        <v>0</v>
      </c>
      <c r="S3452" s="3">
        <v>1</v>
      </c>
      <c r="T3452" s="2">
        <v>284</v>
      </c>
      <c r="U3452" s="3">
        <v>58.850501982779221</v>
      </c>
      <c r="V3452" s="3">
        <v>226.54059905134071</v>
      </c>
      <c r="W3452" s="3">
        <v>23.796552801425413</v>
      </c>
      <c r="X3452" s="3">
        <v>104266.43105880795</v>
      </c>
      <c r="Y3452" s="3">
        <v>226.54059905134071</v>
      </c>
      <c r="Z3452" s="3">
        <v>23.796531764239248</v>
      </c>
      <c r="AA3452" s="3">
        <v>104266.43105880795</v>
      </c>
      <c r="AB3452">
        <f t="shared" si="90"/>
        <v>226.54059905134071</v>
      </c>
      <c r="AC3452">
        <f t="shared" si="91"/>
        <v>23.796531764239248</v>
      </c>
    </row>
    <row r="3453" spans="1:29" x14ac:dyDescent="0.25">
      <c r="A3453" s="2">
        <v>3452</v>
      </c>
      <c r="B3453" s="3" t="s">
        <v>178</v>
      </c>
      <c r="C3453" s="3" t="s">
        <v>333</v>
      </c>
      <c r="D3453" s="3" t="s">
        <v>179</v>
      </c>
      <c r="E3453" s="3" t="s">
        <v>335</v>
      </c>
      <c r="F3453" s="3">
        <v>0.56000000000000005</v>
      </c>
      <c r="G3453" s="3">
        <v>0.48</v>
      </c>
      <c r="H3453" s="3" t="s">
        <v>289</v>
      </c>
      <c r="I3453" s="2">
        <v>8340</v>
      </c>
      <c r="J3453" s="3" t="s">
        <v>151</v>
      </c>
      <c r="K3453" s="2">
        <v>8340</v>
      </c>
      <c r="L3453" s="3"/>
      <c r="M3453" s="3" t="s">
        <v>289</v>
      </c>
      <c r="N3453" s="3" t="s">
        <v>289</v>
      </c>
      <c r="O3453" s="3"/>
      <c r="P3453" s="3"/>
      <c r="Q3453" s="3"/>
      <c r="R3453" s="3">
        <v>0</v>
      </c>
      <c r="S3453" s="3">
        <v>1</v>
      </c>
      <c r="T3453" s="2">
        <v>19</v>
      </c>
      <c r="U3453" s="3">
        <v>3.3360623799046132</v>
      </c>
      <c r="V3453" s="3">
        <v>25.110858345461715</v>
      </c>
      <c r="W3453" s="3">
        <v>3.4776877298585891</v>
      </c>
      <c r="X3453" s="3">
        <v>12959.585089978784</v>
      </c>
      <c r="Y3453" s="3">
        <v>25.110858345461715</v>
      </c>
      <c r="Z3453" s="3">
        <v>3.4776846554315983</v>
      </c>
      <c r="AA3453" s="3">
        <v>12959.585089978784</v>
      </c>
      <c r="AB3453">
        <f t="shared" si="90"/>
        <v>25.110858345461715</v>
      </c>
      <c r="AC3453">
        <f t="shared" si="91"/>
        <v>3.4776846554315983</v>
      </c>
    </row>
    <row r="3454" spans="1:29" x14ac:dyDescent="0.25">
      <c r="A3454" s="2">
        <v>3453</v>
      </c>
      <c r="B3454" s="3" t="s">
        <v>178</v>
      </c>
      <c r="C3454" s="3" t="s">
        <v>333</v>
      </c>
      <c r="D3454" s="3" t="s">
        <v>179</v>
      </c>
      <c r="E3454" s="3" t="s">
        <v>335</v>
      </c>
      <c r="F3454" s="3">
        <v>0.56000000000000005</v>
      </c>
      <c r="G3454" s="3">
        <v>0.48</v>
      </c>
      <c r="H3454" s="3" t="s">
        <v>289</v>
      </c>
      <c r="I3454" s="2">
        <v>8370</v>
      </c>
      <c r="J3454" s="3" t="s">
        <v>68</v>
      </c>
      <c r="K3454" s="2">
        <v>8370</v>
      </c>
      <c r="L3454" s="3"/>
      <c r="M3454" s="3" t="s">
        <v>289</v>
      </c>
      <c r="N3454" s="3" t="s">
        <v>289</v>
      </c>
      <c r="O3454" s="3"/>
      <c r="P3454" s="3"/>
      <c r="Q3454" s="3"/>
      <c r="R3454" s="3">
        <v>0</v>
      </c>
      <c r="S3454" s="3">
        <v>1</v>
      </c>
      <c r="T3454" s="2">
        <v>173</v>
      </c>
      <c r="U3454" s="3">
        <v>13.419783391661648</v>
      </c>
      <c r="V3454" s="3">
        <v>19.225385169828634</v>
      </c>
      <c r="W3454" s="3">
        <v>2.5133497570790273</v>
      </c>
      <c r="X3454" s="3">
        <v>23828.561064847156</v>
      </c>
      <c r="Y3454" s="3">
        <v>19.225385169828634</v>
      </c>
      <c r="Z3454" s="3">
        <v>2.5133475351686854</v>
      </c>
      <c r="AA3454" s="3">
        <v>23828.561064847156</v>
      </c>
      <c r="AB3454">
        <f t="shared" si="90"/>
        <v>19.225385169828634</v>
      </c>
      <c r="AC3454">
        <f t="shared" si="91"/>
        <v>2.5133475351686854</v>
      </c>
    </row>
    <row r="3455" spans="1:29" x14ac:dyDescent="0.25">
      <c r="A3455" s="2">
        <v>3454</v>
      </c>
      <c r="B3455" s="3" t="s">
        <v>178</v>
      </c>
      <c r="C3455" s="3" t="s">
        <v>333</v>
      </c>
      <c r="D3455" s="3" t="s">
        <v>179</v>
      </c>
      <c r="E3455" s="3" t="s">
        <v>335</v>
      </c>
      <c r="F3455" s="3">
        <v>0.56000000000000005</v>
      </c>
      <c r="G3455" s="3">
        <v>0.48</v>
      </c>
      <c r="H3455" s="3" t="s">
        <v>64</v>
      </c>
      <c r="I3455" s="2">
        <v>1100</v>
      </c>
      <c r="J3455" s="3" t="s">
        <v>42</v>
      </c>
      <c r="K3455" s="2">
        <v>3000</v>
      </c>
      <c r="L3455" s="3"/>
      <c r="M3455" s="3" t="s">
        <v>338</v>
      </c>
      <c r="N3455" s="3" t="s">
        <v>339</v>
      </c>
      <c r="O3455" s="3"/>
      <c r="P3455" s="3"/>
      <c r="Q3455" s="3"/>
      <c r="R3455" s="3">
        <v>0</v>
      </c>
      <c r="S3455" s="3">
        <v>1</v>
      </c>
      <c r="T3455" s="2">
        <v>2</v>
      </c>
      <c r="U3455" s="3">
        <v>5.8492133182879997E-4</v>
      </c>
      <c r="V3455" s="3">
        <v>4.4056498340995665E-3</v>
      </c>
      <c r="W3455" s="3">
        <v>5.8693818233038588E-4</v>
      </c>
      <c r="X3455" s="3">
        <v>2.1570921776469962</v>
      </c>
      <c r="Y3455" s="3">
        <v>4.4056498340995665E-3</v>
      </c>
      <c r="Z3455" s="3">
        <v>5.8693766345154397E-4</v>
      </c>
      <c r="AA3455" s="3">
        <v>2.1570921776469962</v>
      </c>
    </row>
    <row r="3456" spans="1:29" x14ac:dyDescent="0.25">
      <c r="A3456" s="2">
        <v>3455</v>
      </c>
      <c r="B3456" s="3" t="s">
        <v>178</v>
      </c>
      <c r="C3456" s="3" t="s">
        <v>333</v>
      </c>
      <c r="D3456" s="3" t="s">
        <v>179</v>
      </c>
      <c r="E3456" s="3" t="s">
        <v>335</v>
      </c>
      <c r="F3456" s="3">
        <v>0.56000000000000005</v>
      </c>
      <c r="G3456" s="3">
        <v>0.48</v>
      </c>
      <c r="H3456" s="3" t="s">
        <v>64</v>
      </c>
      <c r="I3456" s="2">
        <v>1200</v>
      </c>
      <c r="J3456" s="3" t="s">
        <v>45</v>
      </c>
      <c r="K3456" s="2">
        <v>3000</v>
      </c>
      <c r="L3456" s="3"/>
      <c r="M3456" s="3" t="s">
        <v>338</v>
      </c>
      <c r="N3456" s="3" t="s">
        <v>339</v>
      </c>
      <c r="O3456" s="3"/>
      <c r="P3456" s="3"/>
      <c r="Q3456" s="3"/>
      <c r="R3456" s="3">
        <v>0</v>
      </c>
      <c r="S3456" s="3">
        <v>1</v>
      </c>
      <c r="T3456" s="2">
        <v>11</v>
      </c>
      <c r="U3456" s="3">
        <v>0.10815934530106897</v>
      </c>
      <c r="V3456" s="3">
        <v>0.94512048980658914</v>
      </c>
      <c r="W3456" s="3">
        <v>0.13566510206032104</v>
      </c>
      <c r="X3456" s="3">
        <v>417.53911549123967</v>
      </c>
      <c r="Y3456" s="3">
        <v>0.94512048980658914</v>
      </c>
      <c r="Z3456" s="3">
        <v>0.13566498212647843</v>
      </c>
      <c r="AA3456" s="3">
        <v>417.53911549123967</v>
      </c>
    </row>
    <row r="3457" spans="1:27" x14ac:dyDescent="0.25">
      <c r="A3457" s="2">
        <v>3456</v>
      </c>
      <c r="B3457" s="3" t="s">
        <v>178</v>
      </c>
      <c r="C3457" s="3" t="s">
        <v>333</v>
      </c>
      <c r="D3457" s="3" t="s">
        <v>179</v>
      </c>
      <c r="E3457" s="3" t="s">
        <v>335</v>
      </c>
      <c r="F3457" s="3">
        <v>0.56000000000000005</v>
      </c>
      <c r="G3457" s="3">
        <v>0.48</v>
      </c>
      <c r="H3457" s="3" t="s">
        <v>64</v>
      </c>
      <c r="I3457" s="2">
        <v>1200</v>
      </c>
      <c r="J3457" s="3" t="s">
        <v>45</v>
      </c>
      <c r="K3457" s="2">
        <v>3000</v>
      </c>
      <c r="L3457" s="3"/>
      <c r="M3457" s="3" t="s">
        <v>289</v>
      </c>
      <c r="N3457" s="3" t="s">
        <v>289</v>
      </c>
      <c r="O3457" s="3"/>
      <c r="P3457" s="3"/>
      <c r="Q3457" s="3"/>
      <c r="R3457" s="3">
        <v>0</v>
      </c>
      <c r="S3457" s="3">
        <v>1</v>
      </c>
      <c r="T3457" s="2">
        <v>7</v>
      </c>
      <c r="U3457" s="3">
        <v>2.8830615952357277E-2</v>
      </c>
      <c r="V3457" s="3">
        <v>0.25745490637116147</v>
      </c>
      <c r="W3457" s="3">
        <v>3.744399958880907E-2</v>
      </c>
      <c r="X3457" s="3">
        <v>109.75426263276118</v>
      </c>
      <c r="Y3457" s="3">
        <v>0.25745490637116147</v>
      </c>
      <c r="Z3457" s="3">
        <v>3.7443966486687172E-2</v>
      </c>
      <c r="AA3457" s="3">
        <v>109.75426263276118</v>
      </c>
    </row>
    <row r="3458" spans="1:27" x14ac:dyDescent="0.25">
      <c r="A3458" s="2">
        <v>3457</v>
      </c>
      <c r="B3458" s="3" t="s">
        <v>178</v>
      </c>
      <c r="C3458" s="3" t="s">
        <v>333</v>
      </c>
      <c r="D3458" s="3" t="s">
        <v>179</v>
      </c>
      <c r="E3458" s="3" t="s">
        <v>335</v>
      </c>
      <c r="F3458" s="3">
        <v>0.56000000000000005</v>
      </c>
      <c r="G3458" s="3">
        <v>0.48</v>
      </c>
      <c r="H3458" s="3" t="s">
        <v>64</v>
      </c>
      <c r="I3458" s="2">
        <v>1210</v>
      </c>
      <c r="J3458" s="3" t="s">
        <v>46</v>
      </c>
      <c r="K3458" s="2">
        <v>3000</v>
      </c>
      <c r="L3458" s="3"/>
      <c r="M3458" s="3" t="s">
        <v>338</v>
      </c>
      <c r="N3458" s="3" t="s">
        <v>339</v>
      </c>
      <c r="O3458" s="3"/>
      <c r="P3458" s="3"/>
      <c r="Q3458" s="3"/>
      <c r="R3458" s="3">
        <v>0</v>
      </c>
      <c r="S3458" s="3">
        <v>1</v>
      </c>
      <c r="T3458" s="2">
        <v>105</v>
      </c>
      <c r="U3458" s="3">
        <v>31.781786078989008</v>
      </c>
      <c r="V3458" s="3">
        <v>245.37775633097434</v>
      </c>
      <c r="W3458" s="3">
        <v>34.86001410390201</v>
      </c>
      <c r="X3458" s="3">
        <v>127114.39907560231</v>
      </c>
      <c r="Y3458" s="3">
        <v>245.37775633097434</v>
      </c>
      <c r="Z3458" s="3">
        <v>34.859983286135538</v>
      </c>
      <c r="AA3458" s="3">
        <v>127114.39907560231</v>
      </c>
    </row>
    <row r="3459" spans="1:27" x14ac:dyDescent="0.25">
      <c r="A3459" s="2">
        <v>3458</v>
      </c>
      <c r="B3459" s="3" t="s">
        <v>178</v>
      </c>
      <c r="C3459" s="3" t="s">
        <v>333</v>
      </c>
      <c r="D3459" s="3" t="s">
        <v>179</v>
      </c>
      <c r="E3459" s="3" t="s">
        <v>335</v>
      </c>
      <c r="F3459" s="3">
        <v>0.56000000000000005</v>
      </c>
      <c r="G3459" s="3">
        <v>0.48</v>
      </c>
      <c r="H3459" s="3" t="s">
        <v>64</v>
      </c>
      <c r="I3459" s="2">
        <v>1210</v>
      </c>
      <c r="J3459" s="3" t="s">
        <v>46</v>
      </c>
      <c r="K3459" s="2">
        <v>3000</v>
      </c>
      <c r="L3459" s="3"/>
      <c r="M3459" s="3" t="s">
        <v>289</v>
      </c>
      <c r="N3459" s="3" t="s">
        <v>289</v>
      </c>
      <c r="O3459" s="3"/>
      <c r="P3459" s="3"/>
      <c r="Q3459" s="3"/>
      <c r="R3459" s="3">
        <v>0</v>
      </c>
      <c r="S3459" s="3">
        <v>1</v>
      </c>
      <c r="T3459" s="2">
        <v>4</v>
      </c>
      <c r="U3459" s="3">
        <v>3.4890730059338152E-3</v>
      </c>
      <c r="V3459" s="3">
        <v>2.7917118286593268E-2</v>
      </c>
      <c r="W3459" s="3">
        <v>3.8474952612396313E-3</v>
      </c>
      <c r="X3459" s="3">
        <v>13.261866456851511</v>
      </c>
      <c r="Y3459" s="3">
        <v>2.7917118286593268E-2</v>
      </c>
      <c r="Z3459" s="3">
        <v>3.847491859886702E-3</v>
      </c>
      <c r="AA3459" s="3">
        <v>13.261866456851511</v>
      </c>
    </row>
    <row r="3460" spans="1:27" x14ac:dyDescent="0.25">
      <c r="A3460" s="2">
        <v>3459</v>
      </c>
      <c r="B3460" s="3" t="s">
        <v>178</v>
      </c>
      <c r="C3460" s="3" t="s">
        <v>333</v>
      </c>
      <c r="D3460" s="3" t="s">
        <v>179</v>
      </c>
      <c r="E3460" s="3" t="s">
        <v>335</v>
      </c>
      <c r="F3460" s="3">
        <v>0.56000000000000005</v>
      </c>
      <c r="G3460" s="3">
        <v>0.48</v>
      </c>
      <c r="H3460" s="3" t="s">
        <v>64</v>
      </c>
      <c r="I3460" s="2">
        <v>1320</v>
      </c>
      <c r="J3460" s="3" t="s">
        <v>115</v>
      </c>
      <c r="K3460" s="2">
        <v>3000</v>
      </c>
      <c r="L3460" s="3"/>
      <c r="M3460" s="3" t="s">
        <v>338</v>
      </c>
      <c r="N3460" s="3" t="s">
        <v>339</v>
      </c>
      <c r="O3460" s="3"/>
      <c r="P3460" s="3"/>
      <c r="Q3460" s="3"/>
      <c r="R3460" s="3">
        <v>0</v>
      </c>
      <c r="S3460" s="3">
        <v>1</v>
      </c>
      <c r="T3460" s="2">
        <v>30</v>
      </c>
      <c r="U3460" s="3">
        <v>0.1317669308548067</v>
      </c>
      <c r="V3460" s="3">
        <v>1.1218214875354753</v>
      </c>
      <c r="W3460" s="3">
        <v>0.16926608233505772</v>
      </c>
      <c r="X3460" s="3">
        <v>501.51198969079496</v>
      </c>
      <c r="Y3460" s="3">
        <v>1.1218214875354753</v>
      </c>
      <c r="Z3460" s="3">
        <v>0.1692659326964894</v>
      </c>
      <c r="AA3460" s="3">
        <v>501.51198969079496</v>
      </c>
    </row>
    <row r="3461" spans="1:27" x14ac:dyDescent="0.25">
      <c r="A3461" s="2">
        <v>3460</v>
      </c>
      <c r="B3461" s="3" t="s">
        <v>178</v>
      </c>
      <c r="C3461" s="3" t="s">
        <v>333</v>
      </c>
      <c r="D3461" s="3" t="s">
        <v>179</v>
      </c>
      <c r="E3461" s="3" t="s">
        <v>335</v>
      </c>
      <c r="F3461" s="3">
        <v>0.56000000000000005</v>
      </c>
      <c r="G3461" s="3">
        <v>0.48</v>
      </c>
      <c r="H3461" s="3" t="s">
        <v>64</v>
      </c>
      <c r="I3461" s="2">
        <v>1320</v>
      </c>
      <c r="J3461" s="3" t="s">
        <v>115</v>
      </c>
      <c r="K3461" s="2">
        <v>3000</v>
      </c>
      <c r="L3461" s="3"/>
      <c r="M3461" s="3" t="s">
        <v>289</v>
      </c>
      <c r="N3461" s="3" t="s">
        <v>289</v>
      </c>
      <c r="O3461" s="3"/>
      <c r="P3461" s="3"/>
      <c r="Q3461" s="3"/>
      <c r="R3461" s="3">
        <v>0</v>
      </c>
      <c r="S3461" s="3">
        <v>1</v>
      </c>
      <c r="T3461" s="2">
        <v>3</v>
      </c>
      <c r="U3461" s="3">
        <v>1.0707533374700717E-3</v>
      </c>
      <c r="V3461" s="3">
        <v>8.8013505069618157E-3</v>
      </c>
      <c r="W3461" s="3">
        <v>1.2576234565108155E-3</v>
      </c>
      <c r="X3461" s="3">
        <v>4.0718040054140712</v>
      </c>
      <c r="Y3461" s="3">
        <v>8.8013505069618157E-3</v>
      </c>
      <c r="Z3461" s="3">
        <v>1.2576223447170575E-3</v>
      </c>
      <c r="AA3461" s="3">
        <v>4.0718040054140712</v>
      </c>
    </row>
    <row r="3462" spans="1:27" x14ac:dyDescent="0.25">
      <c r="A3462" s="2">
        <v>3461</v>
      </c>
      <c r="B3462" s="3" t="s">
        <v>178</v>
      </c>
      <c r="C3462" s="3" t="s">
        <v>333</v>
      </c>
      <c r="D3462" s="3" t="s">
        <v>179</v>
      </c>
      <c r="E3462" s="3" t="s">
        <v>335</v>
      </c>
      <c r="F3462" s="3">
        <v>0.56000000000000005</v>
      </c>
      <c r="G3462" s="3">
        <v>0.48</v>
      </c>
      <c r="H3462" s="3" t="s">
        <v>64</v>
      </c>
      <c r="I3462" s="2">
        <v>1400</v>
      </c>
      <c r="J3462" s="3" t="s">
        <v>48</v>
      </c>
      <c r="K3462" s="2">
        <v>3000</v>
      </c>
      <c r="L3462" s="3"/>
      <c r="M3462" s="3" t="s">
        <v>336</v>
      </c>
      <c r="N3462" s="3" t="s">
        <v>337</v>
      </c>
      <c r="O3462" s="3"/>
      <c r="P3462" s="3"/>
      <c r="Q3462" s="3"/>
      <c r="R3462" s="3">
        <v>0</v>
      </c>
      <c r="S3462" s="3">
        <v>1</v>
      </c>
      <c r="T3462" s="2">
        <v>2</v>
      </c>
      <c r="U3462" s="3">
        <v>0.14225300572435789</v>
      </c>
      <c r="V3462" s="3">
        <v>1.0196802391432482</v>
      </c>
      <c r="W3462" s="3">
        <v>0.11116237219075212</v>
      </c>
      <c r="X3462" s="3">
        <v>421.07497014790567</v>
      </c>
      <c r="Y3462" s="3">
        <v>1.0196802391432482</v>
      </c>
      <c r="Z3462" s="3">
        <v>0.1111622739183869</v>
      </c>
      <c r="AA3462" s="3">
        <v>421.07497014790567</v>
      </c>
    </row>
    <row r="3463" spans="1:27" x14ac:dyDescent="0.25">
      <c r="A3463" s="2">
        <v>3462</v>
      </c>
      <c r="B3463" s="3" t="s">
        <v>178</v>
      </c>
      <c r="C3463" s="3" t="s">
        <v>333</v>
      </c>
      <c r="D3463" s="3" t="s">
        <v>179</v>
      </c>
      <c r="E3463" s="3" t="s">
        <v>335</v>
      </c>
      <c r="F3463" s="3">
        <v>0.56000000000000005</v>
      </c>
      <c r="G3463" s="3">
        <v>0.48</v>
      </c>
      <c r="H3463" s="3" t="s">
        <v>64</v>
      </c>
      <c r="I3463" s="2">
        <v>1420</v>
      </c>
      <c r="J3463" s="3" t="s">
        <v>117</v>
      </c>
      <c r="K3463" s="2">
        <v>3000</v>
      </c>
      <c r="L3463" s="3"/>
      <c r="M3463" s="3" t="s">
        <v>338</v>
      </c>
      <c r="N3463" s="3" t="s">
        <v>339</v>
      </c>
      <c r="O3463" s="3"/>
      <c r="P3463" s="3"/>
      <c r="Q3463" s="3"/>
      <c r="R3463" s="3">
        <v>0</v>
      </c>
      <c r="S3463" s="3">
        <v>1</v>
      </c>
      <c r="T3463" s="2">
        <v>7</v>
      </c>
      <c r="U3463" s="3">
        <v>8.642394818845189E-3</v>
      </c>
      <c r="V3463" s="3">
        <v>7.3243693477189037E-2</v>
      </c>
      <c r="W3463" s="3">
        <v>9.9700929398938379E-3</v>
      </c>
      <c r="X3463" s="3">
        <v>34.380247633956202</v>
      </c>
      <c r="Y3463" s="3">
        <v>7.3243693477189037E-2</v>
      </c>
      <c r="Z3463" s="3">
        <v>9.9700841258986619E-3</v>
      </c>
      <c r="AA3463" s="3">
        <v>34.380247633956202</v>
      </c>
    </row>
    <row r="3464" spans="1:27" x14ac:dyDescent="0.25">
      <c r="A3464" s="2">
        <v>3463</v>
      </c>
      <c r="B3464" s="3" t="s">
        <v>178</v>
      </c>
      <c r="C3464" s="3" t="s">
        <v>333</v>
      </c>
      <c r="D3464" s="3" t="s">
        <v>179</v>
      </c>
      <c r="E3464" s="3" t="s">
        <v>335</v>
      </c>
      <c r="F3464" s="3">
        <v>0.56000000000000005</v>
      </c>
      <c r="G3464" s="3">
        <v>0.48</v>
      </c>
      <c r="H3464" s="3" t="s">
        <v>64</v>
      </c>
      <c r="I3464" s="2">
        <v>1420</v>
      </c>
      <c r="J3464" s="3" t="s">
        <v>117</v>
      </c>
      <c r="K3464" s="2">
        <v>3000</v>
      </c>
      <c r="L3464" s="3"/>
      <c r="M3464" s="3" t="s">
        <v>289</v>
      </c>
      <c r="N3464" s="3" t="s">
        <v>289</v>
      </c>
      <c r="O3464" s="3"/>
      <c r="P3464" s="3"/>
      <c r="Q3464" s="3"/>
      <c r="R3464" s="3">
        <v>0</v>
      </c>
      <c r="S3464" s="3">
        <v>1</v>
      </c>
      <c r="T3464" s="2">
        <v>1</v>
      </c>
      <c r="U3464" s="3">
        <v>4.89233356772863E-5</v>
      </c>
      <c r="V3464" s="3">
        <v>4.3414250480135435E-4</v>
      </c>
      <c r="W3464" s="3">
        <v>5.9343120646478028E-5</v>
      </c>
      <c r="X3464" s="3">
        <v>0.19709504568597469</v>
      </c>
      <c r="Y3464" s="3">
        <v>4.3414250480135435E-4</v>
      </c>
      <c r="Z3464" s="3">
        <v>5.9343068184582001E-5</v>
      </c>
      <c r="AA3464" s="3">
        <v>0.19709504568597469</v>
      </c>
    </row>
    <row r="3465" spans="1:27" x14ac:dyDescent="0.25">
      <c r="A3465" s="2">
        <v>3464</v>
      </c>
      <c r="B3465" s="3" t="s">
        <v>178</v>
      </c>
      <c r="C3465" s="3" t="s">
        <v>333</v>
      </c>
      <c r="D3465" s="3" t="s">
        <v>179</v>
      </c>
      <c r="E3465" s="3" t="s">
        <v>335</v>
      </c>
      <c r="F3465" s="3">
        <v>0.56000000000000005</v>
      </c>
      <c r="G3465" s="3">
        <v>0.48</v>
      </c>
      <c r="H3465" s="3" t="s">
        <v>64</v>
      </c>
      <c r="I3465" s="2">
        <v>1490</v>
      </c>
      <c r="J3465" s="3" t="s">
        <v>147</v>
      </c>
      <c r="K3465" s="2">
        <v>3000</v>
      </c>
      <c r="L3465" s="3"/>
      <c r="M3465" s="3" t="s">
        <v>336</v>
      </c>
      <c r="N3465" s="3" t="s">
        <v>337</v>
      </c>
      <c r="O3465" s="3"/>
      <c r="P3465" s="3"/>
      <c r="Q3465" s="3"/>
      <c r="R3465" s="3">
        <v>0</v>
      </c>
      <c r="S3465" s="3">
        <v>1</v>
      </c>
      <c r="T3465" s="2">
        <v>5</v>
      </c>
      <c r="U3465" s="3">
        <v>1.4563018917888475</v>
      </c>
      <c r="V3465" s="3">
        <v>16.924215449591948</v>
      </c>
      <c r="W3465" s="3">
        <v>2.2359378901123703</v>
      </c>
      <c r="X3465" s="3">
        <v>5728.3473962125327</v>
      </c>
      <c r="Y3465" s="3">
        <v>16.924215449591948</v>
      </c>
      <c r="Z3465" s="3">
        <v>2.2359359134461649</v>
      </c>
      <c r="AA3465" s="3">
        <v>5728.3473962125327</v>
      </c>
    </row>
    <row r="3466" spans="1:27" x14ac:dyDescent="0.25">
      <c r="A3466" s="2">
        <v>3465</v>
      </c>
      <c r="B3466" s="3" t="s">
        <v>178</v>
      </c>
      <c r="C3466" s="3" t="s">
        <v>333</v>
      </c>
      <c r="D3466" s="3" t="s">
        <v>179</v>
      </c>
      <c r="E3466" s="3" t="s">
        <v>335</v>
      </c>
      <c r="F3466" s="3">
        <v>0.56000000000000005</v>
      </c>
      <c r="G3466" s="3">
        <v>0.48</v>
      </c>
      <c r="H3466" s="3" t="s">
        <v>64</v>
      </c>
      <c r="I3466" s="2">
        <v>1550</v>
      </c>
      <c r="J3466" s="3" t="s">
        <v>120</v>
      </c>
      <c r="K3466" s="2">
        <v>3000</v>
      </c>
      <c r="L3466" s="3"/>
      <c r="M3466" s="3" t="s">
        <v>289</v>
      </c>
      <c r="N3466" s="3" t="s">
        <v>289</v>
      </c>
      <c r="O3466" s="3"/>
      <c r="P3466" s="3"/>
      <c r="Q3466" s="3"/>
      <c r="R3466" s="3">
        <v>0</v>
      </c>
      <c r="S3466" s="3">
        <v>1</v>
      </c>
      <c r="T3466" s="2">
        <v>5</v>
      </c>
      <c r="U3466" s="3">
        <v>3.8968584330590021E-2</v>
      </c>
      <c r="V3466" s="3">
        <v>0.20801900804058468</v>
      </c>
      <c r="W3466" s="3">
        <v>1.8124181810116893E-2</v>
      </c>
      <c r="X3466" s="3">
        <v>83.954515616148882</v>
      </c>
      <c r="Y3466" s="3">
        <v>0.20801900804058468</v>
      </c>
      <c r="Z3466" s="3">
        <v>1.8124165787552993E-2</v>
      </c>
      <c r="AA3466" s="3">
        <v>83.954515616148882</v>
      </c>
    </row>
    <row r="3467" spans="1:27" x14ac:dyDescent="0.25">
      <c r="A3467" s="2">
        <v>3466</v>
      </c>
      <c r="B3467" s="3" t="s">
        <v>178</v>
      </c>
      <c r="C3467" s="3" t="s">
        <v>333</v>
      </c>
      <c r="D3467" s="3" t="s">
        <v>179</v>
      </c>
      <c r="E3467" s="3" t="s">
        <v>335</v>
      </c>
      <c r="F3467" s="3">
        <v>0.56000000000000005</v>
      </c>
      <c r="G3467" s="3">
        <v>0.48</v>
      </c>
      <c r="H3467" s="3" t="s">
        <v>64</v>
      </c>
      <c r="I3467" s="2">
        <v>1620</v>
      </c>
      <c r="J3467" s="3" t="s">
        <v>246</v>
      </c>
      <c r="K3467" s="2">
        <v>3000</v>
      </c>
      <c r="L3467" s="3"/>
      <c r="M3467" s="3" t="s">
        <v>289</v>
      </c>
      <c r="N3467" s="3" t="s">
        <v>289</v>
      </c>
      <c r="O3467" s="3"/>
      <c r="P3467" s="3"/>
      <c r="Q3467" s="3"/>
      <c r="R3467" s="3">
        <v>0</v>
      </c>
      <c r="S3467" s="3">
        <v>1</v>
      </c>
      <c r="T3467" s="2">
        <v>48</v>
      </c>
      <c r="U3467" s="3">
        <v>22.548420739027694</v>
      </c>
      <c r="V3467" s="3">
        <v>134.20164374970184</v>
      </c>
      <c r="W3467" s="3">
        <v>17.997590790154444</v>
      </c>
      <c r="X3467" s="3">
        <v>63647.882889082917</v>
      </c>
      <c r="Y3467" s="3">
        <v>134.20164374970184</v>
      </c>
      <c r="Z3467" s="3">
        <v>17.997574879502537</v>
      </c>
      <c r="AA3467" s="3">
        <v>63647.882889082917</v>
      </c>
    </row>
    <row r="3468" spans="1:27" x14ac:dyDescent="0.25">
      <c r="A3468" s="2">
        <v>3467</v>
      </c>
      <c r="B3468" s="3" t="s">
        <v>178</v>
      </c>
      <c r="C3468" s="3" t="s">
        <v>333</v>
      </c>
      <c r="D3468" s="3" t="s">
        <v>179</v>
      </c>
      <c r="E3468" s="3" t="s">
        <v>335</v>
      </c>
      <c r="F3468" s="3">
        <v>0.56000000000000005</v>
      </c>
      <c r="G3468" s="3">
        <v>0.48</v>
      </c>
      <c r="H3468" s="3" t="s">
        <v>64</v>
      </c>
      <c r="I3468" s="2">
        <v>1750</v>
      </c>
      <c r="J3468" s="3" t="s">
        <v>51</v>
      </c>
      <c r="K3468" s="2">
        <v>3000</v>
      </c>
      <c r="L3468" s="3"/>
      <c r="M3468" s="3" t="s">
        <v>33</v>
      </c>
      <c r="N3468" s="3" t="s">
        <v>33</v>
      </c>
      <c r="O3468" s="3"/>
      <c r="P3468" s="3"/>
      <c r="Q3468" s="3"/>
      <c r="R3468" s="3">
        <v>0</v>
      </c>
      <c r="S3468" s="3">
        <v>1</v>
      </c>
      <c r="T3468" s="2">
        <v>255</v>
      </c>
      <c r="U3468" s="3">
        <v>118.59740093604277</v>
      </c>
      <c r="V3468" s="3">
        <v>927.05653871169284</v>
      </c>
      <c r="W3468" s="3">
        <v>122.41015988478149</v>
      </c>
      <c r="X3468" s="3">
        <v>425608.75286410103</v>
      </c>
      <c r="Y3468" s="3">
        <v>927.05653871169284</v>
      </c>
      <c r="Z3468" s="3">
        <v>122.41005166888391</v>
      </c>
      <c r="AA3468" s="3">
        <v>425608.75286410103</v>
      </c>
    </row>
    <row r="3469" spans="1:27" x14ac:dyDescent="0.25">
      <c r="A3469" s="2">
        <v>3468</v>
      </c>
      <c r="B3469" s="3" t="s">
        <v>178</v>
      </c>
      <c r="C3469" s="3" t="s">
        <v>333</v>
      </c>
      <c r="D3469" s="3" t="s">
        <v>179</v>
      </c>
      <c r="E3469" s="3" t="s">
        <v>335</v>
      </c>
      <c r="F3469" s="3">
        <v>0.56000000000000005</v>
      </c>
      <c r="G3469" s="3">
        <v>0.48</v>
      </c>
      <c r="H3469" s="3" t="s">
        <v>64</v>
      </c>
      <c r="I3469" s="2">
        <v>1750</v>
      </c>
      <c r="J3469" s="3" t="s">
        <v>51</v>
      </c>
      <c r="K3469" s="2">
        <v>3000</v>
      </c>
      <c r="L3469" s="3"/>
      <c r="M3469" s="3" t="s">
        <v>336</v>
      </c>
      <c r="N3469" s="3" t="s">
        <v>337</v>
      </c>
      <c r="O3469" s="3"/>
      <c r="P3469" s="3"/>
      <c r="Q3469" s="3"/>
      <c r="R3469" s="3">
        <v>0</v>
      </c>
      <c r="S3469" s="3">
        <v>1</v>
      </c>
      <c r="T3469" s="2">
        <v>176</v>
      </c>
      <c r="U3469" s="3">
        <v>82.754193367029899</v>
      </c>
      <c r="V3469" s="3">
        <v>671.3576253218896</v>
      </c>
      <c r="W3469" s="3">
        <v>88.423127399403882</v>
      </c>
      <c r="X3469" s="3">
        <v>309075.46123137267</v>
      </c>
      <c r="Y3469" s="3">
        <v>671.3576253218896</v>
      </c>
      <c r="Z3469" s="3">
        <v>88.423049229518952</v>
      </c>
      <c r="AA3469" s="3">
        <v>309075.46123137267</v>
      </c>
    </row>
    <row r="3470" spans="1:27" x14ac:dyDescent="0.25">
      <c r="A3470" s="2">
        <v>3469</v>
      </c>
      <c r="B3470" s="3" t="s">
        <v>178</v>
      </c>
      <c r="C3470" s="3" t="s">
        <v>333</v>
      </c>
      <c r="D3470" s="3" t="s">
        <v>179</v>
      </c>
      <c r="E3470" s="3" t="s">
        <v>335</v>
      </c>
      <c r="F3470" s="3">
        <v>0.56000000000000005</v>
      </c>
      <c r="G3470" s="3">
        <v>0.48</v>
      </c>
      <c r="H3470" s="3" t="s">
        <v>64</v>
      </c>
      <c r="I3470" s="2">
        <v>1750</v>
      </c>
      <c r="J3470" s="3" t="s">
        <v>51</v>
      </c>
      <c r="K3470" s="2">
        <v>3000</v>
      </c>
      <c r="L3470" s="3"/>
      <c r="M3470" s="3" t="s">
        <v>338</v>
      </c>
      <c r="N3470" s="3" t="s">
        <v>339</v>
      </c>
      <c r="O3470" s="3"/>
      <c r="P3470" s="3"/>
      <c r="Q3470" s="3"/>
      <c r="R3470" s="3">
        <v>0</v>
      </c>
      <c r="S3470" s="3">
        <v>1</v>
      </c>
      <c r="T3470" s="2">
        <v>1445</v>
      </c>
      <c r="U3470" s="3">
        <v>624.72256267691557</v>
      </c>
      <c r="V3470" s="3">
        <v>4998.0539077467138</v>
      </c>
      <c r="W3470" s="3">
        <v>674.42026549599893</v>
      </c>
      <c r="X3470" s="3">
        <v>2413026.3575292085</v>
      </c>
      <c r="Y3470" s="3">
        <v>4998.0539077467138</v>
      </c>
      <c r="Z3470" s="3">
        <v>674.41966927919259</v>
      </c>
      <c r="AA3470" s="3">
        <v>2413026.3575292085</v>
      </c>
    </row>
    <row r="3471" spans="1:27" x14ac:dyDescent="0.25">
      <c r="A3471" s="2">
        <v>3470</v>
      </c>
      <c r="B3471" s="3" t="s">
        <v>178</v>
      </c>
      <c r="C3471" s="3" t="s">
        <v>333</v>
      </c>
      <c r="D3471" s="3" t="s">
        <v>179</v>
      </c>
      <c r="E3471" s="3" t="s">
        <v>335</v>
      </c>
      <c r="F3471" s="3">
        <v>0.56000000000000005</v>
      </c>
      <c r="G3471" s="3">
        <v>0.48</v>
      </c>
      <c r="H3471" s="3" t="s">
        <v>64</v>
      </c>
      <c r="I3471" s="2">
        <v>1750</v>
      </c>
      <c r="J3471" s="3" t="s">
        <v>51</v>
      </c>
      <c r="K3471" s="2">
        <v>3000</v>
      </c>
      <c r="L3471" s="3"/>
      <c r="M3471" s="3" t="s">
        <v>289</v>
      </c>
      <c r="N3471" s="3" t="s">
        <v>289</v>
      </c>
      <c r="O3471" s="3"/>
      <c r="P3471" s="3"/>
      <c r="Q3471" s="3"/>
      <c r="R3471" s="3">
        <v>0</v>
      </c>
      <c r="S3471" s="3">
        <v>1</v>
      </c>
      <c r="T3471" s="2">
        <v>826</v>
      </c>
      <c r="U3471" s="3">
        <v>236.00408022807267</v>
      </c>
      <c r="V3471" s="3">
        <v>1886.9033459859179</v>
      </c>
      <c r="W3471" s="3">
        <v>253.32562553956811</v>
      </c>
      <c r="X3471" s="3">
        <v>900018.2179840235</v>
      </c>
      <c r="Y3471" s="3">
        <v>1886.9033459859179</v>
      </c>
      <c r="Z3471" s="3">
        <v>253.32540158871319</v>
      </c>
      <c r="AA3471" s="3">
        <v>900018.2179840235</v>
      </c>
    </row>
    <row r="3472" spans="1:27" x14ac:dyDescent="0.25">
      <c r="A3472" s="2">
        <v>3471</v>
      </c>
      <c r="B3472" s="3" t="s">
        <v>178</v>
      </c>
      <c r="C3472" s="3" t="s">
        <v>333</v>
      </c>
      <c r="D3472" s="3" t="s">
        <v>179</v>
      </c>
      <c r="E3472" s="3" t="s">
        <v>335</v>
      </c>
      <c r="F3472" s="3">
        <v>0.56000000000000005</v>
      </c>
      <c r="G3472" s="3">
        <v>0.48</v>
      </c>
      <c r="H3472" s="3" t="s">
        <v>64</v>
      </c>
      <c r="I3472" s="2">
        <v>1850</v>
      </c>
      <c r="J3472" s="3" t="s">
        <v>53</v>
      </c>
      <c r="K3472" s="2">
        <v>3000</v>
      </c>
      <c r="L3472" s="3"/>
      <c r="M3472" s="3" t="s">
        <v>336</v>
      </c>
      <c r="N3472" s="3" t="s">
        <v>337</v>
      </c>
      <c r="O3472" s="3"/>
      <c r="P3472" s="3"/>
      <c r="Q3472" s="3"/>
      <c r="R3472" s="3">
        <v>0</v>
      </c>
      <c r="S3472" s="3">
        <v>1</v>
      </c>
      <c r="T3472" s="2">
        <v>4</v>
      </c>
      <c r="U3472" s="3">
        <v>0.2264661257651325</v>
      </c>
      <c r="V3472" s="3">
        <v>1.4352262835934653</v>
      </c>
      <c r="W3472" s="3">
        <v>0.15821167419945997</v>
      </c>
      <c r="X3472" s="3">
        <v>642.08539109015805</v>
      </c>
      <c r="Y3472" s="3">
        <v>1.4352262835934653</v>
      </c>
      <c r="Z3472" s="3">
        <v>0.1582115343334686</v>
      </c>
      <c r="AA3472" s="3">
        <v>642.08539109015805</v>
      </c>
    </row>
    <row r="3473" spans="1:27" x14ac:dyDescent="0.25">
      <c r="A3473" s="2">
        <v>3472</v>
      </c>
      <c r="B3473" s="3" t="s">
        <v>178</v>
      </c>
      <c r="C3473" s="3" t="s">
        <v>333</v>
      </c>
      <c r="D3473" s="3" t="s">
        <v>179</v>
      </c>
      <c r="E3473" s="3" t="s">
        <v>335</v>
      </c>
      <c r="F3473" s="3">
        <v>0.56000000000000005</v>
      </c>
      <c r="G3473" s="3">
        <v>0.48</v>
      </c>
      <c r="H3473" s="3" t="s">
        <v>64</v>
      </c>
      <c r="I3473" s="2">
        <v>1850</v>
      </c>
      <c r="J3473" s="3" t="s">
        <v>53</v>
      </c>
      <c r="K3473" s="2">
        <v>3000</v>
      </c>
      <c r="L3473" s="3"/>
      <c r="M3473" s="3" t="s">
        <v>289</v>
      </c>
      <c r="N3473" s="3" t="s">
        <v>289</v>
      </c>
      <c r="O3473" s="3"/>
      <c r="P3473" s="3"/>
      <c r="Q3473" s="3"/>
      <c r="R3473" s="3">
        <v>0</v>
      </c>
      <c r="S3473" s="3">
        <v>1</v>
      </c>
      <c r="T3473" s="2">
        <v>4</v>
      </c>
      <c r="U3473" s="3">
        <v>5.3571669232438217E-2</v>
      </c>
      <c r="V3473" s="3">
        <v>0.32439172277953521</v>
      </c>
      <c r="W3473" s="3">
        <v>4.3321819205136364E-2</v>
      </c>
      <c r="X3473" s="3">
        <v>156.1842737375209</v>
      </c>
      <c r="Y3473" s="3">
        <v>0.32439172277953521</v>
      </c>
      <c r="Z3473" s="3">
        <v>4.3321780906766715E-2</v>
      </c>
      <c r="AA3473" s="3">
        <v>156.1842737375209</v>
      </c>
    </row>
    <row r="3474" spans="1:27" x14ac:dyDescent="0.25">
      <c r="A3474" s="2">
        <v>3473</v>
      </c>
      <c r="B3474" s="3" t="s">
        <v>178</v>
      </c>
      <c r="C3474" s="3" t="s">
        <v>333</v>
      </c>
      <c r="D3474" s="3" t="s">
        <v>179</v>
      </c>
      <c r="E3474" s="3" t="s">
        <v>335</v>
      </c>
      <c r="F3474" s="3">
        <v>0.56000000000000005</v>
      </c>
      <c r="G3474" s="3">
        <v>0.48</v>
      </c>
      <c r="H3474" s="3" t="s">
        <v>64</v>
      </c>
      <c r="I3474" s="2">
        <v>2110</v>
      </c>
      <c r="J3474" s="3" t="s">
        <v>32</v>
      </c>
      <c r="K3474" s="2">
        <v>3000</v>
      </c>
      <c r="L3474" s="3"/>
      <c r="M3474" s="3" t="s">
        <v>289</v>
      </c>
      <c r="N3474" s="3" t="s">
        <v>289</v>
      </c>
      <c r="O3474" s="3"/>
      <c r="P3474" s="3" t="s">
        <v>329</v>
      </c>
      <c r="Q3474" s="3"/>
      <c r="R3474" s="3">
        <v>0</v>
      </c>
      <c r="S3474" s="3">
        <v>1</v>
      </c>
      <c r="T3474" s="2">
        <v>1</v>
      </c>
      <c r="U3474" s="3">
        <v>2.3604435557376999E-2</v>
      </c>
      <c r="V3474" s="3">
        <v>0.20717091385101441</v>
      </c>
      <c r="W3474" s="3">
        <v>3.4070388898957298E-2</v>
      </c>
      <c r="X3474" s="3">
        <v>64.962822487531</v>
      </c>
      <c r="Y3474" s="3">
        <v>0.20717091385101441</v>
      </c>
      <c r="Z3474" s="3">
        <v>3.4070358779253899E-2</v>
      </c>
      <c r="AA3474" s="3">
        <v>64.962822487531</v>
      </c>
    </row>
    <row r="3475" spans="1:27" x14ac:dyDescent="0.25">
      <c r="A3475" s="2">
        <v>3474</v>
      </c>
      <c r="B3475" s="3" t="s">
        <v>178</v>
      </c>
      <c r="C3475" s="3" t="s">
        <v>333</v>
      </c>
      <c r="D3475" s="3" t="s">
        <v>179</v>
      </c>
      <c r="E3475" s="3" t="s">
        <v>335</v>
      </c>
      <c r="F3475" s="3">
        <v>0.56000000000000005</v>
      </c>
      <c r="G3475" s="3">
        <v>0.48</v>
      </c>
      <c r="H3475" s="3" t="s">
        <v>64</v>
      </c>
      <c r="I3475" s="2">
        <v>2210</v>
      </c>
      <c r="J3475" s="3" t="s">
        <v>37</v>
      </c>
      <c r="K3475" s="2">
        <v>3000</v>
      </c>
      <c r="L3475" s="3"/>
      <c r="M3475" s="3" t="s">
        <v>289</v>
      </c>
      <c r="N3475" s="3" t="s">
        <v>289</v>
      </c>
      <c r="O3475" s="3"/>
      <c r="P3475" s="3" t="s">
        <v>329</v>
      </c>
      <c r="Q3475" s="3"/>
      <c r="R3475" s="3">
        <v>0</v>
      </c>
      <c r="S3475" s="3">
        <v>1</v>
      </c>
      <c r="T3475" s="2">
        <v>6</v>
      </c>
      <c r="U3475" s="3">
        <v>1.5271410784706201</v>
      </c>
      <c r="V3475" s="3">
        <v>10.427776629881324</v>
      </c>
      <c r="W3475" s="3">
        <v>1.2117674566261469</v>
      </c>
      <c r="X3475" s="3">
        <v>4278.6999308021295</v>
      </c>
      <c r="Y3475" s="3">
        <v>10.427776629881324</v>
      </c>
      <c r="Z3475" s="3">
        <v>1.2117663853710869</v>
      </c>
      <c r="AA3475" s="3">
        <v>4278.6999308021295</v>
      </c>
    </row>
    <row r="3476" spans="1:27" x14ac:dyDescent="0.25">
      <c r="A3476" s="2">
        <v>3475</v>
      </c>
      <c r="B3476" s="3" t="s">
        <v>178</v>
      </c>
      <c r="C3476" s="3" t="s">
        <v>333</v>
      </c>
      <c r="D3476" s="3" t="s">
        <v>179</v>
      </c>
      <c r="E3476" s="3" t="s">
        <v>335</v>
      </c>
      <c r="F3476" s="3">
        <v>0.56000000000000005</v>
      </c>
      <c r="G3476" s="3">
        <v>0.48</v>
      </c>
      <c r="H3476" s="3" t="s">
        <v>64</v>
      </c>
      <c r="I3476" s="2">
        <v>3100</v>
      </c>
      <c r="J3476" s="3" t="s">
        <v>69</v>
      </c>
      <c r="K3476" s="2">
        <v>3100</v>
      </c>
      <c r="L3476" s="3" t="s">
        <v>64</v>
      </c>
      <c r="M3476" s="3" t="s">
        <v>336</v>
      </c>
      <c r="N3476" s="3" t="s">
        <v>337</v>
      </c>
      <c r="O3476" s="3"/>
      <c r="P3476" s="3"/>
      <c r="Q3476" s="3"/>
      <c r="R3476" s="3">
        <v>0</v>
      </c>
      <c r="S3476" s="3">
        <v>1</v>
      </c>
      <c r="T3476" s="2">
        <v>3</v>
      </c>
      <c r="U3476" s="3">
        <v>0.1235131162720635</v>
      </c>
      <c r="V3476" s="3">
        <v>0.74538414567864497</v>
      </c>
      <c r="W3476" s="3">
        <v>6.6280981848826137E-2</v>
      </c>
      <c r="X3476" s="3">
        <v>327.77333429946776</v>
      </c>
      <c r="Y3476" s="3">
        <v>0.74538414567864497</v>
      </c>
      <c r="Z3476" s="3">
        <v>6.6280923253559498E-2</v>
      </c>
      <c r="AA3476" s="3">
        <v>327.77333429946776</v>
      </c>
    </row>
    <row r="3477" spans="1:27" x14ac:dyDescent="0.25">
      <c r="A3477" s="2">
        <v>3476</v>
      </c>
      <c r="B3477" s="3" t="s">
        <v>178</v>
      </c>
      <c r="C3477" s="3" t="s">
        <v>333</v>
      </c>
      <c r="D3477" s="3" t="s">
        <v>179</v>
      </c>
      <c r="E3477" s="3" t="s">
        <v>335</v>
      </c>
      <c r="F3477" s="3">
        <v>0.56000000000000005</v>
      </c>
      <c r="G3477" s="3">
        <v>0.48</v>
      </c>
      <c r="H3477" s="3" t="s">
        <v>64</v>
      </c>
      <c r="I3477" s="2">
        <v>3100</v>
      </c>
      <c r="J3477" s="3" t="s">
        <v>69</v>
      </c>
      <c r="K3477" s="2">
        <v>3100</v>
      </c>
      <c r="L3477" s="3" t="s">
        <v>64</v>
      </c>
      <c r="M3477" s="3" t="s">
        <v>338</v>
      </c>
      <c r="N3477" s="3" t="s">
        <v>339</v>
      </c>
      <c r="O3477" s="3"/>
      <c r="P3477" s="3"/>
      <c r="Q3477" s="3"/>
      <c r="R3477" s="3">
        <v>0</v>
      </c>
      <c r="S3477" s="3">
        <v>1</v>
      </c>
      <c r="T3477" s="2">
        <v>97</v>
      </c>
      <c r="U3477" s="3">
        <v>12.500321662470922</v>
      </c>
      <c r="V3477" s="3">
        <v>81.157509053672314</v>
      </c>
      <c r="W3477" s="3">
        <v>10.537679000078128</v>
      </c>
      <c r="X3477" s="3">
        <v>39810.129565084077</v>
      </c>
      <c r="Y3477" s="3">
        <v>81.157509053672314</v>
      </c>
      <c r="Z3477" s="3">
        <v>10.53766968431222</v>
      </c>
      <c r="AA3477" s="3">
        <v>39810.129565084077</v>
      </c>
    </row>
    <row r="3478" spans="1:27" x14ac:dyDescent="0.25">
      <c r="A3478" s="2">
        <v>3477</v>
      </c>
      <c r="B3478" s="3" t="s">
        <v>178</v>
      </c>
      <c r="C3478" s="3" t="s">
        <v>333</v>
      </c>
      <c r="D3478" s="3" t="s">
        <v>179</v>
      </c>
      <c r="E3478" s="3" t="s">
        <v>335</v>
      </c>
      <c r="F3478" s="3">
        <v>0.56000000000000005</v>
      </c>
      <c r="G3478" s="3">
        <v>0.48</v>
      </c>
      <c r="H3478" s="3" t="s">
        <v>64</v>
      </c>
      <c r="I3478" s="2">
        <v>3100</v>
      </c>
      <c r="J3478" s="3" t="s">
        <v>69</v>
      </c>
      <c r="K3478" s="2">
        <v>3100</v>
      </c>
      <c r="L3478" s="3" t="s">
        <v>64</v>
      </c>
      <c r="M3478" s="3" t="s">
        <v>289</v>
      </c>
      <c r="N3478" s="3" t="s">
        <v>289</v>
      </c>
      <c r="O3478" s="3"/>
      <c r="P3478" s="3"/>
      <c r="Q3478" s="3"/>
      <c r="R3478" s="3">
        <v>0</v>
      </c>
      <c r="S3478" s="3">
        <v>1</v>
      </c>
      <c r="T3478" s="2">
        <v>1156</v>
      </c>
      <c r="U3478" s="3">
        <v>474.51347614285004</v>
      </c>
      <c r="V3478" s="3">
        <v>2823.4447605604496</v>
      </c>
      <c r="W3478" s="3">
        <v>304.75885698444068</v>
      </c>
      <c r="X3478" s="3">
        <v>1178337.3742875459</v>
      </c>
      <c r="Y3478" s="3">
        <v>2823.4447605604496</v>
      </c>
      <c r="Z3478" s="3">
        <v>304.75858756437555</v>
      </c>
      <c r="AA3478" s="3">
        <v>1178337.3742875459</v>
      </c>
    </row>
    <row r="3479" spans="1:27" x14ac:dyDescent="0.25">
      <c r="A3479" s="2">
        <v>3478</v>
      </c>
      <c r="B3479" s="3" t="s">
        <v>178</v>
      </c>
      <c r="C3479" s="3" t="s">
        <v>333</v>
      </c>
      <c r="D3479" s="3" t="s">
        <v>179</v>
      </c>
      <c r="E3479" s="3" t="s">
        <v>335</v>
      </c>
      <c r="F3479" s="3">
        <v>0.56000000000000005</v>
      </c>
      <c r="G3479" s="3">
        <v>0.48</v>
      </c>
      <c r="H3479" s="3" t="s">
        <v>64</v>
      </c>
      <c r="I3479" s="2">
        <v>3200</v>
      </c>
      <c r="J3479" s="3" t="s">
        <v>72</v>
      </c>
      <c r="K3479" s="2">
        <v>3000</v>
      </c>
      <c r="L3479" s="3" t="s">
        <v>64</v>
      </c>
      <c r="M3479" s="3" t="s">
        <v>338</v>
      </c>
      <c r="N3479" s="3" t="s">
        <v>339</v>
      </c>
      <c r="O3479" s="3"/>
      <c r="P3479" s="3"/>
      <c r="Q3479" s="3"/>
      <c r="R3479" s="3">
        <v>0</v>
      </c>
      <c r="S3479" s="3">
        <v>1</v>
      </c>
      <c r="T3479" s="2">
        <v>3</v>
      </c>
      <c r="U3479" s="3">
        <v>3.1213996634891902E-3</v>
      </c>
      <c r="V3479" s="3">
        <v>2.3936863632167394E-2</v>
      </c>
      <c r="W3479" s="3">
        <v>3.1606241219177761E-3</v>
      </c>
      <c r="X3479" s="3">
        <v>11.313031117982906</v>
      </c>
      <c r="Y3479" s="3">
        <v>2.3936863632167394E-2</v>
      </c>
      <c r="Z3479" s="3">
        <v>3.1606213277887664E-3</v>
      </c>
      <c r="AA3479" s="3">
        <v>11.313031117982906</v>
      </c>
    </row>
    <row r="3480" spans="1:27" x14ac:dyDescent="0.25">
      <c r="A3480" s="2">
        <v>3479</v>
      </c>
      <c r="B3480" s="3" t="s">
        <v>178</v>
      </c>
      <c r="C3480" s="3" t="s">
        <v>333</v>
      </c>
      <c r="D3480" s="3" t="s">
        <v>179</v>
      </c>
      <c r="E3480" s="3" t="s">
        <v>335</v>
      </c>
      <c r="F3480" s="3">
        <v>0.56000000000000005</v>
      </c>
      <c r="G3480" s="3">
        <v>0.48</v>
      </c>
      <c r="H3480" s="3" t="s">
        <v>64</v>
      </c>
      <c r="I3480" s="2">
        <v>3200</v>
      </c>
      <c r="J3480" s="3" t="s">
        <v>72</v>
      </c>
      <c r="K3480" s="2">
        <v>3000</v>
      </c>
      <c r="L3480" s="3" t="s">
        <v>64</v>
      </c>
      <c r="M3480" s="3" t="s">
        <v>289</v>
      </c>
      <c r="N3480" s="3" t="s">
        <v>289</v>
      </c>
      <c r="O3480" s="3"/>
      <c r="P3480" s="3"/>
      <c r="Q3480" s="3"/>
      <c r="R3480" s="3">
        <v>0</v>
      </c>
      <c r="S3480" s="3">
        <v>1</v>
      </c>
      <c r="T3480" s="2">
        <v>2</v>
      </c>
      <c r="U3480" s="3">
        <v>7.1086357531156301E-3</v>
      </c>
      <c r="V3480" s="3">
        <v>5.4326188559640436E-2</v>
      </c>
      <c r="W3480" s="3">
        <v>7.2426658549133516E-3</v>
      </c>
      <c r="X3480" s="3">
        <v>25.738273032548825</v>
      </c>
      <c r="Y3480" s="3">
        <v>5.4326188559640436E-2</v>
      </c>
      <c r="Z3480" s="3">
        <v>7.2426594520821593E-3</v>
      </c>
      <c r="AA3480" s="3">
        <v>25.738273032548825</v>
      </c>
    </row>
    <row r="3481" spans="1:27" x14ac:dyDescent="0.25">
      <c r="A3481" s="2">
        <v>3480</v>
      </c>
      <c r="B3481" s="3" t="s">
        <v>178</v>
      </c>
      <c r="C3481" s="3" t="s">
        <v>333</v>
      </c>
      <c r="D3481" s="3" t="s">
        <v>179</v>
      </c>
      <c r="E3481" s="3" t="s">
        <v>335</v>
      </c>
      <c r="F3481" s="3">
        <v>0.56000000000000005</v>
      </c>
      <c r="G3481" s="3">
        <v>0.48</v>
      </c>
      <c r="H3481" s="3" t="s">
        <v>64</v>
      </c>
      <c r="I3481" s="2">
        <v>3200</v>
      </c>
      <c r="J3481" s="3" t="s">
        <v>72</v>
      </c>
      <c r="K3481" s="2">
        <v>3200</v>
      </c>
      <c r="L3481" s="3" t="s">
        <v>64</v>
      </c>
      <c r="M3481" s="3" t="s">
        <v>33</v>
      </c>
      <c r="N3481" s="3" t="s">
        <v>33</v>
      </c>
      <c r="O3481" s="3"/>
      <c r="P3481" s="3"/>
      <c r="Q3481" s="3"/>
      <c r="R3481" s="3">
        <v>0</v>
      </c>
      <c r="S3481" s="3">
        <v>1</v>
      </c>
      <c r="T3481" s="2">
        <v>81</v>
      </c>
      <c r="U3481" s="3">
        <v>24.417465291154176</v>
      </c>
      <c r="V3481" s="3">
        <v>101.97888407461157</v>
      </c>
      <c r="W3481" s="3">
        <v>12.591529094945159</v>
      </c>
      <c r="X3481" s="3">
        <v>48704.882384558936</v>
      </c>
      <c r="Y3481" s="3">
        <v>101.97888407461157</v>
      </c>
      <c r="Z3481" s="3">
        <v>12.591517963486577</v>
      </c>
      <c r="AA3481" s="3">
        <v>48704.882384558936</v>
      </c>
    </row>
    <row r="3482" spans="1:27" x14ac:dyDescent="0.25">
      <c r="A3482" s="2">
        <v>3481</v>
      </c>
      <c r="B3482" s="3" t="s">
        <v>178</v>
      </c>
      <c r="C3482" s="3" t="s">
        <v>333</v>
      </c>
      <c r="D3482" s="3" t="s">
        <v>179</v>
      </c>
      <c r="E3482" s="3" t="s">
        <v>335</v>
      </c>
      <c r="F3482" s="3">
        <v>0.56000000000000005</v>
      </c>
      <c r="G3482" s="3">
        <v>0.48</v>
      </c>
      <c r="H3482" s="3" t="s">
        <v>64</v>
      </c>
      <c r="I3482" s="2">
        <v>3200</v>
      </c>
      <c r="J3482" s="3" t="s">
        <v>72</v>
      </c>
      <c r="K3482" s="2">
        <v>3200</v>
      </c>
      <c r="L3482" s="3" t="s">
        <v>64</v>
      </c>
      <c r="M3482" s="3" t="s">
        <v>336</v>
      </c>
      <c r="N3482" s="3" t="s">
        <v>337</v>
      </c>
      <c r="O3482" s="3"/>
      <c r="P3482" s="3"/>
      <c r="Q3482" s="3"/>
      <c r="R3482" s="3">
        <v>0</v>
      </c>
      <c r="S3482" s="3">
        <v>1</v>
      </c>
      <c r="T3482" s="2">
        <v>7066</v>
      </c>
      <c r="U3482" s="3">
        <v>2692.339525067649</v>
      </c>
      <c r="V3482" s="3">
        <v>12295.204250330738</v>
      </c>
      <c r="W3482" s="3">
        <v>1455.0102953793817</v>
      </c>
      <c r="X3482" s="3">
        <v>5743838.1206037514</v>
      </c>
      <c r="Y3482" s="3">
        <v>12295.204250330738</v>
      </c>
      <c r="Z3482" s="3">
        <v>1455.0090090870806</v>
      </c>
      <c r="AA3482" s="3">
        <v>5743838.1206037514</v>
      </c>
    </row>
    <row r="3483" spans="1:27" x14ac:dyDescent="0.25">
      <c r="A3483" s="2">
        <v>3482</v>
      </c>
      <c r="B3483" s="3" t="s">
        <v>178</v>
      </c>
      <c r="C3483" s="3" t="s">
        <v>333</v>
      </c>
      <c r="D3483" s="3" t="s">
        <v>179</v>
      </c>
      <c r="E3483" s="3" t="s">
        <v>335</v>
      </c>
      <c r="F3483" s="3">
        <v>0.56000000000000005</v>
      </c>
      <c r="G3483" s="3">
        <v>0.48</v>
      </c>
      <c r="H3483" s="3" t="s">
        <v>64</v>
      </c>
      <c r="I3483" s="2">
        <v>3200</v>
      </c>
      <c r="J3483" s="3" t="s">
        <v>72</v>
      </c>
      <c r="K3483" s="2">
        <v>3200</v>
      </c>
      <c r="L3483" s="3" t="s">
        <v>64</v>
      </c>
      <c r="M3483" s="3" t="s">
        <v>336</v>
      </c>
      <c r="N3483" s="3" t="s">
        <v>337</v>
      </c>
      <c r="O3483" s="3"/>
      <c r="P3483" s="3"/>
      <c r="Q3483" s="3" t="s">
        <v>340</v>
      </c>
      <c r="R3483" s="3">
        <v>0</v>
      </c>
      <c r="S3483" s="3">
        <v>1</v>
      </c>
      <c r="T3483" s="2">
        <v>5</v>
      </c>
      <c r="U3483" s="3">
        <v>2.7085646917367337E-4</v>
      </c>
      <c r="V3483" s="3">
        <v>1.1486133098452755E-3</v>
      </c>
      <c r="W3483" s="3">
        <v>1.4494402335220758E-4</v>
      </c>
      <c r="X3483" s="3">
        <v>0.56371466857535324</v>
      </c>
      <c r="Y3483" s="3">
        <v>1.1486133098452755E-3</v>
      </c>
      <c r="Z3483" s="3">
        <v>1.4494389521539489E-4</v>
      </c>
      <c r="AA3483" s="3">
        <v>0.56371466857535324</v>
      </c>
    </row>
    <row r="3484" spans="1:27" x14ac:dyDescent="0.25">
      <c r="A3484" s="2">
        <v>3483</v>
      </c>
      <c r="B3484" s="3" t="s">
        <v>178</v>
      </c>
      <c r="C3484" s="3" t="s">
        <v>333</v>
      </c>
      <c r="D3484" s="3" t="s">
        <v>179</v>
      </c>
      <c r="E3484" s="3" t="s">
        <v>335</v>
      </c>
      <c r="F3484" s="3">
        <v>0.56000000000000005</v>
      </c>
      <c r="G3484" s="3">
        <v>0.48</v>
      </c>
      <c r="H3484" s="3" t="s">
        <v>64</v>
      </c>
      <c r="I3484" s="2">
        <v>3200</v>
      </c>
      <c r="J3484" s="3" t="s">
        <v>72</v>
      </c>
      <c r="K3484" s="2">
        <v>3200</v>
      </c>
      <c r="L3484" s="3" t="s">
        <v>64</v>
      </c>
      <c r="M3484" s="3" t="s">
        <v>338</v>
      </c>
      <c r="N3484" s="3" t="s">
        <v>339</v>
      </c>
      <c r="O3484" s="3"/>
      <c r="P3484" s="3"/>
      <c r="Q3484" s="3"/>
      <c r="R3484" s="3">
        <v>0</v>
      </c>
      <c r="S3484" s="3">
        <v>1</v>
      </c>
      <c r="T3484" s="2">
        <v>22</v>
      </c>
      <c r="U3484" s="3">
        <v>0.99813010181330897</v>
      </c>
      <c r="V3484" s="3">
        <v>6.8813838519542152</v>
      </c>
      <c r="W3484" s="3">
        <v>0.90190305374677726</v>
      </c>
      <c r="X3484" s="3">
        <v>3269.3037455589915</v>
      </c>
      <c r="Y3484" s="3">
        <v>6.8813838519542152</v>
      </c>
      <c r="Z3484" s="3">
        <v>0.90190225642530741</v>
      </c>
      <c r="AA3484" s="3">
        <v>3269.3037455589915</v>
      </c>
    </row>
    <row r="3485" spans="1:27" x14ac:dyDescent="0.25">
      <c r="A3485" s="2">
        <v>3484</v>
      </c>
      <c r="B3485" s="3" t="s">
        <v>178</v>
      </c>
      <c r="C3485" s="3" t="s">
        <v>333</v>
      </c>
      <c r="D3485" s="3" t="s">
        <v>179</v>
      </c>
      <c r="E3485" s="3" t="s">
        <v>335</v>
      </c>
      <c r="F3485" s="3">
        <v>0.56000000000000005</v>
      </c>
      <c r="G3485" s="3">
        <v>0.48</v>
      </c>
      <c r="H3485" s="3" t="s">
        <v>64</v>
      </c>
      <c r="I3485" s="2">
        <v>3200</v>
      </c>
      <c r="J3485" s="3" t="s">
        <v>72</v>
      </c>
      <c r="K3485" s="2">
        <v>3200</v>
      </c>
      <c r="L3485" s="3" t="s">
        <v>64</v>
      </c>
      <c r="M3485" s="3" t="s">
        <v>289</v>
      </c>
      <c r="N3485" s="3" t="s">
        <v>289</v>
      </c>
      <c r="O3485" s="3"/>
      <c r="P3485" s="3"/>
      <c r="Q3485" s="3"/>
      <c r="R3485" s="3">
        <v>0</v>
      </c>
      <c r="S3485" s="3">
        <v>1</v>
      </c>
      <c r="T3485" s="2">
        <v>5150</v>
      </c>
      <c r="U3485" s="3">
        <v>1907.1092741957373</v>
      </c>
      <c r="V3485" s="3">
        <v>7681.2385297425299</v>
      </c>
      <c r="W3485" s="3">
        <v>904.59841100975609</v>
      </c>
      <c r="X3485" s="3">
        <v>3610585.1745187491</v>
      </c>
      <c r="Y3485" s="3">
        <v>7681.2385297425299</v>
      </c>
      <c r="Z3485" s="3">
        <v>904.59761130547201</v>
      </c>
      <c r="AA3485" s="3">
        <v>3610585.1745187491</v>
      </c>
    </row>
    <row r="3486" spans="1:27" x14ac:dyDescent="0.25">
      <c r="A3486" s="2">
        <v>3485</v>
      </c>
      <c r="B3486" s="3" t="s">
        <v>178</v>
      </c>
      <c r="C3486" s="3" t="s">
        <v>333</v>
      </c>
      <c r="D3486" s="3" t="s">
        <v>179</v>
      </c>
      <c r="E3486" s="3" t="s">
        <v>335</v>
      </c>
      <c r="F3486" s="3">
        <v>0.56000000000000005</v>
      </c>
      <c r="G3486" s="3">
        <v>0.48</v>
      </c>
      <c r="H3486" s="3" t="s">
        <v>64</v>
      </c>
      <c r="I3486" s="2">
        <v>3300</v>
      </c>
      <c r="J3486" s="3" t="s">
        <v>39</v>
      </c>
      <c r="K3486" s="2">
        <v>3000</v>
      </c>
      <c r="L3486" s="3"/>
      <c r="M3486" s="3" t="s">
        <v>338</v>
      </c>
      <c r="N3486" s="3" t="s">
        <v>339</v>
      </c>
      <c r="O3486" s="3"/>
      <c r="P3486" s="3" t="s">
        <v>329</v>
      </c>
      <c r="Q3486" s="3"/>
      <c r="R3486" s="3">
        <v>0</v>
      </c>
      <c r="S3486" s="3">
        <v>1</v>
      </c>
      <c r="T3486" s="2">
        <v>2</v>
      </c>
      <c r="U3486" s="3">
        <v>8.0135131783419002E-3</v>
      </c>
      <c r="V3486" s="3">
        <v>2.0556107475960407E-2</v>
      </c>
      <c r="W3486" s="3">
        <v>2.1877572202645959E-3</v>
      </c>
      <c r="X3486" s="3">
        <v>17.502150296840405</v>
      </c>
      <c r="Y3486" s="3">
        <v>2.0556107475960407E-2</v>
      </c>
      <c r="Z3486" s="3">
        <v>2.1877552861921902E-3</v>
      </c>
      <c r="AA3486" s="3">
        <v>17.502150296840405</v>
      </c>
    </row>
    <row r="3487" spans="1:27" x14ac:dyDescent="0.25">
      <c r="A3487" s="2">
        <v>3486</v>
      </c>
      <c r="B3487" s="3" t="s">
        <v>178</v>
      </c>
      <c r="C3487" s="3" t="s">
        <v>333</v>
      </c>
      <c r="D3487" s="3" t="s">
        <v>179</v>
      </c>
      <c r="E3487" s="3" t="s">
        <v>335</v>
      </c>
      <c r="F3487" s="3">
        <v>0.56000000000000005</v>
      </c>
      <c r="G3487" s="3">
        <v>0.48</v>
      </c>
      <c r="H3487" s="3" t="s">
        <v>64</v>
      </c>
      <c r="I3487" s="2">
        <v>3300</v>
      </c>
      <c r="J3487" s="3" t="s">
        <v>39</v>
      </c>
      <c r="K3487" s="2">
        <v>3000</v>
      </c>
      <c r="L3487" s="3"/>
      <c r="M3487" s="3" t="s">
        <v>289</v>
      </c>
      <c r="N3487" s="3" t="s">
        <v>289</v>
      </c>
      <c r="O3487" s="3"/>
      <c r="P3487" s="3" t="s">
        <v>329</v>
      </c>
      <c r="Q3487" s="3"/>
      <c r="R3487" s="3">
        <v>0</v>
      </c>
      <c r="S3487" s="3">
        <v>1</v>
      </c>
      <c r="T3487" s="2">
        <v>3</v>
      </c>
      <c r="U3487" s="3">
        <v>3.0432522711267049E-2</v>
      </c>
      <c r="V3487" s="3">
        <v>9.6946153797719314E-2</v>
      </c>
      <c r="W3487" s="3">
        <v>1.0609204084305535E-2</v>
      </c>
      <c r="X3487" s="3">
        <v>63.590452442003354</v>
      </c>
      <c r="Y3487" s="3">
        <v>9.6946153797719314E-2</v>
      </c>
      <c r="Z3487" s="3">
        <v>1.060919470530837E-2</v>
      </c>
      <c r="AA3487" s="3">
        <v>63.590452442003354</v>
      </c>
    </row>
    <row r="3488" spans="1:27" x14ac:dyDescent="0.25">
      <c r="A3488" s="2">
        <v>3487</v>
      </c>
      <c r="B3488" s="3" t="s">
        <v>178</v>
      </c>
      <c r="C3488" s="3" t="s">
        <v>333</v>
      </c>
      <c r="D3488" s="3" t="s">
        <v>179</v>
      </c>
      <c r="E3488" s="3" t="s">
        <v>335</v>
      </c>
      <c r="F3488" s="3">
        <v>0.56000000000000005</v>
      </c>
      <c r="G3488" s="3">
        <v>0.48</v>
      </c>
      <c r="H3488" s="3" t="s">
        <v>64</v>
      </c>
      <c r="I3488" s="2">
        <v>4110</v>
      </c>
      <c r="J3488" s="3" t="s">
        <v>77</v>
      </c>
      <c r="K3488" s="2">
        <v>3000</v>
      </c>
      <c r="L3488" s="3" t="s">
        <v>64</v>
      </c>
      <c r="M3488" s="3" t="s">
        <v>338</v>
      </c>
      <c r="N3488" s="3" t="s">
        <v>339</v>
      </c>
      <c r="O3488" s="3"/>
      <c r="P3488" s="3"/>
      <c r="Q3488" s="3"/>
      <c r="R3488" s="3">
        <v>0</v>
      </c>
      <c r="S3488" s="3">
        <v>1</v>
      </c>
      <c r="T3488" s="2">
        <v>8</v>
      </c>
      <c r="U3488" s="3">
        <v>3.599298994290509E-2</v>
      </c>
      <c r="V3488" s="3">
        <v>0.26847373680862358</v>
      </c>
      <c r="W3488" s="3">
        <v>3.5606779438896216E-2</v>
      </c>
      <c r="X3488" s="3">
        <v>124.28419424283226</v>
      </c>
      <c r="Y3488" s="3">
        <v>0.26847373680862358</v>
      </c>
      <c r="Z3488" s="3">
        <v>3.5606747960956774E-2</v>
      </c>
      <c r="AA3488" s="3">
        <v>124.28419424283226</v>
      </c>
    </row>
    <row r="3489" spans="1:27" x14ac:dyDescent="0.25">
      <c r="A3489" s="2">
        <v>3488</v>
      </c>
      <c r="B3489" s="3" t="s">
        <v>178</v>
      </c>
      <c r="C3489" s="3" t="s">
        <v>333</v>
      </c>
      <c r="D3489" s="3" t="s">
        <v>179</v>
      </c>
      <c r="E3489" s="3" t="s">
        <v>335</v>
      </c>
      <c r="F3489" s="3">
        <v>0.56000000000000005</v>
      </c>
      <c r="G3489" s="3">
        <v>0.48</v>
      </c>
      <c r="H3489" s="3" t="s">
        <v>64</v>
      </c>
      <c r="I3489" s="2">
        <v>4110</v>
      </c>
      <c r="J3489" s="3" t="s">
        <v>77</v>
      </c>
      <c r="K3489" s="2">
        <v>3000</v>
      </c>
      <c r="L3489" s="3" t="s">
        <v>64</v>
      </c>
      <c r="M3489" s="3" t="s">
        <v>289</v>
      </c>
      <c r="N3489" s="3" t="s">
        <v>289</v>
      </c>
      <c r="O3489" s="3"/>
      <c r="P3489" s="3"/>
      <c r="Q3489" s="3"/>
      <c r="R3489" s="3">
        <v>0</v>
      </c>
      <c r="S3489" s="3">
        <v>1</v>
      </c>
      <c r="T3489" s="2">
        <v>2</v>
      </c>
      <c r="U3489" s="3">
        <v>2.2558537292383305E-2</v>
      </c>
      <c r="V3489" s="3">
        <v>0.1221930504231705</v>
      </c>
      <c r="W3489" s="3">
        <v>9.8238816099428458E-3</v>
      </c>
      <c r="X3489" s="3">
        <v>55.864501512466866</v>
      </c>
      <c r="Y3489" s="3">
        <v>0.1221930504231705</v>
      </c>
      <c r="Z3489" s="3">
        <v>9.8238729252048181E-3</v>
      </c>
      <c r="AA3489" s="3">
        <v>55.864501512466866</v>
      </c>
    </row>
    <row r="3490" spans="1:27" x14ac:dyDescent="0.25">
      <c r="A3490" s="2">
        <v>3489</v>
      </c>
      <c r="B3490" s="3" t="s">
        <v>178</v>
      </c>
      <c r="C3490" s="3" t="s">
        <v>333</v>
      </c>
      <c r="D3490" s="3" t="s">
        <v>179</v>
      </c>
      <c r="E3490" s="3" t="s">
        <v>335</v>
      </c>
      <c r="F3490" s="3">
        <v>0.56000000000000005</v>
      </c>
      <c r="G3490" s="3">
        <v>0.48</v>
      </c>
      <c r="H3490" s="3" t="s">
        <v>64</v>
      </c>
      <c r="I3490" s="2">
        <v>4110</v>
      </c>
      <c r="J3490" s="3" t="s">
        <v>77</v>
      </c>
      <c r="K3490" s="2">
        <v>4110</v>
      </c>
      <c r="L3490" s="3" t="s">
        <v>64</v>
      </c>
      <c r="M3490" s="3" t="s">
        <v>33</v>
      </c>
      <c r="N3490" s="3" t="s">
        <v>33</v>
      </c>
      <c r="O3490" s="3"/>
      <c r="P3490" s="3"/>
      <c r="Q3490" s="3"/>
      <c r="R3490" s="3">
        <v>0</v>
      </c>
      <c r="S3490" s="3">
        <v>1</v>
      </c>
      <c r="T3490" s="2">
        <v>142</v>
      </c>
      <c r="U3490" s="3">
        <v>44.925031221530197</v>
      </c>
      <c r="V3490" s="3">
        <v>209.21610956407258</v>
      </c>
      <c r="W3490" s="3">
        <v>13.65214837640335</v>
      </c>
      <c r="X3490" s="3">
        <v>90382.605809704735</v>
      </c>
      <c r="Y3490" s="3">
        <v>209.21610956407258</v>
      </c>
      <c r="Z3490" s="3">
        <v>13.65213630731126</v>
      </c>
      <c r="AA3490" s="3">
        <v>90382.605809704735</v>
      </c>
    </row>
    <row r="3491" spans="1:27" x14ac:dyDescent="0.25">
      <c r="A3491" s="2">
        <v>3490</v>
      </c>
      <c r="B3491" s="3" t="s">
        <v>178</v>
      </c>
      <c r="C3491" s="3" t="s">
        <v>333</v>
      </c>
      <c r="D3491" s="3" t="s">
        <v>179</v>
      </c>
      <c r="E3491" s="3" t="s">
        <v>335</v>
      </c>
      <c r="F3491" s="3">
        <v>0.56000000000000005</v>
      </c>
      <c r="G3491" s="3">
        <v>0.48</v>
      </c>
      <c r="H3491" s="3" t="s">
        <v>64</v>
      </c>
      <c r="I3491" s="2">
        <v>4110</v>
      </c>
      <c r="J3491" s="3" t="s">
        <v>77</v>
      </c>
      <c r="K3491" s="2">
        <v>4110</v>
      </c>
      <c r="L3491" s="3" t="s">
        <v>64</v>
      </c>
      <c r="M3491" s="3" t="s">
        <v>336</v>
      </c>
      <c r="N3491" s="3" t="s">
        <v>337</v>
      </c>
      <c r="O3491" s="3"/>
      <c r="P3491" s="3"/>
      <c r="Q3491" s="3"/>
      <c r="R3491" s="3">
        <v>0</v>
      </c>
      <c r="S3491" s="3">
        <v>1</v>
      </c>
      <c r="T3491" s="2">
        <v>5784</v>
      </c>
      <c r="U3491" s="3">
        <v>2203.5657312699454</v>
      </c>
      <c r="V3491" s="3">
        <v>10838.246354588886</v>
      </c>
      <c r="W3491" s="3">
        <v>721.35008502568837</v>
      </c>
      <c r="X3491" s="3">
        <v>4691220.7064223727</v>
      </c>
      <c r="Y3491" s="3">
        <v>10838.246354588886</v>
      </c>
      <c r="Z3491" s="3">
        <v>721.34944732088434</v>
      </c>
      <c r="AA3491" s="3">
        <v>4691220.7064223727</v>
      </c>
    </row>
    <row r="3492" spans="1:27" x14ac:dyDescent="0.25">
      <c r="A3492" s="2">
        <v>3491</v>
      </c>
      <c r="B3492" s="3" t="s">
        <v>178</v>
      </c>
      <c r="C3492" s="3" t="s">
        <v>333</v>
      </c>
      <c r="D3492" s="3" t="s">
        <v>179</v>
      </c>
      <c r="E3492" s="3" t="s">
        <v>335</v>
      </c>
      <c r="F3492" s="3">
        <v>0.56000000000000005</v>
      </c>
      <c r="G3492" s="3">
        <v>0.48</v>
      </c>
      <c r="H3492" s="3" t="s">
        <v>64</v>
      </c>
      <c r="I3492" s="2">
        <v>4110</v>
      </c>
      <c r="J3492" s="3" t="s">
        <v>77</v>
      </c>
      <c r="K3492" s="2">
        <v>4110</v>
      </c>
      <c r="L3492" s="3" t="s">
        <v>64</v>
      </c>
      <c r="M3492" s="3" t="s">
        <v>338</v>
      </c>
      <c r="N3492" s="3" t="s">
        <v>339</v>
      </c>
      <c r="O3492" s="3"/>
      <c r="P3492" s="3"/>
      <c r="Q3492" s="3"/>
      <c r="R3492" s="3">
        <v>0</v>
      </c>
      <c r="S3492" s="3">
        <v>1</v>
      </c>
      <c r="T3492" s="2">
        <v>95</v>
      </c>
      <c r="U3492" s="3">
        <v>6.1440915158948117</v>
      </c>
      <c r="V3492" s="3">
        <v>40.932074302166193</v>
      </c>
      <c r="W3492" s="3">
        <v>4.2440733820025986</v>
      </c>
      <c r="X3492" s="3">
        <v>19032.763905424403</v>
      </c>
      <c r="Y3492" s="3">
        <v>40.932074302166193</v>
      </c>
      <c r="Z3492" s="3">
        <v>4.2440696300574059</v>
      </c>
      <c r="AA3492" s="3">
        <v>19032.763905424403</v>
      </c>
    </row>
    <row r="3493" spans="1:27" x14ac:dyDescent="0.25">
      <c r="A3493" s="2">
        <v>3492</v>
      </c>
      <c r="B3493" s="3" t="s">
        <v>178</v>
      </c>
      <c r="C3493" s="3" t="s">
        <v>333</v>
      </c>
      <c r="D3493" s="3" t="s">
        <v>179</v>
      </c>
      <c r="E3493" s="3" t="s">
        <v>335</v>
      </c>
      <c r="F3493" s="3">
        <v>0.56000000000000005</v>
      </c>
      <c r="G3493" s="3">
        <v>0.48</v>
      </c>
      <c r="H3493" s="3" t="s">
        <v>64</v>
      </c>
      <c r="I3493" s="2">
        <v>4110</v>
      </c>
      <c r="J3493" s="3" t="s">
        <v>77</v>
      </c>
      <c r="K3493" s="2">
        <v>4110</v>
      </c>
      <c r="L3493" s="3" t="s">
        <v>64</v>
      </c>
      <c r="M3493" s="3" t="s">
        <v>289</v>
      </c>
      <c r="N3493" s="3" t="s">
        <v>289</v>
      </c>
      <c r="O3493" s="3"/>
      <c r="P3493" s="3"/>
      <c r="Q3493" s="3"/>
      <c r="R3493" s="3">
        <v>0</v>
      </c>
      <c r="S3493" s="3">
        <v>1</v>
      </c>
      <c r="T3493" s="2">
        <v>3987</v>
      </c>
      <c r="U3493" s="3">
        <v>1357.1217269516183</v>
      </c>
      <c r="V3493" s="3">
        <v>6780.5696563986094</v>
      </c>
      <c r="W3493" s="3">
        <v>496.921869003106</v>
      </c>
      <c r="X3493" s="3">
        <v>2983987.0397483986</v>
      </c>
      <c r="Y3493" s="3">
        <v>6780.5696563986094</v>
      </c>
      <c r="Z3493" s="3">
        <v>496.92142970259073</v>
      </c>
      <c r="AA3493" s="3">
        <v>2983987.0397483986</v>
      </c>
    </row>
    <row r="3494" spans="1:27" x14ac:dyDescent="0.25">
      <c r="A3494" s="2">
        <v>3493</v>
      </c>
      <c r="B3494" s="3" t="s">
        <v>178</v>
      </c>
      <c r="C3494" s="3" t="s">
        <v>333</v>
      </c>
      <c r="D3494" s="3" t="s">
        <v>179</v>
      </c>
      <c r="E3494" s="3" t="s">
        <v>335</v>
      </c>
      <c r="F3494" s="3">
        <v>0.56000000000000005</v>
      </c>
      <c r="G3494" s="3">
        <v>0.48</v>
      </c>
      <c r="H3494" s="3" t="s">
        <v>64</v>
      </c>
      <c r="I3494" s="2">
        <v>4130</v>
      </c>
      <c r="J3494" s="3" t="s">
        <v>260</v>
      </c>
      <c r="K3494" s="2">
        <v>3000</v>
      </c>
      <c r="L3494" s="3" t="s">
        <v>64</v>
      </c>
      <c r="M3494" s="3" t="s">
        <v>338</v>
      </c>
      <c r="N3494" s="3" t="s">
        <v>339</v>
      </c>
      <c r="O3494" s="3"/>
      <c r="P3494" s="3"/>
      <c r="Q3494" s="3"/>
      <c r="R3494" s="3">
        <v>0</v>
      </c>
      <c r="S3494" s="3">
        <v>1</v>
      </c>
      <c r="T3494" s="2">
        <v>1</v>
      </c>
      <c r="U3494" s="3">
        <v>5.2435922002023903E-3</v>
      </c>
      <c r="V3494" s="3">
        <v>4.728541452689116E-2</v>
      </c>
      <c r="W3494" s="3">
        <v>6.9897603380345416E-3</v>
      </c>
      <c r="X3494" s="3">
        <v>19.950733517276166</v>
      </c>
      <c r="Y3494" s="3">
        <v>4.728541452689116E-2</v>
      </c>
      <c r="Z3494" s="3">
        <v>6.9897541587828401E-3</v>
      </c>
      <c r="AA3494" s="3">
        <v>19.950733517276166</v>
      </c>
    </row>
    <row r="3495" spans="1:27" x14ac:dyDescent="0.25">
      <c r="A3495" s="2">
        <v>3494</v>
      </c>
      <c r="B3495" s="3" t="s">
        <v>178</v>
      </c>
      <c r="C3495" s="3" t="s">
        <v>333</v>
      </c>
      <c r="D3495" s="3" t="s">
        <v>179</v>
      </c>
      <c r="E3495" s="3" t="s">
        <v>335</v>
      </c>
      <c r="F3495" s="3">
        <v>0.56000000000000005</v>
      </c>
      <c r="G3495" s="3">
        <v>0.48</v>
      </c>
      <c r="H3495" s="3" t="s">
        <v>64</v>
      </c>
      <c r="I3495" s="2">
        <v>4130</v>
      </c>
      <c r="J3495" s="3" t="s">
        <v>260</v>
      </c>
      <c r="K3495" s="2">
        <v>4130</v>
      </c>
      <c r="L3495" s="3" t="s">
        <v>64</v>
      </c>
      <c r="M3495" s="3" t="s">
        <v>338</v>
      </c>
      <c r="N3495" s="3" t="s">
        <v>339</v>
      </c>
      <c r="O3495" s="3"/>
      <c r="P3495" s="3"/>
      <c r="Q3495" s="3"/>
      <c r="R3495" s="3">
        <v>0</v>
      </c>
      <c r="S3495" s="3">
        <v>1</v>
      </c>
      <c r="T3495" s="2">
        <v>39</v>
      </c>
      <c r="U3495" s="3">
        <v>7.2817815826059986</v>
      </c>
      <c r="V3495" s="3">
        <v>47.459505270546387</v>
      </c>
      <c r="W3495" s="3">
        <v>6.431907944468171</v>
      </c>
      <c r="X3495" s="3">
        <v>22802.194352619412</v>
      </c>
      <c r="Y3495" s="3">
        <v>47.459505270546387</v>
      </c>
      <c r="Z3495" s="3">
        <v>6.4319022583822019</v>
      </c>
      <c r="AA3495" s="3">
        <v>22802.194352619412</v>
      </c>
    </row>
    <row r="3496" spans="1:27" x14ac:dyDescent="0.25">
      <c r="A3496" s="2">
        <v>3495</v>
      </c>
      <c r="B3496" s="3" t="s">
        <v>178</v>
      </c>
      <c r="C3496" s="3" t="s">
        <v>333</v>
      </c>
      <c r="D3496" s="3" t="s">
        <v>179</v>
      </c>
      <c r="E3496" s="3" t="s">
        <v>335</v>
      </c>
      <c r="F3496" s="3">
        <v>0.56000000000000005</v>
      </c>
      <c r="G3496" s="3">
        <v>0.48</v>
      </c>
      <c r="H3496" s="3" t="s">
        <v>64</v>
      </c>
      <c r="I3496" s="2">
        <v>4130</v>
      </c>
      <c r="J3496" s="3" t="s">
        <v>260</v>
      </c>
      <c r="K3496" s="2">
        <v>4130</v>
      </c>
      <c r="L3496" s="3" t="s">
        <v>64</v>
      </c>
      <c r="M3496" s="3" t="s">
        <v>289</v>
      </c>
      <c r="N3496" s="3" t="s">
        <v>289</v>
      </c>
      <c r="O3496" s="3"/>
      <c r="P3496" s="3"/>
      <c r="Q3496" s="3"/>
      <c r="R3496" s="3">
        <v>0</v>
      </c>
      <c r="S3496" s="3">
        <v>1</v>
      </c>
      <c r="T3496" s="2">
        <v>54</v>
      </c>
      <c r="U3496" s="3">
        <v>10.460811853193576</v>
      </c>
      <c r="V3496" s="3">
        <v>71.127361307595521</v>
      </c>
      <c r="W3496" s="3">
        <v>9.5272251653345013</v>
      </c>
      <c r="X3496" s="3">
        <v>33092.085805167997</v>
      </c>
      <c r="Y3496" s="3">
        <v>71.127361307595521</v>
      </c>
      <c r="Z3496" s="3">
        <v>9.5272167428536676</v>
      </c>
      <c r="AA3496" s="3">
        <v>33092.085805167997</v>
      </c>
    </row>
    <row r="3497" spans="1:27" x14ac:dyDescent="0.25">
      <c r="A3497" s="2">
        <v>3496</v>
      </c>
      <c r="B3497" s="3" t="s">
        <v>178</v>
      </c>
      <c r="C3497" s="3" t="s">
        <v>333</v>
      </c>
      <c r="D3497" s="3" t="s">
        <v>179</v>
      </c>
      <c r="E3497" s="3" t="s">
        <v>335</v>
      </c>
      <c r="F3497" s="3">
        <v>0.56000000000000005</v>
      </c>
      <c r="G3497" s="3">
        <v>0.48</v>
      </c>
      <c r="H3497" s="3" t="s">
        <v>64</v>
      </c>
      <c r="I3497" s="2">
        <v>4200</v>
      </c>
      <c r="J3497" s="3" t="s">
        <v>78</v>
      </c>
      <c r="K3497" s="2">
        <v>4200</v>
      </c>
      <c r="L3497" s="3" t="s">
        <v>64</v>
      </c>
      <c r="M3497" s="3" t="s">
        <v>336</v>
      </c>
      <c r="N3497" s="3" t="s">
        <v>337</v>
      </c>
      <c r="O3497" s="3"/>
      <c r="P3497" s="3"/>
      <c r="Q3497" s="3"/>
      <c r="R3497" s="3">
        <v>0</v>
      </c>
      <c r="S3497" s="3">
        <v>1</v>
      </c>
      <c r="T3497" s="2">
        <v>132</v>
      </c>
      <c r="U3497" s="3">
        <v>30.863746055659668</v>
      </c>
      <c r="V3497" s="3">
        <v>187.95857850187394</v>
      </c>
      <c r="W3497" s="3">
        <v>24.502319135400793</v>
      </c>
      <c r="X3497" s="3">
        <v>75895.260678536099</v>
      </c>
      <c r="Y3497" s="3">
        <v>187.95857850187394</v>
      </c>
      <c r="Z3497" s="3">
        <v>24.502297474286529</v>
      </c>
      <c r="AA3497" s="3">
        <v>75895.260678536099</v>
      </c>
    </row>
    <row r="3498" spans="1:27" x14ac:dyDescent="0.25">
      <c r="A3498" s="2">
        <v>3497</v>
      </c>
      <c r="B3498" s="3" t="s">
        <v>178</v>
      </c>
      <c r="C3498" s="3" t="s">
        <v>333</v>
      </c>
      <c r="D3498" s="3" t="s">
        <v>179</v>
      </c>
      <c r="E3498" s="3" t="s">
        <v>335</v>
      </c>
      <c r="F3498" s="3">
        <v>0.56000000000000005</v>
      </c>
      <c r="G3498" s="3">
        <v>0.48</v>
      </c>
      <c r="H3498" s="3" t="s">
        <v>64</v>
      </c>
      <c r="I3498" s="2">
        <v>4200</v>
      </c>
      <c r="J3498" s="3" t="s">
        <v>78</v>
      </c>
      <c r="K3498" s="2">
        <v>4200</v>
      </c>
      <c r="L3498" s="3" t="s">
        <v>64</v>
      </c>
      <c r="M3498" s="3" t="s">
        <v>338</v>
      </c>
      <c r="N3498" s="3" t="s">
        <v>339</v>
      </c>
      <c r="O3498" s="3"/>
      <c r="P3498" s="3"/>
      <c r="Q3498" s="3"/>
      <c r="R3498" s="3">
        <v>0</v>
      </c>
      <c r="S3498" s="3">
        <v>1</v>
      </c>
      <c r="T3498" s="2">
        <v>90</v>
      </c>
      <c r="U3498" s="3">
        <v>20.736849285964137</v>
      </c>
      <c r="V3498" s="3">
        <v>136.04423944609999</v>
      </c>
      <c r="W3498" s="3">
        <v>16.04045369571595</v>
      </c>
      <c r="X3498" s="3">
        <v>64948.272893044938</v>
      </c>
      <c r="Y3498" s="3">
        <v>136.04423944609999</v>
      </c>
      <c r="Z3498" s="3">
        <v>16.040439515258232</v>
      </c>
      <c r="AA3498" s="3">
        <v>64948.272893044938</v>
      </c>
    </row>
    <row r="3499" spans="1:27" x14ac:dyDescent="0.25">
      <c r="A3499" s="2">
        <v>3498</v>
      </c>
      <c r="B3499" s="3" t="s">
        <v>178</v>
      </c>
      <c r="C3499" s="3" t="s">
        <v>333</v>
      </c>
      <c r="D3499" s="3" t="s">
        <v>179</v>
      </c>
      <c r="E3499" s="3" t="s">
        <v>335</v>
      </c>
      <c r="F3499" s="3">
        <v>0.56000000000000005</v>
      </c>
      <c r="G3499" s="3">
        <v>0.48</v>
      </c>
      <c r="H3499" s="3" t="s">
        <v>64</v>
      </c>
      <c r="I3499" s="2">
        <v>4200</v>
      </c>
      <c r="J3499" s="3" t="s">
        <v>78</v>
      </c>
      <c r="K3499" s="2">
        <v>4200</v>
      </c>
      <c r="L3499" s="3" t="s">
        <v>64</v>
      </c>
      <c r="M3499" s="3" t="s">
        <v>289</v>
      </c>
      <c r="N3499" s="3" t="s">
        <v>289</v>
      </c>
      <c r="O3499" s="3"/>
      <c r="P3499" s="3"/>
      <c r="Q3499" s="3"/>
      <c r="R3499" s="3">
        <v>0</v>
      </c>
      <c r="S3499" s="3">
        <v>1</v>
      </c>
      <c r="T3499" s="2">
        <v>448</v>
      </c>
      <c r="U3499" s="3">
        <v>147.35687558334891</v>
      </c>
      <c r="V3499" s="3">
        <v>887.66674107972938</v>
      </c>
      <c r="W3499" s="3">
        <v>101.641755146066</v>
      </c>
      <c r="X3499" s="3">
        <v>429727.01809711388</v>
      </c>
      <c r="Y3499" s="3">
        <v>887.66674107972938</v>
      </c>
      <c r="Z3499" s="3">
        <v>101.6416652903401</v>
      </c>
      <c r="AA3499" s="3">
        <v>429727.01809711388</v>
      </c>
    </row>
    <row r="3500" spans="1:27" x14ac:dyDescent="0.25">
      <c r="A3500" s="2">
        <v>3499</v>
      </c>
      <c r="B3500" s="3" t="s">
        <v>178</v>
      </c>
      <c r="C3500" s="3" t="s">
        <v>333</v>
      </c>
      <c r="D3500" s="3" t="s">
        <v>179</v>
      </c>
      <c r="E3500" s="3" t="s">
        <v>335</v>
      </c>
      <c r="F3500" s="3">
        <v>0.56000000000000005</v>
      </c>
      <c r="G3500" s="3">
        <v>0.48</v>
      </c>
      <c r="H3500" s="3" t="s">
        <v>64</v>
      </c>
      <c r="I3500" s="2">
        <v>4340</v>
      </c>
      <c r="J3500" s="3" t="s">
        <v>82</v>
      </c>
      <c r="K3500" s="2">
        <v>4340</v>
      </c>
      <c r="L3500" s="3" t="s">
        <v>64</v>
      </c>
      <c r="M3500" s="3" t="s">
        <v>33</v>
      </c>
      <c r="N3500" s="3" t="s">
        <v>33</v>
      </c>
      <c r="O3500" s="3"/>
      <c r="P3500" s="3"/>
      <c r="Q3500" s="3"/>
      <c r="R3500" s="3">
        <v>0</v>
      </c>
      <c r="S3500" s="3">
        <v>1</v>
      </c>
      <c r="T3500" s="2">
        <v>28</v>
      </c>
      <c r="U3500" s="3">
        <v>7.7879366251058082</v>
      </c>
      <c r="V3500" s="3">
        <v>26.003410310376925</v>
      </c>
      <c r="W3500" s="3">
        <v>3.2503230631732647</v>
      </c>
      <c r="X3500" s="3">
        <v>12887.227683286059</v>
      </c>
      <c r="Y3500" s="3">
        <v>26.003410310376925</v>
      </c>
      <c r="Z3500" s="3">
        <v>3.2503201897465117</v>
      </c>
      <c r="AA3500" s="3">
        <v>12887.227683286059</v>
      </c>
    </row>
    <row r="3501" spans="1:27" x14ac:dyDescent="0.25">
      <c r="A3501" s="2">
        <v>3500</v>
      </c>
      <c r="B3501" s="3" t="s">
        <v>178</v>
      </c>
      <c r="C3501" s="3" t="s">
        <v>333</v>
      </c>
      <c r="D3501" s="3" t="s">
        <v>179</v>
      </c>
      <c r="E3501" s="3" t="s">
        <v>335</v>
      </c>
      <c r="F3501" s="3">
        <v>0.56000000000000005</v>
      </c>
      <c r="G3501" s="3">
        <v>0.48</v>
      </c>
      <c r="H3501" s="3" t="s">
        <v>64</v>
      </c>
      <c r="I3501" s="2">
        <v>4340</v>
      </c>
      <c r="J3501" s="3" t="s">
        <v>82</v>
      </c>
      <c r="K3501" s="2">
        <v>4340</v>
      </c>
      <c r="L3501" s="3" t="s">
        <v>64</v>
      </c>
      <c r="M3501" s="3" t="s">
        <v>336</v>
      </c>
      <c r="N3501" s="3" t="s">
        <v>337</v>
      </c>
      <c r="O3501" s="3"/>
      <c r="P3501" s="3"/>
      <c r="Q3501" s="3"/>
      <c r="R3501" s="3">
        <v>0</v>
      </c>
      <c r="S3501" s="3">
        <v>1</v>
      </c>
      <c r="T3501" s="2">
        <v>1465</v>
      </c>
      <c r="U3501" s="3">
        <v>544.39364368570034</v>
      </c>
      <c r="V3501" s="3">
        <v>2689.7000435110408</v>
      </c>
      <c r="W3501" s="3">
        <v>293.24310424194363</v>
      </c>
      <c r="X3501" s="3">
        <v>1304980.4113304932</v>
      </c>
      <c r="Y3501" s="3">
        <v>2689.7000435110408</v>
      </c>
      <c r="Z3501" s="3">
        <v>293.24284500230425</v>
      </c>
      <c r="AA3501" s="3">
        <v>1304980.4113304932</v>
      </c>
    </row>
    <row r="3502" spans="1:27" x14ac:dyDescent="0.25">
      <c r="A3502" s="2">
        <v>3501</v>
      </c>
      <c r="B3502" s="3" t="s">
        <v>178</v>
      </c>
      <c r="C3502" s="3" t="s">
        <v>333</v>
      </c>
      <c r="D3502" s="3" t="s">
        <v>179</v>
      </c>
      <c r="E3502" s="3" t="s">
        <v>335</v>
      </c>
      <c r="F3502" s="3">
        <v>0.56000000000000005</v>
      </c>
      <c r="G3502" s="3">
        <v>0.48</v>
      </c>
      <c r="H3502" s="3" t="s">
        <v>64</v>
      </c>
      <c r="I3502" s="2">
        <v>4340</v>
      </c>
      <c r="J3502" s="3" t="s">
        <v>82</v>
      </c>
      <c r="K3502" s="2">
        <v>4340</v>
      </c>
      <c r="L3502" s="3" t="s">
        <v>64</v>
      </c>
      <c r="M3502" s="3" t="s">
        <v>338</v>
      </c>
      <c r="N3502" s="3" t="s">
        <v>339</v>
      </c>
      <c r="O3502" s="3"/>
      <c r="P3502" s="3"/>
      <c r="Q3502" s="3"/>
      <c r="R3502" s="3">
        <v>0</v>
      </c>
      <c r="S3502" s="3">
        <v>1</v>
      </c>
      <c r="T3502" s="2">
        <v>33</v>
      </c>
      <c r="U3502" s="3">
        <v>3.0708179139264065</v>
      </c>
      <c r="V3502" s="3">
        <v>24.333402400236302</v>
      </c>
      <c r="W3502" s="3">
        <v>3.1740148521715987</v>
      </c>
      <c r="X3502" s="3">
        <v>10706.926986315701</v>
      </c>
      <c r="Y3502" s="3">
        <v>24.333402400236302</v>
      </c>
      <c r="Z3502" s="3">
        <v>3.1740120462046222</v>
      </c>
      <c r="AA3502" s="3">
        <v>10706.926986315701</v>
      </c>
    </row>
    <row r="3503" spans="1:27" x14ac:dyDescent="0.25">
      <c r="A3503" s="2">
        <v>3502</v>
      </c>
      <c r="B3503" s="3" t="s">
        <v>178</v>
      </c>
      <c r="C3503" s="3" t="s">
        <v>333</v>
      </c>
      <c r="D3503" s="3" t="s">
        <v>179</v>
      </c>
      <c r="E3503" s="3" t="s">
        <v>335</v>
      </c>
      <c r="F3503" s="3">
        <v>0.56000000000000005</v>
      </c>
      <c r="G3503" s="3">
        <v>0.48</v>
      </c>
      <c r="H3503" s="3" t="s">
        <v>64</v>
      </c>
      <c r="I3503" s="2">
        <v>4340</v>
      </c>
      <c r="J3503" s="3" t="s">
        <v>82</v>
      </c>
      <c r="K3503" s="2">
        <v>4340</v>
      </c>
      <c r="L3503" s="3" t="s">
        <v>64</v>
      </c>
      <c r="M3503" s="3" t="s">
        <v>289</v>
      </c>
      <c r="N3503" s="3" t="s">
        <v>289</v>
      </c>
      <c r="O3503" s="3"/>
      <c r="P3503" s="3"/>
      <c r="Q3503" s="3"/>
      <c r="R3503" s="3">
        <v>0</v>
      </c>
      <c r="S3503" s="3">
        <v>1</v>
      </c>
      <c r="T3503" s="2">
        <v>959</v>
      </c>
      <c r="U3503" s="3">
        <v>232.75378953959185</v>
      </c>
      <c r="V3503" s="3">
        <v>1272.8243586668416</v>
      </c>
      <c r="W3503" s="3">
        <v>148.40735482018582</v>
      </c>
      <c r="X3503" s="3">
        <v>611603.32561511907</v>
      </c>
      <c r="Y3503" s="3">
        <v>1272.8243586668416</v>
      </c>
      <c r="Z3503" s="3">
        <v>148.40722362163879</v>
      </c>
      <c r="AA3503" s="3">
        <v>611603.32561511907</v>
      </c>
    </row>
    <row r="3504" spans="1:27" x14ac:dyDescent="0.25">
      <c r="A3504" s="2">
        <v>3503</v>
      </c>
      <c r="B3504" s="3" t="s">
        <v>178</v>
      </c>
      <c r="C3504" s="3" t="s">
        <v>333</v>
      </c>
      <c r="D3504" s="3" t="s">
        <v>179</v>
      </c>
      <c r="E3504" s="3" t="s">
        <v>335</v>
      </c>
      <c r="F3504" s="3">
        <v>0.56000000000000005</v>
      </c>
      <c r="G3504" s="3">
        <v>0.48</v>
      </c>
      <c r="H3504" s="3" t="s">
        <v>64</v>
      </c>
      <c r="I3504" s="2">
        <v>4370</v>
      </c>
      <c r="J3504" s="3" t="s">
        <v>83</v>
      </c>
      <c r="K3504" s="2">
        <v>4370</v>
      </c>
      <c r="L3504" s="3" t="s">
        <v>64</v>
      </c>
      <c r="M3504" s="3" t="s">
        <v>289</v>
      </c>
      <c r="N3504" s="3" t="s">
        <v>289</v>
      </c>
      <c r="O3504" s="3"/>
      <c r="P3504" s="3"/>
      <c r="Q3504" s="3"/>
      <c r="R3504" s="3">
        <v>0</v>
      </c>
      <c r="S3504" s="3">
        <v>1</v>
      </c>
      <c r="T3504" s="2">
        <v>10</v>
      </c>
      <c r="U3504" s="3">
        <v>1.014390316343309</v>
      </c>
      <c r="V3504" s="3">
        <v>7.3558726487575203</v>
      </c>
      <c r="W3504" s="3">
        <v>1.0630863246490228</v>
      </c>
      <c r="X3504" s="3">
        <v>3344.7582431575038</v>
      </c>
      <c r="Y3504" s="3">
        <v>7.3558726487575203</v>
      </c>
      <c r="Z3504" s="3">
        <v>1.0630853848345407</v>
      </c>
      <c r="AA3504" s="3">
        <v>3344.7582431575038</v>
      </c>
    </row>
    <row r="3505" spans="1:27" x14ac:dyDescent="0.25">
      <c r="A3505" s="2">
        <v>3504</v>
      </c>
      <c r="B3505" s="3" t="s">
        <v>178</v>
      </c>
      <c r="C3505" s="3" t="s">
        <v>333</v>
      </c>
      <c r="D3505" s="3" t="s">
        <v>179</v>
      </c>
      <c r="E3505" s="3" t="s">
        <v>335</v>
      </c>
      <c r="F3505" s="3">
        <v>0.56000000000000005</v>
      </c>
      <c r="G3505" s="3">
        <v>0.48</v>
      </c>
      <c r="H3505" s="3" t="s">
        <v>64</v>
      </c>
      <c r="I3505" s="2">
        <v>4410</v>
      </c>
      <c r="J3505" s="3" t="s">
        <v>276</v>
      </c>
      <c r="K3505" s="2">
        <v>4410</v>
      </c>
      <c r="L3505" s="3" t="s">
        <v>64</v>
      </c>
      <c r="M3505" s="3" t="s">
        <v>289</v>
      </c>
      <c r="N3505" s="3" t="s">
        <v>289</v>
      </c>
      <c r="O3505" s="3"/>
      <c r="P3505" s="3"/>
      <c r="Q3505" s="3"/>
      <c r="R3505" s="3">
        <v>0</v>
      </c>
      <c r="S3505" s="3">
        <v>1</v>
      </c>
      <c r="T3505" s="2">
        <v>11</v>
      </c>
      <c r="U3505" s="3">
        <v>2.5589756998247379</v>
      </c>
      <c r="V3505" s="3">
        <v>9.5946199142445252</v>
      </c>
      <c r="W3505" s="3">
        <v>1.5382793956819369</v>
      </c>
      <c r="X3505" s="3">
        <v>4740.2277920992838</v>
      </c>
      <c r="Y3505" s="3">
        <v>9.5946199142445252</v>
      </c>
      <c r="Z3505" s="3">
        <v>1.5382780357761432</v>
      </c>
      <c r="AA3505" s="3">
        <v>4740.2277920992838</v>
      </c>
    </row>
    <row r="3506" spans="1:27" x14ac:dyDescent="0.25">
      <c r="A3506" s="2">
        <v>3505</v>
      </c>
      <c r="B3506" s="3" t="s">
        <v>178</v>
      </c>
      <c r="C3506" s="3" t="s">
        <v>333</v>
      </c>
      <c r="D3506" s="3" t="s">
        <v>179</v>
      </c>
      <c r="E3506" s="3" t="s">
        <v>335</v>
      </c>
      <c r="F3506" s="3">
        <v>0.56000000000000005</v>
      </c>
      <c r="G3506" s="3">
        <v>0.48</v>
      </c>
      <c r="H3506" s="3" t="s">
        <v>64</v>
      </c>
      <c r="I3506" s="2">
        <v>4430</v>
      </c>
      <c r="J3506" s="3" t="s">
        <v>84</v>
      </c>
      <c r="K3506" s="2">
        <v>4430</v>
      </c>
      <c r="L3506" s="3" t="s">
        <v>64</v>
      </c>
      <c r="M3506" s="3" t="s">
        <v>289</v>
      </c>
      <c r="N3506" s="3" t="s">
        <v>289</v>
      </c>
      <c r="O3506" s="3"/>
      <c r="P3506" s="3"/>
      <c r="Q3506" s="3"/>
      <c r="R3506" s="3">
        <v>0</v>
      </c>
      <c r="S3506" s="3">
        <v>1</v>
      </c>
      <c r="T3506" s="2">
        <v>6</v>
      </c>
      <c r="U3506" s="3">
        <v>1.1625124910296751</v>
      </c>
      <c r="V3506" s="3">
        <v>5.2534605641167866</v>
      </c>
      <c r="W3506" s="3">
        <v>0.85598719662641831</v>
      </c>
      <c r="X3506" s="3">
        <v>2373.4690514825652</v>
      </c>
      <c r="Y3506" s="3">
        <v>5.2534605641167866</v>
      </c>
      <c r="Z3506" s="3">
        <v>0.85598643989655876</v>
      </c>
      <c r="AA3506" s="3">
        <v>2373.4690514825652</v>
      </c>
    </row>
    <row r="3507" spans="1:27" x14ac:dyDescent="0.25">
      <c r="A3507" s="2">
        <v>3506</v>
      </c>
      <c r="B3507" s="3" t="s">
        <v>178</v>
      </c>
      <c r="C3507" s="3" t="s">
        <v>333</v>
      </c>
      <c r="D3507" s="3" t="s">
        <v>179</v>
      </c>
      <c r="E3507" s="3" t="s">
        <v>335</v>
      </c>
      <c r="F3507" s="3">
        <v>0.56000000000000005</v>
      </c>
      <c r="G3507" s="3">
        <v>0.48</v>
      </c>
      <c r="H3507" s="3" t="s">
        <v>64</v>
      </c>
      <c r="I3507" s="2">
        <v>5100</v>
      </c>
      <c r="J3507" s="3" t="s">
        <v>85</v>
      </c>
      <c r="K3507" s="2">
        <v>3000</v>
      </c>
      <c r="L3507" s="3" t="s">
        <v>64</v>
      </c>
      <c r="M3507" s="3" t="s">
        <v>289</v>
      </c>
      <c r="N3507" s="3" t="s">
        <v>289</v>
      </c>
      <c r="O3507" s="3"/>
      <c r="P3507" s="3"/>
      <c r="Q3507" s="3"/>
      <c r="R3507" s="3">
        <v>0</v>
      </c>
      <c r="S3507" s="3">
        <v>1</v>
      </c>
      <c r="T3507" s="2">
        <v>1</v>
      </c>
      <c r="U3507" s="3">
        <v>2.56469587286866E-4</v>
      </c>
      <c r="V3507" s="3">
        <v>1.3795604092435977E-3</v>
      </c>
      <c r="W3507" s="3">
        <v>1.8952935746256884E-4</v>
      </c>
      <c r="X3507" s="3">
        <v>0.62555675284666346</v>
      </c>
      <c r="Y3507" s="3">
        <v>1.3795604092435977E-3</v>
      </c>
      <c r="Z3507" s="3">
        <v>1.8952918991038499E-4</v>
      </c>
      <c r="AA3507" s="3">
        <v>0.62555675284666346</v>
      </c>
    </row>
    <row r="3508" spans="1:27" x14ac:dyDescent="0.25">
      <c r="A3508" s="2">
        <v>3507</v>
      </c>
      <c r="B3508" s="3" t="s">
        <v>178</v>
      </c>
      <c r="C3508" s="3" t="s">
        <v>333</v>
      </c>
      <c r="D3508" s="3" t="s">
        <v>179</v>
      </c>
      <c r="E3508" s="3" t="s">
        <v>335</v>
      </c>
      <c r="F3508" s="3">
        <v>0.56000000000000005</v>
      </c>
      <c r="G3508" s="3">
        <v>0.48</v>
      </c>
      <c r="H3508" s="3" t="s">
        <v>64</v>
      </c>
      <c r="I3508" s="2">
        <v>5100</v>
      </c>
      <c r="J3508" s="3" t="s">
        <v>85</v>
      </c>
      <c r="K3508" s="2">
        <v>5100</v>
      </c>
      <c r="L3508" s="3" t="s">
        <v>64</v>
      </c>
      <c r="M3508" s="3" t="s">
        <v>33</v>
      </c>
      <c r="N3508" s="3" t="s">
        <v>33</v>
      </c>
      <c r="O3508" s="3"/>
      <c r="P3508" s="3"/>
      <c r="Q3508" s="3"/>
      <c r="R3508" s="3">
        <v>0</v>
      </c>
      <c r="S3508" s="3">
        <v>1</v>
      </c>
      <c r="T3508" s="2">
        <v>140</v>
      </c>
      <c r="U3508" s="3">
        <v>41.591267238705981</v>
      </c>
      <c r="V3508" s="3">
        <v>29.937803318207532</v>
      </c>
      <c r="W3508" s="3">
        <v>3.1057242649337429</v>
      </c>
      <c r="X3508" s="3">
        <v>12059.849471760364</v>
      </c>
      <c r="Y3508" s="3">
        <v>29.937803318207532</v>
      </c>
      <c r="Z3508" s="3">
        <v>3.1057215193386081</v>
      </c>
      <c r="AA3508" s="3">
        <v>12059.849471760364</v>
      </c>
    </row>
    <row r="3509" spans="1:27" x14ac:dyDescent="0.25">
      <c r="A3509" s="2">
        <v>3508</v>
      </c>
      <c r="B3509" s="3" t="s">
        <v>178</v>
      </c>
      <c r="C3509" s="3" t="s">
        <v>333</v>
      </c>
      <c r="D3509" s="3" t="s">
        <v>179</v>
      </c>
      <c r="E3509" s="3" t="s">
        <v>335</v>
      </c>
      <c r="F3509" s="3">
        <v>0.56000000000000005</v>
      </c>
      <c r="G3509" s="3">
        <v>0.48</v>
      </c>
      <c r="H3509" s="3" t="s">
        <v>64</v>
      </c>
      <c r="I3509" s="2">
        <v>5100</v>
      </c>
      <c r="J3509" s="3" t="s">
        <v>85</v>
      </c>
      <c r="K3509" s="2">
        <v>5100</v>
      </c>
      <c r="L3509" s="3" t="s">
        <v>64</v>
      </c>
      <c r="M3509" s="3" t="s">
        <v>336</v>
      </c>
      <c r="N3509" s="3" t="s">
        <v>337</v>
      </c>
      <c r="O3509" s="3"/>
      <c r="P3509" s="3"/>
      <c r="Q3509" s="3"/>
      <c r="R3509" s="3">
        <v>0</v>
      </c>
      <c r="S3509" s="3">
        <v>1</v>
      </c>
      <c r="T3509" s="2">
        <v>2</v>
      </c>
      <c r="U3509" s="3">
        <v>0.12162750041989591</v>
      </c>
      <c r="V3509" s="3">
        <v>0.44560890236634321</v>
      </c>
      <c r="W3509" s="3">
        <v>4.5412224598707085E-2</v>
      </c>
      <c r="X3509" s="3">
        <v>215.49412127720962</v>
      </c>
      <c r="Y3509" s="3">
        <v>0.44560890236634321</v>
      </c>
      <c r="Z3509" s="3">
        <v>4.5412184452328204E-2</v>
      </c>
      <c r="AA3509" s="3">
        <v>215.49412127720962</v>
      </c>
    </row>
    <row r="3510" spans="1:27" x14ac:dyDescent="0.25">
      <c r="A3510" s="2">
        <v>3509</v>
      </c>
      <c r="B3510" s="3" t="s">
        <v>178</v>
      </c>
      <c r="C3510" s="3" t="s">
        <v>333</v>
      </c>
      <c r="D3510" s="3" t="s">
        <v>179</v>
      </c>
      <c r="E3510" s="3" t="s">
        <v>335</v>
      </c>
      <c r="F3510" s="3">
        <v>0.56000000000000005</v>
      </c>
      <c r="G3510" s="3">
        <v>0.48</v>
      </c>
      <c r="H3510" s="3" t="s">
        <v>64</v>
      </c>
      <c r="I3510" s="2">
        <v>5100</v>
      </c>
      <c r="J3510" s="3" t="s">
        <v>85</v>
      </c>
      <c r="K3510" s="2">
        <v>5100</v>
      </c>
      <c r="L3510" s="3" t="s">
        <v>64</v>
      </c>
      <c r="M3510" s="3" t="s">
        <v>338</v>
      </c>
      <c r="N3510" s="3" t="s">
        <v>339</v>
      </c>
      <c r="O3510" s="3"/>
      <c r="P3510" s="3"/>
      <c r="Q3510" s="3"/>
      <c r="R3510" s="3">
        <v>0</v>
      </c>
      <c r="S3510" s="3">
        <v>1</v>
      </c>
      <c r="T3510" s="2">
        <v>75</v>
      </c>
      <c r="U3510" s="3">
        <v>8.305540300540283</v>
      </c>
      <c r="V3510" s="3">
        <v>40.197012243635996</v>
      </c>
      <c r="W3510" s="3">
        <v>5.0456302645174125</v>
      </c>
      <c r="X3510" s="3">
        <v>17695.663841598853</v>
      </c>
      <c r="Y3510" s="3">
        <v>40.197012243635996</v>
      </c>
      <c r="Z3510" s="3">
        <v>5.0456258039611166</v>
      </c>
      <c r="AA3510" s="3">
        <v>17695.663841598853</v>
      </c>
    </row>
    <row r="3511" spans="1:27" x14ac:dyDescent="0.25">
      <c r="A3511" s="2">
        <v>3510</v>
      </c>
      <c r="B3511" s="3" t="s">
        <v>178</v>
      </c>
      <c r="C3511" s="3" t="s">
        <v>333</v>
      </c>
      <c r="D3511" s="3" t="s">
        <v>179</v>
      </c>
      <c r="E3511" s="3" t="s">
        <v>335</v>
      </c>
      <c r="F3511" s="3">
        <v>0.56000000000000005</v>
      </c>
      <c r="G3511" s="3">
        <v>0.48</v>
      </c>
      <c r="H3511" s="3" t="s">
        <v>64</v>
      </c>
      <c r="I3511" s="2">
        <v>5100</v>
      </c>
      <c r="J3511" s="3" t="s">
        <v>85</v>
      </c>
      <c r="K3511" s="2">
        <v>5100</v>
      </c>
      <c r="L3511" s="3" t="s">
        <v>64</v>
      </c>
      <c r="M3511" s="3" t="s">
        <v>289</v>
      </c>
      <c r="N3511" s="3" t="s">
        <v>289</v>
      </c>
      <c r="O3511" s="3"/>
      <c r="P3511" s="3"/>
      <c r="Q3511" s="3"/>
      <c r="R3511" s="3">
        <v>0</v>
      </c>
      <c r="S3511" s="3">
        <v>1</v>
      </c>
      <c r="T3511" s="2">
        <v>794</v>
      </c>
      <c r="U3511" s="3">
        <v>189.54575052625245</v>
      </c>
      <c r="V3511" s="3">
        <v>369.82658402188895</v>
      </c>
      <c r="W3511" s="3">
        <v>41.942772774306015</v>
      </c>
      <c r="X3511" s="3">
        <v>154161.84874824443</v>
      </c>
      <c r="Y3511" s="3">
        <v>369.82658402188895</v>
      </c>
      <c r="Z3511" s="3">
        <v>41.942735695073239</v>
      </c>
      <c r="AA3511" s="3">
        <v>154161.84874824443</v>
      </c>
    </row>
    <row r="3512" spans="1:27" x14ac:dyDescent="0.25">
      <c r="A3512" s="2">
        <v>3511</v>
      </c>
      <c r="B3512" s="3" t="s">
        <v>178</v>
      </c>
      <c r="C3512" s="3" t="s">
        <v>333</v>
      </c>
      <c r="D3512" s="3" t="s">
        <v>179</v>
      </c>
      <c r="E3512" s="3" t="s">
        <v>335</v>
      </c>
      <c r="F3512" s="3">
        <v>0.56000000000000005</v>
      </c>
      <c r="G3512" s="3">
        <v>0.48</v>
      </c>
      <c r="H3512" s="3" t="s">
        <v>64</v>
      </c>
      <c r="I3512" s="2">
        <v>5200</v>
      </c>
      <c r="J3512" s="3" t="s">
        <v>86</v>
      </c>
      <c r="K3512" s="2">
        <v>5200</v>
      </c>
      <c r="L3512" s="3" t="s">
        <v>64</v>
      </c>
      <c r="M3512" s="3" t="s">
        <v>336</v>
      </c>
      <c r="N3512" s="3" t="s">
        <v>337</v>
      </c>
      <c r="O3512" s="3"/>
      <c r="P3512" s="3"/>
      <c r="Q3512" s="3"/>
      <c r="R3512" s="3">
        <v>0</v>
      </c>
      <c r="S3512" s="3">
        <v>1</v>
      </c>
      <c r="T3512" s="2">
        <v>69</v>
      </c>
      <c r="U3512" s="3">
        <v>21.191224465895573</v>
      </c>
      <c r="V3512" s="3">
        <v>6.6085342897551973</v>
      </c>
      <c r="W3512" s="3">
        <v>0.33383863964950339</v>
      </c>
      <c r="X3512" s="3">
        <v>21876.142931544829</v>
      </c>
      <c r="Y3512" s="3">
        <v>6.6085342897551973</v>
      </c>
      <c r="Z3512" s="3">
        <v>0.33383834452164718</v>
      </c>
      <c r="AA3512" s="3">
        <v>21876.142931544829</v>
      </c>
    </row>
    <row r="3513" spans="1:27" x14ac:dyDescent="0.25">
      <c r="A3513" s="2">
        <v>3512</v>
      </c>
      <c r="B3513" s="3" t="s">
        <v>178</v>
      </c>
      <c r="C3513" s="3" t="s">
        <v>333</v>
      </c>
      <c r="D3513" s="3" t="s">
        <v>179</v>
      </c>
      <c r="E3513" s="3" t="s">
        <v>335</v>
      </c>
      <c r="F3513" s="3">
        <v>0.56000000000000005</v>
      </c>
      <c r="G3513" s="3">
        <v>0.48</v>
      </c>
      <c r="H3513" s="3" t="s">
        <v>64</v>
      </c>
      <c r="I3513" s="2">
        <v>5300</v>
      </c>
      <c r="J3513" s="3" t="s">
        <v>88</v>
      </c>
      <c r="K3513" s="2">
        <v>5300</v>
      </c>
      <c r="L3513" s="3" t="s">
        <v>64</v>
      </c>
      <c r="M3513" s="3" t="s">
        <v>336</v>
      </c>
      <c r="N3513" s="3" t="s">
        <v>337</v>
      </c>
      <c r="O3513" s="3"/>
      <c r="P3513" s="3"/>
      <c r="Q3513" s="3"/>
      <c r="R3513" s="3">
        <v>0</v>
      </c>
      <c r="S3513" s="3">
        <v>1</v>
      </c>
      <c r="T3513" s="2">
        <v>322</v>
      </c>
      <c r="U3513" s="3">
        <v>108.5349336816716</v>
      </c>
      <c r="V3513" s="3">
        <v>18.586686701788182</v>
      </c>
      <c r="W3513" s="3">
        <v>1.8531543317986698</v>
      </c>
      <c r="X3513" s="3">
        <v>97433.287948638928</v>
      </c>
      <c r="Y3513" s="3">
        <v>18.586686701788182</v>
      </c>
      <c r="Z3513" s="3">
        <v>1.853152693529756</v>
      </c>
      <c r="AA3513" s="3">
        <v>97433.287948638928</v>
      </c>
    </row>
    <row r="3514" spans="1:27" x14ac:dyDescent="0.25">
      <c r="A3514" s="2">
        <v>3513</v>
      </c>
      <c r="B3514" s="3" t="s">
        <v>178</v>
      </c>
      <c r="C3514" s="3" t="s">
        <v>333</v>
      </c>
      <c r="D3514" s="3" t="s">
        <v>179</v>
      </c>
      <c r="E3514" s="3" t="s">
        <v>335</v>
      </c>
      <c r="F3514" s="3">
        <v>0.56000000000000005</v>
      </c>
      <c r="G3514" s="3">
        <v>0.48</v>
      </c>
      <c r="H3514" s="3" t="s">
        <v>64</v>
      </c>
      <c r="I3514" s="2">
        <v>5300</v>
      </c>
      <c r="J3514" s="3" t="s">
        <v>88</v>
      </c>
      <c r="K3514" s="2">
        <v>5300</v>
      </c>
      <c r="L3514" s="3" t="s">
        <v>64</v>
      </c>
      <c r="M3514" s="3" t="s">
        <v>338</v>
      </c>
      <c r="N3514" s="3" t="s">
        <v>339</v>
      </c>
      <c r="O3514" s="3"/>
      <c r="P3514" s="3"/>
      <c r="Q3514" s="3"/>
      <c r="R3514" s="3">
        <v>0</v>
      </c>
      <c r="S3514" s="3">
        <v>1</v>
      </c>
      <c r="T3514" s="2">
        <v>115</v>
      </c>
      <c r="U3514" s="3">
        <v>19.624156682687698</v>
      </c>
      <c r="V3514" s="3">
        <v>23.270340869494419</v>
      </c>
      <c r="W3514" s="3">
        <v>3.173211449231387</v>
      </c>
      <c r="X3514" s="3">
        <v>33496.786657221848</v>
      </c>
      <c r="Y3514" s="3">
        <v>23.270340869494419</v>
      </c>
      <c r="Z3514" s="3">
        <v>3.1732086439746503</v>
      </c>
      <c r="AA3514" s="3">
        <v>33496.786657221848</v>
      </c>
    </row>
    <row r="3515" spans="1:27" x14ac:dyDescent="0.25">
      <c r="A3515" s="2">
        <v>3514</v>
      </c>
      <c r="B3515" s="3" t="s">
        <v>178</v>
      </c>
      <c r="C3515" s="3" t="s">
        <v>333</v>
      </c>
      <c r="D3515" s="3" t="s">
        <v>179</v>
      </c>
      <c r="E3515" s="3" t="s">
        <v>335</v>
      </c>
      <c r="F3515" s="3">
        <v>0.56000000000000005</v>
      </c>
      <c r="G3515" s="3">
        <v>0.48</v>
      </c>
      <c r="H3515" s="3" t="s">
        <v>64</v>
      </c>
      <c r="I3515" s="2">
        <v>5300</v>
      </c>
      <c r="J3515" s="3" t="s">
        <v>88</v>
      </c>
      <c r="K3515" s="2">
        <v>5300</v>
      </c>
      <c r="L3515" s="3" t="s">
        <v>64</v>
      </c>
      <c r="M3515" s="3" t="s">
        <v>289</v>
      </c>
      <c r="N3515" s="3" t="s">
        <v>289</v>
      </c>
      <c r="O3515" s="3"/>
      <c r="P3515" s="3"/>
      <c r="Q3515" s="3"/>
      <c r="R3515" s="3">
        <v>0</v>
      </c>
      <c r="S3515" s="3">
        <v>1</v>
      </c>
      <c r="T3515" s="2">
        <v>759</v>
      </c>
      <c r="U3515" s="3">
        <v>175.65846324842872</v>
      </c>
      <c r="V3515" s="3">
        <v>104.24306960911242</v>
      </c>
      <c r="W3515" s="3">
        <v>13.828850222037058</v>
      </c>
      <c r="X3515" s="3">
        <v>230970.71018882593</v>
      </c>
      <c r="Y3515" s="3">
        <v>104.24306960911242</v>
      </c>
      <c r="Z3515" s="3">
        <v>13.828837996732876</v>
      </c>
      <c r="AA3515" s="3">
        <v>230970.71018882593</v>
      </c>
    </row>
    <row r="3516" spans="1:27" x14ac:dyDescent="0.25">
      <c r="A3516" s="2">
        <v>3515</v>
      </c>
      <c r="B3516" s="3" t="s">
        <v>178</v>
      </c>
      <c r="C3516" s="3" t="s">
        <v>333</v>
      </c>
      <c r="D3516" s="3" t="s">
        <v>179</v>
      </c>
      <c r="E3516" s="3" t="s">
        <v>335</v>
      </c>
      <c r="F3516" s="3">
        <v>0.56000000000000005</v>
      </c>
      <c r="G3516" s="3">
        <v>0.48</v>
      </c>
      <c r="H3516" s="3" t="s">
        <v>64</v>
      </c>
      <c r="I3516" s="2">
        <v>6110</v>
      </c>
      <c r="J3516" s="3" t="s">
        <v>93</v>
      </c>
      <c r="K3516" s="2">
        <v>3000</v>
      </c>
      <c r="L3516" s="3" t="s">
        <v>64</v>
      </c>
      <c r="M3516" s="3" t="s">
        <v>338</v>
      </c>
      <c r="N3516" s="3" t="s">
        <v>339</v>
      </c>
      <c r="O3516" s="3"/>
      <c r="P3516" s="3"/>
      <c r="Q3516" s="3"/>
      <c r="R3516" s="3">
        <v>0</v>
      </c>
      <c r="S3516" s="3">
        <v>1</v>
      </c>
      <c r="T3516" s="2">
        <v>7</v>
      </c>
      <c r="U3516" s="3">
        <v>8.2201610967193479E-3</v>
      </c>
      <c r="V3516" s="3">
        <v>5.3519608565687257E-2</v>
      </c>
      <c r="W3516" s="3">
        <v>7.0619716451304614E-3</v>
      </c>
      <c r="X3516" s="3">
        <v>26.11158968108181</v>
      </c>
      <c r="Y3516" s="3">
        <v>5.3519608565687257E-2</v>
      </c>
      <c r="Z3516" s="3">
        <v>7.0619654020408467E-3</v>
      </c>
      <c r="AA3516" s="3">
        <v>26.11158968108181</v>
      </c>
    </row>
    <row r="3517" spans="1:27" x14ac:dyDescent="0.25">
      <c r="A3517" s="2">
        <v>3516</v>
      </c>
      <c r="B3517" s="3" t="s">
        <v>178</v>
      </c>
      <c r="C3517" s="3" t="s">
        <v>333</v>
      </c>
      <c r="D3517" s="3" t="s">
        <v>179</v>
      </c>
      <c r="E3517" s="3" t="s">
        <v>335</v>
      </c>
      <c r="F3517" s="3">
        <v>0.56000000000000005</v>
      </c>
      <c r="G3517" s="3">
        <v>0.48</v>
      </c>
      <c r="H3517" s="3" t="s">
        <v>64</v>
      </c>
      <c r="I3517" s="2">
        <v>6110</v>
      </c>
      <c r="J3517" s="3" t="s">
        <v>93</v>
      </c>
      <c r="K3517" s="2">
        <v>6110</v>
      </c>
      <c r="L3517" s="3" t="s">
        <v>64</v>
      </c>
      <c r="M3517" s="3" t="s">
        <v>338</v>
      </c>
      <c r="N3517" s="3" t="s">
        <v>339</v>
      </c>
      <c r="O3517" s="3"/>
      <c r="P3517" s="3"/>
      <c r="Q3517" s="3"/>
      <c r="R3517" s="3">
        <v>0</v>
      </c>
      <c r="S3517" s="3">
        <v>1</v>
      </c>
      <c r="T3517" s="2">
        <v>9</v>
      </c>
      <c r="U3517" s="3">
        <v>5.2283227404214316E-2</v>
      </c>
      <c r="V3517" s="3">
        <v>0.33874171279041404</v>
      </c>
      <c r="W3517" s="3">
        <v>4.4654141665826069E-2</v>
      </c>
      <c r="X3517" s="3">
        <v>165.16695130236488</v>
      </c>
      <c r="Y3517" s="3">
        <v>0.33874171279041404</v>
      </c>
      <c r="Z3517" s="3">
        <v>4.4654102189625622E-2</v>
      </c>
      <c r="AA3517" s="3">
        <v>165.16695130236488</v>
      </c>
    </row>
    <row r="3518" spans="1:27" x14ac:dyDescent="0.25">
      <c r="A3518" s="2">
        <v>3517</v>
      </c>
      <c r="B3518" s="3" t="s">
        <v>178</v>
      </c>
      <c r="C3518" s="3" t="s">
        <v>333</v>
      </c>
      <c r="D3518" s="3" t="s">
        <v>179</v>
      </c>
      <c r="E3518" s="3" t="s">
        <v>335</v>
      </c>
      <c r="F3518" s="3">
        <v>0.56000000000000005</v>
      </c>
      <c r="G3518" s="3">
        <v>0.48</v>
      </c>
      <c r="H3518" s="3" t="s">
        <v>64</v>
      </c>
      <c r="I3518" s="2">
        <v>6110</v>
      </c>
      <c r="J3518" s="3" t="s">
        <v>93</v>
      </c>
      <c r="K3518" s="2">
        <v>6110</v>
      </c>
      <c r="L3518" s="3" t="s">
        <v>64</v>
      </c>
      <c r="M3518" s="3" t="s">
        <v>289</v>
      </c>
      <c r="N3518" s="3" t="s">
        <v>289</v>
      </c>
      <c r="O3518" s="3"/>
      <c r="P3518" s="3"/>
      <c r="Q3518" s="3"/>
      <c r="R3518" s="3">
        <v>0</v>
      </c>
      <c r="S3518" s="3">
        <v>1</v>
      </c>
      <c r="T3518" s="2">
        <v>15</v>
      </c>
      <c r="U3518" s="3">
        <v>4.7193319450380677</v>
      </c>
      <c r="V3518" s="3">
        <v>27.012076983480405</v>
      </c>
      <c r="W3518" s="3">
        <v>3.4494342592013831</v>
      </c>
      <c r="X3518" s="3">
        <v>12830.867236065911</v>
      </c>
      <c r="Y3518" s="3">
        <v>27.012076983480405</v>
      </c>
      <c r="Z3518" s="3">
        <v>3.4494312097516868</v>
      </c>
      <c r="AA3518" s="3">
        <v>12830.867236065911</v>
      </c>
    </row>
    <row r="3519" spans="1:27" x14ac:dyDescent="0.25">
      <c r="A3519" s="2">
        <v>3518</v>
      </c>
      <c r="B3519" s="3" t="s">
        <v>178</v>
      </c>
      <c r="C3519" s="3" t="s">
        <v>333</v>
      </c>
      <c r="D3519" s="3" t="s">
        <v>179</v>
      </c>
      <c r="E3519" s="3" t="s">
        <v>335</v>
      </c>
      <c r="F3519" s="3">
        <v>0.56000000000000005</v>
      </c>
      <c r="G3519" s="3">
        <v>0.48</v>
      </c>
      <c r="H3519" s="3" t="s">
        <v>64</v>
      </c>
      <c r="I3519" s="2">
        <v>6170</v>
      </c>
      <c r="J3519" s="3" t="s">
        <v>94</v>
      </c>
      <c r="K3519" s="2">
        <v>3000</v>
      </c>
      <c r="L3519" s="3" t="s">
        <v>64</v>
      </c>
      <c r="M3519" s="3" t="s">
        <v>338</v>
      </c>
      <c r="N3519" s="3" t="s">
        <v>339</v>
      </c>
      <c r="O3519" s="3"/>
      <c r="P3519" s="3"/>
      <c r="Q3519" s="3"/>
      <c r="R3519" s="3">
        <v>0</v>
      </c>
      <c r="S3519" s="3">
        <v>1</v>
      </c>
      <c r="T3519" s="2">
        <v>27</v>
      </c>
      <c r="U3519" s="3">
        <v>5.0664336499753826E-2</v>
      </c>
      <c r="V3519" s="3">
        <v>0.36443769267407894</v>
      </c>
      <c r="W3519" s="3">
        <v>4.5675779035067351E-2</v>
      </c>
      <c r="X3519" s="3">
        <v>160.52645182964608</v>
      </c>
      <c r="Y3519" s="3">
        <v>0.36443769267407894</v>
      </c>
      <c r="Z3519" s="3">
        <v>4.5675738655694943E-2</v>
      </c>
      <c r="AA3519" s="3">
        <v>160.52645182964608</v>
      </c>
    </row>
    <row r="3520" spans="1:27" x14ac:dyDescent="0.25">
      <c r="A3520" s="2">
        <v>3519</v>
      </c>
      <c r="B3520" s="3" t="s">
        <v>178</v>
      </c>
      <c r="C3520" s="3" t="s">
        <v>333</v>
      </c>
      <c r="D3520" s="3" t="s">
        <v>179</v>
      </c>
      <c r="E3520" s="3" t="s">
        <v>335</v>
      </c>
      <c r="F3520" s="3">
        <v>0.56000000000000005</v>
      </c>
      <c r="G3520" s="3">
        <v>0.48</v>
      </c>
      <c r="H3520" s="3" t="s">
        <v>64</v>
      </c>
      <c r="I3520" s="2">
        <v>6170</v>
      </c>
      <c r="J3520" s="3" t="s">
        <v>94</v>
      </c>
      <c r="K3520" s="2">
        <v>3000</v>
      </c>
      <c r="L3520" s="3" t="s">
        <v>64</v>
      </c>
      <c r="M3520" s="3" t="s">
        <v>289</v>
      </c>
      <c r="N3520" s="3" t="s">
        <v>289</v>
      </c>
      <c r="O3520" s="3"/>
      <c r="P3520" s="3"/>
      <c r="Q3520" s="3"/>
      <c r="R3520" s="3">
        <v>0</v>
      </c>
      <c r="S3520" s="3">
        <v>1</v>
      </c>
      <c r="T3520" s="2">
        <v>15</v>
      </c>
      <c r="U3520" s="3">
        <v>2.31676846738606E-2</v>
      </c>
      <c r="V3520" s="3">
        <v>0.13496122860481016</v>
      </c>
      <c r="W3520" s="3">
        <v>1.6227282923008495E-2</v>
      </c>
      <c r="X3520" s="3">
        <v>56.850188560832763</v>
      </c>
      <c r="Y3520" s="3">
        <v>0.13496122860481016</v>
      </c>
      <c r="Z3520" s="3">
        <v>1.6227268577385628E-2</v>
      </c>
      <c r="AA3520" s="3">
        <v>56.850188560832763</v>
      </c>
    </row>
    <row r="3521" spans="1:27" x14ac:dyDescent="0.25">
      <c r="A3521" s="2">
        <v>3520</v>
      </c>
      <c r="B3521" s="3" t="s">
        <v>178</v>
      </c>
      <c r="C3521" s="3" t="s">
        <v>333</v>
      </c>
      <c r="D3521" s="3" t="s">
        <v>179</v>
      </c>
      <c r="E3521" s="3" t="s">
        <v>335</v>
      </c>
      <c r="F3521" s="3">
        <v>0.56000000000000005</v>
      </c>
      <c r="G3521" s="3">
        <v>0.48</v>
      </c>
      <c r="H3521" s="3" t="s">
        <v>64</v>
      </c>
      <c r="I3521" s="2">
        <v>6170</v>
      </c>
      <c r="J3521" s="3" t="s">
        <v>94</v>
      </c>
      <c r="K3521" s="2">
        <v>6170</v>
      </c>
      <c r="L3521" s="3" t="s">
        <v>64</v>
      </c>
      <c r="M3521" s="3" t="s">
        <v>336</v>
      </c>
      <c r="N3521" s="3" t="s">
        <v>337</v>
      </c>
      <c r="O3521" s="3"/>
      <c r="P3521" s="3"/>
      <c r="Q3521" s="3"/>
      <c r="R3521" s="3">
        <v>0</v>
      </c>
      <c r="S3521" s="3">
        <v>1</v>
      </c>
      <c r="T3521" s="2">
        <v>1690</v>
      </c>
      <c r="U3521" s="3">
        <v>629.89422699472721</v>
      </c>
      <c r="V3521" s="3">
        <v>3312.2677323028233</v>
      </c>
      <c r="W3521" s="3">
        <v>291.58470192255015</v>
      </c>
      <c r="X3521" s="3">
        <v>1215039.2835300935</v>
      </c>
      <c r="Y3521" s="3">
        <v>3312.2677323028233</v>
      </c>
      <c r="Z3521" s="3">
        <v>291.58444414900936</v>
      </c>
      <c r="AA3521" s="3">
        <v>1215039.2835300935</v>
      </c>
    </row>
    <row r="3522" spans="1:27" x14ac:dyDescent="0.25">
      <c r="A3522" s="2">
        <v>3521</v>
      </c>
      <c r="B3522" s="3" t="s">
        <v>178</v>
      </c>
      <c r="C3522" s="3" t="s">
        <v>333</v>
      </c>
      <c r="D3522" s="3" t="s">
        <v>179</v>
      </c>
      <c r="E3522" s="3" t="s">
        <v>335</v>
      </c>
      <c r="F3522" s="3">
        <v>0.56000000000000005</v>
      </c>
      <c r="G3522" s="3">
        <v>0.48</v>
      </c>
      <c r="H3522" s="3" t="s">
        <v>64</v>
      </c>
      <c r="I3522" s="2">
        <v>6170</v>
      </c>
      <c r="J3522" s="3" t="s">
        <v>94</v>
      </c>
      <c r="K3522" s="2">
        <v>6170</v>
      </c>
      <c r="L3522" s="3" t="s">
        <v>64</v>
      </c>
      <c r="M3522" s="3" t="s">
        <v>338</v>
      </c>
      <c r="N3522" s="3" t="s">
        <v>339</v>
      </c>
      <c r="O3522" s="3"/>
      <c r="P3522" s="3"/>
      <c r="Q3522" s="3"/>
      <c r="R3522" s="3">
        <v>0</v>
      </c>
      <c r="S3522" s="3">
        <v>1</v>
      </c>
      <c r="T3522" s="2">
        <v>271</v>
      </c>
      <c r="U3522" s="3">
        <v>28.068367561323029</v>
      </c>
      <c r="V3522" s="3">
        <v>193.47868847672913</v>
      </c>
      <c r="W3522" s="3">
        <v>21.437934070771629</v>
      </c>
      <c r="X3522" s="3">
        <v>81525.682242325449</v>
      </c>
      <c r="Y3522" s="3">
        <v>193.47868847672913</v>
      </c>
      <c r="Z3522" s="3">
        <v>21.437915118706847</v>
      </c>
      <c r="AA3522" s="3">
        <v>81525.682242325449</v>
      </c>
    </row>
    <row r="3523" spans="1:27" x14ac:dyDescent="0.25">
      <c r="A3523" s="2">
        <v>3522</v>
      </c>
      <c r="B3523" s="3" t="s">
        <v>178</v>
      </c>
      <c r="C3523" s="3" t="s">
        <v>333</v>
      </c>
      <c r="D3523" s="3" t="s">
        <v>179</v>
      </c>
      <c r="E3523" s="3" t="s">
        <v>335</v>
      </c>
      <c r="F3523" s="3">
        <v>0.56000000000000005</v>
      </c>
      <c r="G3523" s="3">
        <v>0.48</v>
      </c>
      <c r="H3523" s="3" t="s">
        <v>64</v>
      </c>
      <c r="I3523" s="2">
        <v>6170</v>
      </c>
      <c r="J3523" s="3" t="s">
        <v>94</v>
      </c>
      <c r="K3523" s="2">
        <v>6170</v>
      </c>
      <c r="L3523" s="3" t="s">
        <v>64</v>
      </c>
      <c r="M3523" s="3" t="s">
        <v>289</v>
      </c>
      <c r="N3523" s="3" t="s">
        <v>289</v>
      </c>
      <c r="O3523" s="3"/>
      <c r="P3523" s="3"/>
      <c r="Q3523" s="3"/>
      <c r="R3523" s="3">
        <v>0</v>
      </c>
      <c r="S3523" s="3">
        <v>1</v>
      </c>
      <c r="T3523" s="2">
        <v>1415</v>
      </c>
      <c r="U3523" s="3">
        <v>405.24189117461691</v>
      </c>
      <c r="V3523" s="3">
        <v>2244.1293465084304</v>
      </c>
      <c r="W3523" s="3">
        <v>214.59443152267812</v>
      </c>
      <c r="X3523" s="3">
        <v>868452.07059608365</v>
      </c>
      <c r="Y3523" s="3">
        <v>2244.1293465084304</v>
      </c>
      <c r="Z3523" s="3">
        <v>214.59424181188118</v>
      </c>
      <c r="AA3523" s="3">
        <v>868452.07059608365</v>
      </c>
    </row>
    <row r="3524" spans="1:27" x14ac:dyDescent="0.25">
      <c r="A3524" s="2">
        <v>3523</v>
      </c>
      <c r="B3524" s="3" t="s">
        <v>178</v>
      </c>
      <c r="C3524" s="3" t="s">
        <v>333</v>
      </c>
      <c r="D3524" s="3" t="s">
        <v>179</v>
      </c>
      <c r="E3524" s="3" t="s">
        <v>335</v>
      </c>
      <c r="F3524" s="3">
        <v>0.56000000000000005</v>
      </c>
      <c r="G3524" s="3">
        <v>0.48</v>
      </c>
      <c r="H3524" s="3" t="s">
        <v>64</v>
      </c>
      <c r="I3524" s="2">
        <v>6181</v>
      </c>
      <c r="J3524" s="3" t="s">
        <v>95</v>
      </c>
      <c r="K3524" s="2">
        <v>6181</v>
      </c>
      <c r="L3524" s="3" t="s">
        <v>64</v>
      </c>
      <c r="M3524" s="3" t="s">
        <v>336</v>
      </c>
      <c r="N3524" s="3" t="s">
        <v>337</v>
      </c>
      <c r="O3524" s="3"/>
      <c r="P3524" s="3"/>
      <c r="Q3524" s="3"/>
      <c r="R3524" s="3">
        <v>0</v>
      </c>
      <c r="S3524" s="3">
        <v>1</v>
      </c>
      <c r="T3524" s="2">
        <v>26</v>
      </c>
      <c r="U3524" s="3">
        <v>4.7746146665209608</v>
      </c>
      <c r="V3524" s="3">
        <v>25.040671771556514</v>
      </c>
      <c r="W3524" s="3">
        <v>2.7801655921652659</v>
      </c>
      <c r="X3524" s="3">
        <v>9339.3471304948962</v>
      </c>
      <c r="Y3524" s="3">
        <v>25.040671771556514</v>
      </c>
      <c r="Z3524" s="3">
        <v>2.7801631343781361</v>
      </c>
      <c r="AA3524" s="3">
        <v>9339.3471304948962</v>
      </c>
    </row>
    <row r="3525" spans="1:27" x14ac:dyDescent="0.25">
      <c r="A3525" s="2">
        <v>3524</v>
      </c>
      <c r="B3525" s="3" t="s">
        <v>178</v>
      </c>
      <c r="C3525" s="3" t="s">
        <v>333</v>
      </c>
      <c r="D3525" s="3" t="s">
        <v>179</v>
      </c>
      <c r="E3525" s="3" t="s">
        <v>335</v>
      </c>
      <c r="F3525" s="3">
        <v>0.56000000000000005</v>
      </c>
      <c r="G3525" s="3">
        <v>0.48</v>
      </c>
      <c r="H3525" s="3" t="s">
        <v>64</v>
      </c>
      <c r="I3525" s="2">
        <v>6181</v>
      </c>
      <c r="J3525" s="3" t="s">
        <v>95</v>
      </c>
      <c r="K3525" s="2">
        <v>6181</v>
      </c>
      <c r="L3525" s="3" t="s">
        <v>64</v>
      </c>
      <c r="M3525" s="3" t="s">
        <v>289</v>
      </c>
      <c r="N3525" s="3" t="s">
        <v>289</v>
      </c>
      <c r="O3525" s="3"/>
      <c r="P3525" s="3"/>
      <c r="Q3525" s="3"/>
      <c r="R3525" s="3">
        <v>0</v>
      </c>
      <c r="S3525" s="3">
        <v>1</v>
      </c>
      <c r="T3525" s="2">
        <v>13</v>
      </c>
      <c r="U3525" s="3">
        <v>0.8227280134756737</v>
      </c>
      <c r="V3525" s="3">
        <v>5.4949476544545375</v>
      </c>
      <c r="W3525" s="3">
        <v>0.56152841519836105</v>
      </c>
      <c r="X3525" s="3">
        <v>2439.3679399294301</v>
      </c>
      <c r="Y3525" s="3">
        <v>5.4949476544545375</v>
      </c>
      <c r="Z3525" s="3">
        <v>0.56152791878285402</v>
      </c>
      <c r="AA3525" s="3">
        <v>2439.3679399294301</v>
      </c>
    </row>
    <row r="3526" spans="1:27" x14ac:dyDescent="0.25">
      <c r="A3526" s="2">
        <v>3525</v>
      </c>
      <c r="B3526" s="3" t="s">
        <v>178</v>
      </c>
      <c r="C3526" s="3" t="s">
        <v>333</v>
      </c>
      <c r="D3526" s="3" t="s">
        <v>179</v>
      </c>
      <c r="E3526" s="3" t="s">
        <v>335</v>
      </c>
      <c r="F3526" s="3">
        <v>0.56000000000000005</v>
      </c>
      <c r="G3526" s="3">
        <v>0.48</v>
      </c>
      <c r="H3526" s="3" t="s">
        <v>64</v>
      </c>
      <c r="I3526" s="2">
        <v>6182</v>
      </c>
      <c r="J3526" s="3" t="s">
        <v>96</v>
      </c>
      <c r="K3526" s="2">
        <v>6182</v>
      </c>
      <c r="L3526" s="3" t="s">
        <v>64</v>
      </c>
      <c r="M3526" s="3" t="s">
        <v>289</v>
      </c>
      <c r="N3526" s="3" t="s">
        <v>289</v>
      </c>
      <c r="O3526" s="3"/>
      <c r="P3526" s="3"/>
      <c r="Q3526" s="3"/>
      <c r="R3526" s="3">
        <v>0</v>
      </c>
      <c r="S3526" s="3">
        <v>1</v>
      </c>
      <c r="T3526" s="2">
        <v>52</v>
      </c>
      <c r="U3526" s="3">
        <v>20.297357654205559</v>
      </c>
      <c r="V3526" s="3">
        <v>108.95813674844305</v>
      </c>
      <c r="W3526" s="3">
        <v>8.9984818600716352</v>
      </c>
      <c r="X3526" s="3">
        <v>51031.513626296975</v>
      </c>
      <c r="Y3526" s="3">
        <v>108.95813674844305</v>
      </c>
      <c r="Z3526" s="3">
        <v>8.9984739050228519</v>
      </c>
      <c r="AA3526" s="3">
        <v>51031.513626296975</v>
      </c>
    </row>
    <row r="3527" spans="1:27" x14ac:dyDescent="0.25">
      <c r="A3527" s="2">
        <v>3526</v>
      </c>
      <c r="B3527" s="3" t="s">
        <v>178</v>
      </c>
      <c r="C3527" s="3" t="s">
        <v>333</v>
      </c>
      <c r="D3527" s="3" t="s">
        <v>179</v>
      </c>
      <c r="E3527" s="3" t="s">
        <v>335</v>
      </c>
      <c r="F3527" s="3">
        <v>0.56000000000000005</v>
      </c>
      <c r="G3527" s="3">
        <v>0.48</v>
      </c>
      <c r="H3527" s="3" t="s">
        <v>64</v>
      </c>
      <c r="I3527" s="2">
        <v>6210</v>
      </c>
      <c r="J3527" s="3" t="s">
        <v>97</v>
      </c>
      <c r="K3527" s="2">
        <v>6210</v>
      </c>
      <c r="L3527" s="3" t="s">
        <v>64</v>
      </c>
      <c r="M3527" s="3" t="s">
        <v>336</v>
      </c>
      <c r="N3527" s="3" t="s">
        <v>337</v>
      </c>
      <c r="O3527" s="3"/>
      <c r="P3527" s="3"/>
      <c r="Q3527" s="3"/>
      <c r="R3527" s="3">
        <v>0</v>
      </c>
      <c r="S3527" s="3">
        <v>1</v>
      </c>
      <c r="T3527" s="2">
        <v>29</v>
      </c>
      <c r="U3527" s="3">
        <v>9.108393067623803</v>
      </c>
      <c r="V3527" s="3">
        <v>61.710409140581078</v>
      </c>
      <c r="W3527" s="3">
        <v>6.15491146020491</v>
      </c>
      <c r="X3527" s="3">
        <v>24558.071647416524</v>
      </c>
      <c r="Y3527" s="3">
        <v>61.710409140581078</v>
      </c>
      <c r="Z3527" s="3">
        <v>6.1549060189958693</v>
      </c>
      <c r="AA3527" s="3">
        <v>24558.071647416524</v>
      </c>
    </row>
    <row r="3528" spans="1:27" x14ac:dyDescent="0.25">
      <c r="A3528" s="2">
        <v>3527</v>
      </c>
      <c r="B3528" s="3" t="s">
        <v>178</v>
      </c>
      <c r="C3528" s="3" t="s">
        <v>333</v>
      </c>
      <c r="D3528" s="3" t="s">
        <v>179</v>
      </c>
      <c r="E3528" s="3" t="s">
        <v>335</v>
      </c>
      <c r="F3528" s="3">
        <v>0.56000000000000005</v>
      </c>
      <c r="G3528" s="3">
        <v>0.48</v>
      </c>
      <c r="H3528" s="3" t="s">
        <v>64</v>
      </c>
      <c r="I3528" s="2">
        <v>6210</v>
      </c>
      <c r="J3528" s="3" t="s">
        <v>97</v>
      </c>
      <c r="K3528" s="2">
        <v>6210</v>
      </c>
      <c r="L3528" s="3" t="s">
        <v>64</v>
      </c>
      <c r="M3528" s="3" t="s">
        <v>289</v>
      </c>
      <c r="N3528" s="3" t="s">
        <v>289</v>
      </c>
      <c r="O3528" s="3"/>
      <c r="P3528" s="3"/>
      <c r="Q3528" s="3"/>
      <c r="R3528" s="3">
        <v>0</v>
      </c>
      <c r="S3528" s="3">
        <v>1</v>
      </c>
      <c r="T3528" s="2">
        <v>205</v>
      </c>
      <c r="U3528" s="3">
        <v>66.29194025720507</v>
      </c>
      <c r="V3528" s="3">
        <v>317.34868436257227</v>
      </c>
      <c r="W3528" s="3">
        <v>27.215347878229906</v>
      </c>
      <c r="X3528" s="3">
        <v>117372.24526808759</v>
      </c>
      <c r="Y3528" s="3">
        <v>317.34868436257227</v>
      </c>
      <c r="Z3528" s="3">
        <v>27.215323818680368</v>
      </c>
      <c r="AA3528" s="3">
        <v>117372.24526808759</v>
      </c>
    </row>
    <row r="3529" spans="1:27" x14ac:dyDescent="0.25">
      <c r="A3529" s="2">
        <v>3528</v>
      </c>
      <c r="B3529" s="3" t="s">
        <v>178</v>
      </c>
      <c r="C3529" s="3" t="s">
        <v>333</v>
      </c>
      <c r="D3529" s="3" t="s">
        <v>179</v>
      </c>
      <c r="E3529" s="3" t="s">
        <v>335</v>
      </c>
      <c r="F3529" s="3">
        <v>0.56000000000000005</v>
      </c>
      <c r="G3529" s="3">
        <v>0.48</v>
      </c>
      <c r="H3529" s="3" t="s">
        <v>64</v>
      </c>
      <c r="I3529" s="2">
        <v>6250</v>
      </c>
      <c r="J3529" s="3" t="s">
        <v>98</v>
      </c>
      <c r="K3529" s="2">
        <v>6250</v>
      </c>
      <c r="L3529" s="3" t="s">
        <v>64</v>
      </c>
      <c r="M3529" s="3" t="s">
        <v>33</v>
      </c>
      <c r="N3529" s="3" t="s">
        <v>33</v>
      </c>
      <c r="O3529" s="3"/>
      <c r="P3529" s="3"/>
      <c r="Q3529" s="3"/>
      <c r="R3529" s="3">
        <v>0</v>
      </c>
      <c r="S3529" s="3">
        <v>1</v>
      </c>
      <c r="T3529" s="2">
        <v>7</v>
      </c>
      <c r="U3529" s="3">
        <v>1.5144486058353495</v>
      </c>
      <c r="V3529" s="3">
        <v>6.5814430366902812</v>
      </c>
      <c r="W3529" s="3">
        <v>0.721778932284588</v>
      </c>
      <c r="X3529" s="3">
        <v>3139.5836843982761</v>
      </c>
      <c r="Y3529" s="3">
        <v>6.5814430366902812</v>
      </c>
      <c r="Z3529" s="3">
        <v>0.72177829420066453</v>
      </c>
      <c r="AA3529" s="3">
        <v>3139.5836843982761</v>
      </c>
    </row>
    <row r="3530" spans="1:27" x14ac:dyDescent="0.25">
      <c r="A3530" s="2">
        <v>3529</v>
      </c>
      <c r="B3530" s="3" t="s">
        <v>178</v>
      </c>
      <c r="C3530" s="3" t="s">
        <v>333</v>
      </c>
      <c r="D3530" s="3" t="s">
        <v>179</v>
      </c>
      <c r="E3530" s="3" t="s">
        <v>335</v>
      </c>
      <c r="F3530" s="3">
        <v>0.56000000000000005</v>
      </c>
      <c r="G3530" s="3">
        <v>0.48</v>
      </c>
      <c r="H3530" s="3" t="s">
        <v>64</v>
      </c>
      <c r="I3530" s="2">
        <v>6250</v>
      </c>
      <c r="J3530" s="3" t="s">
        <v>98</v>
      </c>
      <c r="K3530" s="2">
        <v>6250</v>
      </c>
      <c r="L3530" s="3" t="s">
        <v>64</v>
      </c>
      <c r="M3530" s="3" t="s">
        <v>336</v>
      </c>
      <c r="N3530" s="3" t="s">
        <v>337</v>
      </c>
      <c r="O3530" s="3"/>
      <c r="P3530" s="3"/>
      <c r="Q3530" s="3"/>
      <c r="R3530" s="3">
        <v>0</v>
      </c>
      <c r="S3530" s="3">
        <v>1</v>
      </c>
      <c r="T3530" s="2">
        <v>1001</v>
      </c>
      <c r="U3530" s="3">
        <v>282.40985345980704</v>
      </c>
      <c r="V3530" s="3">
        <v>1305.2652768941625</v>
      </c>
      <c r="W3530" s="3">
        <v>133.33408295969483</v>
      </c>
      <c r="X3530" s="3">
        <v>630445.2148869274</v>
      </c>
      <c r="Y3530" s="3">
        <v>1305.2652768941625</v>
      </c>
      <c r="Z3530" s="3">
        <v>133.33396508657464</v>
      </c>
      <c r="AA3530" s="3">
        <v>630445.2148869274</v>
      </c>
    </row>
    <row r="3531" spans="1:27" x14ac:dyDescent="0.25">
      <c r="A3531" s="2">
        <v>3530</v>
      </c>
      <c r="B3531" s="3" t="s">
        <v>178</v>
      </c>
      <c r="C3531" s="3" t="s">
        <v>333</v>
      </c>
      <c r="D3531" s="3" t="s">
        <v>179</v>
      </c>
      <c r="E3531" s="3" t="s">
        <v>335</v>
      </c>
      <c r="F3531" s="3">
        <v>0.56000000000000005</v>
      </c>
      <c r="G3531" s="3">
        <v>0.48</v>
      </c>
      <c r="H3531" s="3" t="s">
        <v>64</v>
      </c>
      <c r="I3531" s="2">
        <v>6250</v>
      </c>
      <c r="J3531" s="3" t="s">
        <v>98</v>
      </c>
      <c r="K3531" s="2">
        <v>6250</v>
      </c>
      <c r="L3531" s="3" t="s">
        <v>64</v>
      </c>
      <c r="M3531" s="3" t="s">
        <v>289</v>
      </c>
      <c r="N3531" s="3" t="s">
        <v>289</v>
      </c>
      <c r="O3531" s="3"/>
      <c r="P3531" s="3"/>
      <c r="Q3531" s="3"/>
      <c r="R3531" s="3">
        <v>0</v>
      </c>
      <c r="S3531" s="3">
        <v>1</v>
      </c>
      <c r="T3531" s="2">
        <v>1297</v>
      </c>
      <c r="U3531" s="3">
        <v>476.3699514050769</v>
      </c>
      <c r="V3531" s="3">
        <v>1815.6143309799006</v>
      </c>
      <c r="W3531" s="3">
        <v>181.04886560109296</v>
      </c>
      <c r="X3531" s="3">
        <v>876893.55182720884</v>
      </c>
      <c r="Y3531" s="3">
        <v>1815.6143309799006</v>
      </c>
      <c r="Z3531" s="3">
        <v>181.04870554603261</v>
      </c>
      <c r="AA3531" s="3">
        <v>876893.55182720884</v>
      </c>
    </row>
    <row r="3532" spans="1:27" x14ac:dyDescent="0.25">
      <c r="A3532" s="2">
        <v>3531</v>
      </c>
      <c r="B3532" s="3" t="s">
        <v>178</v>
      </c>
      <c r="C3532" s="3" t="s">
        <v>333</v>
      </c>
      <c r="D3532" s="3" t="s">
        <v>179</v>
      </c>
      <c r="E3532" s="3" t="s">
        <v>335</v>
      </c>
      <c r="F3532" s="3">
        <v>0.56000000000000005</v>
      </c>
      <c r="G3532" s="3">
        <v>0.48</v>
      </c>
      <c r="H3532" s="3" t="s">
        <v>64</v>
      </c>
      <c r="I3532" s="2">
        <v>6300</v>
      </c>
      <c r="J3532" s="3" t="s">
        <v>99</v>
      </c>
      <c r="K3532" s="2">
        <v>6300</v>
      </c>
      <c r="L3532" s="3" t="s">
        <v>64</v>
      </c>
      <c r="M3532" s="3" t="s">
        <v>336</v>
      </c>
      <c r="N3532" s="3" t="s">
        <v>337</v>
      </c>
      <c r="O3532" s="3"/>
      <c r="P3532" s="3"/>
      <c r="Q3532" s="3"/>
      <c r="R3532" s="3">
        <v>0</v>
      </c>
      <c r="S3532" s="3">
        <v>1</v>
      </c>
      <c r="T3532" s="2">
        <v>439</v>
      </c>
      <c r="U3532" s="3">
        <v>134.41012252100398</v>
      </c>
      <c r="V3532" s="3">
        <v>792.07827987445978</v>
      </c>
      <c r="W3532" s="3">
        <v>75.150281459711138</v>
      </c>
      <c r="X3532" s="3">
        <v>309505.36130919086</v>
      </c>
      <c r="Y3532" s="3">
        <v>792.07827987445978</v>
      </c>
      <c r="Z3532" s="3">
        <v>75.150215023598449</v>
      </c>
      <c r="AA3532" s="3">
        <v>309505.36130919086</v>
      </c>
    </row>
    <row r="3533" spans="1:27" x14ac:dyDescent="0.25">
      <c r="A3533" s="2">
        <v>3532</v>
      </c>
      <c r="B3533" s="3" t="s">
        <v>178</v>
      </c>
      <c r="C3533" s="3" t="s">
        <v>333</v>
      </c>
      <c r="D3533" s="3" t="s">
        <v>179</v>
      </c>
      <c r="E3533" s="3" t="s">
        <v>335</v>
      </c>
      <c r="F3533" s="3">
        <v>0.56000000000000005</v>
      </c>
      <c r="G3533" s="3">
        <v>0.48</v>
      </c>
      <c r="H3533" s="3" t="s">
        <v>64</v>
      </c>
      <c r="I3533" s="2">
        <v>6300</v>
      </c>
      <c r="J3533" s="3" t="s">
        <v>99</v>
      </c>
      <c r="K3533" s="2">
        <v>6300</v>
      </c>
      <c r="L3533" s="3" t="s">
        <v>64</v>
      </c>
      <c r="M3533" s="3" t="s">
        <v>289</v>
      </c>
      <c r="N3533" s="3" t="s">
        <v>289</v>
      </c>
      <c r="O3533" s="3"/>
      <c r="P3533" s="3"/>
      <c r="Q3533" s="3"/>
      <c r="R3533" s="3">
        <v>0</v>
      </c>
      <c r="S3533" s="3">
        <v>1</v>
      </c>
      <c r="T3533" s="2">
        <v>950</v>
      </c>
      <c r="U3533" s="3">
        <v>377.27807263610367</v>
      </c>
      <c r="V3533" s="3">
        <v>1675.8591608291717</v>
      </c>
      <c r="W3533" s="3">
        <v>135.8007442889795</v>
      </c>
      <c r="X3533" s="3">
        <v>583157.61372955539</v>
      </c>
      <c r="Y3533" s="3">
        <v>1675.8591608291717</v>
      </c>
      <c r="Z3533" s="3">
        <v>135.80062423522369</v>
      </c>
      <c r="AA3533" s="3">
        <v>583157.61372955539</v>
      </c>
    </row>
    <row r="3534" spans="1:27" x14ac:dyDescent="0.25">
      <c r="A3534" s="2">
        <v>3533</v>
      </c>
      <c r="B3534" s="3" t="s">
        <v>178</v>
      </c>
      <c r="C3534" s="3" t="s">
        <v>333</v>
      </c>
      <c r="D3534" s="3" t="s">
        <v>179</v>
      </c>
      <c r="E3534" s="3" t="s">
        <v>335</v>
      </c>
      <c r="F3534" s="3">
        <v>0.56000000000000005</v>
      </c>
      <c r="G3534" s="3">
        <v>0.48</v>
      </c>
      <c r="H3534" s="3" t="s">
        <v>64</v>
      </c>
      <c r="I3534" s="2">
        <v>6410</v>
      </c>
      <c r="J3534" s="3" t="s">
        <v>100</v>
      </c>
      <c r="K3534" s="2">
        <v>6410</v>
      </c>
      <c r="L3534" s="3" t="s">
        <v>64</v>
      </c>
      <c r="M3534" s="3" t="s">
        <v>33</v>
      </c>
      <c r="N3534" s="3" t="s">
        <v>33</v>
      </c>
      <c r="O3534" s="3"/>
      <c r="P3534" s="3"/>
      <c r="Q3534" s="3"/>
      <c r="R3534" s="3">
        <v>0</v>
      </c>
      <c r="S3534" s="3">
        <v>1</v>
      </c>
      <c r="T3534" s="2">
        <v>40</v>
      </c>
      <c r="U3534" s="3">
        <v>8.1375604208952481</v>
      </c>
      <c r="V3534" s="3">
        <v>40.881478548187218</v>
      </c>
      <c r="W3534" s="3">
        <v>4.0426388540766993</v>
      </c>
      <c r="X3534" s="3">
        <v>15922.23865858974</v>
      </c>
      <c r="Y3534" s="3">
        <v>40.881478548187218</v>
      </c>
      <c r="Z3534" s="3">
        <v>4.0426352802083771</v>
      </c>
      <c r="AA3534" s="3">
        <v>15922.23865858974</v>
      </c>
    </row>
    <row r="3535" spans="1:27" x14ac:dyDescent="0.25">
      <c r="A3535" s="2">
        <v>3534</v>
      </c>
      <c r="B3535" s="3" t="s">
        <v>178</v>
      </c>
      <c r="C3535" s="3" t="s">
        <v>333</v>
      </c>
      <c r="D3535" s="3" t="s">
        <v>179</v>
      </c>
      <c r="E3535" s="3" t="s">
        <v>335</v>
      </c>
      <c r="F3535" s="3">
        <v>0.56000000000000005</v>
      </c>
      <c r="G3535" s="3">
        <v>0.48</v>
      </c>
      <c r="H3535" s="3" t="s">
        <v>64</v>
      </c>
      <c r="I3535" s="2">
        <v>6410</v>
      </c>
      <c r="J3535" s="3" t="s">
        <v>100</v>
      </c>
      <c r="K3535" s="2">
        <v>6410</v>
      </c>
      <c r="L3535" s="3" t="s">
        <v>64</v>
      </c>
      <c r="M3535" s="3" t="s">
        <v>336</v>
      </c>
      <c r="N3535" s="3" t="s">
        <v>337</v>
      </c>
      <c r="O3535" s="3"/>
      <c r="P3535" s="3"/>
      <c r="Q3535" s="3"/>
      <c r="R3535" s="3">
        <v>0</v>
      </c>
      <c r="S3535" s="3">
        <v>1</v>
      </c>
      <c r="T3535" s="2">
        <v>3416</v>
      </c>
      <c r="U3535" s="3">
        <v>933.18369190023327</v>
      </c>
      <c r="V3535" s="3">
        <v>5239.0991658475123</v>
      </c>
      <c r="W3535" s="3">
        <v>498.37018181911532</v>
      </c>
      <c r="X3535" s="3">
        <v>2022218.0404987528</v>
      </c>
      <c r="Y3535" s="3">
        <v>5239.0991658475123</v>
      </c>
      <c r="Z3535" s="3">
        <v>498.36974123823074</v>
      </c>
      <c r="AA3535" s="3">
        <v>2022218.0404987528</v>
      </c>
    </row>
    <row r="3536" spans="1:27" x14ac:dyDescent="0.25">
      <c r="A3536" s="2">
        <v>3535</v>
      </c>
      <c r="B3536" s="3" t="s">
        <v>178</v>
      </c>
      <c r="C3536" s="3" t="s">
        <v>333</v>
      </c>
      <c r="D3536" s="3" t="s">
        <v>179</v>
      </c>
      <c r="E3536" s="3" t="s">
        <v>335</v>
      </c>
      <c r="F3536" s="3">
        <v>0.56000000000000005</v>
      </c>
      <c r="G3536" s="3">
        <v>0.48</v>
      </c>
      <c r="H3536" s="3" t="s">
        <v>64</v>
      </c>
      <c r="I3536" s="2">
        <v>6410</v>
      </c>
      <c r="J3536" s="3" t="s">
        <v>100</v>
      </c>
      <c r="K3536" s="2">
        <v>6410</v>
      </c>
      <c r="L3536" s="3" t="s">
        <v>64</v>
      </c>
      <c r="M3536" s="3" t="s">
        <v>338</v>
      </c>
      <c r="N3536" s="3" t="s">
        <v>339</v>
      </c>
      <c r="O3536" s="3"/>
      <c r="P3536" s="3"/>
      <c r="Q3536" s="3"/>
      <c r="R3536" s="3">
        <v>0</v>
      </c>
      <c r="S3536" s="3">
        <v>1</v>
      </c>
      <c r="T3536" s="2">
        <v>27</v>
      </c>
      <c r="U3536" s="3">
        <v>2.0157195291763479</v>
      </c>
      <c r="V3536" s="3">
        <v>15.957181636195441</v>
      </c>
      <c r="W3536" s="3">
        <v>1.8716430744892028</v>
      </c>
      <c r="X3536" s="3">
        <v>6765.7270509006048</v>
      </c>
      <c r="Y3536" s="3">
        <v>15.957181636195441</v>
      </c>
      <c r="Z3536" s="3">
        <v>1.8716414198754379</v>
      </c>
      <c r="AA3536" s="3">
        <v>6765.7270509006048</v>
      </c>
    </row>
    <row r="3537" spans="1:27" x14ac:dyDescent="0.25">
      <c r="A3537" s="2">
        <v>3536</v>
      </c>
      <c r="B3537" s="3" t="s">
        <v>178</v>
      </c>
      <c r="C3537" s="3" t="s">
        <v>333</v>
      </c>
      <c r="D3537" s="3" t="s">
        <v>179</v>
      </c>
      <c r="E3537" s="3" t="s">
        <v>335</v>
      </c>
      <c r="F3537" s="3">
        <v>0.56000000000000005</v>
      </c>
      <c r="G3537" s="3">
        <v>0.48</v>
      </c>
      <c r="H3537" s="3" t="s">
        <v>64</v>
      </c>
      <c r="I3537" s="2">
        <v>6410</v>
      </c>
      <c r="J3537" s="3" t="s">
        <v>100</v>
      </c>
      <c r="K3537" s="2">
        <v>6410</v>
      </c>
      <c r="L3537" s="3" t="s">
        <v>64</v>
      </c>
      <c r="M3537" s="3" t="s">
        <v>289</v>
      </c>
      <c r="N3537" s="3" t="s">
        <v>289</v>
      </c>
      <c r="O3537" s="3"/>
      <c r="P3537" s="3"/>
      <c r="Q3537" s="3"/>
      <c r="R3537" s="3">
        <v>0</v>
      </c>
      <c r="S3537" s="3">
        <v>1</v>
      </c>
      <c r="T3537" s="2">
        <v>1988</v>
      </c>
      <c r="U3537" s="3">
        <v>520.07204520255959</v>
      </c>
      <c r="V3537" s="3">
        <v>2882.7006870396253</v>
      </c>
      <c r="W3537" s="3">
        <v>270.55959693931698</v>
      </c>
      <c r="X3537" s="3">
        <v>1118803.6231340154</v>
      </c>
      <c r="Y3537" s="3">
        <v>2882.7006870396253</v>
      </c>
      <c r="Z3537" s="3">
        <v>270.55935775288208</v>
      </c>
      <c r="AA3537" s="3">
        <v>1118803.6231340154</v>
      </c>
    </row>
    <row r="3538" spans="1:27" x14ac:dyDescent="0.25">
      <c r="A3538" s="2">
        <v>3537</v>
      </c>
      <c r="B3538" s="3" t="s">
        <v>178</v>
      </c>
      <c r="C3538" s="3" t="s">
        <v>333</v>
      </c>
      <c r="D3538" s="3" t="s">
        <v>179</v>
      </c>
      <c r="E3538" s="3" t="s">
        <v>335</v>
      </c>
      <c r="F3538" s="3">
        <v>0.56000000000000005</v>
      </c>
      <c r="G3538" s="3">
        <v>0.48</v>
      </c>
      <c r="H3538" s="3" t="s">
        <v>64</v>
      </c>
      <c r="I3538" s="2">
        <v>6430</v>
      </c>
      <c r="J3538" s="3" t="s">
        <v>102</v>
      </c>
      <c r="K3538" s="2">
        <v>6430</v>
      </c>
      <c r="L3538" s="3" t="s">
        <v>64</v>
      </c>
      <c r="M3538" s="3" t="s">
        <v>33</v>
      </c>
      <c r="N3538" s="3" t="s">
        <v>33</v>
      </c>
      <c r="O3538" s="3"/>
      <c r="P3538" s="3"/>
      <c r="Q3538" s="3"/>
      <c r="R3538" s="3">
        <v>0</v>
      </c>
      <c r="S3538" s="3">
        <v>1</v>
      </c>
      <c r="T3538" s="2">
        <v>13</v>
      </c>
      <c r="U3538" s="3">
        <v>1.5308295444470372</v>
      </c>
      <c r="V3538" s="3">
        <v>6.3237255492435933</v>
      </c>
      <c r="W3538" s="3">
        <v>0.49801182579026176</v>
      </c>
      <c r="X3538" s="3">
        <v>3058.4989820397764</v>
      </c>
      <c r="Y3538" s="3">
        <v>6.3237255492435933</v>
      </c>
      <c r="Z3538" s="3">
        <v>0.49801138552617868</v>
      </c>
      <c r="AA3538" s="3">
        <v>3058.4989820397764</v>
      </c>
    </row>
    <row r="3539" spans="1:27" x14ac:dyDescent="0.25">
      <c r="A3539" s="2">
        <v>3538</v>
      </c>
      <c r="B3539" s="3" t="s">
        <v>178</v>
      </c>
      <c r="C3539" s="3" t="s">
        <v>333</v>
      </c>
      <c r="D3539" s="3" t="s">
        <v>179</v>
      </c>
      <c r="E3539" s="3" t="s">
        <v>335</v>
      </c>
      <c r="F3539" s="3">
        <v>0.56000000000000005</v>
      </c>
      <c r="G3539" s="3">
        <v>0.48</v>
      </c>
      <c r="H3539" s="3" t="s">
        <v>64</v>
      </c>
      <c r="I3539" s="2">
        <v>6430</v>
      </c>
      <c r="J3539" s="3" t="s">
        <v>102</v>
      </c>
      <c r="K3539" s="2">
        <v>6430</v>
      </c>
      <c r="L3539" s="3" t="s">
        <v>64</v>
      </c>
      <c r="M3539" s="3" t="s">
        <v>336</v>
      </c>
      <c r="N3539" s="3" t="s">
        <v>337</v>
      </c>
      <c r="O3539" s="3"/>
      <c r="P3539" s="3"/>
      <c r="Q3539" s="3"/>
      <c r="R3539" s="3">
        <v>0</v>
      </c>
      <c r="S3539" s="3">
        <v>1</v>
      </c>
      <c r="T3539" s="2">
        <v>3718</v>
      </c>
      <c r="U3539" s="3">
        <v>1211.5330322564871</v>
      </c>
      <c r="V3539" s="3">
        <v>5205.0119847474762</v>
      </c>
      <c r="W3539" s="3">
        <v>450.28127828195545</v>
      </c>
      <c r="X3539" s="3">
        <v>2664503.5500074872</v>
      </c>
      <c r="Y3539" s="3">
        <v>5205.0119847474762</v>
      </c>
      <c r="Z3539" s="3">
        <v>450.28088021375027</v>
      </c>
      <c r="AA3539" s="3">
        <v>2664503.5500074872</v>
      </c>
    </row>
    <row r="3540" spans="1:27" x14ac:dyDescent="0.25">
      <c r="A3540" s="2">
        <v>3539</v>
      </c>
      <c r="B3540" s="3" t="s">
        <v>178</v>
      </c>
      <c r="C3540" s="3" t="s">
        <v>333</v>
      </c>
      <c r="D3540" s="3" t="s">
        <v>179</v>
      </c>
      <c r="E3540" s="3" t="s">
        <v>335</v>
      </c>
      <c r="F3540" s="3">
        <v>0.56000000000000005</v>
      </c>
      <c r="G3540" s="3">
        <v>0.48</v>
      </c>
      <c r="H3540" s="3" t="s">
        <v>64</v>
      </c>
      <c r="I3540" s="2">
        <v>6430</v>
      </c>
      <c r="J3540" s="3" t="s">
        <v>102</v>
      </c>
      <c r="K3540" s="2">
        <v>6430</v>
      </c>
      <c r="L3540" s="3" t="s">
        <v>64</v>
      </c>
      <c r="M3540" s="3" t="s">
        <v>338</v>
      </c>
      <c r="N3540" s="3" t="s">
        <v>339</v>
      </c>
      <c r="O3540" s="3"/>
      <c r="P3540" s="3"/>
      <c r="Q3540" s="3"/>
      <c r="R3540" s="3">
        <v>0</v>
      </c>
      <c r="S3540" s="3">
        <v>1</v>
      </c>
      <c r="T3540" s="2">
        <v>3</v>
      </c>
      <c r="U3540" s="3">
        <v>5.8912802916582033E-2</v>
      </c>
      <c r="V3540" s="3">
        <v>0.24866162186509833</v>
      </c>
      <c r="W3540" s="3">
        <v>2.9529619869514939E-2</v>
      </c>
      <c r="X3540" s="3">
        <v>148.37652901832604</v>
      </c>
      <c r="Y3540" s="3">
        <v>0.24866162186509833</v>
      </c>
      <c r="Z3540" s="3">
        <v>2.952959376404847E-2</v>
      </c>
      <c r="AA3540" s="3">
        <v>148.37652901832604</v>
      </c>
    </row>
    <row r="3541" spans="1:27" x14ac:dyDescent="0.25">
      <c r="A3541" s="2">
        <v>3540</v>
      </c>
      <c r="B3541" s="3" t="s">
        <v>178</v>
      </c>
      <c r="C3541" s="3" t="s">
        <v>333</v>
      </c>
      <c r="D3541" s="3" t="s">
        <v>179</v>
      </c>
      <c r="E3541" s="3" t="s">
        <v>335</v>
      </c>
      <c r="F3541" s="3">
        <v>0.56000000000000005</v>
      </c>
      <c r="G3541" s="3">
        <v>0.48</v>
      </c>
      <c r="H3541" s="3" t="s">
        <v>64</v>
      </c>
      <c r="I3541" s="2">
        <v>6430</v>
      </c>
      <c r="J3541" s="3" t="s">
        <v>102</v>
      </c>
      <c r="K3541" s="2">
        <v>6430</v>
      </c>
      <c r="L3541" s="3" t="s">
        <v>64</v>
      </c>
      <c r="M3541" s="3" t="s">
        <v>289</v>
      </c>
      <c r="N3541" s="3" t="s">
        <v>289</v>
      </c>
      <c r="O3541" s="3"/>
      <c r="P3541" s="3"/>
      <c r="Q3541" s="3"/>
      <c r="R3541" s="3">
        <v>0</v>
      </c>
      <c r="S3541" s="3">
        <v>1</v>
      </c>
      <c r="T3541" s="2">
        <v>1782</v>
      </c>
      <c r="U3541" s="3">
        <v>563.61381968853641</v>
      </c>
      <c r="V3541" s="3">
        <v>2488.9875442962884</v>
      </c>
      <c r="W3541" s="3">
        <v>219.37627376034192</v>
      </c>
      <c r="X3541" s="3">
        <v>1282250.4076482835</v>
      </c>
      <c r="Y3541" s="3">
        <v>2488.9875442962884</v>
      </c>
      <c r="Z3541" s="3">
        <v>219.37607982218873</v>
      </c>
      <c r="AA3541" s="3">
        <v>1282250.4076482835</v>
      </c>
    </row>
    <row r="3542" spans="1:27" x14ac:dyDescent="0.25">
      <c r="A3542" s="2">
        <v>3541</v>
      </c>
      <c r="B3542" s="3" t="s">
        <v>178</v>
      </c>
      <c r="C3542" s="3" t="s">
        <v>333</v>
      </c>
      <c r="D3542" s="3" t="s">
        <v>179</v>
      </c>
      <c r="E3542" s="3" t="s">
        <v>335</v>
      </c>
      <c r="F3542" s="3">
        <v>0.56000000000000005</v>
      </c>
      <c r="G3542" s="3">
        <v>0.48</v>
      </c>
      <c r="H3542" s="3" t="s">
        <v>64</v>
      </c>
      <c r="I3542" s="2">
        <v>6440</v>
      </c>
      <c r="J3542" s="3" t="s">
        <v>103</v>
      </c>
      <c r="K3542" s="2">
        <v>6440</v>
      </c>
      <c r="L3542" s="3" t="s">
        <v>64</v>
      </c>
      <c r="M3542" s="3" t="s">
        <v>289</v>
      </c>
      <c r="N3542" s="3" t="s">
        <v>289</v>
      </c>
      <c r="O3542" s="3"/>
      <c r="P3542" s="3"/>
      <c r="Q3542" s="3"/>
      <c r="R3542" s="3">
        <v>0</v>
      </c>
      <c r="S3542" s="3">
        <v>1</v>
      </c>
      <c r="T3542" s="2">
        <v>36</v>
      </c>
      <c r="U3542" s="3">
        <v>5.3607381031132642</v>
      </c>
      <c r="V3542" s="3">
        <v>39.443961823875846</v>
      </c>
      <c r="W3542" s="3">
        <v>4.6744059326096279</v>
      </c>
      <c r="X3542" s="3">
        <v>16211.274830396611</v>
      </c>
      <c r="Y3542" s="3">
        <v>39.443961823875846</v>
      </c>
      <c r="Z3542" s="3">
        <v>4.6744018002317684</v>
      </c>
      <c r="AA3542" s="3">
        <v>16211.274830396611</v>
      </c>
    </row>
    <row r="3543" spans="1:27" x14ac:dyDescent="0.25">
      <c r="A3543" s="2">
        <v>3542</v>
      </c>
      <c r="B3543" s="3" t="s">
        <v>178</v>
      </c>
      <c r="C3543" s="3" t="s">
        <v>333</v>
      </c>
      <c r="D3543" s="3" t="s">
        <v>179</v>
      </c>
      <c r="E3543" s="3" t="s">
        <v>335</v>
      </c>
      <c r="F3543" s="3">
        <v>0.56000000000000005</v>
      </c>
      <c r="G3543" s="3">
        <v>0.48</v>
      </c>
      <c r="H3543" s="3" t="s">
        <v>64</v>
      </c>
      <c r="I3543" s="2">
        <v>6460</v>
      </c>
      <c r="J3543" s="3" t="s">
        <v>104</v>
      </c>
      <c r="K3543" s="2">
        <v>6460</v>
      </c>
      <c r="L3543" s="3" t="s">
        <v>64</v>
      </c>
      <c r="M3543" s="3" t="s">
        <v>33</v>
      </c>
      <c r="N3543" s="3" t="s">
        <v>33</v>
      </c>
      <c r="O3543" s="3"/>
      <c r="P3543" s="3"/>
      <c r="Q3543" s="3"/>
      <c r="R3543" s="3">
        <v>0</v>
      </c>
      <c r="S3543" s="3">
        <v>1</v>
      </c>
      <c r="T3543" s="2">
        <v>79</v>
      </c>
      <c r="U3543" s="3">
        <v>16.309584519939154</v>
      </c>
      <c r="V3543" s="3">
        <v>75.418568154244099</v>
      </c>
      <c r="W3543" s="3">
        <v>7.5875845543640095</v>
      </c>
      <c r="X3543" s="3">
        <v>27655.334932091264</v>
      </c>
      <c r="Y3543" s="3">
        <v>75.418568154244099</v>
      </c>
      <c r="Z3543" s="3">
        <v>7.5875778466097268</v>
      </c>
      <c r="AA3543" s="3">
        <v>27655.334932091264</v>
      </c>
    </row>
    <row r="3544" spans="1:27" x14ac:dyDescent="0.25">
      <c r="A3544" s="2">
        <v>3543</v>
      </c>
      <c r="B3544" s="3" t="s">
        <v>178</v>
      </c>
      <c r="C3544" s="3" t="s">
        <v>333</v>
      </c>
      <c r="D3544" s="3" t="s">
        <v>179</v>
      </c>
      <c r="E3544" s="3" t="s">
        <v>335</v>
      </c>
      <c r="F3544" s="3">
        <v>0.56000000000000005</v>
      </c>
      <c r="G3544" s="3">
        <v>0.48</v>
      </c>
      <c r="H3544" s="3" t="s">
        <v>64</v>
      </c>
      <c r="I3544" s="2">
        <v>6460</v>
      </c>
      <c r="J3544" s="3" t="s">
        <v>104</v>
      </c>
      <c r="K3544" s="2">
        <v>6460</v>
      </c>
      <c r="L3544" s="3" t="s">
        <v>64</v>
      </c>
      <c r="M3544" s="3" t="s">
        <v>336</v>
      </c>
      <c r="N3544" s="3" t="s">
        <v>337</v>
      </c>
      <c r="O3544" s="3"/>
      <c r="P3544" s="3"/>
      <c r="Q3544" s="3"/>
      <c r="R3544" s="3">
        <v>0</v>
      </c>
      <c r="S3544" s="3">
        <v>1</v>
      </c>
      <c r="T3544" s="2">
        <v>2394</v>
      </c>
      <c r="U3544" s="3">
        <v>726.73161791887435</v>
      </c>
      <c r="V3544" s="3">
        <v>4064.2934740708392</v>
      </c>
      <c r="W3544" s="3">
        <v>383.69069980038455</v>
      </c>
      <c r="X3544" s="3">
        <v>1554798.9195429389</v>
      </c>
      <c r="Y3544" s="3">
        <v>4064.2934740708392</v>
      </c>
      <c r="Z3544" s="3">
        <v>383.69036060114183</v>
      </c>
      <c r="AA3544" s="3">
        <v>1554798.9195429389</v>
      </c>
    </row>
    <row r="3545" spans="1:27" x14ac:dyDescent="0.25">
      <c r="A3545" s="2">
        <v>3544</v>
      </c>
      <c r="B3545" s="3" t="s">
        <v>178</v>
      </c>
      <c r="C3545" s="3" t="s">
        <v>333</v>
      </c>
      <c r="D3545" s="3" t="s">
        <v>179</v>
      </c>
      <c r="E3545" s="3" t="s">
        <v>335</v>
      </c>
      <c r="F3545" s="3">
        <v>0.56000000000000005</v>
      </c>
      <c r="G3545" s="3">
        <v>0.48</v>
      </c>
      <c r="H3545" s="3" t="s">
        <v>64</v>
      </c>
      <c r="I3545" s="2">
        <v>6460</v>
      </c>
      <c r="J3545" s="3" t="s">
        <v>104</v>
      </c>
      <c r="K3545" s="2">
        <v>6460</v>
      </c>
      <c r="L3545" s="3" t="s">
        <v>64</v>
      </c>
      <c r="M3545" s="3" t="s">
        <v>338</v>
      </c>
      <c r="N3545" s="3" t="s">
        <v>339</v>
      </c>
      <c r="O3545" s="3"/>
      <c r="P3545" s="3"/>
      <c r="Q3545" s="3"/>
      <c r="R3545" s="3">
        <v>0</v>
      </c>
      <c r="S3545" s="3">
        <v>1</v>
      </c>
      <c r="T3545" s="2">
        <v>38</v>
      </c>
      <c r="U3545" s="3">
        <v>4.5161463669558577</v>
      </c>
      <c r="V3545" s="3">
        <v>32.161009199832399</v>
      </c>
      <c r="W3545" s="3">
        <v>3.7420481234173484</v>
      </c>
      <c r="X3545" s="3">
        <v>14066.511089521631</v>
      </c>
      <c r="Y3545" s="3">
        <v>32.161009199832399</v>
      </c>
      <c r="Z3545" s="3">
        <v>3.7420448152842885</v>
      </c>
      <c r="AA3545" s="3">
        <v>14066.511089521631</v>
      </c>
    </row>
    <row r="3546" spans="1:27" x14ac:dyDescent="0.25">
      <c r="A3546" s="2">
        <v>3545</v>
      </c>
      <c r="B3546" s="3" t="s">
        <v>178</v>
      </c>
      <c r="C3546" s="3" t="s">
        <v>333</v>
      </c>
      <c r="D3546" s="3" t="s">
        <v>179</v>
      </c>
      <c r="E3546" s="3" t="s">
        <v>335</v>
      </c>
      <c r="F3546" s="3">
        <v>0.56000000000000005</v>
      </c>
      <c r="G3546" s="3">
        <v>0.48</v>
      </c>
      <c r="H3546" s="3" t="s">
        <v>64</v>
      </c>
      <c r="I3546" s="2">
        <v>6460</v>
      </c>
      <c r="J3546" s="3" t="s">
        <v>104</v>
      </c>
      <c r="K3546" s="2">
        <v>6460</v>
      </c>
      <c r="L3546" s="3" t="s">
        <v>64</v>
      </c>
      <c r="M3546" s="3" t="s">
        <v>289</v>
      </c>
      <c r="N3546" s="3" t="s">
        <v>289</v>
      </c>
      <c r="O3546" s="3"/>
      <c r="P3546" s="3"/>
      <c r="Q3546" s="3"/>
      <c r="R3546" s="3">
        <v>0</v>
      </c>
      <c r="S3546" s="3">
        <v>1</v>
      </c>
      <c r="T3546" s="2">
        <v>1058</v>
      </c>
      <c r="U3546" s="3">
        <v>270.21692474706674</v>
      </c>
      <c r="V3546" s="3">
        <v>1400.3460569427459</v>
      </c>
      <c r="W3546" s="3">
        <v>128.84356598967605</v>
      </c>
      <c r="X3546" s="3">
        <v>540437.38483199326</v>
      </c>
      <c r="Y3546" s="3">
        <v>1400.3460569427459</v>
      </c>
      <c r="Z3546" s="3">
        <v>128.84345208636776</v>
      </c>
      <c r="AA3546" s="3">
        <v>540437.38483199326</v>
      </c>
    </row>
    <row r="3547" spans="1:27" x14ac:dyDescent="0.25">
      <c r="A3547" s="2">
        <v>3546</v>
      </c>
      <c r="B3547" s="3" t="s">
        <v>178</v>
      </c>
      <c r="C3547" s="3" t="s">
        <v>333</v>
      </c>
      <c r="D3547" s="3" t="s">
        <v>179</v>
      </c>
      <c r="E3547" s="3" t="s">
        <v>335</v>
      </c>
      <c r="F3547" s="3">
        <v>0.56000000000000005</v>
      </c>
      <c r="G3547" s="3">
        <v>0.48</v>
      </c>
      <c r="H3547" s="3" t="s">
        <v>64</v>
      </c>
      <c r="I3547" s="2">
        <v>7410</v>
      </c>
      <c r="J3547" s="3" t="s">
        <v>150</v>
      </c>
      <c r="K3547" s="2">
        <v>3000</v>
      </c>
      <c r="L3547" s="3"/>
      <c r="M3547" s="3" t="s">
        <v>338</v>
      </c>
      <c r="N3547" s="3" t="s">
        <v>339</v>
      </c>
      <c r="O3547" s="3"/>
      <c r="P3547" s="3"/>
      <c r="Q3547" s="3"/>
      <c r="R3547" s="3">
        <v>0</v>
      </c>
      <c r="S3547" s="3">
        <v>1</v>
      </c>
      <c r="T3547" s="2">
        <v>31</v>
      </c>
      <c r="U3547" s="3">
        <v>6.8364805246342572E-2</v>
      </c>
      <c r="V3547" s="3">
        <v>0.45718752174110788</v>
      </c>
      <c r="W3547" s="3">
        <v>5.9611332106599857E-2</v>
      </c>
      <c r="X3547" s="3">
        <v>235.59183155890872</v>
      </c>
      <c r="Y3547" s="3">
        <v>0.45718752174110788</v>
      </c>
      <c r="Z3547" s="3">
        <v>5.9611279407593316E-2</v>
      </c>
      <c r="AA3547" s="3">
        <v>235.59183155890872</v>
      </c>
    </row>
    <row r="3548" spans="1:27" x14ac:dyDescent="0.25">
      <c r="A3548" s="2">
        <v>3547</v>
      </c>
      <c r="B3548" s="3" t="s">
        <v>178</v>
      </c>
      <c r="C3548" s="3" t="s">
        <v>333</v>
      </c>
      <c r="D3548" s="3" t="s">
        <v>179</v>
      </c>
      <c r="E3548" s="3" t="s">
        <v>335</v>
      </c>
      <c r="F3548" s="3">
        <v>0.56000000000000005</v>
      </c>
      <c r="G3548" s="3">
        <v>0.48</v>
      </c>
      <c r="H3548" s="3" t="s">
        <v>64</v>
      </c>
      <c r="I3548" s="2">
        <v>7420</v>
      </c>
      <c r="J3548" s="3" t="s">
        <v>243</v>
      </c>
      <c r="K3548" s="2">
        <v>3000</v>
      </c>
      <c r="L3548" s="3"/>
      <c r="M3548" s="3" t="s">
        <v>336</v>
      </c>
      <c r="N3548" s="3" t="s">
        <v>337</v>
      </c>
      <c r="O3548" s="3"/>
      <c r="P3548" s="3"/>
      <c r="Q3548" s="3"/>
      <c r="R3548" s="3">
        <v>0</v>
      </c>
      <c r="S3548" s="3">
        <v>1</v>
      </c>
      <c r="T3548" s="2">
        <v>3</v>
      </c>
      <c r="U3548" s="3">
        <v>4.4044581263144998E-2</v>
      </c>
      <c r="V3548" s="3">
        <v>0.24649836530595517</v>
      </c>
      <c r="W3548" s="3">
        <v>2.2574889967849818E-2</v>
      </c>
      <c r="X3548" s="3">
        <v>115.86056506950277</v>
      </c>
      <c r="Y3548" s="3">
        <v>0.24649836530595517</v>
      </c>
      <c r="Z3548" s="3">
        <v>2.257487001066668E-2</v>
      </c>
      <c r="AA3548" s="3">
        <v>115.86056506950277</v>
      </c>
    </row>
    <row r="3549" spans="1:27" x14ac:dyDescent="0.25">
      <c r="A3549" s="2">
        <v>3548</v>
      </c>
      <c r="B3549" s="3" t="s">
        <v>178</v>
      </c>
      <c r="C3549" s="3" t="s">
        <v>333</v>
      </c>
      <c r="D3549" s="3" t="s">
        <v>179</v>
      </c>
      <c r="E3549" s="3" t="s">
        <v>335</v>
      </c>
      <c r="F3549" s="3">
        <v>0.56000000000000005</v>
      </c>
      <c r="G3549" s="3">
        <v>0.48</v>
      </c>
      <c r="H3549" s="3" t="s">
        <v>64</v>
      </c>
      <c r="I3549" s="2">
        <v>7430</v>
      </c>
      <c r="J3549" s="3" t="s">
        <v>55</v>
      </c>
      <c r="K3549" s="2">
        <v>3000</v>
      </c>
      <c r="L3549" s="3"/>
      <c r="M3549" s="3" t="s">
        <v>336</v>
      </c>
      <c r="N3549" s="3" t="s">
        <v>337</v>
      </c>
      <c r="O3549" s="3"/>
      <c r="P3549" s="3"/>
      <c r="Q3549" s="3"/>
      <c r="R3549" s="3">
        <v>0</v>
      </c>
      <c r="S3549" s="3">
        <v>1</v>
      </c>
      <c r="T3549" s="2">
        <v>13</v>
      </c>
      <c r="U3549" s="3">
        <v>4.1611210561133198</v>
      </c>
      <c r="V3549" s="3">
        <v>16.010585446159993</v>
      </c>
      <c r="W3549" s="3">
        <v>1.5193501058139562</v>
      </c>
      <c r="X3549" s="3">
        <v>7717.1982270162762</v>
      </c>
      <c r="Y3549" s="3">
        <v>16.010585446159993</v>
      </c>
      <c r="Z3549" s="3">
        <v>1.5193487626424764</v>
      </c>
      <c r="AA3549" s="3">
        <v>7717.1982270162762</v>
      </c>
    </row>
    <row r="3550" spans="1:27" x14ac:dyDescent="0.25">
      <c r="A3550" s="2">
        <v>3549</v>
      </c>
      <c r="B3550" s="3" t="s">
        <v>178</v>
      </c>
      <c r="C3550" s="3" t="s">
        <v>333</v>
      </c>
      <c r="D3550" s="3" t="s">
        <v>179</v>
      </c>
      <c r="E3550" s="3" t="s">
        <v>335</v>
      </c>
      <c r="F3550" s="3">
        <v>0.56000000000000005</v>
      </c>
      <c r="G3550" s="3">
        <v>0.48</v>
      </c>
      <c r="H3550" s="3" t="s">
        <v>64</v>
      </c>
      <c r="I3550" s="2">
        <v>8200</v>
      </c>
      <c r="J3550" s="3" t="s">
        <v>107</v>
      </c>
      <c r="K3550" s="2">
        <v>3000</v>
      </c>
      <c r="L3550" s="3"/>
      <c r="M3550" s="3" t="s">
        <v>336</v>
      </c>
      <c r="N3550" s="3" t="s">
        <v>337</v>
      </c>
      <c r="O3550" s="3"/>
      <c r="P3550" s="3"/>
      <c r="Q3550" s="3"/>
      <c r="R3550" s="3">
        <v>0</v>
      </c>
      <c r="S3550" s="3">
        <v>1</v>
      </c>
      <c r="T3550" s="2">
        <v>7</v>
      </c>
      <c r="U3550" s="3">
        <v>0.43449332402813007</v>
      </c>
      <c r="V3550" s="3">
        <v>3.2355865732601639</v>
      </c>
      <c r="W3550" s="3">
        <v>0.43729363726524217</v>
      </c>
      <c r="X3550" s="3">
        <v>1543.3935451362245</v>
      </c>
      <c r="Y3550" s="3">
        <v>3.2355865732601639</v>
      </c>
      <c r="Z3550" s="3">
        <v>0.43729325067867342</v>
      </c>
      <c r="AA3550" s="3">
        <v>1543.3935451362245</v>
      </c>
    </row>
    <row r="3551" spans="1:27" x14ac:dyDescent="0.25">
      <c r="A3551" s="2">
        <v>3550</v>
      </c>
      <c r="B3551" s="3" t="s">
        <v>178</v>
      </c>
      <c r="C3551" s="3" t="s">
        <v>333</v>
      </c>
      <c r="D3551" s="3" t="s">
        <v>179</v>
      </c>
      <c r="E3551" s="3" t="s">
        <v>335</v>
      </c>
      <c r="F3551" s="3">
        <v>0.56000000000000005</v>
      </c>
      <c r="G3551" s="3">
        <v>0.48</v>
      </c>
      <c r="H3551" s="3" t="s">
        <v>64</v>
      </c>
      <c r="I3551" s="2">
        <v>8300</v>
      </c>
      <c r="J3551" s="3" t="s">
        <v>202</v>
      </c>
      <c r="K3551" s="2">
        <v>3000</v>
      </c>
      <c r="L3551" s="3"/>
      <c r="M3551" s="3" t="s">
        <v>338</v>
      </c>
      <c r="N3551" s="3" t="s">
        <v>339</v>
      </c>
      <c r="O3551" s="3"/>
      <c r="P3551" s="3"/>
      <c r="Q3551" s="3"/>
      <c r="R3551" s="3">
        <v>0</v>
      </c>
      <c r="S3551" s="3">
        <v>1</v>
      </c>
      <c r="T3551" s="2">
        <v>25</v>
      </c>
      <c r="U3551" s="3">
        <v>4.1914181240597523E-2</v>
      </c>
      <c r="V3551" s="3">
        <v>0.3305891535245653</v>
      </c>
      <c r="W3551" s="3">
        <v>4.5993651543467136E-2</v>
      </c>
      <c r="X3551" s="3">
        <v>162.11124319231754</v>
      </c>
      <c r="Y3551" s="3">
        <v>0.3305891535245653</v>
      </c>
      <c r="Z3551" s="3">
        <v>4.5993610883081681E-2</v>
      </c>
      <c r="AA3551" s="3">
        <v>162.11124319231754</v>
      </c>
    </row>
    <row r="3552" spans="1:27" x14ac:dyDescent="0.25">
      <c r="A3552" s="2">
        <v>3551</v>
      </c>
      <c r="B3552" s="3" t="s">
        <v>178</v>
      </c>
      <c r="C3552" s="3" t="s">
        <v>333</v>
      </c>
      <c r="D3552" s="3" t="s">
        <v>179</v>
      </c>
      <c r="E3552" s="3" t="s">
        <v>335</v>
      </c>
      <c r="F3552" s="3">
        <v>0.56000000000000005</v>
      </c>
      <c r="G3552" s="3">
        <v>0.48</v>
      </c>
      <c r="H3552" s="3" t="s">
        <v>64</v>
      </c>
      <c r="I3552" s="2">
        <v>8300</v>
      </c>
      <c r="J3552" s="3" t="s">
        <v>202</v>
      </c>
      <c r="K3552" s="2">
        <v>3000</v>
      </c>
      <c r="L3552" s="3"/>
      <c r="M3552" s="3" t="s">
        <v>289</v>
      </c>
      <c r="N3552" s="3" t="s">
        <v>289</v>
      </c>
      <c r="O3552" s="3"/>
      <c r="P3552" s="3"/>
      <c r="Q3552" s="3"/>
      <c r="R3552" s="3">
        <v>0</v>
      </c>
      <c r="S3552" s="3">
        <v>1</v>
      </c>
      <c r="T3552" s="2">
        <v>3</v>
      </c>
      <c r="U3552" s="3">
        <v>1.014268637342656E-2</v>
      </c>
      <c r="V3552" s="3">
        <v>8.2534915937067924E-2</v>
      </c>
      <c r="W3552" s="3">
        <v>1.1599839846914869E-2</v>
      </c>
      <c r="X3552" s="3">
        <v>40.201351038612536</v>
      </c>
      <c r="Y3552" s="3">
        <v>8.2534915937067924E-2</v>
      </c>
      <c r="Z3552" s="3">
        <v>1.1599829592152638E-2</v>
      </c>
      <c r="AA3552" s="3">
        <v>40.201351038612536</v>
      </c>
    </row>
    <row r="3553" spans="1:29" x14ac:dyDescent="0.25">
      <c r="A3553" s="2">
        <v>3552</v>
      </c>
      <c r="B3553" s="3" t="s">
        <v>178</v>
      </c>
      <c r="C3553" s="3" t="s">
        <v>333</v>
      </c>
      <c r="D3553" s="3" t="s">
        <v>179</v>
      </c>
      <c r="E3553" s="3" t="s">
        <v>335</v>
      </c>
      <c r="F3553" s="3">
        <v>0.56000000000000005</v>
      </c>
      <c r="G3553" s="3">
        <v>0.48</v>
      </c>
      <c r="H3553" s="3" t="s">
        <v>64</v>
      </c>
      <c r="I3553" s="2">
        <v>8310</v>
      </c>
      <c r="J3553" s="3" t="s">
        <v>108</v>
      </c>
      <c r="K3553" s="2">
        <v>3000</v>
      </c>
      <c r="L3553" s="3"/>
      <c r="M3553" s="3" t="s">
        <v>336</v>
      </c>
      <c r="N3553" s="3" t="s">
        <v>337</v>
      </c>
      <c r="O3553" s="3"/>
      <c r="P3553" s="3"/>
      <c r="Q3553" s="3"/>
      <c r="R3553" s="3">
        <v>0</v>
      </c>
      <c r="S3553" s="3">
        <v>1</v>
      </c>
      <c r="T3553" s="2">
        <v>1</v>
      </c>
      <c r="U3553" s="3">
        <v>5.6801243260767097E-2</v>
      </c>
      <c r="V3553" s="3">
        <v>0.35618309499142559</v>
      </c>
      <c r="W3553" s="3">
        <v>4.7709490082082633E-2</v>
      </c>
      <c r="X3553" s="3">
        <v>175.86774187819998</v>
      </c>
      <c r="Y3553" s="3">
        <v>0.35618309499142559</v>
      </c>
      <c r="Z3553" s="3">
        <v>4.7709447904821303E-2</v>
      </c>
      <c r="AA3553" s="3">
        <v>175.86774187819998</v>
      </c>
    </row>
    <row r="3554" spans="1:29" x14ac:dyDescent="0.25">
      <c r="A3554" s="2">
        <v>3553</v>
      </c>
      <c r="B3554" s="3" t="s">
        <v>178</v>
      </c>
      <c r="C3554" s="3" t="s">
        <v>333</v>
      </c>
      <c r="D3554" s="3" t="s">
        <v>179</v>
      </c>
      <c r="E3554" s="3" t="s">
        <v>335</v>
      </c>
      <c r="F3554" s="3">
        <v>0.56000000000000005</v>
      </c>
      <c r="G3554" s="3">
        <v>0.48</v>
      </c>
      <c r="H3554" s="3" t="s">
        <v>64</v>
      </c>
      <c r="I3554" s="2">
        <v>8340</v>
      </c>
      <c r="J3554" s="3" t="s">
        <v>151</v>
      </c>
      <c r="K3554" s="2">
        <v>3000</v>
      </c>
      <c r="L3554" s="3"/>
      <c r="M3554" s="3" t="s">
        <v>336</v>
      </c>
      <c r="N3554" s="3" t="s">
        <v>337</v>
      </c>
      <c r="O3554" s="3"/>
      <c r="P3554" s="3"/>
      <c r="Q3554" s="3"/>
      <c r="R3554" s="3">
        <v>0</v>
      </c>
      <c r="S3554" s="3">
        <v>1</v>
      </c>
      <c r="T3554" s="2">
        <v>51</v>
      </c>
      <c r="U3554" s="3">
        <v>18.457453691448798</v>
      </c>
      <c r="V3554" s="3">
        <v>142.26377597220042</v>
      </c>
      <c r="W3554" s="3">
        <v>20.1184780006853</v>
      </c>
      <c r="X3554" s="3">
        <v>66683.565822047778</v>
      </c>
      <c r="Y3554" s="3">
        <v>142.26377597220042</v>
      </c>
      <c r="Z3554" s="3">
        <v>20.118460215076976</v>
      </c>
      <c r="AA3554" s="3">
        <v>66683.565822047778</v>
      </c>
    </row>
    <row r="3555" spans="1:29" x14ac:dyDescent="0.25">
      <c r="A3555" s="2">
        <v>3554</v>
      </c>
      <c r="B3555" s="3" t="s">
        <v>178</v>
      </c>
      <c r="C3555" s="3" t="s">
        <v>333</v>
      </c>
      <c r="D3555" s="3" t="s">
        <v>179</v>
      </c>
      <c r="E3555" s="3" t="s">
        <v>335</v>
      </c>
      <c r="F3555" s="3">
        <v>0.56000000000000005</v>
      </c>
      <c r="G3555" s="3">
        <v>0.48</v>
      </c>
      <c r="H3555" s="3" t="s">
        <v>64</v>
      </c>
      <c r="I3555" s="2">
        <v>8340</v>
      </c>
      <c r="J3555" s="3" t="s">
        <v>151</v>
      </c>
      <c r="K3555" s="2">
        <v>3000</v>
      </c>
      <c r="L3555" s="3"/>
      <c r="M3555" s="3" t="s">
        <v>289</v>
      </c>
      <c r="N3555" s="3" t="s">
        <v>289</v>
      </c>
      <c r="O3555" s="3"/>
      <c r="P3555" s="3"/>
      <c r="Q3555" s="3"/>
      <c r="R3555" s="3">
        <v>0</v>
      </c>
      <c r="S3555" s="3">
        <v>1</v>
      </c>
      <c r="T3555" s="2">
        <v>56</v>
      </c>
      <c r="U3555" s="3">
        <v>15.206899233100394</v>
      </c>
      <c r="V3555" s="3">
        <v>97.846669392744616</v>
      </c>
      <c r="W3555" s="3">
        <v>13.513730586281797</v>
      </c>
      <c r="X3555" s="3">
        <v>51550.278434940228</v>
      </c>
      <c r="Y3555" s="3">
        <v>97.846669392744616</v>
      </c>
      <c r="Z3555" s="3">
        <v>13.513718639557041</v>
      </c>
      <c r="AA3555" s="3">
        <v>51550.278434940228</v>
      </c>
    </row>
    <row r="3556" spans="1:29" x14ac:dyDescent="0.25">
      <c r="A3556" s="2">
        <v>3555</v>
      </c>
      <c r="B3556" s="3" t="s">
        <v>178</v>
      </c>
      <c r="C3556" s="3" t="s">
        <v>333</v>
      </c>
      <c r="D3556" s="3" t="s">
        <v>179</v>
      </c>
      <c r="E3556" s="3" t="s">
        <v>335</v>
      </c>
      <c r="F3556" s="3">
        <v>0.56000000000000005</v>
      </c>
      <c r="G3556" s="3">
        <v>0.48</v>
      </c>
      <c r="H3556" s="3" t="s">
        <v>353</v>
      </c>
      <c r="I3556" s="2">
        <v>1100</v>
      </c>
      <c r="J3556" s="3" t="s">
        <v>42</v>
      </c>
      <c r="K3556" s="2">
        <v>1000</v>
      </c>
      <c r="L3556" s="3"/>
      <c r="M3556" s="3" t="s">
        <v>354</v>
      </c>
      <c r="N3556" s="3" t="s">
        <v>353</v>
      </c>
      <c r="O3556" s="3"/>
      <c r="P3556" s="3"/>
      <c r="Q3556" s="3"/>
      <c r="R3556" s="3">
        <v>0</v>
      </c>
      <c r="S3556" s="3">
        <v>1</v>
      </c>
      <c r="T3556" s="2">
        <v>5</v>
      </c>
      <c r="U3556" s="3">
        <v>1.3738046755447594E-3</v>
      </c>
      <c r="V3556" s="3">
        <v>1.2457016492993727E-2</v>
      </c>
      <c r="W3556" s="3">
        <v>1.8830423122593262E-3</v>
      </c>
      <c r="X3556" s="3">
        <v>4.7575115911647972</v>
      </c>
      <c r="Y3556" s="3">
        <v>1.2457016492993727E-2</v>
      </c>
      <c r="Z3556" s="3">
        <v>1.8830406475681353E-3</v>
      </c>
      <c r="AA3556" s="3">
        <v>4.7575115911647972</v>
      </c>
      <c r="AB3556">
        <f t="shared" ref="AB3556:AB3619" si="92">Y3556</f>
        <v>1.2457016492993727E-2</v>
      </c>
      <c r="AC3556">
        <f t="shared" ref="AC3556:AC3619" si="93">Z3556</f>
        <v>1.8830406475681353E-3</v>
      </c>
    </row>
    <row r="3557" spans="1:29" x14ac:dyDescent="0.25">
      <c r="A3557" s="2">
        <v>3556</v>
      </c>
      <c r="B3557" s="3" t="s">
        <v>178</v>
      </c>
      <c r="C3557" s="3" t="s">
        <v>333</v>
      </c>
      <c r="D3557" s="3" t="s">
        <v>179</v>
      </c>
      <c r="E3557" s="3" t="s">
        <v>335</v>
      </c>
      <c r="F3557" s="3">
        <v>0.56000000000000005</v>
      </c>
      <c r="G3557" s="3">
        <v>0.48</v>
      </c>
      <c r="H3557" s="3" t="s">
        <v>353</v>
      </c>
      <c r="I3557" s="2">
        <v>1100</v>
      </c>
      <c r="J3557" s="3" t="s">
        <v>42</v>
      </c>
      <c r="K3557" s="2">
        <v>1000</v>
      </c>
      <c r="L3557" s="3"/>
      <c r="M3557" s="3" t="s">
        <v>355</v>
      </c>
      <c r="N3557" s="3" t="s">
        <v>353</v>
      </c>
      <c r="O3557" s="3"/>
      <c r="P3557" s="3"/>
      <c r="Q3557" s="3"/>
      <c r="R3557" s="3">
        <v>0</v>
      </c>
      <c r="S3557" s="3">
        <v>1</v>
      </c>
      <c r="T3557" s="2">
        <v>7</v>
      </c>
      <c r="U3557" s="3">
        <v>5.3719757052928983E-4</v>
      </c>
      <c r="V3557" s="3">
        <v>4.5062329189921981E-3</v>
      </c>
      <c r="W3557" s="3">
        <v>5.9524447628195494E-4</v>
      </c>
      <c r="X3557" s="3">
        <v>2.0280260053930759</v>
      </c>
      <c r="Y3557" s="3">
        <v>4.5062329189921981E-3</v>
      </c>
      <c r="Z3557" s="3">
        <v>5.9524395005998616E-4</v>
      </c>
      <c r="AA3557" s="3">
        <v>2.0280260053930759</v>
      </c>
      <c r="AB3557">
        <f t="shared" si="92"/>
        <v>4.5062329189921981E-3</v>
      </c>
      <c r="AC3557">
        <f t="shared" si="93"/>
        <v>5.9524395005998616E-4</v>
      </c>
    </row>
    <row r="3558" spans="1:29" x14ac:dyDescent="0.25">
      <c r="A3558" s="2">
        <v>3557</v>
      </c>
      <c r="B3558" s="3" t="s">
        <v>178</v>
      </c>
      <c r="C3558" s="3" t="s">
        <v>333</v>
      </c>
      <c r="D3558" s="3" t="s">
        <v>179</v>
      </c>
      <c r="E3558" s="3" t="s">
        <v>335</v>
      </c>
      <c r="F3558" s="3">
        <v>0.56000000000000005</v>
      </c>
      <c r="G3558" s="3">
        <v>0.48</v>
      </c>
      <c r="H3558" s="3" t="s">
        <v>353</v>
      </c>
      <c r="I3558" s="2">
        <v>1100</v>
      </c>
      <c r="J3558" s="3" t="s">
        <v>42</v>
      </c>
      <c r="K3558" s="2">
        <v>1100</v>
      </c>
      <c r="L3558" s="3"/>
      <c r="M3558" s="3" t="s">
        <v>354</v>
      </c>
      <c r="N3558" s="3" t="s">
        <v>353</v>
      </c>
      <c r="O3558" s="3"/>
      <c r="P3558" s="3"/>
      <c r="Q3558" s="3"/>
      <c r="R3558" s="3">
        <v>0</v>
      </c>
      <c r="S3558" s="3">
        <v>1</v>
      </c>
      <c r="T3558" s="2">
        <v>21</v>
      </c>
      <c r="U3558" s="3">
        <v>1.4133191215265324</v>
      </c>
      <c r="V3558" s="3">
        <v>11.434226559418976</v>
      </c>
      <c r="W3558" s="3">
        <v>1.6051482287939174</v>
      </c>
      <c r="X3558" s="3">
        <v>4988.5016855148579</v>
      </c>
      <c r="Y3558" s="3">
        <v>11.434226559418976</v>
      </c>
      <c r="Z3558" s="3">
        <v>1.6051468097731694</v>
      </c>
      <c r="AA3558" s="3">
        <v>4988.5016855148579</v>
      </c>
      <c r="AB3558">
        <f t="shared" si="92"/>
        <v>11.434226559418976</v>
      </c>
      <c r="AC3558">
        <f t="shared" si="93"/>
        <v>1.6051468097731694</v>
      </c>
    </row>
    <row r="3559" spans="1:29" x14ac:dyDescent="0.25">
      <c r="A3559" s="2">
        <v>3558</v>
      </c>
      <c r="B3559" s="3" t="s">
        <v>178</v>
      </c>
      <c r="C3559" s="3" t="s">
        <v>333</v>
      </c>
      <c r="D3559" s="3" t="s">
        <v>179</v>
      </c>
      <c r="E3559" s="3" t="s">
        <v>335</v>
      </c>
      <c r="F3559" s="3">
        <v>0.56000000000000005</v>
      </c>
      <c r="G3559" s="3">
        <v>0.48</v>
      </c>
      <c r="H3559" s="3" t="s">
        <v>353</v>
      </c>
      <c r="I3559" s="2">
        <v>1100</v>
      </c>
      <c r="J3559" s="3" t="s">
        <v>42</v>
      </c>
      <c r="K3559" s="2">
        <v>1100</v>
      </c>
      <c r="L3559" s="3"/>
      <c r="M3559" s="3" t="s">
        <v>356</v>
      </c>
      <c r="N3559" s="3" t="s">
        <v>353</v>
      </c>
      <c r="O3559" s="3"/>
      <c r="P3559" s="3"/>
      <c r="Q3559" s="3"/>
      <c r="R3559" s="3">
        <v>0</v>
      </c>
      <c r="S3559" s="3">
        <v>1</v>
      </c>
      <c r="T3559" s="2">
        <v>8</v>
      </c>
      <c r="U3559" s="3">
        <v>0.25199471776270227</v>
      </c>
      <c r="V3559" s="3">
        <v>2.0561242024773478</v>
      </c>
      <c r="W3559" s="3">
        <v>0.27599078219745488</v>
      </c>
      <c r="X3559" s="3">
        <v>882.75376821254054</v>
      </c>
      <c r="Y3559" s="3">
        <v>2.0561242024773478</v>
      </c>
      <c r="Z3559" s="3">
        <v>0.27599053820961783</v>
      </c>
      <c r="AA3559" s="3">
        <v>882.75376821254054</v>
      </c>
      <c r="AB3559">
        <f t="shared" si="92"/>
        <v>2.0561242024773478</v>
      </c>
      <c r="AC3559">
        <f t="shared" si="93"/>
        <v>0.27599053820961783</v>
      </c>
    </row>
    <row r="3560" spans="1:29" x14ac:dyDescent="0.25">
      <c r="A3560" s="2">
        <v>3559</v>
      </c>
      <c r="B3560" s="3" t="s">
        <v>178</v>
      </c>
      <c r="C3560" s="3" t="s">
        <v>333</v>
      </c>
      <c r="D3560" s="3" t="s">
        <v>179</v>
      </c>
      <c r="E3560" s="3" t="s">
        <v>335</v>
      </c>
      <c r="F3560" s="3">
        <v>0.56000000000000005</v>
      </c>
      <c r="G3560" s="3">
        <v>0.48</v>
      </c>
      <c r="H3560" s="3" t="s">
        <v>353</v>
      </c>
      <c r="I3560" s="2">
        <v>1100</v>
      </c>
      <c r="J3560" s="3" t="s">
        <v>42</v>
      </c>
      <c r="K3560" s="2">
        <v>1100</v>
      </c>
      <c r="L3560" s="3"/>
      <c r="M3560" s="3" t="s">
        <v>355</v>
      </c>
      <c r="N3560" s="3" t="s">
        <v>353</v>
      </c>
      <c r="O3560" s="3"/>
      <c r="P3560" s="3"/>
      <c r="Q3560" s="3"/>
      <c r="R3560" s="3">
        <v>0</v>
      </c>
      <c r="S3560" s="3">
        <v>1</v>
      </c>
      <c r="T3560" s="2">
        <v>11</v>
      </c>
      <c r="U3560" s="3">
        <v>6.906258401469223E-2</v>
      </c>
      <c r="V3560" s="3">
        <v>0.58444012372743359</v>
      </c>
      <c r="W3560" s="3">
        <v>7.8958673994380044E-2</v>
      </c>
      <c r="X3560" s="3">
        <v>270.83169395242538</v>
      </c>
      <c r="Y3560" s="3">
        <v>0.58444012372743359</v>
      </c>
      <c r="Z3560" s="3">
        <v>7.8958604191483067E-2</v>
      </c>
      <c r="AA3560" s="3">
        <v>270.83169395242538</v>
      </c>
      <c r="AB3560">
        <f t="shared" si="92"/>
        <v>0.58444012372743359</v>
      </c>
      <c r="AC3560">
        <f t="shared" si="93"/>
        <v>7.8958604191483067E-2</v>
      </c>
    </row>
    <row r="3561" spans="1:29" x14ac:dyDescent="0.25">
      <c r="A3561" s="2">
        <v>3560</v>
      </c>
      <c r="B3561" s="3" t="s">
        <v>178</v>
      </c>
      <c r="C3561" s="3" t="s">
        <v>333</v>
      </c>
      <c r="D3561" s="3" t="s">
        <v>179</v>
      </c>
      <c r="E3561" s="3" t="s">
        <v>335</v>
      </c>
      <c r="F3561" s="3">
        <v>0.56000000000000005</v>
      </c>
      <c r="G3561" s="3">
        <v>0.48</v>
      </c>
      <c r="H3561" s="3" t="s">
        <v>353</v>
      </c>
      <c r="I3561" s="2">
        <v>1180</v>
      </c>
      <c r="J3561" s="3" t="s">
        <v>43</v>
      </c>
      <c r="K3561" s="2">
        <v>1000</v>
      </c>
      <c r="L3561" s="3"/>
      <c r="M3561" s="3" t="s">
        <v>354</v>
      </c>
      <c r="N3561" s="3" t="s">
        <v>353</v>
      </c>
      <c r="O3561" s="3"/>
      <c r="P3561" s="3"/>
      <c r="Q3561" s="3"/>
      <c r="R3561" s="3">
        <v>0</v>
      </c>
      <c r="S3561" s="3">
        <v>1</v>
      </c>
      <c r="T3561" s="2">
        <v>7</v>
      </c>
      <c r="U3561" s="3">
        <v>9.2105560533016376E-4</v>
      </c>
      <c r="V3561" s="3">
        <v>7.90455148420415E-3</v>
      </c>
      <c r="W3561" s="3">
        <v>1.1361668906190116E-3</v>
      </c>
      <c r="X3561" s="3">
        <v>3.4794119409818274</v>
      </c>
      <c r="Y3561" s="3">
        <v>7.90455148420415E-3</v>
      </c>
      <c r="Z3561" s="3">
        <v>1.1361658861981342E-3</v>
      </c>
      <c r="AA3561" s="3">
        <v>3.4794119409818274</v>
      </c>
      <c r="AB3561">
        <f t="shared" si="92"/>
        <v>7.90455148420415E-3</v>
      </c>
      <c r="AC3561">
        <f t="shared" si="93"/>
        <v>1.1361658861981342E-3</v>
      </c>
    </row>
    <row r="3562" spans="1:29" x14ac:dyDescent="0.25">
      <c r="A3562" s="2">
        <v>3561</v>
      </c>
      <c r="B3562" s="3" t="s">
        <v>178</v>
      </c>
      <c r="C3562" s="3" t="s">
        <v>333</v>
      </c>
      <c r="D3562" s="3" t="s">
        <v>179</v>
      </c>
      <c r="E3562" s="3" t="s">
        <v>335</v>
      </c>
      <c r="F3562" s="3">
        <v>0.56000000000000005</v>
      </c>
      <c r="G3562" s="3">
        <v>0.48</v>
      </c>
      <c r="H3562" s="3" t="s">
        <v>353</v>
      </c>
      <c r="I3562" s="2">
        <v>1180</v>
      </c>
      <c r="J3562" s="3" t="s">
        <v>43</v>
      </c>
      <c r="K3562" s="2">
        <v>1180</v>
      </c>
      <c r="L3562" s="3"/>
      <c r="M3562" s="3" t="s">
        <v>354</v>
      </c>
      <c r="N3562" s="3" t="s">
        <v>353</v>
      </c>
      <c r="O3562" s="3"/>
      <c r="P3562" s="3"/>
      <c r="Q3562" s="3"/>
      <c r="R3562" s="3">
        <v>0</v>
      </c>
      <c r="S3562" s="3">
        <v>1</v>
      </c>
      <c r="T3562" s="2">
        <v>36</v>
      </c>
      <c r="U3562" s="3">
        <v>3.7013603993727662</v>
      </c>
      <c r="V3562" s="3">
        <v>29.376028844246125</v>
      </c>
      <c r="W3562" s="3">
        <v>4.0268350494397147</v>
      </c>
      <c r="X3562" s="3">
        <v>13072.365762384081</v>
      </c>
      <c r="Y3562" s="3">
        <v>29.376028844246125</v>
      </c>
      <c r="Z3562" s="3">
        <v>4.026831489542646</v>
      </c>
      <c r="AA3562" s="3">
        <v>13072.365762384081</v>
      </c>
      <c r="AB3562">
        <f t="shared" si="92"/>
        <v>29.376028844246125</v>
      </c>
      <c r="AC3562">
        <f t="shared" si="93"/>
        <v>4.026831489542646</v>
      </c>
    </row>
    <row r="3563" spans="1:29" x14ac:dyDescent="0.25">
      <c r="A3563" s="2">
        <v>3562</v>
      </c>
      <c r="B3563" s="3" t="s">
        <v>178</v>
      </c>
      <c r="C3563" s="3" t="s">
        <v>333</v>
      </c>
      <c r="D3563" s="3" t="s">
        <v>179</v>
      </c>
      <c r="E3563" s="3" t="s">
        <v>335</v>
      </c>
      <c r="F3563" s="3">
        <v>0.56000000000000005</v>
      </c>
      <c r="G3563" s="3">
        <v>0.48</v>
      </c>
      <c r="H3563" s="3" t="s">
        <v>353</v>
      </c>
      <c r="I3563" s="2">
        <v>1180</v>
      </c>
      <c r="J3563" s="3" t="s">
        <v>43</v>
      </c>
      <c r="K3563" s="2">
        <v>1180</v>
      </c>
      <c r="L3563" s="3"/>
      <c r="M3563" s="3" t="s">
        <v>356</v>
      </c>
      <c r="N3563" s="3" t="s">
        <v>353</v>
      </c>
      <c r="O3563" s="3"/>
      <c r="P3563" s="3"/>
      <c r="Q3563" s="3"/>
      <c r="R3563" s="3">
        <v>0</v>
      </c>
      <c r="S3563" s="3">
        <v>1</v>
      </c>
      <c r="T3563" s="2">
        <v>6</v>
      </c>
      <c r="U3563" s="3">
        <v>1.4799815653675063E-2</v>
      </c>
      <c r="V3563" s="3">
        <v>0.12913429728042222</v>
      </c>
      <c r="W3563" s="3">
        <v>1.7444514159187435E-2</v>
      </c>
      <c r="X3563" s="3">
        <v>59.186814582975877</v>
      </c>
      <c r="Y3563" s="3">
        <v>0.12913429728042222</v>
      </c>
      <c r="Z3563" s="3">
        <v>1.7444498737479292E-2</v>
      </c>
      <c r="AA3563" s="3">
        <v>59.186814582975877</v>
      </c>
      <c r="AB3563">
        <f t="shared" si="92"/>
        <v>0.12913429728042222</v>
      </c>
      <c r="AC3563">
        <f t="shared" si="93"/>
        <v>1.7444498737479292E-2</v>
      </c>
    </row>
    <row r="3564" spans="1:29" x14ac:dyDescent="0.25">
      <c r="A3564" s="2">
        <v>3563</v>
      </c>
      <c r="B3564" s="3" t="s">
        <v>178</v>
      </c>
      <c r="C3564" s="3" t="s">
        <v>333</v>
      </c>
      <c r="D3564" s="3" t="s">
        <v>179</v>
      </c>
      <c r="E3564" s="3" t="s">
        <v>335</v>
      </c>
      <c r="F3564" s="3">
        <v>0.56000000000000005</v>
      </c>
      <c r="G3564" s="3">
        <v>0.48</v>
      </c>
      <c r="H3564" s="3" t="s">
        <v>353</v>
      </c>
      <c r="I3564" s="2">
        <v>1200</v>
      </c>
      <c r="J3564" s="3" t="s">
        <v>45</v>
      </c>
      <c r="K3564" s="2">
        <v>1000</v>
      </c>
      <c r="L3564" s="3"/>
      <c r="M3564" s="3" t="s">
        <v>354</v>
      </c>
      <c r="N3564" s="3" t="s">
        <v>353</v>
      </c>
      <c r="O3564" s="3"/>
      <c r="P3564" s="3"/>
      <c r="Q3564" s="3"/>
      <c r="R3564" s="3">
        <v>0</v>
      </c>
      <c r="S3564" s="3">
        <v>1</v>
      </c>
      <c r="T3564" s="2">
        <v>2</v>
      </c>
      <c r="U3564" s="3">
        <v>2.7804122482377443E-4</v>
      </c>
      <c r="V3564" s="3">
        <v>2.3632574270141459E-3</v>
      </c>
      <c r="W3564" s="3">
        <v>3.0392928777179943E-4</v>
      </c>
      <c r="X3564" s="3">
        <v>0.94137363611306268</v>
      </c>
      <c r="Y3564" s="3">
        <v>2.3632574270141459E-3</v>
      </c>
      <c r="Z3564" s="3">
        <v>3.0392901908510831E-4</v>
      </c>
      <c r="AA3564" s="3">
        <v>0.94137363611306268</v>
      </c>
      <c r="AB3564">
        <f t="shared" si="92"/>
        <v>2.3632574270141459E-3</v>
      </c>
      <c r="AC3564">
        <f t="shared" si="93"/>
        <v>3.0392901908510831E-4</v>
      </c>
    </row>
    <row r="3565" spans="1:29" x14ac:dyDescent="0.25">
      <c r="A3565" s="2">
        <v>3564</v>
      </c>
      <c r="B3565" s="3" t="s">
        <v>178</v>
      </c>
      <c r="C3565" s="3" t="s">
        <v>333</v>
      </c>
      <c r="D3565" s="3" t="s">
        <v>179</v>
      </c>
      <c r="E3565" s="3" t="s">
        <v>335</v>
      </c>
      <c r="F3565" s="3">
        <v>0.56000000000000005</v>
      </c>
      <c r="G3565" s="3">
        <v>0.48</v>
      </c>
      <c r="H3565" s="3" t="s">
        <v>353</v>
      </c>
      <c r="I3565" s="2">
        <v>1200</v>
      </c>
      <c r="J3565" s="3" t="s">
        <v>45</v>
      </c>
      <c r="K3565" s="2">
        <v>1000</v>
      </c>
      <c r="L3565" s="3"/>
      <c r="M3565" s="3" t="s">
        <v>355</v>
      </c>
      <c r="N3565" s="3" t="s">
        <v>353</v>
      </c>
      <c r="O3565" s="3"/>
      <c r="P3565" s="3"/>
      <c r="Q3565" s="3"/>
      <c r="R3565" s="3">
        <v>0</v>
      </c>
      <c r="S3565" s="3">
        <v>1</v>
      </c>
      <c r="T3565" s="2">
        <v>15</v>
      </c>
      <c r="U3565" s="3">
        <v>1.7231903266076035E-3</v>
      </c>
      <c r="V3565" s="3">
        <v>1.5251397898344067E-2</v>
      </c>
      <c r="W3565" s="3">
        <v>1.9957260868848493E-3</v>
      </c>
      <c r="X3565" s="3">
        <v>6.0227843321221517</v>
      </c>
      <c r="Y3565" s="3">
        <v>1.5251397898344067E-2</v>
      </c>
      <c r="Z3565" s="3">
        <v>1.9957243225763067E-3</v>
      </c>
      <c r="AA3565" s="3">
        <v>6.0227843321221517</v>
      </c>
      <c r="AB3565">
        <f t="shared" si="92"/>
        <v>1.5251397898344067E-2</v>
      </c>
      <c r="AC3565">
        <f t="shared" si="93"/>
        <v>1.9957243225763067E-3</v>
      </c>
    </row>
    <row r="3566" spans="1:29" x14ac:dyDescent="0.25">
      <c r="A3566" s="2">
        <v>3565</v>
      </c>
      <c r="B3566" s="3" t="s">
        <v>178</v>
      </c>
      <c r="C3566" s="3" t="s">
        <v>333</v>
      </c>
      <c r="D3566" s="3" t="s">
        <v>179</v>
      </c>
      <c r="E3566" s="3" t="s">
        <v>335</v>
      </c>
      <c r="F3566" s="3">
        <v>0.56000000000000005</v>
      </c>
      <c r="G3566" s="3">
        <v>0.48</v>
      </c>
      <c r="H3566" s="3" t="s">
        <v>353</v>
      </c>
      <c r="I3566" s="2">
        <v>1200</v>
      </c>
      <c r="J3566" s="3" t="s">
        <v>45</v>
      </c>
      <c r="K3566" s="2">
        <v>1200</v>
      </c>
      <c r="L3566" s="3"/>
      <c r="M3566" s="3" t="s">
        <v>354</v>
      </c>
      <c r="N3566" s="3" t="s">
        <v>353</v>
      </c>
      <c r="O3566" s="3"/>
      <c r="P3566" s="3"/>
      <c r="Q3566" s="3"/>
      <c r="R3566" s="3">
        <v>0</v>
      </c>
      <c r="S3566" s="3">
        <v>1</v>
      </c>
      <c r="T3566" s="2">
        <v>23</v>
      </c>
      <c r="U3566" s="3">
        <v>1.6728916786692187</v>
      </c>
      <c r="V3566" s="3">
        <v>14.906937229037119</v>
      </c>
      <c r="W3566" s="3">
        <v>2.1129510676527241</v>
      </c>
      <c r="X3566" s="3">
        <v>6364.8725211434758</v>
      </c>
      <c r="Y3566" s="3">
        <v>14.906937229037119</v>
      </c>
      <c r="Z3566" s="3">
        <v>2.1129491997122107</v>
      </c>
      <c r="AA3566" s="3">
        <v>6364.8725211434758</v>
      </c>
      <c r="AB3566">
        <f t="shared" si="92"/>
        <v>14.906937229037119</v>
      </c>
      <c r="AC3566">
        <f t="shared" si="93"/>
        <v>2.1129491997122107</v>
      </c>
    </row>
    <row r="3567" spans="1:29" x14ac:dyDescent="0.25">
      <c r="A3567" s="2">
        <v>3566</v>
      </c>
      <c r="B3567" s="3" t="s">
        <v>178</v>
      </c>
      <c r="C3567" s="3" t="s">
        <v>333</v>
      </c>
      <c r="D3567" s="3" t="s">
        <v>179</v>
      </c>
      <c r="E3567" s="3" t="s">
        <v>335</v>
      </c>
      <c r="F3567" s="3">
        <v>0.56000000000000005</v>
      </c>
      <c r="G3567" s="3">
        <v>0.48</v>
      </c>
      <c r="H3567" s="3" t="s">
        <v>353</v>
      </c>
      <c r="I3567" s="2">
        <v>1200</v>
      </c>
      <c r="J3567" s="3" t="s">
        <v>45</v>
      </c>
      <c r="K3567" s="2">
        <v>1200</v>
      </c>
      <c r="L3567" s="3"/>
      <c r="M3567" s="3" t="s">
        <v>355</v>
      </c>
      <c r="N3567" s="3" t="s">
        <v>353</v>
      </c>
      <c r="O3567" s="3"/>
      <c r="P3567" s="3"/>
      <c r="Q3567" s="3"/>
      <c r="R3567" s="3">
        <v>0</v>
      </c>
      <c r="S3567" s="3">
        <v>1</v>
      </c>
      <c r="T3567" s="2">
        <v>33</v>
      </c>
      <c r="U3567" s="3">
        <v>0.79808531693706242</v>
      </c>
      <c r="V3567" s="3">
        <v>6.9784573645650152</v>
      </c>
      <c r="W3567" s="3">
        <v>0.92001589139949103</v>
      </c>
      <c r="X3567" s="3">
        <v>2898.2877607101004</v>
      </c>
      <c r="Y3567" s="3">
        <v>6.9784573645650152</v>
      </c>
      <c r="Z3567" s="3">
        <v>0.92001507806548355</v>
      </c>
      <c r="AA3567" s="3">
        <v>2898.2877607101004</v>
      </c>
      <c r="AB3567">
        <f t="shared" si="92"/>
        <v>6.9784573645650152</v>
      </c>
      <c r="AC3567">
        <f t="shared" si="93"/>
        <v>0.92001507806548355</v>
      </c>
    </row>
    <row r="3568" spans="1:29" x14ac:dyDescent="0.25">
      <c r="A3568" s="2">
        <v>3567</v>
      </c>
      <c r="B3568" s="3" t="s">
        <v>178</v>
      </c>
      <c r="C3568" s="3" t="s">
        <v>333</v>
      </c>
      <c r="D3568" s="3" t="s">
        <v>179</v>
      </c>
      <c r="E3568" s="3" t="s">
        <v>335</v>
      </c>
      <c r="F3568" s="3">
        <v>0.56000000000000005</v>
      </c>
      <c r="G3568" s="3">
        <v>0.48</v>
      </c>
      <c r="H3568" s="3" t="s">
        <v>353</v>
      </c>
      <c r="I3568" s="2">
        <v>1210</v>
      </c>
      <c r="J3568" s="3" t="s">
        <v>46</v>
      </c>
      <c r="K3568" s="2">
        <v>1000</v>
      </c>
      <c r="L3568" s="3"/>
      <c r="M3568" s="3" t="s">
        <v>354</v>
      </c>
      <c r="N3568" s="3" t="s">
        <v>353</v>
      </c>
      <c r="O3568" s="3"/>
      <c r="P3568" s="3"/>
      <c r="Q3568" s="3"/>
      <c r="R3568" s="3">
        <v>0</v>
      </c>
      <c r="S3568" s="3">
        <v>1</v>
      </c>
      <c r="T3568" s="2">
        <v>40</v>
      </c>
      <c r="U3568" s="3">
        <v>1.7394127435756006</v>
      </c>
      <c r="V3568" s="3">
        <v>15.879147645616595</v>
      </c>
      <c r="W3568" s="3">
        <v>2.2661311039644518</v>
      </c>
      <c r="X3568" s="3">
        <v>6218.6084324995145</v>
      </c>
      <c r="Y3568" s="3">
        <v>15.879147645616595</v>
      </c>
      <c r="Z3568" s="3">
        <v>2.2661291006061348</v>
      </c>
      <c r="AA3568" s="3">
        <v>6218.6084324995145</v>
      </c>
      <c r="AB3568">
        <f t="shared" si="92"/>
        <v>15.879147645616595</v>
      </c>
      <c r="AC3568">
        <f t="shared" si="93"/>
        <v>2.2661291006061348</v>
      </c>
    </row>
    <row r="3569" spans="1:29" x14ac:dyDescent="0.25">
      <c r="A3569" s="2">
        <v>3568</v>
      </c>
      <c r="B3569" s="3" t="s">
        <v>178</v>
      </c>
      <c r="C3569" s="3" t="s">
        <v>333</v>
      </c>
      <c r="D3569" s="3" t="s">
        <v>179</v>
      </c>
      <c r="E3569" s="3" t="s">
        <v>335</v>
      </c>
      <c r="F3569" s="3">
        <v>0.56000000000000005</v>
      </c>
      <c r="G3569" s="3">
        <v>0.48</v>
      </c>
      <c r="H3569" s="3" t="s">
        <v>353</v>
      </c>
      <c r="I3569" s="2">
        <v>1210</v>
      </c>
      <c r="J3569" s="3" t="s">
        <v>46</v>
      </c>
      <c r="K3569" s="2">
        <v>1000</v>
      </c>
      <c r="L3569" s="3"/>
      <c r="M3569" s="3" t="s">
        <v>355</v>
      </c>
      <c r="N3569" s="3" t="s">
        <v>353</v>
      </c>
      <c r="O3569" s="3"/>
      <c r="P3569" s="3"/>
      <c r="Q3569" s="3"/>
      <c r="R3569" s="3">
        <v>0</v>
      </c>
      <c r="S3569" s="3">
        <v>1</v>
      </c>
      <c r="T3569" s="2">
        <v>7</v>
      </c>
      <c r="U3569" s="3">
        <v>5.2454554746617213E-2</v>
      </c>
      <c r="V3569" s="3">
        <v>0.51478068719121017</v>
      </c>
      <c r="W3569" s="3">
        <v>7.4361606023868793E-2</v>
      </c>
      <c r="X3569" s="3">
        <v>205.29427399822453</v>
      </c>
      <c r="Y3569" s="3">
        <v>0.51478068719121017</v>
      </c>
      <c r="Z3569" s="3">
        <v>7.4361540284979225E-2</v>
      </c>
      <c r="AA3569" s="3">
        <v>205.29427399822453</v>
      </c>
      <c r="AB3569">
        <f t="shared" si="92"/>
        <v>0.51478068719121017</v>
      </c>
      <c r="AC3569">
        <f t="shared" si="93"/>
        <v>7.4361540284979225E-2</v>
      </c>
    </row>
    <row r="3570" spans="1:29" x14ac:dyDescent="0.25">
      <c r="A3570" s="2">
        <v>3569</v>
      </c>
      <c r="B3570" s="3" t="s">
        <v>178</v>
      </c>
      <c r="C3570" s="3" t="s">
        <v>333</v>
      </c>
      <c r="D3570" s="3" t="s">
        <v>179</v>
      </c>
      <c r="E3570" s="3" t="s">
        <v>335</v>
      </c>
      <c r="F3570" s="3">
        <v>0.56000000000000005</v>
      </c>
      <c r="G3570" s="3">
        <v>0.48</v>
      </c>
      <c r="H3570" s="3" t="s">
        <v>353</v>
      </c>
      <c r="I3570" s="2">
        <v>1210</v>
      </c>
      <c r="J3570" s="3" t="s">
        <v>46</v>
      </c>
      <c r="K3570" s="2">
        <v>1210</v>
      </c>
      <c r="L3570" s="3"/>
      <c r="M3570" s="3" t="s">
        <v>357</v>
      </c>
      <c r="N3570" s="3" t="s">
        <v>353</v>
      </c>
      <c r="O3570" s="3"/>
      <c r="P3570" s="3"/>
      <c r="Q3570" s="3"/>
      <c r="R3570" s="3">
        <v>0</v>
      </c>
      <c r="S3570" s="3">
        <v>1</v>
      </c>
      <c r="T3570" s="2">
        <v>1</v>
      </c>
      <c r="U3570" s="3">
        <v>1.22639731103808E-3</v>
      </c>
      <c r="V3570" s="3">
        <v>1.1397175555429347E-2</v>
      </c>
      <c r="W3570" s="3">
        <v>1.619328214493681E-3</v>
      </c>
      <c r="X3570" s="3">
        <v>5.0489180490791439</v>
      </c>
      <c r="Y3570" s="3">
        <v>1.1397175555429347E-2</v>
      </c>
      <c r="Z3570" s="3">
        <v>1.6193267829372E-3</v>
      </c>
      <c r="AA3570" s="3">
        <v>5.0489180490791439</v>
      </c>
      <c r="AB3570">
        <f t="shared" si="92"/>
        <v>1.1397175555429347E-2</v>
      </c>
      <c r="AC3570">
        <f t="shared" si="93"/>
        <v>1.6193267829372E-3</v>
      </c>
    </row>
    <row r="3571" spans="1:29" x14ac:dyDescent="0.25">
      <c r="A3571" s="2">
        <v>3570</v>
      </c>
      <c r="B3571" s="3" t="s">
        <v>178</v>
      </c>
      <c r="C3571" s="3" t="s">
        <v>333</v>
      </c>
      <c r="D3571" s="3" t="s">
        <v>179</v>
      </c>
      <c r="E3571" s="3" t="s">
        <v>335</v>
      </c>
      <c r="F3571" s="3">
        <v>0.56000000000000005</v>
      </c>
      <c r="G3571" s="3">
        <v>0.48</v>
      </c>
      <c r="H3571" s="3" t="s">
        <v>353</v>
      </c>
      <c r="I3571" s="2">
        <v>1210</v>
      </c>
      <c r="J3571" s="3" t="s">
        <v>46</v>
      </c>
      <c r="K3571" s="2">
        <v>1210</v>
      </c>
      <c r="L3571" s="3"/>
      <c r="M3571" s="3" t="s">
        <v>354</v>
      </c>
      <c r="N3571" s="3" t="s">
        <v>353</v>
      </c>
      <c r="O3571" s="3"/>
      <c r="P3571" s="3"/>
      <c r="Q3571" s="3"/>
      <c r="R3571" s="3">
        <v>0</v>
      </c>
      <c r="S3571" s="3">
        <v>1</v>
      </c>
      <c r="T3571" s="2">
        <v>114</v>
      </c>
      <c r="U3571" s="3">
        <v>5.5195723800723195</v>
      </c>
      <c r="V3571" s="3">
        <v>49.822831916473326</v>
      </c>
      <c r="W3571" s="3">
        <v>6.8639708920328921</v>
      </c>
      <c r="X3571" s="3">
        <v>20198.919397894431</v>
      </c>
      <c r="Y3571" s="3">
        <v>49.822831916473326</v>
      </c>
      <c r="Z3571" s="3">
        <v>6.8639648239845164</v>
      </c>
      <c r="AA3571" s="3">
        <v>20198.919397894431</v>
      </c>
      <c r="AB3571">
        <f t="shared" si="92"/>
        <v>49.822831916473326</v>
      </c>
      <c r="AC3571">
        <f t="shared" si="93"/>
        <v>6.8639648239845164</v>
      </c>
    </row>
    <row r="3572" spans="1:29" x14ac:dyDescent="0.25">
      <c r="A3572" s="2">
        <v>3571</v>
      </c>
      <c r="B3572" s="3" t="s">
        <v>178</v>
      </c>
      <c r="C3572" s="3" t="s">
        <v>333</v>
      </c>
      <c r="D3572" s="3" t="s">
        <v>179</v>
      </c>
      <c r="E3572" s="3" t="s">
        <v>335</v>
      </c>
      <c r="F3572" s="3">
        <v>0.56000000000000005</v>
      </c>
      <c r="G3572" s="3">
        <v>0.48</v>
      </c>
      <c r="H3572" s="3" t="s">
        <v>353</v>
      </c>
      <c r="I3572" s="2">
        <v>1210</v>
      </c>
      <c r="J3572" s="3" t="s">
        <v>46</v>
      </c>
      <c r="K3572" s="2">
        <v>1210</v>
      </c>
      <c r="L3572" s="3"/>
      <c r="M3572" s="3" t="s">
        <v>356</v>
      </c>
      <c r="N3572" s="3" t="s">
        <v>353</v>
      </c>
      <c r="O3572" s="3"/>
      <c r="P3572" s="3"/>
      <c r="Q3572" s="3"/>
      <c r="R3572" s="3">
        <v>0</v>
      </c>
      <c r="S3572" s="3">
        <v>1</v>
      </c>
      <c r="T3572" s="2">
        <v>10</v>
      </c>
      <c r="U3572" s="3">
        <v>1.378367373788952E-2</v>
      </c>
      <c r="V3572" s="3">
        <v>0.12837356752947962</v>
      </c>
      <c r="W3572" s="3">
        <v>1.6802286516105075E-2</v>
      </c>
      <c r="X3572" s="3">
        <v>48.965906850793026</v>
      </c>
      <c r="Y3572" s="3">
        <v>0.12837356752947962</v>
      </c>
      <c r="Z3572" s="3">
        <v>1.6802271662154047E-2</v>
      </c>
      <c r="AA3572" s="3">
        <v>48.965906850793026</v>
      </c>
      <c r="AB3572">
        <f t="shared" si="92"/>
        <v>0.12837356752947962</v>
      </c>
      <c r="AC3572">
        <f t="shared" si="93"/>
        <v>1.6802271662154047E-2</v>
      </c>
    </row>
    <row r="3573" spans="1:29" x14ac:dyDescent="0.25">
      <c r="A3573" s="2">
        <v>3572</v>
      </c>
      <c r="B3573" s="3" t="s">
        <v>178</v>
      </c>
      <c r="C3573" s="3" t="s">
        <v>333</v>
      </c>
      <c r="D3573" s="3" t="s">
        <v>179</v>
      </c>
      <c r="E3573" s="3" t="s">
        <v>335</v>
      </c>
      <c r="F3573" s="3">
        <v>0.56000000000000005</v>
      </c>
      <c r="G3573" s="3">
        <v>0.48</v>
      </c>
      <c r="H3573" s="3" t="s">
        <v>353</v>
      </c>
      <c r="I3573" s="2">
        <v>1210</v>
      </c>
      <c r="J3573" s="3" t="s">
        <v>46</v>
      </c>
      <c r="K3573" s="2">
        <v>1210</v>
      </c>
      <c r="L3573" s="3"/>
      <c r="M3573" s="3" t="s">
        <v>355</v>
      </c>
      <c r="N3573" s="3" t="s">
        <v>353</v>
      </c>
      <c r="O3573" s="3"/>
      <c r="P3573" s="3"/>
      <c r="Q3573" s="3"/>
      <c r="R3573" s="3">
        <v>0</v>
      </c>
      <c r="S3573" s="3">
        <v>1</v>
      </c>
      <c r="T3573" s="2">
        <v>87</v>
      </c>
      <c r="U3573" s="3">
        <v>5.9431771076070099</v>
      </c>
      <c r="V3573" s="3">
        <v>48.764805810117615</v>
      </c>
      <c r="W3573" s="3">
        <v>6.6414252796105115</v>
      </c>
      <c r="X3573" s="3">
        <v>22757.050661246074</v>
      </c>
      <c r="Y3573" s="3">
        <v>48.764805810117615</v>
      </c>
      <c r="Z3573" s="3">
        <v>6.6414194083021139</v>
      </c>
      <c r="AA3573" s="3">
        <v>22757.050661246074</v>
      </c>
      <c r="AB3573">
        <f t="shared" si="92"/>
        <v>48.764805810117615</v>
      </c>
      <c r="AC3573">
        <f t="shared" si="93"/>
        <v>6.6414194083021139</v>
      </c>
    </row>
    <row r="3574" spans="1:29" x14ac:dyDescent="0.25">
      <c r="A3574" s="2">
        <v>3573</v>
      </c>
      <c r="B3574" s="3" t="s">
        <v>178</v>
      </c>
      <c r="C3574" s="3" t="s">
        <v>333</v>
      </c>
      <c r="D3574" s="3" t="s">
        <v>179</v>
      </c>
      <c r="E3574" s="3" t="s">
        <v>335</v>
      </c>
      <c r="F3574" s="3">
        <v>0.56000000000000005</v>
      </c>
      <c r="G3574" s="3">
        <v>0.48</v>
      </c>
      <c r="H3574" s="3" t="s">
        <v>353</v>
      </c>
      <c r="I3574" s="2">
        <v>1210</v>
      </c>
      <c r="J3574" s="3" t="s">
        <v>46</v>
      </c>
      <c r="K3574" s="2">
        <v>1210</v>
      </c>
      <c r="L3574" s="3"/>
      <c r="M3574" s="3" t="s">
        <v>358</v>
      </c>
      <c r="N3574" s="3" t="s">
        <v>353</v>
      </c>
      <c r="O3574" s="3"/>
      <c r="P3574" s="3"/>
      <c r="Q3574" s="3"/>
      <c r="R3574" s="3">
        <v>0</v>
      </c>
      <c r="S3574" s="3">
        <v>1</v>
      </c>
      <c r="T3574" s="2">
        <v>1</v>
      </c>
      <c r="U3574" s="3">
        <v>4.1746549336403602E-3</v>
      </c>
      <c r="V3574" s="3">
        <v>3.8795971528806691E-2</v>
      </c>
      <c r="W3574" s="3">
        <v>5.5121912442037116E-3</v>
      </c>
      <c r="X3574" s="3">
        <v>17.18651080969277</v>
      </c>
      <c r="Y3574" s="3">
        <v>3.8795971528806691E-2</v>
      </c>
      <c r="Z3574" s="3">
        <v>5.5121863711872403E-3</v>
      </c>
      <c r="AA3574" s="3">
        <v>17.18651080969277</v>
      </c>
      <c r="AB3574">
        <f t="shared" si="92"/>
        <v>3.8795971528806691E-2</v>
      </c>
      <c r="AC3574">
        <f t="shared" si="93"/>
        <v>5.5121863711872403E-3</v>
      </c>
    </row>
    <row r="3575" spans="1:29" x14ac:dyDescent="0.25">
      <c r="A3575" s="2">
        <v>3574</v>
      </c>
      <c r="B3575" s="3" t="s">
        <v>178</v>
      </c>
      <c r="C3575" s="3" t="s">
        <v>333</v>
      </c>
      <c r="D3575" s="3" t="s">
        <v>179</v>
      </c>
      <c r="E3575" s="3" t="s">
        <v>335</v>
      </c>
      <c r="F3575" s="3">
        <v>0.56000000000000005</v>
      </c>
      <c r="G3575" s="3">
        <v>0.48</v>
      </c>
      <c r="H3575" s="3" t="s">
        <v>353</v>
      </c>
      <c r="I3575" s="2">
        <v>1210</v>
      </c>
      <c r="J3575" s="3" t="s">
        <v>46</v>
      </c>
      <c r="K3575" s="2">
        <v>3000</v>
      </c>
      <c r="L3575" s="3"/>
      <c r="M3575" s="3" t="s">
        <v>354</v>
      </c>
      <c r="N3575" s="3" t="s">
        <v>353</v>
      </c>
      <c r="O3575" s="3"/>
      <c r="P3575" s="3"/>
      <c r="Q3575" s="3"/>
      <c r="R3575" s="3">
        <v>0</v>
      </c>
      <c r="S3575" s="3">
        <v>1</v>
      </c>
      <c r="T3575" s="2">
        <v>2</v>
      </c>
      <c r="U3575" s="3">
        <v>1.5765331615439379E-3</v>
      </c>
      <c r="V3575" s="3">
        <v>1.4829336725649275E-2</v>
      </c>
      <c r="W3575" s="3">
        <v>2.0251121296746256E-3</v>
      </c>
      <c r="X3575" s="3">
        <v>5.7233508538623177</v>
      </c>
      <c r="Y3575" s="3">
        <v>1.4829336725649275E-2</v>
      </c>
      <c r="Z3575" s="3">
        <v>2.025110339387549E-3</v>
      </c>
      <c r="AA3575" s="3">
        <v>5.7233508538623177</v>
      </c>
      <c r="AB3575">
        <f t="shared" si="92"/>
        <v>1.4829336725649275E-2</v>
      </c>
      <c r="AC3575">
        <f t="shared" si="93"/>
        <v>2.025110339387549E-3</v>
      </c>
    </row>
    <row r="3576" spans="1:29" x14ac:dyDescent="0.25">
      <c r="A3576" s="2">
        <v>3575</v>
      </c>
      <c r="B3576" s="3" t="s">
        <v>178</v>
      </c>
      <c r="C3576" s="3" t="s">
        <v>333</v>
      </c>
      <c r="D3576" s="3" t="s">
        <v>179</v>
      </c>
      <c r="E3576" s="3" t="s">
        <v>335</v>
      </c>
      <c r="F3576" s="3">
        <v>0.56000000000000005</v>
      </c>
      <c r="G3576" s="3">
        <v>0.48</v>
      </c>
      <c r="H3576" s="3" t="s">
        <v>353</v>
      </c>
      <c r="I3576" s="2">
        <v>1210</v>
      </c>
      <c r="J3576" s="3" t="s">
        <v>46</v>
      </c>
      <c r="K3576" s="2">
        <v>3000</v>
      </c>
      <c r="L3576" s="3"/>
      <c r="M3576" s="3" t="s">
        <v>355</v>
      </c>
      <c r="N3576" s="3" t="s">
        <v>353</v>
      </c>
      <c r="O3576" s="3"/>
      <c r="P3576" s="3"/>
      <c r="Q3576" s="3"/>
      <c r="R3576" s="3">
        <v>0</v>
      </c>
      <c r="S3576" s="3">
        <v>1</v>
      </c>
      <c r="T3576" s="2">
        <v>7</v>
      </c>
      <c r="U3576" s="3">
        <v>0.10497238106023293</v>
      </c>
      <c r="V3576" s="3">
        <v>0.27333429022814604</v>
      </c>
      <c r="W3576" s="3">
        <v>3.5001925575268454E-2</v>
      </c>
      <c r="X3576" s="3">
        <v>273.57626776596658</v>
      </c>
      <c r="Y3576" s="3">
        <v>0.27333429022814604</v>
      </c>
      <c r="Z3576" s="3">
        <v>3.5001894632046116E-2</v>
      </c>
      <c r="AA3576" s="3">
        <v>273.57626776596658</v>
      </c>
      <c r="AB3576">
        <f t="shared" si="92"/>
        <v>0.27333429022814604</v>
      </c>
      <c r="AC3576">
        <f t="shared" si="93"/>
        <v>3.5001894632046116E-2</v>
      </c>
    </row>
    <row r="3577" spans="1:29" x14ac:dyDescent="0.25">
      <c r="A3577" s="2">
        <v>3576</v>
      </c>
      <c r="B3577" s="3" t="s">
        <v>178</v>
      </c>
      <c r="C3577" s="3" t="s">
        <v>333</v>
      </c>
      <c r="D3577" s="3" t="s">
        <v>179</v>
      </c>
      <c r="E3577" s="3" t="s">
        <v>335</v>
      </c>
      <c r="F3577" s="3">
        <v>0.56000000000000005</v>
      </c>
      <c r="G3577" s="3">
        <v>0.48</v>
      </c>
      <c r="H3577" s="3" t="s">
        <v>353</v>
      </c>
      <c r="I3577" s="2">
        <v>1210</v>
      </c>
      <c r="J3577" s="3" t="s">
        <v>46</v>
      </c>
      <c r="K3577" s="2">
        <v>3000</v>
      </c>
      <c r="L3577" s="3"/>
      <c r="M3577" s="3" t="s">
        <v>359</v>
      </c>
      <c r="N3577" s="3" t="s">
        <v>353</v>
      </c>
      <c r="O3577" s="3"/>
      <c r="P3577" s="3"/>
      <c r="Q3577" s="3"/>
      <c r="R3577" s="3">
        <v>0</v>
      </c>
      <c r="S3577" s="3">
        <v>1</v>
      </c>
      <c r="T3577" s="2">
        <v>3</v>
      </c>
      <c r="U3577" s="3">
        <v>1.8267540016259642E-2</v>
      </c>
      <c r="V3577" s="3">
        <v>7.5891509123238313E-3</v>
      </c>
      <c r="W3577" s="3">
        <v>1.0650782222201107E-3</v>
      </c>
      <c r="X3577" s="3">
        <v>40.113761269830121</v>
      </c>
      <c r="Y3577" s="3">
        <v>7.5891509123238313E-3</v>
      </c>
      <c r="Z3577" s="3">
        <v>1.0650772806447043E-3</v>
      </c>
      <c r="AA3577" s="3">
        <v>40.113761269830121</v>
      </c>
      <c r="AB3577">
        <f t="shared" si="92"/>
        <v>7.5891509123238313E-3</v>
      </c>
      <c r="AC3577">
        <f t="shared" si="93"/>
        <v>1.0650772806447043E-3</v>
      </c>
    </row>
    <row r="3578" spans="1:29" x14ac:dyDescent="0.25">
      <c r="A3578" s="2">
        <v>3577</v>
      </c>
      <c r="B3578" s="3" t="s">
        <v>178</v>
      </c>
      <c r="C3578" s="3" t="s">
        <v>333</v>
      </c>
      <c r="D3578" s="3" t="s">
        <v>179</v>
      </c>
      <c r="E3578" s="3" t="s">
        <v>335</v>
      </c>
      <c r="F3578" s="3">
        <v>0.56000000000000005</v>
      </c>
      <c r="G3578" s="3">
        <v>0.48</v>
      </c>
      <c r="H3578" s="3" t="s">
        <v>353</v>
      </c>
      <c r="I3578" s="2">
        <v>1300</v>
      </c>
      <c r="J3578" s="3" t="s">
        <v>114</v>
      </c>
      <c r="K3578" s="2">
        <v>1300</v>
      </c>
      <c r="L3578" s="3"/>
      <c r="M3578" s="3" t="s">
        <v>354</v>
      </c>
      <c r="N3578" s="3" t="s">
        <v>353</v>
      </c>
      <c r="O3578" s="3"/>
      <c r="P3578" s="3"/>
      <c r="Q3578" s="3"/>
      <c r="R3578" s="3">
        <v>0</v>
      </c>
      <c r="S3578" s="3">
        <v>1</v>
      </c>
      <c r="T3578" s="2">
        <v>1</v>
      </c>
      <c r="U3578" s="3">
        <v>7.9379588708948803E-2</v>
      </c>
      <c r="V3578" s="3">
        <v>0.99126911067232926</v>
      </c>
      <c r="W3578" s="3">
        <v>0.18294560913193866</v>
      </c>
      <c r="X3578" s="3">
        <v>336.89269886429298</v>
      </c>
      <c r="Y3578" s="3">
        <v>0.99126911067232926</v>
      </c>
      <c r="Z3578" s="3">
        <v>0.18294544740007501</v>
      </c>
      <c r="AA3578" s="3">
        <v>336.89269886429298</v>
      </c>
      <c r="AB3578">
        <f t="shared" si="92"/>
        <v>0.99126911067232926</v>
      </c>
      <c r="AC3578">
        <f t="shared" si="93"/>
        <v>0.18294544740007501</v>
      </c>
    </row>
    <row r="3579" spans="1:29" x14ac:dyDescent="0.25">
      <c r="A3579" s="2">
        <v>3578</v>
      </c>
      <c r="B3579" s="3" t="s">
        <v>178</v>
      </c>
      <c r="C3579" s="3" t="s">
        <v>333</v>
      </c>
      <c r="D3579" s="3" t="s">
        <v>179</v>
      </c>
      <c r="E3579" s="3" t="s">
        <v>335</v>
      </c>
      <c r="F3579" s="3">
        <v>0.56000000000000005</v>
      </c>
      <c r="G3579" s="3">
        <v>0.48</v>
      </c>
      <c r="H3579" s="3" t="s">
        <v>353</v>
      </c>
      <c r="I3579" s="2">
        <v>1330</v>
      </c>
      <c r="J3579" s="3" t="s">
        <v>47</v>
      </c>
      <c r="K3579" s="2">
        <v>1330</v>
      </c>
      <c r="L3579" s="3"/>
      <c r="M3579" s="3" t="s">
        <v>354</v>
      </c>
      <c r="N3579" s="3" t="s">
        <v>353</v>
      </c>
      <c r="O3579" s="3"/>
      <c r="P3579" s="3"/>
      <c r="Q3579" s="3"/>
      <c r="R3579" s="3">
        <v>0</v>
      </c>
      <c r="S3579" s="3">
        <v>1</v>
      </c>
      <c r="T3579" s="2">
        <v>2</v>
      </c>
      <c r="U3579" s="3">
        <v>9.5285003316434806E-3</v>
      </c>
      <c r="V3579" s="3">
        <v>7.7518186914848006E-2</v>
      </c>
      <c r="W3579" s="3">
        <v>1.2384549130878794E-2</v>
      </c>
      <c r="X3579" s="3">
        <v>34.189603026007816</v>
      </c>
      <c r="Y3579" s="3">
        <v>7.7518186914848006E-2</v>
      </c>
      <c r="Z3579" s="3">
        <v>1.238453818239945E-2</v>
      </c>
      <c r="AA3579" s="3">
        <v>34.189603026007816</v>
      </c>
      <c r="AB3579">
        <f t="shared" si="92"/>
        <v>7.7518186914848006E-2</v>
      </c>
      <c r="AC3579">
        <f t="shared" si="93"/>
        <v>1.238453818239945E-2</v>
      </c>
    </row>
    <row r="3580" spans="1:29" x14ac:dyDescent="0.25">
      <c r="A3580" s="2">
        <v>3579</v>
      </c>
      <c r="B3580" s="3" t="s">
        <v>178</v>
      </c>
      <c r="C3580" s="3" t="s">
        <v>333</v>
      </c>
      <c r="D3580" s="3" t="s">
        <v>179</v>
      </c>
      <c r="E3580" s="3" t="s">
        <v>335</v>
      </c>
      <c r="F3580" s="3">
        <v>0.56000000000000005</v>
      </c>
      <c r="G3580" s="3">
        <v>0.48</v>
      </c>
      <c r="H3580" s="3" t="s">
        <v>353</v>
      </c>
      <c r="I3580" s="2">
        <v>1620</v>
      </c>
      <c r="J3580" s="3" t="s">
        <v>246</v>
      </c>
      <c r="K3580" s="2">
        <v>1620</v>
      </c>
      <c r="L3580" s="3"/>
      <c r="M3580" s="3" t="s">
        <v>354</v>
      </c>
      <c r="N3580" s="3" t="s">
        <v>353</v>
      </c>
      <c r="O3580" s="3"/>
      <c r="P3580" s="3"/>
      <c r="Q3580" s="3"/>
      <c r="R3580" s="3">
        <v>0</v>
      </c>
      <c r="S3580" s="3">
        <v>1</v>
      </c>
      <c r="T3580" s="2">
        <v>46</v>
      </c>
      <c r="U3580" s="3">
        <v>4.7451373607042004</v>
      </c>
      <c r="V3580" s="3">
        <v>31.24958930577418</v>
      </c>
      <c r="W3580" s="3">
        <v>3.8805247657311503</v>
      </c>
      <c r="X3580" s="3">
        <v>13711.856953826877</v>
      </c>
      <c r="Y3580" s="3">
        <v>31.24958930577418</v>
      </c>
      <c r="Z3580" s="3">
        <v>3.880521335178722</v>
      </c>
      <c r="AA3580" s="3">
        <v>13711.856953826877</v>
      </c>
      <c r="AB3580">
        <f t="shared" si="92"/>
        <v>31.24958930577418</v>
      </c>
      <c r="AC3580">
        <f t="shared" si="93"/>
        <v>3.880521335178722</v>
      </c>
    </row>
    <row r="3581" spans="1:29" x14ac:dyDescent="0.25">
      <c r="A3581" s="2">
        <v>3580</v>
      </c>
      <c r="B3581" s="3" t="s">
        <v>178</v>
      </c>
      <c r="C3581" s="3" t="s">
        <v>333</v>
      </c>
      <c r="D3581" s="3" t="s">
        <v>179</v>
      </c>
      <c r="E3581" s="3" t="s">
        <v>335</v>
      </c>
      <c r="F3581" s="3">
        <v>0.56000000000000005</v>
      </c>
      <c r="G3581" s="3">
        <v>0.48</v>
      </c>
      <c r="H3581" s="3" t="s">
        <v>353</v>
      </c>
      <c r="I3581" s="2">
        <v>1700</v>
      </c>
      <c r="J3581" s="3" t="s">
        <v>121</v>
      </c>
      <c r="K3581" s="2">
        <v>1000</v>
      </c>
      <c r="L3581" s="3"/>
      <c r="M3581" s="3" t="s">
        <v>354</v>
      </c>
      <c r="N3581" s="3" t="s">
        <v>353</v>
      </c>
      <c r="O3581" s="3"/>
      <c r="P3581" s="3"/>
      <c r="Q3581" s="3"/>
      <c r="R3581" s="3">
        <v>0</v>
      </c>
      <c r="S3581" s="3">
        <v>1</v>
      </c>
      <c r="T3581" s="2">
        <v>1</v>
      </c>
      <c r="U3581" s="3">
        <v>9.5733486993052106E-7</v>
      </c>
      <c r="V3581" s="3">
        <v>3.8185145568511112E-6</v>
      </c>
      <c r="W3581" s="3">
        <v>4.4946390624175875E-7</v>
      </c>
      <c r="X3581" s="3">
        <v>1.7964856727817502E-3</v>
      </c>
      <c r="Y3581" s="3">
        <v>3.8185145568511112E-6</v>
      </c>
      <c r="Z3581" s="3">
        <v>4.49463508896145E-7</v>
      </c>
      <c r="AA3581" s="3">
        <v>1.7964856727817502E-3</v>
      </c>
      <c r="AB3581">
        <f t="shared" si="92"/>
        <v>3.8185145568511112E-6</v>
      </c>
      <c r="AC3581">
        <f t="shared" si="93"/>
        <v>4.49463508896145E-7</v>
      </c>
    </row>
    <row r="3582" spans="1:29" x14ac:dyDescent="0.25">
      <c r="A3582" s="2">
        <v>3581</v>
      </c>
      <c r="B3582" s="3" t="s">
        <v>178</v>
      </c>
      <c r="C3582" s="3" t="s">
        <v>333</v>
      </c>
      <c r="D3582" s="3" t="s">
        <v>179</v>
      </c>
      <c r="E3582" s="3" t="s">
        <v>335</v>
      </c>
      <c r="F3582" s="3">
        <v>0.56000000000000005</v>
      </c>
      <c r="G3582" s="3">
        <v>0.48</v>
      </c>
      <c r="H3582" s="3" t="s">
        <v>353</v>
      </c>
      <c r="I3582" s="2">
        <v>1700</v>
      </c>
      <c r="J3582" s="3" t="s">
        <v>121</v>
      </c>
      <c r="K3582" s="2">
        <v>1700</v>
      </c>
      <c r="L3582" s="3"/>
      <c r="M3582" s="3" t="s">
        <v>354</v>
      </c>
      <c r="N3582" s="3" t="s">
        <v>353</v>
      </c>
      <c r="O3582" s="3"/>
      <c r="P3582" s="3"/>
      <c r="Q3582" s="3"/>
      <c r="R3582" s="3">
        <v>0</v>
      </c>
      <c r="S3582" s="3">
        <v>1</v>
      </c>
      <c r="T3582" s="2">
        <v>29</v>
      </c>
      <c r="U3582" s="3">
        <v>2.8796098824644676</v>
      </c>
      <c r="V3582" s="3">
        <v>29.196003386256645</v>
      </c>
      <c r="W3582" s="3">
        <v>4.3703479652027761</v>
      </c>
      <c r="X3582" s="3">
        <v>11567.916110300253</v>
      </c>
      <c r="Y3582" s="3">
        <v>29.196003386256645</v>
      </c>
      <c r="Z3582" s="3">
        <v>4.3703441016253697</v>
      </c>
      <c r="AA3582" s="3">
        <v>11567.916110300253</v>
      </c>
      <c r="AB3582">
        <f t="shared" si="92"/>
        <v>29.196003386256645</v>
      </c>
      <c r="AC3582">
        <f t="shared" si="93"/>
        <v>4.3703441016253697</v>
      </c>
    </row>
    <row r="3583" spans="1:29" x14ac:dyDescent="0.25">
      <c r="A3583" s="2">
        <v>3582</v>
      </c>
      <c r="B3583" s="3" t="s">
        <v>178</v>
      </c>
      <c r="C3583" s="3" t="s">
        <v>333</v>
      </c>
      <c r="D3583" s="3" t="s">
        <v>179</v>
      </c>
      <c r="E3583" s="3" t="s">
        <v>335</v>
      </c>
      <c r="F3583" s="3">
        <v>0.56000000000000005</v>
      </c>
      <c r="G3583" s="3">
        <v>0.48</v>
      </c>
      <c r="H3583" s="3" t="s">
        <v>353</v>
      </c>
      <c r="I3583" s="2">
        <v>1720</v>
      </c>
      <c r="J3583" s="3" t="s">
        <v>123</v>
      </c>
      <c r="K3583" s="2">
        <v>1000</v>
      </c>
      <c r="L3583" s="3"/>
      <c r="M3583" s="3" t="s">
        <v>354</v>
      </c>
      <c r="N3583" s="3" t="s">
        <v>353</v>
      </c>
      <c r="O3583" s="3"/>
      <c r="P3583" s="3"/>
      <c r="Q3583" s="3"/>
      <c r="R3583" s="3">
        <v>0</v>
      </c>
      <c r="S3583" s="3">
        <v>1</v>
      </c>
      <c r="T3583" s="2">
        <v>2</v>
      </c>
      <c r="U3583" s="3">
        <v>2.84897891850379E-2</v>
      </c>
      <c r="V3583" s="3">
        <v>0.26276658334625247</v>
      </c>
      <c r="W3583" s="3">
        <v>4.0656027534584076E-2</v>
      </c>
      <c r="X3583" s="3">
        <v>97.872967652739462</v>
      </c>
      <c r="Y3583" s="3">
        <v>0.26276658334625247</v>
      </c>
      <c r="Z3583" s="3">
        <v>4.0655991592890101E-2</v>
      </c>
      <c r="AA3583" s="3">
        <v>97.872967652739462</v>
      </c>
      <c r="AB3583">
        <f t="shared" si="92"/>
        <v>0.26276658334625247</v>
      </c>
      <c r="AC3583">
        <f t="shared" si="93"/>
        <v>4.0655991592890101E-2</v>
      </c>
    </row>
    <row r="3584" spans="1:29" x14ac:dyDescent="0.25">
      <c r="A3584" s="2">
        <v>3583</v>
      </c>
      <c r="B3584" s="3" t="s">
        <v>178</v>
      </c>
      <c r="C3584" s="3" t="s">
        <v>333</v>
      </c>
      <c r="D3584" s="3" t="s">
        <v>179</v>
      </c>
      <c r="E3584" s="3" t="s">
        <v>335</v>
      </c>
      <c r="F3584" s="3">
        <v>0.56000000000000005</v>
      </c>
      <c r="G3584" s="3">
        <v>0.48</v>
      </c>
      <c r="H3584" s="3" t="s">
        <v>353</v>
      </c>
      <c r="I3584" s="2">
        <v>1720</v>
      </c>
      <c r="J3584" s="3" t="s">
        <v>123</v>
      </c>
      <c r="K3584" s="2">
        <v>1720</v>
      </c>
      <c r="L3584" s="3"/>
      <c r="M3584" s="3" t="s">
        <v>354</v>
      </c>
      <c r="N3584" s="3" t="s">
        <v>353</v>
      </c>
      <c r="O3584" s="3"/>
      <c r="P3584" s="3"/>
      <c r="Q3584" s="3"/>
      <c r="R3584" s="3">
        <v>0</v>
      </c>
      <c r="S3584" s="3">
        <v>1</v>
      </c>
      <c r="T3584" s="2">
        <v>8</v>
      </c>
      <c r="U3584" s="3">
        <v>1.1549749001939553</v>
      </c>
      <c r="V3584" s="3">
        <v>10.282365675866481</v>
      </c>
      <c r="W3584" s="3">
        <v>1.4850059527130615</v>
      </c>
      <c r="X3584" s="3">
        <v>4432.7721195772228</v>
      </c>
      <c r="Y3584" s="3">
        <v>10.282365675866481</v>
      </c>
      <c r="Z3584" s="3">
        <v>1.4850046399033059</v>
      </c>
      <c r="AA3584" s="3">
        <v>4432.7721195772228</v>
      </c>
      <c r="AB3584">
        <f t="shared" si="92"/>
        <v>10.282365675866481</v>
      </c>
      <c r="AC3584">
        <f t="shared" si="93"/>
        <v>1.4850046399033059</v>
      </c>
    </row>
    <row r="3585" spans="1:29" x14ac:dyDescent="0.25">
      <c r="A3585" s="2">
        <v>3584</v>
      </c>
      <c r="B3585" s="3" t="s">
        <v>178</v>
      </c>
      <c r="C3585" s="3" t="s">
        <v>333</v>
      </c>
      <c r="D3585" s="3" t="s">
        <v>179</v>
      </c>
      <c r="E3585" s="3" t="s">
        <v>335</v>
      </c>
      <c r="F3585" s="3">
        <v>0.56000000000000005</v>
      </c>
      <c r="G3585" s="3">
        <v>0.48</v>
      </c>
      <c r="H3585" s="3" t="s">
        <v>353</v>
      </c>
      <c r="I3585" s="2">
        <v>1750</v>
      </c>
      <c r="J3585" s="3" t="s">
        <v>51</v>
      </c>
      <c r="K3585" s="2">
        <v>1000</v>
      </c>
      <c r="L3585" s="3"/>
      <c r="M3585" s="3" t="s">
        <v>354</v>
      </c>
      <c r="N3585" s="3" t="s">
        <v>353</v>
      </c>
      <c r="O3585" s="3"/>
      <c r="P3585" s="3"/>
      <c r="Q3585" s="3"/>
      <c r="R3585" s="3">
        <v>0</v>
      </c>
      <c r="S3585" s="3">
        <v>1</v>
      </c>
      <c r="T3585" s="2">
        <v>33</v>
      </c>
      <c r="U3585" s="3">
        <v>3.287617853220774</v>
      </c>
      <c r="V3585" s="3">
        <v>28.994930193566372</v>
      </c>
      <c r="W3585" s="3">
        <v>3.8750626956725043</v>
      </c>
      <c r="X3585" s="3">
        <v>12904.791460330132</v>
      </c>
      <c r="Y3585" s="3">
        <v>28.994930193566372</v>
      </c>
      <c r="Z3585" s="3">
        <v>3.8750592699487809</v>
      </c>
      <c r="AA3585" s="3">
        <v>12904.791460330132</v>
      </c>
      <c r="AB3585">
        <f t="shared" si="92"/>
        <v>28.994930193566372</v>
      </c>
      <c r="AC3585">
        <f t="shared" si="93"/>
        <v>3.8750592699487809</v>
      </c>
    </row>
    <row r="3586" spans="1:29" x14ac:dyDescent="0.25">
      <c r="A3586" s="2">
        <v>3585</v>
      </c>
      <c r="B3586" s="3" t="s">
        <v>178</v>
      </c>
      <c r="C3586" s="3" t="s">
        <v>333</v>
      </c>
      <c r="D3586" s="3" t="s">
        <v>179</v>
      </c>
      <c r="E3586" s="3" t="s">
        <v>335</v>
      </c>
      <c r="F3586" s="3">
        <v>0.56000000000000005</v>
      </c>
      <c r="G3586" s="3">
        <v>0.48</v>
      </c>
      <c r="H3586" s="3" t="s">
        <v>353</v>
      </c>
      <c r="I3586" s="2">
        <v>1750</v>
      </c>
      <c r="J3586" s="3" t="s">
        <v>51</v>
      </c>
      <c r="K3586" s="2">
        <v>1750</v>
      </c>
      <c r="L3586" s="3"/>
      <c r="M3586" s="3" t="s">
        <v>354</v>
      </c>
      <c r="N3586" s="3" t="s">
        <v>353</v>
      </c>
      <c r="O3586" s="3"/>
      <c r="P3586" s="3"/>
      <c r="Q3586" s="3"/>
      <c r="R3586" s="3">
        <v>0</v>
      </c>
      <c r="S3586" s="3">
        <v>1</v>
      </c>
      <c r="T3586" s="2">
        <v>42</v>
      </c>
      <c r="U3586" s="3">
        <v>3.0178787919519072</v>
      </c>
      <c r="V3586" s="3">
        <v>24.104490204674097</v>
      </c>
      <c r="W3586" s="3">
        <v>3.0357177094269918</v>
      </c>
      <c r="X3586" s="3">
        <v>10989.808200131374</v>
      </c>
      <c r="Y3586" s="3">
        <v>24.104490204674097</v>
      </c>
      <c r="Z3586" s="3">
        <v>3.0357150257206937</v>
      </c>
      <c r="AA3586" s="3">
        <v>10989.808200131374</v>
      </c>
      <c r="AB3586">
        <f t="shared" si="92"/>
        <v>24.104490204674097</v>
      </c>
      <c r="AC3586">
        <f t="shared" si="93"/>
        <v>3.0357150257206937</v>
      </c>
    </row>
    <row r="3587" spans="1:29" x14ac:dyDescent="0.25">
      <c r="A3587" s="2">
        <v>3586</v>
      </c>
      <c r="B3587" s="3" t="s">
        <v>178</v>
      </c>
      <c r="C3587" s="3" t="s">
        <v>333</v>
      </c>
      <c r="D3587" s="3" t="s">
        <v>179</v>
      </c>
      <c r="E3587" s="3" t="s">
        <v>335</v>
      </c>
      <c r="F3587" s="3">
        <v>0.56000000000000005</v>
      </c>
      <c r="G3587" s="3">
        <v>0.48</v>
      </c>
      <c r="H3587" s="3" t="s">
        <v>353</v>
      </c>
      <c r="I3587" s="2">
        <v>1750</v>
      </c>
      <c r="J3587" s="3" t="s">
        <v>51</v>
      </c>
      <c r="K3587" s="2">
        <v>1750</v>
      </c>
      <c r="L3587" s="3"/>
      <c r="M3587" s="3" t="s">
        <v>356</v>
      </c>
      <c r="N3587" s="3" t="s">
        <v>353</v>
      </c>
      <c r="O3587" s="3"/>
      <c r="P3587" s="3"/>
      <c r="Q3587" s="3"/>
      <c r="R3587" s="3">
        <v>0</v>
      </c>
      <c r="S3587" s="3">
        <v>1</v>
      </c>
      <c r="T3587" s="2">
        <v>11</v>
      </c>
      <c r="U3587" s="3">
        <v>5.1379731986983868E-2</v>
      </c>
      <c r="V3587" s="3">
        <v>0.39462021606191211</v>
      </c>
      <c r="W3587" s="3">
        <v>4.8269919558953968E-2</v>
      </c>
      <c r="X3587" s="3">
        <v>172.64574970347027</v>
      </c>
      <c r="Y3587" s="3">
        <v>0.39462021606191211</v>
      </c>
      <c r="Z3587" s="3">
        <v>4.8269876886248661E-2</v>
      </c>
      <c r="AA3587" s="3">
        <v>172.64574970347027</v>
      </c>
      <c r="AB3587">
        <f t="shared" si="92"/>
        <v>0.39462021606191211</v>
      </c>
      <c r="AC3587">
        <f t="shared" si="93"/>
        <v>4.8269876886248661E-2</v>
      </c>
    </row>
    <row r="3588" spans="1:29" x14ac:dyDescent="0.25">
      <c r="A3588" s="2">
        <v>3587</v>
      </c>
      <c r="B3588" s="3" t="s">
        <v>178</v>
      </c>
      <c r="C3588" s="3" t="s">
        <v>333</v>
      </c>
      <c r="D3588" s="3" t="s">
        <v>179</v>
      </c>
      <c r="E3588" s="3" t="s">
        <v>335</v>
      </c>
      <c r="F3588" s="3">
        <v>0.56000000000000005</v>
      </c>
      <c r="G3588" s="3">
        <v>0.48</v>
      </c>
      <c r="H3588" s="3" t="s">
        <v>353</v>
      </c>
      <c r="I3588" s="2">
        <v>1750</v>
      </c>
      <c r="J3588" s="3" t="s">
        <v>51</v>
      </c>
      <c r="K3588" s="2">
        <v>1750</v>
      </c>
      <c r="L3588" s="3"/>
      <c r="M3588" s="3" t="s">
        <v>355</v>
      </c>
      <c r="N3588" s="3" t="s">
        <v>353</v>
      </c>
      <c r="O3588" s="3"/>
      <c r="P3588" s="3"/>
      <c r="Q3588" s="3"/>
      <c r="R3588" s="3">
        <v>0</v>
      </c>
      <c r="S3588" s="3">
        <v>1</v>
      </c>
      <c r="T3588" s="2">
        <v>75</v>
      </c>
      <c r="U3588" s="3">
        <v>10.939253108296894</v>
      </c>
      <c r="V3588" s="3">
        <v>85.181391391217915</v>
      </c>
      <c r="W3588" s="3">
        <v>11.19808894426345</v>
      </c>
      <c r="X3588" s="3">
        <v>41702.236512298507</v>
      </c>
      <c r="Y3588" s="3">
        <v>85.181391391217915</v>
      </c>
      <c r="Z3588" s="3">
        <v>11.19807904466648</v>
      </c>
      <c r="AA3588" s="3">
        <v>41702.236512298507</v>
      </c>
      <c r="AB3588">
        <f t="shared" si="92"/>
        <v>85.181391391217915</v>
      </c>
      <c r="AC3588">
        <f t="shared" si="93"/>
        <v>11.19807904466648</v>
      </c>
    </row>
    <row r="3589" spans="1:29" x14ac:dyDescent="0.25">
      <c r="A3589" s="2">
        <v>3588</v>
      </c>
      <c r="B3589" s="3" t="s">
        <v>178</v>
      </c>
      <c r="C3589" s="3" t="s">
        <v>333</v>
      </c>
      <c r="D3589" s="3" t="s">
        <v>179</v>
      </c>
      <c r="E3589" s="3" t="s">
        <v>335</v>
      </c>
      <c r="F3589" s="3">
        <v>0.56000000000000005</v>
      </c>
      <c r="G3589" s="3">
        <v>0.48</v>
      </c>
      <c r="H3589" s="3" t="s">
        <v>353</v>
      </c>
      <c r="I3589" s="2">
        <v>1750</v>
      </c>
      <c r="J3589" s="3" t="s">
        <v>51</v>
      </c>
      <c r="K3589" s="2">
        <v>1750</v>
      </c>
      <c r="L3589" s="3"/>
      <c r="M3589" s="3" t="s">
        <v>359</v>
      </c>
      <c r="N3589" s="3" t="s">
        <v>353</v>
      </c>
      <c r="O3589" s="3"/>
      <c r="P3589" s="3"/>
      <c r="Q3589" s="3"/>
      <c r="R3589" s="3">
        <v>0</v>
      </c>
      <c r="S3589" s="3">
        <v>1</v>
      </c>
      <c r="T3589" s="2">
        <v>6</v>
      </c>
      <c r="U3589" s="3">
        <v>9.7035338451963386E-3</v>
      </c>
      <c r="V3589" s="3">
        <v>7.3990238300853495E-2</v>
      </c>
      <c r="W3589" s="3">
        <v>9.9197277724080678E-3</v>
      </c>
      <c r="X3589" s="3">
        <v>38.772055282100865</v>
      </c>
      <c r="Y3589" s="3">
        <v>7.3990238300853495E-2</v>
      </c>
      <c r="Z3589" s="3">
        <v>9.919719002937883E-3</v>
      </c>
      <c r="AA3589" s="3">
        <v>38.772055282100865</v>
      </c>
      <c r="AB3589">
        <f t="shared" si="92"/>
        <v>7.3990238300853495E-2</v>
      </c>
      <c r="AC3589">
        <f t="shared" si="93"/>
        <v>9.919719002937883E-3</v>
      </c>
    </row>
    <row r="3590" spans="1:29" x14ac:dyDescent="0.25">
      <c r="A3590" s="2">
        <v>3589</v>
      </c>
      <c r="B3590" s="3" t="s">
        <v>178</v>
      </c>
      <c r="C3590" s="3" t="s">
        <v>333</v>
      </c>
      <c r="D3590" s="3" t="s">
        <v>179</v>
      </c>
      <c r="E3590" s="3" t="s">
        <v>335</v>
      </c>
      <c r="F3590" s="3">
        <v>0.56000000000000005</v>
      </c>
      <c r="G3590" s="3">
        <v>0.48</v>
      </c>
      <c r="H3590" s="3" t="s">
        <v>353</v>
      </c>
      <c r="I3590" s="2">
        <v>1750</v>
      </c>
      <c r="J3590" s="3" t="s">
        <v>51</v>
      </c>
      <c r="K3590" s="2">
        <v>3000</v>
      </c>
      <c r="L3590" s="3"/>
      <c r="M3590" s="3" t="s">
        <v>354</v>
      </c>
      <c r="N3590" s="3" t="s">
        <v>353</v>
      </c>
      <c r="O3590" s="3"/>
      <c r="P3590" s="3"/>
      <c r="Q3590" s="3"/>
      <c r="R3590" s="3">
        <v>0</v>
      </c>
      <c r="S3590" s="3">
        <v>1</v>
      </c>
      <c r="T3590" s="2">
        <v>47</v>
      </c>
      <c r="U3590" s="3">
        <v>11.271813285831296</v>
      </c>
      <c r="V3590" s="3">
        <v>100.50276599389305</v>
      </c>
      <c r="W3590" s="3">
        <v>13.022937284502426</v>
      </c>
      <c r="X3590" s="3">
        <v>44405.606114208436</v>
      </c>
      <c r="Y3590" s="3">
        <v>100.50276599389305</v>
      </c>
      <c r="Z3590" s="3">
        <v>13.022925771660256</v>
      </c>
      <c r="AA3590" s="3">
        <v>44405.606114208436</v>
      </c>
      <c r="AB3590">
        <f t="shared" si="92"/>
        <v>100.50276599389305</v>
      </c>
      <c r="AC3590">
        <f t="shared" si="93"/>
        <v>13.022925771660256</v>
      </c>
    </row>
    <row r="3591" spans="1:29" x14ac:dyDescent="0.25">
      <c r="A3591" s="2">
        <v>3590</v>
      </c>
      <c r="B3591" s="3" t="s">
        <v>178</v>
      </c>
      <c r="C3591" s="3" t="s">
        <v>333</v>
      </c>
      <c r="D3591" s="3" t="s">
        <v>179</v>
      </c>
      <c r="E3591" s="3" t="s">
        <v>335</v>
      </c>
      <c r="F3591" s="3">
        <v>0.56000000000000005</v>
      </c>
      <c r="G3591" s="3">
        <v>0.48</v>
      </c>
      <c r="H3591" s="3" t="s">
        <v>353</v>
      </c>
      <c r="I3591" s="2">
        <v>1750</v>
      </c>
      <c r="J3591" s="3" t="s">
        <v>51</v>
      </c>
      <c r="K3591" s="2">
        <v>3000</v>
      </c>
      <c r="L3591" s="3"/>
      <c r="M3591" s="3" t="s">
        <v>355</v>
      </c>
      <c r="N3591" s="3" t="s">
        <v>353</v>
      </c>
      <c r="O3591" s="3"/>
      <c r="P3591" s="3"/>
      <c r="Q3591" s="3"/>
      <c r="R3591" s="3">
        <v>0</v>
      </c>
      <c r="S3591" s="3">
        <v>1</v>
      </c>
      <c r="T3591" s="2">
        <v>48</v>
      </c>
      <c r="U3591" s="3">
        <v>5.2418732139103428</v>
      </c>
      <c r="V3591" s="3">
        <v>36.906878983031106</v>
      </c>
      <c r="W3591" s="3">
        <v>4.7753001919832245</v>
      </c>
      <c r="X3591" s="3">
        <v>17154.669803426139</v>
      </c>
      <c r="Y3591" s="3">
        <v>36.906878983031106</v>
      </c>
      <c r="Z3591" s="3">
        <v>4.7752959704104603</v>
      </c>
      <c r="AA3591" s="3">
        <v>17154.669803426139</v>
      </c>
      <c r="AB3591">
        <f t="shared" si="92"/>
        <v>36.906878983031106</v>
      </c>
      <c r="AC3591">
        <f t="shared" si="93"/>
        <v>4.7752959704104603</v>
      </c>
    </row>
    <row r="3592" spans="1:29" x14ac:dyDescent="0.25">
      <c r="A3592" s="2">
        <v>3591</v>
      </c>
      <c r="B3592" s="3" t="s">
        <v>178</v>
      </c>
      <c r="C3592" s="3" t="s">
        <v>333</v>
      </c>
      <c r="D3592" s="3" t="s">
        <v>179</v>
      </c>
      <c r="E3592" s="3" t="s">
        <v>335</v>
      </c>
      <c r="F3592" s="3">
        <v>0.56000000000000005</v>
      </c>
      <c r="G3592" s="3">
        <v>0.48</v>
      </c>
      <c r="H3592" s="3" t="s">
        <v>353</v>
      </c>
      <c r="I3592" s="2">
        <v>1770</v>
      </c>
      <c r="J3592" s="3" t="s">
        <v>136</v>
      </c>
      <c r="K3592" s="2">
        <v>1000</v>
      </c>
      <c r="L3592" s="3"/>
      <c r="M3592" s="3" t="s">
        <v>354</v>
      </c>
      <c r="N3592" s="3" t="s">
        <v>353</v>
      </c>
      <c r="O3592" s="3"/>
      <c r="P3592" s="3"/>
      <c r="Q3592" s="3"/>
      <c r="R3592" s="3">
        <v>0</v>
      </c>
      <c r="S3592" s="3">
        <v>1</v>
      </c>
      <c r="T3592" s="2">
        <v>5</v>
      </c>
      <c r="U3592" s="3">
        <v>0.1335247299876319</v>
      </c>
      <c r="V3592" s="3">
        <v>0.99011524160213049</v>
      </c>
      <c r="W3592" s="3">
        <v>0.11884040392147728</v>
      </c>
      <c r="X3592" s="3">
        <v>452.1507671243491</v>
      </c>
      <c r="Y3592" s="3">
        <v>0.99011524160213049</v>
      </c>
      <c r="Z3592" s="3">
        <v>0.11884029886139878</v>
      </c>
      <c r="AA3592" s="3">
        <v>452.1507671243491</v>
      </c>
      <c r="AB3592">
        <f t="shared" si="92"/>
        <v>0.99011524160213049</v>
      </c>
      <c r="AC3592">
        <f t="shared" si="93"/>
        <v>0.11884029886139878</v>
      </c>
    </row>
    <row r="3593" spans="1:29" x14ac:dyDescent="0.25">
      <c r="A3593" s="2">
        <v>3592</v>
      </c>
      <c r="B3593" s="3" t="s">
        <v>178</v>
      </c>
      <c r="C3593" s="3" t="s">
        <v>333</v>
      </c>
      <c r="D3593" s="3" t="s">
        <v>179</v>
      </c>
      <c r="E3593" s="3" t="s">
        <v>335</v>
      </c>
      <c r="F3593" s="3">
        <v>0.56000000000000005</v>
      </c>
      <c r="G3593" s="3">
        <v>0.48</v>
      </c>
      <c r="H3593" s="3" t="s">
        <v>353</v>
      </c>
      <c r="I3593" s="2">
        <v>1770</v>
      </c>
      <c r="J3593" s="3" t="s">
        <v>136</v>
      </c>
      <c r="K3593" s="2">
        <v>1770</v>
      </c>
      <c r="L3593" s="3"/>
      <c r="M3593" s="3" t="s">
        <v>354</v>
      </c>
      <c r="N3593" s="3" t="s">
        <v>353</v>
      </c>
      <c r="O3593" s="3"/>
      <c r="P3593" s="3"/>
      <c r="Q3593" s="3"/>
      <c r="R3593" s="3">
        <v>0</v>
      </c>
      <c r="S3593" s="3">
        <v>1</v>
      </c>
      <c r="T3593" s="2">
        <v>5</v>
      </c>
      <c r="U3593" s="3">
        <v>0.14747144427285291</v>
      </c>
      <c r="V3593" s="3">
        <v>1.0908826010380679</v>
      </c>
      <c r="W3593" s="3">
        <v>0.13041485442393214</v>
      </c>
      <c r="X3593" s="3">
        <v>496.45548910423452</v>
      </c>
      <c r="Y3593" s="3">
        <v>1.0908826010380679</v>
      </c>
      <c r="Z3593" s="3">
        <v>0.1304147391315367</v>
      </c>
      <c r="AA3593" s="3">
        <v>496.45548910423452</v>
      </c>
      <c r="AB3593">
        <f t="shared" si="92"/>
        <v>1.0908826010380679</v>
      </c>
      <c r="AC3593">
        <f t="shared" si="93"/>
        <v>0.1304147391315367</v>
      </c>
    </row>
    <row r="3594" spans="1:29" x14ac:dyDescent="0.25">
      <c r="A3594" s="2">
        <v>3593</v>
      </c>
      <c r="B3594" s="3" t="s">
        <v>178</v>
      </c>
      <c r="C3594" s="3" t="s">
        <v>333</v>
      </c>
      <c r="D3594" s="3" t="s">
        <v>179</v>
      </c>
      <c r="E3594" s="3" t="s">
        <v>335</v>
      </c>
      <c r="F3594" s="3">
        <v>0.56000000000000005</v>
      </c>
      <c r="G3594" s="3">
        <v>0.48</v>
      </c>
      <c r="H3594" s="3" t="s">
        <v>353</v>
      </c>
      <c r="I3594" s="2">
        <v>1820</v>
      </c>
      <c r="J3594" s="3" t="s">
        <v>52</v>
      </c>
      <c r="K3594" s="2">
        <v>1820</v>
      </c>
      <c r="L3594" s="3"/>
      <c r="M3594" s="3" t="s">
        <v>354</v>
      </c>
      <c r="N3594" s="3" t="s">
        <v>353</v>
      </c>
      <c r="O3594" s="3"/>
      <c r="P3594" s="3"/>
      <c r="Q3594" s="3"/>
      <c r="R3594" s="3">
        <v>0</v>
      </c>
      <c r="S3594" s="3">
        <v>1</v>
      </c>
      <c r="T3594" s="2">
        <v>57</v>
      </c>
      <c r="U3594" s="3">
        <v>14.519411944524864</v>
      </c>
      <c r="V3594" s="3">
        <v>116.15642514540137</v>
      </c>
      <c r="W3594" s="3">
        <v>16.311175949914375</v>
      </c>
      <c r="X3594" s="3">
        <v>54152.495267870865</v>
      </c>
      <c r="Y3594" s="3">
        <v>116.15642514540137</v>
      </c>
      <c r="Z3594" s="3">
        <v>16.311161530126423</v>
      </c>
      <c r="AA3594" s="3">
        <v>54152.495267870865</v>
      </c>
      <c r="AB3594">
        <f t="shared" si="92"/>
        <v>116.15642514540137</v>
      </c>
      <c r="AC3594">
        <f t="shared" si="93"/>
        <v>16.311161530126423</v>
      </c>
    </row>
    <row r="3595" spans="1:29" x14ac:dyDescent="0.25">
      <c r="A3595" s="2">
        <v>3594</v>
      </c>
      <c r="B3595" s="3" t="s">
        <v>178</v>
      </c>
      <c r="C3595" s="3" t="s">
        <v>333</v>
      </c>
      <c r="D3595" s="3" t="s">
        <v>179</v>
      </c>
      <c r="E3595" s="3" t="s">
        <v>335</v>
      </c>
      <c r="F3595" s="3">
        <v>0.56000000000000005</v>
      </c>
      <c r="G3595" s="3">
        <v>0.48</v>
      </c>
      <c r="H3595" s="3" t="s">
        <v>353</v>
      </c>
      <c r="I3595" s="2">
        <v>2110</v>
      </c>
      <c r="J3595" s="3" t="s">
        <v>32</v>
      </c>
      <c r="K3595" s="2">
        <v>1000</v>
      </c>
      <c r="L3595" s="3"/>
      <c r="M3595" s="3" t="s">
        <v>354</v>
      </c>
      <c r="N3595" s="3" t="s">
        <v>353</v>
      </c>
      <c r="O3595" s="3"/>
      <c r="P3595" s="3" t="s">
        <v>76</v>
      </c>
      <c r="Q3595" s="3"/>
      <c r="R3595" s="3">
        <v>0</v>
      </c>
      <c r="S3595" s="3">
        <v>1</v>
      </c>
      <c r="T3595" s="2">
        <v>10</v>
      </c>
      <c r="U3595" s="3">
        <v>0.66059133726477237</v>
      </c>
      <c r="V3595" s="3">
        <v>3.8535491143534388</v>
      </c>
      <c r="W3595" s="3">
        <v>0.5323289161068322</v>
      </c>
      <c r="X3595" s="3">
        <v>1694.3611766187273</v>
      </c>
      <c r="Y3595" s="3">
        <v>3.8535491143534388</v>
      </c>
      <c r="Z3595" s="3">
        <v>0.53232844550495062</v>
      </c>
      <c r="AA3595" s="3">
        <v>1694.3611766187273</v>
      </c>
      <c r="AB3595">
        <f t="shared" si="92"/>
        <v>3.8535491143534388</v>
      </c>
      <c r="AC3595">
        <f t="shared" si="93"/>
        <v>0.53232844550495062</v>
      </c>
    </row>
    <row r="3596" spans="1:29" x14ac:dyDescent="0.25">
      <c r="A3596" s="2">
        <v>3595</v>
      </c>
      <c r="B3596" s="3" t="s">
        <v>178</v>
      </c>
      <c r="C3596" s="3" t="s">
        <v>333</v>
      </c>
      <c r="D3596" s="3" t="s">
        <v>179</v>
      </c>
      <c r="E3596" s="3" t="s">
        <v>335</v>
      </c>
      <c r="F3596" s="3">
        <v>0.56000000000000005</v>
      </c>
      <c r="G3596" s="3">
        <v>0.48</v>
      </c>
      <c r="H3596" s="3" t="s">
        <v>353</v>
      </c>
      <c r="I3596" s="2">
        <v>2110</v>
      </c>
      <c r="J3596" s="3" t="s">
        <v>32</v>
      </c>
      <c r="K3596" s="2">
        <v>2000</v>
      </c>
      <c r="L3596" s="3"/>
      <c r="M3596" s="3" t="s">
        <v>354</v>
      </c>
      <c r="N3596" s="3" t="s">
        <v>353</v>
      </c>
      <c r="O3596" s="3" t="s">
        <v>31</v>
      </c>
      <c r="P3596" s="3"/>
      <c r="Q3596" s="3"/>
      <c r="R3596" s="3">
        <v>0</v>
      </c>
      <c r="S3596" s="3">
        <v>1</v>
      </c>
      <c r="T3596" s="2">
        <v>315</v>
      </c>
      <c r="U3596" s="3">
        <v>44.974362300950325</v>
      </c>
      <c r="V3596" s="3">
        <v>379.54365271791193</v>
      </c>
      <c r="W3596" s="3">
        <v>60.540311209477828</v>
      </c>
      <c r="X3596" s="3">
        <v>125310.28419904143</v>
      </c>
      <c r="Y3596" s="3">
        <v>379.54365271791193</v>
      </c>
      <c r="Z3596" s="3">
        <v>60.540257689213405</v>
      </c>
      <c r="AA3596" s="3">
        <v>125310.28419904143</v>
      </c>
      <c r="AB3596">
        <f t="shared" si="92"/>
        <v>379.54365271791193</v>
      </c>
      <c r="AC3596">
        <f t="shared" si="93"/>
        <v>60.540257689213405</v>
      </c>
    </row>
    <row r="3597" spans="1:29" x14ac:dyDescent="0.25">
      <c r="A3597" s="2">
        <v>3596</v>
      </c>
      <c r="B3597" s="3" t="s">
        <v>178</v>
      </c>
      <c r="C3597" s="3" t="s">
        <v>333</v>
      </c>
      <c r="D3597" s="3" t="s">
        <v>179</v>
      </c>
      <c r="E3597" s="3" t="s">
        <v>335</v>
      </c>
      <c r="F3597" s="3">
        <v>0.56000000000000005</v>
      </c>
      <c r="G3597" s="3">
        <v>0.48</v>
      </c>
      <c r="H3597" s="3" t="s">
        <v>353</v>
      </c>
      <c r="I3597" s="2">
        <v>2110</v>
      </c>
      <c r="J3597" s="3" t="s">
        <v>32</v>
      </c>
      <c r="K3597" s="2">
        <v>2110</v>
      </c>
      <c r="L3597" s="3"/>
      <c r="M3597" s="3" t="s">
        <v>354</v>
      </c>
      <c r="N3597" s="3" t="s">
        <v>353</v>
      </c>
      <c r="O3597" s="3" t="s">
        <v>31</v>
      </c>
      <c r="P3597" s="3"/>
      <c r="Q3597" s="3"/>
      <c r="R3597" s="3">
        <v>0</v>
      </c>
      <c r="S3597" s="3">
        <v>1</v>
      </c>
      <c r="T3597" s="2">
        <v>151</v>
      </c>
      <c r="U3597" s="3">
        <v>8.4156853157287053</v>
      </c>
      <c r="V3597" s="3">
        <v>65.997351852078523</v>
      </c>
      <c r="W3597" s="3">
        <v>10.677184486819868</v>
      </c>
      <c r="X3597" s="3">
        <v>21222.944557324205</v>
      </c>
      <c r="Y3597" s="3">
        <v>65.997351852078523</v>
      </c>
      <c r="Z3597" s="3">
        <v>10.677175047725083</v>
      </c>
      <c r="AA3597" s="3">
        <v>21222.944557324205</v>
      </c>
      <c r="AB3597">
        <f t="shared" si="92"/>
        <v>65.997351852078523</v>
      </c>
      <c r="AC3597">
        <f t="shared" si="93"/>
        <v>10.677175047725083</v>
      </c>
    </row>
    <row r="3598" spans="1:29" x14ac:dyDescent="0.25">
      <c r="A3598" s="2">
        <v>3597</v>
      </c>
      <c r="B3598" s="3" t="s">
        <v>178</v>
      </c>
      <c r="C3598" s="3" t="s">
        <v>333</v>
      </c>
      <c r="D3598" s="3" t="s">
        <v>179</v>
      </c>
      <c r="E3598" s="3" t="s">
        <v>335</v>
      </c>
      <c r="F3598" s="3">
        <v>0.56000000000000005</v>
      </c>
      <c r="G3598" s="3">
        <v>0.48</v>
      </c>
      <c r="H3598" s="3" t="s">
        <v>353</v>
      </c>
      <c r="I3598" s="2">
        <v>2130</v>
      </c>
      <c r="J3598" s="3" t="s">
        <v>36</v>
      </c>
      <c r="K3598" s="2">
        <v>1000</v>
      </c>
      <c r="L3598" s="3"/>
      <c r="M3598" s="3" t="s">
        <v>354</v>
      </c>
      <c r="N3598" s="3" t="s">
        <v>353</v>
      </c>
      <c r="O3598" s="3" t="s">
        <v>31</v>
      </c>
      <c r="P3598" s="3"/>
      <c r="Q3598" s="3"/>
      <c r="R3598" s="3">
        <v>0</v>
      </c>
      <c r="S3598" s="3">
        <v>1</v>
      </c>
      <c r="T3598" s="2">
        <v>1</v>
      </c>
      <c r="U3598" s="3">
        <v>1.4748506485209799E-2</v>
      </c>
      <c r="V3598" s="3">
        <v>0.12122323618257547</v>
      </c>
      <c r="W3598" s="3">
        <v>1.5453306300904003E-2</v>
      </c>
      <c r="X3598" s="3">
        <v>50.654411749552366</v>
      </c>
      <c r="Y3598" s="3">
        <v>0.12122323618257547</v>
      </c>
      <c r="Z3598" s="3">
        <v>1.54532926395102E-2</v>
      </c>
      <c r="AA3598" s="3">
        <v>50.654411749552366</v>
      </c>
      <c r="AB3598">
        <f t="shared" si="92"/>
        <v>0.12122323618257547</v>
      </c>
      <c r="AC3598">
        <f t="shared" si="93"/>
        <v>1.54532926395102E-2</v>
      </c>
    </row>
    <row r="3599" spans="1:29" x14ac:dyDescent="0.25">
      <c r="A3599" s="2">
        <v>3598</v>
      </c>
      <c r="B3599" s="3" t="s">
        <v>178</v>
      </c>
      <c r="C3599" s="3" t="s">
        <v>333</v>
      </c>
      <c r="D3599" s="3" t="s">
        <v>179</v>
      </c>
      <c r="E3599" s="3" t="s">
        <v>335</v>
      </c>
      <c r="F3599" s="3">
        <v>0.56000000000000005</v>
      </c>
      <c r="G3599" s="3">
        <v>0.48</v>
      </c>
      <c r="H3599" s="3" t="s">
        <v>353</v>
      </c>
      <c r="I3599" s="2">
        <v>2130</v>
      </c>
      <c r="J3599" s="3" t="s">
        <v>36</v>
      </c>
      <c r="K3599" s="2">
        <v>1000</v>
      </c>
      <c r="L3599" s="3"/>
      <c r="M3599" s="3" t="s">
        <v>355</v>
      </c>
      <c r="N3599" s="3" t="s">
        <v>353</v>
      </c>
      <c r="O3599" s="3" t="s">
        <v>31</v>
      </c>
      <c r="P3599" s="3"/>
      <c r="Q3599" s="3"/>
      <c r="R3599" s="3">
        <v>0</v>
      </c>
      <c r="S3599" s="3">
        <v>1</v>
      </c>
      <c r="T3599" s="2">
        <v>1</v>
      </c>
      <c r="U3599" s="3">
        <v>9.1230863700204E-4</v>
      </c>
      <c r="V3599" s="3">
        <v>7.4985901444059744E-3</v>
      </c>
      <c r="W3599" s="3">
        <v>9.5590593004727688E-4</v>
      </c>
      <c r="X3599" s="3">
        <v>3.133365224995313</v>
      </c>
      <c r="Y3599" s="3">
        <v>7.4985901444059744E-3</v>
      </c>
      <c r="Z3599" s="3">
        <v>9.5590508498492096E-4</v>
      </c>
      <c r="AA3599" s="3">
        <v>3.133365224995313</v>
      </c>
      <c r="AB3599">
        <f t="shared" si="92"/>
        <v>7.4985901444059744E-3</v>
      </c>
      <c r="AC3599">
        <f t="shared" si="93"/>
        <v>9.5590508498492096E-4</v>
      </c>
    </row>
    <row r="3600" spans="1:29" x14ac:dyDescent="0.25">
      <c r="A3600" s="2">
        <v>3599</v>
      </c>
      <c r="B3600" s="3" t="s">
        <v>178</v>
      </c>
      <c r="C3600" s="3" t="s">
        <v>333</v>
      </c>
      <c r="D3600" s="3" t="s">
        <v>179</v>
      </c>
      <c r="E3600" s="3" t="s">
        <v>335</v>
      </c>
      <c r="F3600" s="3">
        <v>0.56000000000000005</v>
      </c>
      <c r="G3600" s="3">
        <v>0.48</v>
      </c>
      <c r="H3600" s="3" t="s">
        <v>353</v>
      </c>
      <c r="I3600" s="2">
        <v>2130</v>
      </c>
      <c r="J3600" s="3" t="s">
        <v>36</v>
      </c>
      <c r="K3600" s="2">
        <v>2000</v>
      </c>
      <c r="L3600" s="3"/>
      <c r="M3600" s="3" t="s">
        <v>354</v>
      </c>
      <c r="N3600" s="3" t="s">
        <v>353</v>
      </c>
      <c r="O3600" s="3" t="s">
        <v>31</v>
      </c>
      <c r="P3600" s="3"/>
      <c r="Q3600" s="3"/>
      <c r="R3600" s="3">
        <v>0</v>
      </c>
      <c r="S3600" s="3">
        <v>1</v>
      </c>
      <c r="T3600" s="2">
        <v>101</v>
      </c>
      <c r="U3600" s="3">
        <v>12.208524803197266</v>
      </c>
      <c r="V3600" s="3">
        <v>103.94870209753253</v>
      </c>
      <c r="W3600" s="3">
        <v>16.021358169596063</v>
      </c>
      <c r="X3600" s="3">
        <v>37316.845084033783</v>
      </c>
      <c r="Y3600" s="3">
        <v>103.94870209753253</v>
      </c>
      <c r="Z3600" s="3">
        <v>16.021344006019628</v>
      </c>
      <c r="AA3600" s="3">
        <v>37316.845084033783</v>
      </c>
      <c r="AB3600">
        <f t="shared" si="92"/>
        <v>103.94870209753253</v>
      </c>
      <c r="AC3600">
        <f t="shared" si="93"/>
        <v>16.021344006019628</v>
      </c>
    </row>
    <row r="3601" spans="1:29" x14ac:dyDescent="0.25">
      <c r="A3601" s="2">
        <v>3600</v>
      </c>
      <c r="B3601" s="3" t="s">
        <v>178</v>
      </c>
      <c r="C3601" s="3" t="s">
        <v>333</v>
      </c>
      <c r="D3601" s="3" t="s">
        <v>179</v>
      </c>
      <c r="E3601" s="3" t="s">
        <v>335</v>
      </c>
      <c r="F3601" s="3">
        <v>0.56000000000000005</v>
      </c>
      <c r="G3601" s="3">
        <v>0.48</v>
      </c>
      <c r="H3601" s="3" t="s">
        <v>353</v>
      </c>
      <c r="I3601" s="2">
        <v>2130</v>
      </c>
      <c r="J3601" s="3" t="s">
        <v>36</v>
      </c>
      <c r="K3601" s="2">
        <v>2130</v>
      </c>
      <c r="L3601" s="3"/>
      <c r="M3601" s="3" t="s">
        <v>354</v>
      </c>
      <c r="N3601" s="3" t="s">
        <v>353</v>
      </c>
      <c r="O3601" s="3" t="s">
        <v>31</v>
      </c>
      <c r="P3601" s="3"/>
      <c r="Q3601" s="3"/>
      <c r="R3601" s="3">
        <v>0</v>
      </c>
      <c r="S3601" s="3">
        <v>1</v>
      </c>
      <c r="T3601" s="2">
        <v>35</v>
      </c>
      <c r="U3601" s="3">
        <v>0.15755245513827143</v>
      </c>
      <c r="V3601" s="3">
        <v>1.2091404071368357</v>
      </c>
      <c r="W3601" s="3">
        <v>0.16595652380330295</v>
      </c>
      <c r="X3601" s="3">
        <v>485.9338165664754</v>
      </c>
      <c r="Y3601" s="3">
        <v>1.2091404071368357</v>
      </c>
      <c r="Z3601" s="3">
        <v>0.16595637709052843</v>
      </c>
      <c r="AA3601" s="3">
        <v>485.9338165664754</v>
      </c>
      <c r="AB3601">
        <f t="shared" si="92"/>
        <v>1.2091404071368357</v>
      </c>
      <c r="AC3601">
        <f t="shared" si="93"/>
        <v>0.16595637709052843</v>
      </c>
    </row>
    <row r="3602" spans="1:29" x14ac:dyDescent="0.25">
      <c r="A3602" s="2">
        <v>3601</v>
      </c>
      <c r="B3602" s="3" t="s">
        <v>178</v>
      </c>
      <c r="C3602" s="3" t="s">
        <v>333</v>
      </c>
      <c r="D3602" s="3" t="s">
        <v>179</v>
      </c>
      <c r="E3602" s="3" t="s">
        <v>335</v>
      </c>
      <c r="F3602" s="3">
        <v>0.56000000000000005</v>
      </c>
      <c r="G3602" s="3">
        <v>0.48</v>
      </c>
      <c r="H3602" s="3" t="s">
        <v>353</v>
      </c>
      <c r="I3602" s="2">
        <v>2150</v>
      </c>
      <c r="J3602" s="3" t="s">
        <v>197</v>
      </c>
      <c r="K3602" s="2">
        <v>2000</v>
      </c>
      <c r="L3602" s="3"/>
      <c r="M3602" s="3" t="s">
        <v>354</v>
      </c>
      <c r="N3602" s="3" t="s">
        <v>353</v>
      </c>
      <c r="O3602" s="3" t="s">
        <v>31</v>
      </c>
      <c r="P3602" s="3"/>
      <c r="Q3602" s="3"/>
      <c r="R3602" s="3">
        <v>0</v>
      </c>
      <c r="S3602" s="3">
        <v>1</v>
      </c>
      <c r="T3602" s="2">
        <v>12</v>
      </c>
      <c r="U3602" s="3">
        <v>1.0557300857661949</v>
      </c>
      <c r="V3602" s="3">
        <v>10.176059299047083</v>
      </c>
      <c r="W3602" s="3">
        <v>1.6749430982543738</v>
      </c>
      <c r="X3602" s="3">
        <v>3398.8488965933789</v>
      </c>
      <c r="Y3602" s="3">
        <v>10.176059299047083</v>
      </c>
      <c r="Z3602" s="3">
        <v>1.6749416175319296</v>
      </c>
      <c r="AA3602" s="3">
        <v>3398.8488965933789</v>
      </c>
      <c r="AB3602">
        <f t="shared" si="92"/>
        <v>10.176059299047083</v>
      </c>
      <c r="AC3602">
        <f t="shared" si="93"/>
        <v>1.6749416175319296</v>
      </c>
    </row>
    <row r="3603" spans="1:29" x14ac:dyDescent="0.25">
      <c r="A3603" s="2">
        <v>3602</v>
      </c>
      <c r="B3603" s="3" t="s">
        <v>178</v>
      </c>
      <c r="C3603" s="3" t="s">
        <v>333</v>
      </c>
      <c r="D3603" s="3" t="s">
        <v>179</v>
      </c>
      <c r="E3603" s="3" t="s">
        <v>335</v>
      </c>
      <c r="F3603" s="3">
        <v>0.56000000000000005</v>
      </c>
      <c r="G3603" s="3">
        <v>0.48</v>
      </c>
      <c r="H3603" s="3" t="s">
        <v>353</v>
      </c>
      <c r="I3603" s="2">
        <v>2150</v>
      </c>
      <c r="J3603" s="3" t="s">
        <v>197</v>
      </c>
      <c r="K3603" s="2">
        <v>2150</v>
      </c>
      <c r="L3603" s="3"/>
      <c r="M3603" s="3" t="s">
        <v>354</v>
      </c>
      <c r="N3603" s="3" t="s">
        <v>353</v>
      </c>
      <c r="O3603" s="3" t="s">
        <v>31</v>
      </c>
      <c r="P3603" s="3"/>
      <c r="Q3603" s="3"/>
      <c r="R3603" s="3">
        <v>0</v>
      </c>
      <c r="S3603" s="3">
        <v>1</v>
      </c>
      <c r="T3603" s="2">
        <v>4</v>
      </c>
      <c r="U3603" s="3">
        <v>1.2800468411065243E-4</v>
      </c>
      <c r="V3603" s="3">
        <v>1.2634827216863233E-3</v>
      </c>
      <c r="W3603" s="3">
        <v>1.9804792647798301E-4</v>
      </c>
      <c r="X3603" s="3">
        <v>0.45082527785715265</v>
      </c>
      <c r="Y3603" s="3">
        <v>1.2634827216863233E-3</v>
      </c>
      <c r="Z3603" s="3">
        <v>1.9804775139501489E-4</v>
      </c>
      <c r="AA3603" s="3">
        <v>0.45082527785715265</v>
      </c>
      <c r="AB3603">
        <f t="shared" si="92"/>
        <v>1.2634827216863233E-3</v>
      </c>
      <c r="AC3603">
        <f t="shared" si="93"/>
        <v>1.9804775139501489E-4</v>
      </c>
    </row>
    <row r="3604" spans="1:29" x14ac:dyDescent="0.25">
      <c r="A3604" s="2">
        <v>3603</v>
      </c>
      <c r="B3604" s="3" t="s">
        <v>178</v>
      </c>
      <c r="C3604" s="3" t="s">
        <v>333</v>
      </c>
      <c r="D3604" s="3" t="s">
        <v>179</v>
      </c>
      <c r="E3604" s="3" t="s">
        <v>335</v>
      </c>
      <c r="F3604" s="3">
        <v>0.56000000000000005</v>
      </c>
      <c r="G3604" s="3">
        <v>0.48</v>
      </c>
      <c r="H3604" s="3" t="s">
        <v>353</v>
      </c>
      <c r="I3604" s="2">
        <v>2210</v>
      </c>
      <c r="J3604" s="3" t="s">
        <v>37</v>
      </c>
      <c r="K3604" s="2">
        <v>1000</v>
      </c>
      <c r="L3604" s="3"/>
      <c r="M3604" s="3" t="s">
        <v>354</v>
      </c>
      <c r="N3604" s="3" t="s">
        <v>353</v>
      </c>
      <c r="O3604" s="3"/>
      <c r="P3604" s="3" t="s">
        <v>76</v>
      </c>
      <c r="Q3604" s="3"/>
      <c r="R3604" s="3">
        <v>0</v>
      </c>
      <c r="S3604" s="3">
        <v>1</v>
      </c>
      <c r="T3604" s="2">
        <v>12</v>
      </c>
      <c r="U3604" s="3">
        <v>1.0044268214470649</v>
      </c>
      <c r="V3604" s="3">
        <v>7.2462936981650286</v>
      </c>
      <c r="W3604" s="3">
        <v>0.82945483482477966</v>
      </c>
      <c r="X3604" s="3">
        <v>2934.2471843602325</v>
      </c>
      <c r="Y3604" s="3">
        <v>7.2462936981650286</v>
      </c>
      <c r="Z3604" s="3">
        <v>0.829454101550679</v>
      </c>
      <c r="AA3604" s="3">
        <v>2934.2471843602325</v>
      </c>
      <c r="AB3604">
        <f t="shared" si="92"/>
        <v>7.2462936981650286</v>
      </c>
      <c r="AC3604">
        <f t="shared" si="93"/>
        <v>0.829454101550679</v>
      </c>
    </row>
    <row r="3605" spans="1:29" x14ac:dyDescent="0.25">
      <c r="A3605" s="2">
        <v>3604</v>
      </c>
      <c r="B3605" s="3" t="s">
        <v>178</v>
      </c>
      <c r="C3605" s="3" t="s">
        <v>333</v>
      </c>
      <c r="D3605" s="3" t="s">
        <v>179</v>
      </c>
      <c r="E3605" s="3" t="s">
        <v>335</v>
      </c>
      <c r="F3605" s="3">
        <v>0.56000000000000005</v>
      </c>
      <c r="G3605" s="3">
        <v>0.48</v>
      </c>
      <c r="H3605" s="3" t="s">
        <v>353</v>
      </c>
      <c r="I3605" s="2">
        <v>2210</v>
      </c>
      <c r="J3605" s="3" t="s">
        <v>37</v>
      </c>
      <c r="K3605" s="2">
        <v>1000</v>
      </c>
      <c r="L3605" s="3"/>
      <c r="M3605" s="3" t="s">
        <v>354</v>
      </c>
      <c r="N3605" s="3" t="s">
        <v>353</v>
      </c>
      <c r="O3605" s="3" t="s">
        <v>31</v>
      </c>
      <c r="P3605" s="3"/>
      <c r="Q3605" s="3"/>
      <c r="R3605" s="3">
        <v>0</v>
      </c>
      <c r="S3605" s="3">
        <v>1</v>
      </c>
      <c r="T3605" s="2">
        <v>2</v>
      </c>
      <c r="U3605" s="3">
        <v>1.7136834732940141E-4</v>
      </c>
      <c r="V3605" s="3">
        <v>1.220244380727732E-3</v>
      </c>
      <c r="W3605" s="3">
        <v>1.4062799346229525E-4</v>
      </c>
      <c r="X3605" s="3">
        <v>0.48541136146831376</v>
      </c>
      <c r="Y3605" s="3">
        <v>1.220244380727732E-3</v>
      </c>
      <c r="Z3605" s="3">
        <v>1.4062786914104152E-4</v>
      </c>
      <c r="AA3605" s="3">
        <v>0.48541136146831376</v>
      </c>
      <c r="AB3605">
        <f t="shared" si="92"/>
        <v>1.220244380727732E-3</v>
      </c>
      <c r="AC3605">
        <f t="shared" si="93"/>
        <v>1.4062786914104152E-4</v>
      </c>
    </row>
    <row r="3606" spans="1:29" x14ac:dyDescent="0.25">
      <c r="A3606" s="2">
        <v>3605</v>
      </c>
      <c r="B3606" s="3" t="s">
        <v>178</v>
      </c>
      <c r="C3606" s="3" t="s">
        <v>333</v>
      </c>
      <c r="D3606" s="3" t="s">
        <v>179</v>
      </c>
      <c r="E3606" s="3" t="s">
        <v>335</v>
      </c>
      <c r="F3606" s="3">
        <v>0.56000000000000005</v>
      </c>
      <c r="G3606" s="3">
        <v>0.48</v>
      </c>
      <c r="H3606" s="3" t="s">
        <v>353</v>
      </c>
      <c r="I3606" s="2">
        <v>2210</v>
      </c>
      <c r="J3606" s="3" t="s">
        <v>37</v>
      </c>
      <c r="K3606" s="2">
        <v>2000</v>
      </c>
      <c r="L3606" s="3"/>
      <c r="M3606" s="3" t="s">
        <v>354</v>
      </c>
      <c r="N3606" s="3" t="s">
        <v>353</v>
      </c>
      <c r="O3606" s="3" t="s">
        <v>31</v>
      </c>
      <c r="P3606" s="3"/>
      <c r="Q3606" s="3"/>
      <c r="R3606" s="3">
        <v>0</v>
      </c>
      <c r="S3606" s="3">
        <v>1</v>
      </c>
      <c r="T3606" s="2">
        <v>829</v>
      </c>
      <c r="U3606" s="3">
        <v>143.33086938533543</v>
      </c>
      <c r="V3606" s="3">
        <v>981.77059462359739</v>
      </c>
      <c r="W3606" s="3">
        <v>111.39180361786772</v>
      </c>
      <c r="X3606" s="3">
        <v>392678.28961955279</v>
      </c>
      <c r="Y3606" s="3">
        <v>981.77059462359739</v>
      </c>
      <c r="Z3606" s="3">
        <v>111.39170514267562</v>
      </c>
      <c r="AA3606" s="3">
        <v>392678.28961955279</v>
      </c>
      <c r="AB3606">
        <f t="shared" si="92"/>
        <v>981.77059462359739</v>
      </c>
      <c r="AC3606">
        <f t="shared" si="93"/>
        <v>111.39170514267562</v>
      </c>
    </row>
    <row r="3607" spans="1:29" x14ac:dyDescent="0.25">
      <c r="A3607" s="2">
        <v>3606</v>
      </c>
      <c r="B3607" s="3" t="s">
        <v>178</v>
      </c>
      <c r="C3607" s="3" t="s">
        <v>333</v>
      </c>
      <c r="D3607" s="3" t="s">
        <v>179</v>
      </c>
      <c r="E3607" s="3" t="s">
        <v>335</v>
      </c>
      <c r="F3607" s="3">
        <v>0.56000000000000005</v>
      </c>
      <c r="G3607" s="3">
        <v>0.48</v>
      </c>
      <c r="H3607" s="3" t="s">
        <v>353</v>
      </c>
      <c r="I3607" s="2">
        <v>2210</v>
      </c>
      <c r="J3607" s="3" t="s">
        <v>37</v>
      </c>
      <c r="K3607" s="2">
        <v>2000</v>
      </c>
      <c r="L3607" s="3"/>
      <c r="M3607" s="3" t="s">
        <v>355</v>
      </c>
      <c r="N3607" s="3" t="s">
        <v>353</v>
      </c>
      <c r="O3607" s="3" t="s">
        <v>31</v>
      </c>
      <c r="P3607" s="3"/>
      <c r="Q3607" s="3"/>
      <c r="R3607" s="3">
        <v>0</v>
      </c>
      <c r="S3607" s="3">
        <v>1</v>
      </c>
      <c r="T3607" s="2">
        <v>29</v>
      </c>
      <c r="U3607" s="3">
        <v>4.8402981313194893</v>
      </c>
      <c r="V3607" s="3">
        <v>29.820574942868557</v>
      </c>
      <c r="W3607" s="3">
        <v>3.3710921091109167</v>
      </c>
      <c r="X3607" s="3">
        <v>12050.427937094275</v>
      </c>
      <c r="Y3607" s="3">
        <v>29.820574942868557</v>
      </c>
      <c r="Z3607" s="3">
        <v>3.3710891289190781</v>
      </c>
      <c r="AA3607" s="3">
        <v>12050.427937094275</v>
      </c>
      <c r="AB3607">
        <f t="shared" si="92"/>
        <v>29.820574942868557</v>
      </c>
      <c r="AC3607">
        <f t="shared" si="93"/>
        <v>3.3710891289190781</v>
      </c>
    </row>
    <row r="3608" spans="1:29" x14ac:dyDescent="0.25">
      <c r="A3608" s="2">
        <v>3607</v>
      </c>
      <c r="B3608" s="3" t="s">
        <v>178</v>
      </c>
      <c r="C3608" s="3" t="s">
        <v>333</v>
      </c>
      <c r="D3608" s="3" t="s">
        <v>179</v>
      </c>
      <c r="E3608" s="3" t="s">
        <v>335</v>
      </c>
      <c r="F3608" s="3">
        <v>0.56000000000000005</v>
      </c>
      <c r="G3608" s="3">
        <v>0.48</v>
      </c>
      <c r="H3608" s="3" t="s">
        <v>353</v>
      </c>
      <c r="I3608" s="2">
        <v>2210</v>
      </c>
      <c r="J3608" s="3" t="s">
        <v>37</v>
      </c>
      <c r="K3608" s="2">
        <v>2210</v>
      </c>
      <c r="L3608" s="3"/>
      <c r="M3608" s="3" t="s">
        <v>354</v>
      </c>
      <c r="N3608" s="3" t="s">
        <v>353</v>
      </c>
      <c r="O3608" s="3" t="s">
        <v>31</v>
      </c>
      <c r="P3608" s="3"/>
      <c r="Q3608" s="3"/>
      <c r="R3608" s="3">
        <v>0</v>
      </c>
      <c r="S3608" s="3">
        <v>1</v>
      </c>
      <c r="T3608" s="2">
        <v>564</v>
      </c>
      <c r="U3608" s="3">
        <v>82.145318488514818</v>
      </c>
      <c r="V3608" s="3">
        <v>592.89194555958704</v>
      </c>
      <c r="W3608" s="3">
        <v>69.008176800451764</v>
      </c>
      <c r="X3608" s="3">
        <v>239047.70825727051</v>
      </c>
      <c r="Y3608" s="3">
        <v>592.89194555958704</v>
      </c>
      <c r="Z3608" s="3">
        <v>69.008115794226399</v>
      </c>
      <c r="AA3608" s="3">
        <v>239047.70825727051</v>
      </c>
      <c r="AB3608">
        <f t="shared" si="92"/>
        <v>592.89194555958704</v>
      </c>
      <c r="AC3608">
        <f t="shared" si="93"/>
        <v>69.008115794226399</v>
      </c>
    </row>
    <row r="3609" spans="1:29" x14ac:dyDescent="0.25">
      <c r="A3609" s="2">
        <v>3608</v>
      </c>
      <c r="B3609" s="3" t="s">
        <v>178</v>
      </c>
      <c r="C3609" s="3" t="s">
        <v>333</v>
      </c>
      <c r="D3609" s="3" t="s">
        <v>179</v>
      </c>
      <c r="E3609" s="3" t="s">
        <v>335</v>
      </c>
      <c r="F3609" s="3">
        <v>0.56000000000000005</v>
      </c>
      <c r="G3609" s="3">
        <v>0.48</v>
      </c>
      <c r="H3609" s="3" t="s">
        <v>353</v>
      </c>
      <c r="I3609" s="2">
        <v>2210</v>
      </c>
      <c r="J3609" s="3" t="s">
        <v>37</v>
      </c>
      <c r="K3609" s="2">
        <v>2210</v>
      </c>
      <c r="L3609" s="3"/>
      <c r="M3609" s="3" t="s">
        <v>355</v>
      </c>
      <c r="N3609" s="3" t="s">
        <v>353</v>
      </c>
      <c r="O3609" s="3" t="s">
        <v>31</v>
      </c>
      <c r="P3609" s="3"/>
      <c r="Q3609" s="3"/>
      <c r="R3609" s="3">
        <v>0</v>
      </c>
      <c r="S3609" s="3">
        <v>1</v>
      </c>
      <c r="T3609" s="2">
        <v>4</v>
      </c>
      <c r="U3609" s="3">
        <v>2.2030955673415474E-3</v>
      </c>
      <c r="V3609" s="3">
        <v>1.731518389757674E-2</v>
      </c>
      <c r="W3609" s="3">
        <v>2.0567396012648935E-3</v>
      </c>
      <c r="X3609" s="3">
        <v>6.9785569120511735</v>
      </c>
      <c r="Y3609" s="3">
        <v>1.731518389757674E-2</v>
      </c>
      <c r="Z3609" s="3">
        <v>2.0567377830177556E-3</v>
      </c>
      <c r="AA3609" s="3">
        <v>6.9785569120511735</v>
      </c>
      <c r="AB3609">
        <f t="shared" si="92"/>
        <v>1.731518389757674E-2</v>
      </c>
      <c r="AC3609">
        <f t="shared" si="93"/>
        <v>2.0567377830177556E-3</v>
      </c>
    </row>
    <row r="3610" spans="1:29" x14ac:dyDescent="0.25">
      <c r="A3610" s="2">
        <v>3609</v>
      </c>
      <c r="B3610" s="3" t="s">
        <v>178</v>
      </c>
      <c r="C3610" s="3" t="s">
        <v>333</v>
      </c>
      <c r="D3610" s="3" t="s">
        <v>179</v>
      </c>
      <c r="E3610" s="3" t="s">
        <v>335</v>
      </c>
      <c r="F3610" s="3">
        <v>0.56000000000000005</v>
      </c>
      <c r="G3610" s="3">
        <v>0.48</v>
      </c>
      <c r="H3610" s="3" t="s">
        <v>353</v>
      </c>
      <c r="I3610" s="2">
        <v>2210</v>
      </c>
      <c r="J3610" s="3" t="s">
        <v>37</v>
      </c>
      <c r="K3610" s="2">
        <v>3000</v>
      </c>
      <c r="L3610" s="3"/>
      <c r="M3610" s="3" t="s">
        <v>354</v>
      </c>
      <c r="N3610" s="3" t="s">
        <v>353</v>
      </c>
      <c r="O3610" s="3"/>
      <c r="P3610" s="3" t="s">
        <v>329</v>
      </c>
      <c r="Q3610" s="3"/>
      <c r="R3610" s="3">
        <v>0</v>
      </c>
      <c r="S3610" s="3">
        <v>1</v>
      </c>
      <c r="T3610" s="2">
        <v>41</v>
      </c>
      <c r="U3610" s="3">
        <v>2.7253493456748054E-3</v>
      </c>
      <c r="V3610" s="3">
        <v>1.2704549559286559E-2</v>
      </c>
      <c r="W3610" s="3">
        <v>1.4184023201756317E-3</v>
      </c>
      <c r="X3610" s="3">
        <v>5.0003420376767789</v>
      </c>
      <c r="Y3610" s="3">
        <v>1.2704549559286559E-2</v>
      </c>
      <c r="Z3610" s="3">
        <v>1.418401066246377E-3</v>
      </c>
      <c r="AA3610" s="3">
        <v>5.0003420376767789</v>
      </c>
      <c r="AB3610">
        <f t="shared" si="92"/>
        <v>1.2704549559286559E-2</v>
      </c>
      <c r="AC3610">
        <f t="shared" si="93"/>
        <v>1.418401066246377E-3</v>
      </c>
    </row>
    <row r="3611" spans="1:29" x14ac:dyDescent="0.25">
      <c r="A3611" s="2">
        <v>3610</v>
      </c>
      <c r="B3611" s="3" t="s">
        <v>178</v>
      </c>
      <c r="C3611" s="3" t="s">
        <v>333</v>
      </c>
      <c r="D3611" s="3" t="s">
        <v>179</v>
      </c>
      <c r="E3611" s="3" t="s">
        <v>335</v>
      </c>
      <c r="F3611" s="3">
        <v>0.56000000000000005</v>
      </c>
      <c r="G3611" s="3">
        <v>0.48</v>
      </c>
      <c r="H3611" s="3" t="s">
        <v>353</v>
      </c>
      <c r="I3611" s="2">
        <v>2210</v>
      </c>
      <c r="J3611" s="3" t="s">
        <v>37</v>
      </c>
      <c r="K3611" s="2">
        <v>3000</v>
      </c>
      <c r="L3611" s="3"/>
      <c r="M3611" s="3" t="s">
        <v>354</v>
      </c>
      <c r="N3611" s="3" t="s">
        <v>353</v>
      </c>
      <c r="O3611" s="3"/>
      <c r="P3611" s="3" t="s">
        <v>329</v>
      </c>
      <c r="Q3611" s="3" t="s">
        <v>360</v>
      </c>
      <c r="R3611" s="3">
        <v>0</v>
      </c>
      <c r="S3611" s="3">
        <v>1</v>
      </c>
      <c r="T3611" s="2">
        <v>43</v>
      </c>
      <c r="U3611" s="3">
        <v>2.8711684635478935E-3</v>
      </c>
      <c r="V3611" s="3">
        <v>1.3354120652163832E-2</v>
      </c>
      <c r="W3611" s="3">
        <v>1.4910485786353927E-3</v>
      </c>
      <c r="X3611" s="3">
        <v>5.2564410522814615</v>
      </c>
      <c r="Y3611" s="3">
        <v>1.3354120652163832E-2</v>
      </c>
      <c r="Z3611" s="3">
        <v>1.4910472604836903E-3</v>
      </c>
      <c r="AA3611" s="3">
        <v>5.2564410522814615</v>
      </c>
      <c r="AB3611">
        <f t="shared" si="92"/>
        <v>1.3354120652163832E-2</v>
      </c>
      <c r="AC3611">
        <f t="shared" si="93"/>
        <v>1.4910472604836903E-3</v>
      </c>
    </row>
    <row r="3612" spans="1:29" x14ac:dyDescent="0.25">
      <c r="A3612" s="2">
        <v>3611</v>
      </c>
      <c r="B3612" s="3" t="s">
        <v>178</v>
      </c>
      <c r="C3612" s="3" t="s">
        <v>333</v>
      </c>
      <c r="D3612" s="3" t="s">
        <v>179</v>
      </c>
      <c r="E3612" s="3" t="s">
        <v>335</v>
      </c>
      <c r="F3612" s="3">
        <v>0.56000000000000005</v>
      </c>
      <c r="G3612" s="3">
        <v>0.48</v>
      </c>
      <c r="H3612" s="3" t="s">
        <v>353</v>
      </c>
      <c r="I3612" s="2">
        <v>2240</v>
      </c>
      <c r="J3612" s="3" t="s">
        <v>38</v>
      </c>
      <c r="K3612" s="2">
        <v>2000</v>
      </c>
      <c r="L3612" s="3"/>
      <c r="M3612" s="3" t="s">
        <v>354</v>
      </c>
      <c r="N3612" s="3" t="s">
        <v>353</v>
      </c>
      <c r="O3612" s="3" t="s">
        <v>31</v>
      </c>
      <c r="P3612" s="3"/>
      <c r="Q3612" s="3"/>
      <c r="R3612" s="3">
        <v>0</v>
      </c>
      <c r="S3612" s="3">
        <v>1</v>
      </c>
      <c r="T3612" s="2">
        <v>73</v>
      </c>
      <c r="U3612" s="3">
        <v>10.83261500679504</v>
      </c>
      <c r="V3612" s="3">
        <v>67.323527919150507</v>
      </c>
      <c r="W3612" s="3">
        <v>11.133824699014756</v>
      </c>
      <c r="X3612" s="3">
        <v>29520.440636477779</v>
      </c>
      <c r="Y3612" s="3">
        <v>67.323527919150507</v>
      </c>
      <c r="Z3612" s="3">
        <v>11.133814856230165</v>
      </c>
      <c r="AA3612" s="3">
        <v>29520.440636477779</v>
      </c>
      <c r="AB3612">
        <f t="shared" si="92"/>
        <v>67.323527919150507</v>
      </c>
      <c r="AC3612">
        <f t="shared" si="93"/>
        <v>11.133814856230165</v>
      </c>
    </row>
    <row r="3613" spans="1:29" x14ac:dyDescent="0.25">
      <c r="A3613" s="2">
        <v>3612</v>
      </c>
      <c r="B3613" s="3" t="s">
        <v>178</v>
      </c>
      <c r="C3613" s="3" t="s">
        <v>333</v>
      </c>
      <c r="D3613" s="3" t="s">
        <v>179</v>
      </c>
      <c r="E3613" s="3" t="s">
        <v>335</v>
      </c>
      <c r="F3613" s="3">
        <v>0.56000000000000005</v>
      </c>
      <c r="G3613" s="3">
        <v>0.48</v>
      </c>
      <c r="H3613" s="3" t="s">
        <v>353</v>
      </c>
      <c r="I3613" s="2">
        <v>2240</v>
      </c>
      <c r="J3613" s="3" t="s">
        <v>38</v>
      </c>
      <c r="K3613" s="2">
        <v>2240</v>
      </c>
      <c r="L3613" s="3"/>
      <c r="M3613" s="3" t="s">
        <v>354</v>
      </c>
      <c r="N3613" s="3" t="s">
        <v>353</v>
      </c>
      <c r="O3613" s="3" t="s">
        <v>31</v>
      </c>
      <c r="P3613" s="3"/>
      <c r="Q3613" s="3"/>
      <c r="R3613" s="3">
        <v>0</v>
      </c>
      <c r="S3613" s="3">
        <v>1</v>
      </c>
      <c r="T3613" s="2">
        <v>30</v>
      </c>
      <c r="U3613" s="3">
        <v>1.3320546176867096</v>
      </c>
      <c r="V3613" s="3">
        <v>9.1200784858945791</v>
      </c>
      <c r="W3613" s="3">
        <v>1.5404636290075611</v>
      </c>
      <c r="X3613" s="3">
        <v>4036.4833022570024</v>
      </c>
      <c r="Y3613" s="3">
        <v>9.1200784858945791</v>
      </c>
      <c r="Z3613" s="3">
        <v>1.5404622671708077</v>
      </c>
      <c r="AA3613" s="3">
        <v>4036.4833022570024</v>
      </c>
      <c r="AB3613">
        <f t="shared" si="92"/>
        <v>9.1200784858945791</v>
      </c>
      <c r="AC3613">
        <f t="shared" si="93"/>
        <v>1.5404622671708077</v>
      </c>
    </row>
    <row r="3614" spans="1:29" x14ac:dyDescent="0.25">
      <c r="A3614" s="2">
        <v>3613</v>
      </c>
      <c r="B3614" s="3" t="s">
        <v>178</v>
      </c>
      <c r="C3614" s="3" t="s">
        <v>333</v>
      </c>
      <c r="D3614" s="3" t="s">
        <v>179</v>
      </c>
      <c r="E3614" s="3" t="s">
        <v>335</v>
      </c>
      <c r="F3614" s="3">
        <v>0.56000000000000005</v>
      </c>
      <c r="G3614" s="3">
        <v>0.48</v>
      </c>
      <c r="H3614" s="3" t="s">
        <v>353</v>
      </c>
      <c r="I3614" s="2">
        <v>2430</v>
      </c>
      <c r="J3614" s="3" t="s">
        <v>231</v>
      </c>
      <c r="K3614" s="2">
        <v>2000</v>
      </c>
      <c r="L3614" s="3"/>
      <c r="M3614" s="3" t="s">
        <v>354</v>
      </c>
      <c r="N3614" s="3" t="s">
        <v>353</v>
      </c>
      <c r="O3614" s="3" t="s">
        <v>31</v>
      </c>
      <c r="P3614" s="3"/>
      <c r="Q3614" s="3"/>
      <c r="R3614" s="3">
        <v>0</v>
      </c>
      <c r="S3614" s="3">
        <v>1</v>
      </c>
      <c r="T3614" s="2">
        <v>29</v>
      </c>
      <c r="U3614" s="3">
        <v>3.7822508144291662</v>
      </c>
      <c r="V3614" s="3">
        <v>31.78227150429781</v>
      </c>
      <c r="W3614" s="3">
        <v>4.8659586971082183</v>
      </c>
      <c r="X3614" s="3">
        <v>11763.124794744032</v>
      </c>
      <c r="Y3614" s="3">
        <v>31.78227150429781</v>
      </c>
      <c r="Z3614" s="3">
        <v>4.8659543953893918</v>
      </c>
      <c r="AA3614" s="3">
        <v>11763.124794744032</v>
      </c>
      <c r="AB3614">
        <f t="shared" si="92"/>
        <v>31.78227150429781</v>
      </c>
      <c r="AC3614">
        <f t="shared" si="93"/>
        <v>4.8659543953893918</v>
      </c>
    </row>
    <row r="3615" spans="1:29" x14ac:dyDescent="0.25">
      <c r="A3615" s="2">
        <v>3614</v>
      </c>
      <c r="B3615" s="3" t="s">
        <v>178</v>
      </c>
      <c r="C3615" s="3" t="s">
        <v>333</v>
      </c>
      <c r="D3615" s="3" t="s">
        <v>179</v>
      </c>
      <c r="E3615" s="3" t="s">
        <v>335</v>
      </c>
      <c r="F3615" s="3">
        <v>0.56000000000000005</v>
      </c>
      <c r="G3615" s="3">
        <v>0.48</v>
      </c>
      <c r="H3615" s="3" t="s">
        <v>353</v>
      </c>
      <c r="I3615" s="2">
        <v>2430</v>
      </c>
      <c r="J3615" s="3" t="s">
        <v>231</v>
      </c>
      <c r="K3615" s="2">
        <v>2430</v>
      </c>
      <c r="L3615" s="3"/>
      <c r="M3615" s="3" t="s">
        <v>354</v>
      </c>
      <c r="N3615" s="3" t="s">
        <v>353</v>
      </c>
      <c r="O3615" s="3" t="s">
        <v>31</v>
      </c>
      <c r="P3615" s="3"/>
      <c r="Q3615" s="3"/>
      <c r="R3615" s="3">
        <v>0</v>
      </c>
      <c r="S3615" s="3">
        <v>1</v>
      </c>
      <c r="T3615" s="2">
        <v>11</v>
      </c>
      <c r="U3615" s="3">
        <v>5.136933764504617E-2</v>
      </c>
      <c r="V3615" s="3">
        <v>0.45319901108692728</v>
      </c>
      <c r="W3615" s="3">
        <v>6.1673572889474636E-2</v>
      </c>
      <c r="X3615" s="3">
        <v>202.05295082172032</v>
      </c>
      <c r="Y3615" s="3">
        <v>0.45319901108692728</v>
      </c>
      <c r="Z3615" s="3">
        <v>6.1673518367357814E-2</v>
      </c>
      <c r="AA3615" s="3">
        <v>202.05295082172032</v>
      </c>
      <c r="AB3615">
        <f t="shared" si="92"/>
        <v>0.45319901108692728</v>
      </c>
      <c r="AC3615">
        <f t="shared" si="93"/>
        <v>6.1673518367357814E-2</v>
      </c>
    </row>
    <row r="3616" spans="1:29" x14ac:dyDescent="0.25">
      <c r="A3616" s="2">
        <v>3615</v>
      </c>
      <c r="B3616" s="3" t="s">
        <v>178</v>
      </c>
      <c r="C3616" s="3" t="s">
        <v>333</v>
      </c>
      <c r="D3616" s="3" t="s">
        <v>179</v>
      </c>
      <c r="E3616" s="3" t="s">
        <v>335</v>
      </c>
      <c r="F3616" s="3">
        <v>0.56000000000000005</v>
      </c>
      <c r="G3616" s="3">
        <v>0.48</v>
      </c>
      <c r="H3616" s="3" t="s">
        <v>353</v>
      </c>
      <c r="I3616" s="2">
        <v>2510</v>
      </c>
      <c r="J3616" s="3" t="s">
        <v>234</v>
      </c>
      <c r="K3616" s="2">
        <v>2000</v>
      </c>
      <c r="L3616" s="3"/>
      <c r="M3616" s="3" t="s">
        <v>354</v>
      </c>
      <c r="N3616" s="3" t="s">
        <v>353</v>
      </c>
      <c r="O3616" s="3" t="s">
        <v>31</v>
      </c>
      <c r="P3616" s="3"/>
      <c r="Q3616" s="3"/>
      <c r="R3616" s="3">
        <v>0</v>
      </c>
      <c r="S3616" s="3">
        <v>1</v>
      </c>
      <c r="T3616" s="2">
        <v>40</v>
      </c>
      <c r="U3616" s="3">
        <v>3.4036412371070548</v>
      </c>
      <c r="V3616" s="3">
        <v>30.288646089370239</v>
      </c>
      <c r="W3616" s="3">
        <v>4.885418943009924</v>
      </c>
      <c r="X3616" s="3">
        <v>10273.168511797676</v>
      </c>
      <c r="Y3616" s="3">
        <v>30.288646089370239</v>
      </c>
      <c r="Z3616" s="3">
        <v>4.8854146240873995</v>
      </c>
      <c r="AA3616" s="3">
        <v>10273.168511797676</v>
      </c>
      <c r="AB3616">
        <f t="shared" si="92"/>
        <v>30.288646089370239</v>
      </c>
      <c r="AC3616">
        <f t="shared" si="93"/>
        <v>4.8854146240873995</v>
      </c>
    </row>
    <row r="3617" spans="1:29" x14ac:dyDescent="0.25">
      <c r="A3617" s="2">
        <v>3616</v>
      </c>
      <c r="B3617" s="3" t="s">
        <v>178</v>
      </c>
      <c r="C3617" s="3" t="s">
        <v>333</v>
      </c>
      <c r="D3617" s="3" t="s">
        <v>179</v>
      </c>
      <c r="E3617" s="3" t="s">
        <v>335</v>
      </c>
      <c r="F3617" s="3">
        <v>0.56000000000000005</v>
      </c>
      <c r="G3617" s="3">
        <v>0.48</v>
      </c>
      <c r="H3617" s="3" t="s">
        <v>353</v>
      </c>
      <c r="I3617" s="2">
        <v>2510</v>
      </c>
      <c r="J3617" s="3" t="s">
        <v>234</v>
      </c>
      <c r="K3617" s="2">
        <v>2510</v>
      </c>
      <c r="L3617" s="3"/>
      <c r="M3617" s="3" t="s">
        <v>354</v>
      </c>
      <c r="N3617" s="3" t="s">
        <v>353</v>
      </c>
      <c r="O3617" s="3" t="s">
        <v>31</v>
      </c>
      <c r="P3617" s="3"/>
      <c r="Q3617" s="3"/>
      <c r="R3617" s="3">
        <v>0</v>
      </c>
      <c r="S3617" s="3">
        <v>1</v>
      </c>
      <c r="T3617" s="2">
        <v>13</v>
      </c>
      <c r="U3617" s="3">
        <v>2.5259190694240128</v>
      </c>
      <c r="V3617" s="3">
        <v>23.144057504877441</v>
      </c>
      <c r="W3617" s="3">
        <v>3.7752667141201885</v>
      </c>
      <c r="X3617" s="3">
        <v>7787.8391825893204</v>
      </c>
      <c r="Y3617" s="3">
        <v>23.144057504877441</v>
      </c>
      <c r="Z3617" s="3">
        <v>3.7752633766204462</v>
      </c>
      <c r="AA3617" s="3">
        <v>7787.8391825893204</v>
      </c>
      <c r="AB3617">
        <f t="shared" si="92"/>
        <v>23.144057504877441</v>
      </c>
      <c r="AC3617">
        <f t="shared" si="93"/>
        <v>3.7752633766204462</v>
      </c>
    </row>
    <row r="3618" spans="1:29" x14ac:dyDescent="0.25">
      <c r="A3618" s="2">
        <v>3617</v>
      </c>
      <c r="B3618" s="3" t="s">
        <v>178</v>
      </c>
      <c r="C3618" s="3" t="s">
        <v>333</v>
      </c>
      <c r="D3618" s="3" t="s">
        <v>179</v>
      </c>
      <c r="E3618" s="3" t="s">
        <v>335</v>
      </c>
      <c r="F3618" s="3">
        <v>0.56000000000000005</v>
      </c>
      <c r="G3618" s="3">
        <v>0.48</v>
      </c>
      <c r="H3618" s="3" t="s">
        <v>353</v>
      </c>
      <c r="I3618" s="2">
        <v>2540</v>
      </c>
      <c r="J3618" s="3" t="s">
        <v>235</v>
      </c>
      <c r="K3618" s="2">
        <v>2000</v>
      </c>
      <c r="L3618" s="3"/>
      <c r="M3618" s="3" t="s">
        <v>355</v>
      </c>
      <c r="N3618" s="3" t="s">
        <v>353</v>
      </c>
      <c r="O3618" s="3" t="s">
        <v>31</v>
      </c>
      <c r="P3618" s="3"/>
      <c r="Q3618" s="3"/>
      <c r="R3618" s="3">
        <v>0</v>
      </c>
      <c r="S3618" s="3">
        <v>1</v>
      </c>
      <c r="T3618" s="2">
        <v>1</v>
      </c>
      <c r="U3618" s="3">
        <v>4.05145155247054E-3</v>
      </c>
      <c r="V3618" s="3">
        <v>3.0337948677813992E-2</v>
      </c>
      <c r="W3618" s="3">
        <v>3.9651196334827355E-3</v>
      </c>
      <c r="X3618" s="3">
        <v>13.964113016115592</v>
      </c>
      <c r="Y3618" s="3">
        <v>3.0337948677813992E-2</v>
      </c>
      <c r="Z3618" s="3">
        <v>3.9651161281447599E-3</v>
      </c>
      <c r="AA3618" s="3">
        <v>13.964113016115592</v>
      </c>
      <c r="AB3618">
        <f t="shared" si="92"/>
        <v>3.0337948677813992E-2</v>
      </c>
      <c r="AC3618">
        <f t="shared" si="93"/>
        <v>3.9651161281447599E-3</v>
      </c>
    </row>
    <row r="3619" spans="1:29" x14ac:dyDescent="0.25">
      <c r="A3619" s="2">
        <v>3618</v>
      </c>
      <c r="B3619" s="3" t="s">
        <v>178</v>
      </c>
      <c r="C3619" s="3" t="s">
        <v>333</v>
      </c>
      <c r="D3619" s="3" t="s">
        <v>179</v>
      </c>
      <c r="E3619" s="3" t="s">
        <v>335</v>
      </c>
      <c r="F3619" s="3">
        <v>0.56000000000000005</v>
      </c>
      <c r="G3619" s="3">
        <v>0.48</v>
      </c>
      <c r="H3619" s="3" t="s">
        <v>353</v>
      </c>
      <c r="I3619" s="2">
        <v>3100</v>
      </c>
      <c r="J3619" s="3" t="s">
        <v>69</v>
      </c>
      <c r="K3619" s="2">
        <v>1000</v>
      </c>
      <c r="L3619" s="3" t="s">
        <v>64</v>
      </c>
      <c r="M3619" s="3" t="s">
        <v>354</v>
      </c>
      <c r="N3619" s="3" t="s">
        <v>353</v>
      </c>
      <c r="O3619" s="3"/>
      <c r="P3619" s="3"/>
      <c r="Q3619" s="3"/>
      <c r="R3619" s="3">
        <v>0</v>
      </c>
      <c r="S3619" s="3">
        <v>1</v>
      </c>
      <c r="T3619" s="2">
        <v>31</v>
      </c>
      <c r="U3619" s="3">
        <v>2.5722484493160924</v>
      </c>
      <c r="V3619" s="3">
        <v>19.942756181189122</v>
      </c>
      <c r="W3619" s="3">
        <v>2.5077568567851425</v>
      </c>
      <c r="X3619" s="3">
        <v>7722.7356348777412</v>
      </c>
      <c r="Y3619" s="3">
        <v>19.942756181189122</v>
      </c>
      <c r="Z3619" s="3">
        <v>2.5077546398191677</v>
      </c>
      <c r="AA3619" s="3">
        <v>7722.7356348777412</v>
      </c>
      <c r="AB3619">
        <f t="shared" si="92"/>
        <v>19.942756181189122</v>
      </c>
      <c r="AC3619">
        <f t="shared" si="93"/>
        <v>2.5077546398191677</v>
      </c>
    </row>
    <row r="3620" spans="1:29" x14ac:dyDescent="0.25">
      <c r="A3620" s="2">
        <v>3619</v>
      </c>
      <c r="B3620" s="3" t="s">
        <v>178</v>
      </c>
      <c r="C3620" s="3" t="s">
        <v>333</v>
      </c>
      <c r="D3620" s="3" t="s">
        <v>179</v>
      </c>
      <c r="E3620" s="3" t="s">
        <v>335</v>
      </c>
      <c r="F3620" s="3">
        <v>0.56000000000000005</v>
      </c>
      <c r="G3620" s="3">
        <v>0.48</v>
      </c>
      <c r="H3620" s="3" t="s">
        <v>353</v>
      </c>
      <c r="I3620" s="2">
        <v>3100</v>
      </c>
      <c r="J3620" s="3" t="s">
        <v>69</v>
      </c>
      <c r="K3620" s="2">
        <v>3100</v>
      </c>
      <c r="L3620" s="3" t="s">
        <v>64</v>
      </c>
      <c r="M3620" s="3" t="s">
        <v>354</v>
      </c>
      <c r="N3620" s="3" t="s">
        <v>353</v>
      </c>
      <c r="O3620" s="3"/>
      <c r="P3620" s="3"/>
      <c r="Q3620" s="3"/>
      <c r="R3620" s="3">
        <v>0</v>
      </c>
      <c r="S3620" s="3">
        <v>1</v>
      </c>
      <c r="T3620" s="2">
        <v>69</v>
      </c>
      <c r="U3620" s="3">
        <v>8.6002341476507773</v>
      </c>
      <c r="V3620" s="3">
        <v>58.989053430863223</v>
      </c>
      <c r="W3620" s="3">
        <v>6.9436290984523596</v>
      </c>
      <c r="X3620" s="3">
        <v>24753.582496721167</v>
      </c>
      <c r="Y3620" s="3">
        <v>58.989053430863223</v>
      </c>
      <c r="Z3620" s="3">
        <v>6.9436229599826769</v>
      </c>
      <c r="AA3620" s="3">
        <v>24753.582496721167</v>
      </c>
      <c r="AB3620">
        <f t="shared" ref="AB3620:AB3683" si="94">Y3620</f>
        <v>58.989053430863223</v>
      </c>
      <c r="AC3620">
        <f t="shared" ref="AC3620:AC3683" si="95">Z3620</f>
        <v>6.9436229599826769</v>
      </c>
    </row>
    <row r="3621" spans="1:29" x14ac:dyDescent="0.25">
      <c r="A3621" s="2">
        <v>3620</v>
      </c>
      <c r="B3621" s="3" t="s">
        <v>178</v>
      </c>
      <c r="C3621" s="3" t="s">
        <v>333</v>
      </c>
      <c r="D3621" s="3" t="s">
        <v>179</v>
      </c>
      <c r="E3621" s="3" t="s">
        <v>335</v>
      </c>
      <c r="F3621" s="3">
        <v>0.56000000000000005</v>
      </c>
      <c r="G3621" s="3">
        <v>0.48</v>
      </c>
      <c r="H3621" s="3" t="s">
        <v>353</v>
      </c>
      <c r="I3621" s="2">
        <v>3200</v>
      </c>
      <c r="J3621" s="3" t="s">
        <v>72</v>
      </c>
      <c r="K3621" s="2">
        <v>1000</v>
      </c>
      <c r="L3621" s="3" t="s">
        <v>64</v>
      </c>
      <c r="M3621" s="3" t="s">
        <v>354</v>
      </c>
      <c r="N3621" s="3" t="s">
        <v>353</v>
      </c>
      <c r="O3621" s="3"/>
      <c r="P3621" s="3"/>
      <c r="Q3621" s="3"/>
      <c r="R3621" s="3">
        <v>0</v>
      </c>
      <c r="S3621" s="3">
        <v>1</v>
      </c>
      <c r="T3621" s="2">
        <v>3</v>
      </c>
      <c r="U3621" s="3">
        <v>9.3432217085560691E-5</v>
      </c>
      <c r="V3621" s="3">
        <v>4.8903083986102241E-4</v>
      </c>
      <c r="W3621" s="3">
        <v>6.6358825743038173E-5</v>
      </c>
      <c r="X3621" s="3">
        <v>0.21083643896026133</v>
      </c>
      <c r="Y3621" s="3">
        <v>4.8903083986102241E-4</v>
      </c>
      <c r="Z3621" s="3">
        <v>6.6358767078954206E-5</v>
      </c>
      <c r="AA3621" s="3">
        <v>0.21083643896026133</v>
      </c>
      <c r="AB3621">
        <f t="shared" si="94"/>
        <v>4.8903083986102241E-4</v>
      </c>
      <c r="AC3621">
        <f t="shared" si="95"/>
        <v>6.6358767078954206E-5</v>
      </c>
    </row>
    <row r="3622" spans="1:29" x14ac:dyDescent="0.25">
      <c r="A3622" s="2">
        <v>3621</v>
      </c>
      <c r="B3622" s="3" t="s">
        <v>178</v>
      </c>
      <c r="C3622" s="3" t="s">
        <v>333</v>
      </c>
      <c r="D3622" s="3" t="s">
        <v>179</v>
      </c>
      <c r="E3622" s="3" t="s">
        <v>335</v>
      </c>
      <c r="F3622" s="3">
        <v>0.56000000000000005</v>
      </c>
      <c r="G3622" s="3">
        <v>0.48</v>
      </c>
      <c r="H3622" s="3" t="s">
        <v>353</v>
      </c>
      <c r="I3622" s="2">
        <v>3200</v>
      </c>
      <c r="J3622" s="3" t="s">
        <v>72</v>
      </c>
      <c r="K3622" s="2">
        <v>3200</v>
      </c>
      <c r="L3622" s="3" t="s">
        <v>64</v>
      </c>
      <c r="M3622" s="3" t="s">
        <v>354</v>
      </c>
      <c r="N3622" s="3" t="s">
        <v>353</v>
      </c>
      <c r="O3622" s="3"/>
      <c r="P3622" s="3"/>
      <c r="Q3622" s="3"/>
      <c r="R3622" s="3">
        <v>0</v>
      </c>
      <c r="S3622" s="3">
        <v>1</v>
      </c>
      <c r="T3622" s="2">
        <v>317</v>
      </c>
      <c r="U3622" s="3">
        <v>45.599557397458106</v>
      </c>
      <c r="V3622" s="3">
        <v>274.73541355235182</v>
      </c>
      <c r="W3622" s="3">
        <v>33.905987042796767</v>
      </c>
      <c r="X3622" s="3">
        <v>124252.59161546058</v>
      </c>
      <c r="Y3622" s="3">
        <v>274.73541355235182</v>
      </c>
      <c r="Z3622" s="3">
        <v>33.905957068431675</v>
      </c>
      <c r="AA3622" s="3">
        <v>124252.59161546058</v>
      </c>
      <c r="AB3622">
        <f t="shared" si="94"/>
        <v>274.73541355235182</v>
      </c>
      <c r="AC3622">
        <f t="shared" si="95"/>
        <v>33.905957068431675</v>
      </c>
    </row>
    <row r="3623" spans="1:29" x14ac:dyDescent="0.25">
      <c r="A3623" s="2">
        <v>3622</v>
      </c>
      <c r="B3623" s="3" t="s">
        <v>178</v>
      </c>
      <c r="C3623" s="3" t="s">
        <v>333</v>
      </c>
      <c r="D3623" s="3" t="s">
        <v>179</v>
      </c>
      <c r="E3623" s="3" t="s">
        <v>335</v>
      </c>
      <c r="F3623" s="3">
        <v>0.56000000000000005</v>
      </c>
      <c r="G3623" s="3">
        <v>0.48</v>
      </c>
      <c r="H3623" s="3" t="s">
        <v>353</v>
      </c>
      <c r="I3623" s="2">
        <v>3200</v>
      </c>
      <c r="J3623" s="3" t="s">
        <v>72</v>
      </c>
      <c r="K3623" s="2">
        <v>3200</v>
      </c>
      <c r="L3623" s="3" t="s">
        <v>64</v>
      </c>
      <c r="M3623" s="3" t="s">
        <v>355</v>
      </c>
      <c r="N3623" s="3" t="s">
        <v>353</v>
      </c>
      <c r="O3623" s="3"/>
      <c r="P3623" s="3"/>
      <c r="Q3623" s="3"/>
      <c r="R3623" s="3">
        <v>0</v>
      </c>
      <c r="S3623" s="3">
        <v>1</v>
      </c>
      <c r="T3623" s="2">
        <v>4</v>
      </c>
      <c r="U3623" s="3">
        <v>0.36394605599182872</v>
      </c>
      <c r="V3623" s="3">
        <v>2.6543662701325377</v>
      </c>
      <c r="W3623" s="3">
        <v>0.3485154061009697</v>
      </c>
      <c r="X3623" s="3">
        <v>1278.3501801129232</v>
      </c>
      <c r="Y3623" s="3">
        <v>2.6543662701325377</v>
      </c>
      <c r="Z3623" s="3">
        <v>0.34851509799821412</v>
      </c>
      <c r="AA3623" s="3">
        <v>1278.3501801129232</v>
      </c>
      <c r="AB3623">
        <f t="shared" si="94"/>
        <v>2.6543662701325377</v>
      </c>
      <c r="AC3623">
        <f t="shared" si="95"/>
        <v>0.34851509799821412</v>
      </c>
    </row>
    <row r="3624" spans="1:29" x14ac:dyDescent="0.25">
      <c r="A3624" s="2">
        <v>3623</v>
      </c>
      <c r="B3624" s="3" t="s">
        <v>178</v>
      </c>
      <c r="C3624" s="3" t="s">
        <v>333</v>
      </c>
      <c r="D3624" s="3" t="s">
        <v>179</v>
      </c>
      <c r="E3624" s="3" t="s">
        <v>335</v>
      </c>
      <c r="F3624" s="3">
        <v>0.56000000000000005</v>
      </c>
      <c r="G3624" s="3">
        <v>0.48</v>
      </c>
      <c r="H3624" s="3" t="s">
        <v>353</v>
      </c>
      <c r="I3624" s="2">
        <v>3300</v>
      </c>
      <c r="J3624" s="3" t="s">
        <v>39</v>
      </c>
      <c r="K3624" s="2">
        <v>2000</v>
      </c>
      <c r="L3624" s="3"/>
      <c r="M3624" s="3" t="s">
        <v>354</v>
      </c>
      <c r="N3624" s="3" t="s">
        <v>353</v>
      </c>
      <c r="O3624" s="3" t="s">
        <v>31</v>
      </c>
      <c r="P3624" s="3"/>
      <c r="Q3624" s="3"/>
      <c r="R3624" s="3">
        <v>0</v>
      </c>
      <c r="S3624" s="3">
        <v>1</v>
      </c>
      <c r="T3624" s="2">
        <v>320</v>
      </c>
      <c r="U3624" s="3">
        <v>43.560467275248563</v>
      </c>
      <c r="V3624" s="3">
        <v>297.33401178099859</v>
      </c>
      <c r="W3624" s="3">
        <v>33.911831122426747</v>
      </c>
      <c r="X3624" s="3">
        <v>124651.58040679994</v>
      </c>
      <c r="Y3624" s="3">
        <v>297.33401178099859</v>
      </c>
      <c r="Z3624" s="3">
        <v>33.911801142895207</v>
      </c>
      <c r="AA3624" s="3">
        <v>124651.58040679994</v>
      </c>
      <c r="AB3624">
        <f t="shared" si="94"/>
        <v>297.33401178099859</v>
      </c>
      <c r="AC3624">
        <f t="shared" si="95"/>
        <v>33.911801142895207</v>
      </c>
    </row>
    <row r="3625" spans="1:29" x14ac:dyDescent="0.25">
      <c r="A3625" s="2">
        <v>3624</v>
      </c>
      <c r="B3625" s="3" t="s">
        <v>178</v>
      </c>
      <c r="C3625" s="3" t="s">
        <v>333</v>
      </c>
      <c r="D3625" s="3" t="s">
        <v>179</v>
      </c>
      <c r="E3625" s="3" t="s">
        <v>335</v>
      </c>
      <c r="F3625" s="3">
        <v>0.56000000000000005</v>
      </c>
      <c r="G3625" s="3">
        <v>0.48</v>
      </c>
      <c r="H3625" s="3" t="s">
        <v>353</v>
      </c>
      <c r="I3625" s="2">
        <v>3300</v>
      </c>
      <c r="J3625" s="3" t="s">
        <v>39</v>
      </c>
      <c r="K3625" s="2">
        <v>2000</v>
      </c>
      <c r="L3625" s="3"/>
      <c r="M3625" s="3" t="s">
        <v>355</v>
      </c>
      <c r="N3625" s="3" t="s">
        <v>353</v>
      </c>
      <c r="O3625" s="3" t="s">
        <v>31</v>
      </c>
      <c r="P3625" s="3"/>
      <c r="Q3625" s="3"/>
      <c r="R3625" s="3">
        <v>0</v>
      </c>
      <c r="S3625" s="3">
        <v>1</v>
      </c>
      <c r="T3625" s="2">
        <v>43</v>
      </c>
      <c r="U3625" s="3">
        <v>4.0851513973601019</v>
      </c>
      <c r="V3625" s="3">
        <v>30.38183406533069</v>
      </c>
      <c r="W3625" s="3">
        <v>3.4232052303279659</v>
      </c>
      <c r="X3625" s="3">
        <v>12625.986736033086</v>
      </c>
      <c r="Y3625" s="3">
        <v>30.38183406533069</v>
      </c>
      <c r="Z3625" s="3">
        <v>3.4232022040658676</v>
      </c>
      <c r="AA3625" s="3">
        <v>12625.986736033086</v>
      </c>
      <c r="AB3625">
        <f t="shared" si="94"/>
        <v>30.38183406533069</v>
      </c>
      <c r="AC3625">
        <f t="shared" si="95"/>
        <v>3.4232022040658676</v>
      </c>
    </row>
    <row r="3626" spans="1:29" x14ac:dyDescent="0.25">
      <c r="A3626" s="2">
        <v>3625</v>
      </c>
      <c r="B3626" s="3" t="s">
        <v>178</v>
      </c>
      <c r="C3626" s="3" t="s">
        <v>333</v>
      </c>
      <c r="D3626" s="3" t="s">
        <v>179</v>
      </c>
      <c r="E3626" s="3" t="s">
        <v>335</v>
      </c>
      <c r="F3626" s="3">
        <v>0.56000000000000005</v>
      </c>
      <c r="G3626" s="3">
        <v>0.48</v>
      </c>
      <c r="H3626" s="3" t="s">
        <v>353</v>
      </c>
      <c r="I3626" s="2">
        <v>3300</v>
      </c>
      <c r="J3626" s="3" t="s">
        <v>39</v>
      </c>
      <c r="K3626" s="2">
        <v>3300</v>
      </c>
      <c r="L3626" s="3"/>
      <c r="M3626" s="3" t="s">
        <v>354</v>
      </c>
      <c r="N3626" s="3" t="s">
        <v>353</v>
      </c>
      <c r="O3626" s="3" t="s">
        <v>31</v>
      </c>
      <c r="P3626" s="3"/>
      <c r="Q3626" s="3"/>
      <c r="R3626" s="3">
        <v>0</v>
      </c>
      <c r="S3626" s="3">
        <v>1</v>
      </c>
      <c r="T3626" s="2">
        <v>258</v>
      </c>
      <c r="U3626" s="3">
        <v>17.072481963044485</v>
      </c>
      <c r="V3626" s="3">
        <v>121.0342467227976</v>
      </c>
      <c r="W3626" s="3">
        <v>15.08650749215237</v>
      </c>
      <c r="X3626" s="3">
        <v>47609.281159230413</v>
      </c>
      <c r="Y3626" s="3">
        <v>121.0342467227976</v>
      </c>
      <c r="Z3626" s="3">
        <v>15.086494155024532</v>
      </c>
      <c r="AA3626" s="3">
        <v>47609.281159230413</v>
      </c>
      <c r="AB3626">
        <f t="shared" si="94"/>
        <v>121.0342467227976</v>
      </c>
      <c r="AC3626">
        <f t="shared" si="95"/>
        <v>15.086494155024532</v>
      </c>
    </row>
    <row r="3627" spans="1:29" x14ac:dyDescent="0.25">
      <c r="A3627" s="2">
        <v>3626</v>
      </c>
      <c r="B3627" s="3" t="s">
        <v>178</v>
      </c>
      <c r="C3627" s="3" t="s">
        <v>333</v>
      </c>
      <c r="D3627" s="3" t="s">
        <v>179</v>
      </c>
      <c r="E3627" s="3" t="s">
        <v>335</v>
      </c>
      <c r="F3627" s="3">
        <v>0.56000000000000005</v>
      </c>
      <c r="G3627" s="3">
        <v>0.48</v>
      </c>
      <c r="H3627" s="3" t="s">
        <v>353</v>
      </c>
      <c r="I3627" s="2">
        <v>3300</v>
      </c>
      <c r="J3627" s="3" t="s">
        <v>39</v>
      </c>
      <c r="K3627" s="2">
        <v>3300</v>
      </c>
      <c r="L3627" s="3"/>
      <c r="M3627" s="3" t="s">
        <v>355</v>
      </c>
      <c r="N3627" s="3" t="s">
        <v>353</v>
      </c>
      <c r="O3627" s="3" t="s">
        <v>31</v>
      </c>
      <c r="P3627" s="3"/>
      <c r="Q3627" s="3"/>
      <c r="R3627" s="3">
        <v>0</v>
      </c>
      <c r="S3627" s="3">
        <v>1</v>
      </c>
      <c r="T3627" s="2">
        <v>21</v>
      </c>
      <c r="U3627" s="3">
        <v>0.4816239502990467</v>
      </c>
      <c r="V3627" s="3">
        <v>3.7136623011499865</v>
      </c>
      <c r="W3627" s="3">
        <v>0.42816980089536433</v>
      </c>
      <c r="X3627" s="3">
        <v>1512.169295201966</v>
      </c>
      <c r="Y3627" s="3">
        <v>3.7136623011499865</v>
      </c>
      <c r="Z3627" s="3">
        <v>0.42816942237466421</v>
      </c>
      <c r="AA3627" s="3">
        <v>1512.169295201966</v>
      </c>
      <c r="AB3627">
        <f t="shared" si="94"/>
        <v>3.7136623011499865</v>
      </c>
      <c r="AC3627">
        <f t="shared" si="95"/>
        <v>0.42816942237466421</v>
      </c>
    </row>
    <row r="3628" spans="1:29" x14ac:dyDescent="0.25">
      <c r="A3628" s="2">
        <v>3627</v>
      </c>
      <c r="B3628" s="3" t="s">
        <v>178</v>
      </c>
      <c r="C3628" s="3" t="s">
        <v>333</v>
      </c>
      <c r="D3628" s="3" t="s">
        <v>179</v>
      </c>
      <c r="E3628" s="3" t="s">
        <v>335</v>
      </c>
      <c r="F3628" s="3">
        <v>0.56000000000000005</v>
      </c>
      <c r="G3628" s="3">
        <v>0.48</v>
      </c>
      <c r="H3628" s="3" t="s">
        <v>353</v>
      </c>
      <c r="I3628" s="2">
        <v>4110</v>
      </c>
      <c r="J3628" s="3" t="s">
        <v>77</v>
      </c>
      <c r="K3628" s="2">
        <v>1000</v>
      </c>
      <c r="L3628" s="3" t="s">
        <v>64</v>
      </c>
      <c r="M3628" s="3" t="s">
        <v>355</v>
      </c>
      <c r="N3628" s="3" t="s">
        <v>353</v>
      </c>
      <c r="O3628" s="3"/>
      <c r="P3628" s="3"/>
      <c r="Q3628" s="3"/>
      <c r="R3628" s="3">
        <v>0</v>
      </c>
      <c r="S3628" s="3">
        <v>1</v>
      </c>
      <c r="T3628" s="2">
        <v>3</v>
      </c>
      <c r="U3628" s="3">
        <v>2.272292922336835E-4</v>
      </c>
      <c r="V3628" s="3">
        <v>1.5904907305667767E-3</v>
      </c>
      <c r="W3628" s="3">
        <v>1.6010822241828144E-4</v>
      </c>
      <c r="X3628" s="3">
        <v>0.67847457002395584</v>
      </c>
      <c r="Y3628" s="3">
        <v>1.5904907305667767E-3</v>
      </c>
      <c r="Z3628" s="3">
        <v>1.601080808756588E-4</v>
      </c>
      <c r="AA3628" s="3">
        <v>0.67847457002395584</v>
      </c>
      <c r="AB3628">
        <f t="shared" si="94"/>
        <v>1.5904907305667767E-3</v>
      </c>
      <c r="AC3628">
        <f t="shared" si="95"/>
        <v>1.601080808756588E-4</v>
      </c>
    </row>
    <row r="3629" spans="1:29" x14ac:dyDescent="0.25">
      <c r="A3629" s="2">
        <v>3628</v>
      </c>
      <c r="B3629" s="3" t="s">
        <v>178</v>
      </c>
      <c r="C3629" s="3" t="s">
        <v>333</v>
      </c>
      <c r="D3629" s="3" t="s">
        <v>179</v>
      </c>
      <c r="E3629" s="3" t="s">
        <v>335</v>
      </c>
      <c r="F3629" s="3">
        <v>0.56000000000000005</v>
      </c>
      <c r="G3629" s="3">
        <v>0.48</v>
      </c>
      <c r="H3629" s="3" t="s">
        <v>353</v>
      </c>
      <c r="I3629" s="2">
        <v>4110</v>
      </c>
      <c r="J3629" s="3" t="s">
        <v>77</v>
      </c>
      <c r="K3629" s="2">
        <v>4110</v>
      </c>
      <c r="L3629" s="3" t="s">
        <v>64</v>
      </c>
      <c r="M3629" s="3" t="s">
        <v>354</v>
      </c>
      <c r="N3629" s="3" t="s">
        <v>353</v>
      </c>
      <c r="O3629" s="3"/>
      <c r="P3629" s="3"/>
      <c r="Q3629" s="3"/>
      <c r="R3629" s="3">
        <v>0</v>
      </c>
      <c r="S3629" s="3">
        <v>1</v>
      </c>
      <c r="T3629" s="2">
        <v>33</v>
      </c>
      <c r="U3629" s="3">
        <v>3.4095864617759575</v>
      </c>
      <c r="V3629" s="3">
        <v>26.444557728379948</v>
      </c>
      <c r="W3629" s="3">
        <v>2.8151850043027742</v>
      </c>
      <c r="X3629" s="3">
        <v>11390.908840873668</v>
      </c>
      <c r="Y3629" s="3">
        <v>26.444557728379948</v>
      </c>
      <c r="Z3629" s="3">
        <v>2.8151825155569621</v>
      </c>
      <c r="AA3629" s="3">
        <v>11390.908840873668</v>
      </c>
      <c r="AB3629">
        <f t="shared" si="94"/>
        <v>26.444557728379948</v>
      </c>
      <c r="AC3629">
        <f t="shared" si="95"/>
        <v>2.8151825155569621</v>
      </c>
    </row>
    <row r="3630" spans="1:29" x14ac:dyDescent="0.25">
      <c r="A3630" s="2">
        <v>3629</v>
      </c>
      <c r="B3630" s="3" t="s">
        <v>178</v>
      </c>
      <c r="C3630" s="3" t="s">
        <v>333</v>
      </c>
      <c r="D3630" s="3" t="s">
        <v>179</v>
      </c>
      <c r="E3630" s="3" t="s">
        <v>335</v>
      </c>
      <c r="F3630" s="3">
        <v>0.56000000000000005</v>
      </c>
      <c r="G3630" s="3">
        <v>0.48</v>
      </c>
      <c r="H3630" s="3" t="s">
        <v>353</v>
      </c>
      <c r="I3630" s="2">
        <v>4110</v>
      </c>
      <c r="J3630" s="3" t="s">
        <v>77</v>
      </c>
      <c r="K3630" s="2">
        <v>4110</v>
      </c>
      <c r="L3630" s="3" t="s">
        <v>64</v>
      </c>
      <c r="M3630" s="3" t="s">
        <v>355</v>
      </c>
      <c r="N3630" s="3" t="s">
        <v>353</v>
      </c>
      <c r="O3630" s="3"/>
      <c r="P3630" s="3"/>
      <c r="Q3630" s="3"/>
      <c r="R3630" s="3">
        <v>0</v>
      </c>
      <c r="S3630" s="3">
        <v>1</v>
      </c>
      <c r="T3630" s="2">
        <v>26</v>
      </c>
      <c r="U3630" s="3">
        <v>0.71100756965541267</v>
      </c>
      <c r="V3630" s="3">
        <v>5.0015149521696802</v>
      </c>
      <c r="W3630" s="3">
        <v>0.47641325215611185</v>
      </c>
      <c r="X3630" s="3">
        <v>2202.0903160898761</v>
      </c>
      <c r="Y3630" s="3">
        <v>5.0015149521696802</v>
      </c>
      <c r="Z3630" s="3">
        <v>0.47641283098610598</v>
      </c>
      <c r="AA3630" s="3">
        <v>2202.0903160898761</v>
      </c>
      <c r="AB3630">
        <f t="shared" si="94"/>
        <v>5.0015149521696802</v>
      </c>
      <c r="AC3630">
        <f t="shared" si="95"/>
        <v>0.47641283098610598</v>
      </c>
    </row>
    <row r="3631" spans="1:29" x14ac:dyDescent="0.25">
      <c r="A3631" s="2">
        <v>3630</v>
      </c>
      <c r="B3631" s="3" t="s">
        <v>178</v>
      </c>
      <c r="C3631" s="3" t="s">
        <v>333</v>
      </c>
      <c r="D3631" s="3" t="s">
        <v>179</v>
      </c>
      <c r="E3631" s="3" t="s">
        <v>335</v>
      </c>
      <c r="F3631" s="3">
        <v>0.56000000000000005</v>
      </c>
      <c r="G3631" s="3">
        <v>0.48</v>
      </c>
      <c r="H3631" s="3" t="s">
        <v>353</v>
      </c>
      <c r="I3631" s="2">
        <v>4200</v>
      </c>
      <c r="J3631" s="3" t="s">
        <v>78</v>
      </c>
      <c r="K3631" s="2">
        <v>1000</v>
      </c>
      <c r="L3631" s="3" t="s">
        <v>64</v>
      </c>
      <c r="M3631" s="3" t="s">
        <v>354</v>
      </c>
      <c r="N3631" s="3" t="s">
        <v>353</v>
      </c>
      <c r="O3631" s="3"/>
      <c r="P3631" s="3"/>
      <c r="Q3631" s="3"/>
      <c r="R3631" s="3">
        <v>0</v>
      </c>
      <c r="S3631" s="3">
        <v>1</v>
      </c>
      <c r="T3631" s="2">
        <v>5</v>
      </c>
      <c r="U3631" s="3">
        <v>2.7445172928079173E-4</v>
      </c>
      <c r="V3631" s="3">
        <v>1.9816496381383827E-3</v>
      </c>
      <c r="W3631" s="3">
        <v>2.5079815821517956E-4</v>
      </c>
      <c r="X3631" s="3">
        <v>0.83261091172405788</v>
      </c>
      <c r="Y3631" s="3">
        <v>1.9816496381383827E-3</v>
      </c>
      <c r="Z3631" s="3">
        <v>2.5079793649871541E-4</v>
      </c>
      <c r="AA3631" s="3">
        <v>0.83261091172405788</v>
      </c>
      <c r="AB3631">
        <f t="shared" si="94"/>
        <v>1.9816496381383827E-3</v>
      </c>
      <c r="AC3631">
        <f t="shared" si="95"/>
        <v>2.5079793649871541E-4</v>
      </c>
    </row>
    <row r="3632" spans="1:29" x14ac:dyDescent="0.25">
      <c r="A3632" s="2">
        <v>3631</v>
      </c>
      <c r="B3632" s="3" t="s">
        <v>178</v>
      </c>
      <c r="C3632" s="3" t="s">
        <v>333</v>
      </c>
      <c r="D3632" s="3" t="s">
        <v>179</v>
      </c>
      <c r="E3632" s="3" t="s">
        <v>335</v>
      </c>
      <c r="F3632" s="3">
        <v>0.56000000000000005</v>
      </c>
      <c r="G3632" s="3">
        <v>0.48</v>
      </c>
      <c r="H3632" s="3" t="s">
        <v>353</v>
      </c>
      <c r="I3632" s="2">
        <v>4200</v>
      </c>
      <c r="J3632" s="3" t="s">
        <v>78</v>
      </c>
      <c r="K3632" s="2">
        <v>1000</v>
      </c>
      <c r="L3632" s="3" t="s">
        <v>64</v>
      </c>
      <c r="M3632" s="3" t="s">
        <v>355</v>
      </c>
      <c r="N3632" s="3" t="s">
        <v>353</v>
      </c>
      <c r="O3632" s="3"/>
      <c r="P3632" s="3"/>
      <c r="Q3632" s="3"/>
      <c r="R3632" s="3">
        <v>0</v>
      </c>
      <c r="S3632" s="3">
        <v>1</v>
      </c>
      <c r="T3632" s="2">
        <v>1</v>
      </c>
      <c r="U3632" s="3">
        <v>5.3477713443492797E-5</v>
      </c>
      <c r="V3632" s="3">
        <v>4.3955240442587778E-4</v>
      </c>
      <c r="W3632" s="3">
        <v>5.6033299842462671E-5</v>
      </c>
      <c r="X3632" s="3">
        <v>0.18367162254074987</v>
      </c>
      <c r="Y3632" s="3">
        <v>4.3955240442587778E-4</v>
      </c>
      <c r="Z3632" s="3">
        <v>5.6033250306592101E-5</v>
      </c>
      <c r="AA3632" s="3">
        <v>0.18367162254074987</v>
      </c>
      <c r="AB3632">
        <f t="shared" si="94"/>
        <v>4.3955240442587778E-4</v>
      </c>
      <c r="AC3632">
        <f t="shared" si="95"/>
        <v>5.6033250306592101E-5</v>
      </c>
    </row>
    <row r="3633" spans="1:29" x14ac:dyDescent="0.25">
      <c r="A3633" s="2">
        <v>3632</v>
      </c>
      <c r="B3633" s="3" t="s">
        <v>178</v>
      </c>
      <c r="C3633" s="3" t="s">
        <v>333</v>
      </c>
      <c r="D3633" s="3" t="s">
        <v>179</v>
      </c>
      <c r="E3633" s="3" t="s">
        <v>335</v>
      </c>
      <c r="F3633" s="3">
        <v>0.56000000000000005</v>
      </c>
      <c r="G3633" s="3">
        <v>0.48</v>
      </c>
      <c r="H3633" s="3" t="s">
        <v>353</v>
      </c>
      <c r="I3633" s="2">
        <v>4200</v>
      </c>
      <c r="J3633" s="3" t="s">
        <v>78</v>
      </c>
      <c r="K3633" s="2">
        <v>4200</v>
      </c>
      <c r="L3633" s="3" t="s">
        <v>64</v>
      </c>
      <c r="M3633" s="3" t="s">
        <v>354</v>
      </c>
      <c r="N3633" s="3" t="s">
        <v>353</v>
      </c>
      <c r="O3633" s="3"/>
      <c r="P3633" s="3"/>
      <c r="Q3633" s="3"/>
      <c r="R3633" s="3">
        <v>0</v>
      </c>
      <c r="S3633" s="3">
        <v>1</v>
      </c>
      <c r="T3633" s="2">
        <v>43</v>
      </c>
      <c r="U3633" s="3">
        <v>6.4733195071936214</v>
      </c>
      <c r="V3633" s="3">
        <v>43.231736551773892</v>
      </c>
      <c r="W3633" s="3">
        <v>5.3365552137184951</v>
      </c>
      <c r="X3633" s="3">
        <v>19554.284878150065</v>
      </c>
      <c r="Y3633" s="3">
        <v>43.231736551773892</v>
      </c>
      <c r="Z3633" s="3">
        <v>5.3365504959719141</v>
      </c>
      <c r="AA3633" s="3">
        <v>19554.284878150065</v>
      </c>
      <c r="AB3633">
        <f t="shared" si="94"/>
        <v>43.231736551773892</v>
      </c>
      <c r="AC3633">
        <f t="shared" si="95"/>
        <v>5.3365504959719141</v>
      </c>
    </row>
    <row r="3634" spans="1:29" x14ac:dyDescent="0.25">
      <c r="A3634" s="2">
        <v>3633</v>
      </c>
      <c r="B3634" s="3" t="s">
        <v>178</v>
      </c>
      <c r="C3634" s="3" t="s">
        <v>333</v>
      </c>
      <c r="D3634" s="3" t="s">
        <v>179</v>
      </c>
      <c r="E3634" s="3" t="s">
        <v>335</v>
      </c>
      <c r="F3634" s="3">
        <v>0.56000000000000005</v>
      </c>
      <c r="G3634" s="3">
        <v>0.48</v>
      </c>
      <c r="H3634" s="3" t="s">
        <v>353</v>
      </c>
      <c r="I3634" s="2">
        <v>4200</v>
      </c>
      <c r="J3634" s="3" t="s">
        <v>78</v>
      </c>
      <c r="K3634" s="2">
        <v>4200</v>
      </c>
      <c r="L3634" s="3" t="s">
        <v>64</v>
      </c>
      <c r="M3634" s="3" t="s">
        <v>355</v>
      </c>
      <c r="N3634" s="3" t="s">
        <v>353</v>
      </c>
      <c r="O3634" s="3"/>
      <c r="P3634" s="3"/>
      <c r="Q3634" s="3"/>
      <c r="R3634" s="3">
        <v>0</v>
      </c>
      <c r="S3634" s="3">
        <v>1</v>
      </c>
      <c r="T3634" s="2">
        <v>7</v>
      </c>
      <c r="U3634" s="3">
        <v>0.97131965338383419</v>
      </c>
      <c r="V3634" s="3">
        <v>6.5806316939833494</v>
      </c>
      <c r="W3634" s="3">
        <v>0.77123005249357812</v>
      </c>
      <c r="X3634" s="3">
        <v>3052.2205399934787</v>
      </c>
      <c r="Y3634" s="3">
        <v>6.5806316939833494</v>
      </c>
      <c r="Z3634" s="3">
        <v>0.77122937069271635</v>
      </c>
      <c r="AA3634" s="3">
        <v>3052.2205399934787</v>
      </c>
      <c r="AB3634">
        <f t="shared" si="94"/>
        <v>6.5806316939833494</v>
      </c>
      <c r="AC3634">
        <f t="shared" si="95"/>
        <v>0.77122937069271635</v>
      </c>
    </row>
    <row r="3635" spans="1:29" x14ac:dyDescent="0.25">
      <c r="A3635" s="2">
        <v>3634</v>
      </c>
      <c r="B3635" s="3" t="s">
        <v>178</v>
      </c>
      <c r="C3635" s="3" t="s">
        <v>333</v>
      </c>
      <c r="D3635" s="3" t="s">
        <v>179</v>
      </c>
      <c r="E3635" s="3" t="s">
        <v>335</v>
      </c>
      <c r="F3635" s="3">
        <v>0.56000000000000005</v>
      </c>
      <c r="G3635" s="3">
        <v>0.48</v>
      </c>
      <c r="H3635" s="3" t="s">
        <v>353</v>
      </c>
      <c r="I3635" s="2">
        <v>4340</v>
      </c>
      <c r="J3635" s="3" t="s">
        <v>82</v>
      </c>
      <c r="K3635" s="2">
        <v>1000</v>
      </c>
      <c r="L3635" s="3" t="s">
        <v>64</v>
      </c>
      <c r="M3635" s="3" t="s">
        <v>354</v>
      </c>
      <c r="N3635" s="3" t="s">
        <v>353</v>
      </c>
      <c r="O3635" s="3"/>
      <c r="P3635" s="3"/>
      <c r="Q3635" s="3"/>
      <c r="R3635" s="3">
        <v>0</v>
      </c>
      <c r="S3635" s="3">
        <v>1</v>
      </c>
      <c r="T3635" s="2">
        <v>9</v>
      </c>
      <c r="U3635" s="3">
        <v>0.10367405137437997</v>
      </c>
      <c r="V3635" s="3">
        <v>0.5251687721502859</v>
      </c>
      <c r="W3635" s="3">
        <v>5.8985389339847309E-2</v>
      </c>
      <c r="X3635" s="3">
        <v>229.07105250699448</v>
      </c>
      <c r="Y3635" s="3">
        <v>0.5251687721502859</v>
      </c>
      <c r="Z3635" s="3">
        <v>5.8985337194201119E-2</v>
      </c>
      <c r="AA3635" s="3">
        <v>229.07105250699448</v>
      </c>
      <c r="AB3635">
        <f t="shared" si="94"/>
        <v>0.5251687721502859</v>
      </c>
      <c r="AC3635">
        <f t="shared" si="95"/>
        <v>5.8985337194201119E-2</v>
      </c>
    </row>
    <row r="3636" spans="1:29" x14ac:dyDescent="0.25">
      <c r="A3636" s="2">
        <v>3635</v>
      </c>
      <c r="B3636" s="3" t="s">
        <v>178</v>
      </c>
      <c r="C3636" s="3" t="s">
        <v>333</v>
      </c>
      <c r="D3636" s="3" t="s">
        <v>179</v>
      </c>
      <c r="E3636" s="3" t="s">
        <v>335</v>
      </c>
      <c r="F3636" s="3">
        <v>0.56000000000000005</v>
      </c>
      <c r="G3636" s="3">
        <v>0.48</v>
      </c>
      <c r="H3636" s="3" t="s">
        <v>353</v>
      </c>
      <c r="I3636" s="2">
        <v>4340</v>
      </c>
      <c r="J3636" s="3" t="s">
        <v>82</v>
      </c>
      <c r="K3636" s="2">
        <v>4340</v>
      </c>
      <c r="L3636" s="3" t="s">
        <v>64</v>
      </c>
      <c r="M3636" s="3" t="s">
        <v>354</v>
      </c>
      <c r="N3636" s="3" t="s">
        <v>353</v>
      </c>
      <c r="O3636" s="3"/>
      <c r="P3636" s="3"/>
      <c r="Q3636" s="3"/>
      <c r="R3636" s="3">
        <v>0</v>
      </c>
      <c r="S3636" s="3">
        <v>1</v>
      </c>
      <c r="T3636" s="2">
        <v>47</v>
      </c>
      <c r="U3636" s="3">
        <v>8.15884924429119</v>
      </c>
      <c r="V3636" s="3">
        <v>51.485871414660885</v>
      </c>
      <c r="W3636" s="3">
        <v>6.2020296958670746</v>
      </c>
      <c r="X3636" s="3">
        <v>22955.407371777557</v>
      </c>
      <c r="Y3636" s="3">
        <v>51.485871414660885</v>
      </c>
      <c r="Z3636" s="3">
        <v>6.2020242130034609</v>
      </c>
      <c r="AA3636" s="3">
        <v>22955.407371777557</v>
      </c>
      <c r="AB3636">
        <f t="shared" si="94"/>
        <v>51.485871414660885</v>
      </c>
      <c r="AC3636">
        <f t="shared" si="95"/>
        <v>6.2020242130034609</v>
      </c>
    </row>
    <row r="3637" spans="1:29" x14ac:dyDescent="0.25">
      <c r="A3637" s="2">
        <v>3636</v>
      </c>
      <c r="B3637" s="3" t="s">
        <v>178</v>
      </c>
      <c r="C3637" s="3" t="s">
        <v>333</v>
      </c>
      <c r="D3637" s="3" t="s">
        <v>179</v>
      </c>
      <c r="E3637" s="3" t="s">
        <v>335</v>
      </c>
      <c r="F3637" s="3">
        <v>0.56000000000000005</v>
      </c>
      <c r="G3637" s="3">
        <v>0.48</v>
      </c>
      <c r="H3637" s="3" t="s">
        <v>353</v>
      </c>
      <c r="I3637" s="2">
        <v>4370</v>
      </c>
      <c r="J3637" s="3" t="s">
        <v>83</v>
      </c>
      <c r="K3637" s="2">
        <v>4370</v>
      </c>
      <c r="L3637" s="3" t="s">
        <v>64</v>
      </c>
      <c r="M3637" s="3" t="s">
        <v>354</v>
      </c>
      <c r="N3637" s="3" t="s">
        <v>353</v>
      </c>
      <c r="O3637" s="3"/>
      <c r="P3637" s="3"/>
      <c r="Q3637" s="3"/>
      <c r="R3637" s="3">
        <v>0</v>
      </c>
      <c r="S3637" s="3">
        <v>1</v>
      </c>
      <c r="T3637" s="2">
        <v>8</v>
      </c>
      <c r="U3637" s="3">
        <v>0.47997878106283554</v>
      </c>
      <c r="V3637" s="3">
        <v>3.1601550605300863</v>
      </c>
      <c r="W3637" s="3">
        <v>0.48626778940029386</v>
      </c>
      <c r="X3637" s="3">
        <v>1541.4659377098178</v>
      </c>
      <c r="Y3637" s="3">
        <v>3.1601550605300863</v>
      </c>
      <c r="Z3637" s="3">
        <v>0.48626735951844885</v>
      </c>
      <c r="AA3637" s="3">
        <v>1541.4659377098178</v>
      </c>
      <c r="AB3637">
        <f t="shared" si="94"/>
        <v>3.1601550605300863</v>
      </c>
      <c r="AC3637">
        <f t="shared" si="95"/>
        <v>0.48626735951844885</v>
      </c>
    </row>
    <row r="3638" spans="1:29" x14ac:dyDescent="0.25">
      <c r="A3638" s="2">
        <v>3637</v>
      </c>
      <c r="B3638" s="3" t="s">
        <v>178</v>
      </c>
      <c r="C3638" s="3" t="s">
        <v>333</v>
      </c>
      <c r="D3638" s="3" t="s">
        <v>179</v>
      </c>
      <c r="E3638" s="3" t="s">
        <v>335</v>
      </c>
      <c r="F3638" s="3">
        <v>0.56000000000000005</v>
      </c>
      <c r="G3638" s="3">
        <v>0.48</v>
      </c>
      <c r="H3638" s="3" t="s">
        <v>353</v>
      </c>
      <c r="I3638" s="2">
        <v>5100</v>
      </c>
      <c r="J3638" s="3" t="s">
        <v>85</v>
      </c>
      <c r="K3638" s="2">
        <v>1000</v>
      </c>
      <c r="L3638" s="3" t="s">
        <v>64</v>
      </c>
      <c r="M3638" s="3" t="s">
        <v>354</v>
      </c>
      <c r="N3638" s="3" t="s">
        <v>353</v>
      </c>
      <c r="O3638" s="3"/>
      <c r="P3638" s="3"/>
      <c r="Q3638" s="3"/>
      <c r="R3638" s="3">
        <v>0</v>
      </c>
      <c r="S3638" s="3">
        <v>1</v>
      </c>
      <c r="T3638" s="2">
        <v>22</v>
      </c>
      <c r="U3638" s="3">
        <v>6.1225509883755126E-3</v>
      </c>
      <c r="V3638" s="3">
        <v>3.9638241200212643E-2</v>
      </c>
      <c r="W3638" s="3">
        <v>6.384467562131812E-3</v>
      </c>
      <c r="X3638" s="3">
        <v>12.749271837004837</v>
      </c>
      <c r="Y3638" s="3">
        <v>3.9638241200212643E-2</v>
      </c>
      <c r="Z3638" s="3">
        <v>6.3844619179852088E-3</v>
      </c>
      <c r="AA3638" s="3">
        <v>12.749271837004837</v>
      </c>
      <c r="AB3638">
        <f t="shared" si="94"/>
        <v>3.9638241200212643E-2</v>
      </c>
      <c r="AC3638">
        <f t="shared" si="95"/>
        <v>6.3844619179852088E-3</v>
      </c>
    </row>
    <row r="3639" spans="1:29" x14ac:dyDescent="0.25">
      <c r="A3639" s="2">
        <v>3638</v>
      </c>
      <c r="B3639" s="3" t="s">
        <v>178</v>
      </c>
      <c r="C3639" s="3" t="s">
        <v>333</v>
      </c>
      <c r="D3639" s="3" t="s">
        <v>179</v>
      </c>
      <c r="E3639" s="3" t="s">
        <v>335</v>
      </c>
      <c r="F3639" s="3">
        <v>0.56000000000000005</v>
      </c>
      <c r="G3639" s="3">
        <v>0.48</v>
      </c>
      <c r="H3639" s="3" t="s">
        <v>353</v>
      </c>
      <c r="I3639" s="2">
        <v>5100</v>
      </c>
      <c r="J3639" s="3" t="s">
        <v>85</v>
      </c>
      <c r="K3639" s="2">
        <v>3000</v>
      </c>
      <c r="L3639" s="3" t="s">
        <v>64</v>
      </c>
      <c r="M3639" s="3" t="s">
        <v>354</v>
      </c>
      <c r="N3639" s="3" t="s">
        <v>353</v>
      </c>
      <c r="O3639" s="3"/>
      <c r="P3639" s="3"/>
      <c r="Q3639" s="3"/>
      <c r="R3639" s="3">
        <v>0</v>
      </c>
      <c r="S3639" s="3">
        <v>1</v>
      </c>
      <c r="T3639" s="2">
        <v>94</v>
      </c>
      <c r="U3639" s="3">
        <v>14.55041538944649</v>
      </c>
      <c r="V3639" s="3">
        <v>68.262086946414684</v>
      </c>
      <c r="W3639" s="3">
        <v>7.8251945555940425</v>
      </c>
      <c r="X3639" s="3">
        <v>27229.503028466566</v>
      </c>
      <c r="Y3639" s="3">
        <v>68.262086946414684</v>
      </c>
      <c r="Z3639" s="3">
        <v>7.8251876377822027</v>
      </c>
      <c r="AA3639" s="3">
        <v>27229.503028466566</v>
      </c>
      <c r="AB3639">
        <f t="shared" si="94"/>
        <v>68.262086946414684</v>
      </c>
      <c r="AC3639">
        <f t="shared" si="95"/>
        <v>7.8251876377822027</v>
      </c>
    </row>
    <row r="3640" spans="1:29" x14ac:dyDescent="0.25">
      <c r="A3640" s="2">
        <v>3639</v>
      </c>
      <c r="B3640" s="3" t="s">
        <v>178</v>
      </c>
      <c r="C3640" s="3" t="s">
        <v>333</v>
      </c>
      <c r="D3640" s="3" t="s">
        <v>179</v>
      </c>
      <c r="E3640" s="3" t="s">
        <v>335</v>
      </c>
      <c r="F3640" s="3">
        <v>0.56000000000000005</v>
      </c>
      <c r="G3640" s="3">
        <v>0.48</v>
      </c>
      <c r="H3640" s="3" t="s">
        <v>353</v>
      </c>
      <c r="I3640" s="2">
        <v>5100</v>
      </c>
      <c r="J3640" s="3" t="s">
        <v>85</v>
      </c>
      <c r="K3640" s="2">
        <v>3000</v>
      </c>
      <c r="L3640" s="3" t="s">
        <v>64</v>
      </c>
      <c r="M3640" s="3" t="s">
        <v>354</v>
      </c>
      <c r="N3640" s="3" t="s">
        <v>353</v>
      </c>
      <c r="O3640" s="3"/>
      <c r="P3640" s="3"/>
      <c r="Q3640" s="3" t="s">
        <v>360</v>
      </c>
      <c r="R3640" s="3">
        <v>0</v>
      </c>
      <c r="S3640" s="3">
        <v>1</v>
      </c>
      <c r="T3640" s="2">
        <v>84</v>
      </c>
      <c r="U3640" s="3">
        <v>5.596517809222698E-3</v>
      </c>
      <c r="V3640" s="3">
        <v>2.6058670211450384E-2</v>
      </c>
      <c r="W3640" s="3">
        <v>2.9094508988110235E-3</v>
      </c>
      <c r="X3640" s="3">
        <v>10.256783089958239</v>
      </c>
      <c r="Y3640" s="3">
        <v>2.6058670211450384E-2</v>
      </c>
      <c r="Z3640" s="3">
        <v>2.9094483267300682E-3</v>
      </c>
      <c r="AA3640" s="3">
        <v>10.256783089958239</v>
      </c>
      <c r="AB3640">
        <f t="shared" si="94"/>
        <v>2.6058670211450384E-2</v>
      </c>
      <c r="AC3640">
        <f t="shared" si="95"/>
        <v>2.9094483267300682E-3</v>
      </c>
    </row>
    <row r="3641" spans="1:29" x14ac:dyDescent="0.25">
      <c r="A3641" s="2">
        <v>3640</v>
      </c>
      <c r="B3641" s="3" t="s">
        <v>178</v>
      </c>
      <c r="C3641" s="3" t="s">
        <v>333</v>
      </c>
      <c r="D3641" s="3" t="s">
        <v>179</v>
      </c>
      <c r="E3641" s="3" t="s">
        <v>335</v>
      </c>
      <c r="F3641" s="3">
        <v>0.56000000000000005</v>
      </c>
      <c r="G3641" s="3">
        <v>0.48</v>
      </c>
      <c r="H3641" s="3" t="s">
        <v>353</v>
      </c>
      <c r="I3641" s="2">
        <v>5100</v>
      </c>
      <c r="J3641" s="3" t="s">
        <v>85</v>
      </c>
      <c r="K3641" s="2">
        <v>5100</v>
      </c>
      <c r="L3641" s="3" t="s">
        <v>64</v>
      </c>
      <c r="M3641" s="3" t="s">
        <v>354</v>
      </c>
      <c r="N3641" s="3" t="s">
        <v>353</v>
      </c>
      <c r="O3641" s="3"/>
      <c r="P3641" s="3"/>
      <c r="Q3641" s="3"/>
      <c r="R3641" s="3">
        <v>0</v>
      </c>
      <c r="S3641" s="3">
        <v>1</v>
      </c>
      <c r="T3641" s="2">
        <v>148</v>
      </c>
      <c r="U3641" s="3">
        <v>15.924396074409557</v>
      </c>
      <c r="V3641" s="3">
        <v>96.242297279377723</v>
      </c>
      <c r="W3641" s="3">
        <v>13.459123328881088</v>
      </c>
      <c r="X3641" s="3">
        <v>35131.355608459839</v>
      </c>
      <c r="Y3641" s="3">
        <v>96.242297279377723</v>
      </c>
      <c r="Z3641" s="3">
        <v>13.459111430431516</v>
      </c>
      <c r="AA3641" s="3">
        <v>35131.355608459839</v>
      </c>
      <c r="AB3641">
        <f t="shared" si="94"/>
        <v>96.242297279377723</v>
      </c>
      <c r="AC3641">
        <f t="shared" si="95"/>
        <v>13.459111430431516</v>
      </c>
    </row>
    <row r="3642" spans="1:29" x14ac:dyDescent="0.25">
      <c r="A3642" s="2">
        <v>3641</v>
      </c>
      <c r="B3642" s="3" t="s">
        <v>178</v>
      </c>
      <c r="C3642" s="3" t="s">
        <v>333</v>
      </c>
      <c r="D3642" s="3" t="s">
        <v>179</v>
      </c>
      <c r="E3642" s="3" t="s">
        <v>335</v>
      </c>
      <c r="F3642" s="3">
        <v>0.56000000000000005</v>
      </c>
      <c r="G3642" s="3">
        <v>0.48</v>
      </c>
      <c r="H3642" s="3" t="s">
        <v>353</v>
      </c>
      <c r="I3642" s="2">
        <v>5100</v>
      </c>
      <c r="J3642" s="3" t="s">
        <v>85</v>
      </c>
      <c r="K3642" s="2">
        <v>5100</v>
      </c>
      <c r="L3642" s="3" t="s">
        <v>64</v>
      </c>
      <c r="M3642" s="3" t="s">
        <v>354</v>
      </c>
      <c r="N3642" s="3" t="s">
        <v>353</v>
      </c>
      <c r="O3642" s="3"/>
      <c r="P3642" s="3"/>
      <c r="Q3642" s="3" t="s">
        <v>360</v>
      </c>
      <c r="R3642" s="3">
        <v>0</v>
      </c>
      <c r="S3642" s="3">
        <v>1</v>
      </c>
      <c r="T3642" s="2">
        <v>12</v>
      </c>
      <c r="U3642" s="3">
        <v>7.528013994320715E-4</v>
      </c>
      <c r="V3642" s="3">
        <v>4.8670230365502323E-3</v>
      </c>
      <c r="W3642" s="3">
        <v>5.4611999463041044E-4</v>
      </c>
      <c r="X3642" s="3">
        <v>1.9279338500826162</v>
      </c>
      <c r="Y3642" s="3">
        <v>4.8670230365502323E-3</v>
      </c>
      <c r="Z3642" s="3">
        <v>5.4611951183661678E-4</v>
      </c>
      <c r="AA3642" s="3">
        <v>1.9279338500826162</v>
      </c>
      <c r="AB3642">
        <f t="shared" si="94"/>
        <v>4.8670230365502323E-3</v>
      </c>
      <c r="AC3642">
        <f t="shared" si="95"/>
        <v>5.4611951183661678E-4</v>
      </c>
    </row>
    <row r="3643" spans="1:29" x14ac:dyDescent="0.25">
      <c r="A3643" s="2">
        <v>3642</v>
      </c>
      <c r="B3643" s="3" t="s">
        <v>178</v>
      </c>
      <c r="C3643" s="3" t="s">
        <v>333</v>
      </c>
      <c r="D3643" s="3" t="s">
        <v>179</v>
      </c>
      <c r="E3643" s="3" t="s">
        <v>335</v>
      </c>
      <c r="F3643" s="3">
        <v>0.56000000000000005</v>
      </c>
      <c r="G3643" s="3">
        <v>0.48</v>
      </c>
      <c r="H3643" s="3" t="s">
        <v>353</v>
      </c>
      <c r="I3643" s="2">
        <v>5100</v>
      </c>
      <c r="J3643" s="3" t="s">
        <v>85</v>
      </c>
      <c r="K3643" s="2">
        <v>5100</v>
      </c>
      <c r="L3643" s="3" t="s">
        <v>64</v>
      </c>
      <c r="M3643" s="3" t="s">
        <v>355</v>
      </c>
      <c r="N3643" s="3" t="s">
        <v>353</v>
      </c>
      <c r="O3643" s="3"/>
      <c r="P3643" s="3"/>
      <c r="Q3643" s="3"/>
      <c r="R3643" s="3">
        <v>0</v>
      </c>
      <c r="S3643" s="3">
        <v>1</v>
      </c>
      <c r="T3643" s="2">
        <v>29</v>
      </c>
      <c r="U3643" s="3">
        <v>2.2038220501267167</v>
      </c>
      <c r="V3643" s="3">
        <v>13.271806062017669</v>
      </c>
      <c r="W3643" s="3">
        <v>1.6716390263862211</v>
      </c>
      <c r="X3643" s="3">
        <v>5998.3704716112643</v>
      </c>
      <c r="Y3643" s="3">
        <v>13.271806062017669</v>
      </c>
      <c r="Z3643" s="3">
        <v>1.6716375485847228</v>
      </c>
      <c r="AA3643" s="3">
        <v>5998.3704716112643</v>
      </c>
      <c r="AB3643">
        <f t="shared" si="94"/>
        <v>13.271806062017669</v>
      </c>
      <c r="AC3643">
        <f t="shared" si="95"/>
        <v>1.6716375485847228</v>
      </c>
    </row>
    <row r="3644" spans="1:29" x14ac:dyDescent="0.25">
      <c r="A3644" s="2">
        <v>3643</v>
      </c>
      <c r="B3644" s="3" t="s">
        <v>178</v>
      </c>
      <c r="C3644" s="3" t="s">
        <v>333</v>
      </c>
      <c r="D3644" s="3" t="s">
        <v>179</v>
      </c>
      <c r="E3644" s="3" t="s">
        <v>335</v>
      </c>
      <c r="F3644" s="3">
        <v>0.56000000000000005</v>
      </c>
      <c r="G3644" s="3">
        <v>0.48</v>
      </c>
      <c r="H3644" s="3" t="s">
        <v>353</v>
      </c>
      <c r="I3644" s="2">
        <v>5300</v>
      </c>
      <c r="J3644" s="3" t="s">
        <v>88</v>
      </c>
      <c r="K3644" s="2">
        <v>1000</v>
      </c>
      <c r="L3644" s="3" t="s">
        <v>64</v>
      </c>
      <c r="M3644" s="3" t="s">
        <v>354</v>
      </c>
      <c r="N3644" s="3" t="s">
        <v>353</v>
      </c>
      <c r="O3644" s="3"/>
      <c r="P3644" s="3"/>
      <c r="Q3644" s="3"/>
      <c r="R3644" s="3">
        <v>0</v>
      </c>
      <c r="S3644" s="3">
        <v>1</v>
      </c>
      <c r="T3644" s="2">
        <v>1</v>
      </c>
      <c r="U3644" s="3">
        <v>7.8324864218218694E-5</v>
      </c>
      <c r="V3644" s="3">
        <v>5.5571156091479537E-4</v>
      </c>
      <c r="W3644" s="3">
        <v>6.2520733881445893E-5</v>
      </c>
      <c r="X3644" s="3">
        <v>0.22303530503043748</v>
      </c>
      <c r="Y3644" s="3">
        <v>5.5571156091479537E-4</v>
      </c>
      <c r="Z3644" s="3">
        <v>6.2520678610401695E-5</v>
      </c>
      <c r="AA3644" s="3">
        <v>0.22303530503043748</v>
      </c>
      <c r="AB3644">
        <f t="shared" si="94"/>
        <v>5.5571156091479537E-4</v>
      </c>
      <c r="AC3644">
        <f t="shared" si="95"/>
        <v>6.2520678610401695E-5</v>
      </c>
    </row>
    <row r="3645" spans="1:29" x14ac:dyDescent="0.25">
      <c r="A3645" s="2">
        <v>3644</v>
      </c>
      <c r="B3645" s="3" t="s">
        <v>178</v>
      </c>
      <c r="C3645" s="3" t="s">
        <v>333</v>
      </c>
      <c r="D3645" s="3" t="s">
        <v>179</v>
      </c>
      <c r="E3645" s="3" t="s">
        <v>335</v>
      </c>
      <c r="F3645" s="3">
        <v>0.56000000000000005</v>
      </c>
      <c r="G3645" s="3">
        <v>0.48</v>
      </c>
      <c r="H3645" s="3" t="s">
        <v>353</v>
      </c>
      <c r="I3645" s="2">
        <v>5300</v>
      </c>
      <c r="J3645" s="3" t="s">
        <v>88</v>
      </c>
      <c r="K3645" s="2">
        <v>3000</v>
      </c>
      <c r="L3645" s="3" t="s">
        <v>64</v>
      </c>
      <c r="M3645" s="3" t="s">
        <v>355</v>
      </c>
      <c r="N3645" s="3" t="s">
        <v>353</v>
      </c>
      <c r="O3645" s="3"/>
      <c r="P3645" s="3"/>
      <c r="Q3645" s="3"/>
      <c r="R3645" s="3">
        <v>0</v>
      </c>
      <c r="S3645" s="3">
        <v>1</v>
      </c>
      <c r="T3645" s="2">
        <v>3</v>
      </c>
      <c r="U3645" s="3">
        <v>5.4168374539030305E-3</v>
      </c>
      <c r="V3645" s="3">
        <v>2.2310397363464246E-3</v>
      </c>
      <c r="W3645" s="3">
        <v>3.1331402799395056E-4</v>
      </c>
      <c r="X3645" s="3">
        <v>11.89310581995103</v>
      </c>
      <c r="Y3645" s="3">
        <v>2.2310397363464246E-3</v>
      </c>
      <c r="Z3645" s="3">
        <v>3.1331375101074222E-4</v>
      </c>
      <c r="AA3645" s="3">
        <v>11.89310581995103</v>
      </c>
      <c r="AB3645">
        <f t="shared" si="94"/>
        <v>2.2310397363464246E-3</v>
      </c>
      <c r="AC3645">
        <f t="shared" si="95"/>
        <v>3.1331375101074222E-4</v>
      </c>
    </row>
    <row r="3646" spans="1:29" x14ac:dyDescent="0.25">
      <c r="A3646" s="2">
        <v>3645</v>
      </c>
      <c r="B3646" s="3" t="s">
        <v>178</v>
      </c>
      <c r="C3646" s="3" t="s">
        <v>333</v>
      </c>
      <c r="D3646" s="3" t="s">
        <v>179</v>
      </c>
      <c r="E3646" s="3" t="s">
        <v>335</v>
      </c>
      <c r="F3646" s="3">
        <v>0.56000000000000005</v>
      </c>
      <c r="G3646" s="3">
        <v>0.48</v>
      </c>
      <c r="H3646" s="3" t="s">
        <v>353</v>
      </c>
      <c r="I3646" s="2">
        <v>5300</v>
      </c>
      <c r="J3646" s="3" t="s">
        <v>88</v>
      </c>
      <c r="K3646" s="2">
        <v>5300</v>
      </c>
      <c r="L3646" s="3" t="s">
        <v>64</v>
      </c>
      <c r="M3646" s="3" t="s">
        <v>354</v>
      </c>
      <c r="N3646" s="3" t="s">
        <v>353</v>
      </c>
      <c r="O3646" s="3"/>
      <c r="P3646" s="3"/>
      <c r="Q3646" s="3"/>
      <c r="R3646" s="3">
        <v>0</v>
      </c>
      <c r="S3646" s="3">
        <v>1</v>
      </c>
      <c r="T3646" s="2">
        <v>3</v>
      </c>
      <c r="U3646" s="3">
        <v>5.3769604388516593E-2</v>
      </c>
      <c r="V3646" s="3">
        <v>0.30281225143000506</v>
      </c>
      <c r="W3646" s="3">
        <v>3.290992483814377E-2</v>
      </c>
      <c r="X3646" s="3">
        <v>138.94111678441479</v>
      </c>
      <c r="Y3646" s="3">
        <v>0.30281225143000506</v>
      </c>
      <c r="Z3646" s="3">
        <v>3.2909895744340958E-2</v>
      </c>
      <c r="AA3646" s="3">
        <v>138.94111678441479</v>
      </c>
      <c r="AB3646">
        <f t="shared" si="94"/>
        <v>0.30281225143000506</v>
      </c>
      <c r="AC3646">
        <f t="shared" si="95"/>
        <v>3.2909895744340958E-2</v>
      </c>
    </row>
    <row r="3647" spans="1:29" x14ac:dyDescent="0.25">
      <c r="A3647" s="2">
        <v>3646</v>
      </c>
      <c r="B3647" s="3" t="s">
        <v>178</v>
      </c>
      <c r="C3647" s="3" t="s">
        <v>333</v>
      </c>
      <c r="D3647" s="3" t="s">
        <v>179</v>
      </c>
      <c r="E3647" s="3" t="s">
        <v>335</v>
      </c>
      <c r="F3647" s="3">
        <v>0.56000000000000005</v>
      </c>
      <c r="G3647" s="3">
        <v>0.48</v>
      </c>
      <c r="H3647" s="3" t="s">
        <v>353</v>
      </c>
      <c r="I3647" s="2">
        <v>5300</v>
      </c>
      <c r="J3647" s="3" t="s">
        <v>88</v>
      </c>
      <c r="K3647" s="2">
        <v>5300</v>
      </c>
      <c r="L3647" s="3" t="s">
        <v>64</v>
      </c>
      <c r="M3647" s="3" t="s">
        <v>355</v>
      </c>
      <c r="N3647" s="3" t="s">
        <v>353</v>
      </c>
      <c r="O3647" s="3"/>
      <c r="P3647" s="3"/>
      <c r="Q3647" s="3"/>
      <c r="R3647" s="3">
        <v>0</v>
      </c>
      <c r="S3647" s="3">
        <v>1</v>
      </c>
      <c r="T3647" s="2">
        <v>6</v>
      </c>
      <c r="U3647" s="3">
        <v>0.35375842357026333</v>
      </c>
      <c r="V3647" s="3">
        <v>0.80571449674907247</v>
      </c>
      <c r="W3647" s="3">
        <v>0.11008326477005009</v>
      </c>
      <c r="X3647" s="3">
        <v>870.2690635481074</v>
      </c>
      <c r="Y3647" s="3">
        <v>0.80571449674907247</v>
      </c>
      <c r="Z3647" s="3">
        <v>0.11008316745166309</v>
      </c>
      <c r="AA3647" s="3">
        <v>870.2690635481074</v>
      </c>
      <c r="AB3647">
        <f t="shared" si="94"/>
        <v>0.80571449674907247</v>
      </c>
      <c r="AC3647">
        <f t="shared" si="95"/>
        <v>0.11008316745166309</v>
      </c>
    </row>
    <row r="3648" spans="1:29" x14ac:dyDescent="0.25">
      <c r="A3648" s="2">
        <v>3647</v>
      </c>
      <c r="B3648" s="3" t="s">
        <v>178</v>
      </c>
      <c r="C3648" s="3" t="s">
        <v>333</v>
      </c>
      <c r="D3648" s="3" t="s">
        <v>179</v>
      </c>
      <c r="E3648" s="3" t="s">
        <v>335</v>
      </c>
      <c r="F3648" s="3">
        <v>0.56000000000000005</v>
      </c>
      <c r="G3648" s="3">
        <v>0.48</v>
      </c>
      <c r="H3648" s="3" t="s">
        <v>353</v>
      </c>
      <c r="I3648" s="2">
        <v>6170</v>
      </c>
      <c r="J3648" s="3" t="s">
        <v>94</v>
      </c>
      <c r="K3648" s="2">
        <v>1000</v>
      </c>
      <c r="L3648" s="3" t="s">
        <v>64</v>
      </c>
      <c r="M3648" s="3" t="s">
        <v>354</v>
      </c>
      <c r="N3648" s="3" t="s">
        <v>353</v>
      </c>
      <c r="O3648" s="3"/>
      <c r="P3648" s="3"/>
      <c r="Q3648" s="3"/>
      <c r="R3648" s="3">
        <v>0</v>
      </c>
      <c r="S3648" s="3">
        <v>1</v>
      </c>
      <c r="T3648" s="2">
        <v>21</v>
      </c>
      <c r="U3648" s="3">
        <v>0.2186598152296754</v>
      </c>
      <c r="V3648" s="3">
        <v>1.6177185804185024</v>
      </c>
      <c r="W3648" s="3">
        <v>0.17122826838243513</v>
      </c>
      <c r="X3648" s="3">
        <v>644.63076108528549</v>
      </c>
      <c r="Y3648" s="3">
        <v>1.6177185804185024</v>
      </c>
      <c r="Z3648" s="3">
        <v>0.1712281170092094</v>
      </c>
      <c r="AA3648" s="3">
        <v>644.63076108528549</v>
      </c>
      <c r="AB3648">
        <f t="shared" si="94"/>
        <v>1.6177185804185024</v>
      </c>
      <c r="AC3648">
        <f t="shared" si="95"/>
        <v>0.1712281170092094</v>
      </c>
    </row>
    <row r="3649" spans="1:29" x14ac:dyDescent="0.25">
      <c r="A3649" s="2">
        <v>3648</v>
      </c>
      <c r="B3649" s="3" t="s">
        <v>178</v>
      </c>
      <c r="C3649" s="3" t="s">
        <v>333</v>
      </c>
      <c r="D3649" s="3" t="s">
        <v>179</v>
      </c>
      <c r="E3649" s="3" t="s">
        <v>335</v>
      </c>
      <c r="F3649" s="3">
        <v>0.56000000000000005</v>
      </c>
      <c r="G3649" s="3">
        <v>0.48</v>
      </c>
      <c r="H3649" s="3" t="s">
        <v>353</v>
      </c>
      <c r="I3649" s="2">
        <v>6170</v>
      </c>
      <c r="J3649" s="3" t="s">
        <v>94</v>
      </c>
      <c r="K3649" s="2">
        <v>1000</v>
      </c>
      <c r="L3649" s="3" t="s">
        <v>64</v>
      </c>
      <c r="M3649" s="3" t="s">
        <v>355</v>
      </c>
      <c r="N3649" s="3" t="s">
        <v>353</v>
      </c>
      <c r="O3649" s="3"/>
      <c r="P3649" s="3"/>
      <c r="Q3649" s="3"/>
      <c r="R3649" s="3">
        <v>0</v>
      </c>
      <c r="S3649" s="3">
        <v>1</v>
      </c>
      <c r="T3649" s="2">
        <v>3</v>
      </c>
      <c r="U3649" s="3">
        <v>0.49335174011974031</v>
      </c>
      <c r="V3649" s="3">
        <v>3.7268211493795058</v>
      </c>
      <c r="W3649" s="3">
        <v>0.38449410777761811</v>
      </c>
      <c r="X3649" s="3">
        <v>1488.8065621596352</v>
      </c>
      <c r="Y3649" s="3">
        <v>3.7268211493795058</v>
      </c>
      <c r="Z3649" s="3">
        <v>0.38449376786812861</v>
      </c>
      <c r="AA3649" s="3">
        <v>1488.8065621596352</v>
      </c>
      <c r="AB3649">
        <f t="shared" si="94"/>
        <v>3.7268211493795058</v>
      </c>
      <c r="AC3649">
        <f t="shared" si="95"/>
        <v>0.38449376786812861</v>
      </c>
    </row>
    <row r="3650" spans="1:29" x14ac:dyDescent="0.25">
      <c r="A3650" s="2">
        <v>3649</v>
      </c>
      <c r="B3650" s="3" t="s">
        <v>178</v>
      </c>
      <c r="C3650" s="3" t="s">
        <v>333</v>
      </c>
      <c r="D3650" s="3" t="s">
        <v>179</v>
      </c>
      <c r="E3650" s="3" t="s">
        <v>335</v>
      </c>
      <c r="F3650" s="3">
        <v>0.56000000000000005</v>
      </c>
      <c r="G3650" s="3">
        <v>0.48</v>
      </c>
      <c r="H3650" s="3" t="s">
        <v>353</v>
      </c>
      <c r="I3650" s="2">
        <v>6170</v>
      </c>
      <c r="J3650" s="3" t="s">
        <v>94</v>
      </c>
      <c r="K3650" s="2">
        <v>3000</v>
      </c>
      <c r="L3650" s="3" t="s">
        <v>64</v>
      </c>
      <c r="M3650" s="3" t="s">
        <v>354</v>
      </c>
      <c r="N3650" s="3" t="s">
        <v>353</v>
      </c>
      <c r="O3650" s="3"/>
      <c r="P3650" s="3"/>
      <c r="Q3650" s="3"/>
      <c r="R3650" s="3">
        <v>0</v>
      </c>
      <c r="S3650" s="3">
        <v>1</v>
      </c>
      <c r="T3650" s="2">
        <v>3</v>
      </c>
      <c r="U3650" s="3">
        <v>3.6512452945064531E-4</v>
      </c>
      <c r="V3650" s="3">
        <v>2.6986540524351387E-3</v>
      </c>
      <c r="W3650" s="3">
        <v>2.9618177814392903E-4</v>
      </c>
      <c r="X3650" s="3">
        <v>1.0993651431812101</v>
      </c>
      <c r="Y3650" s="3">
        <v>2.6986540524351387E-3</v>
      </c>
      <c r="Z3650" s="3">
        <v>2.96181516306373E-4</v>
      </c>
      <c r="AA3650" s="3">
        <v>1.0993651431812101</v>
      </c>
      <c r="AB3650">
        <f t="shared" si="94"/>
        <v>2.6986540524351387E-3</v>
      </c>
      <c r="AC3650">
        <f t="shared" si="95"/>
        <v>2.96181516306373E-4</v>
      </c>
    </row>
    <row r="3651" spans="1:29" x14ac:dyDescent="0.25">
      <c r="A3651" s="2">
        <v>3650</v>
      </c>
      <c r="B3651" s="3" t="s">
        <v>178</v>
      </c>
      <c r="C3651" s="3" t="s">
        <v>333</v>
      </c>
      <c r="D3651" s="3" t="s">
        <v>179</v>
      </c>
      <c r="E3651" s="3" t="s">
        <v>335</v>
      </c>
      <c r="F3651" s="3">
        <v>0.56000000000000005</v>
      </c>
      <c r="G3651" s="3">
        <v>0.48</v>
      </c>
      <c r="H3651" s="3" t="s">
        <v>353</v>
      </c>
      <c r="I3651" s="2">
        <v>6170</v>
      </c>
      <c r="J3651" s="3" t="s">
        <v>94</v>
      </c>
      <c r="K3651" s="2">
        <v>6170</v>
      </c>
      <c r="L3651" s="3" t="s">
        <v>64</v>
      </c>
      <c r="M3651" s="3" t="s">
        <v>354</v>
      </c>
      <c r="N3651" s="3" t="s">
        <v>353</v>
      </c>
      <c r="O3651" s="3"/>
      <c r="P3651" s="3"/>
      <c r="Q3651" s="3"/>
      <c r="R3651" s="3">
        <v>0</v>
      </c>
      <c r="S3651" s="3">
        <v>1</v>
      </c>
      <c r="T3651" s="2">
        <v>105</v>
      </c>
      <c r="U3651" s="3">
        <v>16.983126708680974</v>
      </c>
      <c r="V3651" s="3">
        <v>125.4516683297762</v>
      </c>
      <c r="W3651" s="3">
        <v>13.41391750638733</v>
      </c>
      <c r="X3651" s="3">
        <v>51030.079152522696</v>
      </c>
      <c r="Y3651" s="3">
        <v>125.4516683297762</v>
      </c>
      <c r="Z3651" s="3">
        <v>13.413905647901672</v>
      </c>
      <c r="AA3651" s="3">
        <v>51030.079152522696</v>
      </c>
      <c r="AB3651">
        <f t="shared" si="94"/>
        <v>125.4516683297762</v>
      </c>
      <c r="AC3651">
        <f t="shared" si="95"/>
        <v>13.413905647901672</v>
      </c>
    </row>
    <row r="3652" spans="1:29" x14ac:dyDescent="0.25">
      <c r="A3652" s="2">
        <v>3651</v>
      </c>
      <c r="B3652" s="3" t="s">
        <v>178</v>
      </c>
      <c r="C3652" s="3" t="s">
        <v>333</v>
      </c>
      <c r="D3652" s="3" t="s">
        <v>179</v>
      </c>
      <c r="E3652" s="3" t="s">
        <v>335</v>
      </c>
      <c r="F3652" s="3">
        <v>0.56000000000000005</v>
      </c>
      <c r="G3652" s="3">
        <v>0.48</v>
      </c>
      <c r="H3652" s="3" t="s">
        <v>353</v>
      </c>
      <c r="I3652" s="2">
        <v>6170</v>
      </c>
      <c r="J3652" s="3" t="s">
        <v>94</v>
      </c>
      <c r="K3652" s="2">
        <v>6170</v>
      </c>
      <c r="L3652" s="3" t="s">
        <v>64</v>
      </c>
      <c r="M3652" s="3" t="s">
        <v>355</v>
      </c>
      <c r="N3652" s="3" t="s">
        <v>353</v>
      </c>
      <c r="O3652" s="3"/>
      <c r="P3652" s="3"/>
      <c r="Q3652" s="3"/>
      <c r="R3652" s="3">
        <v>0</v>
      </c>
      <c r="S3652" s="3">
        <v>1</v>
      </c>
      <c r="T3652" s="2">
        <v>95</v>
      </c>
      <c r="U3652" s="3">
        <v>7.2566636638760649</v>
      </c>
      <c r="V3652" s="3">
        <v>52.756852884157539</v>
      </c>
      <c r="W3652" s="3">
        <v>6.0703291080516184</v>
      </c>
      <c r="X3652" s="3">
        <v>22834.585899332051</v>
      </c>
      <c r="Y3652" s="3">
        <v>52.756852884157539</v>
      </c>
      <c r="Z3652" s="3">
        <v>6.070323741617047</v>
      </c>
      <c r="AA3652" s="3">
        <v>22834.585899332051</v>
      </c>
      <c r="AB3652">
        <f t="shared" si="94"/>
        <v>52.756852884157539</v>
      </c>
      <c r="AC3652">
        <f t="shared" si="95"/>
        <v>6.070323741617047</v>
      </c>
    </row>
    <row r="3653" spans="1:29" x14ac:dyDescent="0.25">
      <c r="A3653" s="2">
        <v>3652</v>
      </c>
      <c r="B3653" s="3" t="s">
        <v>178</v>
      </c>
      <c r="C3653" s="3" t="s">
        <v>333</v>
      </c>
      <c r="D3653" s="3" t="s">
        <v>179</v>
      </c>
      <c r="E3653" s="3" t="s">
        <v>335</v>
      </c>
      <c r="F3653" s="3">
        <v>0.56000000000000005</v>
      </c>
      <c r="G3653" s="3">
        <v>0.48</v>
      </c>
      <c r="H3653" s="3" t="s">
        <v>353</v>
      </c>
      <c r="I3653" s="2">
        <v>6410</v>
      </c>
      <c r="J3653" s="3" t="s">
        <v>100</v>
      </c>
      <c r="K3653" s="2">
        <v>1000</v>
      </c>
      <c r="L3653" s="3" t="s">
        <v>64</v>
      </c>
      <c r="M3653" s="3" t="s">
        <v>354</v>
      </c>
      <c r="N3653" s="3" t="s">
        <v>353</v>
      </c>
      <c r="O3653" s="3"/>
      <c r="P3653" s="3"/>
      <c r="Q3653" s="3"/>
      <c r="R3653" s="3">
        <v>0</v>
      </c>
      <c r="S3653" s="3">
        <v>1</v>
      </c>
      <c r="T3653" s="2">
        <v>8</v>
      </c>
      <c r="U3653" s="3">
        <v>8.9340932245804486E-2</v>
      </c>
      <c r="V3653" s="3">
        <v>0.63987350015070044</v>
      </c>
      <c r="W3653" s="3">
        <v>7.1099967960558327E-2</v>
      </c>
      <c r="X3653" s="3">
        <v>253.35419857634491</v>
      </c>
      <c r="Y3653" s="3">
        <v>0.63987350015070044</v>
      </c>
      <c r="Z3653" s="3">
        <v>7.1099905105098574E-2</v>
      </c>
      <c r="AA3653" s="3">
        <v>253.35419857634491</v>
      </c>
      <c r="AB3653">
        <f t="shared" si="94"/>
        <v>0.63987350015070044</v>
      </c>
      <c r="AC3653">
        <f t="shared" si="95"/>
        <v>7.1099905105098574E-2</v>
      </c>
    </row>
    <row r="3654" spans="1:29" x14ac:dyDescent="0.25">
      <c r="A3654" s="2">
        <v>3653</v>
      </c>
      <c r="B3654" s="3" t="s">
        <v>178</v>
      </c>
      <c r="C3654" s="3" t="s">
        <v>333</v>
      </c>
      <c r="D3654" s="3" t="s">
        <v>179</v>
      </c>
      <c r="E3654" s="3" t="s">
        <v>335</v>
      </c>
      <c r="F3654" s="3">
        <v>0.56000000000000005</v>
      </c>
      <c r="G3654" s="3">
        <v>0.48</v>
      </c>
      <c r="H3654" s="3" t="s">
        <v>353</v>
      </c>
      <c r="I3654" s="2">
        <v>6410</v>
      </c>
      <c r="J3654" s="3" t="s">
        <v>100</v>
      </c>
      <c r="K3654" s="2">
        <v>6410</v>
      </c>
      <c r="L3654" s="3" t="s">
        <v>64</v>
      </c>
      <c r="M3654" s="3" t="s">
        <v>354</v>
      </c>
      <c r="N3654" s="3" t="s">
        <v>353</v>
      </c>
      <c r="O3654" s="3"/>
      <c r="P3654" s="3"/>
      <c r="Q3654" s="3"/>
      <c r="R3654" s="3">
        <v>0</v>
      </c>
      <c r="S3654" s="3">
        <v>1</v>
      </c>
      <c r="T3654" s="2">
        <v>47</v>
      </c>
      <c r="U3654" s="3">
        <v>5.9062374445579922</v>
      </c>
      <c r="V3654" s="3">
        <v>41.021015929310572</v>
      </c>
      <c r="W3654" s="3">
        <v>5.1410624824199287</v>
      </c>
      <c r="X3654" s="3">
        <v>16916.924116442566</v>
      </c>
      <c r="Y3654" s="3">
        <v>41.021015929310572</v>
      </c>
      <c r="Z3654" s="3">
        <v>5.1410579374974077</v>
      </c>
      <c r="AA3654" s="3">
        <v>16916.924116442566</v>
      </c>
      <c r="AB3654">
        <f t="shared" si="94"/>
        <v>41.021015929310572</v>
      </c>
      <c r="AC3654">
        <f t="shared" si="95"/>
        <v>5.1410579374974077</v>
      </c>
    </row>
    <row r="3655" spans="1:29" x14ac:dyDescent="0.25">
      <c r="A3655" s="2">
        <v>3654</v>
      </c>
      <c r="B3655" s="3" t="s">
        <v>178</v>
      </c>
      <c r="C3655" s="3" t="s">
        <v>333</v>
      </c>
      <c r="D3655" s="3" t="s">
        <v>179</v>
      </c>
      <c r="E3655" s="3" t="s">
        <v>335</v>
      </c>
      <c r="F3655" s="3">
        <v>0.56000000000000005</v>
      </c>
      <c r="G3655" s="3">
        <v>0.48</v>
      </c>
      <c r="H3655" s="3" t="s">
        <v>353</v>
      </c>
      <c r="I3655" s="2">
        <v>6410</v>
      </c>
      <c r="J3655" s="3" t="s">
        <v>100</v>
      </c>
      <c r="K3655" s="2">
        <v>6410</v>
      </c>
      <c r="L3655" s="3" t="s">
        <v>64</v>
      </c>
      <c r="M3655" s="3" t="s">
        <v>355</v>
      </c>
      <c r="N3655" s="3" t="s">
        <v>353</v>
      </c>
      <c r="O3655" s="3"/>
      <c r="P3655" s="3"/>
      <c r="Q3655" s="3"/>
      <c r="R3655" s="3">
        <v>0</v>
      </c>
      <c r="S3655" s="3">
        <v>1</v>
      </c>
      <c r="T3655" s="2">
        <v>35</v>
      </c>
      <c r="U3655" s="3">
        <v>4.9072643284415003</v>
      </c>
      <c r="V3655" s="3">
        <v>37.101788936198957</v>
      </c>
      <c r="W3655" s="3">
        <v>4.2457434302029764</v>
      </c>
      <c r="X3655" s="3">
        <v>16261.403587743065</v>
      </c>
      <c r="Y3655" s="3">
        <v>37.101788936198957</v>
      </c>
      <c r="Z3655" s="3">
        <v>4.2457396767813824</v>
      </c>
      <c r="AA3655" s="3">
        <v>16261.403587743065</v>
      </c>
      <c r="AB3655">
        <f t="shared" si="94"/>
        <v>37.101788936198957</v>
      </c>
      <c r="AC3655">
        <f t="shared" si="95"/>
        <v>4.2457396767813824</v>
      </c>
    </row>
    <row r="3656" spans="1:29" x14ac:dyDescent="0.25">
      <c r="A3656" s="2">
        <v>3655</v>
      </c>
      <c r="B3656" s="3" t="s">
        <v>178</v>
      </c>
      <c r="C3656" s="3" t="s">
        <v>333</v>
      </c>
      <c r="D3656" s="3" t="s">
        <v>179</v>
      </c>
      <c r="E3656" s="3" t="s">
        <v>335</v>
      </c>
      <c r="F3656" s="3">
        <v>0.56000000000000005</v>
      </c>
      <c r="G3656" s="3">
        <v>0.48</v>
      </c>
      <c r="H3656" s="3" t="s">
        <v>353</v>
      </c>
      <c r="I3656" s="2">
        <v>6460</v>
      </c>
      <c r="J3656" s="3" t="s">
        <v>104</v>
      </c>
      <c r="K3656" s="2">
        <v>6460</v>
      </c>
      <c r="L3656" s="3" t="s">
        <v>64</v>
      </c>
      <c r="M3656" s="3" t="s">
        <v>354</v>
      </c>
      <c r="N3656" s="3" t="s">
        <v>353</v>
      </c>
      <c r="O3656" s="3"/>
      <c r="P3656" s="3"/>
      <c r="Q3656" s="3"/>
      <c r="R3656" s="3">
        <v>0</v>
      </c>
      <c r="S3656" s="3">
        <v>1</v>
      </c>
      <c r="T3656" s="2">
        <v>6</v>
      </c>
      <c r="U3656" s="3">
        <v>0.75920025795826362</v>
      </c>
      <c r="V3656" s="3">
        <v>5.6867638118611783</v>
      </c>
      <c r="W3656" s="3">
        <v>0.60328680005175273</v>
      </c>
      <c r="X3656" s="3">
        <v>2409.1524119316236</v>
      </c>
      <c r="Y3656" s="3">
        <v>5.6867638118611783</v>
      </c>
      <c r="Z3656" s="3">
        <v>0.60328626672001973</v>
      </c>
      <c r="AA3656" s="3">
        <v>2409.1524119316236</v>
      </c>
      <c r="AB3656">
        <f t="shared" si="94"/>
        <v>5.6867638118611783</v>
      </c>
      <c r="AC3656">
        <f t="shared" si="95"/>
        <v>0.60328626672001973</v>
      </c>
    </row>
    <row r="3657" spans="1:29" x14ac:dyDescent="0.25">
      <c r="A3657" s="2">
        <v>3656</v>
      </c>
      <c r="B3657" s="3" t="s">
        <v>178</v>
      </c>
      <c r="C3657" s="3" t="s">
        <v>333</v>
      </c>
      <c r="D3657" s="3" t="s">
        <v>179</v>
      </c>
      <c r="E3657" s="3" t="s">
        <v>335</v>
      </c>
      <c r="F3657" s="3">
        <v>0.56000000000000005</v>
      </c>
      <c r="G3657" s="3">
        <v>0.48</v>
      </c>
      <c r="H3657" s="3" t="s">
        <v>353</v>
      </c>
      <c r="I3657" s="2">
        <v>6460</v>
      </c>
      <c r="J3657" s="3" t="s">
        <v>104</v>
      </c>
      <c r="K3657" s="2">
        <v>6460</v>
      </c>
      <c r="L3657" s="3" t="s">
        <v>64</v>
      </c>
      <c r="M3657" s="3" t="s">
        <v>355</v>
      </c>
      <c r="N3657" s="3" t="s">
        <v>353</v>
      </c>
      <c r="O3657" s="3"/>
      <c r="P3657" s="3"/>
      <c r="Q3657" s="3"/>
      <c r="R3657" s="3">
        <v>0</v>
      </c>
      <c r="S3657" s="3">
        <v>1</v>
      </c>
      <c r="T3657" s="2">
        <v>8</v>
      </c>
      <c r="U3657" s="3">
        <v>0.13713714341887592</v>
      </c>
      <c r="V3657" s="3">
        <v>0.98582701819067453</v>
      </c>
      <c r="W3657" s="3">
        <v>0.12611969442850254</v>
      </c>
      <c r="X3657" s="3">
        <v>480.63393006101558</v>
      </c>
      <c r="Y3657" s="3">
        <v>0.98582701819067453</v>
      </c>
      <c r="Z3657" s="3">
        <v>0.1261195829332154</v>
      </c>
      <c r="AA3657" s="3">
        <v>480.63393006101558</v>
      </c>
      <c r="AB3657">
        <f t="shared" si="94"/>
        <v>0.98582701819067453</v>
      </c>
      <c r="AC3657">
        <f t="shared" si="95"/>
        <v>0.1261195829332154</v>
      </c>
    </row>
    <row r="3658" spans="1:29" x14ac:dyDescent="0.25">
      <c r="A3658" s="2">
        <v>3657</v>
      </c>
      <c r="B3658" s="3" t="s">
        <v>178</v>
      </c>
      <c r="C3658" s="3" t="s">
        <v>333</v>
      </c>
      <c r="D3658" s="3" t="s">
        <v>179</v>
      </c>
      <c r="E3658" s="3" t="s">
        <v>335</v>
      </c>
      <c r="F3658" s="3">
        <v>0.56000000000000005</v>
      </c>
      <c r="G3658" s="3">
        <v>0.48</v>
      </c>
      <c r="H3658" s="3" t="s">
        <v>353</v>
      </c>
      <c r="I3658" s="2">
        <v>7410</v>
      </c>
      <c r="J3658" s="3" t="s">
        <v>150</v>
      </c>
      <c r="K3658" s="2">
        <v>1000</v>
      </c>
      <c r="L3658" s="3"/>
      <c r="M3658" s="3" t="s">
        <v>354</v>
      </c>
      <c r="N3658" s="3" t="s">
        <v>353</v>
      </c>
      <c r="O3658" s="3"/>
      <c r="P3658" s="3"/>
      <c r="Q3658" s="3"/>
      <c r="R3658" s="3">
        <v>0</v>
      </c>
      <c r="S3658" s="3">
        <v>1</v>
      </c>
      <c r="T3658" s="2">
        <v>7</v>
      </c>
      <c r="U3658" s="3">
        <v>5.7623772170686284E-4</v>
      </c>
      <c r="V3658" s="3">
        <v>3.6361643873589807E-3</v>
      </c>
      <c r="W3658" s="3">
        <v>6.2866705504458626E-4</v>
      </c>
      <c r="X3658" s="3">
        <v>1.642173242632148</v>
      </c>
      <c r="Y3658" s="3">
        <v>3.6361643873589807E-3</v>
      </c>
      <c r="Z3658" s="3">
        <v>6.2866649927560518E-4</v>
      </c>
      <c r="AA3658" s="3">
        <v>1.642173242632148</v>
      </c>
      <c r="AB3658">
        <f t="shared" si="94"/>
        <v>3.6361643873589807E-3</v>
      </c>
      <c r="AC3658">
        <f t="shared" si="95"/>
        <v>6.2866649927560518E-4</v>
      </c>
    </row>
    <row r="3659" spans="1:29" x14ac:dyDescent="0.25">
      <c r="A3659" s="2">
        <v>3658</v>
      </c>
      <c r="B3659" s="3" t="s">
        <v>178</v>
      </c>
      <c r="C3659" s="3" t="s">
        <v>333</v>
      </c>
      <c r="D3659" s="3" t="s">
        <v>179</v>
      </c>
      <c r="E3659" s="3" t="s">
        <v>335</v>
      </c>
      <c r="F3659" s="3">
        <v>0.56000000000000005</v>
      </c>
      <c r="G3659" s="3">
        <v>0.48</v>
      </c>
      <c r="H3659" s="3" t="s">
        <v>353</v>
      </c>
      <c r="I3659" s="2">
        <v>7410</v>
      </c>
      <c r="J3659" s="3" t="s">
        <v>150</v>
      </c>
      <c r="K3659" s="2">
        <v>1000</v>
      </c>
      <c r="L3659" s="3"/>
      <c r="M3659" s="3" t="s">
        <v>355</v>
      </c>
      <c r="N3659" s="3" t="s">
        <v>353</v>
      </c>
      <c r="O3659" s="3"/>
      <c r="P3659" s="3"/>
      <c r="Q3659" s="3"/>
      <c r="R3659" s="3">
        <v>0</v>
      </c>
      <c r="S3659" s="3">
        <v>1</v>
      </c>
      <c r="T3659" s="2">
        <v>6</v>
      </c>
      <c r="U3659" s="3">
        <v>6.6770602572234288E-4</v>
      </c>
      <c r="V3659" s="3">
        <v>4.7183075972734656E-3</v>
      </c>
      <c r="W3659" s="3">
        <v>5.5969698104415492E-4</v>
      </c>
      <c r="X3659" s="3">
        <v>2.1573158254018749</v>
      </c>
      <c r="Y3659" s="3">
        <v>4.7183075972734656E-3</v>
      </c>
      <c r="Z3659" s="3">
        <v>5.5969648624771542E-4</v>
      </c>
      <c r="AA3659" s="3">
        <v>2.1573158254018749</v>
      </c>
      <c r="AB3659">
        <f t="shared" si="94"/>
        <v>4.7183075972734656E-3</v>
      </c>
      <c r="AC3659">
        <f t="shared" si="95"/>
        <v>5.5969648624771542E-4</v>
      </c>
    </row>
    <row r="3660" spans="1:29" x14ac:dyDescent="0.25">
      <c r="A3660" s="2">
        <v>3659</v>
      </c>
      <c r="B3660" s="3" t="s">
        <v>178</v>
      </c>
      <c r="C3660" s="3" t="s">
        <v>333</v>
      </c>
      <c r="D3660" s="3" t="s">
        <v>179</v>
      </c>
      <c r="E3660" s="3" t="s">
        <v>335</v>
      </c>
      <c r="F3660" s="3">
        <v>0.56000000000000005</v>
      </c>
      <c r="G3660" s="3">
        <v>0.48</v>
      </c>
      <c r="H3660" s="3" t="s">
        <v>353</v>
      </c>
      <c r="I3660" s="2">
        <v>7410</v>
      </c>
      <c r="J3660" s="3" t="s">
        <v>150</v>
      </c>
      <c r="K3660" s="2">
        <v>3000</v>
      </c>
      <c r="L3660" s="3"/>
      <c r="M3660" s="3" t="s">
        <v>354</v>
      </c>
      <c r="N3660" s="3" t="s">
        <v>353</v>
      </c>
      <c r="O3660" s="3"/>
      <c r="P3660" s="3"/>
      <c r="Q3660" s="3"/>
      <c r="R3660" s="3">
        <v>0</v>
      </c>
      <c r="S3660" s="3">
        <v>1</v>
      </c>
      <c r="T3660" s="2">
        <v>14</v>
      </c>
      <c r="U3660" s="3">
        <v>0.81634722614154875</v>
      </c>
      <c r="V3660" s="3">
        <v>4.2296040744789449</v>
      </c>
      <c r="W3660" s="3">
        <v>0.47596501144745162</v>
      </c>
      <c r="X3660" s="3">
        <v>1801.1906050747771</v>
      </c>
      <c r="Y3660" s="3">
        <v>4.2296040744789449</v>
      </c>
      <c r="Z3660" s="3">
        <v>0.47596459067370978</v>
      </c>
      <c r="AA3660" s="3">
        <v>1801.1906050747771</v>
      </c>
      <c r="AB3660">
        <f t="shared" si="94"/>
        <v>4.2296040744789449</v>
      </c>
      <c r="AC3660">
        <f t="shared" si="95"/>
        <v>0.47596459067370978</v>
      </c>
    </row>
    <row r="3661" spans="1:29" x14ac:dyDescent="0.25">
      <c r="A3661" s="2">
        <v>3660</v>
      </c>
      <c r="B3661" s="3" t="s">
        <v>178</v>
      </c>
      <c r="C3661" s="3" t="s">
        <v>333</v>
      </c>
      <c r="D3661" s="3" t="s">
        <v>179</v>
      </c>
      <c r="E3661" s="3" t="s">
        <v>335</v>
      </c>
      <c r="F3661" s="3">
        <v>0.56000000000000005</v>
      </c>
      <c r="G3661" s="3">
        <v>0.48</v>
      </c>
      <c r="H3661" s="3" t="s">
        <v>353</v>
      </c>
      <c r="I3661" s="2">
        <v>7410</v>
      </c>
      <c r="J3661" s="3" t="s">
        <v>150</v>
      </c>
      <c r="K3661" s="2">
        <v>3000</v>
      </c>
      <c r="L3661" s="3"/>
      <c r="M3661" s="3" t="s">
        <v>355</v>
      </c>
      <c r="N3661" s="3" t="s">
        <v>353</v>
      </c>
      <c r="O3661" s="3"/>
      <c r="P3661" s="3"/>
      <c r="Q3661" s="3"/>
      <c r="R3661" s="3">
        <v>0</v>
      </c>
      <c r="S3661" s="3">
        <v>1</v>
      </c>
      <c r="T3661" s="2">
        <v>5</v>
      </c>
      <c r="U3661" s="3">
        <v>3.0592091415548141E-3</v>
      </c>
      <c r="V3661" s="3">
        <v>1.7708979415021482E-2</v>
      </c>
      <c r="W3661" s="3">
        <v>2.2101216181356458E-3</v>
      </c>
      <c r="X3661" s="3">
        <v>9.7359124814139157</v>
      </c>
      <c r="Y3661" s="3">
        <v>1.7708979415021482E-2</v>
      </c>
      <c r="Z3661" s="3">
        <v>2.2101196642921434E-3</v>
      </c>
      <c r="AA3661" s="3">
        <v>9.7359124814139157</v>
      </c>
      <c r="AB3661">
        <f t="shared" si="94"/>
        <v>1.7708979415021482E-2</v>
      </c>
      <c r="AC3661">
        <f t="shared" si="95"/>
        <v>2.2101196642921434E-3</v>
      </c>
    </row>
    <row r="3662" spans="1:29" x14ac:dyDescent="0.25">
      <c r="A3662" s="2">
        <v>3661</v>
      </c>
      <c r="B3662" s="3" t="s">
        <v>178</v>
      </c>
      <c r="C3662" s="3" t="s">
        <v>333</v>
      </c>
      <c r="D3662" s="3" t="s">
        <v>179</v>
      </c>
      <c r="E3662" s="3" t="s">
        <v>335</v>
      </c>
      <c r="F3662" s="3">
        <v>0.56000000000000005</v>
      </c>
      <c r="G3662" s="3">
        <v>0.48</v>
      </c>
      <c r="H3662" s="3" t="s">
        <v>353</v>
      </c>
      <c r="I3662" s="2">
        <v>7410</v>
      </c>
      <c r="J3662" s="3" t="s">
        <v>150</v>
      </c>
      <c r="K3662" s="2">
        <v>7410</v>
      </c>
      <c r="L3662" s="3"/>
      <c r="M3662" s="3" t="s">
        <v>354</v>
      </c>
      <c r="N3662" s="3" t="s">
        <v>353</v>
      </c>
      <c r="O3662" s="3"/>
      <c r="P3662" s="3"/>
      <c r="Q3662" s="3"/>
      <c r="R3662" s="3">
        <v>0</v>
      </c>
      <c r="S3662" s="3">
        <v>1</v>
      </c>
      <c r="T3662" s="2">
        <v>42</v>
      </c>
      <c r="U3662" s="3">
        <v>6.6456788669599556</v>
      </c>
      <c r="V3662" s="3">
        <v>41.431348624925334</v>
      </c>
      <c r="W3662" s="3">
        <v>5.0132984023184024</v>
      </c>
      <c r="X3662" s="3">
        <v>19591.728662173537</v>
      </c>
      <c r="Y3662" s="3">
        <v>41.431348624925334</v>
      </c>
      <c r="Z3662" s="3">
        <v>5.01329397034488</v>
      </c>
      <c r="AA3662" s="3">
        <v>19591.728662173537</v>
      </c>
      <c r="AB3662">
        <f t="shared" si="94"/>
        <v>41.431348624925334</v>
      </c>
      <c r="AC3662">
        <f t="shared" si="95"/>
        <v>5.01329397034488</v>
      </c>
    </row>
    <row r="3663" spans="1:29" x14ac:dyDescent="0.25">
      <c r="A3663" s="2">
        <v>3662</v>
      </c>
      <c r="B3663" s="3" t="s">
        <v>178</v>
      </c>
      <c r="C3663" s="3" t="s">
        <v>333</v>
      </c>
      <c r="D3663" s="3" t="s">
        <v>179</v>
      </c>
      <c r="E3663" s="3" t="s">
        <v>335</v>
      </c>
      <c r="F3663" s="3">
        <v>0.56000000000000005</v>
      </c>
      <c r="G3663" s="3">
        <v>0.48</v>
      </c>
      <c r="H3663" s="3" t="s">
        <v>353</v>
      </c>
      <c r="I3663" s="2">
        <v>7410</v>
      </c>
      <c r="J3663" s="3" t="s">
        <v>150</v>
      </c>
      <c r="K3663" s="2">
        <v>7410</v>
      </c>
      <c r="L3663" s="3"/>
      <c r="M3663" s="3" t="s">
        <v>355</v>
      </c>
      <c r="N3663" s="3" t="s">
        <v>353</v>
      </c>
      <c r="O3663" s="3"/>
      <c r="P3663" s="3"/>
      <c r="Q3663" s="3"/>
      <c r="R3663" s="3">
        <v>0</v>
      </c>
      <c r="S3663" s="3">
        <v>1</v>
      </c>
      <c r="T3663" s="2">
        <v>25</v>
      </c>
      <c r="U3663" s="3">
        <v>1.1687248722107166</v>
      </c>
      <c r="V3663" s="3">
        <v>7.5363270011533974</v>
      </c>
      <c r="W3663" s="3">
        <v>0.95576349314834608</v>
      </c>
      <c r="X3663" s="3">
        <v>3733.1376551913349</v>
      </c>
      <c r="Y3663" s="3">
        <v>7.5363270011533974</v>
      </c>
      <c r="Z3663" s="3">
        <v>0.9557626482119097</v>
      </c>
      <c r="AA3663" s="3">
        <v>3733.1376551913349</v>
      </c>
      <c r="AB3663">
        <f t="shared" si="94"/>
        <v>7.5363270011533974</v>
      </c>
      <c r="AC3663">
        <f t="shared" si="95"/>
        <v>0.9557626482119097</v>
      </c>
    </row>
    <row r="3664" spans="1:29" x14ac:dyDescent="0.25">
      <c r="A3664" s="2">
        <v>3663</v>
      </c>
      <c r="B3664" s="3" t="s">
        <v>178</v>
      </c>
      <c r="C3664" s="3" t="s">
        <v>333</v>
      </c>
      <c r="D3664" s="3" t="s">
        <v>179</v>
      </c>
      <c r="E3664" s="3" t="s">
        <v>335</v>
      </c>
      <c r="F3664" s="3">
        <v>0.56000000000000005</v>
      </c>
      <c r="G3664" s="3">
        <v>0.48</v>
      </c>
      <c r="H3664" s="3" t="s">
        <v>353</v>
      </c>
      <c r="I3664" s="2">
        <v>7410</v>
      </c>
      <c r="J3664" s="3" t="s">
        <v>150</v>
      </c>
      <c r="K3664" s="2">
        <v>7410</v>
      </c>
      <c r="L3664" s="3"/>
      <c r="M3664" s="3" t="s">
        <v>359</v>
      </c>
      <c r="N3664" s="3" t="s">
        <v>353</v>
      </c>
      <c r="O3664" s="3"/>
      <c r="P3664" s="3"/>
      <c r="Q3664" s="3"/>
      <c r="R3664" s="3">
        <v>0</v>
      </c>
      <c r="S3664" s="3">
        <v>1</v>
      </c>
      <c r="T3664" s="2">
        <v>5</v>
      </c>
      <c r="U3664" s="3">
        <v>2.870180632058552E-2</v>
      </c>
      <c r="V3664" s="3">
        <v>0.20928259674490471</v>
      </c>
      <c r="W3664" s="3">
        <v>2.717966602915136E-2</v>
      </c>
      <c r="X3664" s="3">
        <v>98.103951714349677</v>
      </c>
      <c r="Y3664" s="3">
        <v>0.20928259674490471</v>
      </c>
      <c r="Z3664" s="3">
        <v>2.7179642001146143E-2</v>
      </c>
      <c r="AA3664" s="3">
        <v>98.103951714349677</v>
      </c>
      <c r="AB3664">
        <f t="shared" si="94"/>
        <v>0.20928259674490471</v>
      </c>
      <c r="AC3664">
        <f t="shared" si="95"/>
        <v>2.7179642001146143E-2</v>
      </c>
    </row>
    <row r="3665" spans="1:29" x14ac:dyDescent="0.25">
      <c r="A3665" s="2">
        <v>3664</v>
      </c>
      <c r="B3665" s="3" t="s">
        <v>178</v>
      </c>
      <c r="C3665" s="3" t="s">
        <v>333</v>
      </c>
      <c r="D3665" s="3" t="s">
        <v>179</v>
      </c>
      <c r="E3665" s="3" t="s">
        <v>335</v>
      </c>
      <c r="F3665" s="3">
        <v>0.56000000000000005</v>
      </c>
      <c r="G3665" s="3">
        <v>0.48</v>
      </c>
      <c r="H3665" s="3" t="s">
        <v>353</v>
      </c>
      <c r="I3665" s="2">
        <v>8140</v>
      </c>
      <c r="J3665" s="3" t="s">
        <v>57</v>
      </c>
      <c r="K3665" s="2">
        <v>8140</v>
      </c>
      <c r="L3665" s="3"/>
      <c r="M3665" s="3" t="s">
        <v>354</v>
      </c>
      <c r="N3665" s="3" t="s">
        <v>353</v>
      </c>
      <c r="O3665" s="3"/>
      <c r="P3665" s="3"/>
      <c r="Q3665" s="3"/>
      <c r="R3665" s="3">
        <v>0</v>
      </c>
      <c r="S3665" s="3">
        <v>1</v>
      </c>
      <c r="T3665" s="2">
        <v>4</v>
      </c>
      <c r="U3665" s="3">
        <v>0.22575941134419492</v>
      </c>
      <c r="V3665" s="3">
        <v>1.9538121388614242</v>
      </c>
      <c r="W3665" s="3">
        <v>0.2442885860328968</v>
      </c>
      <c r="X3665" s="3">
        <v>829.26052781901899</v>
      </c>
      <c r="Y3665" s="3">
        <v>1.9538121388614242</v>
      </c>
      <c r="Z3665" s="3">
        <v>0.24428837007117718</v>
      </c>
      <c r="AA3665" s="3">
        <v>829.26052781901899</v>
      </c>
      <c r="AB3665">
        <f t="shared" si="94"/>
        <v>1.9538121388614242</v>
      </c>
      <c r="AC3665">
        <f t="shared" si="95"/>
        <v>0.24428837007117718</v>
      </c>
    </row>
    <row r="3666" spans="1:29" x14ac:dyDescent="0.25">
      <c r="A3666" s="2">
        <v>3665</v>
      </c>
      <c r="B3666" s="3" t="s">
        <v>178</v>
      </c>
      <c r="C3666" s="3" t="s">
        <v>333</v>
      </c>
      <c r="D3666" s="3" t="s">
        <v>179</v>
      </c>
      <c r="E3666" s="3" t="s">
        <v>335</v>
      </c>
      <c r="F3666" s="3">
        <v>0.56000000000000005</v>
      </c>
      <c r="G3666" s="3">
        <v>0.48</v>
      </c>
      <c r="H3666" s="3" t="s">
        <v>342</v>
      </c>
      <c r="I3666" s="2">
        <v>1100</v>
      </c>
      <c r="J3666" s="3" t="s">
        <v>42</v>
      </c>
      <c r="K3666" s="2">
        <v>1100</v>
      </c>
      <c r="L3666" s="3"/>
      <c r="M3666" s="3" t="s">
        <v>361</v>
      </c>
      <c r="N3666" s="3" t="s">
        <v>342</v>
      </c>
      <c r="O3666" s="3"/>
      <c r="P3666" s="3"/>
      <c r="Q3666" s="3"/>
      <c r="R3666" s="3">
        <v>0</v>
      </c>
      <c r="S3666" s="3">
        <v>1</v>
      </c>
      <c r="T3666" s="2">
        <v>1</v>
      </c>
      <c r="U3666" s="3">
        <v>8.0544789133284601E-3</v>
      </c>
      <c r="V3666" s="3">
        <v>7.4837594714783073E-2</v>
      </c>
      <c r="W3666" s="3">
        <v>1.0827199522924959E-2</v>
      </c>
      <c r="X3666" s="3">
        <v>30.880616230207302</v>
      </c>
      <c r="Y3666" s="3">
        <v>7.4837594714783073E-2</v>
      </c>
      <c r="Z3666" s="3">
        <v>1.0827189951210301E-2</v>
      </c>
      <c r="AA3666" s="3">
        <v>30.880616230207302</v>
      </c>
      <c r="AB3666">
        <f t="shared" si="94"/>
        <v>7.4837594714783073E-2</v>
      </c>
      <c r="AC3666">
        <f t="shared" si="95"/>
        <v>1.0827189951210301E-2</v>
      </c>
    </row>
    <row r="3667" spans="1:29" x14ac:dyDescent="0.25">
      <c r="A3667" s="2">
        <v>3666</v>
      </c>
      <c r="B3667" s="3" t="s">
        <v>178</v>
      </c>
      <c r="C3667" s="3" t="s">
        <v>333</v>
      </c>
      <c r="D3667" s="3" t="s">
        <v>179</v>
      </c>
      <c r="E3667" s="3" t="s">
        <v>335</v>
      </c>
      <c r="F3667" s="3">
        <v>0.56000000000000005</v>
      </c>
      <c r="G3667" s="3">
        <v>0.48</v>
      </c>
      <c r="H3667" s="3" t="s">
        <v>342</v>
      </c>
      <c r="I3667" s="2">
        <v>1100</v>
      </c>
      <c r="J3667" s="3" t="s">
        <v>42</v>
      </c>
      <c r="K3667" s="2">
        <v>1100</v>
      </c>
      <c r="L3667" s="3"/>
      <c r="M3667" s="3" t="s">
        <v>341</v>
      </c>
      <c r="N3667" s="3" t="s">
        <v>342</v>
      </c>
      <c r="O3667" s="3"/>
      <c r="P3667" s="3"/>
      <c r="Q3667" s="3"/>
      <c r="R3667" s="3">
        <v>0</v>
      </c>
      <c r="S3667" s="3">
        <v>1</v>
      </c>
      <c r="T3667" s="2">
        <v>9</v>
      </c>
      <c r="U3667" s="3">
        <v>0.10952869794989352</v>
      </c>
      <c r="V3667" s="3">
        <v>0.69849236831697703</v>
      </c>
      <c r="W3667" s="3">
        <v>8.4260962305153481E-2</v>
      </c>
      <c r="X3667" s="3">
        <v>345.51864711571852</v>
      </c>
      <c r="Y3667" s="3">
        <v>0.69849236831697703</v>
      </c>
      <c r="Z3667" s="3">
        <v>8.4260887814803162E-2</v>
      </c>
      <c r="AA3667" s="3">
        <v>345.51864711571852</v>
      </c>
      <c r="AB3667">
        <f t="shared" si="94"/>
        <v>0.69849236831697703</v>
      </c>
      <c r="AC3667">
        <f t="shared" si="95"/>
        <v>8.4260887814803162E-2</v>
      </c>
    </row>
    <row r="3668" spans="1:29" x14ac:dyDescent="0.25">
      <c r="A3668" s="2">
        <v>3667</v>
      </c>
      <c r="B3668" s="3" t="s">
        <v>178</v>
      </c>
      <c r="C3668" s="3" t="s">
        <v>333</v>
      </c>
      <c r="D3668" s="3" t="s">
        <v>179</v>
      </c>
      <c r="E3668" s="3" t="s">
        <v>335</v>
      </c>
      <c r="F3668" s="3">
        <v>0.56000000000000005</v>
      </c>
      <c r="G3668" s="3">
        <v>0.48</v>
      </c>
      <c r="H3668" s="3" t="s">
        <v>342</v>
      </c>
      <c r="I3668" s="2">
        <v>1200</v>
      </c>
      <c r="J3668" s="3" t="s">
        <v>45</v>
      </c>
      <c r="K3668" s="2">
        <v>1000</v>
      </c>
      <c r="L3668" s="3"/>
      <c r="M3668" s="3" t="s">
        <v>341</v>
      </c>
      <c r="N3668" s="3" t="s">
        <v>342</v>
      </c>
      <c r="O3668" s="3"/>
      <c r="P3668" s="3"/>
      <c r="Q3668" s="3"/>
      <c r="R3668" s="3">
        <v>0</v>
      </c>
      <c r="S3668" s="3">
        <v>1</v>
      </c>
      <c r="T3668" s="2">
        <v>14</v>
      </c>
      <c r="U3668" s="3">
        <v>8.4660938728600037E-4</v>
      </c>
      <c r="V3668" s="3">
        <v>7.171484631378941E-3</v>
      </c>
      <c r="W3668" s="3">
        <v>9.440631310801015E-4</v>
      </c>
      <c r="X3668" s="3">
        <v>2.9434281084929914</v>
      </c>
      <c r="Y3668" s="3">
        <v>7.171484631378941E-3</v>
      </c>
      <c r="Z3668" s="3">
        <v>9.4406229648729236E-4</v>
      </c>
      <c r="AA3668" s="3">
        <v>2.9434281084929914</v>
      </c>
      <c r="AB3668">
        <f t="shared" si="94"/>
        <v>7.171484631378941E-3</v>
      </c>
      <c r="AC3668">
        <f t="shared" si="95"/>
        <v>9.4406229648729236E-4</v>
      </c>
    </row>
    <row r="3669" spans="1:29" x14ac:dyDescent="0.25">
      <c r="A3669" s="2">
        <v>3668</v>
      </c>
      <c r="B3669" s="3" t="s">
        <v>178</v>
      </c>
      <c r="C3669" s="3" t="s">
        <v>333</v>
      </c>
      <c r="D3669" s="3" t="s">
        <v>179</v>
      </c>
      <c r="E3669" s="3" t="s">
        <v>335</v>
      </c>
      <c r="F3669" s="3">
        <v>0.56000000000000005</v>
      </c>
      <c r="G3669" s="3">
        <v>0.48</v>
      </c>
      <c r="H3669" s="3" t="s">
        <v>342</v>
      </c>
      <c r="I3669" s="2">
        <v>1200</v>
      </c>
      <c r="J3669" s="3" t="s">
        <v>45</v>
      </c>
      <c r="K3669" s="2">
        <v>1200</v>
      </c>
      <c r="L3669" s="3"/>
      <c r="M3669" s="3" t="s">
        <v>361</v>
      </c>
      <c r="N3669" s="3" t="s">
        <v>342</v>
      </c>
      <c r="O3669" s="3"/>
      <c r="P3669" s="3"/>
      <c r="Q3669" s="3"/>
      <c r="R3669" s="3">
        <v>0</v>
      </c>
      <c r="S3669" s="3">
        <v>1</v>
      </c>
      <c r="T3669" s="2">
        <v>79</v>
      </c>
      <c r="U3669" s="3">
        <v>2.0147021485443655</v>
      </c>
      <c r="V3669" s="3">
        <v>14.869872943736466</v>
      </c>
      <c r="W3669" s="3">
        <v>1.9748491544414462</v>
      </c>
      <c r="X3669" s="3">
        <v>6557.5251271471907</v>
      </c>
      <c r="Y3669" s="3">
        <v>14.869872943736466</v>
      </c>
      <c r="Z3669" s="3">
        <v>1.9748474085890211</v>
      </c>
      <c r="AA3669" s="3">
        <v>6557.5251271471907</v>
      </c>
      <c r="AB3669">
        <f t="shared" si="94"/>
        <v>14.869872943736466</v>
      </c>
      <c r="AC3669">
        <f t="shared" si="95"/>
        <v>1.9748474085890211</v>
      </c>
    </row>
    <row r="3670" spans="1:29" x14ac:dyDescent="0.25">
      <c r="A3670" s="2">
        <v>3669</v>
      </c>
      <c r="B3670" s="3" t="s">
        <v>178</v>
      </c>
      <c r="C3670" s="3" t="s">
        <v>333</v>
      </c>
      <c r="D3670" s="3" t="s">
        <v>179</v>
      </c>
      <c r="E3670" s="3" t="s">
        <v>335</v>
      </c>
      <c r="F3670" s="3">
        <v>0.56000000000000005</v>
      </c>
      <c r="G3670" s="3">
        <v>0.48</v>
      </c>
      <c r="H3670" s="3" t="s">
        <v>342</v>
      </c>
      <c r="I3670" s="2">
        <v>1200</v>
      </c>
      <c r="J3670" s="3" t="s">
        <v>45</v>
      </c>
      <c r="K3670" s="2">
        <v>1200</v>
      </c>
      <c r="L3670" s="3"/>
      <c r="M3670" s="3" t="s">
        <v>362</v>
      </c>
      <c r="N3670" s="3" t="s">
        <v>342</v>
      </c>
      <c r="O3670" s="3"/>
      <c r="P3670" s="3"/>
      <c r="Q3670" s="3"/>
      <c r="R3670" s="3">
        <v>0</v>
      </c>
      <c r="S3670" s="3">
        <v>1</v>
      </c>
      <c r="T3670" s="2">
        <v>10</v>
      </c>
      <c r="U3670" s="3">
        <v>5.642846946625011E-2</v>
      </c>
      <c r="V3670" s="3">
        <v>0.39943374964599021</v>
      </c>
      <c r="W3670" s="3">
        <v>5.2535465694898476E-2</v>
      </c>
      <c r="X3670" s="3">
        <v>178.55590029049421</v>
      </c>
      <c r="Y3670" s="3">
        <v>0.39943374964599021</v>
      </c>
      <c r="Z3670" s="3">
        <v>5.2535419251265113E-2</v>
      </c>
      <c r="AA3670" s="3">
        <v>178.55590029049421</v>
      </c>
      <c r="AB3670">
        <f t="shared" si="94"/>
        <v>0.39943374964599021</v>
      </c>
      <c r="AC3670">
        <f t="shared" si="95"/>
        <v>5.2535419251265113E-2</v>
      </c>
    </row>
    <row r="3671" spans="1:29" x14ac:dyDescent="0.25">
      <c r="A3671" s="2">
        <v>3670</v>
      </c>
      <c r="B3671" s="3" t="s">
        <v>178</v>
      </c>
      <c r="C3671" s="3" t="s">
        <v>333</v>
      </c>
      <c r="D3671" s="3" t="s">
        <v>179</v>
      </c>
      <c r="E3671" s="3" t="s">
        <v>335</v>
      </c>
      <c r="F3671" s="3">
        <v>0.56000000000000005</v>
      </c>
      <c r="G3671" s="3">
        <v>0.48</v>
      </c>
      <c r="H3671" s="3" t="s">
        <v>342</v>
      </c>
      <c r="I3671" s="2">
        <v>1200</v>
      </c>
      <c r="J3671" s="3" t="s">
        <v>45</v>
      </c>
      <c r="K3671" s="2">
        <v>1200</v>
      </c>
      <c r="L3671" s="3"/>
      <c r="M3671" s="3" t="s">
        <v>341</v>
      </c>
      <c r="N3671" s="3" t="s">
        <v>342</v>
      </c>
      <c r="O3671" s="3"/>
      <c r="P3671" s="3"/>
      <c r="Q3671" s="3"/>
      <c r="R3671" s="3">
        <v>0</v>
      </c>
      <c r="S3671" s="3">
        <v>1</v>
      </c>
      <c r="T3671" s="2">
        <v>110</v>
      </c>
      <c r="U3671" s="3">
        <v>7.6737641423888299</v>
      </c>
      <c r="V3671" s="3">
        <v>64.441705903725762</v>
      </c>
      <c r="W3671" s="3">
        <v>8.629482725156441</v>
      </c>
      <c r="X3671" s="3">
        <v>26853.309641692718</v>
      </c>
      <c r="Y3671" s="3">
        <v>64.441705903725762</v>
      </c>
      <c r="Z3671" s="3">
        <v>8.6294750963189166</v>
      </c>
      <c r="AA3671" s="3">
        <v>26853.309641692718</v>
      </c>
      <c r="AB3671">
        <f t="shared" si="94"/>
        <v>64.441705903725762</v>
      </c>
      <c r="AC3671">
        <f t="shared" si="95"/>
        <v>8.6294750963189166</v>
      </c>
    </row>
    <row r="3672" spans="1:29" x14ac:dyDescent="0.25">
      <c r="A3672" s="2">
        <v>3671</v>
      </c>
      <c r="B3672" s="3" t="s">
        <v>178</v>
      </c>
      <c r="C3672" s="3" t="s">
        <v>333</v>
      </c>
      <c r="D3672" s="3" t="s">
        <v>179</v>
      </c>
      <c r="E3672" s="3" t="s">
        <v>335</v>
      </c>
      <c r="F3672" s="3">
        <v>0.56000000000000005</v>
      </c>
      <c r="G3672" s="3">
        <v>0.48</v>
      </c>
      <c r="H3672" s="3" t="s">
        <v>342</v>
      </c>
      <c r="I3672" s="2">
        <v>1200</v>
      </c>
      <c r="J3672" s="3" t="s">
        <v>45</v>
      </c>
      <c r="K3672" s="2">
        <v>1200</v>
      </c>
      <c r="L3672" s="3"/>
      <c r="M3672" s="3" t="s">
        <v>363</v>
      </c>
      <c r="N3672" s="3" t="s">
        <v>342</v>
      </c>
      <c r="O3672" s="3"/>
      <c r="P3672" s="3"/>
      <c r="Q3672" s="3"/>
      <c r="R3672" s="3">
        <v>0</v>
      </c>
      <c r="S3672" s="3">
        <v>1</v>
      </c>
      <c r="T3672" s="2">
        <v>12</v>
      </c>
      <c r="U3672" s="3">
        <v>0.26375181613778198</v>
      </c>
      <c r="V3672" s="3">
        <v>1.8716892615031795</v>
      </c>
      <c r="W3672" s="3">
        <v>0.2468476635133032</v>
      </c>
      <c r="X3672" s="3">
        <v>834.42981693517072</v>
      </c>
      <c r="Y3672" s="3">
        <v>1.8716892615031795</v>
      </c>
      <c r="Z3672" s="3">
        <v>0.24684744528924782</v>
      </c>
      <c r="AA3672" s="3">
        <v>834.42981693517072</v>
      </c>
      <c r="AB3672">
        <f t="shared" si="94"/>
        <v>1.8716892615031795</v>
      </c>
      <c r="AC3672">
        <f t="shared" si="95"/>
        <v>0.24684744528924782</v>
      </c>
    </row>
    <row r="3673" spans="1:29" x14ac:dyDescent="0.25">
      <c r="A3673" s="2">
        <v>3672</v>
      </c>
      <c r="B3673" s="3" t="s">
        <v>178</v>
      </c>
      <c r="C3673" s="3" t="s">
        <v>333</v>
      </c>
      <c r="D3673" s="3" t="s">
        <v>179</v>
      </c>
      <c r="E3673" s="3" t="s">
        <v>335</v>
      </c>
      <c r="F3673" s="3">
        <v>0.56000000000000005</v>
      </c>
      <c r="G3673" s="3">
        <v>0.48</v>
      </c>
      <c r="H3673" s="3" t="s">
        <v>342</v>
      </c>
      <c r="I3673" s="2">
        <v>1450</v>
      </c>
      <c r="J3673" s="3" t="s">
        <v>119</v>
      </c>
      <c r="K3673" s="2">
        <v>1450</v>
      </c>
      <c r="L3673" s="3"/>
      <c r="M3673" s="3" t="s">
        <v>361</v>
      </c>
      <c r="N3673" s="3" t="s">
        <v>342</v>
      </c>
      <c r="O3673" s="3"/>
      <c r="P3673" s="3"/>
      <c r="Q3673" s="3"/>
      <c r="R3673" s="3">
        <v>0</v>
      </c>
      <c r="S3673" s="3">
        <v>1</v>
      </c>
      <c r="T3673" s="2">
        <v>14</v>
      </c>
      <c r="U3673" s="3">
        <v>2.2735597551652797</v>
      </c>
      <c r="V3673" s="3">
        <v>20.329309660310422</v>
      </c>
      <c r="W3673" s="3">
        <v>2.7510418956397062</v>
      </c>
      <c r="X3673" s="3">
        <v>9035.2229432722343</v>
      </c>
      <c r="Y3673" s="3">
        <v>20.329309660310422</v>
      </c>
      <c r="Z3673" s="3">
        <v>2.7510394635991862</v>
      </c>
      <c r="AA3673" s="3">
        <v>9035.2229432722343</v>
      </c>
      <c r="AB3673">
        <f t="shared" si="94"/>
        <v>20.329309660310422</v>
      </c>
      <c r="AC3673">
        <f t="shared" si="95"/>
        <v>2.7510394635991862</v>
      </c>
    </row>
    <row r="3674" spans="1:29" x14ac:dyDescent="0.25">
      <c r="A3674" s="2">
        <v>3673</v>
      </c>
      <c r="B3674" s="3" t="s">
        <v>178</v>
      </c>
      <c r="C3674" s="3" t="s">
        <v>333</v>
      </c>
      <c r="D3674" s="3" t="s">
        <v>179</v>
      </c>
      <c r="E3674" s="3" t="s">
        <v>335</v>
      </c>
      <c r="F3674" s="3">
        <v>0.56000000000000005</v>
      </c>
      <c r="G3674" s="3">
        <v>0.48</v>
      </c>
      <c r="H3674" s="3" t="s">
        <v>342</v>
      </c>
      <c r="I3674" s="2">
        <v>1450</v>
      </c>
      <c r="J3674" s="3" t="s">
        <v>119</v>
      </c>
      <c r="K3674" s="2">
        <v>1450</v>
      </c>
      <c r="L3674" s="3"/>
      <c r="M3674" s="3" t="s">
        <v>341</v>
      </c>
      <c r="N3674" s="3" t="s">
        <v>342</v>
      </c>
      <c r="O3674" s="3"/>
      <c r="P3674" s="3"/>
      <c r="Q3674" s="3"/>
      <c r="R3674" s="3">
        <v>0</v>
      </c>
      <c r="S3674" s="3">
        <v>1</v>
      </c>
      <c r="T3674" s="2">
        <v>1</v>
      </c>
      <c r="U3674" s="3">
        <v>1.70517258362617E-5</v>
      </c>
      <c r="V3674" s="3">
        <v>1.2044078069705036E-4</v>
      </c>
      <c r="W3674" s="3">
        <v>1.6113615807849215E-5</v>
      </c>
      <c r="X3674" s="3">
        <v>5.3247267347466112E-2</v>
      </c>
      <c r="Y3674" s="3">
        <v>1.2044078069705036E-4</v>
      </c>
      <c r="Z3674" s="3">
        <v>1.6113601562713E-5</v>
      </c>
      <c r="AA3674" s="3">
        <v>5.3247267347466112E-2</v>
      </c>
      <c r="AB3674">
        <f t="shared" si="94"/>
        <v>1.2044078069705036E-4</v>
      </c>
      <c r="AC3674">
        <f t="shared" si="95"/>
        <v>1.6113601562713E-5</v>
      </c>
    </row>
    <row r="3675" spans="1:29" x14ac:dyDescent="0.25">
      <c r="A3675" s="2">
        <v>3674</v>
      </c>
      <c r="B3675" s="3" t="s">
        <v>178</v>
      </c>
      <c r="C3675" s="3" t="s">
        <v>333</v>
      </c>
      <c r="D3675" s="3" t="s">
        <v>179</v>
      </c>
      <c r="E3675" s="3" t="s">
        <v>335</v>
      </c>
      <c r="F3675" s="3">
        <v>0.56000000000000005</v>
      </c>
      <c r="G3675" s="3">
        <v>0.48</v>
      </c>
      <c r="H3675" s="3" t="s">
        <v>342</v>
      </c>
      <c r="I3675" s="2">
        <v>1750</v>
      </c>
      <c r="J3675" s="3" t="s">
        <v>51</v>
      </c>
      <c r="K3675" s="2">
        <v>1750</v>
      </c>
      <c r="L3675" s="3"/>
      <c r="M3675" s="3" t="s">
        <v>361</v>
      </c>
      <c r="N3675" s="3" t="s">
        <v>342</v>
      </c>
      <c r="O3675" s="3"/>
      <c r="P3675" s="3"/>
      <c r="Q3675" s="3"/>
      <c r="R3675" s="3">
        <v>0</v>
      </c>
      <c r="S3675" s="3">
        <v>1</v>
      </c>
      <c r="T3675" s="2">
        <v>2</v>
      </c>
      <c r="U3675" s="3">
        <v>0.34802383627088601</v>
      </c>
      <c r="V3675" s="3">
        <v>2.9501342665370784</v>
      </c>
      <c r="W3675" s="3">
        <v>0.40792576967457705</v>
      </c>
      <c r="X3675" s="3">
        <v>1326.9236020110188</v>
      </c>
      <c r="Y3675" s="3">
        <v>2.9501342665370784</v>
      </c>
      <c r="Z3675" s="3">
        <v>0.40792540905047903</v>
      </c>
      <c r="AA3675" s="3">
        <v>1326.9236020110188</v>
      </c>
      <c r="AB3675">
        <f t="shared" si="94"/>
        <v>2.9501342665370784</v>
      </c>
      <c r="AC3675">
        <f t="shared" si="95"/>
        <v>0.40792540905047903</v>
      </c>
    </row>
    <row r="3676" spans="1:29" x14ac:dyDescent="0.25">
      <c r="A3676" s="2">
        <v>3675</v>
      </c>
      <c r="B3676" s="3" t="s">
        <v>178</v>
      </c>
      <c r="C3676" s="3" t="s">
        <v>333</v>
      </c>
      <c r="D3676" s="3" t="s">
        <v>179</v>
      </c>
      <c r="E3676" s="3" t="s">
        <v>335</v>
      </c>
      <c r="F3676" s="3">
        <v>0.56000000000000005</v>
      </c>
      <c r="G3676" s="3">
        <v>0.48</v>
      </c>
      <c r="H3676" s="3" t="s">
        <v>342</v>
      </c>
      <c r="I3676" s="2">
        <v>1750</v>
      </c>
      <c r="J3676" s="3" t="s">
        <v>51</v>
      </c>
      <c r="K3676" s="2">
        <v>1750</v>
      </c>
      <c r="L3676" s="3"/>
      <c r="M3676" s="3" t="s">
        <v>341</v>
      </c>
      <c r="N3676" s="3" t="s">
        <v>342</v>
      </c>
      <c r="O3676" s="3"/>
      <c r="P3676" s="3"/>
      <c r="Q3676" s="3"/>
      <c r="R3676" s="3">
        <v>0</v>
      </c>
      <c r="S3676" s="3">
        <v>1</v>
      </c>
      <c r="T3676" s="2">
        <v>1</v>
      </c>
      <c r="U3676" s="3">
        <v>1.48082361848636E-4</v>
      </c>
      <c r="V3676" s="3">
        <v>1.2999200118917215E-3</v>
      </c>
      <c r="W3676" s="3">
        <v>1.8089637129657272E-4</v>
      </c>
      <c r="X3676" s="3">
        <v>0.58380708204417497</v>
      </c>
      <c r="Y3676" s="3">
        <v>1.2999200118917215E-3</v>
      </c>
      <c r="Z3676" s="3">
        <v>1.8089621137632399E-4</v>
      </c>
      <c r="AA3676" s="3">
        <v>0.58380708204417497</v>
      </c>
      <c r="AB3676">
        <f t="shared" si="94"/>
        <v>1.2999200118917215E-3</v>
      </c>
      <c r="AC3676">
        <f t="shared" si="95"/>
        <v>1.8089621137632399E-4</v>
      </c>
    </row>
    <row r="3677" spans="1:29" x14ac:dyDescent="0.25">
      <c r="A3677" s="2">
        <v>3676</v>
      </c>
      <c r="B3677" s="3" t="s">
        <v>178</v>
      </c>
      <c r="C3677" s="3" t="s">
        <v>333</v>
      </c>
      <c r="D3677" s="3" t="s">
        <v>179</v>
      </c>
      <c r="E3677" s="3" t="s">
        <v>335</v>
      </c>
      <c r="F3677" s="3">
        <v>0.56000000000000005</v>
      </c>
      <c r="G3677" s="3">
        <v>0.48</v>
      </c>
      <c r="H3677" s="3" t="s">
        <v>342</v>
      </c>
      <c r="I3677" s="2">
        <v>1850</v>
      </c>
      <c r="J3677" s="3" t="s">
        <v>53</v>
      </c>
      <c r="K3677" s="2">
        <v>1850</v>
      </c>
      <c r="L3677" s="3"/>
      <c r="M3677" s="3" t="s">
        <v>361</v>
      </c>
      <c r="N3677" s="3" t="s">
        <v>342</v>
      </c>
      <c r="O3677" s="3"/>
      <c r="P3677" s="3"/>
      <c r="Q3677" s="3"/>
      <c r="R3677" s="3">
        <v>0</v>
      </c>
      <c r="S3677" s="3">
        <v>1</v>
      </c>
      <c r="T3677" s="2">
        <v>6</v>
      </c>
      <c r="U3677" s="3">
        <v>4.6818542402324748E-2</v>
      </c>
      <c r="V3677" s="3">
        <v>0.42350182093830113</v>
      </c>
      <c r="W3677" s="3">
        <v>5.8197823851955516E-2</v>
      </c>
      <c r="X3677" s="3">
        <v>185.19516834363139</v>
      </c>
      <c r="Y3677" s="3">
        <v>0.42350182093830113</v>
      </c>
      <c r="Z3677" s="3">
        <v>5.8197772402551501E-2</v>
      </c>
      <c r="AA3677" s="3">
        <v>185.19516834363139</v>
      </c>
      <c r="AB3677">
        <f t="shared" si="94"/>
        <v>0.42350182093830113</v>
      </c>
      <c r="AC3677">
        <f t="shared" si="95"/>
        <v>5.8197772402551501E-2</v>
      </c>
    </row>
    <row r="3678" spans="1:29" x14ac:dyDescent="0.25">
      <c r="A3678" s="2">
        <v>3677</v>
      </c>
      <c r="B3678" s="3" t="s">
        <v>178</v>
      </c>
      <c r="C3678" s="3" t="s">
        <v>333</v>
      </c>
      <c r="D3678" s="3" t="s">
        <v>179</v>
      </c>
      <c r="E3678" s="3" t="s">
        <v>335</v>
      </c>
      <c r="F3678" s="3">
        <v>0.56000000000000005</v>
      </c>
      <c r="G3678" s="3">
        <v>0.48</v>
      </c>
      <c r="H3678" s="3" t="s">
        <v>342</v>
      </c>
      <c r="I3678" s="2">
        <v>1850</v>
      </c>
      <c r="J3678" s="3" t="s">
        <v>53</v>
      </c>
      <c r="K3678" s="2">
        <v>1850</v>
      </c>
      <c r="L3678" s="3"/>
      <c r="M3678" s="3" t="s">
        <v>341</v>
      </c>
      <c r="N3678" s="3" t="s">
        <v>342</v>
      </c>
      <c r="O3678" s="3"/>
      <c r="P3678" s="3"/>
      <c r="Q3678" s="3"/>
      <c r="R3678" s="3">
        <v>0</v>
      </c>
      <c r="S3678" s="3">
        <v>1</v>
      </c>
      <c r="T3678" s="2">
        <v>1</v>
      </c>
      <c r="U3678" s="3">
        <v>2.3798824576975702E-3</v>
      </c>
      <c r="V3678" s="3">
        <v>1.6809729638202424E-2</v>
      </c>
      <c r="W3678" s="3">
        <v>2.2489519219003507E-3</v>
      </c>
      <c r="X3678" s="3">
        <v>7.4316370493761656</v>
      </c>
      <c r="Y3678" s="3">
        <v>1.6809729638202424E-2</v>
      </c>
      <c r="Z3678" s="3">
        <v>2.24894993372917E-3</v>
      </c>
      <c r="AA3678" s="3">
        <v>7.4316370493761656</v>
      </c>
      <c r="AB3678">
        <f t="shared" si="94"/>
        <v>1.6809729638202424E-2</v>
      </c>
      <c r="AC3678">
        <f t="shared" si="95"/>
        <v>2.24894993372917E-3</v>
      </c>
    </row>
    <row r="3679" spans="1:29" x14ac:dyDescent="0.25">
      <c r="A3679" s="2">
        <v>3678</v>
      </c>
      <c r="B3679" s="3" t="s">
        <v>178</v>
      </c>
      <c r="C3679" s="3" t="s">
        <v>333</v>
      </c>
      <c r="D3679" s="3" t="s">
        <v>179</v>
      </c>
      <c r="E3679" s="3" t="s">
        <v>335</v>
      </c>
      <c r="F3679" s="3">
        <v>0.56000000000000005</v>
      </c>
      <c r="G3679" s="3">
        <v>0.48</v>
      </c>
      <c r="H3679" s="3" t="s">
        <v>342</v>
      </c>
      <c r="I3679" s="2">
        <v>1850</v>
      </c>
      <c r="J3679" s="3" t="s">
        <v>53</v>
      </c>
      <c r="K3679" s="2">
        <v>1850</v>
      </c>
      <c r="L3679" s="3"/>
      <c r="M3679" s="3" t="s">
        <v>363</v>
      </c>
      <c r="N3679" s="3" t="s">
        <v>342</v>
      </c>
      <c r="O3679" s="3"/>
      <c r="P3679" s="3"/>
      <c r="Q3679" s="3"/>
      <c r="R3679" s="3">
        <v>0</v>
      </c>
      <c r="S3679" s="3">
        <v>1</v>
      </c>
      <c r="T3679" s="2">
        <v>1</v>
      </c>
      <c r="U3679" s="3">
        <v>2.7639379354592E-2</v>
      </c>
      <c r="V3679" s="3">
        <v>0.19522413504736497</v>
      </c>
      <c r="W3679" s="3">
        <v>2.6118783773791593E-2</v>
      </c>
      <c r="X3679" s="3">
        <v>86.30923555446077</v>
      </c>
      <c r="Y3679" s="3">
        <v>0.19522413504736497</v>
      </c>
      <c r="Z3679" s="3">
        <v>2.6118760683652299E-2</v>
      </c>
      <c r="AA3679" s="3">
        <v>86.30923555446077</v>
      </c>
      <c r="AB3679">
        <f t="shared" si="94"/>
        <v>0.19522413504736497</v>
      </c>
      <c r="AC3679">
        <f t="shared" si="95"/>
        <v>2.6118760683652299E-2</v>
      </c>
    </row>
    <row r="3680" spans="1:29" x14ac:dyDescent="0.25">
      <c r="A3680" s="2">
        <v>3679</v>
      </c>
      <c r="B3680" s="3" t="s">
        <v>178</v>
      </c>
      <c r="C3680" s="3" t="s">
        <v>333</v>
      </c>
      <c r="D3680" s="3" t="s">
        <v>179</v>
      </c>
      <c r="E3680" s="3" t="s">
        <v>335</v>
      </c>
      <c r="F3680" s="3">
        <v>0.56000000000000005</v>
      </c>
      <c r="G3680" s="3">
        <v>0.48</v>
      </c>
      <c r="H3680" s="3" t="s">
        <v>342</v>
      </c>
      <c r="I3680" s="2">
        <v>2110</v>
      </c>
      <c r="J3680" s="3" t="s">
        <v>32</v>
      </c>
      <c r="K3680" s="2">
        <v>2000</v>
      </c>
      <c r="L3680" s="3"/>
      <c r="M3680" s="3" t="s">
        <v>341</v>
      </c>
      <c r="N3680" s="3" t="s">
        <v>342</v>
      </c>
      <c r="O3680" s="3" t="s">
        <v>31</v>
      </c>
      <c r="P3680" s="3"/>
      <c r="Q3680" s="3"/>
      <c r="R3680" s="3">
        <v>0</v>
      </c>
      <c r="S3680" s="3">
        <v>1</v>
      </c>
      <c r="T3680" s="2">
        <v>38</v>
      </c>
      <c r="U3680" s="3">
        <v>6.0894260982003541</v>
      </c>
      <c r="V3680" s="3">
        <v>40.088535834358943</v>
      </c>
      <c r="W3680" s="3">
        <v>6.0341279342678948</v>
      </c>
      <c r="X3680" s="3">
        <v>13797.011445685503</v>
      </c>
      <c r="Y3680" s="3">
        <v>40.088535834358943</v>
      </c>
      <c r="Z3680" s="3">
        <v>6.0341225998367252</v>
      </c>
      <c r="AA3680" s="3">
        <v>13797.011445685503</v>
      </c>
      <c r="AB3680">
        <f t="shared" si="94"/>
        <v>40.088535834358943</v>
      </c>
      <c r="AC3680">
        <f t="shared" si="95"/>
        <v>6.0341225998367252</v>
      </c>
    </row>
    <row r="3681" spans="1:29" x14ac:dyDescent="0.25">
      <c r="A3681" s="2">
        <v>3680</v>
      </c>
      <c r="B3681" s="3" t="s">
        <v>178</v>
      </c>
      <c r="C3681" s="3" t="s">
        <v>333</v>
      </c>
      <c r="D3681" s="3" t="s">
        <v>179</v>
      </c>
      <c r="E3681" s="3" t="s">
        <v>335</v>
      </c>
      <c r="F3681" s="3">
        <v>0.56000000000000005</v>
      </c>
      <c r="G3681" s="3">
        <v>0.48</v>
      </c>
      <c r="H3681" s="3" t="s">
        <v>342</v>
      </c>
      <c r="I3681" s="2">
        <v>2110</v>
      </c>
      <c r="J3681" s="3" t="s">
        <v>32</v>
      </c>
      <c r="K3681" s="2">
        <v>2110</v>
      </c>
      <c r="L3681" s="3"/>
      <c r="M3681" s="3" t="s">
        <v>341</v>
      </c>
      <c r="N3681" s="3" t="s">
        <v>342</v>
      </c>
      <c r="O3681" s="3" t="s">
        <v>31</v>
      </c>
      <c r="P3681" s="3"/>
      <c r="Q3681" s="3"/>
      <c r="R3681" s="3">
        <v>0</v>
      </c>
      <c r="S3681" s="3">
        <v>1</v>
      </c>
      <c r="T3681" s="2">
        <v>13</v>
      </c>
      <c r="U3681" s="3">
        <v>5.7102937447410441E-2</v>
      </c>
      <c r="V3681" s="3">
        <v>0.29096037477898434</v>
      </c>
      <c r="W3681" s="3">
        <v>3.7128447737553985E-2</v>
      </c>
      <c r="X3681" s="3">
        <v>119.31477119664868</v>
      </c>
      <c r="Y3681" s="3">
        <v>0.29096037477898434</v>
      </c>
      <c r="Z3681" s="3">
        <v>3.712841491439365E-2</v>
      </c>
      <c r="AA3681" s="3">
        <v>119.31477119664868</v>
      </c>
      <c r="AB3681">
        <f t="shared" si="94"/>
        <v>0.29096037477898434</v>
      </c>
      <c r="AC3681">
        <f t="shared" si="95"/>
        <v>3.712841491439365E-2</v>
      </c>
    </row>
    <row r="3682" spans="1:29" x14ac:dyDescent="0.25">
      <c r="A3682" s="2">
        <v>3681</v>
      </c>
      <c r="B3682" s="3" t="s">
        <v>178</v>
      </c>
      <c r="C3682" s="3" t="s">
        <v>333</v>
      </c>
      <c r="D3682" s="3" t="s">
        <v>179</v>
      </c>
      <c r="E3682" s="3" t="s">
        <v>335</v>
      </c>
      <c r="F3682" s="3">
        <v>0.56000000000000005</v>
      </c>
      <c r="G3682" s="3">
        <v>0.48</v>
      </c>
      <c r="H3682" s="3" t="s">
        <v>342</v>
      </c>
      <c r="I3682" s="2">
        <v>2130</v>
      </c>
      <c r="J3682" s="3" t="s">
        <v>36</v>
      </c>
      <c r="K3682" s="2">
        <v>2000</v>
      </c>
      <c r="L3682" s="3"/>
      <c r="M3682" s="3" t="s">
        <v>341</v>
      </c>
      <c r="N3682" s="3" t="s">
        <v>342</v>
      </c>
      <c r="O3682" s="3" t="s">
        <v>31</v>
      </c>
      <c r="P3682" s="3"/>
      <c r="Q3682" s="3"/>
      <c r="R3682" s="3">
        <v>0</v>
      </c>
      <c r="S3682" s="3">
        <v>1</v>
      </c>
      <c r="T3682" s="2">
        <v>9</v>
      </c>
      <c r="U3682" s="3">
        <v>0.89910126149346925</v>
      </c>
      <c r="V3682" s="3">
        <v>5.1857187096835826</v>
      </c>
      <c r="W3682" s="3">
        <v>0.87823072397522117</v>
      </c>
      <c r="X3682" s="3">
        <v>1829.5155823986101</v>
      </c>
      <c r="Y3682" s="3">
        <v>5.1857187096835826</v>
      </c>
      <c r="Z3682" s="3">
        <v>0.87822994758111994</v>
      </c>
      <c r="AA3682" s="3">
        <v>1829.5155823986101</v>
      </c>
      <c r="AB3682">
        <f t="shared" si="94"/>
        <v>5.1857187096835826</v>
      </c>
      <c r="AC3682">
        <f t="shared" si="95"/>
        <v>0.87822994758111994</v>
      </c>
    </row>
    <row r="3683" spans="1:29" x14ac:dyDescent="0.25">
      <c r="A3683" s="2">
        <v>3682</v>
      </c>
      <c r="B3683" s="3" t="s">
        <v>178</v>
      </c>
      <c r="C3683" s="3" t="s">
        <v>333</v>
      </c>
      <c r="D3683" s="3" t="s">
        <v>179</v>
      </c>
      <c r="E3683" s="3" t="s">
        <v>335</v>
      </c>
      <c r="F3683" s="3">
        <v>0.56000000000000005</v>
      </c>
      <c r="G3683" s="3">
        <v>0.48</v>
      </c>
      <c r="H3683" s="3" t="s">
        <v>342</v>
      </c>
      <c r="I3683" s="2">
        <v>2130</v>
      </c>
      <c r="J3683" s="3" t="s">
        <v>36</v>
      </c>
      <c r="K3683" s="2">
        <v>2130</v>
      </c>
      <c r="L3683" s="3"/>
      <c r="M3683" s="3" t="s">
        <v>341</v>
      </c>
      <c r="N3683" s="3" t="s">
        <v>342</v>
      </c>
      <c r="O3683" s="3" t="s">
        <v>31</v>
      </c>
      <c r="P3683" s="3"/>
      <c r="Q3683" s="3"/>
      <c r="R3683" s="3">
        <v>0</v>
      </c>
      <c r="S3683" s="3">
        <v>1</v>
      </c>
      <c r="T3683" s="2">
        <v>2</v>
      </c>
      <c r="U3683" s="3">
        <v>1.2660254032213411E-4</v>
      </c>
      <c r="V3683" s="3">
        <v>7.6893848869071619E-4</v>
      </c>
      <c r="W3683" s="3">
        <v>1.109886412345817E-4</v>
      </c>
      <c r="X3683" s="3">
        <v>0.28289080323252846</v>
      </c>
      <c r="Y3683" s="3">
        <v>7.6893848869071619E-4</v>
      </c>
      <c r="Z3683" s="3">
        <v>1.1098854311580311E-4</v>
      </c>
      <c r="AA3683" s="3">
        <v>0.28289080323252846</v>
      </c>
      <c r="AB3683">
        <f t="shared" si="94"/>
        <v>7.6893848869071619E-4</v>
      </c>
      <c r="AC3683">
        <f t="shared" si="95"/>
        <v>1.1098854311580311E-4</v>
      </c>
    </row>
    <row r="3684" spans="1:29" x14ac:dyDescent="0.25">
      <c r="A3684" s="2">
        <v>3683</v>
      </c>
      <c r="B3684" s="3" t="s">
        <v>178</v>
      </c>
      <c r="C3684" s="3" t="s">
        <v>333</v>
      </c>
      <c r="D3684" s="3" t="s">
        <v>179</v>
      </c>
      <c r="E3684" s="3" t="s">
        <v>335</v>
      </c>
      <c r="F3684" s="3">
        <v>0.56000000000000005</v>
      </c>
      <c r="G3684" s="3">
        <v>0.48</v>
      </c>
      <c r="H3684" s="3" t="s">
        <v>342</v>
      </c>
      <c r="I3684" s="2">
        <v>2540</v>
      </c>
      <c r="J3684" s="3" t="s">
        <v>235</v>
      </c>
      <c r="K3684" s="2">
        <v>2000</v>
      </c>
      <c r="L3684" s="3"/>
      <c r="M3684" s="3" t="s">
        <v>341</v>
      </c>
      <c r="N3684" s="3" t="s">
        <v>342</v>
      </c>
      <c r="O3684" s="3" t="s">
        <v>31</v>
      </c>
      <c r="P3684" s="3"/>
      <c r="Q3684" s="3"/>
      <c r="R3684" s="3">
        <v>0</v>
      </c>
      <c r="S3684" s="3">
        <v>1</v>
      </c>
      <c r="T3684" s="2">
        <v>22</v>
      </c>
      <c r="U3684" s="3">
        <v>2.8273933016346469</v>
      </c>
      <c r="V3684" s="3">
        <v>21.721922684520589</v>
      </c>
      <c r="W3684" s="3">
        <v>3.0359220738300561</v>
      </c>
      <c r="X3684" s="3">
        <v>10483.623301820102</v>
      </c>
      <c r="Y3684" s="3">
        <v>21.721922684520589</v>
      </c>
      <c r="Z3684" s="3">
        <v>3.035919389943087</v>
      </c>
      <c r="AA3684" s="3">
        <v>10483.623301820102</v>
      </c>
      <c r="AB3684">
        <f t="shared" ref="AB3684:AB3747" si="96">Y3684</f>
        <v>21.721922684520589</v>
      </c>
      <c r="AC3684">
        <f t="shared" ref="AC3684:AC3747" si="97">Z3684</f>
        <v>3.035919389943087</v>
      </c>
    </row>
    <row r="3685" spans="1:29" x14ac:dyDescent="0.25">
      <c r="A3685" s="2">
        <v>3684</v>
      </c>
      <c r="B3685" s="3" t="s">
        <v>178</v>
      </c>
      <c r="C3685" s="3" t="s">
        <v>333</v>
      </c>
      <c r="D3685" s="3" t="s">
        <v>179</v>
      </c>
      <c r="E3685" s="3" t="s">
        <v>335</v>
      </c>
      <c r="F3685" s="3">
        <v>0.56000000000000005</v>
      </c>
      <c r="G3685" s="3">
        <v>0.48</v>
      </c>
      <c r="H3685" s="3" t="s">
        <v>342</v>
      </c>
      <c r="I3685" s="2">
        <v>2540</v>
      </c>
      <c r="J3685" s="3" t="s">
        <v>235</v>
      </c>
      <c r="K3685" s="2">
        <v>2540</v>
      </c>
      <c r="L3685" s="3"/>
      <c r="M3685" s="3" t="s">
        <v>341</v>
      </c>
      <c r="N3685" s="3" t="s">
        <v>342</v>
      </c>
      <c r="O3685" s="3" t="s">
        <v>31</v>
      </c>
      <c r="P3685" s="3"/>
      <c r="Q3685" s="3"/>
      <c r="R3685" s="3">
        <v>0</v>
      </c>
      <c r="S3685" s="3">
        <v>1</v>
      </c>
      <c r="T3685" s="2">
        <v>3</v>
      </c>
      <c r="U3685" s="3">
        <v>1.2369428594505579E-4</v>
      </c>
      <c r="V3685" s="3">
        <v>7.0032989723334434E-4</v>
      </c>
      <c r="W3685" s="3">
        <v>5.8909750186116984E-5</v>
      </c>
      <c r="X3685" s="3">
        <v>0.31290682176075185</v>
      </c>
      <c r="Y3685" s="3">
        <v>7.0032989723334434E-4</v>
      </c>
      <c r="Z3685" s="3">
        <v>5.8909698107339319E-5</v>
      </c>
      <c r="AA3685" s="3">
        <v>0.31290682176075185</v>
      </c>
      <c r="AB3685">
        <f t="shared" si="96"/>
        <v>7.0032989723334434E-4</v>
      </c>
      <c r="AC3685">
        <f t="shared" si="97"/>
        <v>5.8909698107339319E-5</v>
      </c>
    </row>
    <row r="3686" spans="1:29" x14ac:dyDescent="0.25">
      <c r="A3686" s="2">
        <v>3685</v>
      </c>
      <c r="B3686" s="3" t="s">
        <v>178</v>
      </c>
      <c r="C3686" s="3" t="s">
        <v>333</v>
      </c>
      <c r="D3686" s="3" t="s">
        <v>179</v>
      </c>
      <c r="E3686" s="3" t="s">
        <v>335</v>
      </c>
      <c r="F3686" s="3">
        <v>0.56000000000000005</v>
      </c>
      <c r="G3686" s="3">
        <v>0.48</v>
      </c>
      <c r="H3686" s="3" t="s">
        <v>342</v>
      </c>
      <c r="I3686" s="2">
        <v>3200</v>
      </c>
      <c r="J3686" s="3" t="s">
        <v>72</v>
      </c>
      <c r="K3686" s="2">
        <v>1000</v>
      </c>
      <c r="L3686" s="3" t="s">
        <v>64</v>
      </c>
      <c r="M3686" s="3" t="s">
        <v>341</v>
      </c>
      <c r="N3686" s="3" t="s">
        <v>342</v>
      </c>
      <c r="O3686" s="3"/>
      <c r="P3686" s="3"/>
      <c r="Q3686" s="3"/>
      <c r="R3686" s="3">
        <v>0</v>
      </c>
      <c r="S3686" s="3">
        <v>1</v>
      </c>
      <c r="T3686" s="2">
        <v>4</v>
      </c>
      <c r="U3686" s="3">
        <v>7.0418028519776937E-2</v>
      </c>
      <c r="V3686" s="3">
        <v>0.3979415590208068</v>
      </c>
      <c r="W3686" s="3">
        <v>5.1718054160632417E-2</v>
      </c>
      <c r="X3686" s="3">
        <v>194.90547367445774</v>
      </c>
      <c r="Y3686" s="3">
        <v>0.3979415590208068</v>
      </c>
      <c r="Z3686" s="3">
        <v>5.1718008439626359E-2</v>
      </c>
      <c r="AA3686" s="3">
        <v>194.90547367445774</v>
      </c>
      <c r="AB3686">
        <f t="shared" si="96"/>
        <v>0.3979415590208068</v>
      </c>
      <c r="AC3686">
        <f t="shared" si="97"/>
        <v>5.1718008439626359E-2</v>
      </c>
    </row>
    <row r="3687" spans="1:29" x14ac:dyDescent="0.25">
      <c r="A3687" s="2">
        <v>3686</v>
      </c>
      <c r="B3687" s="3" t="s">
        <v>178</v>
      </c>
      <c r="C3687" s="3" t="s">
        <v>333</v>
      </c>
      <c r="D3687" s="3" t="s">
        <v>179</v>
      </c>
      <c r="E3687" s="3" t="s">
        <v>335</v>
      </c>
      <c r="F3687" s="3">
        <v>0.56000000000000005</v>
      </c>
      <c r="G3687" s="3">
        <v>0.48</v>
      </c>
      <c r="H3687" s="3" t="s">
        <v>342</v>
      </c>
      <c r="I3687" s="2">
        <v>3200</v>
      </c>
      <c r="J3687" s="3" t="s">
        <v>72</v>
      </c>
      <c r="K3687" s="2">
        <v>3200</v>
      </c>
      <c r="L3687" s="3" t="s">
        <v>64</v>
      </c>
      <c r="M3687" s="3" t="s">
        <v>361</v>
      </c>
      <c r="N3687" s="3" t="s">
        <v>342</v>
      </c>
      <c r="O3687" s="3"/>
      <c r="P3687" s="3"/>
      <c r="Q3687" s="3"/>
      <c r="R3687" s="3">
        <v>0</v>
      </c>
      <c r="S3687" s="3">
        <v>1</v>
      </c>
      <c r="T3687" s="2">
        <v>7</v>
      </c>
      <c r="U3687" s="3">
        <v>4.6709646859325785E-2</v>
      </c>
      <c r="V3687" s="3">
        <v>0.21651721788760445</v>
      </c>
      <c r="W3687" s="3">
        <v>2.4855283148395232E-2</v>
      </c>
      <c r="X3687" s="3">
        <v>109.51166534366646</v>
      </c>
      <c r="Y3687" s="3">
        <v>0.21651721788760445</v>
      </c>
      <c r="Z3687" s="3">
        <v>2.4855261175245467E-2</v>
      </c>
      <c r="AA3687" s="3">
        <v>109.51166534366646</v>
      </c>
      <c r="AB3687">
        <f t="shared" si="96"/>
        <v>0.21651721788760445</v>
      </c>
      <c r="AC3687">
        <f t="shared" si="97"/>
        <v>2.4855261175245467E-2</v>
      </c>
    </row>
    <row r="3688" spans="1:29" x14ac:dyDescent="0.25">
      <c r="A3688" s="2">
        <v>3687</v>
      </c>
      <c r="B3688" s="3" t="s">
        <v>178</v>
      </c>
      <c r="C3688" s="3" t="s">
        <v>333</v>
      </c>
      <c r="D3688" s="3" t="s">
        <v>179</v>
      </c>
      <c r="E3688" s="3" t="s">
        <v>335</v>
      </c>
      <c r="F3688" s="3">
        <v>0.56000000000000005</v>
      </c>
      <c r="G3688" s="3">
        <v>0.48</v>
      </c>
      <c r="H3688" s="3" t="s">
        <v>342</v>
      </c>
      <c r="I3688" s="2">
        <v>3200</v>
      </c>
      <c r="J3688" s="3" t="s">
        <v>72</v>
      </c>
      <c r="K3688" s="2">
        <v>3200</v>
      </c>
      <c r="L3688" s="3" t="s">
        <v>64</v>
      </c>
      <c r="M3688" s="3" t="s">
        <v>341</v>
      </c>
      <c r="N3688" s="3" t="s">
        <v>342</v>
      </c>
      <c r="O3688" s="3"/>
      <c r="P3688" s="3"/>
      <c r="Q3688" s="3"/>
      <c r="R3688" s="3">
        <v>0</v>
      </c>
      <c r="S3688" s="3">
        <v>1</v>
      </c>
      <c r="T3688" s="2">
        <v>634</v>
      </c>
      <c r="U3688" s="3">
        <v>98.302523113287364</v>
      </c>
      <c r="V3688" s="3">
        <v>459.62811957981273</v>
      </c>
      <c r="W3688" s="3">
        <v>54.18364068979146</v>
      </c>
      <c r="X3688" s="3">
        <v>215388.67562754458</v>
      </c>
      <c r="Y3688" s="3">
        <v>459.62811957981273</v>
      </c>
      <c r="Z3688" s="3">
        <v>54.183592789099819</v>
      </c>
      <c r="AA3688" s="3">
        <v>215388.67562754458</v>
      </c>
      <c r="AB3688">
        <f t="shared" si="96"/>
        <v>459.62811957981273</v>
      </c>
      <c r="AC3688">
        <f t="shared" si="97"/>
        <v>54.183592789099819</v>
      </c>
    </row>
    <row r="3689" spans="1:29" x14ac:dyDescent="0.25">
      <c r="A3689" s="2">
        <v>3688</v>
      </c>
      <c r="B3689" s="3" t="s">
        <v>178</v>
      </c>
      <c r="C3689" s="3" t="s">
        <v>333</v>
      </c>
      <c r="D3689" s="3" t="s">
        <v>179</v>
      </c>
      <c r="E3689" s="3" t="s">
        <v>335</v>
      </c>
      <c r="F3689" s="3">
        <v>0.56000000000000005</v>
      </c>
      <c r="G3689" s="3">
        <v>0.48</v>
      </c>
      <c r="H3689" s="3" t="s">
        <v>342</v>
      </c>
      <c r="I3689" s="2">
        <v>3300</v>
      </c>
      <c r="J3689" s="3" t="s">
        <v>39</v>
      </c>
      <c r="K3689" s="2">
        <v>2000</v>
      </c>
      <c r="L3689" s="3"/>
      <c r="M3689" s="3" t="s">
        <v>361</v>
      </c>
      <c r="N3689" s="3" t="s">
        <v>342</v>
      </c>
      <c r="O3689" s="3" t="s">
        <v>31</v>
      </c>
      <c r="P3689" s="3"/>
      <c r="Q3689" s="3"/>
      <c r="R3689" s="3">
        <v>0</v>
      </c>
      <c r="S3689" s="3">
        <v>1</v>
      </c>
      <c r="T3689" s="2">
        <v>4</v>
      </c>
      <c r="U3689" s="3">
        <v>2.039133213461666E-2</v>
      </c>
      <c r="V3689" s="3">
        <v>0.1349867367275773</v>
      </c>
      <c r="W3689" s="3">
        <v>1.4913498531413735E-2</v>
      </c>
      <c r="X3689" s="3">
        <v>59.066954452379889</v>
      </c>
      <c r="Y3689" s="3">
        <v>0.1349867367275773</v>
      </c>
      <c r="Z3689" s="3">
        <v>1.491348534723333E-2</v>
      </c>
      <c r="AA3689" s="3">
        <v>59.066954452379889</v>
      </c>
      <c r="AB3689">
        <f t="shared" si="96"/>
        <v>0.1349867367275773</v>
      </c>
      <c r="AC3689">
        <f t="shared" si="97"/>
        <v>1.491348534723333E-2</v>
      </c>
    </row>
    <row r="3690" spans="1:29" x14ac:dyDescent="0.25">
      <c r="A3690" s="2">
        <v>3689</v>
      </c>
      <c r="B3690" s="3" t="s">
        <v>178</v>
      </c>
      <c r="C3690" s="3" t="s">
        <v>333</v>
      </c>
      <c r="D3690" s="3" t="s">
        <v>179</v>
      </c>
      <c r="E3690" s="3" t="s">
        <v>335</v>
      </c>
      <c r="F3690" s="3">
        <v>0.56000000000000005</v>
      </c>
      <c r="G3690" s="3">
        <v>0.48</v>
      </c>
      <c r="H3690" s="3" t="s">
        <v>342</v>
      </c>
      <c r="I3690" s="2">
        <v>3300</v>
      </c>
      <c r="J3690" s="3" t="s">
        <v>39</v>
      </c>
      <c r="K3690" s="2">
        <v>2000</v>
      </c>
      <c r="L3690" s="3"/>
      <c r="M3690" s="3" t="s">
        <v>341</v>
      </c>
      <c r="N3690" s="3" t="s">
        <v>342</v>
      </c>
      <c r="O3690" s="3" t="s">
        <v>31</v>
      </c>
      <c r="P3690" s="3"/>
      <c r="Q3690" s="3"/>
      <c r="R3690" s="3">
        <v>0</v>
      </c>
      <c r="S3690" s="3">
        <v>1</v>
      </c>
      <c r="T3690" s="2">
        <v>309</v>
      </c>
      <c r="U3690" s="3">
        <v>69.920737984671547</v>
      </c>
      <c r="V3690" s="3">
        <v>485.15506532680769</v>
      </c>
      <c r="W3690" s="3">
        <v>53.102056874027397</v>
      </c>
      <c r="X3690" s="3">
        <v>202382.89574268015</v>
      </c>
      <c r="Y3690" s="3">
        <v>485.15506532680769</v>
      </c>
      <c r="Z3690" s="3">
        <v>53.102009929502834</v>
      </c>
      <c r="AA3690" s="3">
        <v>202382.89574268015</v>
      </c>
      <c r="AB3690">
        <f t="shared" si="96"/>
        <v>485.15506532680769</v>
      </c>
      <c r="AC3690">
        <f t="shared" si="97"/>
        <v>53.102009929502834</v>
      </c>
    </row>
    <row r="3691" spans="1:29" x14ac:dyDescent="0.25">
      <c r="A3691" s="2">
        <v>3690</v>
      </c>
      <c r="B3691" s="3" t="s">
        <v>178</v>
      </c>
      <c r="C3691" s="3" t="s">
        <v>333</v>
      </c>
      <c r="D3691" s="3" t="s">
        <v>179</v>
      </c>
      <c r="E3691" s="3" t="s">
        <v>335</v>
      </c>
      <c r="F3691" s="3">
        <v>0.56000000000000005</v>
      </c>
      <c r="G3691" s="3">
        <v>0.48</v>
      </c>
      <c r="H3691" s="3" t="s">
        <v>342</v>
      </c>
      <c r="I3691" s="2">
        <v>3300</v>
      </c>
      <c r="J3691" s="3" t="s">
        <v>39</v>
      </c>
      <c r="K3691" s="2">
        <v>3300</v>
      </c>
      <c r="L3691" s="3"/>
      <c r="M3691" s="3" t="s">
        <v>361</v>
      </c>
      <c r="N3691" s="3" t="s">
        <v>342</v>
      </c>
      <c r="O3691" s="3" t="s">
        <v>31</v>
      </c>
      <c r="P3691" s="3"/>
      <c r="Q3691" s="3"/>
      <c r="R3691" s="3">
        <v>0</v>
      </c>
      <c r="S3691" s="3">
        <v>1</v>
      </c>
      <c r="T3691" s="2">
        <v>4</v>
      </c>
      <c r="U3691" s="3">
        <v>3.2156168053831972E-2</v>
      </c>
      <c r="V3691" s="3">
        <v>0.15905770220277313</v>
      </c>
      <c r="W3691" s="3">
        <v>1.7027954810658608E-2</v>
      </c>
      <c r="X3691" s="3">
        <v>66.077662725828219</v>
      </c>
      <c r="Y3691" s="3">
        <v>0.15905770220277313</v>
      </c>
      <c r="Z3691" s="3">
        <v>1.7027939757207042E-2</v>
      </c>
      <c r="AA3691" s="3">
        <v>66.077662725828219</v>
      </c>
      <c r="AB3691">
        <f t="shared" si="96"/>
        <v>0.15905770220277313</v>
      </c>
      <c r="AC3691">
        <f t="shared" si="97"/>
        <v>1.7027939757207042E-2</v>
      </c>
    </row>
    <row r="3692" spans="1:29" x14ac:dyDescent="0.25">
      <c r="A3692" s="2">
        <v>3691</v>
      </c>
      <c r="B3692" s="3" t="s">
        <v>178</v>
      </c>
      <c r="C3692" s="3" t="s">
        <v>333</v>
      </c>
      <c r="D3692" s="3" t="s">
        <v>179</v>
      </c>
      <c r="E3692" s="3" t="s">
        <v>335</v>
      </c>
      <c r="F3692" s="3">
        <v>0.56000000000000005</v>
      </c>
      <c r="G3692" s="3">
        <v>0.48</v>
      </c>
      <c r="H3692" s="3" t="s">
        <v>342</v>
      </c>
      <c r="I3692" s="2">
        <v>3300</v>
      </c>
      <c r="J3692" s="3" t="s">
        <v>39</v>
      </c>
      <c r="K3692" s="2">
        <v>3300</v>
      </c>
      <c r="L3692" s="3"/>
      <c r="M3692" s="3" t="s">
        <v>341</v>
      </c>
      <c r="N3692" s="3" t="s">
        <v>342</v>
      </c>
      <c r="O3692" s="3" t="s">
        <v>31</v>
      </c>
      <c r="P3692" s="3"/>
      <c r="Q3692" s="3"/>
      <c r="R3692" s="3">
        <v>0</v>
      </c>
      <c r="S3692" s="3">
        <v>1</v>
      </c>
      <c r="T3692" s="2">
        <v>472</v>
      </c>
      <c r="U3692" s="3">
        <v>75.807940579222745</v>
      </c>
      <c r="V3692" s="3">
        <v>445.19390312785185</v>
      </c>
      <c r="W3692" s="3">
        <v>46.414326439803943</v>
      </c>
      <c r="X3692" s="3">
        <v>181393.20744499585</v>
      </c>
      <c r="Y3692" s="3">
        <v>445.19390312785185</v>
      </c>
      <c r="Z3692" s="3">
        <v>46.414285407523622</v>
      </c>
      <c r="AA3692" s="3">
        <v>181393.20744499585</v>
      </c>
      <c r="AB3692">
        <f t="shared" si="96"/>
        <v>445.19390312785185</v>
      </c>
      <c r="AC3692">
        <f t="shared" si="97"/>
        <v>46.414285407523622</v>
      </c>
    </row>
    <row r="3693" spans="1:29" x14ac:dyDescent="0.25">
      <c r="A3693" s="2">
        <v>3692</v>
      </c>
      <c r="B3693" s="3" t="s">
        <v>178</v>
      </c>
      <c r="C3693" s="3" t="s">
        <v>333</v>
      </c>
      <c r="D3693" s="3" t="s">
        <v>179</v>
      </c>
      <c r="E3693" s="3" t="s">
        <v>335</v>
      </c>
      <c r="F3693" s="3">
        <v>0.56000000000000005</v>
      </c>
      <c r="G3693" s="3">
        <v>0.48</v>
      </c>
      <c r="H3693" s="3" t="s">
        <v>342</v>
      </c>
      <c r="I3693" s="2">
        <v>4110</v>
      </c>
      <c r="J3693" s="3" t="s">
        <v>77</v>
      </c>
      <c r="K3693" s="2">
        <v>1000</v>
      </c>
      <c r="L3693" s="3" t="s">
        <v>64</v>
      </c>
      <c r="M3693" s="3" t="s">
        <v>341</v>
      </c>
      <c r="N3693" s="3" t="s">
        <v>342</v>
      </c>
      <c r="O3693" s="3"/>
      <c r="P3693" s="3"/>
      <c r="Q3693" s="3"/>
      <c r="R3693" s="3">
        <v>0</v>
      </c>
      <c r="S3693" s="3">
        <v>1</v>
      </c>
      <c r="T3693" s="2">
        <v>1</v>
      </c>
      <c r="U3693" s="3">
        <v>1.31569646159789E-5</v>
      </c>
      <c r="V3693" s="3">
        <v>9.6985962852314352E-5</v>
      </c>
      <c r="W3693" s="3">
        <v>1.2937288706567254E-5</v>
      </c>
      <c r="X3693" s="3">
        <v>4.6333781955836657E-2</v>
      </c>
      <c r="Y3693" s="3">
        <v>9.6985962852314352E-5</v>
      </c>
      <c r="Z3693" s="3">
        <v>1.29372772694422E-5</v>
      </c>
      <c r="AA3693" s="3">
        <v>4.6333781955836657E-2</v>
      </c>
      <c r="AB3693">
        <f t="shared" si="96"/>
        <v>9.6985962852314352E-5</v>
      </c>
      <c r="AC3693">
        <f t="shared" si="97"/>
        <v>1.29372772694422E-5</v>
      </c>
    </row>
    <row r="3694" spans="1:29" x14ac:dyDescent="0.25">
      <c r="A3694" s="2">
        <v>3693</v>
      </c>
      <c r="B3694" s="3" t="s">
        <v>178</v>
      </c>
      <c r="C3694" s="3" t="s">
        <v>333</v>
      </c>
      <c r="D3694" s="3" t="s">
        <v>179</v>
      </c>
      <c r="E3694" s="3" t="s">
        <v>335</v>
      </c>
      <c r="F3694" s="3">
        <v>0.56000000000000005</v>
      </c>
      <c r="G3694" s="3">
        <v>0.48</v>
      </c>
      <c r="H3694" s="3" t="s">
        <v>342</v>
      </c>
      <c r="I3694" s="2">
        <v>4110</v>
      </c>
      <c r="J3694" s="3" t="s">
        <v>77</v>
      </c>
      <c r="K3694" s="2">
        <v>4110</v>
      </c>
      <c r="L3694" s="3" t="s">
        <v>64</v>
      </c>
      <c r="M3694" s="3" t="s">
        <v>361</v>
      </c>
      <c r="N3694" s="3" t="s">
        <v>342</v>
      </c>
      <c r="O3694" s="3"/>
      <c r="P3694" s="3"/>
      <c r="Q3694" s="3"/>
      <c r="R3694" s="3">
        <v>0</v>
      </c>
      <c r="S3694" s="3">
        <v>1</v>
      </c>
      <c r="T3694" s="2">
        <v>15</v>
      </c>
      <c r="U3694" s="3">
        <v>1.1585735589891515</v>
      </c>
      <c r="V3694" s="3">
        <v>6.2826444830150354</v>
      </c>
      <c r="W3694" s="3">
        <v>0.49077257772877747</v>
      </c>
      <c r="X3694" s="3">
        <v>2777.6427483675939</v>
      </c>
      <c r="Y3694" s="3">
        <v>6.2826444830150354</v>
      </c>
      <c r="Z3694" s="3">
        <v>0.49077214386450529</v>
      </c>
      <c r="AA3694" s="3">
        <v>2777.6427483675939</v>
      </c>
      <c r="AB3694">
        <f t="shared" si="96"/>
        <v>6.2826444830150354</v>
      </c>
      <c r="AC3694">
        <f t="shared" si="97"/>
        <v>0.49077214386450529</v>
      </c>
    </row>
    <row r="3695" spans="1:29" x14ac:dyDescent="0.25">
      <c r="A3695" s="2">
        <v>3694</v>
      </c>
      <c r="B3695" s="3" t="s">
        <v>178</v>
      </c>
      <c r="C3695" s="3" t="s">
        <v>333</v>
      </c>
      <c r="D3695" s="3" t="s">
        <v>179</v>
      </c>
      <c r="E3695" s="3" t="s">
        <v>335</v>
      </c>
      <c r="F3695" s="3">
        <v>0.56000000000000005</v>
      </c>
      <c r="G3695" s="3">
        <v>0.48</v>
      </c>
      <c r="H3695" s="3" t="s">
        <v>342</v>
      </c>
      <c r="I3695" s="2">
        <v>4110</v>
      </c>
      <c r="J3695" s="3" t="s">
        <v>77</v>
      </c>
      <c r="K3695" s="2">
        <v>4110</v>
      </c>
      <c r="L3695" s="3" t="s">
        <v>64</v>
      </c>
      <c r="M3695" s="3" t="s">
        <v>341</v>
      </c>
      <c r="N3695" s="3" t="s">
        <v>342</v>
      </c>
      <c r="O3695" s="3"/>
      <c r="P3695" s="3"/>
      <c r="Q3695" s="3"/>
      <c r="R3695" s="3">
        <v>0</v>
      </c>
      <c r="S3695" s="3">
        <v>1</v>
      </c>
      <c r="T3695" s="2">
        <v>194</v>
      </c>
      <c r="U3695" s="3">
        <v>31.119818818178349</v>
      </c>
      <c r="V3695" s="3">
        <v>167.75292502683877</v>
      </c>
      <c r="W3695" s="3">
        <v>13.271434026127638</v>
      </c>
      <c r="X3695" s="3">
        <v>72884.572142670513</v>
      </c>
      <c r="Y3695" s="3">
        <v>167.75292502683877</v>
      </c>
      <c r="Z3695" s="3">
        <v>13.271422293603573</v>
      </c>
      <c r="AA3695" s="3">
        <v>72884.572142670513</v>
      </c>
      <c r="AB3695">
        <f t="shared" si="96"/>
        <v>167.75292502683877</v>
      </c>
      <c r="AC3695">
        <f t="shared" si="97"/>
        <v>13.271422293603573</v>
      </c>
    </row>
    <row r="3696" spans="1:29" x14ac:dyDescent="0.25">
      <c r="A3696" s="2">
        <v>3695</v>
      </c>
      <c r="B3696" s="3" t="s">
        <v>178</v>
      </c>
      <c r="C3696" s="3" t="s">
        <v>333</v>
      </c>
      <c r="D3696" s="3" t="s">
        <v>179</v>
      </c>
      <c r="E3696" s="3" t="s">
        <v>335</v>
      </c>
      <c r="F3696" s="3">
        <v>0.56000000000000005</v>
      </c>
      <c r="G3696" s="3">
        <v>0.48</v>
      </c>
      <c r="H3696" s="3" t="s">
        <v>342</v>
      </c>
      <c r="I3696" s="2">
        <v>4340</v>
      </c>
      <c r="J3696" s="3" t="s">
        <v>82</v>
      </c>
      <c r="K3696" s="2">
        <v>4340</v>
      </c>
      <c r="L3696" s="3" t="s">
        <v>64</v>
      </c>
      <c r="M3696" s="3" t="s">
        <v>361</v>
      </c>
      <c r="N3696" s="3" t="s">
        <v>342</v>
      </c>
      <c r="O3696" s="3"/>
      <c r="P3696" s="3"/>
      <c r="Q3696" s="3"/>
      <c r="R3696" s="3">
        <v>0</v>
      </c>
      <c r="S3696" s="3">
        <v>1</v>
      </c>
      <c r="T3696" s="2">
        <v>7</v>
      </c>
      <c r="U3696" s="3">
        <v>0.20110941167529295</v>
      </c>
      <c r="V3696" s="3">
        <v>1.152393306833253</v>
      </c>
      <c r="W3696" s="3">
        <v>0.130235202555049</v>
      </c>
      <c r="X3696" s="3">
        <v>570.65104602440965</v>
      </c>
      <c r="Y3696" s="3">
        <v>1.152393306833253</v>
      </c>
      <c r="Z3696" s="3">
        <v>0.13023508742147369</v>
      </c>
      <c r="AA3696" s="3">
        <v>570.65104602440965</v>
      </c>
      <c r="AB3696">
        <f t="shared" si="96"/>
        <v>1.152393306833253</v>
      </c>
      <c r="AC3696">
        <f t="shared" si="97"/>
        <v>0.13023508742147369</v>
      </c>
    </row>
    <row r="3697" spans="1:29" x14ac:dyDescent="0.25">
      <c r="A3697" s="2">
        <v>3696</v>
      </c>
      <c r="B3697" s="3" t="s">
        <v>178</v>
      </c>
      <c r="C3697" s="3" t="s">
        <v>333</v>
      </c>
      <c r="D3697" s="3" t="s">
        <v>179</v>
      </c>
      <c r="E3697" s="3" t="s">
        <v>335</v>
      </c>
      <c r="F3697" s="3">
        <v>0.56000000000000005</v>
      </c>
      <c r="G3697" s="3">
        <v>0.48</v>
      </c>
      <c r="H3697" s="3" t="s">
        <v>342</v>
      </c>
      <c r="I3697" s="2">
        <v>4340</v>
      </c>
      <c r="J3697" s="3" t="s">
        <v>82</v>
      </c>
      <c r="K3697" s="2">
        <v>4340</v>
      </c>
      <c r="L3697" s="3" t="s">
        <v>64</v>
      </c>
      <c r="M3697" s="3" t="s">
        <v>341</v>
      </c>
      <c r="N3697" s="3" t="s">
        <v>342</v>
      </c>
      <c r="O3697" s="3"/>
      <c r="P3697" s="3"/>
      <c r="Q3697" s="3"/>
      <c r="R3697" s="3">
        <v>0</v>
      </c>
      <c r="S3697" s="3">
        <v>1</v>
      </c>
      <c r="T3697" s="2">
        <v>233</v>
      </c>
      <c r="U3697" s="3">
        <v>26.168114367417424</v>
      </c>
      <c r="V3697" s="3">
        <v>156.85678164455055</v>
      </c>
      <c r="W3697" s="3">
        <v>18.5287234528233</v>
      </c>
      <c r="X3697" s="3">
        <v>73600.239321259753</v>
      </c>
      <c r="Y3697" s="3">
        <v>156.85678164455055</v>
      </c>
      <c r="Z3697" s="3">
        <v>18.528707072627025</v>
      </c>
      <c r="AA3697" s="3">
        <v>73600.239321259753</v>
      </c>
      <c r="AB3697">
        <f t="shared" si="96"/>
        <v>156.85678164455055</v>
      </c>
      <c r="AC3697">
        <f t="shared" si="97"/>
        <v>18.528707072627025</v>
      </c>
    </row>
    <row r="3698" spans="1:29" x14ac:dyDescent="0.25">
      <c r="A3698" s="2">
        <v>3697</v>
      </c>
      <c r="B3698" s="3" t="s">
        <v>178</v>
      </c>
      <c r="C3698" s="3" t="s">
        <v>333</v>
      </c>
      <c r="D3698" s="3" t="s">
        <v>179</v>
      </c>
      <c r="E3698" s="3" t="s">
        <v>335</v>
      </c>
      <c r="F3698" s="3">
        <v>0.56000000000000005</v>
      </c>
      <c r="G3698" s="3">
        <v>0.48</v>
      </c>
      <c r="H3698" s="3" t="s">
        <v>342</v>
      </c>
      <c r="I3698" s="2">
        <v>5300</v>
      </c>
      <c r="J3698" s="3" t="s">
        <v>88</v>
      </c>
      <c r="K3698" s="2">
        <v>5300</v>
      </c>
      <c r="L3698" s="3" t="s">
        <v>64</v>
      </c>
      <c r="M3698" s="3" t="s">
        <v>361</v>
      </c>
      <c r="N3698" s="3" t="s">
        <v>342</v>
      </c>
      <c r="O3698" s="3"/>
      <c r="P3698" s="3"/>
      <c r="Q3698" s="3"/>
      <c r="R3698" s="3">
        <v>0</v>
      </c>
      <c r="S3698" s="3">
        <v>1</v>
      </c>
      <c r="T3698" s="2">
        <v>1</v>
      </c>
      <c r="U3698" s="3">
        <v>9.3515051746912098E-4</v>
      </c>
      <c r="V3698" s="3">
        <v>1.8963881934135891E-3</v>
      </c>
      <c r="W3698" s="3">
        <v>2.0008231887951573E-4</v>
      </c>
      <c r="X3698" s="3">
        <v>1.8842553451207973</v>
      </c>
      <c r="Y3698" s="3">
        <v>1.8963881934135891E-3</v>
      </c>
      <c r="Z3698" s="3">
        <v>2.00082141998056E-4</v>
      </c>
      <c r="AA3698" s="3">
        <v>1.8842553451207973</v>
      </c>
      <c r="AB3698">
        <f t="shared" si="96"/>
        <v>1.8963881934135891E-3</v>
      </c>
      <c r="AC3698">
        <f t="shared" si="97"/>
        <v>2.00082141998056E-4</v>
      </c>
    </row>
    <row r="3699" spans="1:29" x14ac:dyDescent="0.25">
      <c r="A3699" s="2">
        <v>3698</v>
      </c>
      <c r="B3699" s="3" t="s">
        <v>178</v>
      </c>
      <c r="C3699" s="3" t="s">
        <v>333</v>
      </c>
      <c r="D3699" s="3" t="s">
        <v>179</v>
      </c>
      <c r="E3699" s="3" t="s">
        <v>335</v>
      </c>
      <c r="F3699" s="3">
        <v>0.56000000000000005</v>
      </c>
      <c r="G3699" s="3">
        <v>0.48</v>
      </c>
      <c r="H3699" s="3" t="s">
        <v>342</v>
      </c>
      <c r="I3699" s="2">
        <v>5300</v>
      </c>
      <c r="J3699" s="3" t="s">
        <v>88</v>
      </c>
      <c r="K3699" s="2">
        <v>5300</v>
      </c>
      <c r="L3699" s="3" t="s">
        <v>64</v>
      </c>
      <c r="M3699" s="3" t="s">
        <v>341</v>
      </c>
      <c r="N3699" s="3" t="s">
        <v>342</v>
      </c>
      <c r="O3699" s="3"/>
      <c r="P3699" s="3"/>
      <c r="Q3699" s="3"/>
      <c r="R3699" s="3">
        <v>0</v>
      </c>
      <c r="S3699" s="3">
        <v>1</v>
      </c>
      <c r="T3699" s="2">
        <v>1</v>
      </c>
      <c r="U3699" s="3">
        <v>1.2333609405744E-2</v>
      </c>
      <c r="V3699" s="3">
        <v>2.5011279812503593E-2</v>
      </c>
      <c r="W3699" s="3">
        <v>2.6388662829745489E-3</v>
      </c>
      <c r="X3699" s="3">
        <v>24.85126085402894</v>
      </c>
      <c r="Y3699" s="3">
        <v>2.5011279812503593E-2</v>
      </c>
      <c r="Z3699" s="3">
        <v>2.6388639501021402E-3</v>
      </c>
      <c r="AA3699" s="3">
        <v>24.85126085402894</v>
      </c>
      <c r="AB3699">
        <f t="shared" si="96"/>
        <v>2.5011279812503593E-2</v>
      </c>
      <c r="AC3699">
        <f t="shared" si="97"/>
        <v>2.6388639501021402E-3</v>
      </c>
    </row>
    <row r="3700" spans="1:29" x14ac:dyDescent="0.25">
      <c r="A3700" s="2">
        <v>3699</v>
      </c>
      <c r="B3700" s="3" t="s">
        <v>178</v>
      </c>
      <c r="C3700" s="3" t="s">
        <v>333</v>
      </c>
      <c r="D3700" s="3" t="s">
        <v>179</v>
      </c>
      <c r="E3700" s="3" t="s">
        <v>335</v>
      </c>
      <c r="F3700" s="3">
        <v>0.56000000000000005</v>
      </c>
      <c r="G3700" s="3">
        <v>0.48</v>
      </c>
      <c r="H3700" s="3" t="s">
        <v>342</v>
      </c>
      <c r="I3700" s="2">
        <v>6170</v>
      </c>
      <c r="J3700" s="3" t="s">
        <v>94</v>
      </c>
      <c r="K3700" s="2">
        <v>6170</v>
      </c>
      <c r="L3700" s="3" t="s">
        <v>64</v>
      </c>
      <c r="M3700" s="3" t="s">
        <v>361</v>
      </c>
      <c r="N3700" s="3" t="s">
        <v>342</v>
      </c>
      <c r="O3700" s="3"/>
      <c r="P3700" s="3"/>
      <c r="Q3700" s="3"/>
      <c r="R3700" s="3">
        <v>0</v>
      </c>
      <c r="S3700" s="3">
        <v>1</v>
      </c>
      <c r="T3700" s="2">
        <v>6</v>
      </c>
      <c r="U3700" s="3">
        <v>0.1893955639293029</v>
      </c>
      <c r="V3700" s="3">
        <v>1.1205568187830179</v>
      </c>
      <c r="W3700" s="3">
        <v>0.10139820074009954</v>
      </c>
      <c r="X3700" s="3">
        <v>459.41324589503063</v>
      </c>
      <c r="Y3700" s="3">
        <v>1.1205568187830179</v>
      </c>
      <c r="Z3700" s="3">
        <v>0.1013981110996862</v>
      </c>
      <c r="AA3700" s="3">
        <v>459.41324589503063</v>
      </c>
      <c r="AB3700">
        <f t="shared" si="96"/>
        <v>1.1205568187830179</v>
      </c>
      <c r="AC3700">
        <f t="shared" si="97"/>
        <v>0.1013981110996862</v>
      </c>
    </row>
    <row r="3701" spans="1:29" x14ac:dyDescent="0.25">
      <c r="A3701" s="2">
        <v>3700</v>
      </c>
      <c r="B3701" s="3" t="s">
        <v>178</v>
      </c>
      <c r="C3701" s="3" t="s">
        <v>333</v>
      </c>
      <c r="D3701" s="3" t="s">
        <v>179</v>
      </c>
      <c r="E3701" s="3" t="s">
        <v>335</v>
      </c>
      <c r="F3701" s="3">
        <v>0.56000000000000005</v>
      </c>
      <c r="G3701" s="3">
        <v>0.48</v>
      </c>
      <c r="H3701" s="3" t="s">
        <v>342</v>
      </c>
      <c r="I3701" s="2">
        <v>6170</v>
      </c>
      <c r="J3701" s="3" t="s">
        <v>94</v>
      </c>
      <c r="K3701" s="2">
        <v>6170</v>
      </c>
      <c r="L3701" s="3" t="s">
        <v>64</v>
      </c>
      <c r="M3701" s="3" t="s">
        <v>341</v>
      </c>
      <c r="N3701" s="3" t="s">
        <v>342</v>
      </c>
      <c r="O3701" s="3"/>
      <c r="P3701" s="3"/>
      <c r="Q3701" s="3"/>
      <c r="R3701" s="3">
        <v>0</v>
      </c>
      <c r="S3701" s="3">
        <v>1</v>
      </c>
      <c r="T3701" s="2">
        <v>65</v>
      </c>
      <c r="U3701" s="3">
        <v>12.198460819126069</v>
      </c>
      <c r="V3701" s="3">
        <v>72.461182344694762</v>
      </c>
      <c r="W3701" s="3">
        <v>6.9302053645707815</v>
      </c>
      <c r="X3701" s="3">
        <v>28141.884800578027</v>
      </c>
      <c r="Y3701" s="3">
        <v>72.461182344694762</v>
      </c>
      <c r="Z3701" s="3">
        <v>6.9301992379682504</v>
      </c>
      <c r="AA3701" s="3">
        <v>28141.884800578027</v>
      </c>
      <c r="AB3701">
        <f t="shared" si="96"/>
        <v>72.461182344694762</v>
      </c>
      <c r="AC3701">
        <f t="shared" si="97"/>
        <v>6.9301992379682504</v>
      </c>
    </row>
    <row r="3702" spans="1:29" x14ac:dyDescent="0.25">
      <c r="A3702" s="2">
        <v>3701</v>
      </c>
      <c r="B3702" s="3" t="s">
        <v>178</v>
      </c>
      <c r="C3702" s="3" t="s">
        <v>333</v>
      </c>
      <c r="D3702" s="3" t="s">
        <v>179</v>
      </c>
      <c r="E3702" s="3" t="s">
        <v>335</v>
      </c>
      <c r="F3702" s="3">
        <v>0.56000000000000005</v>
      </c>
      <c r="G3702" s="3">
        <v>0.48</v>
      </c>
      <c r="H3702" s="3" t="s">
        <v>342</v>
      </c>
      <c r="I3702" s="2">
        <v>6210</v>
      </c>
      <c r="J3702" s="3" t="s">
        <v>97</v>
      </c>
      <c r="K3702" s="2">
        <v>6210</v>
      </c>
      <c r="L3702" s="3" t="s">
        <v>64</v>
      </c>
      <c r="M3702" s="3" t="s">
        <v>341</v>
      </c>
      <c r="N3702" s="3" t="s">
        <v>342</v>
      </c>
      <c r="O3702" s="3"/>
      <c r="P3702" s="3"/>
      <c r="Q3702" s="3"/>
      <c r="R3702" s="3">
        <v>0</v>
      </c>
      <c r="S3702" s="3">
        <v>1</v>
      </c>
      <c r="T3702" s="2">
        <v>2</v>
      </c>
      <c r="U3702" s="3">
        <v>9.9733538771645702E-2</v>
      </c>
      <c r="V3702" s="3">
        <v>0.64938962287992741</v>
      </c>
      <c r="W3702" s="3">
        <v>6.8302459304434765E-2</v>
      </c>
      <c r="X3702" s="3">
        <v>274.28170796411018</v>
      </c>
      <c r="Y3702" s="3">
        <v>0.64938962287992741</v>
      </c>
      <c r="Z3702" s="3">
        <v>6.8302398922094193E-2</v>
      </c>
      <c r="AA3702" s="3">
        <v>274.28170796411018</v>
      </c>
      <c r="AB3702">
        <f t="shared" si="96"/>
        <v>0.64938962287992741</v>
      </c>
      <c r="AC3702">
        <f t="shared" si="97"/>
        <v>6.8302398922094193E-2</v>
      </c>
    </row>
    <row r="3703" spans="1:29" x14ac:dyDescent="0.25">
      <c r="A3703" s="2">
        <v>3702</v>
      </c>
      <c r="B3703" s="3" t="s">
        <v>178</v>
      </c>
      <c r="C3703" s="3" t="s">
        <v>333</v>
      </c>
      <c r="D3703" s="3" t="s">
        <v>179</v>
      </c>
      <c r="E3703" s="3" t="s">
        <v>335</v>
      </c>
      <c r="F3703" s="3">
        <v>0.56000000000000005</v>
      </c>
      <c r="G3703" s="3">
        <v>0.48</v>
      </c>
      <c r="H3703" s="3" t="s">
        <v>342</v>
      </c>
      <c r="I3703" s="2">
        <v>6250</v>
      </c>
      <c r="J3703" s="3" t="s">
        <v>98</v>
      </c>
      <c r="K3703" s="2">
        <v>6250</v>
      </c>
      <c r="L3703" s="3" t="s">
        <v>64</v>
      </c>
      <c r="M3703" s="3" t="s">
        <v>361</v>
      </c>
      <c r="N3703" s="3" t="s">
        <v>342</v>
      </c>
      <c r="O3703" s="3"/>
      <c r="P3703" s="3"/>
      <c r="Q3703" s="3"/>
      <c r="R3703" s="3">
        <v>0</v>
      </c>
      <c r="S3703" s="3">
        <v>1</v>
      </c>
      <c r="T3703" s="2">
        <v>1</v>
      </c>
      <c r="U3703" s="3">
        <v>1.8397943866069098E-2</v>
      </c>
      <c r="V3703" s="3">
        <v>0.11467316444823532</v>
      </c>
      <c r="W3703" s="3">
        <v>1.3763980900354914E-2</v>
      </c>
      <c r="X3703" s="3">
        <v>52.524767815419132</v>
      </c>
      <c r="Y3703" s="3">
        <v>0.11467316444823532</v>
      </c>
      <c r="Z3703" s="3">
        <v>1.3763968732398E-2</v>
      </c>
      <c r="AA3703" s="3">
        <v>52.524767815419132</v>
      </c>
      <c r="AB3703">
        <f t="shared" si="96"/>
        <v>0.11467316444823532</v>
      </c>
      <c r="AC3703">
        <f t="shared" si="97"/>
        <v>1.3763968732398E-2</v>
      </c>
    </row>
    <row r="3704" spans="1:29" x14ac:dyDescent="0.25">
      <c r="A3704" s="2">
        <v>3703</v>
      </c>
      <c r="B3704" s="3" t="s">
        <v>178</v>
      </c>
      <c r="C3704" s="3" t="s">
        <v>333</v>
      </c>
      <c r="D3704" s="3" t="s">
        <v>179</v>
      </c>
      <c r="E3704" s="3" t="s">
        <v>335</v>
      </c>
      <c r="F3704" s="3">
        <v>0.56000000000000005</v>
      </c>
      <c r="G3704" s="3">
        <v>0.48</v>
      </c>
      <c r="H3704" s="3" t="s">
        <v>342</v>
      </c>
      <c r="I3704" s="2">
        <v>6250</v>
      </c>
      <c r="J3704" s="3" t="s">
        <v>98</v>
      </c>
      <c r="K3704" s="2">
        <v>6250</v>
      </c>
      <c r="L3704" s="3" t="s">
        <v>64</v>
      </c>
      <c r="M3704" s="3" t="s">
        <v>341</v>
      </c>
      <c r="N3704" s="3" t="s">
        <v>342</v>
      </c>
      <c r="O3704" s="3"/>
      <c r="P3704" s="3"/>
      <c r="Q3704" s="3"/>
      <c r="R3704" s="3">
        <v>0</v>
      </c>
      <c r="S3704" s="3">
        <v>1</v>
      </c>
      <c r="T3704" s="2">
        <v>18</v>
      </c>
      <c r="U3704" s="3">
        <v>2.7592274145856077</v>
      </c>
      <c r="V3704" s="3">
        <v>12.744590695983632</v>
      </c>
      <c r="W3704" s="3">
        <v>1.3139914887260966</v>
      </c>
      <c r="X3704" s="3">
        <v>6081.9163329651155</v>
      </c>
      <c r="Y3704" s="3">
        <v>12.744590695983632</v>
      </c>
      <c r="Z3704" s="3">
        <v>1.3139903271005517</v>
      </c>
      <c r="AA3704" s="3">
        <v>6081.9163329651155</v>
      </c>
      <c r="AB3704">
        <f t="shared" si="96"/>
        <v>12.744590695983632</v>
      </c>
      <c r="AC3704">
        <f t="shared" si="97"/>
        <v>1.3139903271005517</v>
      </c>
    </row>
    <row r="3705" spans="1:29" x14ac:dyDescent="0.25">
      <c r="A3705" s="2">
        <v>3704</v>
      </c>
      <c r="B3705" s="3" t="s">
        <v>178</v>
      </c>
      <c r="C3705" s="3" t="s">
        <v>333</v>
      </c>
      <c r="D3705" s="3" t="s">
        <v>179</v>
      </c>
      <c r="E3705" s="3" t="s">
        <v>335</v>
      </c>
      <c r="F3705" s="3">
        <v>0.56000000000000005</v>
      </c>
      <c r="G3705" s="3">
        <v>0.48</v>
      </c>
      <c r="H3705" s="3" t="s">
        <v>342</v>
      </c>
      <c r="I3705" s="2">
        <v>6300</v>
      </c>
      <c r="J3705" s="3" t="s">
        <v>99</v>
      </c>
      <c r="K3705" s="2">
        <v>6300</v>
      </c>
      <c r="L3705" s="3" t="s">
        <v>64</v>
      </c>
      <c r="M3705" s="3" t="s">
        <v>341</v>
      </c>
      <c r="N3705" s="3" t="s">
        <v>342</v>
      </c>
      <c r="O3705" s="3"/>
      <c r="P3705" s="3"/>
      <c r="Q3705" s="3"/>
      <c r="R3705" s="3">
        <v>0</v>
      </c>
      <c r="S3705" s="3">
        <v>1</v>
      </c>
      <c r="T3705" s="2">
        <v>35</v>
      </c>
      <c r="U3705" s="3">
        <v>4.3664113007868925</v>
      </c>
      <c r="V3705" s="3">
        <v>27.121492233799174</v>
      </c>
      <c r="W3705" s="3">
        <v>2.6417653907710354</v>
      </c>
      <c r="X3705" s="3">
        <v>10710.191278367794</v>
      </c>
      <c r="Y3705" s="3">
        <v>27.121492233799174</v>
      </c>
      <c r="Z3705" s="3">
        <v>2.6417630553356943</v>
      </c>
      <c r="AA3705" s="3">
        <v>10710.191278367794</v>
      </c>
      <c r="AB3705">
        <f t="shared" si="96"/>
        <v>27.121492233799174</v>
      </c>
      <c r="AC3705">
        <f t="shared" si="97"/>
        <v>2.6417630553356943</v>
      </c>
    </row>
    <row r="3706" spans="1:29" x14ac:dyDescent="0.25">
      <c r="A3706" s="2">
        <v>3705</v>
      </c>
      <c r="B3706" s="3" t="s">
        <v>178</v>
      </c>
      <c r="C3706" s="3" t="s">
        <v>333</v>
      </c>
      <c r="D3706" s="3" t="s">
        <v>179</v>
      </c>
      <c r="E3706" s="3" t="s">
        <v>335</v>
      </c>
      <c r="F3706" s="3">
        <v>0.56000000000000005</v>
      </c>
      <c r="G3706" s="3">
        <v>0.48</v>
      </c>
      <c r="H3706" s="3" t="s">
        <v>342</v>
      </c>
      <c r="I3706" s="2">
        <v>6410</v>
      </c>
      <c r="J3706" s="3" t="s">
        <v>100</v>
      </c>
      <c r="K3706" s="2">
        <v>6410</v>
      </c>
      <c r="L3706" s="3" t="s">
        <v>64</v>
      </c>
      <c r="M3706" s="3" t="s">
        <v>341</v>
      </c>
      <c r="N3706" s="3" t="s">
        <v>342</v>
      </c>
      <c r="O3706" s="3"/>
      <c r="P3706" s="3"/>
      <c r="Q3706" s="3"/>
      <c r="R3706" s="3">
        <v>0</v>
      </c>
      <c r="S3706" s="3">
        <v>1</v>
      </c>
      <c r="T3706" s="2">
        <v>183</v>
      </c>
      <c r="U3706" s="3">
        <v>24.659342453230128</v>
      </c>
      <c r="V3706" s="3">
        <v>131.04918937239466</v>
      </c>
      <c r="W3706" s="3">
        <v>12.3499653780994</v>
      </c>
      <c r="X3706" s="3">
        <v>52673.207375755213</v>
      </c>
      <c r="Y3706" s="3">
        <v>131.04918937239466</v>
      </c>
      <c r="Z3706" s="3">
        <v>12.349954460193628</v>
      </c>
      <c r="AA3706" s="3">
        <v>52673.207375755213</v>
      </c>
      <c r="AB3706">
        <f t="shared" si="96"/>
        <v>131.04918937239466</v>
      </c>
      <c r="AC3706">
        <f t="shared" si="97"/>
        <v>12.349954460193628</v>
      </c>
    </row>
    <row r="3707" spans="1:29" x14ac:dyDescent="0.25">
      <c r="A3707" s="2">
        <v>3706</v>
      </c>
      <c r="B3707" s="3" t="s">
        <v>178</v>
      </c>
      <c r="C3707" s="3" t="s">
        <v>333</v>
      </c>
      <c r="D3707" s="3" t="s">
        <v>179</v>
      </c>
      <c r="E3707" s="3" t="s">
        <v>335</v>
      </c>
      <c r="F3707" s="3">
        <v>0.56000000000000005</v>
      </c>
      <c r="G3707" s="3">
        <v>0.48</v>
      </c>
      <c r="H3707" s="3" t="s">
        <v>342</v>
      </c>
      <c r="I3707" s="2">
        <v>6430</v>
      </c>
      <c r="J3707" s="3" t="s">
        <v>102</v>
      </c>
      <c r="K3707" s="2">
        <v>6430</v>
      </c>
      <c r="L3707" s="3" t="s">
        <v>64</v>
      </c>
      <c r="M3707" s="3" t="s">
        <v>364</v>
      </c>
      <c r="N3707" s="3" t="s">
        <v>342</v>
      </c>
      <c r="O3707" s="3"/>
      <c r="P3707" s="3"/>
      <c r="Q3707" s="3"/>
      <c r="R3707" s="3">
        <v>0</v>
      </c>
      <c r="S3707" s="3">
        <v>1</v>
      </c>
      <c r="T3707" s="2">
        <v>1</v>
      </c>
      <c r="U3707" s="3">
        <v>4.4426872842044399E-2</v>
      </c>
      <c r="V3707" s="3">
        <v>0.18272390332315946</v>
      </c>
      <c r="W3707" s="3">
        <v>1.4713773365526334E-2</v>
      </c>
      <c r="X3707" s="3">
        <v>99.395789943991673</v>
      </c>
      <c r="Y3707" s="3">
        <v>0.18272390332315946</v>
      </c>
      <c r="Z3707" s="3">
        <v>1.4713760357911601E-2</v>
      </c>
      <c r="AA3707" s="3">
        <v>99.395789943991673</v>
      </c>
      <c r="AB3707">
        <f t="shared" si="96"/>
        <v>0.18272390332315946</v>
      </c>
      <c r="AC3707">
        <f t="shared" si="97"/>
        <v>1.4713760357911601E-2</v>
      </c>
    </row>
    <row r="3708" spans="1:29" x14ac:dyDescent="0.25">
      <c r="A3708" s="2">
        <v>3707</v>
      </c>
      <c r="B3708" s="3" t="s">
        <v>178</v>
      </c>
      <c r="C3708" s="3" t="s">
        <v>333</v>
      </c>
      <c r="D3708" s="3" t="s">
        <v>179</v>
      </c>
      <c r="E3708" s="3" t="s">
        <v>335</v>
      </c>
      <c r="F3708" s="3">
        <v>0.56000000000000005</v>
      </c>
      <c r="G3708" s="3">
        <v>0.48</v>
      </c>
      <c r="H3708" s="3" t="s">
        <v>342</v>
      </c>
      <c r="I3708" s="2">
        <v>6430</v>
      </c>
      <c r="J3708" s="3" t="s">
        <v>102</v>
      </c>
      <c r="K3708" s="2">
        <v>6430</v>
      </c>
      <c r="L3708" s="3" t="s">
        <v>64</v>
      </c>
      <c r="M3708" s="3" t="s">
        <v>341</v>
      </c>
      <c r="N3708" s="3" t="s">
        <v>342</v>
      </c>
      <c r="O3708" s="3"/>
      <c r="P3708" s="3"/>
      <c r="Q3708" s="3"/>
      <c r="R3708" s="3">
        <v>0</v>
      </c>
      <c r="S3708" s="3">
        <v>1</v>
      </c>
      <c r="T3708" s="2">
        <v>179</v>
      </c>
      <c r="U3708" s="3">
        <v>24.582157640506345</v>
      </c>
      <c r="V3708" s="3">
        <v>110.4787575314926</v>
      </c>
      <c r="W3708" s="3">
        <v>9.9509899948678893</v>
      </c>
      <c r="X3708" s="3">
        <v>55698.980863324752</v>
      </c>
      <c r="Y3708" s="3">
        <v>110.4787575314926</v>
      </c>
      <c r="Z3708" s="3">
        <v>9.9509811977605516</v>
      </c>
      <c r="AA3708" s="3">
        <v>55698.980863324752</v>
      </c>
      <c r="AB3708">
        <f t="shared" si="96"/>
        <v>110.4787575314926</v>
      </c>
      <c r="AC3708">
        <f t="shared" si="97"/>
        <v>9.9509811977605516</v>
      </c>
    </row>
    <row r="3709" spans="1:29" x14ac:dyDescent="0.25">
      <c r="A3709" s="2">
        <v>3708</v>
      </c>
      <c r="B3709" s="3" t="s">
        <v>178</v>
      </c>
      <c r="C3709" s="3" t="s">
        <v>333</v>
      </c>
      <c r="D3709" s="3" t="s">
        <v>179</v>
      </c>
      <c r="E3709" s="3" t="s">
        <v>335</v>
      </c>
      <c r="F3709" s="3">
        <v>0.56000000000000005</v>
      </c>
      <c r="G3709" s="3">
        <v>0.48</v>
      </c>
      <c r="H3709" s="3" t="s">
        <v>342</v>
      </c>
      <c r="I3709" s="2">
        <v>6460</v>
      </c>
      <c r="J3709" s="3" t="s">
        <v>104</v>
      </c>
      <c r="K3709" s="2">
        <v>1000</v>
      </c>
      <c r="L3709" s="3" t="s">
        <v>64</v>
      </c>
      <c r="M3709" s="3" t="s">
        <v>341</v>
      </c>
      <c r="N3709" s="3" t="s">
        <v>342</v>
      </c>
      <c r="O3709" s="3"/>
      <c r="P3709" s="3"/>
      <c r="Q3709" s="3"/>
      <c r="R3709" s="3">
        <v>0</v>
      </c>
      <c r="S3709" s="3">
        <v>1</v>
      </c>
      <c r="T3709" s="2">
        <v>1</v>
      </c>
      <c r="U3709" s="3">
        <v>1.7340643293447699E-5</v>
      </c>
      <c r="V3709" s="3">
        <v>1.2782575885710276E-4</v>
      </c>
      <c r="W3709" s="3">
        <v>1.7051114386404452E-5</v>
      </c>
      <c r="X3709" s="3">
        <v>6.106709326836389E-2</v>
      </c>
      <c r="Y3709" s="3">
        <v>1.2782575885710276E-4</v>
      </c>
      <c r="Z3709" s="3">
        <v>1.70510993124788E-5</v>
      </c>
      <c r="AA3709" s="3">
        <v>6.106709326836389E-2</v>
      </c>
      <c r="AB3709">
        <f t="shared" si="96"/>
        <v>1.2782575885710276E-4</v>
      </c>
      <c r="AC3709">
        <f t="shared" si="97"/>
        <v>1.70510993124788E-5</v>
      </c>
    </row>
    <row r="3710" spans="1:29" x14ac:dyDescent="0.25">
      <c r="A3710" s="2">
        <v>3709</v>
      </c>
      <c r="B3710" s="3" t="s">
        <v>178</v>
      </c>
      <c r="C3710" s="3" t="s">
        <v>333</v>
      </c>
      <c r="D3710" s="3" t="s">
        <v>179</v>
      </c>
      <c r="E3710" s="3" t="s">
        <v>335</v>
      </c>
      <c r="F3710" s="3">
        <v>0.56000000000000005</v>
      </c>
      <c r="G3710" s="3">
        <v>0.48</v>
      </c>
      <c r="H3710" s="3" t="s">
        <v>342</v>
      </c>
      <c r="I3710" s="2">
        <v>6460</v>
      </c>
      <c r="J3710" s="3" t="s">
        <v>104</v>
      </c>
      <c r="K3710" s="2">
        <v>6460</v>
      </c>
      <c r="L3710" s="3" t="s">
        <v>64</v>
      </c>
      <c r="M3710" s="3" t="s">
        <v>341</v>
      </c>
      <c r="N3710" s="3" t="s">
        <v>342</v>
      </c>
      <c r="O3710" s="3"/>
      <c r="P3710" s="3"/>
      <c r="Q3710" s="3"/>
      <c r="R3710" s="3">
        <v>0</v>
      </c>
      <c r="S3710" s="3">
        <v>1</v>
      </c>
      <c r="T3710" s="2">
        <v>131</v>
      </c>
      <c r="U3710" s="3">
        <v>16.39623731783351</v>
      </c>
      <c r="V3710" s="3">
        <v>94.739623473742938</v>
      </c>
      <c r="W3710" s="3">
        <v>8.9294371382735189</v>
      </c>
      <c r="X3710" s="3">
        <v>36934.474478464479</v>
      </c>
      <c r="Y3710" s="3">
        <v>94.739623473742938</v>
      </c>
      <c r="Z3710" s="3">
        <v>8.9294292442632734</v>
      </c>
      <c r="AA3710" s="3">
        <v>36934.474478464479</v>
      </c>
      <c r="AB3710">
        <f t="shared" si="96"/>
        <v>94.739623473742938</v>
      </c>
      <c r="AC3710">
        <f t="shared" si="97"/>
        <v>8.9294292442632734</v>
      </c>
    </row>
    <row r="3711" spans="1:29" x14ac:dyDescent="0.25">
      <c r="A3711" s="2">
        <v>3710</v>
      </c>
      <c r="B3711" s="3" t="s">
        <v>178</v>
      </c>
      <c r="C3711" s="3" t="s">
        <v>333</v>
      </c>
      <c r="D3711" s="3" t="s">
        <v>179</v>
      </c>
      <c r="E3711" s="3" t="s">
        <v>335</v>
      </c>
      <c r="F3711" s="3">
        <v>0.56000000000000005</v>
      </c>
      <c r="G3711" s="3">
        <v>0.48</v>
      </c>
      <c r="H3711" s="3" t="s">
        <v>342</v>
      </c>
      <c r="I3711" s="2">
        <v>7410</v>
      </c>
      <c r="J3711" s="3" t="s">
        <v>150</v>
      </c>
      <c r="K3711" s="2">
        <v>1000</v>
      </c>
      <c r="L3711" s="3"/>
      <c r="M3711" s="3" t="s">
        <v>341</v>
      </c>
      <c r="N3711" s="3" t="s">
        <v>342</v>
      </c>
      <c r="O3711" s="3"/>
      <c r="P3711" s="3"/>
      <c r="Q3711" s="3"/>
      <c r="R3711" s="3">
        <v>0</v>
      </c>
      <c r="S3711" s="3">
        <v>1</v>
      </c>
      <c r="T3711" s="2">
        <v>9</v>
      </c>
      <c r="U3711" s="3">
        <v>0.10188267323117862</v>
      </c>
      <c r="V3711" s="3">
        <v>0.68314872011096417</v>
      </c>
      <c r="W3711" s="3">
        <v>8.275495773472813E-2</v>
      </c>
      <c r="X3711" s="3">
        <v>313.47919262979713</v>
      </c>
      <c r="Y3711" s="3">
        <v>0.68314872011096417</v>
      </c>
      <c r="Z3711" s="3">
        <v>8.2754884575751392E-2</v>
      </c>
      <c r="AA3711" s="3">
        <v>313.47919262979713</v>
      </c>
      <c r="AB3711">
        <f t="shared" si="96"/>
        <v>0.68314872011096417</v>
      </c>
      <c r="AC3711">
        <f t="shared" si="97"/>
        <v>8.2754884575751392E-2</v>
      </c>
    </row>
    <row r="3712" spans="1:29" x14ac:dyDescent="0.25">
      <c r="A3712" s="2">
        <v>3711</v>
      </c>
      <c r="B3712" s="3" t="s">
        <v>178</v>
      </c>
      <c r="C3712" s="3" t="s">
        <v>333</v>
      </c>
      <c r="D3712" s="3" t="s">
        <v>179</v>
      </c>
      <c r="E3712" s="3" t="s">
        <v>335</v>
      </c>
      <c r="F3712" s="3">
        <v>0.56000000000000005</v>
      </c>
      <c r="G3712" s="3">
        <v>0.48</v>
      </c>
      <c r="H3712" s="3" t="s">
        <v>342</v>
      </c>
      <c r="I3712" s="2">
        <v>7410</v>
      </c>
      <c r="J3712" s="3" t="s">
        <v>150</v>
      </c>
      <c r="K3712" s="2">
        <v>7410</v>
      </c>
      <c r="L3712" s="3"/>
      <c r="M3712" s="3" t="s">
        <v>341</v>
      </c>
      <c r="N3712" s="3" t="s">
        <v>342</v>
      </c>
      <c r="O3712" s="3"/>
      <c r="P3712" s="3"/>
      <c r="Q3712" s="3"/>
      <c r="R3712" s="3">
        <v>0</v>
      </c>
      <c r="S3712" s="3">
        <v>1</v>
      </c>
      <c r="T3712" s="2">
        <v>9</v>
      </c>
      <c r="U3712" s="3">
        <v>5.426918126139977E-2</v>
      </c>
      <c r="V3712" s="3">
        <v>0.36402814411763501</v>
      </c>
      <c r="W3712" s="3">
        <v>4.4107321376080401E-2</v>
      </c>
      <c r="X3712" s="3">
        <v>167.00966314133615</v>
      </c>
      <c r="Y3712" s="3">
        <v>0.36402814411763501</v>
      </c>
      <c r="Z3712" s="3">
        <v>4.4107282383292701E-2</v>
      </c>
      <c r="AA3712" s="3">
        <v>167.00966314133615</v>
      </c>
      <c r="AB3712">
        <f t="shared" si="96"/>
        <v>0.36402814411763501</v>
      </c>
      <c r="AC3712">
        <f t="shared" si="97"/>
        <v>4.4107282383292701E-2</v>
      </c>
    </row>
    <row r="3713" spans="1:29" x14ac:dyDescent="0.25">
      <c r="A3713" s="2">
        <v>3712</v>
      </c>
      <c r="B3713" s="3" t="s">
        <v>178</v>
      </c>
      <c r="C3713" s="3" t="s">
        <v>333</v>
      </c>
      <c r="D3713" s="3" t="s">
        <v>179</v>
      </c>
      <c r="E3713" s="3" t="s">
        <v>335</v>
      </c>
      <c r="F3713" s="3">
        <v>0.56000000000000005</v>
      </c>
      <c r="G3713" s="3">
        <v>0.48</v>
      </c>
      <c r="H3713" s="3" t="s">
        <v>342</v>
      </c>
      <c r="I3713" s="2">
        <v>7410</v>
      </c>
      <c r="J3713" s="3" t="s">
        <v>150</v>
      </c>
      <c r="K3713" s="2">
        <v>7410</v>
      </c>
      <c r="L3713" s="3"/>
      <c r="M3713" s="3" t="s">
        <v>363</v>
      </c>
      <c r="N3713" s="3" t="s">
        <v>342</v>
      </c>
      <c r="O3713" s="3"/>
      <c r="P3713" s="3"/>
      <c r="Q3713" s="3"/>
      <c r="R3713" s="3">
        <v>0</v>
      </c>
      <c r="S3713" s="3">
        <v>1</v>
      </c>
      <c r="T3713" s="2">
        <v>2</v>
      </c>
      <c r="U3713" s="3">
        <v>2.5595198260224397E-2</v>
      </c>
      <c r="V3713" s="3">
        <v>0.18240544958216071</v>
      </c>
      <c r="W3713" s="3">
        <v>2.2815883673137652E-2</v>
      </c>
      <c r="X3713" s="3">
        <v>81.021601826628739</v>
      </c>
      <c r="Y3713" s="3">
        <v>0.18240544958216071</v>
      </c>
      <c r="Z3713" s="3">
        <v>2.2815863502905598E-2</v>
      </c>
      <c r="AA3713" s="3">
        <v>81.021601826628739</v>
      </c>
      <c r="AB3713">
        <f t="shared" si="96"/>
        <v>0.18240544958216071</v>
      </c>
      <c r="AC3713">
        <f t="shared" si="97"/>
        <v>2.2815863502905598E-2</v>
      </c>
    </row>
    <row r="3714" spans="1:29" x14ac:dyDescent="0.25">
      <c r="A3714" s="2">
        <v>3713</v>
      </c>
      <c r="B3714" s="3" t="s">
        <v>178</v>
      </c>
      <c r="C3714" s="3" t="s">
        <v>333</v>
      </c>
      <c r="D3714" s="3" t="s">
        <v>179</v>
      </c>
      <c r="E3714" s="3" t="s">
        <v>335</v>
      </c>
      <c r="F3714" s="3">
        <v>0.56000000000000005</v>
      </c>
      <c r="G3714" s="3">
        <v>0.48</v>
      </c>
      <c r="H3714" s="3" t="s">
        <v>342</v>
      </c>
      <c r="I3714" s="2">
        <v>8200</v>
      </c>
      <c r="J3714" s="3" t="s">
        <v>107</v>
      </c>
      <c r="K3714" s="2">
        <v>8200</v>
      </c>
      <c r="L3714" s="3"/>
      <c r="M3714" s="3" t="s">
        <v>363</v>
      </c>
      <c r="N3714" s="3" t="s">
        <v>342</v>
      </c>
      <c r="O3714" s="3"/>
      <c r="P3714" s="3"/>
      <c r="Q3714" s="3"/>
      <c r="R3714" s="3">
        <v>0</v>
      </c>
      <c r="S3714" s="3">
        <v>1</v>
      </c>
      <c r="T3714" s="2">
        <v>2</v>
      </c>
      <c r="U3714" s="3">
        <v>8.5311620208906203E-2</v>
      </c>
      <c r="V3714" s="3">
        <v>0.68395702932671798</v>
      </c>
      <c r="W3714" s="3">
        <v>9.4344604990504205E-2</v>
      </c>
      <c r="X3714" s="3">
        <v>307.98850750862584</v>
      </c>
      <c r="Y3714" s="3">
        <v>0.68395702932671798</v>
      </c>
      <c r="Z3714" s="3">
        <v>9.4344521585775692E-2</v>
      </c>
      <c r="AA3714" s="3">
        <v>307.98850750862584</v>
      </c>
      <c r="AB3714">
        <f t="shared" si="96"/>
        <v>0.68395702932671798</v>
      </c>
      <c r="AC3714">
        <f t="shared" si="97"/>
        <v>9.4344521585775692E-2</v>
      </c>
    </row>
    <row r="3715" spans="1:29" x14ac:dyDescent="0.25">
      <c r="A3715" s="2">
        <v>3714</v>
      </c>
      <c r="B3715" s="3" t="s">
        <v>178</v>
      </c>
      <c r="C3715" s="3" t="s">
        <v>333</v>
      </c>
      <c r="D3715" s="3" t="s">
        <v>179</v>
      </c>
      <c r="E3715" s="3" t="s">
        <v>335</v>
      </c>
      <c r="F3715" s="3">
        <v>0.56000000000000005</v>
      </c>
      <c r="G3715" s="3">
        <v>0.48</v>
      </c>
      <c r="H3715" s="3" t="s">
        <v>342</v>
      </c>
      <c r="I3715" s="2">
        <v>8300</v>
      </c>
      <c r="J3715" s="3" t="s">
        <v>202</v>
      </c>
      <c r="K3715" s="2">
        <v>8300</v>
      </c>
      <c r="L3715" s="3"/>
      <c r="M3715" s="3" t="s">
        <v>341</v>
      </c>
      <c r="N3715" s="3" t="s">
        <v>342</v>
      </c>
      <c r="O3715" s="3"/>
      <c r="P3715" s="3"/>
      <c r="Q3715" s="3"/>
      <c r="R3715" s="3">
        <v>0</v>
      </c>
      <c r="S3715" s="3">
        <v>1</v>
      </c>
      <c r="T3715" s="2">
        <v>4</v>
      </c>
      <c r="U3715" s="3">
        <v>0.75763323833964868</v>
      </c>
      <c r="V3715" s="3">
        <v>5.6387838398007153</v>
      </c>
      <c r="W3715" s="3">
        <v>0.7806382058594995</v>
      </c>
      <c r="X3715" s="3">
        <v>2843.8049615484115</v>
      </c>
      <c r="Y3715" s="3">
        <v>5.6387838398007153</v>
      </c>
      <c r="Z3715" s="3">
        <v>0.78063751574142159</v>
      </c>
      <c r="AA3715" s="3">
        <v>2843.8049615484115</v>
      </c>
      <c r="AB3715">
        <f t="shared" si="96"/>
        <v>5.6387838398007153</v>
      </c>
      <c r="AC3715">
        <f t="shared" si="97"/>
        <v>0.78063751574142159</v>
      </c>
    </row>
    <row r="3716" spans="1:29" x14ac:dyDescent="0.25">
      <c r="A3716" s="2">
        <v>3715</v>
      </c>
      <c r="B3716" s="3" t="s">
        <v>178</v>
      </c>
      <c r="C3716" s="3" t="s">
        <v>333</v>
      </c>
      <c r="D3716" s="3" t="s">
        <v>179</v>
      </c>
      <c r="E3716" s="3" t="s">
        <v>335</v>
      </c>
      <c r="F3716" s="3">
        <v>0.56000000000000005</v>
      </c>
      <c r="G3716" s="3">
        <v>0.48</v>
      </c>
      <c r="H3716" s="3" t="s">
        <v>342</v>
      </c>
      <c r="I3716" s="2">
        <v>8310</v>
      </c>
      <c r="J3716" s="3" t="s">
        <v>108</v>
      </c>
      <c r="K3716" s="2">
        <v>1000</v>
      </c>
      <c r="L3716" s="3"/>
      <c r="M3716" s="3" t="s">
        <v>341</v>
      </c>
      <c r="N3716" s="3" t="s">
        <v>342</v>
      </c>
      <c r="O3716" s="3"/>
      <c r="P3716" s="3"/>
      <c r="Q3716" s="3"/>
      <c r="R3716" s="3">
        <v>0</v>
      </c>
      <c r="S3716" s="3">
        <v>1</v>
      </c>
      <c r="T3716" s="2">
        <v>1</v>
      </c>
      <c r="U3716" s="3">
        <v>1.18463776443875E-4</v>
      </c>
      <c r="V3716" s="3">
        <v>6.6920566793434843E-4</v>
      </c>
      <c r="W3716" s="3">
        <v>8.6930760452711404E-5</v>
      </c>
      <c r="X3716" s="3">
        <v>0.3280086953031458</v>
      </c>
      <c r="Y3716" s="3">
        <v>6.6920566793434843E-4</v>
      </c>
      <c r="Z3716" s="3">
        <v>8.6930683602144004E-5</v>
      </c>
      <c r="AA3716" s="3">
        <v>0.3280086953031458</v>
      </c>
      <c r="AB3716">
        <f t="shared" si="96"/>
        <v>6.6920566793434843E-4</v>
      </c>
      <c r="AC3716">
        <f t="shared" si="97"/>
        <v>8.6930683602144004E-5</v>
      </c>
    </row>
    <row r="3717" spans="1:29" x14ac:dyDescent="0.25">
      <c r="A3717" s="2">
        <v>3716</v>
      </c>
      <c r="B3717" s="3" t="s">
        <v>178</v>
      </c>
      <c r="C3717" s="3" t="s">
        <v>333</v>
      </c>
      <c r="D3717" s="3" t="s">
        <v>179</v>
      </c>
      <c r="E3717" s="3" t="s">
        <v>335</v>
      </c>
      <c r="F3717" s="3">
        <v>0.56000000000000005</v>
      </c>
      <c r="G3717" s="3">
        <v>0.48</v>
      </c>
      <c r="H3717" s="3" t="s">
        <v>342</v>
      </c>
      <c r="I3717" s="2">
        <v>8310</v>
      </c>
      <c r="J3717" s="3" t="s">
        <v>108</v>
      </c>
      <c r="K3717" s="2">
        <v>8310</v>
      </c>
      <c r="L3717" s="3"/>
      <c r="M3717" s="3" t="s">
        <v>341</v>
      </c>
      <c r="N3717" s="3" t="s">
        <v>342</v>
      </c>
      <c r="O3717" s="3"/>
      <c r="P3717" s="3"/>
      <c r="Q3717" s="3"/>
      <c r="R3717" s="3">
        <v>0</v>
      </c>
      <c r="S3717" s="3">
        <v>1</v>
      </c>
      <c r="T3717" s="2">
        <v>1</v>
      </c>
      <c r="U3717" s="3">
        <v>1.86010555806345E-3</v>
      </c>
      <c r="V3717" s="3">
        <v>1.0507795883090011E-2</v>
      </c>
      <c r="W3717" s="3">
        <v>1.3649775107530883E-3</v>
      </c>
      <c r="X3717" s="3">
        <v>5.1503574809265515</v>
      </c>
      <c r="Y3717" s="3">
        <v>1.0507795883090011E-2</v>
      </c>
      <c r="Z3717" s="3">
        <v>1.3649763040536899E-3</v>
      </c>
      <c r="AA3717" s="3">
        <v>5.1503574809265515</v>
      </c>
      <c r="AB3717">
        <f t="shared" si="96"/>
        <v>1.0507795883090011E-2</v>
      </c>
      <c r="AC3717">
        <f t="shared" si="97"/>
        <v>1.3649763040536899E-3</v>
      </c>
    </row>
    <row r="3718" spans="1:29" x14ac:dyDescent="0.25">
      <c r="A3718" s="2">
        <v>3717</v>
      </c>
      <c r="B3718" s="3" t="s">
        <v>178</v>
      </c>
      <c r="C3718" s="3" t="s">
        <v>333</v>
      </c>
      <c r="D3718" s="3" t="s">
        <v>179</v>
      </c>
      <c r="E3718" s="3" t="s">
        <v>335</v>
      </c>
      <c r="F3718" s="3">
        <v>0.56000000000000005</v>
      </c>
      <c r="G3718" s="3">
        <v>0.48</v>
      </c>
      <c r="H3718" s="3" t="s">
        <v>342</v>
      </c>
      <c r="I3718" s="2">
        <v>8320</v>
      </c>
      <c r="J3718" s="3" t="s">
        <v>59</v>
      </c>
      <c r="K3718" s="2">
        <v>8320</v>
      </c>
      <c r="L3718" s="3"/>
      <c r="M3718" s="3" t="s">
        <v>361</v>
      </c>
      <c r="N3718" s="3" t="s">
        <v>342</v>
      </c>
      <c r="O3718" s="3"/>
      <c r="P3718" s="3"/>
      <c r="Q3718" s="3"/>
      <c r="R3718" s="3">
        <v>0</v>
      </c>
      <c r="S3718" s="3">
        <v>1</v>
      </c>
      <c r="T3718" s="2">
        <v>4</v>
      </c>
      <c r="U3718" s="3">
        <v>0.2478861536827941</v>
      </c>
      <c r="V3718" s="3">
        <v>1.4590040131128323</v>
      </c>
      <c r="W3718" s="3">
        <v>0.14624819880923051</v>
      </c>
      <c r="X3718" s="3">
        <v>652.47038035081925</v>
      </c>
      <c r="Y3718" s="3">
        <v>1.4590040131128323</v>
      </c>
      <c r="Z3718" s="3">
        <v>0.14624806951947084</v>
      </c>
      <c r="AA3718" s="3">
        <v>652.47038035081925</v>
      </c>
      <c r="AB3718">
        <f t="shared" si="96"/>
        <v>1.4590040131128323</v>
      </c>
      <c r="AC3718">
        <f t="shared" si="97"/>
        <v>0.14624806951947084</v>
      </c>
    </row>
    <row r="3719" spans="1:29" x14ac:dyDescent="0.25">
      <c r="A3719" s="2">
        <v>3718</v>
      </c>
      <c r="B3719" s="3" t="s">
        <v>178</v>
      </c>
      <c r="C3719" s="3" t="s">
        <v>333</v>
      </c>
      <c r="D3719" s="3" t="s">
        <v>179</v>
      </c>
      <c r="E3719" s="3" t="s">
        <v>335</v>
      </c>
      <c r="F3719" s="3">
        <v>0.56000000000000005</v>
      </c>
      <c r="G3719" s="3">
        <v>0.48</v>
      </c>
      <c r="H3719" s="3" t="s">
        <v>342</v>
      </c>
      <c r="I3719" s="2">
        <v>8320</v>
      </c>
      <c r="J3719" s="3" t="s">
        <v>59</v>
      </c>
      <c r="K3719" s="2">
        <v>8320</v>
      </c>
      <c r="L3719" s="3"/>
      <c r="M3719" s="3" t="s">
        <v>341</v>
      </c>
      <c r="N3719" s="3" t="s">
        <v>342</v>
      </c>
      <c r="O3719" s="3"/>
      <c r="P3719" s="3"/>
      <c r="Q3719" s="3"/>
      <c r="R3719" s="3">
        <v>0</v>
      </c>
      <c r="S3719" s="3">
        <v>1</v>
      </c>
      <c r="T3719" s="2">
        <v>53</v>
      </c>
      <c r="U3719" s="3">
        <v>4.6041755209662094</v>
      </c>
      <c r="V3719" s="3">
        <v>23.566168367864172</v>
      </c>
      <c r="W3719" s="3">
        <v>2.5470799748526551</v>
      </c>
      <c r="X3719" s="3">
        <v>10807.722970564013</v>
      </c>
      <c r="Y3719" s="3">
        <v>23.566168367864172</v>
      </c>
      <c r="Z3719" s="3">
        <v>2.5470777231233348</v>
      </c>
      <c r="AA3719" s="3">
        <v>10807.722970564013</v>
      </c>
      <c r="AB3719">
        <f t="shared" si="96"/>
        <v>23.566168367864172</v>
      </c>
      <c r="AC3719">
        <f t="shared" si="97"/>
        <v>2.5470777231233348</v>
      </c>
    </row>
    <row r="3720" spans="1:29" x14ac:dyDescent="0.25">
      <c r="A3720" s="2">
        <v>3719</v>
      </c>
      <c r="B3720" s="3" t="s">
        <v>178</v>
      </c>
      <c r="C3720" s="3" t="s">
        <v>333</v>
      </c>
      <c r="D3720" s="3" t="s">
        <v>179</v>
      </c>
      <c r="E3720" s="3" t="s">
        <v>365</v>
      </c>
      <c r="F3720" s="3">
        <v>0.56000000000000005</v>
      </c>
      <c r="G3720" s="3">
        <v>0.48</v>
      </c>
      <c r="H3720" s="3" t="s">
        <v>31</v>
      </c>
      <c r="I3720" s="2">
        <v>2110</v>
      </c>
      <c r="J3720" s="3" t="s">
        <v>32</v>
      </c>
      <c r="K3720" s="2">
        <v>2110</v>
      </c>
      <c r="L3720" s="3"/>
      <c r="M3720" s="3" t="s">
        <v>33</v>
      </c>
      <c r="N3720" s="3" t="s">
        <v>33</v>
      </c>
      <c r="O3720" s="3" t="s">
        <v>31</v>
      </c>
      <c r="P3720" s="3"/>
      <c r="Q3720" s="3"/>
      <c r="R3720" s="3">
        <v>0</v>
      </c>
      <c r="S3720" s="3">
        <v>1</v>
      </c>
      <c r="T3720" s="2">
        <v>7</v>
      </c>
      <c r="U3720" s="3">
        <v>0.29013930131152649</v>
      </c>
      <c r="V3720" s="3">
        <v>1.9078759924609583</v>
      </c>
      <c r="W3720" s="3">
        <v>0.26971870276162641</v>
      </c>
      <c r="X3720" s="3">
        <v>813.82042268890723</v>
      </c>
      <c r="Y3720" s="3">
        <v>1.9078759924609583</v>
      </c>
      <c r="Z3720" s="3">
        <v>0.26971846431857899</v>
      </c>
      <c r="AA3720" s="3">
        <v>813.82042268890723</v>
      </c>
      <c r="AB3720">
        <f t="shared" si="96"/>
        <v>1.9078759924609583</v>
      </c>
      <c r="AC3720">
        <f t="shared" si="97"/>
        <v>0.26971846431857899</v>
      </c>
    </row>
    <row r="3721" spans="1:29" x14ac:dyDescent="0.25">
      <c r="A3721" s="2">
        <v>3720</v>
      </c>
      <c r="B3721" s="3" t="s">
        <v>178</v>
      </c>
      <c r="C3721" s="3" t="s">
        <v>333</v>
      </c>
      <c r="D3721" s="3" t="s">
        <v>179</v>
      </c>
      <c r="E3721" s="3" t="s">
        <v>365</v>
      </c>
      <c r="F3721" s="3">
        <v>0.56000000000000005</v>
      </c>
      <c r="G3721" s="3">
        <v>0.48</v>
      </c>
      <c r="H3721" s="3" t="s">
        <v>31</v>
      </c>
      <c r="I3721" s="2">
        <v>2130</v>
      </c>
      <c r="J3721" s="3" t="s">
        <v>36</v>
      </c>
      <c r="K3721" s="2">
        <v>2130</v>
      </c>
      <c r="L3721" s="3"/>
      <c r="M3721" s="3" t="s">
        <v>33</v>
      </c>
      <c r="N3721" s="3" t="s">
        <v>33</v>
      </c>
      <c r="O3721" s="3" t="s">
        <v>31</v>
      </c>
      <c r="P3721" s="3"/>
      <c r="Q3721" s="3"/>
      <c r="R3721" s="3">
        <v>0</v>
      </c>
      <c r="S3721" s="3">
        <v>1</v>
      </c>
      <c r="T3721" s="2">
        <v>2</v>
      </c>
      <c r="U3721" s="3">
        <v>1.8334928759423469E-2</v>
      </c>
      <c r="V3721" s="3">
        <v>0.16121350993499517</v>
      </c>
      <c r="W3721" s="3">
        <v>2.3480037797186777E-2</v>
      </c>
      <c r="X3721" s="3">
        <v>69.796098356448113</v>
      </c>
      <c r="Y3721" s="3">
        <v>0.16121350993499517</v>
      </c>
      <c r="Z3721" s="3">
        <v>2.3480017039813641E-2</v>
      </c>
      <c r="AA3721" s="3">
        <v>69.796098356448113</v>
      </c>
      <c r="AB3721">
        <f t="shared" si="96"/>
        <v>0.16121350993499517</v>
      </c>
      <c r="AC3721">
        <f t="shared" si="97"/>
        <v>2.3480017039813641E-2</v>
      </c>
    </row>
    <row r="3722" spans="1:29" x14ac:dyDescent="0.25">
      <c r="A3722" s="2">
        <v>3721</v>
      </c>
      <c r="B3722" s="3" t="s">
        <v>178</v>
      </c>
      <c r="C3722" s="3" t="s">
        <v>333</v>
      </c>
      <c r="D3722" s="3" t="s">
        <v>179</v>
      </c>
      <c r="E3722" s="3" t="s">
        <v>365</v>
      </c>
      <c r="F3722" s="3">
        <v>0.56000000000000005</v>
      </c>
      <c r="G3722" s="3">
        <v>0.48</v>
      </c>
      <c r="H3722" s="3" t="s">
        <v>31</v>
      </c>
      <c r="I3722" s="2">
        <v>2210</v>
      </c>
      <c r="J3722" s="3" t="s">
        <v>37</v>
      </c>
      <c r="K3722" s="2">
        <v>2210</v>
      </c>
      <c r="L3722" s="3"/>
      <c r="M3722" s="3" t="s">
        <v>33</v>
      </c>
      <c r="N3722" s="3" t="s">
        <v>33</v>
      </c>
      <c r="O3722" s="3" t="s">
        <v>31</v>
      </c>
      <c r="P3722" s="3"/>
      <c r="Q3722" s="3"/>
      <c r="R3722" s="3">
        <v>0</v>
      </c>
      <c r="S3722" s="3">
        <v>1</v>
      </c>
      <c r="T3722" s="2">
        <v>4</v>
      </c>
      <c r="U3722" s="3">
        <v>0.67752586776624579</v>
      </c>
      <c r="V3722" s="3">
        <v>4.8106676054934763</v>
      </c>
      <c r="W3722" s="3">
        <v>0.6819559413044175</v>
      </c>
      <c r="X3722" s="3">
        <v>2170.165795548035</v>
      </c>
      <c r="Y3722" s="3">
        <v>4.8106676054934763</v>
      </c>
      <c r="Z3722" s="3">
        <v>0.68195533842574785</v>
      </c>
      <c r="AA3722" s="3">
        <v>2170.165795548035</v>
      </c>
      <c r="AB3722">
        <f t="shared" si="96"/>
        <v>4.8106676054934763</v>
      </c>
      <c r="AC3722">
        <f t="shared" si="97"/>
        <v>0.68195533842574785</v>
      </c>
    </row>
    <row r="3723" spans="1:29" x14ac:dyDescent="0.25">
      <c r="A3723" s="2">
        <v>3722</v>
      </c>
      <c r="B3723" s="3" t="s">
        <v>178</v>
      </c>
      <c r="C3723" s="3" t="s">
        <v>333</v>
      </c>
      <c r="D3723" s="3" t="s">
        <v>179</v>
      </c>
      <c r="E3723" s="3" t="s">
        <v>365</v>
      </c>
      <c r="F3723" s="3">
        <v>0.56000000000000005</v>
      </c>
      <c r="G3723" s="3">
        <v>0.48</v>
      </c>
      <c r="H3723" s="3" t="s">
        <v>31</v>
      </c>
      <c r="I3723" s="2">
        <v>2540</v>
      </c>
      <c r="J3723" s="3" t="s">
        <v>235</v>
      </c>
      <c r="K3723" s="2">
        <v>2540</v>
      </c>
      <c r="L3723" s="3"/>
      <c r="M3723" s="3" t="s">
        <v>33</v>
      </c>
      <c r="N3723" s="3" t="s">
        <v>33</v>
      </c>
      <c r="O3723" s="3" t="s">
        <v>31</v>
      </c>
      <c r="P3723" s="3"/>
      <c r="Q3723" s="3"/>
      <c r="R3723" s="3">
        <v>0</v>
      </c>
      <c r="S3723" s="3">
        <v>1</v>
      </c>
      <c r="T3723" s="2">
        <v>10</v>
      </c>
      <c r="U3723" s="3">
        <v>2.0345855204393937</v>
      </c>
      <c r="V3723" s="3">
        <v>16.015644629579509</v>
      </c>
      <c r="W3723" s="3">
        <v>2.2978584307048271</v>
      </c>
      <c r="X3723" s="3">
        <v>7386.5381407446803</v>
      </c>
      <c r="Y3723" s="3">
        <v>16.015644629579509</v>
      </c>
      <c r="Z3723" s="3">
        <v>2.2978563992981758</v>
      </c>
      <c r="AA3723" s="3">
        <v>7386.5381407446803</v>
      </c>
      <c r="AB3723">
        <f t="shared" si="96"/>
        <v>16.015644629579509</v>
      </c>
      <c r="AC3723">
        <f t="shared" si="97"/>
        <v>2.2978563992981758</v>
      </c>
    </row>
    <row r="3724" spans="1:29" x14ac:dyDescent="0.25">
      <c r="A3724" s="2">
        <v>3723</v>
      </c>
      <c r="B3724" s="3" t="s">
        <v>178</v>
      </c>
      <c r="C3724" s="3" t="s">
        <v>333</v>
      </c>
      <c r="D3724" s="3" t="s">
        <v>179</v>
      </c>
      <c r="E3724" s="3" t="s">
        <v>365</v>
      </c>
      <c r="F3724" s="3">
        <v>0.56000000000000005</v>
      </c>
      <c r="G3724" s="3">
        <v>0.48</v>
      </c>
      <c r="H3724" s="3" t="s">
        <v>31</v>
      </c>
      <c r="I3724" s="2">
        <v>3300</v>
      </c>
      <c r="J3724" s="3" t="s">
        <v>39</v>
      </c>
      <c r="K3724" s="2">
        <v>3300</v>
      </c>
      <c r="L3724" s="3"/>
      <c r="M3724" s="3" t="s">
        <v>33</v>
      </c>
      <c r="N3724" s="3" t="s">
        <v>33</v>
      </c>
      <c r="O3724" s="3" t="s">
        <v>31</v>
      </c>
      <c r="P3724" s="3"/>
      <c r="Q3724" s="3"/>
      <c r="R3724" s="3">
        <v>0</v>
      </c>
      <c r="S3724" s="3">
        <v>1</v>
      </c>
      <c r="T3724" s="2">
        <v>22</v>
      </c>
      <c r="U3724" s="3">
        <v>2.1257126889122464</v>
      </c>
      <c r="V3724" s="3">
        <v>15.352894743667491</v>
      </c>
      <c r="W3724" s="3">
        <v>2.1729535700329747</v>
      </c>
      <c r="X3724" s="3">
        <v>6685.7135254569948</v>
      </c>
      <c r="Y3724" s="3">
        <v>15.352894743667491</v>
      </c>
      <c r="Z3724" s="3">
        <v>2.1729516490476444</v>
      </c>
      <c r="AA3724" s="3">
        <v>6685.7135254569948</v>
      </c>
      <c r="AB3724">
        <f t="shared" si="96"/>
        <v>15.352894743667491</v>
      </c>
      <c r="AC3724">
        <f t="shared" si="97"/>
        <v>2.1729516490476444</v>
      </c>
    </row>
    <row r="3725" spans="1:29" x14ac:dyDescent="0.25">
      <c r="A3725" s="2">
        <v>3724</v>
      </c>
      <c r="B3725" s="3" t="s">
        <v>178</v>
      </c>
      <c r="C3725" s="3" t="s">
        <v>333</v>
      </c>
      <c r="D3725" s="3" t="s">
        <v>179</v>
      </c>
      <c r="E3725" s="3" t="s">
        <v>365</v>
      </c>
      <c r="F3725" s="3">
        <v>0.56000000000000005</v>
      </c>
      <c r="G3725" s="3">
        <v>0.48</v>
      </c>
      <c r="H3725" s="3" t="s">
        <v>33</v>
      </c>
      <c r="I3725" s="2">
        <v>1100</v>
      </c>
      <c r="J3725" s="3" t="s">
        <v>42</v>
      </c>
      <c r="K3725" s="2">
        <v>1100</v>
      </c>
      <c r="L3725" s="3"/>
      <c r="M3725" s="3" t="s">
        <v>33</v>
      </c>
      <c r="N3725" s="3" t="s">
        <v>33</v>
      </c>
      <c r="O3725" s="3"/>
      <c r="P3725" s="3"/>
      <c r="Q3725" s="3"/>
      <c r="R3725" s="3">
        <v>0</v>
      </c>
      <c r="S3725" s="3">
        <v>1</v>
      </c>
      <c r="T3725" s="2">
        <v>285</v>
      </c>
      <c r="U3725" s="3">
        <v>38.600863749147884</v>
      </c>
      <c r="V3725" s="3">
        <v>315.02979269091202</v>
      </c>
      <c r="W3725" s="3">
        <v>45.064483567954213</v>
      </c>
      <c r="X3725" s="3">
        <v>141357.6219421202</v>
      </c>
      <c r="Y3725" s="3">
        <v>315.02979269091202</v>
      </c>
      <c r="Z3725" s="3">
        <v>45.06444372899356</v>
      </c>
      <c r="AA3725" s="3">
        <v>141357.6219421202</v>
      </c>
      <c r="AB3725">
        <f t="shared" si="96"/>
        <v>315.02979269091202</v>
      </c>
      <c r="AC3725">
        <f t="shared" si="97"/>
        <v>45.06444372899356</v>
      </c>
    </row>
    <row r="3726" spans="1:29" x14ac:dyDescent="0.25">
      <c r="A3726" s="2">
        <v>3725</v>
      </c>
      <c r="B3726" s="3" t="s">
        <v>178</v>
      </c>
      <c r="C3726" s="3" t="s">
        <v>333</v>
      </c>
      <c r="D3726" s="3" t="s">
        <v>179</v>
      </c>
      <c r="E3726" s="3" t="s">
        <v>365</v>
      </c>
      <c r="F3726" s="3">
        <v>0.56000000000000005</v>
      </c>
      <c r="G3726" s="3">
        <v>0.48</v>
      </c>
      <c r="H3726" s="3" t="s">
        <v>33</v>
      </c>
      <c r="I3726" s="2">
        <v>1200</v>
      </c>
      <c r="J3726" s="3" t="s">
        <v>45</v>
      </c>
      <c r="K3726" s="2">
        <v>1200</v>
      </c>
      <c r="L3726" s="3"/>
      <c r="M3726" s="3" t="s">
        <v>33</v>
      </c>
      <c r="N3726" s="3" t="s">
        <v>33</v>
      </c>
      <c r="O3726" s="3"/>
      <c r="P3726" s="3"/>
      <c r="Q3726" s="3"/>
      <c r="R3726" s="3">
        <v>0</v>
      </c>
      <c r="S3726" s="3">
        <v>1</v>
      </c>
      <c r="T3726" s="2">
        <v>647</v>
      </c>
      <c r="U3726" s="3">
        <v>115.64249584065067</v>
      </c>
      <c r="V3726" s="3">
        <v>1058.1514247061466</v>
      </c>
      <c r="W3726" s="3">
        <v>155.65380014805868</v>
      </c>
      <c r="X3726" s="3">
        <v>428272.50541599991</v>
      </c>
      <c r="Y3726" s="3">
        <v>1058.1514247061466</v>
      </c>
      <c r="Z3726" s="3">
        <v>155.65366254333918</v>
      </c>
      <c r="AA3726" s="3">
        <v>428272.50541599991</v>
      </c>
      <c r="AB3726">
        <f t="shared" si="96"/>
        <v>1058.1514247061466</v>
      </c>
      <c r="AC3726">
        <f t="shared" si="97"/>
        <v>155.65366254333918</v>
      </c>
    </row>
    <row r="3727" spans="1:29" x14ac:dyDescent="0.25">
      <c r="A3727" s="2">
        <v>3726</v>
      </c>
      <c r="B3727" s="3" t="s">
        <v>178</v>
      </c>
      <c r="C3727" s="3" t="s">
        <v>333</v>
      </c>
      <c r="D3727" s="3" t="s">
        <v>179</v>
      </c>
      <c r="E3727" s="3" t="s">
        <v>365</v>
      </c>
      <c r="F3727" s="3">
        <v>0.56000000000000005</v>
      </c>
      <c r="G3727" s="3">
        <v>0.48</v>
      </c>
      <c r="H3727" s="3" t="s">
        <v>33</v>
      </c>
      <c r="I3727" s="2">
        <v>1210</v>
      </c>
      <c r="J3727" s="3" t="s">
        <v>46</v>
      </c>
      <c r="K3727" s="2">
        <v>1210</v>
      </c>
      <c r="L3727" s="3"/>
      <c r="M3727" s="3" t="s">
        <v>33</v>
      </c>
      <c r="N3727" s="3" t="s">
        <v>33</v>
      </c>
      <c r="O3727" s="3"/>
      <c r="P3727" s="3"/>
      <c r="Q3727" s="3"/>
      <c r="R3727" s="3">
        <v>0</v>
      </c>
      <c r="S3727" s="3">
        <v>1</v>
      </c>
      <c r="T3727" s="2">
        <v>2637</v>
      </c>
      <c r="U3727" s="3">
        <v>372.41128858466334</v>
      </c>
      <c r="V3727" s="3">
        <v>3380.5413011788842</v>
      </c>
      <c r="W3727" s="3">
        <v>496.33653158382668</v>
      </c>
      <c r="X3727" s="3">
        <v>1377674.4283998201</v>
      </c>
      <c r="Y3727" s="3">
        <v>3380.5413011788842</v>
      </c>
      <c r="Z3727" s="3">
        <v>496.33609280077644</v>
      </c>
      <c r="AA3727" s="3">
        <v>1377674.4283998201</v>
      </c>
      <c r="AB3727">
        <f t="shared" si="96"/>
        <v>3380.5413011788842</v>
      </c>
      <c r="AC3727">
        <f t="shared" si="97"/>
        <v>496.33609280077644</v>
      </c>
    </row>
    <row r="3728" spans="1:29" x14ac:dyDescent="0.25">
      <c r="A3728" s="2">
        <v>3727</v>
      </c>
      <c r="B3728" s="3" t="s">
        <v>178</v>
      </c>
      <c r="C3728" s="3" t="s">
        <v>333</v>
      </c>
      <c r="D3728" s="3" t="s">
        <v>179</v>
      </c>
      <c r="E3728" s="3" t="s">
        <v>365</v>
      </c>
      <c r="F3728" s="3">
        <v>0.56000000000000005</v>
      </c>
      <c r="G3728" s="3">
        <v>0.48</v>
      </c>
      <c r="H3728" s="3" t="s">
        <v>33</v>
      </c>
      <c r="I3728" s="2">
        <v>1300</v>
      </c>
      <c r="J3728" s="3" t="s">
        <v>114</v>
      </c>
      <c r="K3728" s="2">
        <v>1300</v>
      </c>
      <c r="L3728" s="3"/>
      <c r="M3728" s="3" t="s">
        <v>33</v>
      </c>
      <c r="N3728" s="3" t="s">
        <v>33</v>
      </c>
      <c r="O3728" s="3"/>
      <c r="P3728" s="3"/>
      <c r="Q3728" s="3"/>
      <c r="R3728" s="3">
        <v>0</v>
      </c>
      <c r="S3728" s="3">
        <v>1</v>
      </c>
      <c r="T3728" s="2">
        <v>85</v>
      </c>
      <c r="U3728" s="3">
        <v>15.317082347701167</v>
      </c>
      <c r="V3728" s="3">
        <v>154.63900919193259</v>
      </c>
      <c r="W3728" s="3">
        <v>28.116892497380007</v>
      </c>
      <c r="X3728" s="3">
        <v>57370.245681887129</v>
      </c>
      <c r="Y3728" s="3">
        <v>154.63900919193259</v>
      </c>
      <c r="Z3728" s="3">
        <v>28.116867640825888</v>
      </c>
      <c r="AA3728" s="3">
        <v>57370.245681887129</v>
      </c>
      <c r="AB3728">
        <f t="shared" si="96"/>
        <v>154.63900919193259</v>
      </c>
      <c r="AC3728">
        <f t="shared" si="97"/>
        <v>28.116867640825888</v>
      </c>
    </row>
    <row r="3729" spans="1:29" x14ac:dyDescent="0.25">
      <c r="A3729" s="2">
        <v>3728</v>
      </c>
      <c r="B3729" s="3" t="s">
        <v>178</v>
      </c>
      <c r="C3729" s="3" t="s">
        <v>333</v>
      </c>
      <c r="D3729" s="3" t="s">
        <v>179</v>
      </c>
      <c r="E3729" s="3" t="s">
        <v>365</v>
      </c>
      <c r="F3729" s="3">
        <v>0.56000000000000005</v>
      </c>
      <c r="G3729" s="3">
        <v>0.48</v>
      </c>
      <c r="H3729" s="3" t="s">
        <v>33</v>
      </c>
      <c r="I3729" s="2">
        <v>1320</v>
      </c>
      <c r="J3729" s="3" t="s">
        <v>115</v>
      </c>
      <c r="K3729" s="2">
        <v>1320</v>
      </c>
      <c r="L3729" s="3"/>
      <c r="M3729" s="3" t="s">
        <v>33</v>
      </c>
      <c r="N3729" s="3" t="s">
        <v>33</v>
      </c>
      <c r="O3729" s="3"/>
      <c r="P3729" s="3"/>
      <c r="Q3729" s="3"/>
      <c r="R3729" s="3">
        <v>0</v>
      </c>
      <c r="S3729" s="3">
        <v>1</v>
      </c>
      <c r="T3729" s="2">
        <v>155</v>
      </c>
      <c r="U3729" s="3">
        <v>38.292465935118166</v>
      </c>
      <c r="V3729" s="3">
        <v>412.98880904628476</v>
      </c>
      <c r="W3729" s="3">
        <v>77.076665312139767</v>
      </c>
      <c r="X3729" s="3">
        <v>148439.60193091226</v>
      </c>
      <c r="Y3729" s="3">
        <v>412.98880904628476</v>
      </c>
      <c r="Z3729" s="3">
        <v>77.07659717302009</v>
      </c>
      <c r="AA3729" s="3">
        <v>148439.60193091226</v>
      </c>
      <c r="AB3729">
        <f t="shared" si="96"/>
        <v>412.98880904628476</v>
      </c>
      <c r="AC3729">
        <f t="shared" si="97"/>
        <v>77.07659717302009</v>
      </c>
    </row>
    <row r="3730" spans="1:29" x14ac:dyDescent="0.25">
      <c r="A3730" s="2">
        <v>3729</v>
      </c>
      <c r="B3730" s="3" t="s">
        <v>178</v>
      </c>
      <c r="C3730" s="3" t="s">
        <v>333</v>
      </c>
      <c r="D3730" s="3" t="s">
        <v>179</v>
      </c>
      <c r="E3730" s="3" t="s">
        <v>365</v>
      </c>
      <c r="F3730" s="3">
        <v>0.56000000000000005</v>
      </c>
      <c r="G3730" s="3">
        <v>0.48</v>
      </c>
      <c r="H3730" s="3" t="s">
        <v>33</v>
      </c>
      <c r="I3730" s="2">
        <v>1330</v>
      </c>
      <c r="J3730" s="3" t="s">
        <v>47</v>
      </c>
      <c r="K3730" s="2">
        <v>1330</v>
      </c>
      <c r="L3730" s="3"/>
      <c r="M3730" s="3" t="s">
        <v>33</v>
      </c>
      <c r="N3730" s="3" t="s">
        <v>33</v>
      </c>
      <c r="O3730" s="3"/>
      <c r="P3730" s="3"/>
      <c r="Q3730" s="3"/>
      <c r="R3730" s="3">
        <v>0</v>
      </c>
      <c r="S3730" s="3">
        <v>1</v>
      </c>
      <c r="T3730" s="2">
        <v>76</v>
      </c>
      <c r="U3730" s="3">
        <v>11.894394752454415</v>
      </c>
      <c r="V3730" s="3">
        <v>116.85111147203347</v>
      </c>
      <c r="W3730" s="3">
        <v>19.892927742467631</v>
      </c>
      <c r="X3730" s="3">
        <v>44246.231232140024</v>
      </c>
      <c r="Y3730" s="3">
        <v>116.85111147203347</v>
      </c>
      <c r="Z3730" s="3">
        <v>19.892910156255514</v>
      </c>
      <c r="AA3730" s="3">
        <v>44246.231232140024</v>
      </c>
      <c r="AB3730">
        <f t="shared" si="96"/>
        <v>116.85111147203347</v>
      </c>
      <c r="AC3730">
        <f t="shared" si="97"/>
        <v>19.892910156255514</v>
      </c>
    </row>
    <row r="3731" spans="1:29" x14ac:dyDescent="0.25">
      <c r="A3731" s="2">
        <v>3730</v>
      </c>
      <c r="B3731" s="3" t="s">
        <v>178</v>
      </c>
      <c r="C3731" s="3" t="s">
        <v>333</v>
      </c>
      <c r="D3731" s="3" t="s">
        <v>179</v>
      </c>
      <c r="E3731" s="3" t="s">
        <v>365</v>
      </c>
      <c r="F3731" s="3">
        <v>0.56000000000000005</v>
      </c>
      <c r="G3731" s="3">
        <v>0.48</v>
      </c>
      <c r="H3731" s="3" t="s">
        <v>33</v>
      </c>
      <c r="I3731" s="2">
        <v>1400</v>
      </c>
      <c r="J3731" s="3" t="s">
        <v>48</v>
      </c>
      <c r="K3731" s="2">
        <v>1400</v>
      </c>
      <c r="L3731" s="3"/>
      <c r="M3731" s="3" t="s">
        <v>33</v>
      </c>
      <c r="N3731" s="3" t="s">
        <v>33</v>
      </c>
      <c r="O3731" s="3"/>
      <c r="P3731" s="3"/>
      <c r="Q3731" s="3"/>
      <c r="R3731" s="3">
        <v>0</v>
      </c>
      <c r="S3731" s="3">
        <v>1</v>
      </c>
      <c r="T3731" s="2">
        <v>27</v>
      </c>
      <c r="U3731" s="3">
        <v>4.4781611448283822</v>
      </c>
      <c r="V3731" s="3">
        <v>42.316897158786247</v>
      </c>
      <c r="W3731" s="3">
        <v>5.6979031745554058</v>
      </c>
      <c r="X3731" s="3">
        <v>17052.010708692225</v>
      </c>
      <c r="Y3731" s="3">
        <v>42.316897158786247</v>
      </c>
      <c r="Z3731" s="3">
        <v>5.6978981373615429</v>
      </c>
      <c r="AA3731" s="3">
        <v>17052.010708692225</v>
      </c>
      <c r="AB3731">
        <f t="shared" si="96"/>
        <v>42.316897158786247</v>
      </c>
      <c r="AC3731">
        <f t="shared" si="97"/>
        <v>5.6978981373615429</v>
      </c>
    </row>
    <row r="3732" spans="1:29" x14ac:dyDescent="0.25">
      <c r="A3732" s="2">
        <v>3731</v>
      </c>
      <c r="B3732" s="3" t="s">
        <v>178</v>
      </c>
      <c r="C3732" s="3" t="s">
        <v>333</v>
      </c>
      <c r="D3732" s="3" t="s">
        <v>179</v>
      </c>
      <c r="E3732" s="3" t="s">
        <v>365</v>
      </c>
      <c r="F3732" s="3">
        <v>0.56000000000000005</v>
      </c>
      <c r="G3732" s="3">
        <v>0.48</v>
      </c>
      <c r="H3732" s="3" t="s">
        <v>33</v>
      </c>
      <c r="I3732" s="2">
        <v>1410</v>
      </c>
      <c r="J3732" s="3" t="s">
        <v>116</v>
      </c>
      <c r="K3732" s="2">
        <v>1410</v>
      </c>
      <c r="L3732" s="3"/>
      <c r="M3732" s="3" t="s">
        <v>33</v>
      </c>
      <c r="N3732" s="3" t="s">
        <v>33</v>
      </c>
      <c r="O3732" s="3"/>
      <c r="P3732" s="3"/>
      <c r="Q3732" s="3"/>
      <c r="R3732" s="3">
        <v>0</v>
      </c>
      <c r="S3732" s="3">
        <v>1</v>
      </c>
      <c r="T3732" s="2">
        <v>16</v>
      </c>
      <c r="U3732" s="3">
        <v>1.4665839761890391</v>
      </c>
      <c r="V3732" s="3">
        <v>14.876180568454734</v>
      </c>
      <c r="W3732" s="3">
        <v>2.0394776203136629</v>
      </c>
      <c r="X3732" s="3">
        <v>5497.6646442114888</v>
      </c>
      <c r="Y3732" s="3">
        <v>14.876180568454734</v>
      </c>
      <c r="Z3732" s="3">
        <v>2.0394758173268674</v>
      </c>
      <c r="AA3732" s="3">
        <v>5497.6646442114888</v>
      </c>
      <c r="AB3732">
        <f t="shared" si="96"/>
        <v>14.876180568454734</v>
      </c>
      <c r="AC3732">
        <f t="shared" si="97"/>
        <v>2.0394758173268674</v>
      </c>
    </row>
    <row r="3733" spans="1:29" x14ac:dyDescent="0.25">
      <c r="A3733" s="2">
        <v>3732</v>
      </c>
      <c r="B3733" s="3" t="s">
        <v>178</v>
      </c>
      <c r="C3733" s="3" t="s">
        <v>333</v>
      </c>
      <c r="D3733" s="3" t="s">
        <v>179</v>
      </c>
      <c r="E3733" s="3" t="s">
        <v>365</v>
      </c>
      <c r="F3733" s="3">
        <v>0.56000000000000005</v>
      </c>
      <c r="G3733" s="3">
        <v>0.48</v>
      </c>
      <c r="H3733" s="3" t="s">
        <v>33</v>
      </c>
      <c r="I3733" s="2">
        <v>1420</v>
      </c>
      <c r="J3733" s="3" t="s">
        <v>117</v>
      </c>
      <c r="K3733" s="2">
        <v>1420</v>
      </c>
      <c r="L3733" s="3"/>
      <c r="M3733" s="3" t="s">
        <v>33</v>
      </c>
      <c r="N3733" s="3" t="s">
        <v>33</v>
      </c>
      <c r="O3733" s="3"/>
      <c r="P3733" s="3"/>
      <c r="Q3733" s="3"/>
      <c r="R3733" s="3">
        <v>0</v>
      </c>
      <c r="S3733" s="3">
        <v>1</v>
      </c>
      <c r="T3733" s="2">
        <v>31</v>
      </c>
      <c r="U3733" s="3">
        <v>5.0510113083722432</v>
      </c>
      <c r="V3733" s="3">
        <v>45.444615816843289</v>
      </c>
      <c r="W3733" s="3">
        <v>6.2485651642598476</v>
      </c>
      <c r="X3733" s="3">
        <v>19398.363104645807</v>
      </c>
      <c r="Y3733" s="3">
        <v>45.444615816843289</v>
      </c>
      <c r="Z3733" s="3">
        <v>6.2485596402568566</v>
      </c>
      <c r="AA3733" s="3">
        <v>19398.363104645807</v>
      </c>
      <c r="AB3733">
        <f t="shared" si="96"/>
        <v>45.444615816843289</v>
      </c>
      <c r="AC3733">
        <f t="shared" si="97"/>
        <v>6.2485596402568566</v>
      </c>
    </row>
    <row r="3734" spans="1:29" x14ac:dyDescent="0.25">
      <c r="A3734" s="2">
        <v>3733</v>
      </c>
      <c r="B3734" s="3" t="s">
        <v>178</v>
      </c>
      <c r="C3734" s="3" t="s">
        <v>333</v>
      </c>
      <c r="D3734" s="3" t="s">
        <v>179</v>
      </c>
      <c r="E3734" s="3" t="s">
        <v>365</v>
      </c>
      <c r="F3734" s="3">
        <v>0.56000000000000005</v>
      </c>
      <c r="G3734" s="3">
        <v>0.48</v>
      </c>
      <c r="H3734" s="3" t="s">
        <v>33</v>
      </c>
      <c r="I3734" s="2">
        <v>1430</v>
      </c>
      <c r="J3734" s="3" t="s">
        <v>118</v>
      </c>
      <c r="K3734" s="2">
        <v>1430</v>
      </c>
      <c r="L3734" s="3"/>
      <c r="M3734" s="3" t="s">
        <v>33</v>
      </c>
      <c r="N3734" s="3" t="s">
        <v>33</v>
      </c>
      <c r="O3734" s="3"/>
      <c r="P3734" s="3"/>
      <c r="Q3734" s="3"/>
      <c r="R3734" s="3">
        <v>0</v>
      </c>
      <c r="S3734" s="3">
        <v>1</v>
      </c>
      <c r="T3734" s="2">
        <v>9</v>
      </c>
      <c r="U3734" s="3">
        <v>0.80341520423656987</v>
      </c>
      <c r="V3734" s="3">
        <v>7.6465472295484087</v>
      </c>
      <c r="W3734" s="3">
        <v>1.0717768115223421</v>
      </c>
      <c r="X3734" s="3">
        <v>3010.0916434720166</v>
      </c>
      <c r="Y3734" s="3">
        <v>7.6465472295484087</v>
      </c>
      <c r="Z3734" s="3">
        <v>1.0717758640250936</v>
      </c>
      <c r="AA3734" s="3">
        <v>3010.0916434720166</v>
      </c>
      <c r="AB3734">
        <f t="shared" si="96"/>
        <v>7.6465472295484087</v>
      </c>
      <c r="AC3734">
        <f t="shared" si="97"/>
        <v>1.0717758640250936</v>
      </c>
    </row>
    <row r="3735" spans="1:29" x14ac:dyDescent="0.25">
      <c r="A3735" s="2">
        <v>3734</v>
      </c>
      <c r="B3735" s="3" t="s">
        <v>178</v>
      </c>
      <c r="C3735" s="3" t="s">
        <v>333</v>
      </c>
      <c r="D3735" s="3" t="s">
        <v>179</v>
      </c>
      <c r="E3735" s="3" t="s">
        <v>365</v>
      </c>
      <c r="F3735" s="3">
        <v>0.56000000000000005</v>
      </c>
      <c r="G3735" s="3">
        <v>0.48</v>
      </c>
      <c r="H3735" s="3" t="s">
        <v>33</v>
      </c>
      <c r="I3735" s="2">
        <v>1440</v>
      </c>
      <c r="J3735" s="3" t="s">
        <v>135</v>
      </c>
      <c r="K3735" s="2">
        <v>1440</v>
      </c>
      <c r="L3735" s="3"/>
      <c r="M3735" s="3" t="s">
        <v>33</v>
      </c>
      <c r="N3735" s="3" t="s">
        <v>33</v>
      </c>
      <c r="O3735" s="3"/>
      <c r="P3735" s="3"/>
      <c r="Q3735" s="3"/>
      <c r="R3735" s="3">
        <v>0</v>
      </c>
      <c r="S3735" s="3">
        <v>1</v>
      </c>
      <c r="T3735" s="2">
        <v>10</v>
      </c>
      <c r="U3735" s="3">
        <v>2.8623344638936676</v>
      </c>
      <c r="V3735" s="3">
        <v>26.049579932254279</v>
      </c>
      <c r="W3735" s="3">
        <v>3.4971523029394938</v>
      </c>
      <c r="X3735" s="3">
        <v>11306.643569073341</v>
      </c>
      <c r="Y3735" s="3">
        <v>26.049579932254279</v>
      </c>
      <c r="Z3735" s="3">
        <v>3.4971492113049778</v>
      </c>
      <c r="AA3735" s="3">
        <v>11306.643569073341</v>
      </c>
      <c r="AB3735">
        <f t="shared" si="96"/>
        <v>26.049579932254279</v>
      </c>
      <c r="AC3735">
        <f t="shared" si="97"/>
        <v>3.4971492113049778</v>
      </c>
    </row>
    <row r="3736" spans="1:29" x14ac:dyDescent="0.25">
      <c r="A3736" s="2">
        <v>3735</v>
      </c>
      <c r="B3736" s="3" t="s">
        <v>178</v>
      </c>
      <c r="C3736" s="3" t="s">
        <v>333</v>
      </c>
      <c r="D3736" s="3" t="s">
        <v>179</v>
      </c>
      <c r="E3736" s="3" t="s">
        <v>365</v>
      </c>
      <c r="F3736" s="3">
        <v>0.56000000000000005</v>
      </c>
      <c r="G3736" s="3">
        <v>0.48</v>
      </c>
      <c r="H3736" s="3" t="s">
        <v>33</v>
      </c>
      <c r="I3736" s="2">
        <v>1700</v>
      </c>
      <c r="J3736" s="3" t="s">
        <v>121</v>
      </c>
      <c r="K3736" s="2">
        <v>1700</v>
      </c>
      <c r="L3736" s="3"/>
      <c r="M3736" s="3" t="s">
        <v>33</v>
      </c>
      <c r="N3736" s="3" t="s">
        <v>33</v>
      </c>
      <c r="O3736" s="3"/>
      <c r="P3736" s="3"/>
      <c r="Q3736" s="3"/>
      <c r="R3736" s="3">
        <v>0</v>
      </c>
      <c r="S3736" s="3">
        <v>1</v>
      </c>
      <c r="T3736" s="2">
        <v>8</v>
      </c>
      <c r="U3736" s="3">
        <v>0.65703079125946573</v>
      </c>
      <c r="V3736" s="3">
        <v>3.9388482328007788</v>
      </c>
      <c r="W3736" s="3">
        <v>0.5357126096288406</v>
      </c>
      <c r="X3736" s="3">
        <v>1952.3209892853579</v>
      </c>
      <c r="Y3736" s="3">
        <v>3.9388482328007788</v>
      </c>
      <c r="Z3736" s="3">
        <v>0.53571213603562662</v>
      </c>
      <c r="AA3736" s="3">
        <v>1952.3209892853579</v>
      </c>
      <c r="AB3736">
        <f t="shared" si="96"/>
        <v>3.9388482328007788</v>
      </c>
      <c r="AC3736">
        <f t="shared" si="97"/>
        <v>0.53571213603562662</v>
      </c>
    </row>
    <row r="3737" spans="1:29" x14ac:dyDescent="0.25">
      <c r="A3737" s="2">
        <v>3736</v>
      </c>
      <c r="B3737" s="3" t="s">
        <v>178</v>
      </c>
      <c r="C3737" s="3" t="s">
        <v>333</v>
      </c>
      <c r="D3737" s="3" t="s">
        <v>179</v>
      </c>
      <c r="E3737" s="3" t="s">
        <v>365</v>
      </c>
      <c r="F3737" s="3">
        <v>0.56000000000000005</v>
      </c>
      <c r="G3737" s="3">
        <v>0.48</v>
      </c>
      <c r="H3737" s="3" t="s">
        <v>33</v>
      </c>
      <c r="I3737" s="2">
        <v>1720</v>
      </c>
      <c r="J3737" s="3" t="s">
        <v>123</v>
      </c>
      <c r="K3737" s="2">
        <v>1720</v>
      </c>
      <c r="L3737" s="3"/>
      <c r="M3737" s="3" t="s">
        <v>33</v>
      </c>
      <c r="N3737" s="3" t="s">
        <v>33</v>
      </c>
      <c r="O3737" s="3"/>
      <c r="P3737" s="3"/>
      <c r="Q3737" s="3"/>
      <c r="R3737" s="3">
        <v>0</v>
      </c>
      <c r="S3737" s="3">
        <v>1</v>
      </c>
      <c r="T3737" s="2">
        <v>6</v>
      </c>
      <c r="U3737" s="3">
        <v>0.93085644352000085</v>
      </c>
      <c r="V3737" s="3">
        <v>8.3378297796696668</v>
      </c>
      <c r="W3737" s="3">
        <v>1.1850849835005248</v>
      </c>
      <c r="X3737" s="3">
        <v>3580.2036981167403</v>
      </c>
      <c r="Y3737" s="3">
        <v>8.3378297796696668</v>
      </c>
      <c r="Z3737" s="3">
        <v>1.1850839358339298</v>
      </c>
      <c r="AA3737" s="3">
        <v>3580.2036981167403</v>
      </c>
      <c r="AB3737">
        <f t="shared" si="96"/>
        <v>8.3378297796696668</v>
      </c>
      <c r="AC3737">
        <f t="shared" si="97"/>
        <v>1.1850839358339298</v>
      </c>
    </row>
    <row r="3738" spans="1:29" x14ac:dyDescent="0.25">
      <c r="A3738" s="2">
        <v>3737</v>
      </c>
      <c r="B3738" s="3" t="s">
        <v>178</v>
      </c>
      <c r="C3738" s="3" t="s">
        <v>333</v>
      </c>
      <c r="D3738" s="3" t="s">
        <v>179</v>
      </c>
      <c r="E3738" s="3" t="s">
        <v>365</v>
      </c>
      <c r="F3738" s="3">
        <v>0.56000000000000005</v>
      </c>
      <c r="G3738" s="3">
        <v>0.48</v>
      </c>
      <c r="H3738" s="3" t="s">
        <v>33</v>
      </c>
      <c r="I3738" s="2">
        <v>1750</v>
      </c>
      <c r="J3738" s="3" t="s">
        <v>51</v>
      </c>
      <c r="K3738" s="2">
        <v>1750</v>
      </c>
      <c r="L3738" s="3"/>
      <c r="M3738" s="3" t="s">
        <v>33</v>
      </c>
      <c r="N3738" s="3" t="s">
        <v>33</v>
      </c>
      <c r="O3738" s="3"/>
      <c r="P3738" s="3"/>
      <c r="Q3738" s="3"/>
      <c r="R3738" s="3">
        <v>0</v>
      </c>
      <c r="S3738" s="3">
        <v>1</v>
      </c>
      <c r="T3738" s="2">
        <v>46</v>
      </c>
      <c r="U3738" s="3">
        <v>18.090440119141711</v>
      </c>
      <c r="V3738" s="3">
        <v>138.8918792199118</v>
      </c>
      <c r="W3738" s="3">
        <v>18.901496444927844</v>
      </c>
      <c r="X3738" s="3">
        <v>66415.984429636199</v>
      </c>
      <c r="Y3738" s="3">
        <v>138.8918792199118</v>
      </c>
      <c r="Z3738" s="3">
        <v>18.901479735184072</v>
      </c>
      <c r="AA3738" s="3">
        <v>66415.984429636199</v>
      </c>
      <c r="AB3738">
        <f t="shared" si="96"/>
        <v>138.8918792199118</v>
      </c>
      <c r="AC3738">
        <f t="shared" si="97"/>
        <v>18.901479735184072</v>
      </c>
    </row>
    <row r="3739" spans="1:29" x14ac:dyDescent="0.25">
      <c r="A3739" s="2">
        <v>3738</v>
      </c>
      <c r="B3739" s="3" t="s">
        <v>178</v>
      </c>
      <c r="C3739" s="3" t="s">
        <v>333</v>
      </c>
      <c r="D3739" s="3" t="s">
        <v>179</v>
      </c>
      <c r="E3739" s="3" t="s">
        <v>365</v>
      </c>
      <c r="F3739" s="3">
        <v>0.56000000000000005</v>
      </c>
      <c r="G3739" s="3">
        <v>0.48</v>
      </c>
      <c r="H3739" s="3" t="s">
        <v>33</v>
      </c>
      <c r="I3739" s="2">
        <v>1840</v>
      </c>
      <c r="J3739" s="3" t="s">
        <v>137</v>
      </c>
      <c r="K3739" s="2">
        <v>1840</v>
      </c>
      <c r="L3739" s="3"/>
      <c r="M3739" s="3" t="s">
        <v>33</v>
      </c>
      <c r="N3739" s="3" t="s">
        <v>33</v>
      </c>
      <c r="O3739" s="3"/>
      <c r="P3739" s="3"/>
      <c r="Q3739" s="3"/>
      <c r="R3739" s="3">
        <v>0</v>
      </c>
      <c r="S3739" s="3">
        <v>1</v>
      </c>
      <c r="T3739" s="2">
        <v>14</v>
      </c>
      <c r="U3739" s="3">
        <v>2.580343440717487</v>
      </c>
      <c r="V3739" s="3">
        <v>18.59777656246597</v>
      </c>
      <c r="W3739" s="3">
        <v>2.6219358734196709</v>
      </c>
      <c r="X3739" s="3">
        <v>8532.2289494140769</v>
      </c>
      <c r="Y3739" s="3">
        <v>18.59777656246597</v>
      </c>
      <c r="Z3739" s="3">
        <v>2.6219335555144858</v>
      </c>
      <c r="AA3739" s="3">
        <v>8532.2289494140769</v>
      </c>
      <c r="AB3739">
        <f t="shared" si="96"/>
        <v>18.59777656246597</v>
      </c>
      <c r="AC3739">
        <f t="shared" si="97"/>
        <v>2.6219335555144858</v>
      </c>
    </row>
    <row r="3740" spans="1:29" x14ac:dyDescent="0.25">
      <c r="A3740" s="2">
        <v>3739</v>
      </c>
      <c r="B3740" s="3" t="s">
        <v>178</v>
      </c>
      <c r="C3740" s="3" t="s">
        <v>333</v>
      </c>
      <c r="D3740" s="3" t="s">
        <v>179</v>
      </c>
      <c r="E3740" s="3" t="s">
        <v>365</v>
      </c>
      <c r="F3740" s="3">
        <v>0.56000000000000005</v>
      </c>
      <c r="G3740" s="3">
        <v>0.48</v>
      </c>
      <c r="H3740" s="3" t="s">
        <v>33</v>
      </c>
      <c r="I3740" s="2">
        <v>1850</v>
      </c>
      <c r="J3740" s="3" t="s">
        <v>53</v>
      </c>
      <c r="K3740" s="2">
        <v>1850</v>
      </c>
      <c r="L3740" s="3"/>
      <c r="M3740" s="3" t="s">
        <v>33</v>
      </c>
      <c r="N3740" s="3" t="s">
        <v>33</v>
      </c>
      <c r="O3740" s="3"/>
      <c r="P3740" s="3"/>
      <c r="Q3740" s="3"/>
      <c r="R3740" s="3">
        <v>0</v>
      </c>
      <c r="S3740" s="3">
        <v>1</v>
      </c>
      <c r="T3740" s="2">
        <v>28</v>
      </c>
      <c r="U3740" s="3">
        <v>6.5620164549917739</v>
      </c>
      <c r="V3740" s="3">
        <v>54.1951991616179</v>
      </c>
      <c r="W3740" s="3">
        <v>7.2743083402836257</v>
      </c>
      <c r="X3740" s="3">
        <v>23644.749188858503</v>
      </c>
      <c r="Y3740" s="3">
        <v>54.1951991616179</v>
      </c>
      <c r="Z3740" s="3">
        <v>7.2743019094791306</v>
      </c>
      <c r="AA3740" s="3">
        <v>23644.749188858503</v>
      </c>
      <c r="AB3740">
        <f t="shared" si="96"/>
        <v>54.1951991616179</v>
      </c>
      <c r="AC3740">
        <f t="shared" si="97"/>
        <v>7.2743019094791306</v>
      </c>
    </row>
    <row r="3741" spans="1:29" x14ac:dyDescent="0.25">
      <c r="A3741" s="2">
        <v>3740</v>
      </c>
      <c r="B3741" s="3" t="s">
        <v>178</v>
      </c>
      <c r="C3741" s="3" t="s">
        <v>333</v>
      </c>
      <c r="D3741" s="3" t="s">
        <v>179</v>
      </c>
      <c r="E3741" s="3" t="s">
        <v>365</v>
      </c>
      <c r="F3741" s="3">
        <v>0.56000000000000005</v>
      </c>
      <c r="G3741" s="3">
        <v>0.48</v>
      </c>
      <c r="H3741" s="3" t="s">
        <v>33</v>
      </c>
      <c r="I3741" s="2">
        <v>7430</v>
      </c>
      <c r="J3741" s="3" t="s">
        <v>55</v>
      </c>
      <c r="K3741" s="2">
        <v>7430</v>
      </c>
      <c r="L3741" s="3"/>
      <c r="M3741" s="3" t="s">
        <v>33</v>
      </c>
      <c r="N3741" s="3" t="s">
        <v>33</v>
      </c>
      <c r="O3741" s="3"/>
      <c r="P3741" s="3"/>
      <c r="Q3741" s="3"/>
      <c r="R3741" s="3">
        <v>0</v>
      </c>
      <c r="S3741" s="3">
        <v>1</v>
      </c>
      <c r="T3741" s="2">
        <v>54</v>
      </c>
      <c r="U3741" s="3">
        <v>11.072720815656631</v>
      </c>
      <c r="V3741" s="3">
        <v>74.298233816405599</v>
      </c>
      <c r="W3741" s="3">
        <v>10.119002962200295</v>
      </c>
      <c r="X3741" s="3">
        <v>33121.784673589274</v>
      </c>
      <c r="Y3741" s="3">
        <v>74.298233816405599</v>
      </c>
      <c r="Z3741" s="3">
        <v>10.118994016562198</v>
      </c>
      <c r="AA3741" s="3">
        <v>33121.784673589274</v>
      </c>
      <c r="AB3741">
        <f t="shared" si="96"/>
        <v>74.298233816405599</v>
      </c>
      <c r="AC3741">
        <f t="shared" si="97"/>
        <v>10.118994016562198</v>
      </c>
    </row>
    <row r="3742" spans="1:29" x14ac:dyDescent="0.25">
      <c r="A3742" s="2">
        <v>3741</v>
      </c>
      <c r="B3742" s="3" t="s">
        <v>178</v>
      </c>
      <c r="C3742" s="3" t="s">
        <v>333</v>
      </c>
      <c r="D3742" s="3" t="s">
        <v>179</v>
      </c>
      <c r="E3742" s="3" t="s">
        <v>365</v>
      </c>
      <c r="F3742" s="3">
        <v>0.56000000000000005</v>
      </c>
      <c r="G3742" s="3">
        <v>0.48</v>
      </c>
      <c r="H3742" s="3" t="s">
        <v>33</v>
      </c>
      <c r="I3742" s="2">
        <v>8220</v>
      </c>
      <c r="J3742" s="3" t="s">
        <v>138</v>
      </c>
      <c r="K3742" s="2">
        <v>8220</v>
      </c>
      <c r="L3742" s="3"/>
      <c r="M3742" s="3" t="s">
        <v>33</v>
      </c>
      <c r="N3742" s="3" t="s">
        <v>33</v>
      </c>
      <c r="O3742" s="3"/>
      <c r="P3742" s="3"/>
      <c r="Q3742" s="3"/>
      <c r="R3742" s="3">
        <v>0</v>
      </c>
      <c r="S3742" s="3">
        <v>1</v>
      </c>
      <c r="T3742" s="2">
        <v>2</v>
      </c>
      <c r="U3742" s="3">
        <v>5.6883912118524026E-2</v>
      </c>
      <c r="V3742" s="3">
        <v>0.28690259640522991</v>
      </c>
      <c r="W3742" s="3">
        <v>3.9259824429020401E-2</v>
      </c>
      <c r="X3742" s="3">
        <v>141.71803378454482</v>
      </c>
      <c r="Y3742" s="3">
        <v>0.28690259640522991</v>
      </c>
      <c r="Z3742" s="3">
        <v>3.9259789721630502E-2</v>
      </c>
      <c r="AA3742" s="3">
        <v>141.71803378454482</v>
      </c>
      <c r="AB3742">
        <f t="shared" si="96"/>
        <v>0.28690259640522991</v>
      </c>
      <c r="AC3742">
        <f t="shared" si="97"/>
        <v>3.9259789721630502E-2</v>
      </c>
    </row>
    <row r="3743" spans="1:29" x14ac:dyDescent="0.25">
      <c r="A3743" s="2">
        <v>3742</v>
      </c>
      <c r="B3743" s="3" t="s">
        <v>178</v>
      </c>
      <c r="C3743" s="3" t="s">
        <v>333</v>
      </c>
      <c r="D3743" s="3" t="s">
        <v>179</v>
      </c>
      <c r="E3743" s="3" t="s">
        <v>365</v>
      </c>
      <c r="F3743" s="3">
        <v>0.56000000000000005</v>
      </c>
      <c r="G3743" s="3">
        <v>0.48</v>
      </c>
      <c r="H3743" s="3" t="s">
        <v>33</v>
      </c>
      <c r="I3743" s="2">
        <v>8330</v>
      </c>
      <c r="J3743" s="3" t="s">
        <v>129</v>
      </c>
      <c r="K3743" s="2">
        <v>8330</v>
      </c>
      <c r="L3743" s="3"/>
      <c r="M3743" s="3" t="s">
        <v>33</v>
      </c>
      <c r="N3743" s="3" t="s">
        <v>33</v>
      </c>
      <c r="O3743" s="3"/>
      <c r="P3743" s="3"/>
      <c r="Q3743" s="3"/>
      <c r="R3743" s="3">
        <v>0</v>
      </c>
      <c r="S3743" s="3">
        <v>1</v>
      </c>
      <c r="T3743" s="2">
        <v>4</v>
      </c>
      <c r="U3743" s="3">
        <v>0.71126359103200631</v>
      </c>
      <c r="V3743" s="3">
        <v>6.3937700833816358</v>
      </c>
      <c r="W3743" s="3">
        <v>0.86562358469865108</v>
      </c>
      <c r="X3743" s="3">
        <v>2749.0849151471652</v>
      </c>
      <c r="Y3743" s="3">
        <v>6.3937700833816358</v>
      </c>
      <c r="Z3743" s="3">
        <v>0.86562281944980701</v>
      </c>
      <c r="AA3743" s="3">
        <v>2749.0849151471652</v>
      </c>
      <c r="AB3743">
        <f t="shared" si="96"/>
        <v>6.3937700833816358</v>
      </c>
      <c r="AC3743">
        <f t="shared" si="97"/>
        <v>0.86562281944980701</v>
      </c>
    </row>
    <row r="3744" spans="1:29" x14ac:dyDescent="0.25">
      <c r="A3744" s="2">
        <v>3743</v>
      </c>
      <c r="B3744" s="3" t="s">
        <v>178</v>
      </c>
      <c r="C3744" s="3" t="s">
        <v>333</v>
      </c>
      <c r="D3744" s="3" t="s">
        <v>179</v>
      </c>
      <c r="E3744" s="3" t="s">
        <v>365</v>
      </c>
      <c r="F3744" s="3">
        <v>0.56000000000000005</v>
      </c>
      <c r="G3744" s="3">
        <v>0.48</v>
      </c>
      <c r="H3744" s="3" t="s">
        <v>339</v>
      </c>
      <c r="I3744" s="2">
        <v>1450</v>
      </c>
      <c r="J3744" s="3" t="s">
        <v>119</v>
      </c>
      <c r="K3744" s="2">
        <v>1450</v>
      </c>
      <c r="L3744" s="3"/>
      <c r="M3744" s="3" t="s">
        <v>338</v>
      </c>
      <c r="N3744" s="3" t="s">
        <v>339</v>
      </c>
      <c r="O3744" s="3"/>
      <c r="P3744" s="3"/>
      <c r="Q3744" s="3"/>
      <c r="R3744" s="3">
        <v>0</v>
      </c>
      <c r="S3744" s="3">
        <v>1</v>
      </c>
      <c r="T3744" s="2">
        <v>27</v>
      </c>
      <c r="U3744" s="3">
        <v>10.118524383677878</v>
      </c>
      <c r="V3744" s="3">
        <v>90.678357855228597</v>
      </c>
      <c r="W3744" s="3">
        <v>12.347691513914786</v>
      </c>
      <c r="X3744" s="3">
        <v>40665.033161732608</v>
      </c>
      <c r="Y3744" s="3">
        <v>90.678357855228597</v>
      </c>
      <c r="Z3744" s="3">
        <v>12.347680598019208</v>
      </c>
      <c r="AA3744" s="3">
        <v>40665.033161732608</v>
      </c>
      <c r="AB3744">
        <f t="shared" si="96"/>
        <v>90.678357855228597</v>
      </c>
      <c r="AC3744">
        <f t="shared" si="97"/>
        <v>12.347680598019208</v>
      </c>
    </row>
    <row r="3745" spans="1:29" x14ac:dyDescent="0.25">
      <c r="A3745" s="2">
        <v>3744</v>
      </c>
      <c r="B3745" s="3" t="s">
        <v>178</v>
      </c>
      <c r="C3745" s="3" t="s">
        <v>333</v>
      </c>
      <c r="D3745" s="3" t="s">
        <v>179</v>
      </c>
      <c r="E3745" s="3" t="s">
        <v>365</v>
      </c>
      <c r="F3745" s="3">
        <v>0.56000000000000005</v>
      </c>
      <c r="G3745" s="3">
        <v>0.48</v>
      </c>
      <c r="H3745" s="3" t="s">
        <v>302</v>
      </c>
      <c r="I3745" s="2">
        <v>1400</v>
      </c>
      <c r="J3745" s="3" t="s">
        <v>48</v>
      </c>
      <c r="K3745" s="2">
        <v>1400</v>
      </c>
      <c r="L3745" s="3"/>
      <c r="M3745" s="3" t="s">
        <v>303</v>
      </c>
      <c r="N3745" s="3" t="s">
        <v>302</v>
      </c>
      <c r="O3745" s="3"/>
      <c r="P3745" s="3"/>
      <c r="Q3745" s="3"/>
      <c r="R3745" s="3">
        <v>0</v>
      </c>
      <c r="S3745" s="3">
        <v>1</v>
      </c>
      <c r="T3745" s="2">
        <v>4</v>
      </c>
      <c r="U3745" s="3">
        <v>7.3748665524113577E-2</v>
      </c>
      <c r="V3745" s="3">
        <v>0.77798027953086135</v>
      </c>
      <c r="W3745" s="3">
        <v>0.10276904404514513</v>
      </c>
      <c r="X3745" s="3">
        <v>277.06921553232593</v>
      </c>
      <c r="Y3745" s="3">
        <v>0.77798027953086135</v>
      </c>
      <c r="Z3745" s="3">
        <v>0.10276895319284651</v>
      </c>
      <c r="AA3745" s="3">
        <v>277.06921553232593</v>
      </c>
      <c r="AB3745">
        <f t="shared" si="96"/>
        <v>0.77798027953086135</v>
      </c>
      <c r="AC3745">
        <f t="shared" si="97"/>
        <v>0.10276895319284651</v>
      </c>
    </row>
    <row r="3746" spans="1:29" x14ac:dyDescent="0.25">
      <c r="A3746" s="2">
        <v>3745</v>
      </c>
      <c r="B3746" s="3" t="s">
        <v>178</v>
      </c>
      <c r="C3746" s="3" t="s">
        <v>333</v>
      </c>
      <c r="D3746" s="3" t="s">
        <v>179</v>
      </c>
      <c r="E3746" s="3" t="s">
        <v>365</v>
      </c>
      <c r="F3746" s="3">
        <v>0.56000000000000005</v>
      </c>
      <c r="G3746" s="3">
        <v>0.48</v>
      </c>
      <c r="H3746" s="3" t="s">
        <v>302</v>
      </c>
      <c r="I3746" s="2">
        <v>3200</v>
      </c>
      <c r="J3746" s="3" t="s">
        <v>72</v>
      </c>
      <c r="K3746" s="2">
        <v>3200</v>
      </c>
      <c r="L3746" s="3" t="s">
        <v>64</v>
      </c>
      <c r="M3746" s="3" t="s">
        <v>303</v>
      </c>
      <c r="N3746" s="3" t="s">
        <v>302</v>
      </c>
      <c r="O3746" s="3"/>
      <c r="P3746" s="3"/>
      <c r="Q3746" s="3"/>
      <c r="R3746" s="3">
        <v>0</v>
      </c>
      <c r="S3746" s="3">
        <v>1</v>
      </c>
      <c r="T3746" s="2">
        <v>14</v>
      </c>
      <c r="U3746" s="3">
        <v>1.9888675198299535</v>
      </c>
      <c r="V3746" s="3">
        <v>9.2402651545105758</v>
      </c>
      <c r="W3746" s="3">
        <v>1.2313674155346284</v>
      </c>
      <c r="X3746" s="3">
        <v>4282.2298516642877</v>
      </c>
      <c r="Y3746" s="3">
        <v>9.2402651545105758</v>
      </c>
      <c r="Z3746" s="3">
        <v>1.2313663269523505</v>
      </c>
      <c r="AA3746" s="3">
        <v>4282.2298516642877</v>
      </c>
      <c r="AB3746">
        <f t="shared" si="96"/>
        <v>9.2402651545105758</v>
      </c>
      <c r="AC3746">
        <f t="shared" si="97"/>
        <v>1.2313663269523505</v>
      </c>
    </row>
    <row r="3747" spans="1:29" x14ac:dyDescent="0.25">
      <c r="A3747" s="2">
        <v>3746</v>
      </c>
      <c r="B3747" s="3" t="s">
        <v>178</v>
      </c>
      <c r="C3747" s="3" t="s">
        <v>333</v>
      </c>
      <c r="D3747" s="3" t="s">
        <v>179</v>
      </c>
      <c r="E3747" s="3" t="s">
        <v>365</v>
      </c>
      <c r="F3747" s="3">
        <v>0.56000000000000005</v>
      </c>
      <c r="G3747" s="3">
        <v>0.48</v>
      </c>
      <c r="H3747" s="3" t="s">
        <v>302</v>
      </c>
      <c r="I3747" s="2">
        <v>4130</v>
      </c>
      <c r="J3747" s="3" t="s">
        <v>260</v>
      </c>
      <c r="K3747" s="2">
        <v>4130</v>
      </c>
      <c r="L3747" s="3" t="s">
        <v>64</v>
      </c>
      <c r="M3747" s="3" t="s">
        <v>347</v>
      </c>
      <c r="N3747" s="3" t="s">
        <v>302</v>
      </c>
      <c r="O3747" s="3"/>
      <c r="P3747" s="3"/>
      <c r="Q3747" s="3"/>
      <c r="R3747" s="3">
        <v>0</v>
      </c>
      <c r="S3747" s="3">
        <v>1</v>
      </c>
      <c r="T3747" s="2">
        <v>1</v>
      </c>
      <c r="U3747" s="3">
        <v>1.58101495832118E-3</v>
      </c>
      <c r="V3747" s="3">
        <v>1.2018798118833468E-2</v>
      </c>
      <c r="W3747" s="3">
        <v>1.6384103449586396E-3</v>
      </c>
      <c r="X3747" s="3">
        <v>5.6299778024748139</v>
      </c>
      <c r="Y3747" s="3">
        <v>1.2018798118833468E-2</v>
      </c>
      <c r="Z3747" s="3">
        <v>1.6384088965327301E-3</v>
      </c>
      <c r="AA3747" s="3">
        <v>5.6299778024748139</v>
      </c>
      <c r="AB3747">
        <f t="shared" si="96"/>
        <v>1.2018798118833468E-2</v>
      </c>
      <c r="AC3747">
        <f t="shared" si="97"/>
        <v>1.6384088965327301E-3</v>
      </c>
    </row>
    <row r="3748" spans="1:29" x14ac:dyDescent="0.25">
      <c r="A3748" s="2">
        <v>3747</v>
      </c>
      <c r="B3748" s="3" t="s">
        <v>178</v>
      </c>
      <c r="C3748" s="3" t="s">
        <v>333</v>
      </c>
      <c r="D3748" s="3" t="s">
        <v>179</v>
      </c>
      <c r="E3748" s="3" t="s">
        <v>365</v>
      </c>
      <c r="F3748" s="3">
        <v>0.56000000000000005</v>
      </c>
      <c r="G3748" s="3">
        <v>0.48</v>
      </c>
      <c r="H3748" s="3" t="s">
        <v>302</v>
      </c>
      <c r="I3748" s="2">
        <v>5100</v>
      </c>
      <c r="J3748" s="3" t="s">
        <v>85</v>
      </c>
      <c r="K3748" s="2">
        <v>5100</v>
      </c>
      <c r="L3748" s="3" t="s">
        <v>64</v>
      </c>
      <c r="M3748" s="3" t="s">
        <v>303</v>
      </c>
      <c r="N3748" s="3" t="s">
        <v>302</v>
      </c>
      <c r="O3748" s="3"/>
      <c r="P3748" s="3"/>
      <c r="Q3748" s="3"/>
      <c r="R3748" s="3">
        <v>0</v>
      </c>
      <c r="S3748" s="3">
        <v>1</v>
      </c>
      <c r="T3748" s="2">
        <v>15</v>
      </c>
      <c r="U3748" s="3">
        <v>2.2613229741823346</v>
      </c>
      <c r="V3748" s="3">
        <v>2.3005536760202352</v>
      </c>
      <c r="W3748" s="3">
        <v>0.31096943324529402</v>
      </c>
      <c r="X3748" s="3">
        <v>1096.8470081279067</v>
      </c>
      <c r="Y3748" s="3">
        <v>2.3005536760202352</v>
      </c>
      <c r="Z3748" s="3">
        <v>0.31096915833480937</v>
      </c>
      <c r="AA3748" s="3">
        <v>1096.8470081279067</v>
      </c>
      <c r="AB3748">
        <f t="shared" ref="AB3748:AB3770" si="98">Y3748</f>
        <v>2.3005536760202352</v>
      </c>
      <c r="AC3748">
        <f t="shared" ref="AC3748:AC3770" si="99">Z3748</f>
        <v>0.31096915833480937</v>
      </c>
    </row>
    <row r="3749" spans="1:29" x14ac:dyDescent="0.25">
      <c r="A3749" s="2">
        <v>3748</v>
      </c>
      <c r="B3749" s="3" t="s">
        <v>178</v>
      </c>
      <c r="C3749" s="3" t="s">
        <v>333</v>
      </c>
      <c r="D3749" s="3" t="s">
        <v>179</v>
      </c>
      <c r="E3749" s="3" t="s">
        <v>365</v>
      </c>
      <c r="F3749" s="3">
        <v>0.56000000000000005</v>
      </c>
      <c r="G3749" s="3">
        <v>0.48</v>
      </c>
      <c r="H3749" s="3" t="s">
        <v>302</v>
      </c>
      <c r="I3749" s="2">
        <v>5400</v>
      </c>
      <c r="J3749" s="3" t="s">
        <v>89</v>
      </c>
      <c r="K3749" s="2">
        <v>5400</v>
      </c>
      <c r="L3749" s="3" t="s">
        <v>64</v>
      </c>
      <c r="M3749" s="3" t="s">
        <v>303</v>
      </c>
      <c r="N3749" s="3" t="s">
        <v>302</v>
      </c>
      <c r="O3749" s="3"/>
      <c r="P3749" s="3"/>
      <c r="Q3749" s="3"/>
      <c r="R3749" s="3">
        <v>0</v>
      </c>
      <c r="S3749" s="3">
        <v>1</v>
      </c>
      <c r="T3749" s="2">
        <v>7</v>
      </c>
      <c r="U3749" s="3">
        <v>0.67803367790671021</v>
      </c>
      <c r="V3749" s="3">
        <v>0.19123184500027951</v>
      </c>
      <c r="W3749" s="3">
        <v>2.4381667757616476E-2</v>
      </c>
      <c r="X3749" s="3">
        <v>75.655127003316807</v>
      </c>
      <c r="Y3749" s="3">
        <v>0.19123184500027951</v>
      </c>
      <c r="Z3749" s="3">
        <v>2.4381646203163205E-2</v>
      </c>
      <c r="AA3749" s="3">
        <v>75.655127003316807</v>
      </c>
      <c r="AB3749">
        <f t="shared" si="98"/>
        <v>0.19123184500027951</v>
      </c>
      <c r="AC3749">
        <f t="shared" si="99"/>
        <v>2.4381646203163205E-2</v>
      </c>
    </row>
    <row r="3750" spans="1:29" x14ac:dyDescent="0.25">
      <c r="A3750" s="2">
        <v>3749</v>
      </c>
      <c r="B3750" s="3" t="s">
        <v>178</v>
      </c>
      <c r="C3750" s="3" t="s">
        <v>333</v>
      </c>
      <c r="D3750" s="3" t="s">
        <v>179</v>
      </c>
      <c r="E3750" s="3" t="s">
        <v>365</v>
      </c>
      <c r="F3750" s="3">
        <v>0.56000000000000005</v>
      </c>
      <c r="G3750" s="3">
        <v>0.48</v>
      </c>
      <c r="H3750" s="3" t="s">
        <v>302</v>
      </c>
      <c r="I3750" s="2">
        <v>8140</v>
      </c>
      <c r="J3750" s="3" t="s">
        <v>57</v>
      </c>
      <c r="K3750" s="2">
        <v>8140</v>
      </c>
      <c r="L3750" s="3"/>
      <c r="M3750" s="3" t="s">
        <v>303</v>
      </c>
      <c r="N3750" s="3" t="s">
        <v>302</v>
      </c>
      <c r="O3750" s="3"/>
      <c r="P3750" s="3"/>
      <c r="Q3750" s="3"/>
      <c r="R3750" s="3">
        <v>0</v>
      </c>
      <c r="S3750" s="3">
        <v>1</v>
      </c>
      <c r="T3750" s="2">
        <v>12</v>
      </c>
      <c r="U3750" s="3">
        <v>0.81986660040888915</v>
      </c>
      <c r="V3750" s="3">
        <v>5.4235935804167301</v>
      </c>
      <c r="W3750" s="3">
        <v>0.71697320909434881</v>
      </c>
      <c r="X3750" s="3">
        <v>2445.1774507693726</v>
      </c>
      <c r="Y3750" s="3">
        <v>5.4235935804167301</v>
      </c>
      <c r="Z3750" s="3">
        <v>0.7169725752588918</v>
      </c>
      <c r="AA3750" s="3">
        <v>2445.1774507693726</v>
      </c>
      <c r="AB3750">
        <f t="shared" si="98"/>
        <v>5.4235935804167301</v>
      </c>
      <c r="AC3750">
        <f t="shared" si="99"/>
        <v>0.7169725752588918</v>
      </c>
    </row>
    <row r="3751" spans="1:29" x14ac:dyDescent="0.25">
      <c r="A3751" s="2">
        <v>3750</v>
      </c>
      <c r="B3751" s="3" t="s">
        <v>178</v>
      </c>
      <c r="C3751" s="3" t="s">
        <v>333</v>
      </c>
      <c r="D3751" s="3" t="s">
        <v>179</v>
      </c>
      <c r="E3751" s="3" t="s">
        <v>365</v>
      </c>
      <c r="F3751" s="3">
        <v>0.56000000000000005</v>
      </c>
      <c r="G3751" s="3">
        <v>0.48</v>
      </c>
      <c r="H3751" s="3" t="s">
        <v>60</v>
      </c>
      <c r="I3751" s="2">
        <v>1400</v>
      </c>
      <c r="J3751" s="3" t="s">
        <v>48</v>
      </c>
      <c r="K3751" s="2">
        <v>1400</v>
      </c>
      <c r="L3751" s="3"/>
      <c r="M3751" s="3" t="s">
        <v>65</v>
      </c>
      <c r="N3751" s="3" t="s">
        <v>60</v>
      </c>
      <c r="O3751" s="3"/>
      <c r="P3751" s="3"/>
      <c r="Q3751" s="3"/>
      <c r="R3751" s="3">
        <v>0</v>
      </c>
      <c r="S3751" s="3">
        <v>1</v>
      </c>
      <c r="T3751" s="2">
        <v>1</v>
      </c>
      <c r="U3751" s="3">
        <v>2.6271626867876899E-5</v>
      </c>
      <c r="V3751" s="3">
        <v>1.9663244546523945E-4</v>
      </c>
      <c r="W3751" s="3">
        <v>2.6189413230963156E-5</v>
      </c>
      <c r="X3751" s="3">
        <v>7.7546032507533502E-2</v>
      </c>
      <c r="Y3751" s="3">
        <v>1.9663244546523945E-4</v>
      </c>
      <c r="Z3751" s="3">
        <v>2.6189390078384401E-5</v>
      </c>
      <c r="AA3751" s="3">
        <v>7.7546032507533502E-2</v>
      </c>
      <c r="AB3751">
        <f t="shared" si="98"/>
        <v>1.9663244546523945E-4</v>
      </c>
      <c r="AC3751">
        <f t="shared" si="99"/>
        <v>2.6189390078384401E-5</v>
      </c>
    </row>
    <row r="3752" spans="1:29" x14ac:dyDescent="0.25">
      <c r="A3752" s="2">
        <v>3751</v>
      </c>
      <c r="B3752" s="3" t="s">
        <v>178</v>
      </c>
      <c r="C3752" s="3" t="s">
        <v>333</v>
      </c>
      <c r="D3752" s="3" t="s">
        <v>179</v>
      </c>
      <c r="E3752" s="3" t="s">
        <v>365</v>
      </c>
      <c r="F3752" s="3">
        <v>0.56000000000000005</v>
      </c>
      <c r="G3752" s="3">
        <v>0.48</v>
      </c>
      <c r="H3752" s="3" t="s">
        <v>60</v>
      </c>
      <c r="I3752" s="2">
        <v>4200</v>
      </c>
      <c r="J3752" s="3" t="s">
        <v>78</v>
      </c>
      <c r="K3752" s="2">
        <v>4200</v>
      </c>
      <c r="L3752" s="3" t="s">
        <v>64</v>
      </c>
      <c r="M3752" s="3" t="s">
        <v>65</v>
      </c>
      <c r="N3752" s="3" t="s">
        <v>60</v>
      </c>
      <c r="O3752" s="3"/>
      <c r="P3752" s="3"/>
      <c r="Q3752" s="3"/>
      <c r="R3752" s="3">
        <v>0</v>
      </c>
      <c r="S3752" s="3">
        <v>1</v>
      </c>
      <c r="T3752" s="2">
        <v>4</v>
      </c>
      <c r="U3752" s="3">
        <v>0.13036712272568249</v>
      </c>
      <c r="V3752" s="3">
        <v>0.8369842527739122</v>
      </c>
      <c r="W3752" s="3">
        <v>0.11067359756478655</v>
      </c>
      <c r="X3752" s="3">
        <v>380.9601317262659</v>
      </c>
      <c r="Y3752" s="3">
        <v>0.8369842527739122</v>
      </c>
      <c r="Z3752" s="3">
        <v>0.11067349972451922</v>
      </c>
      <c r="AA3752" s="3">
        <v>380.9601317262659</v>
      </c>
      <c r="AB3752">
        <f t="shared" si="98"/>
        <v>0.8369842527739122</v>
      </c>
      <c r="AC3752">
        <f t="shared" si="99"/>
        <v>0.11067349972451922</v>
      </c>
    </row>
    <row r="3753" spans="1:29" x14ac:dyDescent="0.25">
      <c r="A3753" s="2">
        <v>3752</v>
      </c>
      <c r="B3753" s="3" t="s">
        <v>178</v>
      </c>
      <c r="C3753" s="3" t="s">
        <v>333</v>
      </c>
      <c r="D3753" s="3" t="s">
        <v>179</v>
      </c>
      <c r="E3753" s="3" t="s">
        <v>365</v>
      </c>
      <c r="F3753" s="3">
        <v>0.56000000000000005</v>
      </c>
      <c r="G3753" s="3">
        <v>0.48</v>
      </c>
      <c r="H3753" s="3" t="s">
        <v>60</v>
      </c>
      <c r="I3753" s="2">
        <v>4340</v>
      </c>
      <c r="J3753" s="3" t="s">
        <v>82</v>
      </c>
      <c r="K3753" s="2">
        <v>4340</v>
      </c>
      <c r="L3753" s="3" t="s">
        <v>64</v>
      </c>
      <c r="M3753" s="3" t="s">
        <v>65</v>
      </c>
      <c r="N3753" s="3" t="s">
        <v>60</v>
      </c>
      <c r="O3753" s="3"/>
      <c r="P3753" s="3"/>
      <c r="Q3753" s="3"/>
      <c r="R3753" s="3">
        <v>0</v>
      </c>
      <c r="S3753" s="3">
        <v>1</v>
      </c>
      <c r="T3753" s="2">
        <v>4</v>
      </c>
      <c r="U3753" s="3">
        <v>5.2351535082530237E-2</v>
      </c>
      <c r="V3753" s="3">
        <v>0.38332942656743613</v>
      </c>
      <c r="W3753" s="3">
        <v>5.1013480963825381E-2</v>
      </c>
      <c r="X3753" s="3">
        <v>155.35307308137521</v>
      </c>
      <c r="Y3753" s="3">
        <v>0.38332942656743613</v>
      </c>
      <c r="Z3753" s="3">
        <v>5.1013435865692555E-2</v>
      </c>
      <c r="AA3753" s="3">
        <v>155.35307308137521</v>
      </c>
      <c r="AB3753">
        <f t="shared" si="98"/>
        <v>0.38332942656743613</v>
      </c>
      <c r="AC3753">
        <f t="shared" si="99"/>
        <v>5.1013435865692555E-2</v>
      </c>
    </row>
    <row r="3754" spans="1:29" x14ac:dyDescent="0.25">
      <c r="A3754" s="2">
        <v>3753</v>
      </c>
      <c r="B3754" s="3" t="s">
        <v>178</v>
      </c>
      <c r="C3754" s="3" t="s">
        <v>333</v>
      </c>
      <c r="D3754" s="3" t="s">
        <v>179</v>
      </c>
      <c r="E3754" s="3" t="s">
        <v>365</v>
      </c>
      <c r="F3754" s="3">
        <v>0.56000000000000005</v>
      </c>
      <c r="G3754" s="3">
        <v>0.48</v>
      </c>
      <c r="H3754" s="3" t="s">
        <v>60</v>
      </c>
      <c r="I3754" s="2">
        <v>5400</v>
      </c>
      <c r="J3754" s="3" t="s">
        <v>89</v>
      </c>
      <c r="K3754" s="2">
        <v>5400</v>
      </c>
      <c r="L3754" s="3" t="s">
        <v>64</v>
      </c>
      <c r="M3754" s="3" t="s">
        <v>65</v>
      </c>
      <c r="N3754" s="3" t="s">
        <v>60</v>
      </c>
      <c r="O3754" s="3"/>
      <c r="P3754" s="3"/>
      <c r="Q3754" s="3"/>
      <c r="R3754" s="3">
        <v>0</v>
      </c>
      <c r="S3754" s="3">
        <v>1</v>
      </c>
      <c r="T3754" s="2">
        <v>2</v>
      </c>
      <c r="U3754" s="3">
        <v>0.1221556330257003</v>
      </c>
      <c r="V3754" s="3">
        <v>0</v>
      </c>
      <c r="W3754" s="3">
        <v>0</v>
      </c>
      <c r="X3754" s="3">
        <v>0</v>
      </c>
      <c r="Y3754" s="3">
        <v>0</v>
      </c>
      <c r="Z3754" s="3">
        <v>0</v>
      </c>
      <c r="AA3754" s="3">
        <v>0</v>
      </c>
      <c r="AB3754">
        <f t="shared" si="98"/>
        <v>0</v>
      </c>
      <c r="AC3754">
        <f t="shared" si="99"/>
        <v>0</v>
      </c>
    </row>
    <row r="3755" spans="1:29" x14ac:dyDescent="0.25">
      <c r="A3755" s="2">
        <v>3754</v>
      </c>
      <c r="B3755" s="3" t="s">
        <v>178</v>
      </c>
      <c r="C3755" s="3" t="s">
        <v>333</v>
      </c>
      <c r="D3755" s="3" t="s">
        <v>179</v>
      </c>
      <c r="E3755" s="3" t="s">
        <v>365</v>
      </c>
      <c r="F3755" s="3">
        <v>0.56000000000000005</v>
      </c>
      <c r="G3755" s="3">
        <v>0.48</v>
      </c>
      <c r="H3755" s="3" t="s">
        <v>60</v>
      </c>
      <c r="I3755" s="2">
        <v>5400</v>
      </c>
      <c r="J3755" s="3" t="s">
        <v>89</v>
      </c>
      <c r="K3755" s="2">
        <v>5400</v>
      </c>
      <c r="L3755" s="3" t="s">
        <v>64</v>
      </c>
      <c r="M3755" s="3" t="s">
        <v>366</v>
      </c>
      <c r="N3755" s="3" t="s">
        <v>60</v>
      </c>
      <c r="O3755" s="3"/>
      <c r="P3755" s="3"/>
      <c r="Q3755" s="3"/>
      <c r="R3755" s="3">
        <v>0</v>
      </c>
      <c r="S3755" s="3">
        <v>1</v>
      </c>
      <c r="T3755" s="2">
        <v>1</v>
      </c>
      <c r="U3755" s="3">
        <v>1.0649386414119399E-3</v>
      </c>
      <c r="V3755" s="3">
        <v>0</v>
      </c>
      <c r="W3755" s="3">
        <v>0</v>
      </c>
      <c r="X3755" s="3">
        <v>0</v>
      </c>
      <c r="Y3755" s="3">
        <v>0</v>
      </c>
      <c r="Z3755" s="3">
        <v>0</v>
      </c>
      <c r="AA3755" s="3">
        <v>0</v>
      </c>
      <c r="AB3755">
        <f t="shared" si="98"/>
        <v>0</v>
      </c>
      <c r="AC3755">
        <f t="shared" si="99"/>
        <v>0</v>
      </c>
    </row>
    <row r="3756" spans="1:29" x14ac:dyDescent="0.25">
      <c r="A3756" s="2">
        <v>3755</v>
      </c>
      <c r="B3756" s="3" t="s">
        <v>178</v>
      </c>
      <c r="C3756" s="3" t="s">
        <v>333</v>
      </c>
      <c r="D3756" s="3" t="s">
        <v>179</v>
      </c>
      <c r="E3756" s="3" t="s">
        <v>365</v>
      </c>
      <c r="F3756" s="3">
        <v>0.56000000000000005</v>
      </c>
      <c r="G3756" s="3">
        <v>0.48</v>
      </c>
      <c r="H3756" s="3" t="s">
        <v>60</v>
      </c>
      <c r="I3756" s="2">
        <v>8140</v>
      </c>
      <c r="J3756" s="3" t="s">
        <v>57</v>
      </c>
      <c r="K3756" s="2">
        <v>8140</v>
      </c>
      <c r="L3756" s="3"/>
      <c r="M3756" s="3" t="s">
        <v>65</v>
      </c>
      <c r="N3756" s="3" t="s">
        <v>60</v>
      </c>
      <c r="O3756" s="3"/>
      <c r="P3756" s="3"/>
      <c r="Q3756" s="3"/>
      <c r="R3756" s="3">
        <v>0</v>
      </c>
      <c r="S3756" s="3">
        <v>1</v>
      </c>
      <c r="T3756" s="2">
        <v>2</v>
      </c>
      <c r="U3756" s="3">
        <v>2.0030584604457881E-4</v>
      </c>
      <c r="V3756" s="3">
        <v>1.5250160488783256E-3</v>
      </c>
      <c r="W3756" s="3">
        <v>2.0233508457600361E-4</v>
      </c>
      <c r="X3756" s="3">
        <v>0.62259233015891358</v>
      </c>
      <c r="Y3756" s="3">
        <v>1.5250160488783256E-3</v>
      </c>
      <c r="Z3756" s="3">
        <v>2.0233490570300151E-4</v>
      </c>
      <c r="AA3756" s="3">
        <v>0.62259233015891358</v>
      </c>
      <c r="AB3756">
        <f t="shared" si="98"/>
        <v>1.5250160488783256E-3</v>
      </c>
      <c r="AC3756">
        <f t="shared" si="99"/>
        <v>2.0233490570300151E-4</v>
      </c>
    </row>
    <row r="3757" spans="1:29" x14ac:dyDescent="0.25">
      <c r="A3757" s="2">
        <v>3756</v>
      </c>
      <c r="B3757" s="3" t="s">
        <v>178</v>
      </c>
      <c r="C3757" s="3" t="s">
        <v>333</v>
      </c>
      <c r="D3757" s="3" t="s">
        <v>179</v>
      </c>
      <c r="E3757" s="3" t="s">
        <v>365</v>
      </c>
      <c r="F3757" s="3">
        <v>0.56000000000000005</v>
      </c>
      <c r="G3757" s="3">
        <v>0.48</v>
      </c>
      <c r="H3757" s="3" t="s">
        <v>289</v>
      </c>
      <c r="I3757" s="2">
        <v>1100</v>
      </c>
      <c r="J3757" s="3" t="s">
        <v>42</v>
      </c>
      <c r="K3757" s="2">
        <v>1100</v>
      </c>
      <c r="L3757" s="3"/>
      <c r="M3757" s="3" t="s">
        <v>289</v>
      </c>
      <c r="N3757" s="3" t="s">
        <v>289</v>
      </c>
      <c r="O3757" s="3"/>
      <c r="P3757" s="3"/>
      <c r="Q3757" s="3"/>
      <c r="R3757" s="3">
        <v>0</v>
      </c>
      <c r="S3757" s="3">
        <v>1</v>
      </c>
      <c r="T3757" s="2">
        <v>31</v>
      </c>
      <c r="U3757" s="3">
        <v>1.9160122382960341</v>
      </c>
      <c r="V3757" s="3">
        <v>14.145192677923008</v>
      </c>
      <c r="W3757" s="3">
        <v>1.9927399553629872</v>
      </c>
      <c r="X3757" s="3">
        <v>6504.9968728238391</v>
      </c>
      <c r="Y3757" s="3">
        <v>14.145192677923008</v>
      </c>
      <c r="Z3757" s="3">
        <v>1.9927381936943158</v>
      </c>
      <c r="AA3757" s="3">
        <v>6504.9968728238391</v>
      </c>
      <c r="AB3757">
        <f t="shared" si="98"/>
        <v>14.145192677923008</v>
      </c>
      <c r="AC3757">
        <f t="shared" si="99"/>
        <v>1.9927381936943158</v>
      </c>
    </row>
    <row r="3758" spans="1:29" x14ac:dyDescent="0.25">
      <c r="A3758" s="2">
        <v>3757</v>
      </c>
      <c r="B3758" s="3" t="s">
        <v>178</v>
      </c>
      <c r="C3758" s="3" t="s">
        <v>333</v>
      </c>
      <c r="D3758" s="3" t="s">
        <v>179</v>
      </c>
      <c r="E3758" s="3" t="s">
        <v>365</v>
      </c>
      <c r="F3758" s="3">
        <v>0.56000000000000005</v>
      </c>
      <c r="G3758" s="3">
        <v>0.48</v>
      </c>
      <c r="H3758" s="3" t="s">
        <v>289</v>
      </c>
      <c r="I3758" s="2">
        <v>1200</v>
      </c>
      <c r="J3758" s="3" t="s">
        <v>45</v>
      </c>
      <c r="K3758" s="2">
        <v>1200</v>
      </c>
      <c r="L3758" s="3"/>
      <c r="M3758" s="3" t="s">
        <v>289</v>
      </c>
      <c r="N3758" s="3" t="s">
        <v>289</v>
      </c>
      <c r="O3758" s="3"/>
      <c r="P3758" s="3"/>
      <c r="Q3758" s="3"/>
      <c r="R3758" s="3">
        <v>0</v>
      </c>
      <c r="S3758" s="3">
        <v>1</v>
      </c>
      <c r="T3758" s="2">
        <v>274</v>
      </c>
      <c r="U3758" s="3">
        <v>47.004300819546039</v>
      </c>
      <c r="V3758" s="3">
        <v>437.02257869514659</v>
      </c>
      <c r="W3758" s="3">
        <v>63.865087905389821</v>
      </c>
      <c r="X3758" s="3">
        <v>176565.71888009098</v>
      </c>
      <c r="Y3758" s="3">
        <v>437.02257869514659</v>
      </c>
      <c r="Z3758" s="3">
        <v>63.865031445878408</v>
      </c>
      <c r="AA3758" s="3">
        <v>176565.71888009098</v>
      </c>
      <c r="AB3758">
        <f t="shared" si="98"/>
        <v>437.02257869514659</v>
      </c>
      <c r="AC3758">
        <f t="shared" si="99"/>
        <v>63.865031445878408</v>
      </c>
    </row>
    <row r="3759" spans="1:29" x14ac:dyDescent="0.25">
      <c r="A3759" s="2">
        <v>3758</v>
      </c>
      <c r="B3759" s="3" t="s">
        <v>178</v>
      </c>
      <c r="C3759" s="3" t="s">
        <v>333</v>
      </c>
      <c r="D3759" s="3" t="s">
        <v>179</v>
      </c>
      <c r="E3759" s="3" t="s">
        <v>365</v>
      </c>
      <c r="F3759" s="3">
        <v>0.56000000000000005</v>
      </c>
      <c r="G3759" s="3">
        <v>0.48</v>
      </c>
      <c r="H3759" s="3" t="s">
        <v>289</v>
      </c>
      <c r="I3759" s="2">
        <v>1210</v>
      </c>
      <c r="J3759" s="3" t="s">
        <v>46</v>
      </c>
      <c r="K3759" s="2">
        <v>1210</v>
      </c>
      <c r="L3759" s="3"/>
      <c r="M3759" s="3" t="s">
        <v>289</v>
      </c>
      <c r="N3759" s="3" t="s">
        <v>289</v>
      </c>
      <c r="O3759" s="3"/>
      <c r="P3759" s="3"/>
      <c r="Q3759" s="3"/>
      <c r="R3759" s="3">
        <v>0</v>
      </c>
      <c r="S3759" s="3">
        <v>1</v>
      </c>
      <c r="T3759" s="2">
        <v>841</v>
      </c>
      <c r="U3759" s="3">
        <v>95.872765093766859</v>
      </c>
      <c r="V3759" s="3">
        <v>864.0256644558583</v>
      </c>
      <c r="W3759" s="3">
        <v>126.88079107774912</v>
      </c>
      <c r="X3759" s="3">
        <v>350268.85948691121</v>
      </c>
      <c r="Y3759" s="3">
        <v>864.0256644558583</v>
      </c>
      <c r="Z3759" s="3">
        <v>126.88067890961891</v>
      </c>
      <c r="AA3759" s="3">
        <v>350268.85948691121</v>
      </c>
      <c r="AB3759">
        <f t="shared" si="98"/>
        <v>864.0256644558583</v>
      </c>
      <c r="AC3759">
        <f t="shared" si="99"/>
        <v>126.88067890961891</v>
      </c>
    </row>
    <row r="3760" spans="1:29" x14ac:dyDescent="0.25">
      <c r="A3760" s="2">
        <v>3759</v>
      </c>
      <c r="B3760" s="3" t="s">
        <v>178</v>
      </c>
      <c r="C3760" s="3" t="s">
        <v>333</v>
      </c>
      <c r="D3760" s="3" t="s">
        <v>179</v>
      </c>
      <c r="E3760" s="3" t="s">
        <v>365</v>
      </c>
      <c r="F3760" s="3">
        <v>0.56000000000000005</v>
      </c>
      <c r="G3760" s="3">
        <v>0.48</v>
      </c>
      <c r="H3760" s="3" t="s">
        <v>289</v>
      </c>
      <c r="I3760" s="2">
        <v>1330</v>
      </c>
      <c r="J3760" s="3" t="s">
        <v>47</v>
      </c>
      <c r="K3760" s="2">
        <v>1330</v>
      </c>
      <c r="L3760" s="3"/>
      <c r="M3760" s="3" t="s">
        <v>289</v>
      </c>
      <c r="N3760" s="3" t="s">
        <v>289</v>
      </c>
      <c r="O3760" s="3"/>
      <c r="P3760" s="3"/>
      <c r="Q3760" s="3"/>
      <c r="R3760" s="3">
        <v>0</v>
      </c>
      <c r="S3760" s="3">
        <v>1</v>
      </c>
      <c r="T3760" s="2">
        <v>16</v>
      </c>
      <c r="U3760" s="3">
        <v>3.5049262311992804</v>
      </c>
      <c r="V3760" s="3">
        <v>35.8786755818534</v>
      </c>
      <c r="W3760" s="3">
        <v>6.2956780164939472</v>
      </c>
      <c r="X3760" s="3">
        <v>13025.340119143075</v>
      </c>
      <c r="Y3760" s="3">
        <v>35.8786755818534</v>
      </c>
      <c r="Z3760" s="3">
        <v>6.2956724508411614</v>
      </c>
      <c r="AA3760" s="3">
        <v>13025.340119143075</v>
      </c>
      <c r="AB3760">
        <f t="shared" si="98"/>
        <v>35.8786755818534</v>
      </c>
      <c r="AC3760">
        <f t="shared" si="99"/>
        <v>6.2956724508411614</v>
      </c>
    </row>
    <row r="3761" spans="1:29" x14ac:dyDescent="0.25">
      <c r="A3761" s="2">
        <v>3760</v>
      </c>
      <c r="B3761" s="3" t="s">
        <v>178</v>
      </c>
      <c r="C3761" s="3" t="s">
        <v>333</v>
      </c>
      <c r="D3761" s="3" t="s">
        <v>179</v>
      </c>
      <c r="E3761" s="3" t="s">
        <v>365</v>
      </c>
      <c r="F3761" s="3">
        <v>0.56000000000000005</v>
      </c>
      <c r="G3761" s="3">
        <v>0.48</v>
      </c>
      <c r="H3761" s="3" t="s">
        <v>289</v>
      </c>
      <c r="I3761" s="2">
        <v>1400</v>
      </c>
      <c r="J3761" s="3" t="s">
        <v>48</v>
      </c>
      <c r="K3761" s="2">
        <v>1400</v>
      </c>
      <c r="L3761" s="3"/>
      <c r="M3761" s="3" t="s">
        <v>289</v>
      </c>
      <c r="N3761" s="3" t="s">
        <v>289</v>
      </c>
      <c r="O3761" s="3"/>
      <c r="P3761" s="3"/>
      <c r="Q3761" s="3"/>
      <c r="R3761" s="3">
        <v>0</v>
      </c>
      <c r="S3761" s="3">
        <v>1</v>
      </c>
      <c r="T3761" s="2">
        <v>67</v>
      </c>
      <c r="U3761" s="3">
        <v>9.5910061676018454</v>
      </c>
      <c r="V3761" s="3">
        <v>95.773208590410334</v>
      </c>
      <c r="W3761" s="3">
        <v>12.938871497838612</v>
      </c>
      <c r="X3761" s="3">
        <v>36359.455085530702</v>
      </c>
      <c r="Y3761" s="3">
        <v>95.773208590410334</v>
      </c>
      <c r="Z3761" s="3">
        <v>12.938860059314255</v>
      </c>
      <c r="AA3761" s="3">
        <v>36359.455085530702</v>
      </c>
      <c r="AB3761">
        <f t="shared" si="98"/>
        <v>95.773208590410334</v>
      </c>
      <c r="AC3761">
        <f t="shared" si="99"/>
        <v>12.938860059314255</v>
      </c>
    </row>
    <row r="3762" spans="1:29" x14ac:dyDescent="0.25">
      <c r="A3762" s="2">
        <v>3761</v>
      </c>
      <c r="B3762" s="3" t="s">
        <v>178</v>
      </c>
      <c r="C3762" s="3" t="s">
        <v>333</v>
      </c>
      <c r="D3762" s="3" t="s">
        <v>179</v>
      </c>
      <c r="E3762" s="3" t="s">
        <v>365</v>
      </c>
      <c r="F3762" s="3">
        <v>0.56000000000000005</v>
      </c>
      <c r="G3762" s="3">
        <v>0.48</v>
      </c>
      <c r="H3762" s="3" t="s">
        <v>289</v>
      </c>
      <c r="I3762" s="2">
        <v>1410</v>
      </c>
      <c r="J3762" s="3" t="s">
        <v>116</v>
      </c>
      <c r="K3762" s="2">
        <v>1410</v>
      </c>
      <c r="L3762" s="3"/>
      <c r="M3762" s="3" t="s">
        <v>289</v>
      </c>
      <c r="N3762" s="3" t="s">
        <v>289</v>
      </c>
      <c r="O3762" s="3"/>
      <c r="P3762" s="3"/>
      <c r="Q3762" s="3"/>
      <c r="R3762" s="3">
        <v>0</v>
      </c>
      <c r="S3762" s="3">
        <v>1</v>
      </c>
      <c r="T3762" s="2">
        <v>77</v>
      </c>
      <c r="U3762" s="3">
        <v>24.837385869815009</v>
      </c>
      <c r="V3762" s="3">
        <v>224.81970250568099</v>
      </c>
      <c r="W3762" s="3">
        <v>30.461262747709149</v>
      </c>
      <c r="X3762" s="3">
        <v>99295.831255169964</v>
      </c>
      <c r="Y3762" s="3">
        <v>224.81970250568099</v>
      </c>
      <c r="Z3762" s="3">
        <v>30.461235818629902</v>
      </c>
      <c r="AA3762" s="3">
        <v>99295.831255169964</v>
      </c>
      <c r="AB3762">
        <f t="shared" si="98"/>
        <v>224.81970250568099</v>
      </c>
      <c r="AC3762">
        <f t="shared" si="99"/>
        <v>30.461235818629902</v>
      </c>
    </row>
    <row r="3763" spans="1:29" x14ac:dyDescent="0.25">
      <c r="A3763" s="2">
        <v>3762</v>
      </c>
      <c r="B3763" s="3" t="s">
        <v>178</v>
      </c>
      <c r="C3763" s="3" t="s">
        <v>333</v>
      </c>
      <c r="D3763" s="3" t="s">
        <v>179</v>
      </c>
      <c r="E3763" s="3" t="s">
        <v>365</v>
      </c>
      <c r="F3763" s="3">
        <v>0.56000000000000005</v>
      </c>
      <c r="G3763" s="3">
        <v>0.48</v>
      </c>
      <c r="H3763" s="3" t="s">
        <v>289</v>
      </c>
      <c r="I3763" s="2">
        <v>1430</v>
      </c>
      <c r="J3763" s="3" t="s">
        <v>118</v>
      </c>
      <c r="K3763" s="2">
        <v>1430</v>
      </c>
      <c r="L3763" s="3"/>
      <c r="M3763" s="3" t="s">
        <v>289</v>
      </c>
      <c r="N3763" s="3" t="s">
        <v>289</v>
      </c>
      <c r="O3763" s="3"/>
      <c r="P3763" s="3"/>
      <c r="Q3763" s="3"/>
      <c r="R3763" s="3">
        <v>0</v>
      </c>
      <c r="S3763" s="3">
        <v>1</v>
      </c>
      <c r="T3763" s="2">
        <v>57</v>
      </c>
      <c r="U3763" s="3">
        <v>8.73570739361233</v>
      </c>
      <c r="V3763" s="3">
        <v>82.968242051635059</v>
      </c>
      <c r="W3763" s="3">
        <v>11.196831291234609</v>
      </c>
      <c r="X3763" s="3">
        <v>34495.643888328741</v>
      </c>
      <c r="Y3763" s="3">
        <v>82.968242051635059</v>
      </c>
      <c r="Z3763" s="3">
        <v>11.196821392749454</v>
      </c>
      <c r="AA3763" s="3">
        <v>34495.643888328741</v>
      </c>
      <c r="AB3763">
        <f t="shared" si="98"/>
        <v>82.968242051635059</v>
      </c>
      <c r="AC3763">
        <f t="shared" si="99"/>
        <v>11.196821392749454</v>
      </c>
    </row>
    <row r="3764" spans="1:29" x14ac:dyDescent="0.25">
      <c r="A3764" s="2">
        <v>3763</v>
      </c>
      <c r="B3764" s="3" t="s">
        <v>178</v>
      </c>
      <c r="C3764" s="3" t="s">
        <v>333</v>
      </c>
      <c r="D3764" s="3" t="s">
        <v>179</v>
      </c>
      <c r="E3764" s="3" t="s">
        <v>365</v>
      </c>
      <c r="F3764" s="3">
        <v>0.56000000000000005</v>
      </c>
      <c r="G3764" s="3">
        <v>0.48</v>
      </c>
      <c r="H3764" s="3" t="s">
        <v>289</v>
      </c>
      <c r="I3764" s="2">
        <v>1450</v>
      </c>
      <c r="J3764" s="3" t="s">
        <v>119</v>
      </c>
      <c r="K3764" s="2">
        <v>1450</v>
      </c>
      <c r="L3764" s="3"/>
      <c r="M3764" s="3" t="s">
        <v>289</v>
      </c>
      <c r="N3764" s="3" t="s">
        <v>289</v>
      </c>
      <c r="O3764" s="3"/>
      <c r="P3764" s="3"/>
      <c r="Q3764" s="3"/>
      <c r="R3764" s="3">
        <v>0</v>
      </c>
      <c r="S3764" s="3">
        <v>1</v>
      </c>
      <c r="T3764" s="2">
        <v>21</v>
      </c>
      <c r="U3764" s="3">
        <v>1.8735823870128994</v>
      </c>
      <c r="V3764" s="3">
        <v>21.358185288939769</v>
      </c>
      <c r="W3764" s="3">
        <v>2.8765946202160992</v>
      </c>
      <c r="X3764" s="3">
        <v>7338.7166135666548</v>
      </c>
      <c r="Y3764" s="3">
        <v>21.358185288939769</v>
      </c>
      <c r="Z3764" s="3">
        <v>2.8765920771815217</v>
      </c>
      <c r="AA3764" s="3">
        <v>7338.7166135666548</v>
      </c>
      <c r="AB3764">
        <f t="shared" si="98"/>
        <v>21.358185288939769</v>
      </c>
      <c r="AC3764">
        <f t="shared" si="99"/>
        <v>2.8765920771815217</v>
      </c>
    </row>
    <row r="3765" spans="1:29" x14ac:dyDescent="0.25">
      <c r="A3765" s="2">
        <v>3764</v>
      </c>
      <c r="B3765" s="3" t="s">
        <v>178</v>
      </c>
      <c r="C3765" s="3" t="s">
        <v>333</v>
      </c>
      <c r="D3765" s="3" t="s">
        <v>179</v>
      </c>
      <c r="E3765" s="3" t="s">
        <v>365</v>
      </c>
      <c r="F3765" s="3">
        <v>0.56000000000000005</v>
      </c>
      <c r="G3765" s="3">
        <v>0.48</v>
      </c>
      <c r="H3765" s="3" t="s">
        <v>289</v>
      </c>
      <c r="I3765" s="2">
        <v>1700</v>
      </c>
      <c r="J3765" s="3" t="s">
        <v>121</v>
      </c>
      <c r="K3765" s="2">
        <v>1700</v>
      </c>
      <c r="L3765" s="3"/>
      <c r="M3765" s="3" t="s">
        <v>289</v>
      </c>
      <c r="N3765" s="3" t="s">
        <v>289</v>
      </c>
      <c r="O3765" s="3"/>
      <c r="P3765" s="3"/>
      <c r="Q3765" s="3"/>
      <c r="R3765" s="3">
        <v>0</v>
      </c>
      <c r="S3765" s="3">
        <v>1</v>
      </c>
      <c r="T3765" s="2">
        <v>13</v>
      </c>
      <c r="U3765" s="3">
        <v>0.67191198481212777</v>
      </c>
      <c r="V3765" s="3">
        <v>6.070251013876466</v>
      </c>
      <c r="W3765" s="3">
        <v>0.84917836066960117</v>
      </c>
      <c r="X3765" s="3">
        <v>2573.9412559566317</v>
      </c>
      <c r="Y3765" s="3">
        <v>6.070251013876466</v>
      </c>
      <c r="Z3765" s="3">
        <v>0.84917760995904867</v>
      </c>
      <c r="AA3765" s="3">
        <v>2573.9412559566317</v>
      </c>
      <c r="AB3765">
        <f t="shared" si="98"/>
        <v>6.070251013876466</v>
      </c>
      <c r="AC3765">
        <f t="shared" si="99"/>
        <v>0.84917760995904867</v>
      </c>
    </row>
    <row r="3766" spans="1:29" x14ac:dyDescent="0.25">
      <c r="A3766" s="2">
        <v>3765</v>
      </c>
      <c r="B3766" s="3" t="s">
        <v>178</v>
      </c>
      <c r="C3766" s="3" t="s">
        <v>333</v>
      </c>
      <c r="D3766" s="3" t="s">
        <v>179</v>
      </c>
      <c r="E3766" s="3" t="s">
        <v>365</v>
      </c>
      <c r="F3766" s="3">
        <v>0.56000000000000005</v>
      </c>
      <c r="G3766" s="3">
        <v>0.48</v>
      </c>
      <c r="H3766" s="3" t="s">
        <v>289</v>
      </c>
      <c r="I3766" s="2">
        <v>1720</v>
      </c>
      <c r="J3766" s="3" t="s">
        <v>123</v>
      </c>
      <c r="K3766" s="2">
        <v>1720</v>
      </c>
      <c r="L3766" s="3"/>
      <c r="M3766" s="3" t="s">
        <v>289</v>
      </c>
      <c r="N3766" s="3" t="s">
        <v>289</v>
      </c>
      <c r="O3766" s="3"/>
      <c r="P3766" s="3"/>
      <c r="Q3766" s="3"/>
      <c r="R3766" s="3">
        <v>0</v>
      </c>
      <c r="S3766" s="3">
        <v>1</v>
      </c>
      <c r="T3766" s="2">
        <v>8</v>
      </c>
      <c r="U3766" s="3">
        <v>0.68931179437788381</v>
      </c>
      <c r="V3766" s="3">
        <v>6.1062386153684276</v>
      </c>
      <c r="W3766" s="3">
        <v>0.86229940614856493</v>
      </c>
      <c r="X3766" s="3">
        <v>2625.1470227000796</v>
      </c>
      <c r="Y3766" s="3">
        <v>6.1062386153684276</v>
      </c>
      <c r="Z3766" s="3">
        <v>0.86229864383843968</v>
      </c>
      <c r="AA3766" s="3">
        <v>2625.1470227000796</v>
      </c>
      <c r="AB3766">
        <f t="shared" si="98"/>
        <v>6.1062386153684276</v>
      </c>
      <c r="AC3766">
        <f t="shared" si="99"/>
        <v>0.86229864383843968</v>
      </c>
    </row>
    <row r="3767" spans="1:29" x14ac:dyDescent="0.25">
      <c r="A3767" s="2">
        <v>3766</v>
      </c>
      <c r="B3767" s="3" t="s">
        <v>178</v>
      </c>
      <c r="C3767" s="3" t="s">
        <v>333</v>
      </c>
      <c r="D3767" s="3" t="s">
        <v>179</v>
      </c>
      <c r="E3767" s="3" t="s">
        <v>365</v>
      </c>
      <c r="F3767" s="3">
        <v>0.56000000000000005</v>
      </c>
      <c r="G3767" s="3">
        <v>0.48</v>
      </c>
      <c r="H3767" s="3" t="s">
        <v>289</v>
      </c>
      <c r="I3767" s="2">
        <v>1740</v>
      </c>
      <c r="J3767" s="3" t="s">
        <v>124</v>
      </c>
      <c r="K3767" s="2">
        <v>1740</v>
      </c>
      <c r="L3767" s="3"/>
      <c r="M3767" s="3" t="s">
        <v>289</v>
      </c>
      <c r="N3767" s="3" t="s">
        <v>289</v>
      </c>
      <c r="O3767" s="3"/>
      <c r="P3767" s="3"/>
      <c r="Q3767" s="3"/>
      <c r="R3767" s="3">
        <v>0</v>
      </c>
      <c r="S3767" s="3">
        <v>1</v>
      </c>
      <c r="T3767" s="2">
        <v>56</v>
      </c>
      <c r="U3767" s="3">
        <v>18.979794414927987</v>
      </c>
      <c r="V3767" s="3">
        <v>158.66682948580251</v>
      </c>
      <c r="W3767" s="3">
        <v>21.349906307990096</v>
      </c>
      <c r="X3767" s="3">
        <v>72486.774149728677</v>
      </c>
      <c r="Y3767" s="3">
        <v>158.66682948580251</v>
      </c>
      <c r="Z3767" s="3">
        <v>21.349887433745653</v>
      </c>
      <c r="AA3767" s="3">
        <v>72486.774149728677</v>
      </c>
      <c r="AB3767">
        <f t="shared" si="98"/>
        <v>158.66682948580251</v>
      </c>
      <c r="AC3767">
        <f t="shared" si="99"/>
        <v>21.349887433745653</v>
      </c>
    </row>
    <row r="3768" spans="1:29" x14ac:dyDescent="0.25">
      <c r="A3768" s="2">
        <v>3767</v>
      </c>
      <c r="B3768" s="3" t="s">
        <v>178</v>
      </c>
      <c r="C3768" s="3" t="s">
        <v>333</v>
      </c>
      <c r="D3768" s="3" t="s">
        <v>179</v>
      </c>
      <c r="E3768" s="3" t="s">
        <v>365</v>
      </c>
      <c r="F3768" s="3">
        <v>0.56000000000000005</v>
      </c>
      <c r="G3768" s="3">
        <v>0.48</v>
      </c>
      <c r="H3768" s="3" t="s">
        <v>289</v>
      </c>
      <c r="I3768" s="2">
        <v>1750</v>
      </c>
      <c r="J3768" s="3" t="s">
        <v>51</v>
      </c>
      <c r="K3768" s="2">
        <v>1750</v>
      </c>
      <c r="L3768" s="3"/>
      <c r="M3768" s="3" t="s">
        <v>289</v>
      </c>
      <c r="N3768" s="3" t="s">
        <v>289</v>
      </c>
      <c r="O3768" s="3"/>
      <c r="P3768" s="3"/>
      <c r="Q3768" s="3"/>
      <c r="R3768" s="3">
        <v>0</v>
      </c>
      <c r="S3768" s="3">
        <v>1</v>
      </c>
      <c r="T3768" s="2">
        <v>71</v>
      </c>
      <c r="U3768" s="3">
        <v>14.449627679060972</v>
      </c>
      <c r="V3768" s="3">
        <v>116.5314695193494</v>
      </c>
      <c r="W3768" s="3">
        <v>15.897144196516303</v>
      </c>
      <c r="X3768" s="3">
        <v>54270.37698732171</v>
      </c>
      <c r="Y3768" s="3">
        <v>116.5314695193494</v>
      </c>
      <c r="Z3768" s="3">
        <v>15.897130142750406</v>
      </c>
      <c r="AA3768" s="3">
        <v>54270.37698732171</v>
      </c>
      <c r="AB3768">
        <f t="shared" si="98"/>
        <v>116.5314695193494</v>
      </c>
      <c r="AC3768">
        <f t="shared" si="99"/>
        <v>15.897130142750406</v>
      </c>
    </row>
    <row r="3769" spans="1:29" x14ac:dyDescent="0.25">
      <c r="A3769" s="2">
        <v>3768</v>
      </c>
      <c r="B3769" s="3" t="s">
        <v>178</v>
      </c>
      <c r="C3769" s="3" t="s">
        <v>333</v>
      </c>
      <c r="D3769" s="3" t="s">
        <v>179</v>
      </c>
      <c r="E3769" s="3" t="s">
        <v>365</v>
      </c>
      <c r="F3769" s="3">
        <v>0.56000000000000005</v>
      </c>
      <c r="G3769" s="3">
        <v>0.48</v>
      </c>
      <c r="H3769" s="3" t="s">
        <v>289</v>
      </c>
      <c r="I3769" s="2">
        <v>8300</v>
      </c>
      <c r="J3769" s="3" t="s">
        <v>202</v>
      </c>
      <c r="K3769" s="2">
        <v>8300</v>
      </c>
      <c r="L3769" s="3"/>
      <c r="M3769" s="3" t="s">
        <v>289</v>
      </c>
      <c r="N3769" s="3" t="s">
        <v>289</v>
      </c>
      <c r="O3769" s="3"/>
      <c r="P3769" s="3"/>
      <c r="Q3769" s="3"/>
      <c r="R3769" s="3">
        <v>0</v>
      </c>
      <c r="S3769" s="3">
        <v>1</v>
      </c>
      <c r="T3769" s="2">
        <v>25</v>
      </c>
      <c r="U3769" s="3">
        <v>4.1863443719389322</v>
      </c>
      <c r="V3769" s="3">
        <v>32.605100875131207</v>
      </c>
      <c r="W3769" s="3">
        <v>4.6336101474745979</v>
      </c>
      <c r="X3769" s="3">
        <v>15164.219300301949</v>
      </c>
      <c r="Y3769" s="3">
        <v>32.605100875131207</v>
      </c>
      <c r="Z3769" s="3">
        <v>4.6336060511619808</v>
      </c>
      <c r="AA3769" s="3">
        <v>15164.219300301949</v>
      </c>
      <c r="AB3769">
        <f t="shared" si="98"/>
        <v>32.605100875131207</v>
      </c>
      <c r="AC3769">
        <f t="shared" si="99"/>
        <v>4.6336060511619808</v>
      </c>
    </row>
    <row r="3770" spans="1:29" x14ac:dyDescent="0.25">
      <c r="A3770" s="2">
        <v>3769</v>
      </c>
      <c r="B3770" s="3" t="s">
        <v>178</v>
      </c>
      <c r="C3770" s="3" t="s">
        <v>333</v>
      </c>
      <c r="D3770" s="3" t="s">
        <v>179</v>
      </c>
      <c r="E3770" s="3" t="s">
        <v>365</v>
      </c>
      <c r="F3770" s="3">
        <v>0.56000000000000005</v>
      </c>
      <c r="G3770" s="3">
        <v>0.48</v>
      </c>
      <c r="H3770" s="3" t="s">
        <v>289</v>
      </c>
      <c r="I3770" s="2">
        <v>8330</v>
      </c>
      <c r="J3770" s="3" t="s">
        <v>129</v>
      </c>
      <c r="K3770" s="2">
        <v>8330</v>
      </c>
      <c r="L3770" s="3"/>
      <c r="M3770" s="3" t="s">
        <v>289</v>
      </c>
      <c r="N3770" s="3" t="s">
        <v>289</v>
      </c>
      <c r="O3770" s="3"/>
      <c r="P3770" s="3"/>
      <c r="Q3770" s="3"/>
      <c r="R3770" s="3">
        <v>0</v>
      </c>
      <c r="S3770" s="3">
        <v>1</v>
      </c>
      <c r="T3770" s="2">
        <v>1</v>
      </c>
      <c r="U3770" s="3">
        <v>9.7682834087467595E-3</v>
      </c>
      <c r="V3770" s="3">
        <v>8.5983866641723763E-2</v>
      </c>
      <c r="W3770" s="3">
        <v>1.1609329343964287E-2</v>
      </c>
      <c r="X3770" s="3">
        <v>37.524173183265461</v>
      </c>
      <c r="Y3770" s="3">
        <v>8.5983866641723763E-2</v>
      </c>
      <c r="Z3770" s="3">
        <v>1.16093190808129E-2</v>
      </c>
      <c r="AA3770" s="3">
        <v>37.524173183265461</v>
      </c>
      <c r="AB3770">
        <f t="shared" si="98"/>
        <v>8.5983866641723763E-2</v>
      </c>
      <c r="AC3770">
        <f t="shared" si="99"/>
        <v>1.16093190808129E-2</v>
      </c>
    </row>
    <row r="3771" spans="1:29" x14ac:dyDescent="0.25">
      <c r="A3771" s="2">
        <v>3770</v>
      </c>
      <c r="B3771" s="3" t="s">
        <v>178</v>
      </c>
      <c r="C3771" s="3" t="s">
        <v>333</v>
      </c>
      <c r="D3771" s="3" t="s">
        <v>179</v>
      </c>
      <c r="E3771" s="3" t="s">
        <v>365</v>
      </c>
      <c r="F3771" s="3">
        <v>0.56000000000000005</v>
      </c>
      <c r="G3771" s="3">
        <v>0.48</v>
      </c>
      <c r="H3771" s="3" t="s">
        <v>64</v>
      </c>
      <c r="I3771" s="2">
        <v>1750</v>
      </c>
      <c r="J3771" s="3" t="s">
        <v>51</v>
      </c>
      <c r="K3771" s="2">
        <v>3000</v>
      </c>
      <c r="L3771" s="3"/>
      <c r="M3771" s="3" t="s">
        <v>289</v>
      </c>
      <c r="N3771" s="3" t="s">
        <v>289</v>
      </c>
      <c r="O3771" s="3"/>
      <c r="P3771" s="3"/>
      <c r="Q3771" s="3"/>
      <c r="R3771" s="3">
        <v>0</v>
      </c>
      <c r="S3771" s="3">
        <v>1</v>
      </c>
      <c r="T3771" s="2">
        <v>4</v>
      </c>
      <c r="U3771" s="3">
        <v>0.23705751233656408</v>
      </c>
      <c r="V3771" s="3">
        <v>1.8794719780488525</v>
      </c>
      <c r="W3771" s="3">
        <v>0.26127755085453419</v>
      </c>
      <c r="X3771" s="3">
        <v>893.34625668176352</v>
      </c>
      <c r="Y3771" s="3">
        <v>1.8794719780488525</v>
      </c>
      <c r="Z3771" s="3">
        <v>0.2612773198738314</v>
      </c>
      <c r="AA3771" s="3">
        <v>893.34625668176352</v>
      </c>
    </row>
    <row r="3772" spans="1:29" x14ac:dyDescent="0.25">
      <c r="A3772" s="2">
        <v>3771</v>
      </c>
      <c r="B3772" s="3" t="s">
        <v>178</v>
      </c>
      <c r="C3772" s="3" t="s">
        <v>333</v>
      </c>
      <c r="D3772" s="3" t="s">
        <v>179</v>
      </c>
      <c r="E3772" s="3" t="s">
        <v>365</v>
      </c>
      <c r="F3772" s="3">
        <v>0.56000000000000005</v>
      </c>
      <c r="G3772" s="3">
        <v>0.48</v>
      </c>
      <c r="H3772" s="3" t="s">
        <v>64</v>
      </c>
      <c r="I3772" s="2">
        <v>3100</v>
      </c>
      <c r="J3772" s="3" t="s">
        <v>69</v>
      </c>
      <c r="K3772" s="2">
        <v>3100</v>
      </c>
      <c r="L3772" s="3" t="s">
        <v>64</v>
      </c>
      <c r="M3772" s="3" t="s">
        <v>33</v>
      </c>
      <c r="N3772" s="3" t="s">
        <v>33</v>
      </c>
      <c r="O3772" s="3"/>
      <c r="P3772" s="3"/>
      <c r="Q3772" s="3"/>
      <c r="R3772" s="3">
        <v>0</v>
      </c>
      <c r="S3772" s="3">
        <v>1</v>
      </c>
      <c r="T3772" s="2">
        <v>49</v>
      </c>
      <c r="U3772" s="3">
        <v>7.7982248193368866</v>
      </c>
      <c r="V3772" s="3">
        <v>40.698870483544027</v>
      </c>
      <c r="W3772" s="3">
        <v>5.8618028574920169</v>
      </c>
      <c r="X3772" s="3">
        <v>19148.451788313061</v>
      </c>
      <c r="Y3772" s="3">
        <v>40.698870483544027</v>
      </c>
      <c r="Z3772" s="3">
        <v>5.8617976754037082</v>
      </c>
      <c r="AA3772" s="3">
        <v>19148.451788313061</v>
      </c>
    </row>
    <row r="3773" spans="1:29" x14ac:dyDescent="0.25">
      <c r="A3773" s="2">
        <v>3772</v>
      </c>
      <c r="B3773" s="3" t="s">
        <v>178</v>
      </c>
      <c r="C3773" s="3" t="s">
        <v>333</v>
      </c>
      <c r="D3773" s="3" t="s">
        <v>179</v>
      </c>
      <c r="E3773" s="3" t="s">
        <v>365</v>
      </c>
      <c r="F3773" s="3">
        <v>0.56000000000000005</v>
      </c>
      <c r="G3773" s="3">
        <v>0.48</v>
      </c>
      <c r="H3773" s="3" t="s">
        <v>64</v>
      </c>
      <c r="I3773" s="2">
        <v>3200</v>
      </c>
      <c r="J3773" s="3" t="s">
        <v>72</v>
      </c>
      <c r="K3773" s="2">
        <v>3200</v>
      </c>
      <c r="L3773" s="3" t="s">
        <v>64</v>
      </c>
      <c r="M3773" s="3" t="s">
        <v>33</v>
      </c>
      <c r="N3773" s="3" t="s">
        <v>33</v>
      </c>
      <c r="O3773" s="3"/>
      <c r="P3773" s="3"/>
      <c r="Q3773" s="3"/>
      <c r="R3773" s="3">
        <v>0</v>
      </c>
      <c r="S3773" s="3">
        <v>1</v>
      </c>
      <c r="T3773" s="2">
        <v>212</v>
      </c>
      <c r="U3773" s="3">
        <v>54.227568102659156</v>
      </c>
      <c r="V3773" s="3">
        <v>279.81428522000073</v>
      </c>
      <c r="W3773" s="3">
        <v>36.755769830347006</v>
      </c>
      <c r="X3773" s="3">
        <v>128091.65101402617</v>
      </c>
      <c r="Y3773" s="3">
        <v>279.81428522000073</v>
      </c>
      <c r="Z3773" s="3">
        <v>36.755737336650135</v>
      </c>
      <c r="AA3773" s="3">
        <v>128091.65101402617</v>
      </c>
    </row>
    <row r="3774" spans="1:29" x14ac:dyDescent="0.25">
      <c r="A3774" s="2">
        <v>3773</v>
      </c>
      <c r="B3774" s="3" t="s">
        <v>178</v>
      </c>
      <c r="C3774" s="3" t="s">
        <v>333</v>
      </c>
      <c r="D3774" s="3" t="s">
        <v>179</v>
      </c>
      <c r="E3774" s="3" t="s">
        <v>365</v>
      </c>
      <c r="F3774" s="3">
        <v>0.56000000000000005</v>
      </c>
      <c r="G3774" s="3">
        <v>0.48</v>
      </c>
      <c r="H3774" s="3" t="s">
        <v>64</v>
      </c>
      <c r="I3774" s="2">
        <v>3200</v>
      </c>
      <c r="J3774" s="3" t="s">
        <v>72</v>
      </c>
      <c r="K3774" s="2">
        <v>3200</v>
      </c>
      <c r="L3774" s="3" t="s">
        <v>64</v>
      </c>
      <c r="M3774" s="3" t="s">
        <v>289</v>
      </c>
      <c r="N3774" s="3" t="s">
        <v>289</v>
      </c>
      <c r="O3774" s="3"/>
      <c r="P3774" s="3"/>
      <c r="Q3774" s="3"/>
      <c r="R3774" s="3">
        <v>0</v>
      </c>
      <c r="S3774" s="3">
        <v>1</v>
      </c>
      <c r="T3774" s="2">
        <v>50</v>
      </c>
      <c r="U3774" s="3">
        <v>10.915877955183667</v>
      </c>
      <c r="V3774" s="3">
        <v>68.222399893618885</v>
      </c>
      <c r="W3774" s="3">
        <v>9.3713906450916706</v>
      </c>
      <c r="X3774" s="3">
        <v>33200.031695088401</v>
      </c>
      <c r="Y3774" s="3">
        <v>68.222399893618885</v>
      </c>
      <c r="Z3774" s="3">
        <v>9.3713823603753319</v>
      </c>
      <c r="AA3774" s="3">
        <v>33200.031695088401</v>
      </c>
    </row>
    <row r="3775" spans="1:29" x14ac:dyDescent="0.25">
      <c r="A3775" s="2">
        <v>3774</v>
      </c>
      <c r="B3775" s="3" t="s">
        <v>178</v>
      </c>
      <c r="C3775" s="3" t="s">
        <v>333</v>
      </c>
      <c r="D3775" s="3" t="s">
        <v>179</v>
      </c>
      <c r="E3775" s="3" t="s">
        <v>365</v>
      </c>
      <c r="F3775" s="3">
        <v>0.56000000000000005</v>
      </c>
      <c r="G3775" s="3">
        <v>0.48</v>
      </c>
      <c r="H3775" s="3" t="s">
        <v>64</v>
      </c>
      <c r="I3775" s="2">
        <v>4110</v>
      </c>
      <c r="J3775" s="3" t="s">
        <v>77</v>
      </c>
      <c r="K3775" s="2">
        <v>4110</v>
      </c>
      <c r="L3775" s="3" t="s">
        <v>64</v>
      </c>
      <c r="M3775" s="3" t="s">
        <v>33</v>
      </c>
      <c r="N3775" s="3" t="s">
        <v>33</v>
      </c>
      <c r="O3775" s="3"/>
      <c r="P3775" s="3"/>
      <c r="Q3775" s="3"/>
      <c r="R3775" s="3">
        <v>0</v>
      </c>
      <c r="S3775" s="3">
        <v>1</v>
      </c>
      <c r="T3775" s="2">
        <v>120</v>
      </c>
      <c r="U3775" s="3">
        <v>42.436670431227675</v>
      </c>
      <c r="V3775" s="3">
        <v>233.37975589296869</v>
      </c>
      <c r="W3775" s="3">
        <v>18.634836361918502</v>
      </c>
      <c r="X3775" s="3">
        <v>101139.57880160262</v>
      </c>
      <c r="Y3775" s="3">
        <v>233.37975589296869</v>
      </c>
      <c r="Z3775" s="3">
        <v>18.63481988791381</v>
      </c>
      <c r="AA3775" s="3">
        <v>101139.57880160262</v>
      </c>
    </row>
    <row r="3776" spans="1:29" x14ac:dyDescent="0.25">
      <c r="A3776" s="2">
        <v>3775</v>
      </c>
      <c r="B3776" s="3" t="s">
        <v>178</v>
      </c>
      <c r="C3776" s="3" t="s">
        <v>333</v>
      </c>
      <c r="D3776" s="3" t="s">
        <v>179</v>
      </c>
      <c r="E3776" s="3" t="s">
        <v>365</v>
      </c>
      <c r="F3776" s="3">
        <v>0.56000000000000005</v>
      </c>
      <c r="G3776" s="3">
        <v>0.48</v>
      </c>
      <c r="H3776" s="3" t="s">
        <v>64</v>
      </c>
      <c r="I3776" s="2">
        <v>4112</v>
      </c>
      <c r="J3776" s="3" t="s">
        <v>217</v>
      </c>
      <c r="K3776" s="2">
        <v>4112</v>
      </c>
      <c r="L3776" s="3" t="s">
        <v>64</v>
      </c>
      <c r="M3776" s="3" t="s">
        <v>33</v>
      </c>
      <c r="N3776" s="3" t="s">
        <v>33</v>
      </c>
      <c r="O3776" s="3"/>
      <c r="P3776" s="3"/>
      <c r="Q3776" s="3"/>
      <c r="R3776" s="3">
        <v>0</v>
      </c>
      <c r="S3776" s="3">
        <v>1</v>
      </c>
      <c r="T3776" s="2">
        <v>6</v>
      </c>
      <c r="U3776" s="3">
        <v>0.56469871183200959</v>
      </c>
      <c r="V3776" s="3">
        <v>3.0693617899512602</v>
      </c>
      <c r="W3776" s="3">
        <v>0.30822864885375534</v>
      </c>
      <c r="X3776" s="3">
        <v>1378.9498190249774</v>
      </c>
      <c r="Y3776" s="3">
        <v>3.0693617899512602</v>
      </c>
      <c r="Z3776" s="3">
        <v>0.30822837636624428</v>
      </c>
      <c r="AA3776" s="3">
        <v>1378.9498190249774</v>
      </c>
    </row>
    <row r="3777" spans="1:27" x14ac:dyDescent="0.25">
      <c r="A3777" s="2">
        <v>3776</v>
      </c>
      <c r="B3777" s="3" t="s">
        <v>178</v>
      </c>
      <c r="C3777" s="3" t="s">
        <v>333</v>
      </c>
      <c r="D3777" s="3" t="s">
        <v>179</v>
      </c>
      <c r="E3777" s="3" t="s">
        <v>365</v>
      </c>
      <c r="F3777" s="3">
        <v>0.56000000000000005</v>
      </c>
      <c r="G3777" s="3">
        <v>0.48</v>
      </c>
      <c r="H3777" s="3" t="s">
        <v>64</v>
      </c>
      <c r="I3777" s="2">
        <v>4130</v>
      </c>
      <c r="J3777" s="3" t="s">
        <v>260</v>
      </c>
      <c r="K3777" s="2">
        <v>4130</v>
      </c>
      <c r="L3777" s="3" t="s">
        <v>64</v>
      </c>
      <c r="M3777" s="3" t="s">
        <v>33</v>
      </c>
      <c r="N3777" s="3" t="s">
        <v>33</v>
      </c>
      <c r="O3777" s="3"/>
      <c r="P3777" s="3"/>
      <c r="Q3777" s="3"/>
      <c r="R3777" s="3">
        <v>0</v>
      </c>
      <c r="S3777" s="3">
        <v>1</v>
      </c>
      <c r="T3777" s="2">
        <v>125</v>
      </c>
      <c r="U3777" s="3">
        <v>20.597661195393663</v>
      </c>
      <c r="V3777" s="3">
        <v>121.06516822004116</v>
      </c>
      <c r="W3777" s="3">
        <v>16.928478826040443</v>
      </c>
      <c r="X3777" s="3">
        <v>55308.954729786936</v>
      </c>
      <c r="Y3777" s="3">
        <v>121.06516822004116</v>
      </c>
      <c r="Z3777" s="3">
        <v>16.928463860529927</v>
      </c>
      <c r="AA3777" s="3">
        <v>55308.954729786936</v>
      </c>
    </row>
    <row r="3778" spans="1:27" x14ac:dyDescent="0.25">
      <c r="A3778" s="2">
        <v>3777</v>
      </c>
      <c r="B3778" s="3" t="s">
        <v>178</v>
      </c>
      <c r="C3778" s="3" t="s">
        <v>333</v>
      </c>
      <c r="D3778" s="3" t="s">
        <v>179</v>
      </c>
      <c r="E3778" s="3" t="s">
        <v>365</v>
      </c>
      <c r="F3778" s="3">
        <v>0.56000000000000005</v>
      </c>
      <c r="G3778" s="3">
        <v>0.48</v>
      </c>
      <c r="H3778" s="3" t="s">
        <v>64</v>
      </c>
      <c r="I3778" s="2">
        <v>4130</v>
      </c>
      <c r="J3778" s="3" t="s">
        <v>260</v>
      </c>
      <c r="K3778" s="2">
        <v>4130</v>
      </c>
      <c r="L3778" s="3" t="s">
        <v>64</v>
      </c>
      <c r="M3778" s="3" t="s">
        <v>338</v>
      </c>
      <c r="N3778" s="3" t="s">
        <v>339</v>
      </c>
      <c r="O3778" s="3"/>
      <c r="P3778" s="3"/>
      <c r="Q3778" s="3"/>
      <c r="R3778" s="3">
        <v>0</v>
      </c>
      <c r="S3778" s="3">
        <v>1</v>
      </c>
      <c r="T3778" s="2">
        <v>1</v>
      </c>
      <c r="U3778" s="3">
        <v>2.4125695092709499E-2</v>
      </c>
      <c r="V3778" s="3">
        <v>0.18340235003450334</v>
      </c>
      <c r="W3778" s="3">
        <v>2.5001527158975266E-2</v>
      </c>
      <c r="X3778" s="3">
        <v>85.911348989044171</v>
      </c>
      <c r="Y3778" s="3">
        <v>0.18340235003450334</v>
      </c>
      <c r="Z3778" s="3">
        <v>2.5001505056539499E-2</v>
      </c>
      <c r="AA3778" s="3">
        <v>85.911348989044171</v>
      </c>
    </row>
    <row r="3779" spans="1:27" x14ac:dyDescent="0.25">
      <c r="A3779" s="2">
        <v>3778</v>
      </c>
      <c r="B3779" s="3" t="s">
        <v>178</v>
      </c>
      <c r="C3779" s="3" t="s">
        <v>333</v>
      </c>
      <c r="D3779" s="3" t="s">
        <v>179</v>
      </c>
      <c r="E3779" s="3" t="s">
        <v>365</v>
      </c>
      <c r="F3779" s="3">
        <v>0.56000000000000005</v>
      </c>
      <c r="G3779" s="3">
        <v>0.48</v>
      </c>
      <c r="H3779" s="3" t="s">
        <v>64</v>
      </c>
      <c r="I3779" s="2">
        <v>4130</v>
      </c>
      <c r="J3779" s="3" t="s">
        <v>260</v>
      </c>
      <c r="K3779" s="2">
        <v>4130</v>
      </c>
      <c r="L3779" s="3" t="s">
        <v>64</v>
      </c>
      <c r="M3779" s="3" t="s">
        <v>289</v>
      </c>
      <c r="N3779" s="3" t="s">
        <v>289</v>
      </c>
      <c r="O3779" s="3"/>
      <c r="P3779" s="3"/>
      <c r="Q3779" s="3"/>
      <c r="R3779" s="3">
        <v>0</v>
      </c>
      <c r="S3779" s="3">
        <v>1</v>
      </c>
      <c r="T3779" s="2">
        <v>80</v>
      </c>
      <c r="U3779" s="3">
        <v>18.684975861439447</v>
      </c>
      <c r="V3779" s="3">
        <v>125.32996133902077</v>
      </c>
      <c r="W3779" s="3">
        <v>17.262350030735298</v>
      </c>
      <c r="X3779" s="3">
        <v>58597.761774579063</v>
      </c>
      <c r="Y3779" s="3">
        <v>125.32996133902077</v>
      </c>
      <c r="Z3779" s="3">
        <v>17.26233477006814</v>
      </c>
      <c r="AA3779" s="3">
        <v>58597.761774579063</v>
      </c>
    </row>
    <row r="3780" spans="1:27" x14ac:dyDescent="0.25">
      <c r="A3780" s="2">
        <v>3779</v>
      </c>
      <c r="B3780" s="3" t="s">
        <v>178</v>
      </c>
      <c r="C3780" s="3" t="s">
        <v>333</v>
      </c>
      <c r="D3780" s="3" t="s">
        <v>179</v>
      </c>
      <c r="E3780" s="3" t="s">
        <v>365</v>
      </c>
      <c r="F3780" s="3">
        <v>0.56000000000000005</v>
      </c>
      <c r="G3780" s="3">
        <v>0.48</v>
      </c>
      <c r="H3780" s="3" t="s">
        <v>64</v>
      </c>
      <c r="I3780" s="2">
        <v>4200</v>
      </c>
      <c r="J3780" s="3" t="s">
        <v>78</v>
      </c>
      <c r="K3780" s="2">
        <v>4200</v>
      </c>
      <c r="L3780" s="3" t="s">
        <v>64</v>
      </c>
      <c r="M3780" s="3" t="s">
        <v>33</v>
      </c>
      <c r="N3780" s="3" t="s">
        <v>33</v>
      </c>
      <c r="O3780" s="3"/>
      <c r="P3780" s="3"/>
      <c r="Q3780" s="3"/>
      <c r="R3780" s="3">
        <v>0</v>
      </c>
      <c r="S3780" s="3">
        <v>1</v>
      </c>
      <c r="T3780" s="2">
        <v>6</v>
      </c>
      <c r="U3780" s="3">
        <v>1.3478823856933209</v>
      </c>
      <c r="V3780" s="3">
        <v>6.3524098056170324</v>
      </c>
      <c r="W3780" s="3">
        <v>0.79581000758907217</v>
      </c>
      <c r="X3780" s="3">
        <v>3002.482655511179</v>
      </c>
      <c r="Y3780" s="3">
        <v>6.3524098056170324</v>
      </c>
      <c r="Z3780" s="3">
        <v>0.79580930405846284</v>
      </c>
      <c r="AA3780" s="3">
        <v>3002.482655511179</v>
      </c>
    </row>
    <row r="3781" spans="1:27" x14ac:dyDescent="0.25">
      <c r="A3781" s="2">
        <v>3780</v>
      </c>
      <c r="B3781" s="3" t="s">
        <v>178</v>
      </c>
      <c r="C3781" s="3" t="s">
        <v>333</v>
      </c>
      <c r="D3781" s="3" t="s">
        <v>179</v>
      </c>
      <c r="E3781" s="3" t="s">
        <v>365</v>
      </c>
      <c r="F3781" s="3">
        <v>0.56000000000000005</v>
      </c>
      <c r="G3781" s="3">
        <v>0.48</v>
      </c>
      <c r="H3781" s="3" t="s">
        <v>64</v>
      </c>
      <c r="I3781" s="2">
        <v>4200</v>
      </c>
      <c r="J3781" s="3" t="s">
        <v>78</v>
      </c>
      <c r="K3781" s="2">
        <v>4200</v>
      </c>
      <c r="L3781" s="3" t="s">
        <v>64</v>
      </c>
      <c r="M3781" s="3" t="s">
        <v>289</v>
      </c>
      <c r="N3781" s="3" t="s">
        <v>289</v>
      </c>
      <c r="O3781" s="3"/>
      <c r="P3781" s="3"/>
      <c r="Q3781" s="3"/>
      <c r="R3781" s="3">
        <v>0</v>
      </c>
      <c r="S3781" s="3">
        <v>1</v>
      </c>
      <c r="T3781" s="2">
        <v>27</v>
      </c>
      <c r="U3781" s="3">
        <v>4.2241296796777865</v>
      </c>
      <c r="V3781" s="3">
        <v>28.64776566289434</v>
      </c>
      <c r="W3781" s="3">
        <v>4.028175464207604</v>
      </c>
      <c r="X3781" s="3">
        <v>13479.224442050514</v>
      </c>
      <c r="Y3781" s="3">
        <v>28.64776566289434</v>
      </c>
      <c r="Z3781" s="3">
        <v>4.0281719031255427</v>
      </c>
      <c r="AA3781" s="3">
        <v>13479.224442050514</v>
      </c>
    </row>
    <row r="3782" spans="1:27" x14ac:dyDescent="0.25">
      <c r="A3782" s="2">
        <v>3781</v>
      </c>
      <c r="B3782" s="3" t="s">
        <v>178</v>
      </c>
      <c r="C3782" s="3" t="s">
        <v>333</v>
      </c>
      <c r="D3782" s="3" t="s">
        <v>179</v>
      </c>
      <c r="E3782" s="3" t="s">
        <v>365</v>
      </c>
      <c r="F3782" s="3">
        <v>0.56000000000000005</v>
      </c>
      <c r="G3782" s="3">
        <v>0.48</v>
      </c>
      <c r="H3782" s="3" t="s">
        <v>64</v>
      </c>
      <c r="I3782" s="2">
        <v>4271</v>
      </c>
      <c r="J3782" s="3" t="s">
        <v>174</v>
      </c>
      <c r="K3782" s="2">
        <v>4271</v>
      </c>
      <c r="L3782" s="3" t="s">
        <v>64</v>
      </c>
      <c r="M3782" s="3" t="s">
        <v>33</v>
      </c>
      <c r="N3782" s="3" t="s">
        <v>33</v>
      </c>
      <c r="O3782" s="3"/>
      <c r="P3782" s="3"/>
      <c r="Q3782" s="3"/>
      <c r="R3782" s="3">
        <v>0</v>
      </c>
      <c r="S3782" s="3">
        <v>1</v>
      </c>
      <c r="T3782" s="2">
        <v>1</v>
      </c>
      <c r="U3782" s="3">
        <v>1.5689297471000101E-2</v>
      </c>
      <c r="V3782" s="3">
        <v>0.12650447038685766</v>
      </c>
      <c r="W3782" s="3">
        <v>1.8355219716567287E-2</v>
      </c>
      <c r="X3782" s="3">
        <v>52.95102297789316</v>
      </c>
      <c r="Y3782" s="3">
        <v>0.12650447038685766</v>
      </c>
      <c r="Z3782" s="3">
        <v>1.83552034897559E-2</v>
      </c>
      <c r="AA3782" s="3">
        <v>52.95102297789316</v>
      </c>
    </row>
    <row r="3783" spans="1:27" x14ac:dyDescent="0.25">
      <c r="A3783" s="2">
        <v>3782</v>
      </c>
      <c r="B3783" s="3" t="s">
        <v>178</v>
      </c>
      <c r="C3783" s="3" t="s">
        <v>333</v>
      </c>
      <c r="D3783" s="3" t="s">
        <v>179</v>
      </c>
      <c r="E3783" s="3" t="s">
        <v>365</v>
      </c>
      <c r="F3783" s="3">
        <v>0.56000000000000005</v>
      </c>
      <c r="G3783" s="3">
        <v>0.48</v>
      </c>
      <c r="H3783" s="3" t="s">
        <v>64</v>
      </c>
      <c r="I3783" s="2">
        <v>4340</v>
      </c>
      <c r="J3783" s="3" t="s">
        <v>82</v>
      </c>
      <c r="K3783" s="2">
        <v>4340</v>
      </c>
      <c r="L3783" s="3" t="s">
        <v>64</v>
      </c>
      <c r="M3783" s="3" t="s">
        <v>33</v>
      </c>
      <c r="N3783" s="3" t="s">
        <v>33</v>
      </c>
      <c r="O3783" s="3"/>
      <c r="P3783" s="3"/>
      <c r="Q3783" s="3"/>
      <c r="R3783" s="3">
        <v>0</v>
      </c>
      <c r="S3783" s="3">
        <v>1</v>
      </c>
      <c r="T3783" s="2">
        <v>150</v>
      </c>
      <c r="U3783" s="3">
        <v>25.120446473751301</v>
      </c>
      <c r="V3783" s="3">
        <v>141.6703941596223</v>
      </c>
      <c r="W3783" s="3">
        <v>19.633090802879767</v>
      </c>
      <c r="X3783" s="3">
        <v>65220.853073681348</v>
      </c>
      <c r="Y3783" s="3">
        <v>141.6703941596223</v>
      </c>
      <c r="Z3783" s="3">
        <v>19.633073446374809</v>
      </c>
      <c r="AA3783" s="3">
        <v>65220.853073681348</v>
      </c>
    </row>
    <row r="3784" spans="1:27" x14ac:dyDescent="0.25">
      <c r="A3784" s="2">
        <v>3783</v>
      </c>
      <c r="B3784" s="3" t="s">
        <v>178</v>
      </c>
      <c r="C3784" s="3" t="s">
        <v>333</v>
      </c>
      <c r="D3784" s="3" t="s">
        <v>179</v>
      </c>
      <c r="E3784" s="3" t="s">
        <v>365</v>
      </c>
      <c r="F3784" s="3">
        <v>0.56000000000000005</v>
      </c>
      <c r="G3784" s="3">
        <v>0.48</v>
      </c>
      <c r="H3784" s="3" t="s">
        <v>64</v>
      </c>
      <c r="I3784" s="2">
        <v>4340</v>
      </c>
      <c r="J3784" s="3" t="s">
        <v>82</v>
      </c>
      <c r="K3784" s="2">
        <v>4340</v>
      </c>
      <c r="L3784" s="3" t="s">
        <v>64</v>
      </c>
      <c r="M3784" s="3" t="s">
        <v>289</v>
      </c>
      <c r="N3784" s="3" t="s">
        <v>289</v>
      </c>
      <c r="O3784" s="3"/>
      <c r="P3784" s="3"/>
      <c r="Q3784" s="3"/>
      <c r="R3784" s="3">
        <v>0</v>
      </c>
      <c r="S3784" s="3">
        <v>1</v>
      </c>
      <c r="T3784" s="2">
        <v>14</v>
      </c>
      <c r="U3784" s="3">
        <v>0.29910259203458461</v>
      </c>
      <c r="V3784" s="3">
        <v>2.5661955063121602</v>
      </c>
      <c r="W3784" s="3">
        <v>0.35865476784942918</v>
      </c>
      <c r="X3784" s="3">
        <v>1122.4855204744299</v>
      </c>
      <c r="Y3784" s="3">
        <v>2.5661955063121602</v>
      </c>
      <c r="Z3784" s="3">
        <v>0.35865445078303798</v>
      </c>
      <c r="AA3784" s="3">
        <v>1122.4855204744299</v>
      </c>
    </row>
    <row r="3785" spans="1:27" x14ac:dyDescent="0.25">
      <c r="A3785" s="2">
        <v>3784</v>
      </c>
      <c r="B3785" s="3" t="s">
        <v>178</v>
      </c>
      <c r="C3785" s="3" t="s">
        <v>333</v>
      </c>
      <c r="D3785" s="3" t="s">
        <v>179</v>
      </c>
      <c r="E3785" s="3" t="s">
        <v>365</v>
      </c>
      <c r="F3785" s="3">
        <v>0.56000000000000005</v>
      </c>
      <c r="G3785" s="3">
        <v>0.48</v>
      </c>
      <c r="H3785" s="3" t="s">
        <v>64</v>
      </c>
      <c r="I3785" s="2">
        <v>5100</v>
      </c>
      <c r="J3785" s="3" t="s">
        <v>85</v>
      </c>
      <c r="K3785" s="2">
        <v>5100</v>
      </c>
      <c r="L3785" s="3" t="s">
        <v>64</v>
      </c>
      <c r="M3785" s="3" t="s">
        <v>33</v>
      </c>
      <c r="N3785" s="3" t="s">
        <v>33</v>
      </c>
      <c r="O3785" s="3"/>
      <c r="P3785" s="3"/>
      <c r="Q3785" s="3"/>
      <c r="R3785" s="3">
        <v>0</v>
      </c>
      <c r="S3785" s="3">
        <v>1</v>
      </c>
      <c r="T3785" s="2">
        <v>375</v>
      </c>
      <c r="U3785" s="3">
        <v>159.24412826007139</v>
      </c>
      <c r="V3785" s="3">
        <v>62.090832496435603</v>
      </c>
      <c r="W3785" s="3">
        <v>9.2255116040126133</v>
      </c>
      <c r="X3785" s="3">
        <v>24970.479225155072</v>
      </c>
      <c r="Y3785" s="3">
        <v>62.090832496435603</v>
      </c>
      <c r="Z3785" s="3">
        <v>9.2255034482596727</v>
      </c>
      <c r="AA3785" s="3">
        <v>24970.479225155072</v>
      </c>
    </row>
    <row r="3786" spans="1:27" x14ac:dyDescent="0.25">
      <c r="A3786" s="2">
        <v>3785</v>
      </c>
      <c r="B3786" s="3" t="s">
        <v>178</v>
      </c>
      <c r="C3786" s="3" t="s">
        <v>333</v>
      </c>
      <c r="D3786" s="3" t="s">
        <v>179</v>
      </c>
      <c r="E3786" s="3" t="s">
        <v>365</v>
      </c>
      <c r="F3786" s="3">
        <v>0.56000000000000005</v>
      </c>
      <c r="G3786" s="3">
        <v>0.48</v>
      </c>
      <c r="H3786" s="3" t="s">
        <v>64</v>
      </c>
      <c r="I3786" s="2">
        <v>5100</v>
      </c>
      <c r="J3786" s="3" t="s">
        <v>85</v>
      </c>
      <c r="K3786" s="2">
        <v>5100</v>
      </c>
      <c r="L3786" s="3" t="s">
        <v>64</v>
      </c>
      <c r="M3786" s="3" t="s">
        <v>289</v>
      </c>
      <c r="N3786" s="3" t="s">
        <v>289</v>
      </c>
      <c r="O3786" s="3"/>
      <c r="P3786" s="3"/>
      <c r="Q3786" s="3"/>
      <c r="R3786" s="3">
        <v>0</v>
      </c>
      <c r="S3786" s="3">
        <v>1</v>
      </c>
      <c r="T3786" s="2">
        <v>293</v>
      </c>
      <c r="U3786" s="3">
        <v>132.56536153721351</v>
      </c>
      <c r="V3786" s="3">
        <v>44.158858275392511</v>
      </c>
      <c r="W3786" s="3">
        <v>6.5269986357913838</v>
      </c>
      <c r="X3786" s="3">
        <v>17715.871232695321</v>
      </c>
      <c r="Y3786" s="3">
        <v>44.158858275392511</v>
      </c>
      <c r="Z3786" s="3">
        <v>6.5269928656411142</v>
      </c>
      <c r="AA3786" s="3">
        <v>17715.871232695321</v>
      </c>
    </row>
    <row r="3787" spans="1:27" x14ac:dyDescent="0.25">
      <c r="A3787" s="2">
        <v>3786</v>
      </c>
      <c r="B3787" s="3" t="s">
        <v>178</v>
      </c>
      <c r="C3787" s="3" t="s">
        <v>333</v>
      </c>
      <c r="D3787" s="3" t="s">
        <v>179</v>
      </c>
      <c r="E3787" s="3" t="s">
        <v>365</v>
      </c>
      <c r="F3787" s="3">
        <v>0.56000000000000005</v>
      </c>
      <c r="G3787" s="3">
        <v>0.48</v>
      </c>
      <c r="H3787" s="3" t="s">
        <v>64</v>
      </c>
      <c r="I3787" s="2">
        <v>5300</v>
      </c>
      <c r="J3787" s="3" t="s">
        <v>88</v>
      </c>
      <c r="K3787" s="2">
        <v>5300</v>
      </c>
      <c r="L3787" s="3" t="s">
        <v>64</v>
      </c>
      <c r="M3787" s="3" t="s">
        <v>33</v>
      </c>
      <c r="N3787" s="3" t="s">
        <v>33</v>
      </c>
      <c r="O3787" s="3"/>
      <c r="P3787" s="3"/>
      <c r="Q3787" s="3"/>
      <c r="R3787" s="3">
        <v>0</v>
      </c>
      <c r="S3787" s="3">
        <v>1</v>
      </c>
      <c r="T3787" s="2">
        <v>12</v>
      </c>
      <c r="U3787" s="3">
        <v>3.6110229137033389</v>
      </c>
      <c r="V3787" s="3">
        <v>2.2340020741310909</v>
      </c>
      <c r="W3787" s="3">
        <v>0.33885652000577543</v>
      </c>
      <c r="X3787" s="3">
        <v>3323.4767753949477</v>
      </c>
      <c r="Y3787" s="3">
        <v>2.2340020741310909</v>
      </c>
      <c r="Z3787" s="3">
        <v>0.33885622044189512</v>
      </c>
      <c r="AA3787" s="3">
        <v>3323.4767753949477</v>
      </c>
    </row>
    <row r="3788" spans="1:27" x14ac:dyDescent="0.25">
      <c r="A3788" s="2">
        <v>3787</v>
      </c>
      <c r="B3788" s="3" t="s">
        <v>178</v>
      </c>
      <c r="C3788" s="3" t="s">
        <v>333</v>
      </c>
      <c r="D3788" s="3" t="s">
        <v>179</v>
      </c>
      <c r="E3788" s="3" t="s">
        <v>365</v>
      </c>
      <c r="F3788" s="3">
        <v>0.56000000000000005</v>
      </c>
      <c r="G3788" s="3">
        <v>0.48</v>
      </c>
      <c r="H3788" s="3" t="s">
        <v>64</v>
      </c>
      <c r="I3788" s="2">
        <v>5400</v>
      </c>
      <c r="J3788" s="3" t="s">
        <v>89</v>
      </c>
      <c r="K3788" s="2">
        <v>5400</v>
      </c>
      <c r="L3788" s="3" t="s">
        <v>64</v>
      </c>
      <c r="M3788" s="3" t="s">
        <v>33</v>
      </c>
      <c r="N3788" s="3" t="s">
        <v>33</v>
      </c>
      <c r="O3788" s="3"/>
      <c r="P3788" s="3"/>
      <c r="Q3788" s="3"/>
      <c r="R3788" s="3">
        <v>0</v>
      </c>
      <c r="S3788" s="3">
        <v>1</v>
      </c>
      <c r="T3788" s="2">
        <v>3</v>
      </c>
      <c r="U3788" s="3">
        <v>0.1385204144604098</v>
      </c>
      <c r="V3788" s="3">
        <v>0</v>
      </c>
      <c r="W3788" s="3">
        <v>0</v>
      </c>
      <c r="X3788" s="3">
        <v>0</v>
      </c>
      <c r="Y3788" s="3">
        <v>0</v>
      </c>
      <c r="Z3788" s="3">
        <v>0</v>
      </c>
      <c r="AA3788" s="3">
        <v>0</v>
      </c>
    </row>
    <row r="3789" spans="1:27" x14ac:dyDescent="0.25">
      <c r="A3789" s="2">
        <v>3788</v>
      </c>
      <c r="B3789" s="3" t="s">
        <v>178</v>
      </c>
      <c r="C3789" s="3" t="s">
        <v>333</v>
      </c>
      <c r="D3789" s="3" t="s">
        <v>179</v>
      </c>
      <c r="E3789" s="3" t="s">
        <v>365</v>
      </c>
      <c r="F3789" s="3">
        <v>0.56000000000000005</v>
      </c>
      <c r="G3789" s="3">
        <v>0.48</v>
      </c>
      <c r="H3789" s="3" t="s">
        <v>64</v>
      </c>
      <c r="I3789" s="2">
        <v>5400</v>
      </c>
      <c r="J3789" s="3" t="s">
        <v>89</v>
      </c>
      <c r="K3789" s="2">
        <v>5400</v>
      </c>
      <c r="L3789" s="3" t="s">
        <v>64</v>
      </c>
      <c r="M3789" s="3" t="s">
        <v>289</v>
      </c>
      <c r="N3789" s="3" t="s">
        <v>289</v>
      </c>
      <c r="O3789" s="3"/>
      <c r="P3789" s="3"/>
      <c r="Q3789" s="3"/>
      <c r="R3789" s="3">
        <v>0</v>
      </c>
      <c r="S3789" s="3">
        <v>1</v>
      </c>
      <c r="T3789" s="2">
        <v>1</v>
      </c>
      <c r="U3789" s="3">
        <v>1.9615187623873799E-2</v>
      </c>
      <c r="V3789" s="3">
        <v>0</v>
      </c>
      <c r="W3789" s="3">
        <v>0</v>
      </c>
      <c r="X3789" s="3">
        <v>0</v>
      </c>
      <c r="Y3789" s="3">
        <v>0</v>
      </c>
      <c r="Z3789" s="3">
        <v>0</v>
      </c>
      <c r="AA3789" s="3">
        <v>0</v>
      </c>
    </row>
    <row r="3790" spans="1:27" x14ac:dyDescent="0.25">
      <c r="A3790" s="2">
        <v>3789</v>
      </c>
      <c r="B3790" s="3" t="s">
        <v>178</v>
      </c>
      <c r="C3790" s="3" t="s">
        <v>333</v>
      </c>
      <c r="D3790" s="3" t="s">
        <v>179</v>
      </c>
      <c r="E3790" s="3" t="s">
        <v>365</v>
      </c>
      <c r="F3790" s="3">
        <v>0.56000000000000005</v>
      </c>
      <c r="G3790" s="3">
        <v>0.48</v>
      </c>
      <c r="H3790" s="3" t="s">
        <v>64</v>
      </c>
      <c r="I3790" s="2">
        <v>6410</v>
      </c>
      <c r="J3790" s="3" t="s">
        <v>100</v>
      </c>
      <c r="K3790" s="2">
        <v>6410</v>
      </c>
      <c r="L3790" s="3" t="s">
        <v>64</v>
      </c>
      <c r="M3790" s="3" t="s">
        <v>33</v>
      </c>
      <c r="N3790" s="3" t="s">
        <v>33</v>
      </c>
      <c r="O3790" s="3"/>
      <c r="P3790" s="3"/>
      <c r="Q3790" s="3"/>
      <c r="R3790" s="3">
        <v>0</v>
      </c>
      <c r="S3790" s="3">
        <v>1</v>
      </c>
      <c r="T3790" s="2">
        <v>82</v>
      </c>
      <c r="U3790" s="3">
        <v>16.561193732281019</v>
      </c>
      <c r="V3790" s="3">
        <v>96.69227228786491</v>
      </c>
      <c r="W3790" s="3">
        <v>9.7070670702092308</v>
      </c>
      <c r="X3790" s="3">
        <v>39186.948325691774</v>
      </c>
      <c r="Y3790" s="3">
        <v>96.69227228786491</v>
      </c>
      <c r="Z3790" s="3">
        <v>9.707058488740353</v>
      </c>
      <c r="AA3790" s="3">
        <v>39186.948325691774</v>
      </c>
    </row>
    <row r="3791" spans="1:27" x14ac:dyDescent="0.25">
      <c r="A3791" s="2">
        <v>3790</v>
      </c>
      <c r="B3791" s="3" t="s">
        <v>178</v>
      </c>
      <c r="C3791" s="3" t="s">
        <v>333</v>
      </c>
      <c r="D3791" s="3" t="s">
        <v>179</v>
      </c>
      <c r="E3791" s="3" t="s">
        <v>365</v>
      </c>
      <c r="F3791" s="3">
        <v>0.56000000000000005</v>
      </c>
      <c r="G3791" s="3">
        <v>0.48</v>
      </c>
      <c r="H3791" s="3" t="s">
        <v>64</v>
      </c>
      <c r="I3791" s="2">
        <v>6420</v>
      </c>
      <c r="J3791" s="3" t="s">
        <v>101</v>
      </c>
      <c r="K3791" s="2">
        <v>6420</v>
      </c>
      <c r="L3791" s="3" t="s">
        <v>64</v>
      </c>
      <c r="M3791" s="3" t="s">
        <v>33</v>
      </c>
      <c r="N3791" s="3" t="s">
        <v>33</v>
      </c>
      <c r="O3791" s="3"/>
      <c r="P3791" s="3"/>
      <c r="Q3791" s="3"/>
      <c r="R3791" s="3">
        <v>0</v>
      </c>
      <c r="S3791" s="3">
        <v>1</v>
      </c>
      <c r="T3791" s="2">
        <v>6</v>
      </c>
      <c r="U3791" s="3">
        <v>1.2035689538982854</v>
      </c>
      <c r="V3791" s="3">
        <v>5.9564105716040032</v>
      </c>
      <c r="W3791" s="3">
        <v>0.68168143246480251</v>
      </c>
      <c r="X3791" s="3">
        <v>2504.8544765791362</v>
      </c>
      <c r="Y3791" s="3">
        <v>5.9564105716040032</v>
      </c>
      <c r="Z3791" s="3">
        <v>0.68168082982881073</v>
      </c>
      <c r="AA3791" s="3">
        <v>2504.8544765791362</v>
      </c>
    </row>
    <row r="3792" spans="1:27" x14ac:dyDescent="0.25">
      <c r="A3792" s="2">
        <v>3791</v>
      </c>
      <c r="B3792" s="3" t="s">
        <v>178</v>
      </c>
      <c r="C3792" s="3" t="s">
        <v>333</v>
      </c>
      <c r="D3792" s="3" t="s">
        <v>179</v>
      </c>
      <c r="E3792" s="3" t="s">
        <v>365</v>
      </c>
      <c r="F3792" s="3">
        <v>0.56000000000000005</v>
      </c>
      <c r="G3792" s="3">
        <v>0.48</v>
      </c>
      <c r="H3792" s="3" t="s">
        <v>64</v>
      </c>
      <c r="I3792" s="2">
        <v>6430</v>
      </c>
      <c r="J3792" s="3" t="s">
        <v>102</v>
      </c>
      <c r="K3792" s="2">
        <v>6430</v>
      </c>
      <c r="L3792" s="3" t="s">
        <v>64</v>
      </c>
      <c r="M3792" s="3" t="s">
        <v>33</v>
      </c>
      <c r="N3792" s="3" t="s">
        <v>33</v>
      </c>
      <c r="O3792" s="3"/>
      <c r="P3792" s="3"/>
      <c r="Q3792" s="3"/>
      <c r="R3792" s="3">
        <v>0</v>
      </c>
      <c r="S3792" s="3">
        <v>1</v>
      </c>
      <c r="T3792" s="2">
        <v>9</v>
      </c>
      <c r="U3792" s="3">
        <v>0.90973517420622252</v>
      </c>
      <c r="V3792" s="3">
        <v>5.8167014286176721</v>
      </c>
      <c r="W3792" s="3">
        <v>0.89001349843650679</v>
      </c>
      <c r="X3792" s="3">
        <v>2535.8127750407325</v>
      </c>
      <c r="Y3792" s="3">
        <v>5.8167014286176721</v>
      </c>
      <c r="Z3792" s="3">
        <v>0.89001271162592022</v>
      </c>
      <c r="AA3792" s="3">
        <v>2535.8127750407325</v>
      </c>
    </row>
    <row r="3793" spans="1:29" x14ac:dyDescent="0.25">
      <c r="A3793" s="2">
        <v>3792</v>
      </c>
      <c r="B3793" s="3" t="s">
        <v>178</v>
      </c>
      <c r="C3793" s="3" t="s">
        <v>333</v>
      </c>
      <c r="D3793" s="3" t="s">
        <v>179</v>
      </c>
      <c r="E3793" s="3" t="s">
        <v>365</v>
      </c>
      <c r="F3793" s="3">
        <v>0.56000000000000005</v>
      </c>
      <c r="G3793" s="3">
        <v>0.48</v>
      </c>
      <c r="H3793" s="3" t="s">
        <v>64</v>
      </c>
      <c r="I3793" s="2">
        <v>6440</v>
      </c>
      <c r="J3793" s="3" t="s">
        <v>103</v>
      </c>
      <c r="K3793" s="2">
        <v>6440</v>
      </c>
      <c r="L3793" s="3" t="s">
        <v>64</v>
      </c>
      <c r="M3793" s="3" t="s">
        <v>33</v>
      </c>
      <c r="N3793" s="3" t="s">
        <v>33</v>
      </c>
      <c r="O3793" s="3"/>
      <c r="P3793" s="3"/>
      <c r="Q3793" s="3"/>
      <c r="R3793" s="3">
        <v>0</v>
      </c>
      <c r="S3793" s="3">
        <v>1</v>
      </c>
      <c r="T3793" s="2">
        <v>8</v>
      </c>
      <c r="U3793" s="3">
        <v>1.3560870639857885</v>
      </c>
      <c r="V3793" s="3">
        <v>9.0698836041162885</v>
      </c>
      <c r="W3793" s="3">
        <v>1.0093117093269763</v>
      </c>
      <c r="X3793" s="3">
        <v>3603.7347792280939</v>
      </c>
      <c r="Y3793" s="3">
        <v>9.0698836041162885</v>
      </c>
      <c r="Z3793" s="3">
        <v>1.0093108170515908</v>
      </c>
      <c r="AA3793" s="3">
        <v>3603.7347792280939</v>
      </c>
    </row>
    <row r="3794" spans="1:29" x14ac:dyDescent="0.25">
      <c r="A3794" s="2">
        <v>3793</v>
      </c>
      <c r="B3794" s="3" t="s">
        <v>178</v>
      </c>
      <c r="C3794" s="3" t="s">
        <v>333</v>
      </c>
      <c r="D3794" s="3" t="s">
        <v>179</v>
      </c>
      <c r="E3794" s="3" t="s">
        <v>365</v>
      </c>
      <c r="F3794" s="3">
        <v>0.56000000000000005</v>
      </c>
      <c r="G3794" s="3">
        <v>0.48</v>
      </c>
      <c r="H3794" s="3" t="s">
        <v>64</v>
      </c>
      <c r="I3794" s="2">
        <v>6460</v>
      </c>
      <c r="J3794" s="3" t="s">
        <v>104</v>
      </c>
      <c r="K3794" s="2">
        <v>6460</v>
      </c>
      <c r="L3794" s="3" t="s">
        <v>64</v>
      </c>
      <c r="M3794" s="3" t="s">
        <v>33</v>
      </c>
      <c r="N3794" s="3" t="s">
        <v>33</v>
      </c>
      <c r="O3794" s="3"/>
      <c r="P3794" s="3"/>
      <c r="Q3794" s="3"/>
      <c r="R3794" s="3">
        <v>0</v>
      </c>
      <c r="S3794" s="3">
        <v>1</v>
      </c>
      <c r="T3794" s="2">
        <v>16</v>
      </c>
      <c r="U3794" s="3">
        <v>1.5900605113916046</v>
      </c>
      <c r="V3794" s="3">
        <v>9.8952965998317524</v>
      </c>
      <c r="W3794" s="3">
        <v>1.0876402703719388</v>
      </c>
      <c r="X3794" s="3">
        <v>3945.6928309379437</v>
      </c>
      <c r="Y3794" s="3">
        <v>9.8952965998317524</v>
      </c>
      <c r="Z3794" s="3">
        <v>1.0876393088507015</v>
      </c>
      <c r="AA3794" s="3">
        <v>3945.6928309379437</v>
      </c>
    </row>
    <row r="3795" spans="1:29" x14ac:dyDescent="0.25">
      <c r="A3795" s="2">
        <v>3794</v>
      </c>
      <c r="B3795" s="3" t="s">
        <v>178</v>
      </c>
      <c r="C3795" s="3" t="s">
        <v>333</v>
      </c>
      <c r="D3795" s="3" t="s">
        <v>179</v>
      </c>
      <c r="E3795" s="3" t="s">
        <v>365</v>
      </c>
      <c r="F3795" s="3">
        <v>0.56000000000000005</v>
      </c>
      <c r="G3795" s="3">
        <v>0.48</v>
      </c>
      <c r="H3795" s="3" t="s">
        <v>64</v>
      </c>
      <c r="I3795" s="2">
        <v>6460</v>
      </c>
      <c r="J3795" s="3" t="s">
        <v>104</v>
      </c>
      <c r="K3795" s="2">
        <v>6460</v>
      </c>
      <c r="L3795" s="3" t="s">
        <v>64</v>
      </c>
      <c r="M3795" s="3" t="s">
        <v>289</v>
      </c>
      <c r="N3795" s="3" t="s">
        <v>289</v>
      </c>
      <c r="O3795" s="3"/>
      <c r="P3795" s="3"/>
      <c r="Q3795" s="3"/>
      <c r="R3795" s="3">
        <v>0</v>
      </c>
      <c r="S3795" s="3">
        <v>1</v>
      </c>
      <c r="T3795" s="2">
        <v>9</v>
      </c>
      <c r="U3795" s="3">
        <v>1.3554159129468621</v>
      </c>
      <c r="V3795" s="3">
        <v>9.9311793293305772</v>
      </c>
      <c r="W3795" s="3">
        <v>1.2903772382556864</v>
      </c>
      <c r="X3795" s="3">
        <v>4365.3305493595362</v>
      </c>
      <c r="Y3795" s="3">
        <v>9.9311793293305772</v>
      </c>
      <c r="Z3795" s="3">
        <v>1.2903760975061642</v>
      </c>
      <c r="AA3795" s="3">
        <v>4365.3305493595362</v>
      </c>
    </row>
    <row r="3796" spans="1:29" x14ac:dyDescent="0.25">
      <c r="A3796" s="2">
        <v>3795</v>
      </c>
      <c r="B3796" s="3" t="s">
        <v>178</v>
      </c>
      <c r="C3796" s="3" t="s">
        <v>333</v>
      </c>
      <c r="D3796" s="3" t="s">
        <v>179</v>
      </c>
      <c r="E3796" s="3" t="s">
        <v>365</v>
      </c>
      <c r="F3796" s="3">
        <v>0.56000000000000005</v>
      </c>
      <c r="G3796" s="3">
        <v>0.48</v>
      </c>
      <c r="H3796" s="3" t="s">
        <v>64</v>
      </c>
      <c r="I3796" s="2">
        <v>6510</v>
      </c>
      <c r="J3796" s="3" t="s">
        <v>176</v>
      </c>
      <c r="K3796" s="2">
        <v>6510</v>
      </c>
      <c r="L3796" s="3" t="s">
        <v>64</v>
      </c>
      <c r="M3796" s="3" t="s">
        <v>33</v>
      </c>
      <c r="N3796" s="3" t="s">
        <v>33</v>
      </c>
      <c r="O3796" s="3"/>
      <c r="P3796" s="3"/>
      <c r="Q3796" s="3"/>
      <c r="R3796" s="3">
        <v>0</v>
      </c>
      <c r="S3796" s="3">
        <v>1</v>
      </c>
      <c r="T3796" s="2">
        <v>1</v>
      </c>
      <c r="U3796" s="3">
        <v>5.3262310982532403E-2</v>
      </c>
      <c r="V3796" s="3">
        <v>0.22360333961042303</v>
      </c>
      <c r="W3796" s="3">
        <v>2.9454265407108347E-2</v>
      </c>
      <c r="X3796" s="3">
        <v>108.33698674893337</v>
      </c>
      <c r="Y3796" s="3">
        <v>0.22360333961042303</v>
      </c>
      <c r="Z3796" s="3">
        <v>2.94542393682585E-2</v>
      </c>
      <c r="AA3796" s="3">
        <v>108.33698674893337</v>
      </c>
    </row>
    <row r="3797" spans="1:29" x14ac:dyDescent="0.25">
      <c r="A3797" s="2">
        <v>3796</v>
      </c>
      <c r="B3797" s="3" t="s">
        <v>178</v>
      </c>
      <c r="C3797" s="3" t="s">
        <v>333</v>
      </c>
      <c r="D3797" s="3" t="s">
        <v>179</v>
      </c>
      <c r="E3797" s="3" t="s">
        <v>221</v>
      </c>
      <c r="F3797" s="3">
        <v>0.56000000000000005</v>
      </c>
      <c r="G3797" s="3">
        <v>0.48</v>
      </c>
      <c r="H3797" s="3" t="s">
        <v>31</v>
      </c>
      <c r="I3797" s="2">
        <v>2110</v>
      </c>
      <c r="J3797" s="3" t="s">
        <v>32</v>
      </c>
      <c r="K3797" s="2">
        <v>1000</v>
      </c>
      <c r="L3797" s="3"/>
      <c r="M3797" s="3" t="s">
        <v>289</v>
      </c>
      <c r="N3797" s="3" t="s">
        <v>289</v>
      </c>
      <c r="O3797" s="3" t="s">
        <v>31</v>
      </c>
      <c r="P3797" s="3"/>
      <c r="Q3797" s="3"/>
      <c r="R3797" s="3">
        <v>0</v>
      </c>
      <c r="S3797" s="3">
        <v>1</v>
      </c>
      <c r="T3797" s="2">
        <v>4</v>
      </c>
      <c r="U3797" s="3">
        <v>6.6166341222555575E-2</v>
      </c>
      <c r="V3797" s="3">
        <v>0.66908469511086499</v>
      </c>
      <c r="W3797" s="3">
        <v>0.1030919401823813</v>
      </c>
      <c r="X3797" s="3">
        <v>256.42514875528633</v>
      </c>
      <c r="Y3797" s="3">
        <v>0.66908469511086499</v>
      </c>
      <c r="Z3797" s="3">
        <v>0.10309184904462898</v>
      </c>
      <c r="AA3797" s="3">
        <v>256.42514875528633</v>
      </c>
      <c r="AB3797">
        <f t="shared" ref="AB3797:AB3860" si="100">Y3797</f>
        <v>0.66908469511086499</v>
      </c>
      <c r="AC3797">
        <f t="shared" ref="AC3797:AC3860" si="101">Z3797</f>
        <v>0.10309184904462898</v>
      </c>
    </row>
    <row r="3798" spans="1:29" x14ac:dyDescent="0.25">
      <c r="A3798" s="2">
        <v>3797</v>
      </c>
      <c r="B3798" s="3" t="s">
        <v>178</v>
      </c>
      <c r="C3798" s="3" t="s">
        <v>333</v>
      </c>
      <c r="D3798" s="3" t="s">
        <v>179</v>
      </c>
      <c r="E3798" s="3" t="s">
        <v>221</v>
      </c>
      <c r="F3798" s="3">
        <v>0.56000000000000005</v>
      </c>
      <c r="G3798" s="3">
        <v>0.48</v>
      </c>
      <c r="H3798" s="3" t="s">
        <v>31</v>
      </c>
      <c r="I3798" s="2">
        <v>2110</v>
      </c>
      <c r="J3798" s="3" t="s">
        <v>32</v>
      </c>
      <c r="K3798" s="2">
        <v>2000</v>
      </c>
      <c r="L3798" s="3"/>
      <c r="M3798" s="3" t="s">
        <v>336</v>
      </c>
      <c r="N3798" s="3" t="s">
        <v>337</v>
      </c>
      <c r="O3798" s="3" t="s">
        <v>31</v>
      </c>
      <c r="P3798" s="3"/>
      <c r="Q3798" s="3"/>
      <c r="R3798" s="3">
        <v>0</v>
      </c>
      <c r="S3798" s="3">
        <v>1</v>
      </c>
      <c r="T3798" s="2">
        <v>246</v>
      </c>
      <c r="U3798" s="3">
        <v>80.355322413023586</v>
      </c>
      <c r="V3798" s="3">
        <v>630.81881795130619</v>
      </c>
      <c r="W3798" s="3">
        <v>102.48418642551624</v>
      </c>
      <c r="X3798" s="3">
        <v>200543.9743738375</v>
      </c>
      <c r="Y3798" s="3">
        <v>630.81881795130619</v>
      </c>
      <c r="Z3798" s="3">
        <v>102.48409582504451</v>
      </c>
      <c r="AA3798" s="3">
        <v>200543.9743738375</v>
      </c>
      <c r="AB3798">
        <f t="shared" si="100"/>
        <v>630.81881795130619</v>
      </c>
      <c r="AC3798">
        <f t="shared" si="101"/>
        <v>102.48409582504451</v>
      </c>
    </row>
    <row r="3799" spans="1:29" x14ac:dyDescent="0.25">
      <c r="A3799" s="2">
        <v>3798</v>
      </c>
      <c r="B3799" s="3" t="s">
        <v>178</v>
      </c>
      <c r="C3799" s="3" t="s">
        <v>333</v>
      </c>
      <c r="D3799" s="3" t="s">
        <v>179</v>
      </c>
      <c r="E3799" s="3" t="s">
        <v>221</v>
      </c>
      <c r="F3799" s="3">
        <v>0.56000000000000005</v>
      </c>
      <c r="G3799" s="3">
        <v>0.48</v>
      </c>
      <c r="H3799" s="3" t="s">
        <v>31</v>
      </c>
      <c r="I3799" s="2">
        <v>2110</v>
      </c>
      <c r="J3799" s="3" t="s">
        <v>32</v>
      </c>
      <c r="K3799" s="2">
        <v>2000</v>
      </c>
      <c r="L3799" s="3"/>
      <c r="M3799" s="3" t="s">
        <v>289</v>
      </c>
      <c r="N3799" s="3" t="s">
        <v>289</v>
      </c>
      <c r="O3799" s="3" t="s">
        <v>31</v>
      </c>
      <c r="P3799" s="3"/>
      <c r="Q3799" s="3"/>
      <c r="R3799" s="3">
        <v>0</v>
      </c>
      <c r="S3799" s="3">
        <v>1</v>
      </c>
      <c r="T3799" s="2">
        <v>3297</v>
      </c>
      <c r="U3799" s="3">
        <v>1333.6484153092131</v>
      </c>
      <c r="V3799" s="3">
        <v>11177.834543591978</v>
      </c>
      <c r="W3799" s="3">
        <v>1810.180239729523</v>
      </c>
      <c r="X3799" s="3">
        <v>3613149.1866103257</v>
      </c>
      <c r="Y3799" s="3">
        <v>11177.834543591978</v>
      </c>
      <c r="Z3799" s="3">
        <v>1810.1786394515757</v>
      </c>
      <c r="AA3799" s="3">
        <v>3613149.1866103257</v>
      </c>
      <c r="AB3799">
        <f t="shared" si="100"/>
        <v>11177.834543591978</v>
      </c>
      <c r="AC3799">
        <f t="shared" si="101"/>
        <v>1810.1786394515757</v>
      </c>
    </row>
    <row r="3800" spans="1:29" x14ac:dyDescent="0.25">
      <c r="A3800" s="2">
        <v>3799</v>
      </c>
      <c r="B3800" s="3" t="s">
        <v>178</v>
      </c>
      <c r="C3800" s="3" t="s">
        <v>333</v>
      </c>
      <c r="D3800" s="3" t="s">
        <v>179</v>
      </c>
      <c r="E3800" s="3" t="s">
        <v>221</v>
      </c>
      <c r="F3800" s="3">
        <v>0.56000000000000005</v>
      </c>
      <c r="G3800" s="3">
        <v>0.48</v>
      </c>
      <c r="H3800" s="3" t="s">
        <v>31</v>
      </c>
      <c r="I3800" s="2">
        <v>2110</v>
      </c>
      <c r="J3800" s="3" t="s">
        <v>32</v>
      </c>
      <c r="K3800" s="2">
        <v>2110</v>
      </c>
      <c r="L3800" s="3"/>
      <c r="M3800" s="3" t="s">
        <v>33</v>
      </c>
      <c r="N3800" s="3" t="s">
        <v>33</v>
      </c>
      <c r="O3800" s="3" t="s">
        <v>31</v>
      </c>
      <c r="P3800" s="3"/>
      <c r="Q3800" s="3"/>
      <c r="R3800" s="3">
        <v>0</v>
      </c>
      <c r="S3800" s="3">
        <v>1</v>
      </c>
      <c r="T3800" s="2">
        <v>5820</v>
      </c>
      <c r="U3800" s="3">
        <v>2608.9109084086704</v>
      </c>
      <c r="V3800" s="3">
        <v>19581.667036602146</v>
      </c>
      <c r="W3800" s="3">
        <v>3116.2257061013247</v>
      </c>
      <c r="X3800" s="3">
        <v>6831815.2034516688</v>
      </c>
      <c r="Y3800" s="3">
        <v>19581.667036602146</v>
      </c>
      <c r="Z3800" s="3">
        <v>3116.2229512224699</v>
      </c>
      <c r="AA3800" s="3">
        <v>6831815.2034516688</v>
      </c>
      <c r="AB3800">
        <f t="shared" si="100"/>
        <v>19581.667036602146</v>
      </c>
      <c r="AC3800">
        <f t="shared" si="101"/>
        <v>3116.2229512224699</v>
      </c>
    </row>
    <row r="3801" spans="1:29" x14ac:dyDescent="0.25">
      <c r="A3801" s="2">
        <v>3800</v>
      </c>
      <c r="B3801" s="3" t="s">
        <v>178</v>
      </c>
      <c r="C3801" s="3" t="s">
        <v>333</v>
      </c>
      <c r="D3801" s="3" t="s">
        <v>179</v>
      </c>
      <c r="E3801" s="3" t="s">
        <v>221</v>
      </c>
      <c r="F3801" s="3">
        <v>0.56000000000000005</v>
      </c>
      <c r="G3801" s="3">
        <v>0.48</v>
      </c>
      <c r="H3801" s="3" t="s">
        <v>31</v>
      </c>
      <c r="I3801" s="2">
        <v>2110</v>
      </c>
      <c r="J3801" s="3" t="s">
        <v>32</v>
      </c>
      <c r="K3801" s="2">
        <v>2110</v>
      </c>
      <c r="L3801" s="3"/>
      <c r="M3801" s="3" t="s">
        <v>336</v>
      </c>
      <c r="N3801" s="3" t="s">
        <v>337</v>
      </c>
      <c r="O3801" s="3" t="s">
        <v>31</v>
      </c>
      <c r="P3801" s="3"/>
      <c r="Q3801" s="3"/>
      <c r="R3801" s="3">
        <v>0</v>
      </c>
      <c r="S3801" s="3">
        <v>1</v>
      </c>
      <c r="T3801" s="2">
        <v>100</v>
      </c>
      <c r="U3801" s="3">
        <v>9.5604968973496494</v>
      </c>
      <c r="V3801" s="3">
        <v>74.353394089219876</v>
      </c>
      <c r="W3801" s="3">
        <v>11.517460250148369</v>
      </c>
      <c r="X3801" s="3">
        <v>26221.17998047475</v>
      </c>
      <c r="Y3801" s="3">
        <v>74.353394089219876</v>
      </c>
      <c r="Z3801" s="3">
        <v>11.517450068213279</v>
      </c>
      <c r="AA3801" s="3">
        <v>26221.17998047475</v>
      </c>
      <c r="AB3801">
        <f t="shared" si="100"/>
        <v>74.353394089219876</v>
      </c>
      <c r="AC3801">
        <f t="shared" si="101"/>
        <v>11.517450068213279</v>
      </c>
    </row>
    <row r="3802" spans="1:29" x14ac:dyDescent="0.25">
      <c r="A3802" s="2">
        <v>3801</v>
      </c>
      <c r="B3802" s="3" t="s">
        <v>178</v>
      </c>
      <c r="C3802" s="3" t="s">
        <v>333</v>
      </c>
      <c r="D3802" s="3" t="s">
        <v>179</v>
      </c>
      <c r="E3802" s="3" t="s">
        <v>221</v>
      </c>
      <c r="F3802" s="3">
        <v>0.56000000000000005</v>
      </c>
      <c r="G3802" s="3">
        <v>0.48</v>
      </c>
      <c r="H3802" s="3" t="s">
        <v>31</v>
      </c>
      <c r="I3802" s="2">
        <v>2110</v>
      </c>
      <c r="J3802" s="3" t="s">
        <v>32</v>
      </c>
      <c r="K3802" s="2">
        <v>2110</v>
      </c>
      <c r="L3802" s="3"/>
      <c r="M3802" s="3" t="s">
        <v>193</v>
      </c>
      <c r="N3802" s="3" t="s">
        <v>194</v>
      </c>
      <c r="O3802" s="3" t="s">
        <v>31</v>
      </c>
      <c r="P3802" s="3"/>
      <c r="Q3802" s="3"/>
      <c r="R3802" s="3">
        <v>0</v>
      </c>
      <c r="S3802" s="3">
        <v>1</v>
      </c>
      <c r="T3802" s="2">
        <v>10831</v>
      </c>
      <c r="U3802" s="3">
        <v>4968.8988517492271</v>
      </c>
      <c r="V3802" s="3">
        <v>39420.172704857687</v>
      </c>
      <c r="W3802" s="3">
        <v>6337.3128680306563</v>
      </c>
      <c r="X3802" s="3">
        <v>13293539.206377078</v>
      </c>
      <c r="Y3802" s="3">
        <v>39420.172704857687</v>
      </c>
      <c r="Z3802" s="3">
        <v>6337.3072655708302</v>
      </c>
      <c r="AA3802" s="3">
        <v>13293539.206377078</v>
      </c>
      <c r="AB3802">
        <f t="shared" si="100"/>
        <v>39420.172704857687</v>
      </c>
      <c r="AC3802">
        <f t="shared" si="101"/>
        <v>6337.3072655708302</v>
      </c>
    </row>
    <row r="3803" spans="1:29" x14ac:dyDescent="0.25">
      <c r="A3803" s="2">
        <v>3802</v>
      </c>
      <c r="B3803" s="3" t="s">
        <v>178</v>
      </c>
      <c r="C3803" s="3" t="s">
        <v>333</v>
      </c>
      <c r="D3803" s="3" t="s">
        <v>179</v>
      </c>
      <c r="E3803" s="3" t="s">
        <v>221</v>
      </c>
      <c r="F3803" s="3">
        <v>0.56000000000000005</v>
      </c>
      <c r="G3803" s="3">
        <v>0.48</v>
      </c>
      <c r="H3803" s="3" t="s">
        <v>31</v>
      </c>
      <c r="I3803" s="2">
        <v>2110</v>
      </c>
      <c r="J3803" s="3" t="s">
        <v>32</v>
      </c>
      <c r="K3803" s="2">
        <v>2110</v>
      </c>
      <c r="L3803" s="3"/>
      <c r="M3803" s="3" t="s">
        <v>223</v>
      </c>
      <c r="N3803" s="3" t="s">
        <v>194</v>
      </c>
      <c r="O3803" s="3" t="s">
        <v>31</v>
      </c>
      <c r="P3803" s="3"/>
      <c r="Q3803" s="3"/>
      <c r="R3803" s="3">
        <v>0.38</v>
      </c>
      <c r="S3803" s="3">
        <v>0.62</v>
      </c>
      <c r="T3803" s="2">
        <v>35</v>
      </c>
      <c r="U3803" s="3">
        <v>3.717574385211625E-2</v>
      </c>
      <c r="V3803" s="3">
        <v>0.30685194360423201</v>
      </c>
      <c r="W3803" s="3">
        <v>2.9507822873958391E-2</v>
      </c>
      <c r="X3803" s="3">
        <v>111.23974906751525</v>
      </c>
      <c r="Y3803" s="3">
        <v>0.19024820503462386</v>
      </c>
      <c r="Z3803" s="3">
        <v>2.9507796787761359E-2</v>
      </c>
      <c r="AA3803" s="3">
        <v>68.96864442185948</v>
      </c>
      <c r="AB3803">
        <f t="shared" si="100"/>
        <v>0.19024820503462386</v>
      </c>
      <c r="AC3803">
        <f t="shared" si="101"/>
        <v>2.9507796787761359E-2</v>
      </c>
    </row>
    <row r="3804" spans="1:29" x14ac:dyDescent="0.25">
      <c r="A3804" s="2">
        <v>3803</v>
      </c>
      <c r="B3804" s="3" t="s">
        <v>178</v>
      </c>
      <c r="C3804" s="3" t="s">
        <v>333</v>
      </c>
      <c r="D3804" s="3" t="s">
        <v>179</v>
      </c>
      <c r="E3804" s="3" t="s">
        <v>221</v>
      </c>
      <c r="F3804" s="3">
        <v>0.56000000000000005</v>
      </c>
      <c r="G3804" s="3">
        <v>0.48</v>
      </c>
      <c r="H3804" s="3" t="s">
        <v>31</v>
      </c>
      <c r="I3804" s="2">
        <v>2110</v>
      </c>
      <c r="J3804" s="3" t="s">
        <v>32</v>
      </c>
      <c r="K3804" s="2">
        <v>2110</v>
      </c>
      <c r="L3804" s="3"/>
      <c r="M3804" s="3" t="s">
        <v>289</v>
      </c>
      <c r="N3804" s="3" t="s">
        <v>289</v>
      </c>
      <c r="O3804" s="3" t="s">
        <v>31</v>
      </c>
      <c r="P3804" s="3"/>
      <c r="Q3804" s="3"/>
      <c r="R3804" s="3">
        <v>0</v>
      </c>
      <c r="S3804" s="3">
        <v>1</v>
      </c>
      <c r="T3804" s="2">
        <v>1192</v>
      </c>
      <c r="U3804" s="3">
        <v>161.48537146081759</v>
      </c>
      <c r="V3804" s="3">
        <v>1340.9138082268823</v>
      </c>
      <c r="W3804" s="3">
        <v>215.06019715284069</v>
      </c>
      <c r="X3804" s="3">
        <v>441115.84688481916</v>
      </c>
      <c r="Y3804" s="3">
        <v>1340.9138082268823</v>
      </c>
      <c r="Z3804" s="3">
        <v>215.06000703028579</v>
      </c>
      <c r="AA3804" s="3">
        <v>441115.84688481916</v>
      </c>
      <c r="AB3804">
        <f t="shared" si="100"/>
        <v>1340.9138082268823</v>
      </c>
      <c r="AC3804">
        <f t="shared" si="101"/>
        <v>215.06000703028579</v>
      </c>
    </row>
    <row r="3805" spans="1:29" x14ac:dyDescent="0.25">
      <c r="A3805" s="2">
        <v>3804</v>
      </c>
      <c r="B3805" s="3" t="s">
        <v>178</v>
      </c>
      <c r="C3805" s="3" t="s">
        <v>333</v>
      </c>
      <c r="D3805" s="3" t="s">
        <v>179</v>
      </c>
      <c r="E3805" s="3" t="s">
        <v>221</v>
      </c>
      <c r="F3805" s="3">
        <v>0.56000000000000005</v>
      </c>
      <c r="G3805" s="3">
        <v>0.48</v>
      </c>
      <c r="H3805" s="3" t="s">
        <v>31</v>
      </c>
      <c r="I3805" s="2">
        <v>2110</v>
      </c>
      <c r="J3805" s="3" t="s">
        <v>32</v>
      </c>
      <c r="K3805" s="2">
        <v>2110</v>
      </c>
      <c r="L3805" s="3"/>
      <c r="M3805" s="3" t="s">
        <v>184</v>
      </c>
      <c r="N3805" s="3" t="s">
        <v>185</v>
      </c>
      <c r="O3805" s="3" t="s">
        <v>31</v>
      </c>
      <c r="P3805" s="3"/>
      <c r="Q3805" s="3"/>
      <c r="R3805" s="3">
        <v>0</v>
      </c>
      <c r="S3805" s="3">
        <v>1</v>
      </c>
      <c r="T3805" s="2">
        <v>44</v>
      </c>
      <c r="U3805" s="3">
        <v>6.6647099290657952</v>
      </c>
      <c r="V3805" s="3">
        <v>49.915170679502246</v>
      </c>
      <c r="W3805" s="3">
        <v>7.9701182660956036</v>
      </c>
      <c r="X3805" s="3">
        <v>16212.233203802434</v>
      </c>
      <c r="Y3805" s="3">
        <v>49.915170679502246</v>
      </c>
      <c r="Z3805" s="3">
        <v>7.970111220164906</v>
      </c>
      <c r="AA3805" s="3">
        <v>16212.233203802434</v>
      </c>
      <c r="AB3805">
        <f t="shared" si="100"/>
        <v>49.915170679502246</v>
      </c>
      <c r="AC3805">
        <f t="shared" si="101"/>
        <v>7.970111220164906</v>
      </c>
    </row>
    <row r="3806" spans="1:29" x14ac:dyDescent="0.25">
      <c r="A3806" s="2">
        <v>3805</v>
      </c>
      <c r="B3806" s="3" t="s">
        <v>178</v>
      </c>
      <c r="C3806" s="3" t="s">
        <v>333</v>
      </c>
      <c r="D3806" s="3" t="s">
        <v>179</v>
      </c>
      <c r="E3806" s="3" t="s">
        <v>221</v>
      </c>
      <c r="F3806" s="3">
        <v>0.56000000000000005</v>
      </c>
      <c r="G3806" s="3">
        <v>0.48</v>
      </c>
      <c r="H3806" s="3" t="s">
        <v>31</v>
      </c>
      <c r="I3806" s="2">
        <v>2120</v>
      </c>
      <c r="J3806" s="3" t="s">
        <v>226</v>
      </c>
      <c r="K3806" s="2">
        <v>2120</v>
      </c>
      <c r="L3806" s="3"/>
      <c r="M3806" s="3" t="s">
        <v>33</v>
      </c>
      <c r="N3806" s="3" t="s">
        <v>33</v>
      </c>
      <c r="O3806" s="3" t="s">
        <v>31</v>
      </c>
      <c r="P3806" s="3"/>
      <c r="Q3806" s="3"/>
      <c r="R3806" s="3">
        <v>0</v>
      </c>
      <c r="S3806" s="3">
        <v>1</v>
      </c>
      <c r="T3806" s="2">
        <v>516</v>
      </c>
      <c r="U3806" s="3">
        <v>208.13541408153566</v>
      </c>
      <c r="V3806" s="3">
        <v>1542.1582415836758</v>
      </c>
      <c r="W3806" s="3">
        <v>247.43303354640463</v>
      </c>
      <c r="X3806" s="3">
        <v>482663.45550022897</v>
      </c>
      <c r="Y3806" s="3">
        <v>1542.1582415836758</v>
      </c>
      <c r="Z3806" s="3">
        <v>247.43281480485641</v>
      </c>
      <c r="AA3806" s="3">
        <v>482663.45550022897</v>
      </c>
      <c r="AB3806">
        <f t="shared" si="100"/>
        <v>1542.1582415836758</v>
      </c>
      <c r="AC3806">
        <f t="shared" si="101"/>
        <v>247.43281480485641</v>
      </c>
    </row>
    <row r="3807" spans="1:29" x14ac:dyDescent="0.25">
      <c r="A3807" s="2">
        <v>3806</v>
      </c>
      <c r="B3807" s="3" t="s">
        <v>178</v>
      </c>
      <c r="C3807" s="3" t="s">
        <v>333</v>
      </c>
      <c r="D3807" s="3" t="s">
        <v>179</v>
      </c>
      <c r="E3807" s="3" t="s">
        <v>221</v>
      </c>
      <c r="F3807" s="3">
        <v>0.56000000000000005</v>
      </c>
      <c r="G3807" s="3">
        <v>0.48</v>
      </c>
      <c r="H3807" s="3" t="s">
        <v>31</v>
      </c>
      <c r="I3807" s="2">
        <v>2120</v>
      </c>
      <c r="J3807" s="3" t="s">
        <v>226</v>
      </c>
      <c r="K3807" s="2">
        <v>2120</v>
      </c>
      <c r="L3807" s="3"/>
      <c r="M3807" s="3" t="s">
        <v>193</v>
      </c>
      <c r="N3807" s="3" t="s">
        <v>194</v>
      </c>
      <c r="O3807" s="3" t="s">
        <v>31</v>
      </c>
      <c r="P3807" s="3"/>
      <c r="Q3807" s="3"/>
      <c r="R3807" s="3">
        <v>0</v>
      </c>
      <c r="S3807" s="3">
        <v>1</v>
      </c>
      <c r="T3807" s="2">
        <v>883</v>
      </c>
      <c r="U3807" s="3">
        <v>432.11234637692615</v>
      </c>
      <c r="V3807" s="3">
        <v>3115.7666190938303</v>
      </c>
      <c r="W3807" s="3">
        <v>477.87936735517144</v>
      </c>
      <c r="X3807" s="3">
        <v>1286574.9891183944</v>
      </c>
      <c r="Y3807" s="3">
        <v>3115.7666190938303</v>
      </c>
      <c r="Z3807" s="3">
        <v>477.87894488905584</v>
      </c>
      <c r="AA3807" s="3">
        <v>1286574.9891183944</v>
      </c>
      <c r="AB3807">
        <f t="shared" si="100"/>
        <v>3115.7666190938303</v>
      </c>
      <c r="AC3807">
        <f t="shared" si="101"/>
        <v>477.87894488905584</v>
      </c>
    </row>
    <row r="3808" spans="1:29" x14ac:dyDescent="0.25">
      <c r="A3808" s="2">
        <v>3807</v>
      </c>
      <c r="B3808" s="3" t="s">
        <v>178</v>
      </c>
      <c r="C3808" s="3" t="s">
        <v>333</v>
      </c>
      <c r="D3808" s="3" t="s">
        <v>179</v>
      </c>
      <c r="E3808" s="3" t="s">
        <v>221</v>
      </c>
      <c r="F3808" s="3">
        <v>0.56000000000000005</v>
      </c>
      <c r="G3808" s="3">
        <v>0.48</v>
      </c>
      <c r="H3808" s="3" t="s">
        <v>31</v>
      </c>
      <c r="I3808" s="2">
        <v>2120</v>
      </c>
      <c r="J3808" s="3" t="s">
        <v>226</v>
      </c>
      <c r="K3808" s="2">
        <v>2120</v>
      </c>
      <c r="L3808" s="3"/>
      <c r="M3808" s="3" t="s">
        <v>223</v>
      </c>
      <c r="N3808" s="3" t="s">
        <v>194</v>
      </c>
      <c r="O3808" s="3" t="s">
        <v>31</v>
      </c>
      <c r="P3808" s="3"/>
      <c r="Q3808" s="3"/>
      <c r="R3808" s="3">
        <v>0.38</v>
      </c>
      <c r="S3808" s="3">
        <v>0.62</v>
      </c>
      <c r="T3808" s="2">
        <v>13</v>
      </c>
      <c r="U3808" s="3">
        <v>4.0619349090609668E-3</v>
      </c>
      <c r="V3808" s="3">
        <v>3.127223979288566E-2</v>
      </c>
      <c r="W3808" s="3">
        <v>2.7393447829165219E-3</v>
      </c>
      <c r="X3808" s="3">
        <v>14.783870949616816</v>
      </c>
      <c r="Y3808" s="3">
        <v>1.9388788671589108E-2</v>
      </c>
      <c r="Z3808" s="3">
        <v>2.739342361216764E-3</v>
      </c>
      <c r="AA3808" s="3">
        <v>9.1659999887624259</v>
      </c>
      <c r="AB3808">
        <f t="shared" si="100"/>
        <v>1.9388788671589108E-2</v>
      </c>
      <c r="AC3808">
        <f t="shared" si="101"/>
        <v>2.739342361216764E-3</v>
      </c>
    </row>
    <row r="3809" spans="1:29" x14ac:dyDescent="0.25">
      <c r="A3809" s="2">
        <v>3808</v>
      </c>
      <c r="B3809" s="3" t="s">
        <v>178</v>
      </c>
      <c r="C3809" s="3" t="s">
        <v>333</v>
      </c>
      <c r="D3809" s="3" t="s">
        <v>179</v>
      </c>
      <c r="E3809" s="3" t="s">
        <v>221</v>
      </c>
      <c r="F3809" s="3">
        <v>0.56000000000000005</v>
      </c>
      <c r="G3809" s="3">
        <v>0.48</v>
      </c>
      <c r="H3809" s="3" t="s">
        <v>31</v>
      </c>
      <c r="I3809" s="2">
        <v>2130</v>
      </c>
      <c r="J3809" s="3" t="s">
        <v>36</v>
      </c>
      <c r="K3809" s="2">
        <v>1000</v>
      </c>
      <c r="L3809" s="3"/>
      <c r="M3809" s="3" t="s">
        <v>338</v>
      </c>
      <c r="N3809" s="3" t="s">
        <v>339</v>
      </c>
      <c r="O3809" s="3" t="s">
        <v>31</v>
      </c>
      <c r="P3809" s="3"/>
      <c r="Q3809" s="3"/>
      <c r="R3809" s="3">
        <v>0</v>
      </c>
      <c r="S3809" s="3">
        <v>1</v>
      </c>
      <c r="T3809" s="2">
        <v>5</v>
      </c>
      <c r="U3809" s="3">
        <v>8.4265121463428766E-2</v>
      </c>
      <c r="V3809" s="3">
        <v>0.54274823842456299</v>
      </c>
      <c r="W3809" s="3">
        <v>7.6249593426212056E-2</v>
      </c>
      <c r="X3809" s="3">
        <v>258.79578112441629</v>
      </c>
      <c r="Y3809" s="3">
        <v>0.54274823842456299</v>
      </c>
      <c r="Z3809" s="3">
        <v>7.6249526018259822E-2</v>
      </c>
      <c r="AA3809" s="3">
        <v>258.79578112441629</v>
      </c>
      <c r="AB3809">
        <f t="shared" si="100"/>
        <v>0.54274823842456299</v>
      </c>
      <c r="AC3809">
        <f t="shared" si="101"/>
        <v>7.6249526018259822E-2</v>
      </c>
    </row>
    <row r="3810" spans="1:29" x14ac:dyDescent="0.25">
      <c r="A3810" s="2">
        <v>3809</v>
      </c>
      <c r="B3810" s="3" t="s">
        <v>178</v>
      </c>
      <c r="C3810" s="3" t="s">
        <v>333</v>
      </c>
      <c r="D3810" s="3" t="s">
        <v>179</v>
      </c>
      <c r="E3810" s="3" t="s">
        <v>221</v>
      </c>
      <c r="F3810" s="3">
        <v>0.56000000000000005</v>
      </c>
      <c r="G3810" s="3">
        <v>0.48</v>
      </c>
      <c r="H3810" s="3" t="s">
        <v>31</v>
      </c>
      <c r="I3810" s="2">
        <v>2130</v>
      </c>
      <c r="J3810" s="3" t="s">
        <v>36</v>
      </c>
      <c r="K3810" s="2">
        <v>1000</v>
      </c>
      <c r="L3810" s="3"/>
      <c r="M3810" s="3" t="s">
        <v>289</v>
      </c>
      <c r="N3810" s="3" t="s">
        <v>289</v>
      </c>
      <c r="O3810" s="3" t="s">
        <v>31</v>
      </c>
      <c r="P3810" s="3"/>
      <c r="Q3810" s="3"/>
      <c r="R3810" s="3">
        <v>0</v>
      </c>
      <c r="S3810" s="3">
        <v>1</v>
      </c>
      <c r="T3810" s="2">
        <v>4</v>
      </c>
      <c r="U3810" s="3">
        <v>0.20219773230494151</v>
      </c>
      <c r="V3810" s="3">
        <v>1.4241362444801813</v>
      </c>
      <c r="W3810" s="3">
        <v>0.17541279493806108</v>
      </c>
      <c r="X3810" s="3">
        <v>545.61359222543024</v>
      </c>
      <c r="Y3810" s="3">
        <v>1.4241362444801813</v>
      </c>
      <c r="Z3810" s="3">
        <v>0.17541263986553191</v>
      </c>
      <c r="AA3810" s="3">
        <v>545.61359222543024</v>
      </c>
      <c r="AB3810">
        <f t="shared" si="100"/>
        <v>1.4241362444801813</v>
      </c>
      <c r="AC3810">
        <f t="shared" si="101"/>
        <v>0.17541263986553191</v>
      </c>
    </row>
    <row r="3811" spans="1:29" x14ac:dyDescent="0.25">
      <c r="A3811" s="2">
        <v>3810</v>
      </c>
      <c r="B3811" s="3" t="s">
        <v>178</v>
      </c>
      <c r="C3811" s="3" t="s">
        <v>333</v>
      </c>
      <c r="D3811" s="3" t="s">
        <v>179</v>
      </c>
      <c r="E3811" s="3" t="s">
        <v>221</v>
      </c>
      <c r="F3811" s="3">
        <v>0.56000000000000005</v>
      </c>
      <c r="G3811" s="3">
        <v>0.48</v>
      </c>
      <c r="H3811" s="3" t="s">
        <v>31</v>
      </c>
      <c r="I3811" s="2">
        <v>2130</v>
      </c>
      <c r="J3811" s="3" t="s">
        <v>36</v>
      </c>
      <c r="K3811" s="2">
        <v>2000</v>
      </c>
      <c r="L3811" s="3"/>
      <c r="M3811" s="3" t="s">
        <v>336</v>
      </c>
      <c r="N3811" s="3" t="s">
        <v>337</v>
      </c>
      <c r="O3811" s="3" t="s">
        <v>31</v>
      </c>
      <c r="P3811" s="3"/>
      <c r="Q3811" s="3"/>
      <c r="R3811" s="3">
        <v>0</v>
      </c>
      <c r="S3811" s="3">
        <v>1</v>
      </c>
      <c r="T3811" s="2">
        <v>35</v>
      </c>
      <c r="U3811" s="3">
        <v>7.1627011612510847</v>
      </c>
      <c r="V3811" s="3">
        <v>60.588986413850108</v>
      </c>
      <c r="W3811" s="3">
        <v>9.5309458581271347</v>
      </c>
      <c r="X3811" s="3">
        <v>20403.381700677826</v>
      </c>
      <c r="Y3811" s="3">
        <v>60.588986413850108</v>
      </c>
      <c r="Z3811" s="3">
        <v>9.5309374323570601</v>
      </c>
      <c r="AA3811" s="3">
        <v>20403.381700677826</v>
      </c>
      <c r="AB3811">
        <f t="shared" si="100"/>
        <v>60.588986413850108</v>
      </c>
      <c r="AC3811">
        <f t="shared" si="101"/>
        <v>9.5309374323570601</v>
      </c>
    </row>
    <row r="3812" spans="1:29" x14ac:dyDescent="0.25">
      <c r="A3812" s="2">
        <v>3811</v>
      </c>
      <c r="B3812" s="3" t="s">
        <v>178</v>
      </c>
      <c r="C3812" s="3" t="s">
        <v>333</v>
      </c>
      <c r="D3812" s="3" t="s">
        <v>179</v>
      </c>
      <c r="E3812" s="3" t="s">
        <v>221</v>
      </c>
      <c r="F3812" s="3">
        <v>0.56000000000000005</v>
      </c>
      <c r="G3812" s="3">
        <v>0.48</v>
      </c>
      <c r="H3812" s="3" t="s">
        <v>31</v>
      </c>
      <c r="I3812" s="2">
        <v>2130</v>
      </c>
      <c r="J3812" s="3" t="s">
        <v>36</v>
      </c>
      <c r="K3812" s="2">
        <v>2000</v>
      </c>
      <c r="L3812" s="3"/>
      <c r="M3812" s="3" t="s">
        <v>338</v>
      </c>
      <c r="N3812" s="3" t="s">
        <v>339</v>
      </c>
      <c r="O3812" s="3" t="s">
        <v>31</v>
      </c>
      <c r="P3812" s="3"/>
      <c r="Q3812" s="3"/>
      <c r="R3812" s="3">
        <v>0</v>
      </c>
      <c r="S3812" s="3">
        <v>1</v>
      </c>
      <c r="T3812" s="2">
        <v>1</v>
      </c>
      <c r="U3812" s="3">
        <v>2.5759552525629601E-3</v>
      </c>
      <c r="V3812" s="3">
        <v>2.4981471442089363E-2</v>
      </c>
      <c r="W3812" s="3">
        <v>3.357567238126974E-3</v>
      </c>
      <c r="X3812" s="3">
        <v>9.3006956996702499</v>
      </c>
      <c r="Y3812" s="3">
        <v>2.4981471442089363E-2</v>
      </c>
      <c r="Z3812" s="3">
        <v>3.3575642698917101E-3</v>
      </c>
      <c r="AA3812" s="3">
        <v>9.3006956996702499</v>
      </c>
      <c r="AB3812">
        <f t="shared" si="100"/>
        <v>2.4981471442089363E-2</v>
      </c>
      <c r="AC3812">
        <f t="shared" si="101"/>
        <v>3.3575642698917101E-3</v>
      </c>
    </row>
    <row r="3813" spans="1:29" x14ac:dyDescent="0.25">
      <c r="A3813" s="2">
        <v>3812</v>
      </c>
      <c r="B3813" s="3" t="s">
        <v>178</v>
      </c>
      <c r="C3813" s="3" t="s">
        <v>333</v>
      </c>
      <c r="D3813" s="3" t="s">
        <v>179</v>
      </c>
      <c r="E3813" s="3" t="s">
        <v>221</v>
      </c>
      <c r="F3813" s="3">
        <v>0.56000000000000005</v>
      </c>
      <c r="G3813" s="3">
        <v>0.48</v>
      </c>
      <c r="H3813" s="3" t="s">
        <v>31</v>
      </c>
      <c r="I3813" s="2">
        <v>2130</v>
      </c>
      <c r="J3813" s="3" t="s">
        <v>36</v>
      </c>
      <c r="K3813" s="2">
        <v>2000</v>
      </c>
      <c r="L3813" s="3"/>
      <c r="M3813" s="3" t="s">
        <v>289</v>
      </c>
      <c r="N3813" s="3" t="s">
        <v>289</v>
      </c>
      <c r="O3813" s="3" t="s">
        <v>31</v>
      </c>
      <c r="P3813" s="3"/>
      <c r="Q3813" s="3"/>
      <c r="R3813" s="3">
        <v>0</v>
      </c>
      <c r="S3813" s="3">
        <v>1</v>
      </c>
      <c r="T3813" s="2">
        <v>655</v>
      </c>
      <c r="U3813" s="3">
        <v>200.19680042724963</v>
      </c>
      <c r="V3813" s="3">
        <v>1637.8730980641362</v>
      </c>
      <c r="W3813" s="3">
        <v>261.31424097295331</v>
      </c>
      <c r="X3813" s="3">
        <v>548848.32203355513</v>
      </c>
      <c r="Y3813" s="3">
        <v>1637.8730980641362</v>
      </c>
      <c r="Z3813" s="3">
        <v>261.314009959815</v>
      </c>
      <c r="AA3813" s="3">
        <v>548848.32203355513</v>
      </c>
      <c r="AB3813">
        <f t="shared" si="100"/>
        <v>1637.8730980641362</v>
      </c>
      <c r="AC3813">
        <f t="shared" si="101"/>
        <v>261.314009959815</v>
      </c>
    </row>
    <row r="3814" spans="1:29" x14ac:dyDescent="0.25">
      <c r="A3814" s="2">
        <v>3813</v>
      </c>
      <c r="B3814" s="3" t="s">
        <v>178</v>
      </c>
      <c r="C3814" s="3" t="s">
        <v>333</v>
      </c>
      <c r="D3814" s="3" t="s">
        <v>179</v>
      </c>
      <c r="E3814" s="3" t="s">
        <v>221</v>
      </c>
      <c r="F3814" s="3">
        <v>0.56000000000000005</v>
      </c>
      <c r="G3814" s="3">
        <v>0.48</v>
      </c>
      <c r="H3814" s="3" t="s">
        <v>31</v>
      </c>
      <c r="I3814" s="2">
        <v>2130</v>
      </c>
      <c r="J3814" s="3" t="s">
        <v>36</v>
      </c>
      <c r="K3814" s="2">
        <v>2130</v>
      </c>
      <c r="L3814" s="3"/>
      <c r="M3814" s="3" t="s">
        <v>33</v>
      </c>
      <c r="N3814" s="3" t="s">
        <v>33</v>
      </c>
      <c r="O3814" s="3" t="s">
        <v>31</v>
      </c>
      <c r="P3814" s="3"/>
      <c r="Q3814" s="3"/>
      <c r="R3814" s="3">
        <v>0</v>
      </c>
      <c r="S3814" s="3">
        <v>1</v>
      </c>
      <c r="T3814" s="2">
        <v>140</v>
      </c>
      <c r="U3814" s="3">
        <v>36.484867542711143</v>
      </c>
      <c r="V3814" s="3">
        <v>262.62514415180658</v>
      </c>
      <c r="W3814" s="3">
        <v>40.384260780967502</v>
      </c>
      <c r="X3814" s="3">
        <v>89851.969785516325</v>
      </c>
      <c r="Y3814" s="3">
        <v>262.62514415180658</v>
      </c>
      <c r="Z3814" s="3">
        <v>40.384225079527049</v>
      </c>
      <c r="AA3814" s="3">
        <v>89851.969785516325</v>
      </c>
      <c r="AB3814">
        <f t="shared" si="100"/>
        <v>262.62514415180658</v>
      </c>
      <c r="AC3814">
        <f t="shared" si="101"/>
        <v>40.384225079527049</v>
      </c>
    </row>
    <row r="3815" spans="1:29" x14ac:dyDescent="0.25">
      <c r="A3815" s="2">
        <v>3814</v>
      </c>
      <c r="B3815" s="3" t="s">
        <v>178</v>
      </c>
      <c r="C3815" s="3" t="s">
        <v>333</v>
      </c>
      <c r="D3815" s="3" t="s">
        <v>179</v>
      </c>
      <c r="E3815" s="3" t="s">
        <v>221</v>
      </c>
      <c r="F3815" s="3">
        <v>0.56000000000000005</v>
      </c>
      <c r="G3815" s="3">
        <v>0.48</v>
      </c>
      <c r="H3815" s="3" t="s">
        <v>31</v>
      </c>
      <c r="I3815" s="2">
        <v>2130</v>
      </c>
      <c r="J3815" s="3" t="s">
        <v>36</v>
      </c>
      <c r="K3815" s="2">
        <v>2130</v>
      </c>
      <c r="L3815" s="3"/>
      <c r="M3815" s="3" t="s">
        <v>336</v>
      </c>
      <c r="N3815" s="3" t="s">
        <v>337</v>
      </c>
      <c r="O3815" s="3" t="s">
        <v>31</v>
      </c>
      <c r="P3815" s="3"/>
      <c r="Q3815" s="3"/>
      <c r="R3815" s="3">
        <v>0</v>
      </c>
      <c r="S3815" s="3">
        <v>1</v>
      </c>
      <c r="T3815" s="2">
        <v>19</v>
      </c>
      <c r="U3815" s="3">
        <v>4.3247326200483702E-2</v>
      </c>
      <c r="V3815" s="3">
        <v>0.45809979886184443</v>
      </c>
      <c r="W3815" s="3">
        <v>7.7407722652976935E-2</v>
      </c>
      <c r="X3815" s="3">
        <v>161.63113754977476</v>
      </c>
      <c r="Y3815" s="3">
        <v>0.45809979886184443</v>
      </c>
      <c r="Z3815" s="3">
        <v>7.7407654221188255E-2</v>
      </c>
      <c r="AA3815" s="3">
        <v>161.63113754977476</v>
      </c>
      <c r="AB3815">
        <f t="shared" si="100"/>
        <v>0.45809979886184443</v>
      </c>
      <c r="AC3815">
        <f t="shared" si="101"/>
        <v>7.7407654221188255E-2</v>
      </c>
    </row>
    <row r="3816" spans="1:29" x14ac:dyDescent="0.25">
      <c r="A3816" s="2">
        <v>3815</v>
      </c>
      <c r="B3816" s="3" t="s">
        <v>178</v>
      </c>
      <c r="C3816" s="3" t="s">
        <v>333</v>
      </c>
      <c r="D3816" s="3" t="s">
        <v>179</v>
      </c>
      <c r="E3816" s="3" t="s">
        <v>221</v>
      </c>
      <c r="F3816" s="3">
        <v>0.56000000000000005</v>
      </c>
      <c r="G3816" s="3">
        <v>0.48</v>
      </c>
      <c r="H3816" s="3" t="s">
        <v>31</v>
      </c>
      <c r="I3816" s="2">
        <v>2130</v>
      </c>
      <c r="J3816" s="3" t="s">
        <v>36</v>
      </c>
      <c r="K3816" s="2">
        <v>2130</v>
      </c>
      <c r="L3816" s="3"/>
      <c r="M3816" s="3" t="s">
        <v>193</v>
      </c>
      <c r="N3816" s="3" t="s">
        <v>194</v>
      </c>
      <c r="O3816" s="3" t="s">
        <v>31</v>
      </c>
      <c r="P3816" s="3"/>
      <c r="Q3816" s="3"/>
      <c r="R3816" s="3">
        <v>0</v>
      </c>
      <c r="S3816" s="3">
        <v>1</v>
      </c>
      <c r="T3816" s="2">
        <v>154</v>
      </c>
      <c r="U3816" s="3">
        <v>26.650693869281593</v>
      </c>
      <c r="V3816" s="3">
        <v>188.98054381490132</v>
      </c>
      <c r="W3816" s="3">
        <v>28.183705935308168</v>
      </c>
      <c r="X3816" s="3">
        <v>64339.785827347434</v>
      </c>
      <c r="Y3816" s="3">
        <v>188.98054381490132</v>
      </c>
      <c r="Z3816" s="3">
        <v>28.183681019688063</v>
      </c>
      <c r="AA3816" s="3">
        <v>64339.785827347434</v>
      </c>
      <c r="AB3816">
        <f t="shared" si="100"/>
        <v>188.98054381490132</v>
      </c>
      <c r="AC3816">
        <f t="shared" si="101"/>
        <v>28.183681019688063</v>
      </c>
    </row>
    <row r="3817" spans="1:29" x14ac:dyDescent="0.25">
      <c r="A3817" s="2">
        <v>3816</v>
      </c>
      <c r="B3817" s="3" t="s">
        <v>178</v>
      </c>
      <c r="C3817" s="3" t="s">
        <v>333</v>
      </c>
      <c r="D3817" s="3" t="s">
        <v>179</v>
      </c>
      <c r="E3817" s="3" t="s">
        <v>221</v>
      </c>
      <c r="F3817" s="3">
        <v>0.56000000000000005</v>
      </c>
      <c r="G3817" s="3">
        <v>0.48</v>
      </c>
      <c r="H3817" s="3" t="s">
        <v>31</v>
      </c>
      <c r="I3817" s="2">
        <v>2130</v>
      </c>
      <c r="J3817" s="3" t="s">
        <v>36</v>
      </c>
      <c r="K3817" s="2">
        <v>2130</v>
      </c>
      <c r="L3817" s="3"/>
      <c r="M3817" s="3" t="s">
        <v>223</v>
      </c>
      <c r="N3817" s="3" t="s">
        <v>194</v>
      </c>
      <c r="O3817" s="3" t="s">
        <v>31</v>
      </c>
      <c r="P3817" s="3"/>
      <c r="Q3817" s="3"/>
      <c r="R3817" s="3">
        <v>0.38</v>
      </c>
      <c r="S3817" s="3">
        <v>0.62</v>
      </c>
      <c r="T3817" s="2">
        <v>23</v>
      </c>
      <c r="U3817" s="3">
        <v>1.0067720712993996E-2</v>
      </c>
      <c r="V3817" s="3">
        <v>8.1943762627809308E-2</v>
      </c>
      <c r="W3817" s="3">
        <v>7.7753833911053203E-3</v>
      </c>
      <c r="X3817" s="3">
        <v>29.196141223420803</v>
      </c>
      <c r="Y3817" s="3">
        <v>5.0805132829241761E-2</v>
      </c>
      <c r="Z3817" s="3">
        <v>7.775376517328703E-3</v>
      </c>
      <c r="AA3817" s="3">
        <v>18.101607558520897</v>
      </c>
      <c r="AB3817">
        <f t="shared" si="100"/>
        <v>5.0805132829241761E-2</v>
      </c>
      <c r="AC3817">
        <f t="shared" si="101"/>
        <v>7.775376517328703E-3</v>
      </c>
    </row>
    <row r="3818" spans="1:29" x14ac:dyDescent="0.25">
      <c r="A3818" s="2">
        <v>3817</v>
      </c>
      <c r="B3818" s="3" t="s">
        <v>178</v>
      </c>
      <c r="C3818" s="3" t="s">
        <v>333</v>
      </c>
      <c r="D3818" s="3" t="s">
        <v>179</v>
      </c>
      <c r="E3818" s="3" t="s">
        <v>221</v>
      </c>
      <c r="F3818" s="3">
        <v>0.56000000000000005</v>
      </c>
      <c r="G3818" s="3">
        <v>0.48</v>
      </c>
      <c r="H3818" s="3" t="s">
        <v>31</v>
      </c>
      <c r="I3818" s="2">
        <v>2130</v>
      </c>
      <c r="J3818" s="3" t="s">
        <v>36</v>
      </c>
      <c r="K3818" s="2">
        <v>2130</v>
      </c>
      <c r="L3818" s="3"/>
      <c r="M3818" s="3" t="s">
        <v>338</v>
      </c>
      <c r="N3818" s="3" t="s">
        <v>339</v>
      </c>
      <c r="O3818" s="3" t="s">
        <v>31</v>
      </c>
      <c r="P3818" s="3"/>
      <c r="Q3818" s="3"/>
      <c r="R3818" s="3">
        <v>0</v>
      </c>
      <c r="S3818" s="3">
        <v>1</v>
      </c>
      <c r="T3818" s="2">
        <v>20</v>
      </c>
      <c r="U3818" s="3">
        <v>4.0187680963014838</v>
      </c>
      <c r="V3818" s="3">
        <v>24.684605191208757</v>
      </c>
      <c r="W3818" s="3">
        <v>3.5629330923985902</v>
      </c>
      <c r="X3818" s="3">
        <v>11382.085191893957</v>
      </c>
      <c r="Y3818" s="3">
        <v>24.684605191208757</v>
      </c>
      <c r="Z3818" s="3">
        <v>3.5629299426109959</v>
      </c>
      <c r="AA3818" s="3">
        <v>11382.085191893957</v>
      </c>
      <c r="AB3818">
        <f t="shared" si="100"/>
        <v>24.684605191208757</v>
      </c>
      <c r="AC3818">
        <f t="shared" si="101"/>
        <v>3.5629299426109959</v>
      </c>
    </row>
    <row r="3819" spans="1:29" x14ac:dyDescent="0.25">
      <c r="A3819" s="2">
        <v>3818</v>
      </c>
      <c r="B3819" s="3" t="s">
        <v>178</v>
      </c>
      <c r="C3819" s="3" t="s">
        <v>333</v>
      </c>
      <c r="D3819" s="3" t="s">
        <v>179</v>
      </c>
      <c r="E3819" s="3" t="s">
        <v>221</v>
      </c>
      <c r="F3819" s="3">
        <v>0.56000000000000005</v>
      </c>
      <c r="G3819" s="3">
        <v>0.48</v>
      </c>
      <c r="H3819" s="3" t="s">
        <v>31</v>
      </c>
      <c r="I3819" s="2">
        <v>2130</v>
      </c>
      <c r="J3819" s="3" t="s">
        <v>36</v>
      </c>
      <c r="K3819" s="2">
        <v>2130</v>
      </c>
      <c r="L3819" s="3"/>
      <c r="M3819" s="3" t="s">
        <v>289</v>
      </c>
      <c r="N3819" s="3" t="s">
        <v>289</v>
      </c>
      <c r="O3819" s="3" t="s">
        <v>31</v>
      </c>
      <c r="P3819" s="3"/>
      <c r="Q3819" s="3"/>
      <c r="R3819" s="3">
        <v>0</v>
      </c>
      <c r="S3819" s="3">
        <v>1</v>
      </c>
      <c r="T3819" s="2">
        <v>511</v>
      </c>
      <c r="U3819" s="3">
        <v>99.59530271611824</v>
      </c>
      <c r="V3819" s="3">
        <v>653.68574728881595</v>
      </c>
      <c r="W3819" s="3">
        <v>101.4735185349129</v>
      </c>
      <c r="X3819" s="3">
        <v>236075.83715450554</v>
      </c>
      <c r="Y3819" s="3">
        <v>653.68574728881595</v>
      </c>
      <c r="Z3819" s="3">
        <v>101.4734288279155</v>
      </c>
      <c r="AA3819" s="3">
        <v>236075.83715450554</v>
      </c>
      <c r="AB3819">
        <f t="shared" si="100"/>
        <v>653.68574728881595</v>
      </c>
      <c r="AC3819">
        <f t="shared" si="101"/>
        <v>101.4734288279155</v>
      </c>
    </row>
    <row r="3820" spans="1:29" x14ac:dyDescent="0.25">
      <c r="A3820" s="2">
        <v>3819</v>
      </c>
      <c r="B3820" s="3" t="s">
        <v>178</v>
      </c>
      <c r="C3820" s="3" t="s">
        <v>333</v>
      </c>
      <c r="D3820" s="3" t="s">
        <v>179</v>
      </c>
      <c r="E3820" s="3" t="s">
        <v>221</v>
      </c>
      <c r="F3820" s="3">
        <v>0.56000000000000005</v>
      </c>
      <c r="G3820" s="3">
        <v>0.48</v>
      </c>
      <c r="H3820" s="3" t="s">
        <v>31</v>
      </c>
      <c r="I3820" s="2">
        <v>2130</v>
      </c>
      <c r="J3820" s="3" t="s">
        <v>36</v>
      </c>
      <c r="K3820" s="2">
        <v>2130</v>
      </c>
      <c r="L3820" s="3"/>
      <c r="M3820" s="3" t="s">
        <v>184</v>
      </c>
      <c r="N3820" s="3" t="s">
        <v>185</v>
      </c>
      <c r="O3820" s="3" t="s">
        <v>31</v>
      </c>
      <c r="P3820" s="3"/>
      <c r="Q3820" s="3"/>
      <c r="R3820" s="3">
        <v>0</v>
      </c>
      <c r="S3820" s="3">
        <v>1</v>
      </c>
      <c r="T3820" s="2">
        <v>34</v>
      </c>
      <c r="U3820" s="3">
        <v>5.9208552367224963</v>
      </c>
      <c r="V3820" s="3">
        <v>46.961328917024275</v>
      </c>
      <c r="W3820" s="3">
        <v>7.6473035223203834</v>
      </c>
      <c r="X3820" s="3">
        <v>15632.808974131454</v>
      </c>
      <c r="Y3820" s="3">
        <v>46.961328917024275</v>
      </c>
      <c r="Z3820" s="3">
        <v>7.6472967617719423</v>
      </c>
      <c r="AA3820" s="3">
        <v>15632.808974131454</v>
      </c>
      <c r="AB3820">
        <f t="shared" si="100"/>
        <v>46.961328917024275</v>
      </c>
      <c r="AC3820">
        <f t="shared" si="101"/>
        <v>7.6472967617719423</v>
      </c>
    </row>
    <row r="3821" spans="1:29" x14ac:dyDescent="0.25">
      <c r="A3821" s="2">
        <v>3820</v>
      </c>
      <c r="B3821" s="3" t="s">
        <v>178</v>
      </c>
      <c r="C3821" s="3" t="s">
        <v>333</v>
      </c>
      <c r="D3821" s="3" t="s">
        <v>179</v>
      </c>
      <c r="E3821" s="3" t="s">
        <v>221</v>
      </c>
      <c r="F3821" s="3">
        <v>0.56000000000000005</v>
      </c>
      <c r="G3821" s="3">
        <v>0.48</v>
      </c>
      <c r="H3821" s="3" t="s">
        <v>31</v>
      </c>
      <c r="I3821" s="2">
        <v>2140</v>
      </c>
      <c r="J3821" s="3" t="s">
        <v>228</v>
      </c>
      <c r="K3821" s="2">
        <v>2140</v>
      </c>
      <c r="L3821" s="3"/>
      <c r="M3821" s="3" t="s">
        <v>33</v>
      </c>
      <c r="N3821" s="3" t="s">
        <v>33</v>
      </c>
      <c r="O3821" s="3" t="s">
        <v>31</v>
      </c>
      <c r="P3821" s="3"/>
      <c r="Q3821" s="3"/>
      <c r="R3821" s="3">
        <v>0</v>
      </c>
      <c r="S3821" s="3">
        <v>1</v>
      </c>
      <c r="T3821" s="2">
        <v>5</v>
      </c>
      <c r="U3821" s="3">
        <v>2.4089524557933149E-2</v>
      </c>
      <c r="V3821" s="3">
        <v>0.19998984352350821</v>
      </c>
      <c r="W3821" s="3">
        <v>2.7548088582671309E-2</v>
      </c>
      <c r="X3821" s="3">
        <v>85.226235167233483</v>
      </c>
      <c r="Y3821" s="3">
        <v>0.19998984352350821</v>
      </c>
      <c r="Z3821" s="3">
        <v>2.7548064228964598E-2</v>
      </c>
      <c r="AA3821" s="3">
        <v>85.226235167233483</v>
      </c>
      <c r="AB3821">
        <f t="shared" si="100"/>
        <v>0.19998984352350821</v>
      </c>
      <c r="AC3821">
        <f t="shared" si="101"/>
        <v>2.7548064228964598E-2</v>
      </c>
    </row>
    <row r="3822" spans="1:29" x14ac:dyDescent="0.25">
      <c r="A3822" s="2">
        <v>3821</v>
      </c>
      <c r="B3822" s="3" t="s">
        <v>178</v>
      </c>
      <c r="C3822" s="3" t="s">
        <v>333</v>
      </c>
      <c r="D3822" s="3" t="s">
        <v>179</v>
      </c>
      <c r="E3822" s="3" t="s">
        <v>221</v>
      </c>
      <c r="F3822" s="3">
        <v>0.56000000000000005</v>
      </c>
      <c r="G3822" s="3">
        <v>0.48</v>
      </c>
      <c r="H3822" s="3" t="s">
        <v>31</v>
      </c>
      <c r="I3822" s="2">
        <v>2140</v>
      </c>
      <c r="J3822" s="3" t="s">
        <v>228</v>
      </c>
      <c r="K3822" s="2">
        <v>2140</v>
      </c>
      <c r="L3822" s="3"/>
      <c r="M3822" s="3" t="s">
        <v>193</v>
      </c>
      <c r="N3822" s="3" t="s">
        <v>194</v>
      </c>
      <c r="O3822" s="3" t="s">
        <v>31</v>
      </c>
      <c r="P3822" s="3"/>
      <c r="Q3822" s="3"/>
      <c r="R3822" s="3">
        <v>0</v>
      </c>
      <c r="S3822" s="3">
        <v>1</v>
      </c>
      <c r="T3822" s="2">
        <v>5</v>
      </c>
      <c r="U3822" s="3">
        <v>9.06240036560505E-2</v>
      </c>
      <c r="V3822" s="3">
        <v>0.81800866908470904</v>
      </c>
      <c r="W3822" s="3">
        <v>0.12614026277853302</v>
      </c>
      <c r="X3822" s="3">
        <v>292.36349170877577</v>
      </c>
      <c r="Y3822" s="3">
        <v>0.81800866908470904</v>
      </c>
      <c r="Z3822" s="3">
        <v>0.12614015126506203</v>
      </c>
      <c r="AA3822" s="3">
        <v>292.36349170877577</v>
      </c>
      <c r="AB3822">
        <f t="shared" si="100"/>
        <v>0.81800866908470904</v>
      </c>
      <c r="AC3822">
        <f t="shared" si="101"/>
        <v>0.12614015126506203</v>
      </c>
    </row>
    <row r="3823" spans="1:29" x14ac:dyDescent="0.25">
      <c r="A3823" s="2">
        <v>3822</v>
      </c>
      <c r="B3823" s="3" t="s">
        <v>178</v>
      </c>
      <c r="C3823" s="3" t="s">
        <v>333</v>
      </c>
      <c r="D3823" s="3" t="s">
        <v>179</v>
      </c>
      <c r="E3823" s="3" t="s">
        <v>221</v>
      </c>
      <c r="F3823" s="3">
        <v>0.56000000000000005</v>
      </c>
      <c r="G3823" s="3">
        <v>0.48</v>
      </c>
      <c r="H3823" s="3" t="s">
        <v>31</v>
      </c>
      <c r="I3823" s="2">
        <v>2150</v>
      </c>
      <c r="J3823" s="3" t="s">
        <v>197</v>
      </c>
      <c r="K3823" s="2">
        <v>2000</v>
      </c>
      <c r="L3823" s="3"/>
      <c r="M3823" s="3" t="s">
        <v>289</v>
      </c>
      <c r="N3823" s="3" t="s">
        <v>289</v>
      </c>
      <c r="O3823" s="3" t="s">
        <v>31</v>
      </c>
      <c r="P3823" s="3"/>
      <c r="Q3823" s="3"/>
      <c r="R3823" s="3">
        <v>0</v>
      </c>
      <c r="S3823" s="3">
        <v>1</v>
      </c>
      <c r="T3823" s="2">
        <v>157</v>
      </c>
      <c r="U3823" s="3">
        <v>49.995843151356709</v>
      </c>
      <c r="V3823" s="3">
        <v>429.56245339714098</v>
      </c>
      <c r="W3823" s="3">
        <v>75.863607598815562</v>
      </c>
      <c r="X3823" s="3">
        <v>126978.43884543632</v>
      </c>
      <c r="Y3823" s="3">
        <v>429.56245339714098</v>
      </c>
      <c r="Z3823" s="3">
        <v>75.863540532091605</v>
      </c>
      <c r="AA3823" s="3">
        <v>126978.43884543632</v>
      </c>
      <c r="AB3823">
        <f t="shared" si="100"/>
        <v>429.56245339714098</v>
      </c>
      <c r="AC3823">
        <f t="shared" si="101"/>
        <v>75.863540532091605</v>
      </c>
    </row>
    <row r="3824" spans="1:29" x14ac:dyDescent="0.25">
      <c r="A3824" s="2">
        <v>3823</v>
      </c>
      <c r="B3824" s="3" t="s">
        <v>178</v>
      </c>
      <c r="C3824" s="3" t="s">
        <v>333</v>
      </c>
      <c r="D3824" s="3" t="s">
        <v>179</v>
      </c>
      <c r="E3824" s="3" t="s">
        <v>221</v>
      </c>
      <c r="F3824" s="3">
        <v>0.56000000000000005</v>
      </c>
      <c r="G3824" s="3">
        <v>0.48</v>
      </c>
      <c r="H3824" s="3" t="s">
        <v>31</v>
      </c>
      <c r="I3824" s="2">
        <v>2150</v>
      </c>
      <c r="J3824" s="3" t="s">
        <v>197</v>
      </c>
      <c r="K3824" s="2">
        <v>2150</v>
      </c>
      <c r="L3824" s="3"/>
      <c r="M3824" s="3" t="s">
        <v>33</v>
      </c>
      <c r="N3824" s="3" t="s">
        <v>33</v>
      </c>
      <c r="O3824" s="3" t="s">
        <v>31</v>
      </c>
      <c r="P3824" s="3"/>
      <c r="Q3824" s="3"/>
      <c r="R3824" s="3">
        <v>0</v>
      </c>
      <c r="S3824" s="3">
        <v>1</v>
      </c>
      <c r="T3824" s="2">
        <v>65</v>
      </c>
      <c r="U3824" s="3">
        <v>28.398385225416284</v>
      </c>
      <c r="V3824" s="3">
        <v>130.20378095408134</v>
      </c>
      <c r="W3824" s="3">
        <v>19.448353303261218</v>
      </c>
      <c r="X3824" s="3">
        <v>53106.501896526672</v>
      </c>
      <c r="Y3824" s="3">
        <v>130.20378095408134</v>
      </c>
      <c r="Z3824" s="3">
        <v>19.448336110072226</v>
      </c>
      <c r="AA3824" s="3">
        <v>53106.501896526672</v>
      </c>
      <c r="AB3824">
        <f t="shared" si="100"/>
        <v>130.20378095408134</v>
      </c>
      <c r="AC3824">
        <f t="shared" si="101"/>
        <v>19.448336110072226</v>
      </c>
    </row>
    <row r="3825" spans="1:29" x14ac:dyDescent="0.25">
      <c r="A3825" s="2">
        <v>3824</v>
      </c>
      <c r="B3825" s="3" t="s">
        <v>178</v>
      </c>
      <c r="C3825" s="3" t="s">
        <v>333</v>
      </c>
      <c r="D3825" s="3" t="s">
        <v>179</v>
      </c>
      <c r="E3825" s="3" t="s">
        <v>221</v>
      </c>
      <c r="F3825" s="3">
        <v>0.56000000000000005</v>
      </c>
      <c r="G3825" s="3">
        <v>0.48</v>
      </c>
      <c r="H3825" s="3" t="s">
        <v>31</v>
      </c>
      <c r="I3825" s="2">
        <v>2150</v>
      </c>
      <c r="J3825" s="3" t="s">
        <v>197</v>
      </c>
      <c r="K3825" s="2">
        <v>2150</v>
      </c>
      <c r="L3825" s="3"/>
      <c r="M3825" s="3" t="s">
        <v>289</v>
      </c>
      <c r="N3825" s="3" t="s">
        <v>289</v>
      </c>
      <c r="O3825" s="3" t="s">
        <v>31</v>
      </c>
      <c r="P3825" s="3"/>
      <c r="Q3825" s="3"/>
      <c r="R3825" s="3">
        <v>0</v>
      </c>
      <c r="S3825" s="3">
        <v>1</v>
      </c>
      <c r="T3825" s="2">
        <v>59</v>
      </c>
      <c r="U3825" s="3">
        <v>10.406727239734069</v>
      </c>
      <c r="V3825" s="3">
        <v>96.032100154705319</v>
      </c>
      <c r="W3825" s="3">
        <v>16.932800693596192</v>
      </c>
      <c r="X3825" s="3">
        <v>28720.059534250642</v>
      </c>
      <c r="Y3825" s="3">
        <v>96.032100154705319</v>
      </c>
      <c r="Z3825" s="3">
        <v>16.932785724264967</v>
      </c>
      <c r="AA3825" s="3">
        <v>28720.059534250642</v>
      </c>
      <c r="AB3825">
        <f t="shared" si="100"/>
        <v>96.032100154705319</v>
      </c>
      <c r="AC3825">
        <f t="shared" si="101"/>
        <v>16.932785724264967</v>
      </c>
    </row>
    <row r="3826" spans="1:29" x14ac:dyDescent="0.25">
      <c r="A3826" s="2">
        <v>3825</v>
      </c>
      <c r="B3826" s="3" t="s">
        <v>178</v>
      </c>
      <c r="C3826" s="3" t="s">
        <v>333</v>
      </c>
      <c r="D3826" s="3" t="s">
        <v>179</v>
      </c>
      <c r="E3826" s="3" t="s">
        <v>221</v>
      </c>
      <c r="F3826" s="3">
        <v>0.56000000000000005</v>
      </c>
      <c r="G3826" s="3">
        <v>0.48</v>
      </c>
      <c r="H3826" s="3" t="s">
        <v>31</v>
      </c>
      <c r="I3826" s="2">
        <v>2210</v>
      </c>
      <c r="J3826" s="3" t="s">
        <v>37</v>
      </c>
      <c r="K3826" s="2">
        <v>1000</v>
      </c>
      <c r="L3826" s="3"/>
      <c r="M3826" s="3" t="s">
        <v>338</v>
      </c>
      <c r="N3826" s="3" t="s">
        <v>339</v>
      </c>
      <c r="O3826" s="3" t="s">
        <v>31</v>
      </c>
      <c r="P3826" s="3"/>
      <c r="Q3826" s="3"/>
      <c r="R3826" s="3">
        <v>0</v>
      </c>
      <c r="S3826" s="3">
        <v>1</v>
      </c>
      <c r="T3826" s="2">
        <v>2</v>
      </c>
      <c r="U3826" s="3">
        <v>4.6830960701445103E-3</v>
      </c>
      <c r="V3826" s="3">
        <v>2.6424812607646585E-2</v>
      </c>
      <c r="W3826" s="3">
        <v>2.2760127287209139E-3</v>
      </c>
      <c r="X3826" s="3">
        <v>12.97420671144285</v>
      </c>
      <c r="Y3826" s="3">
        <v>2.6424812607646585E-2</v>
      </c>
      <c r="Z3826" s="3">
        <v>2.2760107166268149E-3</v>
      </c>
      <c r="AA3826" s="3">
        <v>12.97420671144285</v>
      </c>
      <c r="AB3826">
        <f t="shared" si="100"/>
        <v>2.6424812607646585E-2</v>
      </c>
      <c r="AC3826">
        <f t="shared" si="101"/>
        <v>2.2760107166268149E-3</v>
      </c>
    </row>
    <row r="3827" spans="1:29" x14ac:dyDescent="0.25">
      <c r="A3827" s="2">
        <v>3826</v>
      </c>
      <c r="B3827" s="3" t="s">
        <v>178</v>
      </c>
      <c r="C3827" s="3" t="s">
        <v>333</v>
      </c>
      <c r="D3827" s="3" t="s">
        <v>179</v>
      </c>
      <c r="E3827" s="3" t="s">
        <v>221</v>
      </c>
      <c r="F3827" s="3">
        <v>0.56000000000000005</v>
      </c>
      <c r="G3827" s="3">
        <v>0.48</v>
      </c>
      <c r="H3827" s="3" t="s">
        <v>31</v>
      </c>
      <c r="I3827" s="2">
        <v>2210</v>
      </c>
      <c r="J3827" s="3" t="s">
        <v>37</v>
      </c>
      <c r="K3827" s="2">
        <v>2000</v>
      </c>
      <c r="L3827" s="3"/>
      <c r="M3827" s="3" t="s">
        <v>336</v>
      </c>
      <c r="N3827" s="3" t="s">
        <v>337</v>
      </c>
      <c r="O3827" s="3" t="s">
        <v>31</v>
      </c>
      <c r="P3827" s="3"/>
      <c r="Q3827" s="3"/>
      <c r="R3827" s="3">
        <v>0</v>
      </c>
      <c r="S3827" s="3">
        <v>1</v>
      </c>
      <c r="T3827" s="2">
        <v>219</v>
      </c>
      <c r="U3827" s="3">
        <v>101.97361328691015</v>
      </c>
      <c r="V3827" s="3">
        <v>712.67347444032248</v>
      </c>
      <c r="W3827" s="3">
        <v>81.543293503740699</v>
      </c>
      <c r="X3827" s="3">
        <v>283549.79521953786</v>
      </c>
      <c r="Y3827" s="3">
        <v>712.67347444032248</v>
      </c>
      <c r="Z3827" s="3">
        <v>81.543221415927775</v>
      </c>
      <c r="AA3827" s="3">
        <v>283549.79521953786</v>
      </c>
      <c r="AB3827">
        <f t="shared" si="100"/>
        <v>712.67347444032248</v>
      </c>
      <c r="AC3827">
        <f t="shared" si="101"/>
        <v>81.543221415927775</v>
      </c>
    </row>
    <row r="3828" spans="1:29" x14ac:dyDescent="0.25">
      <c r="A3828" s="2">
        <v>3827</v>
      </c>
      <c r="B3828" s="3" t="s">
        <v>178</v>
      </c>
      <c r="C3828" s="3" t="s">
        <v>333</v>
      </c>
      <c r="D3828" s="3" t="s">
        <v>179</v>
      </c>
      <c r="E3828" s="3" t="s">
        <v>221</v>
      </c>
      <c r="F3828" s="3">
        <v>0.56000000000000005</v>
      </c>
      <c r="G3828" s="3">
        <v>0.48</v>
      </c>
      <c r="H3828" s="3" t="s">
        <v>31</v>
      </c>
      <c r="I3828" s="2">
        <v>2210</v>
      </c>
      <c r="J3828" s="3" t="s">
        <v>37</v>
      </c>
      <c r="K3828" s="2">
        <v>2000</v>
      </c>
      <c r="L3828" s="3"/>
      <c r="M3828" s="3" t="s">
        <v>338</v>
      </c>
      <c r="N3828" s="3" t="s">
        <v>339</v>
      </c>
      <c r="O3828" s="3" t="s">
        <v>31</v>
      </c>
      <c r="P3828" s="3"/>
      <c r="Q3828" s="3"/>
      <c r="R3828" s="3">
        <v>0</v>
      </c>
      <c r="S3828" s="3">
        <v>1</v>
      </c>
      <c r="T3828" s="2">
        <v>72</v>
      </c>
      <c r="U3828" s="3">
        <v>28.773786950932063</v>
      </c>
      <c r="V3828" s="3">
        <v>162.57950932408255</v>
      </c>
      <c r="W3828" s="3">
        <v>21.028377055516589</v>
      </c>
      <c r="X3828" s="3">
        <v>81945.825605410413</v>
      </c>
      <c r="Y3828" s="3">
        <v>162.57950932408255</v>
      </c>
      <c r="Z3828" s="3">
        <v>21.028358465517996</v>
      </c>
      <c r="AA3828" s="3">
        <v>81945.825605410413</v>
      </c>
      <c r="AB3828">
        <f t="shared" si="100"/>
        <v>162.57950932408255</v>
      </c>
      <c r="AC3828">
        <f t="shared" si="101"/>
        <v>21.028358465517996</v>
      </c>
    </row>
    <row r="3829" spans="1:29" x14ac:dyDescent="0.25">
      <c r="A3829" s="2">
        <v>3828</v>
      </c>
      <c r="B3829" s="3" t="s">
        <v>178</v>
      </c>
      <c r="C3829" s="3" t="s">
        <v>333</v>
      </c>
      <c r="D3829" s="3" t="s">
        <v>179</v>
      </c>
      <c r="E3829" s="3" t="s">
        <v>221</v>
      </c>
      <c r="F3829" s="3">
        <v>0.56000000000000005</v>
      </c>
      <c r="G3829" s="3">
        <v>0.48</v>
      </c>
      <c r="H3829" s="3" t="s">
        <v>31</v>
      </c>
      <c r="I3829" s="2">
        <v>2210</v>
      </c>
      <c r="J3829" s="3" t="s">
        <v>37</v>
      </c>
      <c r="K3829" s="2">
        <v>2000</v>
      </c>
      <c r="L3829" s="3"/>
      <c r="M3829" s="3" t="s">
        <v>289</v>
      </c>
      <c r="N3829" s="3" t="s">
        <v>289</v>
      </c>
      <c r="O3829" s="3" t="s">
        <v>31</v>
      </c>
      <c r="P3829" s="3"/>
      <c r="Q3829" s="3"/>
      <c r="R3829" s="3">
        <v>0</v>
      </c>
      <c r="S3829" s="3">
        <v>1</v>
      </c>
      <c r="T3829" s="2">
        <v>3695</v>
      </c>
      <c r="U3829" s="3">
        <v>1678.9268709818705</v>
      </c>
      <c r="V3829" s="3">
        <v>11204.214810486812</v>
      </c>
      <c r="W3829" s="3">
        <v>1262.2397603547267</v>
      </c>
      <c r="X3829" s="3">
        <v>4444468.6242666589</v>
      </c>
      <c r="Y3829" s="3">
        <v>11204.214810486812</v>
      </c>
      <c r="Z3829" s="3">
        <v>1262.238644479957</v>
      </c>
      <c r="AA3829" s="3">
        <v>4444468.6242666589</v>
      </c>
      <c r="AB3829">
        <f t="shared" si="100"/>
        <v>11204.214810486812</v>
      </c>
      <c r="AC3829">
        <f t="shared" si="101"/>
        <v>1262.238644479957</v>
      </c>
    </row>
    <row r="3830" spans="1:29" x14ac:dyDescent="0.25">
      <c r="A3830" s="2">
        <v>3829</v>
      </c>
      <c r="B3830" s="3" t="s">
        <v>178</v>
      </c>
      <c r="C3830" s="3" t="s">
        <v>333</v>
      </c>
      <c r="D3830" s="3" t="s">
        <v>179</v>
      </c>
      <c r="E3830" s="3" t="s">
        <v>221</v>
      </c>
      <c r="F3830" s="3">
        <v>0.56000000000000005</v>
      </c>
      <c r="G3830" s="3">
        <v>0.48</v>
      </c>
      <c r="H3830" s="3" t="s">
        <v>31</v>
      </c>
      <c r="I3830" s="2">
        <v>2210</v>
      </c>
      <c r="J3830" s="3" t="s">
        <v>37</v>
      </c>
      <c r="K3830" s="2">
        <v>2210</v>
      </c>
      <c r="L3830" s="3"/>
      <c r="M3830" s="3" t="s">
        <v>33</v>
      </c>
      <c r="N3830" s="3" t="s">
        <v>33</v>
      </c>
      <c r="O3830" s="3" t="s">
        <v>31</v>
      </c>
      <c r="P3830" s="3"/>
      <c r="Q3830" s="3"/>
      <c r="R3830" s="3">
        <v>0</v>
      </c>
      <c r="S3830" s="3">
        <v>1</v>
      </c>
      <c r="T3830" s="2">
        <v>655</v>
      </c>
      <c r="U3830" s="3">
        <v>143.44511432204357</v>
      </c>
      <c r="V3830" s="3">
        <v>854.67487477344491</v>
      </c>
      <c r="W3830" s="3">
        <v>103.81485289882878</v>
      </c>
      <c r="X3830" s="3">
        <v>344573.57308783149</v>
      </c>
      <c r="Y3830" s="3">
        <v>854.67487477344491</v>
      </c>
      <c r="Z3830" s="3">
        <v>103.8147611219899</v>
      </c>
      <c r="AA3830" s="3">
        <v>344573.57308783149</v>
      </c>
      <c r="AB3830">
        <f t="shared" si="100"/>
        <v>854.67487477344491</v>
      </c>
      <c r="AC3830">
        <f t="shared" si="101"/>
        <v>103.8147611219899</v>
      </c>
    </row>
    <row r="3831" spans="1:29" x14ac:dyDescent="0.25">
      <c r="A3831" s="2">
        <v>3830</v>
      </c>
      <c r="B3831" s="3" t="s">
        <v>178</v>
      </c>
      <c r="C3831" s="3" t="s">
        <v>333</v>
      </c>
      <c r="D3831" s="3" t="s">
        <v>179</v>
      </c>
      <c r="E3831" s="3" t="s">
        <v>221</v>
      </c>
      <c r="F3831" s="3">
        <v>0.56000000000000005</v>
      </c>
      <c r="G3831" s="3">
        <v>0.48</v>
      </c>
      <c r="H3831" s="3" t="s">
        <v>31</v>
      </c>
      <c r="I3831" s="2">
        <v>2210</v>
      </c>
      <c r="J3831" s="3" t="s">
        <v>37</v>
      </c>
      <c r="K3831" s="2">
        <v>2210</v>
      </c>
      <c r="L3831" s="3"/>
      <c r="M3831" s="3" t="s">
        <v>336</v>
      </c>
      <c r="N3831" s="3" t="s">
        <v>337</v>
      </c>
      <c r="O3831" s="3" t="s">
        <v>31</v>
      </c>
      <c r="P3831" s="3"/>
      <c r="Q3831" s="3"/>
      <c r="R3831" s="3">
        <v>0</v>
      </c>
      <c r="S3831" s="3">
        <v>1</v>
      </c>
      <c r="T3831" s="2">
        <v>59</v>
      </c>
      <c r="U3831" s="3">
        <v>1.9906544662539285</v>
      </c>
      <c r="V3831" s="3">
        <v>14.788829581927775</v>
      </c>
      <c r="W3831" s="3">
        <v>1.8225045325472908</v>
      </c>
      <c r="X3831" s="3">
        <v>5920.839200679623</v>
      </c>
      <c r="Y3831" s="3">
        <v>14.788829581927775</v>
      </c>
      <c r="Z3831" s="3">
        <v>1.8225029213741311</v>
      </c>
      <c r="AA3831" s="3">
        <v>5920.839200679623</v>
      </c>
      <c r="AB3831">
        <f t="shared" si="100"/>
        <v>14.788829581927775</v>
      </c>
      <c r="AC3831">
        <f t="shared" si="101"/>
        <v>1.8225029213741311</v>
      </c>
    </row>
    <row r="3832" spans="1:29" x14ac:dyDescent="0.25">
      <c r="A3832" s="2">
        <v>3831</v>
      </c>
      <c r="B3832" s="3" t="s">
        <v>178</v>
      </c>
      <c r="C3832" s="3" t="s">
        <v>333</v>
      </c>
      <c r="D3832" s="3" t="s">
        <v>179</v>
      </c>
      <c r="E3832" s="3" t="s">
        <v>221</v>
      </c>
      <c r="F3832" s="3">
        <v>0.56000000000000005</v>
      </c>
      <c r="G3832" s="3">
        <v>0.48</v>
      </c>
      <c r="H3832" s="3" t="s">
        <v>31</v>
      </c>
      <c r="I3832" s="2">
        <v>2210</v>
      </c>
      <c r="J3832" s="3" t="s">
        <v>37</v>
      </c>
      <c r="K3832" s="2">
        <v>2210</v>
      </c>
      <c r="L3832" s="3"/>
      <c r="M3832" s="3" t="s">
        <v>193</v>
      </c>
      <c r="N3832" s="3" t="s">
        <v>194</v>
      </c>
      <c r="O3832" s="3" t="s">
        <v>31</v>
      </c>
      <c r="P3832" s="3"/>
      <c r="Q3832" s="3"/>
      <c r="R3832" s="3">
        <v>0</v>
      </c>
      <c r="S3832" s="3">
        <v>1</v>
      </c>
      <c r="T3832" s="2">
        <v>2356</v>
      </c>
      <c r="U3832" s="3">
        <v>774.73878376463279</v>
      </c>
      <c r="V3832" s="3">
        <v>4945.1991067002273</v>
      </c>
      <c r="W3832" s="3">
        <v>607.13586497197457</v>
      </c>
      <c r="X3832" s="3">
        <v>1846467.3344537483</v>
      </c>
      <c r="Y3832" s="3">
        <v>4945.1991067002273</v>
      </c>
      <c r="Z3832" s="3">
        <v>607.13532823750245</v>
      </c>
      <c r="AA3832" s="3">
        <v>1846467.3344537483</v>
      </c>
      <c r="AB3832">
        <f t="shared" si="100"/>
        <v>4945.1991067002273</v>
      </c>
      <c r="AC3832">
        <f t="shared" si="101"/>
        <v>607.13532823750245</v>
      </c>
    </row>
    <row r="3833" spans="1:29" x14ac:dyDescent="0.25">
      <c r="A3833" s="2">
        <v>3832</v>
      </c>
      <c r="B3833" s="3" t="s">
        <v>178</v>
      </c>
      <c r="C3833" s="3" t="s">
        <v>333</v>
      </c>
      <c r="D3833" s="3" t="s">
        <v>179</v>
      </c>
      <c r="E3833" s="3" t="s">
        <v>221</v>
      </c>
      <c r="F3833" s="3">
        <v>0.56000000000000005</v>
      </c>
      <c r="G3833" s="3">
        <v>0.48</v>
      </c>
      <c r="H3833" s="3" t="s">
        <v>31</v>
      </c>
      <c r="I3833" s="2">
        <v>2210</v>
      </c>
      <c r="J3833" s="3" t="s">
        <v>37</v>
      </c>
      <c r="K3833" s="2">
        <v>2210</v>
      </c>
      <c r="L3833" s="3"/>
      <c r="M3833" s="3" t="s">
        <v>223</v>
      </c>
      <c r="N3833" s="3" t="s">
        <v>194</v>
      </c>
      <c r="O3833" s="3" t="s">
        <v>31</v>
      </c>
      <c r="P3833" s="3"/>
      <c r="Q3833" s="3"/>
      <c r="R3833" s="3">
        <v>0.38</v>
      </c>
      <c r="S3833" s="3">
        <v>0.62</v>
      </c>
      <c r="T3833" s="2">
        <v>9</v>
      </c>
      <c r="U3833" s="3">
        <v>2.1703745999179427E-3</v>
      </c>
      <c r="V3833" s="3">
        <v>1.7623161771486359E-2</v>
      </c>
      <c r="W3833" s="3">
        <v>1.5074434571892953E-3</v>
      </c>
      <c r="X3833" s="3">
        <v>8.5391651862208935</v>
      </c>
      <c r="Y3833" s="3">
        <v>1.0926360298321546E-2</v>
      </c>
      <c r="Z3833" s="3">
        <v>1.5074421245438059E-3</v>
      </c>
      <c r="AA3833" s="3">
        <v>5.2942824154569532</v>
      </c>
      <c r="AB3833">
        <f t="shared" si="100"/>
        <v>1.0926360298321546E-2</v>
      </c>
      <c r="AC3833">
        <f t="shared" si="101"/>
        <v>1.5074421245438059E-3</v>
      </c>
    </row>
    <row r="3834" spans="1:29" x14ac:dyDescent="0.25">
      <c r="A3834" s="2">
        <v>3833</v>
      </c>
      <c r="B3834" s="3" t="s">
        <v>178</v>
      </c>
      <c r="C3834" s="3" t="s">
        <v>333</v>
      </c>
      <c r="D3834" s="3" t="s">
        <v>179</v>
      </c>
      <c r="E3834" s="3" t="s">
        <v>221</v>
      </c>
      <c r="F3834" s="3">
        <v>0.56000000000000005</v>
      </c>
      <c r="G3834" s="3">
        <v>0.48</v>
      </c>
      <c r="H3834" s="3" t="s">
        <v>31</v>
      </c>
      <c r="I3834" s="2">
        <v>2210</v>
      </c>
      <c r="J3834" s="3" t="s">
        <v>37</v>
      </c>
      <c r="K3834" s="2">
        <v>2210</v>
      </c>
      <c r="L3834" s="3"/>
      <c r="M3834" s="3" t="s">
        <v>338</v>
      </c>
      <c r="N3834" s="3" t="s">
        <v>339</v>
      </c>
      <c r="O3834" s="3" t="s">
        <v>31</v>
      </c>
      <c r="P3834" s="3"/>
      <c r="Q3834" s="3"/>
      <c r="R3834" s="3">
        <v>0</v>
      </c>
      <c r="S3834" s="3">
        <v>1</v>
      </c>
      <c r="T3834" s="2">
        <v>23</v>
      </c>
      <c r="U3834" s="3">
        <v>6.9063875530303402E-3</v>
      </c>
      <c r="V3834" s="3">
        <v>2.5625996992733501E-2</v>
      </c>
      <c r="W3834" s="3">
        <v>3.4073152107135822E-3</v>
      </c>
      <c r="X3834" s="3">
        <v>15.588418567426924</v>
      </c>
      <c r="Y3834" s="3">
        <v>2.5625996992733501E-2</v>
      </c>
      <c r="Z3834" s="3">
        <v>3.4073121984989508E-3</v>
      </c>
      <c r="AA3834" s="3">
        <v>15.588418567426924</v>
      </c>
      <c r="AB3834">
        <f t="shared" si="100"/>
        <v>2.5625996992733501E-2</v>
      </c>
      <c r="AC3834">
        <f t="shared" si="101"/>
        <v>3.4073121984989508E-3</v>
      </c>
    </row>
    <row r="3835" spans="1:29" x14ac:dyDescent="0.25">
      <c r="A3835" s="2">
        <v>3834</v>
      </c>
      <c r="B3835" s="3" t="s">
        <v>178</v>
      </c>
      <c r="C3835" s="3" t="s">
        <v>333</v>
      </c>
      <c r="D3835" s="3" t="s">
        <v>179</v>
      </c>
      <c r="E3835" s="3" t="s">
        <v>221</v>
      </c>
      <c r="F3835" s="3">
        <v>0.56000000000000005</v>
      </c>
      <c r="G3835" s="3">
        <v>0.48</v>
      </c>
      <c r="H3835" s="3" t="s">
        <v>31</v>
      </c>
      <c r="I3835" s="2">
        <v>2210</v>
      </c>
      <c r="J3835" s="3" t="s">
        <v>37</v>
      </c>
      <c r="K3835" s="2">
        <v>2210</v>
      </c>
      <c r="L3835" s="3"/>
      <c r="M3835" s="3" t="s">
        <v>289</v>
      </c>
      <c r="N3835" s="3" t="s">
        <v>289</v>
      </c>
      <c r="O3835" s="3" t="s">
        <v>31</v>
      </c>
      <c r="P3835" s="3"/>
      <c r="Q3835" s="3"/>
      <c r="R3835" s="3">
        <v>0</v>
      </c>
      <c r="S3835" s="3">
        <v>1</v>
      </c>
      <c r="T3835" s="2">
        <v>982</v>
      </c>
      <c r="U3835" s="3">
        <v>243.82193834454222</v>
      </c>
      <c r="V3835" s="3">
        <v>1656.4785235001359</v>
      </c>
      <c r="W3835" s="3">
        <v>188.11468301295486</v>
      </c>
      <c r="X3835" s="3">
        <v>661389.43478415394</v>
      </c>
      <c r="Y3835" s="3">
        <v>1656.4785235001359</v>
      </c>
      <c r="Z3835" s="3">
        <v>188.1145167114048</v>
      </c>
      <c r="AA3835" s="3">
        <v>661389.43478415394</v>
      </c>
      <c r="AB3835">
        <f t="shared" si="100"/>
        <v>1656.4785235001359</v>
      </c>
      <c r="AC3835">
        <f t="shared" si="101"/>
        <v>188.1145167114048</v>
      </c>
    </row>
    <row r="3836" spans="1:29" x14ac:dyDescent="0.25">
      <c r="A3836" s="2">
        <v>3835</v>
      </c>
      <c r="B3836" s="3" t="s">
        <v>178</v>
      </c>
      <c r="C3836" s="3" t="s">
        <v>333</v>
      </c>
      <c r="D3836" s="3" t="s">
        <v>179</v>
      </c>
      <c r="E3836" s="3" t="s">
        <v>221</v>
      </c>
      <c r="F3836" s="3">
        <v>0.56000000000000005</v>
      </c>
      <c r="G3836" s="3">
        <v>0.48</v>
      </c>
      <c r="H3836" s="3" t="s">
        <v>31</v>
      </c>
      <c r="I3836" s="2">
        <v>2210</v>
      </c>
      <c r="J3836" s="3" t="s">
        <v>37</v>
      </c>
      <c r="K3836" s="2">
        <v>2210</v>
      </c>
      <c r="L3836" s="3"/>
      <c r="M3836" s="3" t="s">
        <v>184</v>
      </c>
      <c r="N3836" s="3" t="s">
        <v>185</v>
      </c>
      <c r="O3836" s="3" t="s">
        <v>31</v>
      </c>
      <c r="P3836" s="3"/>
      <c r="Q3836" s="3"/>
      <c r="R3836" s="3">
        <v>0</v>
      </c>
      <c r="S3836" s="3">
        <v>1</v>
      </c>
      <c r="T3836" s="2">
        <v>27</v>
      </c>
      <c r="U3836" s="3">
        <v>7.2687853450526942</v>
      </c>
      <c r="V3836" s="3">
        <v>41.528661161830065</v>
      </c>
      <c r="W3836" s="3">
        <v>4.6459028746066959</v>
      </c>
      <c r="X3836" s="3">
        <v>17758.352817872368</v>
      </c>
      <c r="Y3836" s="3">
        <v>41.528661161830065</v>
      </c>
      <c r="Z3836" s="3">
        <v>4.6458987674267789</v>
      </c>
      <c r="AA3836" s="3">
        <v>17758.352817872368</v>
      </c>
      <c r="AB3836">
        <f t="shared" si="100"/>
        <v>41.528661161830065</v>
      </c>
      <c r="AC3836">
        <f t="shared" si="101"/>
        <v>4.6458987674267789</v>
      </c>
    </row>
    <row r="3837" spans="1:29" x14ac:dyDescent="0.25">
      <c r="A3837" s="2">
        <v>3836</v>
      </c>
      <c r="B3837" s="3" t="s">
        <v>178</v>
      </c>
      <c r="C3837" s="3" t="s">
        <v>333</v>
      </c>
      <c r="D3837" s="3" t="s">
        <v>179</v>
      </c>
      <c r="E3837" s="3" t="s">
        <v>221</v>
      </c>
      <c r="F3837" s="3">
        <v>0.56000000000000005</v>
      </c>
      <c r="G3837" s="3">
        <v>0.48</v>
      </c>
      <c r="H3837" s="3" t="s">
        <v>31</v>
      </c>
      <c r="I3837" s="2">
        <v>2210</v>
      </c>
      <c r="J3837" s="3" t="s">
        <v>37</v>
      </c>
      <c r="K3837" s="2">
        <v>2210</v>
      </c>
      <c r="L3837" s="3"/>
      <c r="M3837" s="3" t="s">
        <v>367</v>
      </c>
      <c r="N3837" s="3" t="s">
        <v>368</v>
      </c>
      <c r="O3837" s="3" t="s">
        <v>31</v>
      </c>
      <c r="P3837" s="3"/>
      <c r="Q3837" s="3"/>
      <c r="R3837" s="3">
        <v>0</v>
      </c>
      <c r="S3837" s="3">
        <v>1</v>
      </c>
      <c r="T3837" s="2">
        <v>13</v>
      </c>
      <c r="U3837" s="3">
        <v>2.1118425753771723</v>
      </c>
      <c r="V3837" s="3">
        <v>9.0951153159276643</v>
      </c>
      <c r="W3837" s="3">
        <v>1.1364888527335848</v>
      </c>
      <c r="X3837" s="3">
        <v>5191.5436708948027</v>
      </c>
      <c r="Y3837" s="3">
        <v>9.0951153159276643</v>
      </c>
      <c r="Z3837" s="3">
        <v>1.1364878480280791</v>
      </c>
      <c r="AA3837" s="3">
        <v>5191.5436708948027</v>
      </c>
      <c r="AB3837">
        <f t="shared" si="100"/>
        <v>9.0951153159276643</v>
      </c>
      <c r="AC3837">
        <f t="shared" si="101"/>
        <v>1.1364878480280791</v>
      </c>
    </row>
    <row r="3838" spans="1:29" x14ac:dyDescent="0.25">
      <c r="A3838" s="2">
        <v>3837</v>
      </c>
      <c r="B3838" s="3" t="s">
        <v>178</v>
      </c>
      <c r="C3838" s="3" t="s">
        <v>333</v>
      </c>
      <c r="D3838" s="3" t="s">
        <v>179</v>
      </c>
      <c r="E3838" s="3" t="s">
        <v>221</v>
      </c>
      <c r="F3838" s="3">
        <v>0.56000000000000005</v>
      </c>
      <c r="G3838" s="3">
        <v>0.48</v>
      </c>
      <c r="H3838" s="3" t="s">
        <v>31</v>
      </c>
      <c r="I3838" s="2">
        <v>2240</v>
      </c>
      <c r="J3838" s="3" t="s">
        <v>38</v>
      </c>
      <c r="K3838" s="2">
        <v>2000</v>
      </c>
      <c r="L3838" s="3"/>
      <c r="M3838" s="3" t="s">
        <v>289</v>
      </c>
      <c r="N3838" s="3" t="s">
        <v>289</v>
      </c>
      <c r="O3838" s="3" t="s">
        <v>31</v>
      </c>
      <c r="P3838" s="3"/>
      <c r="Q3838" s="3"/>
      <c r="R3838" s="3">
        <v>0</v>
      </c>
      <c r="S3838" s="3">
        <v>1</v>
      </c>
      <c r="T3838" s="2">
        <v>100</v>
      </c>
      <c r="U3838" s="3">
        <v>32.630477144180496</v>
      </c>
      <c r="V3838" s="3">
        <v>220.12261505193044</v>
      </c>
      <c r="W3838" s="3">
        <v>38.543681568925926</v>
      </c>
      <c r="X3838" s="3">
        <v>96585.945896460646</v>
      </c>
      <c r="Y3838" s="3">
        <v>220.12261505193044</v>
      </c>
      <c r="Z3838" s="3">
        <v>38.543647494637412</v>
      </c>
      <c r="AA3838" s="3">
        <v>96585.945896460646</v>
      </c>
      <c r="AB3838">
        <f t="shared" si="100"/>
        <v>220.12261505193044</v>
      </c>
      <c r="AC3838">
        <f t="shared" si="101"/>
        <v>38.543647494637412</v>
      </c>
    </row>
    <row r="3839" spans="1:29" x14ac:dyDescent="0.25">
      <c r="A3839" s="2">
        <v>3838</v>
      </c>
      <c r="B3839" s="3" t="s">
        <v>178</v>
      </c>
      <c r="C3839" s="3" t="s">
        <v>333</v>
      </c>
      <c r="D3839" s="3" t="s">
        <v>179</v>
      </c>
      <c r="E3839" s="3" t="s">
        <v>221</v>
      </c>
      <c r="F3839" s="3">
        <v>0.56000000000000005</v>
      </c>
      <c r="G3839" s="3">
        <v>0.48</v>
      </c>
      <c r="H3839" s="3" t="s">
        <v>31</v>
      </c>
      <c r="I3839" s="2">
        <v>2240</v>
      </c>
      <c r="J3839" s="3" t="s">
        <v>38</v>
      </c>
      <c r="K3839" s="2">
        <v>2240</v>
      </c>
      <c r="L3839" s="3"/>
      <c r="M3839" s="3" t="s">
        <v>289</v>
      </c>
      <c r="N3839" s="3" t="s">
        <v>289</v>
      </c>
      <c r="O3839" s="3" t="s">
        <v>31</v>
      </c>
      <c r="P3839" s="3"/>
      <c r="Q3839" s="3"/>
      <c r="R3839" s="3">
        <v>0</v>
      </c>
      <c r="S3839" s="3">
        <v>1</v>
      </c>
      <c r="T3839" s="2">
        <v>92</v>
      </c>
      <c r="U3839" s="3">
        <v>20.95921220549155</v>
      </c>
      <c r="V3839" s="3">
        <v>132.87297720250339</v>
      </c>
      <c r="W3839" s="3">
        <v>23.896855726866441</v>
      </c>
      <c r="X3839" s="3">
        <v>58737.983546817784</v>
      </c>
      <c r="Y3839" s="3">
        <v>132.87297720250339</v>
      </c>
      <c r="Z3839" s="3">
        <v>23.89683460100812</v>
      </c>
      <c r="AA3839" s="3">
        <v>58737.983546817784</v>
      </c>
      <c r="AB3839">
        <f t="shared" si="100"/>
        <v>132.87297720250339</v>
      </c>
      <c r="AC3839">
        <f t="shared" si="101"/>
        <v>23.89683460100812</v>
      </c>
    </row>
    <row r="3840" spans="1:29" x14ac:dyDescent="0.25">
      <c r="A3840" s="2">
        <v>3839</v>
      </c>
      <c r="B3840" s="3" t="s">
        <v>178</v>
      </c>
      <c r="C3840" s="3" t="s">
        <v>333</v>
      </c>
      <c r="D3840" s="3" t="s">
        <v>179</v>
      </c>
      <c r="E3840" s="3" t="s">
        <v>221</v>
      </c>
      <c r="F3840" s="3">
        <v>0.56000000000000005</v>
      </c>
      <c r="G3840" s="3">
        <v>0.48</v>
      </c>
      <c r="H3840" s="3" t="s">
        <v>31</v>
      </c>
      <c r="I3840" s="2">
        <v>2310</v>
      </c>
      <c r="J3840" s="3" t="s">
        <v>369</v>
      </c>
      <c r="K3840" s="2">
        <v>2310</v>
      </c>
      <c r="L3840" s="3"/>
      <c r="M3840" s="3" t="s">
        <v>193</v>
      </c>
      <c r="N3840" s="3" t="s">
        <v>194</v>
      </c>
      <c r="O3840" s="3" t="s">
        <v>31</v>
      </c>
      <c r="P3840" s="3"/>
      <c r="Q3840" s="3"/>
      <c r="R3840" s="3">
        <v>0</v>
      </c>
      <c r="S3840" s="3">
        <v>1</v>
      </c>
      <c r="T3840" s="2">
        <v>7</v>
      </c>
      <c r="U3840" s="3">
        <v>2.074473354238731</v>
      </c>
      <c r="V3840" s="3">
        <v>12.907513863840913</v>
      </c>
      <c r="W3840" s="3">
        <v>2.0740347701741406</v>
      </c>
      <c r="X3840" s="3">
        <v>4089.9518725819516</v>
      </c>
      <c r="Y3840" s="3">
        <v>12.907513863840913</v>
      </c>
      <c r="Z3840" s="3">
        <v>2.0740329366373258</v>
      </c>
      <c r="AA3840" s="3">
        <v>4089.9518725819516</v>
      </c>
      <c r="AB3840">
        <f t="shared" si="100"/>
        <v>12.907513863840913</v>
      </c>
      <c r="AC3840">
        <f t="shared" si="101"/>
        <v>2.0740329366373258</v>
      </c>
    </row>
    <row r="3841" spans="1:29" x14ac:dyDescent="0.25">
      <c r="A3841" s="2">
        <v>3840</v>
      </c>
      <c r="B3841" s="3" t="s">
        <v>178</v>
      </c>
      <c r="C3841" s="3" t="s">
        <v>333</v>
      </c>
      <c r="D3841" s="3" t="s">
        <v>179</v>
      </c>
      <c r="E3841" s="3" t="s">
        <v>221</v>
      </c>
      <c r="F3841" s="3">
        <v>0.56000000000000005</v>
      </c>
      <c r="G3841" s="3">
        <v>0.48</v>
      </c>
      <c r="H3841" s="3" t="s">
        <v>31</v>
      </c>
      <c r="I3841" s="2">
        <v>2410</v>
      </c>
      <c r="J3841" s="3" t="s">
        <v>113</v>
      </c>
      <c r="K3841" s="2">
        <v>2000</v>
      </c>
      <c r="L3841" s="3"/>
      <c r="M3841" s="3" t="s">
        <v>338</v>
      </c>
      <c r="N3841" s="3" t="s">
        <v>339</v>
      </c>
      <c r="O3841" s="3" t="s">
        <v>31</v>
      </c>
      <c r="P3841" s="3"/>
      <c r="Q3841" s="3"/>
      <c r="R3841" s="3">
        <v>0</v>
      </c>
      <c r="S3841" s="3">
        <v>1</v>
      </c>
      <c r="T3841" s="2">
        <v>40</v>
      </c>
      <c r="U3841" s="3">
        <v>10.85628031930419</v>
      </c>
      <c r="V3841" s="3">
        <v>75.499882259905732</v>
      </c>
      <c r="W3841" s="3">
        <v>10.894911104875582</v>
      </c>
      <c r="X3841" s="3">
        <v>36156.288232650848</v>
      </c>
      <c r="Y3841" s="3">
        <v>75.499882259905732</v>
      </c>
      <c r="Z3841" s="3">
        <v>10.89490147330099</v>
      </c>
      <c r="AA3841" s="3">
        <v>36156.288232650848</v>
      </c>
      <c r="AB3841">
        <f t="shared" si="100"/>
        <v>75.499882259905732</v>
      </c>
      <c r="AC3841">
        <f t="shared" si="101"/>
        <v>10.89490147330099</v>
      </c>
    </row>
    <row r="3842" spans="1:29" x14ac:dyDescent="0.25">
      <c r="A3842" s="2">
        <v>3841</v>
      </c>
      <c r="B3842" s="3" t="s">
        <v>178</v>
      </c>
      <c r="C3842" s="3" t="s">
        <v>333</v>
      </c>
      <c r="D3842" s="3" t="s">
        <v>179</v>
      </c>
      <c r="E3842" s="3" t="s">
        <v>221</v>
      </c>
      <c r="F3842" s="3">
        <v>0.56000000000000005</v>
      </c>
      <c r="G3842" s="3">
        <v>0.48</v>
      </c>
      <c r="H3842" s="3" t="s">
        <v>31</v>
      </c>
      <c r="I3842" s="2">
        <v>2410</v>
      </c>
      <c r="J3842" s="3" t="s">
        <v>113</v>
      </c>
      <c r="K3842" s="2">
        <v>2000</v>
      </c>
      <c r="L3842" s="3"/>
      <c r="M3842" s="3" t="s">
        <v>289</v>
      </c>
      <c r="N3842" s="3" t="s">
        <v>289</v>
      </c>
      <c r="O3842" s="3" t="s">
        <v>31</v>
      </c>
      <c r="P3842" s="3"/>
      <c r="Q3842" s="3"/>
      <c r="R3842" s="3">
        <v>0</v>
      </c>
      <c r="S3842" s="3">
        <v>1</v>
      </c>
      <c r="T3842" s="2">
        <v>93</v>
      </c>
      <c r="U3842" s="3">
        <v>31.234516160453499</v>
      </c>
      <c r="V3842" s="3">
        <v>237.46222830871397</v>
      </c>
      <c r="W3842" s="3">
        <v>37.507649448452902</v>
      </c>
      <c r="X3842" s="3">
        <v>83760.408310327985</v>
      </c>
      <c r="Y3842" s="3">
        <v>237.46222830871397</v>
      </c>
      <c r="Z3842" s="3">
        <v>37.50761629006179</v>
      </c>
      <c r="AA3842" s="3">
        <v>83760.408310327985</v>
      </c>
      <c r="AB3842">
        <f t="shared" si="100"/>
        <v>237.46222830871397</v>
      </c>
      <c r="AC3842">
        <f t="shared" si="101"/>
        <v>37.50761629006179</v>
      </c>
    </row>
    <row r="3843" spans="1:29" x14ac:dyDescent="0.25">
      <c r="A3843" s="2">
        <v>3842</v>
      </c>
      <c r="B3843" s="3" t="s">
        <v>178</v>
      </c>
      <c r="C3843" s="3" t="s">
        <v>333</v>
      </c>
      <c r="D3843" s="3" t="s">
        <v>179</v>
      </c>
      <c r="E3843" s="3" t="s">
        <v>221</v>
      </c>
      <c r="F3843" s="3">
        <v>0.56000000000000005</v>
      </c>
      <c r="G3843" s="3">
        <v>0.48</v>
      </c>
      <c r="H3843" s="3" t="s">
        <v>31</v>
      </c>
      <c r="I3843" s="2">
        <v>2410</v>
      </c>
      <c r="J3843" s="3" t="s">
        <v>113</v>
      </c>
      <c r="K3843" s="2">
        <v>2410</v>
      </c>
      <c r="L3843" s="3"/>
      <c r="M3843" s="3" t="s">
        <v>33</v>
      </c>
      <c r="N3843" s="3" t="s">
        <v>33</v>
      </c>
      <c r="O3843" s="3" t="s">
        <v>31</v>
      </c>
      <c r="P3843" s="3"/>
      <c r="Q3843" s="3"/>
      <c r="R3843" s="3">
        <v>0</v>
      </c>
      <c r="S3843" s="3">
        <v>1</v>
      </c>
      <c r="T3843" s="2">
        <v>2</v>
      </c>
      <c r="U3843" s="3">
        <v>8.6192415387577492E-2</v>
      </c>
      <c r="V3843" s="3">
        <v>0.70428996957032375</v>
      </c>
      <c r="W3843" s="3">
        <v>0.1007779192411883</v>
      </c>
      <c r="X3843" s="3">
        <v>321.26861399533141</v>
      </c>
      <c r="Y3843" s="3">
        <v>0.70428996957032375</v>
      </c>
      <c r="Z3843" s="3">
        <v>0.1007778301491309</v>
      </c>
      <c r="AA3843" s="3">
        <v>321.26861399533141</v>
      </c>
      <c r="AB3843">
        <f t="shared" si="100"/>
        <v>0.70428996957032375</v>
      </c>
      <c r="AC3843">
        <f t="shared" si="101"/>
        <v>0.1007778301491309</v>
      </c>
    </row>
    <row r="3844" spans="1:29" x14ac:dyDescent="0.25">
      <c r="A3844" s="2">
        <v>3843</v>
      </c>
      <c r="B3844" s="3" t="s">
        <v>178</v>
      </c>
      <c r="C3844" s="3" t="s">
        <v>333</v>
      </c>
      <c r="D3844" s="3" t="s">
        <v>179</v>
      </c>
      <c r="E3844" s="3" t="s">
        <v>221</v>
      </c>
      <c r="F3844" s="3">
        <v>0.56000000000000005</v>
      </c>
      <c r="G3844" s="3">
        <v>0.48</v>
      </c>
      <c r="H3844" s="3" t="s">
        <v>31</v>
      </c>
      <c r="I3844" s="2">
        <v>2410</v>
      </c>
      <c r="J3844" s="3" t="s">
        <v>113</v>
      </c>
      <c r="K3844" s="2">
        <v>2410</v>
      </c>
      <c r="L3844" s="3"/>
      <c r="M3844" s="3" t="s">
        <v>193</v>
      </c>
      <c r="N3844" s="3" t="s">
        <v>194</v>
      </c>
      <c r="O3844" s="3" t="s">
        <v>31</v>
      </c>
      <c r="P3844" s="3"/>
      <c r="Q3844" s="3"/>
      <c r="R3844" s="3">
        <v>0</v>
      </c>
      <c r="S3844" s="3">
        <v>1</v>
      </c>
      <c r="T3844" s="2">
        <v>29</v>
      </c>
      <c r="U3844" s="3">
        <v>2.7935973084098165</v>
      </c>
      <c r="V3844" s="3">
        <v>17.989326336672868</v>
      </c>
      <c r="W3844" s="3">
        <v>2.5440681006005486</v>
      </c>
      <c r="X3844" s="3">
        <v>6690.0080712940025</v>
      </c>
      <c r="Y3844" s="3">
        <v>17.989326336672868</v>
      </c>
      <c r="Z3844" s="3">
        <v>2.544065851533853</v>
      </c>
      <c r="AA3844" s="3">
        <v>6690.0080712940025</v>
      </c>
      <c r="AB3844">
        <f t="shared" si="100"/>
        <v>17.989326336672868</v>
      </c>
      <c r="AC3844">
        <f t="shared" si="101"/>
        <v>2.544065851533853</v>
      </c>
    </row>
    <row r="3845" spans="1:29" x14ac:dyDescent="0.25">
      <c r="A3845" s="2">
        <v>3844</v>
      </c>
      <c r="B3845" s="3" t="s">
        <v>178</v>
      </c>
      <c r="C3845" s="3" t="s">
        <v>333</v>
      </c>
      <c r="D3845" s="3" t="s">
        <v>179</v>
      </c>
      <c r="E3845" s="3" t="s">
        <v>221</v>
      </c>
      <c r="F3845" s="3">
        <v>0.56000000000000005</v>
      </c>
      <c r="G3845" s="3">
        <v>0.48</v>
      </c>
      <c r="H3845" s="3" t="s">
        <v>31</v>
      </c>
      <c r="I3845" s="2">
        <v>2410</v>
      </c>
      <c r="J3845" s="3" t="s">
        <v>113</v>
      </c>
      <c r="K3845" s="2">
        <v>2410</v>
      </c>
      <c r="L3845" s="3"/>
      <c r="M3845" s="3" t="s">
        <v>338</v>
      </c>
      <c r="N3845" s="3" t="s">
        <v>339</v>
      </c>
      <c r="O3845" s="3" t="s">
        <v>31</v>
      </c>
      <c r="P3845" s="3"/>
      <c r="Q3845" s="3"/>
      <c r="R3845" s="3">
        <v>0</v>
      </c>
      <c r="S3845" s="3">
        <v>1</v>
      </c>
      <c r="T3845" s="2">
        <v>25</v>
      </c>
      <c r="U3845" s="3">
        <v>1.4251292532298373E-2</v>
      </c>
      <c r="V3845" s="3">
        <v>9.3032969362096749E-2</v>
      </c>
      <c r="W3845" s="3">
        <v>1.3086890550806808E-2</v>
      </c>
      <c r="X3845" s="3">
        <v>46.477206885162474</v>
      </c>
      <c r="Y3845" s="3">
        <v>9.3032969362096749E-2</v>
      </c>
      <c r="Z3845" s="3">
        <v>1.3086878981427168E-2</v>
      </c>
      <c r="AA3845" s="3">
        <v>46.477206885162474</v>
      </c>
      <c r="AB3845">
        <f t="shared" si="100"/>
        <v>9.3032969362096749E-2</v>
      </c>
      <c r="AC3845">
        <f t="shared" si="101"/>
        <v>1.3086878981427168E-2</v>
      </c>
    </row>
    <row r="3846" spans="1:29" x14ac:dyDescent="0.25">
      <c r="A3846" s="2">
        <v>3845</v>
      </c>
      <c r="B3846" s="3" t="s">
        <v>178</v>
      </c>
      <c r="C3846" s="3" t="s">
        <v>333</v>
      </c>
      <c r="D3846" s="3" t="s">
        <v>179</v>
      </c>
      <c r="E3846" s="3" t="s">
        <v>221</v>
      </c>
      <c r="F3846" s="3">
        <v>0.56000000000000005</v>
      </c>
      <c r="G3846" s="3">
        <v>0.48</v>
      </c>
      <c r="H3846" s="3" t="s">
        <v>31</v>
      </c>
      <c r="I3846" s="2">
        <v>2410</v>
      </c>
      <c r="J3846" s="3" t="s">
        <v>113</v>
      </c>
      <c r="K3846" s="2">
        <v>2410</v>
      </c>
      <c r="L3846" s="3"/>
      <c r="M3846" s="3" t="s">
        <v>289</v>
      </c>
      <c r="N3846" s="3" t="s">
        <v>289</v>
      </c>
      <c r="O3846" s="3" t="s">
        <v>31</v>
      </c>
      <c r="P3846" s="3"/>
      <c r="Q3846" s="3"/>
      <c r="R3846" s="3">
        <v>0</v>
      </c>
      <c r="S3846" s="3">
        <v>1</v>
      </c>
      <c r="T3846" s="2">
        <v>37</v>
      </c>
      <c r="U3846" s="3">
        <v>4.3973240622813723</v>
      </c>
      <c r="V3846" s="3">
        <v>28.037109578066552</v>
      </c>
      <c r="W3846" s="3">
        <v>4.5740910766177008</v>
      </c>
      <c r="X3846" s="3">
        <v>11301.501156038474</v>
      </c>
      <c r="Y3846" s="3">
        <v>28.037109578066552</v>
      </c>
      <c r="Z3846" s="3">
        <v>4.5740870329225345</v>
      </c>
      <c r="AA3846" s="3">
        <v>11301.501156038474</v>
      </c>
      <c r="AB3846">
        <f t="shared" si="100"/>
        <v>28.037109578066552</v>
      </c>
      <c r="AC3846">
        <f t="shared" si="101"/>
        <v>4.5740870329225345</v>
      </c>
    </row>
    <row r="3847" spans="1:29" x14ac:dyDescent="0.25">
      <c r="A3847" s="2">
        <v>3846</v>
      </c>
      <c r="B3847" s="3" t="s">
        <v>178</v>
      </c>
      <c r="C3847" s="3" t="s">
        <v>333</v>
      </c>
      <c r="D3847" s="3" t="s">
        <v>179</v>
      </c>
      <c r="E3847" s="3" t="s">
        <v>221</v>
      </c>
      <c r="F3847" s="3">
        <v>0.56000000000000005</v>
      </c>
      <c r="G3847" s="3">
        <v>0.48</v>
      </c>
      <c r="H3847" s="3" t="s">
        <v>31</v>
      </c>
      <c r="I3847" s="2">
        <v>2420</v>
      </c>
      <c r="J3847" s="3" t="s">
        <v>230</v>
      </c>
      <c r="K3847" s="2">
        <v>2000</v>
      </c>
      <c r="L3847" s="3"/>
      <c r="M3847" s="3" t="s">
        <v>289</v>
      </c>
      <c r="N3847" s="3" t="s">
        <v>289</v>
      </c>
      <c r="O3847" s="3" t="s">
        <v>31</v>
      </c>
      <c r="P3847" s="3"/>
      <c r="Q3847" s="3"/>
      <c r="R3847" s="3">
        <v>0</v>
      </c>
      <c r="S3847" s="3">
        <v>1</v>
      </c>
      <c r="T3847" s="2">
        <v>26</v>
      </c>
      <c r="U3847" s="3">
        <v>6.0319205692466618</v>
      </c>
      <c r="V3847" s="3">
        <v>53.496891843778727</v>
      </c>
      <c r="W3847" s="3">
        <v>8.3384021703609328</v>
      </c>
      <c r="X3847" s="3">
        <v>19617.601466309436</v>
      </c>
      <c r="Y3847" s="3">
        <v>53.496891843778727</v>
      </c>
      <c r="Z3847" s="3">
        <v>8.3383947988512652</v>
      </c>
      <c r="AA3847" s="3">
        <v>19617.601466309436</v>
      </c>
      <c r="AB3847">
        <f t="shared" si="100"/>
        <v>53.496891843778727</v>
      </c>
      <c r="AC3847">
        <f t="shared" si="101"/>
        <v>8.3383947988512652</v>
      </c>
    </row>
    <row r="3848" spans="1:29" x14ac:dyDescent="0.25">
      <c r="A3848" s="2">
        <v>3847</v>
      </c>
      <c r="B3848" s="3" t="s">
        <v>178</v>
      </c>
      <c r="C3848" s="3" t="s">
        <v>333</v>
      </c>
      <c r="D3848" s="3" t="s">
        <v>179</v>
      </c>
      <c r="E3848" s="3" t="s">
        <v>221</v>
      </c>
      <c r="F3848" s="3">
        <v>0.56000000000000005</v>
      </c>
      <c r="G3848" s="3">
        <v>0.48</v>
      </c>
      <c r="H3848" s="3" t="s">
        <v>31</v>
      </c>
      <c r="I3848" s="2">
        <v>2420</v>
      </c>
      <c r="J3848" s="3" t="s">
        <v>230</v>
      </c>
      <c r="K3848" s="2">
        <v>2420</v>
      </c>
      <c r="L3848" s="3"/>
      <c r="M3848" s="3" t="s">
        <v>193</v>
      </c>
      <c r="N3848" s="3" t="s">
        <v>194</v>
      </c>
      <c r="O3848" s="3" t="s">
        <v>31</v>
      </c>
      <c r="P3848" s="3"/>
      <c r="Q3848" s="3"/>
      <c r="R3848" s="3">
        <v>0</v>
      </c>
      <c r="S3848" s="3">
        <v>1</v>
      </c>
      <c r="T3848" s="2">
        <v>18</v>
      </c>
      <c r="U3848" s="3">
        <v>2.1732020036525466</v>
      </c>
      <c r="V3848" s="3">
        <v>18.240878711192558</v>
      </c>
      <c r="W3848" s="3">
        <v>2.8723863051073675</v>
      </c>
      <c r="X3848" s="3">
        <v>6434.8058539437379</v>
      </c>
      <c r="Y3848" s="3">
        <v>18.240878711192558</v>
      </c>
      <c r="Z3848" s="3">
        <v>2.8723837657931264</v>
      </c>
      <c r="AA3848" s="3">
        <v>6434.8058539437379</v>
      </c>
      <c r="AB3848">
        <f t="shared" si="100"/>
        <v>18.240878711192558</v>
      </c>
      <c r="AC3848">
        <f t="shared" si="101"/>
        <v>2.8723837657931264</v>
      </c>
    </row>
    <row r="3849" spans="1:29" x14ac:dyDescent="0.25">
      <c r="A3849" s="2">
        <v>3848</v>
      </c>
      <c r="B3849" s="3" t="s">
        <v>178</v>
      </c>
      <c r="C3849" s="3" t="s">
        <v>333</v>
      </c>
      <c r="D3849" s="3" t="s">
        <v>179</v>
      </c>
      <c r="E3849" s="3" t="s">
        <v>221</v>
      </c>
      <c r="F3849" s="3">
        <v>0.56000000000000005</v>
      </c>
      <c r="G3849" s="3">
        <v>0.48</v>
      </c>
      <c r="H3849" s="3" t="s">
        <v>31</v>
      </c>
      <c r="I3849" s="2">
        <v>2420</v>
      </c>
      <c r="J3849" s="3" t="s">
        <v>230</v>
      </c>
      <c r="K3849" s="2">
        <v>2420</v>
      </c>
      <c r="L3849" s="3"/>
      <c r="M3849" s="3" t="s">
        <v>223</v>
      </c>
      <c r="N3849" s="3" t="s">
        <v>194</v>
      </c>
      <c r="O3849" s="3" t="s">
        <v>31</v>
      </c>
      <c r="P3849" s="3"/>
      <c r="Q3849" s="3"/>
      <c r="R3849" s="3">
        <v>0.38</v>
      </c>
      <c r="S3849" s="3">
        <v>0.62</v>
      </c>
      <c r="T3849" s="2">
        <v>2</v>
      </c>
      <c r="U3849" s="3">
        <v>2.6206898492226616E-3</v>
      </c>
      <c r="V3849" s="3">
        <v>2.3153741028341106E-2</v>
      </c>
      <c r="W3849" s="3">
        <v>2.3083984864743028E-3</v>
      </c>
      <c r="X3849" s="3">
        <v>7.7681966251333785</v>
      </c>
      <c r="Y3849" s="3">
        <v>1.4355319437571486E-2</v>
      </c>
      <c r="Z3849" s="3">
        <v>2.3083964457497959E-3</v>
      </c>
      <c r="AA3849" s="3">
        <v>4.8162819075826953</v>
      </c>
      <c r="AB3849">
        <f t="shared" si="100"/>
        <v>1.4355319437571486E-2</v>
      </c>
      <c r="AC3849">
        <f t="shared" si="101"/>
        <v>2.3083964457497959E-3</v>
      </c>
    </row>
    <row r="3850" spans="1:29" x14ac:dyDescent="0.25">
      <c r="A3850" s="2">
        <v>3849</v>
      </c>
      <c r="B3850" s="3" t="s">
        <v>178</v>
      </c>
      <c r="C3850" s="3" t="s">
        <v>333</v>
      </c>
      <c r="D3850" s="3" t="s">
        <v>179</v>
      </c>
      <c r="E3850" s="3" t="s">
        <v>221</v>
      </c>
      <c r="F3850" s="3">
        <v>0.56000000000000005</v>
      </c>
      <c r="G3850" s="3">
        <v>0.48</v>
      </c>
      <c r="H3850" s="3" t="s">
        <v>31</v>
      </c>
      <c r="I3850" s="2">
        <v>2420</v>
      </c>
      <c r="J3850" s="3" t="s">
        <v>230</v>
      </c>
      <c r="K3850" s="2">
        <v>2420</v>
      </c>
      <c r="L3850" s="3"/>
      <c r="M3850" s="3" t="s">
        <v>289</v>
      </c>
      <c r="N3850" s="3" t="s">
        <v>289</v>
      </c>
      <c r="O3850" s="3" t="s">
        <v>31</v>
      </c>
      <c r="P3850" s="3"/>
      <c r="Q3850" s="3"/>
      <c r="R3850" s="3">
        <v>0</v>
      </c>
      <c r="S3850" s="3">
        <v>1</v>
      </c>
      <c r="T3850" s="2">
        <v>26</v>
      </c>
      <c r="U3850" s="3">
        <v>3.6437277060908575</v>
      </c>
      <c r="V3850" s="3">
        <v>30.994722179465224</v>
      </c>
      <c r="W3850" s="3">
        <v>4.8741052821264246</v>
      </c>
      <c r="X3850" s="3">
        <v>11676.901637671626</v>
      </c>
      <c r="Y3850" s="3">
        <v>30.994722179465224</v>
      </c>
      <c r="Z3850" s="3">
        <v>4.874100973205671</v>
      </c>
      <c r="AA3850" s="3">
        <v>11676.901637671626</v>
      </c>
      <c r="AB3850">
        <f t="shared" si="100"/>
        <v>30.994722179465224</v>
      </c>
      <c r="AC3850">
        <f t="shared" si="101"/>
        <v>4.874100973205671</v>
      </c>
    </row>
    <row r="3851" spans="1:29" x14ac:dyDescent="0.25">
      <c r="A3851" s="2">
        <v>3850</v>
      </c>
      <c r="B3851" s="3" t="s">
        <v>178</v>
      </c>
      <c r="C3851" s="3" t="s">
        <v>333</v>
      </c>
      <c r="D3851" s="3" t="s">
        <v>179</v>
      </c>
      <c r="E3851" s="3" t="s">
        <v>221</v>
      </c>
      <c r="F3851" s="3">
        <v>0.56000000000000005</v>
      </c>
      <c r="G3851" s="3">
        <v>0.48</v>
      </c>
      <c r="H3851" s="3" t="s">
        <v>31</v>
      </c>
      <c r="I3851" s="2">
        <v>2430</v>
      </c>
      <c r="J3851" s="3" t="s">
        <v>231</v>
      </c>
      <c r="K3851" s="2">
        <v>2000</v>
      </c>
      <c r="L3851" s="3"/>
      <c r="M3851" s="3" t="s">
        <v>289</v>
      </c>
      <c r="N3851" s="3" t="s">
        <v>289</v>
      </c>
      <c r="O3851" s="3" t="s">
        <v>31</v>
      </c>
      <c r="P3851" s="3"/>
      <c r="Q3851" s="3"/>
      <c r="R3851" s="3">
        <v>0</v>
      </c>
      <c r="S3851" s="3">
        <v>1</v>
      </c>
      <c r="T3851" s="2">
        <v>74</v>
      </c>
      <c r="U3851" s="3">
        <v>22.478522461163035</v>
      </c>
      <c r="V3851" s="3">
        <v>186.90089941784697</v>
      </c>
      <c r="W3851" s="3">
        <v>29.205847810928425</v>
      </c>
      <c r="X3851" s="3">
        <v>67489.353147977527</v>
      </c>
      <c r="Y3851" s="3">
        <v>186.90089941784697</v>
      </c>
      <c r="Z3851" s="3">
        <v>29.205821991690524</v>
      </c>
      <c r="AA3851" s="3">
        <v>67489.353147977527</v>
      </c>
      <c r="AB3851">
        <f t="shared" si="100"/>
        <v>186.90089941784697</v>
      </c>
      <c r="AC3851">
        <f t="shared" si="101"/>
        <v>29.205821991690524</v>
      </c>
    </row>
    <row r="3852" spans="1:29" x14ac:dyDescent="0.25">
      <c r="A3852" s="2">
        <v>3851</v>
      </c>
      <c r="B3852" s="3" t="s">
        <v>178</v>
      </c>
      <c r="C3852" s="3" t="s">
        <v>333</v>
      </c>
      <c r="D3852" s="3" t="s">
        <v>179</v>
      </c>
      <c r="E3852" s="3" t="s">
        <v>221</v>
      </c>
      <c r="F3852" s="3">
        <v>0.56000000000000005</v>
      </c>
      <c r="G3852" s="3">
        <v>0.48</v>
      </c>
      <c r="H3852" s="3" t="s">
        <v>31</v>
      </c>
      <c r="I3852" s="2">
        <v>2430</v>
      </c>
      <c r="J3852" s="3" t="s">
        <v>231</v>
      </c>
      <c r="K3852" s="2">
        <v>2430</v>
      </c>
      <c r="L3852" s="3"/>
      <c r="M3852" s="3" t="s">
        <v>33</v>
      </c>
      <c r="N3852" s="3" t="s">
        <v>33</v>
      </c>
      <c r="O3852" s="3" t="s">
        <v>31</v>
      </c>
      <c r="P3852" s="3"/>
      <c r="Q3852" s="3"/>
      <c r="R3852" s="3">
        <v>0</v>
      </c>
      <c r="S3852" s="3">
        <v>1</v>
      </c>
      <c r="T3852" s="2">
        <v>18</v>
      </c>
      <c r="U3852" s="3">
        <v>0.28052216811483577</v>
      </c>
      <c r="V3852" s="3">
        <v>1.8893135476839993</v>
      </c>
      <c r="W3852" s="3">
        <v>0.244534541601342</v>
      </c>
      <c r="X3852" s="3">
        <v>819.06783288333361</v>
      </c>
      <c r="Y3852" s="3">
        <v>1.8893135476839993</v>
      </c>
      <c r="Z3852" s="3">
        <v>0.24453432542218687</v>
      </c>
      <c r="AA3852" s="3">
        <v>819.06783288333361</v>
      </c>
      <c r="AB3852">
        <f t="shared" si="100"/>
        <v>1.8893135476839993</v>
      </c>
      <c r="AC3852">
        <f t="shared" si="101"/>
        <v>0.24453432542218687</v>
      </c>
    </row>
    <row r="3853" spans="1:29" x14ac:dyDescent="0.25">
      <c r="A3853" s="2">
        <v>3852</v>
      </c>
      <c r="B3853" s="3" t="s">
        <v>178</v>
      </c>
      <c r="C3853" s="3" t="s">
        <v>333</v>
      </c>
      <c r="D3853" s="3" t="s">
        <v>179</v>
      </c>
      <c r="E3853" s="3" t="s">
        <v>221</v>
      </c>
      <c r="F3853" s="3">
        <v>0.56000000000000005</v>
      </c>
      <c r="G3853" s="3">
        <v>0.48</v>
      </c>
      <c r="H3853" s="3" t="s">
        <v>31</v>
      </c>
      <c r="I3853" s="2">
        <v>2430</v>
      </c>
      <c r="J3853" s="3" t="s">
        <v>231</v>
      </c>
      <c r="K3853" s="2">
        <v>2430</v>
      </c>
      <c r="L3853" s="3"/>
      <c r="M3853" s="3" t="s">
        <v>289</v>
      </c>
      <c r="N3853" s="3" t="s">
        <v>289</v>
      </c>
      <c r="O3853" s="3" t="s">
        <v>31</v>
      </c>
      <c r="P3853" s="3"/>
      <c r="Q3853" s="3"/>
      <c r="R3853" s="3">
        <v>0</v>
      </c>
      <c r="S3853" s="3">
        <v>1</v>
      </c>
      <c r="T3853" s="2">
        <v>43</v>
      </c>
      <c r="U3853" s="3">
        <v>3.962956675953996</v>
      </c>
      <c r="V3853" s="3">
        <v>34.66691198300947</v>
      </c>
      <c r="W3853" s="3">
        <v>5.3053137070138545</v>
      </c>
      <c r="X3853" s="3">
        <v>12811.369368877635</v>
      </c>
      <c r="Y3853" s="3">
        <v>34.66691198300947</v>
      </c>
      <c r="Z3853" s="3">
        <v>5.3053090168861239</v>
      </c>
      <c r="AA3853" s="3">
        <v>12811.369368877635</v>
      </c>
      <c r="AB3853">
        <f t="shared" si="100"/>
        <v>34.66691198300947</v>
      </c>
      <c r="AC3853">
        <f t="shared" si="101"/>
        <v>5.3053090168861239</v>
      </c>
    </row>
    <row r="3854" spans="1:29" x14ac:dyDescent="0.25">
      <c r="A3854" s="2">
        <v>3853</v>
      </c>
      <c r="B3854" s="3" t="s">
        <v>178</v>
      </c>
      <c r="C3854" s="3" t="s">
        <v>333</v>
      </c>
      <c r="D3854" s="3" t="s">
        <v>179</v>
      </c>
      <c r="E3854" s="3" t="s">
        <v>221</v>
      </c>
      <c r="F3854" s="3">
        <v>0.56000000000000005</v>
      </c>
      <c r="G3854" s="3">
        <v>0.48</v>
      </c>
      <c r="H3854" s="3" t="s">
        <v>31</v>
      </c>
      <c r="I3854" s="2">
        <v>2430</v>
      </c>
      <c r="J3854" s="3" t="s">
        <v>231</v>
      </c>
      <c r="K3854" s="2">
        <v>2430</v>
      </c>
      <c r="L3854" s="3"/>
      <c r="M3854" s="3" t="s">
        <v>184</v>
      </c>
      <c r="N3854" s="3" t="s">
        <v>185</v>
      </c>
      <c r="O3854" s="3" t="s">
        <v>31</v>
      </c>
      <c r="P3854" s="3"/>
      <c r="Q3854" s="3"/>
      <c r="R3854" s="3">
        <v>0</v>
      </c>
      <c r="S3854" s="3">
        <v>1</v>
      </c>
      <c r="T3854" s="2">
        <v>58</v>
      </c>
      <c r="U3854" s="3">
        <v>22.879289564678537</v>
      </c>
      <c r="V3854" s="3">
        <v>129.46397614436216</v>
      </c>
      <c r="W3854" s="3">
        <v>19.252401548039337</v>
      </c>
      <c r="X3854" s="3">
        <v>58389.118769329019</v>
      </c>
      <c r="Y3854" s="3">
        <v>129.46397614436216</v>
      </c>
      <c r="Z3854" s="3">
        <v>19.25238452808021</v>
      </c>
      <c r="AA3854" s="3">
        <v>58389.118769329019</v>
      </c>
      <c r="AB3854">
        <f t="shared" si="100"/>
        <v>129.46397614436216</v>
      </c>
      <c r="AC3854">
        <f t="shared" si="101"/>
        <v>19.25238452808021</v>
      </c>
    </row>
    <row r="3855" spans="1:29" x14ac:dyDescent="0.25">
      <c r="A3855" s="2">
        <v>3854</v>
      </c>
      <c r="B3855" s="3" t="s">
        <v>178</v>
      </c>
      <c r="C3855" s="3" t="s">
        <v>333</v>
      </c>
      <c r="D3855" s="3" t="s">
        <v>179</v>
      </c>
      <c r="E3855" s="3" t="s">
        <v>221</v>
      </c>
      <c r="F3855" s="3">
        <v>0.56000000000000005</v>
      </c>
      <c r="G3855" s="3">
        <v>0.48</v>
      </c>
      <c r="H3855" s="3" t="s">
        <v>31</v>
      </c>
      <c r="I3855" s="2">
        <v>2510</v>
      </c>
      <c r="J3855" s="3" t="s">
        <v>234</v>
      </c>
      <c r="K3855" s="2">
        <v>1000</v>
      </c>
      <c r="L3855" s="3"/>
      <c r="M3855" s="3" t="s">
        <v>289</v>
      </c>
      <c r="N3855" s="3" t="s">
        <v>289</v>
      </c>
      <c r="O3855" s="3" t="s">
        <v>31</v>
      </c>
      <c r="P3855" s="3"/>
      <c r="Q3855" s="3"/>
      <c r="R3855" s="3">
        <v>0</v>
      </c>
      <c r="S3855" s="3">
        <v>1</v>
      </c>
      <c r="T3855" s="2">
        <v>3</v>
      </c>
      <c r="U3855" s="3">
        <v>0.11916468788817411</v>
      </c>
      <c r="V3855" s="3">
        <v>1.1191829439256711</v>
      </c>
      <c r="W3855" s="3">
        <v>0.17089526049224477</v>
      </c>
      <c r="X3855" s="3">
        <v>401.36123610592188</v>
      </c>
      <c r="Y3855" s="3">
        <v>1.1191829439256711</v>
      </c>
      <c r="Z3855" s="3">
        <v>0.17089510941341279</v>
      </c>
      <c r="AA3855" s="3">
        <v>401.36123610592188</v>
      </c>
      <c r="AB3855">
        <f t="shared" si="100"/>
        <v>1.1191829439256711</v>
      </c>
      <c r="AC3855">
        <f t="shared" si="101"/>
        <v>0.17089510941341279</v>
      </c>
    </row>
    <row r="3856" spans="1:29" x14ac:dyDescent="0.25">
      <c r="A3856" s="2">
        <v>3855</v>
      </c>
      <c r="B3856" s="3" t="s">
        <v>178</v>
      </c>
      <c r="C3856" s="3" t="s">
        <v>333</v>
      </c>
      <c r="D3856" s="3" t="s">
        <v>179</v>
      </c>
      <c r="E3856" s="3" t="s">
        <v>221</v>
      </c>
      <c r="F3856" s="3">
        <v>0.56000000000000005</v>
      </c>
      <c r="G3856" s="3">
        <v>0.48</v>
      </c>
      <c r="H3856" s="3" t="s">
        <v>31</v>
      </c>
      <c r="I3856" s="2">
        <v>2510</v>
      </c>
      <c r="J3856" s="3" t="s">
        <v>234</v>
      </c>
      <c r="K3856" s="2">
        <v>2000</v>
      </c>
      <c r="L3856" s="3"/>
      <c r="M3856" s="3" t="s">
        <v>289</v>
      </c>
      <c r="N3856" s="3" t="s">
        <v>289</v>
      </c>
      <c r="O3856" s="3" t="s">
        <v>31</v>
      </c>
      <c r="P3856" s="3"/>
      <c r="Q3856" s="3"/>
      <c r="R3856" s="3">
        <v>0</v>
      </c>
      <c r="S3856" s="3">
        <v>1</v>
      </c>
      <c r="T3856" s="2">
        <v>389</v>
      </c>
      <c r="U3856" s="3">
        <v>109.56084342861088</v>
      </c>
      <c r="V3856" s="3">
        <v>856.63483494990714</v>
      </c>
      <c r="W3856" s="3">
        <v>136.12707615547851</v>
      </c>
      <c r="X3856" s="3">
        <v>300184.12331723468</v>
      </c>
      <c r="Y3856" s="3">
        <v>856.63483494990714</v>
      </c>
      <c r="Z3856" s="3">
        <v>136.12695581323106</v>
      </c>
      <c r="AA3856" s="3">
        <v>300184.12331723468</v>
      </c>
      <c r="AB3856">
        <f t="shared" si="100"/>
        <v>856.63483494990714</v>
      </c>
      <c r="AC3856">
        <f t="shared" si="101"/>
        <v>136.12695581323106</v>
      </c>
    </row>
    <row r="3857" spans="1:29" x14ac:dyDescent="0.25">
      <c r="A3857" s="2">
        <v>3856</v>
      </c>
      <c r="B3857" s="3" t="s">
        <v>178</v>
      </c>
      <c r="C3857" s="3" t="s">
        <v>333</v>
      </c>
      <c r="D3857" s="3" t="s">
        <v>179</v>
      </c>
      <c r="E3857" s="3" t="s">
        <v>221</v>
      </c>
      <c r="F3857" s="3">
        <v>0.56000000000000005</v>
      </c>
      <c r="G3857" s="3">
        <v>0.48</v>
      </c>
      <c r="H3857" s="3" t="s">
        <v>31</v>
      </c>
      <c r="I3857" s="2">
        <v>2510</v>
      </c>
      <c r="J3857" s="3" t="s">
        <v>234</v>
      </c>
      <c r="K3857" s="2">
        <v>2510</v>
      </c>
      <c r="L3857" s="3"/>
      <c r="M3857" s="3" t="s">
        <v>33</v>
      </c>
      <c r="N3857" s="3" t="s">
        <v>33</v>
      </c>
      <c r="O3857" s="3" t="s">
        <v>31</v>
      </c>
      <c r="P3857" s="3"/>
      <c r="Q3857" s="3"/>
      <c r="R3857" s="3">
        <v>0</v>
      </c>
      <c r="S3857" s="3">
        <v>1</v>
      </c>
      <c r="T3857" s="2">
        <v>22</v>
      </c>
      <c r="U3857" s="3">
        <v>4.2108303578224966</v>
      </c>
      <c r="V3857" s="3">
        <v>23.042309972987727</v>
      </c>
      <c r="W3857" s="3">
        <v>3.3561096736106499</v>
      </c>
      <c r="X3857" s="3">
        <v>10183.696447457918</v>
      </c>
      <c r="Y3857" s="3">
        <v>23.042309972987727</v>
      </c>
      <c r="Z3857" s="3">
        <v>3.3561067066639381</v>
      </c>
      <c r="AA3857" s="3">
        <v>10183.696447457918</v>
      </c>
      <c r="AB3857">
        <f t="shared" si="100"/>
        <v>23.042309972987727</v>
      </c>
      <c r="AC3857">
        <f t="shared" si="101"/>
        <v>3.3561067066639381</v>
      </c>
    </row>
    <row r="3858" spans="1:29" x14ac:dyDescent="0.25">
      <c r="A3858" s="2">
        <v>3857</v>
      </c>
      <c r="B3858" s="3" t="s">
        <v>178</v>
      </c>
      <c r="C3858" s="3" t="s">
        <v>333</v>
      </c>
      <c r="D3858" s="3" t="s">
        <v>179</v>
      </c>
      <c r="E3858" s="3" t="s">
        <v>221</v>
      </c>
      <c r="F3858" s="3">
        <v>0.56000000000000005</v>
      </c>
      <c r="G3858" s="3">
        <v>0.48</v>
      </c>
      <c r="H3858" s="3" t="s">
        <v>31</v>
      </c>
      <c r="I3858" s="2">
        <v>2510</v>
      </c>
      <c r="J3858" s="3" t="s">
        <v>234</v>
      </c>
      <c r="K3858" s="2">
        <v>2510</v>
      </c>
      <c r="L3858" s="3"/>
      <c r="M3858" s="3" t="s">
        <v>336</v>
      </c>
      <c r="N3858" s="3" t="s">
        <v>337</v>
      </c>
      <c r="O3858" s="3" t="s">
        <v>31</v>
      </c>
      <c r="P3858" s="3"/>
      <c r="Q3858" s="3"/>
      <c r="R3858" s="3">
        <v>0</v>
      </c>
      <c r="S3858" s="3">
        <v>1</v>
      </c>
      <c r="T3858" s="2">
        <v>33</v>
      </c>
      <c r="U3858" s="3">
        <v>3.4620562355391429</v>
      </c>
      <c r="V3858" s="3">
        <v>31.900326315543627</v>
      </c>
      <c r="W3858" s="3">
        <v>4.6649351159831394</v>
      </c>
      <c r="X3858" s="3">
        <v>11277.513567683933</v>
      </c>
      <c r="Y3858" s="3">
        <v>31.900326315543627</v>
      </c>
      <c r="Z3858" s="3">
        <v>4.6649309919778839</v>
      </c>
      <c r="AA3858" s="3">
        <v>11277.513567683933</v>
      </c>
      <c r="AB3858">
        <f t="shared" si="100"/>
        <v>31.900326315543627</v>
      </c>
      <c r="AC3858">
        <f t="shared" si="101"/>
        <v>4.6649309919778839</v>
      </c>
    </row>
    <row r="3859" spans="1:29" x14ac:dyDescent="0.25">
      <c r="A3859" s="2">
        <v>3858</v>
      </c>
      <c r="B3859" s="3" t="s">
        <v>178</v>
      </c>
      <c r="C3859" s="3" t="s">
        <v>333</v>
      </c>
      <c r="D3859" s="3" t="s">
        <v>179</v>
      </c>
      <c r="E3859" s="3" t="s">
        <v>221</v>
      </c>
      <c r="F3859" s="3">
        <v>0.56000000000000005</v>
      </c>
      <c r="G3859" s="3">
        <v>0.48</v>
      </c>
      <c r="H3859" s="3" t="s">
        <v>31</v>
      </c>
      <c r="I3859" s="2">
        <v>2510</v>
      </c>
      <c r="J3859" s="3" t="s">
        <v>234</v>
      </c>
      <c r="K3859" s="2">
        <v>2510</v>
      </c>
      <c r="L3859" s="3"/>
      <c r="M3859" s="3" t="s">
        <v>289</v>
      </c>
      <c r="N3859" s="3" t="s">
        <v>289</v>
      </c>
      <c r="O3859" s="3" t="s">
        <v>31</v>
      </c>
      <c r="P3859" s="3"/>
      <c r="Q3859" s="3"/>
      <c r="R3859" s="3">
        <v>0</v>
      </c>
      <c r="S3859" s="3">
        <v>1</v>
      </c>
      <c r="T3859" s="2">
        <v>163</v>
      </c>
      <c r="U3859" s="3">
        <v>19.599305708033615</v>
      </c>
      <c r="V3859" s="3">
        <v>150.1303731386671</v>
      </c>
      <c r="W3859" s="3">
        <v>23.4597436887463</v>
      </c>
      <c r="X3859" s="3">
        <v>54366.519706427796</v>
      </c>
      <c r="Y3859" s="3">
        <v>150.1303731386671</v>
      </c>
      <c r="Z3859" s="3">
        <v>23.459722949313992</v>
      </c>
      <c r="AA3859" s="3">
        <v>54366.519706427796</v>
      </c>
      <c r="AB3859">
        <f t="shared" si="100"/>
        <v>150.1303731386671</v>
      </c>
      <c r="AC3859">
        <f t="shared" si="101"/>
        <v>23.459722949313992</v>
      </c>
    </row>
    <row r="3860" spans="1:29" x14ac:dyDescent="0.25">
      <c r="A3860" s="2">
        <v>3859</v>
      </c>
      <c r="B3860" s="3" t="s">
        <v>178</v>
      </c>
      <c r="C3860" s="3" t="s">
        <v>333</v>
      </c>
      <c r="D3860" s="3" t="s">
        <v>179</v>
      </c>
      <c r="E3860" s="3" t="s">
        <v>221</v>
      </c>
      <c r="F3860" s="3">
        <v>0.56000000000000005</v>
      </c>
      <c r="G3860" s="3">
        <v>0.48</v>
      </c>
      <c r="H3860" s="3" t="s">
        <v>31</v>
      </c>
      <c r="I3860" s="2">
        <v>2510</v>
      </c>
      <c r="J3860" s="3" t="s">
        <v>234</v>
      </c>
      <c r="K3860" s="2">
        <v>2510</v>
      </c>
      <c r="L3860" s="3"/>
      <c r="M3860" s="3" t="s">
        <v>184</v>
      </c>
      <c r="N3860" s="3" t="s">
        <v>185</v>
      </c>
      <c r="O3860" s="3" t="s">
        <v>31</v>
      </c>
      <c r="P3860" s="3"/>
      <c r="Q3860" s="3"/>
      <c r="R3860" s="3">
        <v>0</v>
      </c>
      <c r="S3860" s="3">
        <v>1</v>
      </c>
      <c r="T3860" s="2">
        <v>9</v>
      </c>
      <c r="U3860" s="3">
        <v>0.1407703210312625</v>
      </c>
      <c r="V3860" s="3">
        <v>0.87073685749243468</v>
      </c>
      <c r="W3860" s="3">
        <v>0.12413540358396755</v>
      </c>
      <c r="X3860" s="3">
        <v>411.57633378097029</v>
      </c>
      <c r="Y3860" s="3">
        <v>0.87073685749243468</v>
      </c>
      <c r="Z3860" s="3">
        <v>0.12413529384287947</v>
      </c>
      <c r="AA3860" s="3">
        <v>411.57633378097029</v>
      </c>
      <c r="AB3860">
        <f t="shared" si="100"/>
        <v>0.87073685749243468</v>
      </c>
      <c r="AC3860">
        <f t="shared" si="101"/>
        <v>0.12413529384287947</v>
      </c>
    </row>
    <row r="3861" spans="1:29" x14ac:dyDescent="0.25">
      <c r="A3861" s="2">
        <v>3860</v>
      </c>
      <c r="B3861" s="3" t="s">
        <v>178</v>
      </c>
      <c r="C3861" s="3" t="s">
        <v>333</v>
      </c>
      <c r="D3861" s="3" t="s">
        <v>179</v>
      </c>
      <c r="E3861" s="3" t="s">
        <v>221</v>
      </c>
      <c r="F3861" s="3">
        <v>0.56000000000000005</v>
      </c>
      <c r="G3861" s="3">
        <v>0.48</v>
      </c>
      <c r="H3861" s="3" t="s">
        <v>31</v>
      </c>
      <c r="I3861" s="2">
        <v>2540</v>
      </c>
      <c r="J3861" s="3" t="s">
        <v>235</v>
      </c>
      <c r="K3861" s="2">
        <v>2000</v>
      </c>
      <c r="L3861" s="3"/>
      <c r="M3861" s="3" t="s">
        <v>336</v>
      </c>
      <c r="N3861" s="3" t="s">
        <v>337</v>
      </c>
      <c r="O3861" s="3" t="s">
        <v>31</v>
      </c>
      <c r="P3861" s="3"/>
      <c r="Q3861" s="3"/>
      <c r="R3861" s="3">
        <v>0</v>
      </c>
      <c r="S3861" s="3">
        <v>1</v>
      </c>
      <c r="T3861" s="2">
        <v>24</v>
      </c>
      <c r="U3861" s="3">
        <v>8.4802212921442841</v>
      </c>
      <c r="V3861" s="3">
        <v>65.223794693154034</v>
      </c>
      <c r="W3861" s="3">
        <v>9.2389717735303982</v>
      </c>
      <c r="X3861" s="3">
        <v>31446.150077890568</v>
      </c>
      <c r="Y3861" s="3">
        <v>65.223794693154034</v>
      </c>
      <c r="Z3861" s="3">
        <v>9.2389636058780837</v>
      </c>
      <c r="AA3861" s="3">
        <v>31446.150077890568</v>
      </c>
      <c r="AB3861">
        <f t="shared" ref="AB3861:AB3924" si="102">Y3861</f>
        <v>65.223794693154034</v>
      </c>
      <c r="AC3861">
        <f t="shared" ref="AC3861:AC3924" si="103">Z3861</f>
        <v>9.2389636058780837</v>
      </c>
    </row>
    <row r="3862" spans="1:29" x14ac:dyDescent="0.25">
      <c r="A3862" s="2">
        <v>3861</v>
      </c>
      <c r="B3862" s="3" t="s">
        <v>178</v>
      </c>
      <c r="C3862" s="3" t="s">
        <v>333</v>
      </c>
      <c r="D3862" s="3" t="s">
        <v>179</v>
      </c>
      <c r="E3862" s="3" t="s">
        <v>221</v>
      </c>
      <c r="F3862" s="3">
        <v>0.56000000000000005</v>
      </c>
      <c r="G3862" s="3">
        <v>0.48</v>
      </c>
      <c r="H3862" s="3" t="s">
        <v>31</v>
      </c>
      <c r="I3862" s="2">
        <v>2540</v>
      </c>
      <c r="J3862" s="3" t="s">
        <v>235</v>
      </c>
      <c r="K3862" s="2">
        <v>2000</v>
      </c>
      <c r="L3862" s="3"/>
      <c r="M3862" s="3" t="s">
        <v>289</v>
      </c>
      <c r="N3862" s="3" t="s">
        <v>289</v>
      </c>
      <c r="O3862" s="3" t="s">
        <v>31</v>
      </c>
      <c r="P3862" s="3"/>
      <c r="Q3862" s="3"/>
      <c r="R3862" s="3">
        <v>0</v>
      </c>
      <c r="S3862" s="3">
        <v>1</v>
      </c>
      <c r="T3862" s="2">
        <v>181</v>
      </c>
      <c r="U3862" s="3">
        <v>68.665738002934077</v>
      </c>
      <c r="V3862" s="3">
        <v>544.49776388272574</v>
      </c>
      <c r="W3862" s="3">
        <v>78.911651351500069</v>
      </c>
      <c r="X3862" s="3">
        <v>259112.16425071305</v>
      </c>
      <c r="Y3862" s="3">
        <v>544.49776388272574</v>
      </c>
      <c r="Z3862" s="3">
        <v>78.911581590173071</v>
      </c>
      <c r="AA3862" s="3">
        <v>259112.16425071305</v>
      </c>
      <c r="AB3862">
        <f t="shared" si="102"/>
        <v>544.49776388272574</v>
      </c>
      <c r="AC3862">
        <f t="shared" si="103"/>
        <v>78.911581590173071</v>
      </c>
    </row>
    <row r="3863" spans="1:29" x14ac:dyDescent="0.25">
      <c r="A3863" s="2">
        <v>3862</v>
      </c>
      <c r="B3863" s="3" t="s">
        <v>178</v>
      </c>
      <c r="C3863" s="3" t="s">
        <v>333</v>
      </c>
      <c r="D3863" s="3" t="s">
        <v>179</v>
      </c>
      <c r="E3863" s="3" t="s">
        <v>221</v>
      </c>
      <c r="F3863" s="3">
        <v>0.56000000000000005</v>
      </c>
      <c r="G3863" s="3">
        <v>0.48</v>
      </c>
      <c r="H3863" s="3" t="s">
        <v>31</v>
      </c>
      <c r="I3863" s="2">
        <v>2540</v>
      </c>
      <c r="J3863" s="3" t="s">
        <v>235</v>
      </c>
      <c r="K3863" s="2">
        <v>2540</v>
      </c>
      <c r="L3863" s="3"/>
      <c r="M3863" s="3" t="s">
        <v>33</v>
      </c>
      <c r="N3863" s="3" t="s">
        <v>33</v>
      </c>
      <c r="O3863" s="3" t="s">
        <v>31</v>
      </c>
      <c r="P3863" s="3"/>
      <c r="Q3863" s="3"/>
      <c r="R3863" s="3">
        <v>0</v>
      </c>
      <c r="S3863" s="3">
        <v>1</v>
      </c>
      <c r="T3863" s="2">
        <v>157</v>
      </c>
      <c r="U3863" s="3">
        <v>37.727358978075216</v>
      </c>
      <c r="V3863" s="3">
        <v>289.33823955858747</v>
      </c>
      <c r="W3863" s="3">
        <v>42.484610897889887</v>
      </c>
      <c r="X3863" s="3">
        <v>138643.66753157115</v>
      </c>
      <c r="Y3863" s="3">
        <v>289.33823955858747</v>
      </c>
      <c r="Z3863" s="3">
        <v>42.484573339648676</v>
      </c>
      <c r="AA3863" s="3">
        <v>138643.66753157115</v>
      </c>
      <c r="AB3863">
        <f t="shared" si="102"/>
        <v>289.33823955858747</v>
      </c>
      <c r="AC3863">
        <f t="shared" si="103"/>
        <v>42.484573339648676</v>
      </c>
    </row>
    <row r="3864" spans="1:29" x14ac:dyDescent="0.25">
      <c r="A3864" s="2">
        <v>3863</v>
      </c>
      <c r="B3864" s="3" t="s">
        <v>178</v>
      </c>
      <c r="C3864" s="3" t="s">
        <v>333</v>
      </c>
      <c r="D3864" s="3" t="s">
        <v>179</v>
      </c>
      <c r="E3864" s="3" t="s">
        <v>221</v>
      </c>
      <c r="F3864" s="3">
        <v>0.56000000000000005</v>
      </c>
      <c r="G3864" s="3">
        <v>0.48</v>
      </c>
      <c r="H3864" s="3" t="s">
        <v>31</v>
      </c>
      <c r="I3864" s="2">
        <v>2540</v>
      </c>
      <c r="J3864" s="3" t="s">
        <v>235</v>
      </c>
      <c r="K3864" s="2">
        <v>2540</v>
      </c>
      <c r="L3864" s="3"/>
      <c r="M3864" s="3" t="s">
        <v>336</v>
      </c>
      <c r="N3864" s="3" t="s">
        <v>337</v>
      </c>
      <c r="O3864" s="3" t="s">
        <v>31</v>
      </c>
      <c r="P3864" s="3"/>
      <c r="Q3864" s="3"/>
      <c r="R3864" s="3">
        <v>0</v>
      </c>
      <c r="S3864" s="3">
        <v>1</v>
      </c>
      <c r="T3864" s="2">
        <v>9</v>
      </c>
      <c r="U3864" s="3">
        <v>6.5989507083728222E-2</v>
      </c>
      <c r="V3864" s="3">
        <v>0.57444253458086003</v>
      </c>
      <c r="W3864" s="3">
        <v>8.3340950726314922E-2</v>
      </c>
      <c r="X3864" s="3">
        <v>254.04721615510485</v>
      </c>
      <c r="Y3864" s="3">
        <v>0.57444253458086003</v>
      </c>
      <c r="Z3864" s="3">
        <v>8.3340877049294632E-2</v>
      </c>
      <c r="AA3864" s="3">
        <v>254.04721615510485</v>
      </c>
      <c r="AB3864">
        <f t="shared" si="102"/>
        <v>0.57444253458086003</v>
      </c>
      <c r="AC3864">
        <f t="shared" si="103"/>
        <v>8.3340877049294632E-2</v>
      </c>
    </row>
    <row r="3865" spans="1:29" x14ac:dyDescent="0.25">
      <c r="A3865" s="2">
        <v>3864</v>
      </c>
      <c r="B3865" s="3" t="s">
        <v>178</v>
      </c>
      <c r="C3865" s="3" t="s">
        <v>333</v>
      </c>
      <c r="D3865" s="3" t="s">
        <v>179</v>
      </c>
      <c r="E3865" s="3" t="s">
        <v>221</v>
      </c>
      <c r="F3865" s="3">
        <v>0.56000000000000005</v>
      </c>
      <c r="G3865" s="3">
        <v>0.48</v>
      </c>
      <c r="H3865" s="3" t="s">
        <v>31</v>
      </c>
      <c r="I3865" s="2">
        <v>2540</v>
      </c>
      <c r="J3865" s="3" t="s">
        <v>235</v>
      </c>
      <c r="K3865" s="2">
        <v>2540</v>
      </c>
      <c r="L3865" s="3"/>
      <c r="M3865" s="3" t="s">
        <v>289</v>
      </c>
      <c r="N3865" s="3" t="s">
        <v>289</v>
      </c>
      <c r="O3865" s="3" t="s">
        <v>31</v>
      </c>
      <c r="P3865" s="3"/>
      <c r="Q3865" s="3"/>
      <c r="R3865" s="3">
        <v>0</v>
      </c>
      <c r="S3865" s="3">
        <v>1</v>
      </c>
      <c r="T3865" s="2">
        <v>38</v>
      </c>
      <c r="U3865" s="3">
        <v>2.5381165059715771</v>
      </c>
      <c r="V3865" s="3">
        <v>19.325512855593701</v>
      </c>
      <c r="W3865" s="3">
        <v>2.7060068997693651</v>
      </c>
      <c r="X3865" s="3">
        <v>9046.0049070223358</v>
      </c>
      <c r="Y3865" s="3">
        <v>19.325512855593701</v>
      </c>
      <c r="Z3865" s="3">
        <v>2.7060045075417429</v>
      </c>
      <c r="AA3865" s="3">
        <v>9046.0049070223358</v>
      </c>
      <c r="AB3865">
        <f t="shared" si="102"/>
        <v>19.325512855593701</v>
      </c>
      <c r="AC3865">
        <f t="shared" si="103"/>
        <v>2.7060045075417429</v>
      </c>
    </row>
    <row r="3866" spans="1:29" x14ac:dyDescent="0.25">
      <c r="A3866" s="2">
        <v>3865</v>
      </c>
      <c r="B3866" s="3" t="s">
        <v>178</v>
      </c>
      <c r="C3866" s="3" t="s">
        <v>333</v>
      </c>
      <c r="D3866" s="3" t="s">
        <v>179</v>
      </c>
      <c r="E3866" s="3" t="s">
        <v>221</v>
      </c>
      <c r="F3866" s="3">
        <v>0.56000000000000005</v>
      </c>
      <c r="G3866" s="3">
        <v>0.48</v>
      </c>
      <c r="H3866" s="3" t="s">
        <v>31</v>
      </c>
      <c r="I3866" s="2">
        <v>3300</v>
      </c>
      <c r="J3866" s="3" t="s">
        <v>39</v>
      </c>
      <c r="K3866" s="2">
        <v>1000</v>
      </c>
      <c r="L3866" s="3"/>
      <c r="M3866" s="3" t="s">
        <v>289</v>
      </c>
      <c r="N3866" s="3" t="s">
        <v>289</v>
      </c>
      <c r="O3866" s="3" t="s">
        <v>31</v>
      </c>
      <c r="P3866" s="3"/>
      <c r="Q3866" s="3"/>
      <c r="R3866" s="3">
        <v>0</v>
      </c>
      <c r="S3866" s="3">
        <v>1</v>
      </c>
      <c r="T3866" s="2">
        <v>5</v>
      </c>
      <c r="U3866" s="3">
        <v>0.21230682599059789</v>
      </c>
      <c r="V3866" s="3">
        <v>1.4558278818437058</v>
      </c>
      <c r="W3866" s="3">
        <v>0.19865189664173941</v>
      </c>
      <c r="X3866" s="3">
        <v>730.889095763451</v>
      </c>
      <c r="Y3866" s="3">
        <v>1.4558278818437058</v>
      </c>
      <c r="Z3866" s="3">
        <v>0.19865172102483492</v>
      </c>
      <c r="AA3866" s="3">
        <v>730.889095763451</v>
      </c>
      <c r="AB3866">
        <f t="shared" si="102"/>
        <v>1.4558278818437058</v>
      </c>
      <c r="AC3866">
        <f t="shared" si="103"/>
        <v>0.19865172102483492</v>
      </c>
    </row>
    <row r="3867" spans="1:29" x14ac:dyDescent="0.25">
      <c r="A3867" s="2">
        <v>3866</v>
      </c>
      <c r="B3867" s="3" t="s">
        <v>178</v>
      </c>
      <c r="C3867" s="3" t="s">
        <v>333</v>
      </c>
      <c r="D3867" s="3" t="s">
        <v>179</v>
      </c>
      <c r="E3867" s="3" t="s">
        <v>221</v>
      </c>
      <c r="F3867" s="3">
        <v>0.56000000000000005</v>
      </c>
      <c r="G3867" s="3">
        <v>0.48</v>
      </c>
      <c r="H3867" s="3" t="s">
        <v>31</v>
      </c>
      <c r="I3867" s="2">
        <v>3300</v>
      </c>
      <c r="J3867" s="3" t="s">
        <v>39</v>
      </c>
      <c r="K3867" s="2">
        <v>2000</v>
      </c>
      <c r="L3867" s="3"/>
      <c r="M3867" s="3" t="s">
        <v>336</v>
      </c>
      <c r="N3867" s="3" t="s">
        <v>337</v>
      </c>
      <c r="O3867" s="3" t="s">
        <v>31</v>
      </c>
      <c r="P3867" s="3"/>
      <c r="Q3867" s="3"/>
      <c r="R3867" s="3">
        <v>0</v>
      </c>
      <c r="S3867" s="3">
        <v>1</v>
      </c>
      <c r="T3867" s="2">
        <v>40</v>
      </c>
      <c r="U3867" s="3">
        <v>13.15396759037324</v>
      </c>
      <c r="V3867" s="3">
        <v>80.954724574793346</v>
      </c>
      <c r="W3867" s="3">
        <v>9.154149524448151</v>
      </c>
      <c r="X3867" s="3">
        <v>32322.786047381083</v>
      </c>
      <c r="Y3867" s="3">
        <v>80.954724574793346</v>
      </c>
      <c r="Z3867" s="3">
        <v>9.1541414317824028</v>
      </c>
      <c r="AA3867" s="3">
        <v>32322.786047381083</v>
      </c>
      <c r="AB3867">
        <f t="shared" si="102"/>
        <v>80.954724574793346</v>
      </c>
      <c r="AC3867">
        <f t="shared" si="103"/>
        <v>9.1541414317824028</v>
      </c>
    </row>
    <row r="3868" spans="1:29" x14ac:dyDescent="0.25">
      <c r="A3868" s="2">
        <v>3867</v>
      </c>
      <c r="B3868" s="3" t="s">
        <v>178</v>
      </c>
      <c r="C3868" s="3" t="s">
        <v>333</v>
      </c>
      <c r="D3868" s="3" t="s">
        <v>179</v>
      </c>
      <c r="E3868" s="3" t="s">
        <v>221</v>
      </c>
      <c r="F3868" s="3">
        <v>0.56000000000000005</v>
      </c>
      <c r="G3868" s="3">
        <v>0.48</v>
      </c>
      <c r="H3868" s="3" t="s">
        <v>31</v>
      </c>
      <c r="I3868" s="2">
        <v>3300</v>
      </c>
      <c r="J3868" s="3" t="s">
        <v>39</v>
      </c>
      <c r="K3868" s="2">
        <v>2000</v>
      </c>
      <c r="L3868" s="3"/>
      <c r="M3868" s="3" t="s">
        <v>338</v>
      </c>
      <c r="N3868" s="3" t="s">
        <v>339</v>
      </c>
      <c r="O3868" s="3" t="s">
        <v>31</v>
      </c>
      <c r="P3868" s="3"/>
      <c r="Q3868" s="3"/>
      <c r="R3868" s="3">
        <v>0</v>
      </c>
      <c r="S3868" s="3">
        <v>1</v>
      </c>
      <c r="T3868" s="2">
        <v>9</v>
      </c>
      <c r="U3868" s="3">
        <v>1.3229498443582413</v>
      </c>
      <c r="V3868" s="3">
        <v>8.3859075178948288</v>
      </c>
      <c r="W3868" s="3">
        <v>1.1426634470979335</v>
      </c>
      <c r="X3868" s="3">
        <v>4236.8513105991988</v>
      </c>
      <c r="Y3868" s="3">
        <v>8.3859075178948288</v>
      </c>
      <c r="Z3868" s="3">
        <v>1.1426624369338203</v>
      </c>
      <c r="AA3868" s="3">
        <v>4236.8513105991988</v>
      </c>
      <c r="AB3868">
        <f t="shared" si="102"/>
        <v>8.3859075178948288</v>
      </c>
      <c r="AC3868">
        <f t="shared" si="103"/>
        <v>1.1426624369338203</v>
      </c>
    </row>
    <row r="3869" spans="1:29" x14ac:dyDescent="0.25">
      <c r="A3869" s="2">
        <v>3868</v>
      </c>
      <c r="B3869" s="3" t="s">
        <v>178</v>
      </c>
      <c r="C3869" s="3" t="s">
        <v>333</v>
      </c>
      <c r="D3869" s="3" t="s">
        <v>179</v>
      </c>
      <c r="E3869" s="3" t="s">
        <v>221</v>
      </c>
      <c r="F3869" s="3">
        <v>0.56000000000000005</v>
      </c>
      <c r="G3869" s="3">
        <v>0.48</v>
      </c>
      <c r="H3869" s="3" t="s">
        <v>31</v>
      </c>
      <c r="I3869" s="2">
        <v>3300</v>
      </c>
      <c r="J3869" s="3" t="s">
        <v>39</v>
      </c>
      <c r="K3869" s="2">
        <v>2000</v>
      </c>
      <c r="L3869" s="3"/>
      <c r="M3869" s="3" t="s">
        <v>289</v>
      </c>
      <c r="N3869" s="3" t="s">
        <v>289</v>
      </c>
      <c r="O3869" s="3" t="s">
        <v>31</v>
      </c>
      <c r="P3869" s="3"/>
      <c r="Q3869" s="3"/>
      <c r="R3869" s="3">
        <v>0</v>
      </c>
      <c r="S3869" s="3">
        <v>1</v>
      </c>
      <c r="T3869" s="2">
        <v>619</v>
      </c>
      <c r="U3869" s="3">
        <v>217.00589036321674</v>
      </c>
      <c r="V3869" s="3">
        <v>1297.5930288596419</v>
      </c>
      <c r="W3869" s="3">
        <v>145.07310474963754</v>
      </c>
      <c r="X3869" s="3">
        <v>528685.38172079995</v>
      </c>
      <c r="Y3869" s="3">
        <v>1297.5930288596419</v>
      </c>
      <c r="Z3869" s="3">
        <v>145.07297649871234</v>
      </c>
      <c r="AA3869" s="3">
        <v>528685.38172079995</v>
      </c>
      <c r="AB3869">
        <f t="shared" si="102"/>
        <v>1297.5930288596419</v>
      </c>
      <c r="AC3869">
        <f t="shared" si="103"/>
        <v>145.07297649871234</v>
      </c>
    </row>
    <row r="3870" spans="1:29" x14ac:dyDescent="0.25">
      <c r="A3870" s="2">
        <v>3869</v>
      </c>
      <c r="B3870" s="3" t="s">
        <v>178</v>
      </c>
      <c r="C3870" s="3" t="s">
        <v>333</v>
      </c>
      <c r="D3870" s="3" t="s">
        <v>179</v>
      </c>
      <c r="E3870" s="3" t="s">
        <v>221</v>
      </c>
      <c r="F3870" s="3">
        <v>0.56000000000000005</v>
      </c>
      <c r="G3870" s="3">
        <v>0.48</v>
      </c>
      <c r="H3870" s="3" t="s">
        <v>31</v>
      </c>
      <c r="I3870" s="2">
        <v>3300</v>
      </c>
      <c r="J3870" s="3" t="s">
        <v>39</v>
      </c>
      <c r="K3870" s="2">
        <v>3300</v>
      </c>
      <c r="L3870" s="3"/>
      <c r="M3870" s="3" t="s">
        <v>33</v>
      </c>
      <c r="N3870" s="3" t="s">
        <v>33</v>
      </c>
      <c r="O3870" s="3" t="s">
        <v>31</v>
      </c>
      <c r="P3870" s="3"/>
      <c r="Q3870" s="3"/>
      <c r="R3870" s="3">
        <v>0</v>
      </c>
      <c r="S3870" s="3">
        <v>1</v>
      </c>
      <c r="T3870" s="2">
        <v>3741</v>
      </c>
      <c r="U3870" s="3">
        <v>1511.6477940126626</v>
      </c>
      <c r="V3870" s="3">
        <v>8310.9652812334552</v>
      </c>
      <c r="W3870" s="3">
        <v>883.85849325669187</v>
      </c>
      <c r="X3870" s="3">
        <v>3402052.0535551021</v>
      </c>
      <c r="Y3870" s="3">
        <v>8310.9652812334552</v>
      </c>
      <c r="Z3870" s="3">
        <v>883.85771188739716</v>
      </c>
      <c r="AA3870" s="3">
        <v>3402052.0535551021</v>
      </c>
      <c r="AB3870">
        <f t="shared" si="102"/>
        <v>8310.9652812334552</v>
      </c>
      <c r="AC3870">
        <f t="shared" si="103"/>
        <v>883.85771188739716</v>
      </c>
    </row>
    <row r="3871" spans="1:29" x14ac:dyDescent="0.25">
      <c r="A3871" s="2">
        <v>3870</v>
      </c>
      <c r="B3871" s="3" t="s">
        <v>178</v>
      </c>
      <c r="C3871" s="3" t="s">
        <v>333</v>
      </c>
      <c r="D3871" s="3" t="s">
        <v>179</v>
      </c>
      <c r="E3871" s="3" t="s">
        <v>221</v>
      </c>
      <c r="F3871" s="3">
        <v>0.56000000000000005</v>
      </c>
      <c r="G3871" s="3">
        <v>0.48</v>
      </c>
      <c r="H3871" s="3" t="s">
        <v>31</v>
      </c>
      <c r="I3871" s="2">
        <v>3300</v>
      </c>
      <c r="J3871" s="3" t="s">
        <v>39</v>
      </c>
      <c r="K3871" s="2">
        <v>3300</v>
      </c>
      <c r="L3871" s="3"/>
      <c r="M3871" s="3" t="s">
        <v>336</v>
      </c>
      <c r="N3871" s="3" t="s">
        <v>337</v>
      </c>
      <c r="O3871" s="3" t="s">
        <v>31</v>
      </c>
      <c r="P3871" s="3"/>
      <c r="Q3871" s="3"/>
      <c r="R3871" s="3">
        <v>0</v>
      </c>
      <c r="S3871" s="3">
        <v>1</v>
      </c>
      <c r="T3871" s="2">
        <v>91</v>
      </c>
      <c r="U3871" s="3">
        <v>19.120702237265679</v>
      </c>
      <c r="V3871" s="3">
        <v>111.594578149227</v>
      </c>
      <c r="W3871" s="3">
        <v>11.859335365584297</v>
      </c>
      <c r="X3871" s="3">
        <v>45693.972582954324</v>
      </c>
      <c r="Y3871" s="3">
        <v>111.594578149227</v>
      </c>
      <c r="Z3871" s="3">
        <v>11.859324881416773</v>
      </c>
      <c r="AA3871" s="3">
        <v>45693.972582954324</v>
      </c>
      <c r="AB3871">
        <f t="shared" si="102"/>
        <v>111.594578149227</v>
      </c>
      <c r="AC3871">
        <f t="shared" si="103"/>
        <v>11.859324881416773</v>
      </c>
    </row>
    <row r="3872" spans="1:29" x14ac:dyDescent="0.25">
      <c r="A3872" s="2">
        <v>3871</v>
      </c>
      <c r="B3872" s="3" t="s">
        <v>178</v>
      </c>
      <c r="C3872" s="3" t="s">
        <v>333</v>
      </c>
      <c r="D3872" s="3" t="s">
        <v>179</v>
      </c>
      <c r="E3872" s="3" t="s">
        <v>221</v>
      </c>
      <c r="F3872" s="3">
        <v>0.56000000000000005</v>
      </c>
      <c r="G3872" s="3">
        <v>0.48</v>
      </c>
      <c r="H3872" s="3" t="s">
        <v>31</v>
      </c>
      <c r="I3872" s="2">
        <v>3300</v>
      </c>
      <c r="J3872" s="3" t="s">
        <v>39</v>
      </c>
      <c r="K3872" s="2">
        <v>3300</v>
      </c>
      <c r="L3872" s="3"/>
      <c r="M3872" s="3" t="s">
        <v>193</v>
      </c>
      <c r="N3872" s="3" t="s">
        <v>194</v>
      </c>
      <c r="O3872" s="3" t="s">
        <v>31</v>
      </c>
      <c r="P3872" s="3"/>
      <c r="Q3872" s="3"/>
      <c r="R3872" s="3">
        <v>0</v>
      </c>
      <c r="S3872" s="3">
        <v>1</v>
      </c>
      <c r="T3872" s="2">
        <v>834</v>
      </c>
      <c r="U3872" s="3">
        <v>238.96247119557336</v>
      </c>
      <c r="V3872" s="3">
        <v>1384.4791678254205</v>
      </c>
      <c r="W3872" s="3">
        <v>172.39827248917223</v>
      </c>
      <c r="X3872" s="3">
        <v>583106.14787342423</v>
      </c>
      <c r="Y3872" s="3">
        <v>1384.4791678254205</v>
      </c>
      <c r="Z3872" s="3">
        <v>172.39812008161158</v>
      </c>
      <c r="AA3872" s="3">
        <v>583106.14787342423</v>
      </c>
      <c r="AB3872">
        <f t="shared" si="102"/>
        <v>1384.4791678254205</v>
      </c>
      <c r="AC3872">
        <f t="shared" si="103"/>
        <v>172.39812008161158</v>
      </c>
    </row>
    <row r="3873" spans="1:29" x14ac:dyDescent="0.25">
      <c r="A3873" s="2">
        <v>3872</v>
      </c>
      <c r="B3873" s="3" t="s">
        <v>178</v>
      </c>
      <c r="C3873" s="3" t="s">
        <v>333</v>
      </c>
      <c r="D3873" s="3" t="s">
        <v>179</v>
      </c>
      <c r="E3873" s="3" t="s">
        <v>221</v>
      </c>
      <c r="F3873" s="3">
        <v>0.56000000000000005</v>
      </c>
      <c r="G3873" s="3">
        <v>0.48</v>
      </c>
      <c r="H3873" s="3" t="s">
        <v>31</v>
      </c>
      <c r="I3873" s="2">
        <v>3300</v>
      </c>
      <c r="J3873" s="3" t="s">
        <v>39</v>
      </c>
      <c r="K3873" s="2">
        <v>3300</v>
      </c>
      <c r="L3873" s="3"/>
      <c r="M3873" s="3" t="s">
        <v>223</v>
      </c>
      <c r="N3873" s="3" t="s">
        <v>194</v>
      </c>
      <c r="O3873" s="3" t="s">
        <v>31</v>
      </c>
      <c r="P3873" s="3"/>
      <c r="Q3873" s="3"/>
      <c r="R3873" s="3">
        <v>0.38</v>
      </c>
      <c r="S3873" s="3">
        <v>0.62</v>
      </c>
      <c r="T3873" s="2">
        <v>2</v>
      </c>
      <c r="U3873" s="3">
        <v>3.4013670611151288E-3</v>
      </c>
      <c r="V3873" s="3">
        <v>1.6873105803242017E-2</v>
      </c>
      <c r="W3873" s="3">
        <v>1.3884392722161481E-3</v>
      </c>
      <c r="X3873" s="3">
        <v>8.4108230916443478</v>
      </c>
      <c r="Y3873" s="3">
        <v>1.0461325598010052E-2</v>
      </c>
      <c r="Z3873" s="3">
        <v>1.3884380447755252E-3</v>
      </c>
      <c r="AA3873" s="3">
        <v>5.2147103168194961</v>
      </c>
      <c r="AB3873">
        <f t="shared" si="102"/>
        <v>1.0461325598010052E-2</v>
      </c>
      <c r="AC3873">
        <f t="shared" si="103"/>
        <v>1.3884380447755252E-3</v>
      </c>
    </row>
    <row r="3874" spans="1:29" x14ac:dyDescent="0.25">
      <c r="A3874" s="2">
        <v>3873</v>
      </c>
      <c r="B3874" s="3" t="s">
        <v>178</v>
      </c>
      <c r="C3874" s="3" t="s">
        <v>333</v>
      </c>
      <c r="D3874" s="3" t="s">
        <v>179</v>
      </c>
      <c r="E3874" s="3" t="s">
        <v>221</v>
      </c>
      <c r="F3874" s="3">
        <v>0.56000000000000005</v>
      </c>
      <c r="G3874" s="3">
        <v>0.48</v>
      </c>
      <c r="H3874" s="3" t="s">
        <v>31</v>
      </c>
      <c r="I3874" s="2">
        <v>3300</v>
      </c>
      <c r="J3874" s="3" t="s">
        <v>39</v>
      </c>
      <c r="K3874" s="2">
        <v>3300</v>
      </c>
      <c r="L3874" s="3"/>
      <c r="M3874" s="3" t="s">
        <v>232</v>
      </c>
      <c r="N3874" s="3" t="s">
        <v>185</v>
      </c>
      <c r="O3874" s="3" t="s">
        <v>31</v>
      </c>
      <c r="P3874" s="3"/>
      <c r="Q3874" s="3"/>
      <c r="R3874" s="3">
        <v>0</v>
      </c>
      <c r="S3874" s="3">
        <v>1</v>
      </c>
      <c r="T3874" s="2">
        <v>9</v>
      </c>
      <c r="U3874" s="3">
        <v>0.22252509194641124</v>
      </c>
      <c r="V3874" s="3">
        <v>1.0961413154024315</v>
      </c>
      <c r="W3874" s="3">
        <v>0.14441720622365872</v>
      </c>
      <c r="X3874" s="3">
        <v>540.81200579812435</v>
      </c>
      <c r="Y3874" s="3">
        <v>1.0961413154024315</v>
      </c>
      <c r="Z3874" s="3">
        <v>0.14441707855257602</v>
      </c>
      <c r="AA3874" s="3">
        <v>540.81200579812435</v>
      </c>
      <c r="AB3874">
        <f t="shared" si="102"/>
        <v>1.0961413154024315</v>
      </c>
      <c r="AC3874">
        <f t="shared" si="103"/>
        <v>0.14441707855257602</v>
      </c>
    </row>
    <row r="3875" spans="1:29" x14ac:dyDescent="0.25">
      <c r="A3875" s="2">
        <v>3874</v>
      </c>
      <c r="B3875" s="3" t="s">
        <v>178</v>
      </c>
      <c r="C3875" s="3" t="s">
        <v>333</v>
      </c>
      <c r="D3875" s="3" t="s">
        <v>179</v>
      </c>
      <c r="E3875" s="3" t="s">
        <v>221</v>
      </c>
      <c r="F3875" s="3">
        <v>0.56000000000000005</v>
      </c>
      <c r="G3875" s="3">
        <v>0.48</v>
      </c>
      <c r="H3875" s="3" t="s">
        <v>31</v>
      </c>
      <c r="I3875" s="2">
        <v>3300</v>
      </c>
      <c r="J3875" s="3" t="s">
        <v>39</v>
      </c>
      <c r="K3875" s="2">
        <v>3300</v>
      </c>
      <c r="L3875" s="3"/>
      <c r="M3875" s="3" t="s">
        <v>338</v>
      </c>
      <c r="N3875" s="3" t="s">
        <v>339</v>
      </c>
      <c r="O3875" s="3" t="s">
        <v>31</v>
      </c>
      <c r="P3875" s="3"/>
      <c r="Q3875" s="3"/>
      <c r="R3875" s="3">
        <v>0</v>
      </c>
      <c r="S3875" s="3">
        <v>1</v>
      </c>
      <c r="T3875" s="2">
        <v>138</v>
      </c>
      <c r="U3875" s="3">
        <v>32.475700517245272</v>
      </c>
      <c r="V3875" s="3">
        <v>221.59398813979797</v>
      </c>
      <c r="W3875" s="3">
        <v>28.140917900352317</v>
      </c>
      <c r="X3875" s="3">
        <v>97935.088339216309</v>
      </c>
      <c r="Y3875" s="3">
        <v>221.59398813979797</v>
      </c>
      <c r="Z3875" s="3">
        <v>28.140893022558689</v>
      </c>
      <c r="AA3875" s="3">
        <v>97935.088339216309</v>
      </c>
      <c r="AB3875">
        <f t="shared" si="102"/>
        <v>221.59398813979797</v>
      </c>
      <c r="AC3875">
        <f t="shared" si="103"/>
        <v>28.140893022558689</v>
      </c>
    </row>
    <row r="3876" spans="1:29" x14ac:dyDescent="0.25">
      <c r="A3876" s="2">
        <v>3875</v>
      </c>
      <c r="B3876" s="3" t="s">
        <v>178</v>
      </c>
      <c r="C3876" s="3" t="s">
        <v>333</v>
      </c>
      <c r="D3876" s="3" t="s">
        <v>179</v>
      </c>
      <c r="E3876" s="3" t="s">
        <v>221</v>
      </c>
      <c r="F3876" s="3">
        <v>0.56000000000000005</v>
      </c>
      <c r="G3876" s="3">
        <v>0.48</v>
      </c>
      <c r="H3876" s="3" t="s">
        <v>31</v>
      </c>
      <c r="I3876" s="2">
        <v>3300</v>
      </c>
      <c r="J3876" s="3" t="s">
        <v>39</v>
      </c>
      <c r="K3876" s="2">
        <v>3300</v>
      </c>
      <c r="L3876" s="3"/>
      <c r="M3876" s="3" t="s">
        <v>289</v>
      </c>
      <c r="N3876" s="3" t="s">
        <v>289</v>
      </c>
      <c r="O3876" s="3" t="s">
        <v>31</v>
      </c>
      <c r="P3876" s="3"/>
      <c r="Q3876" s="3"/>
      <c r="R3876" s="3">
        <v>0</v>
      </c>
      <c r="S3876" s="3">
        <v>1</v>
      </c>
      <c r="T3876" s="2">
        <v>839</v>
      </c>
      <c r="U3876" s="3">
        <v>237.90761021290049</v>
      </c>
      <c r="V3876" s="3">
        <v>1320.4079956380785</v>
      </c>
      <c r="W3876" s="3">
        <v>150.58067275941335</v>
      </c>
      <c r="X3876" s="3">
        <v>556192.88233025512</v>
      </c>
      <c r="Y3876" s="3">
        <v>1320.4079956380785</v>
      </c>
      <c r="Z3876" s="3">
        <v>150.58053963955879</v>
      </c>
      <c r="AA3876" s="3">
        <v>556192.88233025512</v>
      </c>
      <c r="AB3876">
        <f t="shared" si="102"/>
        <v>1320.4079956380785</v>
      </c>
      <c r="AC3876">
        <f t="shared" si="103"/>
        <v>150.58053963955879</v>
      </c>
    </row>
    <row r="3877" spans="1:29" x14ac:dyDescent="0.25">
      <c r="A3877" s="2">
        <v>3876</v>
      </c>
      <c r="B3877" s="3" t="s">
        <v>178</v>
      </c>
      <c r="C3877" s="3" t="s">
        <v>333</v>
      </c>
      <c r="D3877" s="3" t="s">
        <v>179</v>
      </c>
      <c r="E3877" s="3" t="s">
        <v>221</v>
      </c>
      <c r="F3877" s="3">
        <v>0.56000000000000005</v>
      </c>
      <c r="G3877" s="3">
        <v>0.48</v>
      </c>
      <c r="H3877" s="3" t="s">
        <v>31</v>
      </c>
      <c r="I3877" s="2">
        <v>3300</v>
      </c>
      <c r="J3877" s="3" t="s">
        <v>39</v>
      </c>
      <c r="K3877" s="2">
        <v>3300</v>
      </c>
      <c r="L3877" s="3"/>
      <c r="M3877" s="3" t="s">
        <v>184</v>
      </c>
      <c r="N3877" s="3" t="s">
        <v>185</v>
      </c>
      <c r="O3877" s="3" t="s">
        <v>31</v>
      </c>
      <c r="P3877" s="3"/>
      <c r="Q3877" s="3"/>
      <c r="R3877" s="3">
        <v>0</v>
      </c>
      <c r="S3877" s="3">
        <v>1</v>
      </c>
      <c r="T3877" s="2">
        <v>547</v>
      </c>
      <c r="U3877" s="3">
        <v>179.65880342628813</v>
      </c>
      <c r="V3877" s="3">
        <v>1027.7634876233876</v>
      </c>
      <c r="W3877" s="3">
        <v>125.76484685730104</v>
      </c>
      <c r="X3877" s="3">
        <v>470353.12719988613</v>
      </c>
      <c r="Y3877" s="3">
        <v>1027.7634876233876</v>
      </c>
      <c r="Z3877" s="3">
        <v>125.76473567571443</v>
      </c>
      <c r="AA3877" s="3">
        <v>470353.12719988613</v>
      </c>
      <c r="AB3877">
        <f t="shared" si="102"/>
        <v>1027.7634876233876</v>
      </c>
      <c r="AC3877">
        <f t="shared" si="103"/>
        <v>125.76473567571443</v>
      </c>
    </row>
    <row r="3878" spans="1:29" x14ac:dyDescent="0.25">
      <c r="A3878" s="2">
        <v>3877</v>
      </c>
      <c r="B3878" s="3" t="s">
        <v>178</v>
      </c>
      <c r="C3878" s="3" t="s">
        <v>333</v>
      </c>
      <c r="D3878" s="3" t="s">
        <v>179</v>
      </c>
      <c r="E3878" s="3" t="s">
        <v>221</v>
      </c>
      <c r="F3878" s="3">
        <v>0.56000000000000005</v>
      </c>
      <c r="G3878" s="3">
        <v>0.48</v>
      </c>
      <c r="H3878" s="3" t="s">
        <v>31</v>
      </c>
      <c r="I3878" s="2">
        <v>3300</v>
      </c>
      <c r="J3878" s="3" t="s">
        <v>39</v>
      </c>
      <c r="K3878" s="2">
        <v>3300</v>
      </c>
      <c r="L3878" s="3"/>
      <c r="M3878" s="3" t="s">
        <v>225</v>
      </c>
      <c r="N3878" s="3" t="s">
        <v>185</v>
      </c>
      <c r="O3878" s="3" t="s">
        <v>31</v>
      </c>
      <c r="P3878" s="3"/>
      <c r="Q3878" s="3"/>
      <c r="R3878" s="3">
        <v>0.38</v>
      </c>
      <c r="S3878" s="3">
        <v>0.62</v>
      </c>
      <c r="T3878" s="2">
        <v>10</v>
      </c>
      <c r="U3878" s="3">
        <v>2.8122042026396291E-2</v>
      </c>
      <c r="V3878" s="3">
        <v>0.14258697359801242</v>
      </c>
      <c r="W3878" s="3">
        <v>1.1625625408950303E-2</v>
      </c>
      <c r="X3878" s="3">
        <v>70.014196231655575</v>
      </c>
      <c r="Y3878" s="3">
        <v>8.8403923630767711E-2</v>
      </c>
      <c r="Z3878" s="3">
        <v>1.1625615131392529E-2</v>
      </c>
      <c r="AA3878" s="3">
        <v>43.408801663626463</v>
      </c>
      <c r="AB3878">
        <f t="shared" si="102"/>
        <v>8.8403923630767711E-2</v>
      </c>
      <c r="AC3878">
        <f t="shared" si="103"/>
        <v>1.1625615131392529E-2</v>
      </c>
    </row>
    <row r="3879" spans="1:29" x14ac:dyDescent="0.25">
      <c r="A3879" s="2">
        <v>3878</v>
      </c>
      <c r="B3879" s="3" t="s">
        <v>178</v>
      </c>
      <c r="C3879" s="3" t="s">
        <v>333</v>
      </c>
      <c r="D3879" s="3" t="s">
        <v>179</v>
      </c>
      <c r="E3879" s="3" t="s">
        <v>221</v>
      </c>
      <c r="F3879" s="3">
        <v>0.56000000000000005</v>
      </c>
      <c r="G3879" s="3">
        <v>0.48</v>
      </c>
      <c r="H3879" s="3" t="s">
        <v>33</v>
      </c>
      <c r="I3879" s="2">
        <v>1100</v>
      </c>
      <c r="J3879" s="3" t="s">
        <v>42</v>
      </c>
      <c r="K3879" s="2">
        <v>1100</v>
      </c>
      <c r="L3879" s="3"/>
      <c r="M3879" s="3" t="s">
        <v>33</v>
      </c>
      <c r="N3879" s="3" t="s">
        <v>33</v>
      </c>
      <c r="O3879" s="3"/>
      <c r="P3879" s="3"/>
      <c r="Q3879" s="3"/>
      <c r="R3879" s="3">
        <v>0</v>
      </c>
      <c r="S3879" s="3">
        <v>1</v>
      </c>
      <c r="T3879" s="2">
        <v>461</v>
      </c>
      <c r="U3879" s="3">
        <v>60.935495008663793</v>
      </c>
      <c r="V3879" s="3">
        <v>464.6243548892794</v>
      </c>
      <c r="W3879" s="3">
        <v>67.103230534694774</v>
      </c>
      <c r="X3879" s="3">
        <v>210413.36437208933</v>
      </c>
      <c r="Y3879" s="3">
        <v>464.6243548892794</v>
      </c>
      <c r="Z3879" s="3">
        <v>67.103171212524558</v>
      </c>
      <c r="AA3879" s="3">
        <v>210413.36437208933</v>
      </c>
      <c r="AB3879">
        <f t="shared" si="102"/>
        <v>464.6243548892794</v>
      </c>
      <c r="AC3879">
        <f t="shared" si="103"/>
        <v>67.103171212524558</v>
      </c>
    </row>
    <row r="3880" spans="1:29" x14ac:dyDescent="0.25">
      <c r="A3880" s="2">
        <v>3879</v>
      </c>
      <c r="B3880" s="3" t="s">
        <v>178</v>
      </c>
      <c r="C3880" s="3" t="s">
        <v>333</v>
      </c>
      <c r="D3880" s="3" t="s">
        <v>179</v>
      </c>
      <c r="E3880" s="3" t="s">
        <v>221</v>
      </c>
      <c r="F3880" s="3">
        <v>0.56000000000000005</v>
      </c>
      <c r="G3880" s="3">
        <v>0.48</v>
      </c>
      <c r="H3880" s="3" t="s">
        <v>33</v>
      </c>
      <c r="I3880" s="2">
        <v>1180</v>
      </c>
      <c r="J3880" s="3" t="s">
        <v>43</v>
      </c>
      <c r="K3880" s="2">
        <v>1180</v>
      </c>
      <c r="L3880" s="3"/>
      <c r="M3880" s="3" t="s">
        <v>33</v>
      </c>
      <c r="N3880" s="3" t="s">
        <v>33</v>
      </c>
      <c r="O3880" s="3"/>
      <c r="P3880" s="3"/>
      <c r="Q3880" s="3"/>
      <c r="R3880" s="3">
        <v>0</v>
      </c>
      <c r="S3880" s="3">
        <v>1</v>
      </c>
      <c r="T3880" s="2">
        <v>989</v>
      </c>
      <c r="U3880" s="3">
        <v>161.14902529098401</v>
      </c>
      <c r="V3880" s="3">
        <v>1252.0941861953647</v>
      </c>
      <c r="W3880" s="3">
        <v>173.25453385014339</v>
      </c>
      <c r="X3880" s="3">
        <v>584765.15022338473</v>
      </c>
      <c r="Y3880" s="3">
        <v>1252.0941861953647</v>
      </c>
      <c r="Z3880" s="3">
        <v>173.2543806856109</v>
      </c>
      <c r="AA3880" s="3">
        <v>584765.15022338473</v>
      </c>
      <c r="AB3880">
        <f t="shared" si="102"/>
        <v>1252.0941861953647</v>
      </c>
      <c r="AC3880">
        <f t="shared" si="103"/>
        <v>173.2543806856109</v>
      </c>
    </row>
    <row r="3881" spans="1:29" x14ac:dyDescent="0.25">
      <c r="A3881" s="2">
        <v>3880</v>
      </c>
      <c r="B3881" s="3" t="s">
        <v>178</v>
      </c>
      <c r="C3881" s="3" t="s">
        <v>333</v>
      </c>
      <c r="D3881" s="3" t="s">
        <v>179</v>
      </c>
      <c r="E3881" s="3" t="s">
        <v>221</v>
      </c>
      <c r="F3881" s="3">
        <v>0.56000000000000005</v>
      </c>
      <c r="G3881" s="3">
        <v>0.48</v>
      </c>
      <c r="H3881" s="3" t="s">
        <v>33</v>
      </c>
      <c r="I3881" s="2">
        <v>1190</v>
      </c>
      <c r="J3881" s="3" t="s">
        <v>44</v>
      </c>
      <c r="K3881" s="2">
        <v>1190</v>
      </c>
      <c r="L3881" s="3"/>
      <c r="M3881" s="3" t="s">
        <v>33</v>
      </c>
      <c r="N3881" s="3" t="s">
        <v>33</v>
      </c>
      <c r="O3881" s="3"/>
      <c r="P3881" s="3"/>
      <c r="Q3881" s="3"/>
      <c r="R3881" s="3">
        <v>0</v>
      </c>
      <c r="S3881" s="3">
        <v>1</v>
      </c>
      <c r="T3881" s="2">
        <v>78</v>
      </c>
      <c r="U3881" s="3">
        <v>13.625067810635917</v>
      </c>
      <c r="V3881" s="3">
        <v>102.28541837868681</v>
      </c>
      <c r="W3881" s="3">
        <v>14.131761428539429</v>
      </c>
      <c r="X3881" s="3">
        <v>49992.763879284976</v>
      </c>
      <c r="Y3881" s="3">
        <v>102.28541837868681</v>
      </c>
      <c r="Z3881" s="3">
        <v>14.131748935448563</v>
      </c>
      <c r="AA3881" s="3">
        <v>49992.763879284976</v>
      </c>
      <c r="AB3881">
        <f t="shared" si="102"/>
        <v>102.28541837868681</v>
      </c>
      <c r="AC3881">
        <f t="shared" si="103"/>
        <v>14.131748935448563</v>
      </c>
    </row>
    <row r="3882" spans="1:29" x14ac:dyDescent="0.25">
      <c r="A3882" s="2">
        <v>3881</v>
      </c>
      <c r="B3882" s="3" t="s">
        <v>178</v>
      </c>
      <c r="C3882" s="3" t="s">
        <v>333</v>
      </c>
      <c r="D3882" s="3" t="s">
        <v>179</v>
      </c>
      <c r="E3882" s="3" t="s">
        <v>221</v>
      </c>
      <c r="F3882" s="3">
        <v>0.56000000000000005</v>
      </c>
      <c r="G3882" s="3">
        <v>0.48</v>
      </c>
      <c r="H3882" s="3" t="s">
        <v>33</v>
      </c>
      <c r="I3882" s="2">
        <v>1200</v>
      </c>
      <c r="J3882" s="3" t="s">
        <v>45</v>
      </c>
      <c r="K3882" s="2">
        <v>1200</v>
      </c>
      <c r="L3882" s="3"/>
      <c r="M3882" s="3" t="s">
        <v>33</v>
      </c>
      <c r="N3882" s="3" t="s">
        <v>33</v>
      </c>
      <c r="O3882" s="3"/>
      <c r="P3882" s="3"/>
      <c r="Q3882" s="3"/>
      <c r="R3882" s="3">
        <v>0</v>
      </c>
      <c r="S3882" s="3">
        <v>1</v>
      </c>
      <c r="T3882" s="2">
        <v>759</v>
      </c>
      <c r="U3882" s="3">
        <v>153.9269848203266</v>
      </c>
      <c r="V3882" s="3">
        <v>1362.6962240395371</v>
      </c>
      <c r="W3882" s="3">
        <v>201.89784793318321</v>
      </c>
      <c r="X3882" s="3">
        <v>566215.79227221059</v>
      </c>
      <c r="Y3882" s="3">
        <v>1362.6962240395371</v>
      </c>
      <c r="Z3882" s="3">
        <v>201.8976694467174</v>
      </c>
      <c r="AA3882" s="3">
        <v>566215.79227221059</v>
      </c>
      <c r="AB3882">
        <f t="shared" si="102"/>
        <v>1362.6962240395371</v>
      </c>
      <c r="AC3882">
        <f t="shared" si="103"/>
        <v>201.8976694467174</v>
      </c>
    </row>
    <row r="3883" spans="1:29" x14ac:dyDescent="0.25">
      <c r="A3883" s="2">
        <v>3882</v>
      </c>
      <c r="B3883" s="3" t="s">
        <v>178</v>
      </c>
      <c r="C3883" s="3" t="s">
        <v>333</v>
      </c>
      <c r="D3883" s="3" t="s">
        <v>179</v>
      </c>
      <c r="E3883" s="3" t="s">
        <v>221</v>
      </c>
      <c r="F3883" s="3">
        <v>0.56000000000000005</v>
      </c>
      <c r="G3883" s="3">
        <v>0.48</v>
      </c>
      <c r="H3883" s="3" t="s">
        <v>33</v>
      </c>
      <c r="I3883" s="2">
        <v>1210</v>
      </c>
      <c r="J3883" s="3" t="s">
        <v>46</v>
      </c>
      <c r="K3883" s="2">
        <v>1210</v>
      </c>
      <c r="L3883" s="3"/>
      <c r="M3883" s="3" t="s">
        <v>33</v>
      </c>
      <c r="N3883" s="3" t="s">
        <v>33</v>
      </c>
      <c r="O3883" s="3"/>
      <c r="P3883" s="3"/>
      <c r="Q3883" s="3"/>
      <c r="R3883" s="3">
        <v>0</v>
      </c>
      <c r="S3883" s="3">
        <v>1</v>
      </c>
      <c r="T3883" s="2">
        <v>4254</v>
      </c>
      <c r="U3883" s="3">
        <v>993.39135415959504</v>
      </c>
      <c r="V3883" s="3">
        <v>8810.4168949324703</v>
      </c>
      <c r="W3883" s="3">
        <v>1284.3942632514763</v>
      </c>
      <c r="X3883" s="3">
        <v>3679361.7304945262</v>
      </c>
      <c r="Y3883" s="3">
        <v>8810.4168949324703</v>
      </c>
      <c r="Z3883" s="3">
        <v>1284.3931277911638</v>
      </c>
      <c r="AA3883" s="3">
        <v>3679361.7304945262</v>
      </c>
      <c r="AB3883">
        <f t="shared" si="102"/>
        <v>8810.4168949324703</v>
      </c>
      <c r="AC3883">
        <f t="shared" si="103"/>
        <v>1284.3931277911638</v>
      </c>
    </row>
    <row r="3884" spans="1:29" x14ac:dyDescent="0.25">
      <c r="A3884" s="2">
        <v>3883</v>
      </c>
      <c r="B3884" s="3" t="s">
        <v>178</v>
      </c>
      <c r="C3884" s="3" t="s">
        <v>333</v>
      </c>
      <c r="D3884" s="3" t="s">
        <v>179</v>
      </c>
      <c r="E3884" s="3" t="s">
        <v>221</v>
      </c>
      <c r="F3884" s="3">
        <v>0.56000000000000005</v>
      </c>
      <c r="G3884" s="3">
        <v>0.48</v>
      </c>
      <c r="H3884" s="3" t="s">
        <v>33</v>
      </c>
      <c r="I3884" s="2">
        <v>1300</v>
      </c>
      <c r="J3884" s="3" t="s">
        <v>114</v>
      </c>
      <c r="K3884" s="2">
        <v>1300</v>
      </c>
      <c r="L3884" s="3"/>
      <c r="M3884" s="3" t="s">
        <v>33</v>
      </c>
      <c r="N3884" s="3" t="s">
        <v>33</v>
      </c>
      <c r="O3884" s="3"/>
      <c r="P3884" s="3"/>
      <c r="Q3884" s="3"/>
      <c r="R3884" s="3">
        <v>0</v>
      </c>
      <c r="S3884" s="3">
        <v>1</v>
      </c>
      <c r="T3884" s="2">
        <v>2214</v>
      </c>
      <c r="U3884" s="3">
        <v>457.72377998267984</v>
      </c>
      <c r="V3884" s="3">
        <v>4327.9082650244645</v>
      </c>
      <c r="W3884" s="3">
        <v>748.93093654465247</v>
      </c>
      <c r="X3884" s="3">
        <v>1799397.2914542211</v>
      </c>
      <c r="Y3884" s="3">
        <v>4327.9082650244645</v>
      </c>
      <c r="Z3884" s="3">
        <v>748.93027445717485</v>
      </c>
      <c r="AA3884" s="3">
        <v>1799397.2914542211</v>
      </c>
      <c r="AB3884">
        <f t="shared" si="102"/>
        <v>4327.9082650244645</v>
      </c>
      <c r="AC3884">
        <f t="shared" si="103"/>
        <v>748.93027445717485</v>
      </c>
    </row>
    <row r="3885" spans="1:29" x14ac:dyDescent="0.25">
      <c r="A3885" s="2">
        <v>3884</v>
      </c>
      <c r="B3885" s="3" t="s">
        <v>178</v>
      </c>
      <c r="C3885" s="3" t="s">
        <v>333</v>
      </c>
      <c r="D3885" s="3" t="s">
        <v>179</v>
      </c>
      <c r="E3885" s="3" t="s">
        <v>221</v>
      </c>
      <c r="F3885" s="3">
        <v>0.56000000000000005</v>
      </c>
      <c r="G3885" s="3">
        <v>0.48</v>
      </c>
      <c r="H3885" s="3" t="s">
        <v>33</v>
      </c>
      <c r="I3885" s="2">
        <v>1310</v>
      </c>
      <c r="J3885" s="3" t="s">
        <v>46</v>
      </c>
      <c r="K3885" s="2">
        <v>1310</v>
      </c>
      <c r="L3885" s="3"/>
      <c r="M3885" s="3" t="s">
        <v>33</v>
      </c>
      <c r="N3885" s="3" t="s">
        <v>33</v>
      </c>
      <c r="O3885" s="3"/>
      <c r="P3885" s="3"/>
      <c r="Q3885" s="3"/>
      <c r="R3885" s="3">
        <v>0</v>
      </c>
      <c r="S3885" s="3">
        <v>1</v>
      </c>
      <c r="T3885" s="2">
        <v>24</v>
      </c>
      <c r="U3885" s="3">
        <v>4.7119145278093031</v>
      </c>
      <c r="V3885" s="3">
        <v>39.17795708235667</v>
      </c>
      <c r="W3885" s="3">
        <v>6.3104077061367247</v>
      </c>
      <c r="X3885" s="3">
        <v>18984.634654597012</v>
      </c>
      <c r="Y3885" s="3">
        <v>39.17795708235667</v>
      </c>
      <c r="Z3885" s="3">
        <v>6.3104021274622442</v>
      </c>
      <c r="AA3885" s="3">
        <v>18984.634654597012</v>
      </c>
      <c r="AB3885">
        <f t="shared" si="102"/>
        <v>39.17795708235667</v>
      </c>
      <c r="AC3885">
        <f t="shared" si="103"/>
        <v>6.3104021274622442</v>
      </c>
    </row>
    <row r="3886" spans="1:29" x14ac:dyDescent="0.25">
      <c r="A3886" s="2">
        <v>3885</v>
      </c>
      <c r="B3886" s="3" t="s">
        <v>178</v>
      </c>
      <c r="C3886" s="3" t="s">
        <v>333</v>
      </c>
      <c r="D3886" s="3" t="s">
        <v>179</v>
      </c>
      <c r="E3886" s="3" t="s">
        <v>221</v>
      </c>
      <c r="F3886" s="3">
        <v>0.56000000000000005</v>
      </c>
      <c r="G3886" s="3">
        <v>0.48</v>
      </c>
      <c r="H3886" s="3" t="s">
        <v>33</v>
      </c>
      <c r="I3886" s="2">
        <v>1320</v>
      </c>
      <c r="J3886" s="3" t="s">
        <v>115</v>
      </c>
      <c r="K3886" s="2">
        <v>1320</v>
      </c>
      <c r="L3886" s="3"/>
      <c r="M3886" s="3" t="s">
        <v>33</v>
      </c>
      <c r="N3886" s="3" t="s">
        <v>33</v>
      </c>
      <c r="O3886" s="3"/>
      <c r="P3886" s="3"/>
      <c r="Q3886" s="3"/>
      <c r="R3886" s="3">
        <v>0</v>
      </c>
      <c r="S3886" s="3">
        <v>1</v>
      </c>
      <c r="T3886" s="2">
        <v>11690</v>
      </c>
      <c r="U3886" s="3">
        <v>707.71559709215535</v>
      </c>
      <c r="V3886" s="3">
        <v>6927.5978307275827</v>
      </c>
      <c r="W3886" s="3">
        <v>1224.423227865077</v>
      </c>
      <c r="X3886" s="3">
        <v>2785276.0604597167</v>
      </c>
      <c r="Y3886" s="3">
        <v>6927.5978307275827</v>
      </c>
      <c r="Z3886" s="3">
        <v>1224.4221454217688</v>
      </c>
      <c r="AA3886" s="3">
        <v>2785276.0604597167</v>
      </c>
      <c r="AB3886">
        <f t="shared" si="102"/>
        <v>6927.5978307275827</v>
      </c>
      <c r="AC3886">
        <f t="shared" si="103"/>
        <v>1224.4221454217688</v>
      </c>
    </row>
    <row r="3887" spans="1:29" x14ac:dyDescent="0.25">
      <c r="A3887" s="2">
        <v>3886</v>
      </c>
      <c r="B3887" s="3" t="s">
        <v>178</v>
      </c>
      <c r="C3887" s="3" t="s">
        <v>333</v>
      </c>
      <c r="D3887" s="3" t="s">
        <v>179</v>
      </c>
      <c r="E3887" s="3" t="s">
        <v>221</v>
      </c>
      <c r="F3887" s="3">
        <v>0.56000000000000005</v>
      </c>
      <c r="G3887" s="3">
        <v>0.48</v>
      </c>
      <c r="H3887" s="3" t="s">
        <v>33</v>
      </c>
      <c r="I3887" s="2">
        <v>1330</v>
      </c>
      <c r="J3887" s="3" t="s">
        <v>47</v>
      </c>
      <c r="K3887" s="2">
        <v>1330</v>
      </c>
      <c r="L3887" s="3"/>
      <c r="M3887" s="3" t="s">
        <v>33</v>
      </c>
      <c r="N3887" s="3" t="s">
        <v>33</v>
      </c>
      <c r="O3887" s="3"/>
      <c r="P3887" s="3"/>
      <c r="Q3887" s="3"/>
      <c r="R3887" s="3">
        <v>0</v>
      </c>
      <c r="S3887" s="3">
        <v>1</v>
      </c>
      <c r="T3887" s="2">
        <v>300</v>
      </c>
      <c r="U3887" s="3">
        <v>32.77345825167744</v>
      </c>
      <c r="V3887" s="3">
        <v>318.16959682570888</v>
      </c>
      <c r="W3887" s="3">
        <v>55.706358506913361</v>
      </c>
      <c r="X3887" s="3">
        <v>123949.30276539869</v>
      </c>
      <c r="Y3887" s="3">
        <v>318.16959682570888</v>
      </c>
      <c r="Z3887" s="3">
        <v>55.70630926007312</v>
      </c>
      <c r="AA3887" s="3">
        <v>123949.30276539869</v>
      </c>
      <c r="AB3887">
        <f t="shared" si="102"/>
        <v>318.16959682570888</v>
      </c>
      <c r="AC3887">
        <f t="shared" si="103"/>
        <v>55.70630926007312</v>
      </c>
    </row>
    <row r="3888" spans="1:29" x14ac:dyDescent="0.25">
      <c r="A3888" s="2">
        <v>3887</v>
      </c>
      <c r="B3888" s="3" t="s">
        <v>178</v>
      </c>
      <c r="C3888" s="3" t="s">
        <v>333</v>
      </c>
      <c r="D3888" s="3" t="s">
        <v>179</v>
      </c>
      <c r="E3888" s="3" t="s">
        <v>221</v>
      </c>
      <c r="F3888" s="3">
        <v>0.56000000000000005</v>
      </c>
      <c r="G3888" s="3">
        <v>0.48</v>
      </c>
      <c r="H3888" s="3" t="s">
        <v>33</v>
      </c>
      <c r="I3888" s="2">
        <v>1340</v>
      </c>
      <c r="J3888" s="3" t="s">
        <v>133</v>
      </c>
      <c r="K3888" s="2">
        <v>1340</v>
      </c>
      <c r="L3888" s="3"/>
      <c r="M3888" s="3" t="s">
        <v>33</v>
      </c>
      <c r="N3888" s="3" t="s">
        <v>33</v>
      </c>
      <c r="O3888" s="3"/>
      <c r="P3888" s="3"/>
      <c r="Q3888" s="3"/>
      <c r="R3888" s="3">
        <v>0</v>
      </c>
      <c r="S3888" s="3">
        <v>1</v>
      </c>
      <c r="T3888" s="2">
        <v>16</v>
      </c>
      <c r="U3888" s="3">
        <v>1.27819325421395</v>
      </c>
      <c r="V3888" s="3">
        <v>13.949527378217098</v>
      </c>
      <c r="W3888" s="3">
        <v>2.5073922091235414</v>
      </c>
      <c r="X3888" s="3">
        <v>4956.0476880385595</v>
      </c>
      <c r="Y3888" s="3">
        <v>13.949527378217098</v>
      </c>
      <c r="Z3888" s="3">
        <v>2.5073899924799292</v>
      </c>
      <c r="AA3888" s="3">
        <v>4956.0476880385595</v>
      </c>
      <c r="AB3888">
        <f t="shared" si="102"/>
        <v>13.949527378217098</v>
      </c>
      <c r="AC3888">
        <f t="shared" si="103"/>
        <v>2.5073899924799292</v>
      </c>
    </row>
    <row r="3889" spans="1:29" x14ac:dyDescent="0.25">
      <c r="A3889" s="2">
        <v>3888</v>
      </c>
      <c r="B3889" s="3" t="s">
        <v>178</v>
      </c>
      <c r="C3889" s="3" t="s">
        <v>333</v>
      </c>
      <c r="D3889" s="3" t="s">
        <v>179</v>
      </c>
      <c r="E3889" s="3" t="s">
        <v>221</v>
      </c>
      <c r="F3889" s="3">
        <v>0.56000000000000005</v>
      </c>
      <c r="G3889" s="3">
        <v>0.48</v>
      </c>
      <c r="H3889" s="3" t="s">
        <v>33</v>
      </c>
      <c r="I3889" s="2">
        <v>1400</v>
      </c>
      <c r="J3889" s="3" t="s">
        <v>48</v>
      </c>
      <c r="K3889" s="2">
        <v>1400</v>
      </c>
      <c r="L3889" s="3"/>
      <c r="M3889" s="3" t="s">
        <v>33</v>
      </c>
      <c r="N3889" s="3" t="s">
        <v>33</v>
      </c>
      <c r="O3889" s="3"/>
      <c r="P3889" s="3"/>
      <c r="Q3889" s="3"/>
      <c r="R3889" s="3">
        <v>0</v>
      </c>
      <c r="S3889" s="3">
        <v>1</v>
      </c>
      <c r="T3889" s="2">
        <v>169</v>
      </c>
      <c r="U3889" s="3">
        <v>21.711458854625633</v>
      </c>
      <c r="V3889" s="3">
        <v>213.83008930119715</v>
      </c>
      <c r="W3889" s="3">
        <v>29.856861541069907</v>
      </c>
      <c r="X3889" s="3">
        <v>85030.847443973107</v>
      </c>
      <c r="Y3889" s="3">
        <v>213.83008930119715</v>
      </c>
      <c r="Z3889" s="3">
        <v>29.856835146307585</v>
      </c>
      <c r="AA3889" s="3">
        <v>85030.847443973107</v>
      </c>
      <c r="AB3889">
        <f t="shared" si="102"/>
        <v>213.83008930119715</v>
      </c>
      <c r="AC3889">
        <f t="shared" si="103"/>
        <v>29.856835146307585</v>
      </c>
    </row>
    <row r="3890" spans="1:29" x14ac:dyDescent="0.25">
      <c r="A3890" s="2">
        <v>3889</v>
      </c>
      <c r="B3890" s="3" t="s">
        <v>178</v>
      </c>
      <c r="C3890" s="3" t="s">
        <v>333</v>
      </c>
      <c r="D3890" s="3" t="s">
        <v>179</v>
      </c>
      <c r="E3890" s="3" t="s">
        <v>221</v>
      </c>
      <c r="F3890" s="3">
        <v>0.56000000000000005</v>
      </c>
      <c r="G3890" s="3">
        <v>0.48</v>
      </c>
      <c r="H3890" s="3" t="s">
        <v>33</v>
      </c>
      <c r="I3890" s="2">
        <v>1410</v>
      </c>
      <c r="J3890" s="3" t="s">
        <v>116</v>
      </c>
      <c r="K3890" s="2">
        <v>1410</v>
      </c>
      <c r="L3890" s="3"/>
      <c r="M3890" s="3" t="s">
        <v>33</v>
      </c>
      <c r="N3890" s="3" t="s">
        <v>33</v>
      </c>
      <c r="O3890" s="3"/>
      <c r="P3890" s="3"/>
      <c r="Q3890" s="3"/>
      <c r="R3890" s="3">
        <v>0</v>
      </c>
      <c r="S3890" s="3">
        <v>1</v>
      </c>
      <c r="T3890" s="2">
        <v>277</v>
      </c>
      <c r="U3890" s="3">
        <v>58.463304115043691</v>
      </c>
      <c r="V3890" s="3">
        <v>537.28561764639653</v>
      </c>
      <c r="W3890" s="3">
        <v>74.007068835338785</v>
      </c>
      <c r="X3890" s="3">
        <v>225344.68565752316</v>
      </c>
      <c r="Y3890" s="3">
        <v>537.28561764639653</v>
      </c>
      <c r="Z3890" s="3">
        <v>74.007003409875765</v>
      </c>
      <c r="AA3890" s="3">
        <v>225344.68565752316</v>
      </c>
      <c r="AB3890">
        <f t="shared" si="102"/>
        <v>537.28561764639653</v>
      </c>
      <c r="AC3890">
        <f t="shared" si="103"/>
        <v>74.007003409875765</v>
      </c>
    </row>
    <row r="3891" spans="1:29" x14ac:dyDescent="0.25">
      <c r="A3891" s="2">
        <v>3890</v>
      </c>
      <c r="B3891" s="3" t="s">
        <v>178</v>
      </c>
      <c r="C3891" s="3" t="s">
        <v>333</v>
      </c>
      <c r="D3891" s="3" t="s">
        <v>179</v>
      </c>
      <c r="E3891" s="3" t="s">
        <v>221</v>
      </c>
      <c r="F3891" s="3">
        <v>0.56000000000000005</v>
      </c>
      <c r="G3891" s="3">
        <v>0.48</v>
      </c>
      <c r="H3891" s="3" t="s">
        <v>33</v>
      </c>
      <c r="I3891" s="2">
        <v>1420</v>
      </c>
      <c r="J3891" s="3" t="s">
        <v>117</v>
      </c>
      <c r="K3891" s="2">
        <v>1420</v>
      </c>
      <c r="L3891" s="3"/>
      <c r="M3891" s="3" t="s">
        <v>33</v>
      </c>
      <c r="N3891" s="3" t="s">
        <v>33</v>
      </c>
      <c r="O3891" s="3"/>
      <c r="P3891" s="3"/>
      <c r="Q3891" s="3"/>
      <c r="R3891" s="3">
        <v>0</v>
      </c>
      <c r="S3891" s="3">
        <v>1</v>
      </c>
      <c r="T3891" s="2">
        <v>109</v>
      </c>
      <c r="U3891" s="3">
        <v>24.621235995618793</v>
      </c>
      <c r="V3891" s="3">
        <v>253.38859108301241</v>
      </c>
      <c r="W3891" s="3">
        <v>35.475254815944481</v>
      </c>
      <c r="X3891" s="3">
        <v>97711.679543349805</v>
      </c>
      <c r="Y3891" s="3">
        <v>253.38859108301241</v>
      </c>
      <c r="Z3891" s="3">
        <v>35.475223454278492</v>
      </c>
      <c r="AA3891" s="3">
        <v>97711.679543349805</v>
      </c>
      <c r="AB3891">
        <f t="shared" si="102"/>
        <v>253.38859108301241</v>
      </c>
      <c r="AC3891">
        <f t="shared" si="103"/>
        <v>35.475223454278492</v>
      </c>
    </row>
    <row r="3892" spans="1:29" x14ac:dyDescent="0.25">
      <c r="A3892" s="2">
        <v>3891</v>
      </c>
      <c r="B3892" s="3" t="s">
        <v>178</v>
      </c>
      <c r="C3892" s="3" t="s">
        <v>333</v>
      </c>
      <c r="D3892" s="3" t="s">
        <v>179</v>
      </c>
      <c r="E3892" s="3" t="s">
        <v>221</v>
      </c>
      <c r="F3892" s="3">
        <v>0.56000000000000005</v>
      </c>
      <c r="G3892" s="3">
        <v>0.48</v>
      </c>
      <c r="H3892" s="3" t="s">
        <v>33</v>
      </c>
      <c r="I3892" s="2">
        <v>1430</v>
      </c>
      <c r="J3892" s="3" t="s">
        <v>118</v>
      </c>
      <c r="K3892" s="2">
        <v>1430</v>
      </c>
      <c r="L3892" s="3"/>
      <c r="M3892" s="3" t="s">
        <v>33</v>
      </c>
      <c r="N3892" s="3" t="s">
        <v>33</v>
      </c>
      <c r="O3892" s="3"/>
      <c r="P3892" s="3"/>
      <c r="Q3892" s="3"/>
      <c r="R3892" s="3">
        <v>0</v>
      </c>
      <c r="S3892" s="3">
        <v>1</v>
      </c>
      <c r="T3892" s="2">
        <v>49</v>
      </c>
      <c r="U3892" s="3">
        <v>9.9170858201748811</v>
      </c>
      <c r="V3892" s="3">
        <v>87.54676995645508</v>
      </c>
      <c r="W3892" s="3">
        <v>11.877022378489952</v>
      </c>
      <c r="X3892" s="3">
        <v>38816.469821800682</v>
      </c>
      <c r="Y3892" s="3">
        <v>87.54676995645508</v>
      </c>
      <c r="Z3892" s="3">
        <v>11.87701187868633</v>
      </c>
      <c r="AA3892" s="3">
        <v>38816.469821800682</v>
      </c>
      <c r="AB3892">
        <f t="shared" si="102"/>
        <v>87.54676995645508</v>
      </c>
      <c r="AC3892">
        <f t="shared" si="103"/>
        <v>11.87701187868633</v>
      </c>
    </row>
    <row r="3893" spans="1:29" x14ac:dyDescent="0.25">
      <c r="A3893" s="2">
        <v>3892</v>
      </c>
      <c r="B3893" s="3" t="s">
        <v>178</v>
      </c>
      <c r="C3893" s="3" t="s">
        <v>333</v>
      </c>
      <c r="D3893" s="3" t="s">
        <v>179</v>
      </c>
      <c r="E3893" s="3" t="s">
        <v>221</v>
      </c>
      <c r="F3893" s="3">
        <v>0.56000000000000005</v>
      </c>
      <c r="G3893" s="3">
        <v>0.48</v>
      </c>
      <c r="H3893" s="3" t="s">
        <v>33</v>
      </c>
      <c r="I3893" s="2">
        <v>1550</v>
      </c>
      <c r="J3893" s="3" t="s">
        <v>120</v>
      </c>
      <c r="K3893" s="2">
        <v>1550</v>
      </c>
      <c r="L3893" s="3"/>
      <c r="M3893" s="3" t="s">
        <v>33</v>
      </c>
      <c r="N3893" s="3" t="s">
        <v>33</v>
      </c>
      <c r="O3893" s="3"/>
      <c r="P3893" s="3"/>
      <c r="Q3893" s="3"/>
      <c r="R3893" s="3">
        <v>0</v>
      </c>
      <c r="S3893" s="3">
        <v>1</v>
      </c>
      <c r="T3893" s="2">
        <v>4</v>
      </c>
      <c r="U3893" s="3">
        <v>0.40372011464748314</v>
      </c>
      <c r="V3893" s="3">
        <v>3.5735276156585081</v>
      </c>
      <c r="W3893" s="3">
        <v>0.5183894110973013</v>
      </c>
      <c r="X3893" s="3">
        <v>1571.4922913540472</v>
      </c>
      <c r="Y3893" s="3">
        <v>3.5735276156585081</v>
      </c>
      <c r="Z3893" s="3">
        <v>0.51838895281854613</v>
      </c>
      <c r="AA3893" s="3">
        <v>1571.4922913540472</v>
      </c>
      <c r="AB3893">
        <f t="shared" si="102"/>
        <v>3.5735276156585081</v>
      </c>
      <c r="AC3893">
        <f t="shared" si="103"/>
        <v>0.51838895281854613</v>
      </c>
    </row>
    <row r="3894" spans="1:29" x14ac:dyDescent="0.25">
      <c r="A3894" s="2">
        <v>3893</v>
      </c>
      <c r="B3894" s="3" t="s">
        <v>178</v>
      </c>
      <c r="C3894" s="3" t="s">
        <v>333</v>
      </c>
      <c r="D3894" s="3" t="s">
        <v>179</v>
      </c>
      <c r="E3894" s="3" t="s">
        <v>221</v>
      </c>
      <c r="F3894" s="3">
        <v>0.56000000000000005</v>
      </c>
      <c r="G3894" s="3">
        <v>0.48</v>
      </c>
      <c r="H3894" s="3" t="s">
        <v>33</v>
      </c>
      <c r="I3894" s="2">
        <v>1660</v>
      </c>
      <c r="J3894" s="3" t="s">
        <v>316</v>
      </c>
      <c r="K3894" s="2">
        <v>1660</v>
      </c>
      <c r="L3894" s="3"/>
      <c r="M3894" s="3" t="s">
        <v>33</v>
      </c>
      <c r="N3894" s="3" t="s">
        <v>33</v>
      </c>
      <c r="O3894" s="3"/>
      <c r="P3894" s="3"/>
      <c r="Q3894" s="3"/>
      <c r="R3894" s="3">
        <v>0</v>
      </c>
      <c r="S3894" s="3">
        <v>1</v>
      </c>
      <c r="T3894" s="2">
        <v>91</v>
      </c>
      <c r="U3894" s="3">
        <v>35.128585137352673</v>
      </c>
      <c r="V3894" s="3">
        <v>195.30321327919489</v>
      </c>
      <c r="W3894" s="3">
        <v>24.542624840500093</v>
      </c>
      <c r="X3894" s="3">
        <v>92040.322427446416</v>
      </c>
      <c r="Y3894" s="3">
        <v>195.30321327919489</v>
      </c>
      <c r="Z3894" s="3">
        <v>24.542603143753805</v>
      </c>
      <c r="AA3894" s="3">
        <v>92040.322427446416</v>
      </c>
      <c r="AB3894">
        <f t="shared" si="102"/>
        <v>195.30321327919489</v>
      </c>
      <c r="AC3894">
        <f t="shared" si="103"/>
        <v>24.542603143753805</v>
      </c>
    </row>
    <row r="3895" spans="1:29" x14ac:dyDescent="0.25">
      <c r="A3895" s="2">
        <v>3894</v>
      </c>
      <c r="B3895" s="3" t="s">
        <v>178</v>
      </c>
      <c r="C3895" s="3" t="s">
        <v>333</v>
      </c>
      <c r="D3895" s="3" t="s">
        <v>179</v>
      </c>
      <c r="E3895" s="3" t="s">
        <v>221</v>
      </c>
      <c r="F3895" s="3">
        <v>0.56000000000000005</v>
      </c>
      <c r="G3895" s="3">
        <v>0.48</v>
      </c>
      <c r="H3895" s="3" t="s">
        <v>33</v>
      </c>
      <c r="I3895" s="2">
        <v>1700</v>
      </c>
      <c r="J3895" s="3" t="s">
        <v>121</v>
      </c>
      <c r="K3895" s="2">
        <v>1700</v>
      </c>
      <c r="L3895" s="3"/>
      <c r="M3895" s="3" t="s">
        <v>33</v>
      </c>
      <c r="N3895" s="3" t="s">
        <v>33</v>
      </c>
      <c r="O3895" s="3"/>
      <c r="P3895" s="3"/>
      <c r="Q3895" s="3"/>
      <c r="R3895" s="3">
        <v>0</v>
      </c>
      <c r="S3895" s="3">
        <v>1</v>
      </c>
      <c r="T3895" s="2">
        <v>378</v>
      </c>
      <c r="U3895" s="3">
        <v>176.27959877796485</v>
      </c>
      <c r="V3895" s="3">
        <v>1292.3230751722826</v>
      </c>
      <c r="W3895" s="3">
        <v>176.28127680601514</v>
      </c>
      <c r="X3895" s="3">
        <v>663681.27194630424</v>
      </c>
      <c r="Y3895" s="3">
        <v>1292.3230751722826</v>
      </c>
      <c r="Z3895" s="3">
        <v>176.2811209657105</v>
      </c>
      <c r="AA3895" s="3">
        <v>663681.27194630424</v>
      </c>
      <c r="AB3895">
        <f t="shared" si="102"/>
        <v>1292.3230751722826</v>
      </c>
      <c r="AC3895">
        <f t="shared" si="103"/>
        <v>176.2811209657105</v>
      </c>
    </row>
    <row r="3896" spans="1:29" x14ac:dyDescent="0.25">
      <c r="A3896" s="2">
        <v>3895</v>
      </c>
      <c r="B3896" s="3" t="s">
        <v>178</v>
      </c>
      <c r="C3896" s="3" t="s">
        <v>333</v>
      </c>
      <c r="D3896" s="3" t="s">
        <v>179</v>
      </c>
      <c r="E3896" s="3" t="s">
        <v>221</v>
      </c>
      <c r="F3896" s="3">
        <v>0.56000000000000005</v>
      </c>
      <c r="G3896" s="3">
        <v>0.48</v>
      </c>
      <c r="H3896" s="3" t="s">
        <v>33</v>
      </c>
      <c r="I3896" s="2">
        <v>1720</v>
      </c>
      <c r="J3896" s="3" t="s">
        <v>123</v>
      </c>
      <c r="K3896" s="2">
        <v>1720</v>
      </c>
      <c r="L3896" s="3"/>
      <c r="M3896" s="3" t="s">
        <v>33</v>
      </c>
      <c r="N3896" s="3" t="s">
        <v>33</v>
      </c>
      <c r="O3896" s="3"/>
      <c r="P3896" s="3"/>
      <c r="Q3896" s="3"/>
      <c r="R3896" s="3">
        <v>0</v>
      </c>
      <c r="S3896" s="3">
        <v>1</v>
      </c>
      <c r="T3896" s="2">
        <v>85</v>
      </c>
      <c r="U3896" s="3">
        <v>28.887244353076436</v>
      </c>
      <c r="V3896" s="3">
        <v>237.66989958240526</v>
      </c>
      <c r="W3896" s="3">
        <v>33.273480619497711</v>
      </c>
      <c r="X3896" s="3">
        <v>112252.89720914279</v>
      </c>
      <c r="Y3896" s="3">
        <v>237.66989958240526</v>
      </c>
      <c r="Z3896" s="3">
        <v>33.273451204295739</v>
      </c>
      <c r="AA3896" s="3">
        <v>112252.89720914279</v>
      </c>
      <c r="AB3896">
        <f t="shared" si="102"/>
        <v>237.66989958240526</v>
      </c>
      <c r="AC3896">
        <f t="shared" si="103"/>
        <v>33.273451204295739</v>
      </c>
    </row>
    <row r="3897" spans="1:29" x14ac:dyDescent="0.25">
      <c r="A3897" s="2">
        <v>3896</v>
      </c>
      <c r="B3897" s="3" t="s">
        <v>178</v>
      </c>
      <c r="C3897" s="3" t="s">
        <v>333</v>
      </c>
      <c r="D3897" s="3" t="s">
        <v>179</v>
      </c>
      <c r="E3897" s="3" t="s">
        <v>221</v>
      </c>
      <c r="F3897" s="3">
        <v>0.56000000000000005</v>
      </c>
      <c r="G3897" s="3">
        <v>0.48</v>
      </c>
      <c r="H3897" s="3" t="s">
        <v>33</v>
      </c>
      <c r="I3897" s="2">
        <v>1750</v>
      </c>
      <c r="J3897" s="3" t="s">
        <v>51</v>
      </c>
      <c r="K3897" s="2">
        <v>1750</v>
      </c>
      <c r="L3897" s="3"/>
      <c r="M3897" s="3" t="s">
        <v>33</v>
      </c>
      <c r="N3897" s="3" t="s">
        <v>33</v>
      </c>
      <c r="O3897" s="3"/>
      <c r="P3897" s="3"/>
      <c r="Q3897" s="3"/>
      <c r="R3897" s="3">
        <v>0</v>
      </c>
      <c r="S3897" s="3">
        <v>1</v>
      </c>
      <c r="T3897" s="2">
        <v>1524</v>
      </c>
      <c r="U3897" s="3">
        <v>723.9118410321737</v>
      </c>
      <c r="V3897" s="3">
        <v>5731.407550287352</v>
      </c>
      <c r="W3897" s="3">
        <v>760.94942892618144</v>
      </c>
      <c r="X3897" s="3">
        <v>2677219.2939016544</v>
      </c>
      <c r="Y3897" s="3">
        <v>5731.407550287352</v>
      </c>
      <c r="Z3897" s="3">
        <v>760.9487562138379</v>
      </c>
      <c r="AA3897" s="3">
        <v>2677219.2939016544</v>
      </c>
      <c r="AB3897">
        <f t="shared" si="102"/>
        <v>5731.407550287352</v>
      </c>
      <c r="AC3897">
        <f t="shared" si="103"/>
        <v>760.9487562138379</v>
      </c>
    </row>
    <row r="3898" spans="1:29" x14ac:dyDescent="0.25">
      <c r="A3898" s="2">
        <v>3897</v>
      </c>
      <c r="B3898" s="3" t="s">
        <v>178</v>
      </c>
      <c r="C3898" s="3" t="s">
        <v>333</v>
      </c>
      <c r="D3898" s="3" t="s">
        <v>179</v>
      </c>
      <c r="E3898" s="3" t="s">
        <v>221</v>
      </c>
      <c r="F3898" s="3">
        <v>0.56000000000000005</v>
      </c>
      <c r="G3898" s="3">
        <v>0.48</v>
      </c>
      <c r="H3898" s="3" t="s">
        <v>33</v>
      </c>
      <c r="I3898" s="2">
        <v>1780</v>
      </c>
      <c r="J3898" s="3" t="s">
        <v>125</v>
      </c>
      <c r="K3898" s="2">
        <v>1780</v>
      </c>
      <c r="L3898" s="3"/>
      <c r="M3898" s="3" t="s">
        <v>33</v>
      </c>
      <c r="N3898" s="3" t="s">
        <v>33</v>
      </c>
      <c r="O3898" s="3"/>
      <c r="P3898" s="3"/>
      <c r="Q3898" s="3"/>
      <c r="R3898" s="3">
        <v>0</v>
      </c>
      <c r="S3898" s="3">
        <v>1</v>
      </c>
      <c r="T3898" s="2">
        <v>11</v>
      </c>
      <c r="U3898" s="3">
        <v>2.056691733313154</v>
      </c>
      <c r="V3898" s="3">
        <v>16.330364164119036</v>
      </c>
      <c r="W3898" s="3">
        <v>2.2237054023429592</v>
      </c>
      <c r="X3898" s="3">
        <v>7937.1005943611581</v>
      </c>
      <c r="Y3898" s="3">
        <v>16.330364164119036</v>
      </c>
      <c r="Z3898" s="3">
        <v>2.2237034364908066</v>
      </c>
      <c r="AA3898" s="3">
        <v>7937.1005943611581</v>
      </c>
      <c r="AB3898">
        <f t="shared" si="102"/>
        <v>16.330364164119036</v>
      </c>
      <c r="AC3898">
        <f t="shared" si="103"/>
        <v>2.2237034364908066</v>
      </c>
    </row>
    <row r="3899" spans="1:29" x14ac:dyDescent="0.25">
      <c r="A3899" s="2">
        <v>3898</v>
      </c>
      <c r="B3899" s="3" t="s">
        <v>178</v>
      </c>
      <c r="C3899" s="3" t="s">
        <v>333</v>
      </c>
      <c r="D3899" s="3" t="s">
        <v>179</v>
      </c>
      <c r="E3899" s="3" t="s">
        <v>221</v>
      </c>
      <c r="F3899" s="3">
        <v>0.56000000000000005</v>
      </c>
      <c r="G3899" s="3">
        <v>0.48</v>
      </c>
      <c r="H3899" s="3" t="s">
        <v>33</v>
      </c>
      <c r="I3899" s="2">
        <v>1810</v>
      </c>
      <c r="J3899" s="3" t="s">
        <v>241</v>
      </c>
      <c r="K3899" s="2">
        <v>1810</v>
      </c>
      <c r="L3899" s="3"/>
      <c r="M3899" s="3" t="s">
        <v>33</v>
      </c>
      <c r="N3899" s="3" t="s">
        <v>33</v>
      </c>
      <c r="O3899" s="3"/>
      <c r="P3899" s="3"/>
      <c r="Q3899" s="3"/>
      <c r="R3899" s="3">
        <v>0</v>
      </c>
      <c r="S3899" s="3">
        <v>1</v>
      </c>
      <c r="T3899" s="2">
        <v>8</v>
      </c>
      <c r="U3899" s="3">
        <v>0.14677852966925931</v>
      </c>
      <c r="V3899" s="3">
        <v>0.84235416210672731</v>
      </c>
      <c r="W3899" s="3">
        <v>0.1104384225362077</v>
      </c>
      <c r="X3899" s="3">
        <v>406.50610652491298</v>
      </c>
      <c r="Y3899" s="3">
        <v>0.84235416210672731</v>
      </c>
      <c r="Z3899" s="3">
        <v>0.11043832490384545</v>
      </c>
      <c r="AA3899" s="3">
        <v>406.50610652491298</v>
      </c>
      <c r="AB3899">
        <f t="shared" si="102"/>
        <v>0.84235416210672731</v>
      </c>
      <c r="AC3899">
        <f t="shared" si="103"/>
        <v>0.11043832490384545</v>
      </c>
    </row>
    <row r="3900" spans="1:29" x14ac:dyDescent="0.25">
      <c r="A3900" s="2">
        <v>3899</v>
      </c>
      <c r="B3900" s="3" t="s">
        <v>178</v>
      </c>
      <c r="C3900" s="3" t="s">
        <v>333</v>
      </c>
      <c r="D3900" s="3" t="s">
        <v>179</v>
      </c>
      <c r="E3900" s="3" t="s">
        <v>221</v>
      </c>
      <c r="F3900" s="3">
        <v>0.56000000000000005</v>
      </c>
      <c r="G3900" s="3">
        <v>0.48</v>
      </c>
      <c r="H3900" s="3" t="s">
        <v>33</v>
      </c>
      <c r="I3900" s="2">
        <v>1820</v>
      </c>
      <c r="J3900" s="3" t="s">
        <v>52</v>
      </c>
      <c r="K3900" s="2">
        <v>1820</v>
      </c>
      <c r="L3900" s="3"/>
      <c r="M3900" s="3" t="s">
        <v>33</v>
      </c>
      <c r="N3900" s="3" t="s">
        <v>33</v>
      </c>
      <c r="O3900" s="3"/>
      <c r="P3900" s="3"/>
      <c r="Q3900" s="3"/>
      <c r="R3900" s="3">
        <v>0</v>
      </c>
      <c r="S3900" s="3">
        <v>1</v>
      </c>
      <c r="T3900" s="2">
        <v>264</v>
      </c>
      <c r="U3900" s="3">
        <v>88.04437861317912</v>
      </c>
      <c r="V3900" s="3">
        <v>627.77638211587498</v>
      </c>
      <c r="W3900" s="3">
        <v>89.046222908212684</v>
      </c>
      <c r="X3900" s="3">
        <v>318341.5571154558</v>
      </c>
      <c r="Y3900" s="3">
        <v>627.77638211587498</v>
      </c>
      <c r="Z3900" s="3">
        <v>89.046144187484259</v>
      </c>
      <c r="AA3900" s="3">
        <v>318341.5571154558</v>
      </c>
      <c r="AB3900">
        <f t="shared" si="102"/>
        <v>627.77638211587498</v>
      </c>
      <c r="AC3900">
        <f t="shared" si="103"/>
        <v>89.046144187484259</v>
      </c>
    </row>
    <row r="3901" spans="1:29" x14ac:dyDescent="0.25">
      <c r="A3901" s="2">
        <v>3900</v>
      </c>
      <c r="B3901" s="3" t="s">
        <v>178</v>
      </c>
      <c r="C3901" s="3" t="s">
        <v>333</v>
      </c>
      <c r="D3901" s="3" t="s">
        <v>179</v>
      </c>
      <c r="E3901" s="3" t="s">
        <v>221</v>
      </c>
      <c r="F3901" s="3">
        <v>0.56000000000000005</v>
      </c>
      <c r="G3901" s="3">
        <v>0.48</v>
      </c>
      <c r="H3901" s="3" t="s">
        <v>33</v>
      </c>
      <c r="I3901" s="2">
        <v>1840</v>
      </c>
      <c r="J3901" s="3" t="s">
        <v>137</v>
      </c>
      <c r="K3901" s="2">
        <v>1840</v>
      </c>
      <c r="L3901" s="3"/>
      <c r="M3901" s="3" t="s">
        <v>33</v>
      </c>
      <c r="N3901" s="3" t="s">
        <v>33</v>
      </c>
      <c r="O3901" s="3"/>
      <c r="P3901" s="3"/>
      <c r="Q3901" s="3"/>
      <c r="R3901" s="3">
        <v>0</v>
      </c>
      <c r="S3901" s="3">
        <v>1</v>
      </c>
      <c r="T3901" s="2">
        <v>39</v>
      </c>
      <c r="U3901" s="3">
        <v>7.3597640089338796</v>
      </c>
      <c r="V3901" s="3">
        <v>48.441735037264976</v>
      </c>
      <c r="W3901" s="3">
        <v>6.8841654613690961</v>
      </c>
      <c r="X3901" s="3">
        <v>22275.342098777939</v>
      </c>
      <c r="Y3901" s="3">
        <v>48.441735037264976</v>
      </c>
      <c r="Z3901" s="3">
        <v>6.8841593754678456</v>
      </c>
      <c r="AA3901" s="3">
        <v>22275.342098777939</v>
      </c>
      <c r="AB3901">
        <f t="shared" si="102"/>
        <v>48.441735037264976</v>
      </c>
      <c r="AC3901">
        <f t="shared" si="103"/>
        <v>6.8841593754678456</v>
      </c>
    </row>
    <row r="3902" spans="1:29" x14ac:dyDescent="0.25">
      <c r="A3902" s="2">
        <v>3901</v>
      </c>
      <c r="B3902" s="3" t="s">
        <v>178</v>
      </c>
      <c r="C3902" s="3" t="s">
        <v>333</v>
      </c>
      <c r="D3902" s="3" t="s">
        <v>179</v>
      </c>
      <c r="E3902" s="3" t="s">
        <v>221</v>
      </c>
      <c r="F3902" s="3">
        <v>0.56000000000000005</v>
      </c>
      <c r="G3902" s="3">
        <v>0.48</v>
      </c>
      <c r="H3902" s="3" t="s">
        <v>33</v>
      </c>
      <c r="I3902" s="2">
        <v>1850</v>
      </c>
      <c r="J3902" s="3" t="s">
        <v>53</v>
      </c>
      <c r="K3902" s="2">
        <v>1850</v>
      </c>
      <c r="L3902" s="3"/>
      <c r="M3902" s="3" t="s">
        <v>33</v>
      </c>
      <c r="N3902" s="3" t="s">
        <v>33</v>
      </c>
      <c r="O3902" s="3"/>
      <c r="P3902" s="3"/>
      <c r="Q3902" s="3"/>
      <c r="R3902" s="3">
        <v>0</v>
      </c>
      <c r="S3902" s="3">
        <v>1</v>
      </c>
      <c r="T3902" s="2">
        <v>84</v>
      </c>
      <c r="U3902" s="3">
        <v>20.772323667316485</v>
      </c>
      <c r="V3902" s="3">
        <v>152.05915200151651</v>
      </c>
      <c r="W3902" s="3">
        <v>20.036295781792145</v>
      </c>
      <c r="X3902" s="3">
        <v>70661.930508352336</v>
      </c>
      <c r="Y3902" s="3">
        <v>152.05915200151651</v>
      </c>
      <c r="Z3902" s="3">
        <v>20.036278068836488</v>
      </c>
      <c r="AA3902" s="3">
        <v>70661.930508352336</v>
      </c>
      <c r="AB3902">
        <f t="shared" si="102"/>
        <v>152.05915200151651</v>
      </c>
      <c r="AC3902">
        <f t="shared" si="103"/>
        <v>20.036278068836488</v>
      </c>
    </row>
    <row r="3903" spans="1:29" x14ac:dyDescent="0.25">
      <c r="A3903" s="2">
        <v>3902</v>
      </c>
      <c r="B3903" s="3" t="s">
        <v>178</v>
      </c>
      <c r="C3903" s="3" t="s">
        <v>333</v>
      </c>
      <c r="D3903" s="3" t="s">
        <v>179</v>
      </c>
      <c r="E3903" s="3" t="s">
        <v>221</v>
      </c>
      <c r="F3903" s="3">
        <v>0.56000000000000005</v>
      </c>
      <c r="G3903" s="3">
        <v>0.48</v>
      </c>
      <c r="H3903" s="3" t="s">
        <v>33</v>
      </c>
      <c r="I3903" s="2">
        <v>1860</v>
      </c>
      <c r="J3903" s="3" t="s">
        <v>126</v>
      </c>
      <c r="K3903" s="2">
        <v>1860</v>
      </c>
      <c r="L3903" s="3"/>
      <c r="M3903" s="3" t="s">
        <v>33</v>
      </c>
      <c r="N3903" s="3" t="s">
        <v>33</v>
      </c>
      <c r="O3903" s="3"/>
      <c r="P3903" s="3"/>
      <c r="Q3903" s="3"/>
      <c r="R3903" s="3">
        <v>0</v>
      </c>
      <c r="S3903" s="3">
        <v>1</v>
      </c>
      <c r="T3903" s="2">
        <v>44</v>
      </c>
      <c r="U3903" s="3">
        <v>4.1172986140684307</v>
      </c>
      <c r="V3903" s="3">
        <v>29.91278298990845</v>
      </c>
      <c r="W3903" s="3">
        <v>4.7595309996866284</v>
      </c>
      <c r="X3903" s="3">
        <v>14101.939051345473</v>
      </c>
      <c r="Y3903" s="3">
        <v>29.91278298990845</v>
      </c>
      <c r="Z3903" s="3">
        <v>4.7595267920545075</v>
      </c>
      <c r="AA3903" s="3">
        <v>14101.939051345473</v>
      </c>
      <c r="AB3903">
        <f t="shared" si="102"/>
        <v>29.91278298990845</v>
      </c>
      <c r="AC3903">
        <f t="shared" si="103"/>
        <v>4.7595267920545075</v>
      </c>
    </row>
    <row r="3904" spans="1:29" x14ac:dyDescent="0.25">
      <c r="A3904" s="2">
        <v>3903</v>
      </c>
      <c r="B3904" s="3" t="s">
        <v>178</v>
      </c>
      <c r="C3904" s="3" t="s">
        <v>333</v>
      </c>
      <c r="D3904" s="3" t="s">
        <v>179</v>
      </c>
      <c r="E3904" s="3" t="s">
        <v>221</v>
      </c>
      <c r="F3904" s="3">
        <v>0.56000000000000005</v>
      </c>
      <c r="G3904" s="3">
        <v>0.48</v>
      </c>
      <c r="H3904" s="3" t="s">
        <v>33</v>
      </c>
      <c r="I3904" s="2">
        <v>2110</v>
      </c>
      <c r="J3904" s="3" t="s">
        <v>32</v>
      </c>
      <c r="K3904" s="2">
        <v>1000</v>
      </c>
      <c r="L3904" s="3"/>
      <c r="M3904" s="3" t="s">
        <v>33</v>
      </c>
      <c r="N3904" s="3" t="s">
        <v>33</v>
      </c>
      <c r="O3904" s="3"/>
      <c r="P3904" s="3" t="s">
        <v>76</v>
      </c>
      <c r="Q3904" s="3"/>
      <c r="R3904" s="3">
        <v>0</v>
      </c>
      <c r="S3904" s="3">
        <v>1</v>
      </c>
      <c r="T3904" s="2">
        <v>788</v>
      </c>
      <c r="U3904" s="3">
        <v>403.80825246125215</v>
      </c>
      <c r="V3904" s="3">
        <v>3467.4521395426905</v>
      </c>
      <c r="W3904" s="3">
        <v>554.81700961526144</v>
      </c>
      <c r="X3904" s="3">
        <v>1162865.5062079425</v>
      </c>
      <c r="Y3904" s="3">
        <v>3467.4521395426905</v>
      </c>
      <c r="Z3904" s="3">
        <v>554.81651913292853</v>
      </c>
      <c r="AA3904" s="3">
        <v>1162865.5062079425</v>
      </c>
      <c r="AB3904">
        <f t="shared" si="102"/>
        <v>3467.4521395426905</v>
      </c>
      <c r="AC3904">
        <f t="shared" si="103"/>
        <v>554.81651913292853</v>
      </c>
    </row>
    <row r="3905" spans="1:29" x14ac:dyDescent="0.25">
      <c r="A3905" s="2">
        <v>3904</v>
      </c>
      <c r="B3905" s="3" t="s">
        <v>178</v>
      </c>
      <c r="C3905" s="3" t="s">
        <v>333</v>
      </c>
      <c r="D3905" s="3" t="s">
        <v>179</v>
      </c>
      <c r="E3905" s="3" t="s">
        <v>221</v>
      </c>
      <c r="F3905" s="3">
        <v>0.56000000000000005</v>
      </c>
      <c r="G3905" s="3">
        <v>0.48</v>
      </c>
      <c r="H3905" s="3" t="s">
        <v>33</v>
      </c>
      <c r="I3905" s="2">
        <v>2210</v>
      </c>
      <c r="J3905" s="3" t="s">
        <v>37</v>
      </c>
      <c r="K3905" s="2">
        <v>1000</v>
      </c>
      <c r="L3905" s="3"/>
      <c r="M3905" s="3" t="s">
        <v>33</v>
      </c>
      <c r="N3905" s="3" t="s">
        <v>33</v>
      </c>
      <c r="O3905" s="3"/>
      <c r="P3905" s="3" t="s">
        <v>76</v>
      </c>
      <c r="Q3905" s="3"/>
      <c r="R3905" s="3">
        <v>0</v>
      </c>
      <c r="S3905" s="3">
        <v>1</v>
      </c>
      <c r="T3905" s="2">
        <v>242</v>
      </c>
      <c r="U3905" s="3">
        <v>62.49918734848891</v>
      </c>
      <c r="V3905" s="3">
        <v>450.20937190271172</v>
      </c>
      <c r="W3905" s="3">
        <v>62.127301402252193</v>
      </c>
      <c r="X3905" s="3">
        <v>179089.01053132565</v>
      </c>
      <c r="Y3905" s="3">
        <v>450.20937190271172</v>
      </c>
      <c r="Z3905" s="3">
        <v>62.127246479019583</v>
      </c>
      <c r="AA3905" s="3">
        <v>179089.01053132565</v>
      </c>
      <c r="AB3905">
        <f t="shared" si="102"/>
        <v>450.20937190271172</v>
      </c>
      <c r="AC3905">
        <f t="shared" si="103"/>
        <v>62.127246479019583</v>
      </c>
    </row>
    <row r="3906" spans="1:29" x14ac:dyDescent="0.25">
      <c r="A3906" s="2">
        <v>3905</v>
      </c>
      <c r="B3906" s="3" t="s">
        <v>178</v>
      </c>
      <c r="C3906" s="3" t="s">
        <v>333</v>
      </c>
      <c r="D3906" s="3" t="s">
        <v>179</v>
      </c>
      <c r="E3906" s="3" t="s">
        <v>221</v>
      </c>
      <c r="F3906" s="3">
        <v>0.56000000000000005</v>
      </c>
      <c r="G3906" s="3">
        <v>0.48</v>
      </c>
      <c r="H3906" s="3" t="s">
        <v>33</v>
      </c>
      <c r="I3906" s="2">
        <v>2430</v>
      </c>
      <c r="J3906" s="3" t="s">
        <v>231</v>
      </c>
      <c r="K3906" s="2">
        <v>1000</v>
      </c>
      <c r="L3906" s="3"/>
      <c r="M3906" s="3" t="s">
        <v>33</v>
      </c>
      <c r="N3906" s="3" t="s">
        <v>33</v>
      </c>
      <c r="O3906" s="3"/>
      <c r="P3906" s="3" t="s">
        <v>76</v>
      </c>
      <c r="Q3906" s="3"/>
      <c r="R3906" s="3">
        <v>0</v>
      </c>
      <c r="S3906" s="3">
        <v>1</v>
      </c>
      <c r="T3906" s="2">
        <v>4</v>
      </c>
      <c r="U3906" s="3">
        <v>9.1846223781859943E-2</v>
      </c>
      <c r="V3906" s="3">
        <v>0.91473000784236436</v>
      </c>
      <c r="W3906" s="3">
        <v>0.15930209706238174</v>
      </c>
      <c r="X3906" s="3">
        <v>327.57323789226001</v>
      </c>
      <c r="Y3906" s="3">
        <v>0.91473000784236436</v>
      </c>
      <c r="Z3906" s="3">
        <v>0.15930195623240945</v>
      </c>
      <c r="AA3906" s="3">
        <v>327.57323789226001</v>
      </c>
      <c r="AB3906">
        <f t="shared" si="102"/>
        <v>0.91473000784236436</v>
      </c>
      <c r="AC3906">
        <f t="shared" si="103"/>
        <v>0.15930195623240945</v>
      </c>
    </row>
    <row r="3907" spans="1:29" x14ac:dyDescent="0.25">
      <c r="A3907" s="2">
        <v>3906</v>
      </c>
      <c r="B3907" s="3" t="s">
        <v>178</v>
      </c>
      <c r="C3907" s="3" t="s">
        <v>333</v>
      </c>
      <c r="D3907" s="3" t="s">
        <v>179</v>
      </c>
      <c r="E3907" s="3" t="s">
        <v>221</v>
      </c>
      <c r="F3907" s="3">
        <v>0.56000000000000005</v>
      </c>
      <c r="G3907" s="3">
        <v>0.48</v>
      </c>
      <c r="H3907" s="3" t="s">
        <v>33</v>
      </c>
      <c r="I3907" s="2">
        <v>3300</v>
      </c>
      <c r="J3907" s="3" t="s">
        <v>39</v>
      </c>
      <c r="K3907" s="2">
        <v>1000</v>
      </c>
      <c r="L3907" s="3"/>
      <c r="M3907" s="3" t="s">
        <v>33</v>
      </c>
      <c r="N3907" s="3" t="s">
        <v>33</v>
      </c>
      <c r="O3907" s="3"/>
      <c r="P3907" s="3" t="s">
        <v>76</v>
      </c>
      <c r="Q3907" s="3"/>
      <c r="R3907" s="3">
        <v>0</v>
      </c>
      <c r="S3907" s="3">
        <v>1</v>
      </c>
      <c r="T3907" s="2">
        <v>162</v>
      </c>
      <c r="U3907" s="3">
        <v>78.604089168051544</v>
      </c>
      <c r="V3907" s="3">
        <v>466.28101570361264</v>
      </c>
      <c r="W3907" s="3">
        <v>51.868896900637552</v>
      </c>
      <c r="X3907" s="3">
        <v>221076.84840502785</v>
      </c>
      <c r="Y3907" s="3">
        <v>466.28101570361264</v>
      </c>
      <c r="Z3907" s="3">
        <v>51.868851046279985</v>
      </c>
      <c r="AA3907" s="3">
        <v>221076.84840502785</v>
      </c>
      <c r="AB3907">
        <f t="shared" si="102"/>
        <v>466.28101570361264</v>
      </c>
      <c r="AC3907">
        <f t="shared" si="103"/>
        <v>51.868851046279985</v>
      </c>
    </row>
    <row r="3908" spans="1:29" x14ac:dyDescent="0.25">
      <c r="A3908" s="2">
        <v>3907</v>
      </c>
      <c r="B3908" s="3" t="s">
        <v>178</v>
      </c>
      <c r="C3908" s="3" t="s">
        <v>333</v>
      </c>
      <c r="D3908" s="3" t="s">
        <v>179</v>
      </c>
      <c r="E3908" s="3" t="s">
        <v>221</v>
      </c>
      <c r="F3908" s="3">
        <v>0.56000000000000005</v>
      </c>
      <c r="G3908" s="3">
        <v>0.48</v>
      </c>
      <c r="H3908" s="3" t="s">
        <v>33</v>
      </c>
      <c r="I3908" s="2">
        <v>7400</v>
      </c>
      <c r="J3908" s="3" t="s">
        <v>127</v>
      </c>
      <c r="K3908" s="2">
        <v>7400</v>
      </c>
      <c r="L3908" s="3"/>
      <c r="M3908" s="3" t="s">
        <v>33</v>
      </c>
      <c r="N3908" s="3" t="s">
        <v>33</v>
      </c>
      <c r="O3908" s="3"/>
      <c r="P3908" s="3"/>
      <c r="Q3908" s="3"/>
      <c r="R3908" s="3">
        <v>0</v>
      </c>
      <c r="S3908" s="3">
        <v>1</v>
      </c>
      <c r="T3908" s="2">
        <v>856</v>
      </c>
      <c r="U3908" s="3">
        <v>281.81001390374081</v>
      </c>
      <c r="V3908" s="3">
        <v>1644.6207007296805</v>
      </c>
      <c r="W3908" s="3">
        <v>196.50448030587779</v>
      </c>
      <c r="X3908" s="3">
        <v>777093.66815626516</v>
      </c>
      <c r="Y3908" s="3">
        <v>1644.6207007296805</v>
      </c>
      <c r="Z3908" s="3">
        <v>196.50430658738324</v>
      </c>
      <c r="AA3908" s="3">
        <v>777093.66815626516</v>
      </c>
      <c r="AB3908">
        <f t="shared" si="102"/>
        <v>1644.6207007296805</v>
      </c>
      <c r="AC3908">
        <f t="shared" si="103"/>
        <v>196.50430658738324</v>
      </c>
    </row>
    <row r="3909" spans="1:29" x14ac:dyDescent="0.25">
      <c r="A3909" s="2">
        <v>3908</v>
      </c>
      <c r="B3909" s="3" t="s">
        <v>178</v>
      </c>
      <c r="C3909" s="3" t="s">
        <v>333</v>
      </c>
      <c r="D3909" s="3" t="s">
        <v>179</v>
      </c>
      <c r="E3909" s="3" t="s">
        <v>221</v>
      </c>
      <c r="F3909" s="3">
        <v>0.56000000000000005</v>
      </c>
      <c r="G3909" s="3">
        <v>0.48</v>
      </c>
      <c r="H3909" s="3" t="s">
        <v>33</v>
      </c>
      <c r="I3909" s="2">
        <v>7400</v>
      </c>
      <c r="J3909" s="3" t="s">
        <v>127</v>
      </c>
      <c r="K3909" s="2">
        <v>7400</v>
      </c>
      <c r="L3909" s="3"/>
      <c r="M3909" s="3" t="s">
        <v>190</v>
      </c>
      <c r="N3909" s="3" t="s">
        <v>33</v>
      </c>
      <c r="O3909" s="3"/>
      <c r="P3909" s="3"/>
      <c r="Q3909" s="3"/>
      <c r="R3909" s="3">
        <v>0.38</v>
      </c>
      <c r="S3909" s="3">
        <v>0.62</v>
      </c>
      <c r="T3909" s="2">
        <v>7</v>
      </c>
      <c r="U3909" s="3">
        <v>5.4405802535811313E-3</v>
      </c>
      <c r="V3909" s="3">
        <v>3.0815946581230678E-2</v>
      </c>
      <c r="W3909" s="3">
        <v>2.0667840398434444E-3</v>
      </c>
      <c r="X3909" s="3">
        <v>13.667395900996949</v>
      </c>
      <c r="Y3909" s="3">
        <v>1.9105886880363018E-2</v>
      </c>
      <c r="Z3909" s="3">
        <v>2.0667822127165866E-3</v>
      </c>
      <c r="AA3909" s="3">
        <v>8.4737854586181083</v>
      </c>
      <c r="AB3909">
        <f t="shared" si="102"/>
        <v>1.9105886880363018E-2</v>
      </c>
      <c r="AC3909">
        <f t="shared" si="103"/>
        <v>2.0667822127165866E-3</v>
      </c>
    </row>
    <row r="3910" spans="1:29" x14ac:dyDescent="0.25">
      <c r="A3910" s="2">
        <v>3909</v>
      </c>
      <c r="B3910" s="3" t="s">
        <v>178</v>
      </c>
      <c r="C3910" s="3" t="s">
        <v>333</v>
      </c>
      <c r="D3910" s="3" t="s">
        <v>179</v>
      </c>
      <c r="E3910" s="3" t="s">
        <v>221</v>
      </c>
      <c r="F3910" s="3">
        <v>0.56000000000000005</v>
      </c>
      <c r="G3910" s="3">
        <v>0.48</v>
      </c>
      <c r="H3910" s="3" t="s">
        <v>33</v>
      </c>
      <c r="I3910" s="2">
        <v>7410</v>
      </c>
      <c r="J3910" s="3" t="s">
        <v>150</v>
      </c>
      <c r="K3910" s="2">
        <v>7410</v>
      </c>
      <c r="L3910" s="3"/>
      <c r="M3910" s="3" t="s">
        <v>33</v>
      </c>
      <c r="N3910" s="3" t="s">
        <v>33</v>
      </c>
      <c r="O3910" s="3"/>
      <c r="P3910" s="3"/>
      <c r="Q3910" s="3"/>
      <c r="R3910" s="3">
        <v>0</v>
      </c>
      <c r="S3910" s="3">
        <v>1</v>
      </c>
      <c r="T3910" s="2">
        <v>10</v>
      </c>
      <c r="U3910" s="3">
        <v>2.8988390658045793</v>
      </c>
      <c r="V3910" s="3">
        <v>15.087947735719233</v>
      </c>
      <c r="W3910" s="3">
        <v>2.0659578580895039</v>
      </c>
      <c r="X3910" s="3">
        <v>7970.2390509296274</v>
      </c>
      <c r="Y3910" s="3">
        <v>15.087947735719233</v>
      </c>
      <c r="Z3910" s="3">
        <v>2.0659560316930325</v>
      </c>
      <c r="AA3910" s="3">
        <v>7970.2390509296274</v>
      </c>
      <c r="AB3910">
        <f t="shared" si="102"/>
        <v>15.087947735719233</v>
      </c>
      <c r="AC3910">
        <f t="shared" si="103"/>
        <v>2.0659560316930325</v>
      </c>
    </row>
    <row r="3911" spans="1:29" x14ac:dyDescent="0.25">
      <c r="A3911" s="2">
        <v>3910</v>
      </c>
      <c r="B3911" s="3" t="s">
        <v>178</v>
      </c>
      <c r="C3911" s="3" t="s">
        <v>333</v>
      </c>
      <c r="D3911" s="3" t="s">
        <v>179</v>
      </c>
      <c r="E3911" s="3" t="s">
        <v>221</v>
      </c>
      <c r="F3911" s="3">
        <v>0.56000000000000005</v>
      </c>
      <c r="G3911" s="3">
        <v>0.48</v>
      </c>
      <c r="H3911" s="3" t="s">
        <v>33</v>
      </c>
      <c r="I3911" s="2">
        <v>7430</v>
      </c>
      <c r="J3911" s="3" t="s">
        <v>55</v>
      </c>
      <c r="K3911" s="2">
        <v>7430</v>
      </c>
      <c r="L3911" s="3"/>
      <c r="M3911" s="3" t="s">
        <v>33</v>
      </c>
      <c r="N3911" s="3" t="s">
        <v>33</v>
      </c>
      <c r="O3911" s="3"/>
      <c r="P3911" s="3"/>
      <c r="Q3911" s="3"/>
      <c r="R3911" s="3">
        <v>0</v>
      </c>
      <c r="S3911" s="3">
        <v>1</v>
      </c>
      <c r="T3911" s="2">
        <v>1720</v>
      </c>
      <c r="U3911" s="3">
        <v>511.13322209597993</v>
      </c>
      <c r="V3911" s="3">
        <v>2166.8641791815608</v>
      </c>
      <c r="W3911" s="3">
        <v>278.16053263116953</v>
      </c>
      <c r="X3911" s="3">
        <v>1053599.89913116</v>
      </c>
      <c r="Y3911" s="3">
        <v>2166.8641791815608</v>
      </c>
      <c r="Z3911" s="3">
        <v>278.16028672517768</v>
      </c>
      <c r="AA3911" s="3">
        <v>1053599.89913116</v>
      </c>
      <c r="AB3911">
        <f t="shared" si="102"/>
        <v>2166.8641791815608</v>
      </c>
      <c r="AC3911">
        <f t="shared" si="103"/>
        <v>278.16028672517768</v>
      </c>
    </row>
    <row r="3912" spans="1:29" x14ac:dyDescent="0.25">
      <c r="A3912" s="2">
        <v>3911</v>
      </c>
      <c r="B3912" s="3" t="s">
        <v>178</v>
      </c>
      <c r="C3912" s="3" t="s">
        <v>333</v>
      </c>
      <c r="D3912" s="3" t="s">
        <v>179</v>
      </c>
      <c r="E3912" s="3" t="s">
        <v>221</v>
      </c>
      <c r="F3912" s="3">
        <v>0.56000000000000005</v>
      </c>
      <c r="G3912" s="3">
        <v>0.48</v>
      </c>
      <c r="H3912" s="3" t="s">
        <v>33</v>
      </c>
      <c r="I3912" s="2">
        <v>8140</v>
      </c>
      <c r="J3912" s="3" t="s">
        <v>57</v>
      </c>
      <c r="K3912" s="2">
        <v>8140</v>
      </c>
      <c r="L3912" s="3"/>
      <c r="M3912" s="3" t="s">
        <v>33</v>
      </c>
      <c r="N3912" s="3" t="s">
        <v>33</v>
      </c>
      <c r="O3912" s="3"/>
      <c r="P3912" s="3"/>
      <c r="Q3912" s="3"/>
      <c r="R3912" s="3">
        <v>0</v>
      </c>
      <c r="S3912" s="3">
        <v>1</v>
      </c>
      <c r="T3912" s="2">
        <v>100</v>
      </c>
      <c r="U3912" s="3">
        <v>5.9669429731242856</v>
      </c>
      <c r="V3912" s="3">
        <v>45.121409483467502</v>
      </c>
      <c r="W3912" s="3">
        <v>5.5477017915872917</v>
      </c>
      <c r="X3912" s="3">
        <v>19186.341378165449</v>
      </c>
      <c r="Y3912" s="3">
        <v>45.121409483467502</v>
      </c>
      <c r="Z3912" s="3">
        <v>5.5476968871779651</v>
      </c>
      <c r="AA3912" s="3">
        <v>19186.341378165449</v>
      </c>
      <c r="AB3912">
        <f t="shared" si="102"/>
        <v>45.121409483467502</v>
      </c>
      <c r="AC3912">
        <f t="shared" si="103"/>
        <v>5.5476968871779651</v>
      </c>
    </row>
    <row r="3913" spans="1:29" x14ac:dyDescent="0.25">
      <c r="A3913" s="2">
        <v>3912</v>
      </c>
      <c r="B3913" s="3" t="s">
        <v>178</v>
      </c>
      <c r="C3913" s="3" t="s">
        <v>333</v>
      </c>
      <c r="D3913" s="3" t="s">
        <v>179</v>
      </c>
      <c r="E3913" s="3" t="s">
        <v>221</v>
      </c>
      <c r="F3913" s="3">
        <v>0.56000000000000005</v>
      </c>
      <c r="G3913" s="3">
        <v>0.48</v>
      </c>
      <c r="H3913" s="3" t="s">
        <v>33</v>
      </c>
      <c r="I3913" s="2">
        <v>8200</v>
      </c>
      <c r="J3913" s="3" t="s">
        <v>107</v>
      </c>
      <c r="K3913" s="2">
        <v>8200</v>
      </c>
      <c r="L3913" s="3"/>
      <c r="M3913" s="3" t="s">
        <v>33</v>
      </c>
      <c r="N3913" s="3" t="s">
        <v>33</v>
      </c>
      <c r="O3913" s="3"/>
      <c r="P3913" s="3"/>
      <c r="Q3913" s="3"/>
      <c r="R3913" s="3">
        <v>0</v>
      </c>
      <c r="S3913" s="3">
        <v>1</v>
      </c>
      <c r="T3913" s="2">
        <v>3</v>
      </c>
      <c r="U3913" s="3">
        <v>7.2839675458885852E-2</v>
      </c>
      <c r="V3913" s="3">
        <v>0.53887756738727444</v>
      </c>
      <c r="W3913" s="3">
        <v>7.1191023523631769E-2</v>
      </c>
      <c r="X3913" s="3">
        <v>236.31167483555834</v>
      </c>
      <c r="Y3913" s="3">
        <v>0.53887756738727444</v>
      </c>
      <c r="Z3913" s="3">
        <v>7.119096058767517E-2</v>
      </c>
      <c r="AA3913" s="3">
        <v>236.31167483555834</v>
      </c>
      <c r="AB3913">
        <f t="shared" si="102"/>
        <v>0.53887756738727444</v>
      </c>
      <c r="AC3913">
        <f t="shared" si="103"/>
        <v>7.119096058767517E-2</v>
      </c>
    </row>
    <row r="3914" spans="1:29" x14ac:dyDescent="0.25">
      <c r="A3914" s="2">
        <v>3913</v>
      </c>
      <c r="B3914" s="3" t="s">
        <v>178</v>
      </c>
      <c r="C3914" s="3" t="s">
        <v>333</v>
      </c>
      <c r="D3914" s="3" t="s">
        <v>179</v>
      </c>
      <c r="E3914" s="3" t="s">
        <v>221</v>
      </c>
      <c r="F3914" s="3">
        <v>0.56000000000000005</v>
      </c>
      <c r="G3914" s="3">
        <v>0.48</v>
      </c>
      <c r="H3914" s="3" t="s">
        <v>33</v>
      </c>
      <c r="I3914" s="2">
        <v>8220</v>
      </c>
      <c r="J3914" s="3" t="s">
        <v>138</v>
      </c>
      <c r="K3914" s="2">
        <v>8220</v>
      </c>
      <c r="L3914" s="3"/>
      <c r="M3914" s="3" t="s">
        <v>33</v>
      </c>
      <c r="N3914" s="3" t="s">
        <v>33</v>
      </c>
      <c r="O3914" s="3"/>
      <c r="P3914" s="3"/>
      <c r="Q3914" s="3"/>
      <c r="R3914" s="3">
        <v>0</v>
      </c>
      <c r="S3914" s="3">
        <v>1</v>
      </c>
      <c r="T3914" s="2">
        <v>9</v>
      </c>
      <c r="U3914" s="3">
        <v>2.4436100675916204</v>
      </c>
      <c r="V3914" s="3">
        <v>20.88051148130857</v>
      </c>
      <c r="W3914" s="3">
        <v>3.2321015067071235</v>
      </c>
      <c r="X3914" s="3">
        <v>9685.2257428022967</v>
      </c>
      <c r="Y3914" s="3">
        <v>20.88051148130857</v>
      </c>
      <c r="Z3914" s="3">
        <v>3.2320986493890143</v>
      </c>
      <c r="AA3914" s="3">
        <v>9685.2257428022967</v>
      </c>
      <c r="AB3914">
        <f t="shared" si="102"/>
        <v>20.88051148130857</v>
      </c>
      <c r="AC3914">
        <f t="shared" si="103"/>
        <v>3.2320986493890143</v>
      </c>
    </row>
    <row r="3915" spans="1:29" x14ac:dyDescent="0.25">
      <c r="A3915" s="2">
        <v>3914</v>
      </c>
      <c r="B3915" s="3" t="s">
        <v>178</v>
      </c>
      <c r="C3915" s="3" t="s">
        <v>333</v>
      </c>
      <c r="D3915" s="3" t="s">
        <v>179</v>
      </c>
      <c r="E3915" s="3" t="s">
        <v>221</v>
      </c>
      <c r="F3915" s="3">
        <v>0.56000000000000005</v>
      </c>
      <c r="G3915" s="3">
        <v>0.48</v>
      </c>
      <c r="H3915" s="3" t="s">
        <v>33</v>
      </c>
      <c r="I3915" s="2">
        <v>8300</v>
      </c>
      <c r="J3915" s="3" t="s">
        <v>202</v>
      </c>
      <c r="K3915" s="2">
        <v>8300</v>
      </c>
      <c r="L3915" s="3"/>
      <c r="M3915" s="3" t="s">
        <v>33</v>
      </c>
      <c r="N3915" s="3" t="s">
        <v>33</v>
      </c>
      <c r="O3915" s="3"/>
      <c r="P3915" s="3"/>
      <c r="Q3915" s="3"/>
      <c r="R3915" s="3">
        <v>0</v>
      </c>
      <c r="S3915" s="3">
        <v>1</v>
      </c>
      <c r="T3915" s="2">
        <v>3</v>
      </c>
      <c r="U3915" s="3">
        <v>0.91811727796389642</v>
      </c>
      <c r="V3915" s="3">
        <v>7.4953960018127166</v>
      </c>
      <c r="W3915" s="3">
        <v>1.0321740673153086</v>
      </c>
      <c r="X3915" s="3">
        <v>3513.5417170470964</v>
      </c>
      <c r="Y3915" s="3">
        <v>7.4953960018127166</v>
      </c>
      <c r="Z3915" s="3">
        <v>1.0321731548286059</v>
      </c>
      <c r="AA3915" s="3">
        <v>3513.5417170470964</v>
      </c>
      <c r="AB3915">
        <f t="shared" si="102"/>
        <v>7.4953960018127166</v>
      </c>
      <c r="AC3915">
        <f t="shared" si="103"/>
        <v>1.0321731548286059</v>
      </c>
    </row>
    <row r="3916" spans="1:29" x14ac:dyDescent="0.25">
      <c r="A3916" s="2">
        <v>3915</v>
      </c>
      <c r="B3916" s="3" t="s">
        <v>178</v>
      </c>
      <c r="C3916" s="3" t="s">
        <v>333</v>
      </c>
      <c r="D3916" s="3" t="s">
        <v>179</v>
      </c>
      <c r="E3916" s="3" t="s">
        <v>221</v>
      </c>
      <c r="F3916" s="3">
        <v>0.56000000000000005</v>
      </c>
      <c r="G3916" s="3">
        <v>0.48</v>
      </c>
      <c r="H3916" s="3" t="s">
        <v>33</v>
      </c>
      <c r="I3916" s="2">
        <v>8310</v>
      </c>
      <c r="J3916" s="3" t="s">
        <v>108</v>
      </c>
      <c r="K3916" s="2">
        <v>8310</v>
      </c>
      <c r="L3916" s="3"/>
      <c r="M3916" s="3" t="s">
        <v>33</v>
      </c>
      <c r="N3916" s="3" t="s">
        <v>33</v>
      </c>
      <c r="O3916" s="3"/>
      <c r="P3916" s="3"/>
      <c r="Q3916" s="3"/>
      <c r="R3916" s="3">
        <v>0</v>
      </c>
      <c r="S3916" s="3">
        <v>1</v>
      </c>
      <c r="T3916" s="2">
        <v>36</v>
      </c>
      <c r="U3916" s="3">
        <v>10.096035729261098</v>
      </c>
      <c r="V3916" s="3">
        <v>72.421570868876515</v>
      </c>
      <c r="W3916" s="3">
        <v>10.134171106743143</v>
      </c>
      <c r="X3916" s="3">
        <v>35925.342654412954</v>
      </c>
      <c r="Y3916" s="3">
        <v>72.421570868876515</v>
      </c>
      <c r="Z3916" s="3">
        <v>10.134162147695751</v>
      </c>
      <c r="AA3916" s="3">
        <v>35925.342654412954</v>
      </c>
      <c r="AB3916">
        <f t="shared" si="102"/>
        <v>72.421570868876515</v>
      </c>
      <c r="AC3916">
        <f t="shared" si="103"/>
        <v>10.134162147695751</v>
      </c>
    </row>
    <row r="3917" spans="1:29" x14ac:dyDescent="0.25">
      <c r="A3917" s="2">
        <v>3916</v>
      </c>
      <c r="B3917" s="3" t="s">
        <v>178</v>
      </c>
      <c r="C3917" s="3" t="s">
        <v>333</v>
      </c>
      <c r="D3917" s="3" t="s">
        <v>179</v>
      </c>
      <c r="E3917" s="3" t="s">
        <v>221</v>
      </c>
      <c r="F3917" s="3">
        <v>0.56000000000000005</v>
      </c>
      <c r="G3917" s="3">
        <v>0.48</v>
      </c>
      <c r="H3917" s="3" t="s">
        <v>33</v>
      </c>
      <c r="I3917" s="2">
        <v>8320</v>
      </c>
      <c r="J3917" s="3" t="s">
        <v>59</v>
      </c>
      <c r="K3917" s="2">
        <v>8320</v>
      </c>
      <c r="L3917" s="3"/>
      <c r="M3917" s="3" t="s">
        <v>33</v>
      </c>
      <c r="N3917" s="3" t="s">
        <v>33</v>
      </c>
      <c r="O3917" s="3"/>
      <c r="P3917" s="3"/>
      <c r="Q3917" s="3"/>
      <c r="R3917" s="3">
        <v>0</v>
      </c>
      <c r="S3917" s="3">
        <v>1</v>
      </c>
      <c r="T3917" s="2">
        <v>740</v>
      </c>
      <c r="U3917" s="3">
        <v>134.49006755653767</v>
      </c>
      <c r="V3917" s="3">
        <v>581.89154498869141</v>
      </c>
      <c r="W3917" s="3">
        <v>60.901589622383526</v>
      </c>
      <c r="X3917" s="3">
        <v>268029.82177815115</v>
      </c>
      <c r="Y3917" s="3">
        <v>581.89154498869141</v>
      </c>
      <c r="Z3917" s="3">
        <v>60.901535782733333</v>
      </c>
      <c r="AA3917" s="3">
        <v>268029.82177815115</v>
      </c>
      <c r="AB3917">
        <f t="shared" si="102"/>
        <v>581.89154498869141</v>
      </c>
      <c r="AC3917">
        <f t="shared" si="103"/>
        <v>60.901535782733333</v>
      </c>
    </row>
    <row r="3918" spans="1:29" x14ac:dyDescent="0.25">
      <c r="A3918" s="2">
        <v>3917</v>
      </c>
      <c r="B3918" s="3" t="s">
        <v>178</v>
      </c>
      <c r="C3918" s="3" t="s">
        <v>333</v>
      </c>
      <c r="D3918" s="3" t="s">
        <v>179</v>
      </c>
      <c r="E3918" s="3" t="s">
        <v>221</v>
      </c>
      <c r="F3918" s="3">
        <v>0.56000000000000005</v>
      </c>
      <c r="G3918" s="3">
        <v>0.48</v>
      </c>
      <c r="H3918" s="3" t="s">
        <v>33</v>
      </c>
      <c r="I3918" s="2">
        <v>8330</v>
      </c>
      <c r="J3918" s="3" t="s">
        <v>129</v>
      </c>
      <c r="K3918" s="2">
        <v>8330</v>
      </c>
      <c r="L3918" s="3"/>
      <c r="M3918" s="3" t="s">
        <v>33</v>
      </c>
      <c r="N3918" s="3" t="s">
        <v>33</v>
      </c>
      <c r="O3918" s="3"/>
      <c r="P3918" s="3"/>
      <c r="Q3918" s="3"/>
      <c r="R3918" s="3">
        <v>0</v>
      </c>
      <c r="S3918" s="3">
        <v>1</v>
      </c>
      <c r="T3918" s="2">
        <v>688</v>
      </c>
      <c r="U3918" s="3">
        <v>350.59323534381025</v>
      </c>
      <c r="V3918" s="3">
        <v>2782.5276611302288</v>
      </c>
      <c r="W3918" s="3">
        <v>399.84431246622023</v>
      </c>
      <c r="X3918" s="3">
        <v>1369298.0667880771</v>
      </c>
      <c r="Y3918" s="3">
        <v>2782.5276611302288</v>
      </c>
      <c r="Z3918" s="3">
        <v>399.84395898648228</v>
      </c>
      <c r="AA3918" s="3">
        <v>1369298.0667880771</v>
      </c>
      <c r="AB3918">
        <f t="shared" si="102"/>
        <v>2782.5276611302288</v>
      </c>
      <c r="AC3918">
        <f t="shared" si="103"/>
        <v>399.84395898648228</v>
      </c>
    </row>
    <row r="3919" spans="1:29" x14ac:dyDescent="0.25">
      <c r="A3919" s="2">
        <v>3918</v>
      </c>
      <c r="B3919" s="3" t="s">
        <v>178</v>
      </c>
      <c r="C3919" s="3" t="s">
        <v>333</v>
      </c>
      <c r="D3919" s="3" t="s">
        <v>179</v>
      </c>
      <c r="E3919" s="3" t="s">
        <v>221</v>
      </c>
      <c r="F3919" s="3">
        <v>0.56000000000000005</v>
      </c>
      <c r="G3919" s="3">
        <v>0.48</v>
      </c>
      <c r="H3919" s="3" t="s">
        <v>33</v>
      </c>
      <c r="I3919" s="2">
        <v>8340</v>
      </c>
      <c r="J3919" s="3" t="s">
        <v>151</v>
      </c>
      <c r="K3919" s="2">
        <v>8340</v>
      </c>
      <c r="L3919" s="3"/>
      <c r="M3919" s="3" t="s">
        <v>33</v>
      </c>
      <c r="N3919" s="3" t="s">
        <v>33</v>
      </c>
      <c r="O3919" s="3"/>
      <c r="P3919" s="3"/>
      <c r="Q3919" s="3"/>
      <c r="R3919" s="3">
        <v>0</v>
      </c>
      <c r="S3919" s="3">
        <v>1</v>
      </c>
      <c r="T3919" s="2">
        <v>21</v>
      </c>
      <c r="U3919" s="3">
        <v>2.0989125148271062</v>
      </c>
      <c r="V3919" s="3">
        <v>14.285350517527423</v>
      </c>
      <c r="W3919" s="3">
        <v>1.9869262515802577</v>
      </c>
      <c r="X3919" s="3">
        <v>7078.5413539633428</v>
      </c>
      <c r="Y3919" s="3">
        <v>14.285350517527423</v>
      </c>
      <c r="Z3919" s="3">
        <v>1.9869244950511584</v>
      </c>
      <c r="AA3919" s="3">
        <v>7078.5413539633428</v>
      </c>
      <c r="AB3919">
        <f t="shared" si="102"/>
        <v>14.285350517527423</v>
      </c>
      <c r="AC3919">
        <f t="shared" si="103"/>
        <v>1.9869244950511584</v>
      </c>
    </row>
    <row r="3920" spans="1:29" x14ac:dyDescent="0.25">
      <c r="A3920" s="2">
        <v>3919</v>
      </c>
      <c r="B3920" s="3" t="s">
        <v>178</v>
      </c>
      <c r="C3920" s="3" t="s">
        <v>333</v>
      </c>
      <c r="D3920" s="3" t="s">
        <v>179</v>
      </c>
      <c r="E3920" s="3" t="s">
        <v>221</v>
      </c>
      <c r="F3920" s="3">
        <v>0.56000000000000005</v>
      </c>
      <c r="G3920" s="3">
        <v>0.48</v>
      </c>
      <c r="H3920" s="3" t="s">
        <v>33</v>
      </c>
      <c r="I3920" s="2">
        <v>8360</v>
      </c>
      <c r="J3920" s="3" t="s">
        <v>203</v>
      </c>
      <c r="K3920" s="2">
        <v>8360</v>
      </c>
      <c r="L3920" s="3"/>
      <c r="M3920" s="3" t="s">
        <v>33</v>
      </c>
      <c r="N3920" s="3" t="s">
        <v>33</v>
      </c>
      <c r="O3920" s="3"/>
      <c r="P3920" s="3"/>
      <c r="Q3920" s="3"/>
      <c r="R3920" s="3">
        <v>0</v>
      </c>
      <c r="S3920" s="3">
        <v>1</v>
      </c>
      <c r="T3920" s="2">
        <v>14</v>
      </c>
      <c r="U3920" s="3">
        <v>3.3139344223186158</v>
      </c>
      <c r="V3920" s="3">
        <v>30.17799865319607</v>
      </c>
      <c r="W3920" s="3">
        <v>4.4862537826550266</v>
      </c>
      <c r="X3920" s="3">
        <v>13078.513932698932</v>
      </c>
      <c r="Y3920" s="3">
        <v>30.17799865319607</v>
      </c>
      <c r="Z3920" s="3">
        <v>4.4862498166118439</v>
      </c>
      <c r="AA3920" s="3">
        <v>13078.513932698932</v>
      </c>
      <c r="AB3920">
        <f t="shared" si="102"/>
        <v>30.17799865319607</v>
      </c>
      <c r="AC3920">
        <f t="shared" si="103"/>
        <v>4.4862498166118439</v>
      </c>
    </row>
    <row r="3921" spans="1:29" x14ac:dyDescent="0.25">
      <c r="A3921" s="2">
        <v>3920</v>
      </c>
      <c r="B3921" s="3" t="s">
        <v>178</v>
      </c>
      <c r="C3921" s="3" t="s">
        <v>333</v>
      </c>
      <c r="D3921" s="3" t="s">
        <v>179</v>
      </c>
      <c r="E3921" s="3" t="s">
        <v>221</v>
      </c>
      <c r="F3921" s="3">
        <v>0.56000000000000005</v>
      </c>
      <c r="G3921" s="3">
        <v>0.48</v>
      </c>
      <c r="H3921" s="3" t="s">
        <v>33</v>
      </c>
      <c r="I3921" s="2">
        <v>8370</v>
      </c>
      <c r="J3921" s="3" t="s">
        <v>68</v>
      </c>
      <c r="K3921" s="2">
        <v>8370</v>
      </c>
      <c r="L3921" s="3"/>
      <c r="M3921" s="3" t="s">
        <v>33</v>
      </c>
      <c r="N3921" s="3" t="s">
        <v>33</v>
      </c>
      <c r="O3921" s="3"/>
      <c r="P3921" s="3"/>
      <c r="Q3921" s="3"/>
      <c r="R3921" s="3">
        <v>0</v>
      </c>
      <c r="S3921" s="3">
        <v>1</v>
      </c>
      <c r="T3921" s="2">
        <v>18</v>
      </c>
      <c r="U3921" s="3">
        <v>1.7579654033709373</v>
      </c>
      <c r="V3921" s="3">
        <v>1.5818637512306655</v>
      </c>
      <c r="W3921" s="3">
        <v>0.19050154508646872</v>
      </c>
      <c r="X3921" s="3">
        <v>2674.0671349068652</v>
      </c>
      <c r="Y3921" s="3">
        <v>1.5818637512306655</v>
      </c>
      <c r="Z3921" s="3">
        <v>0.19050137667482905</v>
      </c>
      <c r="AA3921" s="3">
        <v>2674.0671349068652</v>
      </c>
      <c r="AB3921">
        <f t="shared" si="102"/>
        <v>1.5818637512306655</v>
      </c>
      <c r="AC3921">
        <f t="shared" si="103"/>
        <v>0.19050137667482905</v>
      </c>
    </row>
    <row r="3922" spans="1:29" x14ac:dyDescent="0.25">
      <c r="A3922" s="2">
        <v>3921</v>
      </c>
      <c r="B3922" s="3" t="s">
        <v>178</v>
      </c>
      <c r="C3922" s="3" t="s">
        <v>333</v>
      </c>
      <c r="D3922" s="3" t="s">
        <v>179</v>
      </c>
      <c r="E3922" s="3" t="s">
        <v>221</v>
      </c>
      <c r="F3922" s="3">
        <v>0.56000000000000005</v>
      </c>
      <c r="G3922" s="3">
        <v>0.48</v>
      </c>
      <c r="H3922" s="3" t="s">
        <v>337</v>
      </c>
      <c r="I3922" s="2">
        <v>1100</v>
      </c>
      <c r="J3922" s="3" t="s">
        <v>42</v>
      </c>
      <c r="K3922" s="2">
        <v>1100</v>
      </c>
      <c r="L3922" s="3"/>
      <c r="M3922" s="3" t="s">
        <v>336</v>
      </c>
      <c r="N3922" s="3" t="s">
        <v>337</v>
      </c>
      <c r="O3922" s="3"/>
      <c r="P3922" s="3"/>
      <c r="Q3922" s="3"/>
      <c r="R3922" s="3">
        <v>0</v>
      </c>
      <c r="S3922" s="3">
        <v>1</v>
      </c>
      <c r="T3922" s="2">
        <v>144</v>
      </c>
      <c r="U3922" s="3">
        <v>21.696699881890567</v>
      </c>
      <c r="V3922" s="3">
        <v>185.91065865258025</v>
      </c>
      <c r="W3922" s="3">
        <v>25.591088912397918</v>
      </c>
      <c r="X3922" s="3">
        <v>81878.358331782583</v>
      </c>
      <c r="Y3922" s="3">
        <v>185.91065865258025</v>
      </c>
      <c r="Z3922" s="3">
        <v>25.591066288763852</v>
      </c>
      <c r="AA3922" s="3">
        <v>81878.358331782583</v>
      </c>
      <c r="AB3922">
        <f t="shared" si="102"/>
        <v>185.91065865258025</v>
      </c>
      <c r="AC3922">
        <f t="shared" si="103"/>
        <v>25.591066288763852</v>
      </c>
    </row>
    <row r="3923" spans="1:29" x14ac:dyDescent="0.25">
      <c r="A3923" s="2">
        <v>3922</v>
      </c>
      <c r="B3923" s="3" t="s">
        <v>178</v>
      </c>
      <c r="C3923" s="3" t="s">
        <v>333</v>
      </c>
      <c r="D3923" s="3" t="s">
        <v>179</v>
      </c>
      <c r="E3923" s="3" t="s">
        <v>221</v>
      </c>
      <c r="F3923" s="3">
        <v>0.56000000000000005</v>
      </c>
      <c r="G3923" s="3">
        <v>0.48</v>
      </c>
      <c r="H3923" s="3" t="s">
        <v>337</v>
      </c>
      <c r="I3923" s="2">
        <v>1180</v>
      </c>
      <c r="J3923" s="3" t="s">
        <v>43</v>
      </c>
      <c r="K3923" s="2">
        <v>1000</v>
      </c>
      <c r="L3923" s="3"/>
      <c r="M3923" s="3" t="s">
        <v>336</v>
      </c>
      <c r="N3923" s="3" t="s">
        <v>337</v>
      </c>
      <c r="O3923" s="3"/>
      <c r="P3923" s="3"/>
      <c r="Q3923" s="3"/>
      <c r="R3923" s="3">
        <v>0</v>
      </c>
      <c r="S3923" s="3">
        <v>1</v>
      </c>
      <c r="T3923" s="2">
        <v>1</v>
      </c>
      <c r="U3923" s="3">
        <v>6.0621572053362903E-2</v>
      </c>
      <c r="V3923" s="3">
        <v>0.55674105249261019</v>
      </c>
      <c r="W3923" s="3">
        <v>7.894694995215859E-2</v>
      </c>
      <c r="X3923" s="3">
        <v>231.4347107546451</v>
      </c>
      <c r="Y3923" s="3">
        <v>0.55674105249261019</v>
      </c>
      <c r="Z3923" s="3">
        <v>7.8946880159625907E-2</v>
      </c>
      <c r="AA3923" s="3">
        <v>231.4347107546451</v>
      </c>
      <c r="AB3923">
        <f t="shared" si="102"/>
        <v>0.55674105249261019</v>
      </c>
      <c r="AC3923">
        <f t="shared" si="103"/>
        <v>7.8946880159625907E-2</v>
      </c>
    </row>
    <row r="3924" spans="1:29" x14ac:dyDescent="0.25">
      <c r="A3924" s="2">
        <v>3923</v>
      </c>
      <c r="B3924" s="3" t="s">
        <v>178</v>
      </c>
      <c r="C3924" s="3" t="s">
        <v>333</v>
      </c>
      <c r="D3924" s="3" t="s">
        <v>179</v>
      </c>
      <c r="E3924" s="3" t="s">
        <v>221</v>
      </c>
      <c r="F3924" s="3">
        <v>0.56000000000000005</v>
      </c>
      <c r="G3924" s="3">
        <v>0.48</v>
      </c>
      <c r="H3924" s="3" t="s">
        <v>337</v>
      </c>
      <c r="I3924" s="2">
        <v>1180</v>
      </c>
      <c r="J3924" s="3" t="s">
        <v>43</v>
      </c>
      <c r="K3924" s="2">
        <v>1180</v>
      </c>
      <c r="L3924" s="3"/>
      <c r="M3924" s="3" t="s">
        <v>336</v>
      </c>
      <c r="N3924" s="3" t="s">
        <v>337</v>
      </c>
      <c r="O3924" s="3"/>
      <c r="P3924" s="3"/>
      <c r="Q3924" s="3"/>
      <c r="R3924" s="3">
        <v>0</v>
      </c>
      <c r="S3924" s="3">
        <v>1</v>
      </c>
      <c r="T3924" s="2">
        <v>10</v>
      </c>
      <c r="U3924" s="3">
        <v>0.61441142540265092</v>
      </c>
      <c r="V3924" s="3">
        <v>5.7769951196489897</v>
      </c>
      <c r="W3924" s="3">
        <v>0.83232960728630201</v>
      </c>
      <c r="X3924" s="3">
        <v>2301.1202945262594</v>
      </c>
      <c r="Y3924" s="3">
        <v>5.7769951196489897</v>
      </c>
      <c r="Z3924" s="3">
        <v>0.83232887147077739</v>
      </c>
      <c r="AA3924" s="3">
        <v>2301.1202945262594</v>
      </c>
      <c r="AB3924">
        <f t="shared" si="102"/>
        <v>5.7769951196489897</v>
      </c>
      <c r="AC3924">
        <f t="shared" si="103"/>
        <v>0.83232887147077739</v>
      </c>
    </row>
    <row r="3925" spans="1:29" x14ac:dyDescent="0.25">
      <c r="A3925" s="2">
        <v>3924</v>
      </c>
      <c r="B3925" s="3" t="s">
        <v>178</v>
      </c>
      <c r="C3925" s="3" t="s">
        <v>333</v>
      </c>
      <c r="D3925" s="3" t="s">
        <v>179</v>
      </c>
      <c r="E3925" s="3" t="s">
        <v>221</v>
      </c>
      <c r="F3925" s="3">
        <v>0.56000000000000005</v>
      </c>
      <c r="G3925" s="3">
        <v>0.48</v>
      </c>
      <c r="H3925" s="3" t="s">
        <v>337</v>
      </c>
      <c r="I3925" s="2">
        <v>1200</v>
      </c>
      <c r="J3925" s="3" t="s">
        <v>45</v>
      </c>
      <c r="K3925" s="2">
        <v>1200</v>
      </c>
      <c r="L3925" s="3"/>
      <c r="M3925" s="3" t="s">
        <v>336</v>
      </c>
      <c r="N3925" s="3" t="s">
        <v>337</v>
      </c>
      <c r="O3925" s="3"/>
      <c r="P3925" s="3"/>
      <c r="Q3925" s="3"/>
      <c r="R3925" s="3">
        <v>0</v>
      </c>
      <c r="S3925" s="3">
        <v>1</v>
      </c>
      <c r="T3925" s="2">
        <v>2225</v>
      </c>
      <c r="U3925" s="3">
        <v>466.08008429210366</v>
      </c>
      <c r="V3925" s="3">
        <v>4659.713147057988</v>
      </c>
      <c r="W3925" s="3">
        <v>698.81420402596268</v>
      </c>
      <c r="X3925" s="3">
        <v>1792272.7944236079</v>
      </c>
      <c r="Y3925" s="3">
        <v>4659.713147057988</v>
      </c>
      <c r="Z3925" s="3">
        <v>698.81358624385359</v>
      </c>
      <c r="AA3925" s="3">
        <v>1792272.7944236079</v>
      </c>
      <c r="AB3925">
        <f t="shared" ref="AB3925:AB3988" si="104">Y3925</f>
        <v>4659.713147057988</v>
      </c>
      <c r="AC3925">
        <f t="shared" ref="AC3925:AC3988" si="105">Z3925</f>
        <v>698.81358624385359</v>
      </c>
    </row>
    <row r="3926" spans="1:29" x14ac:dyDescent="0.25">
      <c r="A3926" s="2">
        <v>3925</v>
      </c>
      <c r="B3926" s="3" t="s">
        <v>178</v>
      </c>
      <c r="C3926" s="3" t="s">
        <v>333</v>
      </c>
      <c r="D3926" s="3" t="s">
        <v>179</v>
      </c>
      <c r="E3926" s="3" t="s">
        <v>221</v>
      </c>
      <c r="F3926" s="3">
        <v>0.56000000000000005</v>
      </c>
      <c r="G3926" s="3">
        <v>0.48</v>
      </c>
      <c r="H3926" s="3" t="s">
        <v>337</v>
      </c>
      <c r="I3926" s="2">
        <v>1210</v>
      </c>
      <c r="J3926" s="3" t="s">
        <v>46</v>
      </c>
      <c r="K3926" s="2">
        <v>1210</v>
      </c>
      <c r="L3926" s="3"/>
      <c r="M3926" s="3" t="s">
        <v>336</v>
      </c>
      <c r="N3926" s="3" t="s">
        <v>337</v>
      </c>
      <c r="O3926" s="3"/>
      <c r="P3926" s="3"/>
      <c r="Q3926" s="3"/>
      <c r="R3926" s="3">
        <v>0</v>
      </c>
      <c r="S3926" s="3">
        <v>1</v>
      </c>
      <c r="T3926" s="2">
        <v>1268</v>
      </c>
      <c r="U3926" s="3">
        <v>154.92614526377912</v>
      </c>
      <c r="V3926" s="3">
        <v>1525.3491642499248</v>
      </c>
      <c r="W3926" s="3">
        <v>226.50345761412095</v>
      </c>
      <c r="X3926" s="3">
        <v>588403.08243120054</v>
      </c>
      <c r="Y3926" s="3">
        <v>1525.3491642499248</v>
      </c>
      <c r="Z3926" s="3">
        <v>226.50325737522707</v>
      </c>
      <c r="AA3926" s="3">
        <v>588403.08243120054</v>
      </c>
      <c r="AB3926">
        <f t="shared" si="104"/>
        <v>1525.3491642499248</v>
      </c>
      <c r="AC3926">
        <f t="shared" si="105"/>
        <v>226.50325737522707</v>
      </c>
    </row>
    <row r="3927" spans="1:29" x14ac:dyDescent="0.25">
      <c r="A3927" s="2">
        <v>3926</v>
      </c>
      <c r="B3927" s="3" t="s">
        <v>178</v>
      </c>
      <c r="C3927" s="3" t="s">
        <v>333</v>
      </c>
      <c r="D3927" s="3" t="s">
        <v>179</v>
      </c>
      <c r="E3927" s="3" t="s">
        <v>221</v>
      </c>
      <c r="F3927" s="3">
        <v>0.56000000000000005</v>
      </c>
      <c r="G3927" s="3">
        <v>0.48</v>
      </c>
      <c r="H3927" s="3" t="s">
        <v>337</v>
      </c>
      <c r="I3927" s="2">
        <v>1290</v>
      </c>
      <c r="J3927" s="3" t="s">
        <v>145</v>
      </c>
      <c r="K3927" s="2">
        <v>1290</v>
      </c>
      <c r="L3927" s="3"/>
      <c r="M3927" s="3" t="s">
        <v>336</v>
      </c>
      <c r="N3927" s="3" t="s">
        <v>337</v>
      </c>
      <c r="O3927" s="3"/>
      <c r="P3927" s="3"/>
      <c r="Q3927" s="3"/>
      <c r="R3927" s="3">
        <v>0</v>
      </c>
      <c r="S3927" s="3">
        <v>1</v>
      </c>
      <c r="T3927" s="2">
        <v>22</v>
      </c>
      <c r="U3927" s="3">
        <v>3.4852094165699006</v>
      </c>
      <c r="V3927" s="3">
        <v>30.517817905052958</v>
      </c>
      <c r="W3927" s="3">
        <v>4.3759812011272761</v>
      </c>
      <c r="X3927" s="3">
        <v>13345.413910208275</v>
      </c>
      <c r="Y3927" s="3">
        <v>30.517817905052958</v>
      </c>
      <c r="Z3927" s="3">
        <v>4.3759773325698417</v>
      </c>
      <c r="AA3927" s="3">
        <v>13345.413910208275</v>
      </c>
      <c r="AB3927">
        <f t="shared" si="104"/>
        <v>30.517817905052958</v>
      </c>
      <c r="AC3927">
        <f t="shared" si="105"/>
        <v>4.3759773325698417</v>
      </c>
    </row>
    <row r="3928" spans="1:29" x14ac:dyDescent="0.25">
      <c r="A3928" s="2">
        <v>3927</v>
      </c>
      <c r="B3928" s="3" t="s">
        <v>178</v>
      </c>
      <c r="C3928" s="3" t="s">
        <v>333</v>
      </c>
      <c r="D3928" s="3" t="s">
        <v>179</v>
      </c>
      <c r="E3928" s="3" t="s">
        <v>221</v>
      </c>
      <c r="F3928" s="3">
        <v>0.56000000000000005</v>
      </c>
      <c r="G3928" s="3">
        <v>0.48</v>
      </c>
      <c r="H3928" s="3" t="s">
        <v>337</v>
      </c>
      <c r="I3928" s="2">
        <v>1300</v>
      </c>
      <c r="J3928" s="3" t="s">
        <v>114</v>
      </c>
      <c r="K3928" s="2">
        <v>1300</v>
      </c>
      <c r="L3928" s="3"/>
      <c r="M3928" s="3" t="s">
        <v>336</v>
      </c>
      <c r="N3928" s="3" t="s">
        <v>337</v>
      </c>
      <c r="O3928" s="3"/>
      <c r="P3928" s="3"/>
      <c r="Q3928" s="3"/>
      <c r="R3928" s="3">
        <v>0</v>
      </c>
      <c r="S3928" s="3">
        <v>1</v>
      </c>
      <c r="T3928" s="2">
        <v>28</v>
      </c>
      <c r="U3928" s="3">
        <v>2.0389520211826468</v>
      </c>
      <c r="V3928" s="3">
        <v>22.893777547157011</v>
      </c>
      <c r="W3928" s="3">
        <v>4.3761265650980397</v>
      </c>
      <c r="X3928" s="3">
        <v>7615.1748097139516</v>
      </c>
      <c r="Y3928" s="3">
        <v>22.893777547157011</v>
      </c>
      <c r="Z3928" s="3">
        <v>4.3761226964120983</v>
      </c>
      <c r="AA3928" s="3">
        <v>7615.1748097139516</v>
      </c>
      <c r="AB3928">
        <f t="shared" si="104"/>
        <v>22.893777547157011</v>
      </c>
      <c r="AC3928">
        <f t="shared" si="105"/>
        <v>4.3761226964120983</v>
      </c>
    </row>
    <row r="3929" spans="1:29" x14ac:dyDescent="0.25">
      <c r="A3929" s="2">
        <v>3928</v>
      </c>
      <c r="B3929" s="3" t="s">
        <v>178</v>
      </c>
      <c r="C3929" s="3" t="s">
        <v>333</v>
      </c>
      <c r="D3929" s="3" t="s">
        <v>179</v>
      </c>
      <c r="E3929" s="3" t="s">
        <v>221</v>
      </c>
      <c r="F3929" s="3">
        <v>0.56000000000000005</v>
      </c>
      <c r="G3929" s="3">
        <v>0.48</v>
      </c>
      <c r="H3929" s="3" t="s">
        <v>337</v>
      </c>
      <c r="I3929" s="2">
        <v>1320</v>
      </c>
      <c r="J3929" s="3" t="s">
        <v>115</v>
      </c>
      <c r="K3929" s="2">
        <v>1320</v>
      </c>
      <c r="L3929" s="3"/>
      <c r="M3929" s="3" t="s">
        <v>336</v>
      </c>
      <c r="N3929" s="3" t="s">
        <v>337</v>
      </c>
      <c r="O3929" s="3"/>
      <c r="P3929" s="3"/>
      <c r="Q3929" s="3"/>
      <c r="R3929" s="3">
        <v>0</v>
      </c>
      <c r="S3929" s="3">
        <v>1</v>
      </c>
      <c r="T3929" s="2">
        <v>332</v>
      </c>
      <c r="U3929" s="3">
        <v>34.659983691907271</v>
      </c>
      <c r="V3929" s="3">
        <v>364.66618203694873</v>
      </c>
      <c r="W3929" s="3">
        <v>62.014127875515278</v>
      </c>
      <c r="X3929" s="3">
        <v>134034.85790451657</v>
      </c>
      <c r="Y3929" s="3">
        <v>364.66618203694873</v>
      </c>
      <c r="Z3929" s="3">
        <v>62.014073052332847</v>
      </c>
      <c r="AA3929" s="3">
        <v>134034.85790451657</v>
      </c>
      <c r="AB3929">
        <f t="shared" si="104"/>
        <v>364.66618203694873</v>
      </c>
      <c r="AC3929">
        <f t="shared" si="105"/>
        <v>62.014073052332847</v>
      </c>
    </row>
    <row r="3930" spans="1:29" x14ac:dyDescent="0.25">
      <c r="A3930" s="2">
        <v>3929</v>
      </c>
      <c r="B3930" s="3" t="s">
        <v>178</v>
      </c>
      <c r="C3930" s="3" t="s">
        <v>333</v>
      </c>
      <c r="D3930" s="3" t="s">
        <v>179</v>
      </c>
      <c r="E3930" s="3" t="s">
        <v>221</v>
      </c>
      <c r="F3930" s="3">
        <v>0.56000000000000005</v>
      </c>
      <c r="G3930" s="3">
        <v>0.48</v>
      </c>
      <c r="H3930" s="3" t="s">
        <v>337</v>
      </c>
      <c r="I3930" s="2">
        <v>1330</v>
      </c>
      <c r="J3930" s="3" t="s">
        <v>47</v>
      </c>
      <c r="K3930" s="2">
        <v>1330</v>
      </c>
      <c r="L3930" s="3"/>
      <c r="M3930" s="3" t="s">
        <v>336</v>
      </c>
      <c r="N3930" s="3" t="s">
        <v>337</v>
      </c>
      <c r="O3930" s="3"/>
      <c r="P3930" s="3"/>
      <c r="Q3930" s="3"/>
      <c r="R3930" s="3">
        <v>0</v>
      </c>
      <c r="S3930" s="3">
        <v>1</v>
      </c>
      <c r="T3930" s="2">
        <v>129</v>
      </c>
      <c r="U3930" s="3">
        <v>38.74030464310875</v>
      </c>
      <c r="V3930" s="3">
        <v>452.41897201169945</v>
      </c>
      <c r="W3930" s="3">
        <v>87.829901085264027</v>
      </c>
      <c r="X3930" s="3">
        <v>149457.14862669338</v>
      </c>
      <c r="Y3930" s="3">
        <v>452.41897201169945</v>
      </c>
      <c r="Z3930" s="3">
        <v>87.82982343981692</v>
      </c>
      <c r="AA3930" s="3">
        <v>149457.14862669338</v>
      </c>
      <c r="AB3930">
        <f t="shared" si="104"/>
        <v>452.41897201169945</v>
      </c>
      <c r="AC3930">
        <f t="shared" si="105"/>
        <v>87.82982343981692</v>
      </c>
    </row>
    <row r="3931" spans="1:29" x14ac:dyDescent="0.25">
      <c r="A3931" s="2">
        <v>3930</v>
      </c>
      <c r="B3931" s="3" t="s">
        <v>178</v>
      </c>
      <c r="C3931" s="3" t="s">
        <v>333</v>
      </c>
      <c r="D3931" s="3" t="s">
        <v>179</v>
      </c>
      <c r="E3931" s="3" t="s">
        <v>221</v>
      </c>
      <c r="F3931" s="3">
        <v>0.56000000000000005</v>
      </c>
      <c r="G3931" s="3">
        <v>0.48</v>
      </c>
      <c r="H3931" s="3" t="s">
        <v>337</v>
      </c>
      <c r="I3931" s="2">
        <v>1390</v>
      </c>
      <c r="J3931" s="3" t="s">
        <v>134</v>
      </c>
      <c r="K3931" s="2">
        <v>1390</v>
      </c>
      <c r="L3931" s="3"/>
      <c r="M3931" s="3" t="s">
        <v>336</v>
      </c>
      <c r="N3931" s="3" t="s">
        <v>337</v>
      </c>
      <c r="O3931" s="3"/>
      <c r="P3931" s="3"/>
      <c r="Q3931" s="3"/>
      <c r="R3931" s="3">
        <v>0</v>
      </c>
      <c r="S3931" s="3">
        <v>1</v>
      </c>
      <c r="T3931" s="2">
        <v>22</v>
      </c>
      <c r="U3931" s="3">
        <v>3.1257654969896209</v>
      </c>
      <c r="V3931" s="3">
        <v>29.91723731143761</v>
      </c>
      <c r="W3931" s="3">
        <v>5.2164402522526663</v>
      </c>
      <c r="X3931" s="3">
        <v>11981.163654738128</v>
      </c>
      <c r="Y3931" s="3">
        <v>29.91723731143761</v>
      </c>
      <c r="Z3931" s="3">
        <v>5.2164356406929233</v>
      </c>
      <c r="AA3931" s="3">
        <v>11981.163654738128</v>
      </c>
      <c r="AB3931">
        <f t="shared" si="104"/>
        <v>29.91723731143761</v>
      </c>
      <c r="AC3931">
        <f t="shared" si="105"/>
        <v>5.2164356406929233</v>
      </c>
    </row>
    <row r="3932" spans="1:29" x14ac:dyDescent="0.25">
      <c r="A3932" s="2">
        <v>3931</v>
      </c>
      <c r="B3932" s="3" t="s">
        <v>178</v>
      </c>
      <c r="C3932" s="3" t="s">
        <v>333</v>
      </c>
      <c r="D3932" s="3" t="s">
        <v>179</v>
      </c>
      <c r="E3932" s="3" t="s">
        <v>221</v>
      </c>
      <c r="F3932" s="3">
        <v>0.56000000000000005</v>
      </c>
      <c r="G3932" s="3">
        <v>0.48</v>
      </c>
      <c r="H3932" s="3" t="s">
        <v>337</v>
      </c>
      <c r="I3932" s="2">
        <v>1400</v>
      </c>
      <c r="J3932" s="3" t="s">
        <v>48</v>
      </c>
      <c r="K3932" s="2">
        <v>1400</v>
      </c>
      <c r="L3932" s="3"/>
      <c r="M3932" s="3" t="s">
        <v>336</v>
      </c>
      <c r="N3932" s="3" t="s">
        <v>337</v>
      </c>
      <c r="O3932" s="3"/>
      <c r="P3932" s="3"/>
      <c r="Q3932" s="3"/>
      <c r="R3932" s="3">
        <v>0</v>
      </c>
      <c r="S3932" s="3">
        <v>1</v>
      </c>
      <c r="T3932" s="2">
        <v>183</v>
      </c>
      <c r="U3932" s="3">
        <v>30.862287187298357</v>
      </c>
      <c r="V3932" s="3">
        <v>345.77852086135942</v>
      </c>
      <c r="W3932" s="3">
        <v>46.879120337619405</v>
      </c>
      <c r="X3932" s="3">
        <v>119557.01347966699</v>
      </c>
      <c r="Y3932" s="3">
        <v>345.77852086135942</v>
      </c>
      <c r="Z3932" s="3">
        <v>46.879078894440987</v>
      </c>
      <c r="AA3932" s="3">
        <v>119557.01347966699</v>
      </c>
      <c r="AB3932">
        <f t="shared" si="104"/>
        <v>345.77852086135942</v>
      </c>
      <c r="AC3932">
        <f t="shared" si="105"/>
        <v>46.879078894440987</v>
      </c>
    </row>
    <row r="3933" spans="1:29" x14ac:dyDescent="0.25">
      <c r="A3933" s="2">
        <v>3932</v>
      </c>
      <c r="B3933" s="3" t="s">
        <v>178</v>
      </c>
      <c r="C3933" s="3" t="s">
        <v>333</v>
      </c>
      <c r="D3933" s="3" t="s">
        <v>179</v>
      </c>
      <c r="E3933" s="3" t="s">
        <v>221</v>
      </c>
      <c r="F3933" s="3">
        <v>0.56000000000000005</v>
      </c>
      <c r="G3933" s="3">
        <v>0.48</v>
      </c>
      <c r="H3933" s="3" t="s">
        <v>337</v>
      </c>
      <c r="I3933" s="2">
        <v>1410</v>
      </c>
      <c r="J3933" s="3" t="s">
        <v>116</v>
      </c>
      <c r="K3933" s="2">
        <v>1410</v>
      </c>
      <c r="L3933" s="3"/>
      <c r="M3933" s="3" t="s">
        <v>336</v>
      </c>
      <c r="N3933" s="3" t="s">
        <v>337</v>
      </c>
      <c r="O3933" s="3"/>
      <c r="P3933" s="3"/>
      <c r="Q3933" s="3"/>
      <c r="R3933" s="3">
        <v>0</v>
      </c>
      <c r="S3933" s="3">
        <v>1</v>
      </c>
      <c r="T3933" s="2">
        <v>67</v>
      </c>
      <c r="U3933" s="3">
        <v>10.506173634057889</v>
      </c>
      <c r="V3933" s="3">
        <v>100.56212018603556</v>
      </c>
      <c r="W3933" s="3">
        <v>13.932686798014345</v>
      </c>
      <c r="X3933" s="3">
        <v>40403.296079009175</v>
      </c>
      <c r="Y3933" s="3">
        <v>100.56212018603556</v>
      </c>
      <c r="Z3933" s="3">
        <v>13.932674480914102</v>
      </c>
      <c r="AA3933" s="3">
        <v>40403.296079009175</v>
      </c>
      <c r="AB3933">
        <f t="shared" si="104"/>
        <v>100.56212018603556</v>
      </c>
      <c r="AC3933">
        <f t="shared" si="105"/>
        <v>13.932674480914102</v>
      </c>
    </row>
    <row r="3934" spans="1:29" x14ac:dyDescent="0.25">
      <c r="A3934" s="2">
        <v>3933</v>
      </c>
      <c r="B3934" s="3" t="s">
        <v>178</v>
      </c>
      <c r="C3934" s="3" t="s">
        <v>333</v>
      </c>
      <c r="D3934" s="3" t="s">
        <v>179</v>
      </c>
      <c r="E3934" s="3" t="s">
        <v>221</v>
      </c>
      <c r="F3934" s="3">
        <v>0.56000000000000005</v>
      </c>
      <c r="G3934" s="3">
        <v>0.48</v>
      </c>
      <c r="H3934" s="3" t="s">
        <v>337</v>
      </c>
      <c r="I3934" s="2">
        <v>1420</v>
      </c>
      <c r="J3934" s="3" t="s">
        <v>117</v>
      </c>
      <c r="K3934" s="2">
        <v>1420</v>
      </c>
      <c r="L3934" s="3"/>
      <c r="M3934" s="3" t="s">
        <v>336</v>
      </c>
      <c r="N3934" s="3" t="s">
        <v>337</v>
      </c>
      <c r="O3934" s="3"/>
      <c r="P3934" s="3"/>
      <c r="Q3934" s="3"/>
      <c r="R3934" s="3">
        <v>0</v>
      </c>
      <c r="S3934" s="3">
        <v>1</v>
      </c>
      <c r="T3934" s="2">
        <v>35</v>
      </c>
      <c r="U3934" s="3">
        <v>8.8779843937203324</v>
      </c>
      <c r="V3934" s="3">
        <v>85.506313175350769</v>
      </c>
      <c r="W3934" s="3">
        <v>11.522537926187816</v>
      </c>
      <c r="X3934" s="3">
        <v>34654.169015179476</v>
      </c>
      <c r="Y3934" s="3">
        <v>85.506313175350769</v>
      </c>
      <c r="Z3934" s="3">
        <v>11.522527739763847</v>
      </c>
      <c r="AA3934" s="3">
        <v>34654.169015179476</v>
      </c>
      <c r="AB3934">
        <f t="shared" si="104"/>
        <v>85.506313175350769</v>
      </c>
      <c r="AC3934">
        <f t="shared" si="105"/>
        <v>11.522527739763847</v>
      </c>
    </row>
    <row r="3935" spans="1:29" x14ac:dyDescent="0.25">
      <c r="A3935" s="2">
        <v>3934</v>
      </c>
      <c r="B3935" s="3" t="s">
        <v>178</v>
      </c>
      <c r="C3935" s="3" t="s">
        <v>333</v>
      </c>
      <c r="D3935" s="3" t="s">
        <v>179</v>
      </c>
      <c r="E3935" s="3" t="s">
        <v>221</v>
      </c>
      <c r="F3935" s="3">
        <v>0.56000000000000005</v>
      </c>
      <c r="G3935" s="3">
        <v>0.48</v>
      </c>
      <c r="H3935" s="3" t="s">
        <v>337</v>
      </c>
      <c r="I3935" s="2">
        <v>1430</v>
      </c>
      <c r="J3935" s="3" t="s">
        <v>118</v>
      </c>
      <c r="K3935" s="2">
        <v>1430</v>
      </c>
      <c r="L3935" s="3"/>
      <c r="M3935" s="3" t="s">
        <v>336</v>
      </c>
      <c r="N3935" s="3" t="s">
        <v>337</v>
      </c>
      <c r="O3935" s="3"/>
      <c r="P3935" s="3"/>
      <c r="Q3935" s="3"/>
      <c r="R3935" s="3">
        <v>0</v>
      </c>
      <c r="S3935" s="3">
        <v>1</v>
      </c>
      <c r="T3935" s="2">
        <v>28</v>
      </c>
      <c r="U3935" s="3">
        <v>4.9494394922982483</v>
      </c>
      <c r="V3935" s="3">
        <v>46.37848996482731</v>
      </c>
      <c r="W3935" s="3">
        <v>6.2980199695684638</v>
      </c>
      <c r="X3935" s="3">
        <v>19168.276270801431</v>
      </c>
      <c r="Y3935" s="3">
        <v>46.37848996482731</v>
      </c>
      <c r="Z3935" s="3">
        <v>6.2980144018452799</v>
      </c>
      <c r="AA3935" s="3">
        <v>19168.276270801431</v>
      </c>
      <c r="AB3935">
        <f t="shared" si="104"/>
        <v>46.37848996482731</v>
      </c>
      <c r="AC3935">
        <f t="shared" si="105"/>
        <v>6.2980144018452799</v>
      </c>
    </row>
    <row r="3936" spans="1:29" x14ac:dyDescent="0.25">
      <c r="A3936" s="2">
        <v>3935</v>
      </c>
      <c r="B3936" s="3" t="s">
        <v>178</v>
      </c>
      <c r="C3936" s="3" t="s">
        <v>333</v>
      </c>
      <c r="D3936" s="3" t="s">
        <v>179</v>
      </c>
      <c r="E3936" s="3" t="s">
        <v>221</v>
      </c>
      <c r="F3936" s="3">
        <v>0.56000000000000005</v>
      </c>
      <c r="G3936" s="3">
        <v>0.48</v>
      </c>
      <c r="H3936" s="3" t="s">
        <v>337</v>
      </c>
      <c r="I3936" s="2">
        <v>1450</v>
      </c>
      <c r="J3936" s="3" t="s">
        <v>119</v>
      </c>
      <c r="K3936" s="2">
        <v>1450</v>
      </c>
      <c r="L3936" s="3"/>
      <c r="M3936" s="3" t="s">
        <v>336</v>
      </c>
      <c r="N3936" s="3" t="s">
        <v>337</v>
      </c>
      <c r="O3936" s="3"/>
      <c r="P3936" s="3"/>
      <c r="Q3936" s="3"/>
      <c r="R3936" s="3">
        <v>0</v>
      </c>
      <c r="S3936" s="3">
        <v>1</v>
      </c>
      <c r="T3936" s="2">
        <v>55</v>
      </c>
      <c r="U3936" s="3">
        <v>19.365319240262458</v>
      </c>
      <c r="V3936" s="3">
        <v>217.71032451074134</v>
      </c>
      <c r="W3936" s="3">
        <v>28.693744770224363</v>
      </c>
      <c r="X3936" s="3">
        <v>73172.702427696757</v>
      </c>
      <c r="Y3936" s="3">
        <v>217.71032451074134</v>
      </c>
      <c r="Z3936" s="3">
        <v>28.693719403707767</v>
      </c>
      <c r="AA3936" s="3">
        <v>73172.702427696757</v>
      </c>
      <c r="AB3936">
        <f t="shared" si="104"/>
        <v>217.71032451074134</v>
      </c>
      <c r="AC3936">
        <f t="shared" si="105"/>
        <v>28.693719403707767</v>
      </c>
    </row>
    <row r="3937" spans="1:29" x14ac:dyDescent="0.25">
      <c r="A3937" s="2">
        <v>3936</v>
      </c>
      <c r="B3937" s="3" t="s">
        <v>178</v>
      </c>
      <c r="C3937" s="3" t="s">
        <v>333</v>
      </c>
      <c r="D3937" s="3" t="s">
        <v>179</v>
      </c>
      <c r="E3937" s="3" t="s">
        <v>221</v>
      </c>
      <c r="F3937" s="3">
        <v>0.56000000000000005</v>
      </c>
      <c r="G3937" s="3">
        <v>0.48</v>
      </c>
      <c r="H3937" s="3" t="s">
        <v>337</v>
      </c>
      <c r="I3937" s="2">
        <v>1470</v>
      </c>
      <c r="J3937" s="3" t="s">
        <v>298</v>
      </c>
      <c r="K3937" s="2">
        <v>1470</v>
      </c>
      <c r="L3937" s="3"/>
      <c r="M3937" s="3" t="s">
        <v>336</v>
      </c>
      <c r="N3937" s="3" t="s">
        <v>337</v>
      </c>
      <c r="O3937" s="3"/>
      <c r="P3937" s="3"/>
      <c r="Q3937" s="3"/>
      <c r="R3937" s="3">
        <v>0</v>
      </c>
      <c r="S3937" s="3">
        <v>1</v>
      </c>
      <c r="T3937" s="2">
        <v>57</v>
      </c>
      <c r="U3937" s="3">
        <v>22.813099182999657</v>
      </c>
      <c r="V3937" s="3">
        <v>272.29256075953123</v>
      </c>
      <c r="W3937" s="3">
        <v>36.155295232574858</v>
      </c>
      <c r="X3937" s="3">
        <v>87421.021479596791</v>
      </c>
      <c r="Y3937" s="3">
        <v>272.29256075953123</v>
      </c>
      <c r="Z3937" s="3">
        <v>36.155263269723619</v>
      </c>
      <c r="AA3937" s="3">
        <v>87421.021479596791</v>
      </c>
      <c r="AB3937">
        <f t="shared" si="104"/>
        <v>272.29256075953123</v>
      </c>
      <c r="AC3937">
        <f t="shared" si="105"/>
        <v>36.155263269723619</v>
      </c>
    </row>
    <row r="3938" spans="1:29" x14ac:dyDescent="0.25">
      <c r="A3938" s="2">
        <v>3937</v>
      </c>
      <c r="B3938" s="3" t="s">
        <v>178</v>
      </c>
      <c r="C3938" s="3" t="s">
        <v>333</v>
      </c>
      <c r="D3938" s="3" t="s">
        <v>179</v>
      </c>
      <c r="E3938" s="3" t="s">
        <v>221</v>
      </c>
      <c r="F3938" s="3">
        <v>0.56000000000000005</v>
      </c>
      <c r="G3938" s="3">
        <v>0.48</v>
      </c>
      <c r="H3938" s="3" t="s">
        <v>337</v>
      </c>
      <c r="I3938" s="2">
        <v>1510</v>
      </c>
      <c r="J3938" s="3" t="s">
        <v>152</v>
      </c>
      <c r="K3938" s="2">
        <v>1510</v>
      </c>
      <c r="L3938" s="3"/>
      <c r="M3938" s="3" t="s">
        <v>336</v>
      </c>
      <c r="N3938" s="3" t="s">
        <v>337</v>
      </c>
      <c r="O3938" s="3"/>
      <c r="P3938" s="3"/>
      <c r="Q3938" s="3"/>
      <c r="R3938" s="3">
        <v>0</v>
      </c>
      <c r="S3938" s="3">
        <v>1</v>
      </c>
      <c r="T3938" s="2">
        <v>4</v>
      </c>
      <c r="U3938" s="3">
        <v>0.58440235719143097</v>
      </c>
      <c r="V3938" s="3">
        <v>5.6440491241970534</v>
      </c>
      <c r="W3938" s="3">
        <v>0.77191702115687</v>
      </c>
      <c r="X3938" s="3">
        <v>2290.9768797728411</v>
      </c>
      <c r="Y3938" s="3">
        <v>5.6440491241970534</v>
      </c>
      <c r="Z3938" s="3">
        <v>0.77191633874869803</v>
      </c>
      <c r="AA3938" s="3">
        <v>2290.9768797728411</v>
      </c>
      <c r="AB3938">
        <f t="shared" si="104"/>
        <v>5.6440491241970534</v>
      </c>
      <c r="AC3938">
        <f t="shared" si="105"/>
        <v>0.77191633874869803</v>
      </c>
    </row>
    <row r="3939" spans="1:29" x14ac:dyDescent="0.25">
      <c r="A3939" s="2">
        <v>3938</v>
      </c>
      <c r="B3939" s="3" t="s">
        <v>178</v>
      </c>
      <c r="C3939" s="3" t="s">
        <v>333</v>
      </c>
      <c r="D3939" s="3" t="s">
        <v>179</v>
      </c>
      <c r="E3939" s="3" t="s">
        <v>221</v>
      </c>
      <c r="F3939" s="3">
        <v>0.56000000000000005</v>
      </c>
      <c r="G3939" s="3">
        <v>0.48</v>
      </c>
      <c r="H3939" s="3" t="s">
        <v>337</v>
      </c>
      <c r="I3939" s="2">
        <v>1550</v>
      </c>
      <c r="J3939" s="3" t="s">
        <v>120</v>
      </c>
      <c r="K3939" s="2">
        <v>1000</v>
      </c>
      <c r="L3939" s="3"/>
      <c r="M3939" s="3" t="s">
        <v>336</v>
      </c>
      <c r="N3939" s="3" t="s">
        <v>337</v>
      </c>
      <c r="O3939" s="3"/>
      <c r="P3939" s="3"/>
      <c r="Q3939" s="3"/>
      <c r="R3939" s="3">
        <v>0</v>
      </c>
      <c r="S3939" s="3">
        <v>1</v>
      </c>
      <c r="T3939" s="2">
        <v>2</v>
      </c>
      <c r="U3939" s="3">
        <v>0.32161041673248819</v>
      </c>
      <c r="V3939" s="3">
        <v>2.7502845865178647</v>
      </c>
      <c r="W3939" s="3">
        <v>0.39297116182345943</v>
      </c>
      <c r="X3939" s="3">
        <v>1245.3053927529143</v>
      </c>
      <c r="Y3939" s="3">
        <v>2.7502845865178647</v>
      </c>
      <c r="Z3939" s="3">
        <v>0.39297081441988502</v>
      </c>
      <c r="AA3939" s="3">
        <v>1245.3053927529143</v>
      </c>
      <c r="AB3939">
        <f t="shared" si="104"/>
        <v>2.7502845865178647</v>
      </c>
      <c r="AC3939">
        <f t="shared" si="105"/>
        <v>0.39297081441988502</v>
      </c>
    </row>
    <row r="3940" spans="1:29" x14ac:dyDescent="0.25">
      <c r="A3940" s="2">
        <v>3939</v>
      </c>
      <c r="B3940" s="3" t="s">
        <v>178</v>
      </c>
      <c r="C3940" s="3" t="s">
        <v>333</v>
      </c>
      <c r="D3940" s="3" t="s">
        <v>179</v>
      </c>
      <c r="E3940" s="3" t="s">
        <v>221</v>
      </c>
      <c r="F3940" s="3">
        <v>0.56000000000000005</v>
      </c>
      <c r="G3940" s="3">
        <v>0.48</v>
      </c>
      <c r="H3940" s="3" t="s">
        <v>337</v>
      </c>
      <c r="I3940" s="2">
        <v>1550</v>
      </c>
      <c r="J3940" s="3" t="s">
        <v>120</v>
      </c>
      <c r="K3940" s="2">
        <v>1550</v>
      </c>
      <c r="L3940" s="3"/>
      <c r="M3940" s="3" t="s">
        <v>336</v>
      </c>
      <c r="N3940" s="3" t="s">
        <v>337</v>
      </c>
      <c r="O3940" s="3"/>
      <c r="P3940" s="3"/>
      <c r="Q3940" s="3"/>
      <c r="R3940" s="3">
        <v>0</v>
      </c>
      <c r="S3940" s="3">
        <v>1</v>
      </c>
      <c r="T3940" s="2">
        <v>31</v>
      </c>
      <c r="U3940" s="3">
        <v>7.1054383697878531</v>
      </c>
      <c r="V3940" s="3">
        <v>58.258350537521622</v>
      </c>
      <c r="W3940" s="3">
        <v>8.333472694639541</v>
      </c>
      <c r="X3940" s="3">
        <v>27020.715678158915</v>
      </c>
      <c r="Y3940" s="3">
        <v>58.258350537521622</v>
      </c>
      <c r="Z3940" s="3">
        <v>8.3334653274877422</v>
      </c>
      <c r="AA3940" s="3">
        <v>27020.715678158915</v>
      </c>
      <c r="AB3940">
        <f t="shared" si="104"/>
        <v>58.258350537521622</v>
      </c>
      <c r="AC3940">
        <f t="shared" si="105"/>
        <v>8.3334653274877422</v>
      </c>
    </row>
    <row r="3941" spans="1:29" x14ac:dyDescent="0.25">
      <c r="A3941" s="2">
        <v>3940</v>
      </c>
      <c r="B3941" s="3" t="s">
        <v>178</v>
      </c>
      <c r="C3941" s="3" t="s">
        <v>333</v>
      </c>
      <c r="D3941" s="3" t="s">
        <v>179</v>
      </c>
      <c r="E3941" s="3" t="s">
        <v>221</v>
      </c>
      <c r="F3941" s="3">
        <v>0.56000000000000005</v>
      </c>
      <c r="G3941" s="3">
        <v>0.48</v>
      </c>
      <c r="H3941" s="3" t="s">
        <v>337</v>
      </c>
      <c r="I3941" s="2">
        <v>1700</v>
      </c>
      <c r="J3941" s="3" t="s">
        <v>121</v>
      </c>
      <c r="K3941" s="2">
        <v>1700</v>
      </c>
      <c r="L3941" s="3"/>
      <c r="M3941" s="3" t="s">
        <v>336</v>
      </c>
      <c r="N3941" s="3" t="s">
        <v>337</v>
      </c>
      <c r="O3941" s="3"/>
      <c r="P3941" s="3"/>
      <c r="Q3941" s="3"/>
      <c r="R3941" s="3">
        <v>0</v>
      </c>
      <c r="S3941" s="3">
        <v>1</v>
      </c>
      <c r="T3941" s="2">
        <v>92</v>
      </c>
      <c r="U3941" s="3">
        <v>8.3887885251804732</v>
      </c>
      <c r="V3941" s="3">
        <v>74.160220446677087</v>
      </c>
      <c r="W3941" s="3">
        <v>10.245932655296441</v>
      </c>
      <c r="X3941" s="3">
        <v>32130.650724152172</v>
      </c>
      <c r="Y3941" s="3">
        <v>74.160220446677087</v>
      </c>
      <c r="Z3941" s="3">
        <v>10.245923597446978</v>
      </c>
      <c r="AA3941" s="3">
        <v>32130.650724152172</v>
      </c>
      <c r="AB3941">
        <f t="shared" si="104"/>
        <v>74.160220446677087</v>
      </c>
      <c r="AC3941">
        <f t="shared" si="105"/>
        <v>10.245923597446978</v>
      </c>
    </row>
    <row r="3942" spans="1:29" x14ac:dyDescent="0.25">
      <c r="A3942" s="2">
        <v>3941</v>
      </c>
      <c r="B3942" s="3" t="s">
        <v>178</v>
      </c>
      <c r="C3942" s="3" t="s">
        <v>333</v>
      </c>
      <c r="D3942" s="3" t="s">
        <v>179</v>
      </c>
      <c r="E3942" s="3" t="s">
        <v>221</v>
      </c>
      <c r="F3942" s="3">
        <v>0.56000000000000005</v>
      </c>
      <c r="G3942" s="3">
        <v>0.48</v>
      </c>
      <c r="H3942" s="3" t="s">
        <v>337</v>
      </c>
      <c r="I3942" s="2">
        <v>1710</v>
      </c>
      <c r="J3942" s="3" t="s">
        <v>122</v>
      </c>
      <c r="K3942" s="2">
        <v>1710</v>
      </c>
      <c r="L3942" s="3"/>
      <c r="M3942" s="3" t="s">
        <v>336</v>
      </c>
      <c r="N3942" s="3" t="s">
        <v>337</v>
      </c>
      <c r="O3942" s="3"/>
      <c r="P3942" s="3"/>
      <c r="Q3942" s="3"/>
      <c r="R3942" s="3">
        <v>0</v>
      </c>
      <c r="S3942" s="3">
        <v>1</v>
      </c>
      <c r="T3942" s="2">
        <v>26</v>
      </c>
      <c r="U3942" s="3">
        <v>4.1904514315058847</v>
      </c>
      <c r="V3942" s="3">
        <v>35.728129265171347</v>
      </c>
      <c r="W3942" s="3">
        <v>4.932998660008133</v>
      </c>
      <c r="X3942" s="3">
        <v>15655.010077687843</v>
      </c>
      <c r="Y3942" s="3">
        <v>35.728129265171347</v>
      </c>
      <c r="Z3942" s="3">
        <v>4.9329942990230702</v>
      </c>
      <c r="AA3942" s="3">
        <v>15655.010077687843</v>
      </c>
      <c r="AB3942">
        <f t="shared" si="104"/>
        <v>35.728129265171347</v>
      </c>
      <c r="AC3942">
        <f t="shared" si="105"/>
        <v>4.9329942990230702</v>
      </c>
    </row>
    <row r="3943" spans="1:29" x14ac:dyDescent="0.25">
      <c r="A3943" s="2">
        <v>3942</v>
      </c>
      <c r="B3943" s="3" t="s">
        <v>178</v>
      </c>
      <c r="C3943" s="3" t="s">
        <v>333</v>
      </c>
      <c r="D3943" s="3" t="s">
        <v>179</v>
      </c>
      <c r="E3943" s="3" t="s">
        <v>221</v>
      </c>
      <c r="F3943" s="3">
        <v>0.56000000000000005</v>
      </c>
      <c r="G3943" s="3">
        <v>0.48</v>
      </c>
      <c r="H3943" s="3" t="s">
        <v>337</v>
      </c>
      <c r="I3943" s="2">
        <v>1720</v>
      </c>
      <c r="J3943" s="3" t="s">
        <v>123</v>
      </c>
      <c r="K3943" s="2">
        <v>1720</v>
      </c>
      <c r="L3943" s="3"/>
      <c r="M3943" s="3" t="s">
        <v>336</v>
      </c>
      <c r="N3943" s="3" t="s">
        <v>337</v>
      </c>
      <c r="O3943" s="3"/>
      <c r="P3943" s="3"/>
      <c r="Q3943" s="3"/>
      <c r="R3943" s="3">
        <v>0</v>
      </c>
      <c r="S3943" s="3">
        <v>1</v>
      </c>
      <c r="T3943" s="2">
        <v>89</v>
      </c>
      <c r="U3943" s="3">
        <v>15.828927292105782</v>
      </c>
      <c r="V3943" s="3">
        <v>127.18230036391149</v>
      </c>
      <c r="W3943" s="3">
        <v>17.317681203414658</v>
      </c>
      <c r="X3943" s="3">
        <v>60565.602908639223</v>
      </c>
      <c r="Y3943" s="3">
        <v>127.18230036391149</v>
      </c>
      <c r="Z3943" s="3">
        <v>17.317665893832338</v>
      </c>
      <c r="AA3943" s="3">
        <v>60565.602908639223</v>
      </c>
      <c r="AB3943">
        <f t="shared" si="104"/>
        <v>127.18230036391149</v>
      </c>
      <c r="AC3943">
        <f t="shared" si="105"/>
        <v>17.317665893832338</v>
      </c>
    </row>
    <row r="3944" spans="1:29" x14ac:dyDescent="0.25">
      <c r="A3944" s="2">
        <v>3943</v>
      </c>
      <c r="B3944" s="3" t="s">
        <v>178</v>
      </c>
      <c r="C3944" s="3" t="s">
        <v>333</v>
      </c>
      <c r="D3944" s="3" t="s">
        <v>179</v>
      </c>
      <c r="E3944" s="3" t="s">
        <v>221</v>
      </c>
      <c r="F3944" s="3">
        <v>0.56000000000000005</v>
      </c>
      <c r="G3944" s="3">
        <v>0.48</v>
      </c>
      <c r="H3944" s="3" t="s">
        <v>337</v>
      </c>
      <c r="I3944" s="2">
        <v>1750</v>
      </c>
      <c r="J3944" s="3" t="s">
        <v>51</v>
      </c>
      <c r="K3944" s="2">
        <v>1750</v>
      </c>
      <c r="L3944" s="3"/>
      <c r="M3944" s="3" t="s">
        <v>336</v>
      </c>
      <c r="N3944" s="3" t="s">
        <v>337</v>
      </c>
      <c r="O3944" s="3"/>
      <c r="P3944" s="3"/>
      <c r="Q3944" s="3"/>
      <c r="R3944" s="3">
        <v>0</v>
      </c>
      <c r="S3944" s="3">
        <v>1</v>
      </c>
      <c r="T3944" s="2">
        <v>374</v>
      </c>
      <c r="U3944" s="3">
        <v>55.60117885717635</v>
      </c>
      <c r="V3944" s="3">
        <v>461.74633579284637</v>
      </c>
      <c r="W3944" s="3">
        <v>63.197417855542817</v>
      </c>
      <c r="X3944" s="3">
        <v>209156.51826073386</v>
      </c>
      <c r="Y3944" s="3">
        <v>461.74633579284637</v>
      </c>
      <c r="Z3944" s="3">
        <v>63.197361986280747</v>
      </c>
      <c r="AA3944" s="3">
        <v>209156.51826073386</v>
      </c>
      <c r="AB3944">
        <f t="shared" si="104"/>
        <v>461.74633579284637</v>
      </c>
      <c r="AC3944">
        <f t="shared" si="105"/>
        <v>63.197361986280747</v>
      </c>
    </row>
    <row r="3945" spans="1:29" x14ac:dyDescent="0.25">
      <c r="A3945" s="2">
        <v>3944</v>
      </c>
      <c r="B3945" s="3" t="s">
        <v>178</v>
      </c>
      <c r="C3945" s="3" t="s">
        <v>333</v>
      </c>
      <c r="D3945" s="3" t="s">
        <v>179</v>
      </c>
      <c r="E3945" s="3" t="s">
        <v>221</v>
      </c>
      <c r="F3945" s="3">
        <v>0.56000000000000005</v>
      </c>
      <c r="G3945" s="3">
        <v>0.48</v>
      </c>
      <c r="H3945" s="3" t="s">
        <v>337</v>
      </c>
      <c r="I3945" s="2">
        <v>1770</v>
      </c>
      <c r="J3945" s="3" t="s">
        <v>136</v>
      </c>
      <c r="K3945" s="2">
        <v>1770</v>
      </c>
      <c r="L3945" s="3"/>
      <c r="M3945" s="3" t="s">
        <v>336</v>
      </c>
      <c r="N3945" s="3" t="s">
        <v>337</v>
      </c>
      <c r="O3945" s="3"/>
      <c r="P3945" s="3"/>
      <c r="Q3945" s="3"/>
      <c r="R3945" s="3">
        <v>0</v>
      </c>
      <c r="S3945" s="3">
        <v>1</v>
      </c>
      <c r="T3945" s="2">
        <v>46</v>
      </c>
      <c r="U3945" s="3">
        <v>9.355113020941431</v>
      </c>
      <c r="V3945" s="3">
        <v>69.863882760803136</v>
      </c>
      <c r="W3945" s="3">
        <v>9.4740583964376075</v>
      </c>
      <c r="X3945" s="3">
        <v>34922.966075314362</v>
      </c>
      <c r="Y3945" s="3">
        <v>69.863882760803136</v>
      </c>
      <c r="Z3945" s="3">
        <v>9.4740500209585132</v>
      </c>
      <c r="AA3945" s="3">
        <v>34922.966075314362</v>
      </c>
      <c r="AB3945">
        <f t="shared" si="104"/>
        <v>69.863882760803136</v>
      </c>
      <c r="AC3945">
        <f t="shared" si="105"/>
        <v>9.4740500209585132</v>
      </c>
    </row>
    <row r="3946" spans="1:29" x14ac:dyDescent="0.25">
      <c r="A3946" s="2">
        <v>3945</v>
      </c>
      <c r="B3946" s="3" t="s">
        <v>178</v>
      </c>
      <c r="C3946" s="3" t="s">
        <v>333</v>
      </c>
      <c r="D3946" s="3" t="s">
        <v>179</v>
      </c>
      <c r="E3946" s="3" t="s">
        <v>221</v>
      </c>
      <c r="F3946" s="3">
        <v>0.56000000000000005</v>
      </c>
      <c r="G3946" s="3">
        <v>0.48</v>
      </c>
      <c r="H3946" s="3" t="s">
        <v>337</v>
      </c>
      <c r="I3946" s="2">
        <v>1850</v>
      </c>
      <c r="J3946" s="3" t="s">
        <v>53</v>
      </c>
      <c r="K3946" s="2">
        <v>1850</v>
      </c>
      <c r="L3946" s="3"/>
      <c r="M3946" s="3" t="s">
        <v>336</v>
      </c>
      <c r="N3946" s="3" t="s">
        <v>337</v>
      </c>
      <c r="O3946" s="3"/>
      <c r="P3946" s="3"/>
      <c r="Q3946" s="3"/>
      <c r="R3946" s="3">
        <v>0</v>
      </c>
      <c r="S3946" s="3">
        <v>1</v>
      </c>
      <c r="T3946" s="2">
        <v>38</v>
      </c>
      <c r="U3946" s="3">
        <v>4.2433847656956134</v>
      </c>
      <c r="V3946" s="3">
        <v>33.495997461101638</v>
      </c>
      <c r="W3946" s="3">
        <v>4.383379545783832</v>
      </c>
      <c r="X3946" s="3">
        <v>15791.592236868355</v>
      </c>
      <c r="Y3946" s="3">
        <v>33.495997461101638</v>
      </c>
      <c r="Z3946" s="3">
        <v>4.3833756706859388</v>
      </c>
      <c r="AA3946" s="3">
        <v>15791.592236868355</v>
      </c>
      <c r="AB3946">
        <f t="shared" si="104"/>
        <v>33.495997461101638</v>
      </c>
      <c r="AC3946">
        <f t="shared" si="105"/>
        <v>4.3833756706859388</v>
      </c>
    </row>
    <row r="3947" spans="1:29" x14ac:dyDescent="0.25">
      <c r="A3947" s="2">
        <v>3946</v>
      </c>
      <c r="B3947" s="3" t="s">
        <v>178</v>
      </c>
      <c r="C3947" s="3" t="s">
        <v>333</v>
      </c>
      <c r="D3947" s="3" t="s">
        <v>179</v>
      </c>
      <c r="E3947" s="3" t="s">
        <v>221</v>
      </c>
      <c r="F3947" s="3">
        <v>0.56000000000000005</v>
      </c>
      <c r="G3947" s="3">
        <v>0.48</v>
      </c>
      <c r="H3947" s="3" t="s">
        <v>337</v>
      </c>
      <c r="I3947" s="2">
        <v>1890</v>
      </c>
      <c r="J3947" s="3" t="s">
        <v>66</v>
      </c>
      <c r="K3947" s="2">
        <v>1890</v>
      </c>
      <c r="L3947" s="3"/>
      <c r="M3947" s="3" t="s">
        <v>336</v>
      </c>
      <c r="N3947" s="3" t="s">
        <v>337</v>
      </c>
      <c r="O3947" s="3"/>
      <c r="P3947" s="3"/>
      <c r="Q3947" s="3"/>
      <c r="R3947" s="3">
        <v>0</v>
      </c>
      <c r="S3947" s="3">
        <v>1</v>
      </c>
      <c r="T3947" s="2">
        <v>90</v>
      </c>
      <c r="U3947" s="3">
        <v>32.87359759474603</v>
      </c>
      <c r="V3947" s="3">
        <v>218.7780591231228</v>
      </c>
      <c r="W3947" s="3">
        <v>28.975298658277492</v>
      </c>
      <c r="X3947" s="3">
        <v>115673.97702172483</v>
      </c>
      <c r="Y3947" s="3">
        <v>218.7780591231228</v>
      </c>
      <c r="Z3947" s="3">
        <v>28.975273042855033</v>
      </c>
      <c r="AA3947" s="3">
        <v>115673.97702172483</v>
      </c>
      <c r="AB3947">
        <f t="shared" si="104"/>
        <v>218.7780591231228</v>
      </c>
      <c r="AC3947">
        <f t="shared" si="105"/>
        <v>28.975273042855033</v>
      </c>
    </row>
    <row r="3948" spans="1:29" x14ac:dyDescent="0.25">
      <c r="A3948" s="2">
        <v>3947</v>
      </c>
      <c r="B3948" s="3" t="s">
        <v>178</v>
      </c>
      <c r="C3948" s="3" t="s">
        <v>333</v>
      </c>
      <c r="D3948" s="3" t="s">
        <v>179</v>
      </c>
      <c r="E3948" s="3" t="s">
        <v>221</v>
      </c>
      <c r="F3948" s="3">
        <v>0.56000000000000005</v>
      </c>
      <c r="G3948" s="3">
        <v>0.48</v>
      </c>
      <c r="H3948" s="3" t="s">
        <v>337</v>
      </c>
      <c r="I3948" s="2">
        <v>7430</v>
      </c>
      <c r="J3948" s="3" t="s">
        <v>55</v>
      </c>
      <c r="K3948" s="2">
        <v>7430</v>
      </c>
      <c r="L3948" s="3"/>
      <c r="M3948" s="3" t="s">
        <v>336</v>
      </c>
      <c r="N3948" s="3" t="s">
        <v>337</v>
      </c>
      <c r="O3948" s="3"/>
      <c r="P3948" s="3"/>
      <c r="Q3948" s="3"/>
      <c r="R3948" s="3">
        <v>0</v>
      </c>
      <c r="S3948" s="3">
        <v>1</v>
      </c>
      <c r="T3948" s="2">
        <v>42</v>
      </c>
      <c r="U3948" s="3">
        <v>1.97225558136255</v>
      </c>
      <c r="V3948" s="3">
        <v>11.315036878564134</v>
      </c>
      <c r="W3948" s="3">
        <v>1.2751007331311501</v>
      </c>
      <c r="X3948" s="3">
        <v>5285.2950152471567</v>
      </c>
      <c r="Y3948" s="3">
        <v>11.315036878564134</v>
      </c>
      <c r="Z3948" s="3">
        <v>1.2750996058867228</v>
      </c>
      <c r="AA3948" s="3">
        <v>5285.2950152471567</v>
      </c>
      <c r="AB3948">
        <f t="shared" si="104"/>
        <v>11.315036878564134</v>
      </c>
      <c r="AC3948">
        <f t="shared" si="105"/>
        <v>1.2750996058867228</v>
      </c>
    </row>
    <row r="3949" spans="1:29" x14ac:dyDescent="0.25">
      <c r="A3949" s="2">
        <v>3948</v>
      </c>
      <c r="B3949" s="3" t="s">
        <v>178</v>
      </c>
      <c r="C3949" s="3" t="s">
        <v>333</v>
      </c>
      <c r="D3949" s="3" t="s">
        <v>179</v>
      </c>
      <c r="E3949" s="3" t="s">
        <v>221</v>
      </c>
      <c r="F3949" s="3">
        <v>0.56000000000000005</v>
      </c>
      <c r="G3949" s="3">
        <v>0.48</v>
      </c>
      <c r="H3949" s="3" t="s">
        <v>337</v>
      </c>
      <c r="I3949" s="2">
        <v>8140</v>
      </c>
      <c r="J3949" s="3" t="s">
        <v>57</v>
      </c>
      <c r="K3949" s="2">
        <v>8140</v>
      </c>
      <c r="L3949" s="3"/>
      <c r="M3949" s="3" t="s">
        <v>336</v>
      </c>
      <c r="N3949" s="3" t="s">
        <v>337</v>
      </c>
      <c r="O3949" s="3"/>
      <c r="P3949" s="3"/>
      <c r="Q3949" s="3"/>
      <c r="R3949" s="3">
        <v>0</v>
      </c>
      <c r="S3949" s="3">
        <v>1</v>
      </c>
      <c r="T3949" s="2">
        <v>3</v>
      </c>
      <c r="U3949" s="3">
        <v>0.10727088405232078</v>
      </c>
      <c r="V3949" s="3">
        <v>0.95714483192263811</v>
      </c>
      <c r="W3949" s="3">
        <v>0.1326244613756048</v>
      </c>
      <c r="X3949" s="3">
        <v>388.24741968930448</v>
      </c>
      <c r="Y3949" s="3">
        <v>0.95714483192263811</v>
      </c>
      <c r="Z3949" s="3">
        <v>0.13262434412982047</v>
      </c>
      <c r="AA3949" s="3">
        <v>388.24741968930448</v>
      </c>
      <c r="AB3949">
        <f t="shared" si="104"/>
        <v>0.95714483192263811</v>
      </c>
      <c r="AC3949">
        <f t="shared" si="105"/>
        <v>0.13262434412982047</v>
      </c>
    </row>
    <row r="3950" spans="1:29" x14ac:dyDescent="0.25">
      <c r="A3950" s="2">
        <v>3949</v>
      </c>
      <c r="B3950" s="3" t="s">
        <v>178</v>
      </c>
      <c r="C3950" s="3" t="s">
        <v>333</v>
      </c>
      <c r="D3950" s="3" t="s">
        <v>179</v>
      </c>
      <c r="E3950" s="3" t="s">
        <v>221</v>
      </c>
      <c r="F3950" s="3">
        <v>0.56000000000000005</v>
      </c>
      <c r="G3950" s="3">
        <v>0.48</v>
      </c>
      <c r="H3950" s="3" t="s">
        <v>337</v>
      </c>
      <c r="I3950" s="2">
        <v>8200</v>
      </c>
      <c r="J3950" s="3" t="s">
        <v>107</v>
      </c>
      <c r="K3950" s="2">
        <v>8200</v>
      </c>
      <c r="L3950" s="3"/>
      <c r="M3950" s="3" t="s">
        <v>336</v>
      </c>
      <c r="N3950" s="3" t="s">
        <v>337</v>
      </c>
      <c r="O3950" s="3"/>
      <c r="P3950" s="3"/>
      <c r="Q3950" s="3"/>
      <c r="R3950" s="3">
        <v>0</v>
      </c>
      <c r="S3950" s="3">
        <v>1</v>
      </c>
      <c r="T3950" s="2">
        <v>5</v>
      </c>
      <c r="U3950" s="3">
        <v>0.14046913462767716</v>
      </c>
      <c r="V3950" s="3">
        <v>0.92772737716104747</v>
      </c>
      <c r="W3950" s="3">
        <v>0.11437373196692974</v>
      </c>
      <c r="X3950" s="3">
        <v>417.32426965358644</v>
      </c>
      <c r="Y3950" s="3">
        <v>0.92772737716104747</v>
      </c>
      <c r="Z3950" s="3">
        <v>0.11437363085558329</v>
      </c>
      <c r="AA3950" s="3">
        <v>417.32426965358644</v>
      </c>
      <c r="AB3950">
        <f t="shared" si="104"/>
        <v>0.92772737716104747</v>
      </c>
      <c r="AC3950">
        <f t="shared" si="105"/>
        <v>0.11437363085558329</v>
      </c>
    </row>
    <row r="3951" spans="1:29" x14ac:dyDescent="0.25">
      <c r="A3951" s="2">
        <v>3950</v>
      </c>
      <c r="B3951" s="3" t="s">
        <v>178</v>
      </c>
      <c r="C3951" s="3" t="s">
        <v>333</v>
      </c>
      <c r="D3951" s="3" t="s">
        <v>179</v>
      </c>
      <c r="E3951" s="3" t="s">
        <v>221</v>
      </c>
      <c r="F3951" s="3">
        <v>0.56000000000000005</v>
      </c>
      <c r="G3951" s="3">
        <v>0.48</v>
      </c>
      <c r="H3951" s="3" t="s">
        <v>337</v>
      </c>
      <c r="I3951" s="2">
        <v>8300</v>
      </c>
      <c r="J3951" s="3" t="s">
        <v>202</v>
      </c>
      <c r="K3951" s="2">
        <v>8300</v>
      </c>
      <c r="L3951" s="3"/>
      <c r="M3951" s="3" t="s">
        <v>336</v>
      </c>
      <c r="N3951" s="3" t="s">
        <v>337</v>
      </c>
      <c r="O3951" s="3"/>
      <c r="P3951" s="3"/>
      <c r="Q3951" s="3"/>
      <c r="R3951" s="3">
        <v>0</v>
      </c>
      <c r="S3951" s="3">
        <v>1</v>
      </c>
      <c r="T3951" s="2">
        <v>8</v>
      </c>
      <c r="U3951" s="3">
        <v>2.0088905344661954</v>
      </c>
      <c r="V3951" s="3">
        <v>17.647330640510908</v>
      </c>
      <c r="W3951" s="3">
        <v>2.5433167015269276</v>
      </c>
      <c r="X3951" s="3">
        <v>7781.0802820189583</v>
      </c>
      <c r="Y3951" s="3">
        <v>17.647330640510908</v>
      </c>
      <c r="Z3951" s="3">
        <v>2.5433144531245038</v>
      </c>
      <c r="AA3951" s="3">
        <v>7781.0802820189583</v>
      </c>
      <c r="AB3951">
        <f t="shared" si="104"/>
        <v>17.647330640510908</v>
      </c>
      <c r="AC3951">
        <f t="shared" si="105"/>
        <v>2.5433144531245038</v>
      </c>
    </row>
    <row r="3952" spans="1:29" x14ac:dyDescent="0.25">
      <c r="A3952" s="2">
        <v>3951</v>
      </c>
      <c r="B3952" s="3" t="s">
        <v>178</v>
      </c>
      <c r="C3952" s="3" t="s">
        <v>333</v>
      </c>
      <c r="D3952" s="3" t="s">
        <v>179</v>
      </c>
      <c r="E3952" s="3" t="s">
        <v>221</v>
      </c>
      <c r="F3952" s="3">
        <v>0.56000000000000005</v>
      </c>
      <c r="G3952" s="3">
        <v>0.48</v>
      </c>
      <c r="H3952" s="3" t="s">
        <v>337</v>
      </c>
      <c r="I3952" s="2">
        <v>8330</v>
      </c>
      <c r="J3952" s="3" t="s">
        <v>129</v>
      </c>
      <c r="K3952" s="2">
        <v>8330</v>
      </c>
      <c r="L3952" s="3"/>
      <c r="M3952" s="3" t="s">
        <v>336</v>
      </c>
      <c r="N3952" s="3" t="s">
        <v>337</v>
      </c>
      <c r="O3952" s="3"/>
      <c r="P3952" s="3"/>
      <c r="Q3952" s="3"/>
      <c r="R3952" s="3">
        <v>0</v>
      </c>
      <c r="S3952" s="3">
        <v>1</v>
      </c>
      <c r="T3952" s="2">
        <v>8</v>
      </c>
      <c r="U3952" s="3">
        <v>0.81748462140284361</v>
      </c>
      <c r="V3952" s="3">
        <v>6.743093886034921</v>
      </c>
      <c r="W3952" s="3">
        <v>0.95070785103408373</v>
      </c>
      <c r="X3952" s="3">
        <v>3153.2365057427987</v>
      </c>
      <c r="Y3952" s="3">
        <v>6.743093886034921</v>
      </c>
      <c r="Z3952" s="3">
        <v>0.95070701056705231</v>
      </c>
      <c r="AA3952" s="3">
        <v>3153.2365057427987</v>
      </c>
      <c r="AB3952">
        <f t="shared" si="104"/>
        <v>6.743093886034921</v>
      </c>
      <c r="AC3952">
        <f t="shared" si="105"/>
        <v>0.95070701056705231</v>
      </c>
    </row>
    <row r="3953" spans="1:29" x14ac:dyDescent="0.25">
      <c r="A3953" s="2">
        <v>3952</v>
      </c>
      <c r="B3953" s="3" t="s">
        <v>178</v>
      </c>
      <c r="C3953" s="3" t="s">
        <v>333</v>
      </c>
      <c r="D3953" s="3" t="s">
        <v>179</v>
      </c>
      <c r="E3953" s="3" t="s">
        <v>221</v>
      </c>
      <c r="F3953" s="3">
        <v>0.56000000000000005</v>
      </c>
      <c r="G3953" s="3">
        <v>0.48</v>
      </c>
      <c r="H3953" s="3" t="s">
        <v>337</v>
      </c>
      <c r="I3953" s="2">
        <v>8340</v>
      </c>
      <c r="J3953" s="3" t="s">
        <v>151</v>
      </c>
      <c r="K3953" s="2">
        <v>8340</v>
      </c>
      <c r="L3953" s="3"/>
      <c r="M3953" s="3" t="s">
        <v>336</v>
      </c>
      <c r="N3953" s="3" t="s">
        <v>337</v>
      </c>
      <c r="O3953" s="3"/>
      <c r="P3953" s="3"/>
      <c r="Q3953" s="3"/>
      <c r="R3953" s="3">
        <v>0</v>
      </c>
      <c r="S3953" s="3">
        <v>1</v>
      </c>
      <c r="T3953" s="2">
        <v>16</v>
      </c>
      <c r="U3953" s="3">
        <v>3.4399439248625217</v>
      </c>
      <c r="V3953" s="3">
        <v>22.65467859273576</v>
      </c>
      <c r="W3953" s="3">
        <v>3.0192848749912389</v>
      </c>
      <c r="X3953" s="3">
        <v>10801.865127969952</v>
      </c>
      <c r="Y3953" s="3">
        <v>22.65467859273576</v>
      </c>
      <c r="Z3953" s="3">
        <v>3.0192822058122828</v>
      </c>
      <c r="AA3953" s="3">
        <v>10801.865127969952</v>
      </c>
      <c r="AB3953">
        <f t="shared" si="104"/>
        <v>22.65467859273576</v>
      </c>
      <c r="AC3953">
        <f t="shared" si="105"/>
        <v>3.0192822058122828</v>
      </c>
    </row>
    <row r="3954" spans="1:29" x14ac:dyDescent="0.25">
      <c r="A3954" s="2">
        <v>3953</v>
      </c>
      <c r="B3954" s="3" t="s">
        <v>178</v>
      </c>
      <c r="C3954" s="3" t="s">
        <v>333</v>
      </c>
      <c r="D3954" s="3" t="s">
        <v>179</v>
      </c>
      <c r="E3954" s="3" t="s">
        <v>221</v>
      </c>
      <c r="F3954" s="3">
        <v>0.56000000000000005</v>
      </c>
      <c r="G3954" s="3">
        <v>0.48</v>
      </c>
      <c r="H3954" s="3" t="s">
        <v>337</v>
      </c>
      <c r="I3954" s="2">
        <v>8360</v>
      </c>
      <c r="J3954" s="3" t="s">
        <v>203</v>
      </c>
      <c r="K3954" s="2">
        <v>8360</v>
      </c>
      <c r="L3954" s="3"/>
      <c r="M3954" s="3" t="s">
        <v>336</v>
      </c>
      <c r="N3954" s="3" t="s">
        <v>337</v>
      </c>
      <c r="O3954" s="3"/>
      <c r="P3954" s="3"/>
      <c r="Q3954" s="3"/>
      <c r="R3954" s="3">
        <v>0</v>
      </c>
      <c r="S3954" s="3">
        <v>1</v>
      </c>
      <c r="T3954" s="2">
        <v>15</v>
      </c>
      <c r="U3954" s="3">
        <v>3.3997465307194843</v>
      </c>
      <c r="V3954" s="3">
        <v>25.676934625995042</v>
      </c>
      <c r="W3954" s="3">
        <v>3.7002680952465119</v>
      </c>
      <c r="X3954" s="3">
        <v>12099.568996884458</v>
      </c>
      <c r="Y3954" s="3">
        <v>25.676934625995042</v>
      </c>
      <c r="Z3954" s="3">
        <v>3.7002648240488099</v>
      </c>
      <c r="AA3954" s="3">
        <v>12099.568996884458</v>
      </c>
      <c r="AB3954">
        <f t="shared" si="104"/>
        <v>25.676934625995042</v>
      </c>
      <c r="AC3954">
        <f t="shared" si="105"/>
        <v>3.7002648240488099</v>
      </c>
    </row>
    <row r="3955" spans="1:29" x14ac:dyDescent="0.25">
      <c r="A3955" s="2">
        <v>3954</v>
      </c>
      <c r="B3955" s="3" t="s">
        <v>178</v>
      </c>
      <c r="C3955" s="3" t="s">
        <v>333</v>
      </c>
      <c r="D3955" s="3" t="s">
        <v>179</v>
      </c>
      <c r="E3955" s="3" t="s">
        <v>221</v>
      </c>
      <c r="F3955" s="3">
        <v>0.56000000000000005</v>
      </c>
      <c r="G3955" s="3">
        <v>0.48</v>
      </c>
      <c r="H3955" s="3" t="s">
        <v>337</v>
      </c>
      <c r="I3955" s="2">
        <v>8370</v>
      </c>
      <c r="J3955" s="3" t="s">
        <v>68</v>
      </c>
      <c r="K3955" s="2">
        <v>8370</v>
      </c>
      <c r="L3955" s="3"/>
      <c r="M3955" s="3" t="s">
        <v>336</v>
      </c>
      <c r="N3955" s="3" t="s">
        <v>337</v>
      </c>
      <c r="O3955" s="3"/>
      <c r="P3955" s="3"/>
      <c r="Q3955" s="3"/>
      <c r="R3955" s="3">
        <v>0</v>
      </c>
      <c r="S3955" s="3">
        <v>1</v>
      </c>
      <c r="T3955" s="2">
        <v>14</v>
      </c>
      <c r="U3955" s="3">
        <v>0.42625406478039179</v>
      </c>
      <c r="V3955" s="3">
        <v>2.1740955946313902</v>
      </c>
      <c r="W3955" s="3">
        <v>0.32791233792238728</v>
      </c>
      <c r="X3955" s="3">
        <v>1203.8934356493537</v>
      </c>
      <c r="Y3955" s="3">
        <v>2.1740955946313902</v>
      </c>
      <c r="Z3955" s="3">
        <v>0.32791204803363955</v>
      </c>
      <c r="AA3955" s="3">
        <v>1203.8934356493537</v>
      </c>
      <c r="AB3955">
        <f t="shared" si="104"/>
        <v>2.1740955946313902</v>
      </c>
      <c r="AC3955">
        <f t="shared" si="105"/>
        <v>0.32791204803363955</v>
      </c>
    </row>
    <row r="3956" spans="1:29" x14ac:dyDescent="0.25">
      <c r="A3956" s="2">
        <v>3955</v>
      </c>
      <c r="B3956" s="3" t="s">
        <v>178</v>
      </c>
      <c r="C3956" s="3" t="s">
        <v>333</v>
      </c>
      <c r="D3956" s="3" t="s">
        <v>179</v>
      </c>
      <c r="E3956" s="3" t="s">
        <v>221</v>
      </c>
      <c r="F3956" s="3">
        <v>0.56000000000000005</v>
      </c>
      <c r="G3956" s="3">
        <v>0.48</v>
      </c>
      <c r="H3956" s="3" t="s">
        <v>194</v>
      </c>
      <c r="I3956" s="2">
        <v>1100</v>
      </c>
      <c r="J3956" s="3" t="s">
        <v>42</v>
      </c>
      <c r="K3956" s="2">
        <v>1100</v>
      </c>
      <c r="L3956" s="3"/>
      <c r="M3956" s="3" t="s">
        <v>193</v>
      </c>
      <c r="N3956" s="3" t="s">
        <v>194</v>
      </c>
      <c r="O3956" s="3"/>
      <c r="P3956" s="3"/>
      <c r="Q3956" s="3"/>
      <c r="R3956" s="3">
        <v>0</v>
      </c>
      <c r="S3956" s="3">
        <v>1</v>
      </c>
      <c r="T3956" s="2">
        <v>12</v>
      </c>
      <c r="U3956" s="3">
        <v>0.95530521660328471</v>
      </c>
      <c r="V3956" s="3">
        <v>7.6665792390548564</v>
      </c>
      <c r="W3956" s="3">
        <v>1.1457887430012248</v>
      </c>
      <c r="X3956" s="3">
        <v>2949.3556456816755</v>
      </c>
      <c r="Y3956" s="3">
        <v>7.6665792390548564</v>
      </c>
      <c r="Z3956" s="3">
        <v>1.145787730074213</v>
      </c>
      <c r="AA3956" s="3">
        <v>2949.3556456816755</v>
      </c>
      <c r="AB3956">
        <f t="shared" si="104"/>
        <v>7.6665792390548564</v>
      </c>
      <c r="AC3956">
        <f t="shared" si="105"/>
        <v>1.145787730074213</v>
      </c>
    </row>
    <row r="3957" spans="1:29" x14ac:dyDescent="0.25">
      <c r="A3957" s="2">
        <v>3956</v>
      </c>
      <c r="B3957" s="3" t="s">
        <v>178</v>
      </c>
      <c r="C3957" s="3" t="s">
        <v>333</v>
      </c>
      <c r="D3957" s="3" t="s">
        <v>179</v>
      </c>
      <c r="E3957" s="3" t="s">
        <v>221</v>
      </c>
      <c r="F3957" s="3">
        <v>0.56000000000000005</v>
      </c>
      <c r="G3957" s="3">
        <v>0.48</v>
      </c>
      <c r="H3957" s="3" t="s">
        <v>194</v>
      </c>
      <c r="I3957" s="2">
        <v>1100</v>
      </c>
      <c r="J3957" s="3" t="s">
        <v>42</v>
      </c>
      <c r="K3957" s="2">
        <v>1100</v>
      </c>
      <c r="L3957" s="3"/>
      <c r="M3957" s="3" t="s">
        <v>223</v>
      </c>
      <c r="N3957" s="3" t="s">
        <v>194</v>
      </c>
      <c r="O3957" s="3"/>
      <c r="P3957" s="3"/>
      <c r="Q3957" s="3"/>
      <c r="R3957" s="3">
        <v>0.38</v>
      </c>
      <c r="S3957" s="3">
        <v>0.62</v>
      </c>
      <c r="T3957" s="2">
        <v>1</v>
      </c>
      <c r="U3957" s="3">
        <v>1.2736061438784599E-4</v>
      </c>
      <c r="V3957" s="3">
        <v>1.0906179545036854E-3</v>
      </c>
      <c r="W3957" s="3">
        <v>9.2790454788362471E-5</v>
      </c>
      <c r="X3957" s="3">
        <v>0.51021451530120654</v>
      </c>
      <c r="Y3957" s="3">
        <v>6.7618313179228489E-4</v>
      </c>
      <c r="Z3957" s="3">
        <v>9.2790372757570156E-5</v>
      </c>
      <c r="AA3957" s="3">
        <v>0.31633299948674803</v>
      </c>
      <c r="AB3957">
        <f t="shared" si="104"/>
        <v>6.7618313179228489E-4</v>
      </c>
      <c r="AC3957">
        <f t="shared" si="105"/>
        <v>9.2790372757570156E-5</v>
      </c>
    </row>
    <row r="3958" spans="1:29" x14ac:dyDescent="0.25">
      <c r="A3958" s="2">
        <v>3957</v>
      </c>
      <c r="B3958" s="3" t="s">
        <v>178</v>
      </c>
      <c r="C3958" s="3" t="s">
        <v>333</v>
      </c>
      <c r="D3958" s="3" t="s">
        <v>179</v>
      </c>
      <c r="E3958" s="3" t="s">
        <v>221</v>
      </c>
      <c r="F3958" s="3">
        <v>0.56000000000000005</v>
      </c>
      <c r="G3958" s="3">
        <v>0.48</v>
      </c>
      <c r="H3958" s="3" t="s">
        <v>194</v>
      </c>
      <c r="I3958" s="2">
        <v>1180</v>
      </c>
      <c r="J3958" s="3" t="s">
        <v>43</v>
      </c>
      <c r="K3958" s="2">
        <v>1180</v>
      </c>
      <c r="L3958" s="3"/>
      <c r="M3958" s="3" t="s">
        <v>193</v>
      </c>
      <c r="N3958" s="3" t="s">
        <v>194</v>
      </c>
      <c r="O3958" s="3"/>
      <c r="P3958" s="3"/>
      <c r="Q3958" s="3"/>
      <c r="R3958" s="3">
        <v>0</v>
      </c>
      <c r="S3958" s="3">
        <v>1</v>
      </c>
      <c r="T3958" s="2">
        <v>2</v>
      </c>
      <c r="U3958" s="3">
        <v>3.1123800527390558E-2</v>
      </c>
      <c r="V3958" s="3">
        <v>0.20343412398150473</v>
      </c>
      <c r="W3958" s="3">
        <v>2.7239690354619185E-2</v>
      </c>
      <c r="X3958" s="3">
        <v>103.68354557244086</v>
      </c>
      <c r="Y3958" s="3">
        <v>0.20343412398150473</v>
      </c>
      <c r="Z3958" s="3">
        <v>2.723966627354989E-2</v>
      </c>
      <c r="AA3958" s="3">
        <v>103.68354557244086</v>
      </c>
      <c r="AB3958">
        <f t="shared" si="104"/>
        <v>0.20343412398150473</v>
      </c>
      <c r="AC3958">
        <f t="shared" si="105"/>
        <v>2.723966627354989E-2</v>
      </c>
    </row>
    <row r="3959" spans="1:29" x14ac:dyDescent="0.25">
      <c r="A3959" s="2">
        <v>3958</v>
      </c>
      <c r="B3959" s="3" t="s">
        <v>178</v>
      </c>
      <c r="C3959" s="3" t="s">
        <v>333</v>
      </c>
      <c r="D3959" s="3" t="s">
        <v>179</v>
      </c>
      <c r="E3959" s="3" t="s">
        <v>221</v>
      </c>
      <c r="F3959" s="3">
        <v>0.56000000000000005</v>
      </c>
      <c r="G3959" s="3">
        <v>0.48</v>
      </c>
      <c r="H3959" s="3" t="s">
        <v>194</v>
      </c>
      <c r="I3959" s="2">
        <v>1200</v>
      </c>
      <c r="J3959" s="3" t="s">
        <v>45</v>
      </c>
      <c r="K3959" s="2">
        <v>1200</v>
      </c>
      <c r="L3959" s="3"/>
      <c r="M3959" s="3" t="s">
        <v>193</v>
      </c>
      <c r="N3959" s="3" t="s">
        <v>194</v>
      </c>
      <c r="O3959" s="3"/>
      <c r="P3959" s="3"/>
      <c r="Q3959" s="3"/>
      <c r="R3959" s="3">
        <v>0</v>
      </c>
      <c r="S3959" s="3">
        <v>1</v>
      </c>
      <c r="T3959" s="2">
        <v>15</v>
      </c>
      <c r="U3959" s="3">
        <v>1.8277075888250689</v>
      </c>
      <c r="V3959" s="3">
        <v>14.871102926094713</v>
      </c>
      <c r="W3959" s="3">
        <v>2.1002691770145385</v>
      </c>
      <c r="X3959" s="3">
        <v>6240.560065800184</v>
      </c>
      <c r="Y3959" s="3">
        <v>14.871102926094713</v>
      </c>
      <c r="Z3959" s="3">
        <v>2.1002673202853694</v>
      </c>
      <c r="AA3959" s="3">
        <v>6240.560065800184</v>
      </c>
      <c r="AB3959">
        <f t="shared" si="104"/>
        <v>14.871102926094713</v>
      </c>
      <c r="AC3959">
        <f t="shared" si="105"/>
        <v>2.1002673202853694</v>
      </c>
    </row>
    <row r="3960" spans="1:29" x14ac:dyDescent="0.25">
      <c r="A3960" s="2">
        <v>3959</v>
      </c>
      <c r="B3960" s="3" t="s">
        <v>178</v>
      </c>
      <c r="C3960" s="3" t="s">
        <v>333</v>
      </c>
      <c r="D3960" s="3" t="s">
        <v>179</v>
      </c>
      <c r="E3960" s="3" t="s">
        <v>221</v>
      </c>
      <c r="F3960" s="3">
        <v>0.56000000000000005</v>
      </c>
      <c r="G3960" s="3">
        <v>0.48</v>
      </c>
      <c r="H3960" s="3" t="s">
        <v>194</v>
      </c>
      <c r="I3960" s="2">
        <v>1210</v>
      </c>
      <c r="J3960" s="3" t="s">
        <v>46</v>
      </c>
      <c r="K3960" s="2">
        <v>1210</v>
      </c>
      <c r="L3960" s="3"/>
      <c r="M3960" s="3" t="s">
        <v>193</v>
      </c>
      <c r="N3960" s="3" t="s">
        <v>194</v>
      </c>
      <c r="O3960" s="3"/>
      <c r="P3960" s="3"/>
      <c r="Q3960" s="3"/>
      <c r="R3960" s="3">
        <v>0</v>
      </c>
      <c r="S3960" s="3">
        <v>1</v>
      </c>
      <c r="T3960" s="2">
        <v>805</v>
      </c>
      <c r="U3960" s="3">
        <v>59.677542401776286</v>
      </c>
      <c r="V3960" s="3">
        <v>432.7581160455162</v>
      </c>
      <c r="W3960" s="3">
        <v>64.512302907546925</v>
      </c>
      <c r="X3960" s="3">
        <v>228746.72791812668</v>
      </c>
      <c r="Y3960" s="3">
        <v>432.7581160455162</v>
      </c>
      <c r="Z3960" s="3">
        <v>64.512245875869368</v>
      </c>
      <c r="AA3960" s="3">
        <v>228746.72791812668</v>
      </c>
      <c r="AB3960">
        <f t="shared" si="104"/>
        <v>432.7581160455162</v>
      </c>
      <c r="AC3960">
        <f t="shared" si="105"/>
        <v>64.512245875869368</v>
      </c>
    </row>
    <row r="3961" spans="1:29" x14ac:dyDescent="0.25">
      <c r="A3961" s="2">
        <v>3960</v>
      </c>
      <c r="B3961" s="3" t="s">
        <v>178</v>
      </c>
      <c r="C3961" s="3" t="s">
        <v>333</v>
      </c>
      <c r="D3961" s="3" t="s">
        <v>179</v>
      </c>
      <c r="E3961" s="3" t="s">
        <v>221</v>
      </c>
      <c r="F3961" s="3">
        <v>0.56000000000000005</v>
      </c>
      <c r="G3961" s="3">
        <v>0.48</v>
      </c>
      <c r="H3961" s="3" t="s">
        <v>194</v>
      </c>
      <c r="I3961" s="2">
        <v>1210</v>
      </c>
      <c r="J3961" s="3" t="s">
        <v>46</v>
      </c>
      <c r="K3961" s="2">
        <v>1210</v>
      </c>
      <c r="L3961" s="3"/>
      <c r="M3961" s="3" t="s">
        <v>223</v>
      </c>
      <c r="N3961" s="3" t="s">
        <v>194</v>
      </c>
      <c r="O3961" s="3"/>
      <c r="P3961" s="3"/>
      <c r="Q3961" s="3"/>
      <c r="R3961" s="3">
        <v>0.38</v>
      </c>
      <c r="S3961" s="3">
        <v>0.62</v>
      </c>
      <c r="T3961" s="2">
        <v>26</v>
      </c>
      <c r="U3961" s="3">
        <v>3.6056501852953717E-3</v>
      </c>
      <c r="V3961" s="3">
        <v>2.9099340050592028E-2</v>
      </c>
      <c r="W3961" s="3">
        <v>2.5598680950124088E-3</v>
      </c>
      <c r="X3961" s="3">
        <v>14.951217505906893</v>
      </c>
      <c r="Y3961" s="3">
        <v>1.8041590831367065E-2</v>
      </c>
      <c r="Z3961" s="3">
        <v>2.5598658319778336E-3</v>
      </c>
      <c r="AA3961" s="3">
        <v>9.2697548536622723</v>
      </c>
      <c r="AB3961">
        <f t="shared" si="104"/>
        <v>1.8041590831367065E-2</v>
      </c>
      <c r="AC3961">
        <f t="shared" si="105"/>
        <v>2.5598658319778336E-3</v>
      </c>
    </row>
    <row r="3962" spans="1:29" x14ac:dyDescent="0.25">
      <c r="A3962" s="2">
        <v>3961</v>
      </c>
      <c r="B3962" s="3" t="s">
        <v>178</v>
      </c>
      <c r="C3962" s="3" t="s">
        <v>333</v>
      </c>
      <c r="D3962" s="3" t="s">
        <v>179</v>
      </c>
      <c r="E3962" s="3" t="s">
        <v>221</v>
      </c>
      <c r="F3962" s="3">
        <v>0.56000000000000005</v>
      </c>
      <c r="G3962" s="3">
        <v>0.48</v>
      </c>
      <c r="H3962" s="3" t="s">
        <v>194</v>
      </c>
      <c r="I3962" s="2">
        <v>1300</v>
      </c>
      <c r="J3962" s="3" t="s">
        <v>114</v>
      </c>
      <c r="K3962" s="2">
        <v>1300</v>
      </c>
      <c r="L3962" s="3"/>
      <c r="M3962" s="3" t="s">
        <v>193</v>
      </c>
      <c r="N3962" s="3" t="s">
        <v>194</v>
      </c>
      <c r="O3962" s="3"/>
      <c r="P3962" s="3"/>
      <c r="Q3962" s="3"/>
      <c r="R3962" s="3">
        <v>0</v>
      </c>
      <c r="S3962" s="3">
        <v>1</v>
      </c>
      <c r="T3962" s="2">
        <v>261</v>
      </c>
      <c r="U3962" s="3">
        <v>58.213540644825137</v>
      </c>
      <c r="V3962" s="3">
        <v>404.99330208578778</v>
      </c>
      <c r="W3962" s="3">
        <v>66.547546502098001</v>
      </c>
      <c r="X3962" s="3">
        <v>215787.06765749119</v>
      </c>
      <c r="Y3962" s="3">
        <v>404.99330208578778</v>
      </c>
      <c r="Z3962" s="3">
        <v>66.547487671176711</v>
      </c>
      <c r="AA3962" s="3">
        <v>215787.06765749119</v>
      </c>
      <c r="AB3962">
        <f t="shared" si="104"/>
        <v>404.99330208578778</v>
      </c>
      <c r="AC3962">
        <f t="shared" si="105"/>
        <v>66.547487671176711</v>
      </c>
    </row>
    <row r="3963" spans="1:29" x14ac:dyDescent="0.25">
      <c r="A3963" s="2">
        <v>3962</v>
      </c>
      <c r="B3963" s="3" t="s">
        <v>178</v>
      </c>
      <c r="C3963" s="3" t="s">
        <v>333</v>
      </c>
      <c r="D3963" s="3" t="s">
        <v>179</v>
      </c>
      <c r="E3963" s="3" t="s">
        <v>221</v>
      </c>
      <c r="F3963" s="3">
        <v>0.56000000000000005</v>
      </c>
      <c r="G3963" s="3">
        <v>0.48</v>
      </c>
      <c r="H3963" s="3" t="s">
        <v>194</v>
      </c>
      <c r="I3963" s="2">
        <v>1300</v>
      </c>
      <c r="J3963" s="3" t="s">
        <v>114</v>
      </c>
      <c r="K3963" s="2">
        <v>1300</v>
      </c>
      <c r="L3963" s="3"/>
      <c r="M3963" s="3" t="s">
        <v>223</v>
      </c>
      <c r="N3963" s="3" t="s">
        <v>194</v>
      </c>
      <c r="O3963" s="3"/>
      <c r="P3963" s="3"/>
      <c r="Q3963" s="3"/>
      <c r="R3963" s="3">
        <v>0.38</v>
      </c>
      <c r="S3963" s="3">
        <v>0.62</v>
      </c>
      <c r="T3963" s="2">
        <v>1</v>
      </c>
      <c r="U3963" s="3">
        <v>1.4716237734483601E-4</v>
      </c>
      <c r="V3963" s="3">
        <v>1.2014666541072597E-3</v>
      </c>
      <c r="W3963" s="3">
        <v>1.093754380114925E-4</v>
      </c>
      <c r="X3963" s="3">
        <v>0.60749722021497021</v>
      </c>
      <c r="Y3963" s="3">
        <v>7.4490932554650098E-4</v>
      </c>
      <c r="Z3963" s="3">
        <v>1.0937534131885506E-4</v>
      </c>
      <c r="AA3963" s="3">
        <v>0.37664827653328153</v>
      </c>
      <c r="AB3963">
        <f t="shared" si="104"/>
        <v>7.4490932554650098E-4</v>
      </c>
      <c r="AC3963">
        <f t="shared" si="105"/>
        <v>1.0937534131885506E-4</v>
      </c>
    </row>
    <row r="3964" spans="1:29" x14ac:dyDescent="0.25">
      <c r="A3964" s="2">
        <v>3963</v>
      </c>
      <c r="B3964" s="3" t="s">
        <v>178</v>
      </c>
      <c r="C3964" s="3" t="s">
        <v>333</v>
      </c>
      <c r="D3964" s="3" t="s">
        <v>179</v>
      </c>
      <c r="E3964" s="3" t="s">
        <v>221</v>
      </c>
      <c r="F3964" s="3">
        <v>0.56000000000000005</v>
      </c>
      <c r="G3964" s="3">
        <v>0.48</v>
      </c>
      <c r="H3964" s="3" t="s">
        <v>194</v>
      </c>
      <c r="I3964" s="2">
        <v>1330</v>
      </c>
      <c r="J3964" s="3" t="s">
        <v>47</v>
      </c>
      <c r="K3964" s="2">
        <v>1330</v>
      </c>
      <c r="L3964" s="3"/>
      <c r="M3964" s="3" t="s">
        <v>193</v>
      </c>
      <c r="N3964" s="3" t="s">
        <v>194</v>
      </c>
      <c r="O3964" s="3"/>
      <c r="P3964" s="3"/>
      <c r="Q3964" s="3"/>
      <c r="R3964" s="3">
        <v>0</v>
      </c>
      <c r="S3964" s="3">
        <v>1</v>
      </c>
      <c r="T3964" s="2">
        <v>87</v>
      </c>
      <c r="U3964" s="3">
        <v>4.1930931959204196</v>
      </c>
      <c r="V3964" s="3">
        <v>27.692703271720795</v>
      </c>
      <c r="W3964" s="3">
        <v>4.7592466119531647</v>
      </c>
      <c r="X3964" s="3">
        <v>15551.955734116174</v>
      </c>
      <c r="Y3964" s="3">
        <v>27.692703271720795</v>
      </c>
      <c r="Z3964" s="3">
        <v>4.7592424045724648</v>
      </c>
      <c r="AA3964" s="3">
        <v>15551.955734116174</v>
      </c>
      <c r="AB3964">
        <f t="shared" si="104"/>
        <v>27.692703271720795</v>
      </c>
      <c r="AC3964">
        <f t="shared" si="105"/>
        <v>4.7592424045724648</v>
      </c>
    </row>
    <row r="3965" spans="1:29" x14ac:dyDescent="0.25">
      <c r="A3965" s="2">
        <v>3964</v>
      </c>
      <c r="B3965" s="3" t="s">
        <v>178</v>
      </c>
      <c r="C3965" s="3" t="s">
        <v>333</v>
      </c>
      <c r="D3965" s="3" t="s">
        <v>179</v>
      </c>
      <c r="E3965" s="3" t="s">
        <v>221</v>
      </c>
      <c r="F3965" s="3">
        <v>0.56000000000000005</v>
      </c>
      <c r="G3965" s="3">
        <v>0.48</v>
      </c>
      <c r="H3965" s="3" t="s">
        <v>194</v>
      </c>
      <c r="I3965" s="2">
        <v>1390</v>
      </c>
      <c r="J3965" s="3" t="s">
        <v>134</v>
      </c>
      <c r="K3965" s="2">
        <v>1390</v>
      </c>
      <c r="L3965" s="3"/>
      <c r="M3965" s="3" t="s">
        <v>193</v>
      </c>
      <c r="N3965" s="3" t="s">
        <v>194</v>
      </c>
      <c r="O3965" s="3"/>
      <c r="P3965" s="3"/>
      <c r="Q3965" s="3"/>
      <c r="R3965" s="3">
        <v>0</v>
      </c>
      <c r="S3965" s="3">
        <v>1</v>
      </c>
      <c r="T3965" s="2">
        <v>50</v>
      </c>
      <c r="U3965" s="3">
        <v>8.9280815124587871</v>
      </c>
      <c r="V3965" s="3">
        <v>70.369652501936713</v>
      </c>
      <c r="W3965" s="3">
        <v>11.107663172175677</v>
      </c>
      <c r="X3965" s="3">
        <v>36011.76907915208</v>
      </c>
      <c r="Y3965" s="3">
        <v>70.369652501936713</v>
      </c>
      <c r="Z3965" s="3">
        <v>11.107653352519023</v>
      </c>
      <c r="AA3965" s="3">
        <v>36011.76907915208</v>
      </c>
      <c r="AB3965">
        <f t="shared" si="104"/>
        <v>70.369652501936713</v>
      </c>
      <c r="AC3965">
        <f t="shared" si="105"/>
        <v>11.107653352519023</v>
      </c>
    </row>
    <row r="3966" spans="1:29" x14ac:dyDescent="0.25">
      <c r="A3966" s="2">
        <v>3965</v>
      </c>
      <c r="B3966" s="3" t="s">
        <v>178</v>
      </c>
      <c r="C3966" s="3" t="s">
        <v>333</v>
      </c>
      <c r="D3966" s="3" t="s">
        <v>179</v>
      </c>
      <c r="E3966" s="3" t="s">
        <v>221</v>
      </c>
      <c r="F3966" s="3">
        <v>0.56000000000000005</v>
      </c>
      <c r="G3966" s="3">
        <v>0.48</v>
      </c>
      <c r="H3966" s="3" t="s">
        <v>194</v>
      </c>
      <c r="I3966" s="2">
        <v>1390</v>
      </c>
      <c r="J3966" s="3" t="s">
        <v>134</v>
      </c>
      <c r="K3966" s="2">
        <v>1390</v>
      </c>
      <c r="L3966" s="3"/>
      <c r="M3966" s="3" t="s">
        <v>223</v>
      </c>
      <c r="N3966" s="3" t="s">
        <v>194</v>
      </c>
      <c r="O3966" s="3"/>
      <c r="P3966" s="3"/>
      <c r="Q3966" s="3"/>
      <c r="R3966" s="3">
        <v>0.38</v>
      </c>
      <c r="S3966" s="3">
        <v>0.62</v>
      </c>
      <c r="T3966" s="2">
        <v>4</v>
      </c>
      <c r="U3966" s="3">
        <v>1.5347631722566922E-3</v>
      </c>
      <c r="V3966" s="3">
        <v>6.88848754494761E-3</v>
      </c>
      <c r="W3966" s="3">
        <v>6.6238459063988468E-4</v>
      </c>
      <c r="X3966" s="3">
        <v>4.9072559530412274</v>
      </c>
      <c r="Y3966" s="3">
        <v>4.2708622778675183E-3</v>
      </c>
      <c r="Z3966" s="3">
        <v>6.6238400506313906E-4</v>
      </c>
      <c r="AA3966" s="3">
        <v>3.0424986908855614</v>
      </c>
      <c r="AB3966">
        <f t="shared" si="104"/>
        <v>4.2708622778675183E-3</v>
      </c>
      <c r="AC3966">
        <f t="shared" si="105"/>
        <v>6.6238400506313906E-4</v>
      </c>
    </row>
    <row r="3967" spans="1:29" x14ac:dyDescent="0.25">
      <c r="A3967" s="2">
        <v>3966</v>
      </c>
      <c r="B3967" s="3" t="s">
        <v>178</v>
      </c>
      <c r="C3967" s="3" t="s">
        <v>333</v>
      </c>
      <c r="D3967" s="3" t="s">
        <v>179</v>
      </c>
      <c r="E3967" s="3" t="s">
        <v>221</v>
      </c>
      <c r="F3967" s="3">
        <v>0.56000000000000005</v>
      </c>
      <c r="G3967" s="3">
        <v>0.48</v>
      </c>
      <c r="H3967" s="3" t="s">
        <v>194</v>
      </c>
      <c r="I3967" s="2">
        <v>1700</v>
      </c>
      <c r="J3967" s="3" t="s">
        <v>121</v>
      </c>
      <c r="K3967" s="2">
        <v>1700</v>
      </c>
      <c r="L3967" s="3"/>
      <c r="M3967" s="3" t="s">
        <v>193</v>
      </c>
      <c r="N3967" s="3" t="s">
        <v>194</v>
      </c>
      <c r="O3967" s="3"/>
      <c r="P3967" s="3"/>
      <c r="Q3967" s="3"/>
      <c r="R3967" s="3">
        <v>0</v>
      </c>
      <c r="S3967" s="3">
        <v>1</v>
      </c>
      <c r="T3967" s="2">
        <v>56</v>
      </c>
      <c r="U3967" s="3">
        <v>11.865808744720532</v>
      </c>
      <c r="V3967" s="3">
        <v>76.519432515510729</v>
      </c>
      <c r="W3967" s="3">
        <v>10.79810019768572</v>
      </c>
      <c r="X3967" s="3">
        <v>40376.528982463191</v>
      </c>
      <c r="Y3967" s="3">
        <v>76.519432515510729</v>
      </c>
      <c r="Z3967" s="3">
        <v>10.798090651696175</v>
      </c>
      <c r="AA3967" s="3">
        <v>40376.528982463191</v>
      </c>
      <c r="AB3967">
        <f t="shared" si="104"/>
        <v>76.519432515510729</v>
      </c>
      <c r="AC3967">
        <f t="shared" si="105"/>
        <v>10.798090651696175</v>
      </c>
    </row>
    <row r="3968" spans="1:29" x14ac:dyDescent="0.25">
      <c r="A3968" s="2">
        <v>3967</v>
      </c>
      <c r="B3968" s="3" t="s">
        <v>178</v>
      </c>
      <c r="C3968" s="3" t="s">
        <v>333</v>
      </c>
      <c r="D3968" s="3" t="s">
        <v>179</v>
      </c>
      <c r="E3968" s="3" t="s">
        <v>221</v>
      </c>
      <c r="F3968" s="3">
        <v>0.56000000000000005</v>
      </c>
      <c r="G3968" s="3">
        <v>0.48</v>
      </c>
      <c r="H3968" s="3" t="s">
        <v>194</v>
      </c>
      <c r="I3968" s="2">
        <v>1700</v>
      </c>
      <c r="J3968" s="3" t="s">
        <v>121</v>
      </c>
      <c r="K3968" s="2">
        <v>1700</v>
      </c>
      <c r="L3968" s="3"/>
      <c r="M3968" s="3" t="s">
        <v>223</v>
      </c>
      <c r="N3968" s="3" t="s">
        <v>194</v>
      </c>
      <c r="O3968" s="3"/>
      <c r="P3968" s="3"/>
      <c r="Q3968" s="3"/>
      <c r="R3968" s="3">
        <v>0.38</v>
      </c>
      <c r="S3968" s="3">
        <v>0.62</v>
      </c>
      <c r="T3968" s="2">
        <v>1</v>
      </c>
      <c r="U3968" s="3">
        <v>1.6185328152391399E-4</v>
      </c>
      <c r="V3968" s="3">
        <v>1.3352598767040081E-3</v>
      </c>
      <c r="W3968" s="3">
        <v>1.1307293988705391E-4</v>
      </c>
      <c r="X3968" s="3">
        <v>0.67333699753836784</v>
      </c>
      <c r="Y3968" s="3">
        <v>8.2786112355648497E-4</v>
      </c>
      <c r="Z3968" s="3">
        <v>1.13072839925664E-4</v>
      </c>
      <c r="AA3968" s="3">
        <v>0.41746893847378808</v>
      </c>
      <c r="AB3968">
        <f t="shared" si="104"/>
        <v>8.2786112355648497E-4</v>
      </c>
      <c r="AC3968">
        <f t="shared" si="105"/>
        <v>1.13072839925664E-4</v>
      </c>
    </row>
    <row r="3969" spans="1:29" x14ac:dyDescent="0.25">
      <c r="A3969" s="2">
        <v>3968</v>
      </c>
      <c r="B3969" s="3" t="s">
        <v>178</v>
      </c>
      <c r="C3969" s="3" t="s">
        <v>333</v>
      </c>
      <c r="D3969" s="3" t="s">
        <v>179</v>
      </c>
      <c r="E3969" s="3" t="s">
        <v>221</v>
      </c>
      <c r="F3969" s="3">
        <v>0.56000000000000005</v>
      </c>
      <c r="G3969" s="3">
        <v>0.48</v>
      </c>
      <c r="H3969" s="3" t="s">
        <v>194</v>
      </c>
      <c r="I3969" s="2">
        <v>1710</v>
      </c>
      <c r="J3969" s="3" t="s">
        <v>122</v>
      </c>
      <c r="K3969" s="2">
        <v>1710</v>
      </c>
      <c r="L3969" s="3"/>
      <c r="M3969" s="3" t="s">
        <v>193</v>
      </c>
      <c r="N3969" s="3" t="s">
        <v>194</v>
      </c>
      <c r="O3969" s="3"/>
      <c r="P3969" s="3"/>
      <c r="Q3969" s="3"/>
      <c r="R3969" s="3">
        <v>0</v>
      </c>
      <c r="S3969" s="3">
        <v>1</v>
      </c>
      <c r="T3969" s="2">
        <v>58</v>
      </c>
      <c r="U3969" s="3">
        <v>23.782782890880803</v>
      </c>
      <c r="V3969" s="3">
        <v>186.45187394702401</v>
      </c>
      <c r="W3969" s="3">
        <v>25.339644612816222</v>
      </c>
      <c r="X3969" s="3">
        <v>97594.109780758285</v>
      </c>
      <c r="Y3969" s="3">
        <v>186.45187394702401</v>
      </c>
      <c r="Z3969" s="3">
        <v>25.339622211469852</v>
      </c>
      <c r="AA3969" s="3">
        <v>97594.109780758285</v>
      </c>
      <c r="AB3969">
        <f t="shared" si="104"/>
        <v>186.45187394702401</v>
      </c>
      <c r="AC3969">
        <f t="shared" si="105"/>
        <v>25.339622211469852</v>
      </c>
    </row>
    <row r="3970" spans="1:29" x14ac:dyDescent="0.25">
      <c r="A3970" s="2">
        <v>3969</v>
      </c>
      <c r="B3970" s="3" t="s">
        <v>178</v>
      </c>
      <c r="C3970" s="3" t="s">
        <v>333</v>
      </c>
      <c r="D3970" s="3" t="s">
        <v>179</v>
      </c>
      <c r="E3970" s="3" t="s">
        <v>221</v>
      </c>
      <c r="F3970" s="3">
        <v>0.56000000000000005</v>
      </c>
      <c r="G3970" s="3">
        <v>0.48</v>
      </c>
      <c r="H3970" s="3" t="s">
        <v>194</v>
      </c>
      <c r="I3970" s="2">
        <v>1710</v>
      </c>
      <c r="J3970" s="3" t="s">
        <v>122</v>
      </c>
      <c r="K3970" s="2">
        <v>1710</v>
      </c>
      <c r="L3970" s="3"/>
      <c r="M3970" s="3" t="s">
        <v>223</v>
      </c>
      <c r="N3970" s="3" t="s">
        <v>194</v>
      </c>
      <c r="O3970" s="3"/>
      <c r="P3970" s="3"/>
      <c r="Q3970" s="3"/>
      <c r="R3970" s="3">
        <v>0.38</v>
      </c>
      <c r="S3970" s="3">
        <v>0.62</v>
      </c>
      <c r="T3970" s="2">
        <v>14</v>
      </c>
      <c r="U3970" s="3">
        <v>1.1640489431003428E-2</v>
      </c>
      <c r="V3970" s="3">
        <v>9.3268797657055286E-2</v>
      </c>
      <c r="W3970" s="3">
        <v>7.8686317414904117E-3</v>
      </c>
      <c r="X3970" s="3">
        <v>48.494395732805742</v>
      </c>
      <c r="Y3970" s="3">
        <v>5.7826654547374276E-2</v>
      </c>
      <c r="Z3970" s="3">
        <v>7.8686247852781908E-3</v>
      </c>
      <c r="AA3970" s="3">
        <v>30.066525354339564</v>
      </c>
      <c r="AB3970">
        <f t="shared" si="104"/>
        <v>5.7826654547374276E-2</v>
      </c>
      <c r="AC3970">
        <f t="shared" si="105"/>
        <v>7.8686247852781908E-3</v>
      </c>
    </row>
    <row r="3971" spans="1:29" x14ac:dyDescent="0.25">
      <c r="A3971" s="2">
        <v>3970</v>
      </c>
      <c r="B3971" s="3" t="s">
        <v>178</v>
      </c>
      <c r="C3971" s="3" t="s">
        <v>333</v>
      </c>
      <c r="D3971" s="3" t="s">
        <v>179</v>
      </c>
      <c r="E3971" s="3" t="s">
        <v>221</v>
      </c>
      <c r="F3971" s="3">
        <v>0.56000000000000005</v>
      </c>
      <c r="G3971" s="3">
        <v>0.48</v>
      </c>
      <c r="H3971" s="3" t="s">
        <v>194</v>
      </c>
      <c r="I3971" s="2">
        <v>7400</v>
      </c>
      <c r="J3971" s="3" t="s">
        <v>127</v>
      </c>
      <c r="K3971" s="2">
        <v>7400</v>
      </c>
      <c r="L3971" s="3"/>
      <c r="M3971" s="3" t="s">
        <v>193</v>
      </c>
      <c r="N3971" s="3" t="s">
        <v>194</v>
      </c>
      <c r="O3971" s="3"/>
      <c r="P3971" s="3"/>
      <c r="Q3971" s="3"/>
      <c r="R3971" s="3">
        <v>0</v>
      </c>
      <c r="S3971" s="3">
        <v>1</v>
      </c>
      <c r="T3971" s="2">
        <v>643</v>
      </c>
      <c r="U3971" s="3">
        <v>237.58783844311006</v>
      </c>
      <c r="V3971" s="3">
        <v>1332.1815627278309</v>
      </c>
      <c r="W3971" s="3">
        <v>158.99649897724845</v>
      </c>
      <c r="X3971" s="3">
        <v>607270.06783146691</v>
      </c>
      <c r="Y3971" s="3">
        <v>1332.1815627278309</v>
      </c>
      <c r="Z3971" s="3">
        <v>158.99635841743779</v>
      </c>
      <c r="AA3971" s="3">
        <v>607270.06783146691</v>
      </c>
      <c r="AB3971">
        <f t="shared" si="104"/>
        <v>1332.1815627278309</v>
      </c>
      <c r="AC3971">
        <f t="shared" si="105"/>
        <v>158.99635841743779</v>
      </c>
    </row>
    <row r="3972" spans="1:29" x14ac:dyDescent="0.25">
      <c r="A3972" s="2">
        <v>3971</v>
      </c>
      <c r="B3972" s="3" t="s">
        <v>178</v>
      </c>
      <c r="C3972" s="3" t="s">
        <v>333</v>
      </c>
      <c r="D3972" s="3" t="s">
        <v>179</v>
      </c>
      <c r="E3972" s="3" t="s">
        <v>221</v>
      </c>
      <c r="F3972" s="3">
        <v>0.56000000000000005</v>
      </c>
      <c r="G3972" s="3">
        <v>0.48</v>
      </c>
      <c r="H3972" s="3" t="s">
        <v>194</v>
      </c>
      <c r="I3972" s="2">
        <v>7400</v>
      </c>
      <c r="J3972" s="3" t="s">
        <v>127</v>
      </c>
      <c r="K3972" s="2">
        <v>7400</v>
      </c>
      <c r="L3972" s="3"/>
      <c r="M3972" s="3" t="s">
        <v>223</v>
      </c>
      <c r="N3972" s="3" t="s">
        <v>194</v>
      </c>
      <c r="O3972" s="3"/>
      <c r="P3972" s="3"/>
      <c r="Q3972" s="3"/>
      <c r="R3972" s="3">
        <v>0.38</v>
      </c>
      <c r="S3972" s="3">
        <v>0.62</v>
      </c>
      <c r="T3972" s="2">
        <v>1</v>
      </c>
      <c r="U3972" s="3">
        <v>2.04197210958677E-4</v>
      </c>
      <c r="V3972" s="3">
        <v>1.7188134294305055E-3</v>
      </c>
      <c r="W3972" s="3">
        <v>1.5075076807555886E-4</v>
      </c>
      <c r="X3972" s="3">
        <v>0.77929395686572878</v>
      </c>
      <c r="Y3972" s="3">
        <v>1.0656643262469134E-3</v>
      </c>
      <c r="Z3972" s="3">
        <v>1.5075063480533241E-4</v>
      </c>
      <c r="AA3972" s="3">
        <v>0.48316225325675183</v>
      </c>
      <c r="AB3972">
        <f t="shared" si="104"/>
        <v>1.0656643262469134E-3</v>
      </c>
      <c r="AC3972">
        <f t="shared" si="105"/>
        <v>1.5075063480533241E-4</v>
      </c>
    </row>
    <row r="3973" spans="1:29" x14ac:dyDescent="0.25">
      <c r="A3973" s="2">
        <v>3972</v>
      </c>
      <c r="B3973" s="3" t="s">
        <v>178</v>
      </c>
      <c r="C3973" s="3" t="s">
        <v>333</v>
      </c>
      <c r="D3973" s="3" t="s">
        <v>179</v>
      </c>
      <c r="E3973" s="3" t="s">
        <v>221</v>
      </c>
      <c r="F3973" s="3">
        <v>0.56000000000000005</v>
      </c>
      <c r="G3973" s="3">
        <v>0.48</v>
      </c>
      <c r="H3973" s="3" t="s">
        <v>194</v>
      </c>
      <c r="I3973" s="2">
        <v>7410</v>
      </c>
      <c r="J3973" s="3" t="s">
        <v>150</v>
      </c>
      <c r="K3973" s="2">
        <v>7410</v>
      </c>
      <c r="L3973" s="3"/>
      <c r="M3973" s="3" t="s">
        <v>193</v>
      </c>
      <c r="N3973" s="3" t="s">
        <v>194</v>
      </c>
      <c r="O3973" s="3"/>
      <c r="P3973" s="3"/>
      <c r="Q3973" s="3"/>
      <c r="R3973" s="3">
        <v>0</v>
      </c>
      <c r="S3973" s="3">
        <v>1</v>
      </c>
      <c r="T3973" s="2">
        <v>6</v>
      </c>
      <c r="U3973" s="3">
        <v>0.38124140786761362</v>
      </c>
      <c r="V3973" s="3">
        <v>2.1061021377819431</v>
      </c>
      <c r="W3973" s="3">
        <v>0.3237181031200822</v>
      </c>
      <c r="X3973" s="3">
        <v>1048.9602363333324</v>
      </c>
      <c r="Y3973" s="3">
        <v>2.1061021377819431</v>
      </c>
      <c r="Z3973" s="3">
        <v>0.32371781693922036</v>
      </c>
      <c r="AA3973" s="3">
        <v>1048.9602363333324</v>
      </c>
      <c r="AB3973">
        <f t="shared" si="104"/>
        <v>2.1061021377819431</v>
      </c>
      <c r="AC3973">
        <f t="shared" si="105"/>
        <v>0.32371781693922036</v>
      </c>
    </row>
    <row r="3974" spans="1:29" x14ac:dyDescent="0.25">
      <c r="A3974" s="2">
        <v>3973</v>
      </c>
      <c r="B3974" s="3" t="s">
        <v>178</v>
      </c>
      <c r="C3974" s="3" t="s">
        <v>333</v>
      </c>
      <c r="D3974" s="3" t="s">
        <v>179</v>
      </c>
      <c r="E3974" s="3" t="s">
        <v>221</v>
      </c>
      <c r="F3974" s="3">
        <v>0.56000000000000005</v>
      </c>
      <c r="G3974" s="3">
        <v>0.48</v>
      </c>
      <c r="H3974" s="3" t="s">
        <v>194</v>
      </c>
      <c r="I3974" s="2">
        <v>7420</v>
      </c>
      <c r="J3974" s="3" t="s">
        <v>243</v>
      </c>
      <c r="K3974" s="2">
        <v>7420</v>
      </c>
      <c r="L3974" s="3"/>
      <c r="M3974" s="3" t="s">
        <v>193</v>
      </c>
      <c r="N3974" s="3" t="s">
        <v>194</v>
      </c>
      <c r="O3974" s="3"/>
      <c r="P3974" s="3"/>
      <c r="Q3974" s="3"/>
      <c r="R3974" s="3">
        <v>0</v>
      </c>
      <c r="S3974" s="3">
        <v>1</v>
      </c>
      <c r="T3974" s="2">
        <v>354</v>
      </c>
      <c r="U3974" s="3">
        <v>122.47966949621276</v>
      </c>
      <c r="V3974" s="3">
        <v>18.990976730259124</v>
      </c>
      <c r="W3974" s="3">
        <v>3.1438291332938197</v>
      </c>
      <c r="X3974" s="3">
        <v>101084.97050502121</v>
      </c>
      <c r="Y3974" s="3">
        <v>18.990976730259124</v>
      </c>
      <c r="Z3974" s="3">
        <v>3.143826354012325</v>
      </c>
      <c r="AA3974" s="3">
        <v>101084.97050502121</v>
      </c>
      <c r="AB3974">
        <f t="shared" si="104"/>
        <v>18.990976730259124</v>
      </c>
      <c r="AC3974">
        <f t="shared" si="105"/>
        <v>3.143826354012325</v>
      </c>
    </row>
    <row r="3975" spans="1:29" x14ac:dyDescent="0.25">
      <c r="A3975" s="2">
        <v>3974</v>
      </c>
      <c r="B3975" s="3" t="s">
        <v>178</v>
      </c>
      <c r="C3975" s="3" t="s">
        <v>333</v>
      </c>
      <c r="D3975" s="3" t="s">
        <v>179</v>
      </c>
      <c r="E3975" s="3" t="s">
        <v>221</v>
      </c>
      <c r="F3975" s="3">
        <v>0.56000000000000005</v>
      </c>
      <c r="G3975" s="3">
        <v>0.48</v>
      </c>
      <c r="H3975" s="3" t="s">
        <v>194</v>
      </c>
      <c r="I3975" s="2">
        <v>7430</v>
      </c>
      <c r="J3975" s="3" t="s">
        <v>55</v>
      </c>
      <c r="K3975" s="2">
        <v>7430</v>
      </c>
      <c r="L3975" s="3"/>
      <c r="M3975" s="3" t="s">
        <v>193</v>
      </c>
      <c r="N3975" s="3" t="s">
        <v>194</v>
      </c>
      <c r="O3975" s="3"/>
      <c r="P3975" s="3"/>
      <c r="Q3975" s="3"/>
      <c r="R3975" s="3">
        <v>0</v>
      </c>
      <c r="S3975" s="3">
        <v>1</v>
      </c>
      <c r="T3975" s="2">
        <v>270</v>
      </c>
      <c r="U3975" s="3">
        <v>78.42976219270497</v>
      </c>
      <c r="V3975" s="3">
        <v>372.17023350433766</v>
      </c>
      <c r="W3975" s="3">
        <v>47.674697010716123</v>
      </c>
      <c r="X3975" s="3">
        <v>178302.86280000076</v>
      </c>
      <c r="Y3975" s="3">
        <v>372.17023350433766</v>
      </c>
      <c r="Z3975" s="3">
        <v>47.674654864213416</v>
      </c>
      <c r="AA3975" s="3">
        <v>178302.86280000076</v>
      </c>
      <c r="AB3975">
        <f t="shared" si="104"/>
        <v>372.17023350433766</v>
      </c>
      <c r="AC3975">
        <f t="shared" si="105"/>
        <v>47.674654864213416</v>
      </c>
    </row>
    <row r="3976" spans="1:29" x14ac:dyDescent="0.25">
      <c r="A3976" s="2">
        <v>3975</v>
      </c>
      <c r="B3976" s="3" t="s">
        <v>178</v>
      </c>
      <c r="C3976" s="3" t="s">
        <v>333</v>
      </c>
      <c r="D3976" s="3" t="s">
        <v>179</v>
      </c>
      <c r="E3976" s="3" t="s">
        <v>221</v>
      </c>
      <c r="F3976" s="3">
        <v>0.56000000000000005</v>
      </c>
      <c r="G3976" s="3">
        <v>0.48</v>
      </c>
      <c r="H3976" s="3" t="s">
        <v>194</v>
      </c>
      <c r="I3976" s="2">
        <v>8140</v>
      </c>
      <c r="J3976" s="3" t="s">
        <v>57</v>
      </c>
      <c r="K3976" s="2">
        <v>8140</v>
      </c>
      <c r="L3976" s="3"/>
      <c r="M3976" s="3" t="s">
        <v>193</v>
      </c>
      <c r="N3976" s="3" t="s">
        <v>194</v>
      </c>
      <c r="O3976" s="3"/>
      <c r="P3976" s="3"/>
      <c r="Q3976" s="3"/>
      <c r="R3976" s="3">
        <v>0</v>
      </c>
      <c r="S3976" s="3">
        <v>1</v>
      </c>
      <c r="T3976" s="2">
        <v>3</v>
      </c>
      <c r="U3976" s="3">
        <v>1.7437644476953E-2</v>
      </c>
      <c r="V3976" s="3">
        <v>8.7803368508458893E-2</v>
      </c>
      <c r="W3976" s="3">
        <v>3.073876034587918E-2</v>
      </c>
      <c r="X3976" s="3">
        <v>42.463776948529926</v>
      </c>
      <c r="Y3976" s="3">
        <v>8.7803368508458893E-2</v>
      </c>
      <c r="Z3976" s="3">
        <v>3.0738733171479942E-2</v>
      </c>
      <c r="AA3976" s="3">
        <v>42.463776948529926</v>
      </c>
      <c r="AB3976">
        <f t="shared" si="104"/>
        <v>8.7803368508458893E-2</v>
      </c>
      <c r="AC3976">
        <f t="shared" si="105"/>
        <v>3.0738733171479942E-2</v>
      </c>
    </row>
    <row r="3977" spans="1:29" x14ac:dyDescent="0.25">
      <c r="A3977" s="2">
        <v>3976</v>
      </c>
      <c r="B3977" s="3" t="s">
        <v>178</v>
      </c>
      <c r="C3977" s="3" t="s">
        <v>333</v>
      </c>
      <c r="D3977" s="3" t="s">
        <v>179</v>
      </c>
      <c r="E3977" s="3" t="s">
        <v>221</v>
      </c>
      <c r="F3977" s="3">
        <v>0.56000000000000005</v>
      </c>
      <c r="G3977" s="3">
        <v>0.48</v>
      </c>
      <c r="H3977" s="3" t="s">
        <v>194</v>
      </c>
      <c r="I3977" s="2">
        <v>8320</v>
      </c>
      <c r="J3977" s="3" t="s">
        <v>59</v>
      </c>
      <c r="K3977" s="2">
        <v>8320</v>
      </c>
      <c r="L3977" s="3"/>
      <c r="M3977" s="3" t="s">
        <v>193</v>
      </c>
      <c r="N3977" s="3" t="s">
        <v>194</v>
      </c>
      <c r="O3977" s="3"/>
      <c r="P3977" s="3"/>
      <c r="Q3977" s="3"/>
      <c r="R3977" s="3">
        <v>0</v>
      </c>
      <c r="S3977" s="3">
        <v>1</v>
      </c>
      <c r="T3977" s="2">
        <v>141</v>
      </c>
      <c r="U3977" s="3">
        <v>25.223317561550687</v>
      </c>
      <c r="V3977" s="3">
        <v>139.37583213511289</v>
      </c>
      <c r="W3977" s="3">
        <v>16.576900593084421</v>
      </c>
      <c r="X3977" s="3">
        <v>66260.586776529453</v>
      </c>
      <c r="Y3977" s="3">
        <v>139.37583213511289</v>
      </c>
      <c r="Z3977" s="3">
        <v>16.576885938384326</v>
      </c>
      <c r="AA3977" s="3">
        <v>66260.586776529453</v>
      </c>
      <c r="AB3977">
        <f t="shared" si="104"/>
        <v>139.37583213511289</v>
      </c>
      <c r="AC3977">
        <f t="shared" si="105"/>
        <v>16.576885938384326</v>
      </c>
    </row>
    <row r="3978" spans="1:29" x14ac:dyDescent="0.25">
      <c r="A3978" s="2">
        <v>3977</v>
      </c>
      <c r="B3978" s="3" t="s">
        <v>178</v>
      </c>
      <c r="C3978" s="3" t="s">
        <v>333</v>
      </c>
      <c r="D3978" s="3" t="s">
        <v>179</v>
      </c>
      <c r="E3978" s="3" t="s">
        <v>221</v>
      </c>
      <c r="F3978" s="3">
        <v>0.56000000000000005</v>
      </c>
      <c r="G3978" s="3">
        <v>0.48</v>
      </c>
      <c r="H3978" s="3" t="s">
        <v>194</v>
      </c>
      <c r="I3978" s="2">
        <v>8320</v>
      </c>
      <c r="J3978" s="3" t="s">
        <v>59</v>
      </c>
      <c r="K3978" s="2">
        <v>8320</v>
      </c>
      <c r="L3978" s="3"/>
      <c r="M3978" s="3" t="s">
        <v>223</v>
      </c>
      <c r="N3978" s="3" t="s">
        <v>194</v>
      </c>
      <c r="O3978" s="3"/>
      <c r="P3978" s="3"/>
      <c r="Q3978" s="3"/>
      <c r="R3978" s="3">
        <v>0.38</v>
      </c>
      <c r="S3978" s="3">
        <v>0.62</v>
      </c>
      <c r="T3978" s="2">
        <v>2</v>
      </c>
      <c r="U3978" s="3">
        <v>5.3575919884015009E-4</v>
      </c>
      <c r="V3978" s="3">
        <v>3.2257015592019591E-3</v>
      </c>
      <c r="W3978" s="3">
        <v>2.7215646748044353E-4</v>
      </c>
      <c r="X3978" s="3">
        <v>1.7097040849661147</v>
      </c>
      <c r="Y3978" s="3">
        <v>1.9999349667052147E-3</v>
      </c>
      <c r="Z3978" s="3">
        <v>2.7215622688230647E-4</v>
      </c>
      <c r="AA3978" s="3">
        <v>1.0600165326789912</v>
      </c>
      <c r="AB3978">
        <f t="shared" si="104"/>
        <v>1.9999349667052147E-3</v>
      </c>
      <c r="AC3978">
        <f t="shared" si="105"/>
        <v>2.7215622688230647E-4</v>
      </c>
    </row>
    <row r="3979" spans="1:29" x14ac:dyDescent="0.25">
      <c r="A3979" s="2">
        <v>3978</v>
      </c>
      <c r="B3979" s="3" t="s">
        <v>178</v>
      </c>
      <c r="C3979" s="3" t="s">
        <v>333</v>
      </c>
      <c r="D3979" s="3" t="s">
        <v>179</v>
      </c>
      <c r="E3979" s="3" t="s">
        <v>221</v>
      </c>
      <c r="F3979" s="3">
        <v>0.56000000000000005</v>
      </c>
      <c r="G3979" s="3">
        <v>0.48</v>
      </c>
      <c r="H3979" s="3" t="s">
        <v>339</v>
      </c>
      <c r="I3979" s="2">
        <v>1100</v>
      </c>
      <c r="J3979" s="3" t="s">
        <v>42</v>
      </c>
      <c r="K3979" s="2">
        <v>1000</v>
      </c>
      <c r="L3979" s="3"/>
      <c r="M3979" s="3" t="s">
        <v>338</v>
      </c>
      <c r="N3979" s="3" t="s">
        <v>339</v>
      </c>
      <c r="O3979" s="3"/>
      <c r="P3979" s="3"/>
      <c r="Q3979" s="3"/>
      <c r="R3979" s="3">
        <v>0</v>
      </c>
      <c r="S3979" s="3">
        <v>1</v>
      </c>
      <c r="T3979" s="2">
        <v>9</v>
      </c>
      <c r="U3979" s="3">
        <v>0.34890470469047508</v>
      </c>
      <c r="V3979" s="3">
        <v>2.5421034237172813</v>
      </c>
      <c r="W3979" s="3">
        <v>0.35293008716559715</v>
      </c>
      <c r="X3979" s="3">
        <v>1207.7595234216371</v>
      </c>
      <c r="Y3979" s="3">
        <v>2.5421034237172813</v>
      </c>
      <c r="Z3979" s="3">
        <v>0.35292977516007196</v>
      </c>
      <c r="AA3979" s="3">
        <v>1207.7595234216371</v>
      </c>
      <c r="AB3979">
        <f t="shared" si="104"/>
        <v>2.5421034237172813</v>
      </c>
      <c r="AC3979">
        <f t="shared" si="105"/>
        <v>0.35292977516007196</v>
      </c>
    </row>
    <row r="3980" spans="1:29" x14ac:dyDescent="0.25">
      <c r="A3980" s="2">
        <v>3979</v>
      </c>
      <c r="B3980" s="3" t="s">
        <v>178</v>
      </c>
      <c r="C3980" s="3" t="s">
        <v>333</v>
      </c>
      <c r="D3980" s="3" t="s">
        <v>179</v>
      </c>
      <c r="E3980" s="3" t="s">
        <v>221</v>
      </c>
      <c r="F3980" s="3">
        <v>0.56000000000000005</v>
      </c>
      <c r="G3980" s="3">
        <v>0.48</v>
      </c>
      <c r="H3980" s="3" t="s">
        <v>339</v>
      </c>
      <c r="I3980" s="2">
        <v>1100</v>
      </c>
      <c r="J3980" s="3" t="s">
        <v>42</v>
      </c>
      <c r="K3980" s="2">
        <v>1100</v>
      </c>
      <c r="L3980" s="3"/>
      <c r="M3980" s="3" t="s">
        <v>338</v>
      </c>
      <c r="N3980" s="3" t="s">
        <v>339</v>
      </c>
      <c r="O3980" s="3"/>
      <c r="P3980" s="3"/>
      <c r="Q3980" s="3"/>
      <c r="R3980" s="3">
        <v>0</v>
      </c>
      <c r="S3980" s="3">
        <v>1</v>
      </c>
      <c r="T3980" s="2">
        <v>970</v>
      </c>
      <c r="U3980" s="3">
        <v>182.60650607685739</v>
      </c>
      <c r="V3980" s="3">
        <v>1551.8496331305598</v>
      </c>
      <c r="W3980" s="3">
        <v>217.18690809166597</v>
      </c>
      <c r="X3980" s="3">
        <v>724852.65425450727</v>
      </c>
      <c r="Y3980" s="3">
        <v>1551.8496331305598</v>
      </c>
      <c r="Z3980" s="3">
        <v>217.18671608900675</v>
      </c>
      <c r="AA3980" s="3">
        <v>724852.65425450727</v>
      </c>
      <c r="AB3980">
        <f t="shared" si="104"/>
        <v>1551.8496331305598</v>
      </c>
      <c r="AC3980">
        <f t="shared" si="105"/>
        <v>217.18671608900675</v>
      </c>
    </row>
    <row r="3981" spans="1:29" x14ac:dyDescent="0.25">
      <c r="A3981" s="2">
        <v>3980</v>
      </c>
      <c r="B3981" s="3" t="s">
        <v>178</v>
      </c>
      <c r="C3981" s="3" t="s">
        <v>333</v>
      </c>
      <c r="D3981" s="3" t="s">
        <v>179</v>
      </c>
      <c r="E3981" s="3" t="s">
        <v>221</v>
      </c>
      <c r="F3981" s="3">
        <v>0.56000000000000005</v>
      </c>
      <c r="G3981" s="3">
        <v>0.48</v>
      </c>
      <c r="H3981" s="3" t="s">
        <v>339</v>
      </c>
      <c r="I3981" s="2">
        <v>1190</v>
      </c>
      <c r="J3981" s="3" t="s">
        <v>44</v>
      </c>
      <c r="K3981" s="2">
        <v>1190</v>
      </c>
      <c r="L3981" s="3"/>
      <c r="M3981" s="3" t="s">
        <v>338</v>
      </c>
      <c r="N3981" s="3" t="s">
        <v>339</v>
      </c>
      <c r="O3981" s="3"/>
      <c r="P3981" s="3"/>
      <c r="Q3981" s="3"/>
      <c r="R3981" s="3">
        <v>0</v>
      </c>
      <c r="S3981" s="3">
        <v>1</v>
      </c>
      <c r="T3981" s="2">
        <v>78</v>
      </c>
      <c r="U3981" s="3">
        <v>33.267285511529295</v>
      </c>
      <c r="V3981" s="3">
        <v>236.73065598968412</v>
      </c>
      <c r="W3981" s="3">
        <v>32.24154030403048</v>
      </c>
      <c r="X3981" s="3">
        <v>125799.89832656452</v>
      </c>
      <c r="Y3981" s="3">
        <v>236.73065598968412</v>
      </c>
      <c r="Z3981" s="3">
        <v>32.241511801108587</v>
      </c>
      <c r="AA3981" s="3">
        <v>125799.89832656452</v>
      </c>
      <c r="AB3981">
        <f t="shared" si="104"/>
        <v>236.73065598968412</v>
      </c>
      <c r="AC3981">
        <f t="shared" si="105"/>
        <v>32.241511801108587</v>
      </c>
    </row>
    <row r="3982" spans="1:29" x14ac:dyDescent="0.25">
      <c r="A3982" s="2">
        <v>3981</v>
      </c>
      <c r="B3982" s="3" t="s">
        <v>178</v>
      </c>
      <c r="C3982" s="3" t="s">
        <v>333</v>
      </c>
      <c r="D3982" s="3" t="s">
        <v>179</v>
      </c>
      <c r="E3982" s="3" t="s">
        <v>221</v>
      </c>
      <c r="F3982" s="3">
        <v>0.56000000000000005</v>
      </c>
      <c r="G3982" s="3">
        <v>0.48</v>
      </c>
      <c r="H3982" s="3" t="s">
        <v>339</v>
      </c>
      <c r="I3982" s="2">
        <v>1200</v>
      </c>
      <c r="J3982" s="3" t="s">
        <v>45</v>
      </c>
      <c r="K3982" s="2">
        <v>1200</v>
      </c>
      <c r="L3982" s="3"/>
      <c r="M3982" s="3" t="s">
        <v>338</v>
      </c>
      <c r="N3982" s="3" t="s">
        <v>339</v>
      </c>
      <c r="O3982" s="3"/>
      <c r="P3982" s="3"/>
      <c r="Q3982" s="3"/>
      <c r="R3982" s="3">
        <v>0</v>
      </c>
      <c r="S3982" s="3">
        <v>1</v>
      </c>
      <c r="T3982" s="2">
        <v>5731</v>
      </c>
      <c r="U3982" s="3">
        <v>1085.8766681876323</v>
      </c>
      <c r="V3982" s="3">
        <v>10615.196593365808</v>
      </c>
      <c r="W3982" s="3">
        <v>1560.3280072366342</v>
      </c>
      <c r="X3982" s="3">
        <v>4336879.170650742</v>
      </c>
      <c r="Y3982" s="3">
        <v>10615.196593365808</v>
      </c>
      <c r="Z3982" s="3">
        <v>1560.3266278389078</v>
      </c>
      <c r="AA3982" s="3">
        <v>4336879.170650742</v>
      </c>
      <c r="AB3982">
        <f t="shared" si="104"/>
        <v>10615.196593365808</v>
      </c>
      <c r="AC3982">
        <f t="shared" si="105"/>
        <v>1560.3266278389078</v>
      </c>
    </row>
    <row r="3983" spans="1:29" x14ac:dyDescent="0.25">
      <c r="A3983" s="2">
        <v>3982</v>
      </c>
      <c r="B3983" s="3" t="s">
        <v>178</v>
      </c>
      <c r="C3983" s="3" t="s">
        <v>333</v>
      </c>
      <c r="D3983" s="3" t="s">
        <v>179</v>
      </c>
      <c r="E3983" s="3" t="s">
        <v>221</v>
      </c>
      <c r="F3983" s="3">
        <v>0.56000000000000005</v>
      </c>
      <c r="G3983" s="3">
        <v>0.48</v>
      </c>
      <c r="H3983" s="3" t="s">
        <v>339</v>
      </c>
      <c r="I3983" s="2">
        <v>1210</v>
      </c>
      <c r="J3983" s="3" t="s">
        <v>46</v>
      </c>
      <c r="K3983" s="2">
        <v>1210</v>
      </c>
      <c r="L3983" s="3"/>
      <c r="M3983" s="3" t="s">
        <v>338</v>
      </c>
      <c r="N3983" s="3" t="s">
        <v>339</v>
      </c>
      <c r="O3983" s="3"/>
      <c r="P3983" s="3"/>
      <c r="Q3983" s="3"/>
      <c r="R3983" s="3">
        <v>0</v>
      </c>
      <c r="S3983" s="3">
        <v>1</v>
      </c>
      <c r="T3983" s="2">
        <v>17163</v>
      </c>
      <c r="U3983" s="3">
        <v>1636.6678334229314</v>
      </c>
      <c r="V3983" s="3">
        <v>15414.494953163541</v>
      </c>
      <c r="W3983" s="3">
        <v>2248.9846173775995</v>
      </c>
      <c r="X3983" s="3">
        <v>6522272.9009115808</v>
      </c>
      <c r="Y3983" s="3">
        <v>15414.494953163541</v>
      </c>
      <c r="Z3983" s="3">
        <v>2248.9826291775116</v>
      </c>
      <c r="AA3983" s="3">
        <v>6522272.9009115808</v>
      </c>
      <c r="AB3983">
        <f t="shared" si="104"/>
        <v>15414.494953163541</v>
      </c>
      <c r="AC3983">
        <f t="shared" si="105"/>
        <v>2248.9826291775116</v>
      </c>
    </row>
    <row r="3984" spans="1:29" x14ac:dyDescent="0.25">
      <c r="A3984" s="2">
        <v>3983</v>
      </c>
      <c r="B3984" s="3" t="s">
        <v>178</v>
      </c>
      <c r="C3984" s="3" t="s">
        <v>333</v>
      </c>
      <c r="D3984" s="3" t="s">
        <v>179</v>
      </c>
      <c r="E3984" s="3" t="s">
        <v>221</v>
      </c>
      <c r="F3984" s="3">
        <v>0.56000000000000005</v>
      </c>
      <c r="G3984" s="3">
        <v>0.48</v>
      </c>
      <c r="H3984" s="3" t="s">
        <v>339</v>
      </c>
      <c r="I3984" s="2">
        <v>1300</v>
      </c>
      <c r="J3984" s="3" t="s">
        <v>114</v>
      </c>
      <c r="K3984" s="2">
        <v>1300</v>
      </c>
      <c r="L3984" s="3"/>
      <c r="M3984" s="3" t="s">
        <v>338</v>
      </c>
      <c r="N3984" s="3" t="s">
        <v>339</v>
      </c>
      <c r="O3984" s="3"/>
      <c r="P3984" s="3"/>
      <c r="Q3984" s="3"/>
      <c r="R3984" s="3">
        <v>0</v>
      </c>
      <c r="S3984" s="3">
        <v>1</v>
      </c>
      <c r="T3984" s="2">
        <v>440</v>
      </c>
      <c r="U3984" s="3">
        <v>56.949019672252092</v>
      </c>
      <c r="V3984" s="3">
        <v>612.61454350593226</v>
      </c>
      <c r="W3984" s="3">
        <v>110.86110335937776</v>
      </c>
      <c r="X3984" s="3">
        <v>229463.2160026138</v>
      </c>
      <c r="Y3984" s="3">
        <v>612.61454350593226</v>
      </c>
      <c r="Z3984" s="3">
        <v>110.86100535334755</v>
      </c>
      <c r="AA3984" s="3">
        <v>229463.2160026138</v>
      </c>
      <c r="AB3984">
        <f t="shared" si="104"/>
        <v>612.61454350593226</v>
      </c>
      <c r="AC3984">
        <f t="shared" si="105"/>
        <v>110.86100535334755</v>
      </c>
    </row>
    <row r="3985" spans="1:29" x14ac:dyDescent="0.25">
      <c r="A3985" s="2">
        <v>3984</v>
      </c>
      <c r="B3985" s="3" t="s">
        <v>178</v>
      </c>
      <c r="C3985" s="3" t="s">
        <v>333</v>
      </c>
      <c r="D3985" s="3" t="s">
        <v>179</v>
      </c>
      <c r="E3985" s="3" t="s">
        <v>221</v>
      </c>
      <c r="F3985" s="3">
        <v>0.56000000000000005</v>
      </c>
      <c r="G3985" s="3">
        <v>0.48</v>
      </c>
      <c r="H3985" s="3" t="s">
        <v>339</v>
      </c>
      <c r="I3985" s="2">
        <v>1320</v>
      </c>
      <c r="J3985" s="3" t="s">
        <v>115</v>
      </c>
      <c r="K3985" s="2">
        <v>1320</v>
      </c>
      <c r="L3985" s="3"/>
      <c r="M3985" s="3" t="s">
        <v>338</v>
      </c>
      <c r="N3985" s="3" t="s">
        <v>339</v>
      </c>
      <c r="O3985" s="3"/>
      <c r="P3985" s="3"/>
      <c r="Q3985" s="3"/>
      <c r="R3985" s="3">
        <v>0</v>
      </c>
      <c r="S3985" s="3">
        <v>1</v>
      </c>
      <c r="T3985" s="2">
        <v>580</v>
      </c>
      <c r="U3985" s="3">
        <v>54.152095265369397</v>
      </c>
      <c r="V3985" s="3">
        <v>548.38538469044681</v>
      </c>
      <c r="W3985" s="3">
        <v>98.930248695050238</v>
      </c>
      <c r="X3985" s="3">
        <v>221473.88686213735</v>
      </c>
      <c r="Y3985" s="3">
        <v>548.38538469044681</v>
      </c>
      <c r="Z3985" s="3">
        <v>98.930161236413738</v>
      </c>
      <c r="AA3985" s="3">
        <v>221473.88686213735</v>
      </c>
      <c r="AB3985">
        <f t="shared" si="104"/>
        <v>548.38538469044681</v>
      </c>
      <c r="AC3985">
        <f t="shared" si="105"/>
        <v>98.930161236413738</v>
      </c>
    </row>
    <row r="3986" spans="1:29" x14ac:dyDescent="0.25">
      <c r="A3986" s="2">
        <v>3985</v>
      </c>
      <c r="B3986" s="3" t="s">
        <v>178</v>
      </c>
      <c r="C3986" s="3" t="s">
        <v>333</v>
      </c>
      <c r="D3986" s="3" t="s">
        <v>179</v>
      </c>
      <c r="E3986" s="3" t="s">
        <v>221</v>
      </c>
      <c r="F3986" s="3">
        <v>0.56000000000000005</v>
      </c>
      <c r="G3986" s="3">
        <v>0.48</v>
      </c>
      <c r="H3986" s="3" t="s">
        <v>339</v>
      </c>
      <c r="I3986" s="2">
        <v>1330</v>
      </c>
      <c r="J3986" s="3" t="s">
        <v>47</v>
      </c>
      <c r="K3986" s="2">
        <v>1330</v>
      </c>
      <c r="L3986" s="3"/>
      <c r="M3986" s="3" t="s">
        <v>338</v>
      </c>
      <c r="N3986" s="3" t="s">
        <v>339</v>
      </c>
      <c r="O3986" s="3"/>
      <c r="P3986" s="3"/>
      <c r="Q3986" s="3"/>
      <c r="R3986" s="3">
        <v>0</v>
      </c>
      <c r="S3986" s="3">
        <v>1</v>
      </c>
      <c r="T3986" s="2">
        <v>671</v>
      </c>
      <c r="U3986" s="3">
        <v>87.265871452126717</v>
      </c>
      <c r="V3986" s="3">
        <v>951.28276567495095</v>
      </c>
      <c r="W3986" s="3">
        <v>172.10322962713857</v>
      </c>
      <c r="X3986" s="3">
        <v>347445.54224485229</v>
      </c>
      <c r="Y3986" s="3">
        <v>951.28276567495095</v>
      </c>
      <c r="Z3986" s="3">
        <v>172.10307748040873</v>
      </c>
      <c r="AA3986" s="3">
        <v>347445.54224485229</v>
      </c>
      <c r="AB3986">
        <f t="shared" si="104"/>
        <v>951.28276567495095</v>
      </c>
      <c r="AC3986">
        <f t="shared" si="105"/>
        <v>172.10307748040873</v>
      </c>
    </row>
    <row r="3987" spans="1:29" x14ac:dyDescent="0.25">
      <c r="A3987" s="2">
        <v>3986</v>
      </c>
      <c r="B3987" s="3" t="s">
        <v>178</v>
      </c>
      <c r="C3987" s="3" t="s">
        <v>333</v>
      </c>
      <c r="D3987" s="3" t="s">
        <v>179</v>
      </c>
      <c r="E3987" s="3" t="s">
        <v>221</v>
      </c>
      <c r="F3987" s="3">
        <v>0.56000000000000005</v>
      </c>
      <c r="G3987" s="3">
        <v>0.48</v>
      </c>
      <c r="H3987" s="3" t="s">
        <v>339</v>
      </c>
      <c r="I3987" s="2">
        <v>1400</v>
      </c>
      <c r="J3987" s="3" t="s">
        <v>48</v>
      </c>
      <c r="K3987" s="2">
        <v>1400</v>
      </c>
      <c r="L3987" s="3"/>
      <c r="M3987" s="3" t="s">
        <v>338</v>
      </c>
      <c r="N3987" s="3" t="s">
        <v>339</v>
      </c>
      <c r="O3987" s="3"/>
      <c r="P3987" s="3"/>
      <c r="Q3987" s="3"/>
      <c r="R3987" s="3">
        <v>0</v>
      </c>
      <c r="S3987" s="3">
        <v>1</v>
      </c>
      <c r="T3987" s="2">
        <v>711</v>
      </c>
      <c r="U3987" s="3">
        <v>83.730243486909785</v>
      </c>
      <c r="V3987" s="3">
        <v>888.05584303582054</v>
      </c>
      <c r="W3987" s="3">
        <v>120.55996003777507</v>
      </c>
      <c r="X3987" s="3">
        <v>331940.28856243996</v>
      </c>
      <c r="Y3987" s="3">
        <v>888.05584303582054</v>
      </c>
      <c r="Z3987" s="3">
        <v>120.55985345753425</v>
      </c>
      <c r="AA3987" s="3">
        <v>331940.28856243996</v>
      </c>
      <c r="AB3987">
        <f t="shared" si="104"/>
        <v>888.05584303582054</v>
      </c>
      <c r="AC3987">
        <f t="shared" si="105"/>
        <v>120.55985345753425</v>
      </c>
    </row>
    <row r="3988" spans="1:29" x14ac:dyDescent="0.25">
      <c r="A3988" s="2">
        <v>3987</v>
      </c>
      <c r="B3988" s="3" t="s">
        <v>178</v>
      </c>
      <c r="C3988" s="3" t="s">
        <v>333</v>
      </c>
      <c r="D3988" s="3" t="s">
        <v>179</v>
      </c>
      <c r="E3988" s="3" t="s">
        <v>221</v>
      </c>
      <c r="F3988" s="3">
        <v>0.56000000000000005</v>
      </c>
      <c r="G3988" s="3">
        <v>0.48</v>
      </c>
      <c r="H3988" s="3" t="s">
        <v>339</v>
      </c>
      <c r="I3988" s="2">
        <v>1410</v>
      </c>
      <c r="J3988" s="3" t="s">
        <v>116</v>
      </c>
      <c r="K3988" s="2">
        <v>1000</v>
      </c>
      <c r="L3988" s="3"/>
      <c r="M3988" s="3" t="s">
        <v>338</v>
      </c>
      <c r="N3988" s="3" t="s">
        <v>339</v>
      </c>
      <c r="O3988" s="3"/>
      <c r="P3988" s="3"/>
      <c r="Q3988" s="3"/>
      <c r="R3988" s="3">
        <v>0</v>
      </c>
      <c r="S3988" s="3">
        <v>1</v>
      </c>
      <c r="T3988" s="2">
        <v>3</v>
      </c>
      <c r="U3988" s="3">
        <v>5.4118294826327479E-3</v>
      </c>
      <c r="V3988" s="3">
        <v>4.1185443660305125E-2</v>
      </c>
      <c r="W3988" s="3">
        <v>5.5583068134116339E-3</v>
      </c>
      <c r="X3988" s="3">
        <v>18.528711713803407</v>
      </c>
      <c r="Y3988" s="3">
        <v>4.1185443660305125E-2</v>
      </c>
      <c r="Z3988" s="3">
        <v>5.5583018996269952E-3</v>
      </c>
      <c r="AA3988" s="3">
        <v>18.528711713803407</v>
      </c>
      <c r="AB3988">
        <f t="shared" si="104"/>
        <v>4.1185443660305125E-2</v>
      </c>
      <c r="AC3988">
        <f t="shared" si="105"/>
        <v>5.5583018996269952E-3</v>
      </c>
    </row>
    <row r="3989" spans="1:29" x14ac:dyDescent="0.25">
      <c r="A3989" s="2">
        <v>3988</v>
      </c>
      <c r="B3989" s="3" t="s">
        <v>178</v>
      </c>
      <c r="C3989" s="3" t="s">
        <v>333</v>
      </c>
      <c r="D3989" s="3" t="s">
        <v>179</v>
      </c>
      <c r="E3989" s="3" t="s">
        <v>221</v>
      </c>
      <c r="F3989" s="3">
        <v>0.56000000000000005</v>
      </c>
      <c r="G3989" s="3">
        <v>0.48</v>
      </c>
      <c r="H3989" s="3" t="s">
        <v>339</v>
      </c>
      <c r="I3989" s="2">
        <v>1410</v>
      </c>
      <c r="J3989" s="3" t="s">
        <v>116</v>
      </c>
      <c r="K3989" s="2">
        <v>1410</v>
      </c>
      <c r="L3989" s="3"/>
      <c r="M3989" s="3" t="s">
        <v>338</v>
      </c>
      <c r="N3989" s="3" t="s">
        <v>339</v>
      </c>
      <c r="O3989" s="3"/>
      <c r="P3989" s="3"/>
      <c r="Q3989" s="3"/>
      <c r="R3989" s="3">
        <v>0</v>
      </c>
      <c r="S3989" s="3">
        <v>1</v>
      </c>
      <c r="T3989" s="2">
        <v>376</v>
      </c>
      <c r="U3989" s="3">
        <v>62.135494648058497</v>
      </c>
      <c r="V3989" s="3">
        <v>552.64329946461726</v>
      </c>
      <c r="W3989" s="3">
        <v>74.655788551027698</v>
      </c>
      <c r="X3989" s="3">
        <v>250088.28823768182</v>
      </c>
      <c r="Y3989" s="3">
        <v>552.64329946461726</v>
      </c>
      <c r="Z3989" s="3">
        <v>74.655722552068227</v>
      </c>
      <c r="AA3989" s="3">
        <v>250088.28823768182</v>
      </c>
      <c r="AB3989">
        <f t="shared" ref="AB3989:AB4052" si="106">Y3989</f>
        <v>552.64329946461726</v>
      </c>
      <c r="AC3989">
        <f t="shared" ref="AC3989:AC4052" si="107">Z3989</f>
        <v>74.655722552068227</v>
      </c>
    </row>
    <row r="3990" spans="1:29" x14ac:dyDescent="0.25">
      <c r="A3990" s="2">
        <v>3989</v>
      </c>
      <c r="B3990" s="3" t="s">
        <v>178</v>
      </c>
      <c r="C3990" s="3" t="s">
        <v>333</v>
      </c>
      <c r="D3990" s="3" t="s">
        <v>179</v>
      </c>
      <c r="E3990" s="3" t="s">
        <v>221</v>
      </c>
      <c r="F3990" s="3">
        <v>0.56000000000000005</v>
      </c>
      <c r="G3990" s="3">
        <v>0.48</v>
      </c>
      <c r="H3990" s="3" t="s">
        <v>339</v>
      </c>
      <c r="I3990" s="2">
        <v>1420</v>
      </c>
      <c r="J3990" s="3" t="s">
        <v>117</v>
      </c>
      <c r="K3990" s="2">
        <v>1420</v>
      </c>
      <c r="L3990" s="3"/>
      <c r="M3990" s="3" t="s">
        <v>338</v>
      </c>
      <c r="N3990" s="3" t="s">
        <v>339</v>
      </c>
      <c r="O3990" s="3"/>
      <c r="P3990" s="3"/>
      <c r="Q3990" s="3"/>
      <c r="R3990" s="3">
        <v>0</v>
      </c>
      <c r="S3990" s="3">
        <v>1</v>
      </c>
      <c r="T3990" s="2">
        <v>221</v>
      </c>
      <c r="U3990" s="3">
        <v>43.275428068294019</v>
      </c>
      <c r="V3990" s="3">
        <v>410.90986091171521</v>
      </c>
      <c r="W3990" s="3">
        <v>55.93403626617728</v>
      </c>
      <c r="X3990" s="3">
        <v>175616.21746257626</v>
      </c>
      <c r="Y3990" s="3">
        <v>410.90986091171521</v>
      </c>
      <c r="Z3990" s="3">
        <v>55.933986818059935</v>
      </c>
      <c r="AA3990" s="3">
        <v>175616.21746257626</v>
      </c>
      <c r="AB3990">
        <f t="shared" si="106"/>
        <v>410.90986091171521</v>
      </c>
      <c r="AC3990">
        <f t="shared" si="107"/>
        <v>55.933986818059935</v>
      </c>
    </row>
    <row r="3991" spans="1:29" x14ac:dyDescent="0.25">
      <c r="A3991" s="2">
        <v>3990</v>
      </c>
      <c r="B3991" s="3" t="s">
        <v>178</v>
      </c>
      <c r="C3991" s="3" t="s">
        <v>333</v>
      </c>
      <c r="D3991" s="3" t="s">
        <v>179</v>
      </c>
      <c r="E3991" s="3" t="s">
        <v>221</v>
      </c>
      <c r="F3991" s="3">
        <v>0.56000000000000005</v>
      </c>
      <c r="G3991" s="3">
        <v>0.48</v>
      </c>
      <c r="H3991" s="3" t="s">
        <v>339</v>
      </c>
      <c r="I3991" s="2">
        <v>1430</v>
      </c>
      <c r="J3991" s="3" t="s">
        <v>118</v>
      </c>
      <c r="K3991" s="2">
        <v>1430</v>
      </c>
      <c r="L3991" s="3"/>
      <c r="M3991" s="3" t="s">
        <v>338</v>
      </c>
      <c r="N3991" s="3" t="s">
        <v>339</v>
      </c>
      <c r="O3991" s="3"/>
      <c r="P3991" s="3"/>
      <c r="Q3991" s="3"/>
      <c r="R3991" s="3">
        <v>0</v>
      </c>
      <c r="S3991" s="3">
        <v>1</v>
      </c>
      <c r="T3991" s="2">
        <v>369</v>
      </c>
      <c r="U3991" s="3">
        <v>46.43580388066998</v>
      </c>
      <c r="V3991" s="3">
        <v>466.62467823930808</v>
      </c>
      <c r="W3991" s="3">
        <v>63.245048158559804</v>
      </c>
      <c r="X3991" s="3">
        <v>184610.44225885914</v>
      </c>
      <c r="Y3991" s="3">
        <v>466.62467823930808</v>
      </c>
      <c r="Z3991" s="3">
        <v>63.244992247190446</v>
      </c>
      <c r="AA3991" s="3">
        <v>184610.44225885914</v>
      </c>
      <c r="AB3991">
        <f t="shared" si="106"/>
        <v>466.62467823930808</v>
      </c>
      <c r="AC3991">
        <f t="shared" si="107"/>
        <v>63.244992247190446</v>
      </c>
    </row>
    <row r="3992" spans="1:29" x14ac:dyDescent="0.25">
      <c r="A3992" s="2">
        <v>3991</v>
      </c>
      <c r="B3992" s="3" t="s">
        <v>178</v>
      </c>
      <c r="C3992" s="3" t="s">
        <v>333</v>
      </c>
      <c r="D3992" s="3" t="s">
        <v>179</v>
      </c>
      <c r="E3992" s="3" t="s">
        <v>221</v>
      </c>
      <c r="F3992" s="3">
        <v>0.56000000000000005</v>
      </c>
      <c r="G3992" s="3">
        <v>0.48</v>
      </c>
      <c r="H3992" s="3" t="s">
        <v>339</v>
      </c>
      <c r="I3992" s="2">
        <v>1450</v>
      </c>
      <c r="J3992" s="3" t="s">
        <v>119</v>
      </c>
      <c r="K3992" s="2">
        <v>1450</v>
      </c>
      <c r="L3992" s="3"/>
      <c r="M3992" s="3" t="s">
        <v>338</v>
      </c>
      <c r="N3992" s="3" t="s">
        <v>339</v>
      </c>
      <c r="O3992" s="3"/>
      <c r="P3992" s="3"/>
      <c r="Q3992" s="3"/>
      <c r="R3992" s="3">
        <v>0</v>
      </c>
      <c r="S3992" s="3">
        <v>1</v>
      </c>
      <c r="T3992" s="2">
        <v>360</v>
      </c>
      <c r="U3992" s="3">
        <v>81.377909773392105</v>
      </c>
      <c r="V3992" s="3">
        <v>662.92515589170534</v>
      </c>
      <c r="W3992" s="3">
        <v>91.627512695161187</v>
      </c>
      <c r="X3992" s="3">
        <v>328570.91625223571</v>
      </c>
      <c r="Y3992" s="3">
        <v>662.92515589170534</v>
      </c>
      <c r="Z3992" s="3">
        <v>91.627431692460746</v>
      </c>
      <c r="AA3992" s="3">
        <v>328570.91625223571</v>
      </c>
      <c r="AB3992">
        <f t="shared" si="106"/>
        <v>662.92515589170534</v>
      </c>
      <c r="AC3992">
        <f t="shared" si="107"/>
        <v>91.627431692460746</v>
      </c>
    </row>
    <row r="3993" spans="1:29" x14ac:dyDescent="0.25">
      <c r="A3993" s="2">
        <v>3992</v>
      </c>
      <c r="B3993" s="3" t="s">
        <v>178</v>
      </c>
      <c r="C3993" s="3" t="s">
        <v>333</v>
      </c>
      <c r="D3993" s="3" t="s">
        <v>179</v>
      </c>
      <c r="E3993" s="3" t="s">
        <v>221</v>
      </c>
      <c r="F3993" s="3">
        <v>0.56000000000000005</v>
      </c>
      <c r="G3993" s="3">
        <v>0.48</v>
      </c>
      <c r="H3993" s="3" t="s">
        <v>339</v>
      </c>
      <c r="I3993" s="2">
        <v>1470</v>
      </c>
      <c r="J3993" s="3" t="s">
        <v>298</v>
      </c>
      <c r="K3993" s="2">
        <v>1470</v>
      </c>
      <c r="L3993" s="3"/>
      <c r="M3993" s="3" t="s">
        <v>338</v>
      </c>
      <c r="N3993" s="3" t="s">
        <v>339</v>
      </c>
      <c r="O3993" s="3"/>
      <c r="P3993" s="3"/>
      <c r="Q3993" s="3"/>
      <c r="R3993" s="3">
        <v>0</v>
      </c>
      <c r="S3993" s="3">
        <v>1</v>
      </c>
      <c r="T3993" s="2">
        <v>65</v>
      </c>
      <c r="U3993" s="3">
        <v>11.986263191230574</v>
      </c>
      <c r="V3993" s="3">
        <v>117.09784292980606</v>
      </c>
      <c r="W3993" s="3">
        <v>15.916852223404025</v>
      </c>
      <c r="X3993" s="3">
        <v>48780.240284072832</v>
      </c>
      <c r="Y3993" s="3">
        <v>117.09784292980606</v>
      </c>
      <c r="Z3993" s="3">
        <v>15.916838152215389</v>
      </c>
      <c r="AA3993" s="3">
        <v>48780.240284072832</v>
      </c>
      <c r="AB3993">
        <f t="shared" si="106"/>
        <v>117.09784292980606</v>
      </c>
      <c r="AC3993">
        <f t="shared" si="107"/>
        <v>15.916838152215389</v>
      </c>
    </row>
    <row r="3994" spans="1:29" x14ac:dyDescent="0.25">
      <c r="A3994" s="2">
        <v>3993</v>
      </c>
      <c r="B3994" s="3" t="s">
        <v>178</v>
      </c>
      <c r="C3994" s="3" t="s">
        <v>333</v>
      </c>
      <c r="D3994" s="3" t="s">
        <v>179</v>
      </c>
      <c r="E3994" s="3" t="s">
        <v>221</v>
      </c>
      <c r="F3994" s="3">
        <v>0.56000000000000005</v>
      </c>
      <c r="G3994" s="3">
        <v>0.48</v>
      </c>
      <c r="H3994" s="3" t="s">
        <v>339</v>
      </c>
      <c r="I3994" s="2">
        <v>1480</v>
      </c>
      <c r="J3994" s="3" t="s">
        <v>199</v>
      </c>
      <c r="K3994" s="2">
        <v>1480</v>
      </c>
      <c r="L3994" s="3"/>
      <c r="M3994" s="3" t="s">
        <v>338</v>
      </c>
      <c r="N3994" s="3" t="s">
        <v>339</v>
      </c>
      <c r="O3994" s="3"/>
      <c r="P3994" s="3"/>
      <c r="Q3994" s="3"/>
      <c r="R3994" s="3">
        <v>0</v>
      </c>
      <c r="S3994" s="3">
        <v>1</v>
      </c>
      <c r="T3994" s="2">
        <v>12</v>
      </c>
      <c r="U3994" s="3">
        <v>0.42077470109561921</v>
      </c>
      <c r="V3994" s="3">
        <v>3.571015998132796</v>
      </c>
      <c r="W3994" s="3">
        <v>0.50356826976831881</v>
      </c>
      <c r="X3994" s="3">
        <v>1639.339467926663</v>
      </c>
      <c r="Y3994" s="3">
        <v>3.571015998132796</v>
      </c>
      <c r="Z3994" s="3">
        <v>0.50356782459210025</v>
      </c>
      <c r="AA3994" s="3">
        <v>1639.339467926663</v>
      </c>
      <c r="AB3994">
        <f t="shared" si="106"/>
        <v>3.571015998132796</v>
      </c>
      <c r="AC3994">
        <f t="shared" si="107"/>
        <v>0.50356782459210025</v>
      </c>
    </row>
    <row r="3995" spans="1:29" x14ac:dyDescent="0.25">
      <c r="A3995" s="2">
        <v>3994</v>
      </c>
      <c r="B3995" s="3" t="s">
        <v>178</v>
      </c>
      <c r="C3995" s="3" t="s">
        <v>333</v>
      </c>
      <c r="D3995" s="3" t="s">
        <v>179</v>
      </c>
      <c r="E3995" s="3" t="s">
        <v>221</v>
      </c>
      <c r="F3995" s="3">
        <v>0.56000000000000005</v>
      </c>
      <c r="G3995" s="3">
        <v>0.48</v>
      </c>
      <c r="H3995" s="3" t="s">
        <v>339</v>
      </c>
      <c r="I3995" s="2">
        <v>1550</v>
      </c>
      <c r="J3995" s="3" t="s">
        <v>120</v>
      </c>
      <c r="K3995" s="2">
        <v>1550</v>
      </c>
      <c r="L3995" s="3"/>
      <c r="M3995" s="3" t="s">
        <v>338</v>
      </c>
      <c r="N3995" s="3" t="s">
        <v>339</v>
      </c>
      <c r="O3995" s="3"/>
      <c r="P3995" s="3"/>
      <c r="Q3995" s="3"/>
      <c r="R3995" s="3">
        <v>0</v>
      </c>
      <c r="S3995" s="3">
        <v>1</v>
      </c>
      <c r="T3995" s="2">
        <v>13</v>
      </c>
      <c r="U3995" s="3">
        <v>0.67664454141852592</v>
      </c>
      <c r="V3995" s="3">
        <v>6.6590639279691031</v>
      </c>
      <c r="W3995" s="3">
        <v>0.90497699205001603</v>
      </c>
      <c r="X3995" s="3">
        <v>2765.8272177958379</v>
      </c>
      <c r="Y3995" s="3">
        <v>6.6590639279691031</v>
      </c>
      <c r="Z3995" s="3">
        <v>0.90497619201105262</v>
      </c>
      <c r="AA3995" s="3">
        <v>2765.8272177958379</v>
      </c>
      <c r="AB3995">
        <f t="shared" si="106"/>
        <v>6.6590639279691031</v>
      </c>
      <c r="AC3995">
        <f t="shared" si="107"/>
        <v>0.90497619201105262</v>
      </c>
    </row>
    <row r="3996" spans="1:29" x14ac:dyDescent="0.25">
      <c r="A3996" s="2">
        <v>3995</v>
      </c>
      <c r="B3996" s="3" t="s">
        <v>178</v>
      </c>
      <c r="C3996" s="3" t="s">
        <v>333</v>
      </c>
      <c r="D3996" s="3" t="s">
        <v>179</v>
      </c>
      <c r="E3996" s="3" t="s">
        <v>221</v>
      </c>
      <c r="F3996" s="3">
        <v>0.56000000000000005</v>
      </c>
      <c r="G3996" s="3">
        <v>0.48</v>
      </c>
      <c r="H3996" s="3" t="s">
        <v>339</v>
      </c>
      <c r="I3996" s="2">
        <v>1620</v>
      </c>
      <c r="J3996" s="3" t="s">
        <v>246</v>
      </c>
      <c r="K3996" s="2">
        <v>1620</v>
      </c>
      <c r="L3996" s="3"/>
      <c r="M3996" s="3" t="s">
        <v>338</v>
      </c>
      <c r="N3996" s="3" t="s">
        <v>339</v>
      </c>
      <c r="O3996" s="3"/>
      <c r="P3996" s="3"/>
      <c r="Q3996" s="3"/>
      <c r="R3996" s="3">
        <v>0</v>
      </c>
      <c r="S3996" s="3">
        <v>1</v>
      </c>
      <c r="T3996" s="2">
        <v>99</v>
      </c>
      <c r="U3996" s="3">
        <v>32.626389422033661</v>
      </c>
      <c r="V3996" s="3">
        <v>205.63269668522653</v>
      </c>
      <c r="W3996" s="3">
        <v>28.235163129882643</v>
      </c>
      <c r="X3996" s="3">
        <v>102130.68087326011</v>
      </c>
      <c r="Y3996" s="3">
        <v>205.63269668522653</v>
      </c>
      <c r="Z3996" s="3">
        <v>28.235138168772153</v>
      </c>
      <c r="AA3996" s="3">
        <v>102130.68087326011</v>
      </c>
      <c r="AB3996">
        <f t="shared" si="106"/>
        <v>205.63269668522653</v>
      </c>
      <c r="AC3996">
        <f t="shared" si="107"/>
        <v>28.235138168772153</v>
      </c>
    </row>
    <row r="3997" spans="1:29" x14ac:dyDescent="0.25">
      <c r="A3997" s="2">
        <v>3996</v>
      </c>
      <c r="B3997" s="3" t="s">
        <v>178</v>
      </c>
      <c r="C3997" s="3" t="s">
        <v>333</v>
      </c>
      <c r="D3997" s="3" t="s">
        <v>179</v>
      </c>
      <c r="E3997" s="3" t="s">
        <v>221</v>
      </c>
      <c r="F3997" s="3">
        <v>0.56000000000000005</v>
      </c>
      <c r="G3997" s="3">
        <v>0.48</v>
      </c>
      <c r="H3997" s="3" t="s">
        <v>339</v>
      </c>
      <c r="I3997" s="2">
        <v>1660</v>
      </c>
      <c r="J3997" s="3" t="s">
        <v>316</v>
      </c>
      <c r="K3997" s="2">
        <v>1660</v>
      </c>
      <c r="L3997" s="3"/>
      <c r="M3997" s="3" t="s">
        <v>338</v>
      </c>
      <c r="N3997" s="3" t="s">
        <v>339</v>
      </c>
      <c r="O3997" s="3"/>
      <c r="P3997" s="3"/>
      <c r="Q3997" s="3"/>
      <c r="R3997" s="3">
        <v>0</v>
      </c>
      <c r="S3997" s="3">
        <v>1</v>
      </c>
      <c r="T3997" s="2">
        <v>179</v>
      </c>
      <c r="U3997" s="3">
        <v>92.291037673965874</v>
      </c>
      <c r="V3997" s="3">
        <v>548.17421966043742</v>
      </c>
      <c r="W3997" s="3">
        <v>75.143138065125655</v>
      </c>
      <c r="X3997" s="3">
        <v>276696.09423197916</v>
      </c>
      <c r="Y3997" s="3">
        <v>548.17421966043742</v>
      </c>
      <c r="Z3997" s="3">
        <v>75.143071635328042</v>
      </c>
      <c r="AA3997" s="3">
        <v>276696.09423197916</v>
      </c>
      <c r="AB3997">
        <f t="shared" si="106"/>
        <v>548.17421966043742</v>
      </c>
      <c r="AC3997">
        <f t="shared" si="107"/>
        <v>75.143071635328042</v>
      </c>
    </row>
    <row r="3998" spans="1:29" x14ac:dyDescent="0.25">
      <c r="A3998" s="2">
        <v>3997</v>
      </c>
      <c r="B3998" s="3" t="s">
        <v>178</v>
      </c>
      <c r="C3998" s="3" t="s">
        <v>333</v>
      </c>
      <c r="D3998" s="3" t="s">
        <v>179</v>
      </c>
      <c r="E3998" s="3" t="s">
        <v>221</v>
      </c>
      <c r="F3998" s="3">
        <v>0.56000000000000005</v>
      </c>
      <c r="G3998" s="3">
        <v>0.48</v>
      </c>
      <c r="H3998" s="3" t="s">
        <v>339</v>
      </c>
      <c r="I3998" s="2">
        <v>1700</v>
      </c>
      <c r="J3998" s="3" t="s">
        <v>121</v>
      </c>
      <c r="K3998" s="2">
        <v>1700</v>
      </c>
      <c r="L3998" s="3"/>
      <c r="M3998" s="3" t="s">
        <v>338</v>
      </c>
      <c r="N3998" s="3" t="s">
        <v>339</v>
      </c>
      <c r="O3998" s="3"/>
      <c r="P3998" s="3"/>
      <c r="Q3998" s="3"/>
      <c r="R3998" s="3">
        <v>0</v>
      </c>
      <c r="S3998" s="3">
        <v>1</v>
      </c>
      <c r="T3998" s="2">
        <v>133</v>
      </c>
      <c r="U3998" s="3">
        <v>7.2278248291193847</v>
      </c>
      <c r="V3998" s="3">
        <v>62.472798939333195</v>
      </c>
      <c r="W3998" s="3">
        <v>8.5046931906871563</v>
      </c>
      <c r="X3998" s="3">
        <v>27873.782896773675</v>
      </c>
      <c r="Y3998" s="3">
        <v>62.472798939333195</v>
      </c>
      <c r="Z3998" s="3">
        <v>8.5046856721690087</v>
      </c>
      <c r="AA3998" s="3">
        <v>27873.782896773675</v>
      </c>
      <c r="AB3998">
        <f t="shared" si="106"/>
        <v>62.472798939333195</v>
      </c>
      <c r="AC3998">
        <f t="shared" si="107"/>
        <v>8.5046856721690087</v>
      </c>
    </row>
    <row r="3999" spans="1:29" x14ac:dyDescent="0.25">
      <c r="A3999" s="2">
        <v>3998</v>
      </c>
      <c r="B3999" s="3" t="s">
        <v>178</v>
      </c>
      <c r="C3999" s="3" t="s">
        <v>333</v>
      </c>
      <c r="D3999" s="3" t="s">
        <v>179</v>
      </c>
      <c r="E3999" s="3" t="s">
        <v>221</v>
      </c>
      <c r="F3999" s="3">
        <v>0.56000000000000005</v>
      </c>
      <c r="G3999" s="3">
        <v>0.48</v>
      </c>
      <c r="H3999" s="3" t="s">
        <v>339</v>
      </c>
      <c r="I3999" s="2">
        <v>1710</v>
      </c>
      <c r="J3999" s="3" t="s">
        <v>122</v>
      </c>
      <c r="K3999" s="2">
        <v>1710</v>
      </c>
      <c r="L3999" s="3"/>
      <c r="M3999" s="3" t="s">
        <v>338</v>
      </c>
      <c r="N3999" s="3" t="s">
        <v>339</v>
      </c>
      <c r="O3999" s="3"/>
      <c r="P3999" s="3"/>
      <c r="Q3999" s="3"/>
      <c r="R3999" s="3">
        <v>0</v>
      </c>
      <c r="S3999" s="3">
        <v>1</v>
      </c>
      <c r="T3999" s="2">
        <v>4</v>
      </c>
      <c r="U3999" s="3">
        <v>0.4673938530300164</v>
      </c>
      <c r="V3999" s="3">
        <v>3.5309191659025014</v>
      </c>
      <c r="W3999" s="3">
        <v>0.40701086305473966</v>
      </c>
      <c r="X3999" s="3">
        <v>1591.32938530611</v>
      </c>
      <c r="Y3999" s="3">
        <v>3.5309191659025014</v>
      </c>
      <c r="Z3999" s="3">
        <v>0.4070105032394597</v>
      </c>
      <c r="AA3999" s="3">
        <v>1591.32938530611</v>
      </c>
      <c r="AB3999">
        <f t="shared" si="106"/>
        <v>3.5309191659025014</v>
      </c>
      <c r="AC3999">
        <f t="shared" si="107"/>
        <v>0.4070105032394597</v>
      </c>
    </row>
    <row r="4000" spans="1:29" x14ac:dyDescent="0.25">
      <c r="A4000" s="2">
        <v>3999</v>
      </c>
      <c r="B4000" s="3" t="s">
        <v>178</v>
      </c>
      <c r="C4000" s="3" t="s">
        <v>333</v>
      </c>
      <c r="D4000" s="3" t="s">
        <v>179</v>
      </c>
      <c r="E4000" s="3" t="s">
        <v>221</v>
      </c>
      <c r="F4000" s="3">
        <v>0.56000000000000005</v>
      </c>
      <c r="G4000" s="3">
        <v>0.48</v>
      </c>
      <c r="H4000" s="3" t="s">
        <v>339</v>
      </c>
      <c r="I4000" s="2">
        <v>1720</v>
      </c>
      <c r="J4000" s="3" t="s">
        <v>123</v>
      </c>
      <c r="K4000" s="2">
        <v>1720</v>
      </c>
      <c r="L4000" s="3"/>
      <c r="M4000" s="3" t="s">
        <v>338</v>
      </c>
      <c r="N4000" s="3" t="s">
        <v>339</v>
      </c>
      <c r="O4000" s="3"/>
      <c r="P4000" s="3"/>
      <c r="Q4000" s="3"/>
      <c r="R4000" s="3">
        <v>0</v>
      </c>
      <c r="S4000" s="3">
        <v>1</v>
      </c>
      <c r="T4000" s="2">
        <v>201</v>
      </c>
      <c r="U4000" s="3">
        <v>44.166754283208334</v>
      </c>
      <c r="V4000" s="3">
        <v>368.63953548026183</v>
      </c>
      <c r="W4000" s="3">
        <v>50.304953059180129</v>
      </c>
      <c r="X4000" s="3">
        <v>176474.83091678371</v>
      </c>
      <c r="Y4000" s="3">
        <v>368.63953548026183</v>
      </c>
      <c r="Z4000" s="3">
        <v>50.304908587416861</v>
      </c>
      <c r="AA4000" s="3">
        <v>176474.83091678371</v>
      </c>
      <c r="AB4000">
        <f t="shared" si="106"/>
        <v>368.63953548026183</v>
      </c>
      <c r="AC4000">
        <f t="shared" si="107"/>
        <v>50.304908587416861</v>
      </c>
    </row>
    <row r="4001" spans="1:29" x14ac:dyDescent="0.25">
      <c r="A4001" s="2">
        <v>4000</v>
      </c>
      <c r="B4001" s="3" t="s">
        <v>178</v>
      </c>
      <c r="C4001" s="3" t="s">
        <v>333</v>
      </c>
      <c r="D4001" s="3" t="s">
        <v>179</v>
      </c>
      <c r="E4001" s="3" t="s">
        <v>221</v>
      </c>
      <c r="F4001" s="3">
        <v>0.56000000000000005</v>
      </c>
      <c r="G4001" s="3">
        <v>0.48</v>
      </c>
      <c r="H4001" s="3" t="s">
        <v>339</v>
      </c>
      <c r="I4001" s="2">
        <v>1730</v>
      </c>
      <c r="J4001" s="3" t="s">
        <v>50</v>
      </c>
      <c r="K4001" s="2">
        <v>1730</v>
      </c>
      <c r="L4001" s="3"/>
      <c r="M4001" s="3" t="s">
        <v>338</v>
      </c>
      <c r="N4001" s="3" t="s">
        <v>339</v>
      </c>
      <c r="O4001" s="3"/>
      <c r="P4001" s="3"/>
      <c r="Q4001" s="3"/>
      <c r="R4001" s="3">
        <v>0</v>
      </c>
      <c r="S4001" s="3">
        <v>1</v>
      </c>
      <c r="T4001" s="2">
        <v>40</v>
      </c>
      <c r="U4001" s="3">
        <v>5.7734401513061782</v>
      </c>
      <c r="V4001" s="3">
        <v>51.50752218218485</v>
      </c>
      <c r="W4001" s="3">
        <v>7.1049034439383059</v>
      </c>
      <c r="X4001" s="3">
        <v>23596.279152313651</v>
      </c>
      <c r="Y4001" s="3">
        <v>51.50752218218485</v>
      </c>
      <c r="Z4001" s="3">
        <v>7.104897162895087</v>
      </c>
      <c r="AA4001" s="3">
        <v>23596.279152313651</v>
      </c>
      <c r="AB4001">
        <f t="shared" si="106"/>
        <v>51.50752218218485</v>
      </c>
      <c r="AC4001">
        <f t="shared" si="107"/>
        <v>7.104897162895087</v>
      </c>
    </row>
    <row r="4002" spans="1:29" x14ac:dyDescent="0.25">
      <c r="A4002" s="2">
        <v>4001</v>
      </c>
      <c r="B4002" s="3" t="s">
        <v>178</v>
      </c>
      <c r="C4002" s="3" t="s">
        <v>333</v>
      </c>
      <c r="D4002" s="3" t="s">
        <v>179</v>
      </c>
      <c r="E4002" s="3" t="s">
        <v>221</v>
      </c>
      <c r="F4002" s="3">
        <v>0.56000000000000005</v>
      </c>
      <c r="G4002" s="3">
        <v>0.48</v>
      </c>
      <c r="H4002" s="3" t="s">
        <v>339</v>
      </c>
      <c r="I4002" s="2">
        <v>1740</v>
      </c>
      <c r="J4002" s="3" t="s">
        <v>124</v>
      </c>
      <c r="K4002" s="2">
        <v>1740</v>
      </c>
      <c r="L4002" s="3"/>
      <c r="M4002" s="3" t="s">
        <v>338</v>
      </c>
      <c r="N4002" s="3" t="s">
        <v>339</v>
      </c>
      <c r="O4002" s="3"/>
      <c r="P4002" s="3"/>
      <c r="Q4002" s="3"/>
      <c r="R4002" s="3">
        <v>0</v>
      </c>
      <c r="S4002" s="3">
        <v>1</v>
      </c>
      <c r="T4002" s="2">
        <v>14</v>
      </c>
      <c r="U4002" s="3">
        <v>2.2975120443597823</v>
      </c>
      <c r="V4002" s="3">
        <v>18.18045868042071</v>
      </c>
      <c r="W4002" s="3">
        <v>2.4355136909478285</v>
      </c>
      <c r="X4002" s="3">
        <v>8999.5367749663528</v>
      </c>
      <c r="Y4002" s="3">
        <v>18.18045868042071</v>
      </c>
      <c r="Z4002" s="3">
        <v>2.4355115378479488</v>
      </c>
      <c r="AA4002" s="3">
        <v>8999.5367749663528</v>
      </c>
      <c r="AB4002">
        <f t="shared" si="106"/>
        <v>18.18045868042071</v>
      </c>
      <c r="AC4002">
        <f t="shared" si="107"/>
        <v>2.4355115378479488</v>
      </c>
    </row>
    <row r="4003" spans="1:29" x14ac:dyDescent="0.25">
      <c r="A4003" s="2">
        <v>4002</v>
      </c>
      <c r="B4003" s="3" t="s">
        <v>178</v>
      </c>
      <c r="C4003" s="3" t="s">
        <v>333</v>
      </c>
      <c r="D4003" s="3" t="s">
        <v>179</v>
      </c>
      <c r="E4003" s="3" t="s">
        <v>221</v>
      </c>
      <c r="F4003" s="3">
        <v>0.56000000000000005</v>
      </c>
      <c r="G4003" s="3">
        <v>0.48</v>
      </c>
      <c r="H4003" s="3" t="s">
        <v>339</v>
      </c>
      <c r="I4003" s="2">
        <v>1750</v>
      </c>
      <c r="J4003" s="3" t="s">
        <v>51</v>
      </c>
      <c r="K4003" s="2">
        <v>1000</v>
      </c>
      <c r="L4003" s="3"/>
      <c r="M4003" s="3" t="s">
        <v>338</v>
      </c>
      <c r="N4003" s="3" t="s">
        <v>339</v>
      </c>
      <c r="O4003" s="3"/>
      <c r="P4003" s="3"/>
      <c r="Q4003" s="3"/>
      <c r="R4003" s="3">
        <v>0</v>
      </c>
      <c r="S4003" s="3">
        <v>1</v>
      </c>
      <c r="T4003" s="2">
        <v>4</v>
      </c>
      <c r="U4003" s="3">
        <v>0.14484966687367823</v>
      </c>
      <c r="V4003" s="3">
        <v>0.98509931543831519</v>
      </c>
      <c r="W4003" s="3">
        <v>0.13973973590739247</v>
      </c>
      <c r="X4003" s="3">
        <v>495.19637108794211</v>
      </c>
      <c r="Y4003" s="3">
        <v>0.98509931543831519</v>
      </c>
      <c r="Z4003" s="3">
        <v>0.13973961237139707</v>
      </c>
      <c r="AA4003" s="3">
        <v>495.19637108794211</v>
      </c>
      <c r="AB4003">
        <f t="shared" si="106"/>
        <v>0.98509931543831519</v>
      </c>
      <c r="AC4003">
        <f t="shared" si="107"/>
        <v>0.13973961237139707</v>
      </c>
    </row>
    <row r="4004" spans="1:29" x14ac:dyDescent="0.25">
      <c r="A4004" s="2">
        <v>4003</v>
      </c>
      <c r="B4004" s="3" t="s">
        <v>178</v>
      </c>
      <c r="C4004" s="3" t="s">
        <v>333</v>
      </c>
      <c r="D4004" s="3" t="s">
        <v>179</v>
      </c>
      <c r="E4004" s="3" t="s">
        <v>221</v>
      </c>
      <c r="F4004" s="3">
        <v>0.56000000000000005</v>
      </c>
      <c r="G4004" s="3">
        <v>0.48</v>
      </c>
      <c r="H4004" s="3" t="s">
        <v>339</v>
      </c>
      <c r="I4004" s="2">
        <v>1750</v>
      </c>
      <c r="J4004" s="3" t="s">
        <v>51</v>
      </c>
      <c r="K4004" s="2">
        <v>1750</v>
      </c>
      <c r="L4004" s="3"/>
      <c r="M4004" s="3" t="s">
        <v>338</v>
      </c>
      <c r="N4004" s="3" t="s">
        <v>339</v>
      </c>
      <c r="O4004" s="3"/>
      <c r="P4004" s="3"/>
      <c r="Q4004" s="3"/>
      <c r="R4004" s="3">
        <v>0</v>
      </c>
      <c r="S4004" s="3">
        <v>1</v>
      </c>
      <c r="T4004" s="2">
        <v>1685</v>
      </c>
      <c r="U4004" s="3">
        <v>448.48038203324336</v>
      </c>
      <c r="V4004" s="3">
        <v>3697.5839460673778</v>
      </c>
      <c r="W4004" s="3">
        <v>500.27407037607946</v>
      </c>
      <c r="X4004" s="3">
        <v>1763883.4932574201</v>
      </c>
      <c r="Y4004" s="3">
        <v>3697.5839460673778</v>
      </c>
      <c r="Z4004" s="3">
        <v>500.27362811207456</v>
      </c>
      <c r="AA4004" s="3">
        <v>1763883.4932574201</v>
      </c>
      <c r="AB4004">
        <f t="shared" si="106"/>
        <v>3697.5839460673778</v>
      </c>
      <c r="AC4004">
        <f t="shared" si="107"/>
        <v>500.27362811207456</v>
      </c>
    </row>
    <row r="4005" spans="1:29" x14ac:dyDescent="0.25">
      <c r="A4005" s="2">
        <v>4004</v>
      </c>
      <c r="B4005" s="3" t="s">
        <v>178</v>
      </c>
      <c r="C4005" s="3" t="s">
        <v>333</v>
      </c>
      <c r="D4005" s="3" t="s">
        <v>179</v>
      </c>
      <c r="E4005" s="3" t="s">
        <v>221</v>
      </c>
      <c r="F4005" s="3">
        <v>0.56000000000000005</v>
      </c>
      <c r="G4005" s="3">
        <v>0.48</v>
      </c>
      <c r="H4005" s="3" t="s">
        <v>339</v>
      </c>
      <c r="I4005" s="2">
        <v>1820</v>
      </c>
      <c r="J4005" s="3" t="s">
        <v>52</v>
      </c>
      <c r="K4005" s="2">
        <v>1820</v>
      </c>
      <c r="L4005" s="3"/>
      <c r="M4005" s="3" t="s">
        <v>338</v>
      </c>
      <c r="N4005" s="3" t="s">
        <v>339</v>
      </c>
      <c r="O4005" s="3"/>
      <c r="P4005" s="3"/>
      <c r="Q4005" s="3"/>
      <c r="R4005" s="3">
        <v>0</v>
      </c>
      <c r="S4005" s="3">
        <v>1</v>
      </c>
      <c r="T4005" s="2">
        <v>26</v>
      </c>
      <c r="U4005" s="3">
        <v>0.89940302848710374</v>
      </c>
      <c r="V4005" s="3">
        <v>5.4927155818094331</v>
      </c>
      <c r="W4005" s="3">
        <v>0.75854673292202446</v>
      </c>
      <c r="X4005" s="3">
        <v>3048.898508289325</v>
      </c>
      <c r="Y4005" s="3">
        <v>5.4927155818094331</v>
      </c>
      <c r="Z4005" s="3">
        <v>0.7585460623337682</v>
      </c>
      <c r="AA4005" s="3">
        <v>3048.898508289325</v>
      </c>
      <c r="AB4005">
        <f t="shared" si="106"/>
        <v>5.4927155818094331</v>
      </c>
      <c r="AC4005">
        <f t="shared" si="107"/>
        <v>0.7585460623337682</v>
      </c>
    </row>
    <row r="4006" spans="1:29" x14ac:dyDescent="0.25">
      <c r="A4006" s="2">
        <v>4005</v>
      </c>
      <c r="B4006" s="3" t="s">
        <v>178</v>
      </c>
      <c r="C4006" s="3" t="s">
        <v>333</v>
      </c>
      <c r="D4006" s="3" t="s">
        <v>179</v>
      </c>
      <c r="E4006" s="3" t="s">
        <v>221</v>
      </c>
      <c r="F4006" s="3">
        <v>0.56000000000000005</v>
      </c>
      <c r="G4006" s="3">
        <v>0.48</v>
      </c>
      <c r="H4006" s="3" t="s">
        <v>339</v>
      </c>
      <c r="I4006" s="2">
        <v>1840</v>
      </c>
      <c r="J4006" s="3" t="s">
        <v>137</v>
      </c>
      <c r="K4006" s="2">
        <v>1840</v>
      </c>
      <c r="L4006" s="3"/>
      <c r="M4006" s="3" t="s">
        <v>338</v>
      </c>
      <c r="N4006" s="3" t="s">
        <v>339</v>
      </c>
      <c r="O4006" s="3"/>
      <c r="P4006" s="3"/>
      <c r="Q4006" s="3"/>
      <c r="R4006" s="3">
        <v>0</v>
      </c>
      <c r="S4006" s="3">
        <v>1</v>
      </c>
      <c r="T4006" s="2">
        <v>88</v>
      </c>
      <c r="U4006" s="3">
        <v>10.358376139383205</v>
      </c>
      <c r="V4006" s="3">
        <v>90.835776369588103</v>
      </c>
      <c r="W4006" s="3">
        <v>13.045882204798714</v>
      </c>
      <c r="X4006" s="3">
        <v>36888.639813307411</v>
      </c>
      <c r="Y4006" s="3">
        <v>90.835776369588103</v>
      </c>
      <c r="Z4006" s="3">
        <v>13.045870671672242</v>
      </c>
      <c r="AA4006" s="3">
        <v>36888.639813307411</v>
      </c>
      <c r="AB4006">
        <f t="shared" si="106"/>
        <v>90.835776369588103</v>
      </c>
      <c r="AC4006">
        <f t="shared" si="107"/>
        <v>13.045870671672242</v>
      </c>
    </row>
    <row r="4007" spans="1:29" x14ac:dyDescent="0.25">
      <c r="A4007" s="2">
        <v>4006</v>
      </c>
      <c r="B4007" s="3" t="s">
        <v>178</v>
      </c>
      <c r="C4007" s="3" t="s">
        <v>333</v>
      </c>
      <c r="D4007" s="3" t="s">
        <v>179</v>
      </c>
      <c r="E4007" s="3" t="s">
        <v>221</v>
      </c>
      <c r="F4007" s="3">
        <v>0.56000000000000005</v>
      </c>
      <c r="G4007" s="3">
        <v>0.48</v>
      </c>
      <c r="H4007" s="3" t="s">
        <v>339</v>
      </c>
      <c r="I4007" s="2">
        <v>1850</v>
      </c>
      <c r="J4007" s="3" t="s">
        <v>53</v>
      </c>
      <c r="K4007" s="2">
        <v>1850</v>
      </c>
      <c r="L4007" s="3"/>
      <c r="M4007" s="3" t="s">
        <v>338</v>
      </c>
      <c r="N4007" s="3" t="s">
        <v>339</v>
      </c>
      <c r="O4007" s="3"/>
      <c r="P4007" s="3"/>
      <c r="Q4007" s="3"/>
      <c r="R4007" s="3">
        <v>0</v>
      </c>
      <c r="S4007" s="3">
        <v>1</v>
      </c>
      <c r="T4007" s="2">
        <v>91</v>
      </c>
      <c r="U4007" s="3">
        <v>12.590916262784747</v>
      </c>
      <c r="V4007" s="3">
        <v>116.22796317393866</v>
      </c>
      <c r="W4007" s="3">
        <v>15.528588771458542</v>
      </c>
      <c r="X4007" s="3">
        <v>50864.672537467617</v>
      </c>
      <c r="Y4007" s="3">
        <v>116.22796317393866</v>
      </c>
      <c r="Z4007" s="3">
        <v>15.528575043511637</v>
      </c>
      <c r="AA4007" s="3">
        <v>50864.672537467617</v>
      </c>
      <c r="AB4007">
        <f t="shared" si="106"/>
        <v>116.22796317393866</v>
      </c>
      <c r="AC4007">
        <f t="shared" si="107"/>
        <v>15.528575043511637</v>
      </c>
    </row>
    <row r="4008" spans="1:29" x14ac:dyDescent="0.25">
      <c r="A4008" s="2">
        <v>4007</v>
      </c>
      <c r="B4008" s="3" t="s">
        <v>178</v>
      </c>
      <c r="C4008" s="3" t="s">
        <v>333</v>
      </c>
      <c r="D4008" s="3" t="s">
        <v>179</v>
      </c>
      <c r="E4008" s="3" t="s">
        <v>221</v>
      </c>
      <c r="F4008" s="3">
        <v>0.56000000000000005</v>
      </c>
      <c r="G4008" s="3">
        <v>0.48</v>
      </c>
      <c r="H4008" s="3" t="s">
        <v>339</v>
      </c>
      <c r="I4008" s="2">
        <v>1860</v>
      </c>
      <c r="J4008" s="3" t="s">
        <v>126</v>
      </c>
      <c r="K4008" s="2">
        <v>1860</v>
      </c>
      <c r="L4008" s="3"/>
      <c r="M4008" s="3" t="s">
        <v>338</v>
      </c>
      <c r="N4008" s="3" t="s">
        <v>339</v>
      </c>
      <c r="O4008" s="3"/>
      <c r="P4008" s="3"/>
      <c r="Q4008" s="3"/>
      <c r="R4008" s="3">
        <v>0</v>
      </c>
      <c r="S4008" s="3">
        <v>1</v>
      </c>
      <c r="T4008" s="2">
        <v>5</v>
      </c>
      <c r="U4008" s="3">
        <v>0.19186765880132281</v>
      </c>
      <c r="V4008" s="3">
        <v>1.7263606213772711</v>
      </c>
      <c r="W4008" s="3">
        <v>0.24265148772478284</v>
      </c>
      <c r="X4008" s="3">
        <v>791.59573983400821</v>
      </c>
      <c r="Y4008" s="3">
        <v>1.7263606213772711</v>
      </c>
      <c r="Z4008" s="3">
        <v>0.24265127321032945</v>
      </c>
      <c r="AA4008" s="3">
        <v>791.59573983400821</v>
      </c>
      <c r="AB4008">
        <f t="shared" si="106"/>
        <v>1.7263606213772711</v>
      </c>
      <c r="AC4008">
        <f t="shared" si="107"/>
        <v>0.24265127321032945</v>
      </c>
    </row>
    <row r="4009" spans="1:29" x14ac:dyDescent="0.25">
      <c r="A4009" s="2">
        <v>4008</v>
      </c>
      <c r="B4009" s="3" t="s">
        <v>178</v>
      </c>
      <c r="C4009" s="3" t="s">
        <v>333</v>
      </c>
      <c r="D4009" s="3" t="s">
        <v>179</v>
      </c>
      <c r="E4009" s="3" t="s">
        <v>221</v>
      </c>
      <c r="F4009" s="3">
        <v>0.56000000000000005</v>
      </c>
      <c r="G4009" s="3">
        <v>0.48</v>
      </c>
      <c r="H4009" s="3" t="s">
        <v>339</v>
      </c>
      <c r="I4009" s="2">
        <v>3300</v>
      </c>
      <c r="J4009" s="3" t="s">
        <v>39</v>
      </c>
      <c r="K4009" s="2">
        <v>1000</v>
      </c>
      <c r="L4009" s="3"/>
      <c r="M4009" s="3" t="s">
        <v>338</v>
      </c>
      <c r="N4009" s="3" t="s">
        <v>339</v>
      </c>
      <c r="O4009" s="3"/>
      <c r="P4009" s="3" t="s">
        <v>76</v>
      </c>
      <c r="Q4009" s="3"/>
      <c r="R4009" s="3">
        <v>0</v>
      </c>
      <c r="S4009" s="3">
        <v>1</v>
      </c>
      <c r="T4009" s="2">
        <v>39</v>
      </c>
      <c r="U4009" s="3">
        <v>14.258934161464008</v>
      </c>
      <c r="V4009" s="3">
        <v>87.367922582292948</v>
      </c>
      <c r="W4009" s="3">
        <v>10.423640623100688</v>
      </c>
      <c r="X4009" s="3">
        <v>38177.919119380022</v>
      </c>
      <c r="Y4009" s="3">
        <v>87.367922582292948</v>
      </c>
      <c r="Z4009" s="3">
        <v>10.423631408149653</v>
      </c>
      <c r="AA4009" s="3">
        <v>38177.919119380022</v>
      </c>
      <c r="AB4009">
        <f t="shared" si="106"/>
        <v>87.367922582292948</v>
      </c>
      <c r="AC4009">
        <f t="shared" si="107"/>
        <v>10.423631408149653</v>
      </c>
    </row>
    <row r="4010" spans="1:29" x14ac:dyDescent="0.25">
      <c r="A4010" s="2">
        <v>4009</v>
      </c>
      <c r="B4010" s="3" t="s">
        <v>178</v>
      </c>
      <c r="C4010" s="3" t="s">
        <v>333</v>
      </c>
      <c r="D4010" s="3" t="s">
        <v>179</v>
      </c>
      <c r="E4010" s="3" t="s">
        <v>221</v>
      </c>
      <c r="F4010" s="3">
        <v>0.56000000000000005</v>
      </c>
      <c r="G4010" s="3">
        <v>0.48</v>
      </c>
      <c r="H4010" s="3" t="s">
        <v>339</v>
      </c>
      <c r="I4010" s="2">
        <v>7400</v>
      </c>
      <c r="J4010" s="3" t="s">
        <v>127</v>
      </c>
      <c r="K4010" s="2">
        <v>7400</v>
      </c>
      <c r="L4010" s="3"/>
      <c r="M4010" s="3" t="s">
        <v>338</v>
      </c>
      <c r="N4010" s="3" t="s">
        <v>339</v>
      </c>
      <c r="O4010" s="3"/>
      <c r="P4010" s="3"/>
      <c r="Q4010" s="3"/>
      <c r="R4010" s="3">
        <v>0</v>
      </c>
      <c r="S4010" s="3">
        <v>1</v>
      </c>
      <c r="T4010" s="2">
        <v>21</v>
      </c>
      <c r="U4010" s="3">
        <v>4.7926860356820891</v>
      </c>
      <c r="V4010" s="3">
        <v>29.681063279804754</v>
      </c>
      <c r="W4010" s="3">
        <v>4.0201225089598394</v>
      </c>
      <c r="X4010" s="3">
        <v>14973.256676663572</v>
      </c>
      <c r="Y4010" s="3">
        <v>29.681063279804754</v>
      </c>
      <c r="Z4010" s="3">
        <v>4.0201189549969412</v>
      </c>
      <c r="AA4010" s="3">
        <v>14973.256676663572</v>
      </c>
      <c r="AB4010">
        <f t="shared" si="106"/>
        <v>29.681063279804754</v>
      </c>
      <c r="AC4010">
        <f t="shared" si="107"/>
        <v>4.0201189549969412</v>
      </c>
    </row>
    <row r="4011" spans="1:29" x14ac:dyDescent="0.25">
      <c r="A4011" s="2">
        <v>4010</v>
      </c>
      <c r="B4011" s="3" t="s">
        <v>178</v>
      </c>
      <c r="C4011" s="3" t="s">
        <v>333</v>
      </c>
      <c r="D4011" s="3" t="s">
        <v>179</v>
      </c>
      <c r="E4011" s="3" t="s">
        <v>221</v>
      </c>
      <c r="F4011" s="3">
        <v>0.56000000000000005</v>
      </c>
      <c r="G4011" s="3">
        <v>0.48</v>
      </c>
      <c r="H4011" s="3" t="s">
        <v>339</v>
      </c>
      <c r="I4011" s="2">
        <v>7410</v>
      </c>
      <c r="J4011" s="3" t="s">
        <v>150</v>
      </c>
      <c r="K4011" s="2">
        <v>7410</v>
      </c>
      <c r="L4011" s="3"/>
      <c r="M4011" s="3" t="s">
        <v>338</v>
      </c>
      <c r="N4011" s="3" t="s">
        <v>339</v>
      </c>
      <c r="O4011" s="3"/>
      <c r="P4011" s="3"/>
      <c r="Q4011" s="3"/>
      <c r="R4011" s="3">
        <v>0</v>
      </c>
      <c r="S4011" s="3">
        <v>1</v>
      </c>
      <c r="T4011" s="2">
        <v>169</v>
      </c>
      <c r="U4011" s="3">
        <v>58.640101602559071</v>
      </c>
      <c r="V4011" s="3">
        <v>333.12894342935004</v>
      </c>
      <c r="W4011" s="3">
        <v>44.754619705157786</v>
      </c>
      <c r="X4011" s="3">
        <v>180529.16635542852</v>
      </c>
      <c r="Y4011" s="3">
        <v>333.12894342935004</v>
      </c>
      <c r="Z4011" s="3">
        <v>44.754580140130216</v>
      </c>
      <c r="AA4011" s="3">
        <v>180529.16635542852</v>
      </c>
      <c r="AB4011">
        <f t="shared" si="106"/>
        <v>333.12894342935004</v>
      </c>
      <c r="AC4011">
        <f t="shared" si="107"/>
        <v>44.754580140130216</v>
      </c>
    </row>
    <row r="4012" spans="1:29" x14ac:dyDescent="0.25">
      <c r="A4012" s="2">
        <v>4011</v>
      </c>
      <c r="B4012" s="3" t="s">
        <v>178</v>
      </c>
      <c r="C4012" s="3" t="s">
        <v>333</v>
      </c>
      <c r="D4012" s="3" t="s">
        <v>179</v>
      </c>
      <c r="E4012" s="3" t="s">
        <v>221</v>
      </c>
      <c r="F4012" s="3">
        <v>0.56000000000000005</v>
      </c>
      <c r="G4012" s="3">
        <v>0.48</v>
      </c>
      <c r="H4012" s="3" t="s">
        <v>339</v>
      </c>
      <c r="I4012" s="2">
        <v>7430</v>
      </c>
      <c r="J4012" s="3" t="s">
        <v>55</v>
      </c>
      <c r="K4012" s="2">
        <v>7430</v>
      </c>
      <c r="L4012" s="3"/>
      <c r="M4012" s="3" t="s">
        <v>338</v>
      </c>
      <c r="N4012" s="3" t="s">
        <v>339</v>
      </c>
      <c r="O4012" s="3"/>
      <c r="P4012" s="3"/>
      <c r="Q4012" s="3"/>
      <c r="R4012" s="3">
        <v>0</v>
      </c>
      <c r="S4012" s="3">
        <v>1</v>
      </c>
      <c r="T4012" s="2">
        <v>9</v>
      </c>
      <c r="U4012" s="3">
        <v>1.9575643703216168</v>
      </c>
      <c r="V4012" s="3">
        <v>10.401230625360849</v>
      </c>
      <c r="W4012" s="3">
        <v>1.3151002457489662</v>
      </c>
      <c r="X4012" s="3">
        <v>5735.4647520056205</v>
      </c>
      <c r="Y4012" s="3">
        <v>10.401230625360849</v>
      </c>
      <c r="Z4012" s="3">
        <v>1.3150990831432352</v>
      </c>
      <c r="AA4012" s="3">
        <v>5735.4647520056205</v>
      </c>
      <c r="AB4012">
        <f t="shared" si="106"/>
        <v>10.401230625360849</v>
      </c>
      <c r="AC4012">
        <f t="shared" si="107"/>
        <v>1.3150990831432352</v>
      </c>
    </row>
    <row r="4013" spans="1:29" x14ac:dyDescent="0.25">
      <c r="A4013" s="2">
        <v>4012</v>
      </c>
      <c r="B4013" s="3" t="s">
        <v>178</v>
      </c>
      <c r="C4013" s="3" t="s">
        <v>333</v>
      </c>
      <c r="D4013" s="3" t="s">
        <v>179</v>
      </c>
      <c r="E4013" s="3" t="s">
        <v>221</v>
      </c>
      <c r="F4013" s="3">
        <v>0.56000000000000005</v>
      </c>
      <c r="G4013" s="3">
        <v>0.48</v>
      </c>
      <c r="H4013" s="3" t="s">
        <v>339</v>
      </c>
      <c r="I4013" s="2">
        <v>8130</v>
      </c>
      <c r="J4013" s="3" t="s">
        <v>300</v>
      </c>
      <c r="K4013" s="2">
        <v>8130</v>
      </c>
      <c r="L4013" s="3"/>
      <c r="M4013" s="3" t="s">
        <v>338</v>
      </c>
      <c r="N4013" s="3" t="s">
        <v>339</v>
      </c>
      <c r="O4013" s="3"/>
      <c r="P4013" s="3"/>
      <c r="Q4013" s="3"/>
      <c r="R4013" s="3">
        <v>0</v>
      </c>
      <c r="S4013" s="3">
        <v>1</v>
      </c>
      <c r="T4013" s="2">
        <v>9</v>
      </c>
      <c r="U4013" s="3">
        <v>1.4812333692827733</v>
      </c>
      <c r="V4013" s="3">
        <v>11.972601980374636</v>
      </c>
      <c r="W4013" s="3">
        <v>1.7007523176282149</v>
      </c>
      <c r="X4013" s="3">
        <v>5039.5883128007554</v>
      </c>
      <c r="Y4013" s="3">
        <v>11.972601980374636</v>
      </c>
      <c r="Z4013" s="3">
        <v>1.7007508140892988</v>
      </c>
      <c r="AA4013" s="3">
        <v>5039.5883128007554</v>
      </c>
      <c r="AB4013">
        <f t="shared" si="106"/>
        <v>11.972601980374636</v>
      </c>
      <c r="AC4013">
        <f t="shared" si="107"/>
        <v>1.7007508140892988</v>
      </c>
    </row>
    <row r="4014" spans="1:29" x14ac:dyDescent="0.25">
      <c r="A4014" s="2">
        <v>4013</v>
      </c>
      <c r="B4014" s="3" t="s">
        <v>178</v>
      </c>
      <c r="C4014" s="3" t="s">
        <v>333</v>
      </c>
      <c r="D4014" s="3" t="s">
        <v>179</v>
      </c>
      <c r="E4014" s="3" t="s">
        <v>221</v>
      </c>
      <c r="F4014" s="3">
        <v>0.56000000000000005</v>
      </c>
      <c r="G4014" s="3">
        <v>0.48</v>
      </c>
      <c r="H4014" s="3" t="s">
        <v>339</v>
      </c>
      <c r="I4014" s="2">
        <v>8140</v>
      </c>
      <c r="J4014" s="3" t="s">
        <v>57</v>
      </c>
      <c r="K4014" s="2">
        <v>8140</v>
      </c>
      <c r="L4014" s="3"/>
      <c r="M4014" s="3" t="s">
        <v>338</v>
      </c>
      <c r="N4014" s="3" t="s">
        <v>339</v>
      </c>
      <c r="O4014" s="3"/>
      <c r="P4014" s="3"/>
      <c r="Q4014" s="3"/>
      <c r="R4014" s="3">
        <v>0</v>
      </c>
      <c r="S4014" s="3">
        <v>1</v>
      </c>
      <c r="T4014" s="2">
        <v>226</v>
      </c>
      <c r="U4014" s="3">
        <v>39.244949666308365</v>
      </c>
      <c r="V4014" s="3">
        <v>368.8731802262169</v>
      </c>
      <c r="W4014" s="3">
        <v>49.523704884153155</v>
      </c>
      <c r="X4014" s="3">
        <v>157097.51594828328</v>
      </c>
      <c r="Y4014" s="3">
        <v>368.8731802262169</v>
      </c>
      <c r="Z4014" s="3">
        <v>49.523661103047161</v>
      </c>
      <c r="AA4014" s="3">
        <v>157097.51594828328</v>
      </c>
      <c r="AB4014">
        <f t="shared" si="106"/>
        <v>368.8731802262169</v>
      </c>
      <c r="AC4014">
        <f t="shared" si="107"/>
        <v>49.523661103047161</v>
      </c>
    </row>
    <row r="4015" spans="1:29" x14ac:dyDescent="0.25">
      <c r="A4015" s="2">
        <v>4014</v>
      </c>
      <c r="B4015" s="3" t="s">
        <v>178</v>
      </c>
      <c r="C4015" s="3" t="s">
        <v>333</v>
      </c>
      <c r="D4015" s="3" t="s">
        <v>179</v>
      </c>
      <c r="E4015" s="3" t="s">
        <v>221</v>
      </c>
      <c r="F4015" s="3">
        <v>0.56000000000000005</v>
      </c>
      <c r="G4015" s="3">
        <v>0.48</v>
      </c>
      <c r="H4015" s="3" t="s">
        <v>339</v>
      </c>
      <c r="I4015" s="2">
        <v>8180</v>
      </c>
      <c r="J4015" s="3" t="s">
        <v>155</v>
      </c>
      <c r="K4015" s="2">
        <v>8180</v>
      </c>
      <c r="L4015" s="3"/>
      <c r="M4015" s="3" t="s">
        <v>338</v>
      </c>
      <c r="N4015" s="3" t="s">
        <v>339</v>
      </c>
      <c r="O4015" s="3"/>
      <c r="P4015" s="3"/>
      <c r="Q4015" s="3"/>
      <c r="R4015" s="3">
        <v>0</v>
      </c>
      <c r="S4015" s="3">
        <v>1</v>
      </c>
      <c r="T4015" s="2">
        <v>12</v>
      </c>
      <c r="U4015" s="3">
        <v>1.0589805758536606</v>
      </c>
      <c r="V4015" s="3">
        <v>10.444602830957288</v>
      </c>
      <c r="W4015" s="3">
        <v>1.4082068583372698</v>
      </c>
      <c r="X4015" s="3">
        <v>4258.6292931278022</v>
      </c>
      <c r="Y4015" s="3">
        <v>10.444602830957288</v>
      </c>
      <c r="Z4015" s="3">
        <v>1.4082056134212468</v>
      </c>
      <c r="AA4015" s="3">
        <v>4258.6292931278022</v>
      </c>
      <c r="AB4015">
        <f t="shared" si="106"/>
        <v>10.444602830957288</v>
      </c>
      <c r="AC4015">
        <f t="shared" si="107"/>
        <v>1.4082056134212468</v>
      </c>
    </row>
    <row r="4016" spans="1:29" x14ac:dyDescent="0.25">
      <c r="A4016" s="2">
        <v>4015</v>
      </c>
      <c r="B4016" s="3" t="s">
        <v>178</v>
      </c>
      <c r="C4016" s="3" t="s">
        <v>333</v>
      </c>
      <c r="D4016" s="3" t="s">
        <v>179</v>
      </c>
      <c r="E4016" s="3" t="s">
        <v>221</v>
      </c>
      <c r="F4016" s="3">
        <v>0.56000000000000005</v>
      </c>
      <c r="G4016" s="3">
        <v>0.48</v>
      </c>
      <c r="H4016" s="3" t="s">
        <v>339</v>
      </c>
      <c r="I4016" s="2">
        <v>8300</v>
      </c>
      <c r="J4016" s="3" t="s">
        <v>202</v>
      </c>
      <c r="K4016" s="2">
        <v>8300</v>
      </c>
      <c r="L4016" s="3"/>
      <c r="M4016" s="3" t="s">
        <v>338</v>
      </c>
      <c r="N4016" s="3" t="s">
        <v>339</v>
      </c>
      <c r="O4016" s="3"/>
      <c r="P4016" s="3"/>
      <c r="Q4016" s="3"/>
      <c r="R4016" s="3">
        <v>0</v>
      </c>
      <c r="S4016" s="3">
        <v>1</v>
      </c>
      <c r="T4016" s="2">
        <v>203</v>
      </c>
      <c r="U4016" s="3">
        <v>18.224440313573275</v>
      </c>
      <c r="V4016" s="3">
        <v>158.99511873740332</v>
      </c>
      <c r="W4016" s="3">
        <v>21.975558022438168</v>
      </c>
      <c r="X4016" s="3">
        <v>71000.829784225367</v>
      </c>
      <c r="Y4016" s="3">
        <v>158.99511873740332</v>
      </c>
      <c r="Z4016" s="3">
        <v>21.975538595090438</v>
      </c>
      <c r="AA4016" s="3">
        <v>71000.829784225367</v>
      </c>
      <c r="AB4016">
        <f t="shared" si="106"/>
        <v>158.99511873740332</v>
      </c>
      <c r="AC4016">
        <f t="shared" si="107"/>
        <v>21.975538595090438</v>
      </c>
    </row>
    <row r="4017" spans="1:29" x14ac:dyDescent="0.25">
      <c r="A4017" s="2">
        <v>4016</v>
      </c>
      <c r="B4017" s="3" t="s">
        <v>178</v>
      </c>
      <c r="C4017" s="3" t="s">
        <v>333</v>
      </c>
      <c r="D4017" s="3" t="s">
        <v>179</v>
      </c>
      <c r="E4017" s="3" t="s">
        <v>221</v>
      </c>
      <c r="F4017" s="3">
        <v>0.56000000000000005</v>
      </c>
      <c r="G4017" s="3">
        <v>0.48</v>
      </c>
      <c r="H4017" s="3" t="s">
        <v>339</v>
      </c>
      <c r="I4017" s="2">
        <v>8320</v>
      </c>
      <c r="J4017" s="3" t="s">
        <v>59</v>
      </c>
      <c r="K4017" s="2">
        <v>8320</v>
      </c>
      <c r="L4017" s="3"/>
      <c r="M4017" s="3" t="s">
        <v>338</v>
      </c>
      <c r="N4017" s="3" t="s">
        <v>339</v>
      </c>
      <c r="O4017" s="3"/>
      <c r="P4017" s="3"/>
      <c r="Q4017" s="3"/>
      <c r="R4017" s="3">
        <v>0</v>
      </c>
      <c r="S4017" s="3">
        <v>1</v>
      </c>
      <c r="T4017" s="2">
        <v>7</v>
      </c>
      <c r="U4017" s="3">
        <v>0.32705409762673937</v>
      </c>
      <c r="V4017" s="3">
        <v>2.6180281245918207</v>
      </c>
      <c r="W4017" s="3">
        <v>0.35514568612144626</v>
      </c>
      <c r="X4017" s="3">
        <v>1241.5290308975761</v>
      </c>
      <c r="Y4017" s="3">
        <v>2.6180281245918207</v>
      </c>
      <c r="Z4017" s="3">
        <v>0.35514537215723574</v>
      </c>
      <c r="AA4017" s="3">
        <v>1241.5290308975761</v>
      </c>
      <c r="AB4017">
        <f t="shared" si="106"/>
        <v>2.6180281245918207</v>
      </c>
      <c r="AC4017">
        <f t="shared" si="107"/>
        <v>0.35514537215723574</v>
      </c>
    </row>
    <row r="4018" spans="1:29" x14ac:dyDescent="0.25">
      <c r="A4018" s="2">
        <v>4017</v>
      </c>
      <c r="B4018" s="3" t="s">
        <v>178</v>
      </c>
      <c r="C4018" s="3" t="s">
        <v>333</v>
      </c>
      <c r="D4018" s="3" t="s">
        <v>179</v>
      </c>
      <c r="E4018" s="3" t="s">
        <v>221</v>
      </c>
      <c r="F4018" s="3">
        <v>0.56000000000000005</v>
      </c>
      <c r="G4018" s="3">
        <v>0.48</v>
      </c>
      <c r="H4018" s="3" t="s">
        <v>339</v>
      </c>
      <c r="I4018" s="2">
        <v>8330</v>
      </c>
      <c r="J4018" s="3" t="s">
        <v>129</v>
      </c>
      <c r="K4018" s="2">
        <v>8330</v>
      </c>
      <c r="L4018" s="3"/>
      <c r="M4018" s="3" t="s">
        <v>338</v>
      </c>
      <c r="N4018" s="3" t="s">
        <v>339</v>
      </c>
      <c r="O4018" s="3"/>
      <c r="P4018" s="3"/>
      <c r="Q4018" s="3"/>
      <c r="R4018" s="3">
        <v>0</v>
      </c>
      <c r="S4018" s="3">
        <v>1</v>
      </c>
      <c r="T4018" s="2">
        <v>5</v>
      </c>
      <c r="U4018" s="3">
        <v>0.69093629033975301</v>
      </c>
      <c r="V4018" s="3">
        <v>5.8863883083129052</v>
      </c>
      <c r="W4018" s="3">
        <v>0.83963775827944154</v>
      </c>
      <c r="X4018" s="3">
        <v>2764.5840364062519</v>
      </c>
      <c r="Y4018" s="3">
        <v>5.8863883083129052</v>
      </c>
      <c r="Z4018" s="3">
        <v>0.83963701600319685</v>
      </c>
      <c r="AA4018" s="3">
        <v>2764.5840364062519</v>
      </c>
      <c r="AB4018">
        <f t="shared" si="106"/>
        <v>5.8863883083129052</v>
      </c>
      <c r="AC4018">
        <f t="shared" si="107"/>
        <v>0.83963701600319685</v>
      </c>
    </row>
    <row r="4019" spans="1:29" x14ac:dyDescent="0.25">
      <c r="A4019" s="2">
        <v>4018</v>
      </c>
      <c r="B4019" s="3" t="s">
        <v>178</v>
      </c>
      <c r="C4019" s="3" t="s">
        <v>333</v>
      </c>
      <c r="D4019" s="3" t="s">
        <v>179</v>
      </c>
      <c r="E4019" s="3" t="s">
        <v>221</v>
      </c>
      <c r="F4019" s="3">
        <v>0.56000000000000005</v>
      </c>
      <c r="G4019" s="3">
        <v>0.48</v>
      </c>
      <c r="H4019" s="3" t="s">
        <v>339</v>
      </c>
      <c r="I4019" s="2">
        <v>8370</v>
      </c>
      <c r="J4019" s="3" t="s">
        <v>68</v>
      </c>
      <c r="K4019" s="2">
        <v>8370</v>
      </c>
      <c r="L4019" s="3"/>
      <c r="M4019" s="3" t="s">
        <v>338</v>
      </c>
      <c r="N4019" s="3" t="s">
        <v>339</v>
      </c>
      <c r="O4019" s="3"/>
      <c r="P4019" s="3"/>
      <c r="Q4019" s="3"/>
      <c r="R4019" s="3">
        <v>0</v>
      </c>
      <c r="S4019" s="3">
        <v>1</v>
      </c>
      <c r="T4019" s="2">
        <v>38</v>
      </c>
      <c r="U4019" s="3">
        <v>1.5565288226887577</v>
      </c>
      <c r="V4019" s="3">
        <v>7.8164502051703115</v>
      </c>
      <c r="W4019" s="3">
        <v>1.0385821925184058</v>
      </c>
      <c r="X4019" s="3">
        <v>4691.7503347561133</v>
      </c>
      <c r="Y4019" s="3">
        <v>7.8164502051703115</v>
      </c>
      <c r="Z4019" s="3">
        <v>1.0385812743666409</v>
      </c>
      <c r="AA4019" s="3">
        <v>4691.7503347561133</v>
      </c>
      <c r="AB4019">
        <f t="shared" si="106"/>
        <v>7.8164502051703115</v>
      </c>
      <c r="AC4019">
        <f t="shared" si="107"/>
        <v>1.0385812743666409</v>
      </c>
    </row>
    <row r="4020" spans="1:29" x14ac:dyDescent="0.25">
      <c r="A4020" s="2">
        <v>4019</v>
      </c>
      <c r="B4020" s="3" t="s">
        <v>178</v>
      </c>
      <c r="C4020" s="3" t="s">
        <v>333</v>
      </c>
      <c r="D4020" s="3" t="s">
        <v>179</v>
      </c>
      <c r="E4020" s="3" t="s">
        <v>221</v>
      </c>
      <c r="F4020" s="3">
        <v>0.56000000000000005</v>
      </c>
      <c r="G4020" s="3">
        <v>0.48</v>
      </c>
      <c r="H4020" s="3" t="s">
        <v>302</v>
      </c>
      <c r="I4020" s="2">
        <v>1100</v>
      </c>
      <c r="J4020" s="3" t="s">
        <v>42</v>
      </c>
      <c r="K4020" s="2">
        <v>1100</v>
      </c>
      <c r="L4020" s="3"/>
      <c r="M4020" s="3" t="s">
        <v>303</v>
      </c>
      <c r="N4020" s="3" t="s">
        <v>302</v>
      </c>
      <c r="O4020" s="3"/>
      <c r="P4020" s="3"/>
      <c r="Q4020" s="3"/>
      <c r="R4020" s="3">
        <v>0</v>
      </c>
      <c r="S4020" s="3">
        <v>1</v>
      </c>
      <c r="T4020" s="2">
        <v>100</v>
      </c>
      <c r="U4020" s="3">
        <v>5.3868937608983991</v>
      </c>
      <c r="V4020" s="3">
        <v>44.887571788206422</v>
      </c>
      <c r="W4020" s="3">
        <v>6.1970669687881212</v>
      </c>
      <c r="X4020" s="3">
        <v>20123.014427911257</v>
      </c>
      <c r="Y4020" s="3">
        <v>44.887571788206422</v>
      </c>
      <c r="Z4020" s="3">
        <v>6.1970614903117713</v>
      </c>
      <c r="AA4020" s="3">
        <v>20123.014427911257</v>
      </c>
      <c r="AB4020">
        <f t="shared" si="106"/>
        <v>44.887571788206422</v>
      </c>
      <c r="AC4020">
        <f t="shared" si="107"/>
        <v>6.1970614903117713</v>
      </c>
    </row>
    <row r="4021" spans="1:29" x14ac:dyDescent="0.25">
      <c r="A4021" s="2">
        <v>4020</v>
      </c>
      <c r="B4021" s="3" t="s">
        <v>178</v>
      </c>
      <c r="C4021" s="3" t="s">
        <v>333</v>
      </c>
      <c r="D4021" s="3" t="s">
        <v>179</v>
      </c>
      <c r="E4021" s="3" t="s">
        <v>221</v>
      </c>
      <c r="F4021" s="3">
        <v>0.56000000000000005</v>
      </c>
      <c r="G4021" s="3">
        <v>0.48</v>
      </c>
      <c r="H4021" s="3" t="s">
        <v>302</v>
      </c>
      <c r="I4021" s="2">
        <v>1100</v>
      </c>
      <c r="J4021" s="3" t="s">
        <v>42</v>
      </c>
      <c r="K4021" s="2">
        <v>1100</v>
      </c>
      <c r="L4021" s="3"/>
      <c r="M4021" s="3" t="s">
        <v>347</v>
      </c>
      <c r="N4021" s="3" t="s">
        <v>302</v>
      </c>
      <c r="O4021" s="3"/>
      <c r="P4021" s="3"/>
      <c r="Q4021" s="3"/>
      <c r="R4021" s="3">
        <v>0</v>
      </c>
      <c r="S4021" s="3">
        <v>1</v>
      </c>
      <c r="T4021" s="2">
        <v>3</v>
      </c>
      <c r="U4021" s="3">
        <v>8.6278236219128432E-2</v>
      </c>
      <c r="V4021" s="3">
        <v>0.72607149175938668</v>
      </c>
      <c r="W4021" s="3">
        <v>0.1014098060301224</v>
      </c>
      <c r="X4021" s="3">
        <v>297.1414149841159</v>
      </c>
      <c r="Y4021" s="3">
        <v>0.72607149175938668</v>
      </c>
      <c r="Z4021" s="3">
        <v>0.10140971637944965</v>
      </c>
      <c r="AA4021" s="3">
        <v>297.1414149841159</v>
      </c>
      <c r="AB4021">
        <f t="shared" si="106"/>
        <v>0.72607149175938668</v>
      </c>
      <c r="AC4021">
        <f t="shared" si="107"/>
        <v>0.10140971637944965</v>
      </c>
    </row>
    <row r="4022" spans="1:29" x14ac:dyDescent="0.25">
      <c r="A4022" s="2">
        <v>4021</v>
      </c>
      <c r="B4022" s="3" t="s">
        <v>178</v>
      </c>
      <c r="C4022" s="3" t="s">
        <v>333</v>
      </c>
      <c r="D4022" s="3" t="s">
        <v>179</v>
      </c>
      <c r="E4022" s="3" t="s">
        <v>221</v>
      </c>
      <c r="F4022" s="3">
        <v>0.56000000000000005</v>
      </c>
      <c r="G4022" s="3">
        <v>0.48</v>
      </c>
      <c r="H4022" s="3" t="s">
        <v>302</v>
      </c>
      <c r="I4022" s="2">
        <v>1100</v>
      </c>
      <c r="J4022" s="3" t="s">
        <v>42</v>
      </c>
      <c r="K4022" s="2">
        <v>3000</v>
      </c>
      <c r="L4022" s="3"/>
      <c r="M4022" s="3" t="s">
        <v>303</v>
      </c>
      <c r="N4022" s="3" t="s">
        <v>302</v>
      </c>
      <c r="O4022" s="3"/>
      <c r="P4022" s="3"/>
      <c r="Q4022" s="3"/>
      <c r="R4022" s="3">
        <v>0</v>
      </c>
      <c r="S4022" s="3">
        <v>1</v>
      </c>
      <c r="T4022" s="2">
        <v>1</v>
      </c>
      <c r="U4022" s="3">
        <v>2.4051183509658201E-3</v>
      </c>
      <c r="V4022" s="3">
        <v>4.6499272405813545E-4</v>
      </c>
      <c r="W4022" s="3">
        <v>5.985041527373599E-5</v>
      </c>
      <c r="X4022" s="3">
        <v>0.19328221949617894</v>
      </c>
      <c r="Y4022" s="3">
        <v>4.6499272405813545E-4</v>
      </c>
      <c r="Z4022" s="3">
        <v>5.9850362363369397E-5</v>
      </c>
      <c r="AA4022" s="3">
        <v>0.19328221949617894</v>
      </c>
      <c r="AB4022">
        <f t="shared" si="106"/>
        <v>4.6499272405813545E-4</v>
      </c>
      <c r="AC4022">
        <f t="shared" si="107"/>
        <v>5.9850362363369397E-5</v>
      </c>
    </row>
    <row r="4023" spans="1:29" x14ac:dyDescent="0.25">
      <c r="A4023" s="2">
        <v>4022</v>
      </c>
      <c r="B4023" s="3" t="s">
        <v>178</v>
      </c>
      <c r="C4023" s="3" t="s">
        <v>333</v>
      </c>
      <c r="D4023" s="3" t="s">
        <v>179</v>
      </c>
      <c r="E4023" s="3" t="s">
        <v>221</v>
      </c>
      <c r="F4023" s="3">
        <v>0.56000000000000005</v>
      </c>
      <c r="G4023" s="3">
        <v>0.48</v>
      </c>
      <c r="H4023" s="3" t="s">
        <v>302</v>
      </c>
      <c r="I4023" s="2">
        <v>1180</v>
      </c>
      <c r="J4023" s="3" t="s">
        <v>43</v>
      </c>
      <c r="K4023" s="2">
        <v>1180</v>
      </c>
      <c r="L4023" s="3"/>
      <c r="M4023" s="3" t="s">
        <v>303</v>
      </c>
      <c r="N4023" s="3" t="s">
        <v>302</v>
      </c>
      <c r="O4023" s="3"/>
      <c r="P4023" s="3"/>
      <c r="Q4023" s="3"/>
      <c r="R4023" s="3">
        <v>0</v>
      </c>
      <c r="S4023" s="3">
        <v>1</v>
      </c>
      <c r="T4023" s="2">
        <v>5</v>
      </c>
      <c r="U4023" s="3">
        <v>0.32880978496058733</v>
      </c>
      <c r="V4023" s="3">
        <v>2.3515748696995926</v>
      </c>
      <c r="W4023" s="3">
        <v>0.3043691202085444</v>
      </c>
      <c r="X4023" s="3">
        <v>1107.9094268695198</v>
      </c>
      <c r="Y4023" s="3">
        <v>2.3515748696995926</v>
      </c>
      <c r="Z4023" s="3">
        <v>0.30436885113302309</v>
      </c>
      <c r="AA4023" s="3">
        <v>1107.9094268695198</v>
      </c>
      <c r="AB4023">
        <f t="shared" si="106"/>
        <v>2.3515748696995926</v>
      </c>
      <c r="AC4023">
        <f t="shared" si="107"/>
        <v>0.30436885113302309</v>
      </c>
    </row>
    <row r="4024" spans="1:29" x14ac:dyDescent="0.25">
      <c r="A4024" s="2">
        <v>4023</v>
      </c>
      <c r="B4024" s="3" t="s">
        <v>178</v>
      </c>
      <c r="C4024" s="3" t="s">
        <v>333</v>
      </c>
      <c r="D4024" s="3" t="s">
        <v>179</v>
      </c>
      <c r="E4024" s="3" t="s">
        <v>221</v>
      </c>
      <c r="F4024" s="3">
        <v>0.56000000000000005</v>
      </c>
      <c r="G4024" s="3">
        <v>0.48</v>
      </c>
      <c r="H4024" s="3" t="s">
        <v>302</v>
      </c>
      <c r="I4024" s="2">
        <v>1180</v>
      </c>
      <c r="J4024" s="3" t="s">
        <v>43</v>
      </c>
      <c r="K4024" s="2">
        <v>1180</v>
      </c>
      <c r="L4024" s="3"/>
      <c r="M4024" s="3" t="s">
        <v>370</v>
      </c>
      <c r="N4024" s="3" t="s">
        <v>302</v>
      </c>
      <c r="O4024" s="3"/>
      <c r="P4024" s="3"/>
      <c r="Q4024" s="3"/>
      <c r="R4024" s="3">
        <v>0</v>
      </c>
      <c r="S4024" s="3">
        <v>1</v>
      </c>
      <c r="T4024" s="2">
        <v>5</v>
      </c>
      <c r="U4024" s="3">
        <v>0.56835778128194825</v>
      </c>
      <c r="V4024" s="3">
        <v>4.032942618159912</v>
      </c>
      <c r="W4024" s="3">
        <v>0.5204565291636909</v>
      </c>
      <c r="X4024" s="3">
        <v>1896.1925638480966</v>
      </c>
      <c r="Y4024" s="3">
        <v>4.032942618159912</v>
      </c>
      <c r="Z4024" s="3">
        <v>0.52045606905751318</v>
      </c>
      <c r="AA4024" s="3">
        <v>1896.1925638480966</v>
      </c>
      <c r="AB4024">
        <f t="shared" si="106"/>
        <v>4.032942618159912</v>
      </c>
      <c r="AC4024">
        <f t="shared" si="107"/>
        <v>0.52045606905751318</v>
      </c>
    </row>
    <row r="4025" spans="1:29" x14ac:dyDescent="0.25">
      <c r="A4025" s="2">
        <v>4024</v>
      </c>
      <c r="B4025" s="3" t="s">
        <v>178</v>
      </c>
      <c r="C4025" s="3" t="s">
        <v>333</v>
      </c>
      <c r="D4025" s="3" t="s">
        <v>179</v>
      </c>
      <c r="E4025" s="3" t="s">
        <v>221</v>
      </c>
      <c r="F4025" s="3">
        <v>0.56000000000000005</v>
      </c>
      <c r="G4025" s="3">
        <v>0.48</v>
      </c>
      <c r="H4025" s="3" t="s">
        <v>302</v>
      </c>
      <c r="I4025" s="2">
        <v>1200</v>
      </c>
      <c r="J4025" s="3" t="s">
        <v>45</v>
      </c>
      <c r="K4025" s="2">
        <v>1000</v>
      </c>
      <c r="L4025" s="3"/>
      <c r="M4025" s="3" t="s">
        <v>303</v>
      </c>
      <c r="N4025" s="3" t="s">
        <v>302</v>
      </c>
      <c r="O4025" s="3"/>
      <c r="P4025" s="3"/>
      <c r="Q4025" s="3"/>
      <c r="R4025" s="3">
        <v>0</v>
      </c>
      <c r="S4025" s="3">
        <v>1</v>
      </c>
      <c r="T4025" s="2">
        <v>1</v>
      </c>
      <c r="U4025" s="3">
        <v>1.2505844309689E-6</v>
      </c>
      <c r="V4025" s="3">
        <v>1.1545566520622793E-5</v>
      </c>
      <c r="W4025" s="3">
        <v>1.4999057900129362E-6</v>
      </c>
      <c r="X4025" s="3">
        <v>4.7985039012328912E-3</v>
      </c>
      <c r="Y4025" s="3">
        <v>1.1545566520622793E-5</v>
      </c>
      <c r="Z4025" s="3">
        <v>1.4999044640310801E-6</v>
      </c>
      <c r="AA4025" s="3">
        <v>4.7985039012328912E-3</v>
      </c>
      <c r="AB4025">
        <f t="shared" si="106"/>
        <v>1.1545566520622793E-5</v>
      </c>
      <c r="AC4025">
        <f t="shared" si="107"/>
        <v>1.4999044640310801E-6</v>
      </c>
    </row>
    <row r="4026" spans="1:29" x14ac:dyDescent="0.25">
      <c r="A4026" s="2">
        <v>4025</v>
      </c>
      <c r="B4026" s="3" t="s">
        <v>178</v>
      </c>
      <c r="C4026" s="3" t="s">
        <v>333</v>
      </c>
      <c r="D4026" s="3" t="s">
        <v>179</v>
      </c>
      <c r="E4026" s="3" t="s">
        <v>221</v>
      </c>
      <c r="F4026" s="3">
        <v>0.56000000000000005</v>
      </c>
      <c r="G4026" s="3">
        <v>0.48</v>
      </c>
      <c r="H4026" s="3" t="s">
        <v>302</v>
      </c>
      <c r="I4026" s="2">
        <v>1200</v>
      </c>
      <c r="J4026" s="3" t="s">
        <v>45</v>
      </c>
      <c r="K4026" s="2">
        <v>1200</v>
      </c>
      <c r="L4026" s="3"/>
      <c r="M4026" s="3" t="s">
        <v>303</v>
      </c>
      <c r="N4026" s="3" t="s">
        <v>302</v>
      </c>
      <c r="O4026" s="3"/>
      <c r="P4026" s="3"/>
      <c r="Q4026" s="3"/>
      <c r="R4026" s="3">
        <v>0</v>
      </c>
      <c r="S4026" s="3">
        <v>1</v>
      </c>
      <c r="T4026" s="2">
        <v>139</v>
      </c>
      <c r="U4026" s="3">
        <v>13.759940554691863</v>
      </c>
      <c r="V4026" s="3">
        <v>127.92699621490227</v>
      </c>
      <c r="W4026" s="3">
        <v>18.896327899297194</v>
      </c>
      <c r="X4026" s="3">
        <v>51391.842273864931</v>
      </c>
      <c r="Y4026" s="3">
        <v>127.92699621490227</v>
      </c>
      <c r="Z4026" s="3">
        <v>18.896311194122653</v>
      </c>
      <c r="AA4026" s="3">
        <v>51391.842273864931</v>
      </c>
      <c r="AB4026">
        <f t="shared" si="106"/>
        <v>127.92699621490227</v>
      </c>
      <c r="AC4026">
        <f t="shared" si="107"/>
        <v>18.896311194122653</v>
      </c>
    </row>
    <row r="4027" spans="1:29" x14ac:dyDescent="0.25">
      <c r="A4027" s="2">
        <v>4026</v>
      </c>
      <c r="B4027" s="3" t="s">
        <v>178</v>
      </c>
      <c r="C4027" s="3" t="s">
        <v>333</v>
      </c>
      <c r="D4027" s="3" t="s">
        <v>179</v>
      </c>
      <c r="E4027" s="3" t="s">
        <v>221</v>
      </c>
      <c r="F4027" s="3">
        <v>0.56000000000000005</v>
      </c>
      <c r="G4027" s="3">
        <v>0.48</v>
      </c>
      <c r="H4027" s="3" t="s">
        <v>302</v>
      </c>
      <c r="I4027" s="2">
        <v>1200</v>
      </c>
      <c r="J4027" s="3" t="s">
        <v>45</v>
      </c>
      <c r="K4027" s="2">
        <v>1200</v>
      </c>
      <c r="L4027" s="3"/>
      <c r="M4027" s="3" t="s">
        <v>370</v>
      </c>
      <c r="N4027" s="3" t="s">
        <v>302</v>
      </c>
      <c r="O4027" s="3"/>
      <c r="P4027" s="3"/>
      <c r="Q4027" s="3"/>
      <c r="R4027" s="3">
        <v>0</v>
      </c>
      <c r="S4027" s="3">
        <v>1</v>
      </c>
      <c r="T4027" s="2">
        <v>1</v>
      </c>
      <c r="U4027" s="3">
        <v>6.6288257712350496E-4</v>
      </c>
      <c r="V4027" s="3">
        <v>4.1686296306184638E-3</v>
      </c>
      <c r="W4027" s="3">
        <v>5.6129619690668592E-4</v>
      </c>
      <c r="X4027" s="3">
        <v>1.8538779660438862</v>
      </c>
      <c r="Y4027" s="3">
        <v>4.1686296306184638E-3</v>
      </c>
      <c r="Z4027" s="3">
        <v>5.6129570069646999E-4</v>
      </c>
      <c r="AA4027" s="3">
        <v>1.8538779660438862</v>
      </c>
      <c r="AB4027">
        <f t="shared" si="106"/>
        <v>4.1686296306184638E-3</v>
      </c>
      <c r="AC4027">
        <f t="shared" si="107"/>
        <v>5.6129570069646999E-4</v>
      </c>
    </row>
    <row r="4028" spans="1:29" x14ac:dyDescent="0.25">
      <c r="A4028" s="2">
        <v>4027</v>
      </c>
      <c r="B4028" s="3" t="s">
        <v>178</v>
      </c>
      <c r="C4028" s="3" t="s">
        <v>333</v>
      </c>
      <c r="D4028" s="3" t="s">
        <v>179</v>
      </c>
      <c r="E4028" s="3" t="s">
        <v>221</v>
      </c>
      <c r="F4028" s="3">
        <v>0.56000000000000005</v>
      </c>
      <c r="G4028" s="3">
        <v>0.48</v>
      </c>
      <c r="H4028" s="3" t="s">
        <v>302</v>
      </c>
      <c r="I4028" s="2">
        <v>1200</v>
      </c>
      <c r="J4028" s="3" t="s">
        <v>45</v>
      </c>
      <c r="K4028" s="2">
        <v>1200</v>
      </c>
      <c r="L4028" s="3"/>
      <c r="M4028" s="3" t="s">
        <v>347</v>
      </c>
      <c r="N4028" s="3" t="s">
        <v>302</v>
      </c>
      <c r="O4028" s="3"/>
      <c r="P4028" s="3"/>
      <c r="Q4028" s="3"/>
      <c r="R4028" s="3">
        <v>0</v>
      </c>
      <c r="S4028" s="3">
        <v>1</v>
      </c>
      <c r="T4028" s="2">
        <v>3</v>
      </c>
      <c r="U4028" s="3">
        <v>2.198354702477064E-2</v>
      </c>
      <c r="V4028" s="3">
        <v>0.19720143579550722</v>
      </c>
      <c r="W4028" s="3">
        <v>2.6241483598245793E-2</v>
      </c>
      <c r="X4028" s="3">
        <v>86.603081574516509</v>
      </c>
      <c r="Y4028" s="3">
        <v>0.19720143579550722</v>
      </c>
      <c r="Z4028" s="3">
        <v>2.6241460399634597E-2</v>
      </c>
      <c r="AA4028" s="3">
        <v>86.603081574516509</v>
      </c>
      <c r="AB4028">
        <f t="shared" si="106"/>
        <v>0.19720143579550722</v>
      </c>
      <c r="AC4028">
        <f t="shared" si="107"/>
        <v>2.6241460399634597E-2</v>
      </c>
    </row>
    <row r="4029" spans="1:29" x14ac:dyDescent="0.25">
      <c r="A4029" s="2">
        <v>4028</v>
      </c>
      <c r="B4029" s="3" t="s">
        <v>178</v>
      </c>
      <c r="C4029" s="3" t="s">
        <v>333</v>
      </c>
      <c r="D4029" s="3" t="s">
        <v>179</v>
      </c>
      <c r="E4029" s="3" t="s">
        <v>221</v>
      </c>
      <c r="F4029" s="3">
        <v>0.56000000000000005</v>
      </c>
      <c r="G4029" s="3">
        <v>0.48</v>
      </c>
      <c r="H4029" s="3" t="s">
        <v>302</v>
      </c>
      <c r="I4029" s="2">
        <v>1210</v>
      </c>
      <c r="J4029" s="3" t="s">
        <v>46</v>
      </c>
      <c r="K4029" s="2">
        <v>1210</v>
      </c>
      <c r="L4029" s="3"/>
      <c r="M4029" s="3" t="s">
        <v>303</v>
      </c>
      <c r="N4029" s="3" t="s">
        <v>302</v>
      </c>
      <c r="O4029" s="3"/>
      <c r="P4029" s="3"/>
      <c r="Q4029" s="3"/>
      <c r="R4029" s="3">
        <v>0</v>
      </c>
      <c r="S4029" s="3">
        <v>1</v>
      </c>
      <c r="T4029" s="2">
        <v>122</v>
      </c>
      <c r="U4029" s="3">
        <v>0.76080551870508051</v>
      </c>
      <c r="V4029" s="3">
        <v>6.6042542785834799</v>
      </c>
      <c r="W4029" s="3">
        <v>0.90205975118153936</v>
      </c>
      <c r="X4029" s="3">
        <v>2745.250427247111</v>
      </c>
      <c r="Y4029" s="3">
        <v>6.6042542785834799</v>
      </c>
      <c r="Z4029" s="3">
        <v>0.9020589537215421</v>
      </c>
      <c r="AA4029" s="3">
        <v>2745.250427247111</v>
      </c>
      <c r="AB4029">
        <f t="shared" si="106"/>
        <v>6.6042542785834799</v>
      </c>
      <c r="AC4029">
        <f t="shared" si="107"/>
        <v>0.9020589537215421</v>
      </c>
    </row>
    <row r="4030" spans="1:29" x14ac:dyDescent="0.25">
      <c r="A4030" s="2">
        <v>4029</v>
      </c>
      <c r="B4030" s="3" t="s">
        <v>178</v>
      </c>
      <c r="C4030" s="3" t="s">
        <v>333</v>
      </c>
      <c r="D4030" s="3" t="s">
        <v>179</v>
      </c>
      <c r="E4030" s="3" t="s">
        <v>221</v>
      </c>
      <c r="F4030" s="3">
        <v>0.56000000000000005</v>
      </c>
      <c r="G4030" s="3">
        <v>0.48</v>
      </c>
      <c r="H4030" s="3" t="s">
        <v>302</v>
      </c>
      <c r="I4030" s="2">
        <v>1210</v>
      </c>
      <c r="J4030" s="3" t="s">
        <v>46</v>
      </c>
      <c r="K4030" s="2">
        <v>1210</v>
      </c>
      <c r="L4030" s="3"/>
      <c r="M4030" s="3" t="s">
        <v>370</v>
      </c>
      <c r="N4030" s="3" t="s">
        <v>302</v>
      </c>
      <c r="O4030" s="3"/>
      <c r="P4030" s="3"/>
      <c r="Q4030" s="3"/>
      <c r="R4030" s="3">
        <v>0</v>
      </c>
      <c r="S4030" s="3">
        <v>1</v>
      </c>
      <c r="T4030" s="2">
        <v>27</v>
      </c>
      <c r="U4030" s="3">
        <v>5.9415041506321563E-2</v>
      </c>
      <c r="V4030" s="3">
        <v>0.38605168311720467</v>
      </c>
      <c r="W4030" s="3">
        <v>5.4317073479436477E-2</v>
      </c>
      <c r="X4030" s="3">
        <v>181.79260715232761</v>
      </c>
      <c r="Y4030" s="3">
        <v>0.38605168311720467</v>
      </c>
      <c r="Z4030" s="3">
        <v>5.4317025460784443E-2</v>
      </c>
      <c r="AA4030" s="3">
        <v>181.79260715232761</v>
      </c>
      <c r="AB4030">
        <f t="shared" si="106"/>
        <v>0.38605168311720467</v>
      </c>
      <c r="AC4030">
        <f t="shared" si="107"/>
        <v>5.4317025460784443E-2</v>
      </c>
    </row>
    <row r="4031" spans="1:29" x14ac:dyDescent="0.25">
      <c r="A4031" s="2">
        <v>4030</v>
      </c>
      <c r="B4031" s="3" t="s">
        <v>178</v>
      </c>
      <c r="C4031" s="3" t="s">
        <v>333</v>
      </c>
      <c r="D4031" s="3" t="s">
        <v>179</v>
      </c>
      <c r="E4031" s="3" t="s">
        <v>221</v>
      </c>
      <c r="F4031" s="3">
        <v>0.56000000000000005</v>
      </c>
      <c r="G4031" s="3">
        <v>0.48</v>
      </c>
      <c r="H4031" s="3" t="s">
        <v>302</v>
      </c>
      <c r="I4031" s="2">
        <v>1210</v>
      </c>
      <c r="J4031" s="3" t="s">
        <v>46</v>
      </c>
      <c r="K4031" s="2">
        <v>1210</v>
      </c>
      <c r="L4031" s="3"/>
      <c r="M4031" s="3" t="s">
        <v>347</v>
      </c>
      <c r="N4031" s="3" t="s">
        <v>302</v>
      </c>
      <c r="O4031" s="3"/>
      <c r="P4031" s="3"/>
      <c r="Q4031" s="3"/>
      <c r="R4031" s="3">
        <v>0</v>
      </c>
      <c r="S4031" s="3">
        <v>1</v>
      </c>
      <c r="T4031" s="2">
        <v>8</v>
      </c>
      <c r="U4031" s="3">
        <v>2.7820409571461643E-2</v>
      </c>
      <c r="V4031" s="3">
        <v>0.23467784328313751</v>
      </c>
      <c r="W4031" s="3">
        <v>3.3070932529599639E-2</v>
      </c>
      <c r="X4031" s="3">
        <v>95.426689758608205</v>
      </c>
      <c r="Y4031" s="3">
        <v>0.23467784328313751</v>
      </c>
      <c r="Z4031" s="3">
        <v>3.3070903293458985E-2</v>
      </c>
      <c r="AA4031" s="3">
        <v>95.426689758608205</v>
      </c>
      <c r="AB4031">
        <f t="shared" si="106"/>
        <v>0.23467784328313751</v>
      </c>
      <c r="AC4031">
        <f t="shared" si="107"/>
        <v>3.3070903293458985E-2</v>
      </c>
    </row>
    <row r="4032" spans="1:29" x14ac:dyDescent="0.25">
      <c r="A4032" s="2">
        <v>4031</v>
      </c>
      <c r="B4032" s="3" t="s">
        <v>178</v>
      </c>
      <c r="C4032" s="3" t="s">
        <v>333</v>
      </c>
      <c r="D4032" s="3" t="s">
        <v>179</v>
      </c>
      <c r="E4032" s="3" t="s">
        <v>221</v>
      </c>
      <c r="F4032" s="3">
        <v>0.56000000000000005</v>
      </c>
      <c r="G4032" s="3">
        <v>0.48</v>
      </c>
      <c r="H4032" s="3" t="s">
        <v>302</v>
      </c>
      <c r="I4032" s="2">
        <v>1290</v>
      </c>
      <c r="J4032" s="3" t="s">
        <v>145</v>
      </c>
      <c r="K4032" s="2">
        <v>1290</v>
      </c>
      <c r="L4032" s="3"/>
      <c r="M4032" s="3" t="s">
        <v>303</v>
      </c>
      <c r="N4032" s="3" t="s">
        <v>302</v>
      </c>
      <c r="O4032" s="3"/>
      <c r="P4032" s="3"/>
      <c r="Q4032" s="3"/>
      <c r="R4032" s="3">
        <v>0</v>
      </c>
      <c r="S4032" s="3">
        <v>1</v>
      </c>
      <c r="T4032" s="2">
        <v>20</v>
      </c>
      <c r="U4032" s="3">
        <v>1.7142109623387531</v>
      </c>
      <c r="V4032" s="3">
        <v>14.649227260118689</v>
      </c>
      <c r="W4032" s="3">
        <v>2.0679836703525583</v>
      </c>
      <c r="X4032" s="3">
        <v>6269.3862396749346</v>
      </c>
      <c r="Y4032" s="3">
        <v>14.649227260118689</v>
      </c>
      <c r="Z4032" s="3">
        <v>2.0679818421651781</v>
      </c>
      <c r="AA4032" s="3">
        <v>6269.3862396749346</v>
      </c>
      <c r="AB4032">
        <f t="shared" si="106"/>
        <v>14.649227260118689</v>
      </c>
      <c r="AC4032">
        <f t="shared" si="107"/>
        <v>2.0679818421651781</v>
      </c>
    </row>
    <row r="4033" spans="1:29" x14ac:dyDescent="0.25">
      <c r="A4033" s="2">
        <v>4032</v>
      </c>
      <c r="B4033" s="3" t="s">
        <v>178</v>
      </c>
      <c r="C4033" s="3" t="s">
        <v>333</v>
      </c>
      <c r="D4033" s="3" t="s">
        <v>179</v>
      </c>
      <c r="E4033" s="3" t="s">
        <v>221</v>
      </c>
      <c r="F4033" s="3">
        <v>0.56000000000000005</v>
      </c>
      <c r="G4033" s="3">
        <v>0.48</v>
      </c>
      <c r="H4033" s="3" t="s">
        <v>302</v>
      </c>
      <c r="I4033" s="2">
        <v>1290</v>
      </c>
      <c r="J4033" s="3" t="s">
        <v>145</v>
      </c>
      <c r="K4033" s="2">
        <v>1290</v>
      </c>
      <c r="L4033" s="3"/>
      <c r="M4033" s="3" t="s">
        <v>370</v>
      </c>
      <c r="N4033" s="3" t="s">
        <v>302</v>
      </c>
      <c r="O4033" s="3"/>
      <c r="P4033" s="3"/>
      <c r="Q4033" s="3"/>
      <c r="R4033" s="3">
        <v>0</v>
      </c>
      <c r="S4033" s="3">
        <v>1</v>
      </c>
      <c r="T4033" s="2">
        <v>13</v>
      </c>
      <c r="U4033" s="3">
        <v>0.59844120279589197</v>
      </c>
      <c r="V4033" s="3">
        <v>5.2957196562447368</v>
      </c>
      <c r="W4033" s="3">
        <v>0.75408339519198986</v>
      </c>
      <c r="X4033" s="3">
        <v>2260.5302085453673</v>
      </c>
      <c r="Y4033" s="3">
        <v>5.2957196562447368</v>
      </c>
      <c r="Z4033" s="3">
        <v>0.75408272854951819</v>
      </c>
      <c r="AA4033" s="3">
        <v>2260.5302085453673</v>
      </c>
      <c r="AB4033">
        <f t="shared" si="106"/>
        <v>5.2957196562447368</v>
      </c>
      <c r="AC4033">
        <f t="shared" si="107"/>
        <v>0.75408272854951819</v>
      </c>
    </row>
    <row r="4034" spans="1:29" x14ac:dyDescent="0.25">
      <c r="A4034" s="2">
        <v>4033</v>
      </c>
      <c r="B4034" s="3" t="s">
        <v>178</v>
      </c>
      <c r="C4034" s="3" t="s">
        <v>333</v>
      </c>
      <c r="D4034" s="3" t="s">
        <v>179</v>
      </c>
      <c r="E4034" s="3" t="s">
        <v>221</v>
      </c>
      <c r="F4034" s="3">
        <v>0.56000000000000005</v>
      </c>
      <c r="G4034" s="3">
        <v>0.48</v>
      </c>
      <c r="H4034" s="3" t="s">
        <v>302</v>
      </c>
      <c r="I4034" s="2">
        <v>1300</v>
      </c>
      <c r="J4034" s="3" t="s">
        <v>114</v>
      </c>
      <c r="K4034" s="2">
        <v>1300</v>
      </c>
      <c r="L4034" s="3"/>
      <c r="M4034" s="3" t="s">
        <v>303</v>
      </c>
      <c r="N4034" s="3" t="s">
        <v>302</v>
      </c>
      <c r="O4034" s="3"/>
      <c r="P4034" s="3"/>
      <c r="Q4034" s="3"/>
      <c r="R4034" s="3">
        <v>0</v>
      </c>
      <c r="S4034" s="3">
        <v>1</v>
      </c>
      <c r="T4034" s="2">
        <v>78</v>
      </c>
      <c r="U4034" s="3">
        <v>3.1270617232898443</v>
      </c>
      <c r="V4034" s="3">
        <v>33.507745974926657</v>
      </c>
      <c r="W4034" s="3">
        <v>5.1314632389038959</v>
      </c>
      <c r="X4034" s="3">
        <v>12611.455059797625</v>
      </c>
      <c r="Y4034" s="3">
        <v>33.507745974926657</v>
      </c>
      <c r="Z4034" s="3">
        <v>5.1314587024675298</v>
      </c>
      <c r="AA4034" s="3">
        <v>12611.455059797625</v>
      </c>
      <c r="AB4034">
        <f t="shared" si="106"/>
        <v>33.507745974926657</v>
      </c>
      <c r="AC4034">
        <f t="shared" si="107"/>
        <v>5.1314587024675298</v>
      </c>
    </row>
    <row r="4035" spans="1:29" x14ac:dyDescent="0.25">
      <c r="A4035" s="2">
        <v>4034</v>
      </c>
      <c r="B4035" s="3" t="s">
        <v>178</v>
      </c>
      <c r="C4035" s="3" t="s">
        <v>333</v>
      </c>
      <c r="D4035" s="3" t="s">
        <v>179</v>
      </c>
      <c r="E4035" s="3" t="s">
        <v>221</v>
      </c>
      <c r="F4035" s="3">
        <v>0.56000000000000005</v>
      </c>
      <c r="G4035" s="3">
        <v>0.48</v>
      </c>
      <c r="H4035" s="3" t="s">
        <v>302</v>
      </c>
      <c r="I4035" s="2">
        <v>1300</v>
      </c>
      <c r="J4035" s="3" t="s">
        <v>114</v>
      </c>
      <c r="K4035" s="2">
        <v>1300</v>
      </c>
      <c r="L4035" s="3"/>
      <c r="M4035" s="3" t="s">
        <v>370</v>
      </c>
      <c r="N4035" s="3" t="s">
        <v>302</v>
      </c>
      <c r="O4035" s="3"/>
      <c r="P4035" s="3"/>
      <c r="Q4035" s="3"/>
      <c r="R4035" s="3">
        <v>0</v>
      </c>
      <c r="S4035" s="3">
        <v>1</v>
      </c>
      <c r="T4035" s="2">
        <v>1</v>
      </c>
      <c r="U4035" s="3">
        <v>9.6271219109370906E-5</v>
      </c>
      <c r="V4035" s="3">
        <v>6.0541500169842936E-4</v>
      </c>
      <c r="W4035" s="3">
        <v>8.1517709202956343E-5</v>
      </c>
      <c r="X4035" s="3">
        <v>0.26924088523417816</v>
      </c>
      <c r="Y4035" s="3">
        <v>6.0541500169842936E-4</v>
      </c>
      <c r="Z4035" s="3">
        <v>8.1517637137761006E-5</v>
      </c>
      <c r="AA4035" s="3">
        <v>0.26924088523417816</v>
      </c>
      <c r="AB4035">
        <f t="shared" si="106"/>
        <v>6.0541500169842936E-4</v>
      </c>
      <c r="AC4035">
        <f t="shared" si="107"/>
        <v>8.1517637137761006E-5</v>
      </c>
    </row>
    <row r="4036" spans="1:29" x14ac:dyDescent="0.25">
      <c r="A4036" s="2">
        <v>4035</v>
      </c>
      <c r="B4036" s="3" t="s">
        <v>178</v>
      </c>
      <c r="C4036" s="3" t="s">
        <v>333</v>
      </c>
      <c r="D4036" s="3" t="s">
        <v>179</v>
      </c>
      <c r="E4036" s="3" t="s">
        <v>221</v>
      </c>
      <c r="F4036" s="3">
        <v>0.56000000000000005</v>
      </c>
      <c r="G4036" s="3">
        <v>0.48</v>
      </c>
      <c r="H4036" s="3" t="s">
        <v>302</v>
      </c>
      <c r="I4036" s="2">
        <v>1300</v>
      </c>
      <c r="J4036" s="3" t="s">
        <v>114</v>
      </c>
      <c r="K4036" s="2">
        <v>1300</v>
      </c>
      <c r="L4036" s="3"/>
      <c r="M4036" s="3" t="s">
        <v>347</v>
      </c>
      <c r="N4036" s="3" t="s">
        <v>302</v>
      </c>
      <c r="O4036" s="3"/>
      <c r="P4036" s="3"/>
      <c r="Q4036" s="3"/>
      <c r="R4036" s="3">
        <v>0</v>
      </c>
      <c r="S4036" s="3">
        <v>1</v>
      </c>
      <c r="T4036" s="2">
        <v>21</v>
      </c>
      <c r="U4036" s="3">
        <v>0.62021830910345255</v>
      </c>
      <c r="V4036" s="3">
        <v>7.1441913173722655</v>
      </c>
      <c r="W4036" s="3">
        <v>1.0455403414102711</v>
      </c>
      <c r="X4036" s="3">
        <v>2472.3192281048255</v>
      </c>
      <c r="Y4036" s="3">
        <v>7.1441913173722655</v>
      </c>
      <c r="Z4036" s="3">
        <v>1.0455394171071986</v>
      </c>
      <c r="AA4036" s="3">
        <v>2472.3192281048255</v>
      </c>
      <c r="AB4036">
        <f t="shared" si="106"/>
        <v>7.1441913173722655</v>
      </c>
      <c r="AC4036">
        <f t="shared" si="107"/>
        <v>1.0455394171071986</v>
      </c>
    </row>
    <row r="4037" spans="1:29" x14ac:dyDescent="0.25">
      <c r="A4037" s="2">
        <v>4036</v>
      </c>
      <c r="B4037" s="3" t="s">
        <v>178</v>
      </c>
      <c r="C4037" s="3" t="s">
        <v>333</v>
      </c>
      <c r="D4037" s="3" t="s">
        <v>179</v>
      </c>
      <c r="E4037" s="3" t="s">
        <v>221</v>
      </c>
      <c r="F4037" s="3">
        <v>0.56000000000000005</v>
      </c>
      <c r="G4037" s="3">
        <v>0.48</v>
      </c>
      <c r="H4037" s="3" t="s">
        <v>302</v>
      </c>
      <c r="I4037" s="2">
        <v>1330</v>
      </c>
      <c r="J4037" s="3" t="s">
        <v>47</v>
      </c>
      <c r="K4037" s="2">
        <v>1330</v>
      </c>
      <c r="L4037" s="3"/>
      <c r="M4037" s="3" t="s">
        <v>303</v>
      </c>
      <c r="N4037" s="3" t="s">
        <v>302</v>
      </c>
      <c r="O4037" s="3"/>
      <c r="P4037" s="3"/>
      <c r="Q4037" s="3"/>
      <c r="R4037" s="3">
        <v>0</v>
      </c>
      <c r="S4037" s="3">
        <v>1</v>
      </c>
      <c r="T4037" s="2">
        <v>26</v>
      </c>
      <c r="U4037" s="3">
        <v>0.45317930676174811</v>
      </c>
      <c r="V4037" s="3">
        <v>3.6234161808200587</v>
      </c>
      <c r="W4037" s="3">
        <v>0.52405741619545332</v>
      </c>
      <c r="X4037" s="3">
        <v>1543.776513122102</v>
      </c>
      <c r="Y4037" s="3">
        <v>3.6234161808200587</v>
      </c>
      <c r="Z4037" s="3">
        <v>0.52405695290593657</v>
      </c>
      <c r="AA4037" s="3">
        <v>1543.776513122102</v>
      </c>
      <c r="AB4037">
        <f t="shared" si="106"/>
        <v>3.6234161808200587</v>
      </c>
      <c r="AC4037">
        <f t="shared" si="107"/>
        <v>0.52405695290593657</v>
      </c>
    </row>
    <row r="4038" spans="1:29" x14ac:dyDescent="0.25">
      <c r="A4038" s="2">
        <v>4037</v>
      </c>
      <c r="B4038" s="3" t="s">
        <v>178</v>
      </c>
      <c r="C4038" s="3" t="s">
        <v>333</v>
      </c>
      <c r="D4038" s="3" t="s">
        <v>179</v>
      </c>
      <c r="E4038" s="3" t="s">
        <v>221</v>
      </c>
      <c r="F4038" s="3">
        <v>0.56000000000000005</v>
      </c>
      <c r="G4038" s="3">
        <v>0.48</v>
      </c>
      <c r="H4038" s="3" t="s">
        <v>302</v>
      </c>
      <c r="I4038" s="2">
        <v>1330</v>
      </c>
      <c r="J4038" s="3" t="s">
        <v>47</v>
      </c>
      <c r="K4038" s="2">
        <v>1330</v>
      </c>
      <c r="L4038" s="3"/>
      <c r="M4038" s="3" t="s">
        <v>347</v>
      </c>
      <c r="N4038" s="3" t="s">
        <v>302</v>
      </c>
      <c r="O4038" s="3"/>
      <c r="P4038" s="3"/>
      <c r="Q4038" s="3"/>
      <c r="R4038" s="3">
        <v>0</v>
      </c>
      <c r="S4038" s="3">
        <v>1</v>
      </c>
      <c r="T4038" s="2">
        <v>1</v>
      </c>
      <c r="U4038" s="3">
        <v>5.7620805244198905E-4</v>
      </c>
      <c r="V4038" s="3">
        <v>5.376237583509429E-3</v>
      </c>
      <c r="W4038" s="3">
        <v>9.7131183919909041E-4</v>
      </c>
      <c r="X4038" s="3">
        <v>1.9503659936581725</v>
      </c>
      <c r="Y4038" s="3">
        <v>5.376237583509429E-3</v>
      </c>
      <c r="Z4038" s="3">
        <v>9.7131098051723899E-4</v>
      </c>
      <c r="AA4038" s="3">
        <v>1.9503659936581725</v>
      </c>
      <c r="AB4038">
        <f t="shared" si="106"/>
        <v>5.376237583509429E-3</v>
      </c>
      <c r="AC4038">
        <f t="shared" si="107"/>
        <v>9.7131098051723899E-4</v>
      </c>
    </row>
    <row r="4039" spans="1:29" x14ac:dyDescent="0.25">
      <c r="A4039" s="2">
        <v>4038</v>
      </c>
      <c r="B4039" s="3" t="s">
        <v>178</v>
      </c>
      <c r="C4039" s="3" t="s">
        <v>333</v>
      </c>
      <c r="D4039" s="3" t="s">
        <v>179</v>
      </c>
      <c r="E4039" s="3" t="s">
        <v>221</v>
      </c>
      <c r="F4039" s="3">
        <v>0.56000000000000005</v>
      </c>
      <c r="G4039" s="3">
        <v>0.48</v>
      </c>
      <c r="H4039" s="3" t="s">
        <v>302</v>
      </c>
      <c r="I4039" s="2">
        <v>1340</v>
      </c>
      <c r="J4039" s="3" t="s">
        <v>133</v>
      </c>
      <c r="K4039" s="2">
        <v>1340</v>
      </c>
      <c r="L4039" s="3"/>
      <c r="M4039" s="3" t="s">
        <v>303</v>
      </c>
      <c r="N4039" s="3" t="s">
        <v>302</v>
      </c>
      <c r="O4039" s="3"/>
      <c r="P4039" s="3"/>
      <c r="Q4039" s="3"/>
      <c r="R4039" s="3">
        <v>0</v>
      </c>
      <c r="S4039" s="3">
        <v>1</v>
      </c>
      <c r="T4039" s="2">
        <v>15</v>
      </c>
      <c r="U4039" s="3">
        <v>5.10661185404905E-2</v>
      </c>
      <c r="V4039" s="3">
        <v>0.5303125761564037</v>
      </c>
      <c r="W4039" s="3">
        <v>8.6022105130973969E-2</v>
      </c>
      <c r="X4039" s="3">
        <v>204.6926524923912</v>
      </c>
      <c r="Y4039" s="3">
        <v>0.5303125761564037</v>
      </c>
      <c r="Z4039" s="3">
        <v>8.602202908369691E-2</v>
      </c>
      <c r="AA4039" s="3">
        <v>204.6926524923912</v>
      </c>
      <c r="AB4039">
        <f t="shared" si="106"/>
        <v>0.5303125761564037</v>
      </c>
      <c r="AC4039">
        <f t="shared" si="107"/>
        <v>8.602202908369691E-2</v>
      </c>
    </row>
    <row r="4040" spans="1:29" x14ac:dyDescent="0.25">
      <c r="A4040" s="2">
        <v>4039</v>
      </c>
      <c r="B4040" s="3" t="s">
        <v>178</v>
      </c>
      <c r="C4040" s="3" t="s">
        <v>333</v>
      </c>
      <c r="D4040" s="3" t="s">
        <v>179</v>
      </c>
      <c r="E4040" s="3" t="s">
        <v>221</v>
      </c>
      <c r="F4040" s="3">
        <v>0.56000000000000005</v>
      </c>
      <c r="G4040" s="3">
        <v>0.48</v>
      </c>
      <c r="H4040" s="3" t="s">
        <v>302</v>
      </c>
      <c r="I4040" s="2">
        <v>1340</v>
      </c>
      <c r="J4040" s="3" t="s">
        <v>133</v>
      </c>
      <c r="K4040" s="2">
        <v>1340</v>
      </c>
      <c r="L4040" s="3"/>
      <c r="M4040" s="3" t="s">
        <v>370</v>
      </c>
      <c r="N4040" s="3" t="s">
        <v>302</v>
      </c>
      <c r="O4040" s="3"/>
      <c r="P4040" s="3"/>
      <c r="Q4040" s="3"/>
      <c r="R4040" s="3">
        <v>0</v>
      </c>
      <c r="S4040" s="3">
        <v>1</v>
      </c>
      <c r="T4040" s="2">
        <v>11</v>
      </c>
      <c r="U4040" s="3">
        <v>3.0299982967157472E-2</v>
      </c>
      <c r="V4040" s="3">
        <v>0.22762293395887723</v>
      </c>
      <c r="W4040" s="3">
        <v>3.7073657073117536E-2</v>
      </c>
      <c r="X4040" s="3">
        <v>94.708724972715942</v>
      </c>
      <c r="Y4040" s="3">
        <v>0.22762293395887723</v>
      </c>
      <c r="Z4040" s="3">
        <v>3.7073624298394572E-2</v>
      </c>
      <c r="AA4040" s="3">
        <v>94.708724972715942</v>
      </c>
      <c r="AB4040">
        <f t="shared" si="106"/>
        <v>0.22762293395887723</v>
      </c>
      <c r="AC4040">
        <f t="shared" si="107"/>
        <v>3.7073624298394572E-2</v>
      </c>
    </row>
    <row r="4041" spans="1:29" x14ac:dyDescent="0.25">
      <c r="A4041" s="2">
        <v>4040</v>
      </c>
      <c r="B4041" s="3" t="s">
        <v>178</v>
      </c>
      <c r="C4041" s="3" t="s">
        <v>333</v>
      </c>
      <c r="D4041" s="3" t="s">
        <v>179</v>
      </c>
      <c r="E4041" s="3" t="s">
        <v>221</v>
      </c>
      <c r="F4041" s="3">
        <v>0.56000000000000005</v>
      </c>
      <c r="G4041" s="3">
        <v>0.48</v>
      </c>
      <c r="H4041" s="3" t="s">
        <v>302</v>
      </c>
      <c r="I4041" s="2">
        <v>1390</v>
      </c>
      <c r="J4041" s="3" t="s">
        <v>134</v>
      </c>
      <c r="K4041" s="2">
        <v>1390</v>
      </c>
      <c r="L4041" s="3"/>
      <c r="M4041" s="3" t="s">
        <v>303</v>
      </c>
      <c r="N4041" s="3" t="s">
        <v>302</v>
      </c>
      <c r="O4041" s="3"/>
      <c r="P4041" s="3"/>
      <c r="Q4041" s="3"/>
      <c r="R4041" s="3">
        <v>0</v>
      </c>
      <c r="S4041" s="3">
        <v>1</v>
      </c>
      <c r="T4041" s="2">
        <v>6</v>
      </c>
      <c r="U4041" s="3">
        <v>6.1983203380320415E-2</v>
      </c>
      <c r="V4041" s="3">
        <v>0.57428479148401257</v>
      </c>
      <c r="W4041" s="3">
        <v>8.8089047709636409E-2</v>
      </c>
      <c r="X4041" s="3">
        <v>236.56637925834912</v>
      </c>
      <c r="Y4041" s="3">
        <v>0.57428479148401257</v>
      </c>
      <c r="Z4041" s="3">
        <v>8.8088969835092554E-2</v>
      </c>
      <c r="AA4041" s="3">
        <v>236.56637925834912</v>
      </c>
      <c r="AB4041">
        <f t="shared" si="106"/>
        <v>0.57428479148401257</v>
      </c>
      <c r="AC4041">
        <f t="shared" si="107"/>
        <v>8.8088969835092554E-2</v>
      </c>
    </row>
    <row r="4042" spans="1:29" x14ac:dyDescent="0.25">
      <c r="A4042" s="2">
        <v>4041</v>
      </c>
      <c r="B4042" s="3" t="s">
        <v>178</v>
      </c>
      <c r="C4042" s="3" t="s">
        <v>333</v>
      </c>
      <c r="D4042" s="3" t="s">
        <v>179</v>
      </c>
      <c r="E4042" s="3" t="s">
        <v>221</v>
      </c>
      <c r="F4042" s="3">
        <v>0.56000000000000005</v>
      </c>
      <c r="G4042" s="3">
        <v>0.48</v>
      </c>
      <c r="H4042" s="3" t="s">
        <v>302</v>
      </c>
      <c r="I4042" s="2">
        <v>1400</v>
      </c>
      <c r="J4042" s="3" t="s">
        <v>48</v>
      </c>
      <c r="K4042" s="2">
        <v>1400</v>
      </c>
      <c r="L4042" s="3"/>
      <c r="M4042" s="3" t="s">
        <v>303</v>
      </c>
      <c r="N4042" s="3" t="s">
        <v>302</v>
      </c>
      <c r="O4042" s="3"/>
      <c r="P4042" s="3"/>
      <c r="Q4042" s="3"/>
      <c r="R4042" s="3">
        <v>0</v>
      </c>
      <c r="S4042" s="3">
        <v>1</v>
      </c>
      <c r="T4042" s="2">
        <v>215</v>
      </c>
      <c r="U4042" s="3">
        <v>8.7253566180553381</v>
      </c>
      <c r="V4042" s="3">
        <v>89.233536031323268</v>
      </c>
      <c r="W4042" s="3">
        <v>11.93684343031387</v>
      </c>
      <c r="X4042" s="3">
        <v>34631.625262143112</v>
      </c>
      <c r="Y4042" s="3">
        <v>89.233536031323268</v>
      </c>
      <c r="Z4042" s="3">
        <v>11.936832877625847</v>
      </c>
      <c r="AA4042" s="3">
        <v>34631.625262143112</v>
      </c>
      <c r="AB4042">
        <f t="shared" si="106"/>
        <v>89.233536031323268</v>
      </c>
      <c r="AC4042">
        <f t="shared" si="107"/>
        <v>11.936832877625847</v>
      </c>
    </row>
    <row r="4043" spans="1:29" x14ac:dyDescent="0.25">
      <c r="A4043" s="2">
        <v>4042</v>
      </c>
      <c r="B4043" s="3" t="s">
        <v>178</v>
      </c>
      <c r="C4043" s="3" t="s">
        <v>333</v>
      </c>
      <c r="D4043" s="3" t="s">
        <v>179</v>
      </c>
      <c r="E4043" s="3" t="s">
        <v>221</v>
      </c>
      <c r="F4043" s="3">
        <v>0.56000000000000005</v>
      </c>
      <c r="G4043" s="3">
        <v>0.48</v>
      </c>
      <c r="H4043" s="3" t="s">
        <v>302</v>
      </c>
      <c r="I4043" s="2">
        <v>1400</v>
      </c>
      <c r="J4043" s="3" t="s">
        <v>48</v>
      </c>
      <c r="K4043" s="2">
        <v>1400</v>
      </c>
      <c r="L4043" s="3"/>
      <c r="M4043" s="3" t="s">
        <v>370</v>
      </c>
      <c r="N4043" s="3" t="s">
        <v>302</v>
      </c>
      <c r="O4043" s="3"/>
      <c r="P4043" s="3"/>
      <c r="Q4043" s="3"/>
      <c r="R4043" s="3">
        <v>0</v>
      </c>
      <c r="S4043" s="3">
        <v>1</v>
      </c>
      <c r="T4043" s="2">
        <v>1</v>
      </c>
      <c r="U4043" s="3">
        <v>1.7400578549615801E-2</v>
      </c>
      <c r="V4043" s="3">
        <v>0.11914613278280134</v>
      </c>
      <c r="W4043" s="3">
        <v>1.6495186847683623E-2</v>
      </c>
      <c r="X4043" s="3">
        <v>54.86654452437444</v>
      </c>
      <c r="Y4043" s="3">
        <v>0.11914613278280134</v>
      </c>
      <c r="Z4043" s="3">
        <v>1.6495172265222E-2</v>
      </c>
      <c r="AA4043" s="3">
        <v>54.86654452437444</v>
      </c>
      <c r="AB4043">
        <f t="shared" si="106"/>
        <v>0.11914613278280134</v>
      </c>
      <c r="AC4043">
        <f t="shared" si="107"/>
        <v>1.6495172265222E-2</v>
      </c>
    </row>
    <row r="4044" spans="1:29" x14ac:dyDescent="0.25">
      <c r="A4044" s="2">
        <v>4043</v>
      </c>
      <c r="B4044" s="3" t="s">
        <v>178</v>
      </c>
      <c r="C4044" s="3" t="s">
        <v>333</v>
      </c>
      <c r="D4044" s="3" t="s">
        <v>179</v>
      </c>
      <c r="E4044" s="3" t="s">
        <v>221</v>
      </c>
      <c r="F4044" s="3">
        <v>0.56000000000000005</v>
      </c>
      <c r="G4044" s="3">
        <v>0.48</v>
      </c>
      <c r="H4044" s="3" t="s">
        <v>302</v>
      </c>
      <c r="I4044" s="2">
        <v>1400</v>
      </c>
      <c r="J4044" s="3" t="s">
        <v>48</v>
      </c>
      <c r="K4044" s="2">
        <v>1400</v>
      </c>
      <c r="L4044" s="3"/>
      <c r="M4044" s="3" t="s">
        <v>347</v>
      </c>
      <c r="N4044" s="3" t="s">
        <v>302</v>
      </c>
      <c r="O4044" s="3"/>
      <c r="P4044" s="3"/>
      <c r="Q4044" s="3"/>
      <c r="R4044" s="3">
        <v>0</v>
      </c>
      <c r="S4044" s="3">
        <v>1</v>
      </c>
      <c r="T4044" s="2">
        <v>146</v>
      </c>
      <c r="U4044" s="3">
        <v>2.3933950861888293</v>
      </c>
      <c r="V4044" s="3">
        <v>24.026996772311833</v>
      </c>
      <c r="W4044" s="3">
        <v>3.1977772661619412</v>
      </c>
      <c r="X4044" s="3">
        <v>9564.0674797066022</v>
      </c>
      <c r="Y4044" s="3">
        <v>24.026996772311833</v>
      </c>
      <c r="Z4044" s="3">
        <v>3.1977744391879526</v>
      </c>
      <c r="AA4044" s="3">
        <v>9564.0674797066022</v>
      </c>
      <c r="AB4044">
        <f t="shared" si="106"/>
        <v>24.026996772311833</v>
      </c>
      <c r="AC4044">
        <f t="shared" si="107"/>
        <v>3.1977744391879526</v>
      </c>
    </row>
    <row r="4045" spans="1:29" x14ac:dyDescent="0.25">
      <c r="A4045" s="2">
        <v>4044</v>
      </c>
      <c r="B4045" s="3" t="s">
        <v>178</v>
      </c>
      <c r="C4045" s="3" t="s">
        <v>333</v>
      </c>
      <c r="D4045" s="3" t="s">
        <v>179</v>
      </c>
      <c r="E4045" s="3" t="s">
        <v>221</v>
      </c>
      <c r="F4045" s="3">
        <v>0.56000000000000005</v>
      </c>
      <c r="G4045" s="3">
        <v>0.48</v>
      </c>
      <c r="H4045" s="3" t="s">
        <v>302</v>
      </c>
      <c r="I4045" s="2">
        <v>1410</v>
      </c>
      <c r="J4045" s="3" t="s">
        <v>116</v>
      </c>
      <c r="K4045" s="2">
        <v>1410</v>
      </c>
      <c r="L4045" s="3"/>
      <c r="M4045" s="3" t="s">
        <v>303</v>
      </c>
      <c r="N4045" s="3" t="s">
        <v>302</v>
      </c>
      <c r="O4045" s="3"/>
      <c r="P4045" s="3"/>
      <c r="Q4045" s="3"/>
      <c r="R4045" s="3">
        <v>0</v>
      </c>
      <c r="S4045" s="3">
        <v>1</v>
      </c>
      <c r="T4045" s="2">
        <v>51</v>
      </c>
      <c r="U4045" s="3">
        <v>0.38602201596321117</v>
      </c>
      <c r="V4045" s="3">
        <v>3.7251353719317537</v>
      </c>
      <c r="W4045" s="3">
        <v>0.50313273270157599</v>
      </c>
      <c r="X4045" s="3">
        <v>1591.9989661824604</v>
      </c>
      <c r="Y4045" s="3">
        <v>3.7251353719317537</v>
      </c>
      <c r="Z4045" s="3">
        <v>0.50313228791038944</v>
      </c>
      <c r="AA4045" s="3">
        <v>1591.9989661824604</v>
      </c>
      <c r="AB4045">
        <f t="shared" si="106"/>
        <v>3.7251353719317537</v>
      </c>
      <c r="AC4045">
        <f t="shared" si="107"/>
        <v>0.50313228791038944</v>
      </c>
    </row>
    <row r="4046" spans="1:29" x14ac:dyDescent="0.25">
      <c r="A4046" s="2">
        <v>4045</v>
      </c>
      <c r="B4046" s="3" t="s">
        <v>178</v>
      </c>
      <c r="C4046" s="3" t="s">
        <v>333</v>
      </c>
      <c r="D4046" s="3" t="s">
        <v>179</v>
      </c>
      <c r="E4046" s="3" t="s">
        <v>221</v>
      </c>
      <c r="F4046" s="3">
        <v>0.56000000000000005</v>
      </c>
      <c r="G4046" s="3">
        <v>0.48</v>
      </c>
      <c r="H4046" s="3" t="s">
        <v>302</v>
      </c>
      <c r="I4046" s="2">
        <v>1410</v>
      </c>
      <c r="J4046" s="3" t="s">
        <v>116</v>
      </c>
      <c r="K4046" s="2">
        <v>1410</v>
      </c>
      <c r="L4046" s="3"/>
      <c r="M4046" s="3" t="s">
        <v>347</v>
      </c>
      <c r="N4046" s="3" t="s">
        <v>302</v>
      </c>
      <c r="O4046" s="3"/>
      <c r="P4046" s="3"/>
      <c r="Q4046" s="3"/>
      <c r="R4046" s="3">
        <v>0</v>
      </c>
      <c r="S4046" s="3">
        <v>1</v>
      </c>
      <c r="T4046" s="2">
        <v>44</v>
      </c>
      <c r="U4046" s="3">
        <v>0.1002748276982648</v>
      </c>
      <c r="V4046" s="3">
        <v>0.96665270643484091</v>
      </c>
      <c r="W4046" s="3">
        <v>0.12861906092385708</v>
      </c>
      <c r="X4046" s="3">
        <v>405.57302340595368</v>
      </c>
      <c r="Y4046" s="3">
        <v>0.96665270643484091</v>
      </c>
      <c r="Z4046" s="3">
        <v>0.12861894721902103</v>
      </c>
      <c r="AA4046" s="3">
        <v>405.57302340595368</v>
      </c>
      <c r="AB4046">
        <f t="shared" si="106"/>
        <v>0.96665270643484091</v>
      </c>
      <c r="AC4046">
        <f t="shared" si="107"/>
        <v>0.12861894721902103</v>
      </c>
    </row>
    <row r="4047" spans="1:29" x14ac:dyDescent="0.25">
      <c r="A4047" s="2">
        <v>4046</v>
      </c>
      <c r="B4047" s="3" t="s">
        <v>178</v>
      </c>
      <c r="C4047" s="3" t="s">
        <v>333</v>
      </c>
      <c r="D4047" s="3" t="s">
        <v>179</v>
      </c>
      <c r="E4047" s="3" t="s">
        <v>221</v>
      </c>
      <c r="F4047" s="3">
        <v>0.56000000000000005</v>
      </c>
      <c r="G4047" s="3">
        <v>0.48</v>
      </c>
      <c r="H4047" s="3" t="s">
        <v>302</v>
      </c>
      <c r="I4047" s="2">
        <v>1420</v>
      </c>
      <c r="J4047" s="3" t="s">
        <v>117</v>
      </c>
      <c r="K4047" s="2">
        <v>1420</v>
      </c>
      <c r="L4047" s="3"/>
      <c r="M4047" s="3" t="s">
        <v>303</v>
      </c>
      <c r="N4047" s="3" t="s">
        <v>302</v>
      </c>
      <c r="O4047" s="3"/>
      <c r="P4047" s="3"/>
      <c r="Q4047" s="3"/>
      <c r="R4047" s="3">
        <v>0</v>
      </c>
      <c r="S4047" s="3">
        <v>1</v>
      </c>
      <c r="T4047" s="2">
        <v>6</v>
      </c>
      <c r="U4047" s="3">
        <v>3.1065497066011177E-2</v>
      </c>
      <c r="V4047" s="3">
        <v>0.26108054985440132</v>
      </c>
      <c r="W4047" s="3">
        <v>3.5560440528542438E-2</v>
      </c>
      <c r="X4047" s="3">
        <v>103.80118601992822</v>
      </c>
      <c r="Y4047" s="3">
        <v>0.26108054985440132</v>
      </c>
      <c r="Z4047" s="3">
        <v>3.5560409091568553E-2</v>
      </c>
      <c r="AA4047" s="3">
        <v>103.80118601992822</v>
      </c>
      <c r="AB4047">
        <f t="shared" si="106"/>
        <v>0.26108054985440132</v>
      </c>
      <c r="AC4047">
        <f t="shared" si="107"/>
        <v>3.5560409091568553E-2</v>
      </c>
    </row>
    <row r="4048" spans="1:29" x14ac:dyDescent="0.25">
      <c r="A4048" s="2">
        <v>4047</v>
      </c>
      <c r="B4048" s="3" t="s">
        <v>178</v>
      </c>
      <c r="C4048" s="3" t="s">
        <v>333</v>
      </c>
      <c r="D4048" s="3" t="s">
        <v>179</v>
      </c>
      <c r="E4048" s="3" t="s">
        <v>221</v>
      </c>
      <c r="F4048" s="3">
        <v>0.56000000000000005</v>
      </c>
      <c r="G4048" s="3">
        <v>0.48</v>
      </c>
      <c r="H4048" s="3" t="s">
        <v>302</v>
      </c>
      <c r="I4048" s="2">
        <v>1420</v>
      </c>
      <c r="J4048" s="3" t="s">
        <v>117</v>
      </c>
      <c r="K4048" s="2">
        <v>1420</v>
      </c>
      <c r="L4048" s="3"/>
      <c r="M4048" s="3" t="s">
        <v>347</v>
      </c>
      <c r="N4048" s="3" t="s">
        <v>302</v>
      </c>
      <c r="O4048" s="3"/>
      <c r="P4048" s="3"/>
      <c r="Q4048" s="3"/>
      <c r="R4048" s="3">
        <v>0</v>
      </c>
      <c r="S4048" s="3">
        <v>1</v>
      </c>
      <c r="T4048" s="2">
        <v>3</v>
      </c>
      <c r="U4048" s="3">
        <v>6.7622455098228142E-3</v>
      </c>
      <c r="V4048" s="3">
        <v>6.6341116733586419E-2</v>
      </c>
      <c r="W4048" s="3">
        <v>8.8406050408646655E-3</v>
      </c>
      <c r="X4048" s="3">
        <v>27.698229894857661</v>
      </c>
      <c r="Y4048" s="3">
        <v>6.6341116733586419E-2</v>
      </c>
      <c r="Z4048" s="3">
        <v>8.840597225385851E-3</v>
      </c>
      <c r="AA4048" s="3">
        <v>27.698229894857661</v>
      </c>
      <c r="AB4048">
        <f t="shared" si="106"/>
        <v>6.6341116733586419E-2</v>
      </c>
      <c r="AC4048">
        <f t="shared" si="107"/>
        <v>8.840597225385851E-3</v>
      </c>
    </row>
    <row r="4049" spans="1:29" x14ac:dyDescent="0.25">
      <c r="A4049" s="2">
        <v>4048</v>
      </c>
      <c r="B4049" s="3" t="s">
        <v>178</v>
      </c>
      <c r="C4049" s="3" t="s">
        <v>333</v>
      </c>
      <c r="D4049" s="3" t="s">
        <v>179</v>
      </c>
      <c r="E4049" s="3" t="s">
        <v>221</v>
      </c>
      <c r="F4049" s="3">
        <v>0.56000000000000005</v>
      </c>
      <c r="G4049" s="3">
        <v>0.48</v>
      </c>
      <c r="H4049" s="3" t="s">
        <v>302</v>
      </c>
      <c r="I4049" s="2">
        <v>1430</v>
      </c>
      <c r="J4049" s="3" t="s">
        <v>118</v>
      </c>
      <c r="K4049" s="2">
        <v>1430</v>
      </c>
      <c r="L4049" s="3"/>
      <c r="M4049" s="3" t="s">
        <v>303</v>
      </c>
      <c r="N4049" s="3" t="s">
        <v>302</v>
      </c>
      <c r="O4049" s="3"/>
      <c r="P4049" s="3"/>
      <c r="Q4049" s="3"/>
      <c r="R4049" s="3">
        <v>0</v>
      </c>
      <c r="S4049" s="3">
        <v>1</v>
      </c>
      <c r="T4049" s="2">
        <v>36</v>
      </c>
      <c r="U4049" s="3">
        <v>0.11661259932893006</v>
      </c>
      <c r="V4049" s="3">
        <v>1.1125886438150003</v>
      </c>
      <c r="W4049" s="3">
        <v>0.15143474947871077</v>
      </c>
      <c r="X4049" s="3">
        <v>468.88612249139794</v>
      </c>
      <c r="Y4049" s="3">
        <v>1.1125886438150003</v>
      </c>
      <c r="Z4049" s="3">
        <v>0.15143461560381508</v>
      </c>
      <c r="AA4049" s="3">
        <v>468.88612249139794</v>
      </c>
      <c r="AB4049">
        <f t="shared" si="106"/>
        <v>1.1125886438150003</v>
      </c>
      <c r="AC4049">
        <f t="shared" si="107"/>
        <v>0.15143461560381508</v>
      </c>
    </row>
    <row r="4050" spans="1:29" x14ac:dyDescent="0.25">
      <c r="A4050" s="2">
        <v>4049</v>
      </c>
      <c r="B4050" s="3" t="s">
        <v>178</v>
      </c>
      <c r="C4050" s="3" t="s">
        <v>333</v>
      </c>
      <c r="D4050" s="3" t="s">
        <v>179</v>
      </c>
      <c r="E4050" s="3" t="s">
        <v>221</v>
      </c>
      <c r="F4050" s="3">
        <v>0.56000000000000005</v>
      </c>
      <c r="G4050" s="3">
        <v>0.48</v>
      </c>
      <c r="H4050" s="3" t="s">
        <v>302</v>
      </c>
      <c r="I4050" s="2">
        <v>1430</v>
      </c>
      <c r="J4050" s="3" t="s">
        <v>118</v>
      </c>
      <c r="K4050" s="2">
        <v>1430</v>
      </c>
      <c r="L4050" s="3"/>
      <c r="M4050" s="3" t="s">
        <v>347</v>
      </c>
      <c r="N4050" s="3" t="s">
        <v>302</v>
      </c>
      <c r="O4050" s="3"/>
      <c r="P4050" s="3"/>
      <c r="Q4050" s="3"/>
      <c r="R4050" s="3">
        <v>0</v>
      </c>
      <c r="S4050" s="3">
        <v>1</v>
      </c>
      <c r="T4050" s="2">
        <v>52</v>
      </c>
      <c r="U4050" s="3">
        <v>0.22577035219964439</v>
      </c>
      <c r="V4050" s="3">
        <v>2.233768692683916</v>
      </c>
      <c r="W4050" s="3">
        <v>0.29660306374213752</v>
      </c>
      <c r="X4050" s="3">
        <v>906.21613180850647</v>
      </c>
      <c r="Y4050" s="3">
        <v>2.233768692683916</v>
      </c>
      <c r="Z4050" s="3">
        <v>0.2966028015321473</v>
      </c>
      <c r="AA4050" s="3">
        <v>906.21613180850647</v>
      </c>
      <c r="AB4050">
        <f t="shared" si="106"/>
        <v>2.233768692683916</v>
      </c>
      <c r="AC4050">
        <f t="shared" si="107"/>
        <v>0.2966028015321473</v>
      </c>
    </row>
    <row r="4051" spans="1:29" x14ac:dyDescent="0.25">
      <c r="A4051" s="2">
        <v>4050</v>
      </c>
      <c r="B4051" s="3" t="s">
        <v>178</v>
      </c>
      <c r="C4051" s="3" t="s">
        <v>333</v>
      </c>
      <c r="D4051" s="3" t="s">
        <v>179</v>
      </c>
      <c r="E4051" s="3" t="s">
        <v>221</v>
      </c>
      <c r="F4051" s="3">
        <v>0.56000000000000005</v>
      </c>
      <c r="G4051" s="3">
        <v>0.48</v>
      </c>
      <c r="H4051" s="3" t="s">
        <v>302</v>
      </c>
      <c r="I4051" s="2">
        <v>1450</v>
      </c>
      <c r="J4051" s="3" t="s">
        <v>119</v>
      </c>
      <c r="K4051" s="2">
        <v>1450</v>
      </c>
      <c r="L4051" s="3"/>
      <c r="M4051" s="3" t="s">
        <v>303</v>
      </c>
      <c r="N4051" s="3" t="s">
        <v>302</v>
      </c>
      <c r="O4051" s="3"/>
      <c r="P4051" s="3"/>
      <c r="Q4051" s="3"/>
      <c r="R4051" s="3">
        <v>0</v>
      </c>
      <c r="S4051" s="3">
        <v>1</v>
      </c>
      <c r="T4051" s="2">
        <v>9</v>
      </c>
      <c r="U4051" s="3">
        <v>9.7581581463244069E-3</v>
      </c>
      <c r="V4051" s="3">
        <v>0.10011069617324043</v>
      </c>
      <c r="W4051" s="3">
        <v>1.3584508103971923E-2</v>
      </c>
      <c r="X4051" s="3">
        <v>38.146160114254457</v>
      </c>
      <c r="Y4051" s="3">
        <v>0.10011069617324043</v>
      </c>
      <c r="Z4051" s="3">
        <v>1.358449609467674E-2</v>
      </c>
      <c r="AA4051" s="3">
        <v>38.146160114254457</v>
      </c>
      <c r="AB4051">
        <f t="shared" si="106"/>
        <v>0.10011069617324043</v>
      </c>
      <c r="AC4051">
        <f t="shared" si="107"/>
        <v>1.358449609467674E-2</v>
      </c>
    </row>
    <row r="4052" spans="1:29" x14ac:dyDescent="0.25">
      <c r="A4052" s="2">
        <v>4051</v>
      </c>
      <c r="B4052" s="3" t="s">
        <v>178</v>
      </c>
      <c r="C4052" s="3" t="s">
        <v>333</v>
      </c>
      <c r="D4052" s="3" t="s">
        <v>179</v>
      </c>
      <c r="E4052" s="3" t="s">
        <v>221</v>
      </c>
      <c r="F4052" s="3">
        <v>0.56000000000000005</v>
      </c>
      <c r="G4052" s="3">
        <v>0.48</v>
      </c>
      <c r="H4052" s="3" t="s">
        <v>302</v>
      </c>
      <c r="I4052" s="2">
        <v>1450</v>
      </c>
      <c r="J4052" s="3" t="s">
        <v>119</v>
      </c>
      <c r="K4052" s="2">
        <v>1450</v>
      </c>
      <c r="L4052" s="3"/>
      <c r="M4052" s="3" t="s">
        <v>347</v>
      </c>
      <c r="N4052" s="3" t="s">
        <v>302</v>
      </c>
      <c r="O4052" s="3"/>
      <c r="P4052" s="3"/>
      <c r="Q4052" s="3"/>
      <c r="R4052" s="3">
        <v>0</v>
      </c>
      <c r="S4052" s="3">
        <v>1</v>
      </c>
      <c r="T4052" s="2">
        <v>14</v>
      </c>
      <c r="U4052" s="3">
        <v>2.9296380049657282E-2</v>
      </c>
      <c r="V4052" s="3">
        <v>0.30578995296466005</v>
      </c>
      <c r="W4052" s="3">
        <v>4.1591879228965831E-2</v>
      </c>
      <c r="X4052" s="3">
        <v>117.89632617250477</v>
      </c>
      <c r="Y4052" s="3">
        <v>0.30578995296466005</v>
      </c>
      <c r="Z4052" s="3">
        <v>4.1591842459938258E-2</v>
      </c>
      <c r="AA4052" s="3">
        <v>117.89632617250477</v>
      </c>
      <c r="AB4052">
        <f t="shared" si="106"/>
        <v>0.30578995296466005</v>
      </c>
      <c r="AC4052">
        <f t="shared" si="107"/>
        <v>4.1591842459938258E-2</v>
      </c>
    </row>
    <row r="4053" spans="1:29" x14ac:dyDescent="0.25">
      <c r="A4053" s="2">
        <v>4052</v>
      </c>
      <c r="B4053" s="3" t="s">
        <v>178</v>
      </c>
      <c r="C4053" s="3" t="s">
        <v>333</v>
      </c>
      <c r="D4053" s="3" t="s">
        <v>179</v>
      </c>
      <c r="E4053" s="3" t="s">
        <v>221</v>
      </c>
      <c r="F4053" s="3">
        <v>0.56000000000000005</v>
      </c>
      <c r="G4053" s="3">
        <v>0.48</v>
      </c>
      <c r="H4053" s="3" t="s">
        <v>302</v>
      </c>
      <c r="I4053" s="2">
        <v>1470</v>
      </c>
      <c r="J4053" s="3" t="s">
        <v>298</v>
      </c>
      <c r="K4053" s="2">
        <v>1470</v>
      </c>
      <c r="L4053" s="3"/>
      <c r="M4053" s="3" t="s">
        <v>347</v>
      </c>
      <c r="N4053" s="3" t="s">
        <v>302</v>
      </c>
      <c r="O4053" s="3"/>
      <c r="P4053" s="3"/>
      <c r="Q4053" s="3"/>
      <c r="R4053" s="3">
        <v>0</v>
      </c>
      <c r="S4053" s="3">
        <v>1</v>
      </c>
      <c r="T4053" s="2">
        <v>2</v>
      </c>
      <c r="U4053" s="3">
        <v>2.9892660150304898E-3</v>
      </c>
      <c r="V4053" s="3">
        <v>2.8656168429702627E-2</v>
      </c>
      <c r="W4053" s="3">
        <v>3.800708158337514E-3</v>
      </c>
      <c r="X4053" s="3">
        <v>12.170148219758602</v>
      </c>
      <c r="Y4053" s="3">
        <v>2.8656168429702627E-2</v>
      </c>
      <c r="Z4053" s="3">
        <v>3.80070479834644E-3</v>
      </c>
      <c r="AA4053" s="3">
        <v>12.170148219758602</v>
      </c>
      <c r="AB4053">
        <f t="shared" ref="AB4053:AB4116" si="108">Y4053</f>
        <v>2.8656168429702627E-2</v>
      </c>
      <c r="AC4053">
        <f t="shared" ref="AC4053:AC4116" si="109">Z4053</f>
        <v>3.80070479834644E-3</v>
      </c>
    </row>
    <row r="4054" spans="1:29" x14ac:dyDescent="0.25">
      <c r="A4054" s="2">
        <v>4053</v>
      </c>
      <c r="B4054" s="3" t="s">
        <v>178</v>
      </c>
      <c r="C4054" s="3" t="s">
        <v>333</v>
      </c>
      <c r="D4054" s="3" t="s">
        <v>179</v>
      </c>
      <c r="E4054" s="3" t="s">
        <v>221</v>
      </c>
      <c r="F4054" s="3">
        <v>0.56000000000000005</v>
      </c>
      <c r="G4054" s="3">
        <v>0.48</v>
      </c>
      <c r="H4054" s="3" t="s">
        <v>302</v>
      </c>
      <c r="I4054" s="2">
        <v>1480</v>
      </c>
      <c r="J4054" s="3" t="s">
        <v>199</v>
      </c>
      <c r="K4054" s="2">
        <v>1480</v>
      </c>
      <c r="L4054" s="3"/>
      <c r="M4054" s="3" t="s">
        <v>347</v>
      </c>
      <c r="N4054" s="3" t="s">
        <v>302</v>
      </c>
      <c r="O4054" s="3"/>
      <c r="P4054" s="3"/>
      <c r="Q4054" s="3"/>
      <c r="R4054" s="3">
        <v>0</v>
      </c>
      <c r="S4054" s="3">
        <v>1</v>
      </c>
      <c r="T4054" s="2">
        <v>8</v>
      </c>
      <c r="U4054" s="3">
        <v>0.27363563381917017</v>
      </c>
      <c r="V4054" s="3">
        <v>2.3835553787646075</v>
      </c>
      <c r="W4054" s="3">
        <v>0.3194205193307425</v>
      </c>
      <c r="X4054" s="3">
        <v>1075.0423729437507</v>
      </c>
      <c r="Y4054" s="3">
        <v>2.3835553787646075</v>
      </c>
      <c r="Z4054" s="3">
        <v>0.31942023694913019</v>
      </c>
      <c r="AA4054" s="3">
        <v>1075.0423729437507</v>
      </c>
      <c r="AB4054">
        <f t="shared" si="108"/>
        <v>2.3835553787646075</v>
      </c>
      <c r="AC4054">
        <f t="shared" si="109"/>
        <v>0.31942023694913019</v>
      </c>
    </row>
    <row r="4055" spans="1:29" x14ac:dyDescent="0.25">
      <c r="A4055" s="2">
        <v>4054</v>
      </c>
      <c r="B4055" s="3" t="s">
        <v>178</v>
      </c>
      <c r="C4055" s="3" t="s">
        <v>333</v>
      </c>
      <c r="D4055" s="3" t="s">
        <v>179</v>
      </c>
      <c r="E4055" s="3" t="s">
        <v>221</v>
      </c>
      <c r="F4055" s="3">
        <v>0.56000000000000005</v>
      </c>
      <c r="G4055" s="3">
        <v>0.48</v>
      </c>
      <c r="H4055" s="3" t="s">
        <v>302</v>
      </c>
      <c r="I4055" s="2">
        <v>1510</v>
      </c>
      <c r="J4055" s="3" t="s">
        <v>152</v>
      </c>
      <c r="K4055" s="2">
        <v>1000</v>
      </c>
      <c r="L4055" s="3"/>
      <c r="M4055" s="3" t="s">
        <v>303</v>
      </c>
      <c r="N4055" s="3" t="s">
        <v>302</v>
      </c>
      <c r="O4055" s="3"/>
      <c r="P4055" s="3"/>
      <c r="Q4055" s="3"/>
      <c r="R4055" s="3">
        <v>0</v>
      </c>
      <c r="S4055" s="3">
        <v>1</v>
      </c>
      <c r="T4055" s="2">
        <v>1</v>
      </c>
      <c r="U4055" s="3">
        <v>8.1430612704976305E-6</v>
      </c>
      <c r="V4055" s="3">
        <v>6.4082917136288966E-5</v>
      </c>
      <c r="W4055" s="3">
        <v>7.4671665367209851E-6</v>
      </c>
      <c r="X4055" s="3">
        <v>2.653498087497462E-2</v>
      </c>
      <c r="Y4055" s="3">
        <v>6.4082917136288966E-5</v>
      </c>
      <c r="Z4055" s="3">
        <v>7.46715993542145E-6</v>
      </c>
      <c r="AA4055" s="3">
        <v>2.653498087497462E-2</v>
      </c>
      <c r="AB4055">
        <f t="shared" si="108"/>
        <v>6.4082917136288966E-5</v>
      </c>
      <c r="AC4055">
        <f t="shared" si="109"/>
        <v>7.46715993542145E-6</v>
      </c>
    </row>
    <row r="4056" spans="1:29" x14ac:dyDescent="0.25">
      <c r="A4056" s="2">
        <v>4055</v>
      </c>
      <c r="B4056" s="3" t="s">
        <v>178</v>
      </c>
      <c r="C4056" s="3" t="s">
        <v>333</v>
      </c>
      <c r="D4056" s="3" t="s">
        <v>179</v>
      </c>
      <c r="E4056" s="3" t="s">
        <v>221</v>
      </c>
      <c r="F4056" s="3">
        <v>0.56000000000000005</v>
      </c>
      <c r="G4056" s="3">
        <v>0.48</v>
      </c>
      <c r="H4056" s="3" t="s">
        <v>302</v>
      </c>
      <c r="I4056" s="2">
        <v>1510</v>
      </c>
      <c r="J4056" s="3" t="s">
        <v>152</v>
      </c>
      <c r="K4056" s="2">
        <v>1510</v>
      </c>
      <c r="L4056" s="3"/>
      <c r="M4056" s="3" t="s">
        <v>303</v>
      </c>
      <c r="N4056" s="3" t="s">
        <v>302</v>
      </c>
      <c r="O4056" s="3"/>
      <c r="P4056" s="3"/>
      <c r="Q4056" s="3"/>
      <c r="R4056" s="3">
        <v>0</v>
      </c>
      <c r="S4056" s="3">
        <v>1</v>
      </c>
      <c r="T4056" s="2">
        <v>26</v>
      </c>
      <c r="U4056" s="3">
        <v>0.64567913310710623</v>
      </c>
      <c r="V4056" s="3">
        <v>5.9264809631668456</v>
      </c>
      <c r="W4056" s="3">
        <v>0.80820448893308972</v>
      </c>
      <c r="X4056" s="3">
        <v>2646.0582661789626</v>
      </c>
      <c r="Y4056" s="3">
        <v>5.9264809631668456</v>
      </c>
      <c r="Z4056" s="3">
        <v>0.80820377444522029</v>
      </c>
      <c r="AA4056" s="3">
        <v>2646.0582661789626</v>
      </c>
      <c r="AB4056">
        <f t="shared" si="108"/>
        <v>5.9264809631668456</v>
      </c>
      <c r="AC4056">
        <f t="shared" si="109"/>
        <v>0.80820377444522029</v>
      </c>
    </row>
    <row r="4057" spans="1:29" x14ac:dyDescent="0.25">
      <c r="A4057" s="2">
        <v>4056</v>
      </c>
      <c r="B4057" s="3" t="s">
        <v>178</v>
      </c>
      <c r="C4057" s="3" t="s">
        <v>333</v>
      </c>
      <c r="D4057" s="3" t="s">
        <v>179</v>
      </c>
      <c r="E4057" s="3" t="s">
        <v>221</v>
      </c>
      <c r="F4057" s="3">
        <v>0.56000000000000005</v>
      </c>
      <c r="G4057" s="3">
        <v>0.48</v>
      </c>
      <c r="H4057" s="3" t="s">
        <v>302</v>
      </c>
      <c r="I4057" s="2">
        <v>1550</v>
      </c>
      <c r="J4057" s="3" t="s">
        <v>120</v>
      </c>
      <c r="K4057" s="2">
        <v>1550</v>
      </c>
      <c r="L4057" s="3"/>
      <c r="M4057" s="3" t="s">
        <v>303</v>
      </c>
      <c r="N4057" s="3" t="s">
        <v>302</v>
      </c>
      <c r="O4057" s="3"/>
      <c r="P4057" s="3"/>
      <c r="Q4057" s="3"/>
      <c r="R4057" s="3">
        <v>0</v>
      </c>
      <c r="S4057" s="3">
        <v>1</v>
      </c>
      <c r="T4057" s="2">
        <v>6</v>
      </c>
      <c r="U4057" s="3">
        <v>0.12732814324801051</v>
      </c>
      <c r="V4057" s="3">
        <v>1.4218283111944472</v>
      </c>
      <c r="W4057" s="3">
        <v>0.19341640372405955</v>
      </c>
      <c r="X4057" s="3">
        <v>527.9629596281203</v>
      </c>
      <c r="Y4057" s="3">
        <v>1.4218283111944472</v>
      </c>
      <c r="Z4057" s="3">
        <v>0.19341623273555864</v>
      </c>
      <c r="AA4057" s="3">
        <v>527.9629596281203</v>
      </c>
      <c r="AB4057">
        <f t="shared" si="108"/>
        <v>1.4218283111944472</v>
      </c>
      <c r="AC4057">
        <f t="shared" si="109"/>
        <v>0.19341623273555864</v>
      </c>
    </row>
    <row r="4058" spans="1:29" x14ac:dyDescent="0.25">
      <c r="A4058" s="2">
        <v>4057</v>
      </c>
      <c r="B4058" s="3" t="s">
        <v>178</v>
      </c>
      <c r="C4058" s="3" t="s">
        <v>333</v>
      </c>
      <c r="D4058" s="3" t="s">
        <v>179</v>
      </c>
      <c r="E4058" s="3" t="s">
        <v>221</v>
      </c>
      <c r="F4058" s="3">
        <v>0.56000000000000005</v>
      </c>
      <c r="G4058" s="3">
        <v>0.48</v>
      </c>
      <c r="H4058" s="3" t="s">
        <v>302</v>
      </c>
      <c r="I4058" s="2">
        <v>1550</v>
      </c>
      <c r="J4058" s="3" t="s">
        <v>120</v>
      </c>
      <c r="K4058" s="2">
        <v>1550</v>
      </c>
      <c r="L4058" s="3"/>
      <c r="M4058" s="3" t="s">
        <v>347</v>
      </c>
      <c r="N4058" s="3" t="s">
        <v>302</v>
      </c>
      <c r="O4058" s="3"/>
      <c r="P4058" s="3"/>
      <c r="Q4058" s="3"/>
      <c r="R4058" s="3">
        <v>0</v>
      </c>
      <c r="S4058" s="3">
        <v>1</v>
      </c>
      <c r="T4058" s="2">
        <v>1</v>
      </c>
      <c r="U4058" s="3">
        <v>1.81244472523198E-3</v>
      </c>
      <c r="V4058" s="3">
        <v>1.948928166374345E-2</v>
      </c>
      <c r="W4058" s="3">
        <v>2.5954951101982556E-3</v>
      </c>
      <c r="X4058" s="3">
        <v>7.5860346106539431</v>
      </c>
      <c r="Y4058" s="3">
        <v>1.948928166374345E-2</v>
      </c>
      <c r="Z4058" s="3">
        <v>2.5954928156678601E-3</v>
      </c>
      <c r="AA4058" s="3">
        <v>7.5860346106539431</v>
      </c>
      <c r="AB4058">
        <f t="shared" si="108"/>
        <v>1.948928166374345E-2</v>
      </c>
      <c r="AC4058">
        <f t="shared" si="109"/>
        <v>2.5954928156678601E-3</v>
      </c>
    </row>
    <row r="4059" spans="1:29" x14ac:dyDescent="0.25">
      <c r="A4059" s="2">
        <v>4058</v>
      </c>
      <c r="B4059" s="3" t="s">
        <v>178</v>
      </c>
      <c r="C4059" s="3" t="s">
        <v>333</v>
      </c>
      <c r="D4059" s="3" t="s">
        <v>179</v>
      </c>
      <c r="E4059" s="3" t="s">
        <v>221</v>
      </c>
      <c r="F4059" s="3">
        <v>0.56000000000000005</v>
      </c>
      <c r="G4059" s="3">
        <v>0.48</v>
      </c>
      <c r="H4059" s="3" t="s">
        <v>302</v>
      </c>
      <c r="I4059" s="2">
        <v>1700</v>
      </c>
      <c r="J4059" s="3" t="s">
        <v>121</v>
      </c>
      <c r="K4059" s="2">
        <v>1700</v>
      </c>
      <c r="L4059" s="3"/>
      <c r="M4059" s="3" t="s">
        <v>303</v>
      </c>
      <c r="N4059" s="3" t="s">
        <v>302</v>
      </c>
      <c r="O4059" s="3"/>
      <c r="P4059" s="3"/>
      <c r="Q4059" s="3"/>
      <c r="R4059" s="3">
        <v>0</v>
      </c>
      <c r="S4059" s="3">
        <v>1</v>
      </c>
      <c r="T4059" s="2">
        <v>10</v>
      </c>
      <c r="U4059" s="3">
        <v>0.26519919220432564</v>
      </c>
      <c r="V4059" s="3">
        <v>2.3377764856032655</v>
      </c>
      <c r="W4059" s="3">
        <v>0.31082840187512456</v>
      </c>
      <c r="X4059" s="3">
        <v>1032.1961161264849</v>
      </c>
      <c r="Y4059" s="3">
        <v>2.3377764856032655</v>
      </c>
      <c r="Z4059" s="3">
        <v>0.3108281270893174</v>
      </c>
      <c r="AA4059" s="3">
        <v>1032.1961161264849</v>
      </c>
      <c r="AB4059">
        <f t="shared" si="108"/>
        <v>2.3377764856032655</v>
      </c>
      <c r="AC4059">
        <f t="shared" si="109"/>
        <v>0.3108281270893174</v>
      </c>
    </row>
    <row r="4060" spans="1:29" x14ac:dyDescent="0.25">
      <c r="A4060" s="2">
        <v>4059</v>
      </c>
      <c r="B4060" s="3" t="s">
        <v>178</v>
      </c>
      <c r="C4060" s="3" t="s">
        <v>333</v>
      </c>
      <c r="D4060" s="3" t="s">
        <v>179</v>
      </c>
      <c r="E4060" s="3" t="s">
        <v>221</v>
      </c>
      <c r="F4060" s="3">
        <v>0.56000000000000005</v>
      </c>
      <c r="G4060" s="3">
        <v>0.48</v>
      </c>
      <c r="H4060" s="3" t="s">
        <v>302</v>
      </c>
      <c r="I4060" s="2">
        <v>1700</v>
      </c>
      <c r="J4060" s="3" t="s">
        <v>121</v>
      </c>
      <c r="K4060" s="2">
        <v>1700</v>
      </c>
      <c r="L4060" s="3"/>
      <c r="M4060" s="3" t="s">
        <v>347</v>
      </c>
      <c r="N4060" s="3" t="s">
        <v>302</v>
      </c>
      <c r="O4060" s="3"/>
      <c r="P4060" s="3"/>
      <c r="Q4060" s="3"/>
      <c r="R4060" s="3">
        <v>0</v>
      </c>
      <c r="S4060" s="3">
        <v>1</v>
      </c>
      <c r="T4060" s="2">
        <v>6</v>
      </c>
      <c r="U4060" s="3">
        <v>9.5373516290788454E-2</v>
      </c>
      <c r="V4060" s="3">
        <v>0.79054613927620754</v>
      </c>
      <c r="W4060" s="3">
        <v>0.10545003094411974</v>
      </c>
      <c r="X4060" s="3">
        <v>364.79857974684757</v>
      </c>
      <c r="Y4060" s="3">
        <v>0.79054613927620754</v>
      </c>
      <c r="Z4060" s="3">
        <v>0.10544993772171281</v>
      </c>
      <c r="AA4060" s="3">
        <v>364.79857974684757</v>
      </c>
      <c r="AB4060">
        <f t="shared" si="108"/>
        <v>0.79054613927620754</v>
      </c>
      <c r="AC4060">
        <f t="shared" si="109"/>
        <v>0.10544993772171281</v>
      </c>
    </row>
    <row r="4061" spans="1:29" x14ac:dyDescent="0.25">
      <c r="A4061" s="2">
        <v>4060</v>
      </c>
      <c r="B4061" s="3" t="s">
        <v>178</v>
      </c>
      <c r="C4061" s="3" t="s">
        <v>333</v>
      </c>
      <c r="D4061" s="3" t="s">
        <v>179</v>
      </c>
      <c r="E4061" s="3" t="s">
        <v>221</v>
      </c>
      <c r="F4061" s="3">
        <v>0.56000000000000005</v>
      </c>
      <c r="G4061" s="3">
        <v>0.48</v>
      </c>
      <c r="H4061" s="3" t="s">
        <v>302</v>
      </c>
      <c r="I4061" s="2">
        <v>1740</v>
      </c>
      <c r="J4061" s="3" t="s">
        <v>124</v>
      </c>
      <c r="K4061" s="2">
        <v>1740</v>
      </c>
      <c r="L4061" s="3"/>
      <c r="M4061" s="3" t="s">
        <v>303</v>
      </c>
      <c r="N4061" s="3" t="s">
        <v>302</v>
      </c>
      <c r="O4061" s="3"/>
      <c r="P4061" s="3"/>
      <c r="Q4061" s="3"/>
      <c r="R4061" s="3">
        <v>0</v>
      </c>
      <c r="S4061" s="3">
        <v>1</v>
      </c>
      <c r="T4061" s="2">
        <v>7</v>
      </c>
      <c r="U4061" s="3">
        <v>1.0045526230173376E-2</v>
      </c>
      <c r="V4061" s="3">
        <v>8.3281790450164095E-2</v>
      </c>
      <c r="W4061" s="3">
        <v>1.1057732272416377E-2</v>
      </c>
      <c r="X4061" s="3">
        <v>37.914172181870256</v>
      </c>
      <c r="Y4061" s="3">
        <v>8.3281790450164095E-2</v>
      </c>
      <c r="Z4061" s="3">
        <v>1.1057722496900785E-2</v>
      </c>
      <c r="AA4061" s="3">
        <v>37.914172181870256</v>
      </c>
      <c r="AB4061">
        <f t="shared" si="108"/>
        <v>8.3281790450164095E-2</v>
      </c>
      <c r="AC4061">
        <f t="shared" si="109"/>
        <v>1.1057722496900785E-2</v>
      </c>
    </row>
    <row r="4062" spans="1:29" x14ac:dyDescent="0.25">
      <c r="A4062" s="2">
        <v>4061</v>
      </c>
      <c r="B4062" s="3" t="s">
        <v>178</v>
      </c>
      <c r="C4062" s="3" t="s">
        <v>333</v>
      </c>
      <c r="D4062" s="3" t="s">
        <v>179</v>
      </c>
      <c r="E4062" s="3" t="s">
        <v>221</v>
      </c>
      <c r="F4062" s="3">
        <v>0.56000000000000005</v>
      </c>
      <c r="G4062" s="3">
        <v>0.48</v>
      </c>
      <c r="H4062" s="3" t="s">
        <v>302</v>
      </c>
      <c r="I4062" s="2">
        <v>1750</v>
      </c>
      <c r="J4062" s="3" t="s">
        <v>51</v>
      </c>
      <c r="K4062" s="2">
        <v>1750</v>
      </c>
      <c r="L4062" s="3"/>
      <c r="M4062" s="3" t="s">
        <v>303</v>
      </c>
      <c r="N4062" s="3" t="s">
        <v>302</v>
      </c>
      <c r="O4062" s="3"/>
      <c r="P4062" s="3"/>
      <c r="Q4062" s="3"/>
      <c r="R4062" s="3">
        <v>0</v>
      </c>
      <c r="S4062" s="3">
        <v>1</v>
      </c>
      <c r="T4062" s="2">
        <v>38</v>
      </c>
      <c r="U4062" s="3">
        <v>6.1752993768771445</v>
      </c>
      <c r="V4062" s="3">
        <v>41.938952965232758</v>
      </c>
      <c r="W4062" s="3">
        <v>5.7126771613697365</v>
      </c>
      <c r="X4062" s="3">
        <v>20821.944376530708</v>
      </c>
      <c r="Y4062" s="3">
        <v>41.938952965232758</v>
      </c>
      <c r="Z4062" s="3">
        <v>5.7126721111150145</v>
      </c>
      <c r="AA4062" s="3">
        <v>20821.944376530708</v>
      </c>
      <c r="AB4062">
        <f t="shared" si="108"/>
        <v>41.938952965232758</v>
      </c>
      <c r="AC4062">
        <f t="shared" si="109"/>
        <v>5.7126721111150145</v>
      </c>
    </row>
    <row r="4063" spans="1:29" x14ac:dyDescent="0.25">
      <c r="A4063" s="2">
        <v>4062</v>
      </c>
      <c r="B4063" s="3" t="s">
        <v>178</v>
      </c>
      <c r="C4063" s="3" t="s">
        <v>333</v>
      </c>
      <c r="D4063" s="3" t="s">
        <v>179</v>
      </c>
      <c r="E4063" s="3" t="s">
        <v>221</v>
      </c>
      <c r="F4063" s="3">
        <v>0.56000000000000005</v>
      </c>
      <c r="G4063" s="3">
        <v>0.48</v>
      </c>
      <c r="H4063" s="3" t="s">
        <v>302</v>
      </c>
      <c r="I4063" s="2">
        <v>1750</v>
      </c>
      <c r="J4063" s="3" t="s">
        <v>51</v>
      </c>
      <c r="K4063" s="2">
        <v>1750</v>
      </c>
      <c r="L4063" s="3"/>
      <c r="M4063" s="3" t="s">
        <v>347</v>
      </c>
      <c r="N4063" s="3" t="s">
        <v>302</v>
      </c>
      <c r="O4063" s="3"/>
      <c r="P4063" s="3"/>
      <c r="Q4063" s="3"/>
      <c r="R4063" s="3">
        <v>0</v>
      </c>
      <c r="S4063" s="3">
        <v>1</v>
      </c>
      <c r="T4063" s="2">
        <v>8</v>
      </c>
      <c r="U4063" s="3">
        <v>1.8123943926256762E-2</v>
      </c>
      <c r="V4063" s="3">
        <v>0.1661972601854485</v>
      </c>
      <c r="W4063" s="3">
        <v>2.2139636737746986E-2</v>
      </c>
      <c r="X4063" s="3">
        <v>71.572992239905318</v>
      </c>
      <c r="Y4063" s="3">
        <v>0.1661972601854485</v>
      </c>
      <c r="Z4063" s="3">
        <v>2.213961716534657E-2</v>
      </c>
      <c r="AA4063" s="3">
        <v>71.572992239905318</v>
      </c>
      <c r="AB4063">
        <f t="shared" si="108"/>
        <v>0.1661972601854485</v>
      </c>
      <c r="AC4063">
        <f t="shared" si="109"/>
        <v>2.213961716534657E-2</v>
      </c>
    </row>
    <row r="4064" spans="1:29" x14ac:dyDescent="0.25">
      <c r="A4064" s="2">
        <v>4063</v>
      </c>
      <c r="B4064" s="3" t="s">
        <v>178</v>
      </c>
      <c r="C4064" s="3" t="s">
        <v>333</v>
      </c>
      <c r="D4064" s="3" t="s">
        <v>179</v>
      </c>
      <c r="E4064" s="3" t="s">
        <v>221</v>
      </c>
      <c r="F4064" s="3">
        <v>0.56000000000000005</v>
      </c>
      <c r="G4064" s="3">
        <v>0.48</v>
      </c>
      <c r="H4064" s="3" t="s">
        <v>302</v>
      </c>
      <c r="I4064" s="2">
        <v>1750</v>
      </c>
      <c r="J4064" s="3" t="s">
        <v>51</v>
      </c>
      <c r="K4064" s="2">
        <v>3000</v>
      </c>
      <c r="L4064" s="3"/>
      <c r="M4064" s="3" t="s">
        <v>303</v>
      </c>
      <c r="N4064" s="3" t="s">
        <v>302</v>
      </c>
      <c r="O4064" s="3"/>
      <c r="P4064" s="3"/>
      <c r="Q4064" s="3"/>
      <c r="R4064" s="3">
        <v>0</v>
      </c>
      <c r="S4064" s="3">
        <v>1</v>
      </c>
      <c r="T4064" s="2">
        <v>84</v>
      </c>
      <c r="U4064" s="3">
        <v>1.2877149445894451</v>
      </c>
      <c r="V4064" s="3">
        <v>8.3868503872597309</v>
      </c>
      <c r="W4064" s="3">
        <v>1.1314441121601435</v>
      </c>
      <c r="X4064" s="3">
        <v>4048.4516667549569</v>
      </c>
      <c r="Y4064" s="3">
        <v>8.3868503872597309</v>
      </c>
      <c r="Z4064" s="3">
        <v>1.1314431119144106</v>
      </c>
      <c r="AA4064" s="3">
        <v>4048.4516667549569</v>
      </c>
      <c r="AB4064">
        <f t="shared" si="108"/>
        <v>8.3868503872597309</v>
      </c>
      <c r="AC4064">
        <f t="shared" si="109"/>
        <v>1.1314431119144106</v>
      </c>
    </row>
    <row r="4065" spans="1:29" x14ac:dyDescent="0.25">
      <c r="A4065" s="2">
        <v>4064</v>
      </c>
      <c r="B4065" s="3" t="s">
        <v>178</v>
      </c>
      <c r="C4065" s="3" t="s">
        <v>333</v>
      </c>
      <c r="D4065" s="3" t="s">
        <v>179</v>
      </c>
      <c r="E4065" s="3" t="s">
        <v>221</v>
      </c>
      <c r="F4065" s="3">
        <v>0.56000000000000005</v>
      </c>
      <c r="G4065" s="3">
        <v>0.48</v>
      </c>
      <c r="H4065" s="3" t="s">
        <v>302</v>
      </c>
      <c r="I4065" s="2">
        <v>1750</v>
      </c>
      <c r="J4065" s="3" t="s">
        <v>51</v>
      </c>
      <c r="K4065" s="2">
        <v>3000</v>
      </c>
      <c r="L4065" s="3"/>
      <c r="M4065" s="3" t="s">
        <v>347</v>
      </c>
      <c r="N4065" s="3" t="s">
        <v>302</v>
      </c>
      <c r="O4065" s="3"/>
      <c r="P4065" s="3"/>
      <c r="Q4065" s="3"/>
      <c r="R4065" s="3">
        <v>0</v>
      </c>
      <c r="S4065" s="3">
        <v>1</v>
      </c>
      <c r="T4065" s="2">
        <v>2</v>
      </c>
      <c r="U4065" s="3">
        <v>1.6975875813923772E-4</v>
      </c>
      <c r="V4065" s="3">
        <v>1.7014420076945118E-3</v>
      </c>
      <c r="W4065" s="3">
        <v>2.2766372262078278E-4</v>
      </c>
      <c r="X4065" s="3">
        <v>0.68899971628747947</v>
      </c>
      <c r="Y4065" s="3">
        <v>1.7014420076945118E-3</v>
      </c>
      <c r="Z4065" s="3">
        <v>2.2766352135616518E-4</v>
      </c>
      <c r="AA4065" s="3">
        <v>0.68899971628747947</v>
      </c>
      <c r="AB4065">
        <f t="shared" si="108"/>
        <v>1.7014420076945118E-3</v>
      </c>
      <c r="AC4065">
        <f t="shared" si="109"/>
        <v>2.2766352135616518E-4</v>
      </c>
    </row>
    <row r="4066" spans="1:29" x14ac:dyDescent="0.25">
      <c r="A4066" s="2">
        <v>4065</v>
      </c>
      <c r="B4066" s="3" t="s">
        <v>178</v>
      </c>
      <c r="C4066" s="3" t="s">
        <v>333</v>
      </c>
      <c r="D4066" s="3" t="s">
        <v>179</v>
      </c>
      <c r="E4066" s="3" t="s">
        <v>221</v>
      </c>
      <c r="F4066" s="3">
        <v>0.56000000000000005</v>
      </c>
      <c r="G4066" s="3">
        <v>0.48</v>
      </c>
      <c r="H4066" s="3" t="s">
        <v>302</v>
      </c>
      <c r="I4066" s="2">
        <v>1820</v>
      </c>
      <c r="J4066" s="3" t="s">
        <v>52</v>
      </c>
      <c r="K4066" s="2">
        <v>1820</v>
      </c>
      <c r="L4066" s="3"/>
      <c r="M4066" s="3" t="s">
        <v>370</v>
      </c>
      <c r="N4066" s="3" t="s">
        <v>302</v>
      </c>
      <c r="O4066" s="3"/>
      <c r="P4066" s="3"/>
      <c r="Q4066" s="3"/>
      <c r="R4066" s="3">
        <v>0</v>
      </c>
      <c r="S4066" s="3">
        <v>1</v>
      </c>
      <c r="T4066" s="2">
        <v>10</v>
      </c>
      <c r="U4066" s="3">
        <v>0.95693904093499649</v>
      </c>
      <c r="V4066" s="3">
        <v>8.5467121679771463</v>
      </c>
      <c r="W4066" s="3">
        <v>1.2228239590667114</v>
      </c>
      <c r="X4066" s="3">
        <v>3787.8948490983175</v>
      </c>
      <c r="Y4066" s="3">
        <v>8.5467121679771463</v>
      </c>
      <c r="Z4066" s="3">
        <v>1.2228228780372206</v>
      </c>
      <c r="AA4066" s="3">
        <v>3787.8948490983175</v>
      </c>
      <c r="AB4066">
        <f t="shared" si="108"/>
        <v>8.5467121679771463</v>
      </c>
      <c r="AC4066">
        <f t="shared" si="109"/>
        <v>1.2228228780372206</v>
      </c>
    </row>
    <row r="4067" spans="1:29" x14ac:dyDescent="0.25">
      <c r="A4067" s="2">
        <v>4066</v>
      </c>
      <c r="B4067" s="3" t="s">
        <v>178</v>
      </c>
      <c r="C4067" s="3" t="s">
        <v>333</v>
      </c>
      <c r="D4067" s="3" t="s">
        <v>179</v>
      </c>
      <c r="E4067" s="3" t="s">
        <v>221</v>
      </c>
      <c r="F4067" s="3">
        <v>0.56000000000000005</v>
      </c>
      <c r="G4067" s="3">
        <v>0.48</v>
      </c>
      <c r="H4067" s="3" t="s">
        <v>302</v>
      </c>
      <c r="I4067" s="2">
        <v>1840</v>
      </c>
      <c r="J4067" s="3" t="s">
        <v>137</v>
      </c>
      <c r="K4067" s="2">
        <v>1840</v>
      </c>
      <c r="L4067" s="3"/>
      <c r="M4067" s="3" t="s">
        <v>303</v>
      </c>
      <c r="N4067" s="3" t="s">
        <v>302</v>
      </c>
      <c r="O4067" s="3"/>
      <c r="P4067" s="3"/>
      <c r="Q4067" s="3"/>
      <c r="R4067" s="3">
        <v>0</v>
      </c>
      <c r="S4067" s="3">
        <v>1</v>
      </c>
      <c r="T4067" s="2">
        <v>11</v>
      </c>
      <c r="U4067" s="3">
        <v>0.84943513393303494</v>
      </c>
      <c r="V4067" s="3">
        <v>5.4375054650037384</v>
      </c>
      <c r="W4067" s="3">
        <v>0.76398131055177465</v>
      </c>
      <c r="X4067" s="3">
        <v>2418.3463068360657</v>
      </c>
      <c r="Y4067" s="3">
        <v>5.4375054650037384</v>
      </c>
      <c r="Z4067" s="3">
        <v>0.76398063515911419</v>
      </c>
      <c r="AA4067" s="3">
        <v>2418.3463068360657</v>
      </c>
      <c r="AB4067">
        <f t="shared" si="108"/>
        <v>5.4375054650037384</v>
      </c>
      <c r="AC4067">
        <f t="shared" si="109"/>
        <v>0.76398063515911419</v>
      </c>
    </row>
    <row r="4068" spans="1:29" x14ac:dyDescent="0.25">
      <c r="A4068" s="2">
        <v>4067</v>
      </c>
      <c r="B4068" s="3" t="s">
        <v>178</v>
      </c>
      <c r="C4068" s="3" t="s">
        <v>333</v>
      </c>
      <c r="D4068" s="3" t="s">
        <v>179</v>
      </c>
      <c r="E4068" s="3" t="s">
        <v>221</v>
      </c>
      <c r="F4068" s="3">
        <v>0.56000000000000005</v>
      </c>
      <c r="G4068" s="3">
        <v>0.48</v>
      </c>
      <c r="H4068" s="3" t="s">
        <v>302</v>
      </c>
      <c r="I4068" s="2">
        <v>1840</v>
      </c>
      <c r="J4068" s="3" t="s">
        <v>137</v>
      </c>
      <c r="K4068" s="2">
        <v>1840</v>
      </c>
      <c r="L4068" s="3"/>
      <c r="M4068" s="3" t="s">
        <v>347</v>
      </c>
      <c r="N4068" s="3" t="s">
        <v>302</v>
      </c>
      <c r="O4068" s="3"/>
      <c r="P4068" s="3"/>
      <c r="Q4068" s="3"/>
      <c r="R4068" s="3">
        <v>0</v>
      </c>
      <c r="S4068" s="3">
        <v>1</v>
      </c>
      <c r="T4068" s="2">
        <v>4</v>
      </c>
      <c r="U4068" s="3">
        <v>0.12280530766914403</v>
      </c>
      <c r="V4068" s="3">
        <v>1.1159228326571178</v>
      </c>
      <c r="W4068" s="3">
        <v>0.18733926624723429</v>
      </c>
      <c r="X4068" s="3">
        <v>407.89820153182296</v>
      </c>
      <c r="Y4068" s="3">
        <v>1.1159228326571178</v>
      </c>
      <c r="Z4068" s="3">
        <v>0.18733910063118636</v>
      </c>
      <c r="AA4068" s="3">
        <v>407.89820153182296</v>
      </c>
      <c r="AB4068">
        <f t="shared" si="108"/>
        <v>1.1159228326571178</v>
      </c>
      <c r="AC4068">
        <f t="shared" si="109"/>
        <v>0.18733910063118636</v>
      </c>
    </row>
    <row r="4069" spans="1:29" x14ac:dyDescent="0.25">
      <c r="A4069" s="2">
        <v>4068</v>
      </c>
      <c r="B4069" s="3" t="s">
        <v>178</v>
      </c>
      <c r="C4069" s="3" t="s">
        <v>333</v>
      </c>
      <c r="D4069" s="3" t="s">
        <v>179</v>
      </c>
      <c r="E4069" s="3" t="s">
        <v>221</v>
      </c>
      <c r="F4069" s="3">
        <v>0.56000000000000005</v>
      </c>
      <c r="G4069" s="3">
        <v>0.48</v>
      </c>
      <c r="H4069" s="3" t="s">
        <v>302</v>
      </c>
      <c r="I4069" s="2">
        <v>1840</v>
      </c>
      <c r="J4069" s="3" t="s">
        <v>137</v>
      </c>
      <c r="K4069" s="2">
        <v>3000</v>
      </c>
      <c r="L4069" s="3"/>
      <c r="M4069" s="3" t="s">
        <v>303</v>
      </c>
      <c r="N4069" s="3" t="s">
        <v>302</v>
      </c>
      <c r="O4069" s="3"/>
      <c r="P4069" s="3"/>
      <c r="Q4069" s="3"/>
      <c r="R4069" s="3">
        <v>0</v>
      </c>
      <c r="S4069" s="3">
        <v>1</v>
      </c>
      <c r="T4069" s="2">
        <v>2</v>
      </c>
      <c r="U4069" s="3">
        <v>8.1397488698020607E-3</v>
      </c>
      <c r="V4069" s="3">
        <v>2.2741778789418896E-2</v>
      </c>
      <c r="W4069" s="3">
        <v>3.2254456824005861E-3</v>
      </c>
      <c r="X4069" s="3">
        <v>9.6679876327460441</v>
      </c>
      <c r="Y4069" s="3">
        <v>2.2741778789418896E-2</v>
      </c>
      <c r="Z4069" s="3">
        <v>3.225442830966525E-3</v>
      </c>
      <c r="AA4069" s="3">
        <v>9.6679876327460441</v>
      </c>
      <c r="AB4069">
        <f t="shared" si="108"/>
        <v>2.2741778789418896E-2</v>
      </c>
      <c r="AC4069">
        <f t="shared" si="109"/>
        <v>3.225442830966525E-3</v>
      </c>
    </row>
    <row r="4070" spans="1:29" x14ac:dyDescent="0.25">
      <c r="A4070" s="2">
        <v>4069</v>
      </c>
      <c r="B4070" s="3" t="s">
        <v>178</v>
      </c>
      <c r="C4070" s="3" t="s">
        <v>333</v>
      </c>
      <c r="D4070" s="3" t="s">
        <v>179</v>
      </c>
      <c r="E4070" s="3" t="s">
        <v>221</v>
      </c>
      <c r="F4070" s="3">
        <v>0.56000000000000005</v>
      </c>
      <c r="G4070" s="3">
        <v>0.48</v>
      </c>
      <c r="H4070" s="3" t="s">
        <v>302</v>
      </c>
      <c r="I4070" s="2">
        <v>1850</v>
      </c>
      <c r="J4070" s="3" t="s">
        <v>53</v>
      </c>
      <c r="K4070" s="2">
        <v>1850</v>
      </c>
      <c r="L4070" s="3"/>
      <c r="M4070" s="3" t="s">
        <v>303</v>
      </c>
      <c r="N4070" s="3" t="s">
        <v>302</v>
      </c>
      <c r="O4070" s="3"/>
      <c r="P4070" s="3"/>
      <c r="Q4070" s="3"/>
      <c r="R4070" s="3">
        <v>0</v>
      </c>
      <c r="S4070" s="3">
        <v>1</v>
      </c>
      <c r="T4070" s="2">
        <v>47</v>
      </c>
      <c r="U4070" s="3">
        <v>7.2935797323515441</v>
      </c>
      <c r="V4070" s="3">
        <v>53.434005558947305</v>
      </c>
      <c r="W4070" s="3">
        <v>7.1170471830674478</v>
      </c>
      <c r="X4070" s="3">
        <v>24667.731513915038</v>
      </c>
      <c r="Y4070" s="3">
        <v>53.434005558947305</v>
      </c>
      <c r="Z4070" s="3">
        <v>7.1170408912886352</v>
      </c>
      <c r="AA4070" s="3">
        <v>24667.731513915038</v>
      </c>
      <c r="AB4070">
        <f t="shared" si="108"/>
        <v>53.434005558947305</v>
      </c>
      <c r="AC4070">
        <f t="shared" si="109"/>
        <v>7.1170408912886352</v>
      </c>
    </row>
    <row r="4071" spans="1:29" x14ac:dyDescent="0.25">
      <c r="A4071" s="2">
        <v>4070</v>
      </c>
      <c r="B4071" s="3" t="s">
        <v>178</v>
      </c>
      <c r="C4071" s="3" t="s">
        <v>333</v>
      </c>
      <c r="D4071" s="3" t="s">
        <v>179</v>
      </c>
      <c r="E4071" s="3" t="s">
        <v>221</v>
      </c>
      <c r="F4071" s="3">
        <v>0.56000000000000005</v>
      </c>
      <c r="G4071" s="3">
        <v>0.48</v>
      </c>
      <c r="H4071" s="3" t="s">
        <v>302</v>
      </c>
      <c r="I4071" s="2">
        <v>1850</v>
      </c>
      <c r="J4071" s="3" t="s">
        <v>53</v>
      </c>
      <c r="K4071" s="2">
        <v>1850</v>
      </c>
      <c r="L4071" s="3"/>
      <c r="M4071" s="3" t="s">
        <v>370</v>
      </c>
      <c r="N4071" s="3" t="s">
        <v>302</v>
      </c>
      <c r="O4071" s="3"/>
      <c r="P4071" s="3"/>
      <c r="Q4071" s="3"/>
      <c r="R4071" s="3">
        <v>0</v>
      </c>
      <c r="S4071" s="3">
        <v>1</v>
      </c>
      <c r="T4071" s="2">
        <v>5</v>
      </c>
      <c r="U4071" s="3">
        <v>0.52435316316149239</v>
      </c>
      <c r="V4071" s="3">
        <v>4.7862519192692217</v>
      </c>
      <c r="W4071" s="3">
        <v>0.64548432039944159</v>
      </c>
      <c r="X4071" s="3">
        <v>2108.1392254049933</v>
      </c>
      <c r="Y4071" s="3">
        <v>4.7862519192692217</v>
      </c>
      <c r="Z4071" s="3">
        <v>0.64548374976326728</v>
      </c>
      <c r="AA4071" s="3">
        <v>2108.1392254049933</v>
      </c>
      <c r="AB4071">
        <f t="shared" si="108"/>
        <v>4.7862519192692217</v>
      </c>
      <c r="AC4071">
        <f t="shared" si="109"/>
        <v>0.64548374976326728</v>
      </c>
    </row>
    <row r="4072" spans="1:29" x14ac:dyDescent="0.25">
      <c r="A4072" s="2">
        <v>4071</v>
      </c>
      <c r="B4072" s="3" t="s">
        <v>178</v>
      </c>
      <c r="C4072" s="3" t="s">
        <v>333</v>
      </c>
      <c r="D4072" s="3" t="s">
        <v>179</v>
      </c>
      <c r="E4072" s="3" t="s">
        <v>221</v>
      </c>
      <c r="F4072" s="3">
        <v>0.56000000000000005</v>
      </c>
      <c r="G4072" s="3">
        <v>0.48</v>
      </c>
      <c r="H4072" s="3" t="s">
        <v>302</v>
      </c>
      <c r="I4072" s="2">
        <v>1850</v>
      </c>
      <c r="J4072" s="3" t="s">
        <v>53</v>
      </c>
      <c r="K4072" s="2">
        <v>1850</v>
      </c>
      <c r="L4072" s="3"/>
      <c r="M4072" s="3" t="s">
        <v>347</v>
      </c>
      <c r="N4072" s="3" t="s">
        <v>302</v>
      </c>
      <c r="O4072" s="3"/>
      <c r="P4072" s="3"/>
      <c r="Q4072" s="3"/>
      <c r="R4072" s="3">
        <v>0</v>
      </c>
      <c r="S4072" s="3">
        <v>1</v>
      </c>
      <c r="T4072" s="2">
        <v>5</v>
      </c>
      <c r="U4072" s="3">
        <v>5.3533856235053112E-3</v>
      </c>
      <c r="V4072" s="3">
        <v>4.8777368418855514E-2</v>
      </c>
      <c r="W4072" s="3">
        <v>6.4814632355419018E-3</v>
      </c>
      <c r="X4072" s="3">
        <v>21.548876425280287</v>
      </c>
      <c r="Y4072" s="3">
        <v>4.8777368418855514E-2</v>
      </c>
      <c r="Z4072" s="3">
        <v>6.4814575056469023E-3</v>
      </c>
      <c r="AA4072" s="3">
        <v>21.548876425280287</v>
      </c>
      <c r="AB4072">
        <f t="shared" si="108"/>
        <v>4.8777368418855514E-2</v>
      </c>
      <c r="AC4072">
        <f t="shared" si="109"/>
        <v>6.4814575056469023E-3</v>
      </c>
    </row>
    <row r="4073" spans="1:29" x14ac:dyDescent="0.25">
      <c r="A4073" s="2">
        <v>4072</v>
      </c>
      <c r="B4073" s="3" t="s">
        <v>178</v>
      </c>
      <c r="C4073" s="3" t="s">
        <v>333</v>
      </c>
      <c r="D4073" s="3" t="s">
        <v>179</v>
      </c>
      <c r="E4073" s="3" t="s">
        <v>221</v>
      </c>
      <c r="F4073" s="3">
        <v>0.56000000000000005</v>
      </c>
      <c r="G4073" s="3">
        <v>0.48</v>
      </c>
      <c r="H4073" s="3" t="s">
        <v>302</v>
      </c>
      <c r="I4073" s="2">
        <v>2130</v>
      </c>
      <c r="J4073" s="3" t="s">
        <v>36</v>
      </c>
      <c r="K4073" s="2">
        <v>2130</v>
      </c>
      <c r="L4073" s="3"/>
      <c r="M4073" s="3" t="s">
        <v>303</v>
      </c>
      <c r="N4073" s="3" t="s">
        <v>302</v>
      </c>
      <c r="O4073" s="3" t="s">
        <v>31</v>
      </c>
      <c r="P4073" s="3"/>
      <c r="Q4073" s="3"/>
      <c r="R4073" s="3">
        <v>0</v>
      </c>
      <c r="S4073" s="3">
        <v>1</v>
      </c>
      <c r="T4073" s="2">
        <v>14</v>
      </c>
      <c r="U4073" s="3">
        <v>0.6544273482630345</v>
      </c>
      <c r="V4073" s="3">
        <v>6.1176975577070358</v>
      </c>
      <c r="W4073" s="3">
        <v>0.86065549467314051</v>
      </c>
      <c r="X4073" s="3">
        <v>2536.5142498190939</v>
      </c>
      <c r="Y4073" s="3">
        <v>6.1176975577070358</v>
      </c>
      <c r="Z4073" s="3">
        <v>0.8606547338163032</v>
      </c>
      <c r="AA4073" s="3">
        <v>2536.5142498190939</v>
      </c>
      <c r="AB4073">
        <f t="shared" si="108"/>
        <v>6.1176975577070358</v>
      </c>
      <c r="AC4073">
        <f t="shared" si="109"/>
        <v>0.8606547338163032</v>
      </c>
    </row>
    <row r="4074" spans="1:29" x14ac:dyDescent="0.25">
      <c r="A4074" s="2">
        <v>4073</v>
      </c>
      <c r="B4074" s="3" t="s">
        <v>178</v>
      </c>
      <c r="C4074" s="3" t="s">
        <v>333</v>
      </c>
      <c r="D4074" s="3" t="s">
        <v>179</v>
      </c>
      <c r="E4074" s="3" t="s">
        <v>221</v>
      </c>
      <c r="F4074" s="3">
        <v>0.56000000000000005</v>
      </c>
      <c r="G4074" s="3">
        <v>0.48</v>
      </c>
      <c r="H4074" s="3" t="s">
        <v>302</v>
      </c>
      <c r="I4074" s="2">
        <v>2210</v>
      </c>
      <c r="J4074" s="3" t="s">
        <v>37</v>
      </c>
      <c r="K4074" s="2">
        <v>2000</v>
      </c>
      <c r="L4074" s="3"/>
      <c r="M4074" s="3" t="s">
        <v>303</v>
      </c>
      <c r="N4074" s="3" t="s">
        <v>302</v>
      </c>
      <c r="O4074" s="3" t="s">
        <v>31</v>
      </c>
      <c r="P4074" s="3"/>
      <c r="Q4074" s="3"/>
      <c r="R4074" s="3">
        <v>0</v>
      </c>
      <c r="S4074" s="3">
        <v>1</v>
      </c>
      <c r="T4074" s="2">
        <v>10</v>
      </c>
      <c r="U4074" s="3">
        <v>1.4929757986691697E-2</v>
      </c>
      <c r="V4074" s="3">
        <v>0.11139466013998704</v>
      </c>
      <c r="W4074" s="3">
        <v>1.3533929596365454E-2</v>
      </c>
      <c r="X4074" s="3">
        <v>48.536894155583127</v>
      </c>
      <c r="Y4074" s="3">
        <v>0.11139466013998704</v>
      </c>
      <c r="Z4074" s="3">
        <v>1.3533917631783897E-2</v>
      </c>
      <c r="AA4074" s="3">
        <v>48.536894155583127</v>
      </c>
      <c r="AB4074">
        <f t="shared" si="108"/>
        <v>0.11139466013998704</v>
      </c>
      <c r="AC4074">
        <f t="shared" si="109"/>
        <v>1.3533917631783897E-2</v>
      </c>
    </row>
    <row r="4075" spans="1:29" x14ac:dyDescent="0.25">
      <c r="A4075" s="2">
        <v>4074</v>
      </c>
      <c r="B4075" s="3" t="s">
        <v>178</v>
      </c>
      <c r="C4075" s="3" t="s">
        <v>333</v>
      </c>
      <c r="D4075" s="3" t="s">
        <v>179</v>
      </c>
      <c r="E4075" s="3" t="s">
        <v>221</v>
      </c>
      <c r="F4075" s="3">
        <v>0.56000000000000005</v>
      </c>
      <c r="G4075" s="3">
        <v>0.48</v>
      </c>
      <c r="H4075" s="3" t="s">
        <v>302</v>
      </c>
      <c r="I4075" s="2">
        <v>2210</v>
      </c>
      <c r="J4075" s="3" t="s">
        <v>37</v>
      </c>
      <c r="K4075" s="2">
        <v>2210</v>
      </c>
      <c r="L4075" s="3"/>
      <c r="M4075" s="3" t="s">
        <v>303</v>
      </c>
      <c r="N4075" s="3" t="s">
        <v>302</v>
      </c>
      <c r="O4075" s="3" t="s">
        <v>31</v>
      </c>
      <c r="P4075" s="3"/>
      <c r="Q4075" s="3"/>
      <c r="R4075" s="3">
        <v>0</v>
      </c>
      <c r="S4075" s="3">
        <v>1</v>
      </c>
      <c r="T4075" s="2">
        <v>38</v>
      </c>
      <c r="U4075" s="3">
        <v>2.1992916376892384</v>
      </c>
      <c r="V4075" s="3">
        <v>17.415515637343063</v>
      </c>
      <c r="W4075" s="3">
        <v>2.1475510243852973</v>
      </c>
      <c r="X4075" s="3">
        <v>7233.91643388392</v>
      </c>
      <c r="Y4075" s="3">
        <v>17.415515637343063</v>
      </c>
      <c r="Z4075" s="3">
        <v>2.1475491258569233</v>
      </c>
      <c r="AA4075" s="3">
        <v>7233.91643388392</v>
      </c>
      <c r="AB4075">
        <f t="shared" si="108"/>
        <v>17.415515637343063</v>
      </c>
      <c r="AC4075">
        <f t="shared" si="109"/>
        <v>2.1475491258569233</v>
      </c>
    </row>
    <row r="4076" spans="1:29" x14ac:dyDescent="0.25">
      <c r="A4076" s="2">
        <v>4075</v>
      </c>
      <c r="B4076" s="3" t="s">
        <v>178</v>
      </c>
      <c r="C4076" s="3" t="s">
        <v>333</v>
      </c>
      <c r="D4076" s="3" t="s">
        <v>179</v>
      </c>
      <c r="E4076" s="3" t="s">
        <v>221</v>
      </c>
      <c r="F4076" s="3">
        <v>0.56000000000000005</v>
      </c>
      <c r="G4076" s="3">
        <v>0.48</v>
      </c>
      <c r="H4076" s="3" t="s">
        <v>302</v>
      </c>
      <c r="I4076" s="2">
        <v>2420</v>
      </c>
      <c r="J4076" s="3" t="s">
        <v>230</v>
      </c>
      <c r="K4076" s="2">
        <v>2000</v>
      </c>
      <c r="L4076" s="3"/>
      <c r="M4076" s="3" t="s">
        <v>303</v>
      </c>
      <c r="N4076" s="3" t="s">
        <v>302</v>
      </c>
      <c r="O4076" s="3" t="s">
        <v>31</v>
      </c>
      <c r="P4076" s="3"/>
      <c r="Q4076" s="3"/>
      <c r="R4076" s="3">
        <v>0</v>
      </c>
      <c r="S4076" s="3">
        <v>1</v>
      </c>
      <c r="T4076" s="2">
        <v>5</v>
      </c>
      <c r="U4076" s="3">
        <v>3.320295218092726E-2</v>
      </c>
      <c r="V4076" s="3">
        <v>0.27257185712300563</v>
      </c>
      <c r="W4076" s="3">
        <v>3.6250193672999649E-2</v>
      </c>
      <c r="X4076" s="3">
        <v>104.90083658318852</v>
      </c>
      <c r="Y4076" s="3">
        <v>0.27257185712300563</v>
      </c>
      <c r="Z4076" s="3">
        <v>3.6250161626254204E-2</v>
      </c>
      <c r="AA4076" s="3">
        <v>104.90083658318852</v>
      </c>
      <c r="AB4076">
        <f t="shared" si="108"/>
        <v>0.27257185712300563</v>
      </c>
      <c r="AC4076">
        <f t="shared" si="109"/>
        <v>3.6250161626254204E-2</v>
      </c>
    </row>
    <row r="4077" spans="1:29" x14ac:dyDescent="0.25">
      <c r="A4077" s="2">
        <v>4076</v>
      </c>
      <c r="B4077" s="3" t="s">
        <v>178</v>
      </c>
      <c r="C4077" s="3" t="s">
        <v>333</v>
      </c>
      <c r="D4077" s="3" t="s">
        <v>179</v>
      </c>
      <c r="E4077" s="3" t="s">
        <v>221</v>
      </c>
      <c r="F4077" s="3">
        <v>0.56000000000000005</v>
      </c>
      <c r="G4077" s="3">
        <v>0.48</v>
      </c>
      <c r="H4077" s="3" t="s">
        <v>302</v>
      </c>
      <c r="I4077" s="2">
        <v>2420</v>
      </c>
      <c r="J4077" s="3" t="s">
        <v>230</v>
      </c>
      <c r="K4077" s="2">
        <v>2420</v>
      </c>
      <c r="L4077" s="3"/>
      <c r="M4077" s="3" t="s">
        <v>303</v>
      </c>
      <c r="N4077" s="3" t="s">
        <v>302</v>
      </c>
      <c r="O4077" s="3" t="s">
        <v>31</v>
      </c>
      <c r="P4077" s="3"/>
      <c r="Q4077" s="3"/>
      <c r="R4077" s="3">
        <v>0</v>
      </c>
      <c r="S4077" s="3">
        <v>1</v>
      </c>
      <c r="T4077" s="2">
        <v>6</v>
      </c>
      <c r="U4077" s="3">
        <v>9.7659974206949607E-2</v>
      </c>
      <c r="V4077" s="3">
        <v>0.81657991382242889</v>
      </c>
      <c r="W4077" s="3">
        <v>0.11347189032085667</v>
      </c>
      <c r="X4077" s="3">
        <v>309.38870141599102</v>
      </c>
      <c r="Y4077" s="3">
        <v>0.81657991382242889</v>
      </c>
      <c r="Z4077" s="3">
        <v>0.11347179000677748</v>
      </c>
      <c r="AA4077" s="3">
        <v>309.38870141599102</v>
      </c>
      <c r="AB4077">
        <f t="shared" si="108"/>
        <v>0.81657991382242889</v>
      </c>
      <c r="AC4077">
        <f t="shared" si="109"/>
        <v>0.11347179000677748</v>
      </c>
    </row>
    <row r="4078" spans="1:29" x14ac:dyDescent="0.25">
      <c r="A4078" s="2">
        <v>4077</v>
      </c>
      <c r="B4078" s="3" t="s">
        <v>178</v>
      </c>
      <c r="C4078" s="3" t="s">
        <v>333</v>
      </c>
      <c r="D4078" s="3" t="s">
        <v>179</v>
      </c>
      <c r="E4078" s="3" t="s">
        <v>221</v>
      </c>
      <c r="F4078" s="3">
        <v>0.56000000000000005</v>
      </c>
      <c r="G4078" s="3">
        <v>0.48</v>
      </c>
      <c r="H4078" s="3" t="s">
        <v>302</v>
      </c>
      <c r="I4078" s="2">
        <v>2430</v>
      </c>
      <c r="J4078" s="3" t="s">
        <v>231</v>
      </c>
      <c r="K4078" s="2">
        <v>2430</v>
      </c>
      <c r="L4078" s="3"/>
      <c r="M4078" s="3" t="s">
        <v>303</v>
      </c>
      <c r="N4078" s="3" t="s">
        <v>302</v>
      </c>
      <c r="O4078" s="3" t="s">
        <v>31</v>
      </c>
      <c r="P4078" s="3"/>
      <c r="Q4078" s="3"/>
      <c r="R4078" s="3">
        <v>0</v>
      </c>
      <c r="S4078" s="3">
        <v>1</v>
      </c>
      <c r="T4078" s="2">
        <v>4</v>
      </c>
      <c r="U4078" s="3">
        <v>0.1615337282003399</v>
      </c>
      <c r="V4078" s="3">
        <v>1.5270296976949775</v>
      </c>
      <c r="W4078" s="3">
        <v>0.22055501878681105</v>
      </c>
      <c r="X4078" s="3">
        <v>588.59208550826952</v>
      </c>
      <c r="Y4078" s="3">
        <v>1.5270296976949775</v>
      </c>
      <c r="Z4078" s="3">
        <v>0.2205548238065955</v>
      </c>
      <c r="AA4078" s="3">
        <v>588.59208550826952</v>
      </c>
      <c r="AB4078">
        <f t="shared" si="108"/>
        <v>1.5270296976949775</v>
      </c>
      <c r="AC4078">
        <f t="shared" si="109"/>
        <v>0.2205548238065955</v>
      </c>
    </row>
    <row r="4079" spans="1:29" x14ac:dyDescent="0.25">
      <c r="A4079" s="2">
        <v>4078</v>
      </c>
      <c r="B4079" s="3" t="s">
        <v>178</v>
      </c>
      <c r="C4079" s="3" t="s">
        <v>333</v>
      </c>
      <c r="D4079" s="3" t="s">
        <v>179</v>
      </c>
      <c r="E4079" s="3" t="s">
        <v>221</v>
      </c>
      <c r="F4079" s="3">
        <v>0.56000000000000005</v>
      </c>
      <c r="G4079" s="3">
        <v>0.48</v>
      </c>
      <c r="H4079" s="3" t="s">
        <v>302</v>
      </c>
      <c r="I4079" s="2">
        <v>3100</v>
      </c>
      <c r="J4079" s="3" t="s">
        <v>69</v>
      </c>
      <c r="K4079" s="2">
        <v>3100</v>
      </c>
      <c r="L4079" s="3" t="s">
        <v>64</v>
      </c>
      <c r="M4079" s="3" t="s">
        <v>303</v>
      </c>
      <c r="N4079" s="3" t="s">
        <v>302</v>
      </c>
      <c r="O4079" s="3"/>
      <c r="P4079" s="3"/>
      <c r="Q4079" s="3"/>
      <c r="R4079" s="3">
        <v>0</v>
      </c>
      <c r="S4079" s="3">
        <v>1</v>
      </c>
      <c r="T4079" s="2">
        <v>75</v>
      </c>
      <c r="U4079" s="3">
        <v>5.5120415763485155</v>
      </c>
      <c r="V4079" s="3">
        <v>43.145926938187152</v>
      </c>
      <c r="W4079" s="3">
        <v>5.5230664235380695</v>
      </c>
      <c r="X4079" s="3">
        <v>18183.226345639247</v>
      </c>
      <c r="Y4079" s="3">
        <v>43.145926938187152</v>
      </c>
      <c r="Z4079" s="3">
        <v>5.5230615409074693</v>
      </c>
      <c r="AA4079" s="3">
        <v>18183.226345639247</v>
      </c>
      <c r="AB4079">
        <f t="shared" si="108"/>
        <v>43.145926938187152</v>
      </c>
      <c r="AC4079">
        <f t="shared" si="109"/>
        <v>5.5230615409074693</v>
      </c>
    </row>
    <row r="4080" spans="1:29" x14ac:dyDescent="0.25">
      <c r="A4080" s="2">
        <v>4079</v>
      </c>
      <c r="B4080" s="3" t="s">
        <v>178</v>
      </c>
      <c r="C4080" s="3" t="s">
        <v>333</v>
      </c>
      <c r="D4080" s="3" t="s">
        <v>179</v>
      </c>
      <c r="E4080" s="3" t="s">
        <v>221</v>
      </c>
      <c r="F4080" s="3">
        <v>0.56000000000000005</v>
      </c>
      <c r="G4080" s="3">
        <v>0.48</v>
      </c>
      <c r="H4080" s="3" t="s">
        <v>302</v>
      </c>
      <c r="I4080" s="2">
        <v>3200</v>
      </c>
      <c r="J4080" s="3" t="s">
        <v>72</v>
      </c>
      <c r="K4080" s="2">
        <v>3200</v>
      </c>
      <c r="L4080" s="3" t="s">
        <v>64</v>
      </c>
      <c r="M4080" s="3" t="s">
        <v>303</v>
      </c>
      <c r="N4080" s="3" t="s">
        <v>302</v>
      </c>
      <c r="O4080" s="3"/>
      <c r="P4080" s="3"/>
      <c r="Q4080" s="3"/>
      <c r="R4080" s="3">
        <v>0</v>
      </c>
      <c r="S4080" s="3">
        <v>1</v>
      </c>
      <c r="T4080" s="2">
        <v>141</v>
      </c>
      <c r="U4080" s="3">
        <v>12.219882209220961</v>
      </c>
      <c r="V4080" s="3">
        <v>75.286626105433214</v>
      </c>
      <c r="W4080" s="3">
        <v>9.7343241114759618</v>
      </c>
      <c r="X4080" s="3">
        <v>34875.398345558737</v>
      </c>
      <c r="Y4080" s="3">
        <v>75.286626105433214</v>
      </c>
      <c r="Z4080" s="3">
        <v>9.734315505910681</v>
      </c>
      <c r="AA4080" s="3">
        <v>34875.398345558737</v>
      </c>
      <c r="AB4080">
        <f t="shared" si="108"/>
        <v>75.286626105433214</v>
      </c>
      <c r="AC4080">
        <f t="shared" si="109"/>
        <v>9.734315505910681</v>
      </c>
    </row>
    <row r="4081" spans="1:29" x14ac:dyDescent="0.25">
      <c r="A4081" s="2">
        <v>4080</v>
      </c>
      <c r="B4081" s="3" t="s">
        <v>178</v>
      </c>
      <c r="C4081" s="3" t="s">
        <v>333</v>
      </c>
      <c r="D4081" s="3" t="s">
        <v>179</v>
      </c>
      <c r="E4081" s="3" t="s">
        <v>221</v>
      </c>
      <c r="F4081" s="3">
        <v>0.56000000000000005</v>
      </c>
      <c r="G4081" s="3">
        <v>0.48</v>
      </c>
      <c r="H4081" s="3" t="s">
        <v>302</v>
      </c>
      <c r="I4081" s="2">
        <v>3200</v>
      </c>
      <c r="J4081" s="3" t="s">
        <v>72</v>
      </c>
      <c r="K4081" s="2">
        <v>3200</v>
      </c>
      <c r="L4081" s="3" t="s">
        <v>64</v>
      </c>
      <c r="M4081" s="3" t="s">
        <v>347</v>
      </c>
      <c r="N4081" s="3" t="s">
        <v>302</v>
      </c>
      <c r="O4081" s="3"/>
      <c r="P4081" s="3"/>
      <c r="Q4081" s="3"/>
      <c r="R4081" s="3">
        <v>0</v>
      </c>
      <c r="S4081" s="3">
        <v>1</v>
      </c>
      <c r="T4081" s="2">
        <v>9</v>
      </c>
      <c r="U4081" s="3">
        <v>0.10018643883136676</v>
      </c>
      <c r="V4081" s="3">
        <v>0.73003576085948652</v>
      </c>
      <c r="W4081" s="3">
        <v>9.6179999387495038E-2</v>
      </c>
      <c r="X4081" s="3">
        <v>342.52795959769924</v>
      </c>
      <c r="Y4081" s="3">
        <v>0.73003576085948652</v>
      </c>
      <c r="Z4081" s="3">
        <v>9.6179914360198432E-2</v>
      </c>
      <c r="AA4081" s="3">
        <v>342.52795959769924</v>
      </c>
      <c r="AB4081">
        <f t="shared" si="108"/>
        <v>0.73003576085948652</v>
      </c>
      <c r="AC4081">
        <f t="shared" si="109"/>
        <v>9.6179914360198432E-2</v>
      </c>
    </row>
    <row r="4082" spans="1:29" x14ac:dyDescent="0.25">
      <c r="A4082" s="2">
        <v>4081</v>
      </c>
      <c r="B4082" s="3" t="s">
        <v>178</v>
      </c>
      <c r="C4082" s="3" t="s">
        <v>333</v>
      </c>
      <c r="D4082" s="3" t="s">
        <v>179</v>
      </c>
      <c r="E4082" s="3" t="s">
        <v>221</v>
      </c>
      <c r="F4082" s="3">
        <v>0.56000000000000005</v>
      </c>
      <c r="G4082" s="3">
        <v>0.48</v>
      </c>
      <c r="H4082" s="3" t="s">
        <v>302</v>
      </c>
      <c r="I4082" s="2">
        <v>3300</v>
      </c>
      <c r="J4082" s="3" t="s">
        <v>39</v>
      </c>
      <c r="K4082" s="2">
        <v>2000</v>
      </c>
      <c r="L4082" s="3"/>
      <c r="M4082" s="3" t="s">
        <v>303</v>
      </c>
      <c r="N4082" s="3" t="s">
        <v>302</v>
      </c>
      <c r="O4082" s="3" t="s">
        <v>31</v>
      </c>
      <c r="P4082" s="3"/>
      <c r="Q4082" s="3"/>
      <c r="R4082" s="3">
        <v>0</v>
      </c>
      <c r="S4082" s="3">
        <v>1</v>
      </c>
      <c r="T4082" s="2">
        <v>3</v>
      </c>
      <c r="U4082" s="3">
        <v>2.2508650003503234E-3</v>
      </c>
      <c r="V4082" s="3">
        <v>1.9731053397196243E-2</v>
      </c>
      <c r="W4082" s="3">
        <v>2.4974201203222489E-3</v>
      </c>
      <c r="X4082" s="3">
        <v>8.2427249290665188</v>
      </c>
      <c r="Y4082" s="3">
        <v>1.9731053397196243E-2</v>
      </c>
      <c r="Z4082" s="3">
        <v>2.4974179124943991E-3</v>
      </c>
      <c r="AA4082" s="3">
        <v>8.2427249290665188</v>
      </c>
      <c r="AB4082">
        <f t="shared" si="108"/>
        <v>1.9731053397196243E-2</v>
      </c>
      <c r="AC4082">
        <f t="shared" si="109"/>
        <v>2.4974179124943991E-3</v>
      </c>
    </row>
    <row r="4083" spans="1:29" x14ac:dyDescent="0.25">
      <c r="A4083" s="2">
        <v>4082</v>
      </c>
      <c r="B4083" s="3" t="s">
        <v>178</v>
      </c>
      <c r="C4083" s="3" t="s">
        <v>333</v>
      </c>
      <c r="D4083" s="3" t="s">
        <v>179</v>
      </c>
      <c r="E4083" s="3" t="s">
        <v>221</v>
      </c>
      <c r="F4083" s="3">
        <v>0.56000000000000005</v>
      </c>
      <c r="G4083" s="3">
        <v>0.48</v>
      </c>
      <c r="H4083" s="3" t="s">
        <v>302</v>
      </c>
      <c r="I4083" s="2">
        <v>3300</v>
      </c>
      <c r="J4083" s="3" t="s">
        <v>39</v>
      </c>
      <c r="K4083" s="2">
        <v>3300</v>
      </c>
      <c r="L4083" s="3"/>
      <c r="M4083" s="3" t="s">
        <v>303</v>
      </c>
      <c r="N4083" s="3" t="s">
        <v>302</v>
      </c>
      <c r="O4083" s="3" t="s">
        <v>31</v>
      </c>
      <c r="P4083" s="3"/>
      <c r="Q4083" s="3"/>
      <c r="R4083" s="3">
        <v>0</v>
      </c>
      <c r="S4083" s="3">
        <v>1</v>
      </c>
      <c r="T4083" s="2">
        <v>24</v>
      </c>
      <c r="U4083" s="3">
        <v>0.37590541536234479</v>
      </c>
      <c r="V4083" s="3">
        <v>2.9993338281001631</v>
      </c>
      <c r="W4083" s="3">
        <v>0.37920052087720513</v>
      </c>
      <c r="X4083" s="3">
        <v>1267.7019750663405</v>
      </c>
      <c r="Y4083" s="3">
        <v>2.9993338281001631</v>
      </c>
      <c r="Z4083" s="3">
        <v>0.37920018564747549</v>
      </c>
      <c r="AA4083" s="3">
        <v>1267.7019750663405</v>
      </c>
      <c r="AB4083">
        <f t="shared" si="108"/>
        <v>2.9993338281001631</v>
      </c>
      <c r="AC4083">
        <f t="shared" si="109"/>
        <v>0.37920018564747549</v>
      </c>
    </row>
    <row r="4084" spans="1:29" x14ac:dyDescent="0.25">
      <c r="A4084" s="2">
        <v>4083</v>
      </c>
      <c r="B4084" s="3" t="s">
        <v>178</v>
      </c>
      <c r="C4084" s="3" t="s">
        <v>333</v>
      </c>
      <c r="D4084" s="3" t="s">
        <v>179</v>
      </c>
      <c r="E4084" s="3" t="s">
        <v>221</v>
      </c>
      <c r="F4084" s="3">
        <v>0.56000000000000005</v>
      </c>
      <c r="G4084" s="3">
        <v>0.48</v>
      </c>
      <c r="H4084" s="3" t="s">
        <v>302</v>
      </c>
      <c r="I4084" s="2">
        <v>3300</v>
      </c>
      <c r="J4084" s="3" t="s">
        <v>39</v>
      </c>
      <c r="K4084" s="2">
        <v>3300</v>
      </c>
      <c r="L4084" s="3"/>
      <c r="M4084" s="3" t="s">
        <v>347</v>
      </c>
      <c r="N4084" s="3" t="s">
        <v>302</v>
      </c>
      <c r="O4084" s="3" t="s">
        <v>31</v>
      </c>
      <c r="P4084" s="3"/>
      <c r="Q4084" s="3"/>
      <c r="R4084" s="3">
        <v>0</v>
      </c>
      <c r="S4084" s="3">
        <v>1</v>
      </c>
      <c r="T4084" s="2">
        <v>5</v>
      </c>
      <c r="U4084" s="3">
        <v>1.6567617044564612E-2</v>
      </c>
      <c r="V4084" s="3">
        <v>0.12979552440245776</v>
      </c>
      <c r="W4084" s="3">
        <v>1.7338177850277674E-2</v>
      </c>
      <c r="X4084" s="3">
        <v>59.19569983827197</v>
      </c>
      <c r="Y4084" s="3">
        <v>0.12979552440245776</v>
      </c>
      <c r="Z4084" s="3">
        <v>1.7338162522575418E-2</v>
      </c>
      <c r="AA4084" s="3">
        <v>59.19569983827197</v>
      </c>
      <c r="AB4084">
        <f t="shared" si="108"/>
        <v>0.12979552440245776</v>
      </c>
      <c r="AC4084">
        <f t="shared" si="109"/>
        <v>1.7338162522575418E-2</v>
      </c>
    </row>
    <row r="4085" spans="1:29" x14ac:dyDescent="0.25">
      <c r="A4085" s="2">
        <v>4084</v>
      </c>
      <c r="B4085" s="3" t="s">
        <v>178</v>
      </c>
      <c r="C4085" s="3" t="s">
        <v>333</v>
      </c>
      <c r="D4085" s="3" t="s">
        <v>179</v>
      </c>
      <c r="E4085" s="3" t="s">
        <v>221</v>
      </c>
      <c r="F4085" s="3">
        <v>0.56000000000000005</v>
      </c>
      <c r="G4085" s="3">
        <v>0.48</v>
      </c>
      <c r="H4085" s="3" t="s">
        <v>302</v>
      </c>
      <c r="I4085" s="2">
        <v>4110</v>
      </c>
      <c r="J4085" s="3" t="s">
        <v>77</v>
      </c>
      <c r="K4085" s="2">
        <v>4110</v>
      </c>
      <c r="L4085" s="3" t="s">
        <v>64</v>
      </c>
      <c r="M4085" s="3" t="s">
        <v>303</v>
      </c>
      <c r="N4085" s="3" t="s">
        <v>302</v>
      </c>
      <c r="O4085" s="3"/>
      <c r="P4085" s="3"/>
      <c r="Q4085" s="3"/>
      <c r="R4085" s="3">
        <v>0</v>
      </c>
      <c r="S4085" s="3">
        <v>1</v>
      </c>
      <c r="T4085" s="2">
        <v>64</v>
      </c>
      <c r="U4085" s="3">
        <v>7.1526334543439312</v>
      </c>
      <c r="V4085" s="3">
        <v>41.272064281167978</v>
      </c>
      <c r="W4085" s="3">
        <v>3.8317874118383397</v>
      </c>
      <c r="X4085" s="3">
        <v>17295.077558568333</v>
      </c>
      <c r="Y4085" s="3">
        <v>41.272064281167978</v>
      </c>
      <c r="Z4085" s="3">
        <v>3.8317840243718493</v>
      </c>
      <c r="AA4085" s="3">
        <v>17295.077558568333</v>
      </c>
      <c r="AB4085">
        <f t="shared" si="108"/>
        <v>41.272064281167978</v>
      </c>
      <c r="AC4085">
        <f t="shared" si="109"/>
        <v>3.8317840243718493</v>
      </c>
    </row>
    <row r="4086" spans="1:29" x14ac:dyDescent="0.25">
      <c r="A4086" s="2">
        <v>4085</v>
      </c>
      <c r="B4086" s="3" t="s">
        <v>178</v>
      </c>
      <c r="C4086" s="3" t="s">
        <v>333</v>
      </c>
      <c r="D4086" s="3" t="s">
        <v>179</v>
      </c>
      <c r="E4086" s="3" t="s">
        <v>221</v>
      </c>
      <c r="F4086" s="3">
        <v>0.56000000000000005</v>
      </c>
      <c r="G4086" s="3">
        <v>0.48</v>
      </c>
      <c r="H4086" s="3" t="s">
        <v>302</v>
      </c>
      <c r="I4086" s="2">
        <v>4130</v>
      </c>
      <c r="J4086" s="3" t="s">
        <v>260</v>
      </c>
      <c r="K4086" s="2">
        <v>4130</v>
      </c>
      <c r="L4086" s="3" t="s">
        <v>64</v>
      </c>
      <c r="M4086" s="3" t="s">
        <v>303</v>
      </c>
      <c r="N4086" s="3" t="s">
        <v>302</v>
      </c>
      <c r="O4086" s="3"/>
      <c r="P4086" s="3"/>
      <c r="Q4086" s="3"/>
      <c r="R4086" s="3">
        <v>0</v>
      </c>
      <c r="S4086" s="3">
        <v>1</v>
      </c>
      <c r="T4086" s="2">
        <v>18</v>
      </c>
      <c r="U4086" s="3">
        <v>0.38606391411561447</v>
      </c>
      <c r="V4086" s="3">
        <v>2.9394596632487979</v>
      </c>
      <c r="W4086" s="3">
        <v>0.39285613548327336</v>
      </c>
      <c r="X4086" s="3">
        <v>1325.4365771863825</v>
      </c>
      <c r="Y4086" s="3">
        <v>2.9394596632487979</v>
      </c>
      <c r="Z4086" s="3">
        <v>0.39285578818138711</v>
      </c>
      <c r="AA4086" s="3">
        <v>1325.4365771863825</v>
      </c>
      <c r="AB4086">
        <f t="shared" si="108"/>
        <v>2.9394596632487979</v>
      </c>
      <c r="AC4086">
        <f t="shared" si="109"/>
        <v>0.39285578818138711</v>
      </c>
    </row>
    <row r="4087" spans="1:29" x14ac:dyDescent="0.25">
      <c r="A4087" s="2">
        <v>4086</v>
      </c>
      <c r="B4087" s="3" t="s">
        <v>178</v>
      </c>
      <c r="C4087" s="3" t="s">
        <v>333</v>
      </c>
      <c r="D4087" s="3" t="s">
        <v>179</v>
      </c>
      <c r="E4087" s="3" t="s">
        <v>221</v>
      </c>
      <c r="F4087" s="3">
        <v>0.56000000000000005</v>
      </c>
      <c r="G4087" s="3">
        <v>0.48</v>
      </c>
      <c r="H4087" s="3" t="s">
        <v>302</v>
      </c>
      <c r="I4087" s="2">
        <v>4130</v>
      </c>
      <c r="J4087" s="3" t="s">
        <v>260</v>
      </c>
      <c r="K4087" s="2">
        <v>4130</v>
      </c>
      <c r="L4087" s="3" t="s">
        <v>64</v>
      </c>
      <c r="M4087" s="3" t="s">
        <v>347</v>
      </c>
      <c r="N4087" s="3" t="s">
        <v>302</v>
      </c>
      <c r="O4087" s="3"/>
      <c r="P4087" s="3"/>
      <c r="Q4087" s="3"/>
      <c r="R4087" s="3">
        <v>0</v>
      </c>
      <c r="S4087" s="3">
        <v>1</v>
      </c>
      <c r="T4087" s="2">
        <v>13</v>
      </c>
      <c r="U4087" s="3">
        <v>0.53154380063868001</v>
      </c>
      <c r="V4087" s="3">
        <v>3.7984301831788327</v>
      </c>
      <c r="W4087" s="3">
        <v>0.51181585986339428</v>
      </c>
      <c r="X4087" s="3">
        <v>1783.0631906246858</v>
      </c>
      <c r="Y4087" s="3">
        <v>3.7984301831788327</v>
      </c>
      <c r="Z4087" s="3">
        <v>0.51181540739594589</v>
      </c>
      <c r="AA4087" s="3">
        <v>1783.0631906246858</v>
      </c>
      <c r="AB4087">
        <f t="shared" si="108"/>
        <v>3.7984301831788327</v>
      </c>
      <c r="AC4087">
        <f t="shared" si="109"/>
        <v>0.51181540739594589</v>
      </c>
    </row>
    <row r="4088" spans="1:29" x14ac:dyDescent="0.25">
      <c r="A4088" s="2">
        <v>4087</v>
      </c>
      <c r="B4088" s="3" t="s">
        <v>178</v>
      </c>
      <c r="C4088" s="3" t="s">
        <v>333</v>
      </c>
      <c r="D4088" s="3" t="s">
        <v>179</v>
      </c>
      <c r="E4088" s="3" t="s">
        <v>221</v>
      </c>
      <c r="F4088" s="3">
        <v>0.56000000000000005</v>
      </c>
      <c r="G4088" s="3">
        <v>0.48</v>
      </c>
      <c r="H4088" s="3" t="s">
        <v>302</v>
      </c>
      <c r="I4088" s="2">
        <v>4200</v>
      </c>
      <c r="J4088" s="3" t="s">
        <v>78</v>
      </c>
      <c r="K4088" s="2">
        <v>4200</v>
      </c>
      <c r="L4088" s="3" t="s">
        <v>64</v>
      </c>
      <c r="M4088" s="3" t="s">
        <v>303</v>
      </c>
      <c r="N4088" s="3" t="s">
        <v>302</v>
      </c>
      <c r="O4088" s="3"/>
      <c r="P4088" s="3"/>
      <c r="Q4088" s="3"/>
      <c r="R4088" s="3">
        <v>0</v>
      </c>
      <c r="S4088" s="3">
        <v>1</v>
      </c>
      <c r="T4088" s="2">
        <v>287</v>
      </c>
      <c r="U4088" s="3">
        <v>36.478867673360227</v>
      </c>
      <c r="V4088" s="3">
        <v>211.99897148357977</v>
      </c>
      <c r="W4088" s="3">
        <v>28.520291939775923</v>
      </c>
      <c r="X4088" s="3">
        <v>103858.39549792667</v>
      </c>
      <c r="Y4088" s="3">
        <v>211.99897148357977</v>
      </c>
      <c r="Z4088" s="3">
        <v>28.520266726599189</v>
      </c>
      <c r="AA4088" s="3">
        <v>103858.39549792667</v>
      </c>
      <c r="AB4088">
        <f t="shared" si="108"/>
        <v>211.99897148357977</v>
      </c>
      <c r="AC4088">
        <f t="shared" si="109"/>
        <v>28.520266726599189</v>
      </c>
    </row>
    <row r="4089" spans="1:29" x14ac:dyDescent="0.25">
      <c r="A4089" s="2">
        <v>4088</v>
      </c>
      <c r="B4089" s="3" t="s">
        <v>178</v>
      </c>
      <c r="C4089" s="3" t="s">
        <v>333</v>
      </c>
      <c r="D4089" s="3" t="s">
        <v>179</v>
      </c>
      <c r="E4089" s="3" t="s">
        <v>221</v>
      </c>
      <c r="F4089" s="3">
        <v>0.56000000000000005</v>
      </c>
      <c r="G4089" s="3">
        <v>0.48</v>
      </c>
      <c r="H4089" s="3" t="s">
        <v>302</v>
      </c>
      <c r="I4089" s="2">
        <v>4200</v>
      </c>
      <c r="J4089" s="3" t="s">
        <v>78</v>
      </c>
      <c r="K4089" s="2">
        <v>4200</v>
      </c>
      <c r="L4089" s="3" t="s">
        <v>64</v>
      </c>
      <c r="M4089" s="3" t="s">
        <v>370</v>
      </c>
      <c r="N4089" s="3" t="s">
        <v>302</v>
      </c>
      <c r="O4089" s="3"/>
      <c r="P4089" s="3"/>
      <c r="Q4089" s="3"/>
      <c r="R4089" s="3">
        <v>0</v>
      </c>
      <c r="S4089" s="3">
        <v>1</v>
      </c>
      <c r="T4089" s="2">
        <v>41</v>
      </c>
      <c r="U4089" s="3">
        <v>7.4659654121092558</v>
      </c>
      <c r="V4089" s="3">
        <v>42.722661590411263</v>
      </c>
      <c r="W4089" s="3">
        <v>6.1747512094570851</v>
      </c>
      <c r="X4089" s="3">
        <v>20222.9061552286</v>
      </c>
      <c r="Y4089" s="3">
        <v>42.722661590411263</v>
      </c>
      <c r="Z4089" s="3">
        <v>6.1747457507088432</v>
      </c>
      <c r="AA4089" s="3">
        <v>20222.9061552286</v>
      </c>
      <c r="AB4089">
        <f t="shared" si="108"/>
        <v>42.722661590411263</v>
      </c>
      <c r="AC4089">
        <f t="shared" si="109"/>
        <v>6.1747457507088432</v>
      </c>
    </row>
    <row r="4090" spans="1:29" x14ac:dyDescent="0.25">
      <c r="A4090" s="2">
        <v>4089</v>
      </c>
      <c r="B4090" s="3" t="s">
        <v>178</v>
      </c>
      <c r="C4090" s="3" t="s">
        <v>333</v>
      </c>
      <c r="D4090" s="3" t="s">
        <v>179</v>
      </c>
      <c r="E4090" s="3" t="s">
        <v>221</v>
      </c>
      <c r="F4090" s="3">
        <v>0.56000000000000005</v>
      </c>
      <c r="G4090" s="3">
        <v>0.48</v>
      </c>
      <c r="H4090" s="3" t="s">
        <v>302</v>
      </c>
      <c r="I4090" s="2">
        <v>4340</v>
      </c>
      <c r="J4090" s="3" t="s">
        <v>82</v>
      </c>
      <c r="K4090" s="2">
        <v>4340</v>
      </c>
      <c r="L4090" s="3" t="s">
        <v>64</v>
      </c>
      <c r="M4090" s="3" t="s">
        <v>303</v>
      </c>
      <c r="N4090" s="3" t="s">
        <v>302</v>
      </c>
      <c r="O4090" s="3"/>
      <c r="P4090" s="3"/>
      <c r="Q4090" s="3"/>
      <c r="R4090" s="3">
        <v>0</v>
      </c>
      <c r="S4090" s="3">
        <v>1</v>
      </c>
      <c r="T4090" s="2">
        <v>46</v>
      </c>
      <c r="U4090" s="3">
        <v>1.6324568073988255</v>
      </c>
      <c r="V4090" s="3">
        <v>13.184799205403079</v>
      </c>
      <c r="W4090" s="3">
        <v>1.7455873754706657</v>
      </c>
      <c r="X4090" s="3">
        <v>5732.600537222238</v>
      </c>
      <c r="Y4090" s="3">
        <v>13.184799205403079</v>
      </c>
      <c r="Z4090" s="3">
        <v>1.745585832295611</v>
      </c>
      <c r="AA4090" s="3">
        <v>5732.600537222238</v>
      </c>
      <c r="AB4090">
        <f t="shared" si="108"/>
        <v>13.184799205403079</v>
      </c>
      <c r="AC4090">
        <f t="shared" si="109"/>
        <v>1.745585832295611</v>
      </c>
    </row>
    <row r="4091" spans="1:29" x14ac:dyDescent="0.25">
      <c r="A4091" s="2">
        <v>4090</v>
      </c>
      <c r="B4091" s="3" t="s">
        <v>178</v>
      </c>
      <c r="C4091" s="3" t="s">
        <v>333</v>
      </c>
      <c r="D4091" s="3" t="s">
        <v>179</v>
      </c>
      <c r="E4091" s="3" t="s">
        <v>221</v>
      </c>
      <c r="F4091" s="3">
        <v>0.56000000000000005</v>
      </c>
      <c r="G4091" s="3">
        <v>0.48</v>
      </c>
      <c r="H4091" s="3" t="s">
        <v>302</v>
      </c>
      <c r="I4091" s="2">
        <v>4370</v>
      </c>
      <c r="J4091" s="3" t="s">
        <v>83</v>
      </c>
      <c r="K4091" s="2">
        <v>4370</v>
      </c>
      <c r="L4091" s="3" t="s">
        <v>64</v>
      </c>
      <c r="M4091" s="3" t="s">
        <v>303</v>
      </c>
      <c r="N4091" s="3" t="s">
        <v>302</v>
      </c>
      <c r="O4091" s="3"/>
      <c r="P4091" s="3"/>
      <c r="Q4091" s="3"/>
      <c r="R4091" s="3">
        <v>0</v>
      </c>
      <c r="S4091" s="3">
        <v>1</v>
      </c>
      <c r="T4091" s="2">
        <v>39</v>
      </c>
      <c r="U4091" s="3">
        <v>2.4885631710635012</v>
      </c>
      <c r="V4091" s="3">
        <v>15.097844273821602</v>
      </c>
      <c r="W4091" s="3">
        <v>2.2552994297924553</v>
      </c>
      <c r="X4091" s="3">
        <v>7281.9110190130659</v>
      </c>
      <c r="Y4091" s="3">
        <v>15.097844273821602</v>
      </c>
      <c r="Z4091" s="3">
        <v>2.2552974360098084</v>
      </c>
      <c r="AA4091" s="3">
        <v>7281.9110190130659</v>
      </c>
      <c r="AB4091">
        <f t="shared" si="108"/>
        <v>15.097844273821602</v>
      </c>
      <c r="AC4091">
        <f t="shared" si="109"/>
        <v>2.2552974360098084</v>
      </c>
    </row>
    <row r="4092" spans="1:29" x14ac:dyDescent="0.25">
      <c r="A4092" s="2">
        <v>4091</v>
      </c>
      <c r="B4092" s="3" t="s">
        <v>178</v>
      </c>
      <c r="C4092" s="3" t="s">
        <v>333</v>
      </c>
      <c r="D4092" s="3" t="s">
        <v>179</v>
      </c>
      <c r="E4092" s="3" t="s">
        <v>221</v>
      </c>
      <c r="F4092" s="3">
        <v>0.56000000000000005</v>
      </c>
      <c r="G4092" s="3">
        <v>0.48</v>
      </c>
      <c r="H4092" s="3" t="s">
        <v>302</v>
      </c>
      <c r="I4092" s="2">
        <v>5400</v>
      </c>
      <c r="J4092" s="3" t="s">
        <v>89</v>
      </c>
      <c r="K4092" s="2">
        <v>5400</v>
      </c>
      <c r="L4092" s="3" t="s">
        <v>64</v>
      </c>
      <c r="M4092" s="3" t="s">
        <v>303</v>
      </c>
      <c r="N4092" s="3" t="s">
        <v>302</v>
      </c>
      <c r="O4092" s="3"/>
      <c r="P4092" s="3"/>
      <c r="Q4092" s="3"/>
      <c r="R4092" s="3">
        <v>0</v>
      </c>
      <c r="S4092" s="3">
        <v>1</v>
      </c>
      <c r="T4092" s="2">
        <v>184</v>
      </c>
      <c r="U4092" s="3">
        <v>26.724018282438863</v>
      </c>
      <c r="V4092" s="3">
        <v>43.139557444581008</v>
      </c>
      <c r="W4092" s="3">
        <v>5.7998340479885249</v>
      </c>
      <c r="X4092" s="3">
        <v>18759.38461691721</v>
      </c>
      <c r="Y4092" s="3">
        <v>43.139557444581008</v>
      </c>
      <c r="Z4092" s="3">
        <v>5.7998289206833338</v>
      </c>
      <c r="AA4092" s="3">
        <v>18759.38461691721</v>
      </c>
      <c r="AB4092">
        <f t="shared" si="108"/>
        <v>43.139557444581008</v>
      </c>
      <c r="AC4092">
        <f t="shared" si="109"/>
        <v>5.7998289206833338</v>
      </c>
    </row>
    <row r="4093" spans="1:29" x14ac:dyDescent="0.25">
      <c r="A4093" s="2">
        <v>4092</v>
      </c>
      <c r="B4093" s="3" t="s">
        <v>178</v>
      </c>
      <c r="C4093" s="3" t="s">
        <v>333</v>
      </c>
      <c r="D4093" s="3" t="s">
        <v>179</v>
      </c>
      <c r="E4093" s="3" t="s">
        <v>221</v>
      </c>
      <c r="F4093" s="3">
        <v>0.56000000000000005</v>
      </c>
      <c r="G4093" s="3">
        <v>0.48</v>
      </c>
      <c r="H4093" s="3" t="s">
        <v>302</v>
      </c>
      <c r="I4093" s="2">
        <v>5400</v>
      </c>
      <c r="J4093" s="3" t="s">
        <v>89</v>
      </c>
      <c r="K4093" s="2">
        <v>5400</v>
      </c>
      <c r="L4093" s="3" t="s">
        <v>64</v>
      </c>
      <c r="M4093" s="3" t="s">
        <v>370</v>
      </c>
      <c r="N4093" s="3" t="s">
        <v>302</v>
      </c>
      <c r="O4093" s="3"/>
      <c r="P4093" s="3"/>
      <c r="Q4093" s="3"/>
      <c r="R4093" s="3">
        <v>0</v>
      </c>
      <c r="S4093" s="3">
        <v>1</v>
      </c>
      <c r="T4093" s="2">
        <v>11</v>
      </c>
      <c r="U4093" s="3">
        <v>1.8863322980048625</v>
      </c>
      <c r="V4093" s="3">
        <v>0.66945607385308392</v>
      </c>
      <c r="W4093" s="3">
        <v>8.8961274722197101E-2</v>
      </c>
      <c r="X4093" s="3">
        <v>269.40222440618493</v>
      </c>
      <c r="Y4093" s="3">
        <v>0.66945607385308392</v>
      </c>
      <c r="Z4093" s="3">
        <v>8.8961196076566634E-2</v>
      </c>
      <c r="AA4093" s="3">
        <v>269.40222440618493</v>
      </c>
      <c r="AB4093">
        <f t="shared" si="108"/>
        <v>0.66945607385308392</v>
      </c>
      <c r="AC4093">
        <f t="shared" si="109"/>
        <v>8.8961196076566634E-2</v>
      </c>
    </row>
    <row r="4094" spans="1:29" x14ac:dyDescent="0.25">
      <c r="A4094" s="2">
        <v>4093</v>
      </c>
      <c r="B4094" s="3" t="s">
        <v>178</v>
      </c>
      <c r="C4094" s="3" t="s">
        <v>333</v>
      </c>
      <c r="D4094" s="3" t="s">
        <v>179</v>
      </c>
      <c r="E4094" s="3" t="s">
        <v>221</v>
      </c>
      <c r="F4094" s="3">
        <v>0.56000000000000005</v>
      </c>
      <c r="G4094" s="3">
        <v>0.48</v>
      </c>
      <c r="H4094" s="3" t="s">
        <v>302</v>
      </c>
      <c r="I4094" s="2">
        <v>5400</v>
      </c>
      <c r="J4094" s="3" t="s">
        <v>89</v>
      </c>
      <c r="K4094" s="2">
        <v>5400</v>
      </c>
      <c r="L4094" s="3" t="s">
        <v>64</v>
      </c>
      <c r="M4094" s="3" t="s">
        <v>347</v>
      </c>
      <c r="N4094" s="3" t="s">
        <v>302</v>
      </c>
      <c r="O4094" s="3"/>
      <c r="P4094" s="3"/>
      <c r="Q4094" s="3"/>
      <c r="R4094" s="3">
        <v>0</v>
      </c>
      <c r="S4094" s="3">
        <v>1</v>
      </c>
      <c r="T4094" s="2">
        <v>3</v>
      </c>
      <c r="U4094" s="3">
        <v>0.166479241210785</v>
      </c>
      <c r="V4094" s="3">
        <v>1.1037079236232226</v>
      </c>
      <c r="W4094" s="3">
        <v>0.15629872994780111</v>
      </c>
      <c r="X4094" s="3">
        <v>451.3211264881499</v>
      </c>
      <c r="Y4094" s="3">
        <v>1.1037079236232226</v>
      </c>
      <c r="Z4094" s="3">
        <v>0.15629859177293609</v>
      </c>
      <c r="AA4094" s="3">
        <v>451.3211264881499</v>
      </c>
      <c r="AB4094">
        <f t="shared" si="108"/>
        <v>1.1037079236232226</v>
      </c>
      <c r="AC4094">
        <f t="shared" si="109"/>
        <v>0.15629859177293609</v>
      </c>
    </row>
    <row r="4095" spans="1:29" x14ac:dyDescent="0.25">
      <c r="A4095" s="2">
        <v>4094</v>
      </c>
      <c r="B4095" s="3" t="s">
        <v>178</v>
      </c>
      <c r="C4095" s="3" t="s">
        <v>333</v>
      </c>
      <c r="D4095" s="3" t="s">
        <v>179</v>
      </c>
      <c r="E4095" s="3" t="s">
        <v>221</v>
      </c>
      <c r="F4095" s="3">
        <v>0.56000000000000005</v>
      </c>
      <c r="G4095" s="3">
        <v>0.48</v>
      </c>
      <c r="H4095" s="3" t="s">
        <v>302</v>
      </c>
      <c r="I4095" s="2">
        <v>6120</v>
      </c>
      <c r="J4095" s="3" t="s">
        <v>63</v>
      </c>
      <c r="K4095" s="2">
        <v>6120</v>
      </c>
      <c r="L4095" s="3" t="s">
        <v>64</v>
      </c>
      <c r="M4095" s="3" t="s">
        <v>303</v>
      </c>
      <c r="N4095" s="3" t="s">
        <v>302</v>
      </c>
      <c r="O4095" s="3"/>
      <c r="P4095" s="3"/>
      <c r="Q4095" s="3"/>
      <c r="R4095" s="3">
        <v>0</v>
      </c>
      <c r="S4095" s="3">
        <v>1</v>
      </c>
      <c r="T4095" s="2">
        <v>80</v>
      </c>
      <c r="U4095" s="3">
        <v>4.6033726687250791</v>
      </c>
      <c r="V4095" s="3">
        <v>33.109982505235926</v>
      </c>
      <c r="W4095" s="3">
        <v>4.1335161268941052</v>
      </c>
      <c r="X4095" s="3">
        <v>14189.189695028714</v>
      </c>
      <c r="Y4095" s="3">
        <v>33.109982505235926</v>
      </c>
      <c r="Z4095" s="3">
        <v>4.1335124726863244</v>
      </c>
      <c r="AA4095" s="3">
        <v>14189.189695028714</v>
      </c>
      <c r="AB4095">
        <f t="shared" si="108"/>
        <v>33.109982505235926</v>
      </c>
      <c r="AC4095">
        <f t="shared" si="109"/>
        <v>4.1335124726863244</v>
      </c>
    </row>
    <row r="4096" spans="1:29" x14ac:dyDescent="0.25">
      <c r="A4096" s="2">
        <v>4095</v>
      </c>
      <c r="B4096" s="3" t="s">
        <v>178</v>
      </c>
      <c r="C4096" s="3" t="s">
        <v>333</v>
      </c>
      <c r="D4096" s="3" t="s">
        <v>179</v>
      </c>
      <c r="E4096" s="3" t="s">
        <v>221</v>
      </c>
      <c r="F4096" s="3">
        <v>0.56000000000000005</v>
      </c>
      <c r="G4096" s="3">
        <v>0.48</v>
      </c>
      <c r="H4096" s="3" t="s">
        <v>302</v>
      </c>
      <c r="I4096" s="2">
        <v>6120</v>
      </c>
      <c r="J4096" s="3" t="s">
        <v>63</v>
      </c>
      <c r="K4096" s="2">
        <v>6120</v>
      </c>
      <c r="L4096" s="3" t="s">
        <v>64</v>
      </c>
      <c r="M4096" s="3" t="s">
        <v>370</v>
      </c>
      <c r="N4096" s="3" t="s">
        <v>302</v>
      </c>
      <c r="O4096" s="3"/>
      <c r="P4096" s="3"/>
      <c r="Q4096" s="3"/>
      <c r="R4096" s="3">
        <v>0</v>
      </c>
      <c r="S4096" s="3">
        <v>1</v>
      </c>
      <c r="T4096" s="2">
        <v>4</v>
      </c>
      <c r="U4096" s="3">
        <v>0.50855708764749608</v>
      </c>
      <c r="V4096" s="3">
        <v>3.9328427763366642</v>
      </c>
      <c r="W4096" s="3">
        <v>0.52709077046448605</v>
      </c>
      <c r="X4096" s="3">
        <v>1602.1590942869029</v>
      </c>
      <c r="Y4096" s="3">
        <v>3.9328427763366642</v>
      </c>
      <c r="Z4096" s="3">
        <v>0.52709030449335181</v>
      </c>
      <c r="AA4096" s="3">
        <v>1602.1590942869029</v>
      </c>
      <c r="AB4096">
        <f t="shared" si="108"/>
        <v>3.9328427763366642</v>
      </c>
      <c r="AC4096">
        <f t="shared" si="109"/>
        <v>0.52709030449335181</v>
      </c>
    </row>
    <row r="4097" spans="1:29" x14ac:dyDescent="0.25">
      <c r="A4097" s="2">
        <v>4096</v>
      </c>
      <c r="B4097" s="3" t="s">
        <v>178</v>
      </c>
      <c r="C4097" s="3" t="s">
        <v>333</v>
      </c>
      <c r="D4097" s="3" t="s">
        <v>179</v>
      </c>
      <c r="E4097" s="3" t="s">
        <v>221</v>
      </c>
      <c r="F4097" s="3">
        <v>0.56000000000000005</v>
      </c>
      <c r="G4097" s="3">
        <v>0.48</v>
      </c>
      <c r="H4097" s="3" t="s">
        <v>302</v>
      </c>
      <c r="I4097" s="2">
        <v>6170</v>
      </c>
      <c r="J4097" s="3" t="s">
        <v>94</v>
      </c>
      <c r="K4097" s="2">
        <v>6170</v>
      </c>
      <c r="L4097" s="3" t="s">
        <v>64</v>
      </c>
      <c r="M4097" s="3" t="s">
        <v>303</v>
      </c>
      <c r="N4097" s="3" t="s">
        <v>302</v>
      </c>
      <c r="O4097" s="3"/>
      <c r="P4097" s="3"/>
      <c r="Q4097" s="3"/>
      <c r="R4097" s="3">
        <v>0</v>
      </c>
      <c r="S4097" s="3">
        <v>1</v>
      </c>
      <c r="T4097" s="2">
        <v>8</v>
      </c>
      <c r="U4097" s="3">
        <v>0.6229997724192371</v>
      </c>
      <c r="V4097" s="3">
        <v>4.7509094894227131</v>
      </c>
      <c r="W4097" s="3">
        <v>0.49832577246644849</v>
      </c>
      <c r="X4097" s="3">
        <v>1973.4686314004432</v>
      </c>
      <c r="Y4097" s="3">
        <v>4.7509094894227131</v>
      </c>
      <c r="Z4097" s="3">
        <v>0.49832533192482387</v>
      </c>
      <c r="AA4097" s="3">
        <v>1973.4686314004432</v>
      </c>
      <c r="AB4097">
        <f t="shared" si="108"/>
        <v>4.7509094894227131</v>
      </c>
      <c r="AC4097">
        <f t="shared" si="109"/>
        <v>0.49832533192482387</v>
      </c>
    </row>
    <row r="4098" spans="1:29" x14ac:dyDescent="0.25">
      <c r="A4098" s="2">
        <v>4097</v>
      </c>
      <c r="B4098" s="3" t="s">
        <v>178</v>
      </c>
      <c r="C4098" s="3" t="s">
        <v>333</v>
      </c>
      <c r="D4098" s="3" t="s">
        <v>179</v>
      </c>
      <c r="E4098" s="3" t="s">
        <v>221</v>
      </c>
      <c r="F4098" s="3">
        <v>0.56000000000000005</v>
      </c>
      <c r="G4098" s="3">
        <v>0.48</v>
      </c>
      <c r="H4098" s="3" t="s">
        <v>302</v>
      </c>
      <c r="I4098" s="2">
        <v>6410</v>
      </c>
      <c r="J4098" s="3" t="s">
        <v>100</v>
      </c>
      <c r="K4098" s="2">
        <v>6410</v>
      </c>
      <c r="L4098" s="3" t="s">
        <v>64</v>
      </c>
      <c r="M4098" s="3" t="s">
        <v>303</v>
      </c>
      <c r="N4098" s="3" t="s">
        <v>302</v>
      </c>
      <c r="O4098" s="3"/>
      <c r="P4098" s="3"/>
      <c r="Q4098" s="3"/>
      <c r="R4098" s="3">
        <v>0</v>
      </c>
      <c r="S4098" s="3">
        <v>1</v>
      </c>
      <c r="T4098" s="2">
        <v>3</v>
      </c>
      <c r="U4098" s="3">
        <v>0.14577855891612621</v>
      </c>
      <c r="V4098" s="3">
        <v>1.1056021567326668</v>
      </c>
      <c r="W4098" s="3">
        <v>0.11468717097931483</v>
      </c>
      <c r="X4098" s="3">
        <v>443.24549894690642</v>
      </c>
      <c r="Y4098" s="3">
        <v>1.1056021567326668</v>
      </c>
      <c r="Z4098" s="3">
        <v>0.1146870695908748</v>
      </c>
      <c r="AA4098" s="3">
        <v>443.24549894690642</v>
      </c>
      <c r="AB4098">
        <f t="shared" si="108"/>
        <v>1.1056021567326668</v>
      </c>
      <c r="AC4098">
        <f t="shared" si="109"/>
        <v>0.1146870695908748</v>
      </c>
    </row>
    <row r="4099" spans="1:29" x14ac:dyDescent="0.25">
      <c r="A4099" s="2">
        <v>4098</v>
      </c>
      <c r="B4099" s="3" t="s">
        <v>178</v>
      </c>
      <c r="C4099" s="3" t="s">
        <v>333</v>
      </c>
      <c r="D4099" s="3" t="s">
        <v>179</v>
      </c>
      <c r="E4099" s="3" t="s">
        <v>221</v>
      </c>
      <c r="F4099" s="3">
        <v>0.56000000000000005</v>
      </c>
      <c r="G4099" s="3">
        <v>0.48</v>
      </c>
      <c r="H4099" s="3" t="s">
        <v>302</v>
      </c>
      <c r="I4099" s="2">
        <v>6460</v>
      </c>
      <c r="J4099" s="3" t="s">
        <v>104</v>
      </c>
      <c r="K4099" s="2">
        <v>6460</v>
      </c>
      <c r="L4099" s="3" t="s">
        <v>64</v>
      </c>
      <c r="M4099" s="3" t="s">
        <v>303</v>
      </c>
      <c r="N4099" s="3" t="s">
        <v>302</v>
      </c>
      <c r="O4099" s="3"/>
      <c r="P4099" s="3"/>
      <c r="Q4099" s="3"/>
      <c r="R4099" s="3">
        <v>0</v>
      </c>
      <c r="S4099" s="3">
        <v>1</v>
      </c>
      <c r="T4099" s="2">
        <v>33</v>
      </c>
      <c r="U4099" s="3">
        <v>2.1227264366708356</v>
      </c>
      <c r="V4099" s="3">
        <v>13.315672160000013</v>
      </c>
      <c r="W4099" s="3">
        <v>1.4221105638150033</v>
      </c>
      <c r="X4099" s="3">
        <v>5581.1252891770109</v>
      </c>
      <c r="Y4099" s="3">
        <v>13.315672160000013</v>
      </c>
      <c r="Z4099" s="3">
        <v>1.422109306607501</v>
      </c>
      <c r="AA4099" s="3">
        <v>5581.1252891770109</v>
      </c>
      <c r="AB4099">
        <f t="shared" si="108"/>
        <v>13.315672160000013</v>
      </c>
      <c r="AC4099">
        <f t="shared" si="109"/>
        <v>1.422109306607501</v>
      </c>
    </row>
    <row r="4100" spans="1:29" x14ac:dyDescent="0.25">
      <c r="A4100" s="2">
        <v>4099</v>
      </c>
      <c r="B4100" s="3" t="s">
        <v>178</v>
      </c>
      <c r="C4100" s="3" t="s">
        <v>333</v>
      </c>
      <c r="D4100" s="3" t="s">
        <v>179</v>
      </c>
      <c r="E4100" s="3" t="s">
        <v>221</v>
      </c>
      <c r="F4100" s="3">
        <v>0.56000000000000005</v>
      </c>
      <c r="G4100" s="3">
        <v>0.48</v>
      </c>
      <c r="H4100" s="3" t="s">
        <v>302</v>
      </c>
      <c r="I4100" s="2">
        <v>7430</v>
      </c>
      <c r="J4100" s="3" t="s">
        <v>55</v>
      </c>
      <c r="K4100" s="2">
        <v>7430</v>
      </c>
      <c r="L4100" s="3"/>
      <c r="M4100" s="3" t="s">
        <v>303</v>
      </c>
      <c r="N4100" s="3" t="s">
        <v>302</v>
      </c>
      <c r="O4100" s="3"/>
      <c r="P4100" s="3"/>
      <c r="Q4100" s="3"/>
      <c r="R4100" s="3">
        <v>0</v>
      </c>
      <c r="S4100" s="3">
        <v>1</v>
      </c>
      <c r="T4100" s="2">
        <v>6</v>
      </c>
      <c r="U4100" s="3">
        <v>0.5134974579745728</v>
      </c>
      <c r="V4100" s="3">
        <v>2.2148836128732459</v>
      </c>
      <c r="W4100" s="3">
        <v>0.25453966680169871</v>
      </c>
      <c r="X4100" s="3">
        <v>1048.5026033987933</v>
      </c>
      <c r="Y4100" s="3">
        <v>2.2148836128732459</v>
      </c>
      <c r="Z4100" s="3">
        <v>0.2545394417775787</v>
      </c>
      <c r="AA4100" s="3">
        <v>1048.5026033987933</v>
      </c>
      <c r="AB4100">
        <f t="shared" si="108"/>
        <v>2.2148836128732459</v>
      </c>
      <c r="AC4100">
        <f t="shared" si="109"/>
        <v>0.2545394417775787</v>
      </c>
    </row>
    <row r="4101" spans="1:29" x14ac:dyDescent="0.25">
      <c r="A4101" s="2">
        <v>4100</v>
      </c>
      <c r="B4101" s="3" t="s">
        <v>178</v>
      </c>
      <c r="C4101" s="3" t="s">
        <v>333</v>
      </c>
      <c r="D4101" s="3" t="s">
        <v>179</v>
      </c>
      <c r="E4101" s="3" t="s">
        <v>221</v>
      </c>
      <c r="F4101" s="3">
        <v>0.56000000000000005</v>
      </c>
      <c r="G4101" s="3">
        <v>0.48</v>
      </c>
      <c r="H4101" s="3" t="s">
        <v>302</v>
      </c>
      <c r="I4101" s="2">
        <v>8130</v>
      </c>
      <c r="J4101" s="3" t="s">
        <v>300</v>
      </c>
      <c r="K4101" s="2">
        <v>8130</v>
      </c>
      <c r="L4101" s="3"/>
      <c r="M4101" s="3" t="s">
        <v>347</v>
      </c>
      <c r="N4101" s="3" t="s">
        <v>302</v>
      </c>
      <c r="O4101" s="3"/>
      <c r="P4101" s="3"/>
      <c r="Q4101" s="3"/>
      <c r="R4101" s="3">
        <v>0</v>
      </c>
      <c r="S4101" s="3">
        <v>1</v>
      </c>
      <c r="T4101" s="2">
        <v>1</v>
      </c>
      <c r="U4101" s="3">
        <v>4.5831978764567897E-3</v>
      </c>
      <c r="V4101" s="3">
        <v>4.1040705806081448E-2</v>
      </c>
      <c r="W4101" s="3">
        <v>5.423249727025123E-3</v>
      </c>
      <c r="X4101" s="3">
        <v>18.515038106426044</v>
      </c>
      <c r="Y4101" s="3">
        <v>4.1040705806081448E-2</v>
      </c>
      <c r="Z4101" s="3">
        <v>5.4232449326368096E-3</v>
      </c>
      <c r="AA4101" s="3">
        <v>18.515038106426044</v>
      </c>
      <c r="AB4101">
        <f t="shared" si="108"/>
        <v>4.1040705806081448E-2</v>
      </c>
      <c r="AC4101">
        <f t="shared" si="109"/>
        <v>5.4232449326368096E-3</v>
      </c>
    </row>
    <row r="4102" spans="1:29" x14ac:dyDescent="0.25">
      <c r="A4102" s="2">
        <v>4101</v>
      </c>
      <c r="B4102" s="3" t="s">
        <v>178</v>
      </c>
      <c r="C4102" s="3" t="s">
        <v>333</v>
      </c>
      <c r="D4102" s="3" t="s">
        <v>179</v>
      </c>
      <c r="E4102" s="3" t="s">
        <v>221</v>
      </c>
      <c r="F4102" s="3">
        <v>0.56000000000000005</v>
      </c>
      <c r="G4102" s="3">
        <v>0.48</v>
      </c>
      <c r="H4102" s="3" t="s">
        <v>302</v>
      </c>
      <c r="I4102" s="2">
        <v>8140</v>
      </c>
      <c r="J4102" s="3" t="s">
        <v>57</v>
      </c>
      <c r="K4102" s="2">
        <v>8140</v>
      </c>
      <c r="L4102" s="3"/>
      <c r="M4102" s="3" t="s">
        <v>303</v>
      </c>
      <c r="N4102" s="3" t="s">
        <v>302</v>
      </c>
      <c r="O4102" s="3"/>
      <c r="P4102" s="3"/>
      <c r="Q4102" s="3"/>
      <c r="R4102" s="3">
        <v>0</v>
      </c>
      <c r="S4102" s="3">
        <v>1</v>
      </c>
      <c r="T4102" s="2">
        <v>419</v>
      </c>
      <c r="U4102" s="3">
        <v>80.432042072182597</v>
      </c>
      <c r="V4102" s="3">
        <v>728.94228773301893</v>
      </c>
      <c r="W4102" s="3">
        <v>96.724783227753562</v>
      </c>
      <c r="X4102" s="3">
        <v>303972.0532101015</v>
      </c>
      <c r="Y4102" s="3">
        <v>728.94228773301893</v>
      </c>
      <c r="Z4102" s="3">
        <v>96.724697718844325</v>
      </c>
      <c r="AA4102" s="3">
        <v>303972.0532101015</v>
      </c>
      <c r="AB4102">
        <f t="shared" si="108"/>
        <v>728.94228773301893</v>
      </c>
      <c r="AC4102">
        <f t="shared" si="109"/>
        <v>96.724697718844325</v>
      </c>
    </row>
    <row r="4103" spans="1:29" x14ac:dyDescent="0.25">
      <c r="A4103" s="2">
        <v>4102</v>
      </c>
      <c r="B4103" s="3" t="s">
        <v>178</v>
      </c>
      <c r="C4103" s="3" t="s">
        <v>333</v>
      </c>
      <c r="D4103" s="3" t="s">
        <v>179</v>
      </c>
      <c r="E4103" s="3" t="s">
        <v>221</v>
      </c>
      <c r="F4103" s="3">
        <v>0.56000000000000005</v>
      </c>
      <c r="G4103" s="3">
        <v>0.48</v>
      </c>
      <c r="H4103" s="3" t="s">
        <v>302</v>
      </c>
      <c r="I4103" s="2">
        <v>8140</v>
      </c>
      <c r="J4103" s="3" t="s">
        <v>57</v>
      </c>
      <c r="K4103" s="2">
        <v>8140</v>
      </c>
      <c r="L4103" s="3"/>
      <c r="M4103" s="3" t="s">
        <v>347</v>
      </c>
      <c r="N4103" s="3" t="s">
        <v>302</v>
      </c>
      <c r="O4103" s="3"/>
      <c r="P4103" s="3"/>
      <c r="Q4103" s="3"/>
      <c r="R4103" s="3">
        <v>0</v>
      </c>
      <c r="S4103" s="3">
        <v>1</v>
      </c>
      <c r="T4103" s="2">
        <v>149</v>
      </c>
      <c r="U4103" s="3">
        <v>25.174912618966236</v>
      </c>
      <c r="V4103" s="3">
        <v>242.50145799209244</v>
      </c>
      <c r="W4103" s="3">
        <v>32.218376311208161</v>
      </c>
      <c r="X4103" s="3">
        <v>100177.4406300445</v>
      </c>
      <c r="Y4103" s="3">
        <v>242.50145799209244</v>
      </c>
      <c r="Z4103" s="3">
        <v>32.218347828764216</v>
      </c>
      <c r="AA4103" s="3">
        <v>100177.4406300445</v>
      </c>
      <c r="AB4103">
        <f t="shared" si="108"/>
        <v>242.50145799209244</v>
      </c>
      <c r="AC4103">
        <f t="shared" si="109"/>
        <v>32.218347828764216</v>
      </c>
    </row>
    <row r="4104" spans="1:29" x14ac:dyDescent="0.25">
      <c r="A4104" s="2">
        <v>4103</v>
      </c>
      <c r="B4104" s="3" t="s">
        <v>178</v>
      </c>
      <c r="C4104" s="3" t="s">
        <v>333</v>
      </c>
      <c r="D4104" s="3" t="s">
        <v>179</v>
      </c>
      <c r="E4104" s="3" t="s">
        <v>221</v>
      </c>
      <c r="F4104" s="3">
        <v>0.56000000000000005</v>
      </c>
      <c r="G4104" s="3">
        <v>0.48</v>
      </c>
      <c r="H4104" s="3" t="s">
        <v>302</v>
      </c>
      <c r="I4104" s="2">
        <v>8340</v>
      </c>
      <c r="J4104" s="3" t="s">
        <v>151</v>
      </c>
      <c r="K4104" s="2">
        <v>3000</v>
      </c>
      <c r="L4104" s="3"/>
      <c r="M4104" s="3" t="s">
        <v>303</v>
      </c>
      <c r="N4104" s="3" t="s">
        <v>302</v>
      </c>
      <c r="O4104" s="3"/>
      <c r="P4104" s="3"/>
      <c r="Q4104" s="3"/>
      <c r="R4104" s="3">
        <v>0</v>
      </c>
      <c r="S4104" s="3">
        <v>1</v>
      </c>
      <c r="T4104" s="2">
        <v>6</v>
      </c>
      <c r="U4104" s="3">
        <v>7.4458699236897227E-3</v>
      </c>
      <c r="V4104" s="3">
        <v>6.6131723605244747E-2</v>
      </c>
      <c r="W4104" s="3">
        <v>9.6168971859652789E-3</v>
      </c>
      <c r="X4104" s="3">
        <v>28.458835668210149</v>
      </c>
      <c r="Y4104" s="3">
        <v>6.6131723605244747E-2</v>
      </c>
      <c r="Z4104" s="3">
        <v>9.6168886842104857E-3</v>
      </c>
      <c r="AA4104" s="3">
        <v>28.458835668210149</v>
      </c>
      <c r="AB4104">
        <f t="shared" si="108"/>
        <v>6.6131723605244747E-2</v>
      </c>
      <c r="AC4104">
        <f t="shared" si="109"/>
        <v>9.6168886842104857E-3</v>
      </c>
    </row>
    <row r="4105" spans="1:29" x14ac:dyDescent="0.25">
      <c r="A4105" s="2">
        <v>4104</v>
      </c>
      <c r="B4105" s="3" t="s">
        <v>178</v>
      </c>
      <c r="C4105" s="3" t="s">
        <v>333</v>
      </c>
      <c r="D4105" s="3" t="s">
        <v>179</v>
      </c>
      <c r="E4105" s="3" t="s">
        <v>221</v>
      </c>
      <c r="F4105" s="3">
        <v>0.56000000000000005</v>
      </c>
      <c r="G4105" s="3">
        <v>0.48</v>
      </c>
      <c r="H4105" s="3" t="s">
        <v>302</v>
      </c>
      <c r="I4105" s="2">
        <v>8340</v>
      </c>
      <c r="J4105" s="3" t="s">
        <v>151</v>
      </c>
      <c r="K4105" s="2">
        <v>8340</v>
      </c>
      <c r="L4105" s="3"/>
      <c r="M4105" s="3" t="s">
        <v>303</v>
      </c>
      <c r="N4105" s="3" t="s">
        <v>302</v>
      </c>
      <c r="O4105" s="3"/>
      <c r="P4105" s="3"/>
      <c r="Q4105" s="3"/>
      <c r="R4105" s="3">
        <v>0</v>
      </c>
      <c r="S4105" s="3">
        <v>1</v>
      </c>
      <c r="T4105" s="2">
        <v>10</v>
      </c>
      <c r="U4105" s="3">
        <v>0.48499080595286187</v>
      </c>
      <c r="V4105" s="3">
        <v>3.5947616657420922</v>
      </c>
      <c r="W4105" s="3">
        <v>0.53143727990187684</v>
      </c>
      <c r="X4105" s="3">
        <v>1524.1939984817445</v>
      </c>
      <c r="Y4105" s="3">
        <v>3.5947616657420922</v>
      </c>
      <c r="Z4105" s="3">
        <v>0.5314368100882404</v>
      </c>
      <c r="AA4105" s="3">
        <v>1524.1939984817445</v>
      </c>
      <c r="AB4105">
        <f t="shared" si="108"/>
        <v>3.5947616657420922</v>
      </c>
      <c r="AC4105">
        <f t="shared" si="109"/>
        <v>0.5314368100882404</v>
      </c>
    </row>
    <row r="4106" spans="1:29" x14ac:dyDescent="0.25">
      <c r="A4106" s="2">
        <v>4105</v>
      </c>
      <c r="B4106" s="3" t="s">
        <v>178</v>
      </c>
      <c r="C4106" s="3" t="s">
        <v>333</v>
      </c>
      <c r="D4106" s="3" t="s">
        <v>179</v>
      </c>
      <c r="E4106" s="3" t="s">
        <v>221</v>
      </c>
      <c r="F4106" s="3">
        <v>0.56000000000000005</v>
      </c>
      <c r="G4106" s="3">
        <v>0.48</v>
      </c>
      <c r="H4106" s="3" t="s">
        <v>60</v>
      </c>
      <c r="I4106" s="2">
        <v>1100</v>
      </c>
      <c r="J4106" s="3" t="s">
        <v>42</v>
      </c>
      <c r="K4106" s="2">
        <v>1100</v>
      </c>
      <c r="L4106" s="3"/>
      <c r="M4106" s="3" t="s">
        <v>65</v>
      </c>
      <c r="N4106" s="3" t="s">
        <v>60</v>
      </c>
      <c r="O4106" s="3"/>
      <c r="P4106" s="3"/>
      <c r="Q4106" s="3"/>
      <c r="R4106" s="3">
        <v>0</v>
      </c>
      <c r="S4106" s="3">
        <v>1</v>
      </c>
      <c r="T4106" s="2">
        <v>83</v>
      </c>
      <c r="U4106" s="3">
        <v>5.5948201587220696</v>
      </c>
      <c r="V4106" s="3">
        <v>41.628805184499754</v>
      </c>
      <c r="W4106" s="3">
        <v>5.7861681053264729</v>
      </c>
      <c r="X4106" s="3">
        <v>19376.574097608885</v>
      </c>
      <c r="Y4106" s="3">
        <v>41.628805184499754</v>
      </c>
      <c r="Z4106" s="3">
        <v>5.786162990102568</v>
      </c>
      <c r="AA4106" s="3">
        <v>19376.574097608885</v>
      </c>
      <c r="AB4106">
        <f t="shared" si="108"/>
        <v>41.628805184499754</v>
      </c>
      <c r="AC4106">
        <f t="shared" si="109"/>
        <v>5.786162990102568</v>
      </c>
    </row>
    <row r="4107" spans="1:29" x14ac:dyDescent="0.25">
      <c r="A4107" s="2">
        <v>4106</v>
      </c>
      <c r="B4107" s="3" t="s">
        <v>178</v>
      </c>
      <c r="C4107" s="3" t="s">
        <v>333</v>
      </c>
      <c r="D4107" s="3" t="s">
        <v>179</v>
      </c>
      <c r="E4107" s="3" t="s">
        <v>221</v>
      </c>
      <c r="F4107" s="3">
        <v>0.56000000000000005</v>
      </c>
      <c r="G4107" s="3">
        <v>0.48</v>
      </c>
      <c r="H4107" s="3" t="s">
        <v>60</v>
      </c>
      <c r="I4107" s="2">
        <v>1100</v>
      </c>
      <c r="J4107" s="3" t="s">
        <v>42</v>
      </c>
      <c r="K4107" s="2">
        <v>1100</v>
      </c>
      <c r="L4107" s="3"/>
      <c r="M4107" s="3" t="s">
        <v>182</v>
      </c>
      <c r="N4107" s="3" t="s">
        <v>60</v>
      </c>
      <c r="O4107" s="3"/>
      <c r="P4107" s="3"/>
      <c r="Q4107" s="3"/>
      <c r="R4107" s="3">
        <v>0</v>
      </c>
      <c r="S4107" s="3">
        <v>1</v>
      </c>
      <c r="T4107" s="2">
        <v>93</v>
      </c>
      <c r="U4107" s="3">
        <v>3.8904852909378098</v>
      </c>
      <c r="V4107" s="3">
        <v>35.298572226129906</v>
      </c>
      <c r="W4107" s="3">
        <v>4.8894837658039121</v>
      </c>
      <c r="X4107" s="3">
        <v>15190.670795563168</v>
      </c>
      <c r="Y4107" s="3">
        <v>35.298572226129906</v>
      </c>
      <c r="Z4107" s="3">
        <v>4.8894794432879056</v>
      </c>
      <c r="AA4107" s="3">
        <v>15190.670795563168</v>
      </c>
      <c r="AB4107">
        <f t="shared" si="108"/>
        <v>35.298572226129906</v>
      </c>
      <c r="AC4107">
        <f t="shared" si="109"/>
        <v>4.8894794432879056</v>
      </c>
    </row>
    <row r="4108" spans="1:29" x14ac:dyDescent="0.25">
      <c r="A4108" s="2">
        <v>4107</v>
      </c>
      <c r="B4108" s="3" t="s">
        <v>178</v>
      </c>
      <c r="C4108" s="3" t="s">
        <v>333</v>
      </c>
      <c r="D4108" s="3" t="s">
        <v>179</v>
      </c>
      <c r="E4108" s="3" t="s">
        <v>221</v>
      </c>
      <c r="F4108" s="3">
        <v>0.56000000000000005</v>
      </c>
      <c r="G4108" s="3">
        <v>0.48</v>
      </c>
      <c r="H4108" s="3" t="s">
        <v>60</v>
      </c>
      <c r="I4108" s="2">
        <v>1200</v>
      </c>
      <c r="J4108" s="3" t="s">
        <v>45</v>
      </c>
      <c r="K4108" s="2">
        <v>1200</v>
      </c>
      <c r="L4108" s="3"/>
      <c r="M4108" s="3" t="s">
        <v>65</v>
      </c>
      <c r="N4108" s="3" t="s">
        <v>60</v>
      </c>
      <c r="O4108" s="3"/>
      <c r="P4108" s="3"/>
      <c r="Q4108" s="3"/>
      <c r="R4108" s="3">
        <v>0</v>
      </c>
      <c r="S4108" s="3">
        <v>1</v>
      </c>
      <c r="T4108" s="2">
        <v>145</v>
      </c>
      <c r="U4108" s="3">
        <v>7.2793865829120223</v>
      </c>
      <c r="V4108" s="3">
        <v>62.792254364415463</v>
      </c>
      <c r="W4108" s="3">
        <v>9.1523790916706105</v>
      </c>
      <c r="X4108" s="3">
        <v>26468.438133267344</v>
      </c>
      <c r="Y4108" s="3">
        <v>62.792254364415463</v>
      </c>
      <c r="Z4108" s="3">
        <v>9.1523710005699872</v>
      </c>
      <c r="AA4108" s="3">
        <v>26468.438133267344</v>
      </c>
      <c r="AB4108">
        <f t="shared" si="108"/>
        <v>62.792254364415463</v>
      </c>
      <c r="AC4108">
        <f t="shared" si="109"/>
        <v>9.1523710005699872</v>
      </c>
    </row>
    <row r="4109" spans="1:29" x14ac:dyDescent="0.25">
      <c r="A4109" s="2">
        <v>4108</v>
      </c>
      <c r="B4109" s="3" t="s">
        <v>178</v>
      </c>
      <c r="C4109" s="3" t="s">
        <v>333</v>
      </c>
      <c r="D4109" s="3" t="s">
        <v>179</v>
      </c>
      <c r="E4109" s="3" t="s">
        <v>221</v>
      </c>
      <c r="F4109" s="3">
        <v>0.56000000000000005</v>
      </c>
      <c r="G4109" s="3">
        <v>0.48</v>
      </c>
      <c r="H4109" s="3" t="s">
        <v>60</v>
      </c>
      <c r="I4109" s="2">
        <v>1200</v>
      </c>
      <c r="J4109" s="3" t="s">
        <v>45</v>
      </c>
      <c r="K4109" s="2">
        <v>1200</v>
      </c>
      <c r="L4109" s="3"/>
      <c r="M4109" s="3" t="s">
        <v>182</v>
      </c>
      <c r="N4109" s="3" t="s">
        <v>60</v>
      </c>
      <c r="O4109" s="3"/>
      <c r="P4109" s="3"/>
      <c r="Q4109" s="3"/>
      <c r="R4109" s="3">
        <v>0</v>
      </c>
      <c r="S4109" s="3">
        <v>1</v>
      </c>
      <c r="T4109" s="2">
        <v>1</v>
      </c>
      <c r="U4109" s="3">
        <v>3.4128796021800099E-4</v>
      </c>
      <c r="V4109" s="3">
        <v>3.1165670452997568E-3</v>
      </c>
      <c r="W4109" s="3">
        <v>4.0809740143710004E-4</v>
      </c>
      <c r="X4109" s="3">
        <v>1.3337743612229918</v>
      </c>
      <c r="Y4109" s="3">
        <v>3.1165670452997568E-3</v>
      </c>
      <c r="Z4109" s="3">
        <v>4.0809704066127199E-4</v>
      </c>
      <c r="AA4109" s="3">
        <v>1.3337743612229918</v>
      </c>
      <c r="AB4109">
        <f t="shared" si="108"/>
        <v>3.1165670452997568E-3</v>
      </c>
      <c r="AC4109">
        <f t="shared" si="109"/>
        <v>4.0809704066127199E-4</v>
      </c>
    </row>
    <row r="4110" spans="1:29" x14ac:dyDescent="0.25">
      <c r="A4110" s="2">
        <v>4109</v>
      </c>
      <c r="B4110" s="3" t="s">
        <v>178</v>
      </c>
      <c r="C4110" s="3" t="s">
        <v>333</v>
      </c>
      <c r="D4110" s="3" t="s">
        <v>179</v>
      </c>
      <c r="E4110" s="3" t="s">
        <v>221</v>
      </c>
      <c r="F4110" s="3">
        <v>0.56000000000000005</v>
      </c>
      <c r="G4110" s="3">
        <v>0.48</v>
      </c>
      <c r="H4110" s="3" t="s">
        <v>60</v>
      </c>
      <c r="I4110" s="2">
        <v>1210</v>
      </c>
      <c r="J4110" s="3" t="s">
        <v>46</v>
      </c>
      <c r="K4110" s="2">
        <v>1210</v>
      </c>
      <c r="L4110" s="3"/>
      <c r="M4110" s="3" t="s">
        <v>65</v>
      </c>
      <c r="N4110" s="3" t="s">
        <v>60</v>
      </c>
      <c r="O4110" s="3"/>
      <c r="P4110" s="3"/>
      <c r="Q4110" s="3"/>
      <c r="R4110" s="3">
        <v>0</v>
      </c>
      <c r="S4110" s="3">
        <v>1</v>
      </c>
      <c r="T4110" s="2">
        <v>107</v>
      </c>
      <c r="U4110" s="3">
        <v>0.87955646767469486</v>
      </c>
      <c r="V4110" s="3">
        <v>5.8763266869809776</v>
      </c>
      <c r="W4110" s="3">
        <v>0.82546979177079594</v>
      </c>
      <c r="X4110" s="3">
        <v>2465.1605340311321</v>
      </c>
      <c r="Y4110" s="3">
        <v>5.8763266869809776</v>
      </c>
      <c r="Z4110" s="3">
        <v>0.8254690620196482</v>
      </c>
      <c r="AA4110" s="3">
        <v>2465.1605340311321</v>
      </c>
      <c r="AB4110">
        <f t="shared" si="108"/>
        <v>5.8763266869809776</v>
      </c>
      <c r="AC4110">
        <f t="shared" si="109"/>
        <v>0.8254690620196482</v>
      </c>
    </row>
    <row r="4111" spans="1:29" x14ac:dyDescent="0.25">
      <c r="A4111" s="2">
        <v>4110</v>
      </c>
      <c r="B4111" s="3" t="s">
        <v>178</v>
      </c>
      <c r="C4111" s="3" t="s">
        <v>333</v>
      </c>
      <c r="D4111" s="3" t="s">
        <v>179</v>
      </c>
      <c r="E4111" s="3" t="s">
        <v>221</v>
      </c>
      <c r="F4111" s="3">
        <v>0.56000000000000005</v>
      </c>
      <c r="G4111" s="3">
        <v>0.48</v>
      </c>
      <c r="H4111" s="3" t="s">
        <v>60</v>
      </c>
      <c r="I4111" s="2">
        <v>1210</v>
      </c>
      <c r="J4111" s="3" t="s">
        <v>46</v>
      </c>
      <c r="K4111" s="2">
        <v>1210</v>
      </c>
      <c r="L4111" s="3"/>
      <c r="M4111" s="3" t="s">
        <v>182</v>
      </c>
      <c r="N4111" s="3" t="s">
        <v>60</v>
      </c>
      <c r="O4111" s="3"/>
      <c r="P4111" s="3"/>
      <c r="Q4111" s="3"/>
      <c r="R4111" s="3">
        <v>0</v>
      </c>
      <c r="S4111" s="3">
        <v>1</v>
      </c>
      <c r="T4111" s="2">
        <v>58</v>
      </c>
      <c r="U4111" s="3">
        <v>6.5598803708907472E-2</v>
      </c>
      <c r="V4111" s="3">
        <v>0.6002435124799832</v>
      </c>
      <c r="W4111" s="3">
        <v>8.4487103738841898E-2</v>
      </c>
      <c r="X4111" s="3">
        <v>257.40118467502231</v>
      </c>
      <c r="Y4111" s="3">
        <v>0.6002435124799832</v>
      </c>
      <c r="Z4111" s="3">
        <v>8.4487029048572734E-2</v>
      </c>
      <c r="AA4111" s="3">
        <v>257.40118467502231</v>
      </c>
      <c r="AB4111">
        <f t="shared" si="108"/>
        <v>0.6002435124799832</v>
      </c>
      <c r="AC4111">
        <f t="shared" si="109"/>
        <v>8.4487029048572734E-2</v>
      </c>
    </row>
    <row r="4112" spans="1:29" x14ac:dyDescent="0.25">
      <c r="A4112" s="2">
        <v>4111</v>
      </c>
      <c r="B4112" s="3" t="s">
        <v>178</v>
      </c>
      <c r="C4112" s="3" t="s">
        <v>333</v>
      </c>
      <c r="D4112" s="3" t="s">
        <v>179</v>
      </c>
      <c r="E4112" s="3" t="s">
        <v>221</v>
      </c>
      <c r="F4112" s="3">
        <v>0.56000000000000005</v>
      </c>
      <c r="G4112" s="3">
        <v>0.48</v>
      </c>
      <c r="H4112" s="3" t="s">
        <v>60</v>
      </c>
      <c r="I4112" s="2">
        <v>1300</v>
      </c>
      <c r="J4112" s="3" t="s">
        <v>114</v>
      </c>
      <c r="K4112" s="2">
        <v>1300</v>
      </c>
      <c r="L4112" s="3"/>
      <c r="M4112" s="3" t="s">
        <v>65</v>
      </c>
      <c r="N4112" s="3" t="s">
        <v>60</v>
      </c>
      <c r="O4112" s="3"/>
      <c r="P4112" s="3"/>
      <c r="Q4112" s="3"/>
      <c r="R4112" s="3">
        <v>0</v>
      </c>
      <c r="S4112" s="3">
        <v>1</v>
      </c>
      <c r="T4112" s="2">
        <v>48</v>
      </c>
      <c r="U4112" s="3">
        <v>2.2454305727290356</v>
      </c>
      <c r="V4112" s="3">
        <v>20.955909222299812</v>
      </c>
      <c r="W4112" s="3">
        <v>3.519479514806914</v>
      </c>
      <c r="X4112" s="3">
        <v>8489.8332322218102</v>
      </c>
      <c r="Y4112" s="3">
        <v>20.955909222299812</v>
      </c>
      <c r="Z4112" s="3">
        <v>3.5194764034341706</v>
      </c>
      <c r="AA4112" s="3">
        <v>8489.8332322218102</v>
      </c>
      <c r="AB4112">
        <f t="shared" si="108"/>
        <v>20.955909222299812</v>
      </c>
      <c r="AC4112">
        <f t="shared" si="109"/>
        <v>3.5194764034341706</v>
      </c>
    </row>
    <row r="4113" spans="1:29" x14ac:dyDescent="0.25">
      <c r="A4113" s="2">
        <v>4112</v>
      </c>
      <c r="B4113" s="3" t="s">
        <v>178</v>
      </c>
      <c r="C4113" s="3" t="s">
        <v>333</v>
      </c>
      <c r="D4113" s="3" t="s">
        <v>179</v>
      </c>
      <c r="E4113" s="3" t="s">
        <v>221</v>
      </c>
      <c r="F4113" s="3">
        <v>0.56000000000000005</v>
      </c>
      <c r="G4113" s="3">
        <v>0.48</v>
      </c>
      <c r="H4113" s="3" t="s">
        <v>60</v>
      </c>
      <c r="I4113" s="2">
        <v>1300</v>
      </c>
      <c r="J4113" s="3" t="s">
        <v>114</v>
      </c>
      <c r="K4113" s="2">
        <v>1300</v>
      </c>
      <c r="L4113" s="3"/>
      <c r="M4113" s="3" t="s">
        <v>182</v>
      </c>
      <c r="N4113" s="3" t="s">
        <v>60</v>
      </c>
      <c r="O4113" s="3"/>
      <c r="P4113" s="3"/>
      <c r="Q4113" s="3"/>
      <c r="R4113" s="3">
        <v>0</v>
      </c>
      <c r="S4113" s="3">
        <v>1</v>
      </c>
      <c r="T4113" s="2">
        <v>2</v>
      </c>
      <c r="U4113" s="3">
        <v>3.3634587714205699E-3</v>
      </c>
      <c r="V4113" s="3">
        <v>3.2018246596285757E-2</v>
      </c>
      <c r="W4113" s="3">
        <v>4.7005646763797013E-3</v>
      </c>
      <c r="X4113" s="3">
        <v>13.276681164906162</v>
      </c>
      <c r="Y4113" s="3">
        <v>3.2018246596285757E-2</v>
      </c>
      <c r="Z4113" s="3">
        <v>4.7005605208763701E-3</v>
      </c>
      <c r="AA4113" s="3">
        <v>13.276681164906162</v>
      </c>
      <c r="AB4113">
        <f t="shared" si="108"/>
        <v>3.2018246596285757E-2</v>
      </c>
      <c r="AC4113">
        <f t="shared" si="109"/>
        <v>4.7005605208763701E-3</v>
      </c>
    </row>
    <row r="4114" spans="1:29" x14ac:dyDescent="0.25">
      <c r="A4114" s="2">
        <v>4113</v>
      </c>
      <c r="B4114" s="3" t="s">
        <v>178</v>
      </c>
      <c r="C4114" s="3" t="s">
        <v>333</v>
      </c>
      <c r="D4114" s="3" t="s">
        <v>179</v>
      </c>
      <c r="E4114" s="3" t="s">
        <v>221</v>
      </c>
      <c r="F4114" s="3">
        <v>0.56000000000000005</v>
      </c>
      <c r="G4114" s="3">
        <v>0.48</v>
      </c>
      <c r="H4114" s="3" t="s">
        <v>60</v>
      </c>
      <c r="I4114" s="2">
        <v>1310</v>
      </c>
      <c r="J4114" s="3" t="s">
        <v>46</v>
      </c>
      <c r="K4114" s="2">
        <v>1310</v>
      </c>
      <c r="L4114" s="3"/>
      <c r="M4114" s="3" t="s">
        <v>65</v>
      </c>
      <c r="N4114" s="3" t="s">
        <v>60</v>
      </c>
      <c r="O4114" s="3"/>
      <c r="P4114" s="3"/>
      <c r="Q4114" s="3"/>
      <c r="R4114" s="3">
        <v>0</v>
      </c>
      <c r="S4114" s="3">
        <v>1</v>
      </c>
      <c r="T4114" s="2">
        <v>2</v>
      </c>
      <c r="U4114" s="3">
        <v>1.2304144407028369E-2</v>
      </c>
      <c r="V4114" s="3">
        <v>0.11395176658263945</v>
      </c>
      <c r="W4114" s="3">
        <v>1.8057113641156905E-2</v>
      </c>
      <c r="X4114" s="3">
        <v>44.547945741631359</v>
      </c>
      <c r="Y4114" s="3">
        <v>0.11395176658263945</v>
      </c>
      <c r="Z4114" s="3">
        <v>1.805709767788418E-2</v>
      </c>
      <c r="AA4114" s="3">
        <v>44.547945741631359</v>
      </c>
      <c r="AB4114">
        <f t="shared" si="108"/>
        <v>0.11395176658263945</v>
      </c>
      <c r="AC4114">
        <f t="shared" si="109"/>
        <v>1.805709767788418E-2</v>
      </c>
    </row>
    <row r="4115" spans="1:29" x14ac:dyDescent="0.25">
      <c r="A4115" s="2">
        <v>4114</v>
      </c>
      <c r="B4115" s="3" t="s">
        <v>178</v>
      </c>
      <c r="C4115" s="3" t="s">
        <v>333</v>
      </c>
      <c r="D4115" s="3" t="s">
        <v>179</v>
      </c>
      <c r="E4115" s="3" t="s">
        <v>221</v>
      </c>
      <c r="F4115" s="3">
        <v>0.56000000000000005</v>
      </c>
      <c r="G4115" s="3">
        <v>0.48</v>
      </c>
      <c r="H4115" s="3" t="s">
        <v>60</v>
      </c>
      <c r="I4115" s="2">
        <v>1320</v>
      </c>
      <c r="J4115" s="3" t="s">
        <v>115</v>
      </c>
      <c r="K4115" s="2">
        <v>1320</v>
      </c>
      <c r="L4115" s="3"/>
      <c r="M4115" s="3" t="s">
        <v>65</v>
      </c>
      <c r="N4115" s="3" t="s">
        <v>60</v>
      </c>
      <c r="O4115" s="3"/>
      <c r="P4115" s="3"/>
      <c r="Q4115" s="3"/>
      <c r="R4115" s="3">
        <v>0</v>
      </c>
      <c r="S4115" s="3">
        <v>1</v>
      </c>
      <c r="T4115" s="2">
        <v>32</v>
      </c>
      <c r="U4115" s="3">
        <v>0.16048067084049381</v>
      </c>
      <c r="V4115" s="3">
        <v>1.1953666375754384</v>
      </c>
      <c r="W4115" s="3">
        <v>0.19264633910272849</v>
      </c>
      <c r="X4115" s="3">
        <v>472.18465350694038</v>
      </c>
      <c r="Y4115" s="3">
        <v>1.1953666375754384</v>
      </c>
      <c r="Z4115" s="3">
        <v>0.19264616879499807</v>
      </c>
      <c r="AA4115" s="3">
        <v>472.18465350694038</v>
      </c>
      <c r="AB4115">
        <f t="shared" si="108"/>
        <v>1.1953666375754384</v>
      </c>
      <c r="AC4115">
        <f t="shared" si="109"/>
        <v>0.19264616879499807</v>
      </c>
    </row>
    <row r="4116" spans="1:29" x14ac:dyDescent="0.25">
      <c r="A4116" s="2">
        <v>4115</v>
      </c>
      <c r="B4116" s="3" t="s">
        <v>178</v>
      </c>
      <c r="C4116" s="3" t="s">
        <v>333</v>
      </c>
      <c r="D4116" s="3" t="s">
        <v>179</v>
      </c>
      <c r="E4116" s="3" t="s">
        <v>221</v>
      </c>
      <c r="F4116" s="3">
        <v>0.56000000000000005</v>
      </c>
      <c r="G4116" s="3">
        <v>0.48</v>
      </c>
      <c r="H4116" s="3" t="s">
        <v>60</v>
      </c>
      <c r="I4116" s="2">
        <v>1330</v>
      </c>
      <c r="J4116" s="3" t="s">
        <v>47</v>
      </c>
      <c r="K4116" s="2">
        <v>1330</v>
      </c>
      <c r="L4116" s="3"/>
      <c r="M4116" s="3" t="s">
        <v>65</v>
      </c>
      <c r="N4116" s="3" t="s">
        <v>60</v>
      </c>
      <c r="O4116" s="3"/>
      <c r="P4116" s="3"/>
      <c r="Q4116" s="3"/>
      <c r="R4116" s="3">
        <v>0</v>
      </c>
      <c r="S4116" s="3">
        <v>1</v>
      </c>
      <c r="T4116" s="2">
        <v>10</v>
      </c>
      <c r="U4116" s="3">
        <v>0.18334992685788742</v>
      </c>
      <c r="V4116" s="3">
        <v>1.1149470078215573</v>
      </c>
      <c r="W4116" s="3">
        <v>0.18165077116592926</v>
      </c>
      <c r="X4116" s="3">
        <v>440.27987194667043</v>
      </c>
      <c r="Y4116" s="3">
        <v>1.1149470078215573</v>
      </c>
      <c r="Z4116" s="3">
        <v>0.18165061057875798</v>
      </c>
      <c r="AA4116" s="3">
        <v>440.27987194667043</v>
      </c>
      <c r="AB4116">
        <f t="shared" si="108"/>
        <v>1.1149470078215573</v>
      </c>
      <c r="AC4116">
        <f t="shared" si="109"/>
        <v>0.18165061057875798</v>
      </c>
    </row>
    <row r="4117" spans="1:29" x14ac:dyDescent="0.25">
      <c r="A4117" s="2">
        <v>4116</v>
      </c>
      <c r="B4117" s="3" t="s">
        <v>178</v>
      </c>
      <c r="C4117" s="3" t="s">
        <v>333</v>
      </c>
      <c r="D4117" s="3" t="s">
        <v>179</v>
      </c>
      <c r="E4117" s="3" t="s">
        <v>221</v>
      </c>
      <c r="F4117" s="3">
        <v>0.56000000000000005</v>
      </c>
      <c r="G4117" s="3">
        <v>0.48</v>
      </c>
      <c r="H4117" s="3" t="s">
        <v>60</v>
      </c>
      <c r="I4117" s="2">
        <v>1330</v>
      </c>
      <c r="J4117" s="3" t="s">
        <v>47</v>
      </c>
      <c r="K4117" s="2">
        <v>1330</v>
      </c>
      <c r="L4117" s="3"/>
      <c r="M4117" s="3" t="s">
        <v>182</v>
      </c>
      <c r="N4117" s="3" t="s">
        <v>60</v>
      </c>
      <c r="O4117" s="3"/>
      <c r="P4117" s="3"/>
      <c r="Q4117" s="3"/>
      <c r="R4117" s="3">
        <v>0</v>
      </c>
      <c r="S4117" s="3">
        <v>1</v>
      </c>
      <c r="T4117" s="2">
        <v>5</v>
      </c>
      <c r="U4117" s="3">
        <v>6.3985827167493264E-3</v>
      </c>
      <c r="V4117" s="3">
        <v>6.0215862822611405E-2</v>
      </c>
      <c r="W4117" s="3">
        <v>8.8366244265265861E-3</v>
      </c>
      <c r="X4117" s="3">
        <v>25.384336398483434</v>
      </c>
      <c r="Y4117" s="3">
        <v>6.0215862822611405E-2</v>
      </c>
      <c r="Z4117" s="3">
        <v>8.8366166145668265E-3</v>
      </c>
      <c r="AA4117" s="3">
        <v>25.384336398483434</v>
      </c>
      <c r="AB4117">
        <f t="shared" ref="AB4117:AB4180" si="110">Y4117</f>
        <v>6.0215862822611405E-2</v>
      </c>
      <c r="AC4117">
        <f t="shared" ref="AC4117:AC4180" si="111">Z4117</f>
        <v>8.8366166145668265E-3</v>
      </c>
    </row>
    <row r="4118" spans="1:29" x14ac:dyDescent="0.25">
      <c r="A4118" s="2">
        <v>4117</v>
      </c>
      <c r="B4118" s="3" t="s">
        <v>178</v>
      </c>
      <c r="C4118" s="3" t="s">
        <v>333</v>
      </c>
      <c r="D4118" s="3" t="s">
        <v>179</v>
      </c>
      <c r="E4118" s="3" t="s">
        <v>221</v>
      </c>
      <c r="F4118" s="3">
        <v>0.56000000000000005</v>
      </c>
      <c r="G4118" s="3">
        <v>0.48</v>
      </c>
      <c r="H4118" s="3" t="s">
        <v>60</v>
      </c>
      <c r="I4118" s="2">
        <v>1400</v>
      </c>
      <c r="J4118" s="3" t="s">
        <v>48</v>
      </c>
      <c r="K4118" s="2">
        <v>1400</v>
      </c>
      <c r="L4118" s="3"/>
      <c r="M4118" s="3" t="s">
        <v>65</v>
      </c>
      <c r="N4118" s="3" t="s">
        <v>60</v>
      </c>
      <c r="O4118" s="3"/>
      <c r="P4118" s="3"/>
      <c r="Q4118" s="3"/>
      <c r="R4118" s="3">
        <v>0</v>
      </c>
      <c r="S4118" s="3">
        <v>1</v>
      </c>
      <c r="T4118" s="2">
        <v>46</v>
      </c>
      <c r="U4118" s="3">
        <v>1.3948049350139045</v>
      </c>
      <c r="V4118" s="3">
        <v>13.279483400542928</v>
      </c>
      <c r="W4118" s="3">
        <v>1.7992963313996051</v>
      </c>
      <c r="X4118" s="3">
        <v>5257.8123709579504</v>
      </c>
      <c r="Y4118" s="3">
        <v>13.279483400542928</v>
      </c>
      <c r="Z4118" s="3">
        <v>1.7992947407435014</v>
      </c>
      <c r="AA4118" s="3">
        <v>5257.8123709579504</v>
      </c>
      <c r="AB4118">
        <f t="shared" si="110"/>
        <v>13.279483400542928</v>
      </c>
      <c r="AC4118">
        <f t="shared" si="111"/>
        <v>1.7992947407435014</v>
      </c>
    </row>
    <row r="4119" spans="1:29" x14ac:dyDescent="0.25">
      <c r="A4119" s="2">
        <v>4118</v>
      </c>
      <c r="B4119" s="3" t="s">
        <v>178</v>
      </c>
      <c r="C4119" s="3" t="s">
        <v>333</v>
      </c>
      <c r="D4119" s="3" t="s">
        <v>179</v>
      </c>
      <c r="E4119" s="3" t="s">
        <v>221</v>
      </c>
      <c r="F4119" s="3">
        <v>0.56000000000000005</v>
      </c>
      <c r="G4119" s="3">
        <v>0.48</v>
      </c>
      <c r="H4119" s="3" t="s">
        <v>60</v>
      </c>
      <c r="I4119" s="2">
        <v>1400</v>
      </c>
      <c r="J4119" s="3" t="s">
        <v>48</v>
      </c>
      <c r="K4119" s="2">
        <v>1400</v>
      </c>
      <c r="L4119" s="3"/>
      <c r="M4119" s="3" t="s">
        <v>182</v>
      </c>
      <c r="N4119" s="3" t="s">
        <v>60</v>
      </c>
      <c r="O4119" s="3"/>
      <c r="P4119" s="3"/>
      <c r="Q4119" s="3"/>
      <c r="R4119" s="3">
        <v>0</v>
      </c>
      <c r="S4119" s="3">
        <v>1</v>
      </c>
      <c r="T4119" s="2">
        <v>18</v>
      </c>
      <c r="U4119" s="3">
        <v>0.65240368140280058</v>
      </c>
      <c r="V4119" s="3">
        <v>6.2897725238431885</v>
      </c>
      <c r="W4119" s="3">
        <v>0.83581856357871365</v>
      </c>
      <c r="X4119" s="3">
        <v>2607.3307632529868</v>
      </c>
      <c r="Y4119" s="3">
        <v>6.2897725238431885</v>
      </c>
      <c r="Z4119" s="3">
        <v>0.83581782467880361</v>
      </c>
      <c r="AA4119" s="3">
        <v>2607.3307632529868</v>
      </c>
      <c r="AB4119">
        <f t="shared" si="110"/>
        <v>6.2897725238431885</v>
      </c>
      <c r="AC4119">
        <f t="shared" si="111"/>
        <v>0.83581782467880361</v>
      </c>
    </row>
    <row r="4120" spans="1:29" x14ac:dyDescent="0.25">
      <c r="A4120" s="2">
        <v>4119</v>
      </c>
      <c r="B4120" s="3" t="s">
        <v>178</v>
      </c>
      <c r="C4120" s="3" t="s">
        <v>333</v>
      </c>
      <c r="D4120" s="3" t="s">
        <v>179</v>
      </c>
      <c r="E4120" s="3" t="s">
        <v>221</v>
      </c>
      <c r="F4120" s="3">
        <v>0.56000000000000005</v>
      </c>
      <c r="G4120" s="3">
        <v>0.48</v>
      </c>
      <c r="H4120" s="3" t="s">
        <v>60</v>
      </c>
      <c r="I4120" s="2">
        <v>1410</v>
      </c>
      <c r="J4120" s="3" t="s">
        <v>116</v>
      </c>
      <c r="K4120" s="2">
        <v>1410</v>
      </c>
      <c r="L4120" s="3"/>
      <c r="M4120" s="3" t="s">
        <v>65</v>
      </c>
      <c r="N4120" s="3" t="s">
        <v>60</v>
      </c>
      <c r="O4120" s="3"/>
      <c r="P4120" s="3"/>
      <c r="Q4120" s="3"/>
      <c r="R4120" s="3">
        <v>0</v>
      </c>
      <c r="S4120" s="3">
        <v>1</v>
      </c>
      <c r="T4120" s="2">
        <v>35</v>
      </c>
      <c r="U4120" s="3">
        <v>0.24228479930022256</v>
      </c>
      <c r="V4120" s="3">
        <v>2.158129603827688</v>
      </c>
      <c r="W4120" s="3">
        <v>0.2902635384496019</v>
      </c>
      <c r="X4120" s="3">
        <v>844.44378433231611</v>
      </c>
      <c r="Y4120" s="3">
        <v>2.158129603827688</v>
      </c>
      <c r="Z4120" s="3">
        <v>0.290263281844027</v>
      </c>
      <c r="AA4120" s="3">
        <v>844.44378433231611</v>
      </c>
      <c r="AB4120">
        <f t="shared" si="110"/>
        <v>2.158129603827688</v>
      </c>
      <c r="AC4120">
        <f t="shared" si="111"/>
        <v>0.290263281844027</v>
      </c>
    </row>
    <row r="4121" spans="1:29" x14ac:dyDescent="0.25">
      <c r="A4121" s="2">
        <v>4120</v>
      </c>
      <c r="B4121" s="3" t="s">
        <v>178</v>
      </c>
      <c r="C4121" s="3" t="s">
        <v>333</v>
      </c>
      <c r="D4121" s="3" t="s">
        <v>179</v>
      </c>
      <c r="E4121" s="3" t="s">
        <v>221</v>
      </c>
      <c r="F4121" s="3">
        <v>0.56000000000000005</v>
      </c>
      <c r="G4121" s="3">
        <v>0.48</v>
      </c>
      <c r="H4121" s="3" t="s">
        <v>60</v>
      </c>
      <c r="I4121" s="2">
        <v>1410</v>
      </c>
      <c r="J4121" s="3" t="s">
        <v>116</v>
      </c>
      <c r="K4121" s="2">
        <v>1410</v>
      </c>
      <c r="L4121" s="3"/>
      <c r="M4121" s="3" t="s">
        <v>182</v>
      </c>
      <c r="N4121" s="3" t="s">
        <v>60</v>
      </c>
      <c r="O4121" s="3"/>
      <c r="P4121" s="3"/>
      <c r="Q4121" s="3"/>
      <c r="R4121" s="3">
        <v>0</v>
      </c>
      <c r="S4121" s="3">
        <v>1</v>
      </c>
      <c r="T4121" s="2">
        <v>12</v>
      </c>
      <c r="U4121" s="3">
        <v>2.4248320320872478E-2</v>
      </c>
      <c r="V4121" s="3">
        <v>0.2458191569338106</v>
      </c>
      <c r="W4121" s="3">
        <v>3.2540587759119499E-2</v>
      </c>
      <c r="X4121" s="3">
        <v>95.207675836752841</v>
      </c>
      <c r="Y4121" s="3">
        <v>0.2458191569338106</v>
      </c>
      <c r="Z4121" s="3">
        <v>3.254055899182668E-2</v>
      </c>
      <c r="AA4121" s="3">
        <v>95.207675836752841</v>
      </c>
      <c r="AB4121">
        <f t="shared" si="110"/>
        <v>0.2458191569338106</v>
      </c>
      <c r="AC4121">
        <f t="shared" si="111"/>
        <v>3.254055899182668E-2</v>
      </c>
    </row>
    <row r="4122" spans="1:29" x14ac:dyDescent="0.25">
      <c r="A4122" s="2">
        <v>4121</v>
      </c>
      <c r="B4122" s="3" t="s">
        <v>178</v>
      </c>
      <c r="C4122" s="3" t="s">
        <v>333</v>
      </c>
      <c r="D4122" s="3" t="s">
        <v>179</v>
      </c>
      <c r="E4122" s="3" t="s">
        <v>221</v>
      </c>
      <c r="F4122" s="3">
        <v>0.56000000000000005</v>
      </c>
      <c r="G4122" s="3">
        <v>0.48</v>
      </c>
      <c r="H4122" s="3" t="s">
        <v>60</v>
      </c>
      <c r="I4122" s="2">
        <v>1420</v>
      </c>
      <c r="J4122" s="3" t="s">
        <v>117</v>
      </c>
      <c r="K4122" s="2">
        <v>1420</v>
      </c>
      <c r="L4122" s="3"/>
      <c r="M4122" s="3" t="s">
        <v>65</v>
      </c>
      <c r="N4122" s="3" t="s">
        <v>60</v>
      </c>
      <c r="O4122" s="3"/>
      <c r="P4122" s="3"/>
      <c r="Q4122" s="3"/>
      <c r="R4122" s="3">
        <v>0</v>
      </c>
      <c r="S4122" s="3">
        <v>1</v>
      </c>
      <c r="T4122" s="2">
        <v>3</v>
      </c>
      <c r="U4122" s="3">
        <v>5.0986700802451435E-3</v>
      </c>
      <c r="V4122" s="3">
        <v>5.597451838055989E-2</v>
      </c>
      <c r="W4122" s="3">
        <v>7.3891216880309736E-3</v>
      </c>
      <c r="X4122" s="3">
        <v>20.103638979133006</v>
      </c>
      <c r="Y4122" s="3">
        <v>5.597451838055989E-2</v>
      </c>
      <c r="Z4122" s="3">
        <v>7.389115155726495E-3</v>
      </c>
      <c r="AA4122" s="3">
        <v>20.103638979133006</v>
      </c>
      <c r="AB4122">
        <f t="shared" si="110"/>
        <v>5.597451838055989E-2</v>
      </c>
      <c r="AC4122">
        <f t="shared" si="111"/>
        <v>7.389115155726495E-3</v>
      </c>
    </row>
    <row r="4123" spans="1:29" x14ac:dyDescent="0.25">
      <c r="A4123" s="2">
        <v>4122</v>
      </c>
      <c r="B4123" s="3" t="s">
        <v>178</v>
      </c>
      <c r="C4123" s="3" t="s">
        <v>333</v>
      </c>
      <c r="D4123" s="3" t="s">
        <v>179</v>
      </c>
      <c r="E4123" s="3" t="s">
        <v>221</v>
      </c>
      <c r="F4123" s="3">
        <v>0.56000000000000005</v>
      </c>
      <c r="G4123" s="3">
        <v>0.48</v>
      </c>
      <c r="H4123" s="3" t="s">
        <v>60</v>
      </c>
      <c r="I4123" s="2">
        <v>1420</v>
      </c>
      <c r="J4123" s="3" t="s">
        <v>117</v>
      </c>
      <c r="K4123" s="2">
        <v>1420</v>
      </c>
      <c r="L4123" s="3"/>
      <c r="M4123" s="3" t="s">
        <v>182</v>
      </c>
      <c r="N4123" s="3" t="s">
        <v>60</v>
      </c>
      <c r="O4123" s="3"/>
      <c r="P4123" s="3"/>
      <c r="Q4123" s="3"/>
      <c r="R4123" s="3">
        <v>0</v>
      </c>
      <c r="S4123" s="3">
        <v>1</v>
      </c>
      <c r="T4123" s="2">
        <v>7</v>
      </c>
      <c r="U4123" s="3">
        <v>1.8063286301576265E-2</v>
      </c>
      <c r="V4123" s="3">
        <v>0.17213288400236063</v>
      </c>
      <c r="W4123" s="3">
        <v>2.291387124383136E-2</v>
      </c>
      <c r="X4123" s="3">
        <v>73.190539422790351</v>
      </c>
      <c r="Y4123" s="3">
        <v>0.17213288400236063</v>
      </c>
      <c r="Z4123" s="3">
        <v>2.2913850986974023E-2</v>
      </c>
      <c r="AA4123" s="3">
        <v>73.190539422790351</v>
      </c>
      <c r="AB4123">
        <f t="shared" si="110"/>
        <v>0.17213288400236063</v>
      </c>
      <c r="AC4123">
        <f t="shared" si="111"/>
        <v>2.2913850986974023E-2</v>
      </c>
    </row>
    <row r="4124" spans="1:29" x14ac:dyDescent="0.25">
      <c r="A4124" s="2">
        <v>4123</v>
      </c>
      <c r="B4124" s="3" t="s">
        <v>178</v>
      </c>
      <c r="C4124" s="3" t="s">
        <v>333</v>
      </c>
      <c r="D4124" s="3" t="s">
        <v>179</v>
      </c>
      <c r="E4124" s="3" t="s">
        <v>221</v>
      </c>
      <c r="F4124" s="3">
        <v>0.56000000000000005</v>
      </c>
      <c r="G4124" s="3">
        <v>0.48</v>
      </c>
      <c r="H4124" s="3" t="s">
        <v>60</v>
      </c>
      <c r="I4124" s="2">
        <v>1430</v>
      </c>
      <c r="J4124" s="3" t="s">
        <v>118</v>
      </c>
      <c r="K4124" s="2">
        <v>1430</v>
      </c>
      <c r="L4124" s="3"/>
      <c r="M4124" s="3" t="s">
        <v>65</v>
      </c>
      <c r="N4124" s="3" t="s">
        <v>60</v>
      </c>
      <c r="O4124" s="3"/>
      <c r="P4124" s="3"/>
      <c r="Q4124" s="3"/>
      <c r="R4124" s="3">
        <v>0</v>
      </c>
      <c r="S4124" s="3">
        <v>1</v>
      </c>
      <c r="T4124" s="2">
        <v>3</v>
      </c>
      <c r="U4124" s="3">
        <v>7.0605893405650726E-3</v>
      </c>
      <c r="V4124" s="3">
        <v>7.6026568841699477E-2</v>
      </c>
      <c r="W4124" s="3">
        <v>1.009282273644696E-2</v>
      </c>
      <c r="X4124" s="3">
        <v>27.809638323433123</v>
      </c>
      <c r="Y4124" s="3">
        <v>7.6026568841699477E-2</v>
      </c>
      <c r="Z4124" s="3">
        <v>1.0092813813953321E-2</v>
      </c>
      <c r="AA4124" s="3">
        <v>27.809638323433123</v>
      </c>
      <c r="AB4124">
        <f t="shared" si="110"/>
        <v>7.6026568841699477E-2</v>
      </c>
      <c r="AC4124">
        <f t="shared" si="111"/>
        <v>1.0092813813953321E-2</v>
      </c>
    </row>
    <row r="4125" spans="1:29" x14ac:dyDescent="0.25">
      <c r="A4125" s="2">
        <v>4124</v>
      </c>
      <c r="B4125" s="3" t="s">
        <v>178</v>
      </c>
      <c r="C4125" s="3" t="s">
        <v>333</v>
      </c>
      <c r="D4125" s="3" t="s">
        <v>179</v>
      </c>
      <c r="E4125" s="3" t="s">
        <v>221</v>
      </c>
      <c r="F4125" s="3">
        <v>0.56000000000000005</v>
      </c>
      <c r="G4125" s="3">
        <v>0.48</v>
      </c>
      <c r="H4125" s="3" t="s">
        <v>60</v>
      </c>
      <c r="I4125" s="2">
        <v>1550</v>
      </c>
      <c r="J4125" s="3" t="s">
        <v>120</v>
      </c>
      <c r="K4125" s="2">
        <v>1550</v>
      </c>
      <c r="L4125" s="3"/>
      <c r="M4125" s="3" t="s">
        <v>65</v>
      </c>
      <c r="N4125" s="3" t="s">
        <v>60</v>
      </c>
      <c r="O4125" s="3"/>
      <c r="P4125" s="3"/>
      <c r="Q4125" s="3"/>
      <c r="R4125" s="3">
        <v>0</v>
      </c>
      <c r="S4125" s="3">
        <v>1</v>
      </c>
      <c r="T4125" s="2">
        <v>1</v>
      </c>
      <c r="U4125" s="3">
        <v>7.1761723648302898E-7</v>
      </c>
      <c r="V4125" s="3">
        <v>6.2649138479025033E-6</v>
      </c>
      <c r="W4125" s="3">
        <v>9.1150409715685665E-7</v>
      </c>
      <c r="X4125" s="3">
        <v>2.7933859402947767E-3</v>
      </c>
      <c r="Y4125" s="3">
        <v>6.2649138479025033E-6</v>
      </c>
      <c r="Z4125" s="3">
        <v>9.1150329134764398E-7</v>
      </c>
      <c r="AA4125" s="3">
        <v>2.7933859402947767E-3</v>
      </c>
      <c r="AB4125">
        <f t="shared" si="110"/>
        <v>6.2649138479025033E-6</v>
      </c>
      <c r="AC4125">
        <f t="shared" si="111"/>
        <v>9.1150329134764398E-7</v>
      </c>
    </row>
    <row r="4126" spans="1:29" x14ac:dyDescent="0.25">
      <c r="A4126" s="2">
        <v>4125</v>
      </c>
      <c r="B4126" s="3" t="s">
        <v>178</v>
      </c>
      <c r="C4126" s="3" t="s">
        <v>333</v>
      </c>
      <c r="D4126" s="3" t="s">
        <v>179</v>
      </c>
      <c r="E4126" s="3" t="s">
        <v>221</v>
      </c>
      <c r="F4126" s="3">
        <v>0.56000000000000005</v>
      </c>
      <c r="G4126" s="3">
        <v>0.48</v>
      </c>
      <c r="H4126" s="3" t="s">
        <v>60</v>
      </c>
      <c r="I4126" s="2">
        <v>1700</v>
      </c>
      <c r="J4126" s="3" t="s">
        <v>121</v>
      </c>
      <c r="K4126" s="2">
        <v>1700</v>
      </c>
      <c r="L4126" s="3"/>
      <c r="M4126" s="3" t="s">
        <v>65</v>
      </c>
      <c r="N4126" s="3" t="s">
        <v>60</v>
      </c>
      <c r="O4126" s="3"/>
      <c r="P4126" s="3"/>
      <c r="Q4126" s="3"/>
      <c r="R4126" s="3">
        <v>0</v>
      </c>
      <c r="S4126" s="3">
        <v>1</v>
      </c>
      <c r="T4126" s="2">
        <v>5</v>
      </c>
      <c r="U4126" s="3">
        <v>0.12292808522825963</v>
      </c>
      <c r="V4126" s="3">
        <v>1.0193322051104108</v>
      </c>
      <c r="W4126" s="3">
        <v>0.14123388086275765</v>
      </c>
      <c r="X4126" s="3">
        <v>466.41284571052876</v>
      </c>
      <c r="Y4126" s="3">
        <v>1.0193322051104108</v>
      </c>
      <c r="Z4126" s="3">
        <v>0.14123375600587312</v>
      </c>
      <c r="AA4126" s="3">
        <v>466.41284571052876</v>
      </c>
      <c r="AB4126">
        <f t="shared" si="110"/>
        <v>1.0193322051104108</v>
      </c>
      <c r="AC4126">
        <f t="shared" si="111"/>
        <v>0.14123375600587312</v>
      </c>
    </row>
    <row r="4127" spans="1:29" x14ac:dyDescent="0.25">
      <c r="A4127" s="2">
        <v>4126</v>
      </c>
      <c r="B4127" s="3" t="s">
        <v>178</v>
      </c>
      <c r="C4127" s="3" t="s">
        <v>333</v>
      </c>
      <c r="D4127" s="3" t="s">
        <v>179</v>
      </c>
      <c r="E4127" s="3" t="s">
        <v>221</v>
      </c>
      <c r="F4127" s="3">
        <v>0.56000000000000005</v>
      </c>
      <c r="G4127" s="3">
        <v>0.48</v>
      </c>
      <c r="H4127" s="3" t="s">
        <v>60</v>
      </c>
      <c r="I4127" s="2">
        <v>1720</v>
      </c>
      <c r="J4127" s="3" t="s">
        <v>123</v>
      </c>
      <c r="K4127" s="2">
        <v>1720</v>
      </c>
      <c r="L4127" s="3"/>
      <c r="M4127" s="3" t="s">
        <v>65</v>
      </c>
      <c r="N4127" s="3" t="s">
        <v>60</v>
      </c>
      <c r="O4127" s="3"/>
      <c r="P4127" s="3"/>
      <c r="Q4127" s="3"/>
      <c r="R4127" s="3">
        <v>0</v>
      </c>
      <c r="S4127" s="3">
        <v>1</v>
      </c>
      <c r="T4127" s="2">
        <v>5</v>
      </c>
      <c r="U4127" s="3">
        <v>5.4922071198788046E-3</v>
      </c>
      <c r="V4127" s="3">
        <v>4.5601330702616134E-2</v>
      </c>
      <c r="W4127" s="3">
        <v>6.2716018392441272E-3</v>
      </c>
      <c r="X4127" s="3">
        <v>21.101609644854058</v>
      </c>
      <c r="Y4127" s="3">
        <v>4.5601330702616134E-2</v>
      </c>
      <c r="Z4127" s="3">
        <v>6.2715962948757184E-3</v>
      </c>
      <c r="AA4127" s="3">
        <v>21.101609644854058</v>
      </c>
      <c r="AB4127">
        <f t="shared" si="110"/>
        <v>4.5601330702616134E-2</v>
      </c>
      <c r="AC4127">
        <f t="shared" si="111"/>
        <v>6.2715962948757184E-3</v>
      </c>
    </row>
    <row r="4128" spans="1:29" x14ac:dyDescent="0.25">
      <c r="A4128" s="2">
        <v>4127</v>
      </c>
      <c r="B4128" s="3" t="s">
        <v>178</v>
      </c>
      <c r="C4128" s="3" t="s">
        <v>333</v>
      </c>
      <c r="D4128" s="3" t="s">
        <v>179</v>
      </c>
      <c r="E4128" s="3" t="s">
        <v>221</v>
      </c>
      <c r="F4128" s="3">
        <v>0.56000000000000005</v>
      </c>
      <c r="G4128" s="3">
        <v>0.48</v>
      </c>
      <c r="H4128" s="3" t="s">
        <v>60</v>
      </c>
      <c r="I4128" s="2">
        <v>1750</v>
      </c>
      <c r="J4128" s="3" t="s">
        <v>51</v>
      </c>
      <c r="K4128" s="2">
        <v>1750</v>
      </c>
      <c r="L4128" s="3"/>
      <c r="M4128" s="3" t="s">
        <v>65</v>
      </c>
      <c r="N4128" s="3" t="s">
        <v>60</v>
      </c>
      <c r="O4128" s="3"/>
      <c r="P4128" s="3"/>
      <c r="Q4128" s="3"/>
      <c r="R4128" s="3">
        <v>0</v>
      </c>
      <c r="S4128" s="3">
        <v>1</v>
      </c>
      <c r="T4128" s="2">
        <v>27</v>
      </c>
      <c r="U4128" s="3">
        <v>1.1879072601219476</v>
      </c>
      <c r="V4128" s="3">
        <v>8.4648422661478051</v>
      </c>
      <c r="W4128" s="3">
        <v>1.0978787691521965</v>
      </c>
      <c r="X4128" s="3">
        <v>4178.4507505314741</v>
      </c>
      <c r="Y4128" s="3">
        <v>8.4648422661478051</v>
      </c>
      <c r="Z4128" s="3">
        <v>1.0978777985796806</v>
      </c>
      <c r="AA4128" s="3">
        <v>4178.4507505314741</v>
      </c>
      <c r="AB4128">
        <f t="shared" si="110"/>
        <v>8.4648422661478051</v>
      </c>
      <c r="AC4128">
        <f t="shared" si="111"/>
        <v>1.0978777985796806</v>
      </c>
    </row>
    <row r="4129" spans="1:29" x14ac:dyDescent="0.25">
      <c r="A4129" s="2">
        <v>4128</v>
      </c>
      <c r="B4129" s="3" t="s">
        <v>178</v>
      </c>
      <c r="C4129" s="3" t="s">
        <v>333</v>
      </c>
      <c r="D4129" s="3" t="s">
        <v>179</v>
      </c>
      <c r="E4129" s="3" t="s">
        <v>221</v>
      </c>
      <c r="F4129" s="3">
        <v>0.56000000000000005</v>
      </c>
      <c r="G4129" s="3">
        <v>0.48</v>
      </c>
      <c r="H4129" s="3" t="s">
        <v>60</v>
      </c>
      <c r="I4129" s="2">
        <v>1810</v>
      </c>
      <c r="J4129" s="3" t="s">
        <v>241</v>
      </c>
      <c r="K4129" s="2">
        <v>1810</v>
      </c>
      <c r="L4129" s="3"/>
      <c r="M4129" s="3" t="s">
        <v>371</v>
      </c>
      <c r="N4129" s="3" t="s">
        <v>60</v>
      </c>
      <c r="O4129" s="3"/>
      <c r="P4129" s="3"/>
      <c r="Q4129" s="3"/>
      <c r="R4129" s="3">
        <v>0</v>
      </c>
      <c r="S4129" s="3">
        <v>1</v>
      </c>
      <c r="T4129" s="2">
        <v>1</v>
      </c>
      <c r="U4129" s="3">
        <v>8.71231802836582E-5</v>
      </c>
      <c r="V4129" s="3">
        <v>1.1570703414353898E-4</v>
      </c>
      <c r="W4129" s="3">
        <v>1.4216571183563444E-5</v>
      </c>
      <c r="X4129" s="3">
        <v>5.5219978332373014E-2</v>
      </c>
      <c r="Y4129" s="3">
        <v>1.1570703414353898E-4</v>
      </c>
      <c r="Z4129" s="3">
        <v>1.42165586154971E-5</v>
      </c>
      <c r="AA4129" s="3">
        <v>5.5219978332373014E-2</v>
      </c>
      <c r="AB4129">
        <f t="shared" si="110"/>
        <v>1.1570703414353898E-4</v>
      </c>
      <c r="AC4129">
        <f t="shared" si="111"/>
        <v>1.42165586154971E-5</v>
      </c>
    </row>
    <row r="4130" spans="1:29" x14ac:dyDescent="0.25">
      <c r="A4130" s="2">
        <v>4129</v>
      </c>
      <c r="B4130" s="3" t="s">
        <v>178</v>
      </c>
      <c r="C4130" s="3" t="s">
        <v>333</v>
      </c>
      <c r="D4130" s="3" t="s">
        <v>179</v>
      </c>
      <c r="E4130" s="3" t="s">
        <v>221</v>
      </c>
      <c r="F4130" s="3">
        <v>0.56000000000000005</v>
      </c>
      <c r="G4130" s="3">
        <v>0.48</v>
      </c>
      <c r="H4130" s="3" t="s">
        <v>60</v>
      </c>
      <c r="I4130" s="2">
        <v>1810</v>
      </c>
      <c r="J4130" s="3" t="s">
        <v>241</v>
      </c>
      <c r="K4130" s="2">
        <v>1810</v>
      </c>
      <c r="L4130" s="3"/>
      <c r="M4130" s="3" t="s">
        <v>372</v>
      </c>
      <c r="N4130" s="3" t="s">
        <v>60</v>
      </c>
      <c r="O4130" s="3"/>
      <c r="P4130" s="3"/>
      <c r="Q4130" s="3"/>
      <c r="R4130" s="3">
        <v>0</v>
      </c>
      <c r="S4130" s="3">
        <v>1</v>
      </c>
      <c r="T4130" s="2">
        <v>1</v>
      </c>
      <c r="U4130" s="3">
        <v>1.4111184420872501E-2</v>
      </c>
      <c r="V4130" s="3">
        <v>1.8740859691710878E-2</v>
      </c>
      <c r="W4130" s="3">
        <v>2.3026324010506139E-3</v>
      </c>
      <c r="X4130" s="3">
        <v>8.9438803247045637</v>
      </c>
      <c r="Y4130" s="3">
        <v>1.8740859691710878E-2</v>
      </c>
      <c r="Z4130" s="3">
        <v>2.3026303654235698E-3</v>
      </c>
      <c r="AA4130" s="3">
        <v>8.9438803247045637</v>
      </c>
      <c r="AB4130">
        <f t="shared" si="110"/>
        <v>1.8740859691710878E-2</v>
      </c>
      <c r="AC4130">
        <f t="shared" si="111"/>
        <v>2.3026303654235698E-3</v>
      </c>
    </row>
    <row r="4131" spans="1:29" x14ac:dyDescent="0.25">
      <c r="A4131" s="2">
        <v>4130</v>
      </c>
      <c r="B4131" s="3" t="s">
        <v>178</v>
      </c>
      <c r="C4131" s="3" t="s">
        <v>333</v>
      </c>
      <c r="D4131" s="3" t="s">
        <v>179</v>
      </c>
      <c r="E4131" s="3" t="s">
        <v>221</v>
      </c>
      <c r="F4131" s="3">
        <v>0.56000000000000005</v>
      </c>
      <c r="G4131" s="3">
        <v>0.48</v>
      </c>
      <c r="H4131" s="3" t="s">
        <v>60</v>
      </c>
      <c r="I4131" s="2">
        <v>1810</v>
      </c>
      <c r="J4131" s="3" t="s">
        <v>241</v>
      </c>
      <c r="K4131" s="2">
        <v>1810</v>
      </c>
      <c r="L4131" s="3"/>
      <c r="M4131" s="3" t="s">
        <v>65</v>
      </c>
      <c r="N4131" s="3" t="s">
        <v>60</v>
      </c>
      <c r="O4131" s="3"/>
      <c r="P4131" s="3"/>
      <c r="Q4131" s="3"/>
      <c r="R4131" s="3">
        <v>0</v>
      </c>
      <c r="S4131" s="3">
        <v>1</v>
      </c>
      <c r="T4131" s="2">
        <v>5</v>
      </c>
      <c r="U4131" s="3">
        <v>0.52311894695188843</v>
      </c>
      <c r="V4131" s="3">
        <v>3.4782664155499479</v>
      </c>
      <c r="W4131" s="3">
        <v>0.45650506477202102</v>
      </c>
      <c r="X4131" s="3">
        <v>1679.5555669129767</v>
      </c>
      <c r="Y4131" s="3">
        <v>3.4782664155499479</v>
      </c>
      <c r="Z4131" s="3">
        <v>0.4565046612017174</v>
      </c>
      <c r="AA4131" s="3">
        <v>1679.5555669129767</v>
      </c>
      <c r="AB4131">
        <f t="shared" si="110"/>
        <v>3.4782664155499479</v>
      </c>
      <c r="AC4131">
        <f t="shared" si="111"/>
        <v>0.4565046612017174</v>
      </c>
    </row>
    <row r="4132" spans="1:29" x14ac:dyDescent="0.25">
      <c r="A4132" s="2">
        <v>4131</v>
      </c>
      <c r="B4132" s="3" t="s">
        <v>178</v>
      </c>
      <c r="C4132" s="3" t="s">
        <v>333</v>
      </c>
      <c r="D4132" s="3" t="s">
        <v>179</v>
      </c>
      <c r="E4132" s="3" t="s">
        <v>221</v>
      </c>
      <c r="F4132" s="3">
        <v>0.56000000000000005</v>
      </c>
      <c r="G4132" s="3">
        <v>0.48</v>
      </c>
      <c r="H4132" s="3" t="s">
        <v>60</v>
      </c>
      <c r="I4132" s="2">
        <v>1820</v>
      </c>
      <c r="J4132" s="3" t="s">
        <v>52</v>
      </c>
      <c r="K4132" s="2">
        <v>1820</v>
      </c>
      <c r="L4132" s="3"/>
      <c r="M4132" s="3" t="s">
        <v>65</v>
      </c>
      <c r="N4132" s="3" t="s">
        <v>60</v>
      </c>
      <c r="O4132" s="3"/>
      <c r="P4132" s="3"/>
      <c r="Q4132" s="3"/>
      <c r="R4132" s="3">
        <v>0</v>
      </c>
      <c r="S4132" s="3">
        <v>1</v>
      </c>
      <c r="T4132" s="2">
        <v>3</v>
      </c>
      <c r="U4132" s="3">
        <v>1.9891285005734453E-3</v>
      </c>
      <c r="V4132" s="3">
        <v>1.5487238351971241E-2</v>
      </c>
      <c r="W4132" s="3">
        <v>2.1523690589232663E-3</v>
      </c>
      <c r="X4132" s="3">
        <v>7.5693274025837045</v>
      </c>
      <c r="Y4132" s="3">
        <v>1.5487238351971241E-2</v>
      </c>
      <c r="Z4132" s="3">
        <v>2.1523671561355451E-3</v>
      </c>
      <c r="AA4132" s="3">
        <v>7.5693274025837045</v>
      </c>
      <c r="AB4132">
        <f t="shared" si="110"/>
        <v>1.5487238351971241E-2</v>
      </c>
      <c r="AC4132">
        <f t="shared" si="111"/>
        <v>2.1523671561355451E-3</v>
      </c>
    </row>
    <row r="4133" spans="1:29" x14ac:dyDescent="0.25">
      <c r="A4133" s="2">
        <v>4132</v>
      </c>
      <c r="B4133" s="3" t="s">
        <v>178</v>
      </c>
      <c r="C4133" s="3" t="s">
        <v>333</v>
      </c>
      <c r="D4133" s="3" t="s">
        <v>179</v>
      </c>
      <c r="E4133" s="3" t="s">
        <v>221</v>
      </c>
      <c r="F4133" s="3">
        <v>0.56000000000000005</v>
      </c>
      <c r="G4133" s="3">
        <v>0.48</v>
      </c>
      <c r="H4133" s="3" t="s">
        <v>60</v>
      </c>
      <c r="I4133" s="2">
        <v>1840</v>
      </c>
      <c r="J4133" s="3" t="s">
        <v>137</v>
      </c>
      <c r="K4133" s="2">
        <v>1840</v>
      </c>
      <c r="L4133" s="3"/>
      <c r="M4133" s="3" t="s">
        <v>65</v>
      </c>
      <c r="N4133" s="3" t="s">
        <v>60</v>
      </c>
      <c r="O4133" s="3"/>
      <c r="P4133" s="3"/>
      <c r="Q4133" s="3"/>
      <c r="R4133" s="3">
        <v>0</v>
      </c>
      <c r="S4133" s="3">
        <v>1</v>
      </c>
      <c r="T4133" s="2">
        <v>12</v>
      </c>
      <c r="U4133" s="3">
        <v>0.34100972099504112</v>
      </c>
      <c r="V4133" s="3">
        <v>3.0146335109676756</v>
      </c>
      <c r="W4133" s="3">
        <v>0.41865680733448613</v>
      </c>
      <c r="X4133" s="3">
        <v>1321.3548341645037</v>
      </c>
      <c r="Y4133" s="3">
        <v>3.0146335109676756</v>
      </c>
      <c r="Z4133" s="3">
        <v>0.41865643722368573</v>
      </c>
      <c r="AA4133" s="3">
        <v>1321.3548341645037</v>
      </c>
      <c r="AB4133">
        <f t="shared" si="110"/>
        <v>3.0146335109676756</v>
      </c>
      <c r="AC4133">
        <f t="shared" si="111"/>
        <v>0.41865643722368573</v>
      </c>
    </row>
    <row r="4134" spans="1:29" x14ac:dyDescent="0.25">
      <c r="A4134" s="2">
        <v>4133</v>
      </c>
      <c r="B4134" s="3" t="s">
        <v>178</v>
      </c>
      <c r="C4134" s="3" t="s">
        <v>333</v>
      </c>
      <c r="D4134" s="3" t="s">
        <v>179</v>
      </c>
      <c r="E4134" s="3" t="s">
        <v>221</v>
      </c>
      <c r="F4134" s="3">
        <v>0.56000000000000005</v>
      </c>
      <c r="G4134" s="3">
        <v>0.48</v>
      </c>
      <c r="H4134" s="3" t="s">
        <v>60</v>
      </c>
      <c r="I4134" s="2">
        <v>1850</v>
      </c>
      <c r="J4134" s="3" t="s">
        <v>53</v>
      </c>
      <c r="K4134" s="2">
        <v>1850</v>
      </c>
      <c r="L4134" s="3"/>
      <c r="M4134" s="3" t="s">
        <v>65</v>
      </c>
      <c r="N4134" s="3" t="s">
        <v>60</v>
      </c>
      <c r="O4134" s="3"/>
      <c r="P4134" s="3"/>
      <c r="Q4134" s="3"/>
      <c r="R4134" s="3">
        <v>0</v>
      </c>
      <c r="S4134" s="3">
        <v>1</v>
      </c>
      <c r="T4134" s="2">
        <v>10</v>
      </c>
      <c r="U4134" s="3">
        <v>0.43906252162895992</v>
      </c>
      <c r="V4134" s="3">
        <v>3.2169629020564052</v>
      </c>
      <c r="W4134" s="3">
        <v>0.45312124899072487</v>
      </c>
      <c r="X4134" s="3">
        <v>1558.2536384036232</v>
      </c>
      <c r="Y4134" s="3">
        <v>3.2169629020564052</v>
      </c>
      <c r="Z4134" s="3">
        <v>0.45312084841186195</v>
      </c>
      <c r="AA4134" s="3">
        <v>1558.2536384036232</v>
      </c>
      <c r="AB4134">
        <f t="shared" si="110"/>
        <v>3.2169629020564052</v>
      </c>
      <c r="AC4134">
        <f t="shared" si="111"/>
        <v>0.45312084841186195</v>
      </c>
    </row>
    <row r="4135" spans="1:29" x14ac:dyDescent="0.25">
      <c r="A4135" s="2">
        <v>4134</v>
      </c>
      <c r="B4135" s="3" t="s">
        <v>178</v>
      </c>
      <c r="C4135" s="3" t="s">
        <v>333</v>
      </c>
      <c r="D4135" s="3" t="s">
        <v>179</v>
      </c>
      <c r="E4135" s="3" t="s">
        <v>221</v>
      </c>
      <c r="F4135" s="3">
        <v>0.56000000000000005</v>
      </c>
      <c r="G4135" s="3">
        <v>0.48</v>
      </c>
      <c r="H4135" s="3" t="s">
        <v>60</v>
      </c>
      <c r="I4135" s="2">
        <v>1850</v>
      </c>
      <c r="J4135" s="3" t="s">
        <v>53</v>
      </c>
      <c r="K4135" s="2">
        <v>1850</v>
      </c>
      <c r="L4135" s="3"/>
      <c r="M4135" s="3" t="s">
        <v>182</v>
      </c>
      <c r="N4135" s="3" t="s">
        <v>60</v>
      </c>
      <c r="O4135" s="3"/>
      <c r="P4135" s="3"/>
      <c r="Q4135" s="3"/>
      <c r="R4135" s="3">
        <v>0</v>
      </c>
      <c r="S4135" s="3">
        <v>1</v>
      </c>
      <c r="T4135" s="2">
        <v>4</v>
      </c>
      <c r="U4135" s="3">
        <v>8.5921330096480134E-2</v>
      </c>
      <c r="V4135" s="3">
        <v>0.72802278965599232</v>
      </c>
      <c r="W4135" s="3">
        <v>9.6696844405561144E-2</v>
      </c>
      <c r="X4135" s="3">
        <v>341.25767423804706</v>
      </c>
      <c r="Y4135" s="3">
        <v>0.72802278965599232</v>
      </c>
      <c r="Z4135" s="3">
        <v>9.6696758921351433E-2</v>
      </c>
      <c r="AA4135" s="3">
        <v>341.25767423804706</v>
      </c>
      <c r="AB4135">
        <f t="shared" si="110"/>
        <v>0.72802278965599232</v>
      </c>
      <c r="AC4135">
        <f t="shared" si="111"/>
        <v>9.6696758921351433E-2</v>
      </c>
    </row>
    <row r="4136" spans="1:29" x14ac:dyDescent="0.25">
      <c r="A4136" s="2">
        <v>4135</v>
      </c>
      <c r="B4136" s="3" t="s">
        <v>178</v>
      </c>
      <c r="C4136" s="3" t="s">
        <v>333</v>
      </c>
      <c r="D4136" s="3" t="s">
        <v>179</v>
      </c>
      <c r="E4136" s="3" t="s">
        <v>221</v>
      </c>
      <c r="F4136" s="3">
        <v>0.56000000000000005</v>
      </c>
      <c r="G4136" s="3">
        <v>0.48</v>
      </c>
      <c r="H4136" s="3" t="s">
        <v>60</v>
      </c>
      <c r="I4136" s="2">
        <v>2110</v>
      </c>
      <c r="J4136" s="3" t="s">
        <v>32</v>
      </c>
      <c r="K4136" s="2">
        <v>2110</v>
      </c>
      <c r="L4136" s="3"/>
      <c r="M4136" s="3" t="s">
        <v>65</v>
      </c>
      <c r="N4136" s="3" t="s">
        <v>60</v>
      </c>
      <c r="O4136" s="3" t="s">
        <v>31</v>
      </c>
      <c r="P4136" s="3"/>
      <c r="Q4136" s="3"/>
      <c r="R4136" s="3">
        <v>0</v>
      </c>
      <c r="S4136" s="3">
        <v>1</v>
      </c>
      <c r="T4136" s="2">
        <v>10</v>
      </c>
      <c r="U4136" s="3">
        <v>0.20268960129268773</v>
      </c>
      <c r="V4136" s="3">
        <v>1.6487569078714808</v>
      </c>
      <c r="W4136" s="3">
        <v>0.22049330798454253</v>
      </c>
      <c r="X4136" s="3">
        <v>726.75585136537745</v>
      </c>
      <c r="Y4136" s="3">
        <v>1.6487569078714808</v>
      </c>
      <c r="Z4136" s="3">
        <v>0.22049311305888195</v>
      </c>
      <c r="AA4136" s="3">
        <v>726.75585136537745</v>
      </c>
      <c r="AB4136">
        <f t="shared" si="110"/>
        <v>1.6487569078714808</v>
      </c>
      <c r="AC4136">
        <f t="shared" si="111"/>
        <v>0.22049311305888195</v>
      </c>
    </row>
    <row r="4137" spans="1:29" x14ac:dyDescent="0.25">
      <c r="A4137" s="2">
        <v>4136</v>
      </c>
      <c r="B4137" s="3" t="s">
        <v>178</v>
      </c>
      <c r="C4137" s="3" t="s">
        <v>333</v>
      </c>
      <c r="D4137" s="3" t="s">
        <v>179</v>
      </c>
      <c r="E4137" s="3" t="s">
        <v>221</v>
      </c>
      <c r="F4137" s="3">
        <v>0.56000000000000005</v>
      </c>
      <c r="G4137" s="3">
        <v>0.48</v>
      </c>
      <c r="H4137" s="3" t="s">
        <v>60</v>
      </c>
      <c r="I4137" s="2">
        <v>2540</v>
      </c>
      <c r="J4137" s="3" t="s">
        <v>235</v>
      </c>
      <c r="K4137" s="2">
        <v>2540</v>
      </c>
      <c r="L4137" s="3"/>
      <c r="M4137" s="3" t="s">
        <v>65</v>
      </c>
      <c r="N4137" s="3" t="s">
        <v>60</v>
      </c>
      <c r="O4137" s="3" t="s">
        <v>31</v>
      </c>
      <c r="P4137" s="3"/>
      <c r="Q4137" s="3"/>
      <c r="R4137" s="3">
        <v>0</v>
      </c>
      <c r="S4137" s="3">
        <v>1</v>
      </c>
      <c r="T4137" s="2">
        <v>4</v>
      </c>
      <c r="U4137" s="3">
        <v>0.15836508912601374</v>
      </c>
      <c r="V4137" s="3">
        <v>1.2078972691254495</v>
      </c>
      <c r="W4137" s="3">
        <v>0.16736294433574692</v>
      </c>
      <c r="X4137" s="3">
        <v>541.59882865194618</v>
      </c>
      <c r="Y4137" s="3">
        <v>1.2078972691254495</v>
      </c>
      <c r="Z4137" s="3">
        <v>0.16736279637963475</v>
      </c>
      <c r="AA4137" s="3">
        <v>541.59882865194618</v>
      </c>
      <c r="AB4137">
        <f t="shared" si="110"/>
        <v>1.2078972691254495</v>
      </c>
      <c r="AC4137">
        <f t="shared" si="111"/>
        <v>0.16736279637963475</v>
      </c>
    </row>
    <row r="4138" spans="1:29" x14ac:dyDescent="0.25">
      <c r="A4138" s="2">
        <v>4137</v>
      </c>
      <c r="B4138" s="3" t="s">
        <v>178</v>
      </c>
      <c r="C4138" s="3" t="s">
        <v>333</v>
      </c>
      <c r="D4138" s="3" t="s">
        <v>179</v>
      </c>
      <c r="E4138" s="3" t="s">
        <v>221</v>
      </c>
      <c r="F4138" s="3">
        <v>0.56000000000000005</v>
      </c>
      <c r="G4138" s="3">
        <v>0.48</v>
      </c>
      <c r="H4138" s="3" t="s">
        <v>60</v>
      </c>
      <c r="I4138" s="2">
        <v>3100</v>
      </c>
      <c r="J4138" s="3" t="s">
        <v>69</v>
      </c>
      <c r="K4138" s="2">
        <v>3100</v>
      </c>
      <c r="L4138" s="3" t="s">
        <v>64</v>
      </c>
      <c r="M4138" s="3" t="s">
        <v>65</v>
      </c>
      <c r="N4138" s="3" t="s">
        <v>60</v>
      </c>
      <c r="O4138" s="3"/>
      <c r="P4138" s="3"/>
      <c r="Q4138" s="3"/>
      <c r="R4138" s="3">
        <v>0</v>
      </c>
      <c r="S4138" s="3">
        <v>1</v>
      </c>
      <c r="T4138" s="2">
        <v>19</v>
      </c>
      <c r="U4138" s="3">
        <v>2.0969127253902884</v>
      </c>
      <c r="V4138" s="3">
        <v>13.266395490407593</v>
      </c>
      <c r="W4138" s="3">
        <v>1.7185715021766166</v>
      </c>
      <c r="X4138" s="3">
        <v>5873.2810615740882</v>
      </c>
      <c r="Y4138" s="3">
        <v>13.266395490407593</v>
      </c>
      <c r="Z4138" s="3">
        <v>1.7185699828847678</v>
      </c>
      <c r="AA4138" s="3">
        <v>5873.2810615740882</v>
      </c>
      <c r="AB4138">
        <f t="shared" si="110"/>
        <v>13.266395490407593</v>
      </c>
      <c r="AC4138">
        <f t="shared" si="111"/>
        <v>1.7185699828847678</v>
      </c>
    </row>
    <row r="4139" spans="1:29" x14ac:dyDescent="0.25">
      <c r="A4139" s="2">
        <v>4138</v>
      </c>
      <c r="B4139" s="3" t="s">
        <v>178</v>
      </c>
      <c r="C4139" s="3" t="s">
        <v>333</v>
      </c>
      <c r="D4139" s="3" t="s">
        <v>179</v>
      </c>
      <c r="E4139" s="3" t="s">
        <v>221</v>
      </c>
      <c r="F4139" s="3">
        <v>0.56000000000000005</v>
      </c>
      <c r="G4139" s="3">
        <v>0.48</v>
      </c>
      <c r="H4139" s="3" t="s">
        <v>60</v>
      </c>
      <c r="I4139" s="2">
        <v>3100</v>
      </c>
      <c r="J4139" s="3" t="s">
        <v>69</v>
      </c>
      <c r="K4139" s="2">
        <v>3100</v>
      </c>
      <c r="L4139" s="3" t="s">
        <v>64</v>
      </c>
      <c r="M4139" s="3" t="s">
        <v>182</v>
      </c>
      <c r="N4139" s="3" t="s">
        <v>60</v>
      </c>
      <c r="O4139" s="3"/>
      <c r="P4139" s="3"/>
      <c r="Q4139" s="3"/>
      <c r="R4139" s="3">
        <v>0</v>
      </c>
      <c r="S4139" s="3">
        <v>1</v>
      </c>
      <c r="T4139" s="2">
        <v>3</v>
      </c>
      <c r="U4139" s="3">
        <v>8.4583342527919506E-2</v>
      </c>
      <c r="V4139" s="3">
        <v>0.72828255664320152</v>
      </c>
      <c r="W4139" s="3">
        <v>9.1167536164240309E-2</v>
      </c>
      <c r="X4139" s="3">
        <v>298.9240153720217</v>
      </c>
      <c r="Y4139" s="3">
        <v>0.72828255664320152</v>
      </c>
      <c r="Z4139" s="3">
        <v>9.1167455568178901E-2</v>
      </c>
      <c r="AA4139" s="3">
        <v>298.9240153720217</v>
      </c>
      <c r="AB4139">
        <f t="shared" si="110"/>
        <v>0.72828255664320152</v>
      </c>
      <c r="AC4139">
        <f t="shared" si="111"/>
        <v>9.1167455568178901E-2</v>
      </c>
    </row>
    <row r="4140" spans="1:29" x14ac:dyDescent="0.25">
      <c r="A4140" s="2">
        <v>4139</v>
      </c>
      <c r="B4140" s="3" t="s">
        <v>178</v>
      </c>
      <c r="C4140" s="3" t="s">
        <v>333</v>
      </c>
      <c r="D4140" s="3" t="s">
        <v>179</v>
      </c>
      <c r="E4140" s="3" t="s">
        <v>221</v>
      </c>
      <c r="F4140" s="3">
        <v>0.56000000000000005</v>
      </c>
      <c r="G4140" s="3">
        <v>0.48</v>
      </c>
      <c r="H4140" s="3" t="s">
        <v>60</v>
      </c>
      <c r="I4140" s="2">
        <v>3200</v>
      </c>
      <c r="J4140" s="3" t="s">
        <v>72</v>
      </c>
      <c r="K4140" s="2">
        <v>3200</v>
      </c>
      <c r="L4140" s="3" t="s">
        <v>64</v>
      </c>
      <c r="M4140" s="3" t="s">
        <v>65</v>
      </c>
      <c r="N4140" s="3" t="s">
        <v>60</v>
      </c>
      <c r="O4140" s="3"/>
      <c r="P4140" s="3"/>
      <c r="Q4140" s="3"/>
      <c r="R4140" s="3">
        <v>0</v>
      </c>
      <c r="S4140" s="3">
        <v>1</v>
      </c>
      <c r="T4140" s="2">
        <v>480</v>
      </c>
      <c r="U4140" s="3">
        <v>74.529154959660346</v>
      </c>
      <c r="V4140" s="3">
        <v>424.81188674018421</v>
      </c>
      <c r="W4140" s="3">
        <v>53.752982502894</v>
      </c>
      <c r="X4140" s="3">
        <v>196265.33990051597</v>
      </c>
      <c r="Y4140" s="3">
        <v>424.81188674018421</v>
      </c>
      <c r="Z4140" s="3">
        <v>53.752934982922902</v>
      </c>
      <c r="AA4140" s="3">
        <v>196265.33990051597</v>
      </c>
      <c r="AB4140">
        <f t="shared" si="110"/>
        <v>424.81188674018421</v>
      </c>
      <c r="AC4140">
        <f t="shared" si="111"/>
        <v>53.752934982922902</v>
      </c>
    </row>
    <row r="4141" spans="1:29" x14ac:dyDescent="0.25">
      <c r="A4141" s="2">
        <v>4140</v>
      </c>
      <c r="B4141" s="3" t="s">
        <v>178</v>
      </c>
      <c r="C4141" s="3" t="s">
        <v>333</v>
      </c>
      <c r="D4141" s="3" t="s">
        <v>179</v>
      </c>
      <c r="E4141" s="3" t="s">
        <v>221</v>
      </c>
      <c r="F4141" s="3">
        <v>0.56000000000000005</v>
      </c>
      <c r="G4141" s="3">
        <v>0.48</v>
      </c>
      <c r="H4141" s="3" t="s">
        <v>60</v>
      </c>
      <c r="I4141" s="2">
        <v>3200</v>
      </c>
      <c r="J4141" s="3" t="s">
        <v>72</v>
      </c>
      <c r="K4141" s="2">
        <v>3200</v>
      </c>
      <c r="L4141" s="3" t="s">
        <v>64</v>
      </c>
      <c r="M4141" s="3" t="s">
        <v>182</v>
      </c>
      <c r="N4141" s="3" t="s">
        <v>60</v>
      </c>
      <c r="O4141" s="3"/>
      <c r="P4141" s="3"/>
      <c r="Q4141" s="3"/>
      <c r="R4141" s="3">
        <v>0</v>
      </c>
      <c r="S4141" s="3">
        <v>1</v>
      </c>
      <c r="T4141" s="2">
        <v>45</v>
      </c>
      <c r="U4141" s="3">
        <v>2.5988161591980199</v>
      </c>
      <c r="V4141" s="3">
        <v>16.76872974340256</v>
      </c>
      <c r="W4141" s="3">
        <v>2.1296731738837247</v>
      </c>
      <c r="X4141" s="3">
        <v>7657.5224816878444</v>
      </c>
      <c r="Y4141" s="3">
        <v>16.76872974340256</v>
      </c>
      <c r="Z4141" s="3">
        <v>2.1296712911601454</v>
      </c>
      <c r="AA4141" s="3">
        <v>7657.5224816878444</v>
      </c>
      <c r="AB4141">
        <f t="shared" si="110"/>
        <v>16.76872974340256</v>
      </c>
      <c r="AC4141">
        <f t="shared" si="111"/>
        <v>2.1296712911601454</v>
      </c>
    </row>
    <row r="4142" spans="1:29" x14ac:dyDescent="0.25">
      <c r="A4142" s="2">
        <v>4141</v>
      </c>
      <c r="B4142" s="3" t="s">
        <v>178</v>
      </c>
      <c r="C4142" s="3" t="s">
        <v>333</v>
      </c>
      <c r="D4142" s="3" t="s">
        <v>179</v>
      </c>
      <c r="E4142" s="3" t="s">
        <v>221</v>
      </c>
      <c r="F4142" s="3">
        <v>0.56000000000000005</v>
      </c>
      <c r="G4142" s="3">
        <v>0.48</v>
      </c>
      <c r="H4142" s="3" t="s">
        <v>60</v>
      </c>
      <c r="I4142" s="2">
        <v>3200</v>
      </c>
      <c r="J4142" s="3" t="s">
        <v>72</v>
      </c>
      <c r="K4142" s="2">
        <v>3200</v>
      </c>
      <c r="L4142" s="3" t="s">
        <v>64</v>
      </c>
      <c r="M4142" s="3" t="s">
        <v>247</v>
      </c>
      <c r="N4142" s="3" t="s">
        <v>60</v>
      </c>
      <c r="O4142" s="3"/>
      <c r="P4142" s="3"/>
      <c r="Q4142" s="3"/>
      <c r="R4142" s="3">
        <v>0</v>
      </c>
      <c r="S4142" s="3">
        <v>1</v>
      </c>
      <c r="T4142" s="2">
        <v>57</v>
      </c>
      <c r="U4142" s="3">
        <v>8.3201000197963353</v>
      </c>
      <c r="V4142" s="3">
        <v>46.766177691258356</v>
      </c>
      <c r="W4142" s="3">
        <v>5.6905786015440771</v>
      </c>
      <c r="X4142" s="3">
        <v>21343.691559902061</v>
      </c>
      <c r="Y4142" s="3">
        <v>46.766177691258356</v>
      </c>
      <c r="Z4142" s="3">
        <v>5.6905735708254452</v>
      </c>
      <c r="AA4142" s="3">
        <v>21343.691559902061</v>
      </c>
      <c r="AB4142">
        <f t="shared" si="110"/>
        <v>46.766177691258356</v>
      </c>
      <c r="AC4142">
        <f t="shared" si="111"/>
        <v>5.6905735708254452</v>
      </c>
    </row>
    <row r="4143" spans="1:29" x14ac:dyDescent="0.25">
      <c r="A4143" s="2">
        <v>4142</v>
      </c>
      <c r="B4143" s="3" t="s">
        <v>178</v>
      </c>
      <c r="C4143" s="3" t="s">
        <v>333</v>
      </c>
      <c r="D4143" s="3" t="s">
        <v>179</v>
      </c>
      <c r="E4143" s="3" t="s">
        <v>221</v>
      </c>
      <c r="F4143" s="3">
        <v>0.56000000000000005</v>
      </c>
      <c r="G4143" s="3">
        <v>0.48</v>
      </c>
      <c r="H4143" s="3" t="s">
        <v>60</v>
      </c>
      <c r="I4143" s="2">
        <v>3300</v>
      </c>
      <c r="J4143" s="3" t="s">
        <v>39</v>
      </c>
      <c r="K4143" s="2">
        <v>3300</v>
      </c>
      <c r="L4143" s="3"/>
      <c r="M4143" s="3" t="s">
        <v>65</v>
      </c>
      <c r="N4143" s="3" t="s">
        <v>60</v>
      </c>
      <c r="O4143" s="3" t="s">
        <v>31</v>
      </c>
      <c r="P4143" s="3"/>
      <c r="Q4143" s="3"/>
      <c r="R4143" s="3">
        <v>0</v>
      </c>
      <c r="S4143" s="3">
        <v>1</v>
      </c>
      <c r="T4143" s="2">
        <v>106</v>
      </c>
      <c r="U4143" s="3">
        <v>14.643039750021313</v>
      </c>
      <c r="V4143" s="3">
        <v>95.894339524897688</v>
      </c>
      <c r="W4143" s="3">
        <v>10.829165449417671</v>
      </c>
      <c r="X4143" s="3">
        <v>40152.765719303206</v>
      </c>
      <c r="Y4143" s="3">
        <v>95.894339524897688</v>
      </c>
      <c r="Z4143" s="3">
        <v>10.829155875965098</v>
      </c>
      <c r="AA4143" s="3">
        <v>40152.765719303206</v>
      </c>
      <c r="AB4143">
        <f t="shared" si="110"/>
        <v>95.894339524897688</v>
      </c>
      <c r="AC4143">
        <f t="shared" si="111"/>
        <v>10.829155875965098</v>
      </c>
    </row>
    <row r="4144" spans="1:29" x14ac:dyDescent="0.25">
      <c r="A4144" s="2">
        <v>4143</v>
      </c>
      <c r="B4144" s="3" t="s">
        <v>178</v>
      </c>
      <c r="C4144" s="3" t="s">
        <v>333</v>
      </c>
      <c r="D4144" s="3" t="s">
        <v>179</v>
      </c>
      <c r="E4144" s="3" t="s">
        <v>221</v>
      </c>
      <c r="F4144" s="3">
        <v>0.56000000000000005</v>
      </c>
      <c r="G4144" s="3">
        <v>0.48</v>
      </c>
      <c r="H4144" s="3" t="s">
        <v>60</v>
      </c>
      <c r="I4144" s="2">
        <v>3300</v>
      </c>
      <c r="J4144" s="3" t="s">
        <v>39</v>
      </c>
      <c r="K4144" s="2">
        <v>3300</v>
      </c>
      <c r="L4144" s="3"/>
      <c r="M4144" s="3" t="s">
        <v>247</v>
      </c>
      <c r="N4144" s="3" t="s">
        <v>60</v>
      </c>
      <c r="O4144" s="3" t="s">
        <v>31</v>
      </c>
      <c r="P4144" s="3"/>
      <c r="Q4144" s="3"/>
      <c r="R4144" s="3">
        <v>0</v>
      </c>
      <c r="S4144" s="3">
        <v>1</v>
      </c>
      <c r="T4144" s="2">
        <v>37</v>
      </c>
      <c r="U4144" s="3">
        <v>1.1698925105847098</v>
      </c>
      <c r="V4144" s="3">
        <v>7.9354053066249506</v>
      </c>
      <c r="W4144" s="3">
        <v>1.1371257989722674</v>
      </c>
      <c r="X4144" s="3">
        <v>2999.2049142581918</v>
      </c>
      <c r="Y4144" s="3">
        <v>7.9354053066249506</v>
      </c>
      <c r="Z4144" s="3">
        <v>1.1371247937036741</v>
      </c>
      <c r="AA4144" s="3">
        <v>2999.2049142581918</v>
      </c>
      <c r="AB4144">
        <f t="shared" si="110"/>
        <v>7.9354053066249506</v>
      </c>
      <c r="AC4144">
        <f t="shared" si="111"/>
        <v>1.1371247937036741</v>
      </c>
    </row>
    <row r="4145" spans="1:29" x14ac:dyDescent="0.25">
      <c r="A4145" s="2">
        <v>4144</v>
      </c>
      <c r="B4145" s="3" t="s">
        <v>178</v>
      </c>
      <c r="C4145" s="3" t="s">
        <v>333</v>
      </c>
      <c r="D4145" s="3" t="s">
        <v>179</v>
      </c>
      <c r="E4145" s="3" t="s">
        <v>221</v>
      </c>
      <c r="F4145" s="3">
        <v>0.56000000000000005</v>
      </c>
      <c r="G4145" s="3">
        <v>0.48</v>
      </c>
      <c r="H4145" s="3" t="s">
        <v>60</v>
      </c>
      <c r="I4145" s="2">
        <v>4110</v>
      </c>
      <c r="J4145" s="3" t="s">
        <v>77</v>
      </c>
      <c r="K4145" s="2">
        <v>4110</v>
      </c>
      <c r="L4145" s="3" t="s">
        <v>64</v>
      </c>
      <c r="M4145" s="3" t="s">
        <v>371</v>
      </c>
      <c r="N4145" s="3" t="s">
        <v>60</v>
      </c>
      <c r="O4145" s="3"/>
      <c r="P4145" s="3"/>
      <c r="Q4145" s="3"/>
      <c r="R4145" s="3">
        <v>0</v>
      </c>
      <c r="S4145" s="3">
        <v>1</v>
      </c>
      <c r="T4145" s="2">
        <v>10</v>
      </c>
      <c r="U4145" s="3">
        <v>6.1797885395847157E-2</v>
      </c>
      <c r="V4145" s="3">
        <v>0.39201468251235594</v>
      </c>
      <c r="W4145" s="3">
        <v>4.0769957072751897E-2</v>
      </c>
      <c r="X4145" s="3">
        <v>168.07690602932294</v>
      </c>
      <c r="Y4145" s="3">
        <v>0.39201468251235594</v>
      </c>
      <c r="Z4145" s="3">
        <v>4.0769921030339114E-2</v>
      </c>
      <c r="AA4145" s="3">
        <v>168.07690602932294</v>
      </c>
      <c r="AB4145">
        <f t="shared" si="110"/>
        <v>0.39201468251235594</v>
      </c>
      <c r="AC4145">
        <f t="shared" si="111"/>
        <v>4.0769921030339114E-2</v>
      </c>
    </row>
    <row r="4146" spans="1:29" x14ac:dyDescent="0.25">
      <c r="A4146" s="2">
        <v>4145</v>
      </c>
      <c r="B4146" s="3" t="s">
        <v>178</v>
      </c>
      <c r="C4146" s="3" t="s">
        <v>333</v>
      </c>
      <c r="D4146" s="3" t="s">
        <v>179</v>
      </c>
      <c r="E4146" s="3" t="s">
        <v>221</v>
      </c>
      <c r="F4146" s="3">
        <v>0.56000000000000005</v>
      </c>
      <c r="G4146" s="3">
        <v>0.48</v>
      </c>
      <c r="H4146" s="3" t="s">
        <v>60</v>
      </c>
      <c r="I4146" s="2">
        <v>4110</v>
      </c>
      <c r="J4146" s="3" t="s">
        <v>77</v>
      </c>
      <c r="K4146" s="2">
        <v>4110</v>
      </c>
      <c r="L4146" s="3" t="s">
        <v>64</v>
      </c>
      <c r="M4146" s="3" t="s">
        <v>372</v>
      </c>
      <c r="N4146" s="3" t="s">
        <v>60</v>
      </c>
      <c r="O4146" s="3"/>
      <c r="P4146" s="3"/>
      <c r="Q4146" s="3"/>
      <c r="R4146" s="3">
        <v>0</v>
      </c>
      <c r="S4146" s="3">
        <v>1</v>
      </c>
      <c r="T4146" s="2">
        <v>3</v>
      </c>
      <c r="U4146" s="3">
        <v>7.4019014217947925E-3</v>
      </c>
      <c r="V4146" s="3">
        <v>4.1012297509048105E-2</v>
      </c>
      <c r="W4146" s="3">
        <v>3.6735387461302349E-3</v>
      </c>
      <c r="X4146" s="3">
        <v>17.566614914854039</v>
      </c>
      <c r="Y4146" s="3">
        <v>4.1012297509048105E-2</v>
      </c>
      <c r="Z4146" s="3">
        <v>3.6735354985624326E-3</v>
      </c>
      <c r="AA4146" s="3">
        <v>17.566614914854039</v>
      </c>
      <c r="AB4146">
        <f t="shared" si="110"/>
        <v>4.1012297509048105E-2</v>
      </c>
      <c r="AC4146">
        <f t="shared" si="111"/>
        <v>3.6735354985624326E-3</v>
      </c>
    </row>
    <row r="4147" spans="1:29" x14ac:dyDescent="0.25">
      <c r="A4147" s="2">
        <v>4146</v>
      </c>
      <c r="B4147" s="3" t="s">
        <v>178</v>
      </c>
      <c r="C4147" s="3" t="s">
        <v>333</v>
      </c>
      <c r="D4147" s="3" t="s">
        <v>179</v>
      </c>
      <c r="E4147" s="3" t="s">
        <v>221</v>
      </c>
      <c r="F4147" s="3">
        <v>0.56000000000000005</v>
      </c>
      <c r="G4147" s="3">
        <v>0.48</v>
      </c>
      <c r="H4147" s="3" t="s">
        <v>60</v>
      </c>
      <c r="I4147" s="2">
        <v>4110</v>
      </c>
      <c r="J4147" s="3" t="s">
        <v>77</v>
      </c>
      <c r="K4147" s="2">
        <v>4110</v>
      </c>
      <c r="L4147" s="3" t="s">
        <v>64</v>
      </c>
      <c r="M4147" s="3" t="s">
        <v>65</v>
      </c>
      <c r="N4147" s="3" t="s">
        <v>60</v>
      </c>
      <c r="O4147" s="3"/>
      <c r="P4147" s="3"/>
      <c r="Q4147" s="3"/>
      <c r="R4147" s="3">
        <v>0</v>
      </c>
      <c r="S4147" s="3">
        <v>1</v>
      </c>
      <c r="T4147" s="2">
        <v>105</v>
      </c>
      <c r="U4147" s="3">
        <v>13.650083312949411</v>
      </c>
      <c r="V4147" s="3">
        <v>73.98629132102424</v>
      </c>
      <c r="W4147" s="3">
        <v>6.6848618625784777</v>
      </c>
      <c r="X4147" s="3">
        <v>31441.876511579492</v>
      </c>
      <c r="Y4147" s="3">
        <v>73.98629132102424</v>
      </c>
      <c r="Z4147" s="3">
        <v>6.6848559528702607</v>
      </c>
      <c r="AA4147" s="3">
        <v>31441.876511579492</v>
      </c>
      <c r="AB4147">
        <f t="shared" si="110"/>
        <v>73.98629132102424</v>
      </c>
      <c r="AC4147">
        <f t="shared" si="111"/>
        <v>6.6848559528702607</v>
      </c>
    </row>
    <row r="4148" spans="1:29" x14ac:dyDescent="0.25">
      <c r="A4148" s="2">
        <v>4147</v>
      </c>
      <c r="B4148" s="3" t="s">
        <v>178</v>
      </c>
      <c r="C4148" s="3" t="s">
        <v>333</v>
      </c>
      <c r="D4148" s="3" t="s">
        <v>179</v>
      </c>
      <c r="E4148" s="3" t="s">
        <v>221</v>
      </c>
      <c r="F4148" s="3">
        <v>0.56000000000000005</v>
      </c>
      <c r="G4148" s="3">
        <v>0.48</v>
      </c>
      <c r="H4148" s="3" t="s">
        <v>60</v>
      </c>
      <c r="I4148" s="2">
        <v>4110</v>
      </c>
      <c r="J4148" s="3" t="s">
        <v>77</v>
      </c>
      <c r="K4148" s="2">
        <v>4110</v>
      </c>
      <c r="L4148" s="3" t="s">
        <v>64</v>
      </c>
      <c r="M4148" s="3" t="s">
        <v>247</v>
      </c>
      <c r="N4148" s="3" t="s">
        <v>60</v>
      </c>
      <c r="O4148" s="3"/>
      <c r="P4148" s="3"/>
      <c r="Q4148" s="3"/>
      <c r="R4148" s="3">
        <v>0</v>
      </c>
      <c r="S4148" s="3">
        <v>1</v>
      </c>
      <c r="T4148" s="2">
        <v>24</v>
      </c>
      <c r="U4148" s="3">
        <v>4.7772880523553614</v>
      </c>
      <c r="V4148" s="3">
        <v>25.456747530342501</v>
      </c>
      <c r="W4148" s="3">
        <v>2.037469818929206</v>
      </c>
      <c r="X4148" s="3">
        <v>10590.553180450623</v>
      </c>
      <c r="Y4148" s="3">
        <v>25.456747530342501</v>
      </c>
      <c r="Z4148" s="3">
        <v>2.0374680177173956</v>
      </c>
      <c r="AA4148" s="3">
        <v>10590.553180450623</v>
      </c>
      <c r="AB4148">
        <f t="shared" si="110"/>
        <v>25.456747530342501</v>
      </c>
      <c r="AC4148">
        <f t="shared" si="111"/>
        <v>2.0374680177173956</v>
      </c>
    </row>
    <row r="4149" spans="1:29" x14ac:dyDescent="0.25">
      <c r="A4149" s="2">
        <v>4148</v>
      </c>
      <c r="B4149" s="3" t="s">
        <v>178</v>
      </c>
      <c r="C4149" s="3" t="s">
        <v>333</v>
      </c>
      <c r="D4149" s="3" t="s">
        <v>179</v>
      </c>
      <c r="E4149" s="3" t="s">
        <v>221</v>
      </c>
      <c r="F4149" s="3">
        <v>0.56000000000000005</v>
      </c>
      <c r="G4149" s="3">
        <v>0.48</v>
      </c>
      <c r="H4149" s="3" t="s">
        <v>60</v>
      </c>
      <c r="I4149" s="2">
        <v>4112</v>
      </c>
      <c r="J4149" s="3" t="s">
        <v>217</v>
      </c>
      <c r="K4149" s="2">
        <v>4112</v>
      </c>
      <c r="L4149" s="3" t="s">
        <v>64</v>
      </c>
      <c r="M4149" s="3" t="s">
        <v>65</v>
      </c>
      <c r="N4149" s="3" t="s">
        <v>60</v>
      </c>
      <c r="O4149" s="3"/>
      <c r="P4149" s="3"/>
      <c r="Q4149" s="3"/>
      <c r="R4149" s="3">
        <v>0</v>
      </c>
      <c r="S4149" s="3">
        <v>1</v>
      </c>
      <c r="T4149" s="2">
        <v>5</v>
      </c>
      <c r="U4149" s="3">
        <v>0.2310558187550161</v>
      </c>
      <c r="V4149" s="3">
        <v>0.88231491067342771</v>
      </c>
      <c r="W4149" s="3">
        <v>8.9095579168850747E-2</v>
      </c>
      <c r="X4149" s="3">
        <v>447.06644995891736</v>
      </c>
      <c r="Y4149" s="3">
        <v>0.88231491067342771</v>
      </c>
      <c r="Z4149" s="3">
        <v>8.9095500404489436E-2</v>
      </c>
      <c r="AA4149" s="3">
        <v>447.06644995891736</v>
      </c>
      <c r="AB4149">
        <f t="shared" si="110"/>
        <v>0.88231491067342771</v>
      </c>
      <c r="AC4149">
        <f t="shared" si="111"/>
        <v>8.9095500404489436E-2</v>
      </c>
    </row>
    <row r="4150" spans="1:29" x14ac:dyDescent="0.25">
      <c r="A4150" s="2">
        <v>4149</v>
      </c>
      <c r="B4150" s="3" t="s">
        <v>178</v>
      </c>
      <c r="C4150" s="3" t="s">
        <v>333</v>
      </c>
      <c r="D4150" s="3" t="s">
        <v>179</v>
      </c>
      <c r="E4150" s="3" t="s">
        <v>221</v>
      </c>
      <c r="F4150" s="3">
        <v>0.56000000000000005</v>
      </c>
      <c r="G4150" s="3">
        <v>0.48</v>
      </c>
      <c r="H4150" s="3" t="s">
        <v>60</v>
      </c>
      <c r="I4150" s="2">
        <v>4112</v>
      </c>
      <c r="J4150" s="3" t="s">
        <v>217</v>
      </c>
      <c r="K4150" s="2">
        <v>4112</v>
      </c>
      <c r="L4150" s="3" t="s">
        <v>64</v>
      </c>
      <c r="M4150" s="3" t="s">
        <v>247</v>
      </c>
      <c r="N4150" s="3" t="s">
        <v>60</v>
      </c>
      <c r="O4150" s="3"/>
      <c r="P4150" s="3"/>
      <c r="Q4150" s="3"/>
      <c r="R4150" s="3">
        <v>0</v>
      </c>
      <c r="S4150" s="3">
        <v>1</v>
      </c>
      <c r="T4150" s="2">
        <v>16</v>
      </c>
      <c r="U4150" s="3">
        <v>0.86472103179098891</v>
      </c>
      <c r="V4150" s="3">
        <v>3.3789055943418931</v>
      </c>
      <c r="W4150" s="3">
        <v>0.34632986401489479</v>
      </c>
      <c r="X4150" s="3">
        <v>1691.3678723663554</v>
      </c>
      <c r="Y4150" s="3">
        <v>3.3789055943418931</v>
      </c>
      <c r="Z4150" s="3">
        <v>0.34632955784425351</v>
      </c>
      <c r="AA4150" s="3">
        <v>1691.3678723663554</v>
      </c>
      <c r="AB4150">
        <f t="shared" si="110"/>
        <v>3.3789055943418931</v>
      </c>
      <c r="AC4150">
        <f t="shared" si="111"/>
        <v>0.34632955784425351</v>
      </c>
    </row>
    <row r="4151" spans="1:29" x14ac:dyDescent="0.25">
      <c r="A4151" s="2">
        <v>4150</v>
      </c>
      <c r="B4151" s="3" t="s">
        <v>178</v>
      </c>
      <c r="C4151" s="3" t="s">
        <v>333</v>
      </c>
      <c r="D4151" s="3" t="s">
        <v>179</v>
      </c>
      <c r="E4151" s="3" t="s">
        <v>221</v>
      </c>
      <c r="F4151" s="3">
        <v>0.56000000000000005</v>
      </c>
      <c r="G4151" s="3">
        <v>0.48</v>
      </c>
      <c r="H4151" s="3" t="s">
        <v>60</v>
      </c>
      <c r="I4151" s="2">
        <v>4200</v>
      </c>
      <c r="J4151" s="3" t="s">
        <v>78</v>
      </c>
      <c r="K4151" s="2">
        <v>4200</v>
      </c>
      <c r="L4151" s="3" t="s">
        <v>64</v>
      </c>
      <c r="M4151" s="3" t="s">
        <v>65</v>
      </c>
      <c r="N4151" s="3" t="s">
        <v>60</v>
      </c>
      <c r="O4151" s="3"/>
      <c r="P4151" s="3"/>
      <c r="Q4151" s="3"/>
      <c r="R4151" s="3">
        <v>0</v>
      </c>
      <c r="S4151" s="3">
        <v>1</v>
      </c>
      <c r="T4151" s="2">
        <v>77</v>
      </c>
      <c r="U4151" s="3">
        <v>11.355668474424405</v>
      </c>
      <c r="V4151" s="3">
        <v>63.747007631989426</v>
      </c>
      <c r="W4151" s="3">
        <v>7.7860213053435885</v>
      </c>
      <c r="X4151" s="3">
        <v>31506.902650300144</v>
      </c>
      <c r="Y4151" s="3">
        <v>63.747007631989426</v>
      </c>
      <c r="Z4151" s="3">
        <v>7.7860144221625998</v>
      </c>
      <c r="AA4151" s="3">
        <v>31506.902650300144</v>
      </c>
      <c r="AB4151">
        <f t="shared" si="110"/>
        <v>63.747007631989426</v>
      </c>
      <c r="AC4151">
        <f t="shared" si="111"/>
        <v>7.7860144221625998</v>
      </c>
    </row>
    <row r="4152" spans="1:29" x14ac:dyDescent="0.25">
      <c r="A4152" s="2">
        <v>4151</v>
      </c>
      <c r="B4152" s="3" t="s">
        <v>178</v>
      </c>
      <c r="C4152" s="3" t="s">
        <v>333</v>
      </c>
      <c r="D4152" s="3" t="s">
        <v>179</v>
      </c>
      <c r="E4152" s="3" t="s">
        <v>221</v>
      </c>
      <c r="F4152" s="3">
        <v>0.56000000000000005</v>
      </c>
      <c r="G4152" s="3">
        <v>0.48</v>
      </c>
      <c r="H4152" s="3" t="s">
        <v>60</v>
      </c>
      <c r="I4152" s="2">
        <v>4210</v>
      </c>
      <c r="J4152" s="3" t="s">
        <v>79</v>
      </c>
      <c r="K4152" s="2">
        <v>4210</v>
      </c>
      <c r="L4152" s="3" t="s">
        <v>64</v>
      </c>
      <c r="M4152" s="3" t="s">
        <v>65</v>
      </c>
      <c r="N4152" s="3" t="s">
        <v>60</v>
      </c>
      <c r="O4152" s="3"/>
      <c r="P4152" s="3"/>
      <c r="Q4152" s="3"/>
      <c r="R4152" s="3">
        <v>0</v>
      </c>
      <c r="S4152" s="3">
        <v>1</v>
      </c>
      <c r="T4152" s="2">
        <v>5</v>
      </c>
      <c r="U4152" s="3">
        <v>0.16336889151469108</v>
      </c>
      <c r="V4152" s="3">
        <v>1.1179531603314756</v>
      </c>
      <c r="W4152" s="3">
        <v>0.17296649031667732</v>
      </c>
      <c r="X4152" s="3">
        <v>535.17119556592957</v>
      </c>
      <c r="Y4152" s="3">
        <v>1.1179531603314756</v>
      </c>
      <c r="Z4152" s="3">
        <v>0.17296633740678771</v>
      </c>
      <c r="AA4152" s="3">
        <v>535.17119556592957</v>
      </c>
      <c r="AB4152">
        <f t="shared" si="110"/>
        <v>1.1179531603314756</v>
      </c>
      <c r="AC4152">
        <f t="shared" si="111"/>
        <v>0.17296633740678771</v>
      </c>
    </row>
    <row r="4153" spans="1:29" x14ac:dyDescent="0.25">
      <c r="A4153" s="2">
        <v>4152</v>
      </c>
      <c r="B4153" s="3" t="s">
        <v>178</v>
      </c>
      <c r="C4153" s="3" t="s">
        <v>333</v>
      </c>
      <c r="D4153" s="3" t="s">
        <v>179</v>
      </c>
      <c r="E4153" s="3" t="s">
        <v>221</v>
      </c>
      <c r="F4153" s="3">
        <v>0.56000000000000005</v>
      </c>
      <c r="G4153" s="3">
        <v>0.48</v>
      </c>
      <c r="H4153" s="3" t="s">
        <v>60</v>
      </c>
      <c r="I4153" s="2">
        <v>4210</v>
      </c>
      <c r="J4153" s="3" t="s">
        <v>79</v>
      </c>
      <c r="K4153" s="2">
        <v>4210</v>
      </c>
      <c r="L4153" s="3" t="s">
        <v>64</v>
      </c>
      <c r="M4153" s="3" t="s">
        <v>182</v>
      </c>
      <c r="N4153" s="3" t="s">
        <v>60</v>
      </c>
      <c r="O4153" s="3"/>
      <c r="P4153" s="3"/>
      <c r="Q4153" s="3"/>
      <c r="R4153" s="3">
        <v>0</v>
      </c>
      <c r="S4153" s="3">
        <v>1</v>
      </c>
      <c r="T4153" s="2">
        <v>15</v>
      </c>
      <c r="U4153" s="3">
        <v>0.43038611957215783</v>
      </c>
      <c r="V4153" s="3">
        <v>3.1069808213253998</v>
      </c>
      <c r="W4153" s="3">
        <v>0.45479067652150124</v>
      </c>
      <c r="X4153" s="3">
        <v>1422.68823144916</v>
      </c>
      <c r="Y4153" s="3">
        <v>3.1069808213253998</v>
      </c>
      <c r="Z4153" s="3">
        <v>0.45479027446679088</v>
      </c>
      <c r="AA4153" s="3">
        <v>1422.68823144916</v>
      </c>
      <c r="AB4153">
        <f t="shared" si="110"/>
        <v>3.1069808213253998</v>
      </c>
      <c r="AC4153">
        <f t="shared" si="111"/>
        <v>0.45479027446679088</v>
      </c>
    </row>
    <row r="4154" spans="1:29" x14ac:dyDescent="0.25">
      <c r="A4154" s="2">
        <v>4153</v>
      </c>
      <c r="B4154" s="3" t="s">
        <v>178</v>
      </c>
      <c r="C4154" s="3" t="s">
        <v>333</v>
      </c>
      <c r="D4154" s="3" t="s">
        <v>179</v>
      </c>
      <c r="E4154" s="3" t="s">
        <v>221</v>
      </c>
      <c r="F4154" s="3">
        <v>0.56000000000000005</v>
      </c>
      <c r="G4154" s="3">
        <v>0.48</v>
      </c>
      <c r="H4154" s="3" t="s">
        <v>60</v>
      </c>
      <c r="I4154" s="2">
        <v>4260</v>
      </c>
      <c r="J4154" s="3" t="s">
        <v>172</v>
      </c>
      <c r="K4154" s="2">
        <v>4260</v>
      </c>
      <c r="L4154" s="3" t="s">
        <v>64</v>
      </c>
      <c r="M4154" s="3" t="s">
        <v>65</v>
      </c>
      <c r="N4154" s="3" t="s">
        <v>60</v>
      </c>
      <c r="O4154" s="3"/>
      <c r="P4154" s="3"/>
      <c r="Q4154" s="3"/>
      <c r="R4154" s="3">
        <v>0</v>
      </c>
      <c r="S4154" s="3">
        <v>1</v>
      </c>
      <c r="T4154" s="2">
        <v>3</v>
      </c>
      <c r="U4154" s="3">
        <v>3.5629174464375216E-3</v>
      </c>
      <c r="V4154" s="3">
        <v>2.2741120870435332E-2</v>
      </c>
      <c r="W4154" s="3">
        <v>2.6925866132024908E-3</v>
      </c>
      <c r="X4154" s="3">
        <v>10.710325155599191</v>
      </c>
      <c r="Y4154" s="3">
        <v>2.2741120870435332E-2</v>
      </c>
      <c r="Z4154" s="3">
        <v>2.6925842328389881E-3</v>
      </c>
      <c r="AA4154" s="3">
        <v>10.710325155599191</v>
      </c>
      <c r="AB4154">
        <f t="shared" si="110"/>
        <v>2.2741120870435332E-2</v>
      </c>
      <c r="AC4154">
        <f t="shared" si="111"/>
        <v>2.6925842328389881E-3</v>
      </c>
    </row>
    <row r="4155" spans="1:29" x14ac:dyDescent="0.25">
      <c r="A4155" s="2">
        <v>4154</v>
      </c>
      <c r="B4155" s="3" t="s">
        <v>178</v>
      </c>
      <c r="C4155" s="3" t="s">
        <v>333</v>
      </c>
      <c r="D4155" s="3" t="s">
        <v>179</v>
      </c>
      <c r="E4155" s="3" t="s">
        <v>221</v>
      </c>
      <c r="F4155" s="3">
        <v>0.56000000000000005</v>
      </c>
      <c r="G4155" s="3">
        <v>0.48</v>
      </c>
      <c r="H4155" s="3" t="s">
        <v>60</v>
      </c>
      <c r="I4155" s="2">
        <v>4340</v>
      </c>
      <c r="J4155" s="3" t="s">
        <v>82</v>
      </c>
      <c r="K4155" s="2">
        <v>4340</v>
      </c>
      <c r="L4155" s="3" t="s">
        <v>64</v>
      </c>
      <c r="M4155" s="3" t="s">
        <v>65</v>
      </c>
      <c r="N4155" s="3" t="s">
        <v>60</v>
      </c>
      <c r="O4155" s="3"/>
      <c r="P4155" s="3"/>
      <c r="Q4155" s="3"/>
      <c r="R4155" s="3">
        <v>0</v>
      </c>
      <c r="S4155" s="3">
        <v>1</v>
      </c>
      <c r="T4155" s="2">
        <v>63</v>
      </c>
      <c r="U4155" s="3">
        <v>4.6857343900759512</v>
      </c>
      <c r="V4155" s="3">
        <v>21.555595606020873</v>
      </c>
      <c r="W4155" s="3">
        <v>2.6185428277624876</v>
      </c>
      <c r="X4155" s="3">
        <v>10154.823963406938</v>
      </c>
      <c r="Y4155" s="3">
        <v>21.555595606020873</v>
      </c>
      <c r="Z4155" s="3">
        <v>2.6185405128569039</v>
      </c>
      <c r="AA4155" s="3">
        <v>10154.823963406938</v>
      </c>
      <c r="AB4155">
        <f t="shared" si="110"/>
        <v>21.555595606020873</v>
      </c>
      <c r="AC4155">
        <f t="shared" si="111"/>
        <v>2.6185405128569039</v>
      </c>
    </row>
    <row r="4156" spans="1:29" x14ac:dyDescent="0.25">
      <c r="A4156" s="2">
        <v>4155</v>
      </c>
      <c r="B4156" s="3" t="s">
        <v>178</v>
      </c>
      <c r="C4156" s="3" t="s">
        <v>333</v>
      </c>
      <c r="D4156" s="3" t="s">
        <v>179</v>
      </c>
      <c r="E4156" s="3" t="s">
        <v>221</v>
      </c>
      <c r="F4156" s="3">
        <v>0.56000000000000005</v>
      </c>
      <c r="G4156" s="3">
        <v>0.48</v>
      </c>
      <c r="H4156" s="3" t="s">
        <v>60</v>
      </c>
      <c r="I4156" s="2">
        <v>4340</v>
      </c>
      <c r="J4156" s="3" t="s">
        <v>82</v>
      </c>
      <c r="K4156" s="2">
        <v>4340</v>
      </c>
      <c r="L4156" s="3" t="s">
        <v>64</v>
      </c>
      <c r="M4156" s="3" t="s">
        <v>182</v>
      </c>
      <c r="N4156" s="3" t="s">
        <v>60</v>
      </c>
      <c r="O4156" s="3"/>
      <c r="P4156" s="3"/>
      <c r="Q4156" s="3"/>
      <c r="R4156" s="3">
        <v>0</v>
      </c>
      <c r="S4156" s="3">
        <v>1</v>
      </c>
      <c r="T4156" s="2">
        <v>1</v>
      </c>
      <c r="U4156" s="3">
        <v>1.03449911089404E-2</v>
      </c>
      <c r="V4156" s="3">
        <v>8.3884506157041155E-2</v>
      </c>
      <c r="W4156" s="3">
        <v>1.1110527810330614E-2</v>
      </c>
      <c r="X4156" s="3">
        <v>37.7476264451753</v>
      </c>
      <c r="Y4156" s="3">
        <v>8.3884506157041155E-2</v>
      </c>
      <c r="Z4156" s="3">
        <v>1.1110517988141499E-2</v>
      </c>
      <c r="AA4156" s="3">
        <v>37.7476264451753</v>
      </c>
      <c r="AB4156">
        <f t="shared" si="110"/>
        <v>8.3884506157041155E-2</v>
      </c>
      <c r="AC4156">
        <f t="shared" si="111"/>
        <v>1.1110517988141499E-2</v>
      </c>
    </row>
    <row r="4157" spans="1:29" x14ac:dyDescent="0.25">
      <c r="A4157" s="2">
        <v>4156</v>
      </c>
      <c r="B4157" s="3" t="s">
        <v>178</v>
      </c>
      <c r="C4157" s="3" t="s">
        <v>333</v>
      </c>
      <c r="D4157" s="3" t="s">
        <v>179</v>
      </c>
      <c r="E4157" s="3" t="s">
        <v>221</v>
      </c>
      <c r="F4157" s="3">
        <v>0.56000000000000005</v>
      </c>
      <c r="G4157" s="3">
        <v>0.48</v>
      </c>
      <c r="H4157" s="3" t="s">
        <v>60</v>
      </c>
      <c r="I4157" s="2">
        <v>4340</v>
      </c>
      <c r="J4157" s="3" t="s">
        <v>82</v>
      </c>
      <c r="K4157" s="2">
        <v>4340</v>
      </c>
      <c r="L4157" s="3" t="s">
        <v>64</v>
      </c>
      <c r="M4157" s="3" t="s">
        <v>247</v>
      </c>
      <c r="N4157" s="3" t="s">
        <v>60</v>
      </c>
      <c r="O4157" s="3"/>
      <c r="P4157" s="3"/>
      <c r="Q4157" s="3"/>
      <c r="R4157" s="3">
        <v>0</v>
      </c>
      <c r="S4157" s="3">
        <v>1</v>
      </c>
      <c r="T4157" s="2">
        <v>12</v>
      </c>
      <c r="U4157" s="3">
        <v>0.76116869566870782</v>
      </c>
      <c r="V4157" s="3">
        <v>4.3373451115320947</v>
      </c>
      <c r="W4157" s="3">
        <v>0.81175662555536054</v>
      </c>
      <c r="X4157" s="3">
        <v>2044.032223613422</v>
      </c>
      <c r="Y4157" s="3">
        <v>4.3373451115320947</v>
      </c>
      <c r="Z4157" s="3">
        <v>0.81175590792724739</v>
      </c>
      <c r="AA4157" s="3">
        <v>2044.032223613422</v>
      </c>
      <c r="AB4157">
        <f t="shared" si="110"/>
        <v>4.3373451115320947</v>
      </c>
      <c r="AC4157">
        <f t="shared" si="111"/>
        <v>0.81175590792724739</v>
      </c>
    </row>
    <row r="4158" spans="1:29" x14ac:dyDescent="0.25">
      <c r="A4158" s="2">
        <v>4157</v>
      </c>
      <c r="B4158" s="3" t="s">
        <v>178</v>
      </c>
      <c r="C4158" s="3" t="s">
        <v>333</v>
      </c>
      <c r="D4158" s="3" t="s">
        <v>179</v>
      </c>
      <c r="E4158" s="3" t="s">
        <v>221</v>
      </c>
      <c r="F4158" s="3">
        <v>0.56000000000000005</v>
      </c>
      <c r="G4158" s="3">
        <v>0.48</v>
      </c>
      <c r="H4158" s="3" t="s">
        <v>60</v>
      </c>
      <c r="I4158" s="2">
        <v>5100</v>
      </c>
      <c r="J4158" s="3" t="s">
        <v>85</v>
      </c>
      <c r="K4158" s="2">
        <v>5100</v>
      </c>
      <c r="L4158" s="3" t="s">
        <v>64</v>
      </c>
      <c r="M4158" s="3" t="s">
        <v>65</v>
      </c>
      <c r="N4158" s="3" t="s">
        <v>60</v>
      </c>
      <c r="O4158" s="3"/>
      <c r="P4158" s="3"/>
      <c r="Q4158" s="3"/>
      <c r="R4158" s="3">
        <v>0</v>
      </c>
      <c r="S4158" s="3">
        <v>1</v>
      </c>
      <c r="T4158" s="2">
        <v>21</v>
      </c>
      <c r="U4158" s="3">
        <v>2.9498546563765902</v>
      </c>
      <c r="V4158" s="3">
        <v>4.7547088819721717</v>
      </c>
      <c r="W4158" s="3">
        <v>0.57950380158814907</v>
      </c>
      <c r="X4158" s="3">
        <v>2200.7586361687372</v>
      </c>
      <c r="Y4158" s="3">
        <v>4.7547088819721717</v>
      </c>
      <c r="Z4158" s="3">
        <v>0.57950328928162076</v>
      </c>
      <c r="AA4158" s="3">
        <v>2200.7586361687372</v>
      </c>
      <c r="AB4158">
        <f t="shared" si="110"/>
        <v>4.7547088819721717</v>
      </c>
      <c r="AC4158">
        <f t="shared" si="111"/>
        <v>0.57950328928162076</v>
      </c>
    </row>
    <row r="4159" spans="1:29" x14ac:dyDescent="0.25">
      <c r="A4159" s="2">
        <v>4158</v>
      </c>
      <c r="B4159" s="3" t="s">
        <v>178</v>
      </c>
      <c r="C4159" s="3" t="s">
        <v>333</v>
      </c>
      <c r="D4159" s="3" t="s">
        <v>179</v>
      </c>
      <c r="E4159" s="3" t="s">
        <v>221</v>
      </c>
      <c r="F4159" s="3">
        <v>0.56000000000000005</v>
      </c>
      <c r="G4159" s="3">
        <v>0.48</v>
      </c>
      <c r="H4159" s="3" t="s">
        <v>60</v>
      </c>
      <c r="I4159" s="2">
        <v>5100</v>
      </c>
      <c r="J4159" s="3" t="s">
        <v>85</v>
      </c>
      <c r="K4159" s="2">
        <v>5100</v>
      </c>
      <c r="L4159" s="3" t="s">
        <v>64</v>
      </c>
      <c r="M4159" s="3" t="s">
        <v>247</v>
      </c>
      <c r="N4159" s="3" t="s">
        <v>60</v>
      </c>
      <c r="O4159" s="3"/>
      <c r="P4159" s="3"/>
      <c r="Q4159" s="3"/>
      <c r="R4159" s="3">
        <v>0</v>
      </c>
      <c r="S4159" s="3">
        <v>1</v>
      </c>
      <c r="T4159" s="2">
        <v>1</v>
      </c>
      <c r="U4159" s="3">
        <v>8.6239030976663703E-3</v>
      </c>
      <c r="V4159" s="3">
        <v>2.479919047168061E-2</v>
      </c>
      <c r="W4159" s="3">
        <v>2.9186693685211763E-3</v>
      </c>
      <c r="X4159" s="3">
        <v>10.543834580469166</v>
      </c>
      <c r="Y4159" s="3">
        <v>2.479919047168061E-2</v>
      </c>
      <c r="Z4159" s="3">
        <v>2.91866678829069E-3</v>
      </c>
      <c r="AA4159" s="3">
        <v>10.543834580469166</v>
      </c>
      <c r="AB4159">
        <f t="shared" si="110"/>
        <v>2.479919047168061E-2</v>
      </c>
      <c r="AC4159">
        <f t="shared" si="111"/>
        <v>2.91866678829069E-3</v>
      </c>
    </row>
    <row r="4160" spans="1:29" x14ac:dyDescent="0.25">
      <c r="A4160" s="2">
        <v>4159</v>
      </c>
      <c r="B4160" s="3" t="s">
        <v>178</v>
      </c>
      <c r="C4160" s="3" t="s">
        <v>333</v>
      </c>
      <c r="D4160" s="3" t="s">
        <v>179</v>
      </c>
      <c r="E4160" s="3" t="s">
        <v>221</v>
      </c>
      <c r="F4160" s="3">
        <v>0.56000000000000005</v>
      </c>
      <c r="G4160" s="3">
        <v>0.48</v>
      </c>
      <c r="H4160" s="3" t="s">
        <v>60</v>
      </c>
      <c r="I4160" s="2">
        <v>5300</v>
      </c>
      <c r="J4160" s="3" t="s">
        <v>88</v>
      </c>
      <c r="K4160" s="2">
        <v>5300</v>
      </c>
      <c r="L4160" s="3" t="s">
        <v>64</v>
      </c>
      <c r="M4160" s="3" t="s">
        <v>65</v>
      </c>
      <c r="N4160" s="3" t="s">
        <v>60</v>
      </c>
      <c r="O4160" s="3"/>
      <c r="P4160" s="3"/>
      <c r="Q4160" s="3"/>
      <c r="R4160" s="3">
        <v>0</v>
      </c>
      <c r="S4160" s="3">
        <v>1</v>
      </c>
      <c r="T4160" s="2">
        <v>15</v>
      </c>
      <c r="U4160" s="3">
        <v>4.9242401685291712</v>
      </c>
      <c r="V4160" s="3">
        <v>1.2710973746084089</v>
      </c>
      <c r="W4160" s="3">
        <v>5.8225964712959384E-2</v>
      </c>
      <c r="X4160" s="3">
        <v>4982.5088378836326</v>
      </c>
      <c r="Y4160" s="3">
        <v>1.2710973746084089</v>
      </c>
      <c r="Z4160" s="3">
        <v>5.8225913238677818E-2</v>
      </c>
      <c r="AA4160" s="3">
        <v>4982.5088378836326</v>
      </c>
      <c r="AB4160">
        <f t="shared" si="110"/>
        <v>1.2710973746084089</v>
      </c>
      <c r="AC4160">
        <f t="shared" si="111"/>
        <v>5.8225913238677818E-2</v>
      </c>
    </row>
    <row r="4161" spans="1:29" x14ac:dyDescent="0.25">
      <c r="A4161" s="2">
        <v>4160</v>
      </c>
      <c r="B4161" s="3" t="s">
        <v>178</v>
      </c>
      <c r="C4161" s="3" t="s">
        <v>333</v>
      </c>
      <c r="D4161" s="3" t="s">
        <v>179</v>
      </c>
      <c r="E4161" s="3" t="s">
        <v>221</v>
      </c>
      <c r="F4161" s="3">
        <v>0.56000000000000005</v>
      </c>
      <c r="G4161" s="3">
        <v>0.48</v>
      </c>
      <c r="H4161" s="3" t="s">
        <v>60</v>
      </c>
      <c r="I4161" s="2">
        <v>5300</v>
      </c>
      <c r="J4161" s="3" t="s">
        <v>88</v>
      </c>
      <c r="K4161" s="2">
        <v>5300</v>
      </c>
      <c r="L4161" s="3" t="s">
        <v>64</v>
      </c>
      <c r="M4161" s="3" t="s">
        <v>247</v>
      </c>
      <c r="N4161" s="3" t="s">
        <v>60</v>
      </c>
      <c r="O4161" s="3"/>
      <c r="P4161" s="3"/>
      <c r="Q4161" s="3"/>
      <c r="R4161" s="3">
        <v>0</v>
      </c>
      <c r="S4161" s="3">
        <v>1</v>
      </c>
      <c r="T4161" s="2">
        <v>6</v>
      </c>
      <c r="U4161" s="3">
        <v>0.19235819727785164</v>
      </c>
      <c r="V4161" s="3">
        <v>8.4450570647565643E-2</v>
      </c>
      <c r="W4161" s="3">
        <v>2.4078398864511123E-3</v>
      </c>
      <c r="X4161" s="3">
        <v>220.0522524352719</v>
      </c>
      <c r="Y4161" s="3">
        <v>8.4450570647565643E-2</v>
      </c>
      <c r="Z4161" s="3">
        <v>2.4078377578160802E-3</v>
      </c>
      <c r="AA4161" s="3">
        <v>220.0522524352719</v>
      </c>
      <c r="AB4161">
        <f t="shared" si="110"/>
        <v>8.4450570647565643E-2</v>
      </c>
      <c r="AC4161">
        <f t="shared" si="111"/>
        <v>2.4078377578160802E-3</v>
      </c>
    </row>
    <row r="4162" spans="1:29" x14ac:dyDescent="0.25">
      <c r="A4162" s="2">
        <v>4161</v>
      </c>
      <c r="B4162" s="3" t="s">
        <v>178</v>
      </c>
      <c r="C4162" s="3" t="s">
        <v>333</v>
      </c>
      <c r="D4162" s="3" t="s">
        <v>179</v>
      </c>
      <c r="E4162" s="3" t="s">
        <v>221</v>
      </c>
      <c r="F4162" s="3">
        <v>0.56000000000000005</v>
      </c>
      <c r="G4162" s="3">
        <v>0.48</v>
      </c>
      <c r="H4162" s="3" t="s">
        <v>60</v>
      </c>
      <c r="I4162" s="2">
        <v>5400</v>
      </c>
      <c r="J4162" s="3" t="s">
        <v>89</v>
      </c>
      <c r="K4162" s="2">
        <v>5400</v>
      </c>
      <c r="L4162" s="3" t="s">
        <v>64</v>
      </c>
      <c r="M4162" s="3" t="s">
        <v>371</v>
      </c>
      <c r="N4162" s="3" t="s">
        <v>60</v>
      </c>
      <c r="O4162" s="3"/>
      <c r="P4162" s="3"/>
      <c r="Q4162" s="3"/>
      <c r="R4162" s="3">
        <v>0</v>
      </c>
      <c r="S4162" s="3">
        <v>1</v>
      </c>
      <c r="T4162" s="2">
        <v>3</v>
      </c>
      <c r="U4162" s="3">
        <v>6.1093499958406593E-2</v>
      </c>
      <c r="V4162" s="3">
        <v>1.5182106104163259E-3</v>
      </c>
      <c r="W4162" s="3">
        <v>1.8653791771941489E-4</v>
      </c>
      <c r="X4162" s="3">
        <v>0.72455021971410238</v>
      </c>
      <c r="Y4162" s="3">
        <v>1.5182106104163259E-3</v>
      </c>
      <c r="Z4162" s="3">
        <v>1.8653775281179407E-4</v>
      </c>
      <c r="AA4162" s="3">
        <v>0.72455021971410238</v>
      </c>
      <c r="AB4162">
        <f t="shared" si="110"/>
        <v>1.5182106104163259E-3</v>
      </c>
      <c r="AC4162">
        <f t="shared" si="111"/>
        <v>1.8653775281179407E-4</v>
      </c>
    </row>
    <row r="4163" spans="1:29" x14ac:dyDescent="0.25">
      <c r="A4163" s="2">
        <v>4162</v>
      </c>
      <c r="B4163" s="3" t="s">
        <v>178</v>
      </c>
      <c r="C4163" s="3" t="s">
        <v>333</v>
      </c>
      <c r="D4163" s="3" t="s">
        <v>179</v>
      </c>
      <c r="E4163" s="3" t="s">
        <v>221</v>
      </c>
      <c r="F4163" s="3">
        <v>0.56000000000000005</v>
      </c>
      <c r="G4163" s="3">
        <v>0.48</v>
      </c>
      <c r="H4163" s="3" t="s">
        <v>60</v>
      </c>
      <c r="I4163" s="2">
        <v>5400</v>
      </c>
      <c r="J4163" s="3" t="s">
        <v>89</v>
      </c>
      <c r="K4163" s="2">
        <v>5400</v>
      </c>
      <c r="L4163" s="3" t="s">
        <v>64</v>
      </c>
      <c r="M4163" s="3" t="s">
        <v>372</v>
      </c>
      <c r="N4163" s="3" t="s">
        <v>60</v>
      </c>
      <c r="O4163" s="3"/>
      <c r="P4163" s="3"/>
      <c r="Q4163" s="3"/>
      <c r="R4163" s="3">
        <v>0</v>
      </c>
      <c r="S4163" s="3">
        <v>1</v>
      </c>
      <c r="T4163" s="2">
        <v>3</v>
      </c>
      <c r="U4163" s="3">
        <v>0.1195664505542203</v>
      </c>
      <c r="V4163" s="3">
        <v>0.11233594541339495</v>
      </c>
      <c r="W4163" s="3">
        <v>1.3802375769663644E-2</v>
      </c>
      <c r="X4163" s="3">
        <v>53.611161305707782</v>
      </c>
      <c r="Y4163" s="3">
        <v>0.11233594541339495</v>
      </c>
      <c r="Z4163" s="3">
        <v>1.3802363567764028E-2</v>
      </c>
      <c r="AA4163" s="3">
        <v>53.611161305707782</v>
      </c>
      <c r="AB4163">
        <f t="shared" si="110"/>
        <v>0.11233594541339495</v>
      </c>
      <c r="AC4163">
        <f t="shared" si="111"/>
        <v>1.3802363567764028E-2</v>
      </c>
    </row>
    <row r="4164" spans="1:29" x14ac:dyDescent="0.25">
      <c r="A4164" s="2">
        <v>4163</v>
      </c>
      <c r="B4164" s="3" t="s">
        <v>178</v>
      </c>
      <c r="C4164" s="3" t="s">
        <v>333</v>
      </c>
      <c r="D4164" s="3" t="s">
        <v>179</v>
      </c>
      <c r="E4164" s="3" t="s">
        <v>221</v>
      </c>
      <c r="F4164" s="3">
        <v>0.56000000000000005</v>
      </c>
      <c r="G4164" s="3">
        <v>0.48</v>
      </c>
      <c r="H4164" s="3" t="s">
        <v>60</v>
      </c>
      <c r="I4164" s="2">
        <v>5400</v>
      </c>
      <c r="J4164" s="3" t="s">
        <v>89</v>
      </c>
      <c r="K4164" s="2">
        <v>5400</v>
      </c>
      <c r="L4164" s="3" t="s">
        <v>64</v>
      </c>
      <c r="M4164" s="3" t="s">
        <v>65</v>
      </c>
      <c r="N4164" s="3" t="s">
        <v>60</v>
      </c>
      <c r="O4164" s="3"/>
      <c r="P4164" s="3"/>
      <c r="Q4164" s="3"/>
      <c r="R4164" s="3">
        <v>0</v>
      </c>
      <c r="S4164" s="3">
        <v>1</v>
      </c>
      <c r="T4164" s="2">
        <v>11</v>
      </c>
      <c r="U4164" s="3">
        <v>0.76227505144595742</v>
      </c>
      <c r="V4164" s="3">
        <v>0.31723101673949444</v>
      </c>
      <c r="W4164" s="3">
        <v>4.1785619723134125E-2</v>
      </c>
      <c r="X4164" s="3">
        <v>141.21672896865908</v>
      </c>
      <c r="Y4164" s="3">
        <v>0.31723101673949444</v>
      </c>
      <c r="Z4164" s="3">
        <v>4.1785582782831482E-2</v>
      </c>
      <c r="AA4164" s="3">
        <v>141.21672896865908</v>
      </c>
      <c r="AB4164">
        <f t="shared" si="110"/>
        <v>0.31723101673949444</v>
      </c>
      <c r="AC4164">
        <f t="shared" si="111"/>
        <v>4.1785582782831482E-2</v>
      </c>
    </row>
    <row r="4165" spans="1:29" x14ac:dyDescent="0.25">
      <c r="A4165" s="2">
        <v>4164</v>
      </c>
      <c r="B4165" s="3" t="s">
        <v>178</v>
      </c>
      <c r="C4165" s="3" t="s">
        <v>333</v>
      </c>
      <c r="D4165" s="3" t="s">
        <v>179</v>
      </c>
      <c r="E4165" s="3" t="s">
        <v>221</v>
      </c>
      <c r="F4165" s="3">
        <v>0.56000000000000005</v>
      </c>
      <c r="G4165" s="3">
        <v>0.48</v>
      </c>
      <c r="H4165" s="3" t="s">
        <v>60</v>
      </c>
      <c r="I4165" s="2">
        <v>5400</v>
      </c>
      <c r="J4165" s="3" t="s">
        <v>89</v>
      </c>
      <c r="K4165" s="2">
        <v>5400</v>
      </c>
      <c r="L4165" s="3" t="s">
        <v>64</v>
      </c>
      <c r="M4165" s="3" t="s">
        <v>366</v>
      </c>
      <c r="N4165" s="3" t="s">
        <v>60</v>
      </c>
      <c r="O4165" s="3"/>
      <c r="P4165" s="3"/>
      <c r="Q4165" s="3"/>
      <c r="R4165" s="3">
        <v>0</v>
      </c>
      <c r="S4165" s="3">
        <v>1</v>
      </c>
      <c r="T4165" s="2">
        <v>2</v>
      </c>
      <c r="U4165" s="3">
        <v>7.8456510720522005E-4</v>
      </c>
      <c r="V4165" s="3">
        <v>0</v>
      </c>
      <c r="W4165" s="3">
        <v>0</v>
      </c>
      <c r="X4165" s="3">
        <v>0</v>
      </c>
      <c r="Y4165" s="3">
        <v>0</v>
      </c>
      <c r="Z4165" s="3">
        <v>0</v>
      </c>
      <c r="AA4165" s="3">
        <v>0</v>
      </c>
      <c r="AB4165">
        <f t="shared" si="110"/>
        <v>0</v>
      </c>
      <c r="AC4165">
        <f t="shared" si="111"/>
        <v>0</v>
      </c>
    </row>
    <row r="4166" spans="1:29" x14ac:dyDescent="0.25">
      <c r="A4166" s="2">
        <v>4165</v>
      </c>
      <c r="B4166" s="3" t="s">
        <v>178</v>
      </c>
      <c r="C4166" s="3" t="s">
        <v>333</v>
      </c>
      <c r="D4166" s="3" t="s">
        <v>179</v>
      </c>
      <c r="E4166" s="3" t="s">
        <v>221</v>
      </c>
      <c r="F4166" s="3">
        <v>0.56000000000000005</v>
      </c>
      <c r="G4166" s="3">
        <v>0.48</v>
      </c>
      <c r="H4166" s="3" t="s">
        <v>60</v>
      </c>
      <c r="I4166" s="2">
        <v>6120</v>
      </c>
      <c r="J4166" s="3" t="s">
        <v>63</v>
      </c>
      <c r="K4166" s="2">
        <v>6120</v>
      </c>
      <c r="L4166" s="3" t="s">
        <v>64</v>
      </c>
      <c r="M4166" s="3" t="s">
        <v>65</v>
      </c>
      <c r="N4166" s="3" t="s">
        <v>60</v>
      </c>
      <c r="O4166" s="3"/>
      <c r="P4166" s="3"/>
      <c r="Q4166" s="3"/>
      <c r="R4166" s="3">
        <v>0</v>
      </c>
      <c r="S4166" s="3">
        <v>1</v>
      </c>
      <c r="T4166" s="2">
        <v>8</v>
      </c>
      <c r="U4166" s="3">
        <v>0.16452056465255727</v>
      </c>
      <c r="V4166" s="3">
        <v>1.0104580194392445</v>
      </c>
      <c r="W4166" s="3">
        <v>0.11973439313950281</v>
      </c>
      <c r="X4166" s="3">
        <v>465.50045279331619</v>
      </c>
      <c r="Y4166" s="3">
        <v>1.0104580194392445</v>
      </c>
      <c r="Z4166" s="3">
        <v>0.11973428728909902</v>
      </c>
      <c r="AA4166" s="3">
        <v>465.50045279331619</v>
      </c>
      <c r="AB4166">
        <f t="shared" si="110"/>
        <v>1.0104580194392445</v>
      </c>
      <c r="AC4166">
        <f t="shared" si="111"/>
        <v>0.11973428728909902</v>
      </c>
    </row>
    <row r="4167" spans="1:29" x14ac:dyDescent="0.25">
      <c r="A4167" s="2">
        <v>4166</v>
      </c>
      <c r="B4167" s="3" t="s">
        <v>178</v>
      </c>
      <c r="C4167" s="3" t="s">
        <v>333</v>
      </c>
      <c r="D4167" s="3" t="s">
        <v>179</v>
      </c>
      <c r="E4167" s="3" t="s">
        <v>221</v>
      </c>
      <c r="F4167" s="3">
        <v>0.56000000000000005</v>
      </c>
      <c r="G4167" s="3">
        <v>0.48</v>
      </c>
      <c r="H4167" s="3" t="s">
        <v>60</v>
      </c>
      <c r="I4167" s="2">
        <v>6170</v>
      </c>
      <c r="J4167" s="3" t="s">
        <v>94</v>
      </c>
      <c r="K4167" s="2">
        <v>6170</v>
      </c>
      <c r="L4167" s="3" t="s">
        <v>64</v>
      </c>
      <c r="M4167" s="3" t="s">
        <v>65</v>
      </c>
      <c r="N4167" s="3" t="s">
        <v>60</v>
      </c>
      <c r="O4167" s="3"/>
      <c r="P4167" s="3"/>
      <c r="Q4167" s="3"/>
      <c r="R4167" s="3">
        <v>0</v>
      </c>
      <c r="S4167" s="3">
        <v>1</v>
      </c>
      <c r="T4167" s="2">
        <v>10</v>
      </c>
      <c r="U4167" s="3">
        <v>1.2006156735725126</v>
      </c>
      <c r="V4167" s="3">
        <v>7.148966075086391</v>
      </c>
      <c r="W4167" s="3">
        <v>0.75627135484628993</v>
      </c>
      <c r="X4167" s="3">
        <v>2719.7958549639006</v>
      </c>
      <c r="Y4167" s="3">
        <v>7.148966075086391</v>
      </c>
      <c r="Z4167" s="3">
        <v>0.75627068626956584</v>
      </c>
      <c r="AA4167" s="3">
        <v>2719.7958549639006</v>
      </c>
      <c r="AB4167">
        <f t="shared" si="110"/>
        <v>7.148966075086391</v>
      </c>
      <c r="AC4167">
        <f t="shared" si="111"/>
        <v>0.75627068626956584</v>
      </c>
    </row>
    <row r="4168" spans="1:29" x14ac:dyDescent="0.25">
      <c r="A4168" s="2">
        <v>4167</v>
      </c>
      <c r="B4168" s="3" t="s">
        <v>178</v>
      </c>
      <c r="C4168" s="3" t="s">
        <v>333</v>
      </c>
      <c r="D4168" s="3" t="s">
        <v>179</v>
      </c>
      <c r="E4168" s="3" t="s">
        <v>221</v>
      </c>
      <c r="F4168" s="3">
        <v>0.56000000000000005</v>
      </c>
      <c r="G4168" s="3">
        <v>0.48</v>
      </c>
      <c r="H4168" s="3" t="s">
        <v>60</v>
      </c>
      <c r="I4168" s="2">
        <v>6170</v>
      </c>
      <c r="J4168" s="3" t="s">
        <v>94</v>
      </c>
      <c r="K4168" s="2">
        <v>6170</v>
      </c>
      <c r="L4168" s="3" t="s">
        <v>64</v>
      </c>
      <c r="M4168" s="3" t="s">
        <v>247</v>
      </c>
      <c r="N4168" s="3" t="s">
        <v>60</v>
      </c>
      <c r="O4168" s="3"/>
      <c r="P4168" s="3"/>
      <c r="Q4168" s="3"/>
      <c r="R4168" s="3">
        <v>0</v>
      </c>
      <c r="S4168" s="3">
        <v>1</v>
      </c>
      <c r="T4168" s="2">
        <v>12</v>
      </c>
      <c r="U4168" s="3">
        <v>2.1421379148637798</v>
      </c>
      <c r="V4168" s="3">
        <v>14.506971715144285</v>
      </c>
      <c r="W4168" s="3">
        <v>1.4953614255180498</v>
      </c>
      <c r="X4168" s="3">
        <v>5751.3254002536451</v>
      </c>
      <c r="Y4168" s="3">
        <v>14.506971715144285</v>
      </c>
      <c r="Z4168" s="3">
        <v>1.4953601035536066</v>
      </c>
      <c r="AA4168" s="3">
        <v>5751.3254002536451</v>
      </c>
      <c r="AB4168">
        <f t="shared" si="110"/>
        <v>14.506971715144285</v>
      </c>
      <c r="AC4168">
        <f t="shared" si="111"/>
        <v>1.4953601035536066</v>
      </c>
    </row>
    <row r="4169" spans="1:29" x14ac:dyDescent="0.25">
      <c r="A4169" s="2">
        <v>4168</v>
      </c>
      <c r="B4169" s="3" t="s">
        <v>178</v>
      </c>
      <c r="C4169" s="3" t="s">
        <v>333</v>
      </c>
      <c r="D4169" s="3" t="s">
        <v>179</v>
      </c>
      <c r="E4169" s="3" t="s">
        <v>221</v>
      </c>
      <c r="F4169" s="3">
        <v>0.56000000000000005</v>
      </c>
      <c r="G4169" s="3">
        <v>0.48</v>
      </c>
      <c r="H4169" s="3" t="s">
        <v>60</v>
      </c>
      <c r="I4169" s="2">
        <v>6181</v>
      </c>
      <c r="J4169" s="3" t="s">
        <v>95</v>
      </c>
      <c r="K4169" s="2">
        <v>6181</v>
      </c>
      <c r="L4169" s="3" t="s">
        <v>64</v>
      </c>
      <c r="M4169" s="3" t="s">
        <v>65</v>
      </c>
      <c r="N4169" s="3" t="s">
        <v>60</v>
      </c>
      <c r="O4169" s="3"/>
      <c r="P4169" s="3"/>
      <c r="Q4169" s="3"/>
      <c r="R4169" s="3">
        <v>0</v>
      </c>
      <c r="S4169" s="3">
        <v>1</v>
      </c>
      <c r="T4169" s="2">
        <v>20</v>
      </c>
      <c r="U4169" s="3">
        <v>1.5582276429846937</v>
      </c>
      <c r="V4169" s="3">
        <v>10.043605131784616</v>
      </c>
      <c r="W4169" s="3">
        <v>1.0364458549718376</v>
      </c>
      <c r="X4169" s="3">
        <v>4770.3634256039277</v>
      </c>
      <c r="Y4169" s="3">
        <v>10.043605131784616</v>
      </c>
      <c r="Z4169" s="3">
        <v>1.0364449387086885</v>
      </c>
      <c r="AA4169" s="3">
        <v>4770.3634256039277</v>
      </c>
      <c r="AB4169">
        <f t="shared" si="110"/>
        <v>10.043605131784616</v>
      </c>
      <c r="AC4169">
        <f t="shared" si="111"/>
        <v>1.0364449387086885</v>
      </c>
    </row>
    <row r="4170" spans="1:29" x14ac:dyDescent="0.25">
      <c r="A4170" s="2">
        <v>4169</v>
      </c>
      <c r="B4170" s="3" t="s">
        <v>178</v>
      </c>
      <c r="C4170" s="3" t="s">
        <v>333</v>
      </c>
      <c r="D4170" s="3" t="s">
        <v>179</v>
      </c>
      <c r="E4170" s="3" t="s">
        <v>221</v>
      </c>
      <c r="F4170" s="3">
        <v>0.56000000000000005</v>
      </c>
      <c r="G4170" s="3">
        <v>0.48</v>
      </c>
      <c r="H4170" s="3" t="s">
        <v>60</v>
      </c>
      <c r="I4170" s="2">
        <v>6210</v>
      </c>
      <c r="J4170" s="3" t="s">
        <v>97</v>
      </c>
      <c r="K4170" s="2">
        <v>6210</v>
      </c>
      <c r="L4170" s="3" t="s">
        <v>64</v>
      </c>
      <c r="M4170" s="3" t="s">
        <v>65</v>
      </c>
      <c r="N4170" s="3" t="s">
        <v>60</v>
      </c>
      <c r="O4170" s="3"/>
      <c r="P4170" s="3"/>
      <c r="Q4170" s="3"/>
      <c r="R4170" s="3">
        <v>0</v>
      </c>
      <c r="S4170" s="3">
        <v>1</v>
      </c>
      <c r="T4170" s="2">
        <v>4</v>
      </c>
      <c r="U4170" s="3">
        <v>0.39907149853957169</v>
      </c>
      <c r="V4170" s="3">
        <v>2.3995076982626973</v>
      </c>
      <c r="W4170" s="3">
        <v>0.25106940627863999</v>
      </c>
      <c r="X4170" s="3">
        <v>935.76762352506012</v>
      </c>
      <c r="Y4170" s="3">
        <v>2.3995076982626973</v>
      </c>
      <c r="Z4170" s="3">
        <v>0.25106918432238123</v>
      </c>
      <c r="AA4170" s="3">
        <v>935.76762352506012</v>
      </c>
      <c r="AB4170">
        <f t="shared" si="110"/>
        <v>2.3995076982626973</v>
      </c>
      <c r="AC4170">
        <f t="shared" si="111"/>
        <v>0.25106918432238123</v>
      </c>
    </row>
    <row r="4171" spans="1:29" x14ac:dyDescent="0.25">
      <c r="A4171" s="2">
        <v>4170</v>
      </c>
      <c r="B4171" s="3" t="s">
        <v>178</v>
      </c>
      <c r="C4171" s="3" t="s">
        <v>333</v>
      </c>
      <c r="D4171" s="3" t="s">
        <v>179</v>
      </c>
      <c r="E4171" s="3" t="s">
        <v>221</v>
      </c>
      <c r="F4171" s="3">
        <v>0.56000000000000005</v>
      </c>
      <c r="G4171" s="3">
        <v>0.48</v>
      </c>
      <c r="H4171" s="3" t="s">
        <v>60</v>
      </c>
      <c r="I4171" s="2">
        <v>6210</v>
      </c>
      <c r="J4171" s="3" t="s">
        <v>97</v>
      </c>
      <c r="K4171" s="2">
        <v>6210</v>
      </c>
      <c r="L4171" s="3" t="s">
        <v>64</v>
      </c>
      <c r="M4171" s="3" t="s">
        <v>247</v>
      </c>
      <c r="N4171" s="3" t="s">
        <v>60</v>
      </c>
      <c r="O4171" s="3"/>
      <c r="P4171" s="3"/>
      <c r="Q4171" s="3"/>
      <c r="R4171" s="3">
        <v>0</v>
      </c>
      <c r="S4171" s="3">
        <v>1</v>
      </c>
      <c r="T4171" s="2">
        <v>11</v>
      </c>
      <c r="U4171" s="3">
        <v>0.25778015087903633</v>
      </c>
      <c r="V4171" s="3">
        <v>1.5477458735667118</v>
      </c>
      <c r="W4171" s="3">
        <v>0.16129171919760282</v>
      </c>
      <c r="X4171" s="3">
        <v>609.51302583271888</v>
      </c>
      <c r="Y4171" s="3">
        <v>1.5477458735667118</v>
      </c>
      <c r="Z4171" s="3">
        <v>0.16129157660871818</v>
      </c>
      <c r="AA4171" s="3">
        <v>609.51302583271888</v>
      </c>
      <c r="AB4171">
        <f t="shared" si="110"/>
        <v>1.5477458735667118</v>
      </c>
      <c r="AC4171">
        <f t="shared" si="111"/>
        <v>0.16129157660871818</v>
      </c>
    </row>
    <row r="4172" spans="1:29" x14ac:dyDescent="0.25">
      <c r="A4172" s="2">
        <v>4171</v>
      </c>
      <c r="B4172" s="3" t="s">
        <v>178</v>
      </c>
      <c r="C4172" s="3" t="s">
        <v>333</v>
      </c>
      <c r="D4172" s="3" t="s">
        <v>179</v>
      </c>
      <c r="E4172" s="3" t="s">
        <v>221</v>
      </c>
      <c r="F4172" s="3">
        <v>0.56000000000000005</v>
      </c>
      <c r="G4172" s="3">
        <v>0.48</v>
      </c>
      <c r="H4172" s="3" t="s">
        <v>60</v>
      </c>
      <c r="I4172" s="2">
        <v>6250</v>
      </c>
      <c r="J4172" s="3" t="s">
        <v>98</v>
      </c>
      <c r="K4172" s="2">
        <v>6250</v>
      </c>
      <c r="L4172" s="3" t="s">
        <v>64</v>
      </c>
      <c r="M4172" s="3" t="s">
        <v>65</v>
      </c>
      <c r="N4172" s="3" t="s">
        <v>60</v>
      </c>
      <c r="O4172" s="3"/>
      <c r="P4172" s="3"/>
      <c r="Q4172" s="3"/>
      <c r="R4172" s="3">
        <v>0</v>
      </c>
      <c r="S4172" s="3">
        <v>1</v>
      </c>
      <c r="T4172" s="2">
        <v>30</v>
      </c>
      <c r="U4172" s="3">
        <v>1.1312999912036064</v>
      </c>
      <c r="V4172" s="3">
        <v>7.2526345196223696</v>
      </c>
      <c r="W4172" s="3">
        <v>0.86949583377133399</v>
      </c>
      <c r="X4172" s="3">
        <v>3253.1769285951091</v>
      </c>
      <c r="Y4172" s="3">
        <v>7.2526345196223696</v>
      </c>
      <c r="Z4172" s="3">
        <v>0.86949506509925389</v>
      </c>
      <c r="AA4172" s="3">
        <v>3253.1769285951091</v>
      </c>
      <c r="AB4172">
        <f t="shared" si="110"/>
        <v>7.2526345196223696</v>
      </c>
      <c r="AC4172">
        <f t="shared" si="111"/>
        <v>0.86949506509925389</v>
      </c>
    </row>
    <row r="4173" spans="1:29" x14ac:dyDescent="0.25">
      <c r="A4173" s="2">
        <v>4172</v>
      </c>
      <c r="B4173" s="3" t="s">
        <v>178</v>
      </c>
      <c r="C4173" s="3" t="s">
        <v>333</v>
      </c>
      <c r="D4173" s="3" t="s">
        <v>179</v>
      </c>
      <c r="E4173" s="3" t="s">
        <v>221</v>
      </c>
      <c r="F4173" s="3">
        <v>0.56000000000000005</v>
      </c>
      <c r="G4173" s="3">
        <v>0.48</v>
      </c>
      <c r="H4173" s="3" t="s">
        <v>60</v>
      </c>
      <c r="I4173" s="2">
        <v>6300</v>
      </c>
      <c r="J4173" s="3" t="s">
        <v>99</v>
      </c>
      <c r="K4173" s="2">
        <v>6300</v>
      </c>
      <c r="L4173" s="3" t="s">
        <v>64</v>
      </c>
      <c r="M4173" s="3" t="s">
        <v>65</v>
      </c>
      <c r="N4173" s="3" t="s">
        <v>60</v>
      </c>
      <c r="O4173" s="3"/>
      <c r="P4173" s="3"/>
      <c r="Q4173" s="3"/>
      <c r="R4173" s="3">
        <v>0</v>
      </c>
      <c r="S4173" s="3">
        <v>1</v>
      </c>
      <c r="T4173" s="2">
        <v>21</v>
      </c>
      <c r="U4173" s="3">
        <v>3.7006447906070989</v>
      </c>
      <c r="V4173" s="3">
        <v>24.176787260707965</v>
      </c>
      <c r="W4173" s="3">
        <v>2.3826855503533544</v>
      </c>
      <c r="X4173" s="3">
        <v>9846.2796593988805</v>
      </c>
      <c r="Y4173" s="3">
        <v>24.176787260707965</v>
      </c>
      <c r="Z4173" s="3">
        <v>2.3826834439558464</v>
      </c>
      <c r="AA4173" s="3">
        <v>9846.2796593988805</v>
      </c>
      <c r="AB4173">
        <f t="shared" si="110"/>
        <v>24.176787260707965</v>
      </c>
      <c r="AC4173">
        <f t="shared" si="111"/>
        <v>2.3826834439558464</v>
      </c>
    </row>
    <row r="4174" spans="1:29" x14ac:dyDescent="0.25">
      <c r="A4174" s="2">
        <v>4173</v>
      </c>
      <c r="B4174" s="3" t="s">
        <v>178</v>
      </c>
      <c r="C4174" s="3" t="s">
        <v>333</v>
      </c>
      <c r="D4174" s="3" t="s">
        <v>179</v>
      </c>
      <c r="E4174" s="3" t="s">
        <v>221</v>
      </c>
      <c r="F4174" s="3">
        <v>0.56000000000000005</v>
      </c>
      <c r="G4174" s="3">
        <v>0.48</v>
      </c>
      <c r="H4174" s="3" t="s">
        <v>60</v>
      </c>
      <c r="I4174" s="2">
        <v>6300</v>
      </c>
      <c r="J4174" s="3" t="s">
        <v>99</v>
      </c>
      <c r="K4174" s="2">
        <v>6300</v>
      </c>
      <c r="L4174" s="3" t="s">
        <v>64</v>
      </c>
      <c r="M4174" s="3" t="s">
        <v>247</v>
      </c>
      <c r="N4174" s="3" t="s">
        <v>60</v>
      </c>
      <c r="O4174" s="3"/>
      <c r="P4174" s="3"/>
      <c r="Q4174" s="3"/>
      <c r="R4174" s="3">
        <v>0</v>
      </c>
      <c r="S4174" s="3">
        <v>1</v>
      </c>
      <c r="T4174" s="2">
        <v>4</v>
      </c>
      <c r="U4174" s="3">
        <v>0.38508431091181838</v>
      </c>
      <c r="V4174" s="3">
        <v>2.7651023481817263</v>
      </c>
      <c r="W4174" s="3">
        <v>0.32204311183664019</v>
      </c>
      <c r="X4174" s="3">
        <v>1174.5800613739698</v>
      </c>
      <c r="Y4174" s="3">
        <v>2.7651023481817263</v>
      </c>
      <c r="Z4174" s="3">
        <v>0.32204282713654253</v>
      </c>
      <c r="AA4174" s="3">
        <v>1174.5800613739698</v>
      </c>
      <c r="AB4174">
        <f t="shared" si="110"/>
        <v>2.7651023481817263</v>
      </c>
      <c r="AC4174">
        <f t="shared" si="111"/>
        <v>0.32204282713654253</v>
      </c>
    </row>
    <row r="4175" spans="1:29" x14ac:dyDescent="0.25">
      <c r="A4175" s="2">
        <v>4174</v>
      </c>
      <c r="B4175" s="3" t="s">
        <v>178</v>
      </c>
      <c r="C4175" s="3" t="s">
        <v>333</v>
      </c>
      <c r="D4175" s="3" t="s">
        <v>179</v>
      </c>
      <c r="E4175" s="3" t="s">
        <v>221</v>
      </c>
      <c r="F4175" s="3">
        <v>0.56000000000000005</v>
      </c>
      <c r="G4175" s="3">
        <v>0.48</v>
      </c>
      <c r="H4175" s="3" t="s">
        <v>60</v>
      </c>
      <c r="I4175" s="2">
        <v>6410</v>
      </c>
      <c r="J4175" s="3" t="s">
        <v>100</v>
      </c>
      <c r="K4175" s="2">
        <v>6410</v>
      </c>
      <c r="L4175" s="3" t="s">
        <v>64</v>
      </c>
      <c r="M4175" s="3" t="s">
        <v>65</v>
      </c>
      <c r="N4175" s="3" t="s">
        <v>60</v>
      </c>
      <c r="O4175" s="3"/>
      <c r="P4175" s="3"/>
      <c r="Q4175" s="3"/>
      <c r="R4175" s="3">
        <v>0</v>
      </c>
      <c r="S4175" s="3">
        <v>1</v>
      </c>
      <c r="T4175" s="2">
        <v>32</v>
      </c>
      <c r="U4175" s="3">
        <v>2.8330410397877714</v>
      </c>
      <c r="V4175" s="3">
        <v>12.5516669123759</v>
      </c>
      <c r="W4175" s="3">
        <v>1.2424365023898802</v>
      </c>
      <c r="X4175" s="3">
        <v>5765.4332093492258</v>
      </c>
      <c r="Y4175" s="3">
        <v>12.5516669123759</v>
      </c>
      <c r="Z4175" s="3">
        <v>1.2424354040220522</v>
      </c>
      <c r="AA4175" s="3">
        <v>5765.4332093492258</v>
      </c>
      <c r="AB4175">
        <f t="shared" si="110"/>
        <v>12.5516669123759</v>
      </c>
      <c r="AC4175">
        <f t="shared" si="111"/>
        <v>1.2424354040220522</v>
      </c>
    </row>
    <row r="4176" spans="1:29" x14ac:dyDescent="0.25">
      <c r="A4176" s="2">
        <v>4175</v>
      </c>
      <c r="B4176" s="3" t="s">
        <v>178</v>
      </c>
      <c r="C4176" s="3" t="s">
        <v>333</v>
      </c>
      <c r="D4176" s="3" t="s">
        <v>179</v>
      </c>
      <c r="E4176" s="3" t="s">
        <v>221</v>
      </c>
      <c r="F4176" s="3">
        <v>0.56000000000000005</v>
      </c>
      <c r="G4176" s="3">
        <v>0.48</v>
      </c>
      <c r="H4176" s="3" t="s">
        <v>60</v>
      </c>
      <c r="I4176" s="2">
        <v>6410</v>
      </c>
      <c r="J4176" s="3" t="s">
        <v>100</v>
      </c>
      <c r="K4176" s="2">
        <v>6410</v>
      </c>
      <c r="L4176" s="3" t="s">
        <v>64</v>
      </c>
      <c r="M4176" s="3" t="s">
        <v>182</v>
      </c>
      <c r="N4176" s="3" t="s">
        <v>60</v>
      </c>
      <c r="O4176" s="3"/>
      <c r="P4176" s="3"/>
      <c r="Q4176" s="3"/>
      <c r="R4176" s="3">
        <v>0</v>
      </c>
      <c r="S4176" s="3">
        <v>1</v>
      </c>
      <c r="T4176" s="2">
        <v>3</v>
      </c>
      <c r="U4176" s="3">
        <v>0.11845969918901875</v>
      </c>
      <c r="V4176" s="3">
        <v>0.89377101815024063</v>
      </c>
      <c r="W4176" s="3">
        <v>0.10733421044777136</v>
      </c>
      <c r="X4176" s="3">
        <v>386.90481457103101</v>
      </c>
      <c r="Y4176" s="3">
        <v>0.89377101815024063</v>
      </c>
      <c r="Z4176" s="3">
        <v>0.10733411555966778</v>
      </c>
      <c r="AA4176" s="3">
        <v>386.90481457103101</v>
      </c>
      <c r="AB4176">
        <f t="shared" si="110"/>
        <v>0.89377101815024063</v>
      </c>
      <c r="AC4176">
        <f t="shared" si="111"/>
        <v>0.10733411555966778</v>
      </c>
    </row>
    <row r="4177" spans="1:29" x14ac:dyDescent="0.25">
      <c r="A4177" s="2">
        <v>4176</v>
      </c>
      <c r="B4177" s="3" t="s">
        <v>178</v>
      </c>
      <c r="C4177" s="3" t="s">
        <v>333</v>
      </c>
      <c r="D4177" s="3" t="s">
        <v>179</v>
      </c>
      <c r="E4177" s="3" t="s">
        <v>221</v>
      </c>
      <c r="F4177" s="3">
        <v>0.56000000000000005</v>
      </c>
      <c r="G4177" s="3">
        <v>0.48</v>
      </c>
      <c r="H4177" s="3" t="s">
        <v>60</v>
      </c>
      <c r="I4177" s="2">
        <v>6410</v>
      </c>
      <c r="J4177" s="3" t="s">
        <v>100</v>
      </c>
      <c r="K4177" s="2">
        <v>6410</v>
      </c>
      <c r="L4177" s="3" t="s">
        <v>64</v>
      </c>
      <c r="M4177" s="3" t="s">
        <v>247</v>
      </c>
      <c r="N4177" s="3" t="s">
        <v>60</v>
      </c>
      <c r="O4177" s="3"/>
      <c r="P4177" s="3"/>
      <c r="Q4177" s="3"/>
      <c r="R4177" s="3">
        <v>0</v>
      </c>
      <c r="S4177" s="3">
        <v>1</v>
      </c>
      <c r="T4177" s="2">
        <v>15</v>
      </c>
      <c r="U4177" s="3">
        <v>1.0176885924252368</v>
      </c>
      <c r="V4177" s="3">
        <v>2.6648055142687923</v>
      </c>
      <c r="W4177" s="3">
        <v>0.2581956767244033</v>
      </c>
      <c r="X4177" s="3">
        <v>1808.6280343880981</v>
      </c>
      <c r="Y4177" s="3">
        <v>2.6648055142687923</v>
      </c>
      <c r="Z4177" s="3">
        <v>0.25819544846821102</v>
      </c>
      <c r="AA4177" s="3">
        <v>1808.6280343880981</v>
      </c>
      <c r="AB4177">
        <f t="shared" si="110"/>
        <v>2.6648055142687923</v>
      </c>
      <c r="AC4177">
        <f t="shared" si="111"/>
        <v>0.25819544846821102</v>
      </c>
    </row>
    <row r="4178" spans="1:29" x14ac:dyDescent="0.25">
      <c r="A4178" s="2">
        <v>4177</v>
      </c>
      <c r="B4178" s="3" t="s">
        <v>178</v>
      </c>
      <c r="C4178" s="3" t="s">
        <v>333</v>
      </c>
      <c r="D4178" s="3" t="s">
        <v>179</v>
      </c>
      <c r="E4178" s="3" t="s">
        <v>221</v>
      </c>
      <c r="F4178" s="3">
        <v>0.56000000000000005</v>
      </c>
      <c r="G4178" s="3">
        <v>0.48</v>
      </c>
      <c r="H4178" s="3" t="s">
        <v>60</v>
      </c>
      <c r="I4178" s="2">
        <v>6430</v>
      </c>
      <c r="J4178" s="3" t="s">
        <v>102</v>
      </c>
      <c r="K4178" s="2">
        <v>6430</v>
      </c>
      <c r="L4178" s="3" t="s">
        <v>64</v>
      </c>
      <c r="M4178" s="3" t="s">
        <v>65</v>
      </c>
      <c r="N4178" s="3" t="s">
        <v>60</v>
      </c>
      <c r="O4178" s="3"/>
      <c r="P4178" s="3"/>
      <c r="Q4178" s="3"/>
      <c r="R4178" s="3">
        <v>0</v>
      </c>
      <c r="S4178" s="3">
        <v>1</v>
      </c>
      <c r="T4178" s="2">
        <v>86</v>
      </c>
      <c r="U4178" s="3">
        <v>15.373774037130227</v>
      </c>
      <c r="V4178" s="3">
        <v>83.852442221224308</v>
      </c>
      <c r="W4178" s="3">
        <v>8.581723325668758</v>
      </c>
      <c r="X4178" s="3">
        <v>40557.23003589992</v>
      </c>
      <c r="Y4178" s="3">
        <v>83.852442221224308</v>
      </c>
      <c r="Z4178" s="3">
        <v>8.581715739052628</v>
      </c>
      <c r="AA4178" s="3">
        <v>40557.23003589992</v>
      </c>
      <c r="AB4178">
        <f t="shared" si="110"/>
        <v>83.852442221224308</v>
      </c>
      <c r="AC4178">
        <f t="shared" si="111"/>
        <v>8.581715739052628</v>
      </c>
    </row>
    <row r="4179" spans="1:29" x14ac:dyDescent="0.25">
      <c r="A4179" s="2">
        <v>4178</v>
      </c>
      <c r="B4179" s="3" t="s">
        <v>178</v>
      </c>
      <c r="C4179" s="3" t="s">
        <v>333</v>
      </c>
      <c r="D4179" s="3" t="s">
        <v>179</v>
      </c>
      <c r="E4179" s="3" t="s">
        <v>221</v>
      </c>
      <c r="F4179" s="3">
        <v>0.56000000000000005</v>
      </c>
      <c r="G4179" s="3">
        <v>0.48</v>
      </c>
      <c r="H4179" s="3" t="s">
        <v>60</v>
      </c>
      <c r="I4179" s="2">
        <v>6430</v>
      </c>
      <c r="J4179" s="3" t="s">
        <v>102</v>
      </c>
      <c r="K4179" s="2">
        <v>6430</v>
      </c>
      <c r="L4179" s="3" t="s">
        <v>64</v>
      </c>
      <c r="M4179" s="3" t="s">
        <v>182</v>
      </c>
      <c r="N4179" s="3" t="s">
        <v>60</v>
      </c>
      <c r="O4179" s="3"/>
      <c r="P4179" s="3"/>
      <c r="Q4179" s="3"/>
      <c r="R4179" s="3">
        <v>0</v>
      </c>
      <c r="S4179" s="3">
        <v>1</v>
      </c>
      <c r="T4179" s="2">
        <v>5</v>
      </c>
      <c r="U4179" s="3">
        <v>6.6082366486477473E-2</v>
      </c>
      <c r="V4179" s="3">
        <v>0.51837936906185866</v>
      </c>
      <c r="W4179" s="3">
        <v>6.5349070944140997E-2</v>
      </c>
      <c r="X4179" s="3">
        <v>232.80215632469023</v>
      </c>
      <c r="Y4179" s="3">
        <v>0.51837936906185866</v>
      </c>
      <c r="Z4179" s="3">
        <v>6.5349013172724096E-2</v>
      </c>
      <c r="AA4179" s="3">
        <v>232.80215632469023</v>
      </c>
      <c r="AB4179">
        <f t="shared" si="110"/>
        <v>0.51837936906185866</v>
      </c>
      <c r="AC4179">
        <f t="shared" si="111"/>
        <v>6.5349013172724096E-2</v>
      </c>
    </row>
    <row r="4180" spans="1:29" x14ac:dyDescent="0.25">
      <c r="A4180" s="2">
        <v>4179</v>
      </c>
      <c r="B4180" s="3" t="s">
        <v>178</v>
      </c>
      <c r="C4180" s="3" t="s">
        <v>333</v>
      </c>
      <c r="D4180" s="3" t="s">
        <v>179</v>
      </c>
      <c r="E4180" s="3" t="s">
        <v>221</v>
      </c>
      <c r="F4180" s="3">
        <v>0.56000000000000005</v>
      </c>
      <c r="G4180" s="3">
        <v>0.48</v>
      </c>
      <c r="H4180" s="3" t="s">
        <v>60</v>
      </c>
      <c r="I4180" s="2">
        <v>6430</v>
      </c>
      <c r="J4180" s="3" t="s">
        <v>102</v>
      </c>
      <c r="K4180" s="2">
        <v>6430</v>
      </c>
      <c r="L4180" s="3" t="s">
        <v>64</v>
      </c>
      <c r="M4180" s="3" t="s">
        <v>247</v>
      </c>
      <c r="N4180" s="3" t="s">
        <v>60</v>
      </c>
      <c r="O4180" s="3"/>
      <c r="P4180" s="3"/>
      <c r="Q4180" s="3"/>
      <c r="R4180" s="3">
        <v>0</v>
      </c>
      <c r="S4180" s="3">
        <v>1</v>
      </c>
      <c r="T4180" s="2">
        <v>16</v>
      </c>
      <c r="U4180" s="3">
        <v>1.0040982179620024</v>
      </c>
      <c r="V4180" s="3">
        <v>5.3791256842732134</v>
      </c>
      <c r="W4180" s="3">
        <v>0.74113539689656305</v>
      </c>
      <c r="X4180" s="3">
        <v>2529.9675148547467</v>
      </c>
      <c r="Y4180" s="3">
        <v>5.3791256842732134</v>
      </c>
      <c r="Z4180" s="3">
        <v>0.74113474170068427</v>
      </c>
      <c r="AA4180" s="3">
        <v>2529.9675148547467</v>
      </c>
      <c r="AB4180">
        <f t="shared" si="110"/>
        <v>5.3791256842732134</v>
      </c>
      <c r="AC4180">
        <f t="shared" si="111"/>
        <v>0.74113474170068427</v>
      </c>
    </row>
    <row r="4181" spans="1:29" x14ac:dyDescent="0.25">
      <c r="A4181" s="2">
        <v>4180</v>
      </c>
      <c r="B4181" s="3" t="s">
        <v>178</v>
      </c>
      <c r="C4181" s="3" t="s">
        <v>333</v>
      </c>
      <c r="D4181" s="3" t="s">
        <v>179</v>
      </c>
      <c r="E4181" s="3" t="s">
        <v>221</v>
      </c>
      <c r="F4181" s="3">
        <v>0.56000000000000005</v>
      </c>
      <c r="G4181" s="3">
        <v>0.48</v>
      </c>
      <c r="H4181" s="3" t="s">
        <v>60</v>
      </c>
      <c r="I4181" s="2">
        <v>6460</v>
      </c>
      <c r="J4181" s="3" t="s">
        <v>104</v>
      </c>
      <c r="K4181" s="2">
        <v>6460</v>
      </c>
      <c r="L4181" s="3" t="s">
        <v>64</v>
      </c>
      <c r="M4181" s="3" t="s">
        <v>65</v>
      </c>
      <c r="N4181" s="3" t="s">
        <v>60</v>
      </c>
      <c r="O4181" s="3"/>
      <c r="P4181" s="3"/>
      <c r="Q4181" s="3"/>
      <c r="R4181" s="3">
        <v>0</v>
      </c>
      <c r="S4181" s="3">
        <v>1</v>
      </c>
      <c r="T4181" s="2">
        <v>26</v>
      </c>
      <c r="U4181" s="3">
        <v>3.9464271950213883</v>
      </c>
      <c r="V4181" s="3">
        <v>22.218179430091226</v>
      </c>
      <c r="W4181" s="3">
        <v>2.1083314115718084</v>
      </c>
      <c r="X4181" s="3">
        <v>8919.8820508368881</v>
      </c>
      <c r="Y4181" s="3">
        <v>22.218179430091226</v>
      </c>
      <c r="Z4181" s="3">
        <v>2.1083295477152721</v>
      </c>
      <c r="AA4181" s="3">
        <v>8919.8820508368881</v>
      </c>
      <c r="AB4181">
        <f t="shared" ref="AB4181:AB4244" si="112">Y4181</f>
        <v>22.218179430091226</v>
      </c>
      <c r="AC4181">
        <f t="shared" ref="AC4181:AC4244" si="113">Z4181</f>
        <v>2.1083295477152721</v>
      </c>
    </row>
    <row r="4182" spans="1:29" x14ac:dyDescent="0.25">
      <c r="A4182" s="2">
        <v>4181</v>
      </c>
      <c r="B4182" s="3" t="s">
        <v>178</v>
      </c>
      <c r="C4182" s="3" t="s">
        <v>333</v>
      </c>
      <c r="D4182" s="3" t="s">
        <v>179</v>
      </c>
      <c r="E4182" s="3" t="s">
        <v>221</v>
      </c>
      <c r="F4182" s="3">
        <v>0.56000000000000005</v>
      </c>
      <c r="G4182" s="3">
        <v>0.48</v>
      </c>
      <c r="H4182" s="3" t="s">
        <v>60</v>
      </c>
      <c r="I4182" s="2">
        <v>7400</v>
      </c>
      <c r="J4182" s="3" t="s">
        <v>127</v>
      </c>
      <c r="K4182" s="2">
        <v>7400</v>
      </c>
      <c r="L4182" s="3"/>
      <c r="M4182" s="3" t="s">
        <v>65</v>
      </c>
      <c r="N4182" s="3" t="s">
        <v>60</v>
      </c>
      <c r="O4182" s="3"/>
      <c r="P4182" s="3"/>
      <c r="Q4182" s="3"/>
      <c r="R4182" s="3">
        <v>0</v>
      </c>
      <c r="S4182" s="3">
        <v>1</v>
      </c>
      <c r="T4182" s="2">
        <v>15</v>
      </c>
      <c r="U4182" s="3">
        <v>6.189658325666521</v>
      </c>
      <c r="V4182" s="3">
        <v>20.413901717545784</v>
      </c>
      <c r="W4182" s="3">
        <v>1.9673764939133283</v>
      </c>
      <c r="X4182" s="3">
        <v>11712.535669839766</v>
      </c>
      <c r="Y4182" s="3">
        <v>20.413901717545784</v>
      </c>
      <c r="Z4182" s="3">
        <v>1.967374754667063</v>
      </c>
      <c r="AA4182" s="3">
        <v>11712.535669839766</v>
      </c>
      <c r="AB4182">
        <f t="shared" si="112"/>
        <v>20.413901717545784</v>
      </c>
      <c r="AC4182">
        <f t="shared" si="113"/>
        <v>1.967374754667063</v>
      </c>
    </row>
    <row r="4183" spans="1:29" x14ac:dyDescent="0.25">
      <c r="A4183" s="2">
        <v>4182</v>
      </c>
      <c r="B4183" s="3" t="s">
        <v>178</v>
      </c>
      <c r="C4183" s="3" t="s">
        <v>333</v>
      </c>
      <c r="D4183" s="3" t="s">
        <v>179</v>
      </c>
      <c r="E4183" s="3" t="s">
        <v>221</v>
      </c>
      <c r="F4183" s="3">
        <v>0.56000000000000005</v>
      </c>
      <c r="G4183" s="3">
        <v>0.48</v>
      </c>
      <c r="H4183" s="3" t="s">
        <v>60</v>
      </c>
      <c r="I4183" s="2">
        <v>7400</v>
      </c>
      <c r="J4183" s="3" t="s">
        <v>127</v>
      </c>
      <c r="K4183" s="2">
        <v>7400</v>
      </c>
      <c r="L4183" s="3"/>
      <c r="M4183" s="3" t="s">
        <v>247</v>
      </c>
      <c r="N4183" s="3" t="s">
        <v>60</v>
      </c>
      <c r="O4183" s="3"/>
      <c r="P4183" s="3"/>
      <c r="Q4183" s="3"/>
      <c r="R4183" s="3">
        <v>0</v>
      </c>
      <c r="S4183" s="3">
        <v>1</v>
      </c>
      <c r="T4183" s="2">
        <v>6</v>
      </c>
      <c r="U4183" s="3">
        <v>0.3232111195940775</v>
      </c>
      <c r="V4183" s="3">
        <v>1.1357969369449741</v>
      </c>
      <c r="W4183" s="3">
        <v>0.11192833164668076</v>
      </c>
      <c r="X4183" s="3">
        <v>628.74610687051779</v>
      </c>
      <c r="Y4183" s="3">
        <v>1.1357969369449741</v>
      </c>
      <c r="Z4183" s="3">
        <v>0.11192823269717439</v>
      </c>
      <c r="AA4183" s="3">
        <v>628.74610687051779</v>
      </c>
      <c r="AB4183">
        <f t="shared" si="112"/>
        <v>1.1357969369449741</v>
      </c>
      <c r="AC4183">
        <f t="shared" si="113"/>
        <v>0.11192823269717439</v>
      </c>
    </row>
    <row r="4184" spans="1:29" x14ac:dyDescent="0.25">
      <c r="A4184" s="2">
        <v>4183</v>
      </c>
      <c r="B4184" s="3" t="s">
        <v>178</v>
      </c>
      <c r="C4184" s="3" t="s">
        <v>333</v>
      </c>
      <c r="D4184" s="3" t="s">
        <v>179</v>
      </c>
      <c r="E4184" s="3" t="s">
        <v>221</v>
      </c>
      <c r="F4184" s="3">
        <v>0.56000000000000005</v>
      </c>
      <c r="G4184" s="3">
        <v>0.48</v>
      </c>
      <c r="H4184" s="3" t="s">
        <v>60</v>
      </c>
      <c r="I4184" s="2">
        <v>7430</v>
      </c>
      <c r="J4184" s="3" t="s">
        <v>55</v>
      </c>
      <c r="K4184" s="2">
        <v>7430</v>
      </c>
      <c r="L4184" s="3"/>
      <c r="M4184" s="3" t="s">
        <v>33</v>
      </c>
      <c r="N4184" s="3" t="s">
        <v>33</v>
      </c>
      <c r="O4184" s="3"/>
      <c r="P4184" s="3"/>
      <c r="Q4184" s="3" t="s">
        <v>373</v>
      </c>
      <c r="R4184" s="3">
        <v>0</v>
      </c>
      <c r="S4184" s="3">
        <v>1</v>
      </c>
      <c r="T4184" s="2">
        <v>49</v>
      </c>
      <c r="U4184" s="3">
        <v>3.8300010769960141E-3</v>
      </c>
      <c r="V4184" s="3">
        <v>2.1630554068456129E-2</v>
      </c>
      <c r="W4184" s="3">
        <v>1.9057043744268613E-3</v>
      </c>
      <c r="X4184" s="3">
        <v>9.9308050735546232</v>
      </c>
      <c r="Y4184" s="3">
        <v>2.1630554068456129E-2</v>
      </c>
      <c r="Z4184" s="3">
        <v>1.9057026897014275E-3</v>
      </c>
      <c r="AA4184" s="3">
        <v>9.9308050735546232</v>
      </c>
      <c r="AB4184">
        <f t="shared" si="112"/>
        <v>2.1630554068456129E-2</v>
      </c>
      <c r="AC4184">
        <f t="shared" si="113"/>
        <v>1.9057026897014275E-3</v>
      </c>
    </row>
    <row r="4185" spans="1:29" x14ac:dyDescent="0.25">
      <c r="A4185" s="2">
        <v>4184</v>
      </c>
      <c r="B4185" s="3" t="s">
        <v>178</v>
      </c>
      <c r="C4185" s="3" t="s">
        <v>333</v>
      </c>
      <c r="D4185" s="3" t="s">
        <v>179</v>
      </c>
      <c r="E4185" s="3" t="s">
        <v>221</v>
      </c>
      <c r="F4185" s="3">
        <v>0.56000000000000005</v>
      </c>
      <c r="G4185" s="3">
        <v>0.48</v>
      </c>
      <c r="H4185" s="3" t="s">
        <v>60</v>
      </c>
      <c r="I4185" s="2">
        <v>7430</v>
      </c>
      <c r="J4185" s="3" t="s">
        <v>55</v>
      </c>
      <c r="K4185" s="2">
        <v>7430</v>
      </c>
      <c r="L4185" s="3"/>
      <c r="M4185" s="3" t="s">
        <v>65</v>
      </c>
      <c r="N4185" s="3" t="s">
        <v>60</v>
      </c>
      <c r="O4185" s="3"/>
      <c r="P4185" s="3"/>
      <c r="Q4185" s="3"/>
      <c r="R4185" s="3">
        <v>0</v>
      </c>
      <c r="S4185" s="3">
        <v>1</v>
      </c>
      <c r="T4185" s="2">
        <v>15</v>
      </c>
      <c r="U4185" s="3">
        <v>1.5803419379801003</v>
      </c>
      <c r="V4185" s="3">
        <v>7.7115327745738673</v>
      </c>
      <c r="W4185" s="3">
        <v>1.0065280146826119</v>
      </c>
      <c r="X4185" s="3">
        <v>3586.3163525700629</v>
      </c>
      <c r="Y4185" s="3">
        <v>7.7115327745738673</v>
      </c>
      <c r="Z4185" s="3">
        <v>1.0065271248681311</v>
      </c>
      <c r="AA4185" s="3">
        <v>3586.3163525700629</v>
      </c>
      <c r="AB4185">
        <f t="shared" si="112"/>
        <v>7.7115327745738673</v>
      </c>
      <c r="AC4185">
        <f t="shared" si="113"/>
        <v>1.0065271248681311</v>
      </c>
    </row>
    <row r="4186" spans="1:29" x14ac:dyDescent="0.25">
      <c r="A4186" s="2">
        <v>4185</v>
      </c>
      <c r="B4186" s="3" t="s">
        <v>178</v>
      </c>
      <c r="C4186" s="3" t="s">
        <v>333</v>
      </c>
      <c r="D4186" s="3" t="s">
        <v>179</v>
      </c>
      <c r="E4186" s="3" t="s">
        <v>221</v>
      </c>
      <c r="F4186" s="3">
        <v>0.56000000000000005</v>
      </c>
      <c r="G4186" s="3">
        <v>0.48</v>
      </c>
      <c r="H4186" s="3" t="s">
        <v>60</v>
      </c>
      <c r="I4186" s="2">
        <v>8140</v>
      </c>
      <c r="J4186" s="3" t="s">
        <v>57</v>
      </c>
      <c r="K4186" s="2">
        <v>8140</v>
      </c>
      <c r="L4186" s="3"/>
      <c r="M4186" s="3" t="s">
        <v>371</v>
      </c>
      <c r="N4186" s="3" t="s">
        <v>60</v>
      </c>
      <c r="O4186" s="3"/>
      <c r="P4186" s="3"/>
      <c r="Q4186" s="3"/>
      <c r="R4186" s="3">
        <v>0</v>
      </c>
      <c r="S4186" s="3">
        <v>1</v>
      </c>
      <c r="T4186" s="2">
        <v>5</v>
      </c>
      <c r="U4186" s="3">
        <v>9.2423699111180035E-2</v>
      </c>
      <c r="V4186" s="3">
        <v>0.65591865315697973</v>
      </c>
      <c r="W4186" s="3">
        <v>7.5210840595415551E-2</v>
      </c>
      <c r="X4186" s="3">
        <v>281.43324413173781</v>
      </c>
      <c r="Y4186" s="3">
        <v>0.65591865315697973</v>
      </c>
      <c r="Z4186" s="3">
        <v>7.5210774105765807E-2</v>
      </c>
      <c r="AA4186" s="3">
        <v>281.43324413173781</v>
      </c>
      <c r="AB4186">
        <f t="shared" si="112"/>
        <v>0.65591865315697973</v>
      </c>
      <c r="AC4186">
        <f t="shared" si="113"/>
        <v>7.5210774105765807E-2</v>
      </c>
    </row>
    <row r="4187" spans="1:29" x14ac:dyDescent="0.25">
      <c r="A4187" s="2">
        <v>4186</v>
      </c>
      <c r="B4187" s="3" t="s">
        <v>178</v>
      </c>
      <c r="C4187" s="3" t="s">
        <v>333</v>
      </c>
      <c r="D4187" s="3" t="s">
        <v>179</v>
      </c>
      <c r="E4187" s="3" t="s">
        <v>221</v>
      </c>
      <c r="F4187" s="3">
        <v>0.56000000000000005</v>
      </c>
      <c r="G4187" s="3">
        <v>0.48</v>
      </c>
      <c r="H4187" s="3" t="s">
        <v>60</v>
      </c>
      <c r="I4187" s="2">
        <v>8140</v>
      </c>
      <c r="J4187" s="3" t="s">
        <v>57</v>
      </c>
      <c r="K4187" s="2">
        <v>8140</v>
      </c>
      <c r="L4187" s="3"/>
      <c r="M4187" s="3" t="s">
        <v>372</v>
      </c>
      <c r="N4187" s="3" t="s">
        <v>60</v>
      </c>
      <c r="O4187" s="3"/>
      <c r="P4187" s="3"/>
      <c r="Q4187" s="3"/>
      <c r="R4187" s="3">
        <v>0</v>
      </c>
      <c r="S4187" s="3">
        <v>1</v>
      </c>
      <c r="T4187" s="2">
        <v>3</v>
      </c>
      <c r="U4187" s="3">
        <v>1.2396272671193241E-2</v>
      </c>
      <c r="V4187" s="3">
        <v>7.8639759970472345E-2</v>
      </c>
      <c r="W4187" s="3">
        <v>8.1853169396390157E-3</v>
      </c>
      <c r="X4187" s="3">
        <v>33.716064219713651</v>
      </c>
      <c r="Y4187" s="3">
        <v>7.8639759970472345E-2</v>
      </c>
      <c r="Z4187" s="3">
        <v>8.1853097034633102E-3</v>
      </c>
      <c r="AA4187" s="3">
        <v>33.716064219713651</v>
      </c>
      <c r="AB4187">
        <f t="shared" si="112"/>
        <v>7.8639759970472345E-2</v>
      </c>
      <c r="AC4187">
        <f t="shared" si="113"/>
        <v>8.1853097034633102E-3</v>
      </c>
    </row>
    <row r="4188" spans="1:29" x14ac:dyDescent="0.25">
      <c r="A4188" s="2">
        <v>4187</v>
      </c>
      <c r="B4188" s="3" t="s">
        <v>178</v>
      </c>
      <c r="C4188" s="3" t="s">
        <v>333</v>
      </c>
      <c r="D4188" s="3" t="s">
        <v>179</v>
      </c>
      <c r="E4188" s="3" t="s">
        <v>221</v>
      </c>
      <c r="F4188" s="3">
        <v>0.56000000000000005</v>
      </c>
      <c r="G4188" s="3">
        <v>0.48</v>
      </c>
      <c r="H4188" s="3" t="s">
        <v>60</v>
      </c>
      <c r="I4188" s="2">
        <v>8140</v>
      </c>
      <c r="J4188" s="3" t="s">
        <v>57</v>
      </c>
      <c r="K4188" s="2">
        <v>8140</v>
      </c>
      <c r="L4188" s="3"/>
      <c r="M4188" s="3" t="s">
        <v>65</v>
      </c>
      <c r="N4188" s="3" t="s">
        <v>60</v>
      </c>
      <c r="O4188" s="3"/>
      <c r="P4188" s="3"/>
      <c r="Q4188" s="3"/>
      <c r="R4188" s="3">
        <v>0</v>
      </c>
      <c r="S4188" s="3">
        <v>1</v>
      </c>
      <c r="T4188" s="2">
        <v>628</v>
      </c>
      <c r="U4188" s="3">
        <v>171.21276695175592</v>
      </c>
      <c r="V4188" s="3">
        <v>1381.5331109645176</v>
      </c>
      <c r="W4188" s="3">
        <v>178.99716016668233</v>
      </c>
      <c r="X4188" s="3">
        <v>589937.18843932042</v>
      </c>
      <c r="Y4188" s="3">
        <v>1381.5331109645176</v>
      </c>
      <c r="Z4188" s="3">
        <v>178.99700192541866</v>
      </c>
      <c r="AA4188" s="3">
        <v>589937.18843932042</v>
      </c>
      <c r="AB4188">
        <f t="shared" si="112"/>
        <v>1381.5331109645176</v>
      </c>
      <c r="AC4188">
        <f t="shared" si="113"/>
        <v>178.99700192541866</v>
      </c>
    </row>
    <row r="4189" spans="1:29" x14ac:dyDescent="0.25">
      <c r="A4189" s="2">
        <v>4188</v>
      </c>
      <c r="B4189" s="3" t="s">
        <v>178</v>
      </c>
      <c r="C4189" s="3" t="s">
        <v>333</v>
      </c>
      <c r="D4189" s="3" t="s">
        <v>179</v>
      </c>
      <c r="E4189" s="3" t="s">
        <v>221</v>
      </c>
      <c r="F4189" s="3">
        <v>0.56000000000000005</v>
      </c>
      <c r="G4189" s="3">
        <v>0.48</v>
      </c>
      <c r="H4189" s="3" t="s">
        <v>60</v>
      </c>
      <c r="I4189" s="2">
        <v>8140</v>
      </c>
      <c r="J4189" s="3" t="s">
        <v>57</v>
      </c>
      <c r="K4189" s="2">
        <v>8140</v>
      </c>
      <c r="L4189" s="3"/>
      <c r="M4189" s="3" t="s">
        <v>182</v>
      </c>
      <c r="N4189" s="3" t="s">
        <v>60</v>
      </c>
      <c r="O4189" s="3"/>
      <c r="P4189" s="3"/>
      <c r="Q4189" s="3"/>
      <c r="R4189" s="3">
        <v>0</v>
      </c>
      <c r="S4189" s="3">
        <v>1</v>
      </c>
      <c r="T4189" s="2">
        <v>147</v>
      </c>
      <c r="U4189" s="3">
        <v>29.286303914603945</v>
      </c>
      <c r="V4189" s="3">
        <v>249.45854361237969</v>
      </c>
      <c r="W4189" s="3">
        <v>33.839845334548173</v>
      </c>
      <c r="X4189" s="3">
        <v>108038.38388993792</v>
      </c>
      <c r="Y4189" s="3">
        <v>249.45854361237969</v>
      </c>
      <c r="Z4189" s="3">
        <v>33.839815418655171</v>
      </c>
      <c r="AA4189" s="3">
        <v>108038.38388993792</v>
      </c>
      <c r="AB4189">
        <f t="shared" si="112"/>
        <v>249.45854361237969</v>
      </c>
      <c r="AC4189">
        <f t="shared" si="113"/>
        <v>33.839815418655171</v>
      </c>
    </row>
    <row r="4190" spans="1:29" x14ac:dyDescent="0.25">
      <c r="A4190" s="2">
        <v>4189</v>
      </c>
      <c r="B4190" s="3" t="s">
        <v>178</v>
      </c>
      <c r="C4190" s="3" t="s">
        <v>333</v>
      </c>
      <c r="D4190" s="3" t="s">
        <v>179</v>
      </c>
      <c r="E4190" s="3" t="s">
        <v>221</v>
      </c>
      <c r="F4190" s="3">
        <v>0.56000000000000005</v>
      </c>
      <c r="G4190" s="3">
        <v>0.48</v>
      </c>
      <c r="H4190" s="3" t="s">
        <v>60</v>
      </c>
      <c r="I4190" s="2">
        <v>8140</v>
      </c>
      <c r="J4190" s="3" t="s">
        <v>57</v>
      </c>
      <c r="K4190" s="2">
        <v>8140</v>
      </c>
      <c r="L4190" s="3"/>
      <c r="M4190" s="3" t="s">
        <v>247</v>
      </c>
      <c r="N4190" s="3" t="s">
        <v>60</v>
      </c>
      <c r="O4190" s="3"/>
      <c r="P4190" s="3"/>
      <c r="Q4190" s="3"/>
      <c r="R4190" s="3">
        <v>0</v>
      </c>
      <c r="S4190" s="3">
        <v>1</v>
      </c>
      <c r="T4190" s="2">
        <v>115</v>
      </c>
      <c r="U4190" s="3">
        <v>32.110220759322743</v>
      </c>
      <c r="V4190" s="3">
        <v>257.57247994516831</v>
      </c>
      <c r="W4190" s="3">
        <v>33.166205382596743</v>
      </c>
      <c r="X4190" s="3">
        <v>111059.71396048341</v>
      </c>
      <c r="Y4190" s="3">
        <v>257.57247994516831</v>
      </c>
      <c r="Z4190" s="3">
        <v>33.166176062230733</v>
      </c>
      <c r="AA4190" s="3">
        <v>111059.71396048341</v>
      </c>
      <c r="AB4190">
        <f t="shared" si="112"/>
        <v>257.57247994516831</v>
      </c>
      <c r="AC4190">
        <f t="shared" si="113"/>
        <v>33.166176062230733</v>
      </c>
    </row>
    <row r="4191" spans="1:29" x14ac:dyDescent="0.25">
      <c r="A4191" s="2">
        <v>4190</v>
      </c>
      <c r="B4191" s="3" t="s">
        <v>178</v>
      </c>
      <c r="C4191" s="3" t="s">
        <v>333</v>
      </c>
      <c r="D4191" s="3" t="s">
        <v>179</v>
      </c>
      <c r="E4191" s="3" t="s">
        <v>221</v>
      </c>
      <c r="F4191" s="3">
        <v>0.56000000000000005</v>
      </c>
      <c r="G4191" s="3">
        <v>0.48</v>
      </c>
      <c r="H4191" s="3" t="s">
        <v>60</v>
      </c>
      <c r="I4191" s="2">
        <v>8200</v>
      </c>
      <c r="J4191" s="3" t="s">
        <v>107</v>
      </c>
      <c r="K4191" s="2">
        <v>8200</v>
      </c>
      <c r="L4191" s="3"/>
      <c r="M4191" s="3" t="s">
        <v>65</v>
      </c>
      <c r="N4191" s="3" t="s">
        <v>60</v>
      </c>
      <c r="O4191" s="3"/>
      <c r="P4191" s="3"/>
      <c r="Q4191" s="3"/>
      <c r="R4191" s="3">
        <v>0</v>
      </c>
      <c r="S4191" s="3">
        <v>1</v>
      </c>
      <c r="T4191" s="2">
        <v>2</v>
      </c>
      <c r="U4191" s="3">
        <v>2.7955427044598979E-2</v>
      </c>
      <c r="V4191" s="3">
        <v>0.20725250036825618</v>
      </c>
      <c r="W4191" s="3">
        <v>2.7391070089198534E-2</v>
      </c>
      <c r="X4191" s="3">
        <v>90.861400024921451</v>
      </c>
      <c r="Y4191" s="3">
        <v>0.20725250036825618</v>
      </c>
      <c r="Z4191" s="3">
        <v>2.7391045874302987E-2</v>
      </c>
      <c r="AA4191" s="3">
        <v>90.861400024921451</v>
      </c>
      <c r="AB4191">
        <f t="shared" si="112"/>
        <v>0.20725250036825618</v>
      </c>
      <c r="AC4191">
        <f t="shared" si="113"/>
        <v>2.7391045874302987E-2</v>
      </c>
    </row>
    <row r="4192" spans="1:29" x14ac:dyDescent="0.25">
      <c r="A4192" s="2">
        <v>4191</v>
      </c>
      <c r="B4192" s="3" t="s">
        <v>178</v>
      </c>
      <c r="C4192" s="3" t="s">
        <v>333</v>
      </c>
      <c r="D4192" s="3" t="s">
        <v>179</v>
      </c>
      <c r="E4192" s="3" t="s">
        <v>221</v>
      </c>
      <c r="F4192" s="3">
        <v>0.56000000000000005</v>
      </c>
      <c r="G4192" s="3">
        <v>0.48</v>
      </c>
      <c r="H4192" s="3" t="s">
        <v>60</v>
      </c>
      <c r="I4192" s="2">
        <v>8320</v>
      </c>
      <c r="J4192" s="3" t="s">
        <v>59</v>
      </c>
      <c r="K4192" s="2">
        <v>8320</v>
      </c>
      <c r="L4192" s="3"/>
      <c r="M4192" s="3" t="s">
        <v>65</v>
      </c>
      <c r="N4192" s="3" t="s">
        <v>60</v>
      </c>
      <c r="O4192" s="3"/>
      <c r="P4192" s="3"/>
      <c r="Q4192" s="3"/>
      <c r="R4192" s="3">
        <v>0</v>
      </c>
      <c r="S4192" s="3">
        <v>1</v>
      </c>
      <c r="T4192" s="2">
        <v>155</v>
      </c>
      <c r="U4192" s="3">
        <v>23.042496507091474</v>
      </c>
      <c r="V4192" s="3">
        <v>129.52601953432736</v>
      </c>
      <c r="W4192" s="3">
        <v>15.353772345972654</v>
      </c>
      <c r="X4192" s="3">
        <v>59079.644733922309</v>
      </c>
      <c r="Y4192" s="3">
        <v>129.52601953432736</v>
      </c>
      <c r="Z4192" s="3">
        <v>15.35375877257106</v>
      </c>
      <c r="AA4192" s="3">
        <v>59079.644733922309</v>
      </c>
      <c r="AB4192">
        <f t="shared" si="112"/>
        <v>129.52601953432736</v>
      </c>
      <c r="AC4192">
        <f t="shared" si="113"/>
        <v>15.35375877257106</v>
      </c>
    </row>
    <row r="4193" spans="1:29" x14ac:dyDescent="0.25">
      <c r="A4193" s="2">
        <v>4192</v>
      </c>
      <c r="B4193" s="3" t="s">
        <v>178</v>
      </c>
      <c r="C4193" s="3" t="s">
        <v>333</v>
      </c>
      <c r="D4193" s="3" t="s">
        <v>179</v>
      </c>
      <c r="E4193" s="3" t="s">
        <v>221</v>
      </c>
      <c r="F4193" s="3">
        <v>0.56000000000000005</v>
      </c>
      <c r="G4193" s="3">
        <v>0.48</v>
      </c>
      <c r="H4193" s="3" t="s">
        <v>60</v>
      </c>
      <c r="I4193" s="2">
        <v>8320</v>
      </c>
      <c r="J4193" s="3" t="s">
        <v>59</v>
      </c>
      <c r="K4193" s="2">
        <v>8320</v>
      </c>
      <c r="L4193" s="3"/>
      <c r="M4193" s="3" t="s">
        <v>182</v>
      </c>
      <c r="N4193" s="3" t="s">
        <v>60</v>
      </c>
      <c r="O4193" s="3"/>
      <c r="P4193" s="3"/>
      <c r="Q4193" s="3"/>
      <c r="R4193" s="3">
        <v>0</v>
      </c>
      <c r="S4193" s="3">
        <v>1</v>
      </c>
      <c r="T4193" s="2">
        <v>7</v>
      </c>
      <c r="U4193" s="3">
        <v>0.60302813388701049</v>
      </c>
      <c r="V4193" s="3">
        <v>4.2482197242645716</v>
      </c>
      <c r="W4193" s="3">
        <v>0.51730612569188317</v>
      </c>
      <c r="X4193" s="3">
        <v>1898.600665185053</v>
      </c>
      <c r="Y4193" s="3">
        <v>4.2482197242645716</v>
      </c>
      <c r="Z4193" s="3">
        <v>0.51730566837080061</v>
      </c>
      <c r="AA4193" s="3">
        <v>1898.600665185053</v>
      </c>
      <c r="AB4193">
        <f t="shared" si="112"/>
        <v>4.2482197242645716</v>
      </c>
      <c r="AC4193">
        <f t="shared" si="113"/>
        <v>0.51730566837080061</v>
      </c>
    </row>
    <row r="4194" spans="1:29" x14ac:dyDescent="0.25">
      <c r="A4194" s="2">
        <v>4193</v>
      </c>
      <c r="B4194" s="3" t="s">
        <v>178</v>
      </c>
      <c r="C4194" s="3" t="s">
        <v>333</v>
      </c>
      <c r="D4194" s="3" t="s">
        <v>179</v>
      </c>
      <c r="E4194" s="3" t="s">
        <v>221</v>
      </c>
      <c r="F4194" s="3">
        <v>0.56000000000000005</v>
      </c>
      <c r="G4194" s="3">
        <v>0.48</v>
      </c>
      <c r="H4194" s="3" t="s">
        <v>60</v>
      </c>
      <c r="I4194" s="2">
        <v>8320</v>
      </c>
      <c r="J4194" s="3" t="s">
        <v>59</v>
      </c>
      <c r="K4194" s="2">
        <v>8320</v>
      </c>
      <c r="L4194" s="3"/>
      <c r="M4194" s="3" t="s">
        <v>247</v>
      </c>
      <c r="N4194" s="3" t="s">
        <v>60</v>
      </c>
      <c r="O4194" s="3"/>
      <c r="P4194" s="3"/>
      <c r="Q4194" s="3"/>
      <c r="R4194" s="3">
        <v>0</v>
      </c>
      <c r="S4194" s="3">
        <v>1</v>
      </c>
      <c r="T4194" s="2">
        <v>62</v>
      </c>
      <c r="U4194" s="3">
        <v>5.8244301939346128</v>
      </c>
      <c r="V4194" s="3">
        <v>35.773751193551057</v>
      </c>
      <c r="W4194" s="3">
        <v>4.1883357105431207</v>
      </c>
      <c r="X4194" s="3">
        <v>16273.074988831633</v>
      </c>
      <c r="Y4194" s="3">
        <v>35.773751193551057</v>
      </c>
      <c r="Z4194" s="3">
        <v>4.1883320078724449</v>
      </c>
      <c r="AA4194" s="3">
        <v>16273.074988831633</v>
      </c>
      <c r="AB4194">
        <f t="shared" si="112"/>
        <v>35.773751193551057</v>
      </c>
      <c r="AC4194">
        <f t="shared" si="113"/>
        <v>4.1883320078724449</v>
      </c>
    </row>
    <row r="4195" spans="1:29" x14ac:dyDescent="0.25">
      <c r="A4195" s="2">
        <v>4194</v>
      </c>
      <c r="B4195" s="3" t="s">
        <v>178</v>
      </c>
      <c r="C4195" s="3" t="s">
        <v>333</v>
      </c>
      <c r="D4195" s="3" t="s">
        <v>179</v>
      </c>
      <c r="E4195" s="3" t="s">
        <v>221</v>
      </c>
      <c r="F4195" s="3">
        <v>0.56000000000000005</v>
      </c>
      <c r="G4195" s="3">
        <v>0.48</v>
      </c>
      <c r="H4195" s="3" t="s">
        <v>348</v>
      </c>
      <c r="I4195" s="2">
        <v>1100</v>
      </c>
      <c r="J4195" s="3" t="s">
        <v>42</v>
      </c>
      <c r="K4195" s="2">
        <v>1000</v>
      </c>
      <c r="L4195" s="3"/>
      <c r="M4195" s="3" t="s">
        <v>349</v>
      </c>
      <c r="N4195" s="3" t="s">
        <v>348</v>
      </c>
      <c r="O4195" s="3"/>
      <c r="P4195" s="3"/>
      <c r="Q4195" s="3"/>
      <c r="R4195" s="3">
        <v>0</v>
      </c>
      <c r="S4195" s="3">
        <v>1</v>
      </c>
      <c r="T4195" s="2">
        <v>40</v>
      </c>
      <c r="U4195" s="3">
        <v>0.87935267003883255</v>
      </c>
      <c r="V4195" s="3">
        <v>6.1061908352432557</v>
      </c>
      <c r="W4195" s="3">
        <v>0.76328116121236267</v>
      </c>
      <c r="X4195" s="3">
        <v>2764.2017011827738</v>
      </c>
      <c r="Y4195" s="3">
        <v>6.1061908352432557</v>
      </c>
      <c r="Z4195" s="3">
        <v>0.76328048643866753</v>
      </c>
      <c r="AA4195" s="3">
        <v>2764.2017011827738</v>
      </c>
      <c r="AB4195">
        <f t="shared" si="112"/>
        <v>6.1061908352432557</v>
      </c>
      <c r="AC4195">
        <f t="shared" si="113"/>
        <v>0.76328048643866753</v>
      </c>
    </row>
    <row r="4196" spans="1:29" x14ac:dyDescent="0.25">
      <c r="A4196" s="2">
        <v>4195</v>
      </c>
      <c r="B4196" s="3" t="s">
        <v>178</v>
      </c>
      <c r="C4196" s="3" t="s">
        <v>333</v>
      </c>
      <c r="D4196" s="3" t="s">
        <v>179</v>
      </c>
      <c r="E4196" s="3" t="s">
        <v>221</v>
      </c>
      <c r="F4196" s="3">
        <v>0.56000000000000005</v>
      </c>
      <c r="G4196" s="3">
        <v>0.48</v>
      </c>
      <c r="H4196" s="3" t="s">
        <v>348</v>
      </c>
      <c r="I4196" s="2">
        <v>1100</v>
      </c>
      <c r="J4196" s="3" t="s">
        <v>42</v>
      </c>
      <c r="K4196" s="2">
        <v>1100</v>
      </c>
      <c r="L4196" s="3"/>
      <c r="M4196" s="3" t="s">
        <v>349</v>
      </c>
      <c r="N4196" s="3" t="s">
        <v>348</v>
      </c>
      <c r="O4196" s="3"/>
      <c r="P4196" s="3"/>
      <c r="Q4196" s="3"/>
      <c r="R4196" s="3">
        <v>0</v>
      </c>
      <c r="S4196" s="3">
        <v>1</v>
      </c>
      <c r="T4196" s="2">
        <v>202</v>
      </c>
      <c r="U4196" s="3">
        <v>14.257018560380551</v>
      </c>
      <c r="V4196" s="3">
        <v>123.60751573220627</v>
      </c>
      <c r="W4196" s="3">
        <v>17.332033993719943</v>
      </c>
      <c r="X4196" s="3">
        <v>50983.501707048817</v>
      </c>
      <c r="Y4196" s="3">
        <v>123.60751573220627</v>
      </c>
      <c r="Z4196" s="3">
        <v>17.332018671449156</v>
      </c>
      <c r="AA4196" s="3">
        <v>50983.501707048817</v>
      </c>
      <c r="AB4196">
        <f t="shared" si="112"/>
        <v>123.60751573220627</v>
      </c>
      <c r="AC4196">
        <f t="shared" si="113"/>
        <v>17.332018671449156</v>
      </c>
    </row>
    <row r="4197" spans="1:29" x14ac:dyDescent="0.25">
      <c r="A4197" s="2">
        <v>4196</v>
      </c>
      <c r="B4197" s="3" t="s">
        <v>178</v>
      </c>
      <c r="C4197" s="3" t="s">
        <v>333</v>
      </c>
      <c r="D4197" s="3" t="s">
        <v>179</v>
      </c>
      <c r="E4197" s="3" t="s">
        <v>221</v>
      </c>
      <c r="F4197" s="3">
        <v>0.56000000000000005</v>
      </c>
      <c r="G4197" s="3">
        <v>0.48</v>
      </c>
      <c r="H4197" s="3" t="s">
        <v>348</v>
      </c>
      <c r="I4197" s="2">
        <v>1100</v>
      </c>
      <c r="J4197" s="3" t="s">
        <v>42</v>
      </c>
      <c r="K4197" s="2">
        <v>1100</v>
      </c>
      <c r="L4197" s="3"/>
      <c r="M4197" s="3" t="s">
        <v>350</v>
      </c>
      <c r="N4197" s="3" t="s">
        <v>348</v>
      </c>
      <c r="O4197" s="3"/>
      <c r="P4197" s="3"/>
      <c r="Q4197" s="3"/>
      <c r="R4197" s="3">
        <v>0</v>
      </c>
      <c r="S4197" s="3">
        <v>1</v>
      </c>
      <c r="T4197" s="2">
        <v>38</v>
      </c>
      <c r="U4197" s="3">
        <v>2.3613173124979916</v>
      </c>
      <c r="V4197" s="3">
        <v>22.146177191823814</v>
      </c>
      <c r="W4197" s="3">
        <v>3.139602930902019</v>
      </c>
      <c r="X4197" s="3">
        <v>8940.2955766093255</v>
      </c>
      <c r="Y4197" s="3">
        <v>22.146177191823814</v>
      </c>
      <c r="Z4197" s="3">
        <v>3.1396001553566739</v>
      </c>
      <c r="AA4197" s="3">
        <v>8940.2955766093255</v>
      </c>
      <c r="AB4197">
        <f t="shared" si="112"/>
        <v>22.146177191823814</v>
      </c>
      <c r="AC4197">
        <f t="shared" si="113"/>
        <v>3.1396001553566739</v>
      </c>
    </row>
    <row r="4198" spans="1:29" x14ac:dyDescent="0.25">
      <c r="A4198" s="2">
        <v>4197</v>
      </c>
      <c r="B4198" s="3" t="s">
        <v>178</v>
      </c>
      <c r="C4198" s="3" t="s">
        <v>333</v>
      </c>
      <c r="D4198" s="3" t="s">
        <v>179</v>
      </c>
      <c r="E4198" s="3" t="s">
        <v>221</v>
      </c>
      <c r="F4198" s="3">
        <v>0.56000000000000005</v>
      </c>
      <c r="G4198" s="3">
        <v>0.48</v>
      </c>
      <c r="H4198" s="3" t="s">
        <v>348</v>
      </c>
      <c r="I4198" s="2">
        <v>1180</v>
      </c>
      <c r="J4198" s="3" t="s">
        <v>43</v>
      </c>
      <c r="K4198" s="2">
        <v>1000</v>
      </c>
      <c r="L4198" s="3"/>
      <c r="M4198" s="3" t="s">
        <v>349</v>
      </c>
      <c r="N4198" s="3" t="s">
        <v>348</v>
      </c>
      <c r="O4198" s="3"/>
      <c r="P4198" s="3"/>
      <c r="Q4198" s="3"/>
      <c r="R4198" s="3">
        <v>0</v>
      </c>
      <c r="S4198" s="3">
        <v>1</v>
      </c>
      <c r="T4198" s="2">
        <v>72</v>
      </c>
      <c r="U4198" s="3">
        <v>7.4669542200398717E-2</v>
      </c>
      <c r="V4198" s="3">
        <v>0.56613511035685338</v>
      </c>
      <c r="W4198" s="3">
        <v>7.9287181877666368E-2</v>
      </c>
      <c r="X4198" s="3">
        <v>225.36992375974563</v>
      </c>
      <c r="Y4198" s="3">
        <v>0.56613511035685338</v>
      </c>
      <c r="Z4198" s="3">
        <v>7.9287111784354047E-2</v>
      </c>
      <c r="AA4198" s="3">
        <v>225.36992375974563</v>
      </c>
      <c r="AB4198">
        <f t="shared" si="112"/>
        <v>0.56613511035685338</v>
      </c>
      <c r="AC4198">
        <f t="shared" si="113"/>
        <v>7.9287111784354047E-2</v>
      </c>
    </row>
    <row r="4199" spans="1:29" x14ac:dyDescent="0.25">
      <c r="A4199" s="2">
        <v>4198</v>
      </c>
      <c r="B4199" s="3" t="s">
        <v>178</v>
      </c>
      <c r="C4199" s="3" t="s">
        <v>333</v>
      </c>
      <c r="D4199" s="3" t="s">
        <v>179</v>
      </c>
      <c r="E4199" s="3" t="s">
        <v>221</v>
      </c>
      <c r="F4199" s="3">
        <v>0.56000000000000005</v>
      </c>
      <c r="G4199" s="3">
        <v>0.48</v>
      </c>
      <c r="H4199" s="3" t="s">
        <v>348</v>
      </c>
      <c r="I4199" s="2">
        <v>1180</v>
      </c>
      <c r="J4199" s="3" t="s">
        <v>43</v>
      </c>
      <c r="K4199" s="2">
        <v>1180</v>
      </c>
      <c r="L4199" s="3"/>
      <c r="M4199" s="3" t="s">
        <v>349</v>
      </c>
      <c r="N4199" s="3" t="s">
        <v>348</v>
      </c>
      <c r="O4199" s="3"/>
      <c r="P4199" s="3"/>
      <c r="Q4199" s="3"/>
      <c r="R4199" s="3">
        <v>0</v>
      </c>
      <c r="S4199" s="3">
        <v>1</v>
      </c>
      <c r="T4199" s="2">
        <v>380</v>
      </c>
      <c r="U4199" s="3">
        <v>31.460009273809526</v>
      </c>
      <c r="V4199" s="3">
        <v>262.70504441924459</v>
      </c>
      <c r="W4199" s="3">
        <v>36.916867464794286</v>
      </c>
      <c r="X4199" s="3">
        <v>109234.66380942447</v>
      </c>
      <c r="Y4199" s="3">
        <v>262.70504441924459</v>
      </c>
      <c r="Z4199" s="3">
        <v>36.916834828680109</v>
      </c>
      <c r="AA4199" s="3">
        <v>109234.66380942447</v>
      </c>
      <c r="AB4199">
        <f t="shared" si="112"/>
        <v>262.70504441924459</v>
      </c>
      <c r="AC4199">
        <f t="shared" si="113"/>
        <v>36.916834828680109</v>
      </c>
    </row>
    <row r="4200" spans="1:29" x14ac:dyDescent="0.25">
      <c r="A4200" s="2">
        <v>4199</v>
      </c>
      <c r="B4200" s="3" t="s">
        <v>178</v>
      </c>
      <c r="C4200" s="3" t="s">
        <v>333</v>
      </c>
      <c r="D4200" s="3" t="s">
        <v>179</v>
      </c>
      <c r="E4200" s="3" t="s">
        <v>221</v>
      </c>
      <c r="F4200" s="3">
        <v>0.56000000000000005</v>
      </c>
      <c r="G4200" s="3">
        <v>0.48</v>
      </c>
      <c r="H4200" s="3" t="s">
        <v>348</v>
      </c>
      <c r="I4200" s="2">
        <v>1180</v>
      </c>
      <c r="J4200" s="3" t="s">
        <v>43</v>
      </c>
      <c r="K4200" s="2">
        <v>1180</v>
      </c>
      <c r="L4200" s="3"/>
      <c r="M4200" s="3" t="s">
        <v>374</v>
      </c>
      <c r="N4200" s="3" t="s">
        <v>348</v>
      </c>
      <c r="O4200" s="3"/>
      <c r="P4200" s="3"/>
      <c r="Q4200" s="3"/>
      <c r="R4200" s="3">
        <v>0</v>
      </c>
      <c r="S4200" s="3">
        <v>1</v>
      </c>
      <c r="T4200" s="2">
        <v>3</v>
      </c>
      <c r="U4200" s="3">
        <v>2.3593335690335324E-2</v>
      </c>
      <c r="V4200" s="3">
        <v>0.20605656002736777</v>
      </c>
      <c r="W4200" s="3">
        <v>2.9225975117711821E-2</v>
      </c>
      <c r="X4200" s="3">
        <v>89.120803041022256</v>
      </c>
      <c r="Y4200" s="3">
        <v>0.20605656002736777</v>
      </c>
      <c r="Z4200" s="3">
        <v>2.9225949280680567E-2</v>
      </c>
      <c r="AA4200" s="3">
        <v>89.120803041022256</v>
      </c>
      <c r="AB4200">
        <f t="shared" si="112"/>
        <v>0.20605656002736777</v>
      </c>
      <c r="AC4200">
        <f t="shared" si="113"/>
        <v>2.9225949280680567E-2</v>
      </c>
    </row>
    <row r="4201" spans="1:29" x14ac:dyDescent="0.25">
      <c r="A4201" s="2">
        <v>4200</v>
      </c>
      <c r="B4201" s="3" t="s">
        <v>178</v>
      </c>
      <c r="C4201" s="3" t="s">
        <v>333</v>
      </c>
      <c r="D4201" s="3" t="s">
        <v>179</v>
      </c>
      <c r="E4201" s="3" t="s">
        <v>221</v>
      </c>
      <c r="F4201" s="3">
        <v>0.56000000000000005</v>
      </c>
      <c r="G4201" s="3">
        <v>0.48</v>
      </c>
      <c r="H4201" s="3" t="s">
        <v>348</v>
      </c>
      <c r="I4201" s="2">
        <v>1180</v>
      </c>
      <c r="J4201" s="3" t="s">
        <v>43</v>
      </c>
      <c r="K4201" s="2">
        <v>1180</v>
      </c>
      <c r="L4201" s="3"/>
      <c r="M4201" s="3" t="s">
        <v>350</v>
      </c>
      <c r="N4201" s="3" t="s">
        <v>348</v>
      </c>
      <c r="O4201" s="3"/>
      <c r="P4201" s="3"/>
      <c r="Q4201" s="3"/>
      <c r="R4201" s="3">
        <v>0</v>
      </c>
      <c r="S4201" s="3">
        <v>1</v>
      </c>
      <c r="T4201" s="2">
        <v>2</v>
      </c>
      <c r="U4201" s="3">
        <v>2.2017179210889672E-2</v>
      </c>
      <c r="V4201" s="3">
        <v>0.19611061475136551</v>
      </c>
      <c r="W4201" s="3">
        <v>2.7938104976620307E-2</v>
      </c>
      <c r="X4201" s="3">
        <v>84.32161089168936</v>
      </c>
      <c r="Y4201" s="3">
        <v>0.19611061475136551</v>
      </c>
      <c r="Z4201" s="3">
        <v>2.7938080278122255E-2</v>
      </c>
      <c r="AA4201" s="3">
        <v>84.32161089168936</v>
      </c>
      <c r="AB4201">
        <f t="shared" si="112"/>
        <v>0.19611061475136551</v>
      </c>
      <c r="AC4201">
        <f t="shared" si="113"/>
        <v>2.7938080278122255E-2</v>
      </c>
    </row>
    <row r="4202" spans="1:29" x14ac:dyDescent="0.25">
      <c r="A4202" s="2">
        <v>4201</v>
      </c>
      <c r="B4202" s="3" t="s">
        <v>178</v>
      </c>
      <c r="C4202" s="3" t="s">
        <v>333</v>
      </c>
      <c r="D4202" s="3" t="s">
        <v>179</v>
      </c>
      <c r="E4202" s="3" t="s">
        <v>221</v>
      </c>
      <c r="F4202" s="3">
        <v>0.56000000000000005</v>
      </c>
      <c r="G4202" s="3">
        <v>0.48</v>
      </c>
      <c r="H4202" s="3" t="s">
        <v>348</v>
      </c>
      <c r="I4202" s="2">
        <v>1180</v>
      </c>
      <c r="J4202" s="3" t="s">
        <v>43</v>
      </c>
      <c r="K4202" s="2">
        <v>1180</v>
      </c>
      <c r="L4202" s="3"/>
      <c r="M4202" s="3" t="s">
        <v>375</v>
      </c>
      <c r="N4202" s="3" t="s">
        <v>348</v>
      </c>
      <c r="O4202" s="3"/>
      <c r="P4202" s="3"/>
      <c r="Q4202" s="3"/>
      <c r="R4202" s="3">
        <v>0</v>
      </c>
      <c r="S4202" s="3">
        <v>1</v>
      </c>
      <c r="T4202" s="2">
        <v>1</v>
      </c>
      <c r="U4202" s="3">
        <v>1.6575966927935001E-2</v>
      </c>
      <c r="V4202" s="3">
        <v>0.14642211062949315</v>
      </c>
      <c r="W4202" s="3">
        <v>2.0334220600189662E-2</v>
      </c>
      <c r="X4202" s="3">
        <v>62.446287571240269</v>
      </c>
      <c r="Y4202" s="3">
        <v>0.14642211062949315</v>
      </c>
      <c r="Z4202" s="3">
        <v>2.0334202623855602E-2</v>
      </c>
      <c r="AA4202" s="3">
        <v>62.446287571240269</v>
      </c>
      <c r="AB4202">
        <f t="shared" si="112"/>
        <v>0.14642211062949315</v>
      </c>
      <c r="AC4202">
        <f t="shared" si="113"/>
        <v>2.0334202623855602E-2</v>
      </c>
    </row>
    <row r="4203" spans="1:29" x14ac:dyDescent="0.25">
      <c r="A4203" s="2">
        <v>4202</v>
      </c>
      <c r="B4203" s="3" t="s">
        <v>178</v>
      </c>
      <c r="C4203" s="3" t="s">
        <v>333</v>
      </c>
      <c r="D4203" s="3" t="s">
        <v>179</v>
      </c>
      <c r="E4203" s="3" t="s">
        <v>221</v>
      </c>
      <c r="F4203" s="3">
        <v>0.56000000000000005</v>
      </c>
      <c r="G4203" s="3">
        <v>0.48</v>
      </c>
      <c r="H4203" s="3" t="s">
        <v>348</v>
      </c>
      <c r="I4203" s="2">
        <v>1200</v>
      </c>
      <c r="J4203" s="3" t="s">
        <v>45</v>
      </c>
      <c r="K4203" s="2">
        <v>1000</v>
      </c>
      <c r="L4203" s="3"/>
      <c r="M4203" s="3" t="s">
        <v>349</v>
      </c>
      <c r="N4203" s="3" t="s">
        <v>348</v>
      </c>
      <c r="O4203" s="3"/>
      <c r="P4203" s="3"/>
      <c r="Q4203" s="3"/>
      <c r="R4203" s="3">
        <v>0</v>
      </c>
      <c r="S4203" s="3">
        <v>1</v>
      </c>
      <c r="T4203" s="2">
        <v>15</v>
      </c>
      <c r="U4203" s="3">
        <v>1.6593917105915449E-3</v>
      </c>
      <c r="V4203" s="3">
        <v>1.4922564844289542E-2</v>
      </c>
      <c r="W4203" s="3">
        <v>2.2458880456550181E-3</v>
      </c>
      <c r="X4203" s="3">
        <v>5.8301224011969239</v>
      </c>
      <c r="Y4203" s="3">
        <v>1.4922564844289542E-2</v>
      </c>
      <c r="Z4203" s="3">
        <v>2.2458860601924395E-3</v>
      </c>
      <c r="AA4203" s="3">
        <v>5.8301224011969239</v>
      </c>
      <c r="AB4203">
        <f t="shared" si="112"/>
        <v>1.4922564844289542E-2</v>
      </c>
      <c r="AC4203">
        <f t="shared" si="113"/>
        <v>2.2458860601924395E-3</v>
      </c>
    </row>
    <row r="4204" spans="1:29" x14ac:dyDescent="0.25">
      <c r="A4204" s="2">
        <v>4203</v>
      </c>
      <c r="B4204" s="3" t="s">
        <v>178</v>
      </c>
      <c r="C4204" s="3" t="s">
        <v>333</v>
      </c>
      <c r="D4204" s="3" t="s">
        <v>179</v>
      </c>
      <c r="E4204" s="3" t="s">
        <v>221</v>
      </c>
      <c r="F4204" s="3">
        <v>0.56000000000000005</v>
      </c>
      <c r="G4204" s="3">
        <v>0.48</v>
      </c>
      <c r="H4204" s="3" t="s">
        <v>348</v>
      </c>
      <c r="I4204" s="2">
        <v>1200</v>
      </c>
      <c r="J4204" s="3" t="s">
        <v>45</v>
      </c>
      <c r="K4204" s="2">
        <v>1200</v>
      </c>
      <c r="L4204" s="3"/>
      <c r="M4204" s="3" t="s">
        <v>349</v>
      </c>
      <c r="N4204" s="3" t="s">
        <v>348</v>
      </c>
      <c r="O4204" s="3"/>
      <c r="P4204" s="3"/>
      <c r="Q4204" s="3"/>
      <c r="R4204" s="3">
        <v>0</v>
      </c>
      <c r="S4204" s="3">
        <v>1</v>
      </c>
      <c r="T4204" s="2">
        <v>53</v>
      </c>
      <c r="U4204" s="3">
        <v>3.3352122010318856</v>
      </c>
      <c r="V4204" s="3">
        <v>31.550001539546134</v>
      </c>
      <c r="W4204" s="3">
        <v>4.6259921872026517</v>
      </c>
      <c r="X4204" s="3">
        <v>12173.641832744615</v>
      </c>
      <c r="Y4204" s="3">
        <v>31.550001539546134</v>
      </c>
      <c r="Z4204" s="3">
        <v>4.6259880976246421</v>
      </c>
      <c r="AA4204" s="3">
        <v>12173.641832744615</v>
      </c>
      <c r="AB4204">
        <f t="shared" si="112"/>
        <v>31.550001539546134</v>
      </c>
      <c r="AC4204">
        <f t="shared" si="113"/>
        <v>4.6259880976246421</v>
      </c>
    </row>
    <row r="4205" spans="1:29" x14ac:dyDescent="0.25">
      <c r="A4205" s="2">
        <v>4204</v>
      </c>
      <c r="B4205" s="3" t="s">
        <v>178</v>
      </c>
      <c r="C4205" s="3" t="s">
        <v>333</v>
      </c>
      <c r="D4205" s="3" t="s">
        <v>179</v>
      </c>
      <c r="E4205" s="3" t="s">
        <v>221</v>
      </c>
      <c r="F4205" s="3">
        <v>0.56000000000000005</v>
      </c>
      <c r="G4205" s="3">
        <v>0.48</v>
      </c>
      <c r="H4205" s="3" t="s">
        <v>348</v>
      </c>
      <c r="I4205" s="2">
        <v>1200</v>
      </c>
      <c r="J4205" s="3" t="s">
        <v>45</v>
      </c>
      <c r="K4205" s="2">
        <v>1200</v>
      </c>
      <c r="L4205" s="3"/>
      <c r="M4205" s="3" t="s">
        <v>350</v>
      </c>
      <c r="N4205" s="3" t="s">
        <v>348</v>
      </c>
      <c r="O4205" s="3"/>
      <c r="P4205" s="3"/>
      <c r="Q4205" s="3"/>
      <c r="R4205" s="3">
        <v>0</v>
      </c>
      <c r="S4205" s="3">
        <v>1</v>
      </c>
      <c r="T4205" s="2">
        <v>296</v>
      </c>
      <c r="U4205" s="3">
        <v>26.120123281689821</v>
      </c>
      <c r="V4205" s="3">
        <v>258.60874695606628</v>
      </c>
      <c r="W4205" s="3">
        <v>38.301453819374444</v>
      </c>
      <c r="X4205" s="3">
        <v>99708.996032383904</v>
      </c>
      <c r="Y4205" s="3">
        <v>258.60874695606628</v>
      </c>
      <c r="Z4205" s="3">
        <v>38.301419959225797</v>
      </c>
      <c r="AA4205" s="3">
        <v>99708.996032383904</v>
      </c>
      <c r="AB4205">
        <f t="shared" si="112"/>
        <v>258.60874695606628</v>
      </c>
      <c r="AC4205">
        <f t="shared" si="113"/>
        <v>38.301419959225797</v>
      </c>
    </row>
    <row r="4206" spans="1:29" x14ac:dyDescent="0.25">
      <c r="A4206" s="2">
        <v>4205</v>
      </c>
      <c r="B4206" s="3" t="s">
        <v>178</v>
      </c>
      <c r="C4206" s="3" t="s">
        <v>333</v>
      </c>
      <c r="D4206" s="3" t="s">
        <v>179</v>
      </c>
      <c r="E4206" s="3" t="s">
        <v>221</v>
      </c>
      <c r="F4206" s="3">
        <v>0.56000000000000005</v>
      </c>
      <c r="G4206" s="3">
        <v>0.48</v>
      </c>
      <c r="H4206" s="3" t="s">
        <v>348</v>
      </c>
      <c r="I4206" s="2">
        <v>1210</v>
      </c>
      <c r="J4206" s="3" t="s">
        <v>46</v>
      </c>
      <c r="K4206" s="2">
        <v>1000</v>
      </c>
      <c r="L4206" s="3"/>
      <c r="M4206" s="3" t="s">
        <v>349</v>
      </c>
      <c r="N4206" s="3" t="s">
        <v>348</v>
      </c>
      <c r="O4206" s="3"/>
      <c r="P4206" s="3"/>
      <c r="Q4206" s="3"/>
      <c r="R4206" s="3">
        <v>0</v>
      </c>
      <c r="S4206" s="3">
        <v>1</v>
      </c>
      <c r="T4206" s="2">
        <v>234</v>
      </c>
      <c r="U4206" s="3">
        <v>7.8898140137265385</v>
      </c>
      <c r="V4206" s="3">
        <v>68.053494234769644</v>
      </c>
      <c r="W4206" s="3">
        <v>9.8930522666889082</v>
      </c>
      <c r="X4206" s="3">
        <v>26462.492429159644</v>
      </c>
      <c r="Y4206" s="3">
        <v>68.053494234769644</v>
      </c>
      <c r="Z4206" s="3">
        <v>9.8930435208010348</v>
      </c>
      <c r="AA4206" s="3">
        <v>26462.492429159644</v>
      </c>
      <c r="AB4206">
        <f t="shared" si="112"/>
        <v>68.053494234769644</v>
      </c>
      <c r="AC4206">
        <f t="shared" si="113"/>
        <v>9.8930435208010348</v>
      </c>
    </row>
    <row r="4207" spans="1:29" x14ac:dyDescent="0.25">
      <c r="A4207" s="2">
        <v>4206</v>
      </c>
      <c r="B4207" s="3" t="s">
        <v>178</v>
      </c>
      <c r="C4207" s="3" t="s">
        <v>333</v>
      </c>
      <c r="D4207" s="3" t="s">
        <v>179</v>
      </c>
      <c r="E4207" s="3" t="s">
        <v>221</v>
      </c>
      <c r="F4207" s="3">
        <v>0.56000000000000005</v>
      </c>
      <c r="G4207" s="3">
        <v>0.48</v>
      </c>
      <c r="H4207" s="3" t="s">
        <v>348</v>
      </c>
      <c r="I4207" s="2">
        <v>1210</v>
      </c>
      <c r="J4207" s="3" t="s">
        <v>46</v>
      </c>
      <c r="K4207" s="2">
        <v>1000</v>
      </c>
      <c r="L4207" s="3"/>
      <c r="M4207" s="3" t="s">
        <v>350</v>
      </c>
      <c r="N4207" s="3" t="s">
        <v>348</v>
      </c>
      <c r="O4207" s="3"/>
      <c r="P4207" s="3"/>
      <c r="Q4207" s="3"/>
      <c r="R4207" s="3">
        <v>0</v>
      </c>
      <c r="S4207" s="3">
        <v>1</v>
      </c>
      <c r="T4207" s="2">
        <v>7</v>
      </c>
      <c r="U4207" s="3">
        <v>8.1514740012191569E-2</v>
      </c>
      <c r="V4207" s="3">
        <v>0.72442265609809198</v>
      </c>
      <c r="W4207" s="3">
        <v>0.10236987266725699</v>
      </c>
      <c r="X4207" s="3">
        <v>283.67914818209618</v>
      </c>
      <c r="Y4207" s="3">
        <v>0.72442265609809198</v>
      </c>
      <c r="Z4207" s="3">
        <v>0.10236978216784337</v>
      </c>
      <c r="AA4207" s="3">
        <v>283.67914818209618</v>
      </c>
      <c r="AB4207">
        <f t="shared" si="112"/>
        <v>0.72442265609809198</v>
      </c>
      <c r="AC4207">
        <f t="shared" si="113"/>
        <v>0.10236978216784337</v>
      </c>
    </row>
    <row r="4208" spans="1:29" x14ac:dyDescent="0.25">
      <c r="A4208" s="2">
        <v>4207</v>
      </c>
      <c r="B4208" s="3" t="s">
        <v>178</v>
      </c>
      <c r="C4208" s="3" t="s">
        <v>333</v>
      </c>
      <c r="D4208" s="3" t="s">
        <v>179</v>
      </c>
      <c r="E4208" s="3" t="s">
        <v>221</v>
      </c>
      <c r="F4208" s="3">
        <v>0.56000000000000005</v>
      </c>
      <c r="G4208" s="3">
        <v>0.48</v>
      </c>
      <c r="H4208" s="3" t="s">
        <v>348</v>
      </c>
      <c r="I4208" s="2">
        <v>1210</v>
      </c>
      <c r="J4208" s="3" t="s">
        <v>46</v>
      </c>
      <c r="K4208" s="2">
        <v>1210</v>
      </c>
      <c r="L4208" s="3"/>
      <c r="M4208" s="3" t="s">
        <v>349</v>
      </c>
      <c r="N4208" s="3" t="s">
        <v>348</v>
      </c>
      <c r="O4208" s="3"/>
      <c r="P4208" s="3"/>
      <c r="Q4208" s="3"/>
      <c r="R4208" s="3">
        <v>0</v>
      </c>
      <c r="S4208" s="3">
        <v>1</v>
      </c>
      <c r="T4208" s="2">
        <v>998</v>
      </c>
      <c r="U4208" s="3">
        <v>34.988856712054734</v>
      </c>
      <c r="V4208" s="3">
        <v>303.1080059652835</v>
      </c>
      <c r="W4208" s="3">
        <v>42.518193703126279</v>
      </c>
      <c r="X4208" s="3">
        <v>121387.56572043507</v>
      </c>
      <c r="Y4208" s="3">
        <v>303.1080059652835</v>
      </c>
      <c r="Z4208" s="3">
        <v>42.518156115196447</v>
      </c>
      <c r="AA4208" s="3">
        <v>121387.56572043507</v>
      </c>
      <c r="AB4208">
        <f t="shared" si="112"/>
        <v>303.1080059652835</v>
      </c>
      <c r="AC4208">
        <f t="shared" si="113"/>
        <v>42.518156115196447</v>
      </c>
    </row>
    <row r="4209" spans="1:29" x14ac:dyDescent="0.25">
      <c r="A4209" s="2">
        <v>4208</v>
      </c>
      <c r="B4209" s="3" t="s">
        <v>178</v>
      </c>
      <c r="C4209" s="3" t="s">
        <v>333</v>
      </c>
      <c r="D4209" s="3" t="s">
        <v>179</v>
      </c>
      <c r="E4209" s="3" t="s">
        <v>221</v>
      </c>
      <c r="F4209" s="3">
        <v>0.56000000000000005</v>
      </c>
      <c r="G4209" s="3">
        <v>0.48</v>
      </c>
      <c r="H4209" s="3" t="s">
        <v>348</v>
      </c>
      <c r="I4209" s="2">
        <v>1210</v>
      </c>
      <c r="J4209" s="3" t="s">
        <v>46</v>
      </c>
      <c r="K4209" s="2">
        <v>1210</v>
      </c>
      <c r="L4209" s="3"/>
      <c r="M4209" s="3" t="s">
        <v>374</v>
      </c>
      <c r="N4209" s="3" t="s">
        <v>348</v>
      </c>
      <c r="O4209" s="3"/>
      <c r="P4209" s="3"/>
      <c r="Q4209" s="3"/>
      <c r="R4209" s="3">
        <v>0</v>
      </c>
      <c r="S4209" s="3">
        <v>1</v>
      </c>
      <c r="T4209" s="2">
        <v>1</v>
      </c>
      <c r="U4209" s="3">
        <v>4.0892597591196302E-5</v>
      </c>
      <c r="V4209" s="3">
        <v>2.2219602440493871E-4</v>
      </c>
      <c r="W4209" s="3">
        <v>2.6548234382682988E-5</v>
      </c>
      <c r="X4209" s="3">
        <v>0.10291131642088888</v>
      </c>
      <c r="Y4209" s="3">
        <v>2.2219602440493871E-4</v>
      </c>
      <c r="Z4209" s="3">
        <v>2.6548210912890801E-5</v>
      </c>
      <c r="AA4209" s="3">
        <v>0.10291131642088888</v>
      </c>
      <c r="AB4209">
        <f t="shared" si="112"/>
        <v>2.2219602440493871E-4</v>
      </c>
      <c r="AC4209">
        <f t="shared" si="113"/>
        <v>2.6548210912890801E-5</v>
      </c>
    </row>
    <row r="4210" spans="1:29" x14ac:dyDescent="0.25">
      <c r="A4210" s="2">
        <v>4209</v>
      </c>
      <c r="B4210" s="3" t="s">
        <v>178</v>
      </c>
      <c r="C4210" s="3" t="s">
        <v>333</v>
      </c>
      <c r="D4210" s="3" t="s">
        <v>179</v>
      </c>
      <c r="E4210" s="3" t="s">
        <v>221</v>
      </c>
      <c r="F4210" s="3">
        <v>0.56000000000000005</v>
      </c>
      <c r="G4210" s="3">
        <v>0.48</v>
      </c>
      <c r="H4210" s="3" t="s">
        <v>348</v>
      </c>
      <c r="I4210" s="2">
        <v>1210</v>
      </c>
      <c r="J4210" s="3" t="s">
        <v>46</v>
      </c>
      <c r="K4210" s="2">
        <v>1210</v>
      </c>
      <c r="L4210" s="3"/>
      <c r="M4210" s="3" t="s">
        <v>350</v>
      </c>
      <c r="N4210" s="3" t="s">
        <v>348</v>
      </c>
      <c r="O4210" s="3"/>
      <c r="P4210" s="3"/>
      <c r="Q4210" s="3"/>
      <c r="R4210" s="3">
        <v>0</v>
      </c>
      <c r="S4210" s="3">
        <v>1</v>
      </c>
      <c r="T4210" s="2">
        <v>109</v>
      </c>
      <c r="U4210" s="3">
        <v>1.7582803604433401</v>
      </c>
      <c r="V4210" s="3">
        <v>16.888443331607309</v>
      </c>
      <c r="W4210" s="3">
        <v>2.5352959493351772</v>
      </c>
      <c r="X4210" s="3">
        <v>6486.5022646259222</v>
      </c>
      <c r="Y4210" s="3">
        <v>16.888443331607309</v>
      </c>
      <c r="Z4210" s="3">
        <v>2.5352937080234468</v>
      </c>
      <c r="AA4210" s="3">
        <v>6486.5022646259222</v>
      </c>
      <c r="AB4210">
        <f t="shared" si="112"/>
        <v>16.888443331607309</v>
      </c>
      <c r="AC4210">
        <f t="shared" si="113"/>
        <v>2.5352937080234468</v>
      </c>
    </row>
    <row r="4211" spans="1:29" x14ac:dyDescent="0.25">
      <c r="A4211" s="2">
        <v>4210</v>
      </c>
      <c r="B4211" s="3" t="s">
        <v>178</v>
      </c>
      <c r="C4211" s="3" t="s">
        <v>333</v>
      </c>
      <c r="D4211" s="3" t="s">
        <v>179</v>
      </c>
      <c r="E4211" s="3" t="s">
        <v>221</v>
      </c>
      <c r="F4211" s="3">
        <v>0.56000000000000005</v>
      </c>
      <c r="G4211" s="3">
        <v>0.48</v>
      </c>
      <c r="H4211" s="3" t="s">
        <v>348</v>
      </c>
      <c r="I4211" s="2">
        <v>1300</v>
      </c>
      <c r="J4211" s="3" t="s">
        <v>114</v>
      </c>
      <c r="K4211" s="2">
        <v>1000</v>
      </c>
      <c r="L4211" s="3"/>
      <c r="M4211" s="3" t="s">
        <v>350</v>
      </c>
      <c r="N4211" s="3" t="s">
        <v>348</v>
      </c>
      <c r="O4211" s="3"/>
      <c r="P4211" s="3"/>
      <c r="Q4211" s="3"/>
      <c r="R4211" s="3">
        <v>0</v>
      </c>
      <c r="S4211" s="3">
        <v>1</v>
      </c>
      <c r="T4211" s="2">
        <v>2</v>
      </c>
      <c r="U4211" s="3">
        <v>2.1935450044041269E-4</v>
      </c>
      <c r="V4211" s="3">
        <v>2.2516652928477481E-3</v>
      </c>
      <c r="W4211" s="3">
        <v>4.0131770194814652E-4</v>
      </c>
      <c r="X4211" s="3">
        <v>0.77169317501038093</v>
      </c>
      <c r="Y4211" s="3">
        <v>2.2516652928477481E-3</v>
      </c>
      <c r="Z4211" s="3">
        <v>4.0131734716586902E-4</v>
      </c>
      <c r="AA4211" s="3">
        <v>0.77169317501038093</v>
      </c>
      <c r="AB4211">
        <f t="shared" si="112"/>
        <v>2.2516652928477481E-3</v>
      </c>
      <c r="AC4211">
        <f t="shared" si="113"/>
        <v>4.0131734716586902E-4</v>
      </c>
    </row>
    <row r="4212" spans="1:29" x14ac:dyDescent="0.25">
      <c r="A4212" s="2">
        <v>4211</v>
      </c>
      <c r="B4212" s="3" t="s">
        <v>178</v>
      </c>
      <c r="C4212" s="3" t="s">
        <v>333</v>
      </c>
      <c r="D4212" s="3" t="s">
        <v>179</v>
      </c>
      <c r="E4212" s="3" t="s">
        <v>221</v>
      </c>
      <c r="F4212" s="3">
        <v>0.56000000000000005</v>
      </c>
      <c r="G4212" s="3">
        <v>0.48</v>
      </c>
      <c r="H4212" s="3" t="s">
        <v>348</v>
      </c>
      <c r="I4212" s="2">
        <v>1300</v>
      </c>
      <c r="J4212" s="3" t="s">
        <v>114</v>
      </c>
      <c r="K4212" s="2">
        <v>1300</v>
      </c>
      <c r="L4212" s="3"/>
      <c r="M4212" s="3" t="s">
        <v>349</v>
      </c>
      <c r="N4212" s="3" t="s">
        <v>348</v>
      </c>
      <c r="O4212" s="3"/>
      <c r="P4212" s="3"/>
      <c r="Q4212" s="3"/>
      <c r="R4212" s="3">
        <v>0</v>
      </c>
      <c r="S4212" s="3">
        <v>1</v>
      </c>
      <c r="T4212" s="2">
        <v>2</v>
      </c>
      <c r="U4212" s="3">
        <v>4.8916925579186699E-2</v>
      </c>
      <c r="V4212" s="3">
        <v>0.40876055921564725</v>
      </c>
      <c r="W4212" s="3">
        <v>6.0587439288167969E-2</v>
      </c>
      <c r="X4212" s="3">
        <v>189.637618121412</v>
      </c>
      <c r="Y4212" s="3">
        <v>0.40876055921564725</v>
      </c>
      <c r="Z4212" s="3">
        <v>6.0587385726240103E-2</v>
      </c>
      <c r="AA4212" s="3">
        <v>189.637618121412</v>
      </c>
      <c r="AB4212">
        <f t="shared" si="112"/>
        <v>0.40876055921564725</v>
      </c>
      <c r="AC4212">
        <f t="shared" si="113"/>
        <v>6.0587385726240103E-2</v>
      </c>
    </row>
    <row r="4213" spans="1:29" x14ac:dyDescent="0.25">
      <c r="A4213" s="2">
        <v>4212</v>
      </c>
      <c r="B4213" s="3" t="s">
        <v>178</v>
      </c>
      <c r="C4213" s="3" t="s">
        <v>333</v>
      </c>
      <c r="D4213" s="3" t="s">
        <v>179</v>
      </c>
      <c r="E4213" s="3" t="s">
        <v>221</v>
      </c>
      <c r="F4213" s="3">
        <v>0.56000000000000005</v>
      </c>
      <c r="G4213" s="3">
        <v>0.48</v>
      </c>
      <c r="H4213" s="3" t="s">
        <v>348</v>
      </c>
      <c r="I4213" s="2">
        <v>1300</v>
      </c>
      <c r="J4213" s="3" t="s">
        <v>114</v>
      </c>
      <c r="K4213" s="2">
        <v>1300</v>
      </c>
      <c r="L4213" s="3"/>
      <c r="M4213" s="3" t="s">
        <v>350</v>
      </c>
      <c r="N4213" s="3" t="s">
        <v>348</v>
      </c>
      <c r="O4213" s="3"/>
      <c r="P4213" s="3"/>
      <c r="Q4213" s="3"/>
      <c r="R4213" s="3">
        <v>0</v>
      </c>
      <c r="S4213" s="3">
        <v>1</v>
      </c>
      <c r="T4213" s="2">
        <v>26</v>
      </c>
      <c r="U4213" s="3">
        <v>1.3362222276813518</v>
      </c>
      <c r="V4213" s="3">
        <v>14.052694883351812</v>
      </c>
      <c r="W4213" s="3">
        <v>2.5740411690956284</v>
      </c>
      <c r="X4213" s="3">
        <v>5071.3510401019867</v>
      </c>
      <c r="Y4213" s="3">
        <v>14.052694883351812</v>
      </c>
      <c r="Z4213" s="3">
        <v>2.5740388935314424</v>
      </c>
      <c r="AA4213" s="3">
        <v>5071.3510401019867</v>
      </c>
      <c r="AB4213">
        <f t="shared" si="112"/>
        <v>14.052694883351812</v>
      </c>
      <c r="AC4213">
        <f t="shared" si="113"/>
        <v>2.5740388935314424</v>
      </c>
    </row>
    <row r="4214" spans="1:29" x14ac:dyDescent="0.25">
      <c r="A4214" s="2">
        <v>4213</v>
      </c>
      <c r="B4214" s="3" t="s">
        <v>178</v>
      </c>
      <c r="C4214" s="3" t="s">
        <v>333</v>
      </c>
      <c r="D4214" s="3" t="s">
        <v>179</v>
      </c>
      <c r="E4214" s="3" t="s">
        <v>221</v>
      </c>
      <c r="F4214" s="3">
        <v>0.56000000000000005</v>
      </c>
      <c r="G4214" s="3">
        <v>0.48</v>
      </c>
      <c r="H4214" s="3" t="s">
        <v>348</v>
      </c>
      <c r="I4214" s="2">
        <v>1320</v>
      </c>
      <c r="J4214" s="3" t="s">
        <v>115</v>
      </c>
      <c r="K4214" s="2">
        <v>1000</v>
      </c>
      <c r="L4214" s="3"/>
      <c r="M4214" s="3" t="s">
        <v>349</v>
      </c>
      <c r="N4214" s="3" t="s">
        <v>348</v>
      </c>
      <c r="O4214" s="3"/>
      <c r="P4214" s="3"/>
      <c r="Q4214" s="3"/>
      <c r="R4214" s="3">
        <v>0</v>
      </c>
      <c r="S4214" s="3">
        <v>1</v>
      </c>
      <c r="T4214" s="2">
        <v>1</v>
      </c>
      <c r="U4214" s="3">
        <v>2.82171311422137E-4</v>
      </c>
      <c r="V4214" s="3">
        <v>2.2844301000966897E-3</v>
      </c>
      <c r="W4214" s="3">
        <v>3.5402677739653599E-4</v>
      </c>
      <c r="X4214" s="3">
        <v>0.89164233881045607</v>
      </c>
      <c r="Y4214" s="3">
        <v>2.2844301000966897E-3</v>
      </c>
      <c r="Z4214" s="3">
        <v>3.5402646442148701E-4</v>
      </c>
      <c r="AA4214" s="3">
        <v>0.89164233881045607</v>
      </c>
      <c r="AB4214">
        <f t="shared" si="112"/>
        <v>2.2844301000966897E-3</v>
      </c>
      <c r="AC4214">
        <f t="shared" si="113"/>
        <v>3.5402646442148701E-4</v>
      </c>
    </row>
    <row r="4215" spans="1:29" x14ac:dyDescent="0.25">
      <c r="A4215" s="2">
        <v>4214</v>
      </c>
      <c r="B4215" s="3" t="s">
        <v>178</v>
      </c>
      <c r="C4215" s="3" t="s">
        <v>333</v>
      </c>
      <c r="D4215" s="3" t="s">
        <v>179</v>
      </c>
      <c r="E4215" s="3" t="s">
        <v>221</v>
      </c>
      <c r="F4215" s="3">
        <v>0.56000000000000005</v>
      </c>
      <c r="G4215" s="3">
        <v>0.48</v>
      </c>
      <c r="H4215" s="3" t="s">
        <v>348</v>
      </c>
      <c r="I4215" s="2">
        <v>1320</v>
      </c>
      <c r="J4215" s="3" t="s">
        <v>115</v>
      </c>
      <c r="K4215" s="2">
        <v>1320</v>
      </c>
      <c r="L4215" s="3"/>
      <c r="M4215" s="3" t="s">
        <v>349</v>
      </c>
      <c r="N4215" s="3" t="s">
        <v>348</v>
      </c>
      <c r="O4215" s="3"/>
      <c r="P4215" s="3"/>
      <c r="Q4215" s="3"/>
      <c r="R4215" s="3">
        <v>0</v>
      </c>
      <c r="S4215" s="3">
        <v>1</v>
      </c>
      <c r="T4215" s="2">
        <v>23</v>
      </c>
      <c r="U4215" s="3">
        <v>1.6422943313806866</v>
      </c>
      <c r="V4215" s="3">
        <v>14.670084401128836</v>
      </c>
      <c r="W4215" s="3">
        <v>2.3956690333158455</v>
      </c>
      <c r="X4215" s="3">
        <v>5665.917195600342</v>
      </c>
      <c r="Y4215" s="3">
        <v>14.670084401128836</v>
      </c>
      <c r="Z4215" s="3">
        <v>2.3956669154403771</v>
      </c>
      <c r="AA4215" s="3">
        <v>5665.917195600342</v>
      </c>
      <c r="AB4215">
        <f t="shared" si="112"/>
        <v>14.670084401128836</v>
      </c>
      <c r="AC4215">
        <f t="shared" si="113"/>
        <v>2.3956669154403771</v>
      </c>
    </row>
    <row r="4216" spans="1:29" x14ac:dyDescent="0.25">
      <c r="A4216" s="2">
        <v>4215</v>
      </c>
      <c r="B4216" s="3" t="s">
        <v>178</v>
      </c>
      <c r="C4216" s="3" t="s">
        <v>333</v>
      </c>
      <c r="D4216" s="3" t="s">
        <v>179</v>
      </c>
      <c r="E4216" s="3" t="s">
        <v>221</v>
      </c>
      <c r="F4216" s="3">
        <v>0.56000000000000005</v>
      </c>
      <c r="G4216" s="3">
        <v>0.48</v>
      </c>
      <c r="H4216" s="3" t="s">
        <v>348</v>
      </c>
      <c r="I4216" s="2">
        <v>1320</v>
      </c>
      <c r="J4216" s="3" t="s">
        <v>115</v>
      </c>
      <c r="K4216" s="2">
        <v>1320</v>
      </c>
      <c r="L4216" s="3"/>
      <c r="M4216" s="3" t="s">
        <v>350</v>
      </c>
      <c r="N4216" s="3" t="s">
        <v>348</v>
      </c>
      <c r="O4216" s="3"/>
      <c r="P4216" s="3"/>
      <c r="Q4216" s="3"/>
      <c r="R4216" s="3">
        <v>0</v>
      </c>
      <c r="S4216" s="3">
        <v>1</v>
      </c>
      <c r="T4216" s="2">
        <v>43</v>
      </c>
      <c r="U4216" s="3">
        <v>1.5154003966910723</v>
      </c>
      <c r="V4216" s="3">
        <v>15.624378272111418</v>
      </c>
      <c r="W4216" s="3">
        <v>2.5926453575744057</v>
      </c>
      <c r="X4216" s="3">
        <v>5777.5895348260774</v>
      </c>
      <c r="Y4216" s="3">
        <v>15.624378272111418</v>
      </c>
      <c r="Z4216" s="3">
        <v>2.5926430655633057</v>
      </c>
      <c r="AA4216" s="3">
        <v>5777.5895348260774</v>
      </c>
      <c r="AB4216">
        <f t="shared" si="112"/>
        <v>15.624378272111418</v>
      </c>
      <c r="AC4216">
        <f t="shared" si="113"/>
        <v>2.5926430655633057</v>
      </c>
    </row>
    <row r="4217" spans="1:29" x14ac:dyDescent="0.25">
      <c r="A4217" s="2">
        <v>4216</v>
      </c>
      <c r="B4217" s="3" t="s">
        <v>178</v>
      </c>
      <c r="C4217" s="3" t="s">
        <v>333</v>
      </c>
      <c r="D4217" s="3" t="s">
        <v>179</v>
      </c>
      <c r="E4217" s="3" t="s">
        <v>221</v>
      </c>
      <c r="F4217" s="3">
        <v>0.56000000000000005</v>
      </c>
      <c r="G4217" s="3">
        <v>0.48</v>
      </c>
      <c r="H4217" s="3" t="s">
        <v>348</v>
      </c>
      <c r="I4217" s="2">
        <v>1330</v>
      </c>
      <c r="J4217" s="3" t="s">
        <v>47</v>
      </c>
      <c r="K4217" s="2">
        <v>1330</v>
      </c>
      <c r="L4217" s="3"/>
      <c r="M4217" s="3" t="s">
        <v>350</v>
      </c>
      <c r="N4217" s="3" t="s">
        <v>348</v>
      </c>
      <c r="O4217" s="3"/>
      <c r="P4217" s="3"/>
      <c r="Q4217" s="3"/>
      <c r="R4217" s="3">
        <v>0</v>
      </c>
      <c r="S4217" s="3">
        <v>1</v>
      </c>
      <c r="T4217" s="2">
        <v>15</v>
      </c>
      <c r="U4217" s="3">
        <v>0.6488957305466313</v>
      </c>
      <c r="V4217" s="3">
        <v>7.4851511981449246</v>
      </c>
      <c r="W4217" s="3">
        <v>1.481230435275076</v>
      </c>
      <c r="X4217" s="3">
        <v>2451.3151904766546</v>
      </c>
      <c r="Y4217" s="3">
        <v>7.4851511981449246</v>
      </c>
      <c r="Z4217" s="3">
        <v>1.4812291258030394</v>
      </c>
      <c r="AA4217" s="3">
        <v>2451.3151904766546</v>
      </c>
      <c r="AB4217">
        <f t="shared" si="112"/>
        <v>7.4851511981449246</v>
      </c>
      <c r="AC4217">
        <f t="shared" si="113"/>
        <v>1.4812291258030394</v>
      </c>
    </row>
    <row r="4218" spans="1:29" x14ac:dyDescent="0.25">
      <c r="A4218" s="2">
        <v>4217</v>
      </c>
      <c r="B4218" s="3" t="s">
        <v>178</v>
      </c>
      <c r="C4218" s="3" t="s">
        <v>333</v>
      </c>
      <c r="D4218" s="3" t="s">
        <v>179</v>
      </c>
      <c r="E4218" s="3" t="s">
        <v>221</v>
      </c>
      <c r="F4218" s="3">
        <v>0.56000000000000005</v>
      </c>
      <c r="G4218" s="3">
        <v>0.48</v>
      </c>
      <c r="H4218" s="3" t="s">
        <v>348</v>
      </c>
      <c r="I4218" s="2">
        <v>1390</v>
      </c>
      <c r="J4218" s="3" t="s">
        <v>134</v>
      </c>
      <c r="K4218" s="2">
        <v>1390</v>
      </c>
      <c r="L4218" s="3"/>
      <c r="M4218" s="3" t="s">
        <v>350</v>
      </c>
      <c r="N4218" s="3" t="s">
        <v>348</v>
      </c>
      <c r="O4218" s="3"/>
      <c r="P4218" s="3"/>
      <c r="Q4218" s="3"/>
      <c r="R4218" s="3">
        <v>0</v>
      </c>
      <c r="S4218" s="3">
        <v>1</v>
      </c>
      <c r="T4218" s="2">
        <v>4</v>
      </c>
      <c r="U4218" s="3">
        <v>0.54735163489053851</v>
      </c>
      <c r="V4218" s="3">
        <v>6.0005887479839686</v>
      </c>
      <c r="W4218" s="3">
        <v>1.1482836092648461</v>
      </c>
      <c r="X4218" s="3">
        <v>2042.1887080811136</v>
      </c>
      <c r="Y4218" s="3">
        <v>6.0005887479839686</v>
      </c>
      <c r="Z4218" s="3">
        <v>1.148282594132265</v>
      </c>
      <c r="AA4218" s="3">
        <v>2042.1887080811136</v>
      </c>
      <c r="AB4218">
        <f t="shared" si="112"/>
        <v>6.0005887479839686</v>
      </c>
      <c r="AC4218">
        <f t="shared" si="113"/>
        <v>1.148282594132265</v>
      </c>
    </row>
    <row r="4219" spans="1:29" x14ac:dyDescent="0.25">
      <c r="A4219" s="2">
        <v>4218</v>
      </c>
      <c r="B4219" s="3" t="s">
        <v>178</v>
      </c>
      <c r="C4219" s="3" t="s">
        <v>333</v>
      </c>
      <c r="D4219" s="3" t="s">
        <v>179</v>
      </c>
      <c r="E4219" s="3" t="s">
        <v>221</v>
      </c>
      <c r="F4219" s="3">
        <v>0.56000000000000005</v>
      </c>
      <c r="G4219" s="3">
        <v>0.48</v>
      </c>
      <c r="H4219" s="3" t="s">
        <v>348</v>
      </c>
      <c r="I4219" s="2">
        <v>1400</v>
      </c>
      <c r="J4219" s="3" t="s">
        <v>48</v>
      </c>
      <c r="K4219" s="2">
        <v>1000</v>
      </c>
      <c r="L4219" s="3"/>
      <c r="M4219" s="3" t="s">
        <v>349</v>
      </c>
      <c r="N4219" s="3" t="s">
        <v>348</v>
      </c>
      <c r="O4219" s="3"/>
      <c r="P4219" s="3"/>
      <c r="Q4219" s="3"/>
      <c r="R4219" s="3">
        <v>0</v>
      </c>
      <c r="S4219" s="3">
        <v>1</v>
      </c>
      <c r="T4219" s="2">
        <v>1</v>
      </c>
      <c r="U4219" s="3">
        <v>5.0678430388111201E-6</v>
      </c>
      <c r="V4219" s="3">
        <v>4.7424646657226998E-5</v>
      </c>
      <c r="W4219" s="3">
        <v>6.5743671738857808E-6</v>
      </c>
      <c r="X4219" s="3">
        <v>1.9627090480892204E-2</v>
      </c>
      <c r="Y4219" s="3">
        <v>4.7424646657226998E-5</v>
      </c>
      <c r="Z4219" s="3">
        <v>6.57436136185968E-6</v>
      </c>
      <c r="AA4219" s="3">
        <v>1.9627090480892204E-2</v>
      </c>
      <c r="AB4219">
        <f t="shared" si="112"/>
        <v>4.7424646657226998E-5</v>
      </c>
      <c r="AC4219">
        <f t="shared" si="113"/>
        <v>6.57436136185968E-6</v>
      </c>
    </row>
    <row r="4220" spans="1:29" x14ac:dyDescent="0.25">
      <c r="A4220" s="2">
        <v>4219</v>
      </c>
      <c r="B4220" s="3" t="s">
        <v>178</v>
      </c>
      <c r="C4220" s="3" t="s">
        <v>333</v>
      </c>
      <c r="D4220" s="3" t="s">
        <v>179</v>
      </c>
      <c r="E4220" s="3" t="s">
        <v>221</v>
      </c>
      <c r="F4220" s="3">
        <v>0.56000000000000005</v>
      </c>
      <c r="G4220" s="3">
        <v>0.48</v>
      </c>
      <c r="H4220" s="3" t="s">
        <v>348</v>
      </c>
      <c r="I4220" s="2">
        <v>1400</v>
      </c>
      <c r="J4220" s="3" t="s">
        <v>48</v>
      </c>
      <c r="K4220" s="2">
        <v>1000</v>
      </c>
      <c r="L4220" s="3"/>
      <c r="M4220" s="3" t="s">
        <v>350</v>
      </c>
      <c r="N4220" s="3" t="s">
        <v>348</v>
      </c>
      <c r="O4220" s="3"/>
      <c r="P4220" s="3"/>
      <c r="Q4220" s="3"/>
      <c r="R4220" s="3">
        <v>0</v>
      </c>
      <c r="S4220" s="3">
        <v>1</v>
      </c>
      <c r="T4220" s="2">
        <v>2</v>
      </c>
      <c r="U4220" s="3">
        <v>7.7450025654090694E-5</v>
      </c>
      <c r="V4220" s="3">
        <v>5.7460731051351582E-4</v>
      </c>
      <c r="W4220" s="3">
        <v>8.9229458431209371E-5</v>
      </c>
      <c r="X4220" s="3">
        <v>0.22584357167542532</v>
      </c>
      <c r="Y4220" s="3">
        <v>5.7460731051351582E-4</v>
      </c>
      <c r="Z4220" s="3">
        <v>8.9229379548492809E-5</v>
      </c>
      <c r="AA4220" s="3">
        <v>0.22584357167542532</v>
      </c>
      <c r="AB4220">
        <f t="shared" si="112"/>
        <v>5.7460731051351582E-4</v>
      </c>
      <c r="AC4220">
        <f t="shared" si="113"/>
        <v>8.9229379548492809E-5</v>
      </c>
    </row>
    <row r="4221" spans="1:29" x14ac:dyDescent="0.25">
      <c r="A4221" s="2">
        <v>4220</v>
      </c>
      <c r="B4221" s="3" t="s">
        <v>178</v>
      </c>
      <c r="C4221" s="3" t="s">
        <v>333</v>
      </c>
      <c r="D4221" s="3" t="s">
        <v>179</v>
      </c>
      <c r="E4221" s="3" t="s">
        <v>221</v>
      </c>
      <c r="F4221" s="3">
        <v>0.56000000000000005</v>
      </c>
      <c r="G4221" s="3">
        <v>0.48</v>
      </c>
      <c r="H4221" s="3" t="s">
        <v>348</v>
      </c>
      <c r="I4221" s="2">
        <v>1400</v>
      </c>
      <c r="J4221" s="3" t="s">
        <v>48</v>
      </c>
      <c r="K4221" s="2">
        <v>1400</v>
      </c>
      <c r="L4221" s="3"/>
      <c r="M4221" s="3" t="s">
        <v>349</v>
      </c>
      <c r="N4221" s="3" t="s">
        <v>348</v>
      </c>
      <c r="O4221" s="3"/>
      <c r="P4221" s="3"/>
      <c r="Q4221" s="3"/>
      <c r="R4221" s="3">
        <v>0</v>
      </c>
      <c r="S4221" s="3">
        <v>1</v>
      </c>
      <c r="T4221" s="2">
        <v>9</v>
      </c>
      <c r="U4221" s="3">
        <v>1.5169692826969861</v>
      </c>
      <c r="V4221" s="3">
        <v>15.37078508190144</v>
      </c>
      <c r="W4221" s="3">
        <v>2.0292409683625392</v>
      </c>
      <c r="X4221" s="3">
        <v>5428.5954614208304</v>
      </c>
      <c r="Y4221" s="3">
        <v>15.37078508190144</v>
      </c>
      <c r="Z4221" s="3">
        <v>2.029239174425387</v>
      </c>
      <c r="AA4221" s="3">
        <v>5428.5954614208304</v>
      </c>
      <c r="AB4221">
        <f t="shared" si="112"/>
        <v>15.37078508190144</v>
      </c>
      <c r="AC4221">
        <f t="shared" si="113"/>
        <v>2.029239174425387</v>
      </c>
    </row>
    <row r="4222" spans="1:29" x14ac:dyDescent="0.25">
      <c r="A4222" s="2">
        <v>4221</v>
      </c>
      <c r="B4222" s="3" t="s">
        <v>178</v>
      </c>
      <c r="C4222" s="3" t="s">
        <v>333</v>
      </c>
      <c r="D4222" s="3" t="s">
        <v>179</v>
      </c>
      <c r="E4222" s="3" t="s">
        <v>221</v>
      </c>
      <c r="F4222" s="3">
        <v>0.56000000000000005</v>
      </c>
      <c r="G4222" s="3">
        <v>0.48</v>
      </c>
      <c r="H4222" s="3" t="s">
        <v>348</v>
      </c>
      <c r="I4222" s="2">
        <v>1400</v>
      </c>
      <c r="J4222" s="3" t="s">
        <v>48</v>
      </c>
      <c r="K4222" s="2">
        <v>1400</v>
      </c>
      <c r="L4222" s="3"/>
      <c r="M4222" s="3" t="s">
        <v>350</v>
      </c>
      <c r="N4222" s="3" t="s">
        <v>348</v>
      </c>
      <c r="O4222" s="3"/>
      <c r="P4222" s="3"/>
      <c r="Q4222" s="3"/>
      <c r="R4222" s="3">
        <v>0</v>
      </c>
      <c r="S4222" s="3">
        <v>1</v>
      </c>
      <c r="T4222" s="2">
        <v>34</v>
      </c>
      <c r="U4222" s="3">
        <v>1.8725621930191829</v>
      </c>
      <c r="V4222" s="3">
        <v>17.974229832426495</v>
      </c>
      <c r="W4222" s="3">
        <v>2.4474334779885023</v>
      </c>
      <c r="X4222" s="3">
        <v>7241.3062179252156</v>
      </c>
      <c r="Y4222" s="3">
        <v>17.974229832426495</v>
      </c>
      <c r="Z4222" s="3">
        <v>2.4474313143510109</v>
      </c>
      <c r="AA4222" s="3">
        <v>7241.3062179252156</v>
      </c>
      <c r="AB4222">
        <f t="shared" si="112"/>
        <v>17.974229832426495</v>
      </c>
      <c r="AC4222">
        <f t="shared" si="113"/>
        <v>2.4474313143510109</v>
      </c>
    </row>
    <row r="4223" spans="1:29" x14ac:dyDescent="0.25">
      <c r="A4223" s="2">
        <v>4222</v>
      </c>
      <c r="B4223" s="3" t="s">
        <v>178</v>
      </c>
      <c r="C4223" s="3" t="s">
        <v>333</v>
      </c>
      <c r="D4223" s="3" t="s">
        <v>179</v>
      </c>
      <c r="E4223" s="3" t="s">
        <v>221</v>
      </c>
      <c r="F4223" s="3">
        <v>0.56000000000000005</v>
      </c>
      <c r="G4223" s="3">
        <v>0.48</v>
      </c>
      <c r="H4223" s="3" t="s">
        <v>348</v>
      </c>
      <c r="I4223" s="2">
        <v>1410</v>
      </c>
      <c r="J4223" s="3" t="s">
        <v>116</v>
      </c>
      <c r="K4223" s="2">
        <v>1000</v>
      </c>
      <c r="L4223" s="3"/>
      <c r="M4223" s="3" t="s">
        <v>350</v>
      </c>
      <c r="N4223" s="3" t="s">
        <v>348</v>
      </c>
      <c r="O4223" s="3"/>
      <c r="P4223" s="3"/>
      <c r="Q4223" s="3"/>
      <c r="R4223" s="3">
        <v>0</v>
      </c>
      <c r="S4223" s="3">
        <v>1</v>
      </c>
      <c r="T4223" s="2">
        <v>3</v>
      </c>
      <c r="U4223" s="3">
        <v>3.0844145305314115E-3</v>
      </c>
      <c r="V4223" s="3">
        <v>2.3138764040312919E-2</v>
      </c>
      <c r="W4223" s="3">
        <v>3.2724697726700795E-3</v>
      </c>
      <c r="X4223" s="3">
        <v>10.82480439297184</v>
      </c>
      <c r="Y4223" s="3">
        <v>2.3138764040312919E-2</v>
      </c>
      <c r="Z4223" s="3">
        <v>3.2724668796646631E-3</v>
      </c>
      <c r="AA4223" s="3">
        <v>10.82480439297184</v>
      </c>
      <c r="AB4223">
        <f t="shared" si="112"/>
        <v>2.3138764040312919E-2</v>
      </c>
      <c r="AC4223">
        <f t="shared" si="113"/>
        <v>3.2724668796646631E-3</v>
      </c>
    </row>
    <row r="4224" spans="1:29" x14ac:dyDescent="0.25">
      <c r="A4224" s="2">
        <v>4223</v>
      </c>
      <c r="B4224" s="3" t="s">
        <v>178</v>
      </c>
      <c r="C4224" s="3" t="s">
        <v>333</v>
      </c>
      <c r="D4224" s="3" t="s">
        <v>179</v>
      </c>
      <c r="E4224" s="3" t="s">
        <v>221</v>
      </c>
      <c r="F4224" s="3">
        <v>0.56000000000000005</v>
      </c>
      <c r="G4224" s="3">
        <v>0.48</v>
      </c>
      <c r="H4224" s="3" t="s">
        <v>348</v>
      </c>
      <c r="I4224" s="2">
        <v>1410</v>
      </c>
      <c r="J4224" s="3" t="s">
        <v>116</v>
      </c>
      <c r="K4224" s="2">
        <v>1410</v>
      </c>
      <c r="L4224" s="3"/>
      <c r="M4224" s="3" t="s">
        <v>350</v>
      </c>
      <c r="N4224" s="3" t="s">
        <v>348</v>
      </c>
      <c r="O4224" s="3"/>
      <c r="P4224" s="3"/>
      <c r="Q4224" s="3"/>
      <c r="R4224" s="3">
        <v>0</v>
      </c>
      <c r="S4224" s="3">
        <v>1</v>
      </c>
      <c r="T4224" s="2">
        <v>9</v>
      </c>
      <c r="U4224" s="3">
        <v>0.2922595578566497</v>
      </c>
      <c r="V4224" s="3">
        <v>2.5180358637930373</v>
      </c>
      <c r="W4224" s="3">
        <v>0.3472335724265585</v>
      </c>
      <c r="X4224" s="3">
        <v>1088.7956505675752</v>
      </c>
      <c r="Y4224" s="3">
        <v>2.5180358637930373</v>
      </c>
      <c r="Z4224" s="3">
        <v>0.34723326545699917</v>
      </c>
      <c r="AA4224" s="3">
        <v>1088.7956505675752</v>
      </c>
      <c r="AB4224">
        <f t="shared" si="112"/>
        <v>2.5180358637930373</v>
      </c>
      <c r="AC4224">
        <f t="shared" si="113"/>
        <v>0.34723326545699917</v>
      </c>
    </row>
    <row r="4225" spans="1:29" x14ac:dyDescent="0.25">
      <c r="A4225" s="2">
        <v>4224</v>
      </c>
      <c r="B4225" s="3" t="s">
        <v>178</v>
      </c>
      <c r="C4225" s="3" t="s">
        <v>333</v>
      </c>
      <c r="D4225" s="3" t="s">
        <v>179</v>
      </c>
      <c r="E4225" s="3" t="s">
        <v>221</v>
      </c>
      <c r="F4225" s="3">
        <v>0.56000000000000005</v>
      </c>
      <c r="G4225" s="3">
        <v>0.48</v>
      </c>
      <c r="H4225" s="3" t="s">
        <v>348</v>
      </c>
      <c r="I4225" s="2">
        <v>1420</v>
      </c>
      <c r="J4225" s="3" t="s">
        <v>117</v>
      </c>
      <c r="K4225" s="2">
        <v>1420</v>
      </c>
      <c r="L4225" s="3"/>
      <c r="M4225" s="3" t="s">
        <v>350</v>
      </c>
      <c r="N4225" s="3" t="s">
        <v>348</v>
      </c>
      <c r="O4225" s="3"/>
      <c r="P4225" s="3"/>
      <c r="Q4225" s="3"/>
      <c r="R4225" s="3">
        <v>0</v>
      </c>
      <c r="S4225" s="3">
        <v>1</v>
      </c>
      <c r="T4225" s="2">
        <v>7</v>
      </c>
      <c r="U4225" s="3">
        <v>0.2804113649906772</v>
      </c>
      <c r="V4225" s="3">
        <v>2.5706131346946268</v>
      </c>
      <c r="W4225" s="3">
        <v>0.34700855811788545</v>
      </c>
      <c r="X4225" s="3">
        <v>1087.321220607028</v>
      </c>
      <c r="Y4225" s="3">
        <v>2.5706131346946268</v>
      </c>
      <c r="Z4225" s="3">
        <v>0.34700825134724894</v>
      </c>
      <c r="AA4225" s="3">
        <v>1087.321220607028</v>
      </c>
      <c r="AB4225">
        <f t="shared" si="112"/>
        <v>2.5706131346946268</v>
      </c>
      <c r="AC4225">
        <f t="shared" si="113"/>
        <v>0.34700825134724894</v>
      </c>
    </row>
    <row r="4226" spans="1:29" x14ac:dyDescent="0.25">
      <c r="A4226" s="2">
        <v>4225</v>
      </c>
      <c r="B4226" s="3" t="s">
        <v>178</v>
      </c>
      <c r="C4226" s="3" t="s">
        <v>333</v>
      </c>
      <c r="D4226" s="3" t="s">
        <v>179</v>
      </c>
      <c r="E4226" s="3" t="s">
        <v>221</v>
      </c>
      <c r="F4226" s="3">
        <v>0.56000000000000005</v>
      </c>
      <c r="G4226" s="3">
        <v>0.48</v>
      </c>
      <c r="H4226" s="3" t="s">
        <v>348</v>
      </c>
      <c r="I4226" s="2">
        <v>1430</v>
      </c>
      <c r="J4226" s="3" t="s">
        <v>118</v>
      </c>
      <c r="K4226" s="2">
        <v>1000</v>
      </c>
      <c r="L4226" s="3"/>
      <c r="M4226" s="3" t="s">
        <v>350</v>
      </c>
      <c r="N4226" s="3" t="s">
        <v>348</v>
      </c>
      <c r="O4226" s="3"/>
      <c r="P4226" s="3"/>
      <c r="Q4226" s="3"/>
      <c r="R4226" s="3">
        <v>0</v>
      </c>
      <c r="S4226" s="3">
        <v>1</v>
      </c>
      <c r="T4226" s="2">
        <v>1</v>
      </c>
      <c r="U4226" s="3">
        <v>1.2459220901970199E-4</v>
      </c>
      <c r="V4226" s="3">
        <v>8.8535419830273131E-4</v>
      </c>
      <c r="W4226" s="3">
        <v>1.331171894829959E-4</v>
      </c>
      <c r="X4226" s="3">
        <v>0.35791420746867564</v>
      </c>
      <c r="Y4226" s="3">
        <v>8.8535419830273131E-4</v>
      </c>
      <c r="Z4226" s="3">
        <v>1.3311707180161899E-4</v>
      </c>
      <c r="AA4226" s="3">
        <v>0.35791420746867564</v>
      </c>
      <c r="AB4226">
        <f t="shared" si="112"/>
        <v>8.8535419830273131E-4</v>
      </c>
      <c r="AC4226">
        <f t="shared" si="113"/>
        <v>1.3311707180161899E-4</v>
      </c>
    </row>
    <row r="4227" spans="1:29" x14ac:dyDescent="0.25">
      <c r="A4227" s="2">
        <v>4226</v>
      </c>
      <c r="B4227" s="3" t="s">
        <v>178</v>
      </c>
      <c r="C4227" s="3" t="s">
        <v>333</v>
      </c>
      <c r="D4227" s="3" t="s">
        <v>179</v>
      </c>
      <c r="E4227" s="3" t="s">
        <v>221</v>
      </c>
      <c r="F4227" s="3">
        <v>0.56000000000000005</v>
      </c>
      <c r="G4227" s="3">
        <v>0.48</v>
      </c>
      <c r="H4227" s="3" t="s">
        <v>348</v>
      </c>
      <c r="I4227" s="2">
        <v>1430</v>
      </c>
      <c r="J4227" s="3" t="s">
        <v>118</v>
      </c>
      <c r="K4227" s="2">
        <v>1430</v>
      </c>
      <c r="L4227" s="3"/>
      <c r="M4227" s="3" t="s">
        <v>350</v>
      </c>
      <c r="N4227" s="3" t="s">
        <v>348</v>
      </c>
      <c r="O4227" s="3"/>
      <c r="P4227" s="3"/>
      <c r="Q4227" s="3"/>
      <c r="R4227" s="3">
        <v>0</v>
      </c>
      <c r="S4227" s="3">
        <v>1</v>
      </c>
      <c r="T4227" s="2">
        <v>5</v>
      </c>
      <c r="U4227" s="3">
        <v>0.1445569213093916</v>
      </c>
      <c r="V4227" s="3">
        <v>1.2993851392099962</v>
      </c>
      <c r="W4227" s="3">
        <v>0.17736721102429609</v>
      </c>
      <c r="X4227" s="3">
        <v>560.64671964274419</v>
      </c>
      <c r="Y4227" s="3">
        <v>1.2993851392099962</v>
      </c>
      <c r="Z4227" s="3">
        <v>0.17736705422397822</v>
      </c>
      <c r="AA4227" s="3">
        <v>560.64671964274419</v>
      </c>
      <c r="AB4227">
        <f t="shared" si="112"/>
        <v>1.2993851392099962</v>
      </c>
      <c r="AC4227">
        <f t="shared" si="113"/>
        <v>0.17736705422397822</v>
      </c>
    </row>
    <row r="4228" spans="1:29" x14ac:dyDescent="0.25">
      <c r="A4228" s="2">
        <v>4227</v>
      </c>
      <c r="B4228" s="3" t="s">
        <v>178</v>
      </c>
      <c r="C4228" s="3" t="s">
        <v>333</v>
      </c>
      <c r="D4228" s="3" t="s">
        <v>179</v>
      </c>
      <c r="E4228" s="3" t="s">
        <v>221</v>
      </c>
      <c r="F4228" s="3">
        <v>0.56000000000000005</v>
      </c>
      <c r="G4228" s="3">
        <v>0.48</v>
      </c>
      <c r="H4228" s="3" t="s">
        <v>348</v>
      </c>
      <c r="I4228" s="2">
        <v>1450</v>
      </c>
      <c r="J4228" s="3" t="s">
        <v>119</v>
      </c>
      <c r="K4228" s="2">
        <v>1000</v>
      </c>
      <c r="L4228" s="3"/>
      <c r="M4228" s="3" t="s">
        <v>350</v>
      </c>
      <c r="N4228" s="3" t="s">
        <v>348</v>
      </c>
      <c r="O4228" s="3"/>
      <c r="P4228" s="3"/>
      <c r="Q4228" s="3"/>
      <c r="R4228" s="3">
        <v>0</v>
      </c>
      <c r="S4228" s="3">
        <v>1</v>
      </c>
      <c r="T4228" s="2">
        <v>2</v>
      </c>
      <c r="U4228" s="3">
        <v>3.610036834553914E-2</v>
      </c>
      <c r="V4228" s="3">
        <v>0.30741969050747764</v>
      </c>
      <c r="W4228" s="3">
        <v>4.0347362943546218E-2</v>
      </c>
      <c r="X4228" s="3">
        <v>106.36382108741132</v>
      </c>
      <c r="Y4228" s="3">
        <v>0.30741969050747764</v>
      </c>
      <c r="Z4228" s="3">
        <v>4.0347327274724995E-2</v>
      </c>
      <c r="AA4228" s="3">
        <v>106.36382108741132</v>
      </c>
      <c r="AB4228">
        <f t="shared" si="112"/>
        <v>0.30741969050747764</v>
      </c>
      <c r="AC4228">
        <f t="shared" si="113"/>
        <v>4.0347327274724995E-2</v>
      </c>
    </row>
    <row r="4229" spans="1:29" x14ac:dyDescent="0.25">
      <c r="A4229" s="2">
        <v>4228</v>
      </c>
      <c r="B4229" s="3" t="s">
        <v>178</v>
      </c>
      <c r="C4229" s="3" t="s">
        <v>333</v>
      </c>
      <c r="D4229" s="3" t="s">
        <v>179</v>
      </c>
      <c r="E4229" s="3" t="s">
        <v>221</v>
      </c>
      <c r="F4229" s="3">
        <v>0.56000000000000005</v>
      </c>
      <c r="G4229" s="3">
        <v>0.48</v>
      </c>
      <c r="H4229" s="3" t="s">
        <v>348</v>
      </c>
      <c r="I4229" s="2">
        <v>1450</v>
      </c>
      <c r="J4229" s="3" t="s">
        <v>119</v>
      </c>
      <c r="K4229" s="2">
        <v>1450</v>
      </c>
      <c r="L4229" s="3"/>
      <c r="M4229" s="3" t="s">
        <v>349</v>
      </c>
      <c r="N4229" s="3" t="s">
        <v>348</v>
      </c>
      <c r="O4229" s="3"/>
      <c r="P4229" s="3"/>
      <c r="Q4229" s="3"/>
      <c r="R4229" s="3">
        <v>0</v>
      </c>
      <c r="S4229" s="3">
        <v>1</v>
      </c>
      <c r="T4229" s="2">
        <v>1</v>
      </c>
      <c r="U4229" s="3">
        <v>4.1367200985984001E-4</v>
      </c>
      <c r="V4229" s="3">
        <v>1.8187121937588103E-3</v>
      </c>
      <c r="W4229" s="3">
        <v>1.7051789802899551E-4</v>
      </c>
      <c r="X4229" s="3">
        <v>0.84191025496429239</v>
      </c>
      <c r="Y4229" s="3">
        <v>1.8187121937588103E-3</v>
      </c>
      <c r="Z4229" s="3">
        <v>1.7051774728376801E-4</v>
      </c>
      <c r="AA4229" s="3">
        <v>0.84191025496429239</v>
      </c>
      <c r="AB4229">
        <f t="shared" si="112"/>
        <v>1.8187121937588103E-3</v>
      </c>
      <c r="AC4229">
        <f t="shared" si="113"/>
        <v>1.7051774728376801E-4</v>
      </c>
    </row>
    <row r="4230" spans="1:29" x14ac:dyDescent="0.25">
      <c r="A4230" s="2">
        <v>4229</v>
      </c>
      <c r="B4230" s="3" t="s">
        <v>178</v>
      </c>
      <c r="C4230" s="3" t="s">
        <v>333</v>
      </c>
      <c r="D4230" s="3" t="s">
        <v>179</v>
      </c>
      <c r="E4230" s="3" t="s">
        <v>221</v>
      </c>
      <c r="F4230" s="3">
        <v>0.56000000000000005</v>
      </c>
      <c r="G4230" s="3">
        <v>0.48</v>
      </c>
      <c r="H4230" s="3" t="s">
        <v>348</v>
      </c>
      <c r="I4230" s="2">
        <v>1450</v>
      </c>
      <c r="J4230" s="3" t="s">
        <v>119</v>
      </c>
      <c r="K4230" s="2">
        <v>1450</v>
      </c>
      <c r="L4230" s="3"/>
      <c r="M4230" s="3" t="s">
        <v>350</v>
      </c>
      <c r="N4230" s="3" t="s">
        <v>348</v>
      </c>
      <c r="O4230" s="3"/>
      <c r="P4230" s="3"/>
      <c r="Q4230" s="3"/>
      <c r="R4230" s="3">
        <v>0</v>
      </c>
      <c r="S4230" s="3">
        <v>1</v>
      </c>
      <c r="T4230" s="2">
        <v>10</v>
      </c>
      <c r="U4230" s="3">
        <v>0.72299580411260411</v>
      </c>
      <c r="V4230" s="3">
        <v>5.5804467096503494</v>
      </c>
      <c r="W4230" s="3">
        <v>0.66751358846392328</v>
      </c>
      <c r="X4230" s="3">
        <v>2077.5118185772499</v>
      </c>
      <c r="Y4230" s="3">
        <v>5.5804467096503494</v>
      </c>
      <c r="Z4230" s="3">
        <v>0.66751299835292011</v>
      </c>
      <c r="AA4230" s="3">
        <v>2077.5118185772499</v>
      </c>
      <c r="AB4230">
        <f t="shared" si="112"/>
        <v>5.5804467096503494</v>
      </c>
      <c r="AC4230">
        <f t="shared" si="113"/>
        <v>0.66751299835292011</v>
      </c>
    </row>
    <row r="4231" spans="1:29" x14ac:dyDescent="0.25">
      <c r="A4231" s="2">
        <v>4230</v>
      </c>
      <c r="B4231" s="3" t="s">
        <v>178</v>
      </c>
      <c r="C4231" s="3" t="s">
        <v>333</v>
      </c>
      <c r="D4231" s="3" t="s">
        <v>179</v>
      </c>
      <c r="E4231" s="3" t="s">
        <v>221</v>
      </c>
      <c r="F4231" s="3">
        <v>0.56000000000000005</v>
      </c>
      <c r="G4231" s="3">
        <v>0.48</v>
      </c>
      <c r="H4231" s="3" t="s">
        <v>348</v>
      </c>
      <c r="I4231" s="2">
        <v>1550</v>
      </c>
      <c r="J4231" s="3" t="s">
        <v>120</v>
      </c>
      <c r="K4231" s="2">
        <v>1000</v>
      </c>
      <c r="L4231" s="3"/>
      <c r="M4231" s="3" t="s">
        <v>350</v>
      </c>
      <c r="N4231" s="3" t="s">
        <v>348</v>
      </c>
      <c r="O4231" s="3"/>
      <c r="P4231" s="3"/>
      <c r="Q4231" s="3"/>
      <c r="R4231" s="3">
        <v>0</v>
      </c>
      <c r="S4231" s="3">
        <v>1</v>
      </c>
      <c r="T4231" s="2">
        <v>1</v>
      </c>
      <c r="U4231" s="3">
        <v>1.4856274439188201E-3</v>
      </c>
      <c r="V4231" s="3">
        <v>1.2216272533349481E-2</v>
      </c>
      <c r="W4231" s="3">
        <v>1.7370367479677697E-3</v>
      </c>
      <c r="X4231" s="3">
        <v>5.33033806803786</v>
      </c>
      <c r="Y4231" s="3">
        <v>1.2216272533349481E-2</v>
      </c>
      <c r="Z4231" s="3">
        <v>1.7370352123518399E-3</v>
      </c>
      <c r="AA4231" s="3">
        <v>5.33033806803786</v>
      </c>
      <c r="AB4231">
        <f t="shared" si="112"/>
        <v>1.2216272533349481E-2</v>
      </c>
      <c r="AC4231">
        <f t="shared" si="113"/>
        <v>1.7370352123518399E-3</v>
      </c>
    </row>
    <row r="4232" spans="1:29" x14ac:dyDescent="0.25">
      <c r="A4232" s="2">
        <v>4231</v>
      </c>
      <c r="B4232" s="3" t="s">
        <v>178</v>
      </c>
      <c r="C4232" s="3" t="s">
        <v>333</v>
      </c>
      <c r="D4232" s="3" t="s">
        <v>179</v>
      </c>
      <c r="E4232" s="3" t="s">
        <v>221</v>
      </c>
      <c r="F4232" s="3">
        <v>0.56000000000000005</v>
      </c>
      <c r="G4232" s="3">
        <v>0.48</v>
      </c>
      <c r="H4232" s="3" t="s">
        <v>348</v>
      </c>
      <c r="I4232" s="2">
        <v>1550</v>
      </c>
      <c r="J4232" s="3" t="s">
        <v>120</v>
      </c>
      <c r="K4232" s="2">
        <v>1550</v>
      </c>
      <c r="L4232" s="3"/>
      <c r="M4232" s="3" t="s">
        <v>349</v>
      </c>
      <c r="N4232" s="3" t="s">
        <v>348</v>
      </c>
      <c r="O4232" s="3"/>
      <c r="P4232" s="3"/>
      <c r="Q4232" s="3"/>
      <c r="R4232" s="3">
        <v>0</v>
      </c>
      <c r="S4232" s="3">
        <v>1</v>
      </c>
      <c r="T4232" s="2">
        <v>2</v>
      </c>
      <c r="U4232" s="3">
        <v>3.5258537170408659E-2</v>
      </c>
      <c r="V4232" s="3">
        <v>0.29153580571038273</v>
      </c>
      <c r="W4232" s="3">
        <v>4.150848960697516E-2</v>
      </c>
      <c r="X4232" s="3">
        <v>126.99465003896316</v>
      </c>
      <c r="Y4232" s="3">
        <v>0.29153580571038273</v>
      </c>
      <c r="Z4232" s="3">
        <v>4.1508452911667784E-2</v>
      </c>
      <c r="AA4232" s="3">
        <v>126.99465003896316</v>
      </c>
      <c r="AB4232">
        <f t="shared" si="112"/>
        <v>0.29153580571038273</v>
      </c>
      <c r="AC4232">
        <f t="shared" si="113"/>
        <v>4.1508452911667784E-2</v>
      </c>
    </row>
    <row r="4233" spans="1:29" x14ac:dyDescent="0.25">
      <c r="A4233" s="2">
        <v>4232</v>
      </c>
      <c r="B4233" s="3" t="s">
        <v>178</v>
      </c>
      <c r="C4233" s="3" t="s">
        <v>333</v>
      </c>
      <c r="D4233" s="3" t="s">
        <v>179</v>
      </c>
      <c r="E4233" s="3" t="s">
        <v>221</v>
      </c>
      <c r="F4233" s="3">
        <v>0.56000000000000005</v>
      </c>
      <c r="G4233" s="3">
        <v>0.48</v>
      </c>
      <c r="H4233" s="3" t="s">
        <v>348</v>
      </c>
      <c r="I4233" s="2">
        <v>1550</v>
      </c>
      <c r="J4233" s="3" t="s">
        <v>120</v>
      </c>
      <c r="K4233" s="2">
        <v>1550</v>
      </c>
      <c r="L4233" s="3"/>
      <c r="M4233" s="3" t="s">
        <v>350</v>
      </c>
      <c r="N4233" s="3" t="s">
        <v>348</v>
      </c>
      <c r="O4233" s="3"/>
      <c r="P4233" s="3"/>
      <c r="Q4233" s="3"/>
      <c r="R4233" s="3">
        <v>0</v>
      </c>
      <c r="S4233" s="3">
        <v>1</v>
      </c>
      <c r="T4233" s="2">
        <v>7</v>
      </c>
      <c r="U4233" s="3">
        <v>0.96634974422471054</v>
      </c>
      <c r="V4233" s="3">
        <v>8.4191113036324285</v>
      </c>
      <c r="W4233" s="3">
        <v>1.196101324864594</v>
      </c>
      <c r="X4233" s="3">
        <v>3698.5057931965762</v>
      </c>
      <c r="Y4233" s="3">
        <v>8.4191113036324285</v>
      </c>
      <c r="Z4233" s="3">
        <v>1.1961002674590739</v>
      </c>
      <c r="AA4233" s="3">
        <v>3698.5057931965762</v>
      </c>
      <c r="AB4233">
        <f t="shared" si="112"/>
        <v>8.4191113036324285</v>
      </c>
      <c r="AC4233">
        <f t="shared" si="113"/>
        <v>1.1961002674590739</v>
      </c>
    </row>
    <row r="4234" spans="1:29" x14ac:dyDescent="0.25">
      <c r="A4234" s="2">
        <v>4233</v>
      </c>
      <c r="B4234" s="3" t="s">
        <v>178</v>
      </c>
      <c r="C4234" s="3" t="s">
        <v>333</v>
      </c>
      <c r="D4234" s="3" t="s">
        <v>179</v>
      </c>
      <c r="E4234" s="3" t="s">
        <v>221</v>
      </c>
      <c r="F4234" s="3">
        <v>0.56000000000000005</v>
      </c>
      <c r="G4234" s="3">
        <v>0.48</v>
      </c>
      <c r="H4234" s="3" t="s">
        <v>348</v>
      </c>
      <c r="I4234" s="2">
        <v>1700</v>
      </c>
      <c r="J4234" s="3" t="s">
        <v>121</v>
      </c>
      <c r="K4234" s="2">
        <v>1700</v>
      </c>
      <c r="L4234" s="3"/>
      <c r="M4234" s="3" t="s">
        <v>349</v>
      </c>
      <c r="N4234" s="3" t="s">
        <v>348</v>
      </c>
      <c r="O4234" s="3"/>
      <c r="P4234" s="3"/>
      <c r="Q4234" s="3"/>
      <c r="R4234" s="3">
        <v>0</v>
      </c>
      <c r="S4234" s="3">
        <v>1</v>
      </c>
      <c r="T4234" s="2">
        <v>4</v>
      </c>
      <c r="U4234" s="3">
        <v>0.11237083709676284</v>
      </c>
      <c r="V4234" s="3">
        <v>0.91465280609056088</v>
      </c>
      <c r="W4234" s="3">
        <v>0.1223509757787129</v>
      </c>
      <c r="X4234" s="3">
        <v>428.79079341329219</v>
      </c>
      <c r="Y4234" s="3">
        <v>0.91465280609056088</v>
      </c>
      <c r="Z4234" s="3">
        <v>0.12235086761513662</v>
      </c>
      <c r="AA4234" s="3">
        <v>428.79079341329219</v>
      </c>
      <c r="AB4234">
        <f t="shared" si="112"/>
        <v>0.91465280609056088</v>
      </c>
      <c r="AC4234">
        <f t="shared" si="113"/>
        <v>0.12235086761513662</v>
      </c>
    </row>
    <row r="4235" spans="1:29" x14ac:dyDescent="0.25">
      <c r="A4235" s="2">
        <v>4234</v>
      </c>
      <c r="B4235" s="3" t="s">
        <v>178</v>
      </c>
      <c r="C4235" s="3" t="s">
        <v>333</v>
      </c>
      <c r="D4235" s="3" t="s">
        <v>179</v>
      </c>
      <c r="E4235" s="3" t="s">
        <v>221</v>
      </c>
      <c r="F4235" s="3">
        <v>0.56000000000000005</v>
      </c>
      <c r="G4235" s="3">
        <v>0.48</v>
      </c>
      <c r="H4235" s="3" t="s">
        <v>348</v>
      </c>
      <c r="I4235" s="2">
        <v>1700</v>
      </c>
      <c r="J4235" s="3" t="s">
        <v>121</v>
      </c>
      <c r="K4235" s="2">
        <v>1700</v>
      </c>
      <c r="L4235" s="3"/>
      <c r="M4235" s="3" t="s">
        <v>350</v>
      </c>
      <c r="N4235" s="3" t="s">
        <v>348</v>
      </c>
      <c r="O4235" s="3"/>
      <c r="P4235" s="3"/>
      <c r="Q4235" s="3"/>
      <c r="R4235" s="3">
        <v>0</v>
      </c>
      <c r="S4235" s="3">
        <v>1</v>
      </c>
      <c r="T4235" s="2">
        <v>25</v>
      </c>
      <c r="U4235" s="3">
        <v>1.50827510610796</v>
      </c>
      <c r="V4235" s="3">
        <v>12.801818944570121</v>
      </c>
      <c r="W4235" s="3">
        <v>1.8330797095992222</v>
      </c>
      <c r="X4235" s="3">
        <v>5535.2852866963904</v>
      </c>
      <c r="Y4235" s="3">
        <v>12.801818944570121</v>
      </c>
      <c r="Z4235" s="3">
        <v>1.8330780890771454</v>
      </c>
      <c r="AA4235" s="3">
        <v>5535.2852866963904</v>
      </c>
      <c r="AB4235">
        <f t="shared" si="112"/>
        <v>12.801818944570121</v>
      </c>
      <c r="AC4235">
        <f t="shared" si="113"/>
        <v>1.8330780890771454</v>
      </c>
    </row>
    <row r="4236" spans="1:29" x14ac:dyDescent="0.25">
      <c r="A4236" s="2">
        <v>4235</v>
      </c>
      <c r="B4236" s="3" t="s">
        <v>178</v>
      </c>
      <c r="C4236" s="3" t="s">
        <v>333</v>
      </c>
      <c r="D4236" s="3" t="s">
        <v>179</v>
      </c>
      <c r="E4236" s="3" t="s">
        <v>221</v>
      </c>
      <c r="F4236" s="3">
        <v>0.56000000000000005</v>
      </c>
      <c r="G4236" s="3">
        <v>0.48</v>
      </c>
      <c r="H4236" s="3" t="s">
        <v>348</v>
      </c>
      <c r="I4236" s="2">
        <v>1710</v>
      </c>
      <c r="J4236" s="3" t="s">
        <v>122</v>
      </c>
      <c r="K4236" s="2">
        <v>1710</v>
      </c>
      <c r="L4236" s="3"/>
      <c r="M4236" s="3" t="s">
        <v>350</v>
      </c>
      <c r="N4236" s="3" t="s">
        <v>348</v>
      </c>
      <c r="O4236" s="3"/>
      <c r="P4236" s="3"/>
      <c r="Q4236" s="3"/>
      <c r="R4236" s="3">
        <v>0</v>
      </c>
      <c r="S4236" s="3">
        <v>1</v>
      </c>
      <c r="T4236" s="2">
        <v>2</v>
      </c>
      <c r="U4236" s="3">
        <v>4.4590745094342119E-2</v>
      </c>
      <c r="V4236" s="3">
        <v>0.33000980100082594</v>
      </c>
      <c r="W4236" s="3">
        <v>4.4934436243500554E-2</v>
      </c>
      <c r="X4236" s="3">
        <v>171.75193443540493</v>
      </c>
      <c r="Y4236" s="3">
        <v>0.33000980100082594</v>
      </c>
      <c r="Z4236" s="3">
        <v>4.493439651950723E-2</v>
      </c>
      <c r="AA4236" s="3">
        <v>171.75193443540493</v>
      </c>
      <c r="AB4236">
        <f t="shared" si="112"/>
        <v>0.33000980100082594</v>
      </c>
      <c r="AC4236">
        <f t="shared" si="113"/>
        <v>4.493439651950723E-2</v>
      </c>
    </row>
    <row r="4237" spans="1:29" x14ac:dyDescent="0.25">
      <c r="A4237" s="2">
        <v>4236</v>
      </c>
      <c r="B4237" s="3" t="s">
        <v>178</v>
      </c>
      <c r="C4237" s="3" t="s">
        <v>333</v>
      </c>
      <c r="D4237" s="3" t="s">
        <v>179</v>
      </c>
      <c r="E4237" s="3" t="s">
        <v>221</v>
      </c>
      <c r="F4237" s="3">
        <v>0.56000000000000005</v>
      </c>
      <c r="G4237" s="3">
        <v>0.48</v>
      </c>
      <c r="H4237" s="3" t="s">
        <v>348</v>
      </c>
      <c r="I4237" s="2">
        <v>1720</v>
      </c>
      <c r="J4237" s="3" t="s">
        <v>123</v>
      </c>
      <c r="K4237" s="2">
        <v>1000</v>
      </c>
      <c r="L4237" s="3"/>
      <c r="M4237" s="3" t="s">
        <v>349</v>
      </c>
      <c r="N4237" s="3" t="s">
        <v>348</v>
      </c>
      <c r="O4237" s="3"/>
      <c r="P4237" s="3"/>
      <c r="Q4237" s="3"/>
      <c r="R4237" s="3">
        <v>0</v>
      </c>
      <c r="S4237" s="3">
        <v>1</v>
      </c>
      <c r="T4237" s="2">
        <v>8</v>
      </c>
      <c r="U4237" s="3">
        <v>0.4752654093058018</v>
      </c>
      <c r="V4237" s="3">
        <v>2.381422733361374</v>
      </c>
      <c r="W4237" s="3">
        <v>0.33419272429029373</v>
      </c>
      <c r="X4237" s="3">
        <v>1083.506786202754</v>
      </c>
      <c r="Y4237" s="3">
        <v>2.381422733361374</v>
      </c>
      <c r="Z4237" s="3">
        <v>0.33419242884941036</v>
      </c>
      <c r="AA4237" s="3">
        <v>1083.506786202754</v>
      </c>
      <c r="AB4237">
        <f t="shared" si="112"/>
        <v>2.381422733361374</v>
      </c>
      <c r="AC4237">
        <f t="shared" si="113"/>
        <v>0.33419242884941036</v>
      </c>
    </row>
    <row r="4238" spans="1:29" x14ac:dyDescent="0.25">
      <c r="A4238" s="2">
        <v>4237</v>
      </c>
      <c r="B4238" s="3" t="s">
        <v>178</v>
      </c>
      <c r="C4238" s="3" t="s">
        <v>333</v>
      </c>
      <c r="D4238" s="3" t="s">
        <v>179</v>
      </c>
      <c r="E4238" s="3" t="s">
        <v>221</v>
      </c>
      <c r="F4238" s="3">
        <v>0.56000000000000005</v>
      </c>
      <c r="G4238" s="3">
        <v>0.48</v>
      </c>
      <c r="H4238" s="3" t="s">
        <v>348</v>
      </c>
      <c r="I4238" s="2">
        <v>1720</v>
      </c>
      <c r="J4238" s="3" t="s">
        <v>123</v>
      </c>
      <c r="K4238" s="2">
        <v>1720</v>
      </c>
      <c r="L4238" s="3"/>
      <c r="M4238" s="3" t="s">
        <v>349</v>
      </c>
      <c r="N4238" s="3" t="s">
        <v>348</v>
      </c>
      <c r="O4238" s="3"/>
      <c r="P4238" s="3"/>
      <c r="Q4238" s="3"/>
      <c r="R4238" s="3">
        <v>0</v>
      </c>
      <c r="S4238" s="3">
        <v>1</v>
      </c>
      <c r="T4238" s="2">
        <v>3</v>
      </c>
      <c r="U4238" s="3">
        <v>0.28850763159398873</v>
      </c>
      <c r="V4238" s="3">
        <v>1.2958662595580159</v>
      </c>
      <c r="W4238" s="3">
        <v>0.1754678832082481</v>
      </c>
      <c r="X4238" s="3">
        <v>631.79350224108396</v>
      </c>
      <c r="Y4238" s="3">
        <v>1.2958662595580159</v>
      </c>
      <c r="Z4238" s="3">
        <v>0.1754677280870186</v>
      </c>
      <c r="AA4238" s="3">
        <v>631.79350224108396</v>
      </c>
      <c r="AB4238">
        <f t="shared" si="112"/>
        <v>1.2958662595580159</v>
      </c>
      <c r="AC4238">
        <f t="shared" si="113"/>
        <v>0.1754677280870186</v>
      </c>
    </row>
    <row r="4239" spans="1:29" x14ac:dyDescent="0.25">
      <c r="A4239" s="2">
        <v>4238</v>
      </c>
      <c r="B4239" s="3" t="s">
        <v>178</v>
      </c>
      <c r="C4239" s="3" t="s">
        <v>333</v>
      </c>
      <c r="D4239" s="3" t="s">
        <v>179</v>
      </c>
      <c r="E4239" s="3" t="s">
        <v>221</v>
      </c>
      <c r="F4239" s="3">
        <v>0.56000000000000005</v>
      </c>
      <c r="G4239" s="3">
        <v>0.48</v>
      </c>
      <c r="H4239" s="3" t="s">
        <v>348</v>
      </c>
      <c r="I4239" s="2">
        <v>1720</v>
      </c>
      <c r="J4239" s="3" t="s">
        <v>123</v>
      </c>
      <c r="K4239" s="2">
        <v>1720</v>
      </c>
      <c r="L4239" s="3"/>
      <c r="M4239" s="3" t="s">
        <v>350</v>
      </c>
      <c r="N4239" s="3" t="s">
        <v>348</v>
      </c>
      <c r="O4239" s="3"/>
      <c r="P4239" s="3"/>
      <c r="Q4239" s="3"/>
      <c r="R4239" s="3">
        <v>0</v>
      </c>
      <c r="S4239" s="3">
        <v>1</v>
      </c>
      <c r="T4239" s="2">
        <v>20</v>
      </c>
      <c r="U4239" s="3">
        <v>1.6874417220385778</v>
      </c>
      <c r="V4239" s="3">
        <v>13.401681606564827</v>
      </c>
      <c r="W4239" s="3">
        <v>1.8493649781051853</v>
      </c>
      <c r="X4239" s="3">
        <v>6480.0237698030978</v>
      </c>
      <c r="Y4239" s="3">
        <v>13.401681606564827</v>
      </c>
      <c r="Z4239" s="3">
        <v>1.8493633431862238</v>
      </c>
      <c r="AA4239" s="3">
        <v>6480.0237698030978</v>
      </c>
      <c r="AB4239">
        <f t="shared" si="112"/>
        <v>13.401681606564827</v>
      </c>
      <c r="AC4239">
        <f t="shared" si="113"/>
        <v>1.8493633431862238</v>
      </c>
    </row>
    <row r="4240" spans="1:29" x14ac:dyDescent="0.25">
      <c r="A4240" s="2">
        <v>4239</v>
      </c>
      <c r="B4240" s="3" t="s">
        <v>178</v>
      </c>
      <c r="C4240" s="3" t="s">
        <v>333</v>
      </c>
      <c r="D4240" s="3" t="s">
        <v>179</v>
      </c>
      <c r="E4240" s="3" t="s">
        <v>221</v>
      </c>
      <c r="F4240" s="3">
        <v>0.56000000000000005</v>
      </c>
      <c r="G4240" s="3">
        <v>0.48</v>
      </c>
      <c r="H4240" s="3" t="s">
        <v>348</v>
      </c>
      <c r="I4240" s="2">
        <v>1750</v>
      </c>
      <c r="J4240" s="3" t="s">
        <v>51</v>
      </c>
      <c r="K4240" s="2">
        <v>1000</v>
      </c>
      <c r="L4240" s="3"/>
      <c r="M4240" s="3" t="s">
        <v>349</v>
      </c>
      <c r="N4240" s="3" t="s">
        <v>348</v>
      </c>
      <c r="O4240" s="3"/>
      <c r="P4240" s="3"/>
      <c r="Q4240" s="3"/>
      <c r="R4240" s="3">
        <v>0</v>
      </c>
      <c r="S4240" s="3">
        <v>1</v>
      </c>
      <c r="T4240" s="2">
        <v>3</v>
      </c>
      <c r="U4240" s="3">
        <v>1.6258131259852853E-5</v>
      </c>
      <c r="V4240" s="3">
        <v>1.3342775529247733E-4</v>
      </c>
      <c r="W4240" s="3">
        <v>1.8885481582579394E-5</v>
      </c>
      <c r="X4240" s="3">
        <v>6.1621539066890607E-2</v>
      </c>
      <c r="Y4240" s="3">
        <v>1.3342775529247733E-4</v>
      </c>
      <c r="Z4240" s="3">
        <v>1.8885464886993338E-5</v>
      </c>
      <c r="AA4240" s="3">
        <v>6.1621539066890607E-2</v>
      </c>
      <c r="AB4240">
        <f t="shared" si="112"/>
        <v>1.3342775529247733E-4</v>
      </c>
      <c r="AC4240">
        <f t="shared" si="113"/>
        <v>1.8885464886993338E-5</v>
      </c>
    </row>
    <row r="4241" spans="1:29" x14ac:dyDescent="0.25">
      <c r="A4241" s="2">
        <v>4240</v>
      </c>
      <c r="B4241" s="3" t="s">
        <v>178</v>
      </c>
      <c r="C4241" s="3" t="s">
        <v>333</v>
      </c>
      <c r="D4241" s="3" t="s">
        <v>179</v>
      </c>
      <c r="E4241" s="3" t="s">
        <v>221</v>
      </c>
      <c r="F4241" s="3">
        <v>0.56000000000000005</v>
      </c>
      <c r="G4241" s="3">
        <v>0.48</v>
      </c>
      <c r="H4241" s="3" t="s">
        <v>348</v>
      </c>
      <c r="I4241" s="2">
        <v>1750</v>
      </c>
      <c r="J4241" s="3" t="s">
        <v>51</v>
      </c>
      <c r="K4241" s="2">
        <v>1000</v>
      </c>
      <c r="L4241" s="3"/>
      <c r="M4241" s="3" t="s">
        <v>350</v>
      </c>
      <c r="N4241" s="3" t="s">
        <v>348</v>
      </c>
      <c r="O4241" s="3"/>
      <c r="P4241" s="3"/>
      <c r="Q4241" s="3"/>
      <c r="R4241" s="3">
        <v>0</v>
      </c>
      <c r="S4241" s="3">
        <v>1</v>
      </c>
      <c r="T4241" s="2">
        <v>16</v>
      </c>
      <c r="U4241" s="3">
        <v>2.5401627479647373</v>
      </c>
      <c r="V4241" s="3">
        <v>21.36565253564396</v>
      </c>
      <c r="W4241" s="3">
        <v>3.0182583534220533</v>
      </c>
      <c r="X4241" s="3">
        <v>8657.8353365069052</v>
      </c>
      <c r="Y4241" s="3">
        <v>21.36565253564396</v>
      </c>
      <c r="Z4241" s="3">
        <v>3.0182556851505833</v>
      </c>
      <c r="AA4241" s="3">
        <v>8657.8353365069052</v>
      </c>
      <c r="AB4241">
        <f t="shared" si="112"/>
        <v>21.36565253564396</v>
      </c>
      <c r="AC4241">
        <f t="shared" si="113"/>
        <v>3.0182556851505833</v>
      </c>
    </row>
    <row r="4242" spans="1:29" x14ac:dyDescent="0.25">
      <c r="A4242" s="2">
        <v>4241</v>
      </c>
      <c r="B4242" s="3" t="s">
        <v>178</v>
      </c>
      <c r="C4242" s="3" t="s">
        <v>333</v>
      </c>
      <c r="D4242" s="3" t="s">
        <v>179</v>
      </c>
      <c r="E4242" s="3" t="s">
        <v>221</v>
      </c>
      <c r="F4242" s="3">
        <v>0.56000000000000005</v>
      </c>
      <c r="G4242" s="3">
        <v>0.48</v>
      </c>
      <c r="H4242" s="3" t="s">
        <v>348</v>
      </c>
      <c r="I4242" s="2">
        <v>1750</v>
      </c>
      <c r="J4242" s="3" t="s">
        <v>51</v>
      </c>
      <c r="K4242" s="2">
        <v>1750</v>
      </c>
      <c r="L4242" s="3"/>
      <c r="M4242" s="3" t="s">
        <v>376</v>
      </c>
      <c r="N4242" s="3" t="s">
        <v>348</v>
      </c>
      <c r="O4242" s="3"/>
      <c r="P4242" s="3"/>
      <c r="Q4242" s="3"/>
      <c r="R4242" s="3">
        <v>0</v>
      </c>
      <c r="S4242" s="3">
        <v>1</v>
      </c>
      <c r="T4242" s="2">
        <v>66</v>
      </c>
      <c r="U4242" s="3">
        <v>15.020953634296802</v>
      </c>
      <c r="V4242" s="3">
        <v>107.77561977469777</v>
      </c>
      <c r="W4242" s="3">
        <v>14.406250023125192</v>
      </c>
      <c r="X4242" s="3">
        <v>51162.787662037859</v>
      </c>
      <c r="Y4242" s="3">
        <v>107.77561977469777</v>
      </c>
      <c r="Z4242" s="3">
        <v>14.406237287374505</v>
      </c>
      <c r="AA4242" s="3">
        <v>51162.787662037859</v>
      </c>
      <c r="AB4242">
        <f t="shared" si="112"/>
        <v>107.77561977469777</v>
      </c>
      <c r="AC4242">
        <f t="shared" si="113"/>
        <v>14.406237287374505</v>
      </c>
    </row>
    <row r="4243" spans="1:29" x14ac:dyDescent="0.25">
      <c r="A4243" s="2">
        <v>4242</v>
      </c>
      <c r="B4243" s="3" t="s">
        <v>178</v>
      </c>
      <c r="C4243" s="3" t="s">
        <v>333</v>
      </c>
      <c r="D4243" s="3" t="s">
        <v>179</v>
      </c>
      <c r="E4243" s="3" t="s">
        <v>221</v>
      </c>
      <c r="F4243" s="3">
        <v>0.56000000000000005</v>
      </c>
      <c r="G4243" s="3">
        <v>0.48</v>
      </c>
      <c r="H4243" s="3" t="s">
        <v>348</v>
      </c>
      <c r="I4243" s="2">
        <v>1750</v>
      </c>
      <c r="J4243" s="3" t="s">
        <v>51</v>
      </c>
      <c r="K4243" s="2">
        <v>1750</v>
      </c>
      <c r="L4243" s="3"/>
      <c r="M4243" s="3" t="s">
        <v>349</v>
      </c>
      <c r="N4243" s="3" t="s">
        <v>348</v>
      </c>
      <c r="O4243" s="3"/>
      <c r="P4243" s="3"/>
      <c r="Q4243" s="3"/>
      <c r="R4243" s="3">
        <v>0</v>
      </c>
      <c r="S4243" s="3">
        <v>1</v>
      </c>
      <c r="T4243" s="2">
        <v>26</v>
      </c>
      <c r="U4243" s="3">
        <v>3.4730820284764641</v>
      </c>
      <c r="V4243" s="3">
        <v>29.830363194181732</v>
      </c>
      <c r="W4243" s="3">
        <v>4.1604864005751132</v>
      </c>
      <c r="X4243" s="3">
        <v>13029.71707192107</v>
      </c>
      <c r="Y4243" s="3">
        <v>29.830363194181732</v>
      </c>
      <c r="Z4243" s="3">
        <v>4.1604827225244403</v>
      </c>
      <c r="AA4243" s="3">
        <v>13029.71707192107</v>
      </c>
      <c r="AB4243">
        <f t="shared" si="112"/>
        <v>29.830363194181732</v>
      </c>
      <c r="AC4243">
        <f t="shared" si="113"/>
        <v>4.1604827225244403</v>
      </c>
    </row>
    <row r="4244" spans="1:29" x14ac:dyDescent="0.25">
      <c r="A4244" s="2">
        <v>4243</v>
      </c>
      <c r="B4244" s="3" t="s">
        <v>178</v>
      </c>
      <c r="C4244" s="3" t="s">
        <v>333</v>
      </c>
      <c r="D4244" s="3" t="s">
        <v>179</v>
      </c>
      <c r="E4244" s="3" t="s">
        <v>221</v>
      </c>
      <c r="F4244" s="3">
        <v>0.56000000000000005</v>
      </c>
      <c r="G4244" s="3">
        <v>0.48</v>
      </c>
      <c r="H4244" s="3" t="s">
        <v>348</v>
      </c>
      <c r="I4244" s="2">
        <v>1750</v>
      </c>
      <c r="J4244" s="3" t="s">
        <v>51</v>
      </c>
      <c r="K4244" s="2">
        <v>1750</v>
      </c>
      <c r="L4244" s="3"/>
      <c r="M4244" s="3" t="s">
        <v>350</v>
      </c>
      <c r="N4244" s="3" t="s">
        <v>348</v>
      </c>
      <c r="O4244" s="3"/>
      <c r="P4244" s="3"/>
      <c r="Q4244" s="3"/>
      <c r="R4244" s="3">
        <v>0</v>
      </c>
      <c r="S4244" s="3">
        <v>1</v>
      </c>
      <c r="T4244" s="2">
        <v>64</v>
      </c>
      <c r="U4244" s="3">
        <v>1.7188714282116373</v>
      </c>
      <c r="V4244" s="3">
        <v>14.45159972726675</v>
      </c>
      <c r="W4244" s="3">
        <v>2.0074621933387831</v>
      </c>
      <c r="X4244" s="3">
        <v>6283.5569477779227</v>
      </c>
      <c r="Y4244" s="3">
        <v>14.45159972726675</v>
      </c>
      <c r="Z4244" s="3">
        <v>2.0074604186550178</v>
      </c>
      <c r="AA4244" s="3">
        <v>6283.5569477779227</v>
      </c>
      <c r="AB4244">
        <f t="shared" si="112"/>
        <v>14.45159972726675</v>
      </c>
      <c r="AC4244">
        <f t="shared" si="113"/>
        <v>2.0074604186550178</v>
      </c>
    </row>
    <row r="4245" spans="1:29" x14ac:dyDescent="0.25">
      <c r="A4245" s="2">
        <v>4244</v>
      </c>
      <c r="B4245" s="3" t="s">
        <v>178</v>
      </c>
      <c r="C4245" s="3" t="s">
        <v>333</v>
      </c>
      <c r="D4245" s="3" t="s">
        <v>179</v>
      </c>
      <c r="E4245" s="3" t="s">
        <v>221</v>
      </c>
      <c r="F4245" s="3">
        <v>0.56000000000000005</v>
      </c>
      <c r="G4245" s="3">
        <v>0.48</v>
      </c>
      <c r="H4245" s="3" t="s">
        <v>348</v>
      </c>
      <c r="I4245" s="2">
        <v>1750</v>
      </c>
      <c r="J4245" s="3" t="s">
        <v>51</v>
      </c>
      <c r="K4245" s="2">
        <v>3000</v>
      </c>
      <c r="L4245" s="3"/>
      <c r="M4245" s="3" t="s">
        <v>349</v>
      </c>
      <c r="N4245" s="3" t="s">
        <v>348</v>
      </c>
      <c r="O4245" s="3"/>
      <c r="P4245" s="3"/>
      <c r="Q4245" s="3"/>
      <c r="R4245" s="3">
        <v>0</v>
      </c>
      <c r="S4245" s="3">
        <v>1</v>
      </c>
      <c r="T4245" s="2">
        <v>62</v>
      </c>
      <c r="U4245" s="3">
        <v>6.9562627096574348</v>
      </c>
      <c r="V4245" s="3">
        <v>55.322698638573378</v>
      </c>
      <c r="W4245" s="3">
        <v>7.4860437274299976</v>
      </c>
      <c r="X4245" s="3">
        <v>23091.338641530641</v>
      </c>
      <c r="Y4245" s="3">
        <v>55.322698638573378</v>
      </c>
      <c r="Z4245" s="3">
        <v>7.4860371094422185</v>
      </c>
      <c r="AA4245" s="3">
        <v>23091.338641530641</v>
      </c>
      <c r="AB4245">
        <f t="shared" ref="AB4245:AB4308" si="114">Y4245</f>
        <v>55.322698638573378</v>
      </c>
      <c r="AC4245">
        <f t="shared" ref="AC4245:AC4308" si="115">Z4245</f>
        <v>7.4860371094422185</v>
      </c>
    </row>
    <row r="4246" spans="1:29" x14ac:dyDescent="0.25">
      <c r="A4246" s="2">
        <v>4245</v>
      </c>
      <c r="B4246" s="3" t="s">
        <v>178</v>
      </c>
      <c r="C4246" s="3" t="s">
        <v>333</v>
      </c>
      <c r="D4246" s="3" t="s">
        <v>179</v>
      </c>
      <c r="E4246" s="3" t="s">
        <v>221</v>
      </c>
      <c r="F4246" s="3">
        <v>0.56000000000000005</v>
      </c>
      <c r="G4246" s="3">
        <v>0.48</v>
      </c>
      <c r="H4246" s="3" t="s">
        <v>348</v>
      </c>
      <c r="I4246" s="2">
        <v>1750</v>
      </c>
      <c r="J4246" s="3" t="s">
        <v>51</v>
      </c>
      <c r="K4246" s="2">
        <v>3000</v>
      </c>
      <c r="L4246" s="3"/>
      <c r="M4246" s="3" t="s">
        <v>374</v>
      </c>
      <c r="N4246" s="3" t="s">
        <v>348</v>
      </c>
      <c r="O4246" s="3"/>
      <c r="P4246" s="3"/>
      <c r="Q4246" s="3"/>
      <c r="R4246" s="3">
        <v>0</v>
      </c>
      <c r="S4246" s="3">
        <v>1</v>
      </c>
      <c r="T4246" s="2">
        <v>13</v>
      </c>
      <c r="U4246" s="3">
        <v>3.2990562595600244E-2</v>
      </c>
      <c r="V4246" s="3">
        <v>0.21093784507115393</v>
      </c>
      <c r="W4246" s="3">
        <v>2.6080345410023433E-2</v>
      </c>
      <c r="X4246" s="3">
        <v>102.20872568808389</v>
      </c>
      <c r="Y4246" s="3">
        <v>0.21093784507115393</v>
      </c>
      <c r="Z4246" s="3">
        <v>2.6080322353865398E-2</v>
      </c>
      <c r="AA4246" s="3">
        <v>102.20872568808389</v>
      </c>
      <c r="AB4246">
        <f t="shared" si="114"/>
        <v>0.21093784507115393</v>
      </c>
      <c r="AC4246">
        <f t="shared" si="115"/>
        <v>2.6080322353865398E-2</v>
      </c>
    </row>
    <row r="4247" spans="1:29" x14ac:dyDescent="0.25">
      <c r="A4247" s="2">
        <v>4246</v>
      </c>
      <c r="B4247" s="3" t="s">
        <v>178</v>
      </c>
      <c r="C4247" s="3" t="s">
        <v>333</v>
      </c>
      <c r="D4247" s="3" t="s">
        <v>179</v>
      </c>
      <c r="E4247" s="3" t="s">
        <v>221</v>
      </c>
      <c r="F4247" s="3">
        <v>0.56000000000000005</v>
      </c>
      <c r="G4247" s="3">
        <v>0.48</v>
      </c>
      <c r="H4247" s="3" t="s">
        <v>348</v>
      </c>
      <c r="I4247" s="2">
        <v>1750</v>
      </c>
      <c r="J4247" s="3" t="s">
        <v>51</v>
      </c>
      <c r="K4247" s="2">
        <v>3000</v>
      </c>
      <c r="L4247" s="3"/>
      <c r="M4247" s="3" t="s">
        <v>350</v>
      </c>
      <c r="N4247" s="3" t="s">
        <v>348</v>
      </c>
      <c r="O4247" s="3"/>
      <c r="P4247" s="3"/>
      <c r="Q4247" s="3"/>
      <c r="R4247" s="3">
        <v>0</v>
      </c>
      <c r="S4247" s="3">
        <v>1</v>
      </c>
      <c r="T4247" s="2">
        <v>103</v>
      </c>
      <c r="U4247" s="3">
        <v>10.750179943377667</v>
      </c>
      <c r="V4247" s="3">
        <v>94.421689554087763</v>
      </c>
      <c r="W4247" s="3">
        <v>13.013722203597313</v>
      </c>
      <c r="X4247" s="3">
        <v>38866.71127387249</v>
      </c>
      <c r="Y4247" s="3">
        <v>94.421689554087763</v>
      </c>
      <c r="Z4247" s="3">
        <v>13.013710698901695</v>
      </c>
      <c r="AA4247" s="3">
        <v>38866.71127387249</v>
      </c>
      <c r="AB4247">
        <f t="shared" si="114"/>
        <v>94.421689554087763</v>
      </c>
      <c r="AC4247">
        <f t="shared" si="115"/>
        <v>13.013710698901695</v>
      </c>
    </row>
    <row r="4248" spans="1:29" x14ac:dyDescent="0.25">
      <c r="A4248" s="2">
        <v>4247</v>
      </c>
      <c r="B4248" s="3" t="s">
        <v>178</v>
      </c>
      <c r="C4248" s="3" t="s">
        <v>333</v>
      </c>
      <c r="D4248" s="3" t="s">
        <v>179</v>
      </c>
      <c r="E4248" s="3" t="s">
        <v>221</v>
      </c>
      <c r="F4248" s="3">
        <v>0.56000000000000005</v>
      </c>
      <c r="G4248" s="3">
        <v>0.48</v>
      </c>
      <c r="H4248" s="3" t="s">
        <v>348</v>
      </c>
      <c r="I4248" s="2">
        <v>1750</v>
      </c>
      <c r="J4248" s="3" t="s">
        <v>51</v>
      </c>
      <c r="K4248" s="2">
        <v>3000</v>
      </c>
      <c r="L4248" s="3"/>
      <c r="M4248" s="3" t="s">
        <v>375</v>
      </c>
      <c r="N4248" s="3" t="s">
        <v>348</v>
      </c>
      <c r="O4248" s="3"/>
      <c r="P4248" s="3"/>
      <c r="Q4248" s="3"/>
      <c r="R4248" s="3">
        <v>0</v>
      </c>
      <c r="S4248" s="3">
        <v>1</v>
      </c>
      <c r="T4248" s="2">
        <v>8</v>
      </c>
      <c r="U4248" s="3">
        <v>4.7189756492850177E-2</v>
      </c>
      <c r="V4248" s="3">
        <v>0.38681754840875132</v>
      </c>
      <c r="W4248" s="3">
        <v>5.527188459535419E-2</v>
      </c>
      <c r="X4248" s="3">
        <v>182.20250605022537</v>
      </c>
      <c r="Y4248" s="3">
        <v>0.38681754840875132</v>
      </c>
      <c r="Z4248" s="3">
        <v>5.5271835732607646E-2</v>
      </c>
      <c r="AA4248" s="3">
        <v>182.20250605022537</v>
      </c>
      <c r="AB4248">
        <f t="shared" si="114"/>
        <v>0.38681754840875132</v>
      </c>
      <c r="AC4248">
        <f t="shared" si="115"/>
        <v>5.5271835732607646E-2</v>
      </c>
    </row>
    <row r="4249" spans="1:29" x14ac:dyDescent="0.25">
      <c r="A4249" s="2">
        <v>4248</v>
      </c>
      <c r="B4249" s="3" t="s">
        <v>178</v>
      </c>
      <c r="C4249" s="3" t="s">
        <v>333</v>
      </c>
      <c r="D4249" s="3" t="s">
        <v>179</v>
      </c>
      <c r="E4249" s="3" t="s">
        <v>221</v>
      </c>
      <c r="F4249" s="3">
        <v>0.56000000000000005</v>
      </c>
      <c r="G4249" s="3">
        <v>0.48</v>
      </c>
      <c r="H4249" s="3" t="s">
        <v>348</v>
      </c>
      <c r="I4249" s="2">
        <v>1850</v>
      </c>
      <c r="J4249" s="3" t="s">
        <v>53</v>
      </c>
      <c r="K4249" s="2">
        <v>1000</v>
      </c>
      <c r="L4249" s="3"/>
      <c r="M4249" s="3" t="s">
        <v>350</v>
      </c>
      <c r="N4249" s="3" t="s">
        <v>348</v>
      </c>
      <c r="O4249" s="3"/>
      <c r="P4249" s="3"/>
      <c r="Q4249" s="3"/>
      <c r="R4249" s="3">
        <v>0</v>
      </c>
      <c r="S4249" s="3">
        <v>1</v>
      </c>
      <c r="T4249" s="2">
        <v>1</v>
      </c>
      <c r="U4249" s="3">
        <v>6.7576648217665706E-5</v>
      </c>
      <c r="V4249" s="3">
        <v>6.426486173632933E-4</v>
      </c>
      <c r="W4249" s="3">
        <v>1.0996622099978779E-4</v>
      </c>
      <c r="X4249" s="3">
        <v>0.22862532939800054</v>
      </c>
      <c r="Y4249" s="3">
        <v>6.426486173632933E-4</v>
      </c>
      <c r="Z4249" s="3">
        <v>1.09966123784872E-4</v>
      </c>
      <c r="AA4249" s="3">
        <v>0.22862532939800054</v>
      </c>
      <c r="AB4249">
        <f t="shared" si="114"/>
        <v>6.426486173632933E-4</v>
      </c>
      <c r="AC4249">
        <f t="shared" si="115"/>
        <v>1.09966123784872E-4</v>
      </c>
    </row>
    <row r="4250" spans="1:29" x14ac:dyDescent="0.25">
      <c r="A4250" s="2">
        <v>4249</v>
      </c>
      <c r="B4250" s="3" t="s">
        <v>178</v>
      </c>
      <c r="C4250" s="3" t="s">
        <v>333</v>
      </c>
      <c r="D4250" s="3" t="s">
        <v>179</v>
      </c>
      <c r="E4250" s="3" t="s">
        <v>221</v>
      </c>
      <c r="F4250" s="3">
        <v>0.56000000000000005</v>
      </c>
      <c r="G4250" s="3">
        <v>0.48</v>
      </c>
      <c r="H4250" s="3" t="s">
        <v>348</v>
      </c>
      <c r="I4250" s="2">
        <v>1850</v>
      </c>
      <c r="J4250" s="3" t="s">
        <v>53</v>
      </c>
      <c r="K4250" s="2">
        <v>1850</v>
      </c>
      <c r="L4250" s="3"/>
      <c r="M4250" s="3" t="s">
        <v>350</v>
      </c>
      <c r="N4250" s="3" t="s">
        <v>348</v>
      </c>
      <c r="O4250" s="3"/>
      <c r="P4250" s="3"/>
      <c r="Q4250" s="3"/>
      <c r="R4250" s="3">
        <v>0</v>
      </c>
      <c r="S4250" s="3">
        <v>1</v>
      </c>
      <c r="T4250" s="2">
        <v>1</v>
      </c>
      <c r="U4250" s="3">
        <v>2.90373577588969E-2</v>
      </c>
      <c r="V4250" s="3">
        <v>0.27614299181473945</v>
      </c>
      <c r="W4250" s="3">
        <v>4.7251951447482711E-2</v>
      </c>
      <c r="X4250" s="3">
        <v>98.23919441952917</v>
      </c>
      <c r="Y4250" s="3">
        <v>0.27614299181473945</v>
      </c>
      <c r="Z4250" s="3">
        <v>4.7251909674705397E-2</v>
      </c>
      <c r="AA4250" s="3">
        <v>98.23919441952917</v>
      </c>
      <c r="AB4250">
        <f t="shared" si="114"/>
        <v>0.27614299181473945</v>
      </c>
      <c r="AC4250">
        <f t="shared" si="115"/>
        <v>4.7251909674705397E-2</v>
      </c>
    </row>
    <row r="4251" spans="1:29" x14ac:dyDescent="0.25">
      <c r="A4251" s="2">
        <v>4250</v>
      </c>
      <c r="B4251" s="3" t="s">
        <v>178</v>
      </c>
      <c r="C4251" s="3" t="s">
        <v>333</v>
      </c>
      <c r="D4251" s="3" t="s">
        <v>179</v>
      </c>
      <c r="E4251" s="3" t="s">
        <v>221</v>
      </c>
      <c r="F4251" s="3">
        <v>0.56000000000000005</v>
      </c>
      <c r="G4251" s="3">
        <v>0.48</v>
      </c>
      <c r="H4251" s="3" t="s">
        <v>348</v>
      </c>
      <c r="I4251" s="2">
        <v>1890</v>
      </c>
      <c r="J4251" s="3" t="s">
        <v>66</v>
      </c>
      <c r="K4251" s="2">
        <v>1000</v>
      </c>
      <c r="L4251" s="3"/>
      <c r="M4251" s="3" t="s">
        <v>349</v>
      </c>
      <c r="N4251" s="3" t="s">
        <v>348</v>
      </c>
      <c r="O4251" s="3"/>
      <c r="P4251" s="3"/>
      <c r="Q4251" s="3"/>
      <c r="R4251" s="3">
        <v>0</v>
      </c>
      <c r="S4251" s="3">
        <v>1</v>
      </c>
      <c r="T4251" s="2">
        <v>1</v>
      </c>
      <c r="U4251" s="3">
        <v>7.0756656741531097E-5</v>
      </c>
      <c r="V4251" s="3">
        <v>4.6763679710270362E-4</v>
      </c>
      <c r="W4251" s="3">
        <v>4.4072600921411604E-5</v>
      </c>
      <c r="X4251" s="3">
        <v>0.20591306009155233</v>
      </c>
      <c r="Y4251" s="3">
        <v>4.6763679710270362E-4</v>
      </c>
      <c r="Z4251" s="3">
        <v>4.4072561959318198E-5</v>
      </c>
      <c r="AA4251" s="3">
        <v>0.20591306009155233</v>
      </c>
      <c r="AB4251">
        <f t="shared" si="114"/>
        <v>4.6763679710270362E-4</v>
      </c>
      <c r="AC4251">
        <f t="shared" si="115"/>
        <v>4.4072561959318198E-5</v>
      </c>
    </row>
    <row r="4252" spans="1:29" x14ac:dyDescent="0.25">
      <c r="A4252" s="2">
        <v>4251</v>
      </c>
      <c r="B4252" s="3" t="s">
        <v>178</v>
      </c>
      <c r="C4252" s="3" t="s">
        <v>333</v>
      </c>
      <c r="D4252" s="3" t="s">
        <v>179</v>
      </c>
      <c r="E4252" s="3" t="s">
        <v>221</v>
      </c>
      <c r="F4252" s="3">
        <v>0.56000000000000005</v>
      </c>
      <c r="G4252" s="3">
        <v>0.48</v>
      </c>
      <c r="H4252" s="3" t="s">
        <v>348</v>
      </c>
      <c r="I4252" s="2">
        <v>1890</v>
      </c>
      <c r="J4252" s="3" t="s">
        <v>66</v>
      </c>
      <c r="K4252" s="2">
        <v>1890</v>
      </c>
      <c r="L4252" s="3"/>
      <c r="M4252" s="3" t="s">
        <v>349</v>
      </c>
      <c r="N4252" s="3" t="s">
        <v>348</v>
      </c>
      <c r="O4252" s="3"/>
      <c r="P4252" s="3"/>
      <c r="Q4252" s="3"/>
      <c r="R4252" s="3">
        <v>0</v>
      </c>
      <c r="S4252" s="3">
        <v>1</v>
      </c>
      <c r="T4252" s="2">
        <v>2</v>
      </c>
      <c r="U4252" s="3">
        <v>0.20822549483759151</v>
      </c>
      <c r="V4252" s="3">
        <v>1.3629302574895585</v>
      </c>
      <c r="W4252" s="3">
        <v>0.12617085085488214</v>
      </c>
      <c r="X4252" s="3">
        <v>602.00474397585049</v>
      </c>
      <c r="Y4252" s="3">
        <v>1.3629302574895585</v>
      </c>
      <c r="Z4252" s="3">
        <v>0.12617073931437031</v>
      </c>
      <c r="AA4252" s="3">
        <v>602.00474397585049</v>
      </c>
      <c r="AB4252">
        <f t="shared" si="114"/>
        <v>1.3629302574895585</v>
      </c>
      <c r="AC4252">
        <f t="shared" si="115"/>
        <v>0.12617073931437031</v>
      </c>
    </row>
    <row r="4253" spans="1:29" x14ac:dyDescent="0.25">
      <c r="A4253" s="2">
        <v>4252</v>
      </c>
      <c r="B4253" s="3" t="s">
        <v>178</v>
      </c>
      <c r="C4253" s="3" t="s">
        <v>333</v>
      </c>
      <c r="D4253" s="3" t="s">
        <v>179</v>
      </c>
      <c r="E4253" s="3" t="s">
        <v>221</v>
      </c>
      <c r="F4253" s="3">
        <v>0.56000000000000005</v>
      </c>
      <c r="G4253" s="3">
        <v>0.48</v>
      </c>
      <c r="H4253" s="3" t="s">
        <v>348</v>
      </c>
      <c r="I4253" s="2">
        <v>1890</v>
      </c>
      <c r="J4253" s="3" t="s">
        <v>66</v>
      </c>
      <c r="K4253" s="2">
        <v>1890</v>
      </c>
      <c r="L4253" s="3"/>
      <c r="M4253" s="3" t="s">
        <v>350</v>
      </c>
      <c r="N4253" s="3" t="s">
        <v>348</v>
      </c>
      <c r="O4253" s="3"/>
      <c r="P4253" s="3"/>
      <c r="Q4253" s="3"/>
      <c r="R4253" s="3">
        <v>0</v>
      </c>
      <c r="S4253" s="3">
        <v>1</v>
      </c>
      <c r="T4253" s="2">
        <v>26</v>
      </c>
      <c r="U4253" s="3">
        <v>2.2382833538044946</v>
      </c>
      <c r="V4253" s="3">
        <v>15.234012922806565</v>
      </c>
      <c r="W4253" s="3">
        <v>2.0564129204316712</v>
      </c>
      <c r="X4253" s="3">
        <v>7305.1318987454988</v>
      </c>
      <c r="Y4253" s="3">
        <v>15.234012922806565</v>
      </c>
      <c r="Z4253" s="3">
        <v>2.0564111024733362</v>
      </c>
      <c r="AA4253" s="3">
        <v>7305.1318987454988</v>
      </c>
      <c r="AB4253">
        <f t="shared" si="114"/>
        <v>15.234012922806565</v>
      </c>
      <c r="AC4253">
        <f t="shared" si="115"/>
        <v>2.0564111024733362</v>
      </c>
    </row>
    <row r="4254" spans="1:29" x14ac:dyDescent="0.25">
      <c r="A4254" s="2">
        <v>4253</v>
      </c>
      <c r="B4254" s="3" t="s">
        <v>178</v>
      </c>
      <c r="C4254" s="3" t="s">
        <v>333</v>
      </c>
      <c r="D4254" s="3" t="s">
        <v>179</v>
      </c>
      <c r="E4254" s="3" t="s">
        <v>221</v>
      </c>
      <c r="F4254" s="3">
        <v>0.56000000000000005</v>
      </c>
      <c r="G4254" s="3">
        <v>0.48</v>
      </c>
      <c r="H4254" s="3" t="s">
        <v>348</v>
      </c>
      <c r="I4254" s="2">
        <v>2110</v>
      </c>
      <c r="J4254" s="3" t="s">
        <v>32</v>
      </c>
      <c r="K4254" s="2">
        <v>2000</v>
      </c>
      <c r="L4254" s="3"/>
      <c r="M4254" s="3" t="s">
        <v>349</v>
      </c>
      <c r="N4254" s="3" t="s">
        <v>348</v>
      </c>
      <c r="O4254" s="3" t="s">
        <v>31</v>
      </c>
      <c r="P4254" s="3"/>
      <c r="Q4254" s="3"/>
      <c r="R4254" s="3">
        <v>0</v>
      </c>
      <c r="S4254" s="3">
        <v>1</v>
      </c>
      <c r="T4254" s="2">
        <v>765</v>
      </c>
      <c r="U4254" s="3">
        <v>91.858141420688511</v>
      </c>
      <c r="V4254" s="3">
        <v>748.29937060114344</v>
      </c>
      <c r="W4254" s="3">
        <v>117.25999337299903</v>
      </c>
      <c r="X4254" s="3">
        <v>252040.6768725258</v>
      </c>
      <c r="Y4254" s="3">
        <v>748.29937060114344</v>
      </c>
      <c r="Z4254" s="3">
        <v>117.25988971007212</v>
      </c>
      <c r="AA4254" s="3">
        <v>252040.6768725258</v>
      </c>
      <c r="AB4254">
        <f t="shared" si="114"/>
        <v>748.29937060114344</v>
      </c>
      <c r="AC4254">
        <f t="shared" si="115"/>
        <v>117.25988971007212</v>
      </c>
    </row>
    <row r="4255" spans="1:29" x14ac:dyDescent="0.25">
      <c r="A4255" s="2">
        <v>4254</v>
      </c>
      <c r="B4255" s="3" t="s">
        <v>178</v>
      </c>
      <c r="C4255" s="3" t="s">
        <v>333</v>
      </c>
      <c r="D4255" s="3" t="s">
        <v>179</v>
      </c>
      <c r="E4255" s="3" t="s">
        <v>221</v>
      </c>
      <c r="F4255" s="3">
        <v>0.56000000000000005</v>
      </c>
      <c r="G4255" s="3">
        <v>0.48</v>
      </c>
      <c r="H4255" s="3" t="s">
        <v>348</v>
      </c>
      <c r="I4255" s="2">
        <v>2110</v>
      </c>
      <c r="J4255" s="3" t="s">
        <v>32</v>
      </c>
      <c r="K4255" s="2">
        <v>2000</v>
      </c>
      <c r="L4255" s="3"/>
      <c r="M4255" s="3" t="s">
        <v>350</v>
      </c>
      <c r="N4255" s="3" t="s">
        <v>348</v>
      </c>
      <c r="O4255" s="3" t="s">
        <v>31</v>
      </c>
      <c r="P4255" s="3"/>
      <c r="Q4255" s="3"/>
      <c r="R4255" s="3">
        <v>0</v>
      </c>
      <c r="S4255" s="3">
        <v>1</v>
      </c>
      <c r="T4255" s="2">
        <v>97</v>
      </c>
      <c r="U4255" s="3">
        <v>4.8939588670825973</v>
      </c>
      <c r="V4255" s="3">
        <v>37.912556921478284</v>
      </c>
      <c r="W4255" s="3">
        <v>5.7738656165731843</v>
      </c>
      <c r="X4255" s="3">
        <v>13646.740631574039</v>
      </c>
      <c r="Y4255" s="3">
        <v>37.912556921478284</v>
      </c>
      <c r="Z4255" s="3">
        <v>5.7738605122252133</v>
      </c>
      <c r="AA4255" s="3">
        <v>13646.740631574039</v>
      </c>
      <c r="AB4255">
        <f t="shared" si="114"/>
        <v>37.912556921478284</v>
      </c>
      <c r="AC4255">
        <f t="shared" si="115"/>
        <v>5.7738605122252133</v>
      </c>
    </row>
    <row r="4256" spans="1:29" x14ac:dyDescent="0.25">
      <c r="A4256" s="2">
        <v>4255</v>
      </c>
      <c r="B4256" s="3" t="s">
        <v>178</v>
      </c>
      <c r="C4256" s="3" t="s">
        <v>333</v>
      </c>
      <c r="D4256" s="3" t="s">
        <v>179</v>
      </c>
      <c r="E4256" s="3" t="s">
        <v>221</v>
      </c>
      <c r="F4256" s="3">
        <v>0.56000000000000005</v>
      </c>
      <c r="G4256" s="3">
        <v>0.48</v>
      </c>
      <c r="H4256" s="3" t="s">
        <v>348</v>
      </c>
      <c r="I4256" s="2">
        <v>2110</v>
      </c>
      <c r="J4256" s="3" t="s">
        <v>32</v>
      </c>
      <c r="K4256" s="2">
        <v>2110</v>
      </c>
      <c r="L4256" s="3"/>
      <c r="M4256" s="3" t="s">
        <v>349</v>
      </c>
      <c r="N4256" s="3" t="s">
        <v>348</v>
      </c>
      <c r="O4256" s="3" t="s">
        <v>31</v>
      </c>
      <c r="P4256" s="3"/>
      <c r="Q4256" s="3"/>
      <c r="R4256" s="3">
        <v>0</v>
      </c>
      <c r="S4256" s="3">
        <v>1</v>
      </c>
      <c r="T4256" s="2">
        <v>278</v>
      </c>
      <c r="U4256" s="3">
        <v>10.152863997597761</v>
      </c>
      <c r="V4256" s="3">
        <v>79.367024751065742</v>
      </c>
      <c r="W4256" s="3">
        <v>11.912254680180579</v>
      </c>
      <c r="X4256" s="3">
        <v>29410.935132566348</v>
      </c>
      <c r="Y4256" s="3">
        <v>79.367024751065742</v>
      </c>
      <c r="Z4256" s="3">
        <v>11.912244149230077</v>
      </c>
      <c r="AA4256" s="3">
        <v>29410.935132566348</v>
      </c>
      <c r="AB4256">
        <f t="shared" si="114"/>
        <v>79.367024751065742</v>
      </c>
      <c r="AC4256">
        <f t="shared" si="115"/>
        <v>11.912244149230077</v>
      </c>
    </row>
    <row r="4257" spans="1:29" x14ac:dyDescent="0.25">
      <c r="A4257" s="2">
        <v>4256</v>
      </c>
      <c r="B4257" s="3" t="s">
        <v>178</v>
      </c>
      <c r="C4257" s="3" t="s">
        <v>333</v>
      </c>
      <c r="D4257" s="3" t="s">
        <v>179</v>
      </c>
      <c r="E4257" s="3" t="s">
        <v>221</v>
      </c>
      <c r="F4257" s="3">
        <v>0.56000000000000005</v>
      </c>
      <c r="G4257" s="3">
        <v>0.48</v>
      </c>
      <c r="H4257" s="3" t="s">
        <v>348</v>
      </c>
      <c r="I4257" s="2">
        <v>2110</v>
      </c>
      <c r="J4257" s="3" t="s">
        <v>32</v>
      </c>
      <c r="K4257" s="2">
        <v>2110</v>
      </c>
      <c r="L4257" s="3"/>
      <c r="M4257" s="3" t="s">
        <v>350</v>
      </c>
      <c r="N4257" s="3" t="s">
        <v>348</v>
      </c>
      <c r="O4257" s="3" t="s">
        <v>31</v>
      </c>
      <c r="P4257" s="3"/>
      <c r="Q4257" s="3"/>
      <c r="R4257" s="3">
        <v>0</v>
      </c>
      <c r="S4257" s="3">
        <v>1</v>
      </c>
      <c r="T4257" s="2">
        <v>43</v>
      </c>
      <c r="U4257" s="3">
        <v>0.32857478121316147</v>
      </c>
      <c r="V4257" s="3">
        <v>2.5004834021408189</v>
      </c>
      <c r="W4257" s="3">
        <v>0.37353253937779679</v>
      </c>
      <c r="X4257" s="3">
        <v>925.17947315959657</v>
      </c>
      <c r="Y4257" s="3">
        <v>2.5004834021408189</v>
      </c>
      <c r="Z4257" s="3">
        <v>0.37353220915880914</v>
      </c>
      <c r="AA4257" s="3">
        <v>925.17947315959657</v>
      </c>
      <c r="AB4257">
        <f t="shared" si="114"/>
        <v>2.5004834021408189</v>
      </c>
      <c r="AC4257">
        <f t="shared" si="115"/>
        <v>0.37353220915880914</v>
      </c>
    </row>
    <row r="4258" spans="1:29" x14ac:dyDescent="0.25">
      <c r="A4258" s="2">
        <v>4257</v>
      </c>
      <c r="B4258" s="3" t="s">
        <v>178</v>
      </c>
      <c r="C4258" s="3" t="s">
        <v>333</v>
      </c>
      <c r="D4258" s="3" t="s">
        <v>179</v>
      </c>
      <c r="E4258" s="3" t="s">
        <v>221</v>
      </c>
      <c r="F4258" s="3">
        <v>0.56000000000000005</v>
      </c>
      <c r="G4258" s="3">
        <v>0.48</v>
      </c>
      <c r="H4258" s="3" t="s">
        <v>348</v>
      </c>
      <c r="I4258" s="2">
        <v>2130</v>
      </c>
      <c r="J4258" s="3" t="s">
        <v>36</v>
      </c>
      <c r="K4258" s="2">
        <v>2000</v>
      </c>
      <c r="L4258" s="3"/>
      <c r="M4258" s="3" t="s">
        <v>349</v>
      </c>
      <c r="N4258" s="3" t="s">
        <v>348</v>
      </c>
      <c r="O4258" s="3" t="s">
        <v>31</v>
      </c>
      <c r="P4258" s="3"/>
      <c r="Q4258" s="3"/>
      <c r="R4258" s="3">
        <v>0</v>
      </c>
      <c r="S4258" s="3">
        <v>1</v>
      </c>
      <c r="T4258" s="2">
        <v>188</v>
      </c>
      <c r="U4258" s="3">
        <v>16.412373991599107</v>
      </c>
      <c r="V4258" s="3">
        <v>129.8255128617873</v>
      </c>
      <c r="W4258" s="3">
        <v>20.221075971770258</v>
      </c>
      <c r="X4258" s="3">
        <v>45106.132630653156</v>
      </c>
      <c r="Y4258" s="3">
        <v>129.8255128617873</v>
      </c>
      <c r="Z4258" s="3">
        <v>20.221058095460858</v>
      </c>
      <c r="AA4258" s="3">
        <v>45106.132630653156</v>
      </c>
      <c r="AB4258">
        <f t="shared" si="114"/>
        <v>129.8255128617873</v>
      </c>
      <c r="AC4258">
        <f t="shared" si="115"/>
        <v>20.221058095460858</v>
      </c>
    </row>
    <row r="4259" spans="1:29" x14ac:dyDescent="0.25">
      <c r="A4259" s="2">
        <v>4258</v>
      </c>
      <c r="B4259" s="3" t="s">
        <v>178</v>
      </c>
      <c r="C4259" s="3" t="s">
        <v>333</v>
      </c>
      <c r="D4259" s="3" t="s">
        <v>179</v>
      </c>
      <c r="E4259" s="3" t="s">
        <v>221</v>
      </c>
      <c r="F4259" s="3">
        <v>0.56000000000000005</v>
      </c>
      <c r="G4259" s="3">
        <v>0.48</v>
      </c>
      <c r="H4259" s="3" t="s">
        <v>348</v>
      </c>
      <c r="I4259" s="2">
        <v>2130</v>
      </c>
      <c r="J4259" s="3" t="s">
        <v>36</v>
      </c>
      <c r="K4259" s="2">
        <v>2000</v>
      </c>
      <c r="L4259" s="3"/>
      <c r="M4259" s="3" t="s">
        <v>350</v>
      </c>
      <c r="N4259" s="3" t="s">
        <v>348</v>
      </c>
      <c r="O4259" s="3" t="s">
        <v>31</v>
      </c>
      <c r="P4259" s="3"/>
      <c r="Q4259" s="3"/>
      <c r="R4259" s="3">
        <v>0</v>
      </c>
      <c r="S4259" s="3">
        <v>1</v>
      </c>
      <c r="T4259" s="2">
        <v>6</v>
      </c>
      <c r="U4259" s="3">
        <v>0.1362547652310791</v>
      </c>
      <c r="V4259" s="3">
        <v>1.0914750092346288</v>
      </c>
      <c r="W4259" s="3">
        <v>0.16155182399040507</v>
      </c>
      <c r="X4259" s="3">
        <v>382.90762302185232</v>
      </c>
      <c r="Y4259" s="3">
        <v>1.0914750092346288</v>
      </c>
      <c r="Z4259" s="3">
        <v>0.16155168117157631</v>
      </c>
      <c r="AA4259" s="3">
        <v>382.90762302185232</v>
      </c>
      <c r="AB4259">
        <f t="shared" si="114"/>
        <v>1.0914750092346288</v>
      </c>
      <c r="AC4259">
        <f t="shared" si="115"/>
        <v>0.16155168117157631</v>
      </c>
    </row>
    <row r="4260" spans="1:29" x14ac:dyDescent="0.25">
      <c r="A4260" s="2">
        <v>4259</v>
      </c>
      <c r="B4260" s="3" t="s">
        <v>178</v>
      </c>
      <c r="C4260" s="3" t="s">
        <v>333</v>
      </c>
      <c r="D4260" s="3" t="s">
        <v>179</v>
      </c>
      <c r="E4260" s="3" t="s">
        <v>221</v>
      </c>
      <c r="F4260" s="3">
        <v>0.56000000000000005</v>
      </c>
      <c r="G4260" s="3">
        <v>0.48</v>
      </c>
      <c r="H4260" s="3" t="s">
        <v>348</v>
      </c>
      <c r="I4260" s="2">
        <v>2130</v>
      </c>
      <c r="J4260" s="3" t="s">
        <v>36</v>
      </c>
      <c r="K4260" s="2">
        <v>2130</v>
      </c>
      <c r="L4260" s="3"/>
      <c r="M4260" s="3" t="s">
        <v>349</v>
      </c>
      <c r="N4260" s="3" t="s">
        <v>348</v>
      </c>
      <c r="O4260" s="3" t="s">
        <v>31</v>
      </c>
      <c r="P4260" s="3"/>
      <c r="Q4260" s="3"/>
      <c r="R4260" s="3">
        <v>0</v>
      </c>
      <c r="S4260" s="3">
        <v>1</v>
      </c>
      <c r="T4260" s="2">
        <v>138</v>
      </c>
      <c r="U4260" s="3">
        <v>5.284605771581921</v>
      </c>
      <c r="V4260" s="3">
        <v>37.879047774012285</v>
      </c>
      <c r="W4260" s="3">
        <v>5.7308271624915008</v>
      </c>
      <c r="X4260" s="3">
        <v>12937.79065994347</v>
      </c>
      <c r="Y4260" s="3">
        <v>37.879047774012285</v>
      </c>
      <c r="Z4260" s="3">
        <v>5.7308220961913845</v>
      </c>
      <c r="AA4260" s="3">
        <v>12937.79065994347</v>
      </c>
      <c r="AB4260">
        <f t="shared" si="114"/>
        <v>37.879047774012285</v>
      </c>
      <c r="AC4260">
        <f t="shared" si="115"/>
        <v>5.7308220961913845</v>
      </c>
    </row>
    <row r="4261" spans="1:29" x14ac:dyDescent="0.25">
      <c r="A4261" s="2">
        <v>4260</v>
      </c>
      <c r="B4261" s="3" t="s">
        <v>178</v>
      </c>
      <c r="C4261" s="3" t="s">
        <v>333</v>
      </c>
      <c r="D4261" s="3" t="s">
        <v>179</v>
      </c>
      <c r="E4261" s="3" t="s">
        <v>221</v>
      </c>
      <c r="F4261" s="3">
        <v>0.56000000000000005</v>
      </c>
      <c r="G4261" s="3">
        <v>0.48</v>
      </c>
      <c r="H4261" s="3" t="s">
        <v>348</v>
      </c>
      <c r="I4261" s="2">
        <v>2130</v>
      </c>
      <c r="J4261" s="3" t="s">
        <v>36</v>
      </c>
      <c r="K4261" s="2">
        <v>2130</v>
      </c>
      <c r="L4261" s="3"/>
      <c r="M4261" s="3" t="s">
        <v>350</v>
      </c>
      <c r="N4261" s="3" t="s">
        <v>348</v>
      </c>
      <c r="O4261" s="3" t="s">
        <v>31</v>
      </c>
      <c r="P4261" s="3"/>
      <c r="Q4261" s="3"/>
      <c r="R4261" s="3">
        <v>0</v>
      </c>
      <c r="S4261" s="3">
        <v>1</v>
      </c>
      <c r="T4261" s="2">
        <v>3</v>
      </c>
      <c r="U4261" s="3">
        <v>1.2705481223455301E-4</v>
      </c>
      <c r="V4261" s="3">
        <v>8.0852303672411367E-4</v>
      </c>
      <c r="W4261" s="3">
        <v>1.0893511641349459E-4</v>
      </c>
      <c r="X4261" s="3">
        <v>0.33747005110079009</v>
      </c>
      <c r="Y4261" s="3">
        <v>8.0852303672411367E-4</v>
      </c>
      <c r="Z4261" s="3">
        <v>1.089350201101206E-4</v>
      </c>
      <c r="AA4261" s="3">
        <v>0.33747005110079009</v>
      </c>
      <c r="AB4261">
        <f t="shared" si="114"/>
        <v>8.0852303672411367E-4</v>
      </c>
      <c r="AC4261">
        <f t="shared" si="115"/>
        <v>1.089350201101206E-4</v>
      </c>
    </row>
    <row r="4262" spans="1:29" x14ac:dyDescent="0.25">
      <c r="A4262" s="2">
        <v>4261</v>
      </c>
      <c r="B4262" s="3" t="s">
        <v>178</v>
      </c>
      <c r="C4262" s="3" t="s">
        <v>333</v>
      </c>
      <c r="D4262" s="3" t="s">
        <v>179</v>
      </c>
      <c r="E4262" s="3" t="s">
        <v>221</v>
      </c>
      <c r="F4262" s="3">
        <v>0.56000000000000005</v>
      </c>
      <c r="G4262" s="3">
        <v>0.48</v>
      </c>
      <c r="H4262" s="3" t="s">
        <v>348</v>
      </c>
      <c r="I4262" s="2">
        <v>2150</v>
      </c>
      <c r="J4262" s="3" t="s">
        <v>197</v>
      </c>
      <c r="K4262" s="2">
        <v>1000</v>
      </c>
      <c r="L4262" s="3"/>
      <c r="M4262" s="3" t="s">
        <v>349</v>
      </c>
      <c r="N4262" s="3" t="s">
        <v>348</v>
      </c>
      <c r="O4262" s="3" t="s">
        <v>31</v>
      </c>
      <c r="P4262" s="3"/>
      <c r="Q4262" s="3"/>
      <c r="R4262" s="3">
        <v>0</v>
      </c>
      <c r="S4262" s="3">
        <v>1</v>
      </c>
      <c r="T4262" s="2">
        <v>6</v>
      </c>
      <c r="U4262" s="3">
        <v>0.45048879886772886</v>
      </c>
      <c r="V4262" s="3">
        <v>4.1670321885459654</v>
      </c>
      <c r="W4262" s="3">
        <v>0.73184201958237738</v>
      </c>
      <c r="X4262" s="3">
        <v>1231.071288808535</v>
      </c>
      <c r="Y4262" s="3">
        <v>4.1670321885459654</v>
      </c>
      <c r="Z4262" s="3">
        <v>0.73184137260225191</v>
      </c>
      <c r="AA4262" s="3">
        <v>1231.071288808535</v>
      </c>
      <c r="AB4262">
        <f t="shared" si="114"/>
        <v>4.1670321885459654</v>
      </c>
      <c r="AC4262">
        <f t="shared" si="115"/>
        <v>0.73184137260225191</v>
      </c>
    </row>
    <row r="4263" spans="1:29" x14ac:dyDescent="0.25">
      <c r="A4263" s="2">
        <v>4262</v>
      </c>
      <c r="B4263" s="3" t="s">
        <v>178</v>
      </c>
      <c r="C4263" s="3" t="s">
        <v>333</v>
      </c>
      <c r="D4263" s="3" t="s">
        <v>179</v>
      </c>
      <c r="E4263" s="3" t="s">
        <v>221</v>
      </c>
      <c r="F4263" s="3">
        <v>0.56000000000000005</v>
      </c>
      <c r="G4263" s="3">
        <v>0.48</v>
      </c>
      <c r="H4263" s="3" t="s">
        <v>348</v>
      </c>
      <c r="I4263" s="2">
        <v>2150</v>
      </c>
      <c r="J4263" s="3" t="s">
        <v>197</v>
      </c>
      <c r="K4263" s="2">
        <v>2000</v>
      </c>
      <c r="L4263" s="3"/>
      <c r="M4263" s="3" t="s">
        <v>349</v>
      </c>
      <c r="N4263" s="3" t="s">
        <v>348</v>
      </c>
      <c r="O4263" s="3" t="s">
        <v>31</v>
      </c>
      <c r="P4263" s="3"/>
      <c r="Q4263" s="3"/>
      <c r="R4263" s="3">
        <v>0</v>
      </c>
      <c r="S4263" s="3">
        <v>1</v>
      </c>
      <c r="T4263" s="2">
        <v>36</v>
      </c>
      <c r="U4263" s="3">
        <v>2.8695594632044248</v>
      </c>
      <c r="V4263" s="3">
        <v>25.280536218431802</v>
      </c>
      <c r="W4263" s="3">
        <v>4.2341222021751594</v>
      </c>
      <c r="X4263" s="3">
        <v>8040.2462906723158</v>
      </c>
      <c r="Y4263" s="3">
        <v>25.280536218431802</v>
      </c>
      <c r="Z4263" s="3">
        <v>4.234118459027246</v>
      </c>
      <c r="AA4263" s="3">
        <v>8040.2462906723158</v>
      </c>
      <c r="AB4263">
        <f t="shared" si="114"/>
        <v>25.280536218431802</v>
      </c>
      <c r="AC4263">
        <f t="shared" si="115"/>
        <v>4.234118459027246</v>
      </c>
    </row>
    <row r="4264" spans="1:29" x14ac:dyDescent="0.25">
      <c r="A4264" s="2">
        <v>4263</v>
      </c>
      <c r="B4264" s="3" t="s">
        <v>178</v>
      </c>
      <c r="C4264" s="3" t="s">
        <v>333</v>
      </c>
      <c r="D4264" s="3" t="s">
        <v>179</v>
      </c>
      <c r="E4264" s="3" t="s">
        <v>221</v>
      </c>
      <c r="F4264" s="3">
        <v>0.56000000000000005</v>
      </c>
      <c r="G4264" s="3">
        <v>0.48</v>
      </c>
      <c r="H4264" s="3" t="s">
        <v>348</v>
      </c>
      <c r="I4264" s="2">
        <v>2150</v>
      </c>
      <c r="J4264" s="3" t="s">
        <v>197</v>
      </c>
      <c r="K4264" s="2">
        <v>2150</v>
      </c>
      <c r="L4264" s="3"/>
      <c r="M4264" s="3" t="s">
        <v>349</v>
      </c>
      <c r="N4264" s="3" t="s">
        <v>348</v>
      </c>
      <c r="O4264" s="3" t="s">
        <v>31</v>
      </c>
      <c r="P4264" s="3"/>
      <c r="Q4264" s="3"/>
      <c r="R4264" s="3">
        <v>0</v>
      </c>
      <c r="S4264" s="3">
        <v>1</v>
      </c>
      <c r="T4264" s="2">
        <v>20</v>
      </c>
      <c r="U4264" s="3">
        <v>0.19769804336397792</v>
      </c>
      <c r="V4264" s="3">
        <v>1.8382555457764567</v>
      </c>
      <c r="W4264" s="3">
        <v>0.32380483774424468</v>
      </c>
      <c r="X4264" s="3">
        <v>546.80715347485682</v>
      </c>
      <c r="Y4264" s="3">
        <v>1.8382555457764567</v>
      </c>
      <c r="Z4264" s="3">
        <v>0.32380455148670539</v>
      </c>
      <c r="AA4264" s="3">
        <v>546.80715347485682</v>
      </c>
      <c r="AB4264">
        <f t="shared" si="114"/>
        <v>1.8382555457764567</v>
      </c>
      <c r="AC4264">
        <f t="shared" si="115"/>
        <v>0.32380455148670539</v>
      </c>
    </row>
    <row r="4265" spans="1:29" x14ac:dyDescent="0.25">
      <c r="A4265" s="2">
        <v>4264</v>
      </c>
      <c r="B4265" s="3" t="s">
        <v>178</v>
      </c>
      <c r="C4265" s="3" t="s">
        <v>333</v>
      </c>
      <c r="D4265" s="3" t="s">
        <v>179</v>
      </c>
      <c r="E4265" s="3" t="s">
        <v>221</v>
      </c>
      <c r="F4265" s="3">
        <v>0.56000000000000005</v>
      </c>
      <c r="G4265" s="3">
        <v>0.48</v>
      </c>
      <c r="H4265" s="3" t="s">
        <v>348</v>
      </c>
      <c r="I4265" s="2">
        <v>2210</v>
      </c>
      <c r="J4265" s="3" t="s">
        <v>37</v>
      </c>
      <c r="K4265" s="2">
        <v>1000</v>
      </c>
      <c r="L4265" s="3"/>
      <c r="M4265" s="3" t="s">
        <v>349</v>
      </c>
      <c r="N4265" s="3" t="s">
        <v>348</v>
      </c>
      <c r="O4265" s="3"/>
      <c r="P4265" s="3" t="s">
        <v>76</v>
      </c>
      <c r="Q4265" s="3"/>
      <c r="R4265" s="3">
        <v>0</v>
      </c>
      <c r="S4265" s="3">
        <v>1</v>
      </c>
      <c r="T4265" s="2">
        <v>12</v>
      </c>
      <c r="U4265" s="3">
        <v>0.62375838259554206</v>
      </c>
      <c r="V4265" s="3">
        <v>4.715451605807556</v>
      </c>
      <c r="W4265" s="3">
        <v>0.58047947269945988</v>
      </c>
      <c r="X4265" s="3">
        <v>1839.8355798371006</v>
      </c>
      <c r="Y4265" s="3">
        <v>4.715451605807556</v>
      </c>
      <c r="Z4265" s="3">
        <v>0.58047895953039452</v>
      </c>
      <c r="AA4265" s="3">
        <v>1839.8355798371006</v>
      </c>
      <c r="AB4265">
        <f t="shared" si="114"/>
        <v>4.715451605807556</v>
      </c>
      <c r="AC4265">
        <f t="shared" si="115"/>
        <v>0.58047895953039452</v>
      </c>
    </row>
    <row r="4266" spans="1:29" x14ac:dyDescent="0.25">
      <c r="A4266" s="2">
        <v>4265</v>
      </c>
      <c r="B4266" s="3" t="s">
        <v>178</v>
      </c>
      <c r="C4266" s="3" t="s">
        <v>333</v>
      </c>
      <c r="D4266" s="3" t="s">
        <v>179</v>
      </c>
      <c r="E4266" s="3" t="s">
        <v>221</v>
      </c>
      <c r="F4266" s="3">
        <v>0.56000000000000005</v>
      </c>
      <c r="G4266" s="3">
        <v>0.48</v>
      </c>
      <c r="H4266" s="3" t="s">
        <v>348</v>
      </c>
      <c r="I4266" s="2">
        <v>2210</v>
      </c>
      <c r="J4266" s="3" t="s">
        <v>37</v>
      </c>
      <c r="K4266" s="2">
        <v>2000</v>
      </c>
      <c r="L4266" s="3"/>
      <c r="M4266" s="3" t="s">
        <v>349</v>
      </c>
      <c r="N4266" s="3" t="s">
        <v>348</v>
      </c>
      <c r="O4266" s="3" t="s">
        <v>31</v>
      </c>
      <c r="P4266" s="3"/>
      <c r="Q4266" s="3"/>
      <c r="R4266" s="3">
        <v>0</v>
      </c>
      <c r="S4266" s="3">
        <v>1</v>
      </c>
      <c r="T4266" s="2">
        <v>844</v>
      </c>
      <c r="U4266" s="3">
        <v>96.963397272566269</v>
      </c>
      <c r="V4266" s="3">
        <v>635.88523503089505</v>
      </c>
      <c r="W4266" s="3">
        <v>72.587775218309886</v>
      </c>
      <c r="X4266" s="3">
        <v>256843.71086974855</v>
      </c>
      <c r="Y4266" s="3">
        <v>635.88523503089505</v>
      </c>
      <c r="Z4266" s="3">
        <v>72.587711047563985</v>
      </c>
      <c r="AA4266" s="3">
        <v>256843.71086974855</v>
      </c>
      <c r="AB4266">
        <f t="shared" si="114"/>
        <v>635.88523503089505</v>
      </c>
      <c r="AC4266">
        <f t="shared" si="115"/>
        <v>72.587711047563985</v>
      </c>
    </row>
    <row r="4267" spans="1:29" x14ac:dyDescent="0.25">
      <c r="A4267" s="2">
        <v>4266</v>
      </c>
      <c r="B4267" s="3" t="s">
        <v>178</v>
      </c>
      <c r="C4267" s="3" t="s">
        <v>333</v>
      </c>
      <c r="D4267" s="3" t="s">
        <v>179</v>
      </c>
      <c r="E4267" s="3" t="s">
        <v>221</v>
      </c>
      <c r="F4267" s="3">
        <v>0.56000000000000005</v>
      </c>
      <c r="G4267" s="3">
        <v>0.48</v>
      </c>
      <c r="H4267" s="3" t="s">
        <v>348</v>
      </c>
      <c r="I4267" s="2">
        <v>2210</v>
      </c>
      <c r="J4267" s="3" t="s">
        <v>37</v>
      </c>
      <c r="K4267" s="2">
        <v>2000</v>
      </c>
      <c r="L4267" s="3"/>
      <c r="M4267" s="3" t="s">
        <v>350</v>
      </c>
      <c r="N4267" s="3" t="s">
        <v>348</v>
      </c>
      <c r="O4267" s="3" t="s">
        <v>31</v>
      </c>
      <c r="P4267" s="3"/>
      <c r="Q4267" s="3"/>
      <c r="R4267" s="3">
        <v>0</v>
      </c>
      <c r="S4267" s="3">
        <v>1</v>
      </c>
      <c r="T4267" s="2">
        <v>41</v>
      </c>
      <c r="U4267" s="3">
        <v>1.3628029860344519</v>
      </c>
      <c r="V4267" s="3">
        <v>9.5654062929477526</v>
      </c>
      <c r="W4267" s="3">
        <v>1.1018614082898772</v>
      </c>
      <c r="X4267" s="3">
        <v>3813.168436826888</v>
      </c>
      <c r="Y4267" s="3">
        <v>9.5654062929477526</v>
      </c>
      <c r="Z4267" s="3">
        <v>1.1018604341965381</v>
      </c>
      <c r="AA4267" s="3">
        <v>3813.168436826888</v>
      </c>
      <c r="AB4267">
        <f t="shared" si="114"/>
        <v>9.5654062929477526</v>
      </c>
      <c r="AC4267">
        <f t="shared" si="115"/>
        <v>1.1018604341965381</v>
      </c>
    </row>
    <row r="4268" spans="1:29" x14ac:dyDescent="0.25">
      <c r="A4268" s="2">
        <v>4267</v>
      </c>
      <c r="B4268" s="3" t="s">
        <v>178</v>
      </c>
      <c r="C4268" s="3" t="s">
        <v>333</v>
      </c>
      <c r="D4268" s="3" t="s">
        <v>179</v>
      </c>
      <c r="E4268" s="3" t="s">
        <v>221</v>
      </c>
      <c r="F4268" s="3">
        <v>0.56000000000000005</v>
      </c>
      <c r="G4268" s="3">
        <v>0.48</v>
      </c>
      <c r="H4268" s="3" t="s">
        <v>348</v>
      </c>
      <c r="I4268" s="2">
        <v>2210</v>
      </c>
      <c r="J4268" s="3" t="s">
        <v>37</v>
      </c>
      <c r="K4268" s="2">
        <v>2210</v>
      </c>
      <c r="L4268" s="3"/>
      <c r="M4268" s="3" t="s">
        <v>349</v>
      </c>
      <c r="N4268" s="3" t="s">
        <v>348</v>
      </c>
      <c r="O4268" s="3" t="s">
        <v>31</v>
      </c>
      <c r="P4268" s="3"/>
      <c r="Q4268" s="3"/>
      <c r="R4268" s="3">
        <v>0</v>
      </c>
      <c r="S4268" s="3">
        <v>1</v>
      </c>
      <c r="T4268" s="2">
        <v>302</v>
      </c>
      <c r="U4268" s="3">
        <v>14.635086466534959</v>
      </c>
      <c r="V4268" s="3">
        <v>101.86899131956059</v>
      </c>
      <c r="W4268" s="3">
        <v>12.511086995466671</v>
      </c>
      <c r="X4268" s="3">
        <v>41337.660194331962</v>
      </c>
      <c r="Y4268" s="3">
        <v>101.86899131956059</v>
      </c>
      <c r="Z4268" s="3">
        <v>12.511075935122395</v>
      </c>
      <c r="AA4268" s="3">
        <v>41337.660194331962</v>
      </c>
      <c r="AB4268">
        <f t="shared" si="114"/>
        <v>101.86899131956059</v>
      </c>
      <c r="AC4268">
        <f t="shared" si="115"/>
        <v>12.511075935122395</v>
      </c>
    </row>
    <row r="4269" spans="1:29" x14ac:dyDescent="0.25">
      <c r="A4269" s="2">
        <v>4268</v>
      </c>
      <c r="B4269" s="3" t="s">
        <v>178</v>
      </c>
      <c r="C4269" s="3" t="s">
        <v>333</v>
      </c>
      <c r="D4269" s="3" t="s">
        <v>179</v>
      </c>
      <c r="E4269" s="3" t="s">
        <v>221</v>
      </c>
      <c r="F4269" s="3">
        <v>0.56000000000000005</v>
      </c>
      <c r="G4269" s="3">
        <v>0.48</v>
      </c>
      <c r="H4269" s="3" t="s">
        <v>348</v>
      </c>
      <c r="I4269" s="2">
        <v>2210</v>
      </c>
      <c r="J4269" s="3" t="s">
        <v>37</v>
      </c>
      <c r="K4269" s="2">
        <v>2210</v>
      </c>
      <c r="L4269" s="3"/>
      <c r="M4269" s="3" t="s">
        <v>350</v>
      </c>
      <c r="N4269" s="3" t="s">
        <v>348</v>
      </c>
      <c r="O4269" s="3" t="s">
        <v>31</v>
      </c>
      <c r="P4269" s="3"/>
      <c r="Q4269" s="3"/>
      <c r="R4269" s="3">
        <v>0</v>
      </c>
      <c r="S4269" s="3">
        <v>1</v>
      </c>
      <c r="T4269" s="2">
        <v>61</v>
      </c>
      <c r="U4269" s="3">
        <v>3.4537273972293838</v>
      </c>
      <c r="V4269" s="3">
        <v>25.391375330162784</v>
      </c>
      <c r="W4269" s="3">
        <v>3.1955978843701782</v>
      </c>
      <c r="X4269" s="3">
        <v>10038.083378116009</v>
      </c>
      <c r="Y4269" s="3">
        <v>25.391375330162784</v>
      </c>
      <c r="Z4269" s="3">
        <v>3.1955950593228595</v>
      </c>
      <c r="AA4269" s="3">
        <v>10038.083378116009</v>
      </c>
      <c r="AB4269">
        <f t="shared" si="114"/>
        <v>25.391375330162784</v>
      </c>
      <c r="AC4269">
        <f t="shared" si="115"/>
        <v>3.1955950593228595</v>
      </c>
    </row>
    <row r="4270" spans="1:29" x14ac:dyDescent="0.25">
      <c r="A4270" s="2">
        <v>4269</v>
      </c>
      <c r="B4270" s="3" t="s">
        <v>178</v>
      </c>
      <c r="C4270" s="3" t="s">
        <v>333</v>
      </c>
      <c r="D4270" s="3" t="s">
        <v>179</v>
      </c>
      <c r="E4270" s="3" t="s">
        <v>221</v>
      </c>
      <c r="F4270" s="3">
        <v>0.56000000000000005</v>
      </c>
      <c r="G4270" s="3">
        <v>0.48</v>
      </c>
      <c r="H4270" s="3" t="s">
        <v>348</v>
      </c>
      <c r="I4270" s="2">
        <v>2240</v>
      </c>
      <c r="J4270" s="3" t="s">
        <v>38</v>
      </c>
      <c r="K4270" s="2">
        <v>2000</v>
      </c>
      <c r="L4270" s="3"/>
      <c r="M4270" s="3" t="s">
        <v>349</v>
      </c>
      <c r="N4270" s="3" t="s">
        <v>348</v>
      </c>
      <c r="O4270" s="3" t="s">
        <v>31</v>
      </c>
      <c r="P4270" s="3"/>
      <c r="Q4270" s="3"/>
      <c r="R4270" s="3">
        <v>0</v>
      </c>
      <c r="S4270" s="3">
        <v>1</v>
      </c>
      <c r="T4270" s="2">
        <v>7</v>
      </c>
      <c r="U4270" s="3">
        <v>0.4676019964138588</v>
      </c>
      <c r="V4270" s="3">
        <v>2.9439280928813591</v>
      </c>
      <c r="W4270" s="3">
        <v>0.50319151732565781</v>
      </c>
      <c r="X4270" s="3">
        <v>1317.3896459007931</v>
      </c>
      <c r="Y4270" s="3">
        <v>2.9439280928813591</v>
      </c>
      <c r="Z4270" s="3">
        <v>0.50319107248250106</v>
      </c>
      <c r="AA4270" s="3">
        <v>1317.3896459007931</v>
      </c>
      <c r="AB4270">
        <f t="shared" si="114"/>
        <v>2.9439280928813591</v>
      </c>
      <c r="AC4270">
        <f t="shared" si="115"/>
        <v>0.50319107248250106</v>
      </c>
    </row>
    <row r="4271" spans="1:29" x14ac:dyDescent="0.25">
      <c r="A4271" s="2">
        <v>4270</v>
      </c>
      <c r="B4271" s="3" t="s">
        <v>178</v>
      </c>
      <c r="C4271" s="3" t="s">
        <v>333</v>
      </c>
      <c r="D4271" s="3" t="s">
        <v>179</v>
      </c>
      <c r="E4271" s="3" t="s">
        <v>221</v>
      </c>
      <c r="F4271" s="3">
        <v>0.56000000000000005</v>
      </c>
      <c r="G4271" s="3">
        <v>0.48</v>
      </c>
      <c r="H4271" s="3" t="s">
        <v>348</v>
      </c>
      <c r="I4271" s="2">
        <v>2240</v>
      </c>
      <c r="J4271" s="3" t="s">
        <v>38</v>
      </c>
      <c r="K4271" s="2">
        <v>2240</v>
      </c>
      <c r="L4271" s="3"/>
      <c r="M4271" s="3" t="s">
        <v>349</v>
      </c>
      <c r="N4271" s="3" t="s">
        <v>348</v>
      </c>
      <c r="O4271" s="3" t="s">
        <v>31</v>
      </c>
      <c r="P4271" s="3"/>
      <c r="Q4271" s="3"/>
      <c r="R4271" s="3">
        <v>0</v>
      </c>
      <c r="S4271" s="3">
        <v>1</v>
      </c>
      <c r="T4271" s="2">
        <v>13</v>
      </c>
      <c r="U4271" s="3">
        <v>1.4307887985443848</v>
      </c>
      <c r="V4271" s="3">
        <v>10.295835684769925</v>
      </c>
      <c r="W4271" s="3">
        <v>1.6851925987561729</v>
      </c>
      <c r="X4271" s="3">
        <v>4274.3105447112093</v>
      </c>
      <c r="Y4271" s="3">
        <v>10.295835684769925</v>
      </c>
      <c r="Z4271" s="3">
        <v>1.6851911089727265</v>
      </c>
      <c r="AA4271" s="3">
        <v>4274.3105447112093</v>
      </c>
      <c r="AB4271">
        <f t="shared" si="114"/>
        <v>10.295835684769925</v>
      </c>
      <c r="AC4271">
        <f t="shared" si="115"/>
        <v>1.6851911089727265</v>
      </c>
    </row>
    <row r="4272" spans="1:29" x14ac:dyDescent="0.25">
      <c r="A4272" s="2">
        <v>4271</v>
      </c>
      <c r="B4272" s="3" t="s">
        <v>178</v>
      </c>
      <c r="C4272" s="3" t="s">
        <v>333</v>
      </c>
      <c r="D4272" s="3" t="s">
        <v>179</v>
      </c>
      <c r="E4272" s="3" t="s">
        <v>221</v>
      </c>
      <c r="F4272" s="3">
        <v>0.56000000000000005</v>
      </c>
      <c r="G4272" s="3">
        <v>0.48</v>
      </c>
      <c r="H4272" s="3" t="s">
        <v>348</v>
      </c>
      <c r="I4272" s="2">
        <v>2410</v>
      </c>
      <c r="J4272" s="3" t="s">
        <v>113</v>
      </c>
      <c r="K4272" s="2">
        <v>2000</v>
      </c>
      <c r="L4272" s="3"/>
      <c r="M4272" s="3" t="s">
        <v>349</v>
      </c>
      <c r="N4272" s="3" t="s">
        <v>348</v>
      </c>
      <c r="O4272" s="3" t="s">
        <v>31</v>
      </c>
      <c r="P4272" s="3"/>
      <c r="Q4272" s="3"/>
      <c r="R4272" s="3">
        <v>0</v>
      </c>
      <c r="S4272" s="3">
        <v>1</v>
      </c>
      <c r="T4272" s="2">
        <v>22</v>
      </c>
      <c r="U4272" s="3">
        <v>1.4842814815415903</v>
      </c>
      <c r="V4272" s="3">
        <v>11.877355083542156</v>
      </c>
      <c r="W4272" s="3">
        <v>1.7658663303656639</v>
      </c>
      <c r="X4272" s="3">
        <v>4329.6466261525484</v>
      </c>
      <c r="Y4272" s="3">
        <v>11.877355083542156</v>
      </c>
      <c r="Z4272" s="3">
        <v>1.7658647692631364</v>
      </c>
      <c r="AA4272" s="3">
        <v>4329.6466261525484</v>
      </c>
      <c r="AB4272">
        <f t="shared" si="114"/>
        <v>11.877355083542156</v>
      </c>
      <c r="AC4272">
        <f t="shared" si="115"/>
        <v>1.7658647692631364</v>
      </c>
    </row>
    <row r="4273" spans="1:29" x14ac:dyDescent="0.25">
      <c r="A4273" s="2">
        <v>4272</v>
      </c>
      <c r="B4273" s="3" t="s">
        <v>178</v>
      </c>
      <c r="C4273" s="3" t="s">
        <v>333</v>
      </c>
      <c r="D4273" s="3" t="s">
        <v>179</v>
      </c>
      <c r="E4273" s="3" t="s">
        <v>221</v>
      </c>
      <c r="F4273" s="3">
        <v>0.56000000000000005</v>
      </c>
      <c r="G4273" s="3">
        <v>0.48</v>
      </c>
      <c r="H4273" s="3" t="s">
        <v>348</v>
      </c>
      <c r="I4273" s="2">
        <v>2410</v>
      </c>
      <c r="J4273" s="3" t="s">
        <v>113</v>
      </c>
      <c r="K4273" s="2">
        <v>2410</v>
      </c>
      <c r="L4273" s="3"/>
      <c r="M4273" s="3" t="s">
        <v>349</v>
      </c>
      <c r="N4273" s="3" t="s">
        <v>348</v>
      </c>
      <c r="O4273" s="3" t="s">
        <v>31</v>
      </c>
      <c r="P4273" s="3"/>
      <c r="Q4273" s="3"/>
      <c r="R4273" s="3">
        <v>0</v>
      </c>
      <c r="S4273" s="3">
        <v>1</v>
      </c>
      <c r="T4273" s="2">
        <v>14</v>
      </c>
      <c r="U4273" s="3">
        <v>0.14250364434517249</v>
      </c>
      <c r="V4273" s="3">
        <v>0.95258572403035469</v>
      </c>
      <c r="W4273" s="3">
        <v>0.12369806819245902</v>
      </c>
      <c r="X4273" s="3">
        <v>349.08910126675084</v>
      </c>
      <c r="Y4273" s="3">
        <v>0.95258572403035469</v>
      </c>
      <c r="Z4273" s="3">
        <v>0.12369795883799435</v>
      </c>
      <c r="AA4273" s="3">
        <v>349.08910126675084</v>
      </c>
      <c r="AB4273">
        <f t="shared" si="114"/>
        <v>0.95258572403035469</v>
      </c>
      <c r="AC4273">
        <f t="shared" si="115"/>
        <v>0.12369795883799435</v>
      </c>
    </row>
    <row r="4274" spans="1:29" x14ac:dyDescent="0.25">
      <c r="A4274" s="2">
        <v>4273</v>
      </c>
      <c r="B4274" s="3" t="s">
        <v>178</v>
      </c>
      <c r="C4274" s="3" t="s">
        <v>333</v>
      </c>
      <c r="D4274" s="3" t="s">
        <v>179</v>
      </c>
      <c r="E4274" s="3" t="s">
        <v>221</v>
      </c>
      <c r="F4274" s="3">
        <v>0.56000000000000005</v>
      </c>
      <c r="G4274" s="3">
        <v>0.48</v>
      </c>
      <c r="H4274" s="3" t="s">
        <v>348</v>
      </c>
      <c r="I4274" s="2">
        <v>2430</v>
      </c>
      <c r="J4274" s="3" t="s">
        <v>231</v>
      </c>
      <c r="K4274" s="2">
        <v>2000</v>
      </c>
      <c r="L4274" s="3"/>
      <c r="M4274" s="3" t="s">
        <v>349</v>
      </c>
      <c r="N4274" s="3" t="s">
        <v>348</v>
      </c>
      <c r="O4274" s="3" t="s">
        <v>31</v>
      </c>
      <c r="P4274" s="3"/>
      <c r="Q4274" s="3"/>
      <c r="R4274" s="3">
        <v>0</v>
      </c>
      <c r="S4274" s="3">
        <v>1</v>
      </c>
      <c r="T4274" s="2">
        <v>5</v>
      </c>
      <c r="U4274" s="3">
        <v>1.241294776796015</v>
      </c>
      <c r="V4274" s="3">
        <v>9.7597987843070726</v>
      </c>
      <c r="W4274" s="3">
        <v>1.5212763240409157</v>
      </c>
      <c r="X4274" s="3">
        <v>3533.9856556640211</v>
      </c>
      <c r="Y4274" s="3">
        <v>9.7597987843070726</v>
      </c>
      <c r="Z4274" s="3">
        <v>1.5212749791665734</v>
      </c>
      <c r="AA4274" s="3">
        <v>3533.9856556640211</v>
      </c>
      <c r="AB4274">
        <f t="shared" si="114"/>
        <v>9.7597987843070726</v>
      </c>
      <c r="AC4274">
        <f t="shared" si="115"/>
        <v>1.5212749791665734</v>
      </c>
    </row>
    <row r="4275" spans="1:29" x14ac:dyDescent="0.25">
      <c r="A4275" s="2">
        <v>4274</v>
      </c>
      <c r="B4275" s="3" t="s">
        <v>178</v>
      </c>
      <c r="C4275" s="3" t="s">
        <v>333</v>
      </c>
      <c r="D4275" s="3" t="s">
        <v>179</v>
      </c>
      <c r="E4275" s="3" t="s">
        <v>221</v>
      </c>
      <c r="F4275" s="3">
        <v>0.56000000000000005</v>
      </c>
      <c r="G4275" s="3">
        <v>0.48</v>
      </c>
      <c r="H4275" s="3" t="s">
        <v>348</v>
      </c>
      <c r="I4275" s="2">
        <v>2430</v>
      </c>
      <c r="J4275" s="3" t="s">
        <v>231</v>
      </c>
      <c r="K4275" s="2">
        <v>2430</v>
      </c>
      <c r="L4275" s="3"/>
      <c r="M4275" s="3" t="s">
        <v>349</v>
      </c>
      <c r="N4275" s="3" t="s">
        <v>348</v>
      </c>
      <c r="O4275" s="3" t="s">
        <v>31</v>
      </c>
      <c r="P4275" s="3"/>
      <c r="Q4275" s="3"/>
      <c r="R4275" s="3">
        <v>0</v>
      </c>
      <c r="S4275" s="3">
        <v>1</v>
      </c>
      <c r="T4275" s="2">
        <v>1</v>
      </c>
      <c r="U4275" s="3">
        <v>5.4449399165462999E-5</v>
      </c>
      <c r="V4275" s="3">
        <v>4.4956685290823653E-4</v>
      </c>
      <c r="W4275" s="3">
        <v>6.8413831707943751E-5</v>
      </c>
      <c r="X4275" s="3">
        <v>0.15931585524417019</v>
      </c>
      <c r="Y4275" s="3">
        <v>4.4956685290823653E-4</v>
      </c>
      <c r="Z4275" s="3">
        <v>6.84137712271452E-5</v>
      </c>
      <c r="AA4275" s="3">
        <v>0.15931585524417019</v>
      </c>
      <c r="AB4275">
        <f t="shared" si="114"/>
        <v>4.4956685290823653E-4</v>
      </c>
      <c r="AC4275">
        <f t="shared" si="115"/>
        <v>6.84137712271452E-5</v>
      </c>
    </row>
    <row r="4276" spans="1:29" x14ac:dyDescent="0.25">
      <c r="A4276" s="2">
        <v>4275</v>
      </c>
      <c r="B4276" s="3" t="s">
        <v>178</v>
      </c>
      <c r="C4276" s="3" t="s">
        <v>333</v>
      </c>
      <c r="D4276" s="3" t="s">
        <v>179</v>
      </c>
      <c r="E4276" s="3" t="s">
        <v>221</v>
      </c>
      <c r="F4276" s="3">
        <v>0.56000000000000005</v>
      </c>
      <c r="G4276" s="3">
        <v>0.48</v>
      </c>
      <c r="H4276" s="3" t="s">
        <v>348</v>
      </c>
      <c r="I4276" s="2">
        <v>2510</v>
      </c>
      <c r="J4276" s="3" t="s">
        <v>234</v>
      </c>
      <c r="K4276" s="2">
        <v>1000</v>
      </c>
      <c r="L4276" s="3"/>
      <c r="M4276" s="3" t="s">
        <v>349</v>
      </c>
      <c r="N4276" s="3" t="s">
        <v>348</v>
      </c>
      <c r="O4276" s="3" t="s">
        <v>31</v>
      </c>
      <c r="P4276" s="3"/>
      <c r="Q4276" s="3"/>
      <c r="R4276" s="3">
        <v>0</v>
      </c>
      <c r="S4276" s="3">
        <v>1</v>
      </c>
      <c r="T4276" s="2">
        <v>3</v>
      </c>
      <c r="U4276" s="3">
        <v>0.23646165396258279</v>
      </c>
      <c r="V4276" s="3">
        <v>2.0429949057191337</v>
      </c>
      <c r="W4276" s="3">
        <v>0.31396224633729469</v>
      </c>
      <c r="X4276" s="3">
        <v>730.75651946197195</v>
      </c>
      <c r="Y4276" s="3">
        <v>2.0429949057191337</v>
      </c>
      <c r="Z4276" s="3">
        <v>0.31396196878103122</v>
      </c>
      <c r="AA4276" s="3">
        <v>730.75651946197195</v>
      </c>
      <c r="AB4276">
        <f t="shared" si="114"/>
        <v>2.0429949057191337</v>
      </c>
      <c r="AC4276">
        <f t="shared" si="115"/>
        <v>0.31396196878103122</v>
      </c>
    </row>
    <row r="4277" spans="1:29" x14ac:dyDescent="0.25">
      <c r="A4277" s="2">
        <v>4276</v>
      </c>
      <c r="B4277" s="3" t="s">
        <v>178</v>
      </c>
      <c r="C4277" s="3" t="s">
        <v>333</v>
      </c>
      <c r="D4277" s="3" t="s">
        <v>179</v>
      </c>
      <c r="E4277" s="3" t="s">
        <v>221</v>
      </c>
      <c r="F4277" s="3">
        <v>0.56000000000000005</v>
      </c>
      <c r="G4277" s="3">
        <v>0.48</v>
      </c>
      <c r="H4277" s="3" t="s">
        <v>348</v>
      </c>
      <c r="I4277" s="2">
        <v>2510</v>
      </c>
      <c r="J4277" s="3" t="s">
        <v>234</v>
      </c>
      <c r="K4277" s="2">
        <v>2000</v>
      </c>
      <c r="L4277" s="3"/>
      <c r="M4277" s="3" t="s">
        <v>349</v>
      </c>
      <c r="N4277" s="3" t="s">
        <v>348</v>
      </c>
      <c r="O4277" s="3" t="s">
        <v>31</v>
      </c>
      <c r="P4277" s="3"/>
      <c r="Q4277" s="3"/>
      <c r="R4277" s="3">
        <v>0</v>
      </c>
      <c r="S4277" s="3">
        <v>1</v>
      </c>
      <c r="T4277" s="2">
        <v>131</v>
      </c>
      <c r="U4277" s="3">
        <v>9.9867276111996066</v>
      </c>
      <c r="V4277" s="3">
        <v>78.200762195904161</v>
      </c>
      <c r="W4277" s="3">
        <v>11.700896171095225</v>
      </c>
      <c r="X4277" s="3">
        <v>29025.855899150964</v>
      </c>
      <c r="Y4277" s="3">
        <v>78.200762195904161</v>
      </c>
      <c r="Z4277" s="3">
        <v>11.700885826994837</v>
      </c>
      <c r="AA4277" s="3">
        <v>29025.855899150964</v>
      </c>
      <c r="AB4277">
        <f t="shared" si="114"/>
        <v>78.200762195904161</v>
      </c>
      <c r="AC4277">
        <f t="shared" si="115"/>
        <v>11.700885826994837</v>
      </c>
    </row>
    <row r="4278" spans="1:29" x14ac:dyDescent="0.25">
      <c r="A4278" s="2">
        <v>4277</v>
      </c>
      <c r="B4278" s="3" t="s">
        <v>178</v>
      </c>
      <c r="C4278" s="3" t="s">
        <v>333</v>
      </c>
      <c r="D4278" s="3" t="s">
        <v>179</v>
      </c>
      <c r="E4278" s="3" t="s">
        <v>221</v>
      </c>
      <c r="F4278" s="3">
        <v>0.56000000000000005</v>
      </c>
      <c r="G4278" s="3">
        <v>0.48</v>
      </c>
      <c r="H4278" s="3" t="s">
        <v>348</v>
      </c>
      <c r="I4278" s="2">
        <v>2510</v>
      </c>
      <c r="J4278" s="3" t="s">
        <v>234</v>
      </c>
      <c r="K4278" s="2">
        <v>2000</v>
      </c>
      <c r="L4278" s="3"/>
      <c r="M4278" s="3" t="s">
        <v>350</v>
      </c>
      <c r="N4278" s="3" t="s">
        <v>348</v>
      </c>
      <c r="O4278" s="3" t="s">
        <v>31</v>
      </c>
      <c r="P4278" s="3"/>
      <c r="Q4278" s="3"/>
      <c r="R4278" s="3">
        <v>0</v>
      </c>
      <c r="S4278" s="3">
        <v>1</v>
      </c>
      <c r="T4278" s="2">
        <v>3</v>
      </c>
      <c r="U4278" s="3">
        <v>0.21566969142968639</v>
      </c>
      <c r="V4278" s="3">
        <v>1.7346032179032718</v>
      </c>
      <c r="W4278" s="3">
        <v>0.24845969655208083</v>
      </c>
      <c r="X4278" s="3">
        <v>632.90889659238644</v>
      </c>
      <c r="Y4278" s="3">
        <v>1.7346032179032718</v>
      </c>
      <c r="Z4278" s="3">
        <v>0.24845947690291761</v>
      </c>
      <c r="AA4278" s="3">
        <v>632.90889659238644</v>
      </c>
      <c r="AB4278">
        <f t="shared" si="114"/>
        <v>1.7346032179032718</v>
      </c>
      <c r="AC4278">
        <f t="shared" si="115"/>
        <v>0.24845947690291761</v>
      </c>
    </row>
    <row r="4279" spans="1:29" x14ac:dyDescent="0.25">
      <c r="A4279" s="2">
        <v>4278</v>
      </c>
      <c r="B4279" s="3" t="s">
        <v>178</v>
      </c>
      <c r="C4279" s="3" t="s">
        <v>333</v>
      </c>
      <c r="D4279" s="3" t="s">
        <v>179</v>
      </c>
      <c r="E4279" s="3" t="s">
        <v>221</v>
      </c>
      <c r="F4279" s="3">
        <v>0.56000000000000005</v>
      </c>
      <c r="G4279" s="3">
        <v>0.48</v>
      </c>
      <c r="H4279" s="3" t="s">
        <v>348</v>
      </c>
      <c r="I4279" s="2">
        <v>2510</v>
      </c>
      <c r="J4279" s="3" t="s">
        <v>234</v>
      </c>
      <c r="K4279" s="2">
        <v>2510</v>
      </c>
      <c r="L4279" s="3"/>
      <c r="M4279" s="3" t="s">
        <v>349</v>
      </c>
      <c r="N4279" s="3" t="s">
        <v>348</v>
      </c>
      <c r="O4279" s="3" t="s">
        <v>31</v>
      </c>
      <c r="P4279" s="3"/>
      <c r="Q4279" s="3"/>
      <c r="R4279" s="3">
        <v>0</v>
      </c>
      <c r="S4279" s="3">
        <v>1</v>
      </c>
      <c r="T4279" s="2">
        <v>74</v>
      </c>
      <c r="U4279" s="3">
        <v>2.0631070880117237</v>
      </c>
      <c r="V4279" s="3">
        <v>16.383712296377997</v>
      </c>
      <c r="W4279" s="3">
        <v>2.3732777524652322</v>
      </c>
      <c r="X4279" s="3">
        <v>6072.3764434762743</v>
      </c>
      <c r="Y4279" s="3">
        <v>16.383712296377997</v>
      </c>
      <c r="Z4279" s="3">
        <v>2.3732756543846261</v>
      </c>
      <c r="AA4279" s="3">
        <v>6072.3764434762743</v>
      </c>
      <c r="AB4279">
        <f t="shared" si="114"/>
        <v>16.383712296377997</v>
      </c>
      <c r="AC4279">
        <f t="shared" si="115"/>
        <v>2.3732756543846261</v>
      </c>
    </row>
    <row r="4280" spans="1:29" x14ac:dyDescent="0.25">
      <c r="A4280" s="2">
        <v>4279</v>
      </c>
      <c r="B4280" s="3" t="s">
        <v>178</v>
      </c>
      <c r="C4280" s="3" t="s">
        <v>333</v>
      </c>
      <c r="D4280" s="3" t="s">
        <v>179</v>
      </c>
      <c r="E4280" s="3" t="s">
        <v>221</v>
      </c>
      <c r="F4280" s="3">
        <v>0.56000000000000005</v>
      </c>
      <c r="G4280" s="3">
        <v>0.48</v>
      </c>
      <c r="H4280" s="3" t="s">
        <v>348</v>
      </c>
      <c r="I4280" s="2">
        <v>2510</v>
      </c>
      <c r="J4280" s="3" t="s">
        <v>234</v>
      </c>
      <c r="K4280" s="2">
        <v>2510</v>
      </c>
      <c r="L4280" s="3"/>
      <c r="M4280" s="3" t="s">
        <v>350</v>
      </c>
      <c r="N4280" s="3" t="s">
        <v>348</v>
      </c>
      <c r="O4280" s="3" t="s">
        <v>31</v>
      </c>
      <c r="P4280" s="3"/>
      <c r="Q4280" s="3"/>
      <c r="R4280" s="3">
        <v>0</v>
      </c>
      <c r="S4280" s="3">
        <v>1</v>
      </c>
      <c r="T4280" s="2">
        <v>23</v>
      </c>
      <c r="U4280" s="3">
        <v>1.0016842728943478</v>
      </c>
      <c r="V4280" s="3">
        <v>8.2758704564815222</v>
      </c>
      <c r="W4280" s="3">
        <v>1.1665933197722798</v>
      </c>
      <c r="X4280" s="3">
        <v>2973.6492492777779</v>
      </c>
      <c r="Y4280" s="3">
        <v>8.2758704564815222</v>
      </c>
      <c r="Z4280" s="3">
        <v>1.1665922884531186</v>
      </c>
      <c r="AA4280" s="3">
        <v>2973.6492492777779</v>
      </c>
      <c r="AB4280">
        <f t="shared" si="114"/>
        <v>8.2758704564815222</v>
      </c>
      <c r="AC4280">
        <f t="shared" si="115"/>
        <v>1.1665922884531186</v>
      </c>
    </row>
    <row r="4281" spans="1:29" x14ac:dyDescent="0.25">
      <c r="A4281" s="2">
        <v>4280</v>
      </c>
      <c r="B4281" s="3" t="s">
        <v>178</v>
      </c>
      <c r="C4281" s="3" t="s">
        <v>333</v>
      </c>
      <c r="D4281" s="3" t="s">
        <v>179</v>
      </c>
      <c r="E4281" s="3" t="s">
        <v>221</v>
      </c>
      <c r="F4281" s="3">
        <v>0.56000000000000005</v>
      </c>
      <c r="G4281" s="3">
        <v>0.48</v>
      </c>
      <c r="H4281" s="3" t="s">
        <v>348</v>
      </c>
      <c r="I4281" s="2">
        <v>2510</v>
      </c>
      <c r="J4281" s="3" t="s">
        <v>234</v>
      </c>
      <c r="K4281" s="2">
        <v>3000</v>
      </c>
      <c r="L4281" s="3"/>
      <c r="M4281" s="3" t="s">
        <v>349</v>
      </c>
      <c r="N4281" s="3" t="s">
        <v>348</v>
      </c>
      <c r="O4281" s="3"/>
      <c r="P4281" s="3" t="s">
        <v>76</v>
      </c>
      <c r="Q4281" s="3"/>
      <c r="R4281" s="3">
        <v>0</v>
      </c>
      <c r="S4281" s="3">
        <v>1</v>
      </c>
      <c r="T4281" s="2">
        <v>1</v>
      </c>
      <c r="U4281" s="3">
        <v>5.26613031444898E-4</v>
      </c>
      <c r="V4281" s="3">
        <v>3.9490741217894886E-3</v>
      </c>
      <c r="W4281" s="3">
        <v>5.8906342741554699E-4</v>
      </c>
      <c r="X4281" s="3">
        <v>1.5078873449763803</v>
      </c>
      <c r="Y4281" s="3">
        <v>3.9490741217894886E-3</v>
      </c>
      <c r="Z4281" s="3">
        <v>5.8906290665789102E-4</v>
      </c>
      <c r="AA4281" s="3">
        <v>1.5078873449763803</v>
      </c>
      <c r="AB4281">
        <f t="shared" si="114"/>
        <v>3.9490741217894886E-3</v>
      </c>
      <c r="AC4281">
        <f t="shared" si="115"/>
        <v>5.8906290665789102E-4</v>
      </c>
    </row>
    <row r="4282" spans="1:29" x14ac:dyDescent="0.25">
      <c r="A4282" s="2">
        <v>4281</v>
      </c>
      <c r="B4282" s="3" t="s">
        <v>178</v>
      </c>
      <c r="C4282" s="3" t="s">
        <v>333</v>
      </c>
      <c r="D4282" s="3" t="s">
        <v>179</v>
      </c>
      <c r="E4282" s="3" t="s">
        <v>221</v>
      </c>
      <c r="F4282" s="3">
        <v>0.56000000000000005</v>
      </c>
      <c r="G4282" s="3">
        <v>0.48</v>
      </c>
      <c r="H4282" s="3" t="s">
        <v>348</v>
      </c>
      <c r="I4282" s="2">
        <v>2540</v>
      </c>
      <c r="J4282" s="3" t="s">
        <v>235</v>
      </c>
      <c r="K4282" s="2">
        <v>2000</v>
      </c>
      <c r="L4282" s="3"/>
      <c r="M4282" s="3" t="s">
        <v>349</v>
      </c>
      <c r="N4282" s="3" t="s">
        <v>348</v>
      </c>
      <c r="O4282" s="3" t="s">
        <v>31</v>
      </c>
      <c r="P4282" s="3"/>
      <c r="Q4282" s="3"/>
      <c r="R4282" s="3">
        <v>0</v>
      </c>
      <c r="S4282" s="3">
        <v>1</v>
      </c>
      <c r="T4282" s="2">
        <v>50</v>
      </c>
      <c r="U4282" s="3">
        <v>2.3826269094899968</v>
      </c>
      <c r="V4282" s="3">
        <v>18.345112005146788</v>
      </c>
      <c r="W4282" s="3">
        <v>2.5028708463468003</v>
      </c>
      <c r="X4282" s="3">
        <v>8282.7986430943583</v>
      </c>
      <c r="Y4282" s="3">
        <v>18.345112005146788</v>
      </c>
      <c r="Z4282" s="3">
        <v>2.5028686337002677</v>
      </c>
      <c r="AA4282" s="3">
        <v>8282.7986430943583</v>
      </c>
      <c r="AB4282">
        <f t="shared" si="114"/>
        <v>18.345112005146788</v>
      </c>
      <c r="AC4282">
        <f t="shared" si="115"/>
        <v>2.5028686337002677</v>
      </c>
    </row>
    <row r="4283" spans="1:29" x14ac:dyDescent="0.25">
      <c r="A4283" s="2">
        <v>4282</v>
      </c>
      <c r="B4283" s="3" t="s">
        <v>178</v>
      </c>
      <c r="C4283" s="3" t="s">
        <v>333</v>
      </c>
      <c r="D4283" s="3" t="s">
        <v>179</v>
      </c>
      <c r="E4283" s="3" t="s">
        <v>221</v>
      </c>
      <c r="F4283" s="3">
        <v>0.56000000000000005</v>
      </c>
      <c r="G4283" s="3">
        <v>0.48</v>
      </c>
      <c r="H4283" s="3" t="s">
        <v>348</v>
      </c>
      <c r="I4283" s="2">
        <v>2540</v>
      </c>
      <c r="J4283" s="3" t="s">
        <v>235</v>
      </c>
      <c r="K4283" s="2">
        <v>2540</v>
      </c>
      <c r="L4283" s="3"/>
      <c r="M4283" s="3" t="s">
        <v>349</v>
      </c>
      <c r="N4283" s="3" t="s">
        <v>348</v>
      </c>
      <c r="O4283" s="3" t="s">
        <v>31</v>
      </c>
      <c r="P4283" s="3"/>
      <c r="Q4283" s="3"/>
      <c r="R4283" s="3">
        <v>0</v>
      </c>
      <c r="S4283" s="3">
        <v>1</v>
      </c>
      <c r="T4283" s="2">
        <v>32</v>
      </c>
      <c r="U4283" s="3">
        <v>0.25787022443907887</v>
      </c>
      <c r="V4283" s="3">
        <v>1.9554781429327999</v>
      </c>
      <c r="W4283" s="3">
        <v>0.27373854314390067</v>
      </c>
      <c r="X4283" s="3">
        <v>936.54805087082138</v>
      </c>
      <c r="Y4283" s="3">
        <v>1.9554781429327999</v>
      </c>
      <c r="Z4283" s="3">
        <v>0.27373830114713921</v>
      </c>
      <c r="AA4283" s="3">
        <v>936.54805087082138</v>
      </c>
      <c r="AB4283">
        <f t="shared" si="114"/>
        <v>1.9554781429327999</v>
      </c>
      <c r="AC4283">
        <f t="shared" si="115"/>
        <v>0.27373830114713921</v>
      </c>
    </row>
    <row r="4284" spans="1:29" x14ac:dyDescent="0.25">
      <c r="A4284" s="2">
        <v>4283</v>
      </c>
      <c r="B4284" s="3" t="s">
        <v>178</v>
      </c>
      <c r="C4284" s="3" t="s">
        <v>333</v>
      </c>
      <c r="D4284" s="3" t="s">
        <v>179</v>
      </c>
      <c r="E4284" s="3" t="s">
        <v>221</v>
      </c>
      <c r="F4284" s="3">
        <v>0.56000000000000005</v>
      </c>
      <c r="G4284" s="3">
        <v>0.48</v>
      </c>
      <c r="H4284" s="3" t="s">
        <v>348</v>
      </c>
      <c r="I4284" s="2">
        <v>2540</v>
      </c>
      <c r="J4284" s="3" t="s">
        <v>235</v>
      </c>
      <c r="K4284" s="2">
        <v>2540</v>
      </c>
      <c r="L4284" s="3"/>
      <c r="M4284" s="3" t="s">
        <v>350</v>
      </c>
      <c r="N4284" s="3" t="s">
        <v>348</v>
      </c>
      <c r="O4284" s="3" t="s">
        <v>31</v>
      </c>
      <c r="P4284" s="3"/>
      <c r="Q4284" s="3"/>
      <c r="R4284" s="3">
        <v>0</v>
      </c>
      <c r="S4284" s="3">
        <v>1</v>
      </c>
      <c r="T4284" s="2">
        <v>2</v>
      </c>
      <c r="U4284" s="3">
        <v>9.5059369785776907E-3</v>
      </c>
      <c r="V4284" s="3">
        <v>5.2143570743325554E-2</v>
      </c>
      <c r="W4284" s="3">
        <v>6.0834996796613697E-3</v>
      </c>
      <c r="X4284" s="3">
        <v>23.836271222155858</v>
      </c>
      <c r="Y4284" s="3">
        <v>5.2143570743325554E-2</v>
      </c>
      <c r="Z4284" s="3">
        <v>6.0834943015834492E-3</v>
      </c>
      <c r="AA4284" s="3">
        <v>23.836271222155858</v>
      </c>
      <c r="AB4284">
        <f t="shared" si="114"/>
        <v>5.2143570743325554E-2</v>
      </c>
      <c r="AC4284">
        <f t="shared" si="115"/>
        <v>6.0834943015834492E-3</v>
      </c>
    </row>
    <row r="4285" spans="1:29" x14ac:dyDescent="0.25">
      <c r="A4285" s="2">
        <v>4284</v>
      </c>
      <c r="B4285" s="3" t="s">
        <v>178</v>
      </c>
      <c r="C4285" s="3" t="s">
        <v>333</v>
      </c>
      <c r="D4285" s="3" t="s">
        <v>179</v>
      </c>
      <c r="E4285" s="3" t="s">
        <v>221</v>
      </c>
      <c r="F4285" s="3">
        <v>0.56000000000000005</v>
      </c>
      <c r="G4285" s="3">
        <v>0.48</v>
      </c>
      <c r="H4285" s="3" t="s">
        <v>348</v>
      </c>
      <c r="I4285" s="2">
        <v>3100</v>
      </c>
      <c r="J4285" s="3" t="s">
        <v>69</v>
      </c>
      <c r="K4285" s="2">
        <v>1000</v>
      </c>
      <c r="L4285" s="3" t="s">
        <v>64</v>
      </c>
      <c r="M4285" s="3" t="s">
        <v>349</v>
      </c>
      <c r="N4285" s="3" t="s">
        <v>348</v>
      </c>
      <c r="O4285" s="3"/>
      <c r="P4285" s="3"/>
      <c r="Q4285" s="3"/>
      <c r="R4285" s="3">
        <v>0</v>
      </c>
      <c r="S4285" s="3">
        <v>1</v>
      </c>
      <c r="T4285" s="2">
        <v>12</v>
      </c>
      <c r="U4285" s="3">
        <v>0.26721171572827451</v>
      </c>
      <c r="V4285" s="3">
        <v>1.4397317450445701</v>
      </c>
      <c r="W4285" s="3">
        <v>0.14838924691398672</v>
      </c>
      <c r="X4285" s="3">
        <v>562.2991718822085</v>
      </c>
      <c r="Y4285" s="3">
        <v>1.4397317450445701</v>
      </c>
      <c r="Z4285" s="3">
        <v>0.14838911573144767</v>
      </c>
      <c r="AA4285" s="3">
        <v>562.2991718822085</v>
      </c>
      <c r="AB4285">
        <f t="shared" si="114"/>
        <v>1.4397317450445701</v>
      </c>
      <c r="AC4285">
        <f t="shared" si="115"/>
        <v>0.14838911573144767</v>
      </c>
    </row>
    <row r="4286" spans="1:29" x14ac:dyDescent="0.25">
      <c r="A4286" s="2">
        <v>4285</v>
      </c>
      <c r="B4286" s="3" t="s">
        <v>178</v>
      </c>
      <c r="C4286" s="3" t="s">
        <v>333</v>
      </c>
      <c r="D4286" s="3" t="s">
        <v>179</v>
      </c>
      <c r="E4286" s="3" t="s">
        <v>221</v>
      </c>
      <c r="F4286" s="3">
        <v>0.56000000000000005</v>
      </c>
      <c r="G4286" s="3">
        <v>0.48</v>
      </c>
      <c r="H4286" s="3" t="s">
        <v>348</v>
      </c>
      <c r="I4286" s="2">
        <v>3100</v>
      </c>
      <c r="J4286" s="3" t="s">
        <v>69</v>
      </c>
      <c r="K4286" s="2">
        <v>3100</v>
      </c>
      <c r="L4286" s="3" t="s">
        <v>64</v>
      </c>
      <c r="M4286" s="3" t="s">
        <v>349</v>
      </c>
      <c r="N4286" s="3" t="s">
        <v>348</v>
      </c>
      <c r="O4286" s="3"/>
      <c r="P4286" s="3"/>
      <c r="Q4286" s="3"/>
      <c r="R4286" s="3">
        <v>0</v>
      </c>
      <c r="S4286" s="3">
        <v>1</v>
      </c>
      <c r="T4286" s="2">
        <v>46</v>
      </c>
      <c r="U4286" s="3">
        <v>2.5701110060356238</v>
      </c>
      <c r="V4286" s="3">
        <v>16.183018159076695</v>
      </c>
      <c r="W4286" s="3">
        <v>1.9240026825669192</v>
      </c>
      <c r="X4286" s="3">
        <v>6901.3473260936635</v>
      </c>
      <c r="Y4286" s="3">
        <v>16.183018159076695</v>
      </c>
      <c r="Z4286" s="3">
        <v>1.924000981664985</v>
      </c>
      <c r="AA4286" s="3">
        <v>6901.3473260936635</v>
      </c>
      <c r="AB4286">
        <f t="shared" si="114"/>
        <v>16.183018159076695</v>
      </c>
      <c r="AC4286">
        <f t="shared" si="115"/>
        <v>1.924000981664985</v>
      </c>
    </row>
    <row r="4287" spans="1:29" x14ac:dyDescent="0.25">
      <c r="A4287" s="2">
        <v>4286</v>
      </c>
      <c r="B4287" s="3" t="s">
        <v>178</v>
      </c>
      <c r="C4287" s="3" t="s">
        <v>333</v>
      </c>
      <c r="D4287" s="3" t="s">
        <v>179</v>
      </c>
      <c r="E4287" s="3" t="s">
        <v>221</v>
      </c>
      <c r="F4287" s="3">
        <v>0.56000000000000005</v>
      </c>
      <c r="G4287" s="3">
        <v>0.48</v>
      </c>
      <c r="H4287" s="3" t="s">
        <v>348</v>
      </c>
      <c r="I4287" s="2">
        <v>3100</v>
      </c>
      <c r="J4287" s="3" t="s">
        <v>69</v>
      </c>
      <c r="K4287" s="2">
        <v>3100</v>
      </c>
      <c r="L4287" s="3" t="s">
        <v>64</v>
      </c>
      <c r="M4287" s="3" t="s">
        <v>350</v>
      </c>
      <c r="N4287" s="3" t="s">
        <v>348</v>
      </c>
      <c r="O4287" s="3"/>
      <c r="P4287" s="3"/>
      <c r="Q4287" s="3"/>
      <c r="R4287" s="3">
        <v>0</v>
      </c>
      <c r="S4287" s="3">
        <v>1</v>
      </c>
      <c r="T4287" s="2">
        <v>9</v>
      </c>
      <c r="U4287" s="3">
        <v>0.5801226337563159</v>
      </c>
      <c r="V4287" s="3">
        <v>4.4897799554907492</v>
      </c>
      <c r="W4287" s="3">
        <v>0.56567993551756635</v>
      </c>
      <c r="X4287" s="3">
        <v>1935.879241539202</v>
      </c>
      <c r="Y4287" s="3">
        <v>4.4897799554907492</v>
      </c>
      <c r="Z4287" s="3">
        <v>0.56567943543193533</v>
      </c>
      <c r="AA4287" s="3">
        <v>1935.879241539202</v>
      </c>
      <c r="AB4287">
        <f t="shared" si="114"/>
        <v>4.4897799554907492</v>
      </c>
      <c r="AC4287">
        <f t="shared" si="115"/>
        <v>0.56567943543193533</v>
      </c>
    </row>
    <row r="4288" spans="1:29" x14ac:dyDescent="0.25">
      <c r="A4288" s="2">
        <v>4287</v>
      </c>
      <c r="B4288" s="3" t="s">
        <v>178</v>
      </c>
      <c r="C4288" s="3" t="s">
        <v>333</v>
      </c>
      <c r="D4288" s="3" t="s">
        <v>179</v>
      </c>
      <c r="E4288" s="3" t="s">
        <v>221</v>
      </c>
      <c r="F4288" s="3">
        <v>0.56000000000000005</v>
      </c>
      <c r="G4288" s="3">
        <v>0.48</v>
      </c>
      <c r="H4288" s="3" t="s">
        <v>348</v>
      </c>
      <c r="I4288" s="2">
        <v>3200</v>
      </c>
      <c r="J4288" s="3" t="s">
        <v>72</v>
      </c>
      <c r="K4288" s="2">
        <v>1000</v>
      </c>
      <c r="L4288" s="3" t="s">
        <v>64</v>
      </c>
      <c r="M4288" s="3" t="s">
        <v>349</v>
      </c>
      <c r="N4288" s="3" t="s">
        <v>348</v>
      </c>
      <c r="O4288" s="3"/>
      <c r="P4288" s="3"/>
      <c r="Q4288" s="3"/>
      <c r="R4288" s="3">
        <v>0</v>
      </c>
      <c r="S4288" s="3">
        <v>1</v>
      </c>
      <c r="T4288" s="2">
        <v>50</v>
      </c>
      <c r="U4288" s="3">
        <v>0.25070039553293311</v>
      </c>
      <c r="V4288" s="3">
        <v>2.125870325192182</v>
      </c>
      <c r="W4288" s="3">
        <v>0.30999926332359889</v>
      </c>
      <c r="X4288" s="3">
        <v>811.44717416972264</v>
      </c>
      <c r="Y4288" s="3">
        <v>2.125870325192182</v>
      </c>
      <c r="Z4288" s="3">
        <v>0.30999898927078789</v>
      </c>
      <c r="AA4288" s="3">
        <v>811.44717416972264</v>
      </c>
      <c r="AB4288">
        <f t="shared" si="114"/>
        <v>2.125870325192182</v>
      </c>
      <c r="AC4288">
        <f t="shared" si="115"/>
        <v>0.30999898927078789</v>
      </c>
    </row>
    <row r="4289" spans="1:29" x14ac:dyDescent="0.25">
      <c r="A4289" s="2">
        <v>4288</v>
      </c>
      <c r="B4289" s="3" t="s">
        <v>178</v>
      </c>
      <c r="C4289" s="3" t="s">
        <v>333</v>
      </c>
      <c r="D4289" s="3" t="s">
        <v>179</v>
      </c>
      <c r="E4289" s="3" t="s">
        <v>221</v>
      </c>
      <c r="F4289" s="3">
        <v>0.56000000000000005</v>
      </c>
      <c r="G4289" s="3">
        <v>0.48</v>
      </c>
      <c r="H4289" s="3" t="s">
        <v>348</v>
      </c>
      <c r="I4289" s="2">
        <v>3200</v>
      </c>
      <c r="J4289" s="3" t="s">
        <v>72</v>
      </c>
      <c r="K4289" s="2">
        <v>3200</v>
      </c>
      <c r="L4289" s="3" t="s">
        <v>64</v>
      </c>
      <c r="M4289" s="3" t="s">
        <v>349</v>
      </c>
      <c r="N4289" s="3" t="s">
        <v>348</v>
      </c>
      <c r="O4289" s="3"/>
      <c r="P4289" s="3"/>
      <c r="Q4289" s="3"/>
      <c r="R4289" s="3">
        <v>0</v>
      </c>
      <c r="S4289" s="3">
        <v>1</v>
      </c>
      <c r="T4289" s="2">
        <v>150</v>
      </c>
      <c r="U4289" s="3">
        <v>19.780258011135675</v>
      </c>
      <c r="V4289" s="3">
        <v>104.93806235854142</v>
      </c>
      <c r="W4289" s="3">
        <v>13.982328663989376</v>
      </c>
      <c r="X4289" s="3">
        <v>45200.277264964592</v>
      </c>
      <c r="Y4289" s="3">
        <v>104.93806235854142</v>
      </c>
      <c r="Z4289" s="3">
        <v>13.982316303003575</v>
      </c>
      <c r="AA4289" s="3">
        <v>45200.277264964592</v>
      </c>
      <c r="AB4289">
        <f t="shared" si="114"/>
        <v>104.93806235854142</v>
      </c>
      <c r="AC4289">
        <f t="shared" si="115"/>
        <v>13.982316303003575</v>
      </c>
    </row>
    <row r="4290" spans="1:29" x14ac:dyDescent="0.25">
      <c r="A4290" s="2">
        <v>4289</v>
      </c>
      <c r="B4290" s="3" t="s">
        <v>178</v>
      </c>
      <c r="C4290" s="3" t="s">
        <v>333</v>
      </c>
      <c r="D4290" s="3" t="s">
        <v>179</v>
      </c>
      <c r="E4290" s="3" t="s">
        <v>221</v>
      </c>
      <c r="F4290" s="3">
        <v>0.56000000000000005</v>
      </c>
      <c r="G4290" s="3">
        <v>0.48</v>
      </c>
      <c r="H4290" s="3" t="s">
        <v>348</v>
      </c>
      <c r="I4290" s="2">
        <v>3200</v>
      </c>
      <c r="J4290" s="3" t="s">
        <v>72</v>
      </c>
      <c r="K4290" s="2">
        <v>3200</v>
      </c>
      <c r="L4290" s="3" t="s">
        <v>64</v>
      </c>
      <c r="M4290" s="3" t="s">
        <v>350</v>
      </c>
      <c r="N4290" s="3" t="s">
        <v>348</v>
      </c>
      <c r="O4290" s="3"/>
      <c r="P4290" s="3"/>
      <c r="Q4290" s="3"/>
      <c r="R4290" s="3">
        <v>0</v>
      </c>
      <c r="S4290" s="3">
        <v>1</v>
      </c>
      <c r="T4290" s="2">
        <v>19</v>
      </c>
      <c r="U4290" s="3">
        <v>1.4516171412162777</v>
      </c>
      <c r="V4290" s="3">
        <v>9.079957238254309</v>
      </c>
      <c r="W4290" s="3">
        <v>1.169625869142636</v>
      </c>
      <c r="X4290" s="3">
        <v>4131.0217056908759</v>
      </c>
      <c r="Y4290" s="3">
        <v>9.079957238254309</v>
      </c>
      <c r="Z4290" s="3">
        <v>1.1696248351425684</v>
      </c>
      <c r="AA4290" s="3">
        <v>4131.0217056908759</v>
      </c>
      <c r="AB4290">
        <f t="shared" si="114"/>
        <v>9.079957238254309</v>
      </c>
      <c r="AC4290">
        <f t="shared" si="115"/>
        <v>1.1696248351425684</v>
      </c>
    </row>
    <row r="4291" spans="1:29" x14ac:dyDescent="0.25">
      <c r="A4291" s="2">
        <v>4290</v>
      </c>
      <c r="B4291" s="3" t="s">
        <v>178</v>
      </c>
      <c r="C4291" s="3" t="s">
        <v>333</v>
      </c>
      <c r="D4291" s="3" t="s">
        <v>179</v>
      </c>
      <c r="E4291" s="3" t="s">
        <v>221</v>
      </c>
      <c r="F4291" s="3">
        <v>0.56000000000000005</v>
      </c>
      <c r="G4291" s="3">
        <v>0.48</v>
      </c>
      <c r="H4291" s="3" t="s">
        <v>348</v>
      </c>
      <c r="I4291" s="2">
        <v>3300</v>
      </c>
      <c r="J4291" s="3" t="s">
        <v>39</v>
      </c>
      <c r="K4291" s="2">
        <v>2000</v>
      </c>
      <c r="L4291" s="3"/>
      <c r="M4291" s="3" t="s">
        <v>349</v>
      </c>
      <c r="N4291" s="3" t="s">
        <v>348</v>
      </c>
      <c r="O4291" s="3" t="s">
        <v>31</v>
      </c>
      <c r="P4291" s="3"/>
      <c r="Q4291" s="3"/>
      <c r="R4291" s="3">
        <v>0</v>
      </c>
      <c r="S4291" s="3">
        <v>1</v>
      </c>
      <c r="T4291" s="2">
        <v>159</v>
      </c>
      <c r="U4291" s="3">
        <v>14.857182972986063</v>
      </c>
      <c r="V4291" s="3">
        <v>94.535338520140897</v>
      </c>
      <c r="W4291" s="3">
        <v>10.904614180590368</v>
      </c>
      <c r="X4291" s="3">
        <v>38442.919687583832</v>
      </c>
      <c r="Y4291" s="3">
        <v>94.535338520140897</v>
      </c>
      <c r="Z4291" s="3">
        <v>10.904604540437832</v>
      </c>
      <c r="AA4291" s="3">
        <v>38442.919687583832</v>
      </c>
      <c r="AB4291">
        <f t="shared" si="114"/>
        <v>94.535338520140897</v>
      </c>
      <c r="AC4291">
        <f t="shared" si="115"/>
        <v>10.904604540437832</v>
      </c>
    </row>
    <row r="4292" spans="1:29" x14ac:dyDescent="0.25">
      <c r="A4292" s="2">
        <v>4291</v>
      </c>
      <c r="B4292" s="3" t="s">
        <v>178</v>
      </c>
      <c r="C4292" s="3" t="s">
        <v>333</v>
      </c>
      <c r="D4292" s="3" t="s">
        <v>179</v>
      </c>
      <c r="E4292" s="3" t="s">
        <v>221</v>
      </c>
      <c r="F4292" s="3">
        <v>0.56000000000000005</v>
      </c>
      <c r="G4292" s="3">
        <v>0.48</v>
      </c>
      <c r="H4292" s="3" t="s">
        <v>348</v>
      </c>
      <c r="I4292" s="2">
        <v>3300</v>
      </c>
      <c r="J4292" s="3" t="s">
        <v>39</v>
      </c>
      <c r="K4292" s="2">
        <v>2000</v>
      </c>
      <c r="L4292" s="3"/>
      <c r="M4292" s="3" t="s">
        <v>350</v>
      </c>
      <c r="N4292" s="3" t="s">
        <v>348</v>
      </c>
      <c r="O4292" s="3" t="s">
        <v>31</v>
      </c>
      <c r="P4292" s="3"/>
      <c r="Q4292" s="3"/>
      <c r="R4292" s="3">
        <v>0</v>
      </c>
      <c r="S4292" s="3">
        <v>1</v>
      </c>
      <c r="T4292" s="2">
        <v>15</v>
      </c>
      <c r="U4292" s="3">
        <v>0.8748504897432765</v>
      </c>
      <c r="V4292" s="3">
        <v>6.0372516512754126</v>
      </c>
      <c r="W4292" s="3">
        <v>0.77397328096685181</v>
      </c>
      <c r="X4292" s="3">
        <v>2299.4573521209277</v>
      </c>
      <c r="Y4292" s="3">
        <v>6.0372516512754126</v>
      </c>
      <c r="Z4292" s="3">
        <v>0.77397259674085728</v>
      </c>
      <c r="AA4292" s="3">
        <v>2299.4573521209277</v>
      </c>
      <c r="AB4292">
        <f t="shared" si="114"/>
        <v>6.0372516512754126</v>
      </c>
      <c r="AC4292">
        <f t="shared" si="115"/>
        <v>0.77397259674085728</v>
      </c>
    </row>
    <row r="4293" spans="1:29" x14ac:dyDescent="0.25">
      <c r="A4293" s="2">
        <v>4292</v>
      </c>
      <c r="B4293" s="3" t="s">
        <v>178</v>
      </c>
      <c r="C4293" s="3" t="s">
        <v>333</v>
      </c>
      <c r="D4293" s="3" t="s">
        <v>179</v>
      </c>
      <c r="E4293" s="3" t="s">
        <v>221</v>
      </c>
      <c r="F4293" s="3">
        <v>0.56000000000000005</v>
      </c>
      <c r="G4293" s="3">
        <v>0.48</v>
      </c>
      <c r="H4293" s="3" t="s">
        <v>348</v>
      </c>
      <c r="I4293" s="2">
        <v>3300</v>
      </c>
      <c r="J4293" s="3" t="s">
        <v>39</v>
      </c>
      <c r="K4293" s="2">
        <v>3300</v>
      </c>
      <c r="L4293" s="3"/>
      <c r="M4293" s="3" t="s">
        <v>349</v>
      </c>
      <c r="N4293" s="3" t="s">
        <v>348</v>
      </c>
      <c r="O4293" s="3" t="s">
        <v>31</v>
      </c>
      <c r="P4293" s="3"/>
      <c r="Q4293" s="3"/>
      <c r="R4293" s="3">
        <v>0</v>
      </c>
      <c r="S4293" s="3">
        <v>1</v>
      </c>
      <c r="T4293" s="2">
        <v>122</v>
      </c>
      <c r="U4293" s="3">
        <v>8.4638277526294559</v>
      </c>
      <c r="V4293" s="3">
        <v>50.488796028622986</v>
      </c>
      <c r="W4293" s="3">
        <v>5.7714173208597845</v>
      </c>
      <c r="X4293" s="3">
        <v>20644.499800263653</v>
      </c>
      <c r="Y4293" s="3">
        <v>50.488796028622986</v>
      </c>
      <c r="Z4293" s="3">
        <v>5.7714122186762182</v>
      </c>
      <c r="AA4293" s="3">
        <v>20644.499800263653</v>
      </c>
      <c r="AB4293">
        <f t="shared" si="114"/>
        <v>50.488796028622986</v>
      </c>
      <c r="AC4293">
        <f t="shared" si="115"/>
        <v>5.7714122186762182</v>
      </c>
    </row>
    <row r="4294" spans="1:29" x14ac:dyDescent="0.25">
      <c r="A4294" s="2">
        <v>4293</v>
      </c>
      <c r="B4294" s="3" t="s">
        <v>178</v>
      </c>
      <c r="C4294" s="3" t="s">
        <v>333</v>
      </c>
      <c r="D4294" s="3" t="s">
        <v>179</v>
      </c>
      <c r="E4294" s="3" t="s">
        <v>221</v>
      </c>
      <c r="F4294" s="3">
        <v>0.56000000000000005</v>
      </c>
      <c r="G4294" s="3">
        <v>0.48</v>
      </c>
      <c r="H4294" s="3" t="s">
        <v>348</v>
      </c>
      <c r="I4294" s="2">
        <v>3300</v>
      </c>
      <c r="J4294" s="3" t="s">
        <v>39</v>
      </c>
      <c r="K4294" s="2">
        <v>3300</v>
      </c>
      <c r="L4294" s="3"/>
      <c r="M4294" s="3" t="s">
        <v>350</v>
      </c>
      <c r="N4294" s="3" t="s">
        <v>348</v>
      </c>
      <c r="O4294" s="3" t="s">
        <v>31</v>
      </c>
      <c r="P4294" s="3"/>
      <c r="Q4294" s="3"/>
      <c r="R4294" s="3">
        <v>0</v>
      </c>
      <c r="S4294" s="3">
        <v>1</v>
      </c>
      <c r="T4294" s="2">
        <v>20</v>
      </c>
      <c r="U4294" s="3">
        <v>1.4235845159679563</v>
      </c>
      <c r="V4294" s="3">
        <v>9.5295712131852532</v>
      </c>
      <c r="W4294" s="3">
        <v>1.1691879386245052</v>
      </c>
      <c r="X4294" s="3">
        <v>4476.4545473879389</v>
      </c>
      <c r="Y4294" s="3">
        <v>9.5295712131852532</v>
      </c>
      <c r="Z4294" s="3">
        <v>1.169186905011588</v>
      </c>
      <c r="AA4294" s="3">
        <v>4476.4545473879389</v>
      </c>
      <c r="AB4294">
        <f t="shared" si="114"/>
        <v>9.5295712131852532</v>
      </c>
      <c r="AC4294">
        <f t="shared" si="115"/>
        <v>1.169186905011588</v>
      </c>
    </row>
    <row r="4295" spans="1:29" x14ac:dyDescent="0.25">
      <c r="A4295" s="2">
        <v>4294</v>
      </c>
      <c r="B4295" s="3" t="s">
        <v>178</v>
      </c>
      <c r="C4295" s="3" t="s">
        <v>333</v>
      </c>
      <c r="D4295" s="3" t="s">
        <v>179</v>
      </c>
      <c r="E4295" s="3" t="s">
        <v>221</v>
      </c>
      <c r="F4295" s="3">
        <v>0.56000000000000005</v>
      </c>
      <c r="G4295" s="3">
        <v>0.48</v>
      </c>
      <c r="H4295" s="3" t="s">
        <v>348</v>
      </c>
      <c r="I4295" s="2">
        <v>4110</v>
      </c>
      <c r="J4295" s="3" t="s">
        <v>77</v>
      </c>
      <c r="K4295" s="2">
        <v>1000</v>
      </c>
      <c r="L4295" s="3" t="s">
        <v>64</v>
      </c>
      <c r="M4295" s="3" t="s">
        <v>349</v>
      </c>
      <c r="N4295" s="3" t="s">
        <v>348</v>
      </c>
      <c r="O4295" s="3"/>
      <c r="P4295" s="3"/>
      <c r="Q4295" s="3"/>
      <c r="R4295" s="3">
        <v>0</v>
      </c>
      <c r="S4295" s="3">
        <v>1</v>
      </c>
      <c r="T4295" s="2">
        <v>104</v>
      </c>
      <c r="U4295" s="3">
        <v>4.2345519964438729</v>
      </c>
      <c r="V4295" s="3">
        <v>25.627846153225072</v>
      </c>
      <c r="W4295" s="3">
        <v>2.8117699011834691</v>
      </c>
      <c r="X4295" s="3">
        <v>10525.030176231323</v>
      </c>
      <c r="Y4295" s="3">
        <v>25.627846153225072</v>
      </c>
      <c r="Z4295" s="3">
        <v>2.8117674154567562</v>
      </c>
      <c r="AA4295" s="3">
        <v>10525.030176231323</v>
      </c>
      <c r="AB4295">
        <f t="shared" si="114"/>
        <v>25.627846153225072</v>
      </c>
      <c r="AC4295">
        <f t="shared" si="115"/>
        <v>2.8117674154567562</v>
      </c>
    </row>
    <row r="4296" spans="1:29" x14ac:dyDescent="0.25">
      <c r="A4296" s="2">
        <v>4295</v>
      </c>
      <c r="B4296" s="3" t="s">
        <v>178</v>
      </c>
      <c r="C4296" s="3" t="s">
        <v>333</v>
      </c>
      <c r="D4296" s="3" t="s">
        <v>179</v>
      </c>
      <c r="E4296" s="3" t="s">
        <v>221</v>
      </c>
      <c r="F4296" s="3">
        <v>0.56000000000000005</v>
      </c>
      <c r="G4296" s="3">
        <v>0.48</v>
      </c>
      <c r="H4296" s="3" t="s">
        <v>348</v>
      </c>
      <c r="I4296" s="2">
        <v>4110</v>
      </c>
      <c r="J4296" s="3" t="s">
        <v>77</v>
      </c>
      <c r="K4296" s="2">
        <v>1000</v>
      </c>
      <c r="L4296" s="3" t="s">
        <v>64</v>
      </c>
      <c r="M4296" s="3" t="s">
        <v>350</v>
      </c>
      <c r="N4296" s="3" t="s">
        <v>348</v>
      </c>
      <c r="O4296" s="3"/>
      <c r="P4296" s="3"/>
      <c r="Q4296" s="3"/>
      <c r="R4296" s="3">
        <v>0</v>
      </c>
      <c r="S4296" s="3">
        <v>1</v>
      </c>
      <c r="T4296" s="2">
        <v>1</v>
      </c>
      <c r="U4296" s="3">
        <v>1.1516253123737099E-2</v>
      </c>
      <c r="V4296" s="3">
        <v>7.9128940753778951E-2</v>
      </c>
      <c r="W4296" s="3">
        <v>8.8745176703268428E-3</v>
      </c>
      <c r="X4296" s="3">
        <v>32.875866560281942</v>
      </c>
      <c r="Y4296" s="3">
        <v>7.9128940753778951E-2</v>
      </c>
      <c r="Z4296" s="3">
        <v>8.8745098248678208E-3</v>
      </c>
      <c r="AA4296" s="3">
        <v>32.875866560281942</v>
      </c>
      <c r="AB4296">
        <f t="shared" si="114"/>
        <v>7.9128940753778951E-2</v>
      </c>
      <c r="AC4296">
        <f t="shared" si="115"/>
        <v>8.8745098248678208E-3</v>
      </c>
    </row>
    <row r="4297" spans="1:29" x14ac:dyDescent="0.25">
      <c r="A4297" s="2">
        <v>4296</v>
      </c>
      <c r="B4297" s="3" t="s">
        <v>178</v>
      </c>
      <c r="C4297" s="3" t="s">
        <v>333</v>
      </c>
      <c r="D4297" s="3" t="s">
        <v>179</v>
      </c>
      <c r="E4297" s="3" t="s">
        <v>221</v>
      </c>
      <c r="F4297" s="3">
        <v>0.56000000000000005</v>
      </c>
      <c r="G4297" s="3">
        <v>0.48</v>
      </c>
      <c r="H4297" s="3" t="s">
        <v>348</v>
      </c>
      <c r="I4297" s="2">
        <v>4110</v>
      </c>
      <c r="J4297" s="3" t="s">
        <v>77</v>
      </c>
      <c r="K4297" s="2">
        <v>4110</v>
      </c>
      <c r="L4297" s="3" t="s">
        <v>64</v>
      </c>
      <c r="M4297" s="3" t="s">
        <v>349</v>
      </c>
      <c r="N4297" s="3" t="s">
        <v>348</v>
      </c>
      <c r="O4297" s="3"/>
      <c r="P4297" s="3"/>
      <c r="Q4297" s="3"/>
      <c r="R4297" s="3">
        <v>0</v>
      </c>
      <c r="S4297" s="3">
        <v>1</v>
      </c>
      <c r="T4297" s="2">
        <v>1188</v>
      </c>
      <c r="U4297" s="3">
        <v>113.96335714384099</v>
      </c>
      <c r="V4297" s="3">
        <v>777.87048259794528</v>
      </c>
      <c r="W4297" s="3">
        <v>84.434518760016999</v>
      </c>
      <c r="X4297" s="3">
        <v>327165.73173016845</v>
      </c>
      <c r="Y4297" s="3">
        <v>777.87048259794528</v>
      </c>
      <c r="Z4297" s="3">
        <v>84.434444116235341</v>
      </c>
      <c r="AA4297" s="3">
        <v>327165.73173016845</v>
      </c>
      <c r="AB4297">
        <f t="shared" si="114"/>
        <v>777.87048259794528</v>
      </c>
      <c r="AC4297">
        <f t="shared" si="115"/>
        <v>84.434444116235341</v>
      </c>
    </row>
    <row r="4298" spans="1:29" x14ac:dyDescent="0.25">
      <c r="A4298" s="2">
        <v>4297</v>
      </c>
      <c r="B4298" s="3" t="s">
        <v>178</v>
      </c>
      <c r="C4298" s="3" t="s">
        <v>333</v>
      </c>
      <c r="D4298" s="3" t="s">
        <v>179</v>
      </c>
      <c r="E4298" s="3" t="s">
        <v>221</v>
      </c>
      <c r="F4298" s="3">
        <v>0.56000000000000005</v>
      </c>
      <c r="G4298" s="3">
        <v>0.48</v>
      </c>
      <c r="H4298" s="3" t="s">
        <v>348</v>
      </c>
      <c r="I4298" s="2">
        <v>4110</v>
      </c>
      <c r="J4298" s="3" t="s">
        <v>77</v>
      </c>
      <c r="K4298" s="2">
        <v>4110</v>
      </c>
      <c r="L4298" s="3" t="s">
        <v>64</v>
      </c>
      <c r="M4298" s="3" t="s">
        <v>350</v>
      </c>
      <c r="N4298" s="3" t="s">
        <v>348</v>
      </c>
      <c r="O4298" s="3"/>
      <c r="P4298" s="3"/>
      <c r="Q4298" s="3"/>
      <c r="R4298" s="3">
        <v>0</v>
      </c>
      <c r="S4298" s="3">
        <v>1</v>
      </c>
      <c r="T4298" s="2">
        <v>64</v>
      </c>
      <c r="U4298" s="3">
        <v>3.3561148776249801</v>
      </c>
      <c r="V4298" s="3">
        <v>22.603765762354971</v>
      </c>
      <c r="W4298" s="3">
        <v>2.4527703113890018</v>
      </c>
      <c r="X4298" s="3">
        <v>9410.4094867238728</v>
      </c>
      <c r="Y4298" s="3">
        <v>22.603765762354971</v>
      </c>
      <c r="Z4298" s="3">
        <v>2.45276814303352</v>
      </c>
      <c r="AA4298" s="3">
        <v>9410.4094867238728</v>
      </c>
      <c r="AB4298">
        <f t="shared" si="114"/>
        <v>22.603765762354971</v>
      </c>
      <c r="AC4298">
        <f t="shared" si="115"/>
        <v>2.45276814303352</v>
      </c>
    </row>
    <row r="4299" spans="1:29" x14ac:dyDescent="0.25">
      <c r="A4299" s="2">
        <v>4298</v>
      </c>
      <c r="B4299" s="3" t="s">
        <v>178</v>
      </c>
      <c r="C4299" s="3" t="s">
        <v>333</v>
      </c>
      <c r="D4299" s="3" t="s">
        <v>179</v>
      </c>
      <c r="E4299" s="3" t="s">
        <v>221</v>
      </c>
      <c r="F4299" s="3">
        <v>0.56000000000000005</v>
      </c>
      <c r="G4299" s="3">
        <v>0.48</v>
      </c>
      <c r="H4299" s="3" t="s">
        <v>348</v>
      </c>
      <c r="I4299" s="2">
        <v>4200</v>
      </c>
      <c r="J4299" s="3" t="s">
        <v>78</v>
      </c>
      <c r="K4299" s="2">
        <v>4200</v>
      </c>
      <c r="L4299" s="3" t="s">
        <v>64</v>
      </c>
      <c r="M4299" s="3" t="s">
        <v>349</v>
      </c>
      <c r="N4299" s="3" t="s">
        <v>348</v>
      </c>
      <c r="O4299" s="3"/>
      <c r="P4299" s="3"/>
      <c r="Q4299" s="3"/>
      <c r="R4299" s="3">
        <v>0</v>
      </c>
      <c r="S4299" s="3">
        <v>1</v>
      </c>
      <c r="T4299" s="2">
        <v>3</v>
      </c>
      <c r="U4299" s="3">
        <v>0.10649695494569723</v>
      </c>
      <c r="V4299" s="3">
        <v>0.57242653361621809</v>
      </c>
      <c r="W4299" s="3">
        <v>5.4332014280270485E-2</v>
      </c>
      <c r="X4299" s="3">
        <v>260.83904147152646</v>
      </c>
      <c r="Y4299" s="3">
        <v>0.57242653361621809</v>
      </c>
      <c r="Z4299" s="3">
        <v>5.4331966248410121E-2</v>
      </c>
      <c r="AA4299" s="3">
        <v>260.83904147152646</v>
      </c>
      <c r="AB4299">
        <f t="shared" si="114"/>
        <v>0.57242653361621809</v>
      </c>
      <c r="AC4299">
        <f t="shared" si="115"/>
        <v>5.4331966248410121E-2</v>
      </c>
    </row>
    <row r="4300" spans="1:29" x14ac:dyDescent="0.25">
      <c r="A4300" s="2">
        <v>4299</v>
      </c>
      <c r="B4300" s="3" t="s">
        <v>178</v>
      </c>
      <c r="C4300" s="3" t="s">
        <v>333</v>
      </c>
      <c r="D4300" s="3" t="s">
        <v>179</v>
      </c>
      <c r="E4300" s="3" t="s">
        <v>221</v>
      </c>
      <c r="F4300" s="3">
        <v>0.56000000000000005</v>
      </c>
      <c r="G4300" s="3">
        <v>0.48</v>
      </c>
      <c r="H4300" s="3" t="s">
        <v>348</v>
      </c>
      <c r="I4300" s="2">
        <v>4200</v>
      </c>
      <c r="J4300" s="3" t="s">
        <v>78</v>
      </c>
      <c r="K4300" s="2">
        <v>4200</v>
      </c>
      <c r="L4300" s="3" t="s">
        <v>64</v>
      </c>
      <c r="M4300" s="3" t="s">
        <v>350</v>
      </c>
      <c r="N4300" s="3" t="s">
        <v>348</v>
      </c>
      <c r="O4300" s="3"/>
      <c r="P4300" s="3"/>
      <c r="Q4300" s="3"/>
      <c r="R4300" s="3">
        <v>0</v>
      </c>
      <c r="S4300" s="3">
        <v>1</v>
      </c>
      <c r="T4300" s="2">
        <v>12</v>
      </c>
      <c r="U4300" s="3">
        <v>0.6315601433653576</v>
      </c>
      <c r="V4300" s="3">
        <v>3.9374191513123513</v>
      </c>
      <c r="W4300" s="3">
        <v>0.52748651712632022</v>
      </c>
      <c r="X4300" s="3">
        <v>1640.4145302342106</v>
      </c>
      <c r="Y4300" s="3">
        <v>3.9374191513123513</v>
      </c>
      <c r="Z4300" s="3">
        <v>0.52748605080533006</v>
      </c>
      <c r="AA4300" s="3">
        <v>1640.4145302342106</v>
      </c>
      <c r="AB4300">
        <f t="shared" si="114"/>
        <v>3.9374191513123513</v>
      </c>
      <c r="AC4300">
        <f t="shared" si="115"/>
        <v>0.52748605080533006</v>
      </c>
    </row>
    <row r="4301" spans="1:29" x14ac:dyDescent="0.25">
      <c r="A4301" s="2">
        <v>4300</v>
      </c>
      <c r="B4301" s="3" t="s">
        <v>178</v>
      </c>
      <c r="C4301" s="3" t="s">
        <v>333</v>
      </c>
      <c r="D4301" s="3" t="s">
        <v>179</v>
      </c>
      <c r="E4301" s="3" t="s">
        <v>221</v>
      </c>
      <c r="F4301" s="3">
        <v>0.56000000000000005</v>
      </c>
      <c r="G4301" s="3">
        <v>0.48</v>
      </c>
      <c r="H4301" s="3" t="s">
        <v>348</v>
      </c>
      <c r="I4301" s="2">
        <v>4280</v>
      </c>
      <c r="J4301" s="3" t="s">
        <v>80</v>
      </c>
      <c r="K4301" s="2">
        <v>1000</v>
      </c>
      <c r="L4301" s="3" t="s">
        <v>64</v>
      </c>
      <c r="M4301" s="3" t="s">
        <v>349</v>
      </c>
      <c r="N4301" s="3" t="s">
        <v>348</v>
      </c>
      <c r="O4301" s="3"/>
      <c r="P4301" s="3"/>
      <c r="Q4301" s="3"/>
      <c r="R4301" s="3">
        <v>0</v>
      </c>
      <c r="S4301" s="3">
        <v>1</v>
      </c>
      <c r="T4301" s="2">
        <v>1</v>
      </c>
      <c r="U4301" s="3">
        <v>2.5595768790931099E-9</v>
      </c>
      <c r="V4301" s="3">
        <v>2.1887321810901181E-8</v>
      </c>
      <c r="W4301" s="3">
        <v>3.1242919417529613E-9</v>
      </c>
      <c r="X4301" s="3">
        <v>8.1414632827845044E-6</v>
      </c>
      <c r="Y4301" s="3">
        <v>2.1887321810901181E-8</v>
      </c>
      <c r="Z4301" s="3">
        <v>3.12428917974319E-9</v>
      </c>
      <c r="AA4301" s="3">
        <v>8.1414632827845044E-6</v>
      </c>
      <c r="AB4301">
        <f t="shared" si="114"/>
        <v>2.1887321810901181E-8</v>
      </c>
      <c r="AC4301">
        <f t="shared" si="115"/>
        <v>3.12428917974319E-9</v>
      </c>
    </row>
    <row r="4302" spans="1:29" x14ac:dyDescent="0.25">
      <c r="A4302" s="2">
        <v>4301</v>
      </c>
      <c r="B4302" s="3" t="s">
        <v>178</v>
      </c>
      <c r="C4302" s="3" t="s">
        <v>333</v>
      </c>
      <c r="D4302" s="3" t="s">
        <v>179</v>
      </c>
      <c r="E4302" s="3" t="s">
        <v>221</v>
      </c>
      <c r="F4302" s="3">
        <v>0.56000000000000005</v>
      </c>
      <c r="G4302" s="3">
        <v>0.48</v>
      </c>
      <c r="H4302" s="3" t="s">
        <v>348</v>
      </c>
      <c r="I4302" s="2">
        <v>4280</v>
      </c>
      <c r="J4302" s="3" t="s">
        <v>80</v>
      </c>
      <c r="K4302" s="2">
        <v>4280</v>
      </c>
      <c r="L4302" s="3" t="s">
        <v>64</v>
      </c>
      <c r="M4302" s="3" t="s">
        <v>349</v>
      </c>
      <c r="N4302" s="3" t="s">
        <v>348</v>
      </c>
      <c r="O4302" s="3"/>
      <c r="P4302" s="3"/>
      <c r="Q4302" s="3"/>
      <c r="R4302" s="3">
        <v>0</v>
      </c>
      <c r="S4302" s="3">
        <v>1</v>
      </c>
      <c r="T4302" s="2">
        <v>1</v>
      </c>
      <c r="U4302" s="3">
        <v>6.7310226230221596E-3</v>
      </c>
      <c r="V4302" s="3">
        <v>5.7557973534571441E-2</v>
      </c>
      <c r="W4302" s="3">
        <v>8.2160766150990126E-3</v>
      </c>
      <c r="X4302" s="3">
        <v>21.409934582759323</v>
      </c>
      <c r="Y4302" s="3">
        <v>5.7557973534571441E-2</v>
      </c>
      <c r="Z4302" s="3">
        <v>8.2160693517304706E-3</v>
      </c>
      <c r="AA4302" s="3">
        <v>21.409934582759323</v>
      </c>
      <c r="AB4302">
        <f t="shared" si="114"/>
        <v>5.7557973534571441E-2</v>
      </c>
      <c r="AC4302">
        <f t="shared" si="115"/>
        <v>8.2160693517304706E-3</v>
      </c>
    </row>
    <row r="4303" spans="1:29" x14ac:dyDescent="0.25">
      <c r="A4303" s="2">
        <v>4302</v>
      </c>
      <c r="B4303" s="3" t="s">
        <v>178</v>
      </c>
      <c r="C4303" s="3" t="s">
        <v>333</v>
      </c>
      <c r="D4303" s="3" t="s">
        <v>179</v>
      </c>
      <c r="E4303" s="3" t="s">
        <v>221</v>
      </c>
      <c r="F4303" s="3">
        <v>0.56000000000000005</v>
      </c>
      <c r="G4303" s="3">
        <v>0.48</v>
      </c>
      <c r="H4303" s="3" t="s">
        <v>348</v>
      </c>
      <c r="I4303" s="2">
        <v>4340</v>
      </c>
      <c r="J4303" s="3" t="s">
        <v>82</v>
      </c>
      <c r="K4303" s="2">
        <v>1000</v>
      </c>
      <c r="L4303" s="3" t="s">
        <v>64</v>
      </c>
      <c r="M4303" s="3" t="s">
        <v>349</v>
      </c>
      <c r="N4303" s="3" t="s">
        <v>348</v>
      </c>
      <c r="O4303" s="3"/>
      <c r="P4303" s="3"/>
      <c r="Q4303" s="3"/>
      <c r="R4303" s="3">
        <v>0</v>
      </c>
      <c r="S4303" s="3">
        <v>1</v>
      </c>
      <c r="T4303" s="2">
        <v>149</v>
      </c>
      <c r="U4303" s="3">
        <v>21.295671034502899</v>
      </c>
      <c r="V4303" s="3">
        <v>79.660064234201926</v>
      </c>
      <c r="W4303" s="3">
        <v>8.486589010329709</v>
      </c>
      <c r="X4303" s="3">
        <v>38022.258876332759</v>
      </c>
      <c r="Y4303" s="3">
        <v>79.660064234201926</v>
      </c>
      <c r="Z4303" s="3">
        <v>8.4865815078164371</v>
      </c>
      <c r="AA4303" s="3">
        <v>38022.258876332759</v>
      </c>
      <c r="AB4303">
        <f t="shared" si="114"/>
        <v>79.660064234201926</v>
      </c>
      <c r="AC4303">
        <f t="shared" si="115"/>
        <v>8.4865815078164371</v>
      </c>
    </row>
    <row r="4304" spans="1:29" x14ac:dyDescent="0.25">
      <c r="A4304" s="2">
        <v>4303</v>
      </c>
      <c r="B4304" s="3" t="s">
        <v>178</v>
      </c>
      <c r="C4304" s="3" t="s">
        <v>333</v>
      </c>
      <c r="D4304" s="3" t="s">
        <v>179</v>
      </c>
      <c r="E4304" s="3" t="s">
        <v>221</v>
      </c>
      <c r="F4304" s="3">
        <v>0.56000000000000005</v>
      </c>
      <c r="G4304" s="3">
        <v>0.48</v>
      </c>
      <c r="H4304" s="3" t="s">
        <v>348</v>
      </c>
      <c r="I4304" s="2">
        <v>4340</v>
      </c>
      <c r="J4304" s="3" t="s">
        <v>82</v>
      </c>
      <c r="K4304" s="2">
        <v>4340</v>
      </c>
      <c r="L4304" s="3" t="s">
        <v>64</v>
      </c>
      <c r="M4304" s="3" t="s">
        <v>376</v>
      </c>
      <c r="N4304" s="3" t="s">
        <v>348</v>
      </c>
      <c r="O4304" s="3"/>
      <c r="P4304" s="3"/>
      <c r="Q4304" s="3"/>
      <c r="R4304" s="3">
        <v>0</v>
      </c>
      <c r="S4304" s="3">
        <v>1</v>
      </c>
      <c r="T4304" s="2">
        <v>88</v>
      </c>
      <c r="U4304" s="3">
        <v>4.8587238765607452</v>
      </c>
      <c r="V4304" s="3">
        <v>16.36194333555104</v>
      </c>
      <c r="W4304" s="3">
        <v>2.2002887303980425</v>
      </c>
      <c r="X4304" s="3">
        <v>8320.3766576914131</v>
      </c>
      <c r="Y4304" s="3">
        <v>16.36194333555104</v>
      </c>
      <c r="Z4304" s="3">
        <v>2.2002867852472434</v>
      </c>
      <c r="AA4304" s="3">
        <v>8320.3766576914131</v>
      </c>
      <c r="AB4304">
        <f t="shared" si="114"/>
        <v>16.36194333555104</v>
      </c>
      <c r="AC4304">
        <f t="shared" si="115"/>
        <v>2.2002867852472434</v>
      </c>
    </row>
    <row r="4305" spans="1:29" x14ac:dyDescent="0.25">
      <c r="A4305" s="2">
        <v>4304</v>
      </c>
      <c r="B4305" s="3" t="s">
        <v>178</v>
      </c>
      <c r="C4305" s="3" t="s">
        <v>333</v>
      </c>
      <c r="D4305" s="3" t="s">
        <v>179</v>
      </c>
      <c r="E4305" s="3" t="s">
        <v>221</v>
      </c>
      <c r="F4305" s="3">
        <v>0.56000000000000005</v>
      </c>
      <c r="G4305" s="3">
        <v>0.48</v>
      </c>
      <c r="H4305" s="3" t="s">
        <v>348</v>
      </c>
      <c r="I4305" s="2">
        <v>4340</v>
      </c>
      <c r="J4305" s="3" t="s">
        <v>82</v>
      </c>
      <c r="K4305" s="2">
        <v>4340</v>
      </c>
      <c r="L4305" s="3" t="s">
        <v>64</v>
      </c>
      <c r="M4305" s="3" t="s">
        <v>349</v>
      </c>
      <c r="N4305" s="3" t="s">
        <v>348</v>
      </c>
      <c r="O4305" s="3"/>
      <c r="P4305" s="3"/>
      <c r="Q4305" s="3"/>
      <c r="R4305" s="3">
        <v>0</v>
      </c>
      <c r="S4305" s="3">
        <v>1</v>
      </c>
      <c r="T4305" s="2">
        <v>570</v>
      </c>
      <c r="U4305" s="3">
        <v>77.258715278008822</v>
      </c>
      <c r="V4305" s="3">
        <v>370.01241986284447</v>
      </c>
      <c r="W4305" s="3">
        <v>45.14538749090309</v>
      </c>
      <c r="X4305" s="3">
        <v>170869.84147482878</v>
      </c>
      <c r="Y4305" s="3">
        <v>370.01241986284447</v>
      </c>
      <c r="Z4305" s="3">
        <v>45.145347580419845</v>
      </c>
      <c r="AA4305" s="3">
        <v>170869.84147482878</v>
      </c>
      <c r="AB4305">
        <f t="shared" si="114"/>
        <v>370.01241986284447</v>
      </c>
      <c r="AC4305">
        <f t="shared" si="115"/>
        <v>45.145347580419845</v>
      </c>
    </row>
    <row r="4306" spans="1:29" x14ac:dyDescent="0.25">
      <c r="A4306" s="2">
        <v>4305</v>
      </c>
      <c r="B4306" s="3" t="s">
        <v>178</v>
      </c>
      <c r="C4306" s="3" t="s">
        <v>333</v>
      </c>
      <c r="D4306" s="3" t="s">
        <v>179</v>
      </c>
      <c r="E4306" s="3" t="s">
        <v>221</v>
      </c>
      <c r="F4306" s="3">
        <v>0.56000000000000005</v>
      </c>
      <c r="G4306" s="3">
        <v>0.48</v>
      </c>
      <c r="H4306" s="3" t="s">
        <v>348</v>
      </c>
      <c r="I4306" s="2">
        <v>4340</v>
      </c>
      <c r="J4306" s="3" t="s">
        <v>82</v>
      </c>
      <c r="K4306" s="2">
        <v>4340</v>
      </c>
      <c r="L4306" s="3" t="s">
        <v>64</v>
      </c>
      <c r="M4306" s="3" t="s">
        <v>350</v>
      </c>
      <c r="N4306" s="3" t="s">
        <v>348</v>
      </c>
      <c r="O4306" s="3"/>
      <c r="P4306" s="3"/>
      <c r="Q4306" s="3"/>
      <c r="R4306" s="3">
        <v>0</v>
      </c>
      <c r="S4306" s="3">
        <v>1</v>
      </c>
      <c r="T4306" s="2">
        <v>67</v>
      </c>
      <c r="U4306" s="3">
        <v>4.6445907448314028</v>
      </c>
      <c r="V4306" s="3">
        <v>29.530831919274956</v>
      </c>
      <c r="W4306" s="3">
        <v>3.7707067284864735</v>
      </c>
      <c r="X4306" s="3">
        <v>12820.986704173085</v>
      </c>
      <c r="Y4306" s="3">
        <v>29.530831919274956</v>
      </c>
      <c r="Z4306" s="3">
        <v>3.7707033950179634</v>
      </c>
      <c r="AA4306" s="3">
        <v>12820.986704173085</v>
      </c>
      <c r="AB4306">
        <f t="shared" si="114"/>
        <v>29.530831919274956</v>
      </c>
      <c r="AC4306">
        <f t="shared" si="115"/>
        <v>3.7707033950179634</v>
      </c>
    </row>
    <row r="4307" spans="1:29" x14ac:dyDescent="0.25">
      <c r="A4307" s="2">
        <v>4306</v>
      </c>
      <c r="B4307" s="3" t="s">
        <v>178</v>
      </c>
      <c r="C4307" s="3" t="s">
        <v>333</v>
      </c>
      <c r="D4307" s="3" t="s">
        <v>179</v>
      </c>
      <c r="E4307" s="3" t="s">
        <v>221</v>
      </c>
      <c r="F4307" s="3">
        <v>0.56000000000000005</v>
      </c>
      <c r="G4307" s="3">
        <v>0.48</v>
      </c>
      <c r="H4307" s="3" t="s">
        <v>348</v>
      </c>
      <c r="I4307" s="2">
        <v>4370</v>
      </c>
      <c r="J4307" s="3" t="s">
        <v>83</v>
      </c>
      <c r="K4307" s="2">
        <v>4370</v>
      </c>
      <c r="L4307" s="3" t="s">
        <v>64</v>
      </c>
      <c r="M4307" s="3" t="s">
        <v>349</v>
      </c>
      <c r="N4307" s="3" t="s">
        <v>348</v>
      </c>
      <c r="O4307" s="3"/>
      <c r="P4307" s="3"/>
      <c r="Q4307" s="3"/>
      <c r="R4307" s="3">
        <v>0</v>
      </c>
      <c r="S4307" s="3">
        <v>1</v>
      </c>
      <c r="T4307" s="2">
        <v>7</v>
      </c>
      <c r="U4307" s="3">
        <v>0.46036118707748819</v>
      </c>
      <c r="V4307" s="3">
        <v>2.7092487553931517</v>
      </c>
      <c r="W4307" s="3">
        <v>0.31549737743693135</v>
      </c>
      <c r="X4307" s="3">
        <v>1219.9051516541654</v>
      </c>
      <c r="Y4307" s="3">
        <v>2.7092487553931517</v>
      </c>
      <c r="Z4307" s="3">
        <v>0.31549709852354679</v>
      </c>
      <c r="AA4307" s="3">
        <v>1219.9051516541654</v>
      </c>
      <c r="AB4307">
        <f t="shared" si="114"/>
        <v>2.7092487553931517</v>
      </c>
      <c r="AC4307">
        <f t="shared" si="115"/>
        <v>0.31549709852354679</v>
      </c>
    </row>
    <row r="4308" spans="1:29" x14ac:dyDescent="0.25">
      <c r="A4308" s="2">
        <v>4307</v>
      </c>
      <c r="B4308" s="3" t="s">
        <v>178</v>
      </c>
      <c r="C4308" s="3" t="s">
        <v>333</v>
      </c>
      <c r="D4308" s="3" t="s">
        <v>179</v>
      </c>
      <c r="E4308" s="3" t="s">
        <v>221</v>
      </c>
      <c r="F4308" s="3">
        <v>0.56000000000000005</v>
      </c>
      <c r="G4308" s="3">
        <v>0.48</v>
      </c>
      <c r="H4308" s="3" t="s">
        <v>348</v>
      </c>
      <c r="I4308" s="2">
        <v>5100</v>
      </c>
      <c r="J4308" s="3" t="s">
        <v>85</v>
      </c>
      <c r="K4308" s="2">
        <v>1000</v>
      </c>
      <c r="L4308" s="3" t="s">
        <v>64</v>
      </c>
      <c r="M4308" s="3" t="s">
        <v>349</v>
      </c>
      <c r="N4308" s="3" t="s">
        <v>348</v>
      </c>
      <c r="O4308" s="3"/>
      <c r="P4308" s="3"/>
      <c r="Q4308" s="3"/>
      <c r="R4308" s="3">
        <v>0</v>
      </c>
      <c r="S4308" s="3">
        <v>1</v>
      </c>
      <c r="T4308" s="2">
        <v>33</v>
      </c>
      <c r="U4308" s="3">
        <v>2.9507902693172192E-2</v>
      </c>
      <c r="V4308" s="3">
        <v>0.12763416280552192</v>
      </c>
      <c r="W4308" s="3">
        <v>1.2902155855432857E-2</v>
      </c>
      <c r="X4308" s="3">
        <v>52.712279549445178</v>
      </c>
      <c r="Y4308" s="3">
        <v>0.12763416280552192</v>
      </c>
      <c r="Z4308" s="3">
        <v>1.2902144449366729E-2</v>
      </c>
      <c r="AA4308" s="3">
        <v>52.712279549445178</v>
      </c>
      <c r="AB4308">
        <f t="shared" si="114"/>
        <v>0.12763416280552192</v>
      </c>
      <c r="AC4308">
        <f t="shared" si="115"/>
        <v>1.2902144449366729E-2</v>
      </c>
    </row>
    <row r="4309" spans="1:29" x14ac:dyDescent="0.25">
      <c r="A4309" s="2">
        <v>4308</v>
      </c>
      <c r="B4309" s="3" t="s">
        <v>178</v>
      </c>
      <c r="C4309" s="3" t="s">
        <v>333</v>
      </c>
      <c r="D4309" s="3" t="s">
        <v>179</v>
      </c>
      <c r="E4309" s="3" t="s">
        <v>221</v>
      </c>
      <c r="F4309" s="3">
        <v>0.56000000000000005</v>
      </c>
      <c r="G4309" s="3">
        <v>0.48</v>
      </c>
      <c r="H4309" s="3" t="s">
        <v>348</v>
      </c>
      <c r="I4309" s="2">
        <v>5100</v>
      </c>
      <c r="J4309" s="3" t="s">
        <v>85</v>
      </c>
      <c r="K4309" s="2">
        <v>1000</v>
      </c>
      <c r="L4309" s="3" t="s">
        <v>64</v>
      </c>
      <c r="M4309" s="3" t="s">
        <v>350</v>
      </c>
      <c r="N4309" s="3" t="s">
        <v>348</v>
      </c>
      <c r="O4309" s="3"/>
      <c r="P4309" s="3"/>
      <c r="Q4309" s="3"/>
      <c r="R4309" s="3">
        <v>0</v>
      </c>
      <c r="S4309" s="3">
        <v>1</v>
      </c>
      <c r="T4309" s="2">
        <v>2</v>
      </c>
      <c r="U4309" s="3">
        <v>1.5817869872842019E-2</v>
      </c>
      <c r="V4309" s="3">
        <v>0.1099583153894227</v>
      </c>
      <c r="W4309" s="3">
        <v>1.4381883891766077E-2</v>
      </c>
      <c r="X4309" s="3">
        <v>41.958184095617924</v>
      </c>
      <c r="Y4309" s="3">
        <v>0.1099583153894227</v>
      </c>
      <c r="Z4309" s="3">
        <v>1.4381871177556071E-2</v>
      </c>
      <c r="AA4309" s="3">
        <v>41.958184095617924</v>
      </c>
      <c r="AB4309">
        <f t="shared" ref="AB4309:AB4372" si="116">Y4309</f>
        <v>0.1099583153894227</v>
      </c>
      <c r="AC4309">
        <f t="shared" ref="AC4309:AC4372" si="117">Z4309</f>
        <v>1.4381871177556071E-2</v>
      </c>
    </row>
    <row r="4310" spans="1:29" x14ac:dyDescent="0.25">
      <c r="A4310" s="2">
        <v>4309</v>
      </c>
      <c r="B4310" s="3" t="s">
        <v>178</v>
      </c>
      <c r="C4310" s="3" t="s">
        <v>333</v>
      </c>
      <c r="D4310" s="3" t="s">
        <v>179</v>
      </c>
      <c r="E4310" s="3" t="s">
        <v>221</v>
      </c>
      <c r="F4310" s="3">
        <v>0.56000000000000005</v>
      </c>
      <c r="G4310" s="3">
        <v>0.48</v>
      </c>
      <c r="H4310" s="3" t="s">
        <v>348</v>
      </c>
      <c r="I4310" s="2">
        <v>5100</v>
      </c>
      <c r="J4310" s="3" t="s">
        <v>85</v>
      </c>
      <c r="K4310" s="2">
        <v>5100</v>
      </c>
      <c r="L4310" s="3" t="s">
        <v>64</v>
      </c>
      <c r="M4310" s="3" t="s">
        <v>376</v>
      </c>
      <c r="N4310" s="3" t="s">
        <v>348</v>
      </c>
      <c r="O4310" s="3"/>
      <c r="P4310" s="3"/>
      <c r="Q4310" s="3"/>
      <c r="R4310" s="3">
        <v>0</v>
      </c>
      <c r="S4310" s="3">
        <v>1</v>
      </c>
      <c r="T4310" s="2">
        <v>2</v>
      </c>
      <c r="U4310" s="3">
        <v>0.11859309642081689</v>
      </c>
      <c r="V4310" s="3">
        <v>0.42412769962830055</v>
      </c>
      <c r="W4310" s="3">
        <v>5.7074415219466816E-2</v>
      </c>
      <c r="X4310" s="3">
        <v>215.37553847931179</v>
      </c>
      <c r="Y4310" s="3">
        <v>0.42412769962830055</v>
      </c>
      <c r="Z4310" s="3">
        <v>5.7074364763205002E-2</v>
      </c>
      <c r="AA4310" s="3">
        <v>215.37553847931179</v>
      </c>
      <c r="AB4310">
        <f t="shared" si="116"/>
        <v>0.42412769962830055</v>
      </c>
      <c r="AC4310">
        <f t="shared" si="117"/>
        <v>5.7074364763205002E-2</v>
      </c>
    </row>
    <row r="4311" spans="1:29" x14ac:dyDescent="0.25">
      <c r="A4311" s="2">
        <v>4310</v>
      </c>
      <c r="B4311" s="3" t="s">
        <v>178</v>
      </c>
      <c r="C4311" s="3" t="s">
        <v>333</v>
      </c>
      <c r="D4311" s="3" t="s">
        <v>179</v>
      </c>
      <c r="E4311" s="3" t="s">
        <v>221</v>
      </c>
      <c r="F4311" s="3">
        <v>0.56000000000000005</v>
      </c>
      <c r="G4311" s="3">
        <v>0.48</v>
      </c>
      <c r="H4311" s="3" t="s">
        <v>348</v>
      </c>
      <c r="I4311" s="2">
        <v>5100</v>
      </c>
      <c r="J4311" s="3" t="s">
        <v>85</v>
      </c>
      <c r="K4311" s="2">
        <v>5100</v>
      </c>
      <c r="L4311" s="3" t="s">
        <v>64</v>
      </c>
      <c r="M4311" s="3" t="s">
        <v>349</v>
      </c>
      <c r="N4311" s="3" t="s">
        <v>348</v>
      </c>
      <c r="O4311" s="3"/>
      <c r="P4311" s="3"/>
      <c r="Q4311" s="3"/>
      <c r="R4311" s="3">
        <v>0</v>
      </c>
      <c r="S4311" s="3">
        <v>1</v>
      </c>
      <c r="T4311" s="2">
        <v>301</v>
      </c>
      <c r="U4311" s="3">
        <v>49.582342787585311</v>
      </c>
      <c r="V4311" s="3">
        <v>166.27938411355137</v>
      </c>
      <c r="W4311" s="3">
        <v>20.337059129702148</v>
      </c>
      <c r="X4311" s="3">
        <v>76740.333239586485</v>
      </c>
      <c r="Y4311" s="3">
        <v>166.27938411355137</v>
      </c>
      <c r="Z4311" s="3">
        <v>20.337041150858635</v>
      </c>
      <c r="AA4311" s="3">
        <v>76740.333239586485</v>
      </c>
      <c r="AB4311">
        <f t="shared" si="116"/>
        <v>166.27938411355137</v>
      </c>
      <c r="AC4311">
        <f t="shared" si="117"/>
        <v>20.337041150858635</v>
      </c>
    </row>
    <row r="4312" spans="1:29" x14ac:dyDescent="0.25">
      <c r="A4312" s="2">
        <v>4311</v>
      </c>
      <c r="B4312" s="3" t="s">
        <v>178</v>
      </c>
      <c r="C4312" s="3" t="s">
        <v>333</v>
      </c>
      <c r="D4312" s="3" t="s">
        <v>179</v>
      </c>
      <c r="E4312" s="3" t="s">
        <v>221</v>
      </c>
      <c r="F4312" s="3">
        <v>0.56000000000000005</v>
      </c>
      <c r="G4312" s="3">
        <v>0.48</v>
      </c>
      <c r="H4312" s="3" t="s">
        <v>348</v>
      </c>
      <c r="I4312" s="2">
        <v>5100</v>
      </c>
      <c r="J4312" s="3" t="s">
        <v>85</v>
      </c>
      <c r="K4312" s="2">
        <v>5100</v>
      </c>
      <c r="L4312" s="3" t="s">
        <v>64</v>
      </c>
      <c r="M4312" s="3" t="s">
        <v>350</v>
      </c>
      <c r="N4312" s="3" t="s">
        <v>348</v>
      </c>
      <c r="O4312" s="3"/>
      <c r="P4312" s="3"/>
      <c r="Q4312" s="3"/>
      <c r="R4312" s="3">
        <v>0</v>
      </c>
      <c r="S4312" s="3">
        <v>1</v>
      </c>
      <c r="T4312" s="2">
        <v>7</v>
      </c>
      <c r="U4312" s="3">
        <v>0.11645333891603891</v>
      </c>
      <c r="V4312" s="3">
        <v>0.56907039045568697</v>
      </c>
      <c r="W4312" s="3">
        <v>6.7906572497935955E-2</v>
      </c>
      <c r="X4312" s="3">
        <v>260.53477842005901</v>
      </c>
      <c r="Y4312" s="3">
        <v>0.56907039045568697</v>
      </c>
      <c r="Z4312" s="3">
        <v>6.7906512465576496E-2</v>
      </c>
      <c r="AA4312" s="3">
        <v>260.53477842005901</v>
      </c>
      <c r="AB4312">
        <f t="shared" si="116"/>
        <v>0.56907039045568697</v>
      </c>
      <c r="AC4312">
        <f t="shared" si="117"/>
        <v>6.7906512465576496E-2</v>
      </c>
    </row>
    <row r="4313" spans="1:29" x14ac:dyDescent="0.25">
      <c r="A4313" s="2">
        <v>4312</v>
      </c>
      <c r="B4313" s="3" t="s">
        <v>178</v>
      </c>
      <c r="C4313" s="3" t="s">
        <v>333</v>
      </c>
      <c r="D4313" s="3" t="s">
        <v>179</v>
      </c>
      <c r="E4313" s="3" t="s">
        <v>221</v>
      </c>
      <c r="F4313" s="3">
        <v>0.56000000000000005</v>
      </c>
      <c r="G4313" s="3">
        <v>0.48</v>
      </c>
      <c r="H4313" s="3" t="s">
        <v>348</v>
      </c>
      <c r="I4313" s="2">
        <v>6181</v>
      </c>
      <c r="J4313" s="3" t="s">
        <v>95</v>
      </c>
      <c r="K4313" s="2">
        <v>1000</v>
      </c>
      <c r="L4313" s="3" t="s">
        <v>64</v>
      </c>
      <c r="M4313" s="3" t="s">
        <v>349</v>
      </c>
      <c r="N4313" s="3" t="s">
        <v>348</v>
      </c>
      <c r="O4313" s="3"/>
      <c r="P4313" s="3"/>
      <c r="Q4313" s="3"/>
      <c r="R4313" s="3">
        <v>0</v>
      </c>
      <c r="S4313" s="3">
        <v>1</v>
      </c>
      <c r="T4313" s="2">
        <v>1</v>
      </c>
      <c r="U4313" s="3">
        <v>4.9839089333991297E-5</v>
      </c>
      <c r="V4313" s="3">
        <v>3.0294481280983867E-4</v>
      </c>
      <c r="W4313" s="3">
        <v>3.0501008619111953E-5</v>
      </c>
      <c r="X4313" s="3">
        <v>0.13383202019564044</v>
      </c>
      <c r="Y4313" s="3">
        <v>3.0294481280983867E-4</v>
      </c>
      <c r="Z4313" s="3">
        <v>3.05009816548957E-5</v>
      </c>
      <c r="AA4313" s="3">
        <v>0.13383202019564044</v>
      </c>
      <c r="AB4313">
        <f t="shared" si="116"/>
        <v>3.0294481280983867E-4</v>
      </c>
      <c r="AC4313">
        <f t="shared" si="117"/>
        <v>3.05009816548957E-5</v>
      </c>
    </row>
    <row r="4314" spans="1:29" x14ac:dyDescent="0.25">
      <c r="A4314" s="2">
        <v>4313</v>
      </c>
      <c r="B4314" s="3" t="s">
        <v>178</v>
      </c>
      <c r="C4314" s="3" t="s">
        <v>333</v>
      </c>
      <c r="D4314" s="3" t="s">
        <v>179</v>
      </c>
      <c r="E4314" s="3" t="s">
        <v>221</v>
      </c>
      <c r="F4314" s="3">
        <v>0.56000000000000005</v>
      </c>
      <c r="G4314" s="3">
        <v>0.48</v>
      </c>
      <c r="H4314" s="3" t="s">
        <v>348</v>
      </c>
      <c r="I4314" s="2">
        <v>6181</v>
      </c>
      <c r="J4314" s="3" t="s">
        <v>95</v>
      </c>
      <c r="K4314" s="2">
        <v>6181</v>
      </c>
      <c r="L4314" s="3" t="s">
        <v>64</v>
      </c>
      <c r="M4314" s="3" t="s">
        <v>349</v>
      </c>
      <c r="N4314" s="3" t="s">
        <v>348</v>
      </c>
      <c r="O4314" s="3"/>
      <c r="P4314" s="3"/>
      <c r="Q4314" s="3"/>
      <c r="R4314" s="3">
        <v>0</v>
      </c>
      <c r="S4314" s="3">
        <v>1</v>
      </c>
      <c r="T4314" s="2">
        <v>4</v>
      </c>
      <c r="U4314" s="3">
        <v>0.70987008534789275</v>
      </c>
      <c r="V4314" s="3">
        <v>4.3930119272632231</v>
      </c>
      <c r="W4314" s="3">
        <v>0.4396468137846945</v>
      </c>
      <c r="X4314" s="3">
        <v>1901.8887722158636</v>
      </c>
      <c r="Y4314" s="3">
        <v>4.3930119272632231</v>
      </c>
      <c r="Z4314" s="3">
        <v>0.43964642511781771</v>
      </c>
      <c r="AA4314" s="3">
        <v>1901.8887722158636</v>
      </c>
      <c r="AB4314">
        <f t="shared" si="116"/>
        <v>4.3930119272632231</v>
      </c>
      <c r="AC4314">
        <f t="shared" si="117"/>
        <v>0.43964642511781771</v>
      </c>
    </row>
    <row r="4315" spans="1:29" x14ac:dyDescent="0.25">
      <c r="A4315" s="2">
        <v>4314</v>
      </c>
      <c r="B4315" s="3" t="s">
        <v>178</v>
      </c>
      <c r="C4315" s="3" t="s">
        <v>333</v>
      </c>
      <c r="D4315" s="3" t="s">
        <v>179</v>
      </c>
      <c r="E4315" s="3" t="s">
        <v>221</v>
      </c>
      <c r="F4315" s="3">
        <v>0.56000000000000005</v>
      </c>
      <c r="G4315" s="3">
        <v>0.48</v>
      </c>
      <c r="H4315" s="3" t="s">
        <v>348</v>
      </c>
      <c r="I4315" s="2">
        <v>6250</v>
      </c>
      <c r="J4315" s="3" t="s">
        <v>98</v>
      </c>
      <c r="K4315" s="2">
        <v>1000</v>
      </c>
      <c r="L4315" s="3" t="s">
        <v>64</v>
      </c>
      <c r="M4315" s="3" t="s">
        <v>349</v>
      </c>
      <c r="N4315" s="3" t="s">
        <v>348</v>
      </c>
      <c r="O4315" s="3"/>
      <c r="P4315" s="3"/>
      <c r="Q4315" s="3"/>
      <c r="R4315" s="3">
        <v>0</v>
      </c>
      <c r="S4315" s="3">
        <v>1</v>
      </c>
      <c r="T4315" s="2">
        <v>4</v>
      </c>
      <c r="U4315" s="3">
        <v>3.2560321116862044E-2</v>
      </c>
      <c r="V4315" s="3">
        <v>0.17293900398608386</v>
      </c>
      <c r="W4315" s="3">
        <v>1.8501023232863314E-2</v>
      </c>
      <c r="X4315" s="3">
        <v>76.585494785098177</v>
      </c>
      <c r="Y4315" s="3">
        <v>0.17293900398608386</v>
      </c>
      <c r="Z4315" s="3">
        <v>1.8501006877155324E-2</v>
      </c>
      <c r="AA4315" s="3">
        <v>76.585494785098177</v>
      </c>
      <c r="AB4315">
        <f t="shared" si="116"/>
        <v>0.17293900398608386</v>
      </c>
      <c r="AC4315">
        <f t="shared" si="117"/>
        <v>1.8501006877155324E-2</v>
      </c>
    </row>
    <row r="4316" spans="1:29" x14ac:dyDescent="0.25">
      <c r="A4316" s="2">
        <v>4315</v>
      </c>
      <c r="B4316" s="3" t="s">
        <v>178</v>
      </c>
      <c r="C4316" s="3" t="s">
        <v>333</v>
      </c>
      <c r="D4316" s="3" t="s">
        <v>179</v>
      </c>
      <c r="E4316" s="3" t="s">
        <v>221</v>
      </c>
      <c r="F4316" s="3">
        <v>0.56000000000000005</v>
      </c>
      <c r="G4316" s="3">
        <v>0.48</v>
      </c>
      <c r="H4316" s="3" t="s">
        <v>348</v>
      </c>
      <c r="I4316" s="2">
        <v>6250</v>
      </c>
      <c r="J4316" s="3" t="s">
        <v>98</v>
      </c>
      <c r="K4316" s="2">
        <v>6250</v>
      </c>
      <c r="L4316" s="3" t="s">
        <v>64</v>
      </c>
      <c r="M4316" s="3" t="s">
        <v>349</v>
      </c>
      <c r="N4316" s="3" t="s">
        <v>348</v>
      </c>
      <c r="O4316" s="3"/>
      <c r="P4316" s="3"/>
      <c r="Q4316" s="3"/>
      <c r="R4316" s="3">
        <v>0</v>
      </c>
      <c r="S4316" s="3">
        <v>1</v>
      </c>
      <c r="T4316" s="2">
        <v>8</v>
      </c>
      <c r="U4316" s="3">
        <v>0.70137068779520939</v>
      </c>
      <c r="V4316" s="3">
        <v>4.5649915534669763</v>
      </c>
      <c r="W4316" s="3">
        <v>0.59248477907840713</v>
      </c>
      <c r="X4316" s="3">
        <v>1977.6684212163227</v>
      </c>
      <c r="Y4316" s="3">
        <v>4.5649915534669763</v>
      </c>
      <c r="Z4316" s="3">
        <v>0.5924842552961318</v>
      </c>
      <c r="AA4316" s="3">
        <v>1977.6684212163227</v>
      </c>
      <c r="AB4316">
        <f t="shared" si="116"/>
        <v>4.5649915534669763</v>
      </c>
      <c r="AC4316">
        <f t="shared" si="117"/>
        <v>0.5924842552961318</v>
      </c>
    </row>
    <row r="4317" spans="1:29" x14ac:dyDescent="0.25">
      <c r="A4317" s="2">
        <v>4316</v>
      </c>
      <c r="B4317" s="3" t="s">
        <v>178</v>
      </c>
      <c r="C4317" s="3" t="s">
        <v>333</v>
      </c>
      <c r="D4317" s="3" t="s">
        <v>179</v>
      </c>
      <c r="E4317" s="3" t="s">
        <v>221</v>
      </c>
      <c r="F4317" s="3">
        <v>0.56000000000000005</v>
      </c>
      <c r="G4317" s="3">
        <v>0.48</v>
      </c>
      <c r="H4317" s="3" t="s">
        <v>348</v>
      </c>
      <c r="I4317" s="2">
        <v>6250</v>
      </c>
      <c r="J4317" s="3" t="s">
        <v>98</v>
      </c>
      <c r="K4317" s="2">
        <v>6250</v>
      </c>
      <c r="L4317" s="3" t="s">
        <v>64</v>
      </c>
      <c r="M4317" s="3" t="s">
        <v>350</v>
      </c>
      <c r="N4317" s="3" t="s">
        <v>348</v>
      </c>
      <c r="O4317" s="3"/>
      <c r="P4317" s="3"/>
      <c r="Q4317" s="3"/>
      <c r="R4317" s="3">
        <v>0</v>
      </c>
      <c r="S4317" s="3">
        <v>1</v>
      </c>
      <c r="T4317" s="2">
        <v>3</v>
      </c>
      <c r="U4317" s="3">
        <v>0.15720583821073875</v>
      </c>
      <c r="V4317" s="3">
        <v>0.66283189457655534</v>
      </c>
      <c r="W4317" s="3">
        <v>6.2118510518512388E-2</v>
      </c>
      <c r="X4317" s="3">
        <v>315.1396765277243</v>
      </c>
      <c r="Y4317" s="3">
        <v>0.66283189457655534</v>
      </c>
      <c r="Z4317" s="3">
        <v>6.2118455603050945E-2</v>
      </c>
      <c r="AA4317" s="3">
        <v>315.1396765277243</v>
      </c>
      <c r="AB4317">
        <f t="shared" si="116"/>
        <v>0.66283189457655534</v>
      </c>
      <c r="AC4317">
        <f t="shared" si="117"/>
        <v>6.2118455603050945E-2</v>
      </c>
    </row>
    <row r="4318" spans="1:29" x14ac:dyDescent="0.25">
      <c r="A4318" s="2">
        <v>4317</v>
      </c>
      <c r="B4318" s="3" t="s">
        <v>178</v>
      </c>
      <c r="C4318" s="3" t="s">
        <v>333</v>
      </c>
      <c r="D4318" s="3" t="s">
        <v>179</v>
      </c>
      <c r="E4318" s="3" t="s">
        <v>221</v>
      </c>
      <c r="F4318" s="3">
        <v>0.56000000000000005</v>
      </c>
      <c r="G4318" s="3">
        <v>0.48</v>
      </c>
      <c r="H4318" s="3" t="s">
        <v>348</v>
      </c>
      <c r="I4318" s="2">
        <v>6300</v>
      </c>
      <c r="J4318" s="3" t="s">
        <v>99</v>
      </c>
      <c r="K4318" s="2">
        <v>1000</v>
      </c>
      <c r="L4318" s="3" t="s">
        <v>64</v>
      </c>
      <c r="M4318" s="3" t="s">
        <v>349</v>
      </c>
      <c r="N4318" s="3" t="s">
        <v>348</v>
      </c>
      <c r="O4318" s="3"/>
      <c r="P4318" s="3"/>
      <c r="Q4318" s="3"/>
      <c r="R4318" s="3">
        <v>0</v>
      </c>
      <c r="S4318" s="3">
        <v>1</v>
      </c>
      <c r="T4318" s="2">
        <v>4</v>
      </c>
      <c r="U4318" s="3">
        <v>0.21479737730836479</v>
      </c>
      <c r="V4318" s="3">
        <v>1.319133274233498</v>
      </c>
      <c r="W4318" s="3">
        <v>0.15116135858009111</v>
      </c>
      <c r="X4318" s="3">
        <v>593.22399587017082</v>
      </c>
      <c r="Y4318" s="3">
        <v>1.319133274233498</v>
      </c>
      <c r="Z4318" s="3">
        <v>0.15116122494688491</v>
      </c>
      <c r="AA4318" s="3">
        <v>593.22399587017082</v>
      </c>
      <c r="AB4318">
        <f t="shared" si="116"/>
        <v>1.319133274233498</v>
      </c>
      <c r="AC4318">
        <f t="shared" si="117"/>
        <v>0.15116122494688491</v>
      </c>
    </row>
    <row r="4319" spans="1:29" x14ac:dyDescent="0.25">
      <c r="A4319" s="2">
        <v>4318</v>
      </c>
      <c r="B4319" s="3" t="s">
        <v>178</v>
      </c>
      <c r="C4319" s="3" t="s">
        <v>333</v>
      </c>
      <c r="D4319" s="3" t="s">
        <v>179</v>
      </c>
      <c r="E4319" s="3" t="s">
        <v>221</v>
      </c>
      <c r="F4319" s="3">
        <v>0.56000000000000005</v>
      </c>
      <c r="G4319" s="3">
        <v>0.48</v>
      </c>
      <c r="H4319" s="3" t="s">
        <v>348</v>
      </c>
      <c r="I4319" s="2">
        <v>6300</v>
      </c>
      <c r="J4319" s="3" t="s">
        <v>99</v>
      </c>
      <c r="K4319" s="2">
        <v>6300</v>
      </c>
      <c r="L4319" s="3" t="s">
        <v>64</v>
      </c>
      <c r="M4319" s="3" t="s">
        <v>349</v>
      </c>
      <c r="N4319" s="3" t="s">
        <v>348</v>
      </c>
      <c r="O4319" s="3"/>
      <c r="P4319" s="3"/>
      <c r="Q4319" s="3"/>
      <c r="R4319" s="3">
        <v>0</v>
      </c>
      <c r="S4319" s="3">
        <v>1</v>
      </c>
      <c r="T4319" s="2">
        <v>3</v>
      </c>
      <c r="U4319" s="3">
        <v>1.714124018399947E-2</v>
      </c>
      <c r="V4319" s="3">
        <v>0.10627470797831925</v>
      </c>
      <c r="W4319" s="3">
        <v>1.2477248143486159E-2</v>
      </c>
      <c r="X4319" s="3">
        <v>41.912801172954161</v>
      </c>
      <c r="Y4319" s="3">
        <v>0.10627470797831925</v>
      </c>
      <c r="Z4319" s="3">
        <v>1.2477237113056873E-2</v>
      </c>
      <c r="AA4319" s="3">
        <v>41.912801172954161</v>
      </c>
      <c r="AB4319">
        <f t="shared" si="116"/>
        <v>0.10627470797831925</v>
      </c>
      <c r="AC4319">
        <f t="shared" si="117"/>
        <v>1.2477237113056873E-2</v>
      </c>
    </row>
    <row r="4320" spans="1:29" x14ac:dyDescent="0.25">
      <c r="A4320" s="2">
        <v>4319</v>
      </c>
      <c r="B4320" s="3" t="s">
        <v>178</v>
      </c>
      <c r="C4320" s="3" t="s">
        <v>333</v>
      </c>
      <c r="D4320" s="3" t="s">
        <v>179</v>
      </c>
      <c r="E4320" s="3" t="s">
        <v>221</v>
      </c>
      <c r="F4320" s="3">
        <v>0.56000000000000005</v>
      </c>
      <c r="G4320" s="3">
        <v>0.48</v>
      </c>
      <c r="H4320" s="3" t="s">
        <v>348</v>
      </c>
      <c r="I4320" s="2">
        <v>6410</v>
      </c>
      <c r="J4320" s="3" t="s">
        <v>100</v>
      </c>
      <c r="K4320" s="2">
        <v>1000</v>
      </c>
      <c r="L4320" s="3" t="s">
        <v>64</v>
      </c>
      <c r="M4320" s="3" t="s">
        <v>349</v>
      </c>
      <c r="N4320" s="3" t="s">
        <v>348</v>
      </c>
      <c r="O4320" s="3"/>
      <c r="P4320" s="3"/>
      <c r="Q4320" s="3"/>
      <c r="R4320" s="3">
        <v>0</v>
      </c>
      <c r="S4320" s="3">
        <v>1</v>
      </c>
      <c r="T4320" s="2">
        <v>16</v>
      </c>
      <c r="U4320" s="3">
        <v>0.8595328548366753</v>
      </c>
      <c r="V4320" s="3">
        <v>5.7936148158289047</v>
      </c>
      <c r="W4320" s="3">
        <v>0.62079027615652549</v>
      </c>
      <c r="X4320" s="3">
        <v>2310.3854716401156</v>
      </c>
      <c r="Y4320" s="3">
        <v>5.7936148158289047</v>
      </c>
      <c r="Z4320" s="3">
        <v>0.62078972735095961</v>
      </c>
      <c r="AA4320" s="3">
        <v>2310.3854716401156</v>
      </c>
      <c r="AB4320">
        <f t="shared" si="116"/>
        <v>5.7936148158289047</v>
      </c>
      <c r="AC4320">
        <f t="shared" si="117"/>
        <v>0.62078972735095961</v>
      </c>
    </row>
    <row r="4321" spans="1:29" x14ac:dyDescent="0.25">
      <c r="A4321" s="2">
        <v>4320</v>
      </c>
      <c r="B4321" s="3" t="s">
        <v>178</v>
      </c>
      <c r="C4321" s="3" t="s">
        <v>333</v>
      </c>
      <c r="D4321" s="3" t="s">
        <v>179</v>
      </c>
      <c r="E4321" s="3" t="s">
        <v>221</v>
      </c>
      <c r="F4321" s="3">
        <v>0.56000000000000005</v>
      </c>
      <c r="G4321" s="3">
        <v>0.48</v>
      </c>
      <c r="H4321" s="3" t="s">
        <v>348</v>
      </c>
      <c r="I4321" s="2">
        <v>6410</v>
      </c>
      <c r="J4321" s="3" t="s">
        <v>100</v>
      </c>
      <c r="K4321" s="2">
        <v>6410</v>
      </c>
      <c r="L4321" s="3" t="s">
        <v>64</v>
      </c>
      <c r="M4321" s="3" t="s">
        <v>349</v>
      </c>
      <c r="N4321" s="3" t="s">
        <v>348</v>
      </c>
      <c r="O4321" s="3"/>
      <c r="P4321" s="3"/>
      <c r="Q4321" s="3"/>
      <c r="R4321" s="3">
        <v>0</v>
      </c>
      <c r="S4321" s="3">
        <v>1</v>
      </c>
      <c r="T4321" s="2">
        <v>17</v>
      </c>
      <c r="U4321" s="3">
        <v>0.38862200040833977</v>
      </c>
      <c r="V4321" s="3">
        <v>2.5595215157906779</v>
      </c>
      <c r="W4321" s="3">
        <v>0.24976944267766546</v>
      </c>
      <c r="X4321" s="3">
        <v>1045.3187664912653</v>
      </c>
      <c r="Y4321" s="3">
        <v>2.5595215157906779</v>
      </c>
      <c r="Z4321" s="3">
        <v>0.24976922187063053</v>
      </c>
      <c r="AA4321" s="3">
        <v>1045.3187664912653</v>
      </c>
      <c r="AB4321">
        <f t="shared" si="116"/>
        <v>2.5595215157906779</v>
      </c>
      <c r="AC4321">
        <f t="shared" si="117"/>
        <v>0.24976922187063053</v>
      </c>
    </row>
    <row r="4322" spans="1:29" x14ac:dyDescent="0.25">
      <c r="A4322" s="2">
        <v>4321</v>
      </c>
      <c r="B4322" s="3" t="s">
        <v>178</v>
      </c>
      <c r="C4322" s="3" t="s">
        <v>333</v>
      </c>
      <c r="D4322" s="3" t="s">
        <v>179</v>
      </c>
      <c r="E4322" s="3" t="s">
        <v>221</v>
      </c>
      <c r="F4322" s="3">
        <v>0.56000000000000005</v>
      </c>
      <c r="G4322" s="3">
        <v>0.48</v>
      </c>
      <c r="H4322" s="3" t="s">
        <v>348</v>
      </c>
      <c r="I4322" s="2">
        <v>6430</v>
      </c>
      <c r="J4322" s="3" t="s">
        <v>102</v>
      </c>
      <c r="K4322" s="2">
        <v>1000</v>
      </c>
      <c r="L4322" s="3" t="s">
        <v>64</v>
      </c>
      <c r="M4322" s="3" t="s">
        <v>349</v>
      </c>
      <c r="N4322" s="3" t="s">
        <v>348</v>
      </c>
      <c r="O4322" s="3"/>
      <c r="P4322" s="3"/>
      <c r="Q4322" s="3"/>
      <c r="R4322" s="3">
        <v>0</v>
      </c>
      <c r="S4322" s="3">
        <v>1</v>
      </c>
      <c r="T4322" s="2">
        <v>9</v>
      </c>
      <c r="U4322" s="3">
        <v>1.2968130590772531</v>
      </c>
      <c r="V4322" s="3">
        <v>6.5041846436558899</v>
      </c>
      <c r="W4322" s="3">
        <v>0.64103452431351582</v>
      </c>
      <c r="X4322" s="3">
        <v>3322.0761535574493</v>
      </c>
      <c r="Y4322" s="3">
        <v>6.5041846436558899</v>
      </c>
      <c r="Z4322" s="3">
        <v>0.64103395761115423</v>
      </c>
      <c r="AA4322" s="3">
        <v>3322.0761535574493</v>
      </c>
      <c r="AB4322">
        <f t="shared" si="116"/>
        <v>6.5041846436558899</v>
      </c>
      <c r="AC4322">
        <f t="shared" si="117"/>
        <v>0.64103395761115423</v>
      </c>
    </row>
    <row r="4323" spans="1:29" x14ac:dyDescent="0.25">
      <c r="A4323" s="2">
        <v>4322</v>
      </c>
      <c r="B4323" s="3" t="s">
        <v>178</v>
      </c>
      <c r="C4323" s="3" t="s">
        <v>333</v>
      </c>
      <c r="D4323" s="3" t="s">
        <v>179</v>
      </c>
      <c r="E4323" s="3" t="s">
        <v>221</v>
      </c>
      <c r="F4323" s="3">
        <v>0.56000000000000005</v>
      </c>
      <c r="G4323" s="3">
        <v>0.48</v>
      </c>
      <c r="H4323" s="3" t="s">
        <v>348</v>
      </c>
      <c r="I4323" s="2">
        <v>6430</v>
      </c>
      <c r="J4323" s="3" t="s">
        <v>102</v>
      </c>
      <c r="K4323" s="2">
        <v>6430</v>
      </c>
      <c r="L4323" s="3" t="s">
        <v>64</v>
      </c>
      <c r="M4323" s="3" t="s">
        <v>349</v>
      </c>
      <c r="N4323" s="3" t="s">
        <v>348</v>
      </c>
      <c r="O4323" s="3"/>
      <c r="P4323" s="3"/>
      <c r="Q4323" s="3"/>
      <c r="R4323" s="3">
        <v>0</v>
      </c>
      <c r="S4323" s="3">
        <v>1</v>
      </c>
      <c r="T4323" s="2">
        <v>20</v>
      </c>
      <c r="U4323" s="3">
        <v>0.94098729398497849</v>
      </c>
      <c r="V4323" s="3">
        <v>5.5154474345946891</v>
      </c>
      <c r="W4323" s="3">
        <v>0.67757596422369459</v>
      </c>
      <c r="X4323" s="3">
        <v>2403.2867821587301</v>
      </c>
      <c r="Y4323" s="3">
        <v>5.5154474345946891</v>
      </c>
      <c r="Z4323" s="3">
        <v>0.67757536521711403</v>
      </c>
      <c r="AA4323" s="3">
        <v>2403.2867821587301</v>
      </c>
      <c r="AB4323">
        <f t="shared" si="116"/>
        <v>5.5154474345946891</v>
      </c>
      <c r="AC4323">
        <f t="shared" si="117"/>
        <v>0.67757536521711403</v>
      </c>
    </row>
    <row r="4324" spans="1:29" x14ac:dyDescent="0.25">
      <c r="A4324" s="2">
        <v>4323</v>
      </c>
      <c r="B4324" s="3" t="s">
        <v>178</v>
      </c>
      <c r="C4324" s="3" t="s">
        <v>333</v>
      </c>
      <c r="D4324" s="3" t="s">
        <v>179</v>
      </c>
      <c r="E4324" s="3" t="s">
        <v>221</v>
      </c>
      <c r="F4324" s="3">
        <v>0.56000000000000005</v>
      </c>
      <c r="G4324" s="3">
        <v>0.48</v>
      </c>
      <c r="H4324" s="3" t="s">
        <v>348</v>
      </c>
      <c r="I4324" s="2">
        <v>6460</v>
      </c>
      <c r="J4324" s="3" t="s">
        <v>104</v>
      </c>
      <c r="K4324" s="2">
        <v>1000</v>
      </c>
      <c r="L4324" s="3" t="s">
        <v>64</v>
      </c>
      <c r="M4324" s="3" t="s">
        <v>349</v>
      </c>
      <c r="N4324" s="3" t="s">
        <v>348</v>
      </c>
      <c r="O4324" s="3"/>
      <c r="P4324" s="3"/>
      <c r="Q4324" s="3"/>
      <c r="R4324" s="3">
        <v>0</v>
      </c>
      <c r="S4324" s="3">
        <v>1</v>
      </c>
      <c r="T4324" s="2">
        <v>13</v>
      </c>
      <c r="U4324" s="3">
        <v>0.23309882221012207</v>
      </c>
      <c r="V4324" s="3">
        <v>1.9710753283291447</v>
      </c>
      <c r="W4324" s="3">
        <v>0.26814263039566044</v>
      </c>
      <c r="X4324" s="3">
        <v>761.58514181184773</v>
      </c>
      <c r="Y4324" s="3">
        <v>1.9710753283291447</v>
      </c>
      <c r="Z4324" s="3">
        <v>0.2681423933459291</v>
      </c>
      <c r="AA4324" s="3">
        <v>761.58514181184773</v>
      </c>
      <c r="AB4324">
        <f t="shared" si="116"/>
        <v>1.9710753283291447</v>
      </c>
      <c r="AC4324">
        <f t="shared" si="117"/>
        <v>0.2681423933459291</v>
      </c>
    </row>
    <row r="4325" spans="1:29" x14ac:dyDescent="0.25">
      <c r="A4325" s="2">
        <v>4324</v>
      </c>
      <c r="B4325" s="3" t="s">
        <v>178</v>
      </c>
      <c r="C4325" s="3" t="s">
        <v>333</v>
      </c>
      <c r="D4325" s="3" t="s">
        <v>179</v>
      </c>
      <c r="E4325" s="3" t="s">
        <v>221</v>
      </c>
      <c r="F4325" s="3">
        <v>0.56000000000000005</v>
      </c>
      <c r="G4325" s="3">
        <v>0.48</v>
      </c>
      <c r="H4325" s="3" t="s">
        <v>348</v>
      </c>
      <c r="I4325" s="2">
        <v>6460</v>
      </c>
      <c r="J4325" s="3" t="s">
        <v>104</v>
      </c>
      <c r="K4325" s="2">
        <v>6460</v>
      </c>
      <c r="L4325" s="3" t="s">
        <v>64</v>
      </c>
      <c r="M4325" s="3" t="s">
        <v>349</v>
      </c>
      <c r="N4325" s="3" t="s">
        <v>348</v>
      </c>
      <c r="O4325" s="3"/>
      <c r="P4325" s="3"/>
      <c r="Q4325" s="3"/>
      <c r="R4325" s="3">
        <v>0</v>
      </c>
      <c r="S4325" s="3">
        <v>1</v>
      </c>
      <c r="T4325" s="2">
        <v>18</v>
      </c>
      <c r="U4325" s="3">
        <v>0.78791691373687989</v>
      </c>
      <c r="V4325" s="3">
        <v>5.58267364363748</v>
      </c>
      <c r="W4325" s="3">
        <v>0.63221183641316936</v>
      </c>
      <c r="X4325" s="3">
        <v>2155.2279703134964</v>
      </c>
      <c r="Y4325" s="3">
        <v>5.58267364363748</v>
      </c>
      <c r="Z4325" s="3">
        <v>0.63221127751044937</v>
      </c>
      <c r="AA4325" s="3">
        <v>2155.2279703134964</v>
      </c>
      <c r="AB4325">
        <f t="shared" si="116"/>
        <v>5.58267364363748</v>
      </c>
      <c r="AC4325">
        <f t="shared" si="117"/>
        <v>0.63221127751044937</v>
      </c>
    </row>
    <row r="4326" spans="1:29" x14ac:dyDescent="0.25">
      <c r="A4326" s="2">
        <v>4325</v>
      </c>
      <c r="B4326" s="3" t="s">
        <v>178</v>
      </c>
      <c r="C4326" s="3" t="s">
        <v>333</v>
      </c>
      <c r="D4326" s="3" t="s">
        <v>179</v>
      </c>
      <c r="E4326" s="3" t="s">
        <v>221</v>
      </c>
      <c r="F4326" s="3">
        <v>0.56000000000000005</v>
      </c>
      <c r="G4326" s="3">
        <v>0.48</v>
      </c>
      <c r="H4326" s="3" t="s">
        <v>348</v>
      </c>
      <c r="I4326" s="2">
        <v>6460</v>
      </c>
      <c r="J4326" s="3" t="s">
        <v>104</v>
      </c>
      <c r="K4326" s="2">
        <v>6460</v>
      </c>
      <c r="L4326" s="3" t="s">
        <v>64</v>
      </c>
      <c r="M4326" s="3" t="s">
        <v>350</v>
      </c>
      <c r="N4326" s="3" t="s">
        <v>348</v>
      </c>
      <c r="O4326" s="3"/>
      <c r="P4326" s="3"/>
      <c r="Q4326" s="3"/>
      <c r="R4326" s="3">
        <v>0</v>
      </c>
      <c r="S4326" s="3">
        <v>1</v>
      </c>
      <c r="T4326" s="2">
        <v>2</v>
      </c>
      <c r="U4326" s="3">
        <v>2.1337366486323089E-2</v>
      </c>
      <c r="V4326" s="3">
        <v>0.14277786330072828</v>
      </c>
      <c r="W4326" s="3">
        <v>1.3444846777804876E-2</v>
      </c>
      <c r="X4326" s="3">
        <v>60.378573082962824</v>
      </c>
      <c r="Y4326" s="3">
        <v>0.14277786330072828</v>
      </c>
      <c r="Z4326" s="3">
        <v>1.34448348919764E-2</v>
      </c>
      <c r="AA4326" s="3">
        <v>60.378573082962824</v>
      </c>
      <c r="AB4326">
        <f t="shared" si="116"/>
        <v>0.14277786330072828</v>
      </c>
      <c r="AC4326">
        <f t="shared" si="117"/>
        <v>1.34448348919764E-2</v>
      </c>
    </row>
    <row r="4327" spans="1:29" x14ac:dyDescent="0.25">
      <c r="A4327" s="2">
        <v>4326</v>
      </c>
      <c r="B4327" s="3" t="s">
        <v>178</v>
      </c>
      <c r="C4327" s="3" t="s">
        <v>333</v>
      </c>
      <c r="D4327" s="3" t="s">
        <v>179</v>
      </c>
      <c r="E4327" s="3" t="s">
        <v>221</v>
      </c>
      <c r="F4327" s="3">
        <v>0.56000000000000005</v>
      </c>
      <c r="G4327" s="3">
        <v>0.48</v>
      </c>
      <c r="H4327" s="3" t="s">
        <v>348</v>
      </c>
      <c r="I4327" s="2">
        <v>7400</v>
      </c>
      <c r="J4327" s="3" t="s">
        <v>127</v>
      </c>
      <c r="K4327" s="2">
        <v>1000</v>
      </c>
      <c r="L4327" s="3"/>
      <c r="M4327" s="3" t="s">
        <v>349</v>
      </c>
      <c r="N4327" s="3" t="s">
        <v>348</v>
      </c>
      <c r="O4327" s="3"/>
      <c r="P4327" s="3"/>
      <c r="Q4327" s="3"/>
      <c r="R4327" s="3">
        <v>0</v>
      </c>
      <c r="S4327" s="3">
        <v>1</v>
      </c>
      <c r="T4327" s="2">
        <v>1</v>
      </c>
      <c r="U4327" s="3">
        <v>4.2245056784226999E-5</v>
      </c>
      <c r="V4327" s="3">
        <v>2.6462033515305399E-4</v>
      </c>
      <c r="W4327" s="3">
        <v>4.1352965083910634E-5</v>
      </c>
      <c r="X4327" s="3">
        <v>7.6917780992167173E-2</v>
      </c>
      <c r="Y4327" s="3">
        <v>2.6462033515305399E-4</v>
      </c>
      <c r="Z4327" s="3">
        <v>4.1352928526093402E-5</v>
      </c>
      <c r="AA4327" s="3">
        <v>7.6917780992167173E-2</v>
      </c>
      <c r="AB4327">
        <f t="shared" si="116"/>
        <v>2.6462033515305399E-4</v>
      </c>
      <c r="AC4327">
        <f t="shared" si="117"/>
        <v>4.1352928526093402E-5</v>
      </c>
    </row>
    <row r="4328" spans="1:29" x14ac:dyDescent="0.25">
      <c r="A4328" s="2">
        <v>4327</v>
      </c>
      <c r="B4328" s="3" t="s">
        <v>178</v>
      </c>
      <c r="C4328" s="3" t="s">
        <v>333</v>
      </c>
      <c r="D4328" s="3" t="s">
        <v>179</v>
      </c>
      <c r="E4328" s="3" t="s">
        <v>221</v>
      </c>
      <c r="F4328" s="3">
        <v>0.56000000000000005</v>
      </c>
      <c r="G4328" s="3">
        <v>0.48</v>
      </c>
      <c r="H4328" s="3" t="s">
        <v>348</v>
      </c>
      <c r="I4328" s="2">
        <v>7400</v>
      </c>
      <c r="J4328" s="3" t="s">
        <v>127</v>
      </c>
      <c r="K4328" s="2">
        <v>7400</v>
      </c>
      <c r="L4328" s="3"/>
      <c r="M4328" s="3" t="s">
        <v>349</v>
      </c>
      <c r="N4328" s="3" t="s">
        <v>348</v>
      </c>
      <c r="O4328" s="3"/>
      <c r="P4328" s="3"/>
      <c r="Q4328" s="3"/>
      <c r="R4328" s="3">
        <v>0</v>
      </c>
      <c r="S4328" s="3">
        <v>1</v>
      </c>
      <c r="T4328" s="2">
        <v>36</v>
      </c>
      <c r="U4328" s="3">
        <v>3.2871232739337684</v>
      </c>
      <c r="V4328" s="3">
        <v>14.115060790132777</v>
      </c>
      <c r="W4328" s="3">
        <v>1.5136722065195045</v>
      </c>
      <c r="X4328" s="3">
        <v>6484.6647164072128</v>
      </c>
      <c r="Y4328" s="3">
        <v>14.115060790132777</v>
      </c>
      <c r="Z4328" s="3">
        <v>1.5136708683675328</v>
      </c>
      <c r="AA4328" s="3">
        <v>6484.6647164072128</v>
      </c>
      <c r="AB4328">
        <f t="shared" si="116"/>
        <v>14.115060790132777</v>
      </c>
      <c r="AC4328">
        <f t="shared" si="117"/>
        <v>1.5136708683675328</v>
      </c>
    </row>
    <row r="4329" spans="1:29" x14ac:dyDescent="0.25">
      <c r="A4329" s="2">
        <v>4328</v>
      </c>
      <c r="B4329" s="3" t="s">
        <v>178</v>
      </c>
      <c r="C4329" s="3" t="s">
        <v>333</v>
      </c>
      <c r="D4329" s="3" t="s">
        <v>179</v>
      </c>
      <c r="E4329" s="3" t="s">
        <v>221</v>
      </c>
      <c r="F4329" s="3">
        <v>0.56000000000000005</v>
      </c>
      <c r="G4329" s="3">
        <v>0.48</v>
      </c>
      <c r="H4329" s="3" t="s">
        <v>348</v>
      </c>
      <c r="I4329" s="2">
        <v>7410</v>
      </c>
      <c r="J4329" s="3" t="s">
        <v>150</v>
      </c>
      <c r="K4329" s="2">
        <v>1000</v>
      </c>
      <c r="L4329" s="3"/>
      <c r="M4329" s="3" t="s">
        <v>349</v>
      </c>
      <c r="N4329" s="3" t="s">
        <v>348</v>
      </c>
      <c r="O4329" s="3"/>
      <c r="P4329" s="3"/>
      <c r="Q4329" s="3"/>
      <c r="R4329" s="3">
        <v>0</v>
      </c>
      <c r="S4329" s="3">
        <v>1</v>
      </c>
      <c r="T4329" s="2">
        <v>16</v>
      </c>
      <c r="U4329" s="3">
        <v>0.96170383619007693</v>
      </c>
      <c r="V4329" s="3">
        <v>6.4295834716934328</v>
      </c>
      <c r="W4329" s="3">
        <v>0.77631254717787412</v>
      </c>
      <c r="X4329" s="3">
        <v>2761.7006672845573</v>
      </c>
      <c r="Y4329" s="3">
        <v>6.4295834716934328</v>
      </c>
      <c r="Z4329" s="3">
        <v>0.77631186088386617</v>
      </c>
      <c r="AA4329" s="3">
        <v>2761.7006672845573</v>
      </c>
      <c r="AB4329">
        <f t="shared" si="116"/>
        <v>6.4295834716934328</v>
      </c>
      <c r="AC4329">
        <f t="shared" si="117"/>
        <v>0.77631186088386617</v>
      </c>
    </row>
    <row r="4330" spans="1:29" x14ac:dyDescent="0.25">
      <c r="A4330" s="2">
        <v>4329</v>
      </c>
      <c r="B4330" s="3" t="s">
        <v>178</v>
      </c>
      <c r="C4330" s="3" t="s">
        <v>333</v>
      </c>
      <c r="D4330" s="3" t="s">
        <v>179</v>
      </c>
      <c r="E4330" s="3" t="s">
        <v>221</v>
      </c>
      <c r="F4330" s="3">
        <v>0.56000000000000005</v>
      </c>
      <c r="G4330" s="3">
        <v>0.48</v>
      </c>
      <c r="H4330" s="3" t="s">
        <v>348</v>
      </c>
      <c r="I4330" s="2">
        <v>7410</v>
      </c>
      <c r="J4330" s="3" t="s">
        <v>150</v>
      </c>
      <c r="K4330" s="2">
        <v>7410</v>
      </c>
      <c r="L4330" s="3"/>
      <c r="M4330" s="3" t="s">
        <v>349</v>
      </c>
      <c r="N4330" s="3" t="s">
        <v>348</v>
      </c>
      <c r="O4330" s="3"/>
      <c r="P4330" s="3"/>
      <c r="Q4330" s="3"/>
      <c r="R4330" s="3">
        <v>0</v>
      </c>
      <c r="S4330" s="3">
        <v>1</v>
      </c>
      <c r="T4330" s="2">
        <v>22</v>
      </c>
      <c r="U4330" s="3">
        <v>1.2337595937782577</v>
      </c>
      <c r="V4330" s="3">
        <v>6.1312531829010783</v>
      </c>
      <c r="W4330" s="3">
        <v>0.57288873477679192</v>
      </c>
      <c r="X4330" s="3">
        <v>2691.7277678878058</v>
      </c>
      <c r="Y4330" s="3">
        <v>6.1312531829010783</v>
      </c>
      <c r="Z4330" s="3">
        <v>0.57288822831826924</v>
      </c>
      <c r="AA4330" s="3">
        <v>2691.7277678878058</v>
      </c>
      <c r="AB4330">
        <f t="shared" si="116"/>
        <v>6.1312531829010783</v>
      </c>
      <c r="AC4330">
        <f t="shared" si="117"/>
        <v>0.57288822831826924</v>
      </c>
    </row>
    <row r="4331" spans="1:29" x14ac:dyDescent="0.25">
      <c r="A4331" s="2">
        <v>4330</v>
      </c>
      <c r="B4331" s="3" t="s">
        <v>178</v>
      </c>
      <c r="C4331" s="3" t="s">
        <v>333</v>
      </c>
      <c r="D4331" s="3" t="s">
        <v>179</v>
      </c>
      <c r="E4331" s="3" t="s">
        <v>221</v>
      </c>
      <c r="F4331" s="3">
        <v>0.56000000000000005</v>
      </c>
      <c r="G4331" s="3">
        <v>0.48</v>
      </c>
      <c r="H4331" s="3" t="s">
        <v>348</v>
      </c>
      <c r="I4331" s="2">
        <v>7430</v>
      </c>
      <c r="J4331" s="3" t="s">
        <v>55</v>
      </c>
      <c r="K4331" s="2">
        <v>1000</v>
      </c>
      <c r="L4331" s="3"/>
      <c r="M4331" s="3" t="s">
        <v>349</v>
      </c>
      <c r="N4331" s="3" t="s">
        <v>348</v>
      </c>
      <c r="O4331" s="3"/>
      <c r="P4331" s="3"/>
      <c r="Q4331" s="3"/>
      <c r="R4331" s="3">
        <v>0</v>
      </c>
      <c r="S4331" s="3">
        <v>1</v>
      </c>
      <c r="T4331" s="2">
        <v>126</v>
      </c>
      <c r="U4331" s="3">
        <v>0.13431279899123647</v>
      </c>
      <c r="V4331" s="3">
        <v>0.85274969828408498</v>
      </c>
      <c r="W4331" s="3">
        <v>0.10427055673698088</v>
      </c>
      <c r="X4331" s="3">
        <v>371.75118555946619</v>
      </c>
      <c r="Y4331" s="3">
        <v>0.85274969828408498</v>
      </c>
      <c r="Z4331" s="3">
        <v>0.10427046455727999</v>
      </c>
      <c r="AA4331" s="3">
        <v>371.75118555946619</v>
      </c>
      <c r="AB4331">
        <f t="shared" si="116"/>
        <v>0.85274969828408498</v>
      </c>
      <c r="AC4331">
        <f t="shared" si="117"/>
        <v>0.10427046455727999</v>
      </c>
    </row>
    <row r="4332" spans="1:29" x14ac:dyDescent="0.25">
      <c r="A4332" s="2">
        <v>4331</v>
      </c>
      <c r="B4332" s="3" t="s">
        <v>178</v>
      </c>
      <c r="C4332" s="3" t="s">
        <v>333</v>
      </c>
      <c r="D4332" s="3" t="s">
        <v>179</v>
      </c>
      <c r="E4332" s="3" t="s">
        <v>221</v>
      </c>
      <c r="F4332" s="3">
        <v>0.56000000000000005</v>
      </c>
      <c r="G4332" s="3">
        <v>0.48</v>
      </c>
      <c r="H4332" s="3" t="s">
        <v>348</v>
      </c>
      <c r="I4332" s="2">
        <v>7430</v>
      </c>
      <c r="J4332" s="3" t="s">
        <v>55</v>
      </c>
      <c r="K4332" s="2">
        <v>7430</v>
      </c>
      <c r="L4332" s="3"/>
      <c r="M4332" s="3" t="s">
        <v>376</v>
      </c>
      <c r="N4332" s="3" t="s">
        <v>348</v>
      </c>
      <c r="O4332" s="3"/>
      <c r="P4332" s="3"/>
      <c r="Q4332" s="3"/>
      <c r="R4332" s="3">
        <v>0</v>
      </c>
      <c r="S4332" s="3">
        <v>1</v>
      </c>
      <c r="T4332" s="2">
        <v>276</v>
      </c>
      <c r="U4332" s="3">
        <v>52.604413673738065</v>
      </c>
      <c r="V4332" s="3">
        <v>237.21199133649191</v>
      </c>
      <c r="W4332" s="3">
        <v>31.815549581514265</v>
      </c>
      <c r="X4332" s="3">
        <v>119403.30890889016</v>
      </c>
      <c r="Y4332" s="3">
        <v>237.21199133649191</v>
      </c>
      <c r="Z4332" s="3">
        <v>31.815521455186676</v>
      </c>
      <c r="AA4332" s="3">
        <v>119403.30890889016</v>
      </c>
      <c r="AB4332">
        <f t="shared" si="116"/>
        <v>237.21199133649191</v>
      </c>
      <c r="AC4332">
        <f t="shared" si="117"/>
        <v>31.815521455186676</v>
      </c>
    </row>
    <row r="4333" spans="1:29" x14ac:dyDescent="0.25">
      <c r="A4333" s="2">
        <v>4332</v>
      </c>
      <c r="B4333" s="3" t="s">
        <v>178</v>
      </c>
      <c r="C4333" s="3" t="s">
        <v>333</v>
      </c>
      <c r="D4333" s="3" t="s">
        <v>179</v>
      </c>
      <c r="E4333" s="3" t="s">
        <v>221</v>
      </c>
      <c r="F4333" s="3">
        <v>0.56000000000000005</v>
      </c>
      <c r="G4333" s="3">
        <v>0.48</v>
      </c>
      <c r="H4333" s="3" t="s">
        <v>348</v>
      </c>
      <c r="I4333" s="2">
        <v>7430</v>
      </c>
      <c r="J4333" s="3" t="s">
        <v>55</v>
      </c>
      <c r="K4333" s="2">
        <v>7430</v>
      </c>
      <c r="L4333" s="3"/>
      <c r="M4333" s="3" t="s">
        <v>349</v>
      </c>
      <c r="N4333" s="3" t="s">
        <v>348</v>
      </c>
      <c r="O4333" s="3"/>
      <c r="P4333" s="3"/>
      <c r="Q4333" s="3"/>
      <c r="R4333" s="3">
        <v>0</v>
      </c>
      <c r="S4333" s="3">
        <v>1</v>
      </c>
      <c r="T4333" s="2">
        <v>450</v>
      </c>
      <c r="U4333" s="3">
        <v>71.849438973139314</v>
      </c>
      <c r="V4333" s="3">
        <v>390.75793485668521</v>
      </c>
      <c r="W4333" s="3">
        <v>48.483200629000414</v>
      </c>
      <c r="X4333" s="3">
        <v>176252.29047259208</v>
      </c>
      <c r="Y4333" s="3">
        <v>390.75793485668521</v>
      </c>
      <c r="Z4333" s="3">
        <v>48.483157767745318</v>
      </c>
      <c r="AA4333" s="3">
        <v>176252.29047259208</v>
      </c>
      <c r="AB4333">
        <f t="shared" si="116"/>
        <v>390.75793485668521</v>
      </c>
      <c r="AC4333">
        <f t="shared" si="117"/>
        <v>48.483157767745318</v>
      </c>
    </row>
    <row r="4334" spans="1:29" x14ac:dyDescent="0.25">
      <c r="A4334" s="2">
        <v>4333</v>
      </c>
      <c r="B4334" s="3" t="s">
        <v>178</v>
      </c>
      <c r="C4334" s="3" t="s">
        <v>333</v>
      </c>
      <c r="D4334" s="3" t="s">
        <v>179</v>
      </c>
      <c r="E4334" s="3" t="s">
        <v>221</v>
      </c>
      <c r="F4334" s="3">
        <v>0.56000000000000005</v>
      </c>
      <c r="G4334" s="3">
        <v>0.48</v>
      </c>
      <c r="H4334" s="3" t="s">
        <v>348</v>
      </c>
      <c r="I4334" s="2">
        <v>7430</v>
      </c>
      <c r="J4334" s="3" t="s">
        <v>55</v>
      </c>
      <c r="K4334" s="2">
        <v>7430</v>
      </c>
      <c r="L4334" s="3"/>
      <c r="M4334" s="3" t="s">
        <v>349</v>
      </c>
      <c r="N4334" s="3" t="s">
        <v>348</v>
      </c>
      <c r="O4334" s="3"/>
      <c r="P4334" s="3"/>
      <c r="Q4334" s="3" t="s">
        <v>377</v>
      </c>
      <c r="R4334" s="3">
        <v>0</v>
      </c>
      <c r="S4334" s="3">
        <v>1</v>
      </c>
      <c r="T4334" s="2">
        <v>1</v>
      </c>
      <c r="U4334" s="3">
        <v>1.6767150638680299E-5</v>
      </c>
      <c r="V4334" s="3">
        <v>9.3010834322678035E-5</v>
      </c>
      <c r="W4334" s="3">
        <v>1.0366337768889971E-5</v>
      </c>
      <c r="X4334" s="3">
        <v>4.4567703617768906E-2</v>
      </c>
      <c r="Y4334" s="3">
        <v>9.3010834322678035E-5</v>
      </c>
      <c r="Z4334" s="3">
        <v>1.0366328604597201E-5</v>
      </c>
      <c r="AA4334" s="3">
        <v>4.4567703617768906E-2</v>
      </c>
      <c r="AB4334">
        <f t="shared" si="116"/>
        <v>9.3010834322678035E-5</v>
      </c>
      <c r="AC4334">
        <f t="shared" si="117"/>
        <v>1.0366328604597201E-5</v>
      </c>
    </row>
    <row r="4335" spans="1:29" x14ac:dyDescent="0.25">
      <c r="A4335" s="2">
        <v>4334</v>
      </c>
      <c r="B4335" s="3" t="s">
        <v>178</v>
      </c>
      <c r="C4335" s="3" t="s">
        <v>333</v>
      </c>
      <c r="D4335" s="3" t="s">
        <v>179</v>
      </c>
      <c r="E4335" s="3" t="s">
        <v>221</v>
      </c>
      <c r="F4335" s="3">
        <v>0.56000000000000005</v>
      </c>
      <c r="G4335" s="3">
        <v>0.48</v>
      </c>
      <c r="H4335" s="3" t="s">
        <v>348</v>
      </c>
      <c r="I4335" s="2">
        <v>7430</v>
      </c>
      <c r="J4335" s="3" t="s">
        <v>55</v>
      </c>
      <c r="K4335" s="2">
        <v>7430</v>
      </c>
      <c r="L4335" s="3"/>
      <c r="M4335" s="3" t="s">
        <v>350</v>
      </c>
      <c r="N4335" s="3" t="s">
        <v>348</v>
      </c>
      <c r="O4335" s="3"/>
      <c r="P4335" s="3"/>
      <c r="Q4335" s="3"/>
      <c r="R4335" s="3">
        <v>0</v>
      </c>
      <c r="S4335" s="3">
        <v>1</v>
      </c>
      <c r="T4335" s="2">
        <v>43</v>
      </c>
      <c r="U4335" s="3">
        <v>0.88142173877738617</v>
      </c>
      <c r="V4335" s="3">
        <v>4.872673290973923</v>
      </c>
      <c r="W4335" s="3">
        <v>0.54833290387431932</v>
      </c>
      <c r="X4335" s="3">
        <v>2355.19546347607</v>
      </c>
      <c r="Y4335" s="3">
        <v>4.872673290973923</v>
      </c>
      <c r="Z4335" s="3">
        <v>0.5483324191242176</v>
      </c>
      <c r="AA4335" s="3">
        <v>2355.19546347607</v>
      </c>
      <c r="AB4335">
        <f t="shared" si="116"/>
        <v>4.872673290973923</v>
      </c>
      <c r="AC4335">
        <f t="shared" si="117"/>
        <v>0.5483324191242176</v>
      </c>
    </row>
    <row r="4336" spans="1:29" x14ac:dyDescent="0.25">
      <c r="A4336" s="2">
        <v>4335</v>
      </c>
      <c r="B4336" s="3" t="s">
        <v>178</v>
      </c>
      <c r="C4336" s="3" t="s">
        <v>333</v>
      </c>
      <c r="D4336" s="3" t="s">
        <v>179</v>
      </c>
      <c r="E4336" s="3" t="s">
        <v>221</v>
      </c>
      <c r="F4336" s="3">
        <v>0.56000000000000005</v>
      </c>
      <c r="G4336" s="3">
        <v>0.48</v>
      </c>
      <c r="H4336" s="3" t="s">
        <v>348</v>
      </c>
      <c r="I4336" s="2">
        <v>7430</v>
      </c>
      <c r="J4336" s="3" t="s">
        <v>55</v>
      </c>
      <c r="K4336" s="2">
        <v>7430</v>
      </c>
      <c r="L4336" s="3"/>
      <c r="M4336" s="3" t="s">
        <v>350</v>
      </c>
      <c r="N4336" s="3" t="s">
        <v>348</v>
      </c>
      <c r="O4336" s="3"/>
      <c r="P4336" s="3"/>
      <c r="Q4336" s="3" t="s">
        <v>377</v>
      </c>
      <c r="R4336" s="3">
        <v>0</v>
      </c>
      <c r="S4336" s="3">
        <v>1</v>
      </c>
      <c r="T4336" s="2">
        <v>2</v>
      </c>
      <c r="U4336" s="3">
        <v>2.7061410670494902E-5</v>
      </c>
      <c r="V4336" s="3">
        <v>1.418559548444994E-4</v>
      </c>
      <c r="W4336" s="3">
        <v>1.5984580890411071E-5</v>
      </c>
      <c r="X4336" s="3">
        <v>6.8110971170680781E-2</v>
      </c>
      <c r="Y4336" s="3">
        <v>1.418559548444994E-4</v>
      </c>
      <c r="Z4336" s="3">
        <v>1.59845667593473E-5</v>
      </c>
      <c r="AA4336" s="3">
        <v>6.8110971170680781E-2</v>
      </c>
      <c r="AB4336">
        <f t="shared" si="116"/>
        <v>1.418559548444994E-4</v>
      </c>
      <c r="AC4336">
        <f t="shared" si="117"/>
        <v>1.59845667593473E-5</v>
      </c>
    </row>
    <row r="4337" spans="1:29" x14ac:dyDescent="0.25">
      <c r="A4337" s="2">
        <v>4336</v>
      </c>
      <c r="B4337" s="3" t="s">
        <v>178</v>
      </c>
      <c r="C4337" s="3" t="s">
        <v>333</v>
      </c>
      <c r="D4337" s="3" t="s">
        <v>179</v>
      </c>
      <c r="E4337" s="3" t="s">
        <v>221</v>
      </c>
      <c r="F4337" s="3">
        <v>0.56000000000000005</v>
      </c>
      <c r="G4337" s="3">
        <v>0.48</v>
      </c>
      <c r="H4337" s="3" t="s">
        <v>348</v>
      </c>
      <c r="I4337" s="2">
        <v>7430</v>
      </c>
      <c r="J4337" s="3" t="s">
        <v>55</v>
      </c>
      <c r="K4337" s="2">
        <v>7430</v>
      </c>
      <c r="L4337" s="3"/>
      <c r="M4337" s="3" t="s">
        <v>375</v>
      </c>
      <c r="N4337" s="3" t="s">
        <v>348</v>
      </c>
      <c r="O4337" s="3"/>
      <c r="P4337" s="3"/>
      <c r="Q4337" s="3"/>
      <c r="R4337" s="3">
        <v>0</v>
      </c>
      <c r="S4337" s="3">
        <v>1</v>
      </c>
      <c r="T4337" s="2">
        <v>43</v>
      </c>
      <c r="U4337" s="3">
        <v>1.620136303576631</v>
      </c>
      <c r="V4337" s="3">
        <v>9.2316838030089308</v>
      </c>
      <c r="W4337" s="3">
        <v>1.0426567464456102</v>
      </c>
      <c r="X4337" s="3">
        <v>4357.6221621349714</v>
      </c>
      <c r="Y4337" s="3">
        <v>9.2316838030089308</v>
      </c>
      <c r="Z4337" s="3">
        <v>1.0426558246917628</v>
      </c>
      <c r="AA4337" s="3">
        <v>4357.6221621349714</v>
      </c>
      <c r="AB4337">
        <f t="shared" si="116"/>
        <v>9.2316838030089308</v>
      </c>
      <c r="AC4337">
        <f t="shared" si="117"/>
        <v>1.0426558246917628</v>
      </c>
    </row>
    <row r="4338" spans="1:29" x14ac:dyDescent="0.25">
      <c r="A4338" s="2">
        <v>4337</v>
      </c>
      <c r="B4338" s="3" t="s">
        <v>178</v>
      </c>
      <c r="C4338" s="3" t="s">
        <v>333</v>
      </c>
      <c r="D4338" s="3" t="s">
        <v>179</v>
      </c>
      <c r="E4338" s="3" t="s">
        <v>221</v>
      </c>
      <c r="F4338" s="3">
        <v>0.56000000000000005</v>
      </c>
      <c r="G4338" s="3">
        <v>0.48</v>
      </c>
      <c r="H4338" s="3" t="s">
        <v>348</v>
      </c>
      <c r="I4338" s="2">
        <v>8140</v>
      </c>
      <c r="J4338" s="3" t="s">
        <v>57</v>
      </c>
      <c r="K4338" s="2">
        <v>1000</v>
      </c>
      <c r="L4338" s="3"/>
      <c r="M4338" s="3" t="s">
        <v>349</v>
      </c>
      <c r="N4338" s="3" t="s">
        <v>348</v>
      </c>
      <c r="O4338" s="3"/>
      <c r="P4338" s="3"/>
      <c r="Q4338" s="3"/>
      <c r="R4338" s="3">
        <v>0</v>
      </c>
      <c r="S4338" s="3">
        <v>1</v>
      </c>
      <c r="T4338" s="2">
        <v>7</v>
      </c>
      <c r="U4338" s="3">
        <v>5.2013309541766731E-3</v>
      </c>
      <c r="V4338" s="3">
        <v>4.2217027378530864E-2</v>
      </c>
      <c r="W4338" s="3">
        <v>5.9205528432514287E-3</v>
      </c>
      <c r="X4338" s="3">
        <v>15.70396808905382</v>
      </c>
      <c r="Y4338" s="3">
        <v>4.2217027378530864E-2</v>
      </c>
      <c r="Z4338" s="3">
        <v>5.9205476092255701E-3</v>
      </c>
      <c r="AA4338" s="3">
        <v>15.70396808905382</v>
      </c>
      <c r="AB4338">
        <f t="shared" si="116"/>
        <v>4.2217027378530864E-2</v>
      </c>
      <c r="AC4338">
        <f t="shared" si="117"/>
        <v>5.9205476092255701E-3</v>
      </c>
    </row>
    <row r="4339" spans="1:29" x14ac:dyDescent="0.25">
      <c r="A4339" s="2">
        <v>4338</v>
      </c>
      <c r="B4339" s="3" t="s">
        <v>178</v>
      </c>
      <c r="C4339" s="3" t="s">
        <v>333</v>
      </c>
      <c r="D4339" s="3" t="s">
        <v>179</v>
      </c>
      <c r="E4339" s="3" t="s">
        <v>221</v>
      </c>
      <c r="F4339" s="3">
        <v>0.56000000000000005</v>
      </c>
      <c r="G4339" s="3">
        <v>0.48</v>
      </c>
      <c r="H4339" s="3" t="s">
        <v>348</v>
      </c>
      <c r="I4339" s="2">
        <v>8140</v>
      </c>
      <c r="J4339" s="3" t="s">
        <v>57</v>
      </c>
      <c r="K4339" s="2">
        <v>8140</v>
      </c>
      <c r="L4339" s="3"/>
      <c r="M4339" s="3" t="s">
        <v>349</v>
      </c>
      <c r="N4339" s="3" t="s">
        <v>348</v>
      </c>
      <c r="O4339" s="3"/>
      <c r="P4339" s="3"/>
      <c r="Q4339" s="3"/>
      <c r="R4339" s="3">
        <v>0</v>
      </c>
      <c r="S4339" s="3">
        <v>1</v>
      </c>
      <c r="T4339" s="2">
        <v>21</v>
      </c>
      <c r="U4339" s="3">
        <v>1.0294756524669739</v>
      </c>
      <c r="V4339" s="3">
        <v>8.5490986984770068</v>
      </c>
      <c r="W4339" s="3">
        <v>1.1418550893067143</v>
      </c>
      <c r="X4339" s="3">
        <v>3451.441289902139</v>
      </c>
      <c r="Y4339" s="3">
        <v>8.5490986984770068</v>
      </c>
      <c r="Z4339" s="3">
        <v>1.1418540798572243</v>
      </c>
      <c r="AA4339" s="3">
        <v>3451.441289902139</v>
      </c>
      <c r="AB4339">
        <f t="shared" si="116"/>
        <v>8.5490986984770068</v>
      </c>
      <c r="AC4339">
        <f t="shared" si="117"/>
        <v>1.1418540798572243</v>
      </c>
    </row>
    <row r="4340" spans="1:29" x14ac:dyDescent="0.25">
      <c r="A4340" s="2">
        <v>4339</v>
      </c>
      <c r="B4340" s="3" t="s">
        <v>178</v>
      </c>
      <c r="C4340" s="3" t="s">
        <v>333</v>
      </c>
      <c r="D4340" s="3" t="s">
        <v>179</v>
      </c>
      <c r="E4340" s="3" t="s">
        <v>221</v>
      </c>
      <c r="F4340" s="3">
        <v>0.56000000000000005</v>
      </c>
      <c r="G4340" s="3">
        <v>0.48</v>
      </c>
      <c r="H4340" s="3" t="s">
        <v>348</v>
      </c>
      <c r="I4340" s="2">
        <v>8140</v>
      </c>
      <c r="J4340" s="3" t="s">
        <v>57</v>
      </c>
      <c r="K4340" s="2">
        <v>8140</v>
      </c>
      <c r="L4340" s="3"/>
      <c r="M4340" s="3" t="s">
        <v>350</v>
      </c>
      <c r="N4340" s="3" t="s">
        <v>348</v>
      </c>
      <c r="O4340" s="3"/>
      <c r="P4340" s="3"/>
      <c r="Q4340" s="3"/>
      <c r="R4340" s="3">
        <v>0</v>
      </c>
      <c r="S4340" s="3">
        <v>1</v>
      </c>
      <c r="T4340" s="2">
        <v>4</v>
      </c>
      <c r="U4340" s="3">
        <v>0.14614673338310061</v>
      </c>
      <c r="V4340" s="3">
        <v>1.208835163213831</v>
      </c>
      <c r="W4340" s="3">
        <v>0.16577565946090947</v>
      </c>
      <c r="X4340" s="3">
        <v>495.83908177225175</v>
      </c>
      <c r="Y4340" s="3">
        <v>1.208835163213831</v>
      </c>
      <c r="Z4340" s="3">
        <v>0.16577551290802631</v>
      </c>
      <c r="AA4340" s="3">
        <v>495.83908177225175</v>
      </c>
      <c r="AB4340">
        <f t="shared" si="116"/>
        <v>1.208835163213831</v>
      </c>
      <c r="AC4340">
        <f t="shared" si="117"/>
        <v>0.16577551290802631</v>
      </c>
    </row>
    <row r="4341" spans="1:29" x14ac:dyDescent="0.25">
      <c r="A4341" s="2">
        <v>4340</v>
      </c>
      <c r="B4341" s="3" t="s">
        <v>178</v>
      </c>
      <c r="C4341" s="3" t="s">
        <v>333</v>
      </c>
      <c r="D4341" s="3" t="s">
        <v>179</v>
      </c>
      <c r="E4341" s="3" t="s">
        <v>221</v>
      </c>
      <c r="F4341" s="3">
        <v>0.56000000000000005</v>
      </c>
      <c r="G4341" s="3">
        <v>0.48</v>
      </c>
      <c r="H4341" s="3" t="s">
        <v>348</v>
      </c>
      <c r="I4341" s="2">
        <v>8200</v>
      </c>
      <c r="J4341" s="3" t="s">
        <v>107</v>
      </c>
      <c r="K4341" s="2">
        <v>1000</v>
      </c>
      <c r="L4341" s="3"/>
      <c r="M4341" s="3" t="s">
        <v>349</v>
      </c>
      <c r="N4341" s="3" t="s">
        <v>348</v>
      </c>
      <c r="O4341" s="3"/>
      <c r="P4341" s="3"/>
      <c r="Q4341" s="3"/>
      <c r="R4341" s="3">
        <v>0</v>
      </c>
      <c r="S4341" s="3">
        <v>1</v>
      </c>
      <c r="T4341" s="2">
        <v>2</v>
      </c>
      <c r="U4341" s="3">
        <v>3.63422350360324E-2</v>
      </c>
      <c r="V4341" s="3">
        <v>0.29348347061441055</v>
      </c>
      <c r="W4341" s="3">
        <v>4.2860335620631587E-2</v>
      </c>
      <c r="X4341" s="3">
        <v>114.35021444314748</v>
      </c>
      <c r="Y4341" s="3">
        <v>0.29348347061441055</v>
      </c>
      <c r="Z4341" s="3">
        <v>4.2860297730233296E-2</v>
      </c>
      <c r="AA4341" s="3">
        <v>114.35021444314748</v>
      </c>
      <c r="AB4341">
        <f t="shared" si="116"/>
        <v>0.29348347061441055</v>
      </c>
      <c r="AC4341">
        <f t="shared" si="117"/>
        <v>4.2860297730233296E-2</v>
      </c>
    </row>
    <row r="4342" spans="1:29" x14ac:dyDescent="0.25">
      <c r="A4342" s="2">
        <v>4341</v>
      </c>
      <c r="B4342" s="3" t="s">
        <v>178</v>
      </c>
      <c r="C4342" s="3" t="s">
        <v>333</v>
      </c>
      <c r="D4342" s="3" t="s">
        <v>179</v>
      </c>
      <c r="E4342" s="3" t="s">
        <v>221</v>
      </c>
      <c r="F4342" s="3">
        <v>0.56000000000000005</v>
      </c>
      <c r="G4342" s="3">
        <v>0.48</v>
      </c>
      <c r="H4342" s="3" t="s">
        <v>348</v>
      </c>
      <c r="I4342" s="2">
        <v>8200</v>
      </c>
      <c r="J4342" s="3" t="s">
        <v>107</v>
      </c>
      <c r="K4342" s="2">
        <v>8200</v>
      </c>
      <c r="L4342" s="3"/>
      <c r="M4342" s="3" t="s">
        <v>378</v>
      </c>
      <c r="N4342" s="3" t="s">
        <v>348</v>
      </c>
      <c r="O4342" s="3"/>
      <c r="P4342" s="3"/>
      <c r="Q4342" s="3"/>
      <c r="R4342" s="3">
        <v>0</v>
      </c>
      <c r="S4342" s="3">
        <v>1</v>
      </c>
      <c r="T4342" s="2">
        <v>2</v>
      </c>
      <c r="U4342" s="3">
        <v>1.325268223229646E-2</v>
      </c>
      <c r="V4342" s="3">
        <v>0.10879128140888955</v>
      </c>
      <c r="W4342" s="3">
        <v>1.6230339407538014E-2</v>
      </c>
      <c r="X4342" s="3">
        <v>42.669184624960309</v>
      </c>
      <c r="Y4342" s="3">
        <v>0.10879128140888955</v>
      </c>
      <c r="Z4342" s="3">
        <v>1.6230325059212999E-2</v>
      </c>
      <c r="AA4342" s="3">
        <v>42.669184624960309</v>
      </c>
      <c r="AB4342">
        <f t="shared" si="116"/>
        <v>0.10879128140888955</v>
      </c>
      <c r="AC4342">
        <f t="shared" si="117"/>
        <v>1.6230325059212999E-2</v>
      </c>
    </row>
    <row r="4343" spans="1:29" x14ac:dyDescent="0.25">
      <c r="A4343" s="2">
        <v>4342</v>
      </c>
      <c r="B4343" s="3" t="s">
        <v>178</v>
      </c>
      <c r="C4343" s="3" t="s">
        <v>333</v>
      </c>
      <c r="D4343" s="3" t="s">
        <v>179</v>
      </c>
      <c r="E4343" s="3" t="s">
        <v>221</v>
      </c>
      <c r="F4343" s="3">
        <v>0.56000000000000005</v>
      </c>
      <c r="G4343" s="3">
        <v>0.48</v>
      </c>
      <c r="H4343" s="3" t="s">
        <v>348</v>
      </c>
      <c r="I4343" s="2">
        <v>8200</v>
      </c>
      <c r="J4343" s="3" t="s">
        <v>107</v>
      </c>
      <c r="K4343" s="2">
        <v>8200</v>
      </c>
      <c r="L4343" s="3"/>
      <c r="M4343" s="3" t="s">
        <v>349</v>
      </c>
      <c r="N4343" s="3" t="s">
        <v>348</v>
      </c>
      <c r="O4343" s="3"/>
      <c r="P4343" s="3"/>
      <c r="Q4343" s="3"/>
      <c r="R4343" s="3">
        <v>0</v>
      </c>
      <c r="S4343" s="3">
        <v>1</v>
      </c>
      <c r="T4343" s="2">
        <v>3</v>
      </c>
      <c r="U4343" s="3">
        <v>0.1755087156034339</v>
      </c>
      <c r="V4343" s="3">
        <v>1.4582591450310716</v>
      </c>
      <c r="W4343" s="3">
        <v>0.2208723745273686</v>
      </c>
      <c r="X4343" s="3">
        <v>574.64875395731769</v>
      </c>
      <c r="Y4343" s="3">
        <v>1.4582591450310716</v>
      </c>
      <c r="Z4343" s="3">
        <v>0.220872179266597</v>
      </c>
      <c r="AA4343" s="3">
        <v>574.64875395731769</v>
      </c>
      <c r="AB4343">
        <f t="shared" si="116"/>
        <v>1.4582591450310716</v>
      </c>
      <c r="AC4343">
        <f t="shared" si="117"/>
        <v>0.220872179266597</v>
      </c>
    </row>
    <row r="4344" spans="1:29" x14ac:dyDescent="0.25">
      <c r="A4344" s="2">
        <v>4343</v>
      </c>
      <c r="B4344" s="3" t="s">
        <v>178</v>
      </c>
      <c r="C4344" s="3" t="s">
        <v>333</v>
      </c>
      <c r="D4344" s="3" t="s">
        <v>179</v>
      </c>
      <c r="E4344" s="3" t="s">
        <v>221</v>
      </c>
      <c r="F4344" s="3">
        <v>0.56000000000000005</v>
      </c>
      <c r="G4344" s="3">
        <v>0.48</v>
      </c>
      <c r="H4344" s="3" t="s">
        <v>348</v>
      </c>
      <c r="I4344" s="2">
        <v>8200</v>
      </c>
      <c r="J4344" s="3" t="s">
        <v>107</v>
      </c>
      <c r="K4344" s="2">
        <v>8200</v>
      </c>
      <c r="L4344" s="3"/>
      <c r="M4344" s="3" t="s">
        <v>374</v>
      </c>
      <c r="N4344" s="3" t="s">
        <v>348</v>
      </c>
      <c r="O4344" s="3"/>
      <c r="P4344" s="3"/>
      <c r="Q4344" s="3"/>
      <c r="R4344" s="3">
        <v>0</v>
      </c>
      <c r="S4344" s="3">
        <v>1</v>
      </c>
      <c r="T4344" s="2">
        <v>2</v>
      </c>
      <c r="U4344" s="3">
        <v>4.4798192447768701E-3</v>
      </c>
      <c r="V4344" s="3">
        <v>3.6781530651776667E-2</v>
      </c>
      <c r="W4344" s="3">
        <v>5.4886325148575804E-3</v>
      </c>
      <c r="X4344" s="3">
        <v>14.427181634471873</v>
      </c>
      <c r="Y4344" s="3">
        <v>3.6781530651776667E-2</v>
      </c>
      <c r="Z4344" s="3">
        <v>5.4886276626680596E-3</v>
      </c>
      <c r="AA4344" s="3">
        <v>14.427181634471873</v>
      </c>
      <c r="AB4344">
        <f t="shared" si="116"/>
        <v>3.6781530651776667E-2</v>
      </c>
      <c r="AC4344">
        <f t="shared" si="117"/>
        <v>5.4886276626680596E-3</v>
      </c>
    </row>
    <row r="4345" spans="1:29" x14ac:dyDescent="0.25">
      <c r="A4345" s="2">
        <v>4344</v>
      </c>
      <c r="B4345" s="3" t="s">
        <v>178</v>
      </c>
      <c r="C4345" s="3" t="s">
        <v>333</v>
      </c>
      <c r="D4345" s="3" t="s">
        <v>179</v>
      </c>
      <c r="E4345" s="3" t="s">
        <v>221</v>
      </c>
      <c r="F4345" s="3">
        <v>0.56000000000000005</v>
      </c>
      <c r="G4345" s="3">
        <v>0.48</v>
      </c>
      <c r="H4345" s="3" t="s">
        <v>348</v>
      </c>
      <c r="I4345" s="2">
        <v>8200</v>
      </c>
      <c r="J4345" s="3" t="s">
        <v>107</v>
      </c>
      <c r="K4345" s="2">
        <v>8200</v>
      </c>
      <c r="L4345" s="3"/>
      <c r="M4345" s="3" t="s">
        <v>350</v>
      </c>
      <c r="N4345" s="3" t="s">
        <v>348</v>
      </c>
      <c r="O4345" s="3"/>
      <c r="P4345" s="3"/>
      <c r="Q4345" s="3"/>
      <c r="R4345" s="3">
        <v>0</v>
      </c>
      <c r="S4345" s="3">
        <v>1</v>
      </c>
      <c r="T4345" s="2">
        <v>3</v>
      </c>
      <c r="U4345" s="3">
        <v>4.7740282185649498E-2</v>
      </c>
      <c r="V4345" s="3">
        <v>0.34531292640545552</v>
      </c>
      <c r="W4345" s="3">
        <v>4.508085073282854E-2</v>
      </c>
      <c r="X4345" s="3">
        <v>161.74101438305365</v>
      </c>
      <c r="Y4345" s="3">
        <v>0.34531292640545552</v>
      </c>
      <c r="Z4345" s="3">
        <v>4.5080810879398643E-2</v>
      </c>
      <c r="AA4345" s="3">
        <v>161.74101438305365</v>
      </c>
      <c r="AB4345">
        <f t="shared" si="116"/>
        <v>0.34531292640545552</v>
      </c>
      <c r="AC4345">
        <f t="shared" si="117"/>
        <v>4.5080810879398643E-2</v>
      </c>
    </row>
    <row r="4346" spans="1:29" x14ac:dyDescent="0.25">
      <c r="A4346" s="2">
        <v>4345</v>
      </c>
      <c r="B4346" s="3" t="s">
        <v>178</v>
      </c>
      <c r="C4346" s="3" t="s">
        <v>333</v>
      </c>
      <c r="D4346" s="3" t="s">
        <v>179</v>
      </c>
      <c r="E4346" s="3" t="s">
        <v>221</v>
      </c>
      <c r="F4346" s="3">
        <v>0.56000000000000005</v>
      </c>
      <c r="G4346" s="3">
        <v>0.48</v>
      </c>
      <c r="H4346" s="3" t="s">
        <v>348</v>
      </c>
      <c r="I4346" s="2">
        <v>8200</v>
      </c>
      <c r="J4346" s="3" t="s">
        <v>107</v>
      </c>
      <c r="K4346" s="2">
        <v>8200</v>
      </c>
      <c r="L4346" s="3"/>
      <c r="M4346" s="3" t="s">
        <v>375</v>
      </c>
      <c r="N4346" s="3" t="s">
        <v>348</v>
      </c>
      <c r="O4346" s="3"/>
      <c r="P4346" s="3"/>
      <c r="Q4346" s="3"/>
      <c r="R4346" s="3">
        <v>0</v>
      </c>
      <c r="S4346" s="3">
        <v>1</v>
      </c>
      <c r="T4346" s="2">
        <v>2</v>
      </c>
      <c r="U4346" s="3">
        <v>7.2792848572129304E-3</v>
      </c>
      <c r="V4346" s="3">
        <v>5.9714384532053487E-2</v>
      </c>
      <c r="W4346" s="3">
        <v>8.9008001438376713E-3</v>
      </c>
      <c r="X4346" s="3">
        <v>23.414219539940209</v>
      </c>
      <c r="Y4346" s="3">
        <v>5.9714384532053487E-2</v>
      </c>
      <c r="Z4346" s="3">
        <v>8.90079227514377E-3</v>
      </c>
      <c r="AA4346" s="3">
        <v>23.414219539940209</v>
      </c>
      <c r="AB4346">
        <f t="shared" si="116"/>
        <v>5.9714384532053487E-2</v>
      </c>
      <c r="AC4346">
        <f t="shared" si="117"/>
        <v>8.90079227514377E-3</v>
      </c>
    </row>
    <row r="4347" spans="1:29" x14ac:dyDescent="0.25">
      <c r="A4347" s="2">
        <v>4346</v>
      </c>
      <c r="B4347" s="3" t="s">
        <v>178</v>
      </c>
      <c r="C4347" s="3" t="s">
        <v>333</v>
      </c>
      <c r="D4347" s="3" t="s">
        <v>179</v>
      </c>
      <c r="E4347" s="3" t="s">
        <v>221</v>
      </c>
      <c r="F4347" s="3">
        <v>0.56000000000000005</v>
      </c>
      <c r="G4347" s="3">
        <v>0.48</v>
      </c>
      <c r="H4347" s="3" t="s">
        <v>348</v>
      </c>
      <c r="I4347" s="2">
        <v>8300</v>
      </c>
      <c r="J4347" s="3" t="s">
        <v>202</v>
      </c>
      <c r="K4347" s="2">
        <v>8300</v>
      </c>
      <c r="L4347" s="3"/>
      <c r="M4347" s="3" t="s">
        <v>349</v>
      </c>
      <c r="N4347" s="3" t="s">
        <v>348</v>
      </c>
      <c r="O4347" s="3"/>
      <c r="P4347" s="3"/>
      <c r="Q4347" s="3"/>
      <c r="R4347" s="3">
        <v>0</v>
      </c>
      <c r="S4347" s="3">
        <v>1</v>
      </c>
      <c r="T4347" s="2">
        <v>1</v>
      </c>
      <c r="U4347" s="3">
        <v>1.0417906062427399E-3</v>
      </c>
      <c r="V4347" s="3">
        <v>8.6091570107843865E-3</v>
      </c>
      <c r="W4347" s="3">
        <v>1.1344114066300481E-3</v>
      </c>
      <c r="X4347" s="3">
        <v>3.2809199115866314</v>
      </c>
      <c r="Y4347" s="3">
        <v>8.6091570107843865E-3</v>
      </c>
      <c r="Z4347" s="3">
        <v>1.1344104037611001E-3</v>
      </c>
      <c r="AA4347" s="3">
        <v>3.2809199115866314</v>
      </c>
      <c r="AB4347">
        <f t="shared" si="116"/>
        <v>8.6091570107843865E-3</v>
      </c>
      <c r="AC4347">
        <f t="shared" si="117"/>
        <v>1.1344104037611001E-3</v>
      </c>
    </row>
    <row r="4348" spans="1:29" x14ac:dyDescent="0.25">
      <c r="A4348" s="2">
        <v>4347</v>
      </c>
      <c r="B4348" s="3" t="s">
        <v>178</v>
      </c>
      <c r="C4348" s="3" t="s">
        <v>333</v>
      </c>
      <c r="D4348" s="3" t="s">
        <v>179</v>
      </c>
      <c r="E4348" s="3" t="s">
        <v>221</v>
      </c>
      <c r="F4348" s="3">
        <v>0.56000000000000005</v>
      </c>
      <c r="G4348" s="3">
        <v>0.48</v>
      </c>
      <c r="H4348" s="3" t="s">
        <v>348</v>
      </c>
      <c r="I4348" s="2">
        <v>8320</v>
      </c>
      <c r="J4348" s="3" t="s">
        <v>59</v>
      </c>
      <c r="K4348" s="2">
        <v>1000</v>
      </c>
      <c r="L4348" s="3"/>
      <c r="M4348" s="3" t="s">
        <v>349</v>
      </c>
      <c r="N4348" s="3" t="s">
        <v>348</v>
      </c>
      <c r="O4348" s="3"/>
      <c r="P4348" s="3"/>
      <c r="Q4348" s="3"/>
      <c r="R4348" s="3">
        <v>0</v>
      </c>
      <c r="S4348" s="3">
        <v>1</v>
      </c>
      <c r="T4348" s="2">
        <v>3</v>
      </c>
      <c r="U4348" s="3">
        <v>2.6044105348363493E-4</v>
      </c>
      <c r="V4348" s="3">
        <v>7.3733035497290222E-4</v>
      </c>
      <c r="W4348" s="3">
        <v>6.6834507428406237E-5</v>
      </c>
      <c r="X4348" s="3">
        <v>0.36407766359689991</v>
      </c>
      <c r="Y4348" s="3">
        <v>7.3733035497290222E-4</v>
      </c>
      <c r="Z4348" s="3">
        <v>6.6834448343798601E-5</v>
      </c>
      <c r="AA4348" s="3">
        <v>0.36407766359689991</v>
      </c>
      <c r="AB4348">
        <f t="shared" si="116"/>
        <v>7.3733035497290222E-4</v>
      </c>
      <c r="AC4348">
        <f t="shared" si="117"/>
        <v>6.6834448343798601E-5</v>
      </c>
    </row>
    <row r="4349" spans="1:29" x14ac:dyDescent="0.25">
      <c r="A4349" s="2">
        <v>4348</v>
      </c>
      <c r="B4349" s="3" t="s">
        <v>178</v>
      </c>
      <c r="C4349" s="3" t="s">
        <v>333</v>
      </c>
      <c r="D4349" s="3" t="s">
        <v>179</v>
      </c>
      <c r="E4349" s="3" t="s">
        <v>221</v>
      </c>
      <c r="F4349" s="3">
        <v>0.56000000000000005</v>
      </c>
      <c r="G4349" s="3">
        <v>0.48</v>
      </c>
      <c r="H4349" s="3" t="s">
        <v>348</v>
      </c>
      <c r="I4349" s="2">
        <v>8320</v>
      </c>
      <c r="J4349" s="3" t="s">
        <v>59</v>
      </c>
      <c r="K4349" s="2">
        <v>8320</v>
      </c>
      <c r="L4349" s="3"/>
      <c r="M4349" s="3" t="s">
        <v>376</v>
      </c>
      <c r="N4349" s="3" t="s">
        <v>348</v>
      </c>
      <c r="O4349" s="3"/>
      <c r="P4349" s="3"/>
      <c r="Q4349" s="3"/>
      <c r="R4349" s="3">
        <v>0</v>
      </c>
      <c r="S4349" s="3">
        <v>1</v>
      </c>
      <c r="T4349" s="2">
        <v>6</v>
      </c>
      <c r="U4349" s="3">
        <v>0.60097296944104028</v>
      </c>
      <c r="V4349" s="3">
        <v>2.1626128264982425</v>
      </c>
      <c r="W4349" s="3">
        <v>0.28778100556236103</v>
      </c>
      <c r="X4349" s="3">
        <v>1094.2546203849404</v>
      </c>
      <c r="Y4349" s="3">
        <v>2.1626128264982425</v>
      </c>
      <c r="Z4349" s="3">
        <v>0.28778075115145374</v>
      </c>
      <c r="AA4349" s="3">
        <v>1094.2546203849404</v>
      </c>
      <c r="AB4349">
        <f t="shared" si="116"/>
        <v>2.1626128264982425</v>
      </c>
      <c r="AC4349">
        <f t="shared" si="117"/>
        <v>0.28778075115145374</v>
      </c>
    </row>
    <row r="4350" spans="1:29" x14ac:dyDescent="0.25">
      <c r="A4350" s="2">
        <v>4349</v>
      </c>
      <c r="B4350" s="3" t="s">
        <v>178</v>
      </c>
      <c r="C4350" s="3" t="s">
        <v>333</v>
      </c>
      <c r="D4350" s="3" t="s">
        <v>179</v>
      </c>
      <c r="E4350" s="3" t="s">
        <v>221</v>
      </c>
      <c r="F4350" s="3">
        <v>0.56000000000000005</v>
      </c>
      <c r="G4350" s="3">
        <v>0.48</v>
      </c>
      <c r="H4350" s="3" t="s">
        <v>348</v>
      </c>
      <c r="I4350" s="2">
        <v>8320</v>
      </c>
      <c r="J4350" s="3" t="s">
        <v>59</v>
      </c>
      <c r="K4350" s="2">
        <v>8320</v>
      </c>
      <c r="L4350" s="3"/>
      <c r="M4350" s="3" t="s">
        <v>349</v>
      </c>
      <c r="N4350" s="3" t="s">
        <v>348</v>
      </c>
      <c r="O4350" s="3"/>
      <c r="P4350" s="3"/>
      <c r="Q4350" s="3"/>
      <c r="R4350" s="3">
        <v>0</v>
      </c>
      <c r="S4350" s="3">
        <v>1</v>
      </c>
      <c r="T4350" s="2">
        <v>11</v>
      </c>
      <c r="U4350" s="3">
        <v>1.2686701902410666</v>
      </c>
      <c r="V4350" s="3">
        <v>3.9790297715160174</v>
      </c>
      <c r="W4350" s="3">
        <v>0.42414291571166424</v>
      </c>
      <c r="X4350" s="3">
        <v>1941.0173231558497</v>
      </c>
      <c r="Y4350" s="3">
        <v>3.9790297715160174</v>
      </c>
      <c r="Z4350" s="3">
        <v>0.42414254075090557</v>
      </c>
      <c r="AA4350" s="3">
        <v>1941.0173231558497</v>
      </c>
      <c r="AB4350">
        <f t="shared" si="116"/>
        <v>3.9790297715160174</v>
      </c>
      <c r="AC4350">
        <f t="shared" si="117"/>
        <v>0.42414254075090557</v>
      </c>
    </row>
    <row r="4351" spans="1:29" x14ac:dyDescent="0.25">
      <c r="A4351" s="2">
        <v>4350</v>
      </c>
      <c r="B4351" s="3" t="s">
        <v>178</v>
      </c>
      <c r="C4351" s="3" t="s">
        <v>333</v>
      </c>
      <c r="D4351" s="3" t="s">
        <v>179</v>
      </c>
      <c r="E4351" s="3" t="s">
        <v>221</v>
      </c>
      <c r="F4351" s="3">
        <v>0.56000000000000005</v>
      </c>
      <c r="G4351" s="3">
        <v>0.48</v>
      </c>
      <c r="H4351" s="3" t="s">
        <v>348</v>
      </c>
      <c r="I4351" s="2">
        <v>8320</v>
      </c>
      <c r="J4351" s="3" t="s">
        <v>59</v>
      </c>
      <c r="K4351" s="2">
        <v>8320</v>
      </c>
      <c r="L4351" s="3"/>
      <c r="M4351" s="3" t="s">
        <v>374</v>
      </c>
      <c r="N4351" s="3" t="s">
        <v>348</v>
      </c>
      <c r="O4351" s="3"/>
      <c r="P4351" s="3"/>
      <c r="Q4351" s="3"/>
      <c r="R4351" s="3">
        <v>0</v>
      </c>
      <c r="S4351" s="3">
        <v>1</v>
      </c>
      <c r="T4351" s="2">
        <v>2</v>
      </c>
      <c r="U4351" s="3">
        <v>1.8306040536374461E-2</v>
      </c>
      <c r="V4351" s="3">
        <v>3.0804180811350612E-2</v>
      </c>
      <c r="W4351" s="3">
        <v>3.1855094575932033E-3</v>
      </c>
      <c r="X4351" s="3">
        <v>14.739887906814772</v>
      </c>
      <c r="Y4351" s="3">
        <v>3.0804180811350612E-2</v>
      </c>
      <c r="Z4351" s="3">
        <v>3.1855066414645042E-3</v>
      </c>
      <c r="AA4351" s="3">
        <v>14.739887906814772</v>
      </c>
      <c r="AB4351">
        <f t="shared" si="116"/>
        <v>3.0804180811350612E-2</v>
      </c>
      <c r="AC4351">
        <f t="shared" si="117"/>
        <v>3.1855066414645042E-3</v>
      </c>
    </row>
    <row r="4352" spans="1:29" x14ac:dyDescent="0.25">
      <c r="A4352" s="2">
        <v>4351</v>
      </c>
      <c r="B4352" s="3" t="s">
        <v>178</v>
      </c>
      <c r="C4352" s="3" t="s">
        <v>333</v>
      </c>
      <c r="D4352" s="3" t="s">
        <v>179</v>
      </c>
      <c r="E4352" s="3" t="s">
        <v>221</v>
      </c>
      <c r="F4352" s="3">
        <v>0.56000000000000005</v>
      </c>
      <c r="G4352" s="3">
        <v>0.48</v>
      </c>
      <c r="H4352" s="3" t="s">
        <v>348</v>
      </c>
      <c r="I4352" s="2">
        <v>8340</v>
      </c>
      <c r="J4352" s="3" t="s">
        <v>151</v>
      </c>
      <c r="K4352" s="2">
        <v>1000</v>
      </c>
      <c r="L4352" s="3"/>
      <c r="M4352" s="3" t="s">
        <v>349</v>
      </c>
      <c r="N4352" s="3" t="s">
        <v>348</v>
      </c>
      <c r="O4352" s="3"/>
      <c r="P4352" s="3"/>
      <c r="Q4352" s="3"/>
      <c r="R4352" s="3">
        <v>0</v>
      </c>
      <c r="S4352" s="3">
        <v>1</v>
      </c>
      <c r="T4352" s="2">
        <v>12</v>
      </c>
      <c r="U4352" s="3">
        <v>1.2073063537170896</v>
      </c>
      <c r="V4352" s="3">
        <v>9.848313798199003</v>
      </c>
      <c r="W4352" s="3">
        <v>1.5098317749609327</v>
      </c>
      <c r="X4352" s="3">
        <v>4041.8651867662788</v>
      </c>
      <c r="Y4352" s="3">
        <v>9.848313798199003</v>
      </c>
      <c r="Z4352" s="3">
        <v>1.5098304402040699</v>
      </c>
      <c r="AA4352" s="3">
        <v>4041.8651867662788</v>
      </c>
      <c r="AB4352">
        <f t="shared" si="116"/>
        <v>9.848313798199003</v>
      </c>
      <c r="AC4352">
        <f t="shared" si="117"/>
        <v>1.5098304402040699</v>
      </c>
    </row>
    <row r="4353" spans="1:29" x14ac:dyDescent="0.25">
      <c r="A4353" s="2">
        <v>4352</v>
      </c>
      <c r="B4353" s="3" t="s">
        <v>178</v>
      </c>
      <c r="C4353" s="3" t="s">
        <v>333</v>
      </c>
      <c r="D4353" s="3" t="s">
        <v>179</v>
      </c>
      <c r="E4353" s="3" t="s">
        <v>221</v>
      </c>
      <c r="F4353" s="3">
        <v>0.56000000000000005</v>
      </c>
      <c r="G4353" s="3">
        <v>0.48</v>
      </c>
      <c r="H4353" s="3" t="s">
        <v>348</v>
      </c>
      <c r="I4353" s="2">
        <v>8340</v>
      </c>
      <c r="J4353" s="3" t="s">
        <v>151</v>
      </c>
      <c r="K4353" s="2">
        <v>8340</v>
      </c>
      <c r="L4353" s="3"/>
      <c r="M4353" s="3" t="s">
        <v>349</v>
      </c>
      <c r="N4353" s="3" t="s">
        <v>348</v>
      </c>
      <c r="O4353" s="3"/>
      <c r="P4353" s="3"/>
      <c r="Q4353" s="3"/>
      <c r="R4353" s="3">
        <v>0</v>
      </c>
      <c r="S4353" s="3">
        <v>1</v>
      </c>
      <c r="T4353" s="2">
        <v>7</v>
      </c>
      <c r="U4353" s="3">
        <v>6.9902214774728355E-2</v>
      </c>
      <c r="V4353" s="3">
        <v>0.53701960472296728</v>
      </c>
      <c r="W4353" s="3">
        <v>7.9572713840065895E-2</v>
      </c>
      <c r="X4353" s="3">
        <v>233.16694056889671</v>
      </c>
      <c r="Y4353" s="3">
        <v>0.53701960472296728</v>
      </c>
      <c r="Z4353" s="3">
        <v>7.9572643494330811E-2</v>
      </c>
      <c r="AA4353" s="3">
        <v>233.16694056889671</v>
      </c>
      <c r="AB4353">
        <f t="shared" si="116"/>
        <v>0.53701960472296728</v>
      </c>
      <c r="AC4353">
        <f t="shared" si="117"/>
        <v>7.9572643494330811E-2</v>
      </c>
    </row>
    <row r="4354" spans="1:29" x14ac:dyDescent="0.25">
      <c r="A4354" s="2">
        <v>4353</v>
      </c>
      <c r="B4354" s="3" t="s">
        <v>178</v>
      </c>
      <c r="C4354" s="3" t="s">
        <v>333</v>
      </c>
      <c r="D4354" s="3" t="s">
        <v>179</v>
      </c>
      <c r="E4354" s="3" t="s">
        <v>221</v>
      </c>
      <c r="F4354" s="3">
        <v>0.56000000000000005</v>
      </c>
      <c r="G4354" s="3">
        <v>0.48</v>
      </c>
      <c r="H4354" s="3" t="s">
        <v>348</v>
      </c>
      <c r="I4354" s="2">
        <v>8370</v>
      </c>
      <c r="J4354" s="3" t="s">
        <v>68</v>
      </c>
      <c r="K4354" s="2">
        <v>8370</v>
      </c>
      <c r="L4354" s="3"/>
      <c r="M4354" s="3" t="s">
        <v>350</v>
      </c>
      <c r="N4354" s="3" t="s">
        <v>348</v>
      </c>
      <c r="O4354" s="3"/>
      <c r="P4354" s="3"/>
      <c r="Q4354" s="3"/>
      <c r="R4354" s="3">
        <v>0</v>
      </c>
      <c r="S4354" s="3">
        <v>1</v>
      </c>
      <c r="T4354" s="2">
        <v>5</v>
      </c>
      <c r="U4354" s="3">
        <v>3.4057729300332899E-2</v>
      </c>
      <c r="V4354" s="3">
        <v>0.24391308500278824</v>
      </c>
      <c r="W4354" s="3">
        <v>3.226047385612156E-2</v>
      </c>
      <c r="X4354" s="3">
        <v>117.70984032018383</v>
      </c>
      <c r="Y4354" s="3">
        <v>0.24391308500278824</v>
      </c>
      <c r="Z4354" s="3">
        <v>3.2260445336461642E-2</v>
      </c>
      <c r="AA4354" s="3">
        <v>117.70984032018383</v>
      </c>
      <c r="AB4354">
        <f t="shared" si="116"/>
        <v>0.24391308500278824</v>
      </c>
      <c r="AC4354">
        <f t="shared" si="117"/>
        <v>3.2260445336461642E-2</v>
      </c>
    </row>
    <row r="4355" spans="1:29" x14ac:dyDescent="0.25">
      <c r="A4355" s="2">
        <v>4354</v>
      </c>
      <c r="B4355" s="3" t="s">
        <v>178</v>
      </c>
      <c r="C4355" s="3" t="s">
        <v>333</v>
      </c>
      <c r="D4355" s="3" t="s">
        <v>179</v>
      </c>
      <c r="E4355" s="3" t="s">
        <v>221</v>
      </c>
      <c r="F4355" s="3">
        <v>0.56000000000000005</v>
      </c>
      <c r="G4355" s="3">
        <v>0.48</v>
      </c>
      <c r="H4355" s="3" t="s">
        <v>289</v>
      </c>
      <c r="I4355" s="2">
        <v>1100</v>
      </c>
      <c r="J4355" s="3" t="s">
        <v>42</v>
      </c>
      <c r="K4355" s="2">
        <v>1000</v>
      </c>
      <c r="L4355" s="3"/>
      <c r="M4355" s="3" t="s">
        <v>289</v>
      </c>
      <c r="N4355" s="3" t="s">
        <v>289</v>
      </c>
      <c r="O4355" s="3"/>
      <c r="P4355" s="3"/>
      <c r="Q4355" s="3"/>
      <c r="R4355" s="3">
        <v>0</v>
      </c>
      <c r="S4355" s="3">
        <v>1</v>
      </c>
      <c r="T4355" s="2">
        <v>18</v>
      </c>
      <c r="U4355" s="3">
        <v>1.2599651234296998</v>
      </c>
      <c r="V4355" s="3">
        <v>10.309270958331343</v>
      </c>
      <c r="W4355" s="3">
        <v>1.3349824508422696</v>
      </c>
      <c r="X4355" s="3">
        <v>4276.2143381895221</v>
      </c>
      <c r="Y4355" s="3">
        <v>10.309270958331343</v>
      </c>
      <c r="Z4355" s="3">
        <v>1.3349812706598061</v>
      </c>
      <c r="AA4355" s="3">
        <v>4276.2143381895221</v>
      </c>
      <c r="AB4355">
        <f t="shared" si="116"/>
        <v>10.309270958331343</v>
      </c>
      <c r="AC4355">
        <f t="shared" si="117"/>
        <v>1.3349812706598061</v>
      </c>
    </row>
    <row r="4356" spans="1:29" x14ac:dyDescent="0.25">
      <c r="A4356" s="2">
        <v>4355</v>
      </c>
      <c r="B4356" s="3" t="s">
        <v>178</v>
      </c>
      <c r="C4356" s="3" t="s">
        <v>333</v>
      </c>
      <c r="D4356" s="3" t="s">
        <v>179</v>
      </c>
      <c r="E4356" s="3" t="s">
        <v>221</v>
      </c>
      <c r="F4356" s="3">
        <v>0.56000000000000005</v>
      </c>
      <c r="G4356" s="3">
        <v>0.48</v>
      </c>
      <c r="H4356" s="3" t="s">
        <v>289</v>
      </c>
      <c r="I4356" s="2">
        <v>1100</v>
      </c>
      <c r="J4356" s="3" t="s">
        <v>42</v>
      </c>
      <c r="K4356" s="2">
        <v>1100</v>
      </c>
      <c r="L4356" s="3"/>
      <c r="M4356" s="3" t="s">
        <v>289</v>
      </c>
      <c r="N4356" s="3" t="s">
        <v>289</v>
      </c>
      <c r="O4356" s="3"/>
      <c r="P4356" s="3"/>
      <c r="Q4356" s="3"/>
      <c r="R4356" s="3">
        <v>0</v>
      </c>
      <c r="S4356" s="3">
        <v>1</v>
      </c>
      <c r="T4356" s="2">
        <v>1134</v>
      </c>
      <c r="U4356" s="3">
        <v>142.09123535875119</v>
      </c>
      <c r="V4356" s="3">
        <v>1134.0334383380316</v>
      </c>
      <c r="W4356" s="3">
        <v>156.1240170420804</v>
      </c>
      <c r="X4356" s="3">
        <v>513079.30325048312</v>
      </c>
      <c r="Y4356" s="3">
        <v>1134.0334383380316</v>
      </c>
      <c r="Z4356" s="3">
        <v>156.12387902166839</v>
      </c>
      <c r="AA4356" s="3">
        <v>513079.30325048312</v>
      </c>
      <c r="AB4356">
        <f t="shared" si="116"/>
        <v>1134.0334383380316</v>
      </c>
      <c r="AC4356">
        <f t="shared" si="117"/>
        <v>156.12387902166839</v>
      </c>
    </row>
    <row r="4357" spans="1:29" x14ac:dyDescent="0.25">
      <c r="A4357" s="2">
        <v>4356</v>
      </c>
      <c r="B4357" s="3" t="s">
        <v>178</v>
      </c>
      <c r="C4357" s="3" t="s">
        <v>333</v>
      </c>
      <c r="D4357" s="3" t="s">
        <v>179</v>
      </c>
      <c r="E4357" s="3" t="s">
        <v>221</v>
      </c>
      <c r="F4357" s="3">
        <v>0.56000000000000005</v>
      </c>
      <c r="G4357" s="3">
        <v>0.48</v>
      </c>
      <c r="H4357" s="3" t="s">
        <v>289</v>
      </c>
      <c r="I4357" s="2">
        <v>1180</v>
      </c>
      <c r="J4357" s="3" t="s">
        <v>43</v>
      </c>
      <c r="K4357" s="2">
        <v>1180</v>
      </c>
      <c r="L4357" s="3"/>
      <c r="M4357" s="3" t="s">
        <v>289</v>
      </c>
      <c r="N4357" s="3" t="s">
        <v>289</v>
      </c>
      <c r="O4357" s="3"/>
      <c r="P4357" s="3"/>
      <c r="Q4357" s="3"/>
      <c r="R4357" s="3">
        <v>0</v>
      </c>
      <c r="S4357" s="3">
        <v>1</v>
      </c>
      <c r="T4357" s="2">
        <v>966</v>
      </c>
      <c r="U4357" s="3">
        <v>143.24628533511898</v>
      </c>
      <c r="V4357" s="3">
        <v>1117.8198442057053</v>
      </c>
      <c r="W4357" s="3">
        <v>151.63211383885474</v>
      </c>
      <c r="X4357" s="3">
        <v>511425.70660093467</v>
      </c>
      <c r="Y4357" s="3">
        <v>1117.8198442057053</v>
      </c>
      <c r="Z4357" s="3">
        <v>151.63197978948074</v>
      </c>
      <c r="AA4357" s="3">
        <v>511425.70660093467</v>
      </c>
      <c r="AB4357">
        <f t="shared" si="116"/>
        <v>1117.8198442057053</v>
      </c>
      <c r="AC4357">
        <f t="shared" si="117"/>
        <v>151.63197978948074</v>
      </c>
    </row>
    <row r="4358" spans="1:29" x14ac:dyDescent="0.25">
      <c r="A4358" s="2">
        <v>4357</v>
      </c>
      <c r="B4358" s="3" t="s">
        <v>178</v>
      </c>
      <c r="C4358" s="3" t="s">
        <v>333</v>
      </c>
      <c r="D4358" s="3" t="s">
        <v>179</v>
      </c>
      <c r="E4358" s="3" t="s">
        <v>221</v>
      </c>
      <c r="F4358" s="3">
        <v>0.56000000000000005</v>
      </c>
      <c r="G4358" s="3">
        <v>0.48</v>
      </c>
      <c r="H4358" s="3" t="s">
        <v>289</v>
      </c>
      <c r="I4358" s="2">
        <v>1190</v>
      </c>
      <c r="J4358" s="3" t="s">
        <v>44</v>
      </c>
      <c r="K4358" s="2">
        <v>1190</v>
      </c>
      <c r="L4358" s="3"/>
      <c r="M4358" s="3" t="s">
        <v>289</v>
      </c>
      <c r="N4358" s="3" t="s">
        <v>289</v>
      </c>
      <c r="O4358" s="3"/>
      <c r="P4358" s="3"/>
      <c r="Q4358" s="3"/>
      <c r="R4358" s="3">
        <v>0</v>
      </c>
      <c r="S4358" s="3">
        <v>1</v>
      </c>
      <c r="T4358" s="2">
        <v>37</v>
      </c>
      <c r="U4358" s="3">
        <v>7.6978348517749531</v>
      </c>
      <c r="V4358" s="3">
        <v>51.071064731443897</v>
      </c>
      <c r="W4358" s="3">
        <v>6.8297790499993987</v>
      </c>
      <c r="X4358" s="3">
        <v>26558.015179446767</v>
      </c>
      <c r="Y4358" s="3">
        <v>51.071064731443897</v>
      </c>
      <c r="Z4358" s="3">
        <v>6.8297730121780962</v>
      </c>
      <c r="AA4358" s="3">
        <v>26558.015179446767</v>
      </c>
      <c r="AB4358">
        <f t="shared" si="116"/>
        <v>51.071064731443897</v>
      </c>
      <c r="AC4358">
        <f t="shared" si="117"/>
        <v>6.8297730121780962</v>
      </c>
    </row>
    <row r="4359" spans="1:29" x14ac:dyDescent="0.25">
      <c r="A4359" s="2">
        <v>4358</v>
      </c>
      <c r="B4359" s="3" t="s">
        <v>178</v>
      </c>
      <c r="C4359" s="3" t="s">
        <v>333</v>
      </c>
      <c r="D4359" s="3" t="s">
        <v>179</v>
      </c>
      <c r="E4359" s="3" t="s">
        <v>221</v>
      </c>
      <c r="F4359" s="3">
        <v>0.56000000000000005</v>
      </c>
      <c r="G4359" s="3">
        <v>0.48</v>
      </c>
      <c r="H4359" s="3" t="s">
        <v>289</v>
      </c>
      <c r="I4359" s="2">
        <v>1200</v>
      </c>
      <c r="J4359" s="3" t="s">
        <v>45</v>
      </c>
      <c r="K4359" s="2">
        <v>1000</v>
      </c>
      <c r="L4359" s="3"/>
      <c r="M4359" s="3" t="s">
        <v>289</v>
      </c>
      <c r="N4359" s="3" t="s">
        <v>289</v>
      </c>
      <c r="O4359" s="3"/>
      <c r="P4359" s="3"/>
      <c r="Q4359" s="3"/>
      <c r="R4359" s="3">
        <v>0</v>
      </c>
      <c r="S4359" s="3">
        <v>1</v>
      </c>
      <c r="T4359" s="2">
        <v>4</v>
      </c>
      <c r="U4359" s="3">
        <v>1.8783589549413258E-2</v>
      </c>
      <c r="V4359" s="3">
        <v>0.14741430352650781</v>
      </c>
      <c r="W4359" s="3">
        <v>1.8422641252007682E-2</v>
      </c>
      <c r="X4359" s="3">
        <v>61.021436962233551</v>
      </c>
      <c r="Y4359" s="3">
        <v>0.14741430352650781</v>
      </c>
      <c r="Z4359" s="3">
        <v>1.8422624965592577E-2</v>
      </c>
      <c r="AA4359" s="3">
        <v>61.021436962233551</v>
      </c>
      <c r="AB4359">
        <f t="shared" si="116"/>
        <v>0.14741430352650781</v>
      </c>
      <c r="AC4359">
        <f t="shared" si="117"/>
        <v>1.8422624965592577E-2</v>
      </c>
    </row>
    <row r="4360" spans="1:29" x14ac:dyDescent="0.25">
      <c r="A4360" s="2">
        <v>4359</v>
      </c>
      <c r="B4360" s="3" t="s">
        <v>178</v>
      </c>
      <c r="C4360" s="3" t="s">
        <v>333</v>
      </c>
      <c r="D4360" s="3" t="s">
        <v>179</v>
      </c>
      <c r="E4360" s="3" t="s">
        <v>221</v>
      </c>
      <c r="F4360" s="3">
        <v>0.56000000000000005</v>
      </c>
      <c r="G4360" s="3">
        <v>0.48</v>
      </c>
      <c r="H4360" s="3" t="s">
        <v>289</v>
      </c>
      <c r="I4360" s="2">
        <v>1200</v>
      </c>
      <c r="J4360" s="3" t="s">
        <v>45</v>
      </c>
      <c r="K4360" s="2">
        <v>1200</v>
      </c>
      <c r="L4360" s="3"/>
      <c r="M4360" s="3" t="s">
        <v>289</v>
      </c>
      <c r="N4360" s="3" t="s">
        <v>289</v>
      </c>
      <c r="O4360" s="3"/>
      <c r="P4360" s="3"/>
      <c r="Q4360" s="3"/>
      <c r="R4360" s="3">
        <v>0</v>
      </c>
      <c r="S4360" s="3">
        <v>1</v>
      </c>
      <c r="T4360" s="2">
        <v>1585</v>
      </c>
      <c r="U4360" s="3">
        <v>269.00480208471004</v>
      </c>
      <c r="V4360" s="3">
        <v>2529.095726753636</v>
      </c>
      <c r="W4360" s="3">
        <v>373.08574212201745</v>
      </c>
      <c r="X4360" s="3">
        <v>1038255.4569179616</v>
      </c>
      <c r="Y4360" s="3">
        <v>2529.095726753636</v>
      </c>
      <c r="Z4360" s="3">
        <v>373.08541229801784</v>
      </c>
      <c r="AA4360" s="3">
        <v>1038255.4569179616</v>
      </c>
      <c r="AB4360">
        <f t="shared" si="116"/>
        <v>2529.095726753636</v>
      </c>
      <c r="AC4360">
        <f t="shared" si="117"/>
        <v>373.08541229801784</v>
      </c>
    </row>
    <row r="4361" spans="1:29" x14ac:dyDescent="0.25">
      <c r="A4361" s="2">
        <v>4360</v>
      </c>
      <c r="B4361" s="3" t="s">
        <v>178</v>
      </c>
      <c r="C4361" s="3" t="s">
        <v>333</v>
      </c>
      <c r="D4361" s="3" t="s">
        <v>179</v>
      </c>
      <c r="E4361" s="3" t="s">
        <v>221</v>
      </c>
      <c r="F4361" s="3">
        <v>0.56000000000000005</v>
      </c>
      <c r="G4361" s="3">
        <v>0.48</v>
      </c>
      <c r="H4361" s="3" t="s">
        <v>289</v>
      </c>
      <c r="I4361" s="2">
        <v>1210</v>
      </c>
      <c r="J4361" s="3" t="s">
        <v>46</v>
      </c>
      <c r="K4361" s="2">
        <v>1000</v>
      </c>
      <c r="L4361" s="3"/>
      <c r="M4361" s="3" t="s">
        <v>289</v>
      </c>
      <c r="N4361" s="3" t="s">
        <v>289</v>
      </c>
      <c r="O4361" s="3"/>
      <c r="P4361" s="3"/>
      <c r="Q4361" s="3"/>
      <c r="R4361" s="3">
        <v>0</v>
      </c>
      <c r="S4361" s="3">
        <v>1</v>
      </c>
      <c r="T4361" s="2">
        <v>2</v>
      </c>
      <c r="U4361" s="3">
        <v>0.13010672717191418</v>
      </c>
      <c r="V4361" s="3">
        <v>1.1372448810406539</v>
      </c>
      <c r="W4361" s="3">
        <v>0.15763653683519865</v>
      </c>
      <c r="X4361" s="3">
        <v>506.80544681186279</v>
      </c>
      <c r="Y4361" s="3">
        <v>1.1372448810406539</v>
      </c>
      <c r="Z4361" s="3">
        <v>0.15763639747765379</v>
      </c>
      <c r="AA4361" s="3">
        <v>506.80544681186279</v>
      </c>
      <c r="AB4361">
        <f t="shared" si="116"/>
        <v>1.1372448810406539</v>
      </c>
      <c r="AC4361">
        <f t="shared" si="117"/>
        <v>0.15763639747765379</v>
      </c>
    </row>
    <row r="4362" spans="1:29" x14ac:dyDescent="0.25">
      <c r="A4362" s="2">
        <v>4361</v>
      </c>
      <c r="B4362" s="3" t="s">
        <v>178</v>
      </c>
      <c r="C4362" s="3" t="s">
        <v>333</v>
      </c>
      <c r="D4362" s="3" t="s">
        <v>179</v>
      </c>
      <c r="E4362" s="3" t="s">
        <v>221</v>
      </c>
      <c r="F4362" s="3">
        <v>0.56000000000000005</v>
      </c>
      <c r="G4362" s="3">
        <v>0.48</v>
      </c>
      <c r="H4362" s="3" t="s">
        <v>289</v>
      </c>
      <c r="I4362" s="2">
        <v>1210</v>
      </c>
      <c r="J4362" s="3" t="s">
        <v>46</v>
      </c>
      <c r="K4362" s="2">
        <v>1210</v>
      </c>
      <c r="L4362" s="3"/>
      <c r="M4362" s="3" t="s">
        <v>379</v>
      </c>
      <c r="N4362" s="3" t="s">
        <v>289</v>
      </c>
      <c r="O4362" s="3"/>
      <c r="P4362" s="3"/>
      <c r="Q4362" s="3"/>
      <c r="R4362" s="3">
        <v>0</v>
      </c>
      <c r="S4362" s="3">
        <v>1</v>
      </c>
      <c r="T4362" s="2">
        <v>2</v>
      </c>
      <c r="U4362" s="3">
        <v>1.9728737592836811E-2</v>
      </c>
      <c r="V4362" s="3">
        <v>0.20391151284695083</v>
      </c>
      <c r="W4362" s="3">
        <v>3.0326543181004664E-2</v>
      </c>
      <c r="X4362" s="3">
        <v>76.066642465463673</v>
      </c>
      <c r="Y4362" s="3">
        <v>0.20391151284695083</v>
      </c>
      <c r="Z4362" s="3">
        <v>3.03265163710232E-2</v>
      </c>
      <c r="AA4362" s="3">
        <v>76.066642465463673</v>
      </c>
      <c r="AB4362">
        <f t="shared" si="116"/>
        <v>0.20391151284695083</v>
      </c>
      <c r="AC4362">
        <f t="shared" si="117"/>
        <v>3.03265163710232E-2</v>
      </c>
    </row>
    <row r="4363" spans="1:29" x14ac:dyDescent="0.25">
      <c r="A4363" s="2">
        <v>4362</v>
      </c>
      <c r="B4363" s="3" t="s">
        <v>178</v>
      </c>
      <c r="C4363" s="3" t="s">
        <v>333</v>
      </c>
      <c r="D4363" s="3" t="s">
        <v>179</v>
      </c>
      <c r="E4363" s="3" t="s">
        <v>221</v>
      </c>
      <c r="F4363" s="3">
        <v>0.56000000000000005</v>
      </c>
      <c r="G4363" s="3">
        <v>0.48</v>
      </c>
      <c r="H4363" s="3" t="s">
        <v>289</v>
      </c>
      <c r="I4363" s="2">
        <v>1210</v>
      </c>
      <c r="J4363" s="3" t="s">
        <v>46</v>
      </c>
      <c r="K4363" s="2">
        <v>1210</v>
      </c>
      <c r="L4363" s="3"/>
      <c r="M4363" s="3" t="s">
        <v>289</v>
      </c>
      <c r="N4363" s="3" t="s">
        <v>289</v>
      </c>
      <c r="O4363" s="3"/>
      <c r="P4363" s="3"/>
      <c r="Q4363" s="3"/>
      <c r="R4363" s="3">
        <v>0</v>
      </c>
      <c r="S4363" s="3">
        <v>1</v>
      </c>
      <c r="T4363" s="2">
        <v>13361</v>
      </c>
      <c r="U4363" s="3">
        <v>3061.1941746578809</v>
      </c>
      <c r="V4363" s="3">
        <v>29287.386352382731</v>
      </c>
      <c r="W4363" s="3">
        <v>4287.4514385558596</v>
      </c>
      <c r="X4363" s="3">
        <v>11430876.512478365</v>
      </c>
      <c r="Y4363" s="3">
        <v>29287.386352382731</v>
      </c>
      <c r="Z4363" s="3">
        <v>4287.4476482625842</v>
      </c>
      <c r="AA4363" s="3">
        <v>11430876.512478365</v>
      </c>
      <c r="AB4363">
        <f t="shared" si="116"/>
        <v>29287.386352382731</v>
      </c>
      <c r="AC4363">
        <f t="shared" si="117"/>
        <v>4287.4476482625842</v>
      </c>
    </row>
    <row r="4364" spans="1:29" x14ac:dyDescent="0.25">
      <c r="A4364" s="2">
        <v>4363</v>
      </c>
      <c r="B4364" s="3" t="s">
        <v>178</v>
      </c>
      <c r="C4364" s="3" t="s">
        <v>333</v>
      </c>
      <c r="D4364" s="3" t="s">
        <v>179</v>
      </c>
      <c r="E4364" s="3" t="s">
        <v>221</v>
      </c>
      <c r="F4364" s="3">
        <v>0.56000000000000005</v>
      </c>
      <c r="G4364" s="3">
        <v>0.48</v>
      </c>
      <c r="H4364" s="3" t="s">
        <v>289</v>
      </c>
      <c r="I4364" s="2">
        <v>1290</v>
      </c>
      <c r="J4364" s="3" t="s">
        <v>145</v>
      </c>
      <c r="K4364" s="2">
        <v>1290</v>
      </c>
      <c r="L4364" s="3"/>
      <c r="M4364" s="3" t="s">
        <v>289</v>
      </c>
      <c r="N4364" s="3" t="s">
        <v>289</v>
      </c>
      <c r="O4364" s="3"/>
      <c r="P4364" s="3"/>
      <c r="Q4364" s="3"/>
      <c r="R4364" s="3">
        <v>0</v>
      </c>
      <c r="S4364" s="3">
        <v>1</v>
      </c>
      <c r="T4364" s="2">
        <v>37</v>
      </c>
      <c r="U4364" s="3">
        <v>6.5404502235441404</v>
      </c>
      <c r="V4364" s="3">
        <v>55.6851843492787</v>
      </c>
      <c r="W4364" s="3">
        <v>7.8794701673411778</v>
      </c>
      <c r="X4364" s="3">
        <v>25308.503791759718</v>
      </c>
      <c r="Y4364" s="3">
        <v>55.6851843492787</v>
      </c>
      <c r="Z4364" s="3">
        <v>7.8794632015473285</v>
      </c>
      <c r="AA4364" s="3">
        <v>25308.503791759718</v>
      </c>
      <c r="AB4364">
        <f t="shared" si="116"/>
        <v>55.6851843492787</v>
      </c>
      <c r="AC4364">
        <f t="shared" si="117"/>
        <v>7.8794632015473285</v>
      </c>
    </row>
    <row r="4365" spans="1:29" x14ac:dyDescent="0.25">
      <c r="A4365" s="2">
        <v>4364</v>
      </c>
      <c r="B4365" s="3" t="s">
        <v>178</v>
      </c>
      <c r="C4365" s="3" t="s">
        <v>333</v>
      </c>
      <c r="D4365" s="3" t="s">
        <v>179</v>
      </c>
      <c r="E4365" s="3" t="s">
        <v>221</v>
      </c>
      <c r="F4365" s="3">
        <v>0.56000000000000005</v>
      </c>
      <c r="G4365" s="3">
        <v>0.48</v>
      </c>
      <c r="H4365" s="3" t="s">
        <v>289</v>
      </c>
      <c r="I4365" s="2">
        <v>1300</v>
      </c>
      <c r="J4365" s="3" t="s">
        <v>114</v>
      </c>
      <c r="K4365" s="2">
        <v>1300</v>
      </c>
      <c r="L4365" s="3"/>
      <c r="M4365" s="3" t="s">
        <v>289</v>
      </c>
      <c r="N4365" s="3" t="s">
        <v>289</v>
      </c>
      <c r="O4365" s="3"/>
      <c r="P4365" s="3"/>
      <c r="Q4365" s="3"/>
      <c r="R4365" s="3">
        <v>0</v>
      </c>
      <c r="S4365" s="3">
        <v>1</v>
      </c>
      <c r="T4365" s="2">
        <v>238</v>
      </c>
      <c r="U4365" s="3">
        <v>28.931716707597797</v>
      </c>
      <c r="V4365" s="3">
        <v>311.12996663302931</v>
      </c>
      <c r="W4365" s="3">
        <v>58.027916699981851</v>
      </c>
      <c r="X4365" s="3">
        <v>112498.50643335798</v>
      </c>
      <c r="Y4365" s="3">
        <v>311.12996663302931</v>
      </c>
      <c r="Z4365" s="3">
        <v>58.027865400783305</v>
      </c>
      <c r="AA4365" s="3">
        <v>112498.50643335798</v>
      </c>
      <c r="AB4365">
        <f t="shared" si="116"/>
        <v>311.12996663302931</v>
      </c>
      <c r="AC4365">
        <f t="shared" si="117"/>
        <v>58.027865400783305</v>
      </c>
    </row>
    <row r="4366" spans="1:29" x14ac:dyDescent="0.25">
      <c r="A4366" s="2">
        <v>4365</v>
      </c>
      <c r="B4366" s="3" t="s">
        <v>178</v>
      </c>
      <c r="C4366" s="3" t="s">
        <v>333</v>
      </c>
      <c r="D4366" s="3" t="s">
        <v>179</v>
      </c>
      <c r="E4366" s="3" t="s">
        <v>221</v>
      </c>
      <c r="F4366" s="3">
        <v>0.56000000000000005</v>
      </c>
      <c r="G4366" s="3">
        <v>0.48</v>
      </c>
      <c r="H4366" s="3" t="s">
        <v>289</v>
      </c>
      <c r="I4366" s="2">
        <v>1320</v>
      </c>
      <c r="J4366" s="3" t="s">
        <v>115</v>
      </c>
      <c r="K4366" s="2">
        <v>1000</v>
      </c>
      <c r="L4366" s="3"/>
      <c r="M4366" s="3" t="s">
        <v>289</v>
      </c>
      <c r="N4366" s="3" t="s">
        <v>289</v>
      </c>
      <c r="O4366" s="3"/>
      <c r="P4366" s="3"/>
      <c r="Q4366" s="3"/>
      <c r="R4366" s="3">
        <v>0</v>
      </c>
      <c r="S4366" s="3">
        <v>1</v>
      </c>
      <c r="T4366" s="2">
        <v>4</v>
      </c>
      <c r="U4366" s="3">
        <v>0.23648093135522158</v>
      </c>
      <c r="V4366" s="3">
        <v>2.4012401414533078</v>
      </c>
      <c r="W4366" s="3">
        <v>0.44003690033117993</v>
      </c>
      <c r="X4366" s="3">
        <v>882.35665120491922</v>
      </c>
      <c r="Y4366" s="3">
        <v>2.4012401414533078</v>
      </c>
      <c r="Z4366" s="3">
        <v>0.44003651131944749</v>
      </c>
      <c r="AA4366" s="3">
        <v>882.35665120491922</v>
      </c>
      <c r="AB4366">
        <f t="shared" si="116"/>
        <v>2.4012401414533078</v>
      </c>
      <c r="AC4366">
        <f t="shared" si="117"/>
        <v>0.44003651131944749</v>
      </c>
    </row>
    <row r="4367" spans="1:29" x14ac:dyDescent="0.25">
      <c r="A4367" s="2">
        <v>4366</v>
      </c>
      <c r="B4367" s="3" t="s">
        <v>178</v>
      </c>
      <c r="C4367" s="3" t="s">
        <v>333</v>
      </c>
      <c r="D4367" s="3" t="s">
        <v>179</v>
      </c>
      <c r="E4367" s="3" t="s">
        <v>221</v>
      </c>
      <c r="F4367" s="3">
        <v>0.56000000000000005</v>
      </c>
      <c r="G4367" s="3">
        <v>0.48</v>
      </c>
      <c r="H4367" s="3" t="s">
        <v>289</v>
      </c>
      <c r="I4367" s="2">
        <v>1320</v>
      </c>
      <c r="J4367" s="3" t="s">
        <v>115</v>
      </c>
      <c r="K4367" s="2">
        <v>1320</v>
      </c>
      <c r="L4367" s="3"/>
      <c r="M4367" s="3" t="s">
        <v>289</v>
      </c>
      <c r="N4367" s="3" t="s">
        <v>289</v>
      </c>
      <c r="O4367" s="3"/>
      <c r="P4367" s="3"/>
      <c r="Q4367" s="3"/>
      <c r="R4367" s="3">
        <v>0</v>
      </c>
      <c r="S4367" s="3">
        <v>1</v>
      </c>
      <c r="T4367" s="2">
        <v>774</v>
      </c>
      <c r="U4367" s="3">
        <v>96.21220180917301</v>
      </c>
      <c r="V4367" s="3">
        <v>1032.564578925585</v>
      </c>
      <c r="W4367" s="3">
        <v>185.87174060119875</v>
      </c>
      <c r="X4367" s="3">
        <v>374588.74743606983</v>
      </c>
      <c r="Y4367" s="3">
        <v>1032.564578925585</v>
      </c>
      <c r="Z4367" s="3">
        <v>185.87157628250765</v>
      </c>
      <c r="AA4367" s="3">
        <v>374588.74743606983</v>
      </c>
      <c r="AB4367">
        <f t="shared" si="116"/>
        <v>1032.564578925585</v>
      </c>
      <c r="AC4367">
        <f t="shared" si="117"/>
        <v>185.87157628250765</v>
      </c>
    </row>
    <row r="4368" spans="1:29" x14ac:dyDescent="0.25">
      <c r="A4368" s="2">
        <v>4367</v>
      </c>
      <c r="B4368" s="3" t="s">
        <v>178</v>
      </c>
      <c r="C4368" s="3" t="s">
        <v>333</v>
      </c>
      <c r="D4368" s="3" t="s">
        <v>179</v>
      </c>
      <c r="E4368" s="3" t="s">
        <v>221</v>
      </c>
      <c r="F4368" s="3">
        <v>0.56000000000000005</v>
      </c>
      <c r="G4368" s="3">
        <v>0.48</v>
      </c>
      <c r="H4368" s="3" t="s">
        <v>289</v>
      </c>
      <c r="I4368" s="2">
        <v>1330</v>
      </c>
      <c r="J4368" s="3" t="s">
        <v>47</v>
      </c>
      <c r="K4368" s="2">
        <v>1330</v>
      </c>
      <c r="L4368" s="3"/>
      <c r="M4368" s="3" t="s">
        <v>289</v>
      </c>
      <c r="N4368" s="3" t="s">
        <v>289</v>
      </c>
      <c r="O4368" s="3"/>
      <c r="P4368" s="3"/>
      <c r="Q4368" s="3"/>
      <c r="R4368" s="3">
        <v>0</v>
      </c>
      <c r="S4368" s="3">
        <v>1</v>
      </c>
      <c r="T4368" s="2">
        <v>429</v>
      </c>
      <c r="U4368" s="3">
        <v>66.745351068380842</v>
      </c>
      <c r="V4368" s="3">
        <v>739.19680368908632</v>
      </c>
      <c r="W4368" s="3">
        <v>136.75941142530968</v>
      </c>
      <c r="X4368" s="3">
        <v>262702.77483365638</v>
      </c>
      <c r="Y4368" s="3">
        <v>739.19680368908632</v>
      </c>
      <c r="Z4368" s="3">
        <v>136.75929052405041</v>
      </c>
      <c r="AA4368" s="3">
        <v>262702.77483365638</v>
      </c>
      <c r="AB4368">
        <f t="shared" si="116"/>
        <v>739.19680368908632</v>
      </c>
      <c r="AC4368">
        <f t="shared" si="117"/>
        <v>136.75929052405041</v>
      </c>
    </row>
    <row r="4369" spans="1:29" x14ac:dyDescent="0.25">
      <c r="A4369" s="2">
        <v>4368</v>
      </c>
      <c r="B4369" s="3" t="s">
        <v>178</v>
      </c>
      <c r="C4369" s="3" t="s">
        <v>333</v>
      </c>
      <c r="D4369" s="3" t="s">
        <v>179</v>
      </c>
      <c r="E4369" s="3" t="s">
        <v>221</v>
      </c>
      <c r="F4369" s="3">
        <v>0.56000000000000005</v>
      </c>
      <c r="G4369" s="3">
        <v>0.48</v>
      </c>
      <c r="H4369" s="3" t="s">
        <v>289</v>
      </c>
      <c r="I4369" s="2">
        <v>1340</v>
      </c>
      <c r="J4369" s="3" t="s">
        <v>133</v>
      </c>
      <c r="K4369" s="2">
        <v>1340</v>
      </c>
      <c r="L4369" s="3"/>
      <c r="M4369" s="3" t="s">
        <v>289</v>
      </c>
      <c r="N4369" s="3" t="s">
        <v>289</v>
      </c>
      <c r="O4369" s="3"/>
      <c r="P4369" s="3"/>
      <c r="Q4369" s="3"/>
      <c r="R4369" s="3">
        <v>0</v>
      </c>
      <c r="S4369" s="3">
        <v>1</v>
      </c>
      <c r="T4369" s="2">
        <v>204</v>
      </c>
      <c r="U4369" s="3">
        <v>53.704520023733281</v>
      </c>
      <c r="V4369" s="3">
        <v>653.00836270923844</v>
      </c>
      <c r="W4369" s="3">
        <v>127.66835727040356</v>
      </c>
      <c r="X4369" s="3">
        <v>219822.69492844894</v>
      </c>
      <c r="Y4369" s="3">
        <v>653.00836270923844</v>
      </c>
      <c r="Z4369" s="3">
        <v>127.66824440603098</v>
      </c>
      <c r="AA4369" s="3">
        <v>219822.69492844894</v>
      </c>
      <c r="AB4369">
        <f t="shared" si="116"/>
        <v>653.00836270923844</v>
      </c>
      <c r="AC4369">
        <f t="shared" si="117"/>
        <v>127.66824440603098</v>
      </c>
    </row>
    <row r="4370" spans="1:29" x14ac:dyDescent="0.25">
      <c r="A4370" s="2">
        <v>4369</v>
      </c>
      <c r="B4370" s="3" t="s">
        <v>178</v>
      </c>
      <c r="C4370" s="3" t="s">
        <v>333</v>
      </c>
      <c r="D4370" s="3" t="s">
        <v>179</v>
      </c>
      <c r="E4370" s="3" t="s">
        <v>221</v>
      </c>
      <c r="F4370" s="3">
        <v>0.56000000000000005</v>
      </c>
      <c r="G4370" s="3">
        <v>0.48</v>
      </c>
      <c r="H4370" s="3" t="s">
        <v>289</v>
      </c>
      <c r="I4370" s="2">
        <v>1390</v>
      </c>
      <c r="J4370" s="3" t="s">
        <v>134</v>
      </c>
      <c r="K4370" s="2">
        <v>1390</v>
      </c>
      <c r="L4370" s="3"/>
      <c r="M4370" s="3" t="s">
        <v>289</v>
      </c>
      <c r="N4370" s="3" t="s">
        <v>289</v>
      </c>
      <c r="O4370" s="3"/>
      <c r="P4370" s="3"/>
      <c r="Q4370" s="3"/>
      <c r="R4370" s="3">
        <v>0</v>
      </c>
      <c r="S4370" s="3">
        <v>1</v>
      </c>
      <c r="T4370" s="2">
        <v>47</v>
      </c>
      <c r="U4370" s="3">
        <v>9.841630972561827</v>
      </c>
      <c r="V4370" s="3">
        <v>90.375113948065263</v>
      </c>
      <c r="W4370" s="3">
        <v>17.108684384153552</v>
      </c>
      <c r="X4370" s="3">
        <v>34186.598656121641</v>
      </c>
      <c r="Y4370" s="3">
        <v>90.375113948065263</v>
      </c>
      <c r="Z4370" s="3">
        <v>17.10866925933351</v>
      </c>
      <c r="AA4370" s="3">
        <v>34186.598656121641</v>
      </c>
      <c r="AB4370">
        <f t="shared" si="116"/>
        <v>90.375113948065263</v>
      </c>
      <c r="AC4370">
        <f t="shared" si="117"/>
        <v>17.10866925933351</v>
      </c>
    </row>
    <row r="4371" spans="1:29" x14ac:dyDescent="0.25">
      <c r="A4371" s="2">
        <v>4370</v>
      </c>
      <c r="B4371" s="3" t="s">
        <v>178</v>
      </c>
      <c r="C4371" s="3" t="s">
        <v>333</v>
      </c>
      <c r="D4371" s="3" t="s">
        <v>179</v>
      </c>
      <c r="E4371" s="3" t="s">
        <v>221</v>
      </c>
      <c r="F4371" s="3">
        <v>0.56000000000000005</v>
      </c>
      <c r="G4371" s="3">
        <v>0.48</v>
      </c>
      <c r="H4371" s="3" t="s">
        <v>289</v>
      </c>
      <c r="I4371" s="2">
        <v>1400</v>
      </c>
      <c r="J4371" s="3" t="s">
        <v>48</v>
      </c>
      <c r="K4371" s="2">
        <v>1400</v>
      </c>
      <c r="L4371" s="3"/>
      <c r="M4371" s="3" t="s">
        <v>289</v>
      </c>
      <c r="N4371" s="3" t="s">
        <v>289</v>
      </c>
      <c r="O4371" s="3"/>
      <c r="P4371" s="3"/>
      <c r="Q4371" s="3"/>
      <c r="R4371" s="3">
        <v>0</v>
      </c>
      <c r="S4371" s="3">
        <v>1</v>
      </c>
      <c r="T4371" s="2">
        <v>554</v>
      </c>
      <c r="U4371" s="3">
        <v>66.582743767392657</v>
      </c>
      <c r="V4371" s="3">
        <v>664.74770438878431</v>
      </c>
      <c r="W4371" s="3">
        <v>90.141234066793444</v>
      </c>
      <c r="X4371" s="3">
        <v>259824.49009990226</v>
      </c>
      <c r="Y4371" s="3">
        <v>664.74770438878431</v>
      </c>
      <c r="Z4371" s="3">
        <v>90.141154378027665</v>
      </c>
      <c r="AA4371" s="3">
        <v>259824.49009990226</v>
      </c>
      <c r="AB4371">
        <f t="shared" si="116"/>
        <v>664.74770438878431</v>
      </c>
      <c r="AC4371">
        <f t="shared" si="117"/>
        <v>90.141154378027665</v>
      </c>
    </row>
    <row r="4372" spans="1:29" x14ac:dyDescent="0.25">
      <c r="A4372" s="2">
        <v>4371</v>
      </c>
      <c r="B4372" s="3" t="s">
        <v>178</v>
      </c>
      <c r="C4372" s="3" t="s">
        <v>333</v>
      </c>
      <c r="D4372" s="3" t="s">
        <v>179</v>
      </c>
      <c r="E4372" s="3" t="s">
        <v>221</v>
      </c>
      <c r="F4372" s="3">
        <v>0.56000000000000005</v>
      </c>
      <c r="G4372" s="3">
        <v>0.48</v>
      </c>
      <c r="H4372" s="3" t="s">
        <v>289</v>
      </c>
      <c r="I4372" s="2">
        <v>1410</v>
      </c>
      <c r="J4372" s="3" t="s">
        <v>116</v>
      </c>
      <c r="K4372" s="2">
        <v>1000</v>
      </c>
      <c r="L4372" s="3"/>
      <c r="M4372" s="3" t="s">
        <v>289</v>
      </c>
      <c r="N4372" s="3" t="s">
        <v>289</v>
      </c>
      <c r="O4372" s="3"/>
      <c r="P4372" s="3"/>
      <c r="Q4372" s="3"/>
      <c r="R4372" s="3">
        <v>0</v>
      </c>
      <c r="S4372" s="3">
        <v>1</v>
      </c>
      <c r="T4372" s="2">
        <v>1</v>
      </c>
      <c r="U4372" s="3">
        <v>1.0216342158907401E-6</v>
      </c>
      <c r="V4372" s="3">
        <v>7.8216105543787056E-6</v>
      </c>
      <c r="W4372" s="3">
        <v>1.0552305507661332E-6</v>
      </c>
      <c r="X4372" s="3">
        <v>3.4983358040894274E-3</v>
      </c>
      <c r="Y4372" s="3">
        <v>7.8216105543787056E-6</v>
      </c>
      <c r="Z4372" s="3">
        <v>1.05522961789649E-6</v>
      </c>
      <c r="AA4372" s="3">
        <v>3.4983358040894274E-3</v>
      </c>
      <c r="AB4372">
        <f t="shared" si="116"/>
        <v>7.8216105543787056E-6</v>
      </c>
      <c r="AC4372">
        <f t="shared" si="117"/>
        <v>1.05522961789649E-6</v>
      </c>
    </row>
    <row r="4373" spans="1:29" x14ac:dyDescent="0.25">
      <c r="A4373" s="2">
        <v>4372</v>
      </c>
      <c r="B4373" s="3" t="s">
        <v>178</v>
      </c>
      <c r="C4373" s="3" t="s">
        <v>333</v>
      </c>
      <c r="D4373" s="3" t="s">
        <v>179</v>
      </c>
      <c r="E4373" s="3" t="s">
        <v>221</v>
      </c>
      <c r="F4373" s="3">
        <v>0.56000000000000005</v>
      </c>
      <c r="G4373" s="3">
        <v>0.48</v>
      </c>
      <c r="H4373" s="3" t="s">
        <v>289</v>
      </c>
      <c r="I4373" s="2">
        <v>1410</v>
      </c>
      <c r="J4373" s="3" t="s">
        <v>116</v>
      </c>
      <c r="K4373" s="2">
        <v>1410</v>
      </c>
      <c r="L4373" s="3"/>
      <c r="M4373" s="3" t="s">
        <v>289</v>
      </c>
      <c r="N4373" s="3" t="s">
        <v>289</v>
      </c>
      <c r="O4373" s="3"/>
      <c r="P4373" s="3"/>
      <c r="Q4373" s="3"/>
      <c r="R4373" s="3">
        <v>0</v>
      </c>
      <c r="S4373" s="3">
        <v>1</v>
      </c>
      <c r="T4373" s="2">
        <v>296</v>
      </c>
      <c r="U4373" s="3">
        <v>63.747881641844991</v>
      </c>
      <c r="V4373" s="3">
        <v>651.7703008353003</v>
      </c>
      <c r="W4373" s="3">
        <v>87.842713758165615</v>
      </c>
      <c r="X4373" s="3">
        <v>256492.15699892089</v>
      </c>
      <c r="Y4373" s="3">
        <v>651.7703008353003</v>
      </c>
      <c r="Z4373" s="3">
        <v>87.842636101391534</v>
      </c>
      <c r="AA4373" s="3">
        <v>256492.15699892089</v>
      </c>
      <c r="AB4373">
        <f t="shared" ref="AB4373:AB4413" si="118">Y4373</f>
        <v>651.7703008353003</v>
      </c>
      <c r="AC4373">
        <f t="shared" ref="AC4373:AC4413" si="119">Z4373</f>
        <v>87.842636101391534</v>
      </c>
    </row>
    <row r="4374" spans="1:29" x14ac:dyDescent="0.25">
      <c r="A4374" s="2">
        <v>4373</v>
      </c>
      <c r="B4374" s="3" t="s">
        <v>178</v>
      </c>
      <c r="C4374" s="3" t="s">
        <v>333</v>
      </c>
      <c r="D4374" s="3" t="s">
        <v>179</v>
      </c>
      <c r="E4374" s="3" t="s">
        <v>221</v>
      </c>
      <c r="F4374" s="3">
        <v>0.56000000000000005</v>
      </c>
      <c r="G4374" s="3">
        <v>0.48</v>
      </c>
      <c r="H4374" s="3" t="s">
        <v>289</v>
      </c>
      <c r="I4374" s="2">
        <v>1420</v>
      </c>
      <c r="J4374" s="3" t="s">
        <v>117</v>
      </c>
      <c r="K4374" s="2">
        <v>1420</v>
      </c>
      <c r="L4374" s="3"/>
      <c r="M4374" s="3" t="s">
        <v>289</v>
      </c>
      <c r="N4374" s="3" t="s">
        <v>289</v>
      </c>
      <c r="O4374" s="3"/>
      <c r="P4374" s="3"/>
      <c r="Q4374" s="3"/>
      <c r="R4374" s="3">
        <v>0</v>
      </c>
      <c r="S4374" s="3">
        <v>1</v>
      </c>
      <c r="T4374" s="2">
        <v>136</v>
      </c>
      <c r="U4374" s="3">
        <v>23.573024547874173</v>
      </c>
      <c r="V4374" s="3">
        <v>241.95528330693364</v>
      </c>
      <c r="W4374" s="3">
        <v>32.429360384276585</v>
      </c>
      <c r="X4374" s="3">
        <v>95794.436938274041</v>
      </c>
      <c r="Y4374" s="3">
        <v>241.95528330693364</v>
      </c>
      <c r="Z4374" s="3">
        <v>32.42933171531358</v>
      </c>
      <c r="AA4374" s="3">
        <v>95794.436938274041</v>
      </c>
      <c r="AB4374">
        <f t="shared" si="118"/>
        <v>241.95528330693364</v>
      </c>
      <c r="AC4374">
        <f t="shared" si="119"/>
        <v>32.42933171531358</v>
      </c>
    </row>
    <row r="4375" spans="1:29" x14ac:dyDescent="0.25">
      <c r="A4375" s="2">
        <v>4374</v>
      </c>
      <c r="B4375" s="3" t="s">
        <v>178</v>
      </c>
      <c r="C4375" s="3" t="s">
        <v>333</v>
      </c>
      <c r="D4375" s="3" t="s">
        <v>179</v>
      </c>
      <c r="E4375" s="3" t="s">
        <v>221</v>
      </c>
      <c r="F4375" s="3">
        <v>0.56000000000000005</v>
      </c>
      <c r="G4375" s="3">
        <v>0.48</v>
      </c>
      <c r="H4375" s="3" t="s">
        <v>289</v>
      </c>
      <c r="I4375" s="2">
        <v>1430</v>
      </c>
      <c r="J4375" s="3" t="s">
        <v>118</v>
      </c>
      <c r="K4375" s="2">
        <v>1430</v>
      </c>
      <c r="L4375" s="3"/>
      <c r="M4375" s="3" t="s">
        <v>289</v>
      </c>
      <c r="N4375" s="3" t="s">
        <v>289</v>
      </c>
      <c r="O4375" s="3"/>
      <c r="P4375" s="3"/>
      <c r="Q4375" s="3"/>
      <c r="R4375" s="3">
        <v>0</v>
      </c>
      <c r="S4375" s="3">
        <v>1</v>
      </c>
      <c r="T4375" s="2">
        <v>370</v>
      </c>
      <c r="U4375" s="3">
        <v>87.5276648016509</v>
      </c>
      <c r="V4375" s="3">
        <v>814.90310921255775</v>
      </c>
      <c r="W4375" s="3">
        <v>110.59484387249198</v>
      </c>
      <c r="X4375" s="3">
        <v>357452.88335858012</v>
      </c>
      <c r="Y4375" s="3">
        <v>814.90310921255775</v>
      </c>
      <c r="Z4375" s="3">
        <v>110.59474610184672</v>
      </c>
      <c r="AA4375" s="3">
        <v>357452.88335858012</v>
      </c>
      <c r="AB4375">
        <f t="shared" si="118"/>
        <v>814.90310921255775</v>
      </c>
      <c r="AC4375">
        <f t="shared" si="119"/>
        <v>110.59474610184672</v>
      </c>
    </row>
    <row r="4376" spans="1:29" x14ac:dyDescent="0.25">
      <c r="A4376" s="2">
        <v>4375</v>
      </c>
      <c r="B4376" s="3" t="s">
        <v>178</v>
      </c>
      <c r="C4376" s="3" t="s">
        <v>333</v>
      </c>
      <c r="D4376" s="3" t="s">
        <v>179</v>
      </c>
      <c r="E4376" s="3" t="s">
        <v>221</v>
      </c>
      <c r="F4376" s="3">
        <v>0.56000000000000005</v>
      </c>
      <c r="G4376" s="3">
        <v>0.48</v>
      </c>
      <c r="H4376" s="3" t="s">
        <v>289</v>
      </c>
      <c r="I4376" s="2">
        <v>1450</v>
      </c>
      <c r="J4376" s="3" t="s">
        <v>119</v>
      </c>
      <c r="K4376" s="2">
        <v>1000</v>
      </c>
      <c r="L4376" s="3"/>
      <c r="M4376" s="3" t="s">
        <v>289</v>
      </c>
      <c r="N4376" s="3" t="s">
        <v>289</v>
      </c>
      <c r="O4376" s="3"/>
      <c r="P4376" s="3"/>
      <c r="Q4376" s="3"/>
      <c r="R4376" s="3">
        <v>0</v>
      </c>
      <c r="S4376" s="3">
        <v>1</v>
      </c>
      <c r="T4376" s="2">
        <v>4</v>
      </c>
      <c r="U4376" s="3">
        <v>0.22773915606173331</v>
      </c>
      <c r="V4376" s="3">
        <v>2.3018867637026816</v>
      </c>
      <c r="W4376" s="3">
        <v>0.30949594543399972</v>
      </c>
      <c r="X4376" s="3">
        <v>836.83510168418888</v>
      </c>
      <c r="Y4376" s="3">
        <v>2.3018867637026816</v>
      </c>
      <c r="Z4376" s="3">
        <v>0.30949567182614246</v>
      </c>
      <c r="AA4376" s="3">
        <v>836.83510168418888</v>
      </c>
      <c r="AB4376">
        <f t="shared" si="118"/>
        <v>2.3018867637026816</v>
      </c>
      <c r="AC4376">
        <f t="shared" si="119"/>
        <v>0.30949567182614246</v>
      </c>
    </row>
    <row r="4377" spans="1:29" x14ac:dyDescent="0.25">
      <c r="A4377" s="2">
        <v>4376</v>
      </c>
      <c r="B4377" s="3" t="s">
        <v>178</v>
      </c>
      <c r="C4377" s="3" t="s">
        <v>333</v>
      </c>
      <c r="D4377" s="3" t="s">
        <v>179</v>
      </c>
      <c r="E4377" s="3" t="s">
        <v>221</v>
      </c>
      <c r="F4377" s="3">
        <v>0.56000000000000005</v>
      </c>
      <c r="G4377" s="3">
        <v>0.48</v>
      </c>
      <c r="H4377" s="3" t="s">
        <v>289</v>
      </c>
      <c r="I4377" s="2">
        <v>1450</v>
      </c>
      <c r="J4377" s="3" t="s">
        <v>119</v>
      </c>
      <c r="K4377" s="2">
        <v>1450</v>
      </c>
      <c r="L4377" s="3"/>
      <c r="M4377" s="3" t="s">
        <v>289</v>
      </c>
      <c r="N4377" s="3" t="s">
        <v>289</v>
      </c>
      <c r="O4377" s="3"/>
      <c r="P4377" s="3"/>
      <c r="Q4377" s="3"/>
      <c r="R4377" s="3">
        <v>0</v>
      </c>
      <c r="S4377" s="3">
        <v>1</v>
      </c>
      <c r="T4377" s="2">
        <v>361</v>
      </c>
      <c r="U4377" s="3">
        <v>134.15664574392932</v>
      </c>
      <c r="V4377" s="3">
        <v>1545.0657576881404</v>
      </c>
      <c r="W4377" s="3">
        <v>207.04213497475766</v>
      </c>
      <c r="X4377" s="3">
        <v>550508.4718048363</v>
      </c>
      <c r="Y4377" s="3">
        <v>1545.0657576881404</v>
      </c>
      <c r="Z4377" s="3">
        <v>207.041951940518</v>
      </c>
      <c r="AA4377" s="3">
        <v>550508.4718048363</v>
      </c>
      <c r="AB4377">
        <f t="shared" si="118"/>
        <v>1545.0657576881404</v>
      </c>
      <c r="AC4377">
        <f t="shared" si="119"/>
        <v>207.041951940518</v>
      </c>
    </row>
    <row r="4378" spans="1:29" x14ac:dyDescent="0.25">
      <c r="A4378" s="2">
        <v>4377</v>
      </c>
      <c r="B4378" s="3" t="s">
        <v>178</v>
      </c>
      <c r="C4378" s="3" t="s">
        <v>333</v>
      </c>
      <c r="D4378" s="3" t="s">
        <v>179</v>
      </c>
      <c r="E4378" s="3" t="s">
        <v>221</v>
      </c>
      <c r="F4378" s="3">
        <v>0.56000000000000005</v>
      </c>
      <c r="G4378" s="3">
        <v>0.48</v>
      </c>
      <c r="H4378" s="3" t="s">
        <v>289</v>
      </c>
      <c r="I4378" s="2">
        <v>1470</v>
      </c>
      <c r="J4378" s="3" t="s">
        <v>298</v>
      </c>
      <c r="K4378" s="2">
        <v>1470</v>
      </c>
      <c r="L4378" s="3"/>
      <c r="M4378" s="3" t="s">
        <v>289</v>
      </c>
      <c r="N4378" s="3" t="s">
        <v>289</v>
      </c>
      <c r="O4378" s="3"/>
      <c r="P4378" s="3"/>
      <c r="Q4378" s="3"/>
      <c r="R4378" s="3">
        <v>0</v>
      </c>
      <c r="S4378" s="3">
        <v>1</v>
      </c>
      <c r="T4378" s="2">
        <v>35</v>
      </c>
      <c r="U4378" s="3">
        <v>7.2697492996758983</v>
      </c>
      <c r="V4378" s="3">
        <v>62.059193342470365</v>
      </c>
      <c r="W4378" s="3">
        <v>8.5164553958270659</v>
      </c>
      <c r="X4378" s="3">
        <v>29747.597135182536</v>
      </c>
      <c r="Y4378" s="3">
        <v>62.059193342470365</v>
      </c>
      <c r="Z4378" s="3">
        <v>8.5164478669106156</v>
      </c>
      <c r="AA4378" s="3">
        <v>29747.597135182536</v>
      </c>
      <c r="AB4378">
        <f t="shared" si="118"/>
        <v>62.059193342470365</v>
      </c>
      <c r="AC4378">
        <f t="shared" si="119"/>
        <v>8.5164478669106156</v>
      </c>
    </row>
    <row r="4379" spans="1:29" x14ac:dyDescent="0.25">
      <c r="A4379" s="2">
        <v>4378</v>
      </c>
      <c r="B4379" s="3" t="s">
        <v>178</v>
      </c>
      <c r="C4379" s="3" t="s">
        <v>333</v>
      </c>
      <c r="D4379" s="3" t="s">
        <v>179</v>
      </c>
      <c r="E4379" s="3" t="s">
        <v>221</v>
      </c>
      <c r="F4379" s="3">
        <v>0.56000000000000005</v>
      </c>
      <c r="G4379" s="3">
        <v>0.48</v>
      </c>
      <c r="H4379" s="3" t="s">
        <v>289</v>
      </c>
      <c r="I4379" s="2">
        <v>1480</v>
      </c>
      <c r="J4379" s="3" t="s">
        <v>199</v>
      </c>
      <c r="K4379" s="2">
        <v>1480</v>
      </c>
      <c r="L4379" s="3"/>
      <c r="M4379" s="3" t="s">
        <v>289</v>
      </c>
      <c r="N4379" s="3" t="s">
        <v>289</v>
      </c>
      <c r="O4379" s="3"/>
      <c r="P4379" s="3"/>
      <c r="Q4379" s="3"/>
      <c r="R4379" s="3">
        <v>0</v>
      </c>
      <c r="S4379" s="3">
        <v>1</v>
      </c>
      <c r="T4379" s="2">
        <v>4</v>
      </c>
      <c r="U4379" s="3">
        <v>0.14279588429586276</v>
      </c>
      <c r="V4379" s="3">
        <v>1.2695567300571318</v>
      </c>
      <c r="W4379" s="3">
        <v>0.18804138259770095</v>
      </c>
      <c r="X4379" s="3">
        <v>557.66180660279088</v>
      </c>
      <c r="Y4379" s="3">
        <v>1.2695567300571318</v>
      </c>
      <c r="Z4379" s="3">
        <v>0.18804121636095211</v>
      </c>
      <c r="AA4379" s="3">
        <v>557.66180660279088</v>
      </c>
      <c r="AB4379">
        <f t="shared" si="118"/>
        <v>1.2695567300571318</v>
      </c>
      <c r="AC4379">
        <f t="shared" si="119"/>
        <v>0.18804121636095211</v>
      </c>
    </row>
    <row r="4380" spans="1:29" x14ac:dyDescent="0.25">
      <c r="A4380" s="2">
        <v>4379</v>
      </c>
      <c r="B4380" s="3" t="s">
        <v>178</v>
      </c>
      <c r="C4380" s="3" t="s">
        <v>333</v>
      </c>
      <c r="D4380" s="3" t="s">
        <v>179</v>
      </c>
      <c r="E4380" s="3" t="s">
        <v>221</v>
      </c>
      <c r="F4380" s="3">
        <v>0.56000000000000005</v>
      </c>
      <c r="G4380" s="3">
        <v>0.48</v>
      </c>
      <c r="H4380" s="3" t="s">
        <v>289</v>
      </c>
      <c r="I4380" s="2">
        <v>1510</v>
      </c>
      <c r="J4380" s="3" t="s">
        <v>152</v>
      </c>
      <c r="K4380" s="2">
        <v>1510</v>
      </c>
      <c r="L4380" s="3"/>
      <c r="M4380" s="3" t="s">
        <v>289</v>
      </c>
      <c r="N4380" s="3" t="s">
        <v>289</v>
      </c>
      <c r="O4380" s="3"/>
      <c r="P4380" s="3"/>
      <c r="Q4380" s="3"/>
      <c r="R4380" s="3">
        <v>0</v>
      </c>
      <c r="S4380" s="3">
        <v>1</v>
      </c>
      <c r="T4380" s="2">
        <v>68</v>
      </c>
      <c r="U4380" s="3">
        <v>13.439900710821636</v>
      </c>
      <c r="V4380" s="3">
        <v>120.43557085984058</v>
      </c>
      <c r="W4380" s="3">
        <v>16.9861678517927</v>
      </c>
      <c r="X4380" s="3">
        <v>54666.092095875014</v>
      </c>
      <c r="Y4380" s="3">
        <v>120.43557085984058</v>
      </c>
      <c r="Z4380" s="3">
        <v>16.986152835282599</v>
      </c>
      <c r="AA4380" s="3">
        <v>54666.092095875014</v>
      </c>
      <c r="AB4380">
        <f t="shared" si="118"/>
        <v>120.43557085984058</v>
      </c>
      <c r="AC4380">
        <f t="shared" si="119"/>
        <v>16.986152835282599</v>
      </c>
    </row>
    <row r="4381" spans="1:29" x14ac:dyDescent="0.25">
      <c r="A4381" s="2">
        <v>4380</v>
      </c>
      <c r="B4381" s="3" t="s">
        <v>178</v>
      </c>
      <c r="C4381" s="3" t="s">
        <v>333</v>
      </c>
      <c r="D4381" s="3" t="s">
        <v>179</v>
      </c>
      <c r="E4381" s="3" t="s">
        <v>221</v>
      </c>
      <c r="F4381" s="3">
        <v>0.56000000000000005</v>
      </c>
      <c r="G4381" s="3">
        <v>0.48</v>
      </c>
      <c r="H4381" s="3" t="s">
        <v>289</v>
      </c>
      <c r="I4381" s="2">
        <v>1550</v>
      </c>
      <c r="J4381" s="3" t="s">
        <v>120</v>
      </c>
      <c r="K4381" s="2">
        <v>1550</v>
      </c>
      <c r="L4381" s="3"/>
      <c r="M4381" s="3" t="s">
        <v>289</v>
      </c>
      <c r="N4381" s="3" t="s">
        <v>289</v>
      </c>
      <c r="O4381" s="3"/>
      <c r="P4381" s="3"/>
      <c r="Q4381" s="3"/>
      <c r="R4381" s="3">
        <v>0</v>
      </c>
      <c r="S4381" s="3">
        <v>1</v>
      </c>
      <c r="T4381" s="2">
        <v>31</v>
      </c>
      <c r="U4381" s="3">
        <v>4.3199443838617109</v>
      </c>
      <c r="V4381" s="3">
        <v>38.097850444439928</v>
      </c>
      <c r="W4381" s="3">
        <v>5.3416135682889703</v>
      </c>
      <c r="X4381" s="3">
        <v>17218.612352716635</v>
      </c>
      <c r="Y4381" s="3">
        <v>38.097850444439928</v>
      </c>
      <c r="Z4381" s="3">
        <v>5.3416088460705859</v>
      </c>
      <c r="AA4381" s="3">
        <v>17218.612352716635</v>
      </c>
      <c r="AB4381">
        <f t="shared" si="118"/>
        <v>38.097850444439928</v>
      </c>
      <c r="AC4381">
        <f t="shared" si="119"/>
        <v>5.3416088460705859</v>
      </c>
    </row>
    <row r="4382" spans="1:29" x14ac:dyDescent="0.25">
      <c r="A4382" s="2">
        <v>4381</v>
      </c>
      <c r="B4382" s="3" t="s">
        <v>178</v>
      </c>
      <c r="C4382" s="3" t="s">
        <v>333</v>
      </c>
      <c r="D4382" s="3" t="s">
        <v>179</v>
      </c>
      <c r="E4382" s="3" t="s">
        <v>221</v>
      </c>
      <c r="F4382" s="3">
        <v>0.56000000000000005</v>
      </c>
      <c r="G4382" s="3">
        <v>0.48</v>
      </c>
      <c r="H4382" s="3" t="s">
        <v>289</v>
      </c>
      <c r="I4382" s="2">
        <v>1620</v>
      </c>
      <c r="J4382" s="3" t="s">
        <v>246</v>
      </c>
      <c r="K4382" s="2">
        <v>1620</v>
      </c>
      <c r="L4382" s="3"/>
      <c r="M4382" s="3" t="s">
        <v>289</v>
      </c>
      <c r="N4382" s="3" t="s">
        <v>289</v>
      </c>
      <c r="O4382" s="3"/>
      <c r="P4382" s="3"/>
      <c r="Q4382" s="3"/>
      <c r="R4382" s="3">
        <v>0</v>
      </c>
      <c r="S4382" s="3">
        <v>1</v>
      </c>
      <c r="T4382" s="2">
        <v>12</v>
      </c>
      <c r="U4382" s="3">
        <v>1.6213100955827486</v>
      </c>
      <c r="V4382" s="3">
        <v>11.726669847718027</v>
      </c>
      <c r="W4382" s="3">
        <v>1.6283260925337733</v>
      </c>
      <c r="X4382" s="3">
        <v>5599.0238475944525</v>
      </c>
      <c r="Y4382" s="3">
        <v>11.726669847718027</v>
      </c>
      <c r="Z4382" s="3">
        <v>1.6283246530227875</v>
      </c>
      <c r="AA4382" s="3">
        <v>5599.0238475944525</v>
      </c>
      <c r="AB4382">
        <f t="shared" si="118"/>
        <v>11.726669847718027</v>
      </c>
      <c r="AC4382">
        <f t="shared" si="119"/>
        <v>1.6283246530227875</v>
      </c>
    </row>
    <row r="4383" spans="1:29" x14ac:dyDescent="0.25">
      <c r="A4383" s="2">
        <v>4382</v>
      </c>
      <c r="B4383" s="3" t="s">
        <v>178</v>
      </c>
      <c r="C4383" s="3" t="s">
        <v>333</v>
      </c>
      <c r="D4383" s="3" t="s">
        <v>179</v>
      </c>
      <c r="E4383" s="3" t="s">
        <v>221</v>
      </c>
      <c r="F4383" s="3">
        <v>0.56000000000000005</v>
      </c>
      <c r="G4383" s="3">
        <v>0.48</v>
      </c>
      <c r="H4383" s="3" t="s">
        <v>289</v>
      </c>
      <c r="I4383" s="2">
        <v>1700</v>
      </c>
      <c r="J4383" s="3" t="s">
        <v>121</v>
      </c>
      <c r="K4383" s="2">
        <v>1700</v>
      </c>
      <c r="L4383" s="3"/>
      <c r="M4383" s="3" t="s">
        <v>351</v>
      </c>
      <c r="N4383" s="3" t="s">
        <v>289</v>
      </c>
      <c r="O4383" s="3"/>
      <c r="P4383" s="3"/>
      <c r="Q4383" s="3"/>
      <c r="R4383" s="3">
        <v>0</v>
      </c>
      <c r="S4383" s="3">
        <v>1</v>
      </c>
      <c r="T4383" s="2">
        <v>3</v>
      </c>
      <c r="U4383" s="3">
        <v>5.9567619062040604E-2</v>
      </c>
      <c r="V4383" s="3">
        <v>0.40510389269078872</v>
      </c>
      <c r="W4383" s="3">
        <v>5.1861492200516147E-2</v>
      </c>
      <c r="X4383" s="3">
        <v>181.9166292670472</v>
      </c>
      <c r="Y4383" s="3">
        <v>0.40510389269078872</v>
      </c>
      <c r="Z4383" s="3">
        <v>5.1861446352704565E-2</v>
      </c>
      <c r="AA4383" s="3">
        <v>181.9166292670472</v>
      </c>
      <c r="AB4383">
        <f t="shared" si="118"/>
        <v>0.40510389269078872</v>
      </c>
      <c r="AC4383">
        <f t="shared" si="119"/>
        <v>5.1861446352704565E-2</v>
      </c>
    </row>
    <row r="4384" spans="1:29" x14ac:dyDescent="0.25">
      <c r="A4384" s="2">
        <v>4383</v>
      </c>
      <c r="B4384" s="3" t="s">
        <v>178</v>
      </c>
      <c r="C4384" s="3" t="s">
        <v>333</v>
      </c>
      <c r="D4384" s="3" t="s">
        <v>179</v>
      </c>
      <c r="E4384" s="3" t="s">
        <v>221</v>
      </c>
      <c r="F4384" s="3">
        <v>0.56000000000000005</v>
      </c>
      <c r="G4384" s="3">
        <v>0.48</v>
      </c>
      <c r="H4384" s="3" t="s">
        <v>289</v>
      </c>
      <c r="I4384" s="2">
        <v>1700</v>
      </c>
      <c r="J4384" s="3" t="s">
        <v>121</v>
      </c>
      <c r="K4384" s="2">
        <v>1700</v>
      </c>
      <c r="L4384" s="3"/>
      <c r="M4384" s="3" t="s">
        <v>289</v>
      </c>
      <c r="N4384" s="3" t="s">
        <v>289</v>
      </c>
      <c r="O4384" s="3"/>
      <c r="P4384" s="3"/>
      <c r="Q4384" s="3"/>
      <c r="R4384" s="3">
        <v>0</v>
      </c>
      <c r="S4384" s="3">
        <v>1</v>
      </c>
      <c r="T4384" s="2">
        <v>60</v>
      </c>
      <c r="U4384" s="3">
        <v>4.067777334349433</v>
      </c>
      <c r="V4384" s="3">
        <v>35.354836191741803</v>
      </c>
      <c r="W4384" s="3">
        <v>4.8775534571151491</v>
      </c>
      <c r="X4384" s="3">
        <v>15813.622464868064</v>
      </c>
      <c r="Y4384" s="3">
        <v>35.354836191741803</v>
      </c>
      <c r="Z4384" s="3">
        <v>4.8775491451460562</v>
      </c>
      <c r="AA4384" s="3">
        <v>15813.622464868064</v>
      </c>
      <c r="AB4384">
        <f t="shared" si="118"/>
        <v>35.354836191741803</v>
      </c>
      <c r="AC4384">
        <f t="shared" si="119"/>
        <v>4.8775491451460562</v>
      </c>
    </row>
    <row r="4385" spans="1:29" x14ac:dyDescent="0.25">
      <c r="A4385" s="2">
        <v>4384</v>
      </c>
      <c r="B4385" s="3" t="s">
        <v>178</v>
      </c>
      <c r="C4385" s="3" t="s">
        <v>333</v>
      </c>
      <c r="D4385" s="3" t="s">
        <v>179</v>
      </c>
      <c r="E4385" s="3" t="s">
        <v>221</v>
      </c>
      <c r="F4385" s="3">
        <v>0.56000000000000005</v>
      </c>
      <c r="G4385" s="3">
        <v>0.48</v>
      </c>
      <c r="H4385" s="3" t="s">
        <v>289</v>
      </c>
      <c r="I4385" s="2">
        <v>1720</v>
      </c>
      <c r="J4385" s="3" t="s">
        <v>123</v>
      </c>
      <c r="K4385" s="2">
        <v>1720</v>
      </c>
      <c r="L4385" s="3"/>
      <c r="M4385" s="3" t="s">
        <v>289</v>
      </c>
      <c r="N4385" s="3" t="s">
        <v>289</v>
      </c>
      <c r="O4385" s="3"/>
      <c r="P4385" s="3"/>
      <c r="Q4385" s="3"/>
      <c r="R4385" s="3">
        <v>0</v>
      </c>
      <c r="S4385" s="3">
        <v>1</v>
      </c>
      <c r="T4385" s="2">
        <v>112</v>
      </c>
      <c r="U4385" s="3">
        <v>22.359427436984483</v>
      </c>
      <c r="V4385" s="3">
        <v>190.44471227919217</v>
      </c>
      <c r="W4385" s="3">
        <v>26.268544270385217</v>
      </c>
      <c r="X4385" s="3">
        <v>86285.074517127461</v>
      </c>
      <c r="Y4385" s="3">
        <v>190.44471227919217</v>
      </c>
      <c r="Z4385" s="3">
        <v>26.268521047851209</v>
      </c>
      <c r="AA4385" s="3">
        <v>86285.074517127461</v>
      </c>
      <c r="AB4385">
        <f t="shared" si="118"/>
        <v>190.44471227919217</v>
      </c>
      <c r="AC4385">
        <f t="shared" si="119"/>
        <v>26.268521047851209</v>
      </c>
    </row>
    <row r="4386" spans="1:29" x14ac:dyDescent="0.25">
      <c r="A4386" s="2">
        <v>4385</v>
      </c>
      <c r="B4386" s="3" t="s">
        <v>178</v>
      </c>
      <c r="C4386" s="3" t="s">
        <v>333</v>
      </c>
      <c r="D4386" s="3" t="s">
        <v>179</v>
      </c>
      <c r="E4386" s="3" t="s">
        <v>221</v>
      </c>
      <c r="F4386" s="3">
        <v>0.56000000000000005</v>
      </c>
      <c r="G4386" s="3">
        <v>0.48</v>
      </c>
      <c r="H4386" s="3" t="s">
        <v>289</v>
      </c>
      <c r="I4386" s="2">
        <v>1740</v>
      </c>
      <c r="J4386" s="3" t="s">
        <v>124</v>
      </c>
      <c r="K4386" s="2">
        <v>1740</v>
      </c>
      <c r="L4386" s="3"/>
      <c r="M4386" s="3" t="s">
        <v>289</v>
      </c>
      <c r="N4386" s="3" t="s">
        <v>289</v>
      </c>
      <c r="O4386" s="3"/>
      <c r="P4386" s="3"/>
      <c r="Q4386" s="3"/>
      <c r="R4386" s="3">
        <v>0</v>
      </c>
      <c r="S4386" s="3">
        <v>1</v>
      </c>
      <c r="T4386" s="2">
        <v>11</v>
      </c>
      <c r="U4386" s="3">
        <v>1.1398357378238158</v>
      </c>
      <c r="V4386" s="3">
        <v>9.5589357436070568</v>
      </c>
      <c r="W4386" s="3">
        <v>1.2704194791029741</v>
      </c>
      <c r="X4386" s="3">
        <v>4364.4224896917904</v>
      </c>
      <c r="Y4386" s="3">
        <v>9.5589357436070568</v>
      </c>
      <c r="Z4386" s="3">
        <v>1.2704183559969782</v>
      </c>
      <c r="AA4386" s="3">
        <v>4364.4224896917904</v>
      </c>
      <c r="AB4386">
        <f t="shared" si="118"/>
        <v>9.5589357436070568</v>
      </c>
      <c r="AC4386">
        <f t="shared" si="119"/>
        <v>1.2704183559969782</v>
      </c>
    </row>
    <row r="4387" spans="1:29" x14ac:dyDescent="0.25">
      <c r="A4387" s="2">
        <v>4386</v>
      </c>
      <c r="B4387" s="3" t="s">
        <v>178</v>
      </c>
      <c r="C4387" s="3" t="s">
        <v>333</v>
      </c>
      <c r="D4387" s="3" t="s">
        <v>179</v>
      </c>
      <c r="E4387" s="3" t="s">
        <v>221</v>
      </c>
      <c r="F4387" s="3">
        <v>0.56000000000000005</v>
      </c>
      <c r="G4387" s="3">
        <v>0.48</v>
      </c>
      <c r="H4387" s="3" t="s">
        <v>289</v>
      </c>
      <c r="I4387" s="2">
        <v>1750</v>
      </c>
      <c r="J4387" s="3" t="s">
        <v>51</v>
      </c>
      <c r="K4387" s="2">
        <v>1000</v>
      </c>
      <c r="L4387" s="3"/>
      <c r="M4387" s="3" t="s">
        <v>289</v>
      </c>
      <c r="N4387" s="3" t="s">
        <v>289</v>
      </c>
      <c r="O4387" s="3"/>
      <c r="P4387" s="3"/>
      <c r="Q4387" s="3"/>
      <c r="R4387" s="3">
        <v>0</v>
      </c>
      <c r="S4387" s="3">
        <v>1</v>
      </c>
      <c r="T4387" s="2">
        <v>1</v>
      </c>
      <c r="U4387" s="3">
        <v>4.6330830598962501E-2</v>
      </c>
      <c r="V4387" s="3">
        <v>0.4541847684150388</v>
      </c>
      <c r="W4387" s="3">
        <v>6.5116478724320956E-2</v>
      </c>
      <c r="X4387" s="3">
        <v>191.47955614296833</v>
      </c>
      <c r="Y4387" s="3">
        <v>0.4541847684150388</v>
      </c>
      <c r="Z4387" s="3">
        <v>6.51164211585257E-2</v>
      </c>
      <c r="AA4387" s="3">
        <v>191.47955614296833</v>
      </c>
      <c r="AB4387">
        <f t="shared" si="118"/>
        <v>0.4541847684150388</v>
      </c>
      <c r="AC4387">
        <f t="shared" si="119"/>
        <v>6.51164211585257E-2</v>
      </c>
    </row>
    <row r="4388" spans="1:29" x14ac:dyDescent="0.25">
      <c r="A4388" s="2">
        <v>4387</v>
      </c>
      <c r="B4388" s="3" t="s">
        <v>178</v>
      </c>
      <c r="C4388" s="3" t="s">
        <v>333</v>
      </c>
      <c r="D4388" s="3" t="s">
        <v>179</v>
      </c>
      <c r="E4388" s="3" t="s">
        <v>221</v>
      </c>
      <c r="F4388" s="3">
        <v>0.56000000000000005</v>
      </c>
      <c r="G4388" s="3">
        <v>0.48</v>
      </c>
      <c r="H4388" s="3" t="s">
        <v>289</v>
      </c>
      <c r="I4388" s="2">
        <v>1750</v>
      </c>
      <c r="J4388" s="3" t="s">
        <v>51</v>
      </c>
      <c r="K4388" s="2">
        <v>1750</v>
      </c>
      <c r="L4388" s="3"/>
      <c r="M4388" s="3" t="s">
        <v>289</v>
      </c>
      <c r="N4388" s="3" t="s">
        <v>289</v>
      </c>
      <c r="O4388" s="3"/>
      <c r="P4388" s="3"/>
      <c r="Q4388" s="3"/>
      <c r="R4388" s="3">
        <v>0</v>
      </c>
      <c r="S4388" s="3">
        <v>1</v>
      </c>
      <c r="T4388" s="2">
        <v>443</v>
      </c>
      <c r="U4388" s="3">
        <v>86.067639678310158</v>
      </c>
      <c r="V4388" s="3">
        <v>736.18142712126564</v>
      </c>
      <c r="W4388" s="3">
        <v>98.970193081020994</v>
      </c>
      <c r="X4388" s="3">
        <v>344039.23827736295</v>
      </c>
      <c r="Y4388" s="3">
        <v>736.18142712126564</v>
      </c>
      <c r="Z4388" s="3">
        <v>98.970105587071828</v>
      </c>
      <c r="AA4388" s="3">
        <v>344039.23827736295</v>
      </c>
      <c r="AB4388">
        <f t="shared" si="118"/>
        <v>736.18142712126564</v>
      </c>
      <c r="AC4388">
        <f t="shared" si="119"/>
        <v>98.970105587071828</v>
      </c>
    </row>
    <row r="4389" spans="1:29" x14ac:dyDescent="0.25">
      <c r="A4389" s="2">
        <v>4388</v>
      </c>
      <c r="B4389" s="3" t="s">
        <v>178</v>
      </c>
      <c r="C4389" s="3" t="s">
        <v>333</v>
      </c>
      <c r="D4389" s="3" t="s">
        <v>179</v>
      </c>
      <c r="E4389" s="3" t="s">
        <v>221</v>
      </c>
      <c r="F4389" s="3">
        <v>0.56000000000000005</v>
      </c>
      <c r="G4389" s="3">
        <v>0.48</v>
      </c>
      <c r="H4389" s="3" t="s">
        <v>289</v>
      </c>
      <c r="I4389" s="2">
        <v>1770</v>
      </c>
      <c r="J4389" s="3" t="s">
        <v>136</v>
      </c>
      <c r="K4389" s="2">
        <v>1770</v>
      </c>
      <c r="L4389" s="3"/>
      <c r="M4389" s="3" t="s">
        <v>289</v>
      </c>
      <c r="N4389" s="3" t="s">
        <v>289</v>
      </c>
      <c r="O4389" s="3"/>
      <c r="P4389" s="3"/>
      <c r="Q4389" s="3"/>
      <c r="R4389" s="3">
        <v>0</v>
      </c>
      <c r="S4389" s="3">
        <v>1</v>
      </c>
      <c r="T4389" s="2">
        <v>6</v>
      </c>
      <c r="U4389" s="3">
        <v>3.8493654481458764E-2</v>
      </c>
      <c r="V4389" s="3">
        <v>0.29677451288571577</v>
      </c>
      <c r="W4389" s="3">
        <v>4.7057401548741926E-2</v>
      </c>
      <c r="X4389" s="3">
        <v>103.44688081886592</v>
      </c>
      <c r="Y4389" s="3">
        <v>0.29677451288571577</v>
      </c>
      <c r="Z4389" s="3">
        <v>4.7057359947955388E-2</v>
      </c>
      <c r="AA4389" s="3">
        <v>103.44688081886592</v>
      </c>
      <c r="AB4389">
        <f t="shared" si="118"/>
        <v>0.29677451288571577</v>
      </c>
      <c r="AC4389">
        <f t="shared" si="119"/>
        <v>4.7057359947955388E-2</v>
      </c>
    </row>
    <row r="4390" spans="1:29" x14ac:dyDescent="0.25">
      <c r="A4390" s="2">
        <v>4389</v>
      </c>
      <c r="B4390" s="3" t="s">
        <v>178</v>
      </c>
      <c r="C4390" s="3" t="s">
        <v>333</v>
      </c>
      <c r="D4390" s="3" t="s">
        <v>179</v>
      </c>
      <c r="E4390" s="3" t="s">
        <v>221</v>
      </c>
      <c r="F4390" s="3">
        <v>0.56000000000000005</v>
      </c>
      <c r="G4390" s="3">
        <v>0.48</v>
      </c>
      <c r="H4390" s="3" t="s">
        <v>289</v>
      </c>
      <c r="I4390" s="2">
        <v>1820</v>
      </c>
      <c r="J4390" s="3" t="s">
        <v>52</v>
      </c>
      <c r="K4390" s="2">
        <v>1820</v>
      </c>
      <c r="L4390" s="3"/>
      <c r="M4390" s="3" t="s">
        <v>289</v>
      </c>
      <c r="N4390" s="3" t="s">
        <v>289</v>
      </c>
      <c r="O4390" s="3"/>
      <c r="P4390" s="3"/>
      <c r="Q4390" s="3"/>
      <c r="R4390" s="3">
        <v>0</v>
      </c>
      <c r="S4390" s="3">
        <v>1</v>
      </c>
      <c r="T4390" s="2">
        <v>697</v>
      </c>
      <c r="U4390" s="3">
        <v>308.89304886210249</v>
      </c>
      <c r="V4390" s="3">
        <v>2259.3022916158275</v>
      </c>
      <c r="W4390" s="3">
        <v>314.23236465994489</v>
      </c>
      <c r="X4390" s="3">
        <v>1185132.5875814743</v>
      </c>
      <c r="Y4390" s="3">
        <v>2259.3022916158275</v>
      </c>
      <c r="Z4390" s="3">
        <v>314.23208686488687</v>
      </c>
      <c r="AA4390" s="3">
        <v>1185132.5875814743</v>
      </c>
      <c r="AB4390">
        <f t="shared" si="118"/>
        <v>2259.3022916158275</v>
      </c>
      <c r="AC4390">
        <f t="shared" si="119"/>
        <v>314.23208686488687</v>
      </c>
    </row>
    <row r="4391" spans="1:29" x14ac:dyDescent="0.25">
      <c r="A4391" s="2">
        <v>4390</v>
      </c>
      <c r="B4391" s="3" t="s">
        <v>178</v>
      </c>
      <c r="C4391" s="3" t="s">
        <v>333</v>
      </c>
      <c r="D4391" s="3" t="s">
        <v>179</v>
      </c>
      <c r="E4391" s="3" t="s">
        <v>221</v>
      </c>
      <c r="F4391" s="3">
        <v>0.56000000000000005</v>
      </c>
      <c r="G4391" s="3">
        <v>0.48</v>
      </c>
      <c r="H4391" s="3" t="s">
        <v>289</v>
      </c>
      <c r="I4391" s="2">
        <v>1840</v>
      </c>
      <c r="J4391" s="3" t="s">
        <v>137</v>
      </c>
      <c r="K4391" s="2">
        <v>1840</v>
      </c>
      <c r="L4391" s="3"/>
      <c r="M4391" s="3" t="s">
        <v>289</v>
      </c>
      <c r="N4391" s="3" t="s">
        <v>289</v>
      </c>
      <c r="O4391" s="3"/>
      <c r="P4391" s="3"/>
      <c r="Q4391" s="3"/>
      <c r="R4391" s="3">
        <v>0</v>
      </c>
      <c r="S4391" s="3">
        <v>1</v>
      </c>
      <c r="T4391" s="2">
        <v>24</v>
      </c>
      <c r="U4391" s="3">
        <v>2.1062668721544808</v>
      </c>
      <c r="V4391" s="3">
        <v>15.583556762400129</v>
      </c>
      <c r="W4391" s="3">
        <v>2.1960065259573192</v>
      </c>
      <c r="X4391" s="3">
        <v>7450.0979305458677</v>
      </c>
      <c r="Y4391" s="3">
        <v>15.583556762400129</v>
      </c>
      <c r="Z4391" s="3">
        <v>2.1960045845921723</v>
      </c>
      <c r="AA4391" s="3">
        <v>7450.0979305458677</v>
      </c>
      <c r="AB4391">
        <f t="shared" si="118"/>
        <v>15.583556762400129</v>
      </c>
      <c r="AC4391">
        <f t="shared" si="119"/>
        <v>2.1960045845921723</v>
      </c>
    </row>
    <row r="4392" spans="1:29" x14ac:dyDescent="0.25">
      <c r="A4392" s="2">
        <v>4391</v>
      </c>
      <c r="B4392" s="3" t="s">
        <v>178</v>
      </c>
      <c r="C4392" s="3" t="s">
        <v>333</v>
      </c>
      <c r="D4392" s="3" t="s">
        <v>179</v>
      </c>
      <c r="E4392" s="3" t="s">
        <v>221</v>
      </c>
      <c r="F4392" s="3">
        <v>0.56000000000000005</v>
      </c>
      <c r="G4392" s="3">
        <v>0.48</v>
      </c>
      <c r="H4392" s="3" t="s">
        <v>289</v>
      </c>
      <c r="I4392" s="2">
        <v>1850</v>
      </c>
      <c r="J4392" s="3" t="s">
        <v>53</v>
      </c>
      <c r="K4392" s="2">
        <v>1850</v>
      </c>
      <c r="L4392" s="3"/>
      <c r="M4392" s="3" t="s">
        <v>289</v>
      </c>
      <c r="N4392" s="3" t="s">
        <v>289</v>
      </c>
      <c r="O4392" s="3"/>
      <c r="P4392" s="3"/>
      <c r="Q4392" s="3"/>
      <c r="R4392" s="3">
        <v>0</v>
      </c>
      <c r="S4392" s="3">
        <v>1</v>
      </c>
      <c r="T4392" s="2">
        <v>82</v>
      </c>
      <c r="U4392" s="3">
        <v>16.836785119157028</v>
      </c>
      <c r="V4392" s="3">
        <v>134.98052052850542</v>
      </c>
      <c r="W4392" s="3">
        <v>17.637239403798411</v>
      </c>
      <c r="X4392" s="3">
        <v>61232.770295656213</v>
      </c>
      <c r="Y4392" s="3">
        <v>134.98052052850542</v>
      </c>
      <c r="Z4392" s="3">
        <v>17.637223811712779</v>
      </c>
      <c r="AA4392" s="3">
        <v>61232.770295656213</v>
      </c>
      <c r="AB4392">
        <f t="shared" si="118"/>
        <v>134.98052052850542</v>
      </c>
      <c r="AC4392">
        <f t="shared" si="119"/>
        <v>17.637223811712779</v>
      </c>
    </row>
    <row r="4393" spans="1:29" x14ac:dyDescent="0.25">
      <c r="A4393" s="2">
        <v>4392</v>
      </c>
      <c r="B4393" s="3" t="s">
        <v>178</v>
      </c>
      <c r="C4393" s="3" t="s">
        <v>333</v>
      </c>
      <c r="D4393" s="3" t="s">
        <v>179</v>
      </c>
      <c r="E4393" s="3" t="s">
        <v>221</v>
      </c>
      <c r="F4393" s="3">
        <v>0.56000000000000005</v>
      </c>
      <c r="G4393" s="3">
        <v>0.48</v>
      </c>
      <c r="H4393" s="3" t="s">
        <v>289</v>
      </c>
      <c r="I4393" s="2">
        <v>1890</v>
      </c>
      <c r="J4393" s="3" t="s">
        <v>66</v>
      </c>
      <c r="K4393" s="2">
        <v>1890</v>
      </c>
      <c r="L4393" s="3"/>
      <c r="M4393" s="3" t="s">
        <v>289</v>
      </c>
      <c r="N4393" s="3" t="s">
        <v>289</v>
      </c>
      <c r="O4393" s="3"/>
      <c r="P4393" s="3"/>
      <c r="Q4393" s="3"/>
      <c r="R4393" s="3">
        <v>0</v>
      </c>
      <c r="S4393" s="3">
        <v>1</v>
      </c>
      <c r="T4393" s="2">
        <v>111</v>
      </c>
      <c r="U4393" s="3">
        <v>33.349031675807218</v>
      </c>
      <c r="V4393" s="3">
        <v>253.20656752990385</v>
      </c>
      <c r="W4393" s="3">
        <v>34.26748253831925</v>
      </c>
      <c r="X4393" s="3">
        <v>125676.2804657543</v>
      </c>
      <c r="Y4393" s="3">
        <v>253.20656752990385</v>
      </c>
      <c r="Z4393" s="3">
        <v>34.267452244376415</v>
      </c>
      <c r="AA4393" s="3">
        <v>125676.2804657543</v>
      </c>
      <c r="AB4393">
        <f t="shared" si="118"/>
        <v>253.20656752990385</v>
      </c>
      <c r="AC4393">
        <f t="shared" si="119"/>
        <v>34.267452244376415</v>
      </c>
    </row>
    <row r="4394" spans="1:29" x14ac:dyDescent="0.25">
      <c r="A4394" s="2">
        <v>4393</v>
      </c>
      <c r="B4394" s="3" t="s">
        <v>178</v>
      </c>
      <c r="C4394" s="3" t="s">
        <v>333</v>
      </c>
      <c r="D4394" s="3" t="s">
        <v>179</v>
      </c>
      <c r="E4394" s="3" t="s">
        <v>221</v>
      </c>
      <c r="F4394" s="3">
        <v>0.56000000000000005</v>
      </c>
      <c r="G4394" s="3">
        <v>0.48</v>
      </c>
      <c r="H4394" s="3" t="s">
        <v>289</v>
      </c>
      <c r="I4394" s="2">
        <v>2110</v>
      </c>
      <c r="J4394" s="3" t="s">
        <v>32</v>
      </c>
      <c r="K4394" s="2">
        <v>1000</v>
      </c>
      <c r="L4394" s="3"/>
      <c r="M4394" s="3" t="s">
        <v>289</v>
      </c>
      <c r="N4394" s="3" t="s">
        <v>289</v>
      </c>
      <c r="O4394" s="3"/>
      <c r="P4394" s="3" t="s">
        <v>76</v>
      </c>
      <c r="Q4394" s="3"/>
      <c r="R4394" s="3">
        <v>0</v>
      </c>
      <c r="S4394" s="3">
        <v>1</v>
      </c>
      <c r="T4394" s="2">
        <v>28</v>
      </c>
      <c r="U4394" s="3">
        <v>8.5496009473408137</v>
      </c>
      <c r="V4394" s="3">
        <v>64.361779748363404</v>
      </c>
      <c r="W4394" s="3">
        <v>10.360037198214298</v>
      </c>
      <c r="X4394" s="3">
        <v>20968.119687003189</v>
      </c>
      <c r="Y4394" s="3">
        <v>64.361779748363404</v>
      </c>
      <c r="Z4394" s="3">
        <v>10.360028039491466</v>
      </c>
      <c r="AA4394" s="3">
        <v>20968.119687003189</v>
      </c>
      <c r="AB4394">
        <f t="shared" si="118"/>
        <v>64.361779748363404</v>
      </c>
      <c r="AC4394">
        <f t="shared" si="119"/>
        <v>10.360028039491466</v>
      </c>
    </row>
    <row r="4395" spans="1:29" x14ac:dyDescent="0.25">
      <c r="A4395" s="2">
        <v>4394</v>
      </c>
      <c r="B4395" s="3" t="s">
        <v>178</v>
      </c>
      <c r="C4395" s="3" t="s">
        <v>333</v>
      </c>
      <c r="D4395" s="3" t="s">
        <v>179</v>
      </c>
      <c r="E4395" s="3" t="s">
        <v>221</v>
      </c>
      <c r="F4395" s="3">
        <v>0.56000000000000005</v>
      </c>
      <c r="G4395" s="3">
        <v>0.48</v>
      </c>
      <c r="H4395" s="3" t="s">
        <v>289</v>
      </c>
      <c r="I4395" s="2">
        <v>2150</v>
      </c>
      <c r="J4395" s="3" t="s">
        <v>197</v>
      </c>
      <c r="K4395" s="2">
        <v>1000</v>
      </c>
      <c r="L4395" s="3"/>
      <c r="M4395" s="3" t="s">
        <v>289</v>
      </c>
      <c r="N4395" s="3" t="s">
        <v>289</v>
      </c>
      <c r="O4395" s="3"/>
      <c r="P4395" s="3" t="s">
        <v>76</v>
      </c>
      <c r="Q4395" s="3"/>
      <c r="R4395" s="3">
        <v>0</v>
      </c>
      <c r="S4395" s="3">
        <v>1</v>
      </c>
      <c r="T4395" s="2">
        <v>10</v>
      </c>
      <c r="U4395" s="3">
        <v>1.5565216150253534</v>
      </c>
      <c r="V4395" s="3">
        <v>11.578408199786416</v>
      </c>
      <c r="W4395" s="3">
        <v>1.722179588832899</v>
      </c>
      <c r="X4395" s="3">
        <v>5027.8366425296881</v>
      </c>
      <c r="Y4395" s="3">
        <v>11.578408199786416</v>
      </c>
      <c r="Z4395" s="3">
        <v>1.7221780663513477</v>
      </c>
      <c r="AA4395" s="3">
        <v>5027.8366425296881</v>
      </c>
      <c r="AB4395">
        <f t="shared" si="118"/>
        <v>11.578408199786416</v>
      </c>
      <c r="AC4395">
        <f t="shared" si="119"/>
        <v>1.7221780663513477</v>
      </c>
    </row>
    <row r="4396" spans="1:29" x14ac:dyDescent="0.25">
      <c r="A4396" s="2">
        <v>4395</v>
      </c>
      <c r="B4396" s="3" t="s">
        <v>178</v>
      </c>
      <c r="C4396" s="3" t="s">
        <v>333</v>
      </c>
      <c r="D4396" s="3" t="s">
        <v>179</v>
      </c>
      <c r="E4396" s="3" t="s">
        <v>221</v>
      </c>
      <c r="F4396" s="3">
        <v>0.56000000000000005</v>
      </c>
      <c r="G4396" s="3">
        <v>0.48</v>
      </c>
      <c r="H4396" s="3" t="s">
        <v>289</v>
      </c>
      <c r="I4396" s="2">
        <v>2150</v>
      </c>
      <c r="J4396" s="3" t="s">
        <v>197</v>
      </c>
      <c r="K4396" s="2">
        <v>2150</v>
      </c>
      <c r="L4396" s="3"/>
      <c r="M4396" s="3" t="s">
        <v>289</v>
      </c>
      <c r="N4396" s="3" t="s">
        <v>289</v>
      </c>
      <c r="O4396" s="3"/>
      <c r="P4396" s="3" t="s">
        <v>76</v>
      </c>
      <c r="Q4396" s="3"/>
      <c r="R4396" s="3">
        <v>0</v>
      </c>
      <c r="S4396" s="3">
        <v>1</v>
      </c>
      <c r="T4396" s="2">
        <v>1</v>
      </c>
      <c r="U4396" s="3">
        <v>1.82921256312177E-4</v>
      </c>
      <c r="V4396" s="3">
        <v>1.3727321353410292E-3</v>
      </c>
      <c r="W4396" s="3">
        <v>2.0126609772522791E-4</v>
      </c>
      <c r="X4396" s="3">
        <v>0.60859589287213423</v>
      </c>
      <c r="Y4396" s="3">
        <v>1.3727321353410292E-3</v>
      </c>
      <c r="Z4396" s="3">
        <v>2.01265919797257E-4</v>
      </c>
      <c r="AA4396" s="3">
        <v>0.60859589287213423</v>
      </c>
      <c r="AB4396">
        <f t="shared" si="118"/>
        <v>1.3727321353410292E-3</v>
      </c>
      <c r="AC4396">
        <f t="shared" si="119"/>
        <v>2.01265919797257E-4</v>
      </c>
    </row>
    <row r="4397" spans="1:29" x14ac:dyDescent="0.25">
      <c r="A4397" s="2">
        <v>4396</v>
      </c>
      <c r="B4397" s="3" t="s">
        <v>178</v>
      </c>
      <c r="C4397" s="3" t="s">
        <v>333</v>
      </c>
      <c r="D4397" s="3" t="s">
        <v>179</v>
      </c>
      <c r="E4397" s="3" t="s">
        <v>221</v>
      </c>
      <c r="F4397" s="3">
        <v>0.56000000000000005</v>
      </c>
      <c r="G4397" s="3">
        <v>0.48</v>
      </c>
      <c r="H4397" s="3" t="s">
        <v>289</v>
      </c>
      <c r="I4397" s="2">
        <v>2210</v>
      </c>
      <c r="J4397" s="3" t="s">
        <v>37</v>
      </c>
      <c r="K4397" s="2">
        <v>1000</v>
      </c>
      <c r="L4397" s="3"/>
      <c r="M4397" s="3" t="s">
        <v>289</v>
      </c>
      <c r="N4397" s="3" t="s">
        <v>289</v>
      </c>
      <c r="O4397" s="3"/>
      <c r="P4397" s="3" t="s">
        <v>76</v>
      </c>
      <c r="Q4397" s="3"/>
      <c r="R4397" s="3">
        <v>0</v>
      </c>
      <c r="S4397" s="3">
        <v>1</v>
      </c>
      <c r="T4397" s="2">
        <v>23</v>
      </c>
      <c r="U4397" s="3">
        <v>10.147556119749819</v>
      </c>
      <c r="V4397" s="3">
        <v>71.285968404418753</v>
      </c>
      <c r="W4397" s="3">
        <v>8.2590496637543662</v>
      </c>
      <c r="X4397" s="3">
        <v>28085.559147778054</v>
      </c>
      <c r="Y4397" s="3">
        <v>71.285968404418753</v>
      </c>
      <c r="Z4397" s="3">
        <v>8.2590423623957676</v>
      </c>
      <c r="AA4397" s="3">
        <v>28085.559147778054</v>
      </c>
      <c r="AB4397">
        <f t="shared" si="118"/>
        <v>71.285968404418753</v>
      </c>
      <c r="AC4397">
        <f t="shared" si="119"/>
        <v>8.2590423623957676</v>
      </c>
    </row>
    <row r="4398" spans="1:29" x14ac:dyDescent="0.25">
      <c r="A4398" s="2">
        <v>4397</v>
      </c>
      <c r="B4398" s="3" t="s">
        <v>178</v>
      </c>
      <c r="C4398" s="3" t="s">
        <v>333</v>
      </c>
      <c r="D4398" s="3" t="s">
        <v>179</v>
      </c>
      <c r="E4398" s="3" t="s">
        <v>221</v>
      </c>
      <c r="F4398" s="3">
        <v>0.56000000000000005</v>
      </c>
      <c r="G4398" s="3">
        <v>0.48</v>
      </c>
      <c r="H4398" s="3" t="s">
        <v>289</v>
      </c>
      <c r="I4398" s="2">
        <v>2510</v>
      </c>
      <c r="J4398" s="3" t="s">
        <v>234</v>
      </c>
      <c r="K4398" s="2">
        <v>1000</v>
      </c>
      <c r="L4398" s="3"/>
      <c r="M4398" s="3" t="s">
        <v>289</v>
      </c>
      <c r="N4398" s="3" t="s">
        <v>289</v>
      </c>
      <c r="O4398" s="3"/>
      <c r="P4398" s="3" t="s">
        <v>76</v>
      </c>
      <c r="Q4398" s="3"/>
      <c r="R4398" s="3">
        <v>0</v>
      </c>
      <c r="S4398" s="3">
        <v>1</v>
      </c>
      <c r="T4398" s="2">
        <v>17</v>
      </c>
      <c r="U4398" s="3">
        <v>5.012039508178141</v>
      </c>
      <c r="V4398" s="3">
        <v>41.161186132111318</v>
      </c>
      <c r="W4398" s="3">
        <v>6.5625163896678318</v>
      </c>
      <c r="X4398" s="3">
        <v>14469.178997971014</v>
      </c>
      <c r="Y4398" s="3">
        <v>41.161186132111318</v>
      </c>
      <c r="Z4398" s="3">
        <v>6.5625105881183234</v>
      </c>
      <c r="AA4398" s="3">
        <v>14469.178997971014</v>
      </c>
      <c r="AB4398">
        <f t="shared" si="118"/>
        <v>41.161186132111318</v>
      </c>
      <c r="AC4398">
        <f t="shared" si="119"/>
        <v>6.5625105881183234</v>
      </c>
    </row>
    <row r="4399" spans="1:29" x14ac:dyDescent="0.25">
      <c r="A4399" s="2">
        <v>4398</v>
      </c>
      <c r="B4399" s="3" t="s">
        <v>178</v>
      </c>
      <c r="C4399" s="3" t="s">
        <v>333</v>
      </c>
      <c r="D4399" s="3" t="s">
        <v>179</v>
      </c>
      <c r="E4399" s="3" t="s">
        <v>221</v>
      </c>
      <c r="F4399" s="3">
        <v>0.56000000000000005</v>
      </c>
      <c r="G4399" s="3">
        <v>0.48</v>
      </c>
      <c r="H4399" s="3" t="s">
        <v>289</v>
      </c>
      <c r="I4399" s="2">
        <v>3100</v>
      </c>
      <c r="J4399" s="3" t="s">
        <v>69</v>
      </c>
      <c r="K4399" s="2">
        <v>1000</v>
      </c>
      <c r="L4399" s="3" t="s">
        <v>64</v>
      </c>
      <c r="M4399" s="3" t="s">
        <v>289</v>
      </c>
      <c r="N4399" s="3" t="s">
        <v>289</v>
      </c>
      <c r="O4399" s="3"/>
      <c r="P4399" s="3"/>
      <c r="Q4399" s="3"/>
      <c r="R4399" s="3">
        <v>0</v>
      </c>
      <c r="S4399" s="3">
        <v>1</v>
      </c>
      <c r="T4399" s="2">
        <v>1</v>
      </c>
      <c r="U4399" s="3">
        <v>6.9280109958817599E-3</v>
      </c>
      <c r="V4399" s="3">
        <v>4.332153711761625E-2</v>
      </c>
      <c r="W4399" s="3">
        <v>5.8961570767589906E-3</v>
      </c>
      <c r="X4399" s="3">
        <v>21.896562879490837</v>
      </c>
      <c r="Y4399" s="3">
        <v>4.332153711761625E-2</v>
      </c>
      <c r="Z4399" s="3">
        <v>5.8961518643000496E-3</v>
      </c>
      <c r="AA4399" s="3">
        <v>21.896562879490837</v>
      </c>
      <c r="AB4399">
        <f t="shared" si="118"/>
        <v>4.332153711761625E-2</v>
      </c>
      <c r="AC4399">
        <f t="shared" si="119"/>
        <v>5.8961518643000496E-3</v>
      </c>
    </row>
    <row r="4400" spans="1:29" x14ac:dyDescent="0.25">
      <c r="A4400" s="2">
        <v>4399</v>
      </c>
      <c r="B4400" s="3" t="s">
        <v>178</v>
      </c>
      <c r="C4400" s="3" t="s">
        <v>333</v>
      </c>
      <c r="D4400" s="3" t="s">
        <v>179</v>
      </c>
      <c r="E4400" s="3" t="s">
        <v>221</v>
      </c>
      <c r="F4400" s="3">
        <v>0.56000000000000005</v>
      </c>
      <c r="G4400" s="3">
        <v>0.48</v>
      </c>
      <c r="H4400" s="3" t="s">
        <v>289</v>
      </c>
      <c r="I4400" s="2">
        <v>3200</v>
      </c>
      <c r="J4400" s="3" t="s">
        <v>72</v>
      </c>
      <c r="K4400" s="2">
        <v>1000</v>
      </c>
      <c r="L4400" s="3" t="s">
        <v>64</v>
      </c>
      <c r="M4400" s="3" t="s">
        <v>289</v>
      </c>
      <c r="N4400" s="3" t="s">
        <v>289</v>
      </c>
      <c r="O4400" s="3"/>
      <c r="P4400" s="3"/>
      <c r="Q4400" s="3"/>
      <c r="R4400" s="3">
        <v>0</v>
      </c>
      <c r="S4400" s="3">
        <v>1</v>
      </c>
      <c r="T4400" s="2">
        <v>2</v>
      </c>
      <c r="U4400" s="3">
        <v>7.6660650306674197E-3</v>
      </c>
      <c r="V4400" s="3">
        <v>5.7014534945645477E-2</v>
      </c>
      <c r="W4400" s="3">
        <v>7.8542283100895005E-3</v>
      </c>
      <c r="X4400" s="3">
        <v>27.851773927523631</v>
      </c>
      <c r="Y4400" s="3">
        <v>5.7014534945645477E-2</v>
      </c>
      <c r="Z4400" s="3">
        <v>7.8542213666105698E-3</v>
      </c>
      <c r="AA4400" s="3">
        <v>27.851773927523631</v>
      </c>
      <c r="AB4400">
        <f t="shared" si="118"/>
        <v>5.7014534945645477E-2</v>
      </c>
      <c r="AC4400">
        <f t="shared" si="119"/>
        <v>7.8542213666105698E-3</v>
      </c>
    </row>
    <row r="4401" spans="1:29" x14ac:dyDescent="0.25">
      <c r="A4401" s="2">
        <v>4400</v>
      </c>
      <c r="B4401" s="3" t="s">
        <v>178</v>
      </c>
      <c r="C4401" s="3" t="s">
        <v>333</v>
      </c>
      <c r="D4401" s="3" t="s">
        <v>179</v>
      </c>
      <c r="E4401" s="3" t="s">
        <v>221</v>
      </c>
      <c r="F4401" s="3">
        <v>0.56000000000000005</v>
      </c>
      <c r="G4401" s="3">
        <v>0.48</v>
      </c>
      <c r="H4401" s="3" t="s">
        <v>289</v>
      </c>
      <c r="I4401" s="2">
        <v>3300</v>
      </c>
      <c r="J4401" s="3" t="s">
        <v>39</v>
      </c>
      <c r="K4401" s="2">
        <v>1000</v>
      </c>
      <c r="L4401" s="3"/>
      <c r="M4401" s="3" t="s">
        <v>289</v>
      </c>
      <c r="N4401" s="3" t="s">
        <v>289</v>
      </c>
      <c r="O4401" s="3"/>
      <c r="P4401" s="3" t="s">
        <v>76</v>
      </c>
      <c r="Q4401" s="3"/>
      <c r="R4401" s="3">
        <v>0</v>
      </c>
      <c r="S4401" s="3">
        <v>1</v>
      </c>
      <c r="T4401" s="2">
        <v>13</v>
      </c>
      <c r="U4401" s="3">
        <v>3.9584097950237007</v>
      </c>
      <c r="V4401" s="3">
        <v>28.887744636801774</v>
      </c>
      <c r="W4401" s="3">
        <v>3.3231510490065075</v>
      </c>
      <c r="X4401" s="3">
        <v>12574.572337754085</v>
      </c>
      <c r="Y4401" s="3">
        <v>28.887744636801774</v>
      </c>
      <c r="Z4401" s="3">
        <v>3.3231481111966517</v>
      </c>
      <c r="AA4401" s="3">
        <v>12574.572337754085</v>
      </c>
      <c r="AB4401">
        <f t="shared" si="118"/>
        <v>28.887744636801774</v>
      </c>
      <c r="AC4401">
        <f t="shared" si="119"/>
        <v>3.3231481111966517</v>
      </c>
    </row>
    <row r="4402" spans="1:29" x14ac:dyDescent="0.25">
      <c r="A4402" s="2">
        <v>4401</v>
      </c>
      <c r="B4402" s="3" t="s">
        <v>178</v>
      </c>
      <c r="C4402" s="3" t="s">
        <v>333</v>
      </c>
      <c r="D4402" s="3" t="s">
        <v>179</v>
      </c>
      <c r="E4402" s="3" t="s">
        <v>221</v>
      </c>
      <c r="F4402" s="3">
        <v>0.56000000000000005</v>
      </c>
      <c r="G4402" s="3">
        <v>0.48</v>
      </c>
      <c r="H4402" s="3" t="s">
        <v>289</v>
      </c>
      <c r="I4402" s="2">
        <v>4110</v>
      </c>
      <c r="J4402" s="3" t="s">
        <v>77</v>
      </c>
      <c r="K4402" s="2">
        <v>1000</v>
      </c>
      <c r="L4402" s="3" t="s">
        <v>64</v>
      </c>
      <c r="M4402" s="3" t="s">
        <v>289</v>
      </c>
      <c r="N4402" s="3" t="s">
        <v>289</v>
      </c>
      <c r="O4402" s="3"/>
      <c r="P4402" s="3"/>
      <c r="Q4402" s="3"/>
      <c r="R4402" s="3">
        <v>0</v>
      </c>
      <c r="S4402" s="3">
        <v>1</v>
      </c>
      <c r="T4402" s="2">
        <v>1</v>
      </c>
      <c r="U4402" s="3">
        <v>7.9460505697793904E-7</v>
      </c>
      <c r="V4402" s="3">
        <v>7.1148580753342993E-6</v>
      </c>
      <c r="W4402" s="3">
        <v>1.0633475587662156E-6</v>
      </c>
      <c r="X4402" s="3">
        <v>2.7005959337561103E-3</v>
      </c>
      <c r="Y4402" s="3">
        <v>7.1148580753342993E-6</v>
      </c>
      <c r="Z4402" s="3">
        <v>1.0633466187207901E-6</v>
      </c>
      <c r="AA4402" s="3">
        <v>2.7005959337561103E-3</v>
      </c>
      <c r="AB4402">
        <f t="shared" si="118"/>
        <v>7.1148580753342993E-6</v>
      </c>
      <c r="AC4402">
        <f t="shared" si="119"/>
        <v>1.0633466187207901E-6</v>
      </c>
    </row>
    <row r="4403" spans="1:29" x14ac:dyDescent="0.25">
      <c r="A4403" s="2">
        <v>4402</v>
      </c>
      <c r="B4403" s="3" t="s">
        <v>178</v>
      </c>
      <c r="C4403" s="3" t="s">
        <v>333</v>
      </c>
      <c r="D4403" s="3" t="s">
        <v>179</v>
      </c>
      <c r="E4403" s="3" t="s">
        <v>221</v>
      </c>
      <c r="F4403" s="3">
        <v>0.56000000000000005</v>
      </c>
      <c r="G4403" s="3">
        <v>0.48</v>
      </c>
      <c r="H4403" s="3" t="s">
        <v>289</v>
      </c>
      <c r="I4403" s="2">
        <v>4340</v>
      </c>
      <c r="J4403" s="3" t="s">
        <v>82</v>
      </c>
      <c r="K4403" s="2">
        <v>1000</v>
      </c>
      <c r="L4403" s="3" t="s">
        <v>64</v>
      </c>
      <c r="M4403" s="3" t="s">
        <v>289</v>
      </c>
      <c r="N4403" s="3" t="s">
        <v>289</v>
      </c>
      <c r="O4403" s="3"/>
      <c r="P4403" s="3"/>
      <c r="Q4403" s="3"/>
      <c r="R4403" s="3">
        <v>0</v>
      </c>
      <c r="S4403" s="3">
        <v>1</v>
      </c>
      <c r="T4403" s="2">
        <v>6</v>
      </c>
      <c r="U4403" s="3">
        <v>0.19000544324781413</v>
      </c>
      <c r="V4403" s="3">
        <v>1.4315006054380244</v>
      </c>
      <c r="W4403" s="3">
        <v>0.19590627298264091</v>
      </c>
      <c r="X4403" s="3">
        <v>688.87154225406812</v>
      </c>
      <c r="Y4403" s="3">
        <v>1.4315006054380244</v>
      </c>
      <c r="Z4403" s="3">
        <v>0.19590609979298723</v>
      </c>
      <c r="AA4403" s="3">
        <v>688.87154225406812</v>
      </c>
      <c r="AB4403">
        <f t="shared" si="118"/>
        <v>1.4315006054380244</v>
      </c>
      <c r="AC4403">
        <f t="shared" si="119"/>
        <v>0.19590609979298723</v>
      </c>
    </row>
    <row r="4404" spans="1:29" x14ac:dyDescent="0.25">
      <c r="A4404" s="2">
        <v>4403</v>
      </c>
      <c r="B4404" s="3" t="s">
        <v>178</v>
      </c>
      <c r="C4404" s="3" t="s">
        <v>333</v>
      </c>
      <c r="D4404" s="3" t="s">
        <v>179</v>
      </c>
      <c r="E4404" s="3" t="s">
        <v>221</v>
      </c>
      <c r="F4404" s="3">
        <v>0.56000000000000005</v>
      </c>
      <c r="G4404" s="3">
        <v>0.48</v>
      </c>
      <c r="H4404" s="3" t="s">
        <v>289</v>
      </c>
      <c r="I4404" s="2">
        <v>5300</v>
      </c>
      <c r="J4404" s="3" t="s">
        <v>88</v>
      </c>
      <c r="K4404" s="2">
        <v>1000</v>
      </c>
      <c r="L4404" s="3" t="s">
        <v>64</v>
      </c>
      <c r="M4404" s="3" t="s">
        <v>289</v>
      </c>
      <c r="N4404" s="3" t="s">
        <v>289</v>
      </c>
      <c r="O4404" s="3"/>
      <c r="P4404" s="3"/>
      <c r="Q4404" s="3"/>
      <c r="R4404" s="3">
        <v>0</v>
      </c>
      <c r="S4404" s="3">
        <v>1</v>
      </c>
      <c r="T4404" s="2">
        <v>3</v>
      </c>
      <c r="U4404" s="3">
        <v>6.598639936435109E-4</v>
      </c>
      <c r="V4404" s="3">
        <v>2.1873011208191455E-3</v>
      </c>
      <c r="W4404" s="3">
        <v>4.7161607559525673E-4</v>
      </c>
      <c r="X4404" s="3">
        <v>1.3730153302247385</v>
      </c>
      <c r="Y4404" s="3">
        <v>2.1873011208191455E-3</v>
      </c>
      <c r="Z4404" s="3">
        <v>4.7161565866616012E-4</v>
      </c>
      <c r="AA4404" s="3">
        <v>1.3730153302247385</v>
      </c>
      <c r="AB4404">
        <f t="shared" si="118"/>
        <v>2.1873011208191455E-3</v>
      </c>
      <c r="AC4404">
        <f t="shared" si="119"/>
        <v>4.7161565866616012E-4</v>
      </c>
    </row>
    <row r="4405" spans="1:29" x14ac:dyDescent="0.25">
      <c r="A4405" s="2">
        <v>4404</v>
      </c>
      <c r="B4405" s="3" t="s">
        <v>178</v>
      </c>
      <c r="C4405" s="3" t="s">
        <v>333</v>
      </c>
      <c r="D4405" s="3" t="s">
        <v>179</v>
      </c>
      <c r="E4405" s="3" t="s">
        <v>221</v>
      </c>
      <c r="F4405" s="3">
        <v>0.56000000000000005</v>
      </c>
      <c r="G4405" s="3">
        <v>0.48</v>
      </c>
      <c r="H4405" s="3" t="s">
        <v>289</v>
      </c>
      <c r="I4405" s="2">
        <v>7400</v>
      </c>
      <c r="J4405" s="3" t="s">
        <v>127</v>
      </c>
      <c r="K4405" s="2">
        <v>7400</v>
      </c>
      <c r="L4405" s="3"/>
      <c r="M4405" s="3" t="s">
        <v>289</v>
      </c>
      <c r="N4405" s="3" t="s">
        <v>289</v>
      </c>
      <c r="O4405" s="3"/>
      <c r="P4405" s="3"/>
      <c r="Q4405" s="3"/>
      <c r="R4405" s="3">
        <v>0</v>
      </c>
      <c r="S4405" s="3">
        <v>1</v>
      </c>
      <c r="T4405" s="2">
        <v>91</v>
      </c>
      <c r="U4405" s="3">
        <v>21.112745608554128</v>
      </c>
      <c r="V4405" s="3">
        <v>102.96011297602249</v>
      </c>
      <c r="W4405" s="3">
        <v>12.117580768596358</v>
      </c>
      <c r="X4405" s="3">
        <v>46691.440784099796</v>
      </c>
      <c r="Y4405" s="3">
        <v>102.96011297602249</v>
      </c>
      <c r="Z4405" s="3">
        <v>12.117570056128679</v>
      </c>
      <c r="AA4405" s="3">
        <v>46691.440784099796</v>
      </c>
      <c r="AB4405">
        <f t="shared" si="118"/>
        <v>102.96011297602249</v>
      </c>
      <c r="AC4405">
        <f t="shared" si="119"/>
        <v>12.117570056128679</v>
      </c>
    </row>
    <row r="4406" spans="1:29" x14ac:dyDescent="0.25">
      <c r="A4406" s="2">
        <v>4405</v>
      </c>
      <c r="B4406" s="3" t="s">
        <v>178</v>
      </c>
      <c r="C4406" s="3" t="s">
        <v>333</v>
      </c>
      <c r="D4406" s="3" t="s">
        <v>179</v>
      </c>
      <c r="E4406" s="3" t="s">
        <v>221</v>
      </c>
      <c r="F4406" s="3">
        <v>0.56000000000000005</v>
      </c>
      <c r="G4406" s="3">
        <v>0.48</v>
      </c>
      <c r="H4406" s="3" t="s">
        <v>289</v>
      </c>
      <c r="I4406" s="2">
        <v>7410</v>
      </c>
      <c r="J4406" s="3" t="s">
        <v>150</v>
      </c>
      <c r="K4406" s="2">
        <v>7410</v>
      </c>
      <c r="L4406" s="3"/>
      <c r="M4406" s="3" t="s">
        <v>289</v>
      </c>
      <c r="N4406" s="3" t="s">
        <v>289</v>
      </c>
      <c r="O4406" s="3"/>
      <c r="P4406" s="3"/>
      <c r="Q4406" s="3"/>
      <c r="R4406" s="3">
        <v>0</v>
      </c>
      <c r="S4406" s="3">
        <v>1</v>
      </c>
      <c r="T4406" s="2">
        <v>129</v>
      </c>
      <c r="U4406" s="3">
        <v>25.338776408261733</v>
      </c>
      <c r="V4406" s="3">
        <v>149.23384230491263</v>
      </c>
      <c r="W4406" s="3">
        <v>17.598686947284772</v>
      </c>
      <c r="X4406" s="3">
        <v>69242.691229888296</v>
      </c>
      <c r="Y4406" s="3">
        <v>149.23384230491263</v>
      </c>
      <c r="Z4406" s="3">
        <v>17.598671389281179</v>
      </c>
      <c r="AA4406" s="3">
        <v>69242.691229888296</v>
      </c>
      <c r="AB4406">
        <f t="shared" si="118"/>
        <v>149.23384230491263</v>
      </c>
      <c r="AC4406">
        <f t="shared" si="119"/>
        <v>17.598671389281179</v>
      </c>
    </row>
    <row r="4407" spans="1:29" x14ac:dyDescent="0.25">
      <c r="A4407" s="2">
        <v>4406</v>
      </c>
      <c r="B4407" s="3" t="s">
        <v>178</v>
      </c>
      <c r="C4407" s="3" t="s">
        <v>333</v>
      </c>
      <c r="D4407" s="3" t="s">
        <v>179</v>
      </c>
      <c r="E4407" s="3" t="s">
        <v>221</v>
      </c>
      <c r="F4407" s="3">
        <v>0.56000000000000005</v>
      </c>
      <c r="G4407" s="3">
        <v>0.48</v>
      </c>
      <c r="H4407" s="3" t="s">
        <v>289</v>
      </c>
      <c r="I4407" s="2">
        <v>7430</v>
      </c>
      <c r="J4407" s="3" t="s">
        <v>55</v>
      </c>
      <c r="K4407" s="2">
        <v>7430</v>
      </c>
      <c r="L4407" s="3"/>
      <c r="M4407" s="3" t="s">
        <v>289</v>
      </c>
      <c r="N4407" s="3" t="s">
        <v>289</v>
      </c>
      <c r="O4407" s="3"/>
      <c r="P4407" s="3"/>
      <c r="Q4407" s="3"/>
      <c r="R4407" s="3">
        <v>0</v>
      </c>
      <c r="S4407" s="3">
        <v>1</v>
      </c>
      <c r="T4407" s="2">
        <v>298</v>
      </c>
      <c r="U4407" s="3">
        <v>31.468967815392439</v>
      </c>
      <c r="V4407" s="3">
        <v>170.82370649119906</v>
      </c>
      <c r="W4407" s="3">
        <v>20.736284993335623</v>
      </c>
      <c r="X4407" s="3">
        <v>75352.727909996363</v>
      </c>
      <c r="Y4407" s="3">
        <v>170.82370649119906</v>
      </c>
      <c r="Z4407" s="3">
        <v>20.7362666615591</v>
      </c>
      <c r="AA4407" s="3">
        <v>75352.727909996363</v>
      </c>
      <c r="AB4407">
        <f t="shared" si="118"/>
        <v>170.82370649119906</v>
      </c>
      <c r="AC4407">
        <f t="shared" si="119"/>
        <v>20.7362666615591</v>
      </c>
    </row>
    <row r="4408" spans="1:29" x14ac:dyDescent="0.25">
      <c r="A4408" s="2">
        <v>4407</v>
      </c>
      <c r="B4408" s="3" t="s">
        <v>178</v>
      </c>
      <c r="C4408" s="3" t="s">
        <v>333</v>
      </c>
      <c r="D4408" s="3" t="s">
        <v>179</v>
      </c>
      <c r="E4408" s="3" t="s">
        <v>221</v>
      </c>
      <c r="F4408" s="3">
        <v>0.56000000000000005</v>
      </c>
      <c r="G4408" s="3">
        <v>0.48</v>
      </c>
      <c r="H4408" s="3" t="s">
        <v>289</v>
      </c>
      <c r="I4408" s="2">
        <v>8140</v>
      </c>
      <c r="J4408" s="3" t="s">
        <v>57</v>
      </c>
      <c r="K4408" s="2">
        <v>8140</v>
      </c>
      <c r="L4408" s="3"/>
      <c r="M4408" s="3" t="s">
        <v>289</v>
      </c>
      <c r="N4408" s="3" t="s">
        <v>289</v>
      </c>
      <c r="O4408" s="3"/>
      <c r="P4408" s="3"/>
      <c r="Q4408" s="3"/>
      <c r="R4408" s="3">
        <v>0</v>
      </c>
      <c r="S4408" s="3">
        <v>1</v>
      </c>
      <c r="T4408" s="2">
        <v>172</v>
      </c>
      <c r="U4408" s="3">
        <v>18.131521938375538</v>
      </c>
      <c r="V4408" s="3">
        <v>150.13189606646802</v>
      </c>
      <c r="W4408" s="3">
        <v>19.240155974934893</v>
      </c>
      <c r="X4408" s="3">
        <v>62255.314015610609</v>
      </c>
      <c r="Y4408" s="3">
        <v>150.13189606646802</v>
      </c>
      <c r="Z4408" s="3">
        <v>19.240138965801389</v>
      </c>
      <c r="AA4408" s="3">
        <v>62255.314015610609</v>
      </c>
      <c r="AB4408">
        <f t="shared" si="118"/>
        <v>150.13189606646802</v>
      </c>
      <c r="AC4408">
        <f t="shared" si="119"/>
        <v>19.240138965801389</v>
      </c>
    </row>
    <row r="4409" spans="1:29" x14ac:dyDescent="0.25">
      <c r="A4409" s="2">
        <v>4408</v>
      </c>
      <c r="B4409" s="3" t="s">
        <v>178</v>
      </c>
      <c r="C4409" s="3" t="s">
        <v>333</v>
      </c>
      <c r="D4409" s="3" t="s">
        <v>179</v>
      </c>
      <c r="E4409" s="3" t="s">
        <v>221</v>
      </c>
      <c r="F4409" s="3">
        <v>0.56000000000000005</v>
      </c>
      <c r="G4409" s="3">
        <v>0.48</v>
      </c>
      <c r="H4409" s="3" t="s">
        <v>289</v>
      </c>
      <c r="I4409" s="2">
        <v>8200</v>
      </c>
      <c r="J4409" s="3" t="s">
        <v>107</v>
      </c>
      <c r="K4409" s="2">
        <v>8200</v>
      </c>
      <c r="L4409" s="3"/>
      <c r="M4409" s="3" t="s">
        <v>289</v>
      </c>
      <c r="N4409" s="3" t="s">
        <v>289</v>
      </c>
      <c r="O4409" s="3"/>
      <c r="P4409" s="3"/>
      <c r="Q4409" s="3"/>
      <c r="R4409" s="3">
        <v>0</v>
      </c>
      <c r="S4409" s="3">
        <v>1</v>
      </c>
      <c r="T4409" s="2">
        <v>20</v>
      </c>
      <c r="U4409" s="3">
        <v>3.5164865651109394</v>
      </c>
      <c r="V4409" s="3">
        <v>25.93382899324223</v>
      </c>
      <c r="W4409" s="3">
        <v>3.4910569417148531</v>
      </c>
      <c r="X4409" s="3">
        <v>11943.389974225116</v>
      </c>
      <c r="Y4409" s="3">
        <v>25.93382899324223</v>
      </c>
      <c r="Z4409" s="3">
        <v>3.4910538554688935</v>
      </c>
      <c r="AA4409" s="3">
        <v>11943.389974225116</v>
      </c>
      <c r="AB4409">
        <f t="shared" si="118"/>
        <v>25.93382899324223</v>
      </c>
      <c r="AC4409">
        <f t="shared" si="119"/>
        <v>3.4910538554688935</v>
      </c>
    </row>
    <row r="4410" spans="1:29" x14ac:dyDescent="0.25">
      <c r="A4410" s="2">
        <v>4409</v>
      </c>
      <c r="B4410" s="3" t="s">
        <v>178</v>
      </c>
      <c r="C4410" s="3" t="s">
        <v>333</v>
      </c>
      <c r="D4410" s="3" t="s">
        <v>179</v>
      </c>
      <c r="E4410" s="3" t="s">
        <v>221</v>
      </c>
      <c r="F4410" s="3">
        <v>0.56000000000000005</v>
      </c>
      <c r="G4410" s="3">
        <v>0.48</v>
      </c>
      <c r="H4410" s="3" t="s">
        <v>289</v>
      </c>
      <c r="I4410" s="2">
        <v>8300</v>
      </c>
      <c r="J4410" s="3" t="s">
        <v>202</v>
      </c>
      <c r="K4410" s="2">
        <v>8300</v>
      </c>
      <c r="L4410" s="3"/>
      <c r="M4410" s="3" t="s">
        <v>289</v>
      </c>
      <c r="N4410" s="3" t="s">
        <v>289</v>
      </c>
      <c r="O4410" s="3"/>
      <c r="P4410" s="3"/>
      <c r="Q4410" s="3"/>
      <c r="R4410" s="3">
        <v>0</v>
      </c>
      <c r="S4410" s="3">
        <v>1</v>
      </c>
      <c r="T4410" s="2">
        <v>328</v>
      </c>
      <c r="U4410" s="3">
        <v>56.613387267921773</v>
      </c>
      <c r="V4410" s="3">
        <v>461.74595440544368</v>
      </c>
      <c r="W4410" s="3">
        <v>63.808910252547264</v>
      </c>
      <c r="X4410" s="3">
        <v>216561.43534975199</v>
      </c>
      <c r="Y4410" s="3">
        <v>461.74595440544368</v>
      </c>
      <c r="Z4410" s="3">
        <v>63.808853842699335</v>
      </c>
      <c r="AA4410" s="3">
        <v>216561.43534975199</v>
      </c>
      <c r="AB4410">
        <f t="shared" si="118"/>
        <v>461.74595440544368</v>
      </c>
      <c r="AC4410">
        <f t="shared" si="119"/>
        <v>63.808853842699335</v>
      </c>
    </row>
    <row r="4411" spans="1:29" x14ac:dyDescent="0.25">
      <c r="A4411" s="2">
        <v>4410</v>
      </c>
      <c r="B4411" s="3" t="s">
        <v>178</v>
      </c>
      <c r="C4411" s="3" t="s">
        <v>333</v>
      </c>
      <c r="D4411" s="3" t="s">
        <v>179</v>
      </c>
      <c r="E4411" s="3" t="s">
        <v>221</v>
      </c>
      <c r="F4411" s="3">
        <v>0.56000000000000005</v>
      </c>
      <c r="G4411" s="3">
        <v>0.48</v>
      </c>
      <c r="H4411" s="3" t="s">
        <v>289</v>
      </c>
      <c r="I4411" s="2">
        <v>8320</v>
      </c>
      <c r="J4411" s="3" t="s">
        <v>59</v>
      </c>
      <c r="K4411" s="2">
        <v>8320</v>
      </c>
      <c r="L4411" s="3"/>
      <c r="M4411" s="3" t="s">
        <v>289</v>
      </c>
      <c r="N4411" s="3" t="s">
        <v>289</v>
      </c>
      <c r="O4411" s="3"/>
      <c r="P4411" s="3"/>
      <c r="Q4411" s="3"/>
      <c r="R4411" s="3">
        <v>0</v>
      </c>
      <c r="S4411" s="3">
        <v>1</v>
      </c>
      <c r="T4411" s="2">
        <v>265</v>
      </c>
      <c r="U4411" s="3">
        <v>63.307677855515799</v>
      </c>
      <c r="V4411" s="3">
        <v>237.50495809942205</v>
      </c>
      <c r="W4411" s="3">
        <v>25.523605425502524</v>
      </c>
      <c r="X4411" s="3">
        <v>111939.32198592057</v>
      </c>
      <c r="Y4411" s="3">
        <v>237.50495809942205</v>
      </c>
      <c r="Z4411" s="3">
        <v>25.523582861526819</v>
      </c>
      <c r="AA4411" s="3">
        <v>111939.32198592057</v>
      </c>
      <c r="AB4411">
        <f t="shared" si="118"/>
        <v>237.50495809942205</v>
      </c>
      <c r="AC4411">
        <f t="shared" si="119"/>
        <v>25.523582861526819</v>
      </c>
    </row>
    <row r="4412" spans="1:29" x14ac:dyDescent="0.25">
      <c r="A4412" s="2">
        <v>4411</v>
      </c>
      <c r="B4412" s="3" t="s">
        <v>178</v>
      </c>
      <c r="C4412" s="3" t="s">
        <v>333</v>
      </c>
      <c r="D4412" s="3" t="s">
        <v>179</v>
      </c>
      <c r="E4412" s="3" t="s">
        <v>221</v>
      </c>
      <c r="F4412" s="3">
        <v>0.56000000000000005</v>
      </c>
      <c r="G4412" s="3">
        <v>0.48</v>
      </c>
      <c r="H4412" s="3" t="s">
        <v>289</v>
      </c>
      <c r="I4412" s="2">
        <v>8340</v>
      </c>
      <c r="J4412" s="3" t="s">
        <v>151</v>
      </c>
      <c r="K4412" s="2">
        <v>8340</v>
      </c>
      <c r="L4412" s="3"/>
      <c r="M4412" s="3" t="s">
        <v>289</v>
      </c>
      <c r="N4412" s="3" t="s">
        <v>289</v>
      </c>
      <c r="O4412" s="3"/>
      <c r="P4412" s="3"/>
      <c r="Q4412" s="3"/>
      <c r="R4412" s="3">
        <v>0</v>
      </c>
      <c r="S4412" s="3">
        <v>1</v>
      </c>
      <c r="T4412" s="2">
        <v>35</v>
      </c>
      <c r="U4412" s="3">
        <v>9.4599538892315902</v>
      </c>
      <c r="V4412" s="3">
        <v>76.603452567315927</v>
      </c>
      <c r="W4412" s="3">
        <v>11.47841143805031</v>
      </c>
      <c r="X4412" s="3">
        <v>35157.979982760997</v>
      </c>
      <c r="Y4412" s="3">
        <v>76.603452567315927</v>
      </c>
      <c r="Z4412" s="3">
        <v>11.478401290636086</v>
      </c>
      <c r="AA4412" s="3">
        <v>35157.979982760997</v>
      </c>
      <c r="AB4412">
        <f t="shared" si="118"/>
        <v>76.603452567315927</v>
      </c>
      <c r="AC4412">
        <f t="shared" si="119"/>
        <v>11.478401290636086</v>
      </c>
    </row>
    <row r="4413" spans="1:29" x14ac:dyDescent="0.25">
      <c r="A4413" s="2">
        <v>4412</v>
      </c>
      <c r="B4413" s="3" t="s">
        <v>178</v>
      </c>
      <c r="C4413" s="3" t="s">
        <v>333</v>
      </c>
      <c r="D4413" s="3" t="s">
        <v>179</v>
      </c>
      <c r="E4413" s="3" t="s">
        <v>221</v>
      </c>
      <c r="F4413" s="3">
        <v>0.56000000000000005</v>
      </c>
      <c r="G4413" s="3">
        <v>0.48</v>
      </c>
      <c r="H4413" s="3" t="s">
        <v>289</v>
      </c>
      <c r="I4413" s="2">
        <v>8370</v>
      </c>
      <c r="J4413" s="3" t="s">
        <v>68</v>
      </c>
      <c r="K4413" s="2">
        <v>8370</v>
      </c>
      <c r="L4413" s="3"/>
      <c r="M4413" s="3" t="s">
        <v>289</v>
      </c>
      <c r="N4413" s="3" t="s">
        <v>289</v>
      </c>
      <c r="O4413" s="3"/>
      <c r="P4413" s="3"/>
      <c r="Q4413" s="3"/>
      <c r="R4413" s="3">
        <v>0</v>
      </c>
      <c r="S4413" s="3">
        <v>1</v>
      </c>
      <c r="T4413" s="2">
        <v>13</v>
      </c>
      <c r="U4413" s="3">
        <v>0.78912822297132579</v>
      </c>
      <c r="V4413" s="3">
        <v>1.5473538093989094</v>
      </c>
      <c r="W4413" s="3">
        <v>0.16059663320682382</v>
      </c>
      <c r="X4413" s="3">
        <v>1706.5562516657421</v>
      </c>
      <c r="Y4413" s="3">
        <v>1.5473538093989094</v>
      </c>
      <c r="Z4413" s="3">
        <v>0.16059649123242528</v>
      </c>
      <c r="AA4413" s="3">
        <v>1706.5562516657421</v>
      </c>
      <c r="AB4413">
        <f t="shared" si="118"/>
        <v>1.5473538093989094</v>
      </c>
      <c r="AC4413">
        <f t="shared" si="119"/>
        <v>0.16059649123242528</v>
      </c>
    </row>
    <row r="4414" spans="1:29" x14ac:dyDescent="0.25">
      <c r="A4414" s="2">
        <v>4413</v>
      </c>
      <c r="B4414" s="3" t="s">
        <v>178</v>
      </c>
      <c r="C4414" s="3" t="s">
        <v>333</v>
      </c>
      <c r="D4414" s="3" t="s">
        <v>179</v>
      </c>
      <c r="E4414" s="3" t="s">
        <v>221</v>
      </c>
      <c r="F4414" s="3">
        <v>0.56000000000000005</v>
      </c>
      <c r="G4414" s="3">
        <v>0.48</v>
      </c>
      <c r="H4414" s="3" t="s">
        <v>64</v>
      </c>
      <c r="I4414" s="2">
        <v>1100</v>
      </c>
      <c r="J4414" s="3" t="s">
        <v>42</v>
      </c>
      <c r="K4414" s="2">
        <v>3000</v>
      </c>
      <c r="L4414" s="3"/>
      <c r="M4414" s="3" t="s">
        <v>336</v>
      </c>
      <c r="N4414" s="3" t="s">
        <v>337</v>
      </c>
      <c r="O4414" s="3"/>
      <c r="P4414" s="3"/>
      <c r="Q4414" s="3"/>
      <c r="R4414" s="3">
        <v>0</v>
      </c>
      <c r="S4414" s="3">
        <v>1</v>
      </c>
      <c r="T4414" s="2">
        <v>12</v>
      </c>
      <c r="U4414" s="3">
        <v>1.1291221904146014</v>
      </c>
      <c r="V4414" s="3">
        <v>10.745319890577273</v>
      </c>
      <c r="W4414" s="3">
        <v>1.558368907509589</v>
      </c>
      <c r="X4414" s="3">
        <v>4341.2333598751393</v>
      </c>
      <c r="Y4414" s="3">
        <v>10.745319890577273</v>
      </c>
      <c r="Z4414" s="3">
        <v>1.5583675298437969</v>
      </c>
      <c r="AA4414" s="3">
        <v>4341.2333598751393</v>
      </c>
    </row>
    <row r="4415" spans="1:29" x14ac:dyDescent="0.25">
      <c r="A4415" s="2">
        <v>4414</v>
      </c>
      <c r="B4415" s="3" t="s">
        <v>178</v>
      </c>
      <c r="C4415" s="3" t="s">
        <v>333</v>
      </c>
      <c r="D4415" s="3" t="s">
        <v>179</v>
      </c>
      <c r="E4415" s="3" t="s">
        <v>221</v>
      </c>
      <c r="F4415" s="3">
        <v>0.56000000000000005</v>
      </c>
      <c r="G4415" s="3">
        <v>0.48</v>
      </c>
      <c r="H4415" s="3" t="s">
        <v>64</v>
      </c>
      <c r="I4415" s="2">
        <v>1100</v>
      </c>
      <c r="J4415" s="3" t="s">
        <v>42</v>
      </c>
      <c r="K4415" s="2">
        <v>3000</v>
      </c>
      <c r="L4415" s="3"/>
      <c r="M4415" s="3" t="s">
        <v>338</v>
      </c>
      <c r="N4415" s="3" t="s">
        <v>339</v>
      </c>
      <c r="O4415" s="3"/>
      <c r="P4415" s="3"/>
      <c r="Q4415" s="3"/>
      <c r="R4415" s="3">
        <v>0</v>
      </c>
      <c r="S4415" s="3">
        <v>1</v>
      </c>
      <c r="T4415" s="2">
        <v>57</v>
      </c>
      <c r="U4415" s="3">
        <v>15.558032503576291</v>
      </c>
      <c r="V4415" s="3">
        <v>132.31084438995697</v>
      </c>
      <c r="W4415" s="3">
        <v>18.011465496705025</v>
      </c>
      <c r="X4415" s="3">
        <v>63081.01066386063</v>
      </c>
      <c r="Y4415" s="3">
        <v>132.31084438995697</v>
      </c>
      <c r="Z4415" s="3">
        <v>18.011449573787253</v>
      </c>
      <c r="AA4415" s="3">
        <v>63081.01066386063</v>
      </c>
    </row>
    <row r="4416" spans="1:29" x14ac:dyDescent="0.25">
      <c r="A4416" s="2">
        <v>4415</v>
      </c>
      <c r="B4416" s="3" t="s">
        <v>178</v>
      </c>
      <c r="C4416" s="3" t="s">
        <v>333</v>
      </c>
      <c r="D4416" s="3" t="s">
        <v>179</v>
      </c>
      <c r="E4416" s="3" t="s">
        <v>221</v>
      </c>
      <c r="F4416" s="3">
        <v>0.56000000000000005</v>
      </c>
      <c r="G4416" s="3">
        <v>0.48</v>
      </c>
      <c r="H4416" s="3" t="s">
        <v>64</v>
      </c>
      <c r="I4416" s="2">
        <v>1100</v>
      </c>
      <c r="J4416" s="3" t="s">
        <v>42</v>
      </c>
      <c r="K4416" s="2">
        <v>3000</v>
      </c>
      <c r="L4416" s="3"/>
      <c r="M4416" s="3" t="s">
        <v>289</v>
      </c>
      <c r="N4416" s="3" t="s">
        <v>289</v>
      </c>
      <c r="O4416" s="3"/>
      <c r="P4416" s="3"/>
      <c r="Q4416" s="3"/>
      <c r="R4416" s="3">
        <v>0</v>
      </c>
      <c r="S4416" s="3">
        <v>1</v>
      </c>
      <c r="T4416" s="2">
        <v>19</v>
      </c>
      <c r="U4416" s="3">
        <v>0.15928408913852904</v>
      </c>
      <c r="V4416" s="3">
        <v>0.78075782208033639</v>
      </c>
      <c r="W4416" s="3">
        <v>0.11098670427296659</v>
      </c>
      <c r="X4416" s="3">
        <v>349.49841278824431</v>
      </c>
      <c r="Y4416" s="3">
        <v>0.78075782208033639</v>
      </c>
      <c r="Z4416" s="3">
        <v>0.11098660615589984</v>
      </c>
      <c r="AA4416" s="3">
        <v>349.49841278824431</v>
      </c>
    </row>
    <row r="4417" spans="1:27" x14ac:dyDescent="0.25">
      <c r="A4417" s="2">
        <v>4416</v>
      </c>
      <c r="B4417" s="3" t="s">
        <v>178</v>
      </c>
      <c r="C4417" s="3" t="s">
        <v>333</v>
      </c>
      <c r="D4417" s="3" t="s">
        <v>179</v>
      </c>
      <c r="E4417" s="3" t="s">
        <v>221</v>
      </c>
      <c r="F4417" s="3">
        <v>0.56000000000000005</v>
      </c>
      <c r="G4417" s="3">
        <v>0.48</v>
      </c>
      <c r="H4417" s="3" t="s">
        <v>64</v>
      </c>
      <c r="I4417" s="2">
        <v>1100</v>
      </c>
      <c r="J4417" s="3" t="s">
        <v>42</v>
      </c>
      <c r="K4417" s="2">
        <v>3000</v>
      </c>
      <c r="L4417" s="3"/>
      <c r="M4417" s="3" t="s">
        <v>367</v>
      </c>
      <c r="N4417" s="3" t="s">
        <v>368</v>
      </c>
      <c r="O4417" s="3"/>
      <c r="P4417" s="3"/>
      <c r="Q4417" s="3"/>
      <c r="R4417" s="3">
        <v>0</v>
      </c>
      <c r="S4417" s="3">
        <v>1</v>
      </c>
      <c r="T4417" s="2">
        <v>1</v>
      </c>
      <c r="U4417" s="3">
        <v>2.0153774117987701E-5</v>
      </c>
      <c r="V4417" s="3">
        <v>1.8395112896223468E-4</v>
      </c>
      <c r="W4417" s="3">
        <v>2.6039703694866659E-5</v>
      </c>
      <c r="X4417" s="3">
        <v>8.1056223366157101E-2</v>
      </c>
      <c r="Y4417" s="3">
        <v>1.8395112896223468E-4</v>
      </c>
      <c r="Z4417" s="3">
        <v>2.60396806746377E-5</v>
      </c>
      <c r="AA4417" s="3">
        <v>8.1056223366157101E-2</v>
      </c>
    </row>
    <row r="4418" spans="1:27" x14ac:dyDescent="0.25">
      <c r="A4418" s="2">
        <v>4417</v>
      </c>
      <c r="B4418" s="3" t="s">
        <v>178</v>
      </c>
      <c r="C4418" s="3" t="s">
        <v>333</v>
      </c>
      <c r="D4418" s="3" t="s">
        <v>179</v>
      </c>
      <c r="E4418" s="3" t="s">
        <v>221</v>
      </c>
      <c r="F4418" s="3">
        <v>0.56000000000000005</v>
      </c>
      <c r="G4418" s="3">
        <v>0.48</v>
      </c>
      <c r="H4418" s="3" t="s">
        <v>64</v>
      </c>
      <c r="I4418" s="2">
        <v>1190</v>
      </c>
      <c r="J4418" s="3" t="s">
        <v>44</v>
      </c>
      <c r="K4418" s="2">
        <v>3000</v>
      </c>
      <c r="L4418" s="3"/>
      <c r="M4418" s="3" t="s">
        <v>338</v>
      </c>
      <c r="N4418" s="3" t="s">
        <v>339</v>
      </c>
      <c r="O4418" s="3"/>
      <c r="P4418" s="3"/>
      <c r="Q4418" s="3"/>
      <c r="R4418" s="3">
        <v>0</v>
      </c>
      <c r="S4418" s="3">
        <v>1</v>
      </c>
      <c r="T4418" s="2">
        <v>9</v>
      </c>
      <c r="U4418" s="3">
        <v>4.0577468863972448E-2</v>
      </c>
      <c r="V4418" s="3">
        <v>0.28237096037507309</v>
      </c>
      <c r="W4418" s="3">
        <v>3.8058343958848849E-2</v>
      </c>
      <c r="X4418" s="3">
        <v>150.96870988656158</v>
      </c>
      <c r="Y4418" s="3">
        <v>0.28237096037507309</v>
      </c>
      <c r="Z4418" s="3">
        <v>3.8058310313619809E-2</v>
      </c>
      <c r="AA4418" s="3">
        <v>150.96870988656158</v>
      </c>
    </row>
    <row r="4419" spans="1:27" x14ac:dyDescent="0.25">
      <c r="A4419" s="2">
        <v>4418</v>
      </c>
      <c r="B4419" s="3" t="s">
        <v>178</v>
      </c>
      <c r="C4419" s="3" t="s">
        <v>333</v>
      </c>
      <c r="D4419" s="3" t="s">
        <v>179</v>
      </c>
      <c r="E4419" s="3" t="s">
        <v>221</v>
      </c>
      <c r="F4419" s="3">
        <v>0.56000000000000005</v>
      </c>
      <c r="G4419" s="3">
        <v>0.48</v>
      </c>
      <c r="H4419" s="3" t="s">
        <v>64</v>
      </c>
      <c r="I4419" s="2">
        <v>1200</v>
      </c>
      <c r="J4419" s="3" t="s">
        <v>45</v>
      </c>
      <c r="K4419" s="2">
        <v>3000</v>
      </c>
      <c r="L4419" s="3"/>
      <c r="M4419" s="3" t="s">
        <v>336</v>
      </c>
      <c r="N4419" s="3" t="s">
        <v>337</v>
      </c>
      <c r="O4419" s="3"/>
      <c r="P4419" s="3"/>
      <c r="Q4419" s="3"/>
      <c r="R4419" s="3">
        <v>0</v>
      </c>
      <c r="S4419" s="3">
        <v>1</v>
      </c>
      <c r="T4419" s="2">
        <v>1</v>
      </c>
      <c r="U4419" s="3">
        <v>0.11133314533144199</v>
      </c>
      <c r="V4419" s="3">
        <v>0.74811201577807585</v>
      </c>
      <c r="W4419" s="3">
        <v>0.10851658656339061</v>
      </c>
      <c r="X4419" s="3">
        <v>277.80692446125227</v>
      </c>
      <c r="Y4419" s="3">
        <v>0.74811201577807585</v>
      </c>
      <c r="Z4419" s="3">
        <v>0.10851649063001501</v>
      </c>
      <c r="AA4419" s="3">
        <v>277.80692446125227</v>
      </c>
    </row>
    <row r="4420" spans="1:27" x14ac:dyDescent="0.25">
      <c r="A4420" s="2">
        <v>4419</v>
      </c>
      <c r="B4420" s="3" t="s">
        <v>178</v>
      </c>
      <c r="C4420" s="3" t="s">
        <v>333</v>
      </c>
      <c r="D4420" s="3" t="s">
        <v>179</v>
      </c>
      <c r="E4420" s="3" t="s">
        <v>221</v>
      </c>
      <c r="F4420" s="3">
        <v>0.56000000000000005</v>
      </c>
      <c r="G4420" s="3">
        <v>0.48</v>
      </c>
      <c r="H4420" s="3" t="s">
        <v>64</v>
      </c>
      <c r="I4420" s="2">
        <v>1200</v>
      </c>
      <c r="J4420" s="3" t="s">
        <v>45</v>
      </c>
      <c r="K4420" s="2">
        <v>3000</v>
      </c>
      <c r="L4420" s="3"/>
      <c r="M4420" s="3" t="s">
        <v>338</v>
      </c>
      <c r="N4420" s="3" t="s">
        <v>339</v>
      </c>
      <c r="O4420" s="3"/>
      <c r="P4420" s="3"/>
      <c r="Q4420" s="3"/>
      <c r="R4420" s="3">
        <v>0</v>
      </c>
      <c r="S4420" s="3">
        <v>1</v>
      </c>
      <c r="T4420" s="2">
        <v>55</v>
      </c>
      <c r="U4420" s="3">
        <v>2.0632042089546041</v>
      </c>
      <c r="V4420" s="3">
        <v>18.230351129393643</v>
      </c>
      <c r="W4420" s="3">
        <v>2.5481684427602631</v>
      </c>
      <c r="X4420" s="3">
        <v>7556.8968616665697</v>
      </c>
      <c r="Y4420" s="3">
        <v>18.230351129393643</v>
      </c>
      <c r="Z4420" s="3">
        <v>2.5481661900686876</v>
      </c>
      <c r="AA4420" s="3">
        <v>7556.8968616665697</v>
      </c>
    </row>
    <row r="4421" spans="1:27" x14ac:dyDescent="0.25">
      <c r="A4421" s="2">
        <v>4420</v>
      </c>
      <c r="B4421" s="3" t="s">
        <v>178</v>
      </c>
      <c r="C4421" s="3" t="s">
        <v>333</v>
      </c>
      <c r="D4421" s="3" t="s">
        <v>179</v>
      </c>
      <c r="E4421" s="3" t="s">
        <v>221</v>
      </c>
      <c r="F4421" s="3">
        <v>0.56000000000000005</v>
      </c>
      <c r="G4421" s="3">
        <v>0.48</v>
      </c>
      <c r="H4421" s="3" t="s">
        <v>64</v>
      </c>
      <c r="I4421" s="2">
        <v>1200</v>
      </c>
      <c r="J4421" s="3" t="s">
        <v>45</v>
      </c>
      <c r="K4421" s="2">
        <v>3000</v>
      </c>
      <c r="L4421" s="3"/>
      <c r="M4421" s="3" t="s">
        <v>367</v>
      </c>
      <c r="N4421" s="3" t="s">
        <v>368</v>
      </c>
      <c r="O4421" s="3"/>
      <c r="P4421" s="3"/>
      <c r="Q4421" s="3"/>
      <c r="R4421" s="3">
        <v>0</v>
      </c>
      <c r="S4421" s="3">
        <v>1</v>
      </c>
      <c r="T4421" s="2">
        <v>5</v>
      </c>
      <c r="U4421" s="3">
        <v>1.077566246361082E-2</v>
      </c>
      <c r="V4421" s="3">
        <v>9.2482806785691235E-2</v>
      </c>
      <c r="W4421" s="3">
        <v>1.2691622668198484E-2</v>
      </c>
      <c r="X4421" s="3">
        <v>43.585500399175025</v>
      </c>
      <c r="Y4421" s="3">
        <v>9.2482806785691235E-2</v>
      </c>
      <c r="Z4421" s="3">
        <v>1.2691611448252847E-2</v>
      </c>
      <c r="AA4421" s="3">
        <v>43.585500399175025</v>
      </c>
    </row>
    <row r="4422" spans="1:27" x14ac:dyDescent="0.25">
      <c r="A4422" s="2">
        <v>4421</v>
      </c>
      <c r="B4422" s="3" t="s">
        <v>178</v>
      </c>
      <c r="C4422" s="3" t="s">
        <v>333</v>
      </c>
      <c r="D4422" s="3" t="s">
        <v>179</v>
      </c>
      <c r="E4422" s="3" t="s">
        <v>221</v>
      </c>
      <c r="F4422" s="3">
        <v>0.56000000000000005</v>
      </c>
      <c r="G4422" s="3">
        <v>0.48</v>
      </c>
      <c r="H4422" s="3" t="s">
        <v>64</v>
      </c>
      <c r="I4422" s="2">
        <v>1210</v>
      </c>
      <c r="J4422" s="3" t="s">
        <v>46</v>
      </c>
      <c r="K4422" s="2">
        <v>3000</v>
      </c>
      <c r="L4422" s="3"/>
      <c r="M4422" s="3" t="s">
        <v>336</v>
      </c>
      <c r="N4422" s="3" t="s">
        <v>337</v>
      </c>
      <c r="O4422" s="3"/>
      <c r="P4422" s="3"/>
      <c r="Q4422" s="3"/>
      <c r="R4422" s="3">
        <v>0</v>
      </c>
      <c r="S4422" s="3">
        <v>1</v>
      </c>
      <c r="T4422" s="2">
        <v>28</v>
      </c>
      <c r="U4422" s="3">
        <v>6.4356661334024023</v>
      </c>
      <c r="V4422" s="3">
        <v>56.793383822806391</v>
      </c>
      <c r="W4422" s="3">
        <v>8.4945469382832108</v>
      </c>
      <c r="X4422" s="3">
        <v>24727.044014914936</v>
      </c>
      <c r="Y4422" s="3">
        <v>56.793383822806391</v>
      </c>
      <c r="Z4422" s="3">
        <v>8.494539428734786</v>
      </c>
      <c r="AA4422" s="3">
        <v>24727.044014914936</v>
      </c>
    </row>
    <row r="4423" spans="1:27" x14ac:dyDescent="0.25">
      <c r="A4423" s="2">
        <v>4422</v>
      </c>
      <c r="B4423" s="3" t="s">
        <v>178</v>
      </c>
      <c r="C4423" s="3" t="s">
        <v>333</v>
      </c>
      <c r="D4423" s="3" t="s">
        <v>179</v>
      </c>
      <c r="E4423" s="3" t="s">
        <v>221</v>
      </c>
      <c r="F4423" s="3">
        <v>0.56000000000000005</v>
      </c>
      <c r="G4423" s="3">
        <v>0.48</v>
      </c>
      <c r="H4423" s="3" t="s">
        <v>64</v>
      </c>
      <c r="I4423" s="2">
        <v>1210</v>
      </c>
      <c r="J4423" s="3" t="s">
        <v>46</v>
      </c>
      <c r="K4423" s="2">
        <v>3000</v>
      </c>
      <c r="L4423" s="3"/>
      <c r="M4423" s="3" t="s">
        <v>338</v>
      </c>
      <c r="N4423" s="3" t="s">
        <v>339</v>
      </c>
      <c r="O4423" s="3"/>
      <c r="P4423" s="3"/>
      <c r="Q4423" s="3"/>
      <c r="R4423" s="3">
        <v>0</v>
      </c>
      <c r="S4423" s="3">
        <v>1</v>
      </c>
      <c r="T4423" s="2">
        <v>72</v>
      </c>
      <c r="U4423" s="3">
        <v>6.725482177365838</v>
      </c>
      <c r="V4423" s="3">
        <v>52.619527969115403</v>
      </c>
      <c r="W4423" s="3">
        <v>7.4249365836065566</v>
      </c>
      <c r="X4423" s="3">
        <v>26516.986276642776</v>
      </c>
      <c r="Y4423" s="3">
        <v>52.619527969115403</v>
      </c>
      <c r="Z4423" s="3">
        <v>7.4249300196401391</v>
      </c>
      <c r="AA4423" s="3">
        <v>26516.986276642776</v>
      </c>
    </row>
    <row r="4424" spans="1:27" x14ac:dyDescent="0.25">
      <c r="A4424" s="2">
        <v>4423</v>
      </c>
      <c r="B4424" s="3" t="s">
        <v>178</v>
      </c>
      <c r="C4424" s="3" t="s">
        <v>333</v>
      </c>
      <c r="D4424" s="3" t="s">
        <v>179</v>
      </c>
      <c r="E4424" s="3" t="s">
        <v>221</v>
      </c>
      <c r="F4424" s="3">
        <v>0.56000000000000005</v>
      </c>
      <c r="G4424" s="3">
        <v>0.48</v>
      </c>
      <c r="H4424" s="3" t="s">
        <v>64</v>
      </c>
      <c r="I4424" s="2">
        <v>1210</v>
      </c>
      <c r="J4424" s="3" t="s">
        <v>46</v>
      </c>
      <c r="K4424" s="2">
        <v>3000</v>
      </c>
      <c r="L4424" s="3"/>
      <c r="M4424" s="3" t="s">
        <v>289</v>
      </c>
      <c r="N4424" s="3" t="s">
        <v>289</v>
      </c>
      <c r="O4424" s="3"/>
      <c r="P4424" s="3"/>
      <c r="Q4424" s="3"/>
      <c r="R4424" s="3">
        <v>0</v>
      </c>
      <c r="S4424" s="3">
        <v>1</v>
      </c>
      <c r="T4424" s="2">
        <v>89</v>
      </c>
      <c r="U4424" s="3">
        <v>19.388139741342446</v>
      </c>
      <c r="V4424" s="3">
        <v>199.51708021899159</v>
      </c>
      <c r="W4424" s="3">
        <v>29.792132418362897</v>
      </c>
      <c r="X4424" s="3">
        <v>72551.336121106651</v>
      </c>
      <c r="Y4424" s="3">
        <v>199.51708021899159</v>
      </c>
      <c r="Z4424" s="3">
        <v>29.792106080823871</v>
      </c>
      <c r="AA4424" s="3">
        <v>72551.336121106651</v>
      </c>
    </row>
    <row r="4425" spans="1:27" x14ac:dyDescent="0.25">
      <c r="A4425" s="2">
        <v>4424</v>
      </c>
      <c r="B4425" s="3" t="s">
        <v>178</v>
      </c>
      <c r="C4425" s="3" t="s">
        <v>333</v>
      </c>
      <c r="D4425" s="3" t="s">
        <v>179</v>
      </c>
      <c r="E4425" s="3" t="s">
        <v>221</v>
      </c>
      <c r="F4425" s="3">
        <v>0.56000000000000005</v>
      </c>
      <c r="G4425" s="3">
        <v>0.48</v>
      </c>
      <c r="H4425" s="3" t="s">
        <v>64</v>
      </c>
      <c r="I4425" s="2">
        <v>1210</v>
      </c>
      <c r="J4425" s="3" t="s">
        <v>46</v>
      </c>
      <c r="K4425" s="2">
        <v>3000</v>
      </c>
      <c r="L4425" s="3"/>
      <c r="M4425" s="3" t="s">
        <v>367</v>
      </c>
      <c r="N4425" s="3" t="s">
        <v>368</v>
      </c>
      <c r="O4425" s="3"/>
      <c r="P4425" s="3"/>
      <c r="Q4425" s="3"/>
      <c r="R4425" s="3">
        <v>0</v>
      </c>
      <c r="S4425" s="3">
        <v>1</v>
      </c>
      <c r="T4425" s="2">
        <v>86</v>
      </c>
      <c r="U4425" s="3">
        <v>0.14633626638165095</v>
      </c>
      <c r="V4425" s="3">
        <v>1.2483414121445473</v>
      </c>
      <c r="W4425" s="3">
        <v>0.1700388231240032</v>
      </c>
      <c r="X4425" s="3">
        <v>589.72490681866282</v>
      </c>
      <c r="Y4425" s="3">
        <v>1.2483414121445473</v>
      </c>
      <c r="Z4425" s="3">
        <v>0.17003867280229878</v>
      </c>
      <c r="AA4425" s="3">
        <v>589.72490681866282</v>
      </c>
    </row>
    <row r="4426" spans="1:27" x14ac:dyDescent="0.25">
      <c r="A4426" s="2">
        <v>4425</v>
      </c>
      <c r="B4426" s="3" t="s">
        <v>178</v>
      </c>
      <c r="C4426" s="3" t="s">
        <v>333</v>
      </c>
      <c r="D4426" s="3" t="s">
        <v>179</v>
      </c>
      <c r="E4426" s="3" t="s">
        <v>221</v>
      </c>
      <c r="F4426" s="3">
        <v>0.56000000000000005</v>
      </c>
      <c r="G4426" s="3">
        <v>0.48</v>
      </c>
      <c r="H4426" s="3" t="s">
        <v>64</v>
      </c>
      <c r="I4426" s="2">
        <v>1300</v>
      </c>
      <c r="J4426" s="3" t="s">
        <v>114</v>
      </c>
      <c r="K4426" s="2">
        <v>3000</v>
      </c>
      <c r="L4426" s="3"/>
      <c r="M4426" s="3" t="s">
        <v>336</v>
      </c>
      <c r="N4426" s="3" t="s">
        <v>337</v>
      </c>
      <c r="O4426" s="3"/>
      <c r="P4426" s="3"/>
      <c r="Q4426" s="3"/>
      <c r="R4426" s="3">
        <v>0</v>
      </c>
      <c r="S4426" s="3">
        <v>1</v>
      </c>
      <c r="T4426" s="2">
        <v>2</v>
      </c>
      <c r="U4426" s="3">
        <v>6.3999341363589202E-2</v>
      </c>
      <c r="V4426" s="3">
        <v>0.72195305048599745</v>
      </c>
      <c r="W4426" s="3">
        <v>0.124654341715042</v>
      </c>
      <c r="X4426" s="3">
        <v>249.84694573110548</v>
      </c>
      <c r="Y4426" s="3">
        <v>0.72195305048599745</v>
      </c>
      <c r="Z4426" s="3">
        <v>0.12465423151518989</v>
      </c>
      <c r="AA4426" s="3">
        <v>249.84694573110548</v>
      </c>
    </row>
    <row r="4427" spans="1:27" x14ac:dyDescent="0.25">
      <c r="A4427" s="2">
        <v>4426</v>
      </c>
      <c r="B4427" s="3" t="s">
        <v>178</v>
      </c>
      <c r="C4427" s="3" t="s">
        <v>333</v>
      </c>
      <c r="D4427" s="3" t="s">
        <v>179</v>
      </c>
      <c r="E4427" s="3" t="s">
        <v>221</v>
      </c>
      <c r="F4427" s="3">
        <v>0.56000000000000005</v>
      </c>
      <c r="G4427" s="3">
        <v>0.48</v>
      </c>
      <c r="H4427" s="3" t="s">
        <v>64</v>
      </c>
      <c r="I4427" s="2">
        <v>1300</v>
      </c>
      <c r="J4427" s="3" t="s">
        <v>114</v>
      </c>
      <c r="K4427" s="2">
        <v>3000</v>
      </c>
      <c r="L4427" s="3"/>
      <c r="M4427" s="3" t="s">
        <v>338</v>
      </c>
      <c r="N4427" s="3" t="s">
        <v>339</v>
      </c>
      <c r="O4427" s="3"/>
      <c r="P4427" s="3"/>
      <c r="Q4427" s="3"/>
      <c r="R4427" s="3">
        <v>0</v>
      </c>
      <c r="S4427" s="3">
        <v>1</v>
      </c>
      <c r="T4427" s="2">
        <v>5</v>
      </c>
      <c r="U4427" s="3">
        <v>1.9108009846850904E-2</v>
      </c>
      <c r="V4427" s="3">
        <v>0.17130879410230931</v>
      </c>
      <c r="W4427" s="3">
        <v>2.3788574231022971E-2</v>
      </c>
      <c r="X4427" s="3">
        <v>78.844184556901666</v>
      </c>
      <c r="Y4427" s="3">
        <v>0.17130879410230931</v>
      </c>
      <c r="Z4427" s="3">
        <v>2.3788553200890235E-2</v>
      </c>
      <c r="AA4427" s="3">
        <v>78.844184556901666</v>
      </c>
    </row>
    <row r="4428" spans="1:27" x14ac:dyDescent="0.25">
      <c r="A4428" s="2">
        <v>4427</v>
      </c>
      <c r="B4428" s="3" t="s">
        <v>178</v>
      </c>
      <c r="C4428" s="3" t="s">
        <v>333</v>
      </c>
      <c r="D4428" s="3" t="s">
        <v>179</v>
      </c>
      <c r="E4428" s="3" t="s">
        <v>221</v>
      </c>
      <c r="F4428" s="3">
        <v>0.56000000000000005</v>
      </c>
      <c r="G4428" s="3">
        <v>0.48</v>
      </c>
      <c r="H4428" s="3" t="s">
        <v>64</v>
      </c>
      <c r="I4428" s="2">
        <v>1320</v>
      </c>
      <c r="J4428" s="3" t="s">
        <v>115</v>
      </c>
      <c r="K4428" s="2">
        <v>3000</v>
      </c>
      <c r="L4428" s="3"/>
      <c r="M4428" s="3" t="s">
        <v>338</v>
      </c>
      <c r="N4428" s="3" t="s">
        <v>339</v>
      </c>
      <c r="O4428" s="3"/>
      <c r="P4428" s="3"/>
      <c r="Q4428" s="3"/>
      <c r="R4428" s="3">
        <v>0</v>
      </c>
      <c r="S4428" s="3">
        <v>1</v>
      </c>
      <c r="T4428" s="2">
        <v>21</v>
      </c>
      <c r="U4428" s="3">
        <v>2.5593435654332218E-2</v>
      </c>
      <c r="V4428" s="3">
        <v>0.22901350829745162</v>
      </c>
      <c r="W4428" s="3">
        <v>3.4910525670387257E-2</v>
      </c>
      <c r="X4428" s="3">
        <v>106.05456511908334</v>
      </c>
      <c r="Y4428" s="3">
        <v>0.22901350829745162</v>
      </c>
      <c r="Z4428" s="3">
        <v>3.4910494807966388E-2</v>
      </c>
      <c r="AA4428" s="3">
        <v>106.05456511908334</v>
      </c>
    </row>
    <row r="4429" spans="1:27" x14ac:dyDescent="0.25">
      <c r="A4429" s="2">
        <v>4428</v>
      </c>
      <c r="B4429" s="3" t="s">
        <v>178</v>
      </c>
      <c r="C4429" s="3" t="s">
        <v>333</v>
      </c>
      <c r="D4429" s="3" t="s">
        <v>179</v>
      </c>
      <c r="E4429" s="3" t="s">
        <v>221</v>
      </c>
      <c r="F4429" s="3">
        <v>0.56000000000000005</v>
      </c>
      <c r="G4429" s="3">
        <v>0.48</v>
      </c>
      <c r="H4429" s="3" t="s">
        <v>64</v>
      </c>
      <c r="I4429" s="2">
        <v>1320</v>
      </c>
      <c r="J4429" s="3" t="s">
        <v>115</v>
      </c>
      <c r="K4429" s="2">
        <v>3000</v>
      </c>
      <c r="L4429" s="3"/>
      <c r="M4429" s="3" t="s">
        <v>289</v>
      </c>
      <c r="N4429" s="3" t="s">
        <v>289</v>
      </c>
      <c r="O4429" s="3"/>
      <c r="P4429" s="3"/>
      <c r="Q4429" s="3"/>
      <c r="R4429" s="3">
        <v>0</v>
      </c>
      <c r="S4429" s="3">
        <v>1</v>
      </c>
      <c r="T4429" s="2">
        <v>2</v>
      </c>
      <c r="U4429" s="3">
        <v>9.1309840311581004E-4</v>
      </c>
      <c r="V4429" s="3">
        <v>9.3384030964249326E-3</v>
      </c>
      <c r="W4429" s="3">
        <v>1.4145287387239398E-3</v>
      </c>
      <c r="X4429" s="3">
        <v>3.4190416800271404</v>
      </c>
      <c r="Y4429" s="3">
        <v>9.3384030964249326E-3</v>
      </c>
      <c r="Z4429" s="3">
        <v>1.4145274882191E-3</v>
      </c>
      <c r="AA4429" s="3">
        <v>3.4190416800271404</v>
      </c>
    </row>
    <row r="4430" spans="1:27" x14ac:dyDescent="0.25">
      <c r="A4430" s="2">
        <v>4429</v>
      </c>
      <c r="B4430" s="3" t="s">
        <v>178</v>
      </c>
      <c r="C4430" s="3" t="s">
        <v>333</v>
      </c>
      <c r="D4430" s="3" t="s">
        <v>179</v>
      </c>
      <c r="E4430" s="3" t="s">
        <v>221</v>
      </c>
      <c r="F4430" s="3">
        <v>0.56000000000000005</v>
      </c>
      <c r="G4430" s="3">
        <v>0.48</v>
      </c>
      <c r="H4430" s="3" t="s">
        <v>64</v>
      </c>
      <c r="I4430" s="2">
        <v>1330</v>
      </c>
      <c r="J4430" s="3" t="s">
        <v>47</v>
      </c>
      <c r="K4430" s="2">
        <v>3000</v>
      </c>
      <c r="L4430" s="3"/>
      <c r="M4430" s="3" t="s">
        <v>336</v>
      </c>
      <c r="N4430" s="3" t="s">
        <v>337</v>
      </c>
      <c r="O4430" s="3"/>
      <c r="P4430" s="3"/>
      <c r="Q4430" s="3"/>
      <c r="R4430" s="3">
        <v>0</v>
      </c>
      <c r="S4430" s="3">
        <v>1</v>
      </c>
      <c r="T4430" s="2">
        <v>16</v>
      </c>
      <c r="U4430" s="3">
        <v>6.2993666777224862</v>
      </c>
      <c r="V4430" s="3">
        <v>74.176848703485632</v>
      </c>
      <c r="W4430" s="3">
        <v>14.660484113618766</v>
      </c>
      <c r="X4430" s="3">
        <v>23927.381864391187</v>
      </c>
      <c r="Y4430" s="3">
        <v>74.176848703485632</v>
      </c>
      <c r="Z4430" s="3">
        <v>14.66047115311409</v>
      </c>
      <c r="AA4430" s="3">
        <v>23927.381864391187</v>
      </c>
    </row>
    <row r="4431" spans="1:27" x14ac:dyDescent="0.25">
      <c r="A4431" s="2">
        <v>4430</v>
      </c>
      <c r="B4431" s="3" t="s">
        <v>178</v>
      </c>
      <c r="C4431" s="3" t="s">
        <v>333</v>
      </c>
      <c r="D4431" s="3" t="s">
        <v>179</v>
      </c>
      <c r="E4431" s="3" t="s">
        <v>221</v>
      </c>
      <c r="F4431" s="3">
        <v>0.56000000000000005</v>
      </c>
      <c r="G4431" s="3">
        <v>0.48</v>
      </c>
      <c r="H4431" s="3" t="s">
        <v>64</v>
      </c>
      <c r="I4431" s="2">
        <v>1390</v>
      </c>
      <c r="J4431" s="3" t="s">
        <v>134</v>
      </c>
      <c r="K4431" s="2">
        <v>3000</v>
      </c>
      <c r="L4431" s="3"/>
      <c r="M4431" s="3" t="s">
        <v>289</v>
      </c>
      <c r="N4431" s="3" t="s">
        <v>289</v>
      </c>
      <c r="O4431" s="3"/>
      <c r="P4431" s="3"/>
      <c r="Q4431" s="3"/>
      <c r="R4431" s="3">
        <v>0</v>
      </c>
      <c r="S4431" s="3">
        <v>1</v>
      </c>
      <c r="T4431" s="2">
        <v>6</v>
      </c>
      <c r="U4431" s="3">
        <v>0.19589819027654193</v>
      </c>
      <c r="V4431" s="3">
        <v>1.152007790971793</v>
      </c>
      <c r="W4431" s="3">
        <v>0.2324710830529165</v>
      </c>
      <c r="X4431" s="3">
        <v>363.77322364243491</v>
      </c>
      <c r="Y4431" s="3">
        <v>1.152007790971793</v>
      </c>
      <c r="Z4431" s="3">
        <v>0.23247087753838216</v>
      </c>
      <c r="AA4431" s="3">
        <v>363.77322364243491</v>
      </c>
    </row>
    <row r="4432" spans="1:27" x14ac:dyDescent="0.25">
      <c r="A4432" s="2">
        <v>4431</v>
      </c>
      <c r="B4432" s="3" t="s">
        <v>178</v>
      </c>
      <c r="C4432" s="3" t="s">
        <v>333</v>
      </c>
      <c r="D4432" s="3" t="s">
        <v>179</v>
      </c>
      <c r="E4432" s="3" t="s">
        <v>221</v>
      </c>
      <c r="F4432" s="3">
        <v>0.56000000000000005</v>
      </c>
      <c r="G4432" s="3">
        <v>0.48</v>
      </c>
      <c r="H4432" s="3" t="s">
        <v>64</v>
      </c>
      <c r="I4432" s="2">
        <v>1400</v>
      </c>
      <c r="J4432" s="3" t="s">
        <v>48</v>
      </c>
      <c r="K4432" s="2">
        <v>3000</v>
      </c>
      <c r="L4432" s="3"/>
      <c r="M4432" s="3" t="s">
        <v>289</v>
      </c>
      <c r="N4432" s="3" t="s">
        <v>289</v>
      </c>
      <c r="O4432" s="3"/>
      <c r="P4432" s="3"/>
      <c r="Q4432" s="3"/>
      <c r="R4432" s="3">
        <v>0</v>
      </c>
      <c r="S4432" s="3">
        <v>1</v>
      </c>
      <c r="T4432" s="2">
        <v>104</v>
      </c>
      <c r="U4432" s="3">
        <v>31.96072145666545</v>
      </c>
      <c r="V4432" s="3">
        <v>260.29776926082741</v>
      </c>
      <c r="W4432" s="3">
        <v>35.285676148024685</v>
      </c>
      <c r="X4432" s="3">
        <v>115194.5395221271</v>
      </c>
      <c r="Y4432" s="3">
        <v>260.29776926082741</v>
      </c>
      <c r="Z4432" s="3">
        <v>35.285644953954453</v>
      </c>
      <c r="AA4432" s="3">
        <v>115194.5395221271</v>
      </c>
    </row>
    <row r="4433" spans="1:27" x14ac:dyDescent="0.25">
      <c r="A4433" s="2">
        <v>4432</v>
      </c>
      <c r="B4433" s="3" t="s">
        <v>178</v>
      </c>
      <c r="C4433" s="3" t="s">
        <v>333</v>
      </c>
      <c r="D4433" s="3" t="s">
        <v>179</v>
      </c>
      <c r="E4433" s="3" t="s">
        <v>221</v>
      </c>
      <c r="F4433" s="3">
        <v>0.56000000000000005</v>
      </c>
      <c r="G4433" s="3">
        <v>0.48</v>
      </c>
      <c r="H4433" s="3" t="s">
        <v>64</v>
      </c>
      <c r="I4433" s="2">
        <v>1410</v>
      </c>
      <c r="J4433" s="3" t="s">
        <v>116</v>
      </c>
      <c r="K4433" s="2">
        <v>3000</v>
      </c>
      <c r="L4433" s="3"/>
      <c r="M4433" s="3" t="s">
        <v>338</v>
      </c>
      <c r="N4433" s="3" t="s">
        <v>339</v>
      </c>
      <c r="O4433" s="3"/>
      <c r="P4433" s="3"/>
      <c r="Q4433" s="3"/>
      <c r="R4433" s="3">
        <v>0</v>
      </c>
      <c r="S4433" s="3">
        <v>1</v>
      </c>
      <c r="T4433" s="2">
        <v>1</v>
      </c>
      <c r="U4433" s="3">
        <v>6.0946167149711601E-3</v>
      </c>
      <c r="V4433" s="3">
        <v>7.5891642810448062E-3</v>
      </c>
      <c r="W4433" s="3">
        <v>9.937352999176204E-4</v>
      </c>
      <c r="X4433" s="3">
        <v>2.6819716684415105</v>
      </c>
      <c r="Y4433" s="3">
        <v>7.5891642810448062E-3</v>
      </c>
      <c r="Z4433" s="3">
        <v>9.9373442141245899E-4</v>
      </c>
      <c r="AA4433" s="3">
        <v>2.6819716684415105</v>
      </c>
    </row>
    <row r="4434" spans="1:27" x14ac:dyDescent="0.25">
      <c r="A4434" s="2">
        <v>4433</v>
      </c>
      <c r="B4434" s="3" t="s">
        <v>178</v>
      </c>
      <c r="C4434" s="3" t="s">
        <v>333</v>
      </c>
      <c r="D4434" s="3" t="s">
        <v>179</v>
      </c>
      <c r="E4434" s="3" t="s">
        <v>221</v>
      </c>
      <c r="F4434" s="3">
        <v>0.56000000000000005</v>
      </c>
      <c r="G4434" s="3">
        <v>0.48</v>
      </c>
      <c r="H4434" s="3" t="s">
        <v>64</v>
      </c>
      <c r="I4434" s="2">
        <v>1430</v>
      </c>
      <c r="J4434" s="3" t="s">
        <v>118</v>
      </c>
      <c r="K4434" s="2">
        <v>3000</v>
      </c>
      <c r="L4434" s="3"/>
      <c r="M4434" s="3" t="s">
        <v>338</v>
      </c>
      <c r="N4434" s="3" t="s">
        <v>339</v>
      </c>
      <c r="O4434" s="3"/>
      <c r="P4434" s="3"/>
      <c r="Q4434" s="3"/>
      <c r="R4434" s="3">
        <v>0</v>
      </c>
      <c r="S4434" s="3">
        <v>1</v>
      </c>
      <c r="T4434" s="2">
        <v>9</v>
      </c>
      <c r="U4434" s="3">
        <v>0.29258374922313518</v>
      </c>
      <c r="V4434" s="3">
        <v>1.8412341271931509</v>
      </c>
      <c r="W4434" s="3">
        <v>0.24667562583550559</v>
      </c>
      <c r="X4434" s="3">
        <v>802.06519426953253</v>
      </c>
      <c r="Y4434" s="3">
        <v>1.8412341271931509</v>
      </c>
      <c r="Z4434" s="3">
        <v>0.24667540776353933</v>
      </c>
      <c r="AA4434" s="3">
        <v>802.06519426953253</v>
      </c>
    </row>
    <row r="4435" spans="1:27" x14ac:dyDescent="0.25">
      <c r="A4435" s="2">
        <v>4434</v>
      </c>
      <c r="B4435" s="3" t="s">
        <v>178</v>
      </c>
      <c r="C4435" s="3" t="s">
        <v>333</v>
      </c>
      <c r="D4435" s="3" t="s">
        <v>179</v>
      </c>
      <c r="E4435" s="3" t="s">
        <v>221</v>
      </c>
      <c r="F4435" s="3">
        <v>0.56000000000000005</v>
      </c>
      <c r="G4435" s="3">
        <v>0.48</v>
      </c>
      <c r="H4435" s="3" t="s">
        <v>64</v>
      </c>
      <c r="I4435" s="2">
        <v>1430</v>
      </c>
      <c r="J4435" s="3" t="s">
        <v>118</v>
      </c>
      <c r="K4435" s="2">
        <v>3000</v>
      </c>
      <c r="L4435" s="3"/>
      <c r="M4435" s="3" t="s">
        <v>289</v>
      </c>
      <c r="N4435" s="3" t="s">
        <v>289</v>
      </c>
      <c r="O4435" s="3"/>
      <c r="P4435" s="3"/>
      <c r="Q4435" s="3"/>
      <c r="R4435" s="3">
        <v>0</v>
      </c>
      <c r="S4435" s="3">
        <v>1</v>
      </c>
      <c r="T4435" s="2">
        <v>4</v>
      </c>
      <c r="U4435" s="3">
        <v>9.9874060387221096E-3</v>
      </c>
      <c r="V4435" s="3">
        <v>7.5184341383950706E-2</v>
      </c>
      <c r="W4435" s="3">
        <v>1.0072710235547781E-2</v>
      </c>
      <c r="X4435" s="3">
        <v>35.241868366830289</v>
      </c>
      <c r="Y4435" s="3">
        <v>7.5184341383950706E-2</v>
      </c>
      <c r="Z4435" s="3">
        <v>1.0072701330834459E-2</v>
      </c>
      <c r="AA4435" s="3">
        <v>35.241868366830289</v>
      </c>
    </row>
    <row r="4436" spans="1:27" x14ac:dyDescent="0.25">
      <c r="A4436" s="2">
        <v>4435</v>
      </c>
      <c r="B4436" s="3" t="s">
        <v>178</v>
      </c>
      <c r="C4436" s="3" t="s">
        <v>333</v>
      </c>
      <c r="D4436" s="3" t="s">
        <v>179</v>
      </c>
      <c r="E4436" s="3" t="s">
        <v>221</v>
      </c>
      <c r="F4436" s="3">
        <v>0.56000000000000005</v>
      </c>
      <c r="G4436" s="3">
        <v>0.48</v>
      </c>
      <c r="H4436" s="3" t="s">
        <v>64</v>
      </c>
      <c r="I4436" s="2">
        <v>1450</v>
      </c>
      <c r="J4436" s="3" t="s">
        <v>119</v>
      </c>
      <c r="K4436" s="2">
        <v>3000</v>
      </c>
      <c r="L4436" s="3"/>
      <c r="M4436" s="3" t="s">
        <v>338</v>
      </c>
      <c r="N4436" s="3" t="s">
        <v>339</v>
      </c>
      <c r="O4436" s="3"/>
      <c r="P4436" s="3"/>
      <c r="Q4436" s="3"/>
      <c r="R4436" s="3">
        <v>0</v>
      </c>
      <c r="S4436" s="3">
        <v>1</v>
      </c>
      <c r="T4436" s="2">
        <v>3</v>
      </c>
      <c r="U4436" s="3">
        <v>4.1373667170398597E-3</v>
      </c>
      <c r="V4436" s="3">
        <v>3.2630643826456564E-2</v>
      </c>
      <c r="W4436" s="3">
        <v>4.393418312768441E-3</v>
      </c>
      <c r="X4436" s="3">
        <v>10.920641438473186</v>
      </c>
      <c r="Y4436" s="3">
        <v>3.2630643826456564E-2</v>
      </c>
      <c r="Z4436" s="3">
        <v>4.3934144287958304E-3</v>
      </c>
      <c r="AA4436" s="3">
        <v>10.920641438473186</v>
      </c>
    </row>
    <row r="4437" spans="1:27" x14ac:dyDescent="0.25">
      <c r="A4437" s="2">
        <v>4436</v>
      </c>
      <c r="B4437" s="3" t="s">
        <v>178</v>
      </c>
      <c r="C4437" s="3" t="s">
        <v>333</v>
      </c>
      <c r="D4437" s="3" t="s">
        <v>179</v>
      </c>
      <c r="E4437" s="3" t="s">
        <v>221</v>
      </c>
      <c r="F4437" s="3">
        <v>0.56000000000000005</v>
      </c>
      <c r="G4437" s="3">
        <v>0.48</v>
      </c>
      <c r="H4437" s="3" t="s">
        <v>64</v>
      </c>
      <c r="I4437" s="2">
        <v>1450</v>
      </c>
      <c r="J4437" s="3" t="s">
        <v>119</v>
      </c>
      <c r="K4437" s="2">
        <v>3000</v>
      </c>
      <c r="L4437" s="3"/>
      <c r="M4437" s="3" t="s">
        <v>289</v>
      </c>
      <c r="N4437" s="3" t="s">
        <v>289</v>
      </c>
      <c r="O4437" s="3"/>
      <c r="P4437" s="3"/>
      <c r="Q4437" s="3"/>
      <c r="R4437" s="3">
        <v>0</v>
      </c>
      <c r="S4437" s="3">
        <v>1</v>
      </c>
      <c r="T4437" s="2">
        <v>6</v>
      </c>
      <c r="U4437" s="3">
        <v>4.2122421074517441E-2</v>
      </c>
      <c r="V4437" s="3">
        <v>0.27789127649622852</v>
      </c>
      <c r="W4437" s="3">
        <v>3.8424036566429752E-2</v>
      </c>
      <c r="X4437" s="3">
        <v>93.833217176234143</v>
      </c>
      <c r="Y4437" s="3">
        <v>0.27789127649622852</v>
      </c>
      <c r="Z4437" s="3">
        <v>3.8424002597912683E-2</v>
      </c>
      <c r="AA4437" s="3">
        <v>93.833217176234143</v>
      </c>
    </row>
    <row r="4438" spans="1:27" x14ac:dyDescent="0.25">
      <c r="A4438" s="2">
        <v>4437</v>
      </c>
      <c r="B4438" s="3" t="s">
        <v>178</v>
      </c>
      <c r="C4438" s="3" t="s">
        <v>333</v>
      </c>
      <c r="D4438" s="3" t="s">
        <v>179</v>
      </c>
      <c r="E4438" s="3" t="s">
        <v>221</v>
      </c>
      <c r="F4438" s="3">
        <v>0.56000000000000005</v>
      </c>
      <c r="G4438" s="3">
        <v>0.48</v>
      </c>
      <c r="H4438" s="3" t="s">
        <v>64</v>
      </c>
      <c r="I4438" s="2">
        <v>1700</v>
      </c>
      <c r="J4438" s="3" t="s">
        <v>121</v>
      </c>
      <c r="K4438" s="2">
        <v>3000</v>
      </c>
      <c r="L4438" s="3"/>
      <c r="M4438" s="3" t="s">
        <v>338</v>
      </c>
      <c r="N4438" s="3" t="s">
        <v>339</v>
      </c>
      <c r="O4438" s="3"/>
      <c r="P4438" s="3"/>
      <c r="Q4438" s="3"/>
      <c r="R4438" s="3">
        <v>0</v>
      </c>
      <c r="S4438" s="3">
        <v>1</v>
      </c>
      <c r="T4438" s="2">
        <v>4</v>
      </c>
      <c r="U4438" s="3">
        <v>0.2245139033404886</v>
      </c>
      <c r="V4438" s="3">
        <v>1.9245459056782539</v>
      </c>
      <c r="W4438" s="3">
        <v>0.26125797601733408</v>
      </c>
      <c r="X4438" s="3">
        <v>933.84430284345513</v>
      </c>
      <c r="Y4438" s="3">
        <v>1.9245459056782539</v>
      </c>
      <c r="Z4438" s="3">
        <v>0.26125774505393701</v>
      </c>
      <c r="AA4438" s="3">
        <v>933.84430284345513</v>
      </c>
    </row>
    <row r="4439" spans="1:27" x14ac:dyDescent="0.25">
      <c r="A4439" s="2">
        <v>4438</v>
      </c>
      <c r="B4439" s="3" t="s">
        <v>178</v>
      </c>
      <c r="C4439" s="3" t="s">
        <v>333</v>
      </c>
      <c r="D4439" s="3" t="s">
        <v>179</v>
      </c>
      <c r="E4439" s="3" t="s">
        <v>221</v>
      </c>
      <c r="F4439" s="3">
        <v>0.56000000000000005</v>
      </c>
      <c r="G4439" s="3">
        <v>0.48</v>
      </c>
      <c r="H4439" s="3" t="s">
        <v>64</v>
      </c>
      <c r="I4439" s="2">
        <v>1720</v>
      </c>
      <c r="J4439" s="3" t="s">
        <v>123</v>
      </c>
      <c r="K4439" s="2">
        <v>3000</v>
      </c>
      <c r="L4439" s="3"/>
      <c r="M4439" s="3" t="s">
        <v>336</v>
      </c>
      <c r="N4439" s="3" t="s">
        <v>337</v>
      </c>
      <c r="O4439" s="3"/>
      <c r="P4439" s="3"/>
      <c r="Q4439" s="3"/>
      <c r="R4439" s="3">
        <v>0</v>
      </c>
      <c r="S4439" s="3">
        <v>1</v>
      </c>
      <c r="T4439" s="2">
        <v>8</v>
      </c>
      <c r="U4439" s="3">
        <v>1.1953324539139178</v>
      </c>
      <c r="V4439" s="3">
        <v>9.0214272156488686</v>
      </c>
      <c r="W4439" s="3">
        <v>1.2508118048427384</v>
      </c>
      <c r="X4439" s="3">
        <v>4565.0891852202167</v>
      </c>
      <c r="Y4439" s="3">
        <v>9.0214272156488686</v>
      </c>
      <c r="Z4439" s="3">
        <v>1.2508106990707795</v>
      </c>
      <c r="AA4439" s="3">
        <v>4565.0891852202167</v>
      </c>
    </row>
    <row r="4440" spans="1:27" x14ac:dyDescent="0.25">
      <c r="A4440" s="2">
        <v>4439</v>
      </c>
      <c r="B4440" s="3" t="s">
        <v>178</v>
      </c>
      <c r="C4440" s="3" t="s">
        <v>333</v>
      </c>
      <c r="D4440" s="3" t="s">
        <v>179</v>
      </c>
      <c r="E4440" s="3" t="s">
        <v>221</v>
      </c>
      <c r="F4440" s="3">
        <v>0.56000000000000005</v>
      </c>
      <c r="G4440" s="3">
        <v>0.48</v>
      </c>
      <c r="H4440" s="3" t="s">
        <v>64</v>
      </c>
      <c r="I4440" s="2">
        <v>1750</v>
      </c>
      <c r="J4440" s="3" t="s">
        <v>51</v>
      </c>
      <c r="K4440" s="2">
        <v>3000</v>
      </c>
      <c r="L4440" s="3"/>
      <c r="M4440" s="3" t="s">
        <v>336</v>
      </c>
      <c r="N4440" s="3" t="s">
        <v>337</v>
      </c>
      <c r="O4440" s="3"/>
      <c r="P4440" s="3"/>
      <c r="Q4440" s="3"/>
      <c r="R4440" s="3">
        <v>0</v>
      </c>
      <c r="S4440" s="3">
        <v>1</v>
      </c>
      <c r="T4440" s="2">
        <v>262</v>
      </c>
      <c r="U4440" s="3">
        <v>80.435128456994221</v>
      </c>
      <c r="V4440" s="3">
        <v>667.31168032819301</v>
      </c>
      <c r="W4440" s="3">
        <v>88.004195870530197</v>
      </c>
      <c r="X4440" s="3">
        <v>298368.04532762495</v>
      </c>
      <c r="Y4440" s="3">
        <v>667.31168032819301</v>
      </c>
      <c r="Z4440" s="3">
        <v>88.004118070998928</v>
      </c>
      <c r="AA4440" s="3">
        <v>298368.04532762495</v>
      </c>
    </row>
    <row r="4441" spans="1:27" x14ac:dyDescent="0.25">
      <c r="A4441" s="2">
        <v>4440</v>
      </c>
      <c r="B4441" s="3" t="s">
        <v>178</v>
      </c>
      <c r="C4441" s="3" t="s">
        <v>333</v>
      </c>
      <c r="D4441" s="3" t="s">
        <v>179</v>
      </c>
      <c r="E4441" s="3" t="s">
        <v>221</v>
      </c>
      <c r="F4441" s="3">
        <v>0.56000000000000005</v>
      </c>
      <c r="G4441" s="3">
        <v>0.48</v>
      </c>
      <c r="H4441" s="3" t="s">
        <v>64</v>
      </c>
      <c r="I4441" s="2">
        <v>1750</v>
      </c>
      <c r="J4441" s="3" t="s">
        <v>51</v>
      </c>
      <c r="K4441" s="2">
        <v>3000</v>
      </c>
      <c r="L4441" s="3"/>
      <c r="M4441" s="3" t="s">
        <v>338</v>
      </c>
      <c r="N4441" s="3" t="s">
        <v>339</v>
      </c>
      <c r="O4441" s="3"/>
      <c r="P4441" s="3"/>
      <c r="Q4441" s="3"/>
      <c r="R4441" s="3">
        <v>0</v>
      </c>
      <c r="S4441" s="3">
        <v>1</v>
      </c>
      <c r="T4441" s="2">
        <v>714</v>
      </c>
      <c r="U4441" s="3">
        <v>288.44354073975603</v>
      </c>
      <c r="V4441" s="3">
        <v>2468.886211835118</v>
      </c>
      <c r="W4441" s="3">
        <v>331.07507350431484</v>
      </c>
      <c r="X4441" s="3">
        <v>1163373.5018957441</v>
      </c>
      <c r="Y4441" s="3">
        <v>2468.886211835118</v>
      </c>
      <c r="Z4441" s="3">
        <v>331.07478081957095</v>
      </c>
      <c r="AA4441" s="3">
        <v>1163373.5018957441</v>
      </c>
    </row>
    <row r="4442" spans="1:27" x14ac:dyDescent="0.25">
      <c r="A4442" s="2">
        <v>4441</v>
      </c>
      <c r="B4442" s="3" t="s">
        <v>178</v>
      </c>
      <c r="C4442" s="3" t="s">
        <v>333</v>
      </c>
      <c r="D4442" s="3" t="s">
        <v>179</v>
      </c>
      <c r="E4442" s="3" t="s">
        <v>221</v>
      </c>
      <c r="F4442" s="3">
        <v>0.56000000000000005</v>
      </c>
      <c r="G4442" s="3">
        <v>0.48</v>
      </c>
      <c r="H4442" s="3" t="s">
        <v>64</v>
      </c>
      <c r="I4442" s="2">
        <v>1750</v>
      </c>
      <c r="J4442" s="3" t="s">
        <v>51</v>
      </c>
      <c r="K4442" s="2">
        <v>3000</v>
      </c>
      <c r="L4442" s="3"/>
      <c r="M4442" s="3" t="s">
        <v>289</v>
      </c>
      <c r="N4442" s="3" t="s">
        <v>289</v>
      </c>
      <c r="O4442" s="3"/>
      <c r="P4442" s="3"/>
      <c r="Q4442" s="3"/>
      <c r="R4442" s="3">
        <v>0</v>
      </c>
      <c r="S4442" s="3">
        <v>1</v>
      </c>
      <c r="T4442" s="2">
        <v>3518</v>
      </c>
      <c r="U4442" s="3">
        <v>1362.8963951266917</v>
      </c>
      <c r="V4442" s="3">
        <v>11560.006342954406</v>
      </c>
      <c r="W4442" s="3">
        <v>1526.4350662177662</v>
      </c>
      <c r="X4442" s="3">
        <v>5246534.5591054736</v>
      </c>
      <c r="Y4442" s="3">
        <v>11560.006342954406</v>
      </c>
      <c r="Z4442" s="3">
        <v>1526.4337167828737</v>
      </c>
      <c r="AA4442" s="3">
        <v>5246534.5591054736</v>
      </c>
    </row>
    <row r="4443" spans="1:27" x14ac:dyDescent="0.25">
      <c r="A4443" s="2">
        <v>4442</v>
      </c>
      <c r="B4443" s="3" t="s">
        <v>178</v>
      </c>
      <c r="C4443" s="3" t="s">
        <v>333</v>
      </c>
      <c r="D4443" s="3" t="s">
        <v>179</v>
      </c>
      <c r="E4443" s="3" t="s">
        <v>221</v>
      </c>
      <c r="F4443" s="3">
        <v>0.56000000000000005</v>
      </c>
      <c r="G4443" s="3">
        <v>0.48</v>
      </c>
      <c r="H4443" s="3" t="s">
        <v>64</v>
      </c>
      <c r="I4443" s="2">
        <v>1750</v>
      </c>
      <c r="J4443" s="3" t="s">
        <v>51</v>
      </c>
      <c r="K4443" s="2">
        <v>3000</v>
      </c>
      <c r="L4443" s="3"/>
      <c r="M4443" s="3" t="s">
        <v>367</v>
      </c>
      <c r="N4443" s="3" t="s">
        <v>368</v>
      </c>
      <c r="O4443" s="3"/>
      <c r="P4443" s="3"/>
      <c r="Q4443" s="3"/>
      <c r="R4443" s="3">
        <v>0</v>
      </c>
      <c r="S4443" s="3">
        <v>1</v>
      </c>
      <c r="T4443" s="2">
        <v>697</v>
      </c>
      <c r="U4443" s="3">
        <v>272.67974900076166</v>
      </c>
      <c r="V4443" s="3">
        <v>2314.1281804995315</v>
      </c>
      <c r="W4443" s="3">
        <v>301.24771423889376</v>
      </c>
      <c r="X4443" s="3">
        <v>1029393.6332359264</v>
      </c>
      <c r="Y4443" s="3">
        <v>2314.1281804995315</v>
      </c>
      <c r="Z4443" s="3">
        <v>301.24744792283053</v>
      </c>
      <c r="AA4443" s="3">
        <v>1029393.6332359264</v>
      </c>
    </row>
    <row r="4444" spans="1:27" x14ac:dyDescent="0.25">
      <c r="A4444" s="2">
        <v>4443</v>
      </c>
      <c r="B4444" s="3" t="s">
        <v>178</v>
      </c>
      <c r="C4444" s="3" t="s">
        <v>333</v>
      </c>
      <c r="D4444" s="3" t="s">
        <v>179</v>
      </c>
      <c r="E4444" s="3" t="s">
        <v>221</v>
      </c>
      <c r="F4444" s="3">
        <v>0.56000000000000005</v>
      </c>
      <c r="G4444" s="3">
        <v>0.48</v>
      </c>
      <c r="H4444" s="3" t="s">
        <v>64</v>
      </c>
      <c r="I4444" s="2">
        <v>1840</v>
      </c>
      <c r="J4444" s="3" t="s">
        <v>137</v>
      </c>
      <c r="K4444" s="2">
        <v>3000</v>
      </c>
      <c r="L4444" s="3"/>
      <c r="M4444" s="3" t="s">
        <v>338</v>
      </c>
      <c r="N4444" s="3" t="s">
        <v>339</v>
      </c>
      <c r="O4444" s="3"/>
      <c r="P4444" s="3"/>
      <c r="Q4444" s="3"/>
      <c r="R4444" s="3">
        <v>0</v>
      </c>
      <c r="S4444" s="3">
        <v>1</v>
      </c>
      <c r="T4444" s="2">
        <v>28</v>
      </c>
      <c r="U4444" s="3">
        <v>0.50041468674327805</v>
      </c>
      <c r="V4444" s="3">
        <v>3.1998564205754505</v>
      </c>
      <c r="W4444" s="3">
        <v>0.44414661294530855</v>
      </c>
      <c r="X4444" s="3">
        <v>1304.9418952051035</v>
      </c>
      <c r="Y4444" s="3">
        <v>3.1998564205754505</v>
      </c>
      <c r="Z4444" s="3">
        <v>0.4441462203004129</v>
      </c>
      <c r="AA4444" s="3">
        <v>1304.9418952051035</v>
      </c>
    </row>
    <row r="4445" spans="1:27" x14ac:dyDescent="0.25">
      <c r="A4445" s="2">
        <v>4444</v>
      </c>
      <c r="B4445" s="3" t="s">
        <v>178</v>
      </c>
      <c r="C4445" s="3" t="s">
        <v>333</v>
      </c>
      <c r="D4445" s="3" t="s">
        <v>179</v>
      </c>
      <c r="E4445" s="3" t="s">
        <v>221</v>
      </c>
      <c r="F4445" s="3">
        <v>0.56000000000000005</v>
      </c>
      <c r="G4445" s="3">
        <v>0.48</v>
      </c>
      <c r="H4445" s="3" t="s">
        <v>64</v>
      </c>
      <c r="I4445" s="2">
        <v>1840</v>
      </c>
      <c r="J4445" s="3" t="s">
        <v>137</v>
      </c>
      <c r="K4445" s="2">
        <v>3000</v>
      </c>
      <c r="L4445" s="3"/>
      <c r="M4445" s="3" t="s">
        <v>289</v>
      </c>
      <c r="N4445" s="3" t="s">
        <v>289</v>
      </c>
      <c r="O4445" s="3"/>
      <c r="P4445" s="3"/>
      <c r="Q4445" s="3"/>
      <c r="R4445" s="3">
        <v>0</v>
      </c>
      <c r="S4445" s="3">
        <v>1</v>
      </c>
      <c r="T4445" s="2">
        <v>18</v>
      </c>
      <c r="U4445" s="3">
        <v>1.9468932672834698</v>
      </c>
      <c r="V4445" s="3">
        <v>15.324171239888541</v>
      </c>
      <c r="W4445" s="3">
        <v>2.153730637041563</v>
      </c>
      <c r="X4445" s="3">
        <v>7001.6666470919126</v>
      </c>
      <c r="Y4445" s="3">
        <v>15.324171239888541</v>
      </c>
      <c r="Z4445" s="3">
        <v>2.153728733050138</v>
      </c>
      <c r="AA4445" s="3">
        <v>7001.6666470919126</v>
      </c>
    </row>
    <row r="4446" spans="1:27" x14ac:dyDescent="0.25">
      <c r="A4446" s="2">
        <v>4445</v>
      </c>
      <c r="B4446" s="3" t="s">
        <v>178</v>
      </c>
      <c r="C4446" s="3" t="s">
        <v>333</v>
      </c>
      <c r="D4446" s="3" t="s">
        <v>179</v>
      </c>
      <c r="E4446" s="3" t="s">
        <v>221</v>
      </c>
      <c r="F4446" s="3">
        <v>0.56000000000000005</v>
      </c>
      <c r="G4446" s="3">
        <v>0.48</v>
      </c>
      <c r="H4446" s="3" t="s">
        <v>64</v>
      </c>
      <c r="I4446" s="2">
        <v>1850</v>
      </c>
      <c r="J4446" s="3" t="s">
        <v>53</v>
      </c>
      <c r="K4446" s="2">
        <v>3000</v>
      </c>
      <c r="L4446" s="3"/>
      <c r="M4446" s="3" t="s">
        <v>336</v>
      </c>
      <c r="N4446" s="3" t="s">
        <v>337</v>
      </c>
      <c r="O4446" s="3"/>
      <c r="P4446" s="3"/>
      <c r="Q4446" s="3"/>
      <c r="R4446" s="3">
        <v>0</v>
      </c>
      <c r="S4446" s="3">
        <v>1</v>
      </c>
      <c r="T4446" s="2">
        <v>3</v>
      </c>
      <c r="U4446" s="3">
        <v>0.2236712922963778</v>
      </c>
      <c r="V4446" s="3">
        <v>1.9340595643732255</v>
      </c>
      <c r="W4446" s="3">
        <v>0.24724007407020812</v>
      </c>
      <c r="X4446" s="3">
        <v>732.04174709212907</v>
      </c>
      <c r="Y4446" s="3">
        <v>1.9340595643732255</v>
      </c>
      <c r="Z4446" s="3">
        <v>0.24723985549924479</v>
      </c>
      <c r="AA4446" s="3">
        <v>732.04174709212907</v>
      </c>
    </row>
    <row r="4447" spans="1:27" x14ac:dyDescent="0.25">
      <c r="A4447" s="2">
        <v>4446</v>
      </c>
      <c r="B4447" s="3" t="s">
        <v>178</v>
      </c>
      <c r="C4447" s="3" t="s">
        <v>333</v>
      </c>
      <c r="D4447" s="3" t="s">
        <v>179</v>
      </c>
      <c r="E4447" s="3" t="s">
        <v>221</v>
      </c>
      <c r="F4447" s="3">
        <v>0.56000000000000005</v>
      </c>
      <c r="G4447" s="3">
        <v>0.48</v>
      </c>
      <c r="H4447" s="3" t="s">
        <v>64</v>
      </c>
      <c r="I4447" s="2">
        <v>1850</v>
      </c>
      <c r="J4447" s="3" t="s">
        <v>53</v>
      </c>
      <c r="K4447" s="2">
        <v>3000</v>
      </c>
      <c r="L4447" s="3"/>
      <c r="M4447" s="3" t="s">
        <v>338</v>
      </c>
      <c r="N4447" s="3" t="s">
        <v>339</v>
      </c>
      <c r="O4447" s="3"/>
      <c r="P4447" s="3"/>
      <c r="Q4447" s="3"/>
      <c r="R4447" s="3">
        <v>0</v>
      </c>
      <c r="S4447" s="3">
        <v>1</v>
      </c>
      <c r="T4447" s="2">
        <v>21</v>
      </c>
      <c r="U4447" s="3">
        <v>1.5990253291106888</v>
      </c>
      <c r="V4447" s="3">
        <v>14.692464185224869</v>
      </c>
      <c r="W4447" s="3">
        <v>1.974723739118567</v>
      </c>
      <c r="X4447" s="3">
        <v>6304.1863452857788</v>
      </c>
      <c r="Y4447" s="3">
        <v>14.692464185224869</v>
      </c>
      <c r="Z4447" s="3">
        <v>1.9747219933770186</v>
      </c>
      <c r="AA4447" s="3">
        <v>6304.1863452857788</v>
      </c>
    </row>
    <row r="4448" spans="1:27" x14ac:dyDescent="0.25">
      <c r="A4448" s="2">
        <v>4447</v>
      </c>
      <c r="B4448" s="3" t="s">
        <v>178</v>
      </c>
      <c r="C4448" s="3" t="s">
        <v>333</v>
      </c>
      <c r="D4448" s="3" t="s">
        <v>179</v>
      </c>
      <c r="E4448" s="3" t="s">
        <v>221</v>
      </c>
      <c r="F4448" s="3">
        <v>0.56000000000000005</v>
      </c>
      <c r="G4448" s="3">
        <v>0.48</v>
      </c>
      <c r="H4448" s="3" t="s">
        <v>64</v>
      </c>
      <c r="I4448" s="2">
        <v>1850</v>
      </c>
      <c r="J4448" s="3" t="s">
        <v>53</v>
      </c>
      <c r="K4448" s="2">
        <v>3000</v>
      </c>
      <c r="L4448" s="3"/>
      <c r="M4448" s="3" t="s">
        <v>289</v>
      </c>
      <c r="N4448" s="3" t="s">
        <v>289</v>
      </c>
      <c r="O4448" s="3"/>
      <c r="P4448" s="3"/>
      <c r="Q4448" s="3"/>
      <c r="R4448" s="3">
        <v>0</v>
      </c>
      <c r="S4448" s="3">
        <v>1</v>
      </c>
      <c r="T4448" s="2">
        <v>8</v>
      </c>
      <c r="U4448" s="3">
        <v>0.43970574348936098</v>
      </c>
      <c r="V4448" s="3">
        <v>2.7199769692775071</v>
      </c>
      <c r="W4448" s="3">
        <v>0.35520981110117217</v>
      </c>
      <c r="X4448" s="3">
        <v>1186.6636677701397</v>
      </c>
      <c r="Y4448" s="3">
        <v>2.7199769692775071</v>
      </c>
      <c r="Z4448" s="3">
        <v>0.35520949708027239</v>
      </c>
      <c r="AA4448" s="3">
        <v>1186.6636677701397</v>
      </c>
    </row>
    <row r="4449" spans="1:27" x14ac:dyDescent="0.25">
      <c r="A4449" s="2">
        <v>4448</v>
      </c>
      <c r="B4449" s="3" t="s">
        <v>178</v>
      </c>
      <c r="C4449" s="3" t="s">
        <v>333</v>
      </c>
      <c r="D4449" s="3" t="s">
        <v>179</v>
      </c>
      <c r="E4449" s="3" t="s">
        <v>221</v>
      </c>
      <c r="F4449" s="3">
        <v>0.56000000000000005</v>
      </c>
      <c r="G4449" s="3">
        <v>0.48</v>
      </c>
      <c r="H4449" s="3" t="s">
        <v>64</v>
      </c>
      <c r="I4449" s="2">
        <v>2110</v>
      </c>
      <c r="J4449" s="3" t="s">
        <v>32</v>
      </c>
      <c r="K4449" s="2">
        <v>3000</v>
      </c>
      <c r="L4449" s="3"/>
      <c r="M4449" s="3" t="s">
        <v>336</v>
      </c>
      <c r="N4449" s="3" t="s">
        <v>337</v>
      </c>
      <c r="O4449" s="3"/>
      <c r="P4449" s="3" t="s">
        <v>329</v>
      </c>
      <c r="Q4449" s="3"/>
      <c r="R4449" s="3">
        <v>0</v>
      </c>
      <c r="S4449" s="3">
        <v>1</v>
      </c>
      <c r="T4449" s="2">
        <v>4</v>
      </c>
      <c r="U4449" s="3">
        <v>0.41140809633536507</v>
      </c>
      <c r="V4449" s="3">
        <v>3.1164976523412924</v>
      </c>
      <c r="W4449" s="3">
        <v>0.52037342456868274</v>
      </c>
      <c r="X4449" s="3">
        <v>910.73643015191828</v>
      </c>
      <c r="Y4449" s="3">
        <v>3.1164976523412924</v>
      </c>
      <c r="Z4449" s="3">
        <v>0.52037296453597326</v>
      </c>
      <c r="AA4449" s="3">
        <v>910.73643015191828</v>
      </c>
    </row>
    <row r="4450" spans="1:27" x14ac:dyDescent="0.25">
      <c r="A4450" s="2">
        <v>4449</v>
      </c>
      <c r="B4450" s="3" t="s">
        <v>178</v>
      </c>
      <c r="C4450" s="3" t="s">
        <v>333</v>
      </c>
      <c r="D4450" s="3" t="s">
        <v>179</v>
      </c>
      <c r="E4450" s="3" t="s">
        <v>221</v>
      </c>
      <c r="F4450" s="3">
        <v>0.56000000000000005</v>
      </c>
      <c r="G4450" s="3">
        <v>0.48</v>
      </c>
      <c r="H4450" s="3" t="s">
        <v>64</v>
      </c>
      <c r="I4450" s="2">
        <v>2110</v>
      </c>
      <c r="J4450" s="3" t="s">
        <v>32</v>
      </c>
      <c r="K4450" s="2">
        <v>3000</v>
      </c>
      <c r="L4450" s="3"/>
      <c r="M4450" s="3" t="s">
        <v>193</v>
      </c>
      <c r="N4450" s="3" t="s">
        <v>194</v>
      </c>
      <c r="O4450" s="3"/>
      <c r="P4450" s="3" t="s">
        <v>76</v>
      </c>
      <c r="Q4450" s="3"/>
      <c r="R4450" s="3">
        <v>0</v>
      </c>
      <c r="S4450" s="3">
        <v>1</v>
      </c>
      <c r="T4450" s="2">
        <v>170</v>
      </c>
      <c r="U4450" s="3">
        <v>72.03331237697904</v>
      </c>
      <c r="V4450" s="3">
        <v>590.84939661931003</v>
      </c>
      <c r="W4450" s="3">
        <v>96.476944708243963</v>
      </c>
      <c r="X4450" s="3">
        <v>203364.68394264072</v>
      </c>
      <c r="Y4450" s="3">
        <v>590.84939661931003</v>
      </c>
      <c r="Z4450" s="3">
        <v>96.476859418434685</v>
      </c>
      <c r="AA4450" s="3">
        <v>203364.68394264072</v>
      </c>
    </row>
    <row r="4451" spans="1:27" x14ac:dyDescent="0.25">
      <c r="A4451" s="2">
        <v>4450</v>
      </c>
      <c r="B4451" s="3" t="s">
        <v>178</v>
      </c>
      <c r="C4451" s="3" t="s">
        <v>333</v>
      </c>
      <c r="D4451" s="3" t="s">
        <v>179</v>
      </c>
      <c r="E4451" s="3" t="s">
        <v>221</v>
      </c>
      <c r="F4451" s="3">
        <v>0.56000000000000005</v>
      </c>
      <c r="G4451" s="3">
        <v>0.48</v>
      </c>
      <c r="H4451" s="3" t="s">
        <v>64</v>
      </c>
      <c r="I4451" s="2">
        <v>2110</v>
      </c>
      <c r="J4451" s="3" t="s">
        <v>32</v>
      </c>
      <c r="K4451" s="2">
        <v>3000</v>
      </c>
      <c r="L4451" s="3"/>
      <c r="M4451" s="3" t="s">
        <v>193</v>
      </c>
      <c r="N4451" s="3" t="s">
        <v>194</v>
      </c>
      <c r="O4451" s="3"/>
      <c r="P4451" s="3" t="s">
        <v>76</v>
      </c>
      <c r="Q4451" s="3" t="s">
        <v>380</v>
      </c>
      <c r="R4451" s="3">
        <v>0</v>
      </c>
      <c r="S4451" s="3">
        <v>1</v>
      </c>
      <c r="T4451" s="2">
        <v>6</v>
      </c>
      <c r="U4451" s="3">
        <v>1.0917787468103755</v>
      </c>
      <c r="V4451" s="3">
        <v>8.685907167105217</v>
      </c>
      <c r="W4451" s="3">
        <v>1.4240532421185625</v>
      </c>
      <c r="X4451" s="3">
        <v>3222.8037944587149</v>
      </c>
      <c r="Y4451" s="3">
        <v>8.685907167105217</v>
      </c>
      <c r="Z4451" s="3">
        <v>1.4240519831936487</v>
      </c>
      <c r="AA4451" s="3">
        <v>3222.8037944587149</v>
      </c>
    </row>
    <row r="4452" spans="1:27" x14ac:dyDescent="0.25">
      <c r="A4452" s="2">
        <v>4451</v>
      </c>
      <c r="B4452" s="3" t="s">
        <v>178</v>
      </c>
      <c r="C4452" s="3" t="s">
        <v>333</v>
      </c>
      <c r="D4452" s="3" t="s">
        <v>179</v>
      </c>
      <c r="E4452" s="3" t="s">
        <v>221</v>
      </c>
      <c r="F4452" s="3">
        <v>0.56000000000000005</v>
      </c>
      <c r="G4452" s="3">
        <v>0.48</v>
      </c>
      <c r="H4452" s="3" t="s">
        <v>64</v>
      </c>
      <c r="I4452" s="2">
        <v>2110</v>
      </c>
      <c r="J4452" s="3" t="s">
        <v>32</v>
      </c>
      <c r="K4452" s="2">
        <v>3000</v>
      </c>
      <c r="L4452" s="3"/>
      <c r="M4452" s="3" t="s">
        <v>289</v>
      </c>
      <c r="N4452" s="3" t="s">
        <v>289</v>
      </c>
      <c r="O4452" s="3"/>
      <c r="P4452" s="3" t="s">
        <v>329</v>
      </c>
      <c r="Q4452" s="3"/>
      <c r="R4452" s="3">
        <v>0</v>
      </c>
      <c r="S4452" s="3">
        <v>1</v>
      </c>
      <c r="T4452" s="2">
        <v>10</v>
      </c>
      <c r="U4452" s="3">
        <v>1.314271655074851</v>
      </c>
      <c r="V4452" s="3">
        <v>10.509481148763422</v>
      </c>
      <c r="W4452" s="3">
        <v>1.7390235586750558</v>
      </c>
      <c r="X4452" s="3">
        <v>3176.852732091309</v>
      </c>
      <c r="Y4452" s="3">
        <v>10.509481148763422</v>
      </c>
      <c r="Z4452" s="3">
        <v>1.7390220213027028</v>
      </c>
      <c r="AA4452" s="3">
        <v>3176.852732091309</v>
      </c>
    </row>
    <row r="4453" spans="1:27" x14ac:dyDescent="0.25">
      <c r="A4453" s="2">
        <v>4452</v>
      </c>
      <c r="B4453" s="3" t="s">
        <v>178</v>
      </c>
      <c r="C4453" s="3" t="s">
        <v>333</v>
      </c>
      <c r="D4453" s="3" t="s">
        <v>179</v>
      </c>
      <c r="E4453" s="3" t="s">
        <v>221</v>
      </c>
      <c r="F4453" s="3">
        <v>0.56000000000000005</v>
      </c>
      <c r="G4453" s="3">
        <v>0.48</v>
      </c>
      <c r="H4453" s="3" t="s">
        <v>64</v>
      </c>
      <c r="I4453" s="2">
        <v>2120</v>
      </c>
      <c r="J4453" s="3" t="s">
        <v>226</v>
      </c>
      <c r="K4453" s="2">
        <v>3000</v>
      </c>
      <c r="L4453" s="3"/>
      <c r="M4453" s="3" t="s">
        <v>193</v>
      </c>
      <c r="N4453" s="3" t="s">
        <v>194</v>
      </c>
      <c r="O4453" s="3"/>
      <c r="P4453" s="3" t="s">
        <v>76</v>
      </c>
      <c r="Q4453" s="3"/>
      <c r="R4453" s="3">
        <v>0</v>
      </c>
      <c r="S4453" s="3">
        <v>1</v>
      </c>
      <c r="T4453" s="2">
        <v>22</v>
      </c>
      <c r="U4453" s="3">
        <v>7.4468632398145802</v>
      </c>
      <c r="V4453" s="3">
        <v>50.016422385690831</v>
      </c>
      <c r="W4453" s="3">
        <v>8.3040605417801441</v>
      </c>
      <c r="X4453" s="3">
        <v>20706.079826665402</v>
      </c>
      <c r="Y4453" s="3">
        <v>50.016422385690831</v>
      </c>
      <c r="Z4453" s="3">
        <v>8.3040532006299657</v>
      </c>
      <c r="AA4453" s="3">
        <v>20706.079826665402</v>
      </c>
    </row>
    <row r="4454" spans="1:27" x14ac:dyDescent="0.25">
      <c r="A4454" s="2">
        <v>4453</v>
      </c>
      <c r="B4454" s="3" t="s">
        <v>178</v>
      </c>
      <c r="C4454" s="3" t="s">
        <v>333</v>
      </c>
      <c r="D4454" s="3" t="s">
        <v>179</v>
      </c>
      <c r="E4454" s="3" t="s">
        <v>221</v>
      </c>
      <c r="F4454" s="3">
        <v>0.56000000000000005</v>
      </c>
      <c r="G4454" s="3">
        <v>0.48</v>
      </c>
      <c r="H4454" s="3" t="s">
        <v>64</v>
      </c>
      <c r="I4454" s="2">
        <v>2130</v>
      </c>
      <c r="J4454" s="3" t="s">
        <v>36</v>
      </c>
      <c r="K4454" s="2">
        <v>3000</v>
      </c>
      <c r="L4454" s="3"/>
      <c r="M4454" s="3" t="s">
        <v>289</v>
      </c>
      <c r="N4454" s="3" t="s">
        <v>289</v>
      </c>
      <c r="O4454" s="3"/>
      <c r="P4454" s="3" t="s">
        <v>329</v>
      </c>
      <c r="Q4454" s="3"/>
      <c r="R4454" s="3">
        <v>0</v>
      </c>
      <c r="S4454" s="3">
        <v>1</v>
      </c>
      <c r="T4454" s="2">
        <v>3</v>
      </c>
      <c r="U4454" s="3">
        <v>5.8222710792150668E-2</v>
      </c>
      <c r="V4454" s="3">
        <v>0.41253618439033257</v>
      </c>
      <c r="W4454" s="3">
        <v>5.8238586570603712E-2</v>
      </c>
      <c r="X4454" s="3">
        <v>137.05370946757773</v>
      </c>
      <c r="Y4454" s="3">
        <v>0.41253618439033257</v>
      </c>
      <c r="Z4454" s="3">
        <v>5.8238535085163856E-2</v>
      </c>
      <c r="AA4454" s="3">
        <v>137.05370946757773</v>
      </c>
    </row>
    <row r="4455" spans="1:27" x14ac:dyDescent="0.25">
      <c r="A4455" s="2">
        <v>4454</v>
      </c>
      <c r="B4455" s="3" t="s">
        <v>178</v>
      </c>
      <c r="C4455" s="3" t="s">
        <v>333</v>
      </c>
      <c r="D4455" s="3" t="s">
        <v>179</v>
      </c>
      <c r="E4455" s="3" t="s">
        <v>221</v>
      </c>
      <c r="F4455" s="3">
        <v>0.56000000000000005</v>
      </c>
      <c r="G4455" s="3">
        <v>0.48</v>
      </c>
      <c r="H4455" s="3" t="s">
        <v>64</v>
      </c>
      <c r="I4455" s="2">
        <v>2210</v>
      </c>
      <c r="J4455" s="3" t="s">
        <v>37</v>
      </c>
      <c r="K4455" s="2">
        <v>3000</v>
      </c>
      <c r="L4455" s="3"/>
      <c r="M4455" s="3" t="s">
        <v>289</v>
      </c>
      <c r="N4455" s="3" t="s">
        <v>289</v>
      </c>
      <c r="O4455" s="3"/>
      <c r="P4455" s="3" t="s">
        <v>329</v>
      </c>
      <c r="Q4455" s="3"/>
      <c r="R4455" s="3">
        <v>0</v>
      </c>
      <c r="S4455" s="3">
        <v>1</v>
      </c>
      <c r="T4455" s="2">
        <v>2</v>
      </c>
      <c r="U4455" s="3">
        <v>0.16634550349326158</v>
      </c>
      <c r="V4455" s="3">
        <v>1.1526046751382202</v>
      </c>
      <c r="W4455" s="3">
        <v>0.13000175970094061</v>
      </c>
      <c r="X4455" s="3">
        <v>459.41608227736293</v>
      </c>
      <c r="Y4455" s="3">
        <v>1.1526046751382202</v>
      </c>
      <c r="Z4455" s="3">
        <v>0.1300016447737383</v>
      </c>
      <c r="AA4455" s="3">
        <v>459.41608227736293</v>
      </c>
    </row>
    <row r="4456" spans="1:27" x14ac:dyDescent="0.25">
      <c r="A4456" s="2">
        <v>4455</v>
      </c>
      <c r="B4456" s="3" t="s">
        <v>178</v>
      </c>
      <c r="C4456" s="3" t="s">
        <v>333</v>
      </c>
      <c r="D4456" s="3" t="s">
        <v>179</v>
      </c>
      <c r="E4456" s="3" t="s">
        <v>221</v>
      </c>
      <c r="F4456" s="3">
        <v>0.56000000000000005</v>
      </c>
      <c r="G4456" s="3">
        <v>0.48</v>
      </c>
      <c r="H4456" s="3" t="s">
        <v>64</v>
      </c>
      <c r="I4456" s="2">
        <v>2210</v>
      </c>
      <c r="J4456" s="3" t="s">
        <v>37</v>
      </c>
      <c r="K4456" s="2">
        <v>3000</v>
      </c>
      <c r="L4456" s="3"/>
      <c r="M4456" s="3" t="s">
        <v>289</v>
      </c>
      <c r="N4456" s="3" t="s">
        <v>289</v>
      </c>
      <c r="O4456" s="3"/>
      <c r="P4456" s="3" t="s">
        <v>76</v>
      </c>
      <c r="Q4456" s="3"/>
      <c r="R4456" s="3">
        <v>0</v>
      </c>
      <c r="S4456" s="3">
        <v>1</v>
      </c>
      <c r="T4456" s="2">
        <v>2</v>
      </c>
      <c r="U4456" s="3">
        <v>3.7231546398960189E-2</v>
      </c>
      <c r="V4456" s="3">
        <v>0.32053920768272431</v>
      </c>
      <c r="W4456" s="3">
        <v>4.5859245004757097E-2</v>
      </c>
      <c r="X4456" s="3">
        <v>143.88571832642114</v>
      </c>
      <c r="Y4456" s="3">
        <v>0.32053920768272431</v>
      </c>
      <c r="Z4456" s="3">
        <v>4.5859204463192721E-2</v>
      </c>
      <c r="AA4456" s="3">
        <v>143.88571832642114</v>
      </c>
    </row>
    <row r="4457" spans="1:27" x14ac:dyDescent="0.25">
      <c r="A4457" s="2">
        <v>4456</v>
      </c>
      <c r="B4457" s="3" t="s">
        <v>178</v>
      </c>
      <c r="C4457" s="3" t="s">
        <v>333</v>
      </c>
      <c r="D4457" s="3" t="s">
        <v>179</v>
      </c>
      <c r="E4457" s="3" t="s">
        <v>221</v>
      </c>
      <c r="F4457" s="3">
        <v>0.56000000000000005</v>
      </c>
      <c r="G4457" s="3">
        <v>0.48</v>
      </c>
      <c r="H4457" s="3" t="s">
        <v>64</v>
      </c>
      <c r="I4457" s="2">
        <v>2510</v>
      </c>
      <c r="J4457" s="3" t="s">
        <v>234</v>
      </c>
      <c r="K4457" s="2">
        <v>3000</v>
      </c>
      <c r="L4457" s="3"/>
      <c r="M4457" s="3" t="s">
        <v>289</v>
      </c>
      <c r="N4457" s="3" t="s">
        <v>289</v>
      </c>
      <c r="O4457" s="3"/>
      <c r="P4457" s="3" t="s">
        <v>329</v>
      </c>
      <c r="Q4457" s="3"/>
      <c r="R4457" s="3">
        <v>0</v>
      </c>
      <c r="S4457" s="3">
        <v>1</v>
      </c>
      <c r="T4457" s="2">
        <v>7</v>
      </c>
      <c r="U4457" s="3">
        <v>6.1292171789126999E-3</v>
      </c>
      <c r="V4457" s="3">
        <v>1.3434098019789805E-2</v>
      </c>
      <c r="W4457" s="3">
        <v>2.213005033639292E-3</v>
      </c>
      <c r="X4457" s="3">
        <v>11.880231327141725</v>
      </c>
      <c r="Y4457" s="3">
        <v>1.3434098019789805E-2</v>
      </c>
      <c r="Z4457" s="3">
        <v>2.2130030772467158E-3</v>
      </c>
      <c r="AA4457" s="3">
        <v>11.880231327141725</v>
      </c>
    </row>
    <row r="4458" spans="1:27" x14ac:dyDescent="0.25">
      <c r="A4458" s="2">
        <v>4457</v>
      </c>
      <c r="B4458" s="3" t="s">
        <v>178</v>
      </c>
      <c r="C4458" s="3" t="s">
        <v>333</v>
      </c>
      <c r="D4458" s="3" t="s">
        <v>179</v>
      </c>
      <c r="E4458" s="3" t="s">
        <v>221</v>
      </c>
      <c r="F4458" s="3">
        <v>0.56000000000000005</v>
      </c>
      <c r="G4458" s="3">
        <v>0.48</v>
      </c>
      <c r="H4458" s="3" t="s">
        <v>64</v>
      </c>
      <c r="I4458" s="2">
        <v>3100</v>
      </c>
      <c r="J4458" s="3" t="s">
        <v>69</v>
      </c>
      <c r="K4458" s="2">
        <v>3000</v>
      </c>
      <c r="L4458" s="3" t="s">
        <v>64</v>
      </c>
      <c r="M4458" s="3" t="s">
        <v>338</v>
      </c>
      <c r="N4458" s="3" t="s">
        <v>339</v>
      </c>
      <c r="O4458" s="3"/>
      <c r="P4458" s="3"/>
      <c r="Q4458" s="3"/>
      <c r="R4458" s="3">
        <v>0</v>
      </c>
      <c r="S4458" s="3">
        <v>1</v>
      </c>
      <c r="T4458" s="2">
        <v>62</v>
      </c>
      <c r="U4458" s="3">
        <v>11.500139665307932</v>
      </c>
      <c r="V4458" s="3">
        <v>59.801694654598833</v>
      </c>
      <c r="W4458" s="3">
        <v>6.3492173767569815</v>
      </c>
      <c r="X4458" s="3">
        <v>26537.962148109331</v>
      </c>
      <c r="Y4458" s="3">
        <v>59.801694654598833</v>
      </c>
      <c r="Z4458" s="3">
        <v>6.3492117637730665</v>
      </c>
      <c r="AA4458" s="3">
        <v>26537.962148109331</v>
      </c>
    </row>
    <row r="4459" spans="1:27" x14ac:dyDescent="0.25">
      <c r="A4459" s="2">
        <v>4458</v>
      </c>
      <c r="B4459" s="3" t="s">
        <v>178</v>
      </c>
      <c r="C4459" s="3" t="s">
        <v>333</v>
      </c>
      <c r="D4459" s="3" t="s">
        <v>179</v>
      </c>
      <c r="E4459" s="3" t="s">
        <v>221</v>
      </c>
      <c r="F4459" s="3">
        <v>0.56000000000000005</v>
      </c>
      <c r="G4459" s="3">
        <v>0.48</v>
      </c>
      <c r="H4459" s="3" t="s">
        <v>64</v>
      </c>
      <c r="I4459" s="2">
        <v>3100</v>
      </c>
      <c r="J4459" s="3" t="s">
        <v>69</v>
      </c>
      <c r="K4459" s="2">
        <v>3100</v>
      </c>
      <c r="L4459" s="3" t="s">
        <v>64</v>
      </c>
      <c r="M4459" s="3" t="s">
        <v>33</v>
      </c>
      <c r="N4459" s="3" t="s">
        <v>33</v>
      </c>
      <c r="O4459" s="3"/>
      <c r="P4459" s="3"/>
      <c r="Q4459" s="3"/>
      <c r="R4459" s="3">
        <v>0</v>
      </c>
      <c r="S4459" s="3">
        <v>1</v>
      </c>
      <c r="T4459" s="2">
        <v>620</v>
      </c>
      <c r="U4459" s="3">
        <v>170.94754435899713</v>
      </c>
      <c r="V4459" s="3">
        <v>881.02596819465259</v>
      </c>
      <c r="W4459" s="3">
        <v>95.456710071512163</v>
      </c>
      <c r="X4459" s="3">
        <v>362384.45514179475</v>
      </c>
      <c r="Y4459" s="3">
        <v>881.02596819465259</v>
      </c>
      <c r="Z4459" s="3">
        <v>95.45662568363457</v>
      </c>
      <c r="AA4459" s="3">
        <v>362384.45514179475</v>
      </c>
    </row>
    <row r="4460" spans="1:27" x14ac:dyDescent="0.25">
      <c r="A4460" s="2">
        <v>4459</v>
      </c>
      <c r="B4460" s="3" t="s">
        <v>178</v>
      </c>
      <c r="C4460" s="3" t="s">
        <v>333</v>
      </c>
      <c r="D4460" s="3" t="s">
        <v>179</v>
      </c>
      <c r="E4460" s="3" t="s">
        <v>221</v>
      </c>
      <c r="F4460" s="3">
        <v>0.56000000000000005</v>
      </c>
      <c r="G4460" s="3">
        <v>0.48</v>
      </c>
      <c r="H4460" s="3" t="s">
        <v>64</v>
      </c>
      <c r="I4460" s="2">
        <v>3100</v>
      </c>
      <c r="J4460" s="3" t="s">
        <v>69</v>
      </c>
      <c r="K4460" s="2">
        <v>3100</v>
      </c>
      <c r="L4460" s="3" t="s">
        <v>64</v>
      </c>
      <c r="M4460" s="3" t="s">
        <v>190</v>
      </c>
      <c r="N4460" s="3" t="s">
        <v>33</v>
      </c>
      <c r="O4460" s="3"/>
      <c r="P4460" s="3"/>
      <c r="Q4460" s="3"/>
      <c r="R4460" s="3">
        <v>0.38</v>
      </c>
      <c r="S4460" s="3">
        <v>0.62</v>
      </c>
      <c r="T4460" s="2">
        <v>14</v>
      </c>
      <c r="U4460" s="3">
        <v>6.2823675099298745E-2</v>
      </c>
      <c r="V4460" s="3">
        <v>0.36123238173727062</v>
      </c>
      <c r="W4460" s="3">
        <v>2.4012638965482794E-2</v>
      </c>
      <c r="X4460" s="3">
        <v>156.60129630022485</v>
      </c>
      <c r="Y4460" s="3">
        <v>0.22396407667710785</v>
      </c>
      <c r="Z4460" s="3">
        <v>2.4012617737266997E-2</v>
      </c>
      <c r="AA4460" s="3">
        <v>97.092803706139449</v>
      </c>
    </row>
    <row r="4461" spans="1:27" x14ac:dyDescent="0.25">
      <c r="A4461" s="2">
        <v>4460</v>
      </c>
      <c r="B4461" s="3" t="s">
        <v>178</v>
      </c>
      <c r="C4461" s="3" t="s">
        <v>333</v>
      </c>
      <c r="D4461" s="3" t="s">
        <v>179</v>
      </c>
      <c r="E4461" s="3" t="s">
        <v>221</v>
      </c>
      <c r="F4461" s="3">
        <v>0.56000000000000005</v>
      </c>
      <c r="G4461" s="3">
        <v>0.48</v>
      </c>
      <c r="H4461" s="3" t="s">
        <v>64</v>
      </c>
      <c r="I4461" s="2">
        <v>3100</v>
      </c>
      <c r="J4461" s="3" t="s">
        <v>69</v>
      </c>
      <c r="K4461" s="2">
        <v>3100</v>
      </c>
      <c r="L4461" s="3" t="s">
        <v>64</v>
      </c>
      <c r="M4461" s="3" t="s">
        <v>336</v>
      </c>
      <c r="N4461" s="3" t="s">
        <v>337</v>
      </c>
      <c r="O4461" s="3"/>
      <c r="P4461" s="3"/>
      <c r="Q4461" s="3"/>
      <c r="R4461" s="3">
        <v>0</v>
      </c>
      <c r="S4461" s="3">
        <v>1</v>
      </c>
      <c r="T4461" s="2">
        <v>26</v>
      </c>
      <c r="U4461" s="3">
        <v>5.360715351025032</v>
      </c>
      <c r="V4461" s="3">
        <v>35.786640562685875</v>
      </c>
      <c r="W4461" s="3">
        <v>3.9579181493178668</v>
      </c>
      <c r="X4461" s="3">
        <v>14887.33751035107</v>
      </c>
      <c r="Y4461" s="3">
        <v>35.786640562685875</v>
      </c>
      <c r="Z4461" s="3">
        <v>3.9579146503463272</v>
      </c>
      <c r="AA4461" s="3">
        <v>14887.33751035107</v>
      </c>
    </row>
    <row r="4462" spans="1:27" x14ac:dyDescent="0.25">
      <c r="A4462" s="2">
        <v>4461</v>
      </c>
      <c r="B4462" s="3" t="s">
        <v>178</v>
      </c>
      <c r="C4462" s="3" t="s">
        <v>333</v>
      </c>
      <c r="D4462" s="3" t="s">
        <v>179</v>
      </c>
      <c r="E4462" s="3" t="s">
        <v>221</v>
      </c>
      <c r="F4462" s="3">
        <v>0.56000000000000005</v>
      </c>
      <c r="G4462" s="3">
        <v>0.48</v>
      </c>
      <c r="H4462" s="3" t="s">
        <v>64</v>
      </c>
      <c r="I4462" s="2">
        <v>3100</v>
      </c>
      <c r="J4462" s="3" t="s">
        <v>69</v>
      </c>
      <c r="K4462" s="2">
        <v>3100</v>
      </c>
      <c r="L4462" s="3" t="s">
        <v>64</v>
      </c>
      <c r="M4462" s="3" t="s">
        <v>193</v>
      </c>
      <c r="N4462" s="3" t="s">
        <v>194</v>
      </c>
      <c r="O4462" s="3"/>
      <c r="P4462" s="3"/>
      <c r="Q4462" s="3"/>
      <c r="R4462" s="3">
        <v>0</v>
      </c>
      <c r="S4462" s="3">
        <v>1</v>
      </c>
      <c r="T4462" s="2">
        <v>208</v>
      </c>
      <c r="U4462" s="3">
        <v>50.15728165126913</v>
      </c>
      <c r="V4462" s="3">
        <v>239.18742100442046</v>
      </c>
      <c r="W4462" s="3">
        <v>26.967882589340523</v>
      </c>
      <c r="X4462" s="3">
        <v>111089.18389771739</v>
      </c>
      <c r="Y4462" s="3">
        <v>239.18742100442046</v>
      </c>
      <c r="Z4462" s="3">
        <v>26.967858748561074</v>
      </c>
      <c r="AA4462" s="3">
        <v>111089.18389771739</v>
      </c>
    </row>
    <row r="4463" spans="1:27" x14ac:dyDescent="0.25">
      <c r="A4463" s="2">
        <v>4462</v>
      </c>
      <c r="B4463" s="3" t="s">
        <v>178</v>
      </c>
      <c r="C4463" s="3" t="s">
        <v>333</v>
      </c>
      <c r="D4463" s="3" t="s">
        <v>179</v>
      </c>
      <c r="E4463" s="3" t="s">
        <v>221</v>
      </c>
      <c r="F4463" s="3">
        <v>0.56000000000000005</v>
      </c>
      <c r="G4463" s="3">
        <v>0.48</v>
      </c>
      <c r="H4463" s="3" t="s">
        <v>64</v>
      </c>
      <c r="I4463" s="2">
        <v>3100</v>
      </c>
      <c r="J4463" s="3" t="s">
        <v>69</v>
      </c>
      <c r="K4463" s="2">
        <v>3100</v>
      </c>
      <c r="L4463" s="3" t="s">
        <v>64</v>
      </c>
      <c r="M4463" s="3" t="s">
        <v>223</v>
      </c>
      <c r="N4463" s="3" t="s">
        <v>194</v>
      </c>
      <c r="O4463" s="3"/>
      <c r="P4463" s="3"/>
      <c r="Q4463" s="3"/>
      <c r="R4463" s="3">
        <v>0.38</v>
      </c>
      <c r="S4463" s="3">
        <v>0.62</v>
      </c>
      <c r="T4463" s="2">
        <v>1</v>
      </c>
      <c r="U4463" s="3">
        <v>2.5999384975687501E-3</v>
      </c>
      <c r="V4463" s="3">
        <v>1.3625231472142537E-2</v>
      </c>
      <c r="W4463" s="3">
        <v>1.011969142470799E-3</v>
      </c>
      <c r="X4463" s="3">
        <v>6.3945408129462562</v>
      </c>
      <c r="Y4463" s="3">
        <v>8.4476435127283731E-3</v>
      </c>
      <c r="Z4463" s="3">
        <v>1.0119682478461265E-3</v>
      </c>
      <c r="AA4463" s="3">
        <v>3.9646153040266787</v>
      </c>
    </row>
    <row r="4464" spans="1:27" x14ac:dyDescent="0.25">
      <c r="A4464" s="2">
        <v>4463</v>
      </c>
      <c r="B4464" s="3" t="s">
        <v>178</v>
      </c>
      <c r="C4464" s="3" t="s">
        <v>333</v>
      </c>
      <c r="D4464" s="3" t="s">
        <v>179</v>
      </c>
      <c r="E4464" s="3" t="s">
        <v>221</v>
      </c>
      <c r="F4464" s="3">
        <v>0.56000000000000005</v>
      </c>
      <c r="G4464" s="3">
        <v>0.48</v>
      </c>
      <c r="H4464" s="3" t="s">
        <v>64</v>
      </c>
      <c r="I4464" s="2">
        <v>3100</v>
      </c>
      <c r="J4464" s="3" t="s">
        <v>69</v>
      </c>
      <c r="K4464" s="2">
        <v>3100</v>
      </c>
      <c r="L4464" s="3" t="s">
        <v>64</v>
      </c>
      <c r="M4464" s="3" t="s">
        <v>338</v>
      </c>
      <c r="N4464" s="3" t="s">
        <v>339</v>
      </c>
      <c r="O4464" s="3"/>
      <c r="P4464" s="3"/>
      <c r="Q4464" s="3"/>
      <c r="R4464" s="3">
        <v>0</v>
      </c>
      <c r="S4464" s="3">
        <v>1</v>
      </c>
      <c r="T4464" s="2">
        <v>517</v>
      </c>
      <c r="U4464" s="3">
        <v>157.94883541813829</v>
      </c>
      <c r="V4464" s="3">
        <v>953.10846935473137</v>
      </c>
      <c r="W4464" s="3">
        <v>125.77735075650145</v>
      </c>
      <c r="X4464" s="3">
        <v>478519.88593091187</v>
      </c>
      <c r="Y4464" s="3">
        <v>953.10846935473137</v>
      </c>
      <c r="Z4464" s="3">
        <v>125.77723956386056</v>
      </c>
      <c r="AA4464" s="3">
        <v>478519.88593091187</v>
      </c>
    </row>
    <row r="4465" spans="1:27" x14ac:dyDescent="0.25">
      <c r="A4465" s="2">
        <v>4464</v>
      </c>
      <c r="B4465" s="3" t="s">
        <v>178</v>
      </c>
      <c r="C4465" s="3" t="s">
        <v>333</v>
      </c>
      <c r="D4465" s="3" t="s">
        <v>179</v>
      </c>
      <c r="E4465" s="3" t="s">
        <v>221</v>
      </c>
      <c r="F4465" s="3">
        <v>0.56000000000000005</v>
      </c>
      <c r="G4465" s="3">
        <v>0.48</v>
      </c>
      <c r="H4465" s="3" t="s">
        <v>64</v>
      </c>
      <c r="I4465" s="2">
        <v>3100</v>
      </c>
      <c r="J4465" s="3" t="s">
        <v>69</v>
      </c>
      <c r="K4465" s="2">
        <v>3100</v>
      </c>
      <c r="L4465" s="3" t="s">
        <v>64</v>
      </c>
      <c r="M4465" s="3" t="s">
        <v>289</v>
      </c>
      <c r="N4465" s="3" t="s">
        <v>289</v>
      </c>
      <c r="O4465" s="3"/>
      <c r="P4465" s="3"/>
      <c r="Q4465" s="3"/>
      <c r="R4465" s="3">
        <v>0</v>
      </c>
      <c r="S4465" s="3">
        <v>1</v>
      </c>
      <c r="T4465" s="2">
        <v>796</v>
      </c>
      <c r="U4465" s="3">
        <v>181.30641359146006</v>
      </c>
      <c r="V4465" s="3">
        <v>1148.1742839964163</v>
      </c>
      <c r="W4465" s="3">
        <v>134.05633151432448</v>
      </c>
      <c r="X4465" s="3">
        <v>503174.11174597044</v>
      </c>
      <c r="Y4465" s="3">
        <v>1148.1742839964163</v>
      </c>
      <c r="Z4465" s="3">
        <v>134.05621300270514</v>
      </c>
      <c r="AA4465" s="3">
        <v>503174.11174597044</v>
      </c>
    </row>
    <row r="4466" spans="1:27" x14ac:dyDescent="0.25">
      <c r="A4466" s="2">
        <v>4465</v>
      </c>
      <c r="B4466" s="3" t="s">
        <v>178</v>
      </c>
      <c r="C4466" s="3" t="s">
        <v>333</v>
      </c>
      <c r="D4466" s="3" t="s">
        <v>179</v>
      </c>
      <c r="E4466" s="3" t="s">
        <v>221</v>
      </c>
      <c r="F4466" s="3">
        <v>0.56000000000000005</v>
      </c>
      <c r="G4466" s="3">
        <v>0.48</v>
      </c>
      <c r="H4466" s="3" t="s">
        <v>64</v>
      </c>
      <c r="I4466" s="2">
        <v>3100</v>
      </c>
      <c r="J4466" s="3" t="s">
        <v>69</v>
      </c>
      <c r="K4466" s="2">
        <v>3100</v>
      </c>
      <c r="L4466" s="3" t="s">
        <v>64</v>
      </c>
      <c r="M4466" s="3" t="s">
        <v>184</v>
      </c>
      <c r="N4466" s="3" t="s">
        <v>185</v>
      </c>
      <c r="O4466" s="3"/>
      <c r="P4466" s="3"/>
      <c r="Q4466" s="3"/>
      <c r="R4466" s="3">
        <v>0</v>
      </c>
      <c r="S4466" s="3">
        <v>1</v>
      </c>
      <c r="T4466" s="2">
        <v>105</v>
      </c>
      <c r="U4466" s="3">
        <v>26.475710005621995</v>
      </c>
      <c r="V4466" s="3">
        <v>159.28015982140761</v>
      </c>
      <c r="W4466" s="3">
        <v>18.896967025326145</v>
      </c>
      <c r="X4466" s="3">
        <v>68834.881409520822</v>
      </c>
      <c r="Y4466" s="3">
        <v>159.28015982140761</v>
      </c>
      <c r="Z4466" s="3">
        <v>18.896950319586587</v>
      </c>
      <c r="AA4466" s="3">
        <v>68834.881409520822</v>
      </c>
    </row>
    <row r="4467" spans="1:27" x14ac:dyDescent="0.25">
      <c r="A4467" s="2">
        <v>4466</v>
      </c>
      <c r="B4467" s="3" t="s">
        <v>178</v>
      </c>
      <c r="C4467" s="3" t="s">
        <v>333</v>
      </c>
      <c r="D4467" s="3" t="s">
        <v>179</v>
      </c>
      <c r="E4467" s="3" t="s">
        <v>221</v>
      </c>
      <c r="F4467" s="3">
        <v>0.56000000000000005</v>
      </c>
      <c r="G4467" s="3">
        <v>0.48</v>
      </c>
      <c r="H4467" s="3" t="s">
        <v>64</v>
      </c>
      <c r="I4467" s="2">
        <v>3200</v>
      </c>
      <c r="J4467" s="3" t="s">
        <v>72</v>
      </c>
      <c r="K4467" s="2">
        <v>3000</v>
      </c>
      <c r="L4467" s="3" t="s">
        <v>64</v>
      </c>
      <c r="M4467" s="3" t="s">
        <v>338</v>
      </c>
      <c r="N4467" s="3" t="s">
        <v>339</v>
      </c>
      <c r="O4467" s="3"/>
      <c r="P4467" s="3"/>
      <c r="Q4467" s="3"/>
      <c r="R4467" s="3">
        <v>0</v>
      </c>
      <c r="S4467" s="3">
        <v>1</v>
      </c>
      <c r="T4467" s="2">
        <v>100</v>
      </c>
      <c r="U4467" s="3">
        <v>25.561921306777108</v>
      </c>
      <c r="V4467" s="3">
        <v>123.3688773115781</v>
      </c>
      <c r="W4467" s="3">
        <v>14.919677610624765</v>
      </c>
      <c r="X4467" s="3">
        <v>64448.383028631964</v>
      </c>
      <c r="Y4467" s="3">
        <v>123.3688773115781</v>
      </c>
      <c r="Z4467" s="3">
        <v>14.919664420981771</v>
      </c>
      <c r="AA4467" s="3">
        <v>64448.383028631964</v>
      </c>
    </row>
    <row r="4468" spans="1:27" x14ac:dyDescent="0.25">
      <c r="A4468" s="2">
        <v>4467</v>
      </c>
      <c r="B4468" s="3" t="s">
        <v>178</v>
      </c>
      <c r="C4468" s="3" t="s">
        <v>333</v>
      </c>
      <c r="D4468" s="3" t="s">
        <v>179</v>
      </c>
      <c r="E4468" s="3" t="s">
        <v>221</v>
      </c>
      <c r="F4468" s="3">
        <v>0.56000000000000005</v>
      </c>
      <c r="G4468" s="3">
        <v>0.48</v>
      </c>
      <c r="H4468" s="3" t="s">
        <v>64</v>
      </c>
      <c r="I4468" s="2">
        <v>3200</v>
      </c>
      <c r="J4468" s="3" t="s">
        <v>72</v>
      </c>
      <c r="K4468" s="2">
        <v>3200</v>
      </c>
      <c r="L4468" s="3" t="s">
        <v>64</v>
      </c>
      <c r="M4468" s="3" t="s">
        <v>33</v>
      </c>
      <c r="N4468" s="3" t="s">
        <v>33</v>
      </c>
      <c r="O4468" s="3"/>
      <c r="P4468" s="3"/>
      <c r="Q4468" s="3"/>
      <c r="R4468" s="3">
        <v>0</v>
      </c>
      <c r="S4468" s="3">
        <v>1</v>
      </c>
      <c r="T4468" s="2">
        <v>10092</v>
      </c>
      <c r="U4468" s="3">
        <v>3948.3440218027717</v>
      </c>
      <c r="V4468" s="3">
        <v>18166.858580799082</v>
      </c>
      <c r="W4468" s="3">
        <v>2216.1075882078781</v>
      </c>
      <c r="X4468" s="3">
        <v>8641150.2606400792</v>
      </c>
      <c r="Y4468" s="3">
        <v>18166.858580799082</v>
      </c>
      <c r="Z4468" s="3">
        <v>2216.1056290725287</v>
      </c>
      <c r="AA4468" s="3">
        <v>8641150.2606400792</v>
      </c>
    </row>
    <row r="4469" spans="1:27" x14ac:dyDescent="0.25">
      <c r="A4469" s="2">
        <v>4468</v>
      </c>
      <c r="B4469" s="3" t="s">
        <v>178</v>
      </c>
      <c r="C4469" s="3" t="s">
        <v>333</v>
      </c>
      <c r="D4469" s="3" t="s">
        <v>179</v>
      </c>
      <c r="E4469" s="3" t="s">
        <v>221</v>
      </c>
      <c r="F4469" s="3">
        <v>0.56000000000000005</v>
      </c>
      <c r="G4469" s="3">
        <v>0.48</v>
      </c>
      <c r="H4469" s="3" t="s">
        <v>64</v>
      </c>
      <c r="I4469" s="2">
        <v>3200</v>
      </c>
      <c r="J4469" s="3" t="s">
        <v>72</v>
      </c>
      <c r="K4469" s="2">
        <v>3200</v>
      </c>
      <c r="L4469" s="3" t="s">
        <v>64</v>
      </c>
      <c r="M4469" s="3" t="s">
        <v>336</v>
      </c>
      <c r="N4469" s="3" t="s">
        <v>337</v>
      </c>
      <c r="O4469" s="3"/>
      <c r="P4469" s="3"/>
      <c r="Q4469" s="3"/>
      <c r="R4469" s="3">
        <v>0</v>
      </c>
      <c r="S4469" s="3">
        <v>1</v>
      </c>
      <c r="T4469" s="2">
        <v>210</v>
      </c>
      <c r="U4469" s="3">
        <v>56.341982087324801</v>
      </c>
      <c r="V4469" s="3">
        <v>305.52849170291154</v>
      </c>
      <c r="W4469" s="3">
        <v>38.451745344104289</v>
      </c>
      <c r="X4469" s="3">
        <v>139263.90196780965</v>
      </c>
      <c r="Y4469" s="3">
        <v>305.52849170291154</v>
      </c>
      <c r="Z4469" s="3">
        <v>38.451711351091376</v>
      </c>
      <c r="AA4469" s="3">
        <v>139263.90196780965</v>
      </c>
    </row>
    <row r="4470" spans="1:27" x14ac:dyDescent="0.25">
      <c r="A4470" s="2">
        <v>4469</v>
      </c>
      <c r="B4470" s="3" t="s">
        <v>178</v>
      </c>
      <c r="C4470" s="3" t="s">
        <v>333</v>
      </c>
      <c r="D4470" s="3" t="s">
        <v>179</v>
      </c>
      <c r="E4470" s="3" t="s">
        <v>221</v>
      </c>
      <c r="F4470" s="3">
        <v>0.56000000000000005</v>
      </c>
      <c r="G4470" s="3">
        <v>0.48</v>
      </c>
      <c r="H4470" s="3" t="s">
        <v>64</v>
      </c>
      <c r="I4470" s="2">
        <v>3200</v>
      </c>
      <c r="J4470" s="3" t="s">
        <v>72</v>
      </c>
      <c r="K4470" s="2">
        <v>3200</v>
      </c>
      <c r="L4470" s="3" t="s">
        <v>64</v>
      </c>
      <c r="M4470" s="3" t="s">
        <v>193</v>
      </c>
      <c r="N4470" s="3" t="s">
        <v>194</v>
      </c>
      <c r="O4470" s="3"/>
      <c r="P4470" s="3"/>
      <c r="Q4470" s="3"/>
      <c r="R4470" s="3">
        <v>0</v>
      </c>
      <c r="S4470" s="3">
        <v>1</v>
      </c>
      <c r="T4470" s="2">
        <v>1320</v>
      </c>
      <c r="U4470" s="3">
        <v>450.86330061820257</v>
      </c>
      <c r="V4470" s="3">
        <v>2174.7945503449591</v>
      </c>
      <c r="W4470" s="3">
        <v>264.30793619438958</v>
      </c>
      <c r="X4470" s="3">
        <v>1015116.3327136617</v>
      </c>
      <c r="Y4470" s="3">
        <v>2174.7945503449591</v>
      </c>
      <c r="Z4470" s="3">
        <v>264.30770253469478</v>
      </c>
      <c r="AA4470" s="3">
        <v>1015116.3327136617</v>
      </c>
    </row>
    <row r="4471" spans="1:27" x14ac:dyDescent="0.25">
      <c r="A4471" s="2">
        <v>4470</v>
      </c>
      <c r="B4471" s="3" t="s">
        <v>178</v>
      </c>
      <c r="C4471" s="3" t="s">
        <v>333</v>
      </c>
      <c r="D4471" s="3" t="s">
        <v>179</v>
      </c>
      <c r="E4471" s="3" t="s">
        <v>221</v>
      </c>
      <c r="F4471" s="3">
        <v>0.56000000000000005</v>
      </c>
      <c r="G4471" s="3">
        <v>0.48</v>
      </c>
      <c r="H4471" s="3" t="s">
        <v>64</v>
      </c>
      <c r="I4471" s="2">
        <v>3200</v>
      </c>
      <c r="J4471" s="3" t="s">
        <v>72</v>
      </c>
      <c r="K4471" s="2">
        <v>3200</v>
      </c>
      <c r="L4471" s="3" t="s">
        <v>64</v>
      </c>
      <c r="M4471" s="3" t="s">
        <v>223</v>
      </c>
      <c r="N4471" s="3" t="s">
        <v>194</v>
      </c>
      <c r="O4471" s="3"/>
      <c r="P4471" s="3"/>
      <c r="Q4471" s="3"/>
      <c r="R4471" s="3">
        <v>0.38</v>
      </c>
      <c r="S4471" s="3">
        <v>0.62</v>
      </c>
      <c r="T4471" s="2">
        <v>3</v>
      </c>
      <c r="U4471" s="3">
        <v>6.3702487087320903E-2</v>
      </c>
      <c r="V4471" s="3">
        <v>0.32982396881768949</v>
      </c>
      <c r="W4471" s="3">
        <v>2.4819731078237546E-2</v>
      </c>
      <c r="X4471" s="3">
        <v>156.45326832850293</v>
      </c>
      <c r="Y4471" s="3">
        <v>0.20449086066696753</v>
      </c>
      <c r="Z4471" s="3">
        <v>2.4819709136517255E-2</v>
      </c>
      <c r="AA4471" s="3">
        <v>97.001026363671826</v>
      </c>
    </row>
    <row r="4472" spans="1:27" x14ac:dyDescent="0.25">
      <c r="A4472" s="2">
        <v>4471</v>
      </c>
      <c r="B4472" s="3" t="s">
        <v>178</v>
      </c>
      <c r="C4472" s="3" t="s">
        <v>333</v>
      </c>
      <c r="D4472" s="3" t="s">
        <v>179</v>
      </c>
      <c r="E4472" s="3" t="s">
        <v>221</v>
      </c>
      <c r="F4472" s="3">
        <v>0.56000000000000005</v>
      </c>
      <c r="G4472" s="3">
        <v>0.48</v>
      </c>
      <c r="H4472" s="3" t="s">
        <v>64</v>
      </c>
      <c r="I4472" s="2">
        <v>3200</v>
      </c>
      <c r="J4472" s="3" t="s">
        <v>72</v>
      </c>
      <c r="K4472" s="2">
        <v>3200</v>
      </c>
      <c r="L4472" s="3" t="s">
        <v>64</v>
      </c>
      <c r="M4472" s="3" t="s">
        <v>232</v>
      </c>
      <c r="N4472" s="3" t="s">
        <v>185</v>
      </c>
      <c r="O4472" s="3"/>
      <c r="P4472" s="3"/>
      <c r="Q4472" s="3"/>
      <c r="R4472" s="3">
        <v>0</v>
      </c>
      <c r="S4472" s="3">
        <v>1</v>
      </c>
      <c r="T4472" s="2">
        <v>14</v>
      </c>
      <c r="U4472" s="3">
        <v>9.5756418780096594E-2</v>
      </c>
      <c r="V4472" s="3">
        <v>0.49279748226196829</v>
      </c>
      <c r="W4472" s="3">
        <v>5.2573123235880863E-2</v>
      </c>
      <c r="X4472" s="3">
        <v>241.26912686376536</v>
      </c>
      <c r="Y4472" s="3">
        <v>0.49279748226196829</v>
      </c>
      <c r="Z4472" s="3">
        <v>5.2573076758956526E-2</v>
      </c>
      <c r="AA4472" s="3">
        <v>241.26912686376536</v>
      </c>
    </row>
    <row r="4473" spans="1:27" x14ac:dyDescent="0.25">
      <c r="A4473" s="2">
        <v>4472</v>
      </c>
      <c r="B4473" s="3" t="s">
        <v>178</v>
      </c>
      <c r="C4473" s="3" t="s">
        <v>333</v>
      </c>
      <c r="D4473" s="3" t="s">
        <v>179</v>
      </c>
      <c r="E4473" s="3" t="s">
        <v>221</v>
      </c>
      <c r="F4473" s="3">
        <v>0.56000000000000005</v>
      </c>
      <c r="G4473" s="3">
        <v>0.48</v>
      </c>
      <c r="H4473" s="3" t="s">
        <v>64</v>
      </c>
      <c r="I4473" s="2">
        <v>3200</v>
      </c>
      <c r="J4473" s="3" t="s">
        <v>72</v>
      </c>
      <c r="K4473" s="2">
        <v>3200</v>
      </c>
      <c r="L4473" s="3" t="s">
        <v>64</v>
      </c>
      <c r="M4473" s="3" t="s">
        <v>338</v>
      </c>
      <c r="N4473" s="3" t="s">
        <v>339</v>
      </c>
      <c r="O4473" s="3"/>
      <c r="P4473" s="3"/>
      <c r="Q4473" s="3"/>
      <c r="R4473" s="3">
        <v>0</v>
      </c>
      <c r="S4473" s="3">
        <v>1</v>
      </c>
      <c r="T4473" s="2">
        <v>377</v>
      </c>
      <c r="U4473" s="3">
        <v>83.273234197375473</v>
      </c>
      <c r="V4473" s="3">
        <v>534.27528464364559</v>
      </c>
      <c r="W4473" s="3">
        <v>70.959457197786378</v>
      </c>
      <c r="X4473" s="3">
        <v>261146.36877378085</v>
      </c>
      <c r="Y4473" s="3">
        <v>534.27528464364559</v>
      </c>
      <c r="Z4473" s="3">
        <v>70.959394466544396</v>
      </c>
      <c r="AA4473" s="3">
        <v>261146.36877378085</v>
      </c>
    </row>
    <row r="4474" spans="1:27" x14ac:dyDescent="0.25">
      <c r="A4474" s="2">
        <v>4473</v>
      </c>
      <c r="B4474" s="3" t="s">
        <v>178</v>
      </c>
      <c r="C4474" s="3" t="s">
        <v>333</v>
      </c>
      <c r="D4474" s="3" t="s">
        <v>179</v>
      </c>
      <c r="E4474" s="3" t="s">
        <v>221</v>
      </c>
      <c r="F4474" s="3">
        <v>0.56000000000000005</v>
      </c>
      <c r="G4474" s="3">
        <v>0.48</v>
      </c>
      <c r="H4474" s="3" t="s">
        <v>64</v>
      </c>
      <c r="I4474" s="2">
        <v>3200</v>
      </c>
      <c r="J4474" s="3" t="s">
        <v>72</v>
      </c>
      <c r="K4474" s="2">
        <v>3200</v>
      </c>
      <c r="L4474" s="3" t="s">
        <v>64</v>
      </c>
      <c r="M4474" s="3" t="s">
        <v>289</v>
      </c>
      <c r="N4474" s="3" t="s">
        <v>289</v>
      </c>
      <c r="O4474" s="3"/>
      <c r="P4474" s="3"/>
      <c r="Q4474" s="3"/>
      <c r="R4474" s="3">
        <v>0</v>
      </c>
      <c r="S4474" s="3">
        <v>1</v>
      </c>
      <c r="T4474" s="2">
        <v>5983</v>
      </c>
      <c r="U4474" s="3">
        <v>2482.8381435787733</v>
      </c>
      <c r="V4474" s="3">
        <v>10351.325520953356</v>
      </c>
      <c r="W4474" s="3">
        <v>1223.89304628934</v>
      </c>
      <c r="X4474" s="3">
        <v>4843938.4251619065</v>
      </c>
      <c r="Y4474" s="3">
        <v>10351.325520953356</v>
      </c>
      <c r="Z4474" s="3">
        <v>1223.8919643147353</v>
      </c>
      <c r="AA4474" s="3">
        <v>4843938.4251619065</v>
      </c>
    </row>
    <row r="4475" spans="1:27" x14ac:dyDescent="0.25">
      <c r="A4475" s="2">
        <v>4474</v>
      </c>
      <c r="B4475" s="3" t="s">
        <v>178</v>
      </c>
      <c r="C4475" s="3" t="s">
        <v>333</v>
      </c>
      <c r="D4475" s="3" t="s">
        <v>179</v>
      </c>
      <c r="E4475" s="3" t="s">
        <v>221</v>
      </c>
      <c r="F4475" s="3">
        <v>0.56000000000000005</v>
      </c>
      <c r="G4475" s="3">
        <v>0.48</v>
      </c>
      <c r="H4475" s="3" t="s">
        <v>64</v>
      </c>
      <c r="I4475" s="2">
        <v>3200</v>
      </c>
      <c r="J4475" s="3" t="s">
        <v>72</v>
      </c>
      <c r="K4475" s="2">
        <v>3200</v>
      </c>
      <c r="L4475" s="3" t="s">
        <v>64</v>
      </c>
      <c r="M4475" s="3" t="s">
        <v>184</v>
      </c>
      <c r="N4475" s="3" t="s">
        <v>185</v>
      </c>
      <c r="O4475" s="3"/>
      <c r="P4475" s="3"/>
      <c r="Q4475" s="3"/>
      <c r="R4475" s="3">
        <v>0</v>
      </c>
      <c r="S4475" s="3">
        <v>1</v>
      </c>
      <c r="T4475" s="2">
        <v>1433</v>
      </c>
      <c r="U4475" s="3">
        <v>456.73971141004301</v>
      </c>
      <c r="V4475" s="3">
        <v>2249.4415940033491</v>
      </c>
      <c r="W4475" s="3">
        <v>275.54828344770419</v>
      </c>
      <c r="X4475" s="3">
        <v>1068347.9567481591</v>
      </c>
      <c r="Y4475" s="3">
        <v>2249.4415940033491</v>
      </c>
      <c r="Z4475" s="3">
        <v>275.54803985105434</v>
      </c>
      <c r="AA4475" s="3">
        <v>1068347.9567481591</v>
      </c>
    </row>
    <row r="4476" spans="1:27" x14ac:dyDescent="0.25">
      <c r="A4476" s="2">
        <v>4475</v>
      </c>
      <c r="B4476" s="3" t="s">
        <v>178</v>
      </c>
      <c r="C4476" s="3" t="s">
        <v>333</v>
      </c>
      <c r="D4476" s="3" t="s">
        <v>179</v>
      </c>
      <c r="E4476" s="3" t="s">
        <v>221</v>
      </c>
      <c r="F4476" s="3">
        <v>0.56000000000000005</v>
      </c>
      <c r="G4476" s="3">
        <v>0.48</v>
      </c>
      <c r="H4476" s="3" t="s">
        <v>64</v>
      </c>
      <c r="I4476" s="2">
        <v>3210</v>
      </c>
      <c r="J4476" s="3" t="s">
        <v>215</v>
      </c>
      <c r="K4476" s="2">
        <v>3210</v>
      </c>
      <c r="L4476" s="3" t="s">
        <v>64</v>
      </c>
      <c r="M4476" s="3" t="s">
        <v>33</v>
      </c>
      <c r="N4476" s="3" t="s">
        <v>33</v>
      </c>
      <c r="O4476" s="3"/>
      <c r="P4476" s="3"/>
      <c r="Q4476" s="3"/>
      <c r="R4476" s="3">
        <v>0</v>
      </c>
      <c r="S4476" s="3">
        <v>1</v>
      </c>
      <c r="T4476" s="2">
        <v>451</v>
      </c>
      <c r="U4476" s="3">
        <v>185.62966395381909</v>
      </c>
      <c r="V4476" s="3">
        <v>840.9055422062122</v>
      </c>
      <c r="W4476" s="3">
        <v>92.050647263908573</v>
      </c>
      <c r="X4476" s="3">
        <v>329475.13992506574</v>
      </c>
      <c r="Y4476" s="3">
        <v>840.9055422062122</v>
      </c>
      <c r="Z4476" s="3">
        <v>92.050565887138518</v>
      </c>
      <c r="AA4476" s="3">
        <v>329475.13992506574</v>
      </c>
    </row>
    <row r="4477" spans="1:27" x14ac:dyDescent="0.25">
      <c r="A4477" s="2">
        <v>4476</v>
      </c>
      <c r="B4477" s="3" t="s">
        <v>178</v>
      </c>
      <c r="C4477" s="3" t="s">
        <v>333</v>
      </c>
      <c r="D4477" s="3" t="s">
        <v>179</v>
      </c>
      <c r="E4477" s="3" t="s">
        <v>221</v>
      </c>
      <c r="F4477" s="3">
        <v>0.56000000000000005</v>
      </c>
      <c r="G4477" s="3">
        <v>0.48</v>
      </c>
      <c r="H4477" s="3" t="s">
        <v>64</v>
      </c>
      <c r="I4477" s="2">
        <v>3210</v>
      </c>
      <c r="J4477" s="3" t="s">
        <v>215</v>
      </c>
      <c r="K4477" s="2">
        <v>3210</v>
      </c>
      <c r="L4477" s="3" t="s">
        <v>64</v>
      </c>
      <c r="M4477" s="3" t="s">
        <v>193</v>
      </c>
      <c r="N4477" s="3" t="s">
        <v>194</v>
      </c>
      <c r="O4477" s="3"/>
      <c r="P4477" s="3"/>
      <c r="Q4477" s="3"/>
      <c r="R4477" s="3">
        <v>0</v>
      </c>
      <c r="S4477" s="3">
        <v>1</v>
      </c>
      <c r="T4477" s="2">
        <v>117</v>
      </c>
      <c r="U4477" s="3">
        <v>50.980243621881037</v>
      </c>
      <c r="V4477" s="3">
        <v>381.18066606009688</v>
      </c>
      <c r="W4477" s="3">
        <v>44.981099272900352</v>
      </c>
      <c r="X4477" s="3">
        <v>157006.54691491215</v>
      </c>
      <c r="Y4477" s="3">
        <v>381.18066606009688</v>
      </c>
      <c r="Z4477" s="3">
        <v>44.98105950765504</v>
      </c>
      <c r="AA4477" s="3">
        <v>157006.54691491215</v>
      </c>
    </row>
    <row r="4478" spans="1:27" x14ac:dyDescent="0.25">
      <c r="A4478" s="2">
        <v>4477</v>
      </c>
      <c r="B4478" s="3" t="s">
        <v>178</v>
      </c>
      <c r="C4478" s="3" t="s">
        <v>333</v>
      </c>
      <c r="D4478" s="3" t="s">
        <v>179</v>
      </c>
      <c r="E4478" s="3" t="s">
        <v>221</v>
      </c>
      <c r="F4478" s="3">
        <v>0.56000000000000005</v>
      </c>
      <c r="G4478" s="3">
        <v>0.48</v>
      </c>
      <c r="H4478" s="3" t="s">
        <v>64</v>
      </c>
      <c r="I4478" s="2">
        <v>3211</v>
      </c>
      <c r="J4478" s="3" t="s">
        <v>171</v>
      </c>
      <c r="K4478" s="2">
        <v>3211</v>
      </c>
      <c r="L4478" s="3" t="s">
        <v>64</v>
      </c>
      <c r="M4478" s="3" t="s">
        <v>33</v>
      </c>
      <c r="N4478" s="3" t="s">
        <v>33</v>
      </c>
      <c r="O4478" s="3"/>
      <c r="P4478" s="3"/>
      <c r="Q4478" s="3"/>
      <c r="R4478" s="3">
        <v>0</v>
      </c>
      <c r="S4478" s="3">
        <v>1</v>
      </c>
      <c r="T4478" s="2">
        <v>377</v>
      </c>
      <c r="U4478" s="3">
        <v>170.79220957430942</v>
      </c>
      <c r="V4478" s="3">
        <v>880.40058178860863</v>
      </c>
      <c r="W4478" s="3">
        <v>91.29807935859489</v>
      </c>
      <c r="X4478" s="3">
        <v>342485.71257702599</v>
      </c>
      <c r="Y4478" s="3">
        <v>880.40058178860863</v>
      </c>
      <c r="Z4478" s="3">
        <v>91.297998647127699</v>
      </c>
      <c r="AA4478" s="3">
        <v>342485.71257702599</v>
      </c>
    </row>
    <row r="4479" spans="1:27" x14ac:dyDescent="0.25">
      <c r="A4479" s="2">
        <v>4478</v>
      </c>
      <c r="B4479" s="3" t="s">
        <v>178</v>
      </c>
      <c r="C4479" s="3" t="s">
        <v>333</v>
      </c>
      <c r="D4479" s="3" t="s">
        <v>179</v>
      </c>
      <c r="E4479" s="3" t="s">
        <v>221</v>
      </c>
      <c r="F4479" s="3">
        <v>0.56000000000000005</v>
      </c>
      <c r="G4479" s="3">
        <v>0.48</v>
      </c>
      <c r="H4479" s="3" t="s">
        <v>64</v>
      </c>
      <c r="I4479" s="2">
        <v>3211</v>
      </c>
      <c r="J4479" s="3" t="s">
        <v>171</v>
      </c>
      <c r="K4479" s="2">
        <v>3211</v>
      </c>
      <c r="L4479" s="3" t="s">
        <v>64</v>
      </c>
      <c r="M4479" s="3" t="s">
        <v>193</v>
      </c>
      <c r="N4479" s="3" t="s">
        <v>194</v>
      </c>
      <c r="O4479" s="3"/>
      <c r="P4479" s="3"/>
      <c r="Q4479" s="3"/>
      <c r="R4479" s="3">
        <v>0</v>
      </c>
      <c r="S4479" s="3">
        <v>1</v>
      </c>
      <c r="T4479" s="2">
        <v>5</v>
      </c>
      <c r="U4479" s="3">
        <v>0.12363966995320221</v>
      </c>
      <c r="V4479" s="3">
        <v>0.6359326684331984</v>
      </c>
      <c r="W4479" s="3">
        <v>8.0531924068171515E-2</v>
      </c>
      <c r="X4479" s="3">
        <v>266.57599725226544</v>
      </c>
      <c r="Y4479" s="3">
        <v>0.6359326684331984</v>
      </c>
      <c r="Z4479" s="3">
        <v>8.0531852874453011E-2</v>
      </c>
      <c r="AA4479" s="3">
        <v>266.57599725226544</v>
      </c>
    </row>
    <row r="4480" spans="1:27" x14ac:dyDescent="0.25">
      <c r="A4480" s="2">
        <v>4479</v>
      </c>
      <c r="B4480" s="3" t="s">
        <v>178</v>
      </c>
      <c r="C4480" s="3" t="s">
        <v>333</v>
      </c>
      <c r="D4480" s="3" t="s">
        <v>179</v>
      </c>
      <c r="E4480" s="3" t="s">
        <v>221</v>
      </c>
      <c r="F4480" s="3">
        <v>0.56000000000000005</v>
      </c>
      <c r="G4480" s="3">
        <v>0.48</v>
      </c>
      <c r="H4480" s="3" t="s">
        <v>64</v>
      </c>
      <c r="I4480" s="2">
        <v>3212</v>
      </c>
      <c r="J4480" s="3" t="s">
        <v>216</v>
      </c>
      <c r="K4480" s="2">
        <v>3212</v>
      </c>
      <c r="L4480" s="3" t="s">
        <v>64</v>
      </c>
      <c r="M4480" s="3" t="s">
        <v>33</v>
      </c>
      <c r="N4480" s="3" t="s">
        <v>33</v>
      </c>
      <c r="O4480" s="3"/>
      <c r="P4480" s="3"/>
      <c r="Q4480" s="3"/>
      <c r="R4480" s="3">
        <v>0</v>
      </c>
      <c r="S4480" s="3">
        <v>1</v>
      </c>
      <c r="T4480" s="2">
        <v>126</v>
      </c>
      <c r="U4480" s="3">
        <v>32.005681703759322</v>
      </c>
      <c r="V4480" s="3">
        <v>163.13624834942527</v>
      </c>
      <c r="W4480" s="3">
        <v>19.153578543824182</v>
      </c>
      <c r="X4480" s="3">
        <v>73984.886377964576</v>
      </c>
      <c r="Y4480" s="3">
        <v>163.13624834942527</v>
      </c>
      <c r="Z4480" s="3">
        <v>19.153561611228884</v>
      </c>
      <c r="AA4480" s="3">
        <v>73984.886377964576</v>
      </c>
    </row>
    <row r="4481" spans="1:27" x14ac:dyDescent="0.25">
      <c r="A4481" s="2">
        <v>4480</v>
      </c>
      <c r="B4481" s="3" t="s">
        <v>178</v>
      </c>
      <c r="C4481" s="3" t="s">
        <v>333</v>
      </c>
      <c r="D4481" s="3" t="s">
        <v>179</v>
      </c>
      <c r="E4481" s="3" t="s">
        <v>221</v>
      </c>
      <c r="F4481" s="3">
        <v>0.56000000000000005</v>
      </c>
      <c r="G4481" s="3">
        <v>0.48</v>
      </c>
      <c r="H4481" s="3" t="s">
        <v>64</v>
      </c>
      <c r="I4481" s="2">
        <v>3212</v>
      </c>
      <c r="J4481" s="3" t="s">
        <v>216</v>
      </c>
      <c r="K4481" s="2">
        <v>3212</v>
      </c>
      <c r="L4481" s="3" t="s">
        <v>64</v>
      </c>
      <c r="M4481" s="3" t="s">
        <v>193</v>
      </c>
      <c r="N4481" s="3" t="s">
        <v>194</v>
      </c>
      <c r="O4481" s="3"/>
      <c r="P4481" s="3"/>
      <c r="Q4481" s="3"/>
      <c r="R4481" s="3">
        <v>0</v>
      </c>
      <c r="S4481" s="3">
        <v>1</v>
      </c>
      <c r="T4481" s="2">
        <v>259</v>
      </c>
      <c r="U4481" s="3">
        <v>110.69231776567491</v>
      </c>
      <c r="V4481" s="3">
        <v>762.36061431664075</v>
      </c>
      <c r="W4481" s="3">
        <v>84.86537866774627</v>
      </c>
      <c r="X4481" s="3">
        <v>333102.6828449227</v>
      </c>
      <c r="Y4481" s="3">
        <v>762.36061431664075</v>
      </c>
      <c r="Z4481" s="3">
        <v>84.865303643065573</v>
      </c>
      <c r="AA4481" s="3">
        <v>333102.6828449227</v>
      </c>
    </row>
    <row r="4482" spans="1:27" x14ac:dyDescent="0.25">
      <c r="A4482" s="2">
        <v>4481</v>
      </c>
      <c r="B4482" s="3" t="s">
        <v>178</v>
      </c>
      <c r="C4482" s="3" t="s">
        <v>333</v>
      </c>
      <c r="D4482" s="3" t="s">
        <v>179</v>
      </c>
      <c r="E4482" s="3" t="s">
        <v>221</v>
      </c>
      <c r="F4482" s="3">
        <v>0.56000000000000005</v>
      </c>
      <c r="G4482" s="3">
        <v>0.48</v>
      </c>
      <c r="H4482" s="3" t="s">
        <v>64</v>
      </c>
      <c r="I4482" s="2">
        <v>3212</v>
      </c>
      <c r="J4482" s="3" t="s">
        <v>216</v>
      </c>
      <c r="K4482" s="2">
        <v>3212</v>
      </c>
      <c r="L4482" s="3" t="s">
        <v>64</v>
      </c>
      <c r="M4482" s="3" t="s">
        <v>184</v>
      </c>
      <c r="N4482" s="3" t="s">
        <v>185</v>
      </c>
      <c r="O4482" s="3"/>
      <c r="P4482" s="3"/>
      <c r="Q4482" s="3"/>
      <c r="R4482" s="3">
        <v>0</v>
      </c>
      <c r="S4482" s="3">
        <v>1</v>
      </c>
      <c r="T4482" s="2">
        <v>2</v>
      </c>
      <c r="U4482" s="3">
        <v>5.61968768593816E-2</v>
      </c>
      <c r="V4482" s="3">
        <v>0.4007274022392836</v>
      </c>
      <c r="W4482" s="3">
        <v>5.3253696276533369E-2</v>
      </c>
      <c r="X4482" s="3">
        <v>203.72519706754179</v>
      </c>
      <c r="Y4482" s="3">
        <v>0.4007274022392836</v>
      </c>
      <c r="Z4482" s="3">
        <v>5.3253649197953001E-2</v>
      </c>
      <c r="AA4482" s="3">
        <v>203.72519706754179</v>
      </c>
    </row>
    <row r="4483" spans="1:27" x14ac:dyDescent="0.25">
      <c r="A4483" s="2">
        <v>4482</v>
      </c>
      <c r="B4483" s="3" t="s">
        <v>178</v>
      </c>
      <c r="C4483" s="3" t="s">
        <v>333</v>
      </c>
      <c r="D4483" s="3" t="s">
        <v>179</v>
      </c>
      <c r="E4483" s="3" t="s">
        <v>221</v>
      </c>
      <c r="F4483" s="3">
        <v>0.56000000000000005</v>
      </c>
      <c r="G4483" s="3">
        <v>0.48</v>
      </c>
      <c r="H4483" s="3" t="s">
        <v>64</v>
      </c>
      <c r="I4483" s="2">
        <v>3300</v>
      </c>
      <c r="J4483" s="3" t="s">
        <v>39</v>
      </c>
      <c r="K4483" s="2">
        <v>3000</v>
      </c>
      <c r="L4483" s="3"/>
      <c r="M4483" s="3" t="s">
        <v>338</v>
      </c>
      <c r="N4483" s="3" t="s">
        <v>339</v>
      </c>
      <c r="O4483" s="3"/>
      <c r="P4483" s="3" t="s">
        <v>329</v>
      </c>
      <c r="Q4483" s="3"/>
      <c r="R4483" s="3">
        <v>0</v>
      </c>
      <c r="S4483" s="3">
        <v>1</v>
      </c>
      <c r="T4483" s="2">
        <v>30</v>
      </c>
      <c r="U4483" s="3">
        <v>5.5095777698616608</v>
      </c>
      <c r="V4483" s="3">
        <v>30.948230194320026</v>
      </c>
      <c r="W4483" s="3">
        <v>3.9415410217792375</v>
      </c>
      <c r="X4483" s="3">
        <v>14720.20948244702</v>
      </c>
      <c r="Y4483" s="3">
        <v>30.948230194320026</v>
      </c>
      <c r="Z4483" s="3">
        <v>3.9415375372857904</v>
      </c>
      <c r="AA4483" s="3">
        <v>14720.20948244702</v>
      </c>
    </row>
    <row r="4484" spans="1:27" x14ac:dyDescent="0.25">
      <c r="A4484" s="2">
        <v>4483</v>
      </c>
      <c r="B4484" s="3" t="s">
        <v>178</v>
      </c>
      <c r="C4484" s="3" t="s">
        <v>333</v>
      </c>
      <c r="D4484" s="3" t="s">
        <v>179</v>
      </c>
      <c r="E4484" s="3" t="s">
        <v>221</v>
      </c>
      <c r="F4484" s="3">
        <v>0.56000000000000005</v>
      </c>
      <c r="G4484" s="3">
        <v>0.48</v>
      </c>
      <c r="H4484" s="3" t="s">
        <v>64</v>
      </c>
      <c r="I4484" s="2">
        <v>3300</v>
      </c>
      <c r="J4484" s="3" t="s">
        <v>39</v>
      </c>
      <c r="K4484" s="2">
        <v>3000</v>
      </c>
      <c r="L4484" s="3"/>
      <c r="M4484" s="3" t="s">
        <v>289</v>
      </c>
      <c r="N4484" s="3" t="s">
        <v>289</v>
      </c>
      <c r="O4484" s="3"/>
      <c r="P4484" s="3" t="s">
        <v>329</v>
      </c>
      <c r="Q4484" s="3"/>
      <c r="R4484" s="3">
        <v>0</v>
      </c>
      <c r="S4484" s="3">
        <v>1</v>
      </c>
      <c r="T4484" s="2">
        <v>1</v>
      </c>
      <c r="U4484" s="3">
        <v>0.126741245175994</v>
      </c>
      <c r="V4484" s="3">
        <v>0.8285067601493683</v>
      </c>
      <c r="W4484" s="3">
        <v>9.0360289503674404E-2</v>
      </c>
      <c r="X4484" s="3">
        <v>344.24093992870013</v>
      </c>
      <c r="Y4484" s="3">
        <v>0.8285067601493683</v>
      </c>
      <c r="Z4484" s="3">
        <v>9.0360209621254295E-2</v>
      </c>
      <c r="AA4484" s="3">
        <v>344.24093992870013</v>
      </c>
    </row>
    <row r="4485" spans="1:27" x14ac:dyDescent="0.25">
      <c r="A4485" s="2">
        <v>4484</v>
      </c>
      <c r="B4485" s="3" t="s">
        <v>178</v>
      </c>
      <c r="C4485" s="3" t="s">
        <v>333</v>
      </c>
      <c r="D4485" s="3" t="s">
        <v>179</v>
      </c>
      <c r="E4485" s="3" t="s">
        <v>221</v>
      </c>
      <c r="F4485" s="3">
        <v>0.56000000000000005</v>
      </c>
      <c r="G4485" s="3">
        <v>0.48</v>
      </c>
      <c r="H4485" s="3" t="s">
        <v>64</v>
      </c>
      <c r="I4485" s="2">
        <v>4110</v>
      </c>
      <c r="J4485" s="3" t="s">
        <v>77</v>
      </c>
      <c r="K4485" s="2">
        <v>3000</v>
      </c>
      <c r="L4485" s="3" t="s">
        <v>64</v>
      </c>
      <c r="M4485" s="3" t="s">
        <v>338</v>
      </c>
      <c r="N4485" s="3" t="s">
        <v>339</v>
      </c>
      <c r="O4485" s="3"/>
      <c r="P4485" s="3"/>
      <c r="Q4485" s="3"/>
      <c r="R4485" s="3">
        <v>0</v>
      </c>
      <c r="S4485" s="3">
        <v>1</v>
      </c>
      <c r="T4485" s="2">
        <v>21</v>
      </c>
      <c r="U4485" s="3">
        <v>5.0159516077790771</v>
      </c>
      <c r="V4485" s="3">
        <v>31.483886402092942</v>
      </c>
      <c r="W4485" s="3">
        <v>2.8387347981584083</v>
      </c>
      <c r="X4485" s="3">
        <v>13971.079209543021</v>
      </c>
      <c r="Y4485" s="3">
        <v>31.483886402092942</v>
      </c>
      <c r="Z4485" s="3">
        <v>2.8387322885935564</v>
      </c>
      <c r="AA4485" s="3">
        <v>13971.079209543021</v>
      </c>
    </row>
    <row r="4486" spans="1:27" x14ac:dyDescent="0.25">
      <c r="A4486" s="2">
        <v>4485</v>
      </c>
      <c r="B4486" s="3" t="s">
        <v>178</v>
      </c>
      <c r="C4486" s="3" t="s">
        <v>333</v>
      </c>
      <c r="D4486" s="3" t="s">
        <v>179</v>
      </c>
      <c r="E4486" s="3" t="s">
        <v>221</v>
      </c>
      <c r="F4486" s="3">
        <v>0.56000000000000005</v>
      </c>
      <c r="G4486" s="3">
        <v>0.48</v>
      </c>
      <c r="H4486" s="3" t="s">
        <v>64</v>
      </c>
      <c r="I4486" s="2">
        <v>4110</v>
      </c>
      <c r="J4486" s="3" t="s">
        <v>77</v>
      </c>
      <c r="K4486" s="2">
        <v>4110</v>
      </c>
      <c r="L4486" s="3" t="s">
        <v>64</v>
      </c>
      <c r="M4486" s="3" t="s">
        <v>33</v>
      </c>
      <c r="N4486" s="3" t="s">
        <v>33</v>
      </c>
      <c r="O4486" s="3"/>
      <c r="P4486" s="3"/>
      <c r="Q4486" s="3"/>
      <c r="R4486" s="3">
        <v>0</v>
      </c>
      <c r="S4486" s="3">
        <v>1</v>
      </c>
      <c r="T4486" s="2">
        <v>13141</v>
      </c>
      <c r="U4486" s="3">
        <v>5574.8840891385753</v>
      </c>
      <c r="V4486" s="3">
        <v>25645.303824689468</v>
      </c>
      <c r="W4486" s="3">
        <v>1840.5530296958996</v>
      </c>
      <c r="X4486" s="3">
        <v>11318780.675132371</v>
      </c>
      <c r="Y4486" s="3">
        <v>25645.303824689468</v>
      </c>
      <c r="Z4486" s="3">
        <v>1840.5514025670777</v>
      </c>
      <c r="AA4486" s="3">
        <v>11318780.675132371</v>
      </c>
    </row>
    <row r="4487" spans="1:27" x14ac:dyDescent="0.25">
      <c r="A4487" s="2">
        <v>4486</v>
      </c>
      <c r="B4487" s="3" t="s">
        <v>178</v>
      </c>
      <c r="C4487" s="3" t="s">
        <v>333</v>
      </c>
      <c r="D4487" s="3" t="s">
        <v>179</v>
      </c>
      <c r="E4487" s="3" t="s">
        <v>221</v>
      </c>
      <c r="F4487" s="3">
        <v>0.56000000000000005</v>
      </c>
      <c r="G4487" s="3">
        <v>0.48</v>
      </c>
      <c r="H4487" s="3" t="s">
        <v>64</v>
      </c>
      <c r="I4487" s="2">
        <v>4110</v>
      </c>
      <c r="J4487" s="3" t="s">
        <v>77</v>
      </c>
      <c r="K4487" s="2">
        <v>4110</v>
      </c>
      <c r="L4487" s="3" t="s">
        <v>64</v>
      </c>
      <c r="M4487" s="3" t="s">
        <v>190</v>
      </c>
      <c r="N4487" s="3" t="s">
        <v>33</v>
      </c>
      <c r="O4487" s="3"/>
      <c r="P4487" s="3"/>
      <c r="Q4487" s="3"/>
      <c r="R4487" s="3">
        <v>0.38</v>
      </c>
      <c r="S4487" s="3">
        <v>0.62</v>
      </c>
      <c r="T4487" s="2">
        <v>3</v>
      </c>
      <c r="U4487" s="3">
        <v>5.6960830763236206E-4</v>
      </c>
      <c r="V4487" s="3">
        <v>3.1072498376793082E-3</v>
      </c>
      <c r="W4487" s="3">
        <v>1.9024979969912349E-4</v>
      </c>
      <c r="X4487" s="3">
        <v>1.4456147622651008</v>
      </c>
      <c r="Y4487" s="3">
        <v>1.926494899361171E-3</v>
      </c>
      <c r="Z4487" s="3">
        <v>1.9024963151003743E-4</v>
      </c>
      <c r="AA4487" s="3">
        <v>0.89628115260436236</v>
      </c>
    </row>
    <row r="4488" spans="1:27" x14ac:dyDescent="0.25">
      <c r="A4488" s="2">
        <v>4487</v>
      </c>
      <c r="B4488" s="3" t="s">
        <v>178</v>
      </c>
      <c r="C4488" s="3" t="s">
        <v>333</v>
      </c>
      <c r="D4488" s="3" t="s">
        <v>179</v>
      </c>
      <c r="E4488" s="3" t="s">
        <v>221</v>
      </c>
      <c r="F4488" s="3">
        <v>0.56000000000000005</v>
      </c>
      <c r="G4488" s="3">
        <v>0.48</v>
      </c>
      <c r="H4488" s="3" t="s">
        <v>64</v>
      </c>
      <c r="I4488" s="2">
        <v>4110</v>
      </c>
      <c r="J4488" s="3" t="s">
        <v>77</v>
      </c>
      <c r="K4488" s="2">
        <v>4110</v>
      </c>
      <c r="L4488" s="3" t="s">
        <v>64</v>
      </c>
      <c r="M4488" s="3" t="s">
        <v>336</v>
      </c>
      <c r="N4488" s="3" t="s">
        <v>337</v>
      </c>
      <c r="O4488" s="3"/>
      <c r="P4488" s="3"/>
      <c r="Q4488" s="3"/>
      <c r="R4488" s="3">
        <v>0</v>
      </c>
      <c r="S4488" s="3">
        <v>1</v>
      </c>
      <c r="T4488" s="2">
        <v>283</v>
      </c>
      <c r="U4488" s="3">
        <v>72.60262519203215</v>
      </c>
      <c r="V4488" s="3">
        <v>409.63911453408099</v>
      </c>
      <c r="W4488" s="3">
        <v>33.657821408122288</v>
      </c>
      <c r="X4488" s="3">
        <v>179865.06437620783</v>
      </c>
      <c r="Y4488" s="3">
        <v>409.63911453408099</v>
      </c>
      <c r="Z4488" s="3">
        <v>33.657791653146369</v>
      </c>
      <c r="AA4488" s="3">
        <v>179865.06437620783</v>
      </c>
    </row>
    <row r="4489" spans="1:27" x14ac:dyDescent="0.25">
      <c r="A4489" s="2">
        <v>4488</v>
      </c>
      <c r="B4489" s="3" t="s">
        <v>178</v>
      </c>
      <c r="C4489" s="3" t="s">
        <v>333</v>
      </c>
      <c r="D4489" s="3" t="s">
        <v>179</v>
      </c>
      <c r="E4489" s="3" t="s">
        <v>221</v>
      </c>
      <c r="F4489" s="3">
        <v>0.56000000000000005</v>
      </c>
      <c r="G4489" s="3">
        <v>0.48</v>
      </c>
      <c r="H4489" s="3" t="s">
        <v>64</v>
      </c>
      <c r="I4489" s="2">
        <v>4110</v>
      </c>
      <c r="J4489" s="3" t="s">
        <v>77</v>
      </c>
      <c r="K4489" s="2">
        <v>4110</v>
      </c>
      <c r="L4489" s="3" t="s">
        <v>64</v>
      </c>
      <c r="M4489" s="3" t="s">
        <v>193</v>
      </c>
      <c r="N4489" s="3" t="s">
        <v>194</v>
      </c>
      <c r="O4489" s="3"/>
      <c r="P4489" s="3"/>
      <c r="Q4489" s="3"/>
      <c r="R4489" s="3">
        <v>0</v>
      </c>
      <c r="S4489" s="3">
        <v>1</v>
      </c>
      <c r="T4489" s="2">
        <v>1602</v>
      </c>
      <c r="U4489" s="3">
        <v>633.2322726310108</v>
      </c>
      <c r="V4489" s="3">
        <v>3498.0056311121866</v>
      </c>
      <c r="W4489" s="3">
        <v>264.62404228696539</v>
      </c>
      <c r="X4489" s="3">
        <v>1518807.6831099298</v>
      </c>
      <c r="Y4489" s="3">
        <v>3498.0056311121866</v>
      </c>
      <c r="Z4489" s="3">
        <v>264.6238083478197</v>
      </c>
      <c r="AA4489" s="3">
        <v>1518807.6831099298</v>
      </c>
    </row>
    <row r="4490" spans="1:27" x14ac:dyDescent="0.25">
      <c r="A4490" s="2">
        <v>4489</v>
      </c>
      <c r="B4490" s="3" t="s">
        <v>178</v>
      </c>
      <c r="C4490" s="3" t="s">
        <v>333</v>
      </c>
      <c r="D4490" s="3" t="s">
        <v>179</v>
      </c>
      <c r="E4490" s="3" t="s">
        <v>221</v>
      </c>
      <c r="F4490" s="3">
        <v>0.56000000000000005</v>
      </c>
      <c r="G4490" s="3">
        <v>0.48</v>
      </c>
      <c r="H4490" s="3" t="s">
        <v>64</v>
      </c>
      <c r="I4490" s="2">
        <v>4110</v>
      </c>
      <c r="J4490" s="3" t="s">
        <v>77</v>
      </c>
      <c r="K4490" s="2">
        <v>4110</v>
      </c>
      <c r="L4490" s="3" t="s">
        <v>64</v>
      </c>
      <c r="M4490" s="3" t="s">
        <v>223</v>
      </c>
      <c r="N4490" s="3" t="s">
        <v>194</v>
      </c>
      <c r="O4490" s="3"/>
      <c r="P4490" s="3"/>
      <c r="Q4490" s="3"/>
      <c r="R4490" s="3">
        <v>0.38</v>
      </c>
      <c r="S4490" s="3">
        <v>0.62</v>
      </c>
      <c r="T4490" s="2">
        <v>4</v>
      </c>
      <c r="U4490" s="3">
        <v>6.3741380236918095E-4</v>
      </c>
      <c r="V4490" s="3">
        <v>4.1858773861764677E-3</v>
      </c>
      <c r="W4490" s="3">
        <v>2.8075037273781562E-4</v>
      </c>
      <c r="X4490" s="3">
        <v>1.7270836307987163</v>
      </c>
      <c r="Y4490" s="3">
        <v>2.5952439794294101E-3</v>
      </c>
      <c r="Z4490" s="3">
        <v>2.8075012454229246E-4</v>
      </c>
      <c r="AA4490" s="3">
        <v>1.0707918510952039</v>
      </c>
    </row>
    <row r="4491" spans="1:27" x14ac:dyDescent="0.25">
      <c r="A4491" s="2">
        <v>4490</v>
      </c>
      <c r="B4491" s="3" t="s">
        <v>178</v>
      </c>
      <c r="C4491" s="3" t="s">
        <v>333</v>
      </c>
      <c r="D4491" s="3" t="s">
        <v>179</v>
      </c>
      <c r="E4491" s="3" t="s">
        <v>221</v>
      </c>
      <c r="F4491" s="3">
        <v>0.56000000000000005</v>
      </c>
      <c r="G4491" s="3">
        <v>0.48</v>
      </c>
      <c r="H4491" s="3" t="s">
        <v>64</v>
      </c>
      <c r="I4491" s="2">
        <v>4110</v>
      </c>
      <c r="J4491" s="3" t="s">
        <v>77</v>
      </c>
      <c r="K4491" s="2">
        <v>4110</v>
      </c>
      <c r="L4491" s="3" t="s">
        <v>64</v>
      </c>
      <c r="M4491" s="3" t="s">
        <v>338</v>
      </c>
      <c r="N4491" s="3" t="s">
        <v>339</v>
      </c>
      <c r="O4491" s="3"/>
      <c r="P4491" s="3"/>
      <c r="Q4491" s="3"/>
      <c r="R4491" s="3">
        <v>0</v>
      </c>
      <c r="S4491" s="3">
        <v>1</v>
      </c>
      <c r="T4491" s="2">
        <v>297</v>
      </c>
      <c r="U4491" s="3">
        <v>59.761140541591359</v>
      </c>
      <c r="V4491" s="3">
        <v>409.10582503030918</v>
      </c>
      <c r="W4491" s="3">
        <v>41.933251391715793</v>
      </c>
      <c r="X4491" s="3">
        <v>185961.56540780235</v>
      </c>
      <c r="Y4491" s="3">
        <v>409.10582503030918</v>
      </c>
      <c r="Z4491" s="3">
        <v>41.933214320900355</v>
      </c>
      <c r="AA4491" s="3">
        <v>185961.56540780235</v>
      </c>
    </row>
    <row r="4492" spans="1:27" x14ac:dyDescent="0.25">
      <c r="A4492" s="2">
        <v>4491</v>
      </c>
      <c r="B4492" s="3" t="s">
        <v>178</v>
      </c>
      <c r="C4492" s="3" t="s">
        <v>333</v>
      </c>
      <c r="D4492" s="3" t="s">
        <v>179</v>
      </c>
      <c r="E4492" s="3" t="s">
        <v>221</v>
      </c>
      <c r="F4492" s="3">
        <v>0.56000000000000005</v>
      </c>
      <c r="G4492" s="3">
        <v>0.48</v>
      </c>
      <c r="H4492" s="3" t="s">
        <v>64</v>
      </c>
      <c r="I4492" s="2">
        <v>4110</v>
      </c>
      <c r="J4492" s="3" t="s">
        <v>77</v>
      </c>
      <c r="K4492" s="2">
        <v>4110</v>
      </c>
      <c r="L4492" s="3" t="s">
        <v>64</v>
      </c>
      <c r="M4492" s="3" t="s">
        <v>289</v>
      </c>
      <c r="N4492" s="3" t="s">
        <v>289</v>
      </c>
      <c r="O4492" s="3"/>
      <c r="P4492" s="3"/>
      <c r="Q4492" s="3"/>
      <c r="R4492" s="3">
        <v>0</v>
      </c>
      <c r="S4492" s="3">
        <v>1</v>
      </c>
      <c r="T4492" s="2">
        <v>4932</v>
      </c>
      <c r="U4492" s="3">
        <v>1793.2413655639093</v>
      </c>
      <c r="V4492" s="3">
        <v>10010.934304714125</v>
      </c>
      <c r="W4492" s="3">
        <v>801.35686726008737</v>
      </c>
      <c r="X4492" s="3">
        <v>4377588.7422382832</v>
      </c>
      <c r="Y4492" s="3">
        <v>10010.934304714125</v>
      </c>
      <c r="Z4492" s="3">
        <v>801.35615882581351</v>
      </c>
      <c r="AA4492" s="3">
        <v>4377588.7422382832</v>
      </c>
    </row>
    <row r="4493" spans="1:27" x14ac:dyDescent="0.25">
      <c r="A4493" s="2">
        <v>4492</v>
      </c>
      <c r="B4493" s="3" t="s">
        <v>178</v>
      </c>
      <c r="C4493" s="3" t="s">
        <v>333</v>
      </c>
      <c r="D4493" s="3" t="s">
        <v>179</v>
      </c>
      <c r="E4493" s="3" t="s">
        <v>221</v>
      </c>
      <c r="F4493" s="3">
        <v>0.56000000000000005</v>
      </c>
      <c r="G4493" s="3">
        <v>0.48</v>
      </c>
      <c r="H4493" s="3" t="s">
        <v>64</v>
      </c>
      <c r="I4493" s="2">
        <v>4110</v>
      </c>
      <c r="J4493" s="3" t="s">
        <v>77</v>
      </c>
      <c r="K4493" s="2">
        <v>4110</v>
      </c>
      <c r="L4493" s="3" t="s">
        <v>64</v>
      </c>
      <c r="M4493" s="3" t="s">
        <v>184</v>
      </c>
      <c r="N4493" s="3" t="s">
        <v>185</v>
      </c>
      <c r="O4493" s="3"/>
      <c r="P4493" s="3"/>
      <c r="Q4493" s="3"/>
      <c r="R4493" s="3">
        <v>0</v>
      </c>
      <c r="S4493" s="3">
        <v>1</v>
      </c>
      <c r="T4493" s="2">
        <v>1462</v>
      </c>
      <c r="U4493" s="3">
        <v>514.22718103963655</v>
      </c>
      <c r="V4493" s="3">
        <v>2552.3497934761772</v>
      </c>
      <c r="W4493" s="3">
        <v>173.83147690277292</v>
      </c>
      <c r="X4493" s="3">
        <v>1108445.0784784616</v>
      </c>
      <c r="Y4493" s="3">
        <v>2552.3497934761772</v>
      </c>
      <c r="Z4493" s="3">
        <v>173.83132322819804</v>
      </c>
      <c r="AA4493" s="3">
        <v>1108445.0784784616</v>
      </c>
    </row>
    <row r="4494" spans="1:27" x14ac:dyDescent="0.25">
      <c r="A4494" s="2">
        <v>4493</v>
      </c>
      <c r="B4494" s="3" t="s">
        <v>178</v>
      </c>
      <c r="C4494" s="3" t="s">
        <v>333</v>
      </c>
      <c r="D4494" s="3" t="s">
        <v>179</v>
      </c>
      <c r="E4494" s="3" t="s">
        <v>221</v>
      </c>
      <c r="F4494" s="3">
        <v>0.56000000000000005</v>
      </c>
      <c r="G4494" s="3">
        <v>0.48</v>
      </c>
      <c r="H4494" s="3" t="s">
        <v>64</v>
      </c>
      <c r="I4494" s="2">
        <v>4111</v>
      </c>
      <c r="J4494" s="3" t="s">
        <v>280</v>
      </c>
      <c r="K4494" s="2">
        <v>4111</v>
      </c>
      <c r="L4494" s="3" t="s">
        <v>64</v>
      </c>
      <c r="M4494" s="3" t="s">
        <v>33</v>
      </c>
      <c r="N4494" s="3" t="s">
        <v>33</v>
      </c>
      <c r="O4494" s="3"/>
      <c r="P4494" s="3"/>
      <c r="Q4494" s="3"/>
      <c r="R4494" s="3">
        <v>0</v>
      </c>
      <c r="S4494" s="3">
        <v>1</v>
      </c>
      <c r="T4494" s="2">
        <v>135</v>
      </c>
      <c r="U4494" s="3">
        <v>42.826753073060324</v>
      </c>
      <c r="V4494" s="3">
        <v>198.2771646113614</v>
      </c>
      <c r="W4494" s="3">
        <v>22.975836283285179</v>
      </c>
      <c r="X4494" s="3">
        <v>94453.624849611078</v>
      </c>
      <c r="Y4494" s="3">
        <v>198.2771646113614</v>
      </c>
      <c r="Z4494" s="3">
        <v>22.975815971648025</v>
      </c>
      <c r="AA4494" s="3">
        <v>94453.624849611078</v>
      </c>
    </row>
    <row r="4495" spans="1:27" x14ac:dyDescent="0.25">
      <c r="A4495" s="2">
        <v>4494</v>
      </c>
      <c r="B4495" s="3" t="s">
        <v>178</v>
      </c>
      <c r="C4495" s="3" t="s">
        <v>333</v>
      </c>
      <c r="D4495" s="3" t="s">
        <v>179</v>
      </c>
      <c r="E4495" s="3" t="s">
        <v>221</v>
      </c>
      <c r="F4495" s="3">
        <v>0.56000000000000005</v>
      </c>
      <c r="G4495" s="3">
        <v>0.48</v>
      </c>
      <c r="H4495" s="3" t="s">
        <v>64</v>
      </c>
      <c r="I4495" s="2">
        <v>4112</v>
      </c>
      <c r="J4495" s="3" t="s">
        <v>217</v>
      </c>
      <c r="K4495" s="2">
        <v>4112</v>
      </c>
      <c r="L4495" s="3" t="s">
        <v>64</v>
      </c>
      <c r="M4495" s="3" t="s">
        <v>33</v>
      </c>
      <c r="N4495" s="3" t="s">
        <v>33</v>
      </c>
      <c r="O4495" s="3"/>
      <c r="P4495" s="3"/>
      <c r="Q4495" s="3"/>
      <c r="R4495" s="3">
        <v>0</v>
      </c>
      <c r="S4495" s="3">
        <v>1</v>
      </c>
      <c r="T4495" s="2">
        <v>277</v>
      </c>
      <c r="U4495" s="3">
        <v>95.101339111672402</v>
      </c>
      <c r="V4495" s="3">
        <v>412.72137703064675</v>
      </c>
      <c r="W4495" s="3">
        <v>47.085176364832151</v>
      </c>
      <c r="X4495" s="3">
        <v>203163.46516852171</v>
      </c>
      <c r="Y4495" s="3">
        <v>412.72137703064675</v>
      </c>
      <c r="Z4495" s="3">
        <v>47.085134739491316</v>
      </c>
      <c r="AA4495" s="3">
        <v>203163.46516852171</v>
      </c>
    </row>
    <row r="4496" spans="1:27" x14ac:dyDescent="0.25">
      <c r="A4496" s="2">
        <v>4495</v>
      </c>
      <c r="B4496" s="3" t="s">
        <v>178</v>
      </c>
      <c r="C4496" s="3" t="s">
        <v>333</v>
      </c>
      <c r="D4496" s="3" t="s">
        <v>179</v>
      </c>
      <c r="E4496" s="3" t="s">
        <v>221</v>
      </c>
      <c r="F4496" s="3">
        <v>0.56000000000000005</v>
      </c>
      <c r="G4496" s="3">
        <v>0.48</v>
      </c>
      <c r="H4496" s="3" t="s">
        <v>64</v>
      </c>
      <c r="I4496" s="2">
        <v>4112</v>
      </c>
      <c r="J4496" s="3" t="s">
        <v>217</v>
      </c>
      <c r="K4496" s="2">
        <v>4112</v>
      </c>
      <c r="L4496" s="3" t="s">
        <v>64</v>
      </c>
      <c r="M4496" s="3" t="s">
        <v>193</v>
      </c>
      <c r="N4496" s="3" t="s">
        <v>194</v>
      </c>
      <c r="O4496" s="3"/>
      <c r="P4496" s="3"/>
      <c r="Q4496" s="3"/>
      <c r="R4496" s="3">
        <v>0</v>
      </c>
      <c r="S4496" s="3">
        <v>1</v>
      </c>
      <c r="T4496" s="2">
        <v>564</v>
      </c>
      <c r="U4496" s="3">
        <v>258.54629869688534</v>
      </c>
      <c r="V4496" s="3">
        <v>1069.4452230784066</v>
      </c>
      <c r="W4496" s="3">
        <v>115.78579964219641</v>
      </c>
      <c r="X4496" s="3">
        <v>520155.8073497928</v>
      </c>
      <c r="Y4496" s="3">
        <v>1069.4452230784066</v>
      </c>
      <c r="Z4496" s="3">
        <v>115.78569728252093</v>
      </c>
      <c r="AA4496" s="3">
        <v>520155.8073497928</v>
      </c>
    </row>
    <row r="4497" spans="1:27" x14ac:dyDescent="0.25">
      <c r="A4497" s="2">
        <v>4496</v>
      </c>
      <c r="B4497" s="3" t="s">
        <v>178</v>
      </c>
      <c r="C4497" s="3" t="s">
        <v>333</v>
      </c>
      <c r="D4497" s="3" t="s">
        <v>179</v>
      </c>
      <c r="E4497" s="3" t="s">
        <v>221</v>
      </c>
      <c r="F4497" s="3">
        <v>0.56000000000000005</v>
      </c>
      <c r="G4497" s="3">
        <v>0.48</v>
      </c>
      <c r="H4497" s="3" t="s">
        <v>64</v>
      </c>
      <c r="I4497" s="2">
        <v>4112</v>
      </c>
      <c r="J4497" s="3" t="s">
        <v>217</v>
      </c>
      <c r="K4497" s="2">
        <v>4112</v>
      </c>
      <c r="L4497" s="3" t="s">
        <v>64</v>
      </c>
      <c r="M4497" s="3" t="s">
        <v>184</v>
      </c>
      <c r="N4497" s="3" t="s">
        <v>185</v>
      </c>
      <c r="O4497" s="3"/>
      <c r="P4497" s="3"/>
      <c r="Q4497" s="3"/>
      <c r="R4497" s="3">
        <v>0</v>
      </c>
      <c r="S4497" s="3">
        <v>1</v>
      </c>
      <c r="T4497" s="2">
        <v>2</v>
      </c>
      <c r="U4497" s="3">
        <v>3.8702214304209531E-2</v>
      </c>
      <c r="V4497" s="3">
        <v>0.13701899712718504</v>
      </c>
      <c r="W4497" s="3">
        <v>1.3969506441648934E-2</v>
      </c>
      <c r="X4497" s="3">
        <v>84.976271955250283</v>
      </c>
      <c r="Y4497" s="3">
        <v>0.13701899712718504</v>
      </c>
      <c r="Z4497" s="3">
        <v>1.3969494091998534E-2</v>
      </c>
      <c r="AA4497" s="3">
        <v>84.976271955250283</v>
      </c>
    </row>
    <row r="4498" spans="1:27" x14ac:dyDescent="0.25">
      <c r="A4498" s="2">
        <v>4497</v>
      </c>
      <c r="B4498" s="3" t="s">
        <v>178</v>
      </c>
      <c r="C4498" s="3" t="s">
        <v>333</v>
      </c>
      <c r="D4498" s="3" t="s">
        <v>179</v>
      </c>
      <c r="E4498" s="3" t="s">
        <v>221</v>
      </c>
      <c r="F4498" s="3">
        <v>0.56000000000000005</v>
      </c>
      <c r="G4498" s="3">
        <v>0.48</v>
      </c>
      <c r="H4498" s="3" t="s">
        <v>64</v>
      </c>
      <c r="I4498" s="2">
        <v>4113</v>
      </c>
      <c r="J4498" s="3" t="s">
        <v>98</v>
      </c>
      <c r="K4498" s="2">
        <v>4113</v>
      </c>
      <c r="L4498" s="3" t="s">
        <v>64</v>
      </c>
      <c r="M4498" s="3" t="s">
        <v>33</v>
      </c>
      <c r="N4498" s="3" t="s">
        <v>33</v>
      </c>
      <c r="O4498" s="3"/>
      <c r="P4498" s="3"/>
      <c r="Q4498" s="3"/>
      <c r="R4498" s="3">
        <v>0</v>
      </c>
      <c r="S4498" s="3">
        <v>1</v>
      </c>
      <c r="T4498" s="2">
        <v>107</v>
      </c>
      <c r="U4498" s="3">
        <v>41.080090206390828</v>
      </c>
      <c r="V4498" s="3">
        <v>190.05181066357284</v>
      </c>
      <c r="W4498" s="3">
        <v>21.279870706586266</v>
      </c>
      <c r="X4498" s="3">
        <v>92039.554349723097</v>
      </c>
      <c r="Y4498" s="3">
        <v>190.05181066357284</v>
      </c>
      <c r="Z4498" s="3">
        <v>21.279851894256332</v>
      </c>
      <c r="AA4498" s="3">
        <v>92039.554349723097</v>
      </c>
    </row>
    <row r="4499" spans="1:27" x14ac:dyDescent="0.25">
      <c r="A4499" s="2">
        <v>4498</v>
      </c>
      <c r="B4499" s="3" t="s">
        <v>178</v>
      </c>
      <c r="C4499" s="3" t="s">
        <v>333</v>
      </c>
      <c r="D4499" s="3" t="s">
        <v>179</v>
      </c>
      <c r="E4499" s="3" t="s">
        <v>221</v>
      </c>
      <c r="F4499" s="3">
        <v>0.56000000000000005</v>
      </c>
      <c r="G4499" s="3">
        <v>0.48</v>
      </c>
      <c r="H4499" s="3" t="s">
        <v>64</v>
      </c>
      <c r="I4499" s="2">
        <v>4120</v>
      </c>
      <c r="J4499" s="3" t="s">
        <v>218</v>
      </c>
      <c r="K4499" s="2">
        <v>4120</v>
      </c>
      <c r="L4499" s="3" t="s">
        <v>64</v>
      </c>
      <c r="M4499" s="3" t="s">
        <v>338</v>
      </c>
      <c r="N4499" s="3" t="s">
        <v>339</v>
      </c>
      <c r="O4499" s="3"/>
      <c r="P4499" s="3"/>
      <c r="Q4499" s="3"/>
      <c r="R4499" s="3">
        <v>0</v>
      </c>
      <c r="S4499" s="3">
        <v>1</v>
      </c>
      <c r="T4499" s="2">
        <v>12</v>
      </c>
      <c r="U4499" s="3">
        <v>0.32720076710060503</v>
      </c>
      <c r="V4499" s="3">
        <v>2.2830033465287585</v>
      </c>
      <c r="W4499" s="3">
        <v>0.52712984576178423</v>
      </c>
      <c r="X4499" s="3">
        <v>1174.4453521760797</v>
      </c>
      <c r="Y4499" s="3">
        <v>2.2830033465287585</v>
      </c>
      <c r="Z4499" s="3">
        <v>0.52712937975610763</v>
      </c>
      <c r="AA4499" s="3">
        <v>1174.4453521760797</v>
      </c>
    </row>
    <row r="4500" spans="1:27" x14ac:dyDescent="0.25">
      <c r="A4500" s="2">
        <v>4499</v>
      </c>
      <c r="B4500" s="3" t="s">
        <v>178</v>
      </c>
      <c r="C4500" s="3" t="s">
        <v>333</v>
      </c>
      <c r="D4500" s="3" t="s">
        <v>179</v>
      </c>
      <c r="E4500" s="3" t="s">
        <v>221</v>
      </c>
      <c r="F4500" s="3">
        <v>0.56000000000000005</v>
      </c>
      <c r="G4500" s="3">
        <v>0.48</v>
      </c>
      <c r="H4500" s="3" t="s">
        <v>64</v>
      </c>
      <c r="I4500" s="2">
        <v>4120</v>
      </c>
      <c r="J4500" s="3" t="s">
        <v>218</v>
      </c>
      <c r="K4500" s="2">
        <v>4120</v>
      </c>
      <c r="L4500" s="3" t="s">
        <v>64</v>
      </c>
      <c r="M4500" s="3" t="s">
        <v>289</v>
      </c>
      <c r="N4500" s="3" t="s">
        <v>289</v>
      </c>
      <c r="O4500" s="3"/>
      <c r="P4500" s="3"/>
      <c r="Q4500" s="3"/>
      <c r="R4500" s="3">
        <v>0</v>
      </c>
      <c r="S4500" s="3">
        <v>1</v>
      </c>
      <c r="T4500" s="2">
        <v>5</v>
      </c>
      <c r="U4500" s="3">
        <v>0.71870097900402297</v>
      </c>
      <c r="V4500" s="3">
        <v>4.6514488565120589</v>
      </c>
      <c r="W4500" s="3">
        <v>1.3907386022996768</v>
      </c>
      <c r="X4500" s="3">
        <v>2413.7960179782131</v>
      </c>
      <c r="Y4500" s="3">
        <v>4.6514488565120589</v>
      </c>
      <c r="Z4500" s="3">
        <v>1.3907373728263563</v>
      </c>
      <c r="AA4500" s="3">
        <v>2413.7960179782131</v>
      </c>
    </row>
    <row r="4501" spans="1:27" x14ac:dyDescent="0.25">
      <c r="A4501" s="2">
        <v>4500</v>
      </c>
      <c r="B4501" s="3" t="s">
        <v>178</v>
      </c>
      <c r="C4501" s="3" t="s">
        <v>333</v>
      </c>
      <c r="D4501" s="3" t="s">
        <v>179</v>
      </c>
      <c r="E4501" s="3" t="s">
        <v>221</v>
      </c>
      <c r="F4501" s="3">
        <v>0.56000000000000005</v>
      </c>
      <c r="G4501" s="3">
        <v>0.48</v>
      </c>
      <c r="H4501" s="3" t="s">
        <v>64</v>
      </c>
      <c r="I4501" s="2">
        <v>4130</v>
      </c>
      <c r="J4501" s="3" t="s">
        <v>260</v>
      </c>
      <c r="K4501" s="2">
        <v>4130</v>
      </c>
      <c r="L4501" s="3" t="s">
        <v>64</v>
      </c>
      <c r="M4501" s="3" t="s">
        <v>33</v>
      </c>
      <c r="N4501" s="3" t="s">
        <v>33</v>
      </c>
      <c r="O4501" s="3"/>
      <c r="P4501" s="3"/>
      <c r="Q4501" s="3"/>
      <c r="R4501" s="3">
        <v>0</v>
      </c>
      <c r="S4501" s="3">
        <v>1</v>
      </c>
      <c r="T4501" s="2">
        <v>160</v>
      </c>
      <c r="U4501" s="3">
        <v>53.413059089675386</v>
      </c>
      <c r="V4501" s="3">
        <v>326.4559817318185</v>
      </c>
      <c r="W4501" s="3">
        <v>44.448303395642903</v>
      </c>
      <c r="X4501" s="3">
        <v>150745.05972590228</v>
      </c>
      <c r="Y4501" s="3">
        <v>326.4559817318185</v>
      </c>
      <c r="Z4501" s="3">
        <v>44.448264101412221</v>
      </c>
      <c r="AA4501" s="3">
        <v>150745.05972590228</v>
      </c>
    </row>
    <row r="4502" spans="1:27" x14ac:dyDescent="0.25">
      <c r="A4502" s="2">
        <v>4501</v>
      </c>
      <c r="B4502" s="3" t="s">
        <v>178</v>
      </c>
      <c r="C4502" s="3" t="s">
        <v>333</v>
      </c>
      <c r="D4502" s="3" t="s">
        <v>179</v>
      </c>
      <c r="E4502" s="3" t="s">
        <v>221</v>
      </c>
      <c r="F4502" s="3">
        <v>0.56000000000000005</v>
      </c>
      <c r="G4502" s="3">
        <v>0.48</v>
      </c>
      <c r="H4502" s="3" t="s">
        <v>64</v>
      </c>
      <c r="I4502" s="2">
        <v>4130</v>
      </c>
      <c r="J4502" s="3" t="s">
        <v>260</v>
      </c>
      <c r="K4502" s="2">
        <v>4130</v>
      </c>
      <c r="L4502" s="3" t="s">
        <v>64</v>
      </c>
      <c r="M4502" s="3" t="s">
        <v>338</v>
      </c>
      <c r="N4502" s="3" t="s">
        <v>339</v>
      </c>
      <c r="O4502" s="3"/>
      <c r="P4502" s="3"/>
      <c r="Q4502" s="3"/>
      <c r="R4502" s="3">
        <v>0</v>
      </c>
      <c r="S4502" s="3">
        <v>1</v>
      </c>
      <c r="T4502" s="2">
        <v>27</v>
      </c>
      <c r="U4502" s="3">
        <v>2.5878449548758793</v>
      </c>
      <c r="V4502" s="3">
        <v>18.938006135495154</v>
      </c>
      <c r="W4502" s="3">
        <v>2.5174147557095288</v>
      </c>
      <c r="X4502" s="3">
        <v>8695.2739374540743</v>
      </c>
      <c r="Y4502" s="3">
        <v>18.938006135495154</v>
      </c>
      <c r="Z4502" s="3">
        <v>2.5174125302055512</v>
      </c>
      <c r="AA4502" s="3">
        <v>8695.2739374540743</v>
      </c>
    </row>
    <row r="4503" spans="1:27" x14ac:dyDescent="0.25">
      <c r="A4503" s="2">
        <v>4502</v>
      </c>
      <c r="B4503" s="3" t="s">
        <v>178</v>
      </c>
      <c r="C4503" s="3" t="s">
        <v>333</v>
      </c>
      <c r="D4503" s="3" t="s">
        <v>179</v>
      </c>
      <c r="E4503" s="3" t="s">
        <v>221</v>
      </c>
      <c r="F4503" s="3">
        <v>0.56000000000000005</v>
      </c>
      <c r="G4503" s="3">
        <v>0.48</v>
      </c>
      <c r="H4503" s="3" t="s">
        <v>64</v>
      </c>
      <c r="I4503" s="2">
        <v>4130</v>
      </c>
      <c r="J4503" s="3" t="s">
        <v>260</v>
      </c>
      <c r="K4503" s="2">
        <v>4130</v>
      </c>
      <c r="L4503" s="3" t="s">
        <v>64</v>
      </c>
      <c r="M4503" s="3" t="s">
        <v>289</v>
      </c>
      <c r="N4503" s="3" t="s">
        <v>289</v>
      </c>
      <c r="O4503" s="3"/>
      <c r="P4503" s="3"/>
      <c r="Q4503" s="3"/>
      <c r="R4503" s="3">
        <v>0</v>
      </c>
      <c r="S4503" s="3">
        <v>1</v>
      </c>
      <c r="T4503" s="2">
        <v>98</v>
      </c>
      <c r="U4503" s="3">
        <v>28.60103075819919</v>
      </c>
      <c r="V4503" s="3">
        <v>178.31656269423081</v>
      </c>
      <c r="W4503" s="3">
        <v>24.939523629213138</v>
      </c>
      <c r="X4503" s="3">
        <v>86177.960761939103</v>
      </c>
      <c r="Y4503" s="3">
        <v>178.31656269423081</v>
      </c>
      <c r="Z4503" s="3">
        <v>24.939501581591109</v>
      </c>
      <c r="AA4503" s="3">
        <v>86177.960761939103</v>
      </c>
    </row>
    <row r="4504" spans="1:27" x14ac:dyDescent="0.25">
      <c r="A4504" s="2">
        <v>4503</v>
      </c>
      <c r="B4504" s="3" t="s">
        <v>178</v>
      </c>
      <c r="C4504" s="3" t="s">
        <v>333</v>
      </c>
      <c r="D4504" s="3" t="s">
        <v>179</v>
      </c>
      <c r="E4504" s="3" t="s">
        <v>221</v>
      </c>
      <c r="F4504" s="3">
        <v>0.56000000000000005</v>
      </c>
      <c r="G4504" s="3">
        <v>0.48</v>
      </c>
      <c r="H4504" s="3" t="s">
        <v>64</v>
      </c>
      <c r="I4504" s="2">
        <v>4130</v>
      </c>
      <c r="J4504" s="3" t="s">
        <v>260</v>
      </c>
      <c r="K4504" s="2">
        <v>4130</v>
      </c>
      <c r="L4504" s="3" t="s">
        <v>64</v>
      </c>
      <c r="M4504" s="3" t="s">
        <v>184</v>
      </c>
      <c r="N4504" s="3" t="s">
        <v>185</v>
      </c>
      <c r="O4504" s="3"/>
      <c r="P4504" s="3"/>
      <c r="Q4504" s="3"/>
      <c r="R4504" s="3">
        <v>0</v>
      </c>
      <c r="S4504" s="3">
        <v>1</v>
      </c>
      <c r="T4504" s="2">
        <v>55</v>
      </c>
      <c r="U4504" s="3">
        <v>8.1563809365883895</v>
      </c>
      <c r="V4504" s="3">
        <v>43.788965052231852</v>
      </c>
      <c r="W4504" s="3">
        <v>5.8831906812136001</v>
      </c>
      <c r="X4504" s="3">
        <v>21932.569464126511</v>
      </c>
      <c r="Y4504" s="3">
        <v>43.788965052231852</v>
      </c>
      <c r="Z4504" s="3">
        <v>5.8831854802175245</v>
      </c>
      <c r="AA4504" s="3">
        <v>21932.569464126511</v>
      </c>
    </row>
    <row r="4505" spans="1:27" x14ac:dyDescent="0.25">
      <c r="A4505" s="2">
        <v>4504</v>
      </c>
      <c r="B4505" s="3" t="s">
        <v>178</v>
      </c>
      <c r="C4505" s="3" t="s">
        <v>333</v>
      </c>
      <c r="D4505" s="3" t="s">
        <v>179</v>
      </c>
      <c r="E4505" s="3" t="s">
        <v>221</v>
      </c>
      <c r="F4505" s="3">
        <v>0.56000000000000005</v>
      </c>
      <c r="G4505" s="3">
        <v>0.48</v>
      </c>
      <c r="H4505" s="3" t="s">
        <v>64</v>
      </c>
      <c r="I4505" s="2">
        <v>4140</v>
      </c>
      <c r="J4505" s="3" t="s">
        <v>130</v>
      </c>
      <c r="K4505" s="2">
        <v>4140</v>
      </c>
      <c r="L4505" s="3" t="s">
        <v>64</v>
      </c>
      <c r="M4505" s="3" t="s">
        <v>193</v>
      </c>
      <c r="N4505" s="3" t="s">
        <v>194</v>
      </c>
      <c r="O4505" s="3"/>
      <c r="P4505" s="3"/>
      <c r="Q4505" s="3"/>
      <c r="R4505" s="3">
        <v>0</v>
      </c>
      <c r="S4505" s="3">
        <v>1</v>
      </c>
      <c r="T4505" s="2">
        <v>66</v>
      </c>
      <c r="U4505" s="3">
        <v>24.600002359644066</v>
      </c>
      <c r="V4505" s="3">
        <v>105.87021899763113</v>
      </c>
      <c r="W4505" s="3">
        <v>72.192576428499663</v>
      </c>
      <c r="X4505" s="3">
        <v>55046.97071835438</v>
      </c>
      <c r="Y4505" s="3">
        <v>105.87021899763113</v>
      </c>
      <c r="Z4505" s="3">
        <v>72.192512607126716</v>
      </c>
      <c r="AA4505" s="3">
        <v>55046.97071835438</v>
      </c>
    </row>
    <row r="4506" spans="1:27" x14ac:dyDescent="0.25">
      <c r="A4506" s="2">
        <v>4505</v>
      </c>
      <c r="B4506" s="3" t="s">
        <v>178</v>
      </c>
      <c r="C4506" s="3" t="s">
        <v>333</v>
      </c>
      <c r="D4506" s="3" t="s">
        <v>179</v>
      </c>
      <c r="E4506" s="3" t="s">
        <v>221</v>
      </c>
      <c r="F4506" s="3">
        <v>0.56000000000000005</v>
      </c>
      <c r="G4506" s="3">
        <v>0.48</v>
      </c>
      <c r="H4506" s="3" t="s">
        <v>64</v>
      </c>
      <c r="I4506" s="2">
        <v>4200</v>
      </c>
      <c r="J4506" s="3" t="s">
        <v>78</v>
      </c>
      <c r="K4506" s="2">
        <v>3000</v>
      </c>
      <c r="L4506" s="3" t="s">
        <v>64</v>
      </c>
      <c r="M4506" s="3" t="s">
        <v>338</v>
      </c>
      <c r="N4506" s="3" t="s">
        <v>339</v>
      </c>
      <c r="O4506" s="3"/>
      <c r="P4506" s="3"/>
      <c r="Q4506" s="3"/>
      <c r="R4506" s="3">
        <v>0</v>
      </c>
      <c r="S4506" s="3">
        <v>1</v>
      </c>
      <c r="T4506" s="2">
        <v>70</v>
      </c>
      <c r="U4506" s="3">
        <v>20.079140279758814</v>
      </c>
      <c r="V4506" s="3">
        <v>98.669916408141475</v>
      </c>
      <c r="W4506" s="3">
        <v>10.643141041267649</v>
      </c>
      <c r="X4506" s="3">
        <v>48825.572052362906</v>
      </c>
      <c r="Y4506" s="3">
        <v>98.669916408141475</v>
      </c>
      <c r="Z4506" s="3">
        <v>10.643131632268718</v>
      </c>
      <c r="AA4506" s="3">
        <v>48825.572052362906</v>
      </c>
    </row>
    <row r="4507" spans="1:27" x14ac:dyDescent="0.25">
      <c r="A4507" s="2">
        <v>4506</v>
      </c>
      <c r="B4507" s="3" t="s">
        <v>178</v>
      </c>
      <c r="C4507" s="3" t="s">
        <v>333</v>
      </c>
      <c r="D4507" s="3" t="s">
        <v>179</v>
      </c>
      <c r="E4507" s="3" t="s">
        <v>221</v>
      </c>
      <c r="F4507" s="3">
        <v>0.56000000000000005</v>
      </c>
      <c r="G4507" s="3">
        <v>0.48</v>
      </c>
      <c r="H4507" s="3" t="s">
        <v>64</v>
      </c>
      <c r="I4507" s="2">
        <v>4200</v>
      </c>
      <c r="J4507" s="3" t="s">
        <v>78</v>
      </c>
      <c r="K4507" s="2">
        <v>4200</v>
      </c>
      <c r="L4507" s="3" t="s">
        <v>64</v>
      </c>
      <c r="M4507" s="3" t="s">
        <v>33</v>
      </c>
      <c r="N4507" s="3" t="s">
        <v>33</v>
      </c>
      <c r="O4507" s="3"/>
      <c r="P4507" s="3"/>
      <c r="Q4507" s="3"/>
      <c r="R4507" s="3">
        <v>0</v>
      </c>
      <c r="S4507" s="3">
        <v>1</v>
      </c>
      <c r="T4507" s="2">
        <v>669</v>
      </c>
      <c r="U4507" s="3">
        <v>210.85153362946312</v>
      </c>
      <c r="V4507" s="3">
        <v>1071.8058535456416</v>
      </c>
      <c r="W4507" s="3">
        <v>124.83126809994897</v>
      </c>
      <c r="X4507" s="3">
        <v>506177.59165334899</v>
      </c>
      <c r="Y4507" s="3">
        <v>1071.8058535456416</v>
      </c>
      <c r="Z4507" s="3">
        <v>124.83115774368653</v>
      </c>
      <c r="AA4507" s="3">
        <v>506177.59165334899</v>
      </c>
    </row>
    <row r="4508" spans="1:27" x14ac:dyDescent="0.25">
      <c r="A4508" s="2">
        <v>4507</v>
      </c>
      <c r="B4508" s="3" t="s">
        <v>178</v>
      </c>
      <c r="C4508" s="3" t="s">
        <v>333</v>
      </c>
      <c r="D4508" s="3" t="s">
        <v>179</v>
      </c>
      <c r="E4508" s="3" t="s">
        <v>221</v>
      </c>
      <c r="F4508" s="3">
        <v>0.56000000000000005</v>
      </c>
      <c r="G4508" s="3">
        <v>0.48</v>
      </c>
      <c r="H4508" s="3" t="s">
        <v>64</v>
      </c>
      <c r="I4508" s="2">
        <v>4200</v>
      </c>
      <c r="J4508" s="3" t="s">
        <v>78</v>
      </c>
      <c r="K4508" s="2">
        <v>4200</v>
      </c>
      <c r="L4508" s="3" t="s">
        <v>64</v>
      </c>
      <c r="M4508" s="3" t="s">
        <v>336</v>
      </c>
      <c r="N4508" s="3" t="s">
        <v>337</v>
      </c>
      <c r="O4508" s="3"/>
      <c r="P4508" s="3"/>
      <c r="Q4508" s="3"/>
      <c r="R4508" s="3">
        <v>0</v>
      </c>
      <c r="S4508" s="3">
        <v>1</v>
      </c>
      <c r="T4508" s="2">
        <v>22</v>
      </c>
      <c r="U4508" s="3">
        <v>6.0431019715437682</v>
      </c>
      <c r="V4508" s="3">
        <v>34.252782617040097</v>
      </c>
      <c r="W4508" s="3">
        <v>4.1906204639620457</v>
      </c>
      <c r="X4508" s="3">
        <v>15755.348737930461</v>
      </c>
      <c r="Y4508" s="3">
        <v>34.252782617040097</v>
      </c>
      <c r="Z4508" s="3">
        <v>4.1906167592715509</v>
      </c>
      <c r="AA4508" s="3">
        <v>15755.348737930461</v>
      </c>
    </row>
    <row r="4509" spans="1:27" x14ac:dyDescent="0.25">
      <c r="A4509" s="2">
        <v>4508</v>
      </c>
      <c r="B4509" s="3" t="s">
        <v>178</v>
      </c>
      <c r="C4509" s="3" t="s">
        <v>333</v>
      </c>
      <c r="D4509" s="3" t="s">
        <v>179</v>
      </c>
      <c r="E4509" s="3" t="s">
        <v>221</v>
      </c>
      <c r="F4509" s="3">
        <v>0.56000000000000005</v>
      </c>
      <c r="G4509" s="3">
        <v>0.48</v>
      </c>
      <c r="H4509" s="3" t="s">
        <v>64</v>
      </c>
      <c r="I4509" s="2">
        <v>4200</v>
      </c>
      <c r="J4509" s="3" t="s">
        <v>78</v>
      </c>
      <c r="K4509" s="2">
        <v>4200</v>
      </c>
      <c r="L4509" s="3" t="s">
        <v>64</v>
      </c>
      <c r="M4509" s="3" t="s">
        <v>193</v>
      </c>
      <c r="N4509" s="3" t="s">
        <v>194</v>
      </c>
      <c r="O4509" s="3"/>
      <c r="P4509" s="3"/>
      <c r="Q4509" s="3"/>
      <c r="R4509" s="3">
        <v>0</v>
      </c>
      <c r="S4509" s="3">
        <v>1</v>
      </c>
      <c r="T4509" s="2">
        <v>10</v>
      </c>
      <c r="U4509" s="3">
        <v>0.59793369747360359</v>
      </c>
      <c r="V4509" s="3">
        <v>3.3905306438282681</v>
      </c>
      <c r="W4509" s="3">
        <v>0.45295864961255061</v>
      </c>
      <c r="X4509" s="3">
        <v>1668.1687512100636</v>
      </c>
      <c r="Y4509" s="3">
        <v>3.3905306438282681</v>
      </c>
      <c r="Z4509" s="3">
        <v>0.45295824917743249</v>
      </c>
      <c r="AA4509" s="3">
        <v>1668.1687512100636</v>
      </c>
    </row>
    <row r="4510" spans="1:27" x14ac:dyDescent="0.25">
      <c r="A4510" s="2">
        <v>4509</v>
      </c>
      <c r="B4510" s="3" t="s">
        <v>178</v>
      </c>
      <c r="C4510" s="3" t="s">
        <v>333</v>
      </c>
      <c r="D4510" s="3" t="s">
        <v>179</v>
      </c>
      <c r="E4510" s="3" t="s">
        <v>221</v>
      </c>
      <c r="F4510" s="3">
        <v>0.56000000000000005</v>
      </c>
      <c r="G4510" s="3">
        <v>0.48</v>
      </c>
      <c r="H4510" s="3" t="s">
        <v>64</v>
      </c>
      <c r="I4510" s="2">
        <v>4200</v>
      </c>
      <c r="J4510" s="3" t="s">
        <v>78</v>
      </c>
      <c r="K4510" s="2">
        <v>4200</v>
      </c>
      <c r="L4510" s="3" t="s">
        <v>64</v>
      </c>
      <c r="M4510" s="3" t="s">
        <v>338</v>
      </c>
      <c r="N4510" s="3" t="s">
        <v>339</v>
      </c>
      <c r="O4510" s="3"/>
      <c r="P4510" s="3"/>
      <c r="Q4510" s="3"/>
      <c r="R4510" s="3">
        <v>0</v>
      </c>
      <c r="S4510" s="3">
        <v>1</v>
      </c>
      <c r="T4510" s="2">
        <v>96</v>
      </c>
      <c r="U4510" s="3">
        <v>22.553142180080151</v>
      </c>
      <c r="V4510" s="3">
        <v>120.48047176836776</v>
      </c>
      <c r="W4510" s="3">
        <v>15.571789953508096</v>
      </c>
      <c r="X4510" s="3">
        <v>67574.702461513109</v>
      </c>
      <c r="Y4510" s="3">
        <v>120.48047176836776</v>
      </c>
      <c r="Z4510" s="3">
        <v>15.571776187369473</v>
      </c>
      <c r="AA4510" s="3">
        <v>67574.702461513109</v>
      </c>
    </row>
    <row r="4511" spans="1:27" x14ac:dyDescent="0.25">
      <c r="A4511" s="2">
        <v>4510</v>
      </c>
      <c r="B4511" s="3" t="s">
        <v>178</v>
      </c>
      <c r="C4511" s="3" t="s">
        <v>333</v>
      </c>
      <c r="D4511" s="3" t="s">
        <v>179</v>
      </c>
      <c r="E4511" s="3" t="s">
        <v>221</v>
      </c>
      <c r="F4511" s="3">
        <v>0.56000000000000005</v>
      </c>
      <c r="G4511" s="3">
        <v>0.48</v>
      </c>
      <c r="H4511" s="3" t="s">
        <v>64</v>
      </c>
      <c r="I4511" s="2">
        <v>4200</v>
      </c>
      <c r="J4511" s="3" t="s">
        <v>78</v>
      </c>
      <c r="K4511" s="2">
        <v>4200</v>
      </c>
      <c r="L4511" s="3" t="s">
        <v>64</v>
      </c>
      <c r="M4511" s="3" t="s">
        <v>289</v>
      </c>
      <c r="N4511" s="3" t="s">
        <v>289</v>
      </c>
      <c r="O4511" s="3"/>
      <c r="P4511" s="3"/>
      <c r="Q4511" s="3"/>
      <c r="R4511" s="3">
        <v>0</v>
      </c>
      <c r="S4511" s="3">
        <v>1</v>
      </c>
      <c r="T4511" s="2">
        <v>601</v>
      </c>
      <c r="U4511" s="3">
        <v>140.66513211168663</v>
      </c>
      <c r="V4511" s="3">
        <v>881.7806962800704</v>
      </c>
      <c r="W4511" s="3">
        <v>116.53275174807881</v>
      </c>
      <c r="X4511" s="3">
        <v>428725.80560082733</v>
      </c>
      <c r="Y4511" s="3">
        <v>881.7806962800704</v>
      </c>
      <c r="Z4511" s="3">
        <v>116.53264872806513</v>
      </c>
      <c r="AA4511" s="3">
        <v>428725.80560082733</v>
      </c>
    </row>
    <row r="4512" spans="1:27" x14ac:dyDescent="0.25">
      <c r="A4512" s="2">
        <v>4511</v>
      </c>
      <c r="B4512" s="3" t="s">
        <v>178</v>
      </c>
      <c r="C4512" s="3" t="s">
        <v>333</v>
      </c>
      <c r="D4512" s="3" t="s">
        <v>179</v>
      </c>
      <c r="E4512" s="3" t="s">
        <v>221</v>
      </c>
      <c r="F4512" s="3">
        <v>0.56000000000000005</v>
      </c>
      <c r="G4512" s="3">
        <v>0.48</v>
      </c>
      <c r="H4512" s="3" t="s">
        <v>64</v>
      </c>
      <c r="I4512" s="2">
        <v>4200</v>
      </c>
      <c r="J4512" s="3" t="s">
        <v>78</v>
      </c>
      <c r="K4512" s="2">
        <v>4200</v>
      </c>
      <c r="L4512" s="3" t="s">
        <v>64</v>
      </c>
      <c r="M4512" s="3" t="s">
        <v>184</v>
      </c>
      <c r="N4512" s="3" t="s">
        <v>185</v>
      </c>
      <c r="O4512" s="3"/>
      <c r="P4512" s="3"/>
      <c r="Q4512" s="3"/>
      <c r="R4512" s="3">
        <v>0</v>
      </c>
      <c r="S4512" s="3">
        <v>1</v>
      </c>
      <c r="T4512" s="2">
        <v>37</v>
      </c>
      <c r="U4512" s="3">
        <v>9.5770004614943112</v>
      </c>
      <c r="V4512" s="3">
        <v>51.796422730152756</v>
      </c>
      <c r="W4512" s="3">
        <v>5.2857383518335856</v>
      </c>
      <c r="X4512" s="3">
        <v>24000.859811353817</v>
      </c>
      <c r="Y4512" s="3">
        <v>51.796422730152756</v>
      </c>
      <c r="Z4512" s="3">
        <v>5.2857336790113161</v>
      </c>
      <c r="AA4512" s="3">
        <v>24000.859811353817</v>
      </c>
    </row>
    <row r="4513" spans="1:27" x14ac:dyDescent="0.25">
      <c r="A4513" s="2">
        <v>4512</v>
      </c>
      <c r="B4513" s="3" t="s">
        <v>178</v>
      </c>
      <c r="C4513" s="3" t="s">
        <v>333</v>
      </c>
      <c r="D4513" s="3" t="s">
        <v>179</v>
      </c>
      <c r="E4513" s="3" t="s">
        <v>221</v>
      </c>
      <c r="F4513" s="3">
        <v>0.56000000000000005</v>
      </c>
      <c r="G4513" s="3">
        <v>0.48</v>
      </c>
      <c r="H4513" s="3" t="s">
        <v>64</v>
      </c>
      <c r="I4513" s="2">
        <v>4200</v>
      </c>
      <c r="J4513" s="3" t="s">
        <v>78</v>
      </c>
      <c r="K4513" s="2">
        <v>4200</v>
      </c>
      <c r="L4513" s="3" t="s">
        <v>64</v>
      </c>
      <c r="M4513" s="3" t="s">
        <v>367</v>
      </c>
      <c r="N4513" s="3" t="s">
        <v>368</v>
      </c>
      <c r="O4513" s="3"/>
      <c r="P4513" s="3"/>
      <c r="Q4513" s="3"/>
      <c r="R4513" s="3">
        <v>0</v>
      </c>
      <c r="S4513" s="3">
        <v>1</v>
      </c>
      <c r="T4513" s="2">
        <v>168</v>
      </c>
      <c r="U4513" s="3">
        <v>38.30677814439823</v>
      </c>
      <c r="V4513" s="3">
        <v>190.06185021434302</v>
      </c>
      <c r="W4513" s="3">
        <v>26.077204129320357</v>
      </c>
      <c r="X4513" s="3">
        <v>99337.635263731412</v>
      </c>
      <c r="Y4513" s="3">
        <v>190.06185021434302</v>
      </c>
      <c r="Z4513" s="3">
        <v>26.077181075939322</v>
      </c>
      <c r="AA4513" s="3">
        <v>99337.635263731412</v>
      </c>
    </row>
    <row r="4514" spans="1:27" x14ac:dyDescent="0.25">
      <c r="A4514" s="2">
        <v>4513</v>
      </c>
      <c r="B4514" s="3" t="s">
        <v>178</v>
      </c>
      <c r="C4514" s="3" t="s">
        <v>333</v>
      </c>
      <c r="D4514" s="3" t="s">
        <v>179</v>
      </c>
      <c r="E4514" s="3" t="s">
        <v>221</v>
      </c>
      <c r="F4514" s="3">
        <v>0.56000000000000005</v>
      </c>
      <c r="G4514" s="3">
        <v>0.48</v>
      </c>
      <c r="H4514" s="3" t="s">
        <v>64</v>
      </c>
      <c r="I4514" s="2">
        <v>4210</v>
      </c>
      <c r="J4514" s="3" t="s">
        <v>79</v>
      </c>
      <c r="K4514" s="2">
        <v>4210</v>
      </c>
      <c r="L4514" s="3" t="s">
        <v>64</v>
      </c>
      <c r="M4514" s="3" t="s">
        <v>33</v>
      </c>
      <c r="N4514" s="3" t="s">
        <v>33</v>
      </c>
      <c r="O4514" s="3"/>
      <c r="P4514" s="3"/>
      <c r="Q4514" s="3"/>
      <c r="R4514" s="3">
        <v>0</v>
      </c>
      <c r="S4514" s="3">
        <v>1</v>
      </c>
      <c r="T4514" s="2">
        <v>248</v>
      </c>
      <c r="U4514" s="3">
        <v>104.0963384545225</v>
      </c>
      <c r="V4514" s="3">
        <v>348.57731146095517</v>
      </c>
      <c r="W4514" s="3">
        <v>65.343477979511761</v>
      </c>
      <c r="X4514" s="3">
        <v>174956.72054629272</v>
      </c>
      <c r="Y4514" s="3">
        <v>348.57731146095517</v>
      </c>
      <c r="Z4514" s="3">
        <v>65.343420213039266</v>
      </c>
      <c r="AA4514" s="3">
        <v>174956.72054629272</v>
      </c>
    </row>
    <row r="4515" spans="1:27" x14ac:dyDescent="0.25">
      <c r="A4515" s="2">
        <v>4514</v>
      </c>
      <c r="B4515" s="3" t="s">
        <v>178</v>
      </c>
      <c r="C4515" s="3" t="s">
        <v>333</v>
      </c>
      <c r="D4515" s="3" t="s">
        <v>179</v>
      </c>
      <c r="E4515" s="3" t="s">
        <v>221</v>
      </c>
      <c r="F4515" s="3">
        <v>0.56000000000000005</v>
      </c>
      <c r="G4515" s="3">
        <v>0.48</v>
      </c>
      <c r="H4515" s="3" t="s">
        <v>64</v>
      </c>
      <c r="I4515" s="2">
        <v>4210</v>
      </c>
      <c r="J4515" s="3" t="s">
        <v>79</v>
      </c>
      <c r="K4515" s="2">
        <v>4210</v>
      </c>
      <c r="L4515" s="3" t="s">
        <v>64</v>
      </c>
      <c r="M4515" s="3" t="s">
        <v>289</v>
      </c>
      <c r="N4515" s="3" t="s">
        <v>289</v>
      </c>
      <c r="O4515" s="3"/>
      <c r="P4515" s="3"/>
      <c r="Q4515" s="3"/>
      <c r="R4515" s="3">
        <v>0</v>
      </c>
      <c r="S4515" s="3">
        <v>1</v>
      </c>
      <c r="T4515" s="2">
        <v>4</v>
      </c>
      <c r="U4515" s="3">
        <v>0.73801176254956402</v>
      </c>
      <c r="V4515" s="3">
        <v>2.902971956534655</v>
      </c>
      <c r="W4515" s="3">
        <v>0.35160250309512264</v>
      </c>
      <c r="X4515" s="3">
        <v>1355.244875707373</v>
      </c>
      <c r="Y4515" s="3">
        <v>2.902971956534655</v>
      </c>
      <c r="Z4515" s="3">
        <v>0.35160219226323991</v>
      </c>
      <c r="AA4515" s="3">
        <v>1355.244875707373</v>
      </c>
    </row>
    <row r="4516" spans="1:27" x14ac:dyDescent="0.25">
      <c r="A4516" s="2">
        <v>4515</v>
      </c>
      <c r="B4516" s="3" t="s">
        <v>178</v>
      </c>
      <c r="C4516" s="3" t="s">
        <v>333</v>
      </c>
      <c r="D4516" s="3" t="s">
        <v>179</v>
      </c>
      <c r="E4516" s="3" t="s">
        <v>221</v>
      </c>
      <c r="F4516" s="3">
        <v>0.56000000000000005</v>
      </c>
      <c r="G4516" s="3">
        <v>0.48</v>
      </c>
      <c r="H4516" s="3" t="s">
        <v>64</v>
      </c>
      <c r="I4516" s="2">
        <v>4210</v>
      </c>
      <c r="J4516" s="3" t="s">
        <v>79</v>
      </c>
      <c r="K4516" s="2">
        <v>4210</v>
      </c>
      <c r="L4516" s="3" t="s">
        <v>64</v>
      </c>
      <c r="M4516" s="3" t="s">
        <v>184</v>
      </c>
      <c r="N4516" s="3" t="s">
        <v>185</v>
      </c>
      <c r="O4516" s="3"/>
      <c r="P4516" s="3"/>
      <c r="Q4516" s="3"/>
      <c r="R4516" s="3">
        <v>0</v>
      </c>
      <c r="S4516" s="3">
        <v>1</v>
      </c>
      <c r="T4516" s="2">
        <v>80</v>
      </c>
      <c r="U4516" s="3">
        <v>21.818641033217872</v>
      </c>
      <c r="V4516" s="3">
        <v>123.97489149715538</v>
      </c>
      <c r="W4516" s="3">
        <v>20.691647238021947</v>
      </c>
      <c r="X4516" s="3">
        <v>60796.529801364799</v>
      </c>
      <c r="Y4516" s="3">
        <v>123.97489149715538</v>
      </c>
      <c r="Z4516" s="3">
        <v>20.691628945707119</v>
      </c>
      <c r="AA4516" s="3">
        <v>60796.529801364799</v>
      </c>
    </row>
    <row r="4517" spans="1:27" x14ac:dyDescent="0.25">
      <c r="A4517" s="2">
        <v>4516</v>
      </c>
      <c r="B4517" s="3" t="s">
        <v>178</v>
      </c>
      <c r="C4517" s="3" t="s">
        <v>333</v>
      </c>
      <c r="D4517" s="3" t="s">
        <v>179</v>
      </c>
      <c r="E4517" s="3" t="s">
        <v>221</v>
      </c>
      <c r="F4517" s="3">
        <v>0.56000000000000005</v>
      </c>
      <c r="G4517" s="3">
        <v>0.48</v>
      </c>
      <c r="H4517" s="3" t="s">
        <v>64</v>
      </c>
      <c r="I4517" s="2">
        <v>4260</v>
      </c>
      <c r="J4517" s="3" t="s">
        <v>172</v>
      </c>
      <c r="K4517" s="2">
        <v>4260</v>
      </c>
      <c r="L4517" s="3" t="s">
        <v>64</v>
      </c>
      <c r="M4517" s="3" t="s">
        <v>33</v>
      </c>
      <c r="N4517" s="3" t="s">
        <v>33</v>
      </c>
      <c r="O4517" s="3"/>
      <c r="P4517" s="3"/>
      <c r="Q4517" s="3"/>
      <c r="R4517" s="3">
        <v>0</v>
      </c>
      <c r="S4517" s="3">
        <v>1</v>
      </c>
      <c r="T4517" s="2">
        <v>6</v>
      </c>
      <c r="U4517" s="3">
        <v>0.40234156591686659</v>
      </c>
      <c r="V4517" s="3">
        <v>2.4138395289492998</v>
      </c>
      <c r="W4517" s="3">
        <v>0.52667934907704161</v>
      </c>
      <c r="X4517" s="3">
        <v>1151.3876384328321</v>
      </c>
      <c r="Y4517" s="3">
        <v>2.4138395289492998</v>
      </c>
      <c r="Z4517" s="3">
        <v>0.52667888346962433</v>
      </c>
      <c r="AA4517" s="3">
        <v>1151.3876384328321</v>
      </c>
    </row>
    <row r="4518" spans="1:27" x14ac:dyDescent="0.25">
      <c r="A4518" s="2">
        <v>4517</v>
      </c>
      <c r="B4518" s="3" t="s">
        <v>178</v>
      </c>
      <c r="C4518" s="3" t="s">
        <v>333</v>
      </c>
      <c r="D4518" s="3" t="s">
        <v>179</v>
      </c>
      <c r="E4518" s="3" t="s">
        <v>221</v>
      </c>
      <c r="F4518" s="3">
        <v>0.56000000000000005</v>
      </c>
      <c r="G4518" s="3">
        <v>0.48</v>
      </c>
      <c r="H4518" s="3" t="s">
        <v>64</v>
      </c>
      <c r="I4518" s="2">
        <v>4270</v>
      </c>
      <c r="J4518" s="3" t="s">
        <v>173</v>
      </c>
      <c r="K4518" s="2">
        <v>4270</v>
      </c>
      <c r="L4518" s="3" t="s">
        <v>64</v>
      </c>
      <c r="M4518" s="3" t="s">
        <v>33</v>
      </c>
      <c r="N4518" s="3" t="s">
        <v>33</v>
      </c>
      <c r="O4518" s="3"/>
      <c r="P4518" s="3"/>
      <c r="Q4518" s="3"/>
      <c r="R4518" s="3">
        <v>0</v>
      </c>
      <c r="S4518" s="3">
        <v>1</v>
      </c>
      <c r="T4518" s="2">
        <v>12</v>
      </c>
      <c r="U4518" s="3">
        <v>1.3849175866752461</v>
      </c>
      <c r="V4518" s="3">
        <v>7.448599524196605</v>
      </c>
      <c r="W4518" s="3">
        <v>3.129303028688371</v>
      </c>
      <c r="X4518" s="3">
        <v>3784.8667697944634</v>
      </c>
      <c r="Y4518" s="3">
        <v>7.448599524196605</v>
      </c>
      <c r="Z4518" s="3">
        <v>3.1293002622485777</v>
      </c>
      <c r="AA4518" s="3">
        <v>3784.8667697944634</v>
      </c>
    </row>
    <row r="4519" spans="1:27" x14ac:dyDescent="0.25">
      <c r="A4519" s="2">
        <v>4518</v>
      </c>
      <c r="B4519" s="3" t="s">
        <v>178</v>
      </c>
      <c r="C4519" s="3" t="s">
        <v>333</v>
      </c>
      <c r="D4519" s="3" t="s">
        <v>179</v>
      </c>
      <c r="E4519" s="3" t="s">
        <v>221</v>
      </c>
      <c r="F4519" s="3">
        <v>0.56000000000000005</v>
      </c>
      <c r="G4519" s="3">
        <v>0.48</v>
      </c>
      <c r="H4519" s="3" t="s">
        <v>64</v>
      </c>
      <c r="I4519" s="2">
        <v>4271</v>
      </c>
      <c r="J4519" s="3" t="s">
        <v>174</v>
      </c>
      <c r="K4519" s="2">
        <v>4271</v>
      </c>
      <c r="L4519" s="3" t="s">
        <v>64</v>
      </c>
      <c r="M4519" s="3" t="s">
        <v>33</v>
      </c>
      <c r="N4519" s="3" t="s">
        <v>33</v>
      </c>
      <c r="O4519" s="3"/>
      <c r="P4519" s="3"/>
      <c r="Q4519" s="3"/>
      <c r="R4519" s="3">
        <v>0</v>
      </c>
      <c r="S4519" s="3">
        <v>1</v>
      </c>
      <c r="T4519" s="2">
        <v>117</v>
      </c>
      <c r="U4519" s="3">
        <v>39.727195676173437</v>
      </c>
      <c r="V4519" s="3">
        <v>137.48805115322554</v>
      </c>
      <c r="W4519" s="3">
        <v>78.631863860641914</v>
      </c>
      <c r="X4519" s="3">
        <v>77192.942522634636</v>
      </c>
      <c r="Y4519" s="3">
        <v>137.48805115322554</v>
      </c>
      <c r="Z4519" s="3">
        <v>78.631794346659191</v>
      </c>
      <c r="AA4519" s="3">
        <v>77192.942522634636</v>
      </c>
    </row>
    <row r="4520" spans="1:27" x14ac:dyDescent="0.25">
      <c r="A4520" s="2">
        <v>4519</v>
      </c>
      <c r="B4520" s="3" t="s">
        <v>178</v>
      </c>
      <c r="C4520" s="3" t="s">
        <v>333</v>
      </c>
      <c r="D4520" s="3" t="s">
        <v>179</v>
      </c>
      <c r="E4520" s="3" t="s">
        <v>221</v>
      </c>
      <c r="F4520" s="3">
        <v>0.56000000000000005</v>
      </c>
      <c r="G4520" s="3">
        <v>0.48</v>
      </c>
      <c r="H4520" s="3" t="s">
        <v>64</v>
      </c>
      <c r="I4520" s="2">
        <v>4272</v>
      </c>
      <c r="J4520" s="3" t="s">
        <v>281</v>
      </c>
      <c r="K4520" s="2">
        <v>4272</v>
      </c>
      <c r="L4520" s="3" t="s">
        <v>64</v>
      </c>
      <c r="M4520" s="3" t="s">
        <v>33</v>
      </c>
      <c r="N4520" s="3" t="s">
        <v>33</v>
      </c>
      <c r="O4520" s="3"/>
      <c r="P4520" s="3"/>
      <c r="Q4520" s="3"/>
      <c r="R4520" s="3">
        <v>0</v>
      </c>
      <c r="S4520" s="3">
        <v>1</v>
      </c>
      <c r="T4520" s="2">
        <v>260</v>
      </c>
      <c r="U4520" s="3">
        <v>70.407739389591001</v>
      </c>
      <c r="V4520" s="3">
        <v>356.78655138097065</v>
      </c>
      <c r="W4520" s="3">
        <v>156.32841939480306</v>
      </c>
      <c r="X4520" s="3">
        <v>186541.61664048856</v>
      </c>
      <c r="Y4520" s="3">
        <v>356.78655138097065</v>
      </c>
      <c r="Z4520" s="3">
        <v>156.32828119369074</v>
      </c>
      <c r="AA4520" s="3">
        <v>186541.61664048856</v>
      </c>
    </row>
    <row r="4521" spans="1:27" x14ac:dyDescent="0.25">
      <c r="A4521" s="2">
        <v>4520</v>
      </c>
      <c r="B4521" s="3" t="s">
        <v>178</v>
      </c>
      <c r="C4521" s="3" t="s">
        <v>333</v>
      </c>
      <c r="D4521" s="3" t="s">
        <v>179</v>
      </c>
      <c r="E4521" s="3" t="s">
        <v>221</v>
      </c>
      <c r="F4521" s="3">
        <v>0.56000000000000005</v>
      </c>
      <c r="G4521" s="3">
        <v>0.48</v>
      </c>
      <c r="H4521" s="3" t="s">
        <v>64</v>
      </c>
      <c r="I4521" s="2">
        <v>4272</v>
      </c>
      <c r="J4521" s="3" t="s">
        <v>281</v>
      </c>
      <c r="K4521" s="2">
        <v>4272</v>
      </c>
      <c r="L4521" s="3" t="s">
        <v>64</v>
      </c>
      <c r="M4521" s="3" t="s">
        <v>193</v>
      </c>
      <c r="N4521" s="3" t="s">
        <v>194</v>
      </c>
      <c r="O4521" s="3"/>
      <c r="P4521" s="3"/>
      <c r="Q4521" s="3"/>
      <c r="R4521" s="3">
        <v>0</v>
      </c>
      <c r="S4521" s="3">
        <v>1</v>
      </c>
      <c r="T4521" s="2">
        <v>145</v>
      </c>
      <c r="U4521" s="3">
        <v>36.211850264845708</v>
      </c>
      <c r="V4521" s="3">
        <v>192.35037915185663</v>
      </c>
      <c r="W4521" s="3">
        <v>95.686273627084532</v>
      </c>
      <c r="X4521" s="3">
        <v>89120.528896588585</v>
      </c>
      <c r="Y4521" s="3">
        <v>192.35037915185663</v>
      </c>
      <c r="Z4521" s="3">
        <v>95.68618903626286</v>
      </c>
      <c r="AA4521" s="3">
        <v>89120.528896588585</v>
      </c>
    </row>
    <row r="4522" spans="1:27" x14ac:dyDescent="0.25">
      <c r="A4522" s="2">
        <v>4521</v>
      </c>
      <c r="B4522" s="3" t="s">
        <v>178</v>
      </c>
      <c r="C4522" s="3" t="s">
        <v>333</v>
      </c>
      <c r="D4522" s="3" t="s">
        <v>179</v>
      </c>
      <c r="E4522" s="3" t="s">
        <v>221</v>
      </c>
      <c r="F4522" s="3">
        <v>0.56000000000000005</v>
      </c>
      <c r="G4522" s="3">
        <v>0.48</v>
      </c>
      <c r="H4522" s="3" t="s">
        <v>64</v>
      </c>
      <c r="I4522" s="2">
        <v>4272</v>
      </c>
      <c r="J4522" s="3" t="s">
        <v>281</v>
      </c>
      <c r="K4522" s="2">
        <v>4272</v>
      </c>
      <c r="L4522" s="3" t="s">
        <v>64</v>
      </c>
      <c r="M4522" s="3" t="s">
        <v>184</v>
      </c>
      <c r="N4522" s="3" t="s">
        <v>185</v>
      </c>
      <c r="O4522" s="3"/>
      <c r="P4522" s="3"/>
      <c r="Q4522" s="3"/>
      <c r="R4522" s="3">
        <v>0</v>
      </c>
      <c r="S4522" s="3">
        <v>1</v>
      </c>
      <c r="T4522" s="2">
        <v>4</v>
      </c>
      <c r="U4522" s="3">
        <v>0.49470363944531753</v>
      </c>
      <c r="V4522" s="3">
        <v>2.5062823647617436</v>
      </c>
      <c r="W4522" s="3">
        <v>0.7135331441658318</v>
      </c>
      <c r="X4522" s="3">
        <v>1265.3870176359883</v>
      </c>
      <c r="Y4522" s="3">
        <v>2.5062823647617436</v>
      </c>
      <c r="Z4522" s="3">
        <v>0.71353251337154289</v>
      </c>
      <c r="AA4522" s="3">
        <v>1265.3870176359883</v>
      </c>
    </row>
    <row r="4523" spans="1:27" x14ac:dyDescent="0.25">
      <c r="A4523" s="2">
        <v>4522</v>
      </c>
      <c r="B4523" s="3" t="s">
        <v>178</v>
      </c>
      <c r="C4523" s="3" t="s">
        <v>333</v>
      </c>
      <c r="D4523" s="3" t="s">
        <v>179</v>
      </c>
      <c r="E4523" s="3" t="s">
        <v>221</v>
      </c>
      <c r="F4523" s="3">
        <v>0.56000000000000005</v>
      </c>
      <c r="G4523" s="3">
        <v>0.48</v>
      </c>
      <c r="H4523" s="3" t="s">
        <v>64</v>
      </c>
      <c r="I4523" s="2">
        <v>4280</v>
      </c>
      <c r="J4523" s="3" t="s">
        <v>80</v>
      </c>
      <c r="K4523" s="2">
        <v>4280</v>
      </c>
      <c r="L4523" s="3" t="s">
        <v>64</v>
      </c>
      <c r="M4523" s="3" t="s">
        <v>33</v>
      </c>
      <c r="N4523" s="3" t="s">
        <v>33</v>
      </c>
      <c r="O4523" s="3"/>
      <c r="P4523" s="3"/>
      <c r="Q4523" s="3"/>
      <c r="R4523" s="3">
        <v>0</v>
      </c>
      <c r="S4523" s="3">
        <v>1</v>
      </c>
      <c r="T4523" s="2">
        <v>159</v>
      </c>
      <c r="U4523" s="3">
        <v>69.823537268934231</v>
      </c>
      <c r="V4523" s="3">
        <v>226.22355425099639</v>
      </c>
      <c r="W4523" s="3">
        <v>7.9077196526803393</v>
      </c>
      <c r="X4523" s="3">
        <v>94558.772570888177</v>
      </c>
      <c r="Y4523" s="3">
        <v>226.22355425099639</v>
      </c>
      <c r="Z4523" s="3">
        <v>7.9077126619127229</v>
      </c>
      <c r="AA4523" s="3">
        <v>94558.772570888177</v>
      </c>
    </row>
    <row r="4524" spans="1:27" x14ac:dyDescent="0.25">
      <c r="A4524" s="2">
        <v>4523</v>
      </c>
      <c r="B4524" s="3" t="s">
        <v>178</v>
      </c>
      <c r="C4524" s="3" t="s">
        <v>333</v>
      </c>
      <c r="D4524" s="3" t="s">
        <v>179</v>
      </c>
      <c r="E4524" s="3" t="s">
        <v>221</v>
      </c>
      <c r="F4524" s="3">
        <v>0.56000000000000005</v>
      </c>
      <c r="G4524" s="3">
        <v>0.48</v>
      </c>
      <c r="H4524" s="3" t="s">
        <v>64</v>
      </c>
      <c r="I4524" s="2">
        <v>4280</v>
      </c>
      <c r="J4524" s="3" t="s">
        <v>80</v>
      </c>
      <c r="K4524" s="2">
        <v>4280</v>
      </c>
      <c r="L4524" s="3" t="s">
        <v>64</v>
      </c>
      <c r="M4524" s="3" t="s">
        <v>289</v>
      </c>
      <c r="N4524" s="3" t="s">
        <v>289</v>
      </c>
      <c r="O4524" s="3"/>
      <c r="P4524" s="3"/>
      <c r="Q4524" s="3"/>
      <c r="R4524" s="3">
        <v>0</v>
      </c>
      <c r="S4524" s="3">
        <v>1</v>
      </c>
      <c r="T4524" s="2">
        <v>102</v>
      </c>
      <c r="U4524" s="3">
        <v>16.166349082184418</v>
      </c>
      <c r="V4524" s="3">
        <v>116.64867502854287</v>
      </c>
      <c r="W4524" s="3">
        <v>13.972249414033156</v>
      </c>
      <c r="X4524" s="3">
        <v>46839.789645280311</v>
      </c>
      <c r="Y4524" s="3">
        <v>116.64867502854287</v>
      </c>
      <c r="Z4524" s="3">
        <v>13.972237061957857</v>
      </c>
      <c r="AA4524" s="3">
        <v>46839.789645280311</v>
      </c>
    </row>
    <row r="4525" spans="1:27" x14ac:dyDescent="0.25">
      <c r="A4525" s="2">
        <v>4524</v>
      </c>
      <c r="B4525" s="3" t="s">
        <v>178</v>
      </c>
      <c r="C4525" s="3" t="s">
        <v>333</v>
      </c>
      <c r="D4525" s="3" t="s">
        <v>179</v>
      </c>
      <c r="E4525" s="3" t="s">
        <v>221</v>
      </c>
      <c r="F4525" s="3">
        <v>0.56000000000000005</v>
      </c>
      <c r="G4525" s="3">
        <v>0.48</v>
      </c>
      <c r="H4525" s="3" t="s">
        <v>64</v>
      </c>
      <c r="I4525" s="2">
        <v>4280</v>
      </c>
      <c r="J4525" s="3" t="s">
        <v>80</v>
      </c>
      <c r="K4525" s="2">
        <v>4280</v>
      </c>
      <c r="L4525" s="3" t="s">
        <v>64</v>
      </c>
      <c r="M4525" s="3" t="s">
        <v>184</v>
      </c>
      <c r="N4525" s="3" t="s">
        <v>185</v>
      </c>
      <c r="O4525" s="3"/>
      <c r="P4525" s="3"/>
      <c r="Q4525" s="3"/>
      <c r="R4525" s="3">
        <v>0</v>
      </c>
      <c r="S4525" s="3">
        <v>1</v>
      </c>
      <c r="T4525" s="2">
        <v>2</v>
      </c>
      <c r="U4525" s="3">
        <v>1.5467849059592413E-2</v>
      </c>
      <c r="V4525" s="3">
        <v>8.3988891070383001E-2</v>
      </c>
      <c r="W4525" s="3">
        <v>9.6754394958937385E-3</v>
      </c>
      <c r="X4525" s="3">
        <v>38.412341431587741</v>
      </c>
      <c r="Y4525" s="3">
        <v>8.3988891070383001E-2</v>
      </c>
      <c r="Z4525" s="3">
        <v>9.6754309423850281E-3</v>
      </c>
      <c r="AA4525" s="3">
        <v>38.412341431587741</v>
      </c>
    </row>
    <row r="4526" spans="1:27" x14ac:dyDescent="0.25">
      <c r="A4526" s="2">
        <v>4525</v>
      </c>
      <c r="B4526" s="3" t="s">
        <v>178</v>
      </c>
      <c r="C4526" s="3" t="s">
        <v>333</v>
      </c>
      <c r="D4526" s="3" t="s">
        <v>179</v>
      </c>
      <c r="E4526" s="3" t="s">
        <v>221</v>
      </c>
      <c r="F4526" s="3">
        <v>0.56000000000000005</v>
      </c>
      <c r="G4526" s="3">
        <v>0.48</v>
      </c>
      <c r="H4526" s="3" t="s">
        <v>64</v>
      </c>
      <c r="I4526" s="2">
        <v>4321</v>
      </c>
      <c r="J4526" s="3" t="s">
        <v>175</v>
      </c>
      <c r="K4526" s="2">
        <v>4321</v>
      </c>
      <c r="L4526" s="3" t="s">
        <v>64</v>
      </c>
      <c r="M4526" s="3" t="s">
        <v>33</v>
      </c>
      <c r="N4526" s="3" t="s">
        <v>33</v>
      </c>
      <c r="O4526" s="3"/>
      <c r="P4526" s="3"/>
      <c r="Q4526" s="3"/>
      <c r="R4526" s="3">
        <v>0</v>
      </c>
      <c r="S4526" s="3">
        <v>1</v>
      </c>
      <c r="T4526" s="2">
        <v>32</v>
      </c>
      <c r="U4526" s="3">
        <v>8.6465682527052365</v>
      </c>
      <c r="V4526" s="3">
        <v>44.579087044778447</v>
      </c>
      <c r="W4526" s="3">
        <v>6.8263864902646114</v>
      </c>
      <c r="X4526" s="3">
        <v>21989.446976126506</v>
      </c>
      <c r="Y4526" s="3">
        <v>44.579087044778447</v>
      </c>
      <c r="Z4526" s="3">
        <v>6.8263804554424752</v>
      </c>
      <c r="AA4526" s="3">
        <v>21989.446976126506</v>
      </c>
    </row>
    <row r="4527" spans="1:27" x14ac:dyDescent="0.25">
      <c r="A4527" s="2">
        <v>4526</v>
      </c>
      <c r="B4527" s="3" t="s">
        <v>178</v>
      </c>
      <c r="C4527" s="3" t="s">
        <v>333</v>
      </c>
      <c r="D4527" s="3" t="s">
        <v>179</v>
      </c>
      <c r="E4527" s="3" t="s">
        <v>221</v>
      </c>
      <c r="F4527" s="3">
        <v>0.56000000000000005</v>
      </c>
      <c r="G4527" s="3">
        <v>0.48</v>
      </c>
      <c r="H4527" s="3" t="s">
        <v>64</v>
      </c>
      <c r="I4527" s="2">
        <v>4321</v>
      </c>
      <c r="J4527" s="3" t="s">
        <v>175</v>
      </c>
      <c r="K4527" s="2">
        <v>4321</v>
      </c>
      <c r="L4527" s="3" t="s">
        <v>64</v>
      </c>
      <c r="M4527" s="3" t="s">
        <v>193</v>
      </c>
      <c r="N4527" s="3" t="s">
        <v>194</v>
      </c>
      <c r="O4527" s="3"/>
      <c r="P4527" s="3"/>
      <c r="Q4527" s="3"/>
      <c r="R4527" s="3">
        <v>0</v>
      </c>
      <c r="S4527" s="3">
        <v>1</v>
      </c>
      <c r="T4527" s="2">
        <v>36</v>
      </c>
      <c r="U4527" s="3">
        <v>9.8363534674883422</v>
      </c>
      <c r="V4527" s="3">
        <v>42.272658972895407</v>
      </c>
      <c r="W4527" s="3">
        <v>6.9036087086072566</v>
      </c>
      <c r="X4527" s="3">
        <v>20836.833015094868</v>
      </c>
      <c r="Y4527" s="3">
        <v>42.272658972895407</v>
      </c>
      <c r="Z4527" s="3">
        <v>6.9036026055173236</v>
      </c>
      <c r="AA4527" s="3">
        <v>20836.833015094868</v>
      </c>
    </row>
    <row r="4528" spans="1:27" x14ac:dyDescent="0.25">
      <c r="A4528" s="2">
        <v>4527</v>
      </c>
      <c r="B4528" s="3" t="s">
        <v>178</v>
      </c>
      <c r="C4528" s="3" t="s">
        <v>333</v>
      </c>
      <c r="D4528" s="3" t="s">
        <v>179</v>
      </c>
      <c r="E4528" s="3" t="s">
        <v>221</v>
      </c>
      <c r="F4528" s="3">
        <v>0.56000000000000005</v>
      </c>
      <c r="G4528" s="3">
        <v>0.48</v>
      </c>
      <c r="H4528" s="3" t="s">
        <v>64</v>
      </c>
      <c r="I4528" s="2">
        <v>4322</v>
      </c>
      <c r="J4528" s="3" t="s">
        <v>381</v>
      </c>
      <c r="K4528" s="2">
        <v>4322</v>
      </c>
      <c r="L4528" s="3" t="s">
        <v>64</v>
      </c>
      <c r="M4528" s="3" t="s">
        <v>193</v>
      </c>
      <c r="N4528" s="3" t="s">
        <v>194</v>
      </c>
      <c r="O4528" s="3"/>
      <c r="P4528" s="3"/>
      <c r="Q4528" s="3"/>
      <c r="R4528" s="3">
        <v>0</v>
      </c>
      <c r="S4528" s="3">
        <v>1</v>
      </c>
      <c r="T4528" s="2">
        <v>21</v>
      </c>
      <c r="U4528" s="3">
        <v>5.8599432035976058</v>
      </c>
      <c r="V4528" s="3">
        <v>34.589763300038079</v>
      </c>
      <c r="W4528" s="3">
        <v>5.6224587887924615</v>
      </c>
      <c r="X4528" s="3">
        <v>16475.08070367081</v>
      </c>
      <c r="Y4528" s="3">
        <v>34.589763300038079</v>
      </c>
      <c r="Z4528" s="3">
        <v>5.6224538182946988</v>
      </c>
      <c r="AA4528" s="3">
        <v>16475.08070367081</v>
      </c>
    </row>
    <row r="4529" spans="1:27" x14ac:dyDescent="0.25">
      <c r="A4529" s="2">
        <v>4528</v>
      </c>
      <c r="B4529" s="3" t="s">
        <v>178</v>
      </c>
      <c r="C4529" s="3" t="s">
        <v>333</v>
      </c>
      <c r="D4529" s="3" t="s">
        <v>179</v>
      </c>
      <c r="E4529" s="3" t="s">
        <v>221</v>
      </c>
      <c r="F4529" s="3">
        <v>0.56000000000000005</v>
      </c>
      <c r="G4529" s="3">
        <v>0.48</v>
      </c>
      <c r="H4529" s="3" t="s">
        <v>64</v>
      </c>
      <c r="I4529" s="2">
        <v>4340</v>
      </c>
      <c r="J4529" s="3" t="s">
        <v>82</v>
      </c>
      <c r="K4529" s="2">
        <v>3000</v>
      </c>
      <c r="L4529" s="3" t="s">
        <v>64</v>
      </c>
      <c r="M4529" s="3" t="s">
        <v>338</v>
      </c>
      <c r="N4529" s="3" t="s">
        <v>339</v>
      </c>
      <c r="O4529" s="3"/>
      <c r="P4529" s="3"/>
      <c r="Q4529" s="3"/>
      <c r="R4529" s="3">
        <v>0</v>
      </c>
      <c r="S4529" s="3">
        <v>1</v>
      </c>
      <c r="T4529" s="2">
        <v>80</v>
      </c>
      <c r="U4529" s="3">
        <v>20.734494410483055</v>
      </c>
      <c r="V4529" s="3">
        <v>91.400693496061677</v>
      </c>
      <c r="W4529" s="3">
        <v>9.7064071586165284</v>
      </c>
      <c r="X4529" s="3">
        <v>49270.214801611444</v>
      </c>
      <c r="Y4529" s="3">
        <v>91.400693496061677</v>
      </c>
      <c r="Z4529" s="3">
        <v>9.70639857773104</v>
      </c>
      <c r="AA4529" s="3">
        <v>49270.214801611444</v>
      </c>
    </row>
    <row r="4530" spans="1:27" x14ac:dyDescent="0.25">
      <c r="A4530" s="2">
        <v>4529</v>
      </c>
      <c r="B4530" s="3" t="s">
        <v>178</v>
      </c>
      <c r="C4530" s="3" t="s">
        <v>333</v>
      </c>
      <c r="D4530" s="3" t="s">
        <v>179</v>
      </c>
      <c r="E4530" s="3" t="s">
        <v>221</v>
      </c>
      <c r="F4530" s="3">
        <v>0.56000000000000005</v>
      </c>
      <c r="G4530" s="3">
        <v>0.48</v>
      </c>
      <c r="H4530" s="3" t="s">
        <v>64</v>
      </c>
      <c r="I4530" s="2">
        <v>4340</v>
      </c>
      <c r="J4530" s="3" t="s">
        <v>82</v>
      </c>
      <c r="K4530" s="2">
        <v>3000</v>
      </c>
      <c r="L4530" s="3" t="s">
        <v>64</v>
      </c>
      <c r="M4530" s="3" t="s">
        <v>289</v>
      </c>
      <c r="N4530" s="3" t="s">
        <v>289</v>
      </c>
      <c r="O4530" s="3"/>
      <c r="P4530" s="3"/>
      <c r="Q4530" s="3"/>
      <c r="R4530" s="3">
        <v>0</v>
      </c>
      <c r="S4530" s="3">
        <v>1</v>
      </c>
      <c r="T4530" s="2">
        <v>2</v>
      </c>
      <c r="U4530" s="3">
        <v>6.8724591785264294E-5</v>
      </c>
      <c r="V4530" s="3">
        <v>4.9842708190409241E-4</v>
      </c>
      <c r="W4530" s="3">
        <v>6.7576624023539078E-5</v>
      </c>
      <c r="X4530" s="3">
        <v>0.22868563964299463</v>
      </c>
      <c r="Y4530" s="3">
        <v>4.9842708190409241E-4</v>
      </c>
      <c r="Z4530" s="3">
        <v>6.7576564282868199E-5</v>
      </c>
      <c r="AA4530" s="3">
        <v>0.22868563964299463</v>
      </c>
    </row>
    <row r="4531" spans="1:27" x14ac:dyDescent="0.25">
      <c r="A4531" s="2">
        <v>4530</v>
      </c>
      <c r="B4531" s="3" t="s">
        <v>178</v>
      </c>
      <c r="C4531" s="3" t="s">
        <v>333</v>
      </c>
      <c r="D4531" s="3" t="s">
        <v>179</v>
      </c>
      <c r="E4531" s="3" t="s">
        <v>221</v>
      </c>
      <c r="F4531" s="3">
        <v>0.56000000000000005</v>
      </c>
      <c r="G4531" s="3">
        <v>0.48</v>
      </c>
      <c r="H4531" s="3" t="s">
        <v>64</v>
      </c>
      <c r="I4531" s="2">
        <v>4340</v>
      </c>
      <c r="J4531" s="3" t="s">
        <v>82</v>
      </c>
      <c r="K4531" s="2">
        <v>4340</v>
      </c>
      <c r="L4531" s="3" t="s">
        <v>64</v>
      </c>
      <c r="M4531" s="3" t="s">
        <v>33</v>
      </c>
      <c r="N4531" s="3" t="s">
        <v>33</v>
      </c>
      <c r="O4531" s="3"/>
      <c r="P4531" s="3"/>
      <c r="Q4531" s="3"/>
      <c r="R4531" s="3">
        <v>0</v>
      </c>
      <c r="S4531" s="3">
        <v>1</v>
      </c>
      <c r="T4531" s="2">
        <v>1384</v>
      </c>
      <c r="U4531" s="3">
        <v>415.51167001220199</v>
      </c>
      <c r="V4531" s="3">
        <v>2059.6851698078676</v>
      </c>
      <c r="W4531" s="3">
        <v>261.11726175378101</v>
      </c>
      <c r="X4531" s="3">
        <v>1003553.420803461</v>
      </c>
      <c r="Y4531" s="3">
        <v>2059.6851698078676</v>
      </c>
      <c r="Z4531" s="3">
        <v>261.11703091478125</v>
      </c>
      <c r="AA4531" s="3">
        <v>1003553.420803461</v>
      </c>
    </row>
    <row r="4532" spans="1:27" x14ac:dyDescent="0.25">
      <c r="A4532" s="2">
        <v>4531</v>
      </c>
      <c r="B4532" s="3" t="s">
        <v>178</v>
      </c>
      <c r="C4532" s="3" t="s">
        <v>333</v>
      </c>
      <c r="D4532" s="3" t="s">
        <v>179</v>
      </c>
      <c r="E4532" s="3" t="s">
        <v>221</v>
      </c>
      <c r="F4532" s="3">
        <v>0.56000000000000005</v>
      </c>
      <c r="G4532" s="3">
        <v>0.48</v>
      </c>
      <c r="H4532" s="3" t="s">
        <v>64</v>
      </c>
      <c r="I4532" s="2">
        <v>4340</v>
      </c>
      <c r="J4532" s="3" t="s">
        <v>82</v>
      </c>
      <c r="K4532" s="2">
        <v>4340</v>
      </c>
      <c r="L4532" s="3" t="s">
        <v>64</v>
      </c>
      <c r="M4532" s="3" t="s">
        <v>336</v>
      </c>
      <c r="N4532" s="3" t="s">
        <v>337</v>
      </c>
      <c r="O4532" s="3"/>
      <c r="P4532" s="3"/>
      <c r="Q4532" s="3"/>
      <c r="R4532" s="3">
        <v>0</v>
      </c>
      <c r="S4532" s="3">
        <v>1</v>
      </c>
      <c r="T4532" s="2">
        <v>270</v>
      </c>
      <c r="U4532" s="3">
        <v>69.658778406541089</v>
      </c>
      <c r="V4532" s="3">
        <v>385.45311271751109</v>
      </c>
      <c r="W4532" s="3">
        <v>44.028969191131786</v>
      </c>
      <c r="X4532" s="3">
        <v>186559.19030709355</v>
      </c>
      <c r="Y4532" s="3">
        <v>385.45311271751109</v>
      </c>
      <c r="Z4532" s="3">
        <v>44.028930267610761</v>
      </c>
      <c r="AA4532" s="3">
        <v>186559.19030709355</v>
      </c>
    </row>
    <row r="4533" spans="1:27" x14ac:dyDescent="0.25">
      <c r="A4533" s="2">
        <v>4532</v>
      </c>
      <c r="B4533" s="3" t="s">
        <v>178</v>
      </c>
      <c r="C4533" s="3" t="s">
        <v>333</v>
      </c>
      <c r="D4533" s="3" t="s">
        <v>179</v>
      </c>
      <c r="E4533" s="3" t="s">
        <v>221</v>
      </c>
      <c r="F4533" s="3">
        <v>0.56000000000000005</v>
      </c>
      <c r="G4533" s="3">
        <v>0.48</v>
      </c>
      <c r="H4533" s="3" t="s">
        <v>64</v>
      </c>
      <c r="I4533" s="2">
        <v>4340</v>
      </c>
      <c r="J4533" s="3" t="s">
        <v>82</v>
      </c>
      <c r="K4533" s="2">
        <v>4340</v>
      </c>
      <c r="L4533" s="3" t="s">
        <v>64</v>
      </c>
      <c r="M4533" s="3" t="s">
        <v>193</v>
      </c>
      <c r="N4533" s="3" t="s">
        <v>194</v>
      </c>
      <c r="O4533" s="3"/>
      <c r="P4533" s="3"/>
      <c r="Q4533" s="3"/>
      <c r="R4533" s="3">
        <v>0</v>
      </c>
      <c r="S4533" s="3">
        <v>1</v>
      </c>
      <c r="T4533" s="2">
        <v>102</v>
      </c>
      <c r="U4533" s="3">
        <v>17.748994072064946</v>
      </c>
      <c r="V4533" s="3">
        <v>75.818633322225693</v>
      </c>
      <c r="W4533" s="3">
        <v>9.3820400711649086</v>
      </c>
      <c r="X4533" s="3">
        <v>36788.45164523046</v>
      </c>
      <c r="Y4533" s="3">
        <v>75.818633322225693</v>
      </c>
      <c r="Z4533" s="3">
        <v>9.3820317770340171</v>
      </c>
      <c r="AA4533" s="3">
        <v>36788.45164523046</v>
      </c>
    </row>
    <row r="4534" spans="1:27" x14ac:dyDescent="0.25">
      <c r="A4534" s="2">
        <v>4533</v>
      </c>
      <c r="B4534" s="3" t="s">
        <v>178</v>
      </c>
      <c r="C4534" s="3" t="s">
        <v>333</v>
      </c>
      <c r="D4534" s="3" t="s">
        <v>179</v>
      </c>
      <c r="E4534" s="3" t="s">
        <v>221</v>
      </c>
      <c r="F4534" s="3">
        <v>0.56000000000000005</v>
      </c>
      <c r="G4534" s="3">
        <v>0.48</v>
      </c>
      <c r="H4534" s="3" t="s">
        <v>64</v>
      </c>
      <c r="I4534" s="2">
        <v>4340</v>
      </c>
      <c r="J4534" s="3" t="s">
        <v>82</v>
      </c>
      <c r="K4534" s="2">
        <v>4340</v>
      </c>
      <c r="L4534" s="3" t="s">
        <v>64</v>
      </c>
      <c r="M4534" s="3" t="s">
        <v>338</v>
      </c>
      <c r="N4534" s="3" t="s">
        <v>339</v>
      </c>
      <c r="O4534" s="3"/>
      <c r="P4534" s="3"/>
      <c r="Q4534" s="3"/>
      <c r="R4534" s="3">
        <v>0</v>
      </c>
      <c r="S4534" s="3">
        <v>1</v>
      </c>
      <c r="T4534" s="2">
        <v>191</v>
      </c>
      <c r="U4534" s="3">
        <v>40.97528585082118</v>
      </c>
      <c r="V4534" s="3">
        <v>256.5179293181223</v>
      </c>
      <c r="W4534" s="3">
        <v>35.52337916270853</v>
      </c>
      <c r="X4534" s="3">
        <v>120103.87460794856</v>
      </c>
      <c r="Y4534" s="3">
        <v>256.5179293181223</v>
      </c>
      <c r="Z4534" s="3">
        <v>35.523347758498495</v>
      </c>
      <c r="AA4534" s="3">
        <v>120103.87460794856</v>
      </c>
    </row>
    <row r="4535" spans="1:27" x14ac:dyDescent="0.25">
      <c r="A4535" s="2">
        <v>4534</v>
      </c>
      <c r="B4535" s="3" t="s">
        <v>178</v>
      </c>
      <c r="C4535" s="3" t="s">
        <v>333</v>
      </c>
      <c r="D4535" s="3" t="s">
        <v>179</v>
      </c>
      <c r="E4535" s="3" t="s">
        <v>221</v>
      </c>
      <c r="F4535" s="3">
        <v>0.56000000000000005</v>
      </c>
      <c r="G4535" s="3">
        <v>0.48</v>
      </c>
      <c r="H4535" s="3" t="s">
        <v>64</v>
      </c>
      <c r="I4535" s="2">
        <v>4340</v>
      </c>
      <c r="J4535" s="3" t="s">
        <v>82</v>
      </c>
      <c r="K4535" s="2">
        <v>4340</v>
      </c>
      <c r="L4535" s="3" t="s">
        <v>64</v>
      </c>
      <c r="M4535" s="3" t="s">
        <v>289</v>
      </c>
      <c r="N4535" s="3" t="s">
        <v>289</v>
      </c>
      <c r="O4535" s="3"/>
      <c r="P4535" s="3"/>
      <c r="Q4535" s="3"/>
      <c r="R4535" s="3">
        <v>0</v>
      </c>
      <c r="S4535" s="3">
        <v>1</v>
      </c>
      <c r="T4535" s="2">
        <v>1855</v>
      </c>
      <c r="U4535" s="3">
        <v>482.14392602649957</v>
      </c>
      <c r="V4535" s="3">
        <v>2502.6779424789488</v>
      </c>
      <c r="W4535" s="3">
        <v>291.40361842652078</v>
      </c>
      <c r="X4535" s="3">
        <v>1186971.9806250434</v>
      </c>
      <c r="Y4535" s="3">
        <v>2502.6779424789488</v>
      </c>
      <c r="Z4535" s="3">
        <v>291.40336081306714</v>
      </c>
      <c r="AA4535" s="3">
        <v>1186971.9806250434</v>
      </c>
    </row>
    <row r="4536" spans="1:27" x14ac:dyDescent="0.25">
      <c r="A4536" s="2">
        <v>4535</v>
      </c>
      <c r="B4536" s="3" t="s">
        <v>178</v>
      </c>
      <c r="C4536" s="3" t="s">
        <v>333</v>
      </c>
      <c r="D4536" s="3" t="s">
        <v>179</v>
      </c>
      <c r="E4536" s="3" t="s">
        <v>221</v>
      </c>
      <c r="F4536" s="3">
        <v>0.56000000000000005</v>
      </c>
      <c r="G4536" s="3">
        <v>0.48</v>
      </c>
      <c r="H4536" s="3" t="s">
        <v>64</v>
      </c>
      <c r="I4536" s="2">
        <v>4340</v>
      </c>
      <c r="J4536" s="3" t="s">
        <v>82</v>
      </c>
      <c r="K4536" s="2">
        <v>4340</v>
      </c>
      <c r="L4536" s="3" t="s">
        <v>64</v>
      </c>
      <c r="M4536" s="3" t="s">
        <v>184</v>
      </c>
      <c r="N4536" s="3" t="s">
        <v>185</v>
      </c>
      <c r="O4536" s="3"/>
      <c r="P4536" s="3"/>
      <c r="Q4536" s="3"/>
      <c r="R4536" s="3">
        <v>0</v>
      </c>
      <c r="S4536" s="3">
        <v>1</v>
      </c>
      <c r="T4536" s="2">
        <v>327</v>
      </c>
      <c r="U4536" s="3">
        <v>110.52959650060106</v>
      </c>
      <c r="V4536" s="3">
        <v>565.27899088273819</v>
      </c>
      <c r="W4536" s="3">
        <v>65.620079636749395</v>
      </c>
      <c r="X4536" s="3">
        <v>275550.09603811242</v>
      </c>
      <c r="Y4536" s="3">
        <v>565.27899088273819</v>
      </c>
      <c r="Z4536" s="3">
        <v>65.620021625749089</v>
      </c>
      <c r="AA4536" s="3">
        <v>275550.09603811242</v>
      </c>
    </row>
    <row r="4537" spans="1:27" x14ac:dyDescent="0.25">
      <c r="A4537" s="2">
        <v>4536</v>
      </c>
      <c r="B4537" s="3" t="s">
        <v>178</v>
      </c>
      <c r="C4537" s="3" t="s">
        <v>333</v>
      </c>
      <c r="D4537" s="3" t="s">
        <v>179</v>
      </c>
      <c r="E4537" s="3" t="s">
        <v>221</v>
      </c>
      <c r="F4537" s="3">
        <v>0.56000000000000005</v>
      </c>
      <c r="G4537" s="3">
        <v>0.48</v>
      </c>
      <c r="H4537" s="3" t="s">
        <v>64</v>
      </c>
      <c r="I4537" s="2">
        <v>4340</v>
      </c>
      <c r="J4537" s="3" t="s">
        <v>82</v>
      </c>
      <c r="K4537" s="2">
        <v>4340</v>
      </c>
      <c r="L4537" s="3" t="s">
        <v>64</v>
      </c>
      <c r="M4537" s="3" t="s">
        <v>367</v>
      </c>
      <c r="N4537" s="3" t="s">
        <v>368</v>
      </c>
      <c r="O4537" s="3"/>
      <c r="P4537" s="3"/>
      <c r="Q4537" s="3"/>
      <c r="R4537" s="3">
        <v>0</v>
      </c>
      <c r="S4537" s="3">
        <v>1</v>
      </c>
      <c r="T4537" s="2">
        <v>31</v>
      </c>
      <c r="U4537" s="3">
        <v>4.0844129296904104</v>
      </c>
      <c r="V4537" s="3">
        <v>19.581882207057696</v>
      </c>
      <c r="W4537" s="3">
        <v>2.5739690258224259</v>
      </c>
      <c r="X4537" s="3">
        <v>9390.8660640333801</v>
      </c>
      <c r="Y4537" s="3">
        <v>19.581882207057696</v>
      </c>
      <c r="Z4537" s="3">
        <v>2.5739667503220156</v>
      </c>
      <c r="AA4537" s="3">
        <v>9390.8660640333801</v>
      </c>
    </row>
    <row r="4538" spans="1:27" x14ac:dyDescent="0.25">
      <c r="A4538" s="2">
        <v>4537</v>
      </c>
      <c r="B4538" s="3" t="s">
        <v>178</v>
      </c>
      <c r="C4538" s="3" t="s">
        <v>333</v>
      </c>
      <c r="D4538" s="3" t="s">
        <v>179</v>
      </c>
      <c r="E4538" s="3" t="s">
        <v>221</v>
      </c>
      <c r="F4538" s="3">
        <v>0.56000000000000005</v>
      </c>
      <c r="G4538" s="3">
        <v>0.48</v>
      </c>
      <c r="H4538" s="3" t="s">
        <v>64</v>
      </c>
      <c r="I4538" s="2">
        <v>4370</v>
      </c>
      <c r="J4538" s="3" t="s">
        <v>83</v>
      </c>
      <c r="K4538" s="2">
        <v>4370</v>
      </c>
      <c r="L4538" s="3" t="s">
        <v>64</v>
      </c>
      <c r="M4538" s="3" t="s">
        <v>33</v>
      </c>
      <c r="N4538" s="3" t="s">
        <v>33</v>
      </c>
      <c r="O4538" s="3"/>
      <c r="P4538" s="3"/>
      <c r="Q4538" s="3"/>
      <c r="R4538" s="3">
        <v>0</v>
      </c>
      <c r="S4538" s="3">
        <v>1</v>
      </c>
      <c r="T4538" s="2">
        <v>246</v>
      </c>
      <c r="U4538" s="3">
        <v>60.267443154187568</v>
      </c>
      <c r="V4538" s="3">
        <v>273.00547303913601</v>
      </c>
      <c r="W4538" s="3">
        <v>45.488420625571202</v>
      </c>
      <c r="X4538" s="3">
        <v>137919.09273019389</v>
      </c>
      <c r="Y4538" s="3">
        <v>273.00547303913601</v>
      </c>
      <c r="Z4538" s="3">
        <v>45.488380411831763</v>
      </c>
      <c r="AA4538" s="3">
        <v>137919.09273019389</v>
      </c>
    </row>
    <row r="4539" spans="1:27" x14ac:dyDescent="0.25">
      <c r="A4539" s="2">
        <v>4538</v>
      </c>
      <c r="B4539" s="3" t="s">
        <v>178</v>
      </c>
      <c r="C4539" s="3" t="s">
        <v>333</v>
      </c>
      <c r="D4539" s="3" t="s">
        <v>179</v>
      </c>
      <c r="E4539" s="3" t="s">
        <v>221</v>
      </c>
      <c r="F4539" s="3">
        <v>0.56000000000000005</v>
      </c>
      <c r="G4539" s="3">
        <v>0.48</v>
      </c>
      <c r="H4539" s="3" t="s">
        <v>64</v>
      </c>
      <c r="I4539" s="2">
        <v>4370</v>
      </c>
      <c r="J4539" s="3" t="s">
        <v>83</v>
      </c>
      <c r="K4539" s="2">
        <v>4370</v>
      </c>
      <c r="L4539" s="3" t="s">
        <v>64</v>
      </c>
      <c r="M4539" s="3" t="s">
        <v>336</v>
      </c>
      <c r="N4539" s="3" t="s">
        <v>337</v>
      </c>
      <c r="O4539" s="3"/>
      <c r="P4539" s="3"/>
      <c r="Q4539" s="3"/>
      <c r="R4539" s="3">
        <v>0</v>
      </c>
      <c r="S4539" s="3">
        <v>1</v>
      </c>
      <c r="T4539" s="2">
        <v>9</v>
      </c>
      <c r="U4539" s="3">
        <v>1.2852786237149574</v>
      </c>
      <c r="V4539" s="3">
        <v>6.4119061553514509</v>
      </c>
      <c r="W4539" s="3">
        <v>0.99685546669739211</v>
      </c>
      <c r="X4539" s="3">
        <v>3505.2428586155343</v>
      </c>
      <c r="Y4539" s="3">
        <v>6.4119061553514509</v>
      </c>
      <c r="Z4539" s="3">
        <v>0.99685458543386285</v>
      </c>
      <c r="AA4539" s="3">
        <v>3505.2428586155343</v>
      </c>
    </row>
    <row r="4540" spans="1:27" x14ac:dyDescent="0.25">
      <c r="A4540" s="2">
        <v>4539</v>
      </c>
      <c r="B4540" s="3" t="s">
        <v>178</v>
      </c>
      <c r="C4540" s="3" t="s">
        <v>333</v>
      </c>
      <c r="D4540" s="3" t="s">
        <v>179</v>
      </c>
      <c r="E4540" s="3" t="s">
        <v>221</v>
      </c>
      <c r="F4540" s="3">
        <v>0.56000000000000005</v>
      </c>
      <c r="G4540" s="3">
        <v>0.48</v>
      </c>
      <c r="H4540" s="3" t="s">
        <v>64</v>
      </c>
      <c r="I4540" s="2">
        <v>4370</v>
      </c>
      <c r="J4540" s="3" t="s">
        <v>83</v>
      </c>
      <c r="K4540" s="2">
        <v>4370</v>
      </c>
      <c r="L4540" s="3" t="s">
        <v>64</v>
      </c>
      <c r="M4540" s="3" t="s">
        <v>289</v>
      </c>
      <c r="N4540" s="3" t="s">
        <v>289</v>
      </c>
      <c r="O4540" s="3"/>
      <c r="P4540" s="3"/>
      <c r="Q4540" s="3"/>
      <c r="R4540" s="3">
        <v>0</v>
      </c>
      <c r="S4540" s="3">
        <v>1</v>
      </c>
      <c r="T4540" s="2">
        <v>254</v>
      </c>
      <c r="U4540" s="3">
        <v>37.871094256085726</v>
      </c>
      <c r="V4540" s="3">
        <v>234.3927794186138</v>
      </c>
      <c r="W4540" s="3">
        <v>35.637080710411368</v>
      </c>
      <c r="X4540" s="3">
        <v>109984.99146917768</v>
      </c>
      <c r="Y4540" s="3">
        <v>234.3927794186138</v>
      </c>
      <c r="Z4540" s="3">
        <v>35.637049205684242</v>
      </c>
      <c r="AA4540" s="3">
        <v>109984.99146917768</v>
      </c>
    </row>
    <row r="4541" spans="1:27" x14ac:dyDescent="0.25">
      <c r="A4541" s="2">
        <v>4540</v>
      </c>
      <c r="B4541" s="3" t="s">
        <v>178</v>
      </c>
      <c r="C4541" s="3" t="s">
        <v>333</v>
      </c>
      <c r="D4541" s="3" t="s">
        <v>179</v>
      </c>
      <c r="E4541" s="3" t="s">
        <v>221</v>
      </c>
      <c r="F4541" s="3">
        <v>0.56000000000000005</v>
      </c>
      <c r="G4541" s="3">
        <v>0.48</v>
      </c>
      <c r="H4541" s="3" t="s">
        <v>64</v>
      </c>
      <c r="I4541" s="2">
        <v>4410</v>
      </c>
      <c r="J4541" s="3" t="s">
        <v>276</v>
      </c>
      <c r="K4541" s="2">
        <v>4410</v>
      </c>
      <c r="L4541" s="3" t="s">
        <v>64</v>
      </c>
      <c r="M4541" s="3" t="s">
        <v>33</v>
      </c>
      <c r="N4541" s="3" t="s">
        <v>33</v>
      </c>
      <c r="O4541" s="3"/>
      <c r="P4541" s="3"/>
      <c r="Q4541" s="3"/>
      <c r="R4541" s="3">
        <v>0</v>
      </c>
      <c r="S4541" s="3">
        <v>1</v>
      </c>
      <c r="T4541" s="2">
        <v>507</v>
      </c>
      <c r="U4541" s="3">
        <v>212.27988226857599</v>
      </c>
      <c r="V4541" s="3">
        <v>1003.365694262062</v>
      </c>
      <c r="W4541" s="3">
        <v>167.44824224734708</v>
      </c>
      <c r="X4541" s="3">
        <v>501211.56732314907</v>
      </c>
      <c r="Y4541" s="3">
        <v>1003.365694262062</v>
      </c>
      <c r="Z4541" s="3">
        <v>167.44809421582809</v>
      </c>
      <c r="AA4541" s="3">
        <v>501211.56732314907</v>
      </c>
    </row>
    <row r="4542" spans="1:27" x14ac:dyDescent="0.25">
      <c r="A4542" s="2">
        <v>4541</v>
      </c>
      <c r="B4542" s="3" t="s">
        <v>178</v>
      </c>
      <c r="C4542" s="3" t="s">
        <v>333</v>
      </c>
      <c r="D4542" s="3" t="s">
        <v>179</v>
      </c>
      <c r="E4542" s="3" t="s">
        <v>221</v>
      </c>
      <c r="F4542" s="3">
        <v>0.56000000000000005</v>
      </c>
      <c r="G4542" s="3">
        <v>0.48</v>
      </c>
      <c r="H4542" s="3" t="s">
        <v>64</v>
      </c>
      <c r="I4542" s="2">
        <v>4410</v>
      </c>
      <c r="J4542" s="3" t="s">
        <v>276</v>
      </c>
      <c r="K4542" s="2">
        <v>4410</v>
      </c>
      <c r="L4542" s="3" t="s">
        <v>64</v>
      </c>
      <c r="M4542" s="3" t="s">
        <v>193</v>
      </c>
      <c r="N4542" s="3" t="s">
        <v>194</v>
      </c>
      <c r="O4542" s="3"/>
      <c r="P4542" s="3"/>
      <c r="Q4542" s="3"/>
      <c r="R4542" s="3">
        <v>0</v>
      </c>
      <c r="S4542" s="3">
        <v>1</v>
      </c>
      <c r="T4542" s="2">
        <v>17</v>
      </c>
      <c r="U4542" s="3">
        <v>0.56637267620500542</v>
      </c>
      <c r="V4542" s="3">
        <v>2.9477281611493038</v>
      </c>
      <c r="W4542" s="3">
        <v>0.40129850606441808</v>
      </c>
      <c r="X4542" s="3">
        <v>1441.77574811461</v>
      </c>
      <c r="Y4542" s="3">
        <v>2.9477281611493038</v>
      </c>
      <c r="Z4542" s="3">
        <v>0.40129815129910967</v>
      </c>
      <c r="AA4542" s="3">
        <v>1441.77574811461</v>
      </c>
    </row>
    <row r="4543" spans="1:27" x14ac:dyDescent="0.25">
      <c r="A4543" s="2">
        <v>4542</v>
      </c>
      <c r="B4543" s="3" t="s">
        <v>178</v>
      </c>
      <c r="C4543" s="3" t="s">
        <v>333</v>
      </c>
      <c r="D4543" s="3" t="s">
        <v>179</v>
      </c>
      <c r="E4543" s="3" t="s">
        <v>221</v>
      </c>
      <c r="F4543" s="3">
        <v>0.56000000000000005</v>
      </c>
      <c r="G4543" s="3">
        <v>0.48</v>
      </c>
      <c r="H4543" s="3" t="s">
        <v>64</v>
      </c>
      <c r="I4543" s="2">
        <v>5100</v>
      </c>
      <c r="J4543" s="3" t="s">
        <v>85</v>
      </c>
      <c r="K4543" s="2">
        <v>5100</v>
      </c>
      <c r="L4543" s="3" t="s">
        <v>64</v>
      </c>
      <c r="M4543" s="3" t="s">
        <v>33</v>
      </c>
      <c r="N4543" s="3" t="s">
        <v>33</v>
      </c>
      <c r="O4543" s="3"/>
      <c r="P4543" s="3"/>
      <c r="Q4543" s="3"/>
      <c r="R4543" s="3">
        <v>0</v>
      </c>
      <c r="S4543" s="3">
        <v>1</v>
      </c>
      <c r="T4543" s="2">
        <v>1216</v>
      </c>
      <c r="U4543" s="3">
        <v>263.98089804606241</v>
      </c>
      <c r="V4543" s="3">
        <v>477.10934854309869</v>
      </c>
      <c r="W4543" s="3">
        <v>60.969294554134393</v>
      </c>
      <c r="X4543" s="3">
        <v>230380.2761885151</v>
      </c>
      <c r="Y4543" s="3">
        <v>477.10934854309869</v>
      </c>
      <c r="Z4543" s="3">
        <v>60.969240654630099</v>
      </c>
      <c r="AA4543" s="3">
        <v>230380.2761885151</v>
      </c>
    </row>
    <row r="4544" spans="1:27" x14ac:dyDescent="0.25">
      <c r="A4544" s="2">
        <v>4543</v>
      </c>
      <c r="B4544" s="3" t="s">
        <v>178</v>
      </c>
      <c r="C4544" s="3" t="s">
        <v>333</v>
      </c>
      <c r="D4544" s="3" t="s">
        <v>179</v>
      </c>
      <c r="E4544" s="3" t="s">
        <v>221</v>
      </c>
      <c r="F4544" s="3">
        <v>0.56000000000000005</v>
      </c>
      <c r="G4544" s="3">
        <v>0.48</v>
      </c>
      <c r="H4544" s="3" t="s">
        <v>64</v>
      </c>
      <c r="I4544" s="2">
        <v>5100</v>
      </c>
      <c r="J4544" s="3" t="s">
        <v>85</v>
      </c>
      <c r="K4544" s="2">
        <v>5100</v>
      </c>
      <c r="L4544" s="3" t="s">
        <v>64</v>
      </c>
      <c r="M4544" s="3" t="s">
        <v>193</v>
      </c>
      <c r="N4544" s="3" t="s">
        <v>194</v>
      </c>
      <c r="O4544" s="3"/>
      <c r="P4544" s="3"/>
      <c r="Q4544" s="3"/>
      <c r="R4544" s="3">
        <v>0</v>
      </c>
      <c r="S4544" s="3">
        <v>1</v>
      </c>
      <c r="T4544" s="2">
        <v>165</v>
      </c>
      <c r="U4544" s="3">
        <v>24.371153731636181</v>
      </c>
      <c r="V4544" s="3">
        <v>49.576085688619997</v>
      </c>
      <c r="W4544" s="3">
        <v>6.4068449772122866</v>
      </c>
      <c r="X4544" s="3">
        <v>24442.229569301602</v>
      </c>
      <c r="Y4544" s="3">
        <v>49.576085688619997</v>
      </c>
      <c r="Z4544" s="3">
        <v>6.4068393132830685</v>
      </c>
      <c r="AA4544" s="3">
        <v>24442.229569301602</v>
      </c>
    </row>
    <row r="4545" spans="1:27" x14ac:dyDescent="0.25">
      <c r="A4545" s="2">
        <v>4544</v>
      </c>
      <c r="B4545" s="3" t="s">
        <v>178</v>
      </c>
      <c r="C4545" s="3" t="s">
        <v>333</v>
      </c>
      <c r="D4545" s="3" t="s">
        <v>179</v>
      </c>
      <c r="E4545" s="3" t="s">
        <v>221</v>
      </c>
      <c r="F4545" s="3">
        <v>0.56000000000000005</v>
      </c>
      <c r="G4545" s="3">
        <v>0.48</v>
      </c>
      <c r="H4545" s="3" t="s">
        <v>64</v>
      </c>
      <c r="I4545" s="2">
        <v>5100</v>
      </c>
      <c r="J4545" s="3" t="s">
        <v>85</v>
      </c>
      <c r="K4545" s="2">
        <v>5100</v>
      </c>
      <c r="L4545" s="3" t="s">
        <v>64</v>
      </c>
      <c r="M4545" s="3" t="s">
        <v>338</v>
      </c>
      <c r="N4545" s="3" t="s">
        <v>339</v>
      </c>
      <c r="O4545" s="3"/>
      <c r="P4545" s="3"/>
      <c r="Q4545" s="3"/>
      <c r="R4545" s="3">
        <v>0</v>
      </c>
      <c r="S4545" s="3">
        <v>1</v>
      </c>
      <c r="T4545" s="2">
        <v>386</v>
      </c>
      <c r="U4545" s="3">
        <v>67.020085150469043</v>
      </c>
      <c r="V4545" s="3">
        <v>348.97124530920831</v>
      </c>
      <c r="W4545" s="3">
        <v>50.447496619332931</v>
      </c>
      <c r="X4545" s="3">
        <v>143875.69198342256</v>
      </c>
      <c r="Y4545" s="3">
        <v>348.97124530920831</v>
      </c>
      <c r="Z4545" s="3">
        <v>50.447452021554966</v>
      </c>
      <c r="AA4545" s="3">
        <v>143875.69198342256</v>
      </c>
    </row>
    <row r="4546" spans="1:27" x14ac:dyDescent="0.25">
      <c r="A4546" s="2">
        <v>4545</v>
      </c>
      <c r="B4546" s="3" t="s">
        <v>178</v>
      </c>
      <c r="C4546" s="3" t="s">
        <v>333</v>
      </c>
      <c r="D4546" s="3" t="s">
        <v>179</v>
      </c>
      <c r="E4546" s="3" t="s">
        <v>221</v>
      </c>
      <c r="F4546" s="3">
        <v>0.56000000000000005</v>
      </c>
      <c r="G4546" s="3">
        <v>0.48</v>
      </c>
      <c r="H4546" s="3" t="s">
        <v>64</v>
      </c>
      <c r="I4546" s="2">
        <v>5100</v>
      </c>
      <c r="J4546" s="3" t="s">
        <v>85</v>
      </c>
      <c r="K4546" s="2">
        <v>5100</v>
      </c>
      <c r="L4546" s="3" t="s">
        <v>64</v>
      </c>
      <c r="M4546" s="3" t="s">
        <v>289</v>
      </c>
      <c r="N4546" s="3" t="s">
        <v>289</v>
      </c>
      <c r="O4546" s="3"/>
      <c r="P4546" s="3"/>
      <c r="Q4546" s="3"/>
      <c r="R4546" s="3">
        <v>0</v>
      </c>
      <c r="S4546" s="3">
        <v>1</v>
      </c>
      <c r="T4546" s="2">
        <v>64</v>
      </c>
      <c r="U4546" s="3">
        <v>9.8979528513210369</v>
      </c>
      <c r="V4546" s="3">
        <v>30.249297739481484</v>
      </c>
      <c r="W4546" s="3">
        <v>3.3758133050365311</v>
      </c>
      <c r="X4546" s="3">
        <v>14693.76350774433</v>
      </c>
      <c r="Y4546" s="3">
        <v>30.249297739481484</v>
      </c>
      <c r="Z4546" s="3">
        <v>3.3758103206709542</v>
      </c>
      <c r="AA4546" s="3">
        <v>14693.76350774433</v>
      </c>
    </row>
    <row r="4547" spans="1:27" x14ac:dyDescent="0.25">
      <c r="A4547" s="2">
        <v>4546</v>
      </c>
      <c r="B4547" s="3" t="s">
        <v>178</v>
      </c>
      <c r="C4547" s="3" t="s">
        <v>333</v>
      </c>
      <c r="D4547" s="3" t="s">
        <v>179</v>
      </c>
      <c r="E4547" s="3" t="s">
        <v>221</v>
      </c>
      <c r="F4547" s="3">
        <v>0.56000000000000005</v>
      </c>
      <c r="G4547" s="3">
        <v>0.48</v>
      </c>
      <c r="H4547" s="3" t="s">
        <v>64</v>
      </c>
      <c r="I4547" s="2">
        <v>5200</v>
      </c>
      <c r="J4547" s="3" t="s">
        <v>86</v>
      </c>
      <c r="K4547" s="2">
        <v>5200</v>
      </c>
      <c r="L4547" s="3" t="s">
        <v>64</v>
      </c>
      <c r="M4547" s="3" t="s">
        <v>33</v>
      </c>
      <c r="N4547" s="3" t="s">
        <v>33</v>
      </c>
      <c r="O4547" s="3"/>
      <c r="P4547" s="3"/>
      <c r="Q4547" s="3"/>
      <c r="R4547" s="3">
        <v>0</v>
      </c>
      <c r="S4547" s="3">
        <v>1</v>
      </c>
      <c r="T4547" s="2">
        <v>160</v>
      </c>
      <c r="U4547" s="3">
        <v>74.122124210589632</v>
      </c>
      <c r="V4547" s="3">
        <v>9.2369437989975651</v>
      </c>
      <c r="W4547" s="3">
        <v>0.58977404706860825</v>
      </c>
      <c r="X4547" s="3">
        <v>61842.52700577466</v>
      </c>
      <c r="Y4547" s="3">
        <v>9.2369437989975651</v>
      </c>
      <c r="Z4547" s="3">
        <v>0.58977352568273667</v>
      </c>
      <c r="AA4547" s="3">
        <v>61842.52700577466</v>
      </c>
    </row>
    <row r="4548" spans="1:27" x14ac:dyDescent="0.25">
      <c r="A4548" s="2">
        <v>4547</v>
      </c>
      <c r="B4548" s="3" t="s">
        <v>178</v>
      </c>
      <c r="C4548" s="3" t="s">
        <v>333</v>
      </c>
      <c r="D4548" s="3" t="s">
        <v>179</v>
      </c>
      <c r="E4548" s="3" t="s">
        <v>221</v>
      </c>
      <c r="F4548" s="3">
        <v>0.56000000000000005</v>
      </c>
      <c r="G4548" s="3">
        <v>0.48</v>
      </c>
      <c r="H4548" s="3" t="s">
        <v>64</v>
      </c>
      <c r="I4548" s="2">
        <v>5200</v>
      </c>
      <c r="J4548" s="3" t="s">
        <v>86</v>
      </c>
      <c r="K4548" s="2">
        <v>5200</v>
      </c>
      <c r="L4548" s="3" t="s">
        <v>64</v>
      </c>
      <c r="M4548" s="3" t="s">
        <v>193</v>
      </c>
      <c r="N4548" s="3" t="s">
        <v>194</v>
      </c>
      <c r="O4548" s="3"/>
      <c r="P4548" s="3"/>
      <c r="Q4548" s="3"/>
      <c r="R4548" s="3">
        <v>0</v>
      </c>
      <c r="S4548" s="3">
        <v>1</v>
      </c>
      <c r="T4548" s="2">
        <v>7</v>
      </c>
      <c r="U4548" s="3">
        <v>0.795580178653297</v>
      </c>
      <c r="V4548" s="3">
        <v>3.0408935056373349E-4</v>
      </c>
      <c r="W4548" s="3">
        <v>1.2058893774933401E-5</v>
      </c>
      <c r="X4548" s="3">
        <v>701.03416389699964</v>
      </c>
      <c r="Y4548" s="3">
        <v>3.0408935056373349E-4</v>
      </c>
      <c r="Z4548" s="3">
        <v>1.2058883114347601E-5</v>
      </c>
      <c r="AA4548" s="3">
        <v>701.03416389699964</v>
      </c>
    </row>
    <row r="4549" spans="1:27" x14ac:dyDescent="0.25">
      <c r="A4549" s="2">
        <v>4548</v>
      </c>
      <c r="B4549" s="3" t="s">
        <v>178</v>
      </c>
      <c r="C4549" s="3" t="s">
        <v>333</v>
      </c>
      <c r="D4549" s="3" t="s">
        <v>179</v>
      </c>
      <c r="E4549" s="3" t="s">
        <v>221</v>
      </c>
      <c r="F4549" s="3">
        <v>0.56000000000000005</v>
      </c>
      <c r="G4549" s="3">
        <v>0.48</v>
      </c>
      <c r="H4549" s="3" t="s">
        <v>64</v>
      </c>
      <c r="I4549" s="2">
        <v>5200</v>
      </c>
      <c r="J4549" s="3" t="s">
        <v>86</v>
      </c>
      <c r="K4549" s="2">
        <v>5200</v>
      </c>
      <c r="L4549" s="3" t="s">
        <v>64</v>
      </c>
      <c r="M4549" s="3" t="s">
        <v>338</v>
      </c>
      <c r="N4549" s="3" t="s">
        <v>339</v>
      </c>
      <c r="O4549" s="3"/>
      <c r="P4549" s="3"/>
      <c r="Q4549" s="3"/>
      <c r="R4549" s="3">
        <v>0</v>
      </c>
      <c r="S4549" s="3">
        <v>1</v>
      </c>
      <c r="T4549" s="2">
        <v>6</v>
      </c>
      <c r="U4549" s="3">
        <v>1.2261369021440518</v>
      </c>
      <c r="V4549" s="3">
        <v>0.43743584750852171</v>
      </c>
      <c r="W4549" s="3">
        <v>4.820814463735295E-2</v>
      </c>
      <c r="X4549" s="3">
        <v>1752.6635079914136</v>
      </c>
      <c r="Y4549" s="3">
        <v>0.43743584750852171</v>
      </c>
      <c r="Z4549" s="3">
        <v>4.820810201925925E-2</v>
      </c>
      <c r="AA4549" s="3">
        <v>1752.6635079914136</v>
      </c>
    </row>
    <row r="4550" spans="1:27" x14ac:dyDescent="0.25">
      <c r="A4550" s="2">
        <v>4549</v>
      </c>
      <c r="B4550" s="3" t="s">
        <v>178</v>
      </c>
      <c r="C4550" s="3" t="s">
        <v>333</v>
      </c>
      <c r="D4550" s="3" t="s">
        <v>179</v>
      </c>
      <c r="E4550" s="3" t="s">
        <v>221</v>
      </c>
      <c r="F4550" s="3">
        <v>0.56000000000000005</v>
      </c>
      <c r="G4550" s="3">
        <v>0.48</v>
      </c>
      <c r="H4550" s="3" t="s">
        <v>64</v>
      </c>
      <c r="I4550" s="2">
        <v>5200</v>
      </c>
      <c r="J4550" s="3" t="s">
        <v>86</v>
      </c>
      <c r="K4550" s="2">
        <v>5200</v>
      </c>
      <c r="L4550" s="3" t="s">
        <v>64</v>
      </c>
      <c r="M4550" s="3" t="s">
        <v>184</v>
      </c>
      <c r="N4550" s="3" t="s">
        <v>185</v>
      </c>
      <c r="O4550" s="3"/>
      <c r="P4550" s="3"/>
      <c r="Q4550" s="3"/>
      <c r="R4550" s="3">
        <v>0</v>
      </c>
      <c r="S4550" s="3">
        <v>1</v>
      </c>
      <c r="T4550" s="2">
        <v>5</v>
      </c>
      <c r="U4550" s="3">
        <v>0.51356173228388347</v>
      </c>
      <c r="V4550" s="3">
        <v>0.61181473931917829</v>
      </c>
      <c r="W4550" s="3">
        <v>4.2909390098359798E-2</v>
      </c>
      <c r="X4550" s="3">
        <v>1001.4140250408805</v>
      </c>
      <c r="Y4550" s="3">
        <v>0.61181473931917829</v>
      </c>
      <c r="Z4550" s="3">
        <v>4.2909352164595398E-2</v>
      </c>
      <c r="AA4550" s="3">
        <v>1001.4140250408805</v>
      </c>
    </row>
    <row r="4551" spans="1:27" x14ac:dyDescent="0.25">
      <c r="A4551" s="2">
        <v>4550</v>
      </c>
      <c r="B4551" s="3" t="s">
        <v>178</v>
      </c>
      <c r="C4551" s="3" t="s">
        <v>333</v>
      </c>
      <c r="D4551" s="3" t="s">
        <v>179</v>
      </c>
      <c r="E4551" s="3" t="s">
        <v>221</v>
      </c>
      <c r="F4551" s="3">
        <v>0.56000000000000005</v>
      </c>
      <c r="G4551" s="3">
        <v>0.48</v>
      </c>
      <c r="H4551" s="3" t="s">
        <v>64</v>
      </c>
      <c r="I4551" s="2">
        <v>5201</v>
      </c>
      <c r="J4551" s="3" t="s">
        <v>282</v>
      </c>
      <c r="K4551" s="2">
        <v>5201</v>
      </c>
      <c r="L4551" s="3" t="s">
        <v>64</v>
      </c>
      <c r="M4551" s="3" t="s">
        <v>33</v>
      </c>
      <c r="N4551" s="3" t="s">
        <v>33</v>
      </c>
      <c r="O4551" s="3"/>
      <c r="P4551" s="3"/>
      <c r="Q4551" s="3"/>
      <c r="R4551" s="3">
        <v>0</v>
      </c>
      <c r="S4551" s="3">
        <v>1</v>
      </c>
      <c r="T4551" s="2">
        <v>11</v>
      </c>
      <c r="U4551" s="3">
        <v>2.6990902186309791</v>
      </c>
      <c r="V4551" s="3">
        <v>1.1696668979748437</v>
      </c>
      <c r="W4551" s="3">
        <v>0.11604021014640811</v>
      </c>
      <c r="X4551" s="3">
        <v>4024.0953565893778</v>
      </c>
      <c r="Y4551" s="3">
        <v>1.1696668979748437</v>
      </c>
      <c r="Z4551" s="3">
        <v>0.11604010756182306</v>
      </c>
      <c r="AA4551" s="3">
        <v>4024.0953565893778</v>
      </c>
    </row>
    <row r="4552" spans="1:27" x14ac:dyDescent="0.25">
      <c r="A4552" s="2">
        <v>4551</v>
      </c>
      <c r="B4552" s="3" t="s">
        <v>178</v>
      </c>
      <c r="C4552" s="3" t="s">
        <v>333</v>
      </c>
      <c r="D4552" s="3" t="s">
        <v>179</v>
      </c>
      <c r="E4552" s="3" t="s">
        <v>221</v>
      </c>
      <c r="F4552" s="3">
        <v>0.56000000000000005</v>
      </c>
      <c r="G4552" s="3">
        <v>0.48</v>
      </c>
      <c r="H4552" s="3" t="s">
        <v>64</v>
      </c>
      <c r="I4552" s="2">
        <v>5201</v>
      </c>
      <c r="J4552" s="3" t="s">
        <v>282</v>
      </c>
      <c r="K4552" s="2">
        <v>5201</v>
      </c>
      <c r="L4552" s="3" t="s">
        <v>64</v>
      </c>
      <c r="M4552" s="3" t="s">
        <v>193</v>
      </c>
      <c r="N4552" s="3" t="s">
        <v>194</v>
      </c>
      <c r="O4552" s="3"/>
      <c r="P4552" s="3"/>
      <c r="Q4552" s="3"/>
      <c r="R4552" s="3">
        <v>0</v>
      </c>
      <c r="S4552" s="3">
        <v>1</v>
      </c>
      <c r="T4552" s="2">
        <v>5</v>
      </c>
      <c r="U4552" s="3">
        <v>0.47305314575381746</v>
      </c>
      <c r="V4552" s="3">
        <v>0.45436790376205105</v>
      </c>
      <c r="W4552" s="3">
        <v>3.9880806828335877E-2</v>
      </c>
      <c r="X4552" s="3">
        <v>666.99302859604859</v>
      </c>
      <c r="Y4552" s="3">
        <v>0.45436790376205105</v>
      </c>
      <c r="Z4552" s="3">
        <v>3.9880771571970564E-2</v>
      </c>
      <c r="AA4552" s="3">
        <v>666.99302859604859</v>
      </c>
    </row>
    <row r="4553" spans="1:27" x14ac:dyDescent="0.25">
      <c r="A4553" s="2">
        <v>4552</v>
      </c>
      <c r="B4553" s="3" t="s">
        <v>178</v>
      </c>
      <c r="C4553" s="3" t="s">
        <v>333</v>
      </c>
      <c r="D4553" s="3" t="s">
        <v>179</v>
      </c>
      <c r="E4553" s="3" t="s">
        <v>221</v>
      </c>
      <c r="F4553" s="3">
        <v>0.56000000000000005</v>
      </c>
      <c r="G4553" s="3">
        <v>0.48</v>
      </c>
      <c r="H4553" s="3" t="s">
        <v>64</v>
      </c>
      <c r="I4553" s="2">
        <v>5201</v>
      </c>
      <c r="J4553" s="3" t="s">
        <v>282</v>
      </c>
      <c r="K4553" s="2">
        <v>5201</v>
      </c>
      <c r="L4553" s="3" t="s">
        <v>64</v>
      </c>
      <c r="M4553" s="3" t="s">
        <v>184</v>
      </c>
      <c r="N4553" s="3" t="s">
        <v>185</v>
      </c>
      <c r="O4553" s="3"/>
      <c r="P4553" s="3"/>
      <c r="Q4553" s="3"/>
      <c r="R4553" s="3">
        <v>0</v>
      </c>
      <c r="S4553" s="3">
        <v>1</v>
      </c>
      <c r="T4553" s="2">
        <v>15</v>
      </c>
      <c r="U4553" s="3">
        <v>2.6167121250157281</v>
      </c>
      <c r="V4553" s="3">
        <v>2.2894754861704047</v>
      </c>
      <c r="W4553" s="3">
        <v>0.17483256537800218</v>
      </c>
      <c r="X4553" s="3">
        <v>4257.4467193431728</v>
      </c>
      <c r="Y4553" s="3">
        <v>2.2894754861704047</v>
      </c>
      <c r="Z4553" s="3">
        <v>0.17483241081842155</v>
      </c>
      <c r="AA4553" s="3">
        <v>4257.4467193431728</v>
      </c>
    </row>
    <row r="4554" spans="1:27" x14ac:dyDescent="0.25">
      <c r="A4554" s="2">
        <v>4553</v>
      </c>
      <c r="B4554" s="3" t="s">
        <v>178</v>
      </c>
      <c r="C4554" s="3" t="s">
        <v>333</v>
      </c>
      <c r="D4554" s="3" t="s">
        <v>179</v>
      </c>
      <c r="E4554" s="3" t="s">
        <v>221</v>
      </c>
      <c r="F4554" s="3">
        <v>0.56000000000000005</v>
      </c>
      <c r="G4554" s="3">
        <v>0.48</v>
      </c>
      <c r="H4554" s="3" t="s">
        <v>64</v>
      </c>
      <c r="I4554" s="2">
        <v>5300</v>
      </c>
      <c r="J4554" s="3" t="s">
        <v>88</v>
      </c>
      <c r="K4554" s="2">
        <v>3000</v>
      </c>
      <c r="L4554" s="3" t="s">
        <v>64</v>
      </c>
      <c r="M4554" s="3" t="s">
        <v>338</v>
      </c>
      <c r="N4554" s="3" t="s">
        <v>339</v>
      </c>
      <c r="O4554" s="3"/>
      <c r="P4554" s="3"/>
      <c r="Q4554" s="3"/>
      <c r="R4554" s="3">
        <v>0</v>
      </c>
      <c r="S4554" s="3">
        <v>1</v>
      </c>
      <c r="T4554" s="2">
        <v>83</v>
      </c>
      <c r="U4554" s="3">
        <v>25.070311588918536</v>
      </c>
      <c r="V4554" s="3">
        <v>0.83547435342512733</v>
      </c>
      <c r="W4554" s="3">
        <v>3.72079095771937E-2</v>
      </c>
      <c r="X4554" s="3">
        <v>23004.560907131319</v>
      </c>
      <c r="Y4554" s="3">
        <v>0.83547435342512733</v>
      </c>
      <c r="Z4554" s="3">
        <v>3.7207876683785675E-2</v>
      </c>
      <c r="AA4554" s="3">
        <v>23004.560907131319</v>
      </c>
    </row>
    <row r="4555" spans="1:27" x14ac:dyDescent="0.25">
      <c r="A4555" s="2">
        <v>4554</v>
      </c>
      <c r="B4555" s="3" t="s">
        <v>178</v>
      </c>
      <c r="C4555" s="3" t="s">
        <v>333</v>
      </c>
      <c r="D4555" s="3" t="s">
        <v>179</v>
      </c>
      <c r="E4555" s="3" t="s">
        <v>221</v>
      </c>
      <c r="F4555" s="3">
        <v>0.56000000000000005</v>
      </c>
      <c r="G4555" s="3">
        <v>0.48</v>
      </c>
      <c r="H4555" s="3" t="s">
        <v>64</v>
      </c>
      <c r="I4555" s="2">
        <v>5300</v>
      </c>
      <c r="J4555" s="3" t="s">
        <v>88</v>
      </c>
      <c r="K4555" s="2">
        <v>5300</v>
      </c>
      <c r="L4555" s="3" t="s">
        <v>64</v>
      </c>
      <c r="M4555" s="3" t="s">
        <v>33</v>
      </c>
      <c r="N4555" s="3" t="s">
        <v>33</v>
      </c>
      <c r="O4555" s="3"/>
      <c r="P4555" s="3"/>
      <c r="Q4555" s="3"/>
      <c r="R4555" s="3">
        <v>0</v>
      </c>
      <c r="S4555" s="3">
        <v>1</v>
      </c>
      <c r="T4555" s="2">
        <v>500</v>
      </c>
      <c r="U4555" s="3">
        <v>98.587247588126857</v>
      </c>
      <c r="V4555" s="3">
        <v>132.71401061829388</v>
      </c>
      <c r="W4555" s="3">
        <v>19.837786839581035</v>
      </c>
      <c r="X4555" s="3">
        <v>151729.09957959203</v>
      </c>
      <c r="Y4555" s="3">
        <v>132.71401061829388</v>
      </c>
      <c r="Z4555" s="3">
        <v>19.837769302115898</v>
      </c>
      <c r="AA4555" s="3">
        <v>151729.09957959203</v>
      </c>
    </row>
    <row r="4556" spans="1:27" x14ac:dyDescent="0.25">
      <c r="A4556" s="2">
        <v>4555</v>
      </c>
      <c r="B4556" s="3" t="s">
        <v>178</v>
      </c>
      <c r="C4556" s="3" t="s">
        <v>333</v>
      </c>
      <c r="D4556" s="3" t="s">
        <v>179</v>
      </c>
      <c r="E4556" s="3" t="s">
        <v>221</v>
      </c>
      <c r="F4556" s="3">
        <v>0.56000000000000005</v>
      </c>
      <c r="G4556" s="3">
        <v>0.48</v>
      </c>
      <c r="H4556" s="3" t="s">
        <v>64</v>
      </c>
      <c r="I4556" s="2">
        <v>5300</v>
      </c>
      <c r="J4556" s="3" t="s">
        <v>88</v>
      </c>
      <c r="K4556" s="2">
        <v>5300</v>
      </c>
      <c r="L4556" s="3" t="s">
        <v>64</v>
      </c>
      <c r="M4556" s="3" t="s">
        <v>336</v>
      </c>
      <c r="N4556" s="3" t="s">
        <v>337</v>
      </c>
      <c r="O4556" s="3"/>
      <c r="P4556" s="3"/>
      <c r="Q4556" s="3"/>
      <c r="R4556" s="3">
        <v>0</v>
      </c>
      <c r="S4556" s="3">
        <v>1</v>
      </c>
      <c r="T4556" s="2">
        <v>21</v>
      </c>
      <c r="U4556" s="3">
        <v>3.0758592270235514</v>
      </c>
      <c r="V4556" s="3">
        <v>5.7059787617545616</v>
      </c>
      <c r="W4556" s="3">
        <v>0.8025561471267878</v>
      </c>
      <c r="X4556" s="3">
        <v>5908.0650386906937</v>
      </c>
      <c r="Y4556" s="3">
        <v>5.7059787617545616</v>
      </c>
      <c r="Z4556" s="3">
        <v>0.80255543763229731</v>
      </c>
      <c r="AA4556" s="3">
        <v>5908.0650386906937</v>
      </c>
    </row>
    <row r="4557" spans="1:27" x14ac:dyDescent="0.25">
      <c r="A4557" s="2">
        <v>4556</v>
      </c>
      <c r="B4557" s="3" t="s">
        <v>178</v>
      </c>
      <c r="C4557" s="3" t="s">
        <v>333</v>
      </c>
      <c r="D4557" s="3" t="s">
        <v>179</v>
      </c>
      <c r="E4557" s="3" t="s">
        <v>221</v>
      </c>
      <c r="F4557" s="3">
        <v>0.56000000000000005</v>
      </c>
      <c r="G4557" s="3">
        <v>0.48</v>
      </c>
      <c r="H4557" s="3" t="s">
        <v>64</v>
      </c>
      <c r="I4557" s="2">
        <v>5300</v>
      </c>
      <c r="J4557" s="3" t="s">
        <v>88</v>
      </c>
      <c r="K4557" s="2">
        <v>5300</v>
      </c>
      <c r="L4557" s="3" t="s">
        <v>64</v>
      </c>
      <c r="M4557" s="3" t="s">
        <v>193</v>
      </c>
      <c r="N4557" s="3" t="s">
        <v>194</v>
      </c>
      <c r="O4557" s="3"/>
      <c r="P4557" s="3"/>
      <c r="Q4557" s="3"/>
      <c r="R4557" s="3">
        <v>0</v>
      </c>
      <c r="S4557" s="3">
        <v>1</v>
      </c>
      <c r="T4557" s="2">
        <v>717</v>
      </c>
      <c r="U4557" s="3">
        <v>270.40777010332954</v>
      </c>
      <c r="V4557" s="3">
        <v>63.918954344136871</v>
      </c>
      <c r="W4557" s="3">
        <v>10.540318745374067</v>
      </c>
      <c r="X4557" s="3">
        <v>256503.2558363124</v>
      </c>
      <c r="Y4557" s="3">
        <v>63.918954344136871</v>
      </c>
      <c r="Z4557" s="3">
        <v>10.54030942727451</v>
      </c>
      <c r="AA4557" s="3">
        <v>256503.2558363124</v>
      </c>
    </row>
    <row r="4558" spans="1:27" x14ac:dyDescent="0.25">
      <c r="A4558" s="2">
        <v>4557</v>
      </c>
      <c r="B4558" s="3" t="s">
        <v>178</v>
      </c>
      <c r="C4558" s="3" t="s">
        <v>333</v>
      </c>
      <c r="D4558" s="3" t="s">
        <v>179</v>
      </c>
      <c r="E4558" s="3" t="s">
        <v>221</v>
      </c>
      <c r="F4558" s="3">
        <v>0.56000000000000005</v>
      </c>
      <c r="G4558" s="3">
        <v>0.48</v>
      </c>
      <c r="H4558" s="3" t="s">
        <v>64</v>
      </c>
      <c r="I4558" s="2">
        <v>5300</v>
      </c>
      <c r="J4558" s="3" t="s">
        <v>88</v>
      </c>
      <c r="K4558" s="2">
        <v>5300</v>
      </c>
      <c r="L4558" s="3" t="s">
        <v>64</v>
      </c>
      <c r="M4558" s="3" t="s">
        <v>338</v>
      </c>
      <c r="N4558" s="3" t="s">
        <v>339</v>
      </c>
      <c r="O4558" s="3"/>
      <c r="P4558" s="3"/>
      <c r="Q4558" s="3"/>
      <c r="R4558" s="3">
        <v>0</v>
      </c>
      <c r="S4558" s="3">
        <v>1</v>
      </c>
      <c r="T4558" s="2">
        <v>317</v>
      </c>
      <c r="U4558" s="3">
        <v>59.676972906082952</v>
      </c>
      <c r="V4558" s="3">
        <v>49.447426337160202</v>
      </c>
      <c r="W4558" s="3">
        <v>6.8486219445284355</v>
      </c>
      <c r="X4558" s="3">
        <v>90077.176913651696</v>
      </c>
      <c r="Y4558" s="3">
        <v>49.447426337160202</v>
      </c>
      <c r="Z4558" s="3">
        <v>6.8486158900491931</v>
      </c>
      <c r="AA4558" s="3">
        <v>90077.176913651696</v>
      </c>
    </row>
    <row r="4559" spans="1:27" x14ac:dyDescent="0.25">
      <c r="A4559" s="2">
        <v>4558</v>
      </c>
      <c r="B4559" s="3" t="s">
        <v>178</v>
      </c>
      <c r="C4559" s="3" t="s">
        <v>333</v>
      </c>
      <c r="D4559" s="3" t="s">
        <v>179</v>
      </c>
      <c r="E4559" s="3" t="s">
        <v>221</v>
      </c>
      <c r="F4559" s="3">
        <v>0.56000000000000005</v>
      </c>
      <c r="G4559" s="3">
        <v>0.48</v>
      </c>
      <c r="H4559" s="3" t="s">
        <v>64</v>
      </c>
      <c r="I4559" s="2">
        <v>5300</v>
      </c>
      <c r="J4559" s="3" t="s">
        <v>88</v>
      </c>
      <c r="K4559" s="2">
        <v>5300</v>
      </c>
      <c r="L4559" s="3" t="s">
        <v>64</v>
      </c>
      <c r="M4559" s="3" t="s">
        <v>289</v>
      </c>
      <c r="N4559" s="3" t="s">
        <v>289</v>
      </c>
      <c r="O4559" s="3"/>
      <c r="P4559" s="3"/>
      <c r="Q4559" s="3"/>
      <c r="R4559" s="3">
        <v>0</v>
      </c>
      <c r="S4559" s="3">
        <v>1</v>
      </c>
      <c r="T4559" s="2">
        <v>539</v>
      </c>
      <c r="U4559" s="3">
        <v>107.49119427519338</v>
      </c>
      <c r="V4559" s="3">
        <v>101.1928379342049</v>
      </c>
      <c r="W4559" s="3">
        <v>15.088377529465051</v>
      </c>
      <c r="X4559" s="3">
        <v>166939.08896186698</v>
      </c>
      <c r="Y4559" s="3">
        <v>101.1928379342049</v>
      </c>
      <c r="Z4559" s="3">
        <v>15.08836419068402</v>
      </c>
      <c r="AA4559" s="3">
        <v>166939.08896186698</v>
      </c>
    </row>
    <row r="4560" spans="1:27" x14ac:dyDescent="0.25">
      <c r="A4560" s="2">
        <v>4559</v>
      </c>
      <c r="B4560" s="3" t="s">
        <v>178</v>
      </c>
      <c r="C4560" s="3" t="s">
        <v>333</v>
      </c>
      <c r="D4560" s="3" t="s">
        <v>179</v>
      </c>
      <c r="E4560" s="3" t="s">
        <v>221</v>
      </c>
      <c r="F4560" s="3">
        <v>0.56000000000000005</v>
      </c>
      <c r="G4560" s="3">
        <v>0.48</v>
      </c>
      <c r="H4560" s="3" t="s">
        <v>64</v>
      </c>
      <c r="I4560" s="2">
        <v>5300</v>
      </c>
      <c r="J4560" s="3" t="s">
        <v>88</v>
      </c>
      <c r="K4560" s="2">
        <v>5300</v>
      </c>
      <c r="L4560" s="3" t="s">
        <v>64</v>
      </c>
      <c r="M4560" s="3" t="s">
        <v>184</v>
      </c>
      <c r="N4560" s="3" t="s">
        <v>185</v>
      </c>
      <c r="O4560" s="3"/>
      <c r="P4560" s="3"/>
      <c r="Q4560" s="3"/>
      <c r="R4560" s="3">
        <v>0</v>
      </c>
      <c r="S4560" s="3">
        <v>1</v>
      </c>
      <c r="T4560" s="2">
        <v>167</v>
      </c>
      <c r="U4560" s="3">
        <v>29.200376282831108</v>
      </c>
      <c r="V4560" s="3">
        <v>14.302797783265675</v>
      </c>
      <c r="W4560" s="3">
        <v>1.7411753808317052</v>
      </c>
      <c r="X4560" s="3">
        <v>43183.405885554326</v>
      </c>
      <c r="Y4560" s="3">
        <v>14.302797783265675</v>
      </c>
      <c r="Z4560" s="3">
        <v>1.7411738415570472</v>
      </c>
      <c r="AA4560" s="3">
        <v>43183.405885554326</v>
      </c>
    </row>
    <row r="4561" spans="1:27" x14ac:dyDescent="0.25">
      <c r="A4561" s="2">
        <v>4560</v>
      </c>
      <c r="B4561" s="3" t="s">
        <v>178</v>
      </c>
      <c r="C4561" s="3" t="s">
        <v>333</v>
      </c>
      <c r="D4561" s="3" t="s">
        <v>179</v>
      </c>
      <c r="E4561" s="3" t="s">
        <v>221</v>
      </c>
      <c r="F4561" s="3">
        <v>0.56000000000000005</v>
      </c>
      <c r="G4561" s="3">
        <v>0.48</v>
      </c>
      <c r="H4561" s="3" t="s">
        <v>64</v>
      </c>
      <c r="I4561" s="2">
        <v>5300</v>
      </c>
      <c r="J4561" s="3" t="s">
        <v>88</v>
      </c>
      <c r="K4561" s="2">
        <v>5300</v>
      </c>
      <c r="L4561" s="3" t="s">
        <v>64</v>
      </c>
      <c r="M4561" s="3" t="s">
        <v>367</v>
      </c>
      <c r="N4561" s="3" t="s">
        <v>368</v>
      </c>
      <c r="O4561" s="3"/>
      <c r="P4561" s="3"/>
      <c r="Q4561" s="3"/>
      <c r="R4561" s="3">
        <v>0</v>
      </c>
      <c r="S4561" s="3">
        <v>1</v>
      </c>
      <c r="T4561" s="2">
        <v>291</v>
      </c>
      <c r="U4561" s="3">
        <v>61.259809553494762</v>
      </c>
      <c r="V4561" s="3">
        <v>60.505624021371432</v>
      </c>
      <c r="W4561" s="3">
        <v>8.5352138636519967</v>
      </c>
      <c r="X4561" s="3">
        <v>102706.27582849927</v>
      </c>
      <c r="Y4561" s="3">
        <v>60.505624021371432</v>
      </c>
      <c r="Z4561" s="3">
        <v>8.5352063181522464</v>
      </c>
      <c r="AA4561" s="3">
        <v>102706.27582849927</v>
      </c>
    </row>
    <row r="4562" spans="1:27" x14ac:dyDescent="0.25">
      <c r="A4562" s="2">
        <v>4561</v>
      </c>
      <c r="B4562" s="3" t="s">
        <v>178</v>
      </c>
      <c r="C4562" s="3" t="s">
        <v>333</v>
      </c>
      <c r="D4562" s="3" t="s">
        <v>179</v>
      </c>
      <c r="E4562" s="3" t="s">
        <v>221</v>
      </c>
      <c r="F4562" s="3">
        <v>0.56000000000000005</v>
      </c>
      <c r="G4562" s="3">
        <v>0.48</v>
      </c>
      <c r="H4562" s="3" t="s">
        <v>64</v>
      </c>
      <c r="I4562" s="2">
        <v>5400</v>
      </c>
      <c r="J4562" s="3" t="s">
        <v>89</v>
      </c>
      <c r="K4562" s="2">
        <v>3000</v>
      </c>
      <c r="L4562" s="3" t="s">
        <v>64</v>
      </c>
      <c r="M4562" s="3" t="s">
        <v>338</v>
      </c>
      <c r="N4562" s="3" t="s">
        <v>339</v>
      </c>
      <c r="O4562" s="3"/>
      <c r="P4562" s="3"/>
      <c r="Q4562" s="3"/>
      <c r="R4562" s="3">
        <v>0</v>
      </c>
      <c r="S4562" s="3">
        <v>1</v>
      </c>
      <c r="T4562" s="2">
        <v>10</v>
      </c>
      <c r="U4562" s="3">
        <v>0.12629049263727779</v>
      </c>
      <c r="V4562" s="3">
        <v>0.67304372540911594</v>
      </c>
      <c r="W4562" s="3">
        <v>8.9197205758685894E-2</v>
      </c>
      <c r="X4562" s="3">
        <v>287.91178230048922</v>
      </c>
      <c r="Y4562" s="3">
        <v>0.67304372540911594</v>
      </c>
      <c r="Z4562" s="3">
        <v>8.9197126904481977E-2</v>
      </c>
      <c r="AA4562" s="3">
        <v>287.91178230048922</v>
      </c>
    </row>
    <row r="4563" spans="1:27" x14ac:dyDescent="0.25">
      <c r="A4563" s="2">
        <v>4562</v>
      </c>
      <c r="B4563" s="3" t="s">
        <v>178</v>
      </c>
      <c r="C4563" s="3" t="s">
        <v>333</v>
      </c>
      <c r="D4563" s="3" t="s">
        <v>179</v>
      </c>
      <c r="E4563" s="3" t="s">
        <v>221</v>
      </c>
      <c r="F4563" s="3">
        <v>0.56000000000000005</v>
      </c>
      <c r="G4563" s="3">
        <v>0.48</v>
      </c>
      <c r="H4563" s="3" t="s">
        <v>64</v>
      </c>
      <c r="I4563" s="2">
        <v>5400</v>
      </c>
      <c r="J4563" s="3" t="s">
        <v>89</v>
      </c>
      <c r="K4563" s="2">
        <v>3000</v>
      </c>
      <c r="L4563" s="3" t="s">
        <v>64</v>
      </c>
      <c r="M4563" s="3" t="s">
        <v>367</v>
      </c>
      <c r="N4563" s="3" t="s">
        <v>368</v>
      </c>
      <c r="O4563" s="3"/>
      <c r="P4563" s="3"/>
      <c r="Q4563" s="3"/>
      <c r="R4563" s="3">
        <v>0</v>
      </c>
      <c r="S4563" s="3">
        <v>1</v>
      </c>
      <c r="T4563" s="2">
        <v>1</v>
      </c>
      <c r="U4563" s="3">
        <v>3.9929827656112099E-5</v>
      </c>
      <c r="V4563" s="3">
        <v>5.2652438239593278E-6</v>
      </c>
      <c r="W4563" s="3">
        <v>4.3429516214407209E-7</v>
      </c>
      <c r="X4563" s="3">
        <v>1.6742627551672906E-3</v>
      </c>
      <c r="Y4563" s="3">
        <v>5.2652438239593278E-6</v>
      </c>
      <c r="Z4563" s="3">
        <v>4.3429477820828898E-7</v>
      </c>
      <c r="AA4563" s="3">
        <v>1.6742627551672906E-3</v>
      </c>
    </row>
    <row r="4564" spans="1:27" x14ac:dyDescent="0.25">
      <c r="A4564" s="2">
        <v>4563</v>
      </c>
      <c r="B4564" s="3" t="s">
        <v>178</v>
      </c>
      <c r="C4564" s="3" t="s">
        <v>333</v>
      </c>
      <c r="D4564" s="3" t="s">
        <v>179</v>
      </c>
      <c r="E4564" s="3" t="s">
        <v>221</v>
      </c>
      <c r="F4564" s="3">
        <v>0.56000000000000005</v>
      </c>
      <c r="G4564" s="3">
        <v>0.48</v>
      </c>
      <c r="H4564" s="3" t="s">
        <v>64</v>
      </c>
      <c r="I4564" s="2">
        <v>5400</v>
      </c>
      <c r="J4564" s="3" t="s">
        <v>89</v>
      </c>
      <c r="K4564" s="2">
        <v>5400</v>
      </c>
      <c r="L4564" s="3" t="s">
        <v>64</v>
      </c>
      <c r="M4564" s="3" t="s">
        <v>33</v>
      </c>
      <c r="N4564" s="3" t="s">
        <v>33</v>
      </c>
      <c r="O4564" s="3"/>
      <c r="P4564" s="3"/>
      <c r="Q4564" s="3"/>
      <c r="R4564" s="3">
        <v>0</v>
      </c>
      <c r="S4564" s="3">
        <v>1</v>
      </c>
      <c r="T4564" s="2">
        <v>9821</v>
      </c>
      <c r="U4564" s="3">
        <v>5512.8800507495898</v>
      </c>
      <c r="V4564" s="3">
        <v>605.83309791197598</v>
      </c>
      <c r="W4564" s="3">
        <v>78.99487147508178</v>
      </c>
      <c r="X4564" s="3">
        <v>252670.45878222448</v>
      </c>
      <c r="Y4564" s="3">
        <v>605.83309791197598</v>
      </c>
      <c r="Z4564" s="3">
        <v>78.994801640184633</v>
      </c>
      <c r="AA4564" s="3">
        <v>252670.45878222448</v>
      </c>
    </row>
    <row r="4565" spans="1:27" x14ac:dyDescent="0.25">
      <c r="A4565" s="2">
        <v>4564</v>
      </c>
      <c r="B4565" s="3" t="s">
        <v>178</v>
      </c>
      <c r="C4565" s="3" t="s">
        <v>333</v>
      </c>
      <c r="D4565" s="3" t="s">
        <v>179</v>
      </c>
      <c r="E4565" s="3" t="s">
        <v>221</v>
      </c>
      <c r="F4565" s="3">
        <v>0.56000000000000005</v>
      </c>
      <c r="G4565" s="3">
        <v>0.48</v>
      </c>
      <c r="H4565" s="3" t="s">
        <v>64</v>
      </c>
      <c r="I4565" s="2">
        <v>5400</v>
      </c>
      <c r="J4565" s="3" t="s">
        <v>89</v>
      </c>
      <c r="K4565" s="2">
        <v>5400</v>
      </c>
      <c r="L4565" s="3" t="s">
        <v>64</v>
      </c>
      <c r="M4565" s="3" t="s">
        <v>338</v>
      </c>
      <c r="N4565" s="3" t="s">
        <v>339</v>
      </c>
      <c r="O4565" s="3"/>
      <c r="P4565" s="3"/>
      <c r="Q4565" s="3"/>
      <c r="R4565" s="3">
        <v>0</v>
      </c>
      <c r="S4565" s="3">
        <v>1</v>
      </c>
      <c r="T4565" s="2">
        <v>808</v>
      </c>
      <c r="U4565" s="3">
        <v>433.67191502747289</v>
      </c>
      <c r="V4565" s="3">
        <v>67.575822160999692</v>
      </c>
      <c r="W4565" s="3">
        <v>9.4488858481724165</v>
      </c>
      <c r="X4565" s="3">
        <v>27637.629389470316</v>
      </c>
      <c r="Y4565" s="3">
        <v>67.575822160999692</v>
      </c>
      <c r="Z4565" s="3">
        <v>9.4488774949469594</v>
      </c>
      <c r="AA4565" s="3">
        <v>27637.629389470316</v>
      </c>
    </row>
    <row r="4566" spans="1:27" x14ac:dyDescent="0.25">
      <c r="A4566" s="2">
        <v>4565</v>
      </c>
      <c r="B4566" s="3" t="s">
        <v>178</v>
      </c>
      <c r="C4566" s="3" t="s">
        <v>333</v>
      </c>
      <c r="D4566" s="3" t="s">
        <v>179</v>
      </c>
      <c r="E4566" s="3" t="s">
        <v>221</v>
      </c>
      <c r="F4566" s="3">
        <v>0.56000000000000005</v>
      </c>
      <c r="G4566" s="3">
        <v>0.48</v>
      </c>
      <c r="H4566" s="3" t="s">
        <v>64</v>
      </c>
      <c r="I4566" s="2">
        <v>5400</v>
      </c>
      <c r="J4566" s="3" t="s">
        <v>89</v>
      </c>
      <c r="K4566" s="2">
        <v>5400</v>
      </c>
      <c r="L4566" s="3" t="s">
        <v>64</v>
      </c>
      <c r="M4566" s="3" t="s">
        <v>289</v>
      </c>
      <c r="N4566" s="3" t="s">
        <v>289</v>
      </c>
      <c r="O4566" s="3"/>
      <c r="P4566" s="3"/>
      <c r="Q4566" s="3"/>
      <c r="R4566" s="3">
        <v>0</v>
      </c>
      <c r="S4566" s="3">
        <v>1</v>
      </c>
      <c r="T4566" s="2">
        <v>11831</v>
      </c>
      <c r="U4566" s="3">
        <v>6626.7388065239975</v>
      </c>
      <c r="V4566" s="3">
        <v>925.6550600781344</v>
      </c>
      <c r="W4566" s="3">
        <v>120.50115113605568</v>
      </c>
      <c r="X4566" s="3">
        <v>379275.26941609383</v>
      </c>
      <c r="Y4566" s="3">
        <v>925.6550600781344</v>
      </c>
      <c r="Z4566" s="3">
        <v>120.50104460780456</v>
      </c>
      <c r="AA4566" s="3">
        <v>379275.26941609383</v>
      </c>
    </row>
    <row r="4567" spans="1:27" x14ac:dyDescent="0.25">
      <c r="A4567" s="2">
        <v>4566</v>
      </c>
      <c r="B4567" s="3" t="s">
        <v>178</v>
      </c>
      <c r="C4567" s="3" t="s">
        <v>333</v>
      </c>
      <c r="D4567" s="3" t="s">
        <v>179</v>
      </c>
      <c r="E4567" s="3" t="s">
        <v>221</v>
      </c>
      <c r="F4567" s="3">
        <v>0.56000000000000005</v>
      </c>
      <c r="G4567" s="3">
        <v>0.48</v>
      </c>
      <c r="H4567" s="3" t="s">
        <v>64</v>
      </c>
      <c r="I4567" s="2">
        <v>5400</v>
      </c>
      <c r="J4567" s="3" t="s">
        <v>89</v>
      </c>
      <c r="K4567" s="2">
        <v>5400</v>
      </c>
      <c r="L4567" s="3" t="s">
        <v>64</v>
      </c>
      <c r="M4567" s="3" t="s">
        <v>184</v>
      </c>
      <c r="N4567" s="3" t="s">
        <v>185</v>
      </c>
      <c r="O4567" s="3"/>
      <c r="P4567" s="3"/>
      <c r="Q4567" s="3"/>
      <c r="R4567" s="3">
        <v>0</v>
      </c>
      <c r="S4567" s="3">
        <v>1</v>
      </c>
      <c r="T4567" s="2">
        <v>1293</v>
      </c>
      <c r="U4567" s="3">
        <v>697.69195446626259</v>
      </c>
      <c r="V4567" s="3">
        <v>89.666914463367249</v>
      </c>
      <c r="W4567" s="3">
        <v>12.072708480222058</v>
      </c>
      <c r="X4567" s="3">
        <v>39979.097417643585</v>
      </c>
      <c r="Y4567" s="3">
        <v>89.666914463367249</v>
      </c>
      <c r="Z4567" s="3">
        <v>12.072697807423426</v>
      </c>
      <c r="AA4567" s="3">
        <v>39979.097417643585</v>
      </c>
    </row>
    <row r="4568" spans="1:27" x14ac:dyDescent="0.25">
      <c r="A4568" s="2">
        <v>4567</v>
      </c>
      <c r="B4568" s="3" t="s">
        <v>178</v>
      </c>
      <c r="C4568" s="3" t="s">
        <v>333</v>
      </c>
      <c r="D4568" s="3" t="s">
        <v>179</v>
      </c>
      <c r="E4568" s="3" t="s">
        <v>221</v>
      </c>
      <c r="F4568" s="3">
        <v>0.56000000000000005</v>
      </c>
      <c r="G4568" s="3">
        <v>0.48</v>
      </c>
      <c r="H4568" s="3" t="s">
        <v>64</v>
      </c>
      <c r="I4568" s="2">
        <v>5400</v>
      </c>
      <c r="J4568" s="3" t="s">
        <v>89</v>
      </c>
      <c r="K4568" s="2">
        <v>5400</v>
      </c>
      <c r="L4568" s="3" t="s">
        <v>64</v>
      </c>
      <c r="M4568" s="3" t="s">
        <v>367</v>
      </c>
      <c r="N4568" s="3" t="s">
        <v>368</v>
      </c>
      <c r="O4568" s="3"/>
      <c r="P4568" s="3"/>
      <c r="Q4568" s="3"/>
      <c r="R4568" s="3">
        <v>0</v>
      </c>
      <c r="S4568" s="3">
        <v>1</v>
      </c>
      <c r="T4568" s="2">
        <v>860</v>
      </c>
      <c r="U4568" s="3">
        <v>392.74656768011073</v>
      </c>
      <c r="V4568" s="3">
        <v>189.0735253271443</v>
      </c>
      <c r="W4568" s="3">
        <v>21.695209952262843</v>
      </c>
      <c r="X4568" s="3">
        <v>78441.965103081297</v>
      </c>
      <c r="Y4568" s="3">
        <v>189.0735253271443</v>
      </c>
      <c r="Z4568" s="3">
        <v>21.695190772755005</v>
      </c>
      <c r="AA4568" s="3">
        <v>78441.965103081297</v>
      </c>
    </row>
    <row r="4569" spans="1:27" x14ac:dyDescent="0.25">
      <c r="A4569" s="2">
        <v>4568</v>
      </c>
      <c r="B4569" s="3" t="s">
        <v>178</v>
      </c>
      <c r="C4569" s="3" t="s">
        <v>333</v>
      </c>
      <c r="D4569" s="3" t="s">
        <v>179</v>
      </c>
      <c r="E4569" s="3" t="s">
        <v>221</v>
      </c>
      <c r="F4569" s="3">
        <v>0.56000000000000005</v>
      </c>
      <c r="G4569" s="3">
        <v>0.48</v>
      </c>
      <c r="H4569" s="3" t="s">
        <v>64</v>
      </c>
      <c r="I4569" s="2">
        <v>5430</v>
      </c>
      <c r="J4569" s="3" t="s">
        <v>92</v>
      </c>
      <c r="K4569" s="2">
        <v>5430</v>
      </c>
      <c r="L4569" s="3" t="s">
        <v>64</v>
      </c>
      <c r="M4569" s="3" t="s">
        <v>33</v>
      </c>
      <c r="N4569" s="3" t="s">
        <v>33</v>
      </c>
      <c r="O4569" s="3"/>
      <c r="P4569" s="3"/>
      <c r="Q4569" s="3"/>
      <c r="R4569" s="3">
        <v>0</v>
      </c>
      <c r="S4569" s="3">
        <v>1</v>
      </c>
      <c r="T4569" s="2">
        <v>71</v>
      </c>
      <c r="U4569" s="3">
        <v>10.966199033025891</v>
      </c>
      <c r="V4569" s="3">
        <v>33.882836082802484</v>
      </c>
      <c r="W4569" s="3">
        <v>3.2093582074930125</v>
      </c>
      <c r="X4569" s="3">
        <v>13169.542042735464</v>
      </c>
      <c r="Y4569" s="3">
        <v>33.882836082802484</v>
      </c>
      <c r="Z4569" s="3">
        <v>3.2093553702809721</v>
      </c>
      <c r="AA4569" s="3">
        <v>13169.542042735464</v>
      </c>
    </row>
    <row r="4570" spans="1:27" x14ac:dyDescent="0.25">
      <c r="A4570" s="2">
        <v>4569</v>
      </c>
      <c r="B4570" s="3" t="s">
        <v>178</v>
      </c>
      <c r="C4570" s="3" t="s">
        <v>333</v>
      </c>
      <c r="D4570" s="3" t="s">
        <v>179</v>
      </c>
      <c r="E4570" s="3" t="s">
        <v>221</v>
      </c>
      <c r="F4570" s="3">
        <v>0.56000000000000005</v>
      </c>
      <c r="G4570" s="3">
        <v>0.48</v>
      </c>
      <c r="H4570" s="3" t="s">
        <v>64</v>
      </c>
      <c r="I4570" s="2">
        <v>5430</v>
      </c>
      <c r="J4570" s="3" t="s">
        <v>92</v>
      </c>
      <c r="K4570" s="2">
        <v>5430</v>
      </c>
      <c r="L4570" s="3" t="s">
        <v>64</v>
      </c>
      <c r="M4570" s="3" t="s">
        <v>289</v>
      </c>
      <c r="N4570" s="3" t="s">
        <v>289</v>
      </c>
      <c r="O4570" s="3"/>
      <c r="P4570" s="3"/>
      <c r="Q4570" s="3"/>
      <c r="R4570" s="3">
        <v>0</v>
      </c>
      <c r="S4570" s="3">
        <v>1</v>
      </c>
      <c r="T4570" s="2">
        <v>119</v>
      </c>
      <c r="U4570" s="3">
        <v>26.521626693349443</v>
      </c>
      <c r="V4570" s="3">
        <v>61.978660045951301</v>
      </c>
      <c r="W4570" s="3">
        <v>6.1083952303831159</v>
      </c>
      <c r="X4570" s="3">
        <v>24309.405372223926</v>
      </c>
      <c r="Y4570" s="3">
        <v>61.978660045951301</v>
      </c>
      <c r="Z4570" s="3">
        <v>6.1083898302964368</v>
      </c>
      <c r="AA4570" s="3">
        <v>24309.405372223926</v>
      </c>
    </row>
    <row r="4571" spans="1:27" x14ac:dyDescent="0.25">
      <c r="A4571" s="2">
        <v>4570</v>
      </c>
      <c r="B4571" s="3" t="s">
        <v>178</v>
      </c>
      <c r="C4571" s="3" t="s">
        <v>333</v>
      </c>
      <c r="D4571" s="3" t="s">
        <v>179</v>
      </c>
      <c r="E4571" s="3" t="s">
        <v>221</v>
      </c>
      <c r="F4571" s="3">
        <v>0.56000000000000005</v>
      </c>
      <c r="G4571" s="3">
        <v>0.48</v>
      </c>
      <c r="H4571" s="3" t="s">
        <v>64</v>
      </c>
      <c r="I4571" s="2">
        <v>6120</v>
      </c>
      <c r="J4571" s="3" t="s">
        <v>63</v>
      </c>
      <c r="K4571" s="2">
        <v>3000</v>
      </c>
      <c r="L4571" s="3" t="s">
        <v>64</v>
      </c>
      <c r="M4571" s="3" t="s">
        <v>367</v>
      </c>
      <c r="N4571" s="3" t="s">
        <v>368</v>
      </c>
      <c r="O4571" s="3"/>
      <c r="P4571" s="3"/>
      <c r="Q4571" s="3"/>
      <c r="R4571" s="3">
        <v>0</v>
      </c>
      <c r="S4571" s="3">
        <v>1</v>
      </c>
      <c r="T4571" s="2">
        <v>50</v>
      </c>
      <c r="U4571" s="3">
        <v>8.6125774828078358E-2</v>
      </c>
      <c r="V4571" s="3">
        <v>0.46020272681532093</v>
      </c>
      <c r="W4571" s="3">
        <v>5.7930615197162444E-2</v>
      </c>
      <c r="X4571" s="3">
        <v>243.73120303474158</v>
      </c>
      <c r="Y4571" s="3">
        <v>0.46020272681532093</v>
      </c>
      <c r="Z4571" s="3">
        <v>5.7930563983982677E-2</v>
      </c>
      <c r="AA4571" s="3">
        <v>243.73120303474158</v>
      </c>
    </row>
    <row r="4572" spans="1:27" x14ac:dyDescent="0.25">
      <c r="A4572" s="2">
        <v>4571</v>
      </c>
      <c r="B4572" s="3" t="s">
        <v>178</v>
      </c>
      <c r="C4572" s="3" t="s">
        <v>333</v>
      </c>
      <c r="D4572" s="3" t="s">
        <v>179</v>
      </c>
      <c r="E4572" s="3" t="s">
        <v>221</v>
      </c>
      <c r="F4572" s="3">
        <v>0.56000000000000005</v>
      </c>
      <c r="G4572" s="3">
        <v>0.48</v>
      </c>
      <c r="H4572" s="3" t="s">
        <v>64</v>
      </c>
      <c r="I4572" s="2">
        <v>6120</v>
      </c>
      <c r="J4572" s="3" t="s">
        <v>63</v>
      </c>
      <c r="K4572" s="2">
        <v>6120</v>
      </c>
      <c r="L4572" s="3" t="s">
        <v>64</v>
      </c>
      <c r="M4572" s="3" t="s">
        <v>33</v>
      </c>
      <c r="N4572" s="3" t="s">
        <v>33</v>
      </c>
      <c r="O4572" s="3"/>
      <c r="P4572" s="3"/>
      <c r="Q4572" s="3"/>
      <c r="R4572" s="3">
        <v>0</v>
      </c>
      <c r="S4572" s="3">
        <v>1</v>
      </c>
      <c r="T4572" s="2">
        <v>1052</v>
      </c>
      <c r="U4572" s="3">
        <v>334.57816400321178</v>
      </c>
      <c r="V4572" s="3">
        <v>1939.8505814142598</v>
      </c>
      <c r="W4572" s="3">
        <v>193.53516794926622</v>
      </c>
      <c r="X4572" s="3">
        <v>775779.28178236529</v>
      </c>
      <c r="Y4572" s="3">
        <v>1939.8505814142598</v>
      </c>
      <c r="Z4572" s="3">
        <v>193.53499685577231</v>
      </c>
      <c r="AA4572" s="3">
        <v>775779.28178236529</v>
      </c>
    </row>
    <row r="4573" spans="1:27" x14ac:dyDescent="0.25">
      <c r="A4573" s="2">
        <v>4572</v>
      </c>
      <c r="B4573" s="3" t="s">
        <v>178</v>
      </c>
      <c r="C4573" s="3" t="s">
        <v>333</v>
      </c>
      <c r="D4573" s="3" t="s">
        <v>179</v>
      </c>
      <c r="E4573" s="3" t="s">
        <v>221</v>
      </c>
      <c r="F4573" s="3">
        <v>0.56000000000000005</v>
      </c>
      <c r="G4573" s="3">
        <v>0.48</v>
      </c>
      <c r="H4573" s="3" t="s">
        <v>64</v>
      </c>
      <c r="I4573" s="2">
        <v>6120</v>
      </c>
      <c r="J4573" s="3" t="s">
        <v>63</v>
      </c>
      <c r="K4573" s="2">
        <v>6120</v>
      </c>
      <c r="L4573" s="3" t="s">
        <v>64</v>
      </c>
      <c r="M4573" s="3" t="s">
        <v>338</v>
      </c>
      <c r="N4573" s="3" t="s">
        <v>339</v>
      </c>
      <c r="O4573" s="3"/>
      <c r="P4573" s="3"/>
      <c r="Q4573" s="3"/>
      <c r="R4573" s="3">
        <v>0</v>
      </c>
      <c r="S4573" s="3">
        <v>1</v>
      </c>
      <c r="T4573" s="2">
        <v>7</v>
      </c>
      <c r="U4573" s="3">
        <v>0.41481289639562902</v>
      </c>
      <c r="V4573" s="3">
        <v>2.6185416537357011</v>
      </c>
      <c r="W4573" s="3">
        <v>0.33742049429684245</v>
      </c>
      <c r="X4573" s="3">
        <v>984.39729305301682</v>
      </c>
      <c r="Y4573" s="3">
        <v>2.6185416537357011</v>
      </c>
      <c r="Z4573" s="3">
        <v>0.33742019600247003</v>
      </c>
      <c r="AA4573" s="3">
        <v>984.39729305301682</v>
      </c>
    </row>
    <row r="4574" spans="1:27" x14ac:dyDescent="0.25">
      <c r="A4574" s="2">
        <v>4573</v>
      </c>
      <c r="B4574" s="3" t="s">
        <v>178</v>
      </c>
      <c r="C4574" s="3" t="s">
        <v>333</v>
      </c>
      <c r="D4574" s="3" t="s">
        <v>179</v>
      </c>
      <c r="E4574" s="3" t="s">
        <v>221</v>
      </c>
      <c r="F4574" s="3">
        <v>0.56000000000000005</v>
      </c>
      <c r="G4574" s="3">
        <v>0.48</v>
      </c>
      <c r="H4574" s="3" t="s">
        <v>64</v>
      </c>
      <c r="I4574" s="2">
        <v>6120</v>
      </c>
      <c r="J4574" s="3" t="s">
        <v>63</v>
      </c>
      <c r="K4574" s="2">
        <v>6120</v>
      </c>
      <c r="L4574" s="3" t="s">
        <v>64</v>
      </c>
      <c r="M4574" s="3" t="s">
        <v>289</v>
      </c>
      <c r="N4574" s="3" t="s">
        <v>289</v>
      </c>
      <c r="O4574" s="3"/>
      <c r="P4574" s="3"/>
      <c r="Q4574" s="3"/>
      <c r="R4574" s="3">
        <v>0</v>
      </c>
      <c r="S4574" s="3">
        <v>1</v>
      </c>
      <c r="T4574" s="2">
        <v>1271</v>
      </c>
      <c r="U4574" s="3">
        <v>226.72002915125933</v>
      </c>
      <c r="V4574" s="3">
        <v>1397.3306026639536</v>
      </c>
      <c r="W4574" s="3">
        <v>149.65807030833261</v>
      </c>
      <c r="X4574" s="3">
        <v>576048.45557837083</v>
      </c>
      <c r="Y4574" s="3">
        <v>1397.3306026639536</v>
      </c>
      <c r="Z4574" s="3">
        <v>149.65793800409841</v>
      </c>
      <c r="AA4574" s="3">
        <v>576048.45557837083</v>
      </c>
    </row>
    <row r="4575" spans="1:27" x14ac:dyDescent="0.25">
      <c r="A4575" s="2">
        <v>4574</v>
      </c>
      <c r="B4575" s="3" t="s">
        <v>178</v>
      </c>
      <c r="C4575" s="3" t="s">
        <v>333</v>
      </c>
      <c r="D4575" s="3" t="s">
        <v>179</v>
      </c>
      <c r="E4575" s="3" t="s">
        <v>221</v>
      </c>
      <c r="F4575" s="3">
        <v>0.56000000000000005</v>
      </c>
      <c r="G4575" s="3">
        <v>0.48</v>
      </c>
      <c r="H4575" s="3" t="s">
        <v>64</v>
      </c>
      <c r="I4575" s="2">
        <v>6120</v>
      </c>
      <c r="J4575" s="3" t="s">
        <v>63</v>
      </c>
      <c r="K4575" s="2">
        <v>6120</v>
      </c>
      <c r="L4575" s="3" t="s">
        <v>64</v>
      </c>
      <c r="M4575" s="3" t="s">
        <v>184</v>
      </c>
      <c r="N4575" s="3" t="s">
        <v>185</v>
      </c>
      <c r="O4575" s="3"/>
      <c r="P4575" s="3"/>
      <c r="Q4575" s="3"/>
      <c r="R4575" s="3">
        <v>0</v>
      </c>
      <c r="S4575" s="3">
        <v>1</v>
      </c>
      <c r="T4575" s="2">
        <v>40</v>
      </c>
      <c r="U4575" s="3">
        <v>5.9637149778572649</v>
      </c>
      <c r="V4575" s="3">
        <v>24.785982553903995</v>
      </c>
      <c r="W4575" s="3">
        <v>2.9872896692186033</v>
      </c>
      <c r="X4575" s="3">
        <v>12454.355854348727</v>
      </c>
      <c r="Y4575" s="3">
        <v>24.785982553903995</v>
      </c>
      <c r="Z4575" s="3">
        <v>2.9872870283247908</v>
      </c>
      <c r="AA4575" s="3">
        <v>12454.355854348727</v>
      </c>
    </row>
    <row r="4576" spans="1:27" x14ac:dyDescent="0.25">
      <c r="A4576" s="2">
        <v>4575</v>
      </c>
      <c r="B4576" s="3" t="s">
        <v>178</v>
      </c>
      <c r="C4576" s="3" t="s">
        <v>333</v>
      </c>
      <c r="D4576" s="3" t="s">
        <v>179</v>
      </c>
      <c r="E4576" s="3" t="s">
        <v>221</v>
      </c>
      <c r="F4576" s="3">
        <v>0.56000000000000005</v>
      </c>
      <c r="G4576" s="3">
        <v>0.48</v>
      </c>
      <c r="H4576" s="3" t="s">
        <v>64</v>
      </c>
      <c r="I4576" s="2">
        <v>6120</v>
      </c>
      <c r="J4576" s="3" t="s">
        <v>63</v>
      </c>
      <c r="K4576" s="2">
        <v>6120</v>
      </c>
      <c r="L4576" s="3" t="s">
        <v>64</v>
      </c>
      <c r="M4576" s="3" t="s">
        <v>367</v>
      </c>
      <c r="N4576" s="3" t="s">
        <v>368</v>
      </c>
      <c r="O4576" s="3"/>
      <c r="P4576" s="3"/>
      <c r="Q4576" s="3"/>
      <c r="R4576" s="3">
        <v>0</v>
      </c>
      <c r="S4576" s="3">
        <v>1</v>
      </c>
      <c r="T4576" s="2">
        <v>398</v>
      </c>
      <c r="U4576" s="3">
        <v>36.663815262846974</v>
      </c>
      <c r="V4576" s="3">
        <v>183.66402578374823</v>
      </c>
      <c r="W4576" s="3">
        <v>21.933904498771398</v>
      </c>
      <c r="X4576" s="3">
        <v>79184.552667848882</v>
      </c>
      <c r="Y4576" s="3">
        <v>183.66402578374823</v>
      </c>
      <c r="Z4576" s="3">
        <v>21.9338851082472</v>
      </c>
      <c r="AA4576" s="3">
        <v>79184.552667848882</v>
      </c>
    </row>
    <row r="4577" spans="1:27" x14ac:dyDescent="0.25">
      <c r="A4577" s="2">
        <v>4576</v>
      </c>
      <c r="B4577" s="3" t="s">
        <v>178</v>
      </c>
      <c r="C4577" s="3" t="s">
        <v>333</v>
      </c>
      <c r="D4577" s="3" t="s">
        <v>179</v>
      </c>
      <c r="E4577" s="3" t="s">
        <v>221</v>
      </c>
      <c r="F4577" s="3">
        <v>0.56000000000000005</v>
      </c>
      <c r="G4577" s="3">
        <v>0.48</v>
      </c>
      <c r="H4577" s="3" t="s">
        <v>64</v>
      </c>
      <c r="I4577" s="2">
        <v>6151</v>
      </c>
      <c r="J4577" s="3" t="s">
        <v>382</v>
      </c>
      <c r="K4577" s="2">
        <v>6151</v>
      </c>
      <c r="L4577" s="3" t="s">
        <v>64</v>
      </c>
      <c r="M4577" s="3" t="s">
        <v>33</v>
      </c>
      <c r="N4577" s="3" t="s">
        <v>33</v>
      </c>
      <c r="O4577" s="3"/>
      <c r="P4577" s="3"/>
      <c r="Q4577" s="3"/>
      <c r="R4577" s="3">
        <v>0</v>
      </c>
      <c r="S4577" s="3">
        <v>1</v>
      </c>
      <c r="T4577" s="2">
        <v>29</v>
      </c>
      <c r="U4577" s="3">
        <v>7.7588196885641603</v>
      </c>
      <c r="V4577" s="3">
        <v>34.767696305424458</v>
      </c>
      <c r="W4577" s="3">
        <v>3.2010728590742881</v>
      </c>
      <c r="X4577" s="3">
        <v>16278.099477222189</v>
      </c>
      <c r="Y4577" s="3">
        <v>34.767696305424458</v>
      </c>
      <c r="Z4577" s="3">
        <v>3.2010700291868535</v>
      </c>
      <c r="AA4577" s="3">
        <v>16278.099477222189</v>
      </c>
    </row>
    <row r="4578" spans="1:27" x14ac:dyDescent="0.25">
      <c r="A4578" s="2">
        <v>4577</v>
      </c>
      <c r="B4578" s="3" t="s">
        <v>178</v>
      </c>
      <c r="C4578" s="3" t="s">
        <v>333</v>
      </c>
      <c r="D4578" s="3" t="s">
        <v>179</v>
      </c>
      <c r="E4578" s="3" t="s">
        <v>221</v>
      </c>
      <c r="F4578" s="3">
        <v>0.56000000000000005</v>
      </c>
      <c r="G4578" s="3">
        <v>0.48</v>
      </c>
      <c r="H4578" s="3" t="s">
        <v>64</v>
      </c>
      <c r="I4578" s="2">
        <v>6151</v>
      </c>
      <c r="J4578" s="3" t="s">
        <v>382</v>
      </c>
      <c r="K4578" s="2">
        <v>6151</v>
      </c>
      <c r="L4578" s="3" t="s">
        <v>64</v>
      </c>
      <c r="M4578" s="3" t="s">
        <v>193</v>
      </c>
      <c r="N4578" s="3" t="s">
        <v>194</v>
      </c>
      <c r="O4578" s="3"/>
      <c r="P4578" s="3"/>
      <c r="Q4578" s="3"/>
      <c r="R4578" s="3">
        <v>0</v>
      </c>
      <c r="S4578" s="3">
        <v>1</v>
      </c>
      <c r="T4578" s="2">
        <v>17</v>
      </c>
      <c r="U4578" s="3">
        <v>5.6751863944108685</v>
      </c>
      <c r="V4578" s="3">
        <v>33.661252604608904</v>
      </c>
      <c r="W4578" s="3">
        <v>3.1898650090515503</v>
      </c>
      <c r="X4578" s="3">
        <v>12981.06572117888</v>
      </c>
      <c r="Y4578" s="3">
        <v>33.661252604608904</v>
      </c>
      <c r="Z4578" s="3">
        <v>3.1898621890723415</v>
      </c>
      <c r="AA4578" s="3">
        <v>12981.06572117888</v>
      </c>
    </row>
    <row r="4579" spans="1:27" x14ac:dyDescent="0.25">
      <c r="A4579" s="2">
        <v>4578</v>
      </c>
      <c r="B4579" s="3" t="s">
        <v>178</v>
      </c>
      <c r="C4579" s="3" t="s">
        <v>333</v>
      </c>
      <c r="D4579" s="3" t="s">
        <v>179</v>
      </c>
      <c r="E4579" s="3" t="s">
        <v>221</v>
      </c>
      <c r="F4579" s="3">
        <v>0.56000000000000005</v>
      </c>
      <c r="G4579" s="3">
        <v>0.48</v>
      </c>
      <c r="H4579" s="3" t="s">
        <v>64</v>
      </c>
      <c r="I4579" s="2">
        <v>6152</v>
      </c>
      <c r="J4579" s="3" t="s">
        <v>285</v>
      </c>
      <c r="K4579" s="2">
        <v>6152</v>
      </c>
      <c r="L4579" s="3" t="s">
        <v>64</v>
      </c>
      <c r="M4579" s="3" t="s">
        <v>33</v>
      </c>
      <c r="N4579" s="3" t="s">
        <v>33</v>
      </c>
      <c r="O4579" s="3"/>
      <c r="P4579" s="3"/>
      <c r="Q4579" s="3"/>
      <c r="R4579" s="3">
        <v>0</v>
      </c>
      <c r="S4579" s="3">
        <v>1</v>
      </c>
      <c r="T4579" s="2">
        <v>74</v>
      </c>
      <c r="U4579" s="3">
        <v>19.425039847690837</v>
      </c>
      <c r="V4579" s="3">
        <v>122.46611423149083</v>
      </c>
      <c r="W4579" s="3">
        <v>13.465796378248534</v>
      </c>
      <c r="X4579" s="3">
        <v>47741.542467726431</v>
      </c>
      <c r="Y4579" s="3">
        <v>122.46611423149083</v>
      </c>
      <c r="Z4579" s="3">
        <v>13.465784473899703</v>
      </c>
      <c r="AA4579" s="3">
        <v>47741.542467726431</v>
      </c>
    </row>
    <row r="4580" spans="1:27" x14ac:dyDescent="0.25">
      <c r="A4580" s="2">
        <v>4579</v>
      </c>
      <c r="B4580" s="3" t="s">
        <v>178</v>
      </c>
      <c r="C4580" s="3" t="s">
        <v>333</v>
      </c>
      <c r="D4580" s="3" t="s">
        <v>179</v>
      </c>
      <c r="E4580" s="3" t="s">
        <v>221</v>
      </c>
      <c r="F4580" s="3">
        <v>0.56000000000000005</v>
      </c>
      <c r="G4580" s="3">
        <v>0.48</v>
      </c>
      <c r="H4580" s="3" t="s">
        <v>64</v>
      </c>
      <c r="I4580" s="2">
        <v>6152</v>
      </c>
      <c r="J4580" s="3" t="s">
        <v>285</v>
      </c>
      <c r="K4580" s="2">
        <v>6152</v>
      </c>
      <c r="L4580" s="3" t="s">
        <v>64</v>
      </c>
      <c r="M4580" s="3" t="s">
        <v>193</v>
      </c>
      <c r="N4580" s="3" t="s">
        <v>194</v>
      </c>
      <c r="O4580" s="3"/>
      <c r="P4580" s="3"/>
      <c r="Q4580" s="3"/>
      <c r="R4580" s="3">
        <v>0</v>
      </c>
      <c r="S4580" s="3">
        <v>1</v>
      </c>
      <c r="T4580" s="2">
        <v>160</v>
      </c>
      <c r="U4580" s="3">
        <v>55.146953938912411</v>
      </c>
      <c r="V4580" s="3">
        <v>276.63896651060713</v>
      </c>
      <c r="W4580" s="3">
        <v>22.806681783525832</v>
      </c>
      <c r="X4580" s="3">
        <v>102358.15334888978</v>
      </c>
      <c r="Y4580" s="3">
        <v>276.63896651060713</v>
      </c>
      <c r="Z4580" s="3">
        <v>22.806661621428614</v>
      </c>
      <c r="AA4580" s="3">
        <v>102358.15334888978</v>
      </c>
    </row>
    <row r="4581" spans="1:27" x14ac:dyDescent="0.25">
      <c r="A4581" s="2">
        <v>4580</v>
      </c>
      <c r="B4581" s="3" t="s">
        <v>178</v>
      </c>
      <c r="C4581" s="3" t="s">
        <v>333</v>
      </c>
      <c r="D4581" s="3" t="s">
        <v>179</v>
      </c>
      <c r="E4581" s="3" t="s">
        <v>221</v>
      </c>
      <c r="F4581" s="3">
        <v>0.56000000000000005</v>
      </c>
      <c r="G4581" s="3">
        <v>0.48</v>
      </c>
      <c r="H4581" s="3" t="s">
        <v>64</v>
      </c>
      <c r="I4581" s="2">
        <v>6152</v>
      </c>
      <c r="J4581" s="3" t="s">
        <v>285</v>
      </c>
      <c r="K4581" s="2">
        <v>6152</v>
      </c>
      <c r="L4581" s="3" t="s">
        <v>64</v>
      </c>
      <c r="M4581" s="3" t="s">
        <v>184</v>
      </c>
      <c r="N4581" s="3" t="s">
        <v>185</v>
      </c>
      <c r="O4581" s="3"/>
      <c r="P4581" s="3"/>
      <c r="Q4581" s="3"/>
      <c r="R4581" s="3">
        <v>0</v>
      </c>
      <c r="S4581" s="3">
        <v>1</v>
      </c>
      <c r="T4581" s="2">
        <v>2</v>
      </c>
      <c r="U4581" s="3">
        <v>9.97748220264109E-2</v>
      </c>
      <c r="V4581" s="3">
        <v>0.64051803371094584</v>
      </c>
      <c r="W4581" s="3">
        <v>6.0853887717468136E-2</v>
      </c>
      <c r="X4581" s="3">
        <v>247.46696827829709</v>
      </c>
      <c r="Y4581" s="3">
        <v>0.64051803371094584</v>
      </c>
      <c r="Z4581" s="3">
        <v>6.085383391998838E-2</v>
      </c>
      <c r="AA4581" s="3">
        <v>247.46696827829709</v>
      </c>
    </row>
    <row r="4582" spans="1:27" x14ac:dyDescent="0.25">
      <c r="A4582" s="2">
        <v>4581</v>
      </c>
      <c r="B4582" s="3" t="s">
        <v>178</v>
      </c>
      <c r="C4582" s="3" t="s">
        <v>333</v>
      </c>
      <c r="D4582" s="3" t="s">
        <v>179</v>
      </c>
      <c r="E4582" s="3" t="s">
        <v>221</v>
      </c>
      <c r="F4582" s="3">
        <v>0.56000000000000005</v>
      </c>
      <c r="G4582" s="3">
        <v>0.48</v>
      </c>
      <c r="H4582" s="3" t="s">
        <v>64</v>
      </c>
      <c r="I4582" s="2">
        <v>6153</v>
      </c>
      <c r="J4582" s="3" t="s">
        <v>131</v>
      </c>
      <c r="K4582" s="2">
        <v>6153</v>
      </c>
      <c r="L4582" s="3" t="s">
        <v>64</v>
      </c>
      <c r="M4582" s="3" t="s">
        <v>33</v>
      </c>
      <c r="N4582" s="3" t="s">
        <v>33</v>
      </c>
      <c r="O4582" s="3"/>
      <c r="P4582" s="3"/>
      <c r="Q4582" s="3"/>
      <c r="R4582" s="3">
        <v>0</v>
      </c>
      <c r="S4582" s="3">
        <v>1</v>
      </c>
      <c r="T4582" s="2">
        <v>112</v>
      </c>
      <c r="U4582" s="3">
        <v>28.22643584244382</v>
      </c>
      <c r="V4582" s="3">
        <v>154.52527063108002</v>
      </c>
      <c r="W4582" s="3">
        <v>16.247910422347804</v>
      </c>
      <c r="X4582" s="3">
        <v>73191.20617326221</v>
      </c>
      <c r="Y4582" s="3">
        <v>154.52527063108002</v>
      </c>
      <c r="Z4582" s="3">
        <v>16.247896058489321</v>
      </c>
      <c r="AA4582" s="3">
        <v>73191.20617326221</v>
      </c>
    </row>
    <row r="4583" spans="1:27" x14ac:dyDescent="0.25">
      <c r="A4583" s="2">
        <v>4582</v>
      </c>
      <c r="B4583" s="3" t="s">
        <v>178</v>
      </c>
      <c r="C4583" s="3" t="s">
        <v>333</v>
      </c>
      <c r="D4583" s="3" t="s">
        <v>179</v>
      </c>
      <c r="E4583" s="3" t="s">
        <v>221</v>
      </c>
      <c r="F4583" s="3">
        <v>0.56000000000000005</v>
      </c>
      <c r="G4583" s="3">
        <v>0.48</v>
      </c>
      <c r="H4583" s="3" t="s">
        <v>64</v>
      </c>
      <c r="I4583" s="2">
        <v>6153</v>
      </c>
      <c r="J4583" s="3" t="s">
        <v>131</v>
      </c>
      <c r="K4583" s="2">
        <v>6153</v>
      </c>
      <c r="L4583" s="3" t="s">
        <v>64</v>
      </c>
      <c r="M4583" s="3" t="s">
        <v>193</v>
      </c>
      <c r="N4583" s="3" t="s">
        <v>194</v>
      </c>
      <c r="O4583" s="3"/>
      <c r="P4583" s="3"/>
      <c r="Q4583" s="3"/>
      <c r="R4583" s="3">
        <v>0</v>
      </c>
      <c r="S4583" s="3">
        <v>1</v>
      </c>
      <c r="T4583" s="2">
        <v>229</v>
      </c>
      <c r="U4583" s="3">
        <v>82.449391490319996</v>
      </c>
      <c r="V4583" s="3">
        <v>476.1256069445962</v>
      </c>
      <c r="W4583" s="3">
        <v>45.728121936344706</v>
      </c>
      <c r="X4583" s="3">
        <v>180305.27650730737</v>
      </c>
      <c r="Y4583" s="3">
        <v>476.1256069445962</v>
      </c>
      <c r="Z4583" s="3">
        <v>45.728081510698921</v>
      </c>
      <c r="AA4583" s="3">
        <v>180305.27650730737</v>
      </c>
    </row>
    <row r="4584" spans="1:27" x14ac:dyDescent="0.25">
      <c r="A4584" s="2">
        <v>4583</v>
      </c>
      <c r="B4584" s="3" t="s">
        <v>178</v>
      </c>
      <c r="C4584" s="3" t="s">
        <v>333</v>
      </c>
      <c r="D4584" s="3" t="s">
        <v>179</v>
      </c>
      <c r="E4584" s="3" t="s">
        <v>221</v>
      </c>
      <c r="F4584" s="3">
        <v>0.56000000000000005</v>
      </c>
      <c r="G4584" s="3">
        <v>0.48</v>
      </c>
      <c r="H4584" s="3" t="s">
        <v>64</v>
      </c>
      <c r="I4584" s="2">
        <v>6153</v>
      </c>
      <c r="J4584" s="3" t="s">
        <v>131</v>
      </c>
      <c r="K4584" s="2">
        <v>6153</v>
      </c>
      <c r="L4584" s="3" t="s">
        <v>64</v>
      </c>
      <c r="M4584" s="3" t="s">
        <v>184</v>
      </c>
      <c r="N4584" s="3" t="s">
        <v>185</v>
      </c>
      <c r="O4584" s="3"/>
      <c r="P4584" s="3"/>
      <c r="Q4584" s="3"/>
      <c r="R4584" s="3">
        <v>0</v>
      </c>
      <c r="S4584" s="3">
        <v>1</v>
      </c>
      <c r="T4584" s="2">
        <v>28</v>
      </c>
      <c r="U4584" s="3">
        <v>6.4038190399277219</v>
      </c>
      <c r="V4584" s="3">
        <v>35.612884363128096</v>
      </c>
      <c r="W4584" s="3">
        <v>3.0973257381544377</v>
      </c>
      <c r="X4584" s="3">
        <v>13749.08396020524</v>
      </c>
      <c r="Y4584" s="3">
        <v>35.612884363128096</v>
      </c>
      <c r="Z4584" s="3">
        <v>3.0973229999839664</v>
      </c>
      <c r="AA4584" s="3">
        <v>13749.08396020524</v>
      </c>
    </row>
    <row r="4585" spans="1:27" x14ac:dyDescent="0.25">
      <c r="A4585" s="2">
        <v>4584</v>
      </c>
      <c r="B4585" s="3" t="s">
        <v>178</v>
      </c>
      <c r="C4585" s="3" t="s">
        <v>333</v>
      </c>
      <c r="D4585" s="3" t="s">
        <v>179</v>
      </c>
      <c r="E4585" s="3" t="s">
        <v>221</v>
      </c>
      <c r="F4585" s="3">
        <v>0.56000000000000005</v>
      </c>
      <c r="G4585" s="3">
        <v>0.48</v>
      </c>
      <c r="H4585" s="3" t="s">
        <v>64</v>
      </c>
      <c r="I4585" s="2">
        <v>6170</v>
      </c>
      <c r="J4585" s="3" t="s">
        <v>94</v>
      </c>
      <c r="K4585" s="2">
        <v>3000</v>
      </c>
      <c r="L4585" s="3" t="s">
        <v>64</v>
      </c>
      <c r="M4585" s="3" t="s">
        <v>338</v>
      </c>
      <c r="N4585" s="3" t="s">
        <v>339</v>
      </c>
      <c r="O4585" s="3"/>
      <c r="P4585" s="3"/>
      <c r="Q4585" s="3"/>
      <c r="R4585" s="3">
        <v>0</v>
      </c>
      <c r="S4585" s="3">
        <v>1</v>
      </c>
      <c r="T4585" s="2">
        <v>51</v>
      </c>
      <c r="U4585" s="3">
        <v>13.605381326067825</v>
      </c>
      <c r="V4585" s="3">
        <v>87.754834502385137</v>
      </c>
      <c r="W4585" s="3">
        <v>8.6060922893737466</v>
      </c>
      <c r="X4585" s="3">
        <v>35097.750865227332</v>
      </c>
      <c r="Y4585" s="3">
        <v>87.754834502385137</v>
      </c>
      <c r="Z4585" s="3">
        <v>8.6060846812143819</v>
      </c>
      <c r="AA4585" s="3">
        <v>35097.750865227332</v>
      </c>
    </row>
    <row r="4586" spans="1:27" x14ac:dyDescent="0.25">
      <c r="A4586" s="2">
        <v>4585</v>
      </c>
      <c r="B4586" s="3" t="s">
        <v>178</v>
      </c>
      <c r="C4586" s="3" t="s">
        <v>333</v>
      </c>
      <c r="D4586" s="3" t="s">
        <v>179</v>
      </c>
      <c r="E4586" s="3" t="s">
        <v>221</v>
      </c>
      <c r="F4586" s="3">
        <v>0.56000000000000005</v>
      </c>
      <c r="G4586" s="3">
        <v>0.48</v>
      </c>
      <c r="H4586" s="3" t="s">
        <v>64</v>
      </c>
      <c r="I4586" s="2">
        <v>6170</v>
      </c>
      <c r="J4586" s="3" t="s">
        <v>94</v>
      </c>
      <c r="K4586" s="2">
        <v>6170</v>
      </c>
      <c r="L4586" s="3" t="s">
        <v>64</v>
      </c>
      <c r="M4586" s="3" t="s">
        <v>33</v>
      </c>
      <c r="N4586" s="3" t="s">
        <v>33</v>
      </c>
      <c r="O4586" s="3"/>
      <c r="P4586" s="3"/>
      <c r="Q4586" s="3"/>
      <c r="R4586" s="3">
        <v>0</v>
      </c>
      <c r="S4586" s="3">
        <v>1</v>
      </c>
      <c r="T4586" s="2">
        <v>1266</v>
      </c>
      <c r="U4586" s="3">
        <v>441.05877395829395</v>
      </c>
      <c r="V4586" s="3">
        <v>2182.8583199853942</v>
      </c>
      <c r="W4586" s="3">
        <v>190.93511046716301</v>
      </c>
      <c r="X4586" s="3">
        <v>801582.906854962</v>
      </c>
      <c r="Y4586" s="3">
        <v>2182.8583199853942</v>
      </c>
      <c r="Z4586" s="3">
        <v>190.93494167223281</v>
      </c>
      <c r="AA4586" s="3">
        <v>801582.906854962</v>
      </c>
    </row>
    <row r="4587" spans="1:27" x14ac:dyDescent="0.25">
      <c r="A4587" s="2">
        <v>4586</v>
      </c>
      <c r="B4587" s="3" t="s">
        <v>178</v>
      </c>
      <c r="C4587" s="3" t="s">
        <v>333</v>
      </c>
      <c r="D4587" s="3" t="s">
        <v>179</v>
      </c>
      <c r="E4587" s="3" t="s">
        <v>221</v>
      </c>
      <c r="F4587" s="3">
        <v>0.56000000000000005</v>
      </c>
      <c r="G4587" s="3">
        <v>0.48</v>
      </c>
      <c r="H4587" s="3" t="s">
        <v>64</v>
      </c>
      <c r="I4587" s="2">
        <v>6170</v>
      </c>
      <c r="J4587" s="3" t="s">
        <v>94</v>
      </c>
      <c r="K4587" s="2">
        <v>6170</v>
      </c>
      <c r="L4587" s="3" t="s">
        <v>64</v>
      </c>
      <c r="M4587" s="3" t="s">
        <v>193</v>
      </c>
      <c r="N4587" s="3" t="s">
        <v>194</v>
      </c>
      <c r="O4587" s="3"/>
      <c r="P4587" s="3"/>
      <c r="Q4587" s="3"/>
      <c r="R4587" s="3">
        <v>0</v>
      </c>
      <c r="S4587" s="3">
        <v>1</v>
      </c>
      <c r="T4587" s="2">
        <v>208</v>
      </c>
      <c r="U4587" s="3">
        <v>84.116992565469261</v>
      </c>
      <c r="V4587" s="3">
        <v>476.44701328140081</v>
      </c>
      <c r="W4587" s="3">
        <v>43.502523219713296</v>
      </c>
      <c r="X4587" s="3">
        <v>177407.43233784879</v>
      </c>
      <c r="Y4587" s="3">
        <v>476.44701328140081</v>
      </c>
      <c r="Z4587" s="3">
        <v>43.502484761593372</v>
      </c>
      <c r="AA4587" s="3">
        <v>177407.43233784879</v>
      </c>
    </row>
    <row r="4588" spans="1:27" x14ac:dyDescent="0.25">
      <c r="A4588" s="2">
        <v>4587</v>
      </c>
      <c r="B4588" s="3" t="s">
        <v>178</v>
      </c>
      <c r="C4588" s="3" t="s">
        <v>333</v>
      </c>
      <c r="D4588" s="3" t="s">
        <v>179</v>
      </c>
      <c r="E4588" s="3" t="s">
        <v>221</v>
      </c>
      <c r="F4588" s="3">
        <v>0.56000000000000005</v>
      </c>
      <c r="G4588" s="3">
        <v>0.48</v>
      </c>
      <c r="H4588" s="3" t="s">
        <v>64</v>
      </c>
      <c r="I4588" s="2">
        <v>6170</v>
      </c>
      <c r="J4588" s="3" t="s">
        <v>94</v>
      </c>
      <c r="K4588" s="2">
        <v>6170</v>
      </c>
      <c r="L4588" s="3" t="s">
        <v>64</v>
      </c>
      <c r="M4588" s="3" t="s">
        <v>338</v>
      </c>
      <c r="N4588" s="3" t="s">
        <v>339</v>
      </c>
      <c r="O4588" s="3"/>
      <c r="P4588" s="3"/>
      <c r="Q4588" s="3"/>
      <c r="R4588" s="3">
        <v>0</v>
      </c>
      <c r="S4588" s="3">
        <v>1</v>
      </c>
      <c r="T4588" s="2">
        <v>88</v>
      </c>
      <c r="U4588" s="3">
        <v>15.260899900368939</v>
      </c>
      <c r="V4588" s="3">
        <v>101.79196825198916</v>
      </c>
      <c r="W4588" s="3">
        <v>11.865410410980733</v>
      </c>
      <c r="X4588" s="3">
        <v>46664.45508715992</v>
      </c>
      <c r="Y4588" s="3">
        <v>101.79196825198916</v>
      </c>
      <c r="Z4588" s="3">
        <v>11.865399921442616</v>
      </c>
      <c r="AA4588" s="3">
        <v>46664.45508715992</v>
      </c>
    </row>
    <row r="4589" spans="1:27" x14ac:dyDescent="0.25">
      <c r="A4589" s="2">
        <v>4588</v>
      </c>
      <c r="B4589" s="3" t="s">
        <v>178</v>
      </c>
      <c r="C4589" s="3" t="s">
        <v>333</v>
      </c>
      <c r="D4589" s="3" t="s">
        <v>179</v>
      </c>
      <c r="E4589" s="3" t="s">
        <v>221</v>
      </c>
      <c r="F4589" s="3">
        <v>0.56000000000000005</v>
      </c>
      <c r="G4589" s="3">
        <v>0.48</v>
      </c>
      <c r="H4589" s="3" t="s">
        <v>64</v>
      </c>
      <c r="I4589" s="2">
        <v>6170</v>
      </c>
      <c r="J4589" s="3" t="s">
        <v>94</v>
      </c>
      <c r="K4589" s="2">
        <v>6170</v>
      </c>
      <c r="L4589" s="3" t="s">
        <v>64</v>
      </c>
      <c r="M4589" s="3" t="s">
        <v>289</v>
      </c>
      <c r="N4589" s="3" t="s">
        <v>289</v>
      </c>
      <c r="O4589" s="3"/>
      <c r="P4589" s="3"/>
      <c r="Q4589" s="3"/>
      <c r="R4589" s="3">
        <v>0</v>
      </c>
      <c r="S4589" s="3">
        <v>1</v>
      </c>
      <c r="T4589" s="2">
        <v>75</v>
      </c>
      <c r="U4589" s="3">
        <v>15.595487734678279</v>
      </c>
      <c r="V4589" s="3">
        <v>115.13966347155386</v>
      </c>
      <c r="W4589" s="3">
        <v>12.202590041307181</v>
      </c>
      <c r="X4589" s="3">
        <v>46632.339540160305</v>
      </c>
      <c r="Y4589" s="3">
        <v>115.13966347155386</v>
      </c>
      <c r="Z4589" s="3">
        <v>12.202579253687606</v>
      </c>
      <c r="AA4589" s="3">
        <v>46632.339540160305</v>
      </c>
    </row>
    <row r="4590" spans="1:27" x14ac:dyDescent="0.25">
      <c r="A4590" s="2">
        <v>4589</v>
      </c>
      <c r="B4590" s="3" t="s">
        <v>178</v>
      </c>
      <c r="C4590" s="3" t="s">
        <v>333</v>
      </c>
      <c r="D4590" s="3" t="s">
        <v>179</v>
      </c>
      <c r="E4590" s="3" t="s">
        <v>221</v>
      </c>
      <c r="F4590" s="3">
        <v>0.56000000000000005</v>
      </c>
      <c r="G4590" s="3">
        <v>0.48</v>
      </c>
      <c r="H4590" s="3" t="s">
        <v>64</v>
      </c>
      <c r="I4590" s="2">
        <v>6170</v>
      </c>
      <c r="J4590" s="3" t="s">
        <v>94</v>
      </c>
      <c r="K4590" s="2">
        <v>6170</v>
      </c>
      <c r="L4590" s="3" t="s">
        <v>64</v>
      </c>
      <c r="M4590" s="3" t="s">
        <v>184</v>
      </c>
      <c r="N4590" s="3" t="s">
        <v>185</v>
      </c>
      <c r="O4590" s="3"/>
      <c r="P4590" s="3"/>
      <c r="Q4590" s="3"/>
      <c r="R4590" s="3">
        <v>0</v>
      </c>
      <c r="S4590" s="3">
        <v>1</v>
      </c>
      <c r="T4590" s="2">
        <v>64</v>
      </c>
      <c r="U4590" s="3">
        <v>22.417289447108335</v>
      </c>
      <c r="V4590" s="3">
        <v>135.33642697994071</v>
      </c>
      <c r="W4590" s="3">
        <v>12.497188390470894</v>
      </c>
      <c r="X4590" s="3">
        <v>51342.925887040139</v>
      </c>
      <c r="Y4590" s="3">
        <v>135.33642697994071</v>
      </c>
      <c r="Z4590" s="3">
        <v>12.4971773424136</v>
      </c>
      <c r="AA4590" s="3">
        <v>51342.925887040139</v>
      </c>
    </row>
    <row r="4591" spans="1:27" x14ac:dyDescent="0.25">
      <c r="A4591" s="2">
        <v>4590</v>
      </c>
      <c r="B4591" s="3" t="s">
        <v>178</v>
      </c>
      <c r="C4591" s="3" t="s">
        <v>333</v>
      </c>
      <c r="D4591" s="3" t="s">
        <v>179</v>
      </c>
      <c r="E4591" s="3" t="s">
        <v>221</v>
      </c>
      <c r="F4591" s="3">
        <v>0.56000000000000005</v>
      </c>
      <c r="G4591" s="3">
        <v>0.48</v>
      </c>
      <c r="H4591" s="3" t="s">
        <v>64</v>
      </c>
      <c r="I4591" s="2">
        <v>6181</v>
      </c>
      <c r="J4591" s="3" t="s">
        <v>95</v>
      </c>
      <c r="K4591" s="2">
        <v>6181</v>
      </c>
      <c r="L4591" s="3" t="s">
        <v>64</v>
      </c>
      <c r="M4591" s="3" t="s">
        <v>33</v>
      </c>
      <c r="N4591" s="3" t="s">
        <v>33</v>
      </c>
      <c r="O4591" s="3"/>
      <c r="P4591" s="3"/>
      <c r="Q4591" s="3"/>
      <c r="R4591" s="3">
        <v>0</v>
      </c>
      <c r="S4591" s="3">
        <v>1</v>
      </c>
      <c r="T4591" s="2">
        <v>413</v>
      </c>
      <c r="U4591" s="3">
        <v>136.43553153391034</v>
      </c>
      <c r="V4591" s="3">
        <v>594.23858178927105</v>
      </c>
      <c r="W4591" s="3">
        <v>44.406981101494104</v>
      </c>
      <c r="X4591" s="3">
        <v>271404.38157711248</v>
      </c>
      <c r="Y4591" s="3">
        <v>594.23858178927105</v>
      </c>
      <c r="Z4591" s="3">
        <v>44.406941843794201</v>
      </c>
      <c r="AA4591" s="3">
        <v>271404.38157711248</v>
      </c>
    </row>
    <row r="4592" spans="1:27" x14ac:dyDescent="0.25">
      <c r="A4592" s="2">
        <v>4591</v>
      </c>
      <c r="B4592" s="3" t="s">
        <v>178</v>
      </c>
      <c r="C4592" s="3" t="s">
        <v>333</v>
      </c>
      <c r="D4592" s="3" t="s">
        <v>179</v>
      </c>
      <c r="E4592" s="3" t="s">
        <v>221</v>
      </c>
      <c r="F4592" s="3">
        <v>0.56000000000000005</v>
      </c>
      <c r="G4592" s="3">
        <v>0.48</v>
      </c>
      <c r="H4592" s="3" t="s">
        <v>64</v>
      </c>
      <c r="I4592" s="2">
        <v>6181</v>
      </c>
      <c r="J4592" s="3" t="s">
        <v>95</v>
      </c>
      <c r="K4592" s="2">
        <v>6181</v>
      </c>
      <c r="L4592" s="3" t="s">
        <v>64</v>
      </c>
      <c r="M4592" s="3" t="s">
        <v>289</v>
      </c>
      <c r="N4592" s="3" t="s">
        <v>289</v>
      </c>
      <c r="O4592" s="3"/>
      <c r="P4592" s="3"/>
      <c r="Q4592" s="3"/>
      <c r="R4592" s="3">
        <v>0</v>
      </c>
      <c r="S4592" s="3">
        <v>1</v>
      </c>
      <c r="T4592" s="2">
        <v>79</v>
      </c>
      <c r="U4592" s="3">
        <v>10.348827899841746</v>
      </c>
      <c r="V4592" s="3">
        <v>50.794295710708923</v>
      </c>
      <c r="W4592" s="3">
        <v>5.6670545901890321</v>
      </c>
      <c r="X4592" s="3">
        <v>23138.645424001032</v>
      </c>
      <c r="Y4592" s="3">
        <v>50.794295710708923</v>
      </c>
      <c r="Z4592" s="3">
        <v>5.667049580266645</v>
      </c>
      <c r="AA4592" s="3">
        <v>23138.645424001032</v>
      </c>
    </row>
    <row r="4593" spans="1:27" x14ac:dyDescent="0.25">
      <c r="A4593" s="2">
        <v>4592</v>
      </c>
      <c r="B4593" s="3" t="s">
        <v>178</v>
      </c>
      <c r="C4593" s="3" t="s">
        <v>333</v>
      </c>
      <c r="D4593" s="3" t="s">
        <v>179</v>
      </c>
      <c r="E4593" s="3" t="s">
        <v>221</v>
      </c>
      <c r="F4593" s="3">
        <v>0.56000000000000005</v>
      </c>
      <c r="G4593" s="3">
        <v>0.48</v>
      </c>
      <c r="H4593" s="3" t="s">
        <v>64</v>
      </c>
      <c r="I4593" s="2">
        <v>6181</v>
      </c>
      <c r="J4593" s="3" t="s">
        <v>95</v>
      </c>
      <c r="K4593" s="2">
        <v>6181</v>
      </c>
      <c r="L4593" s="3" t="s">
        <v>64</v>
      </c>
      <c r="M4593" s="3" t="s">
        <v>184</v>
      </c>
      <c r="N4593" s="3" t="s">
        <v>185</v>
      </c>
      <c r="O4593" s="3"/>
      <c r="P4593" s="3"/>
      <c r="Q4593" s="3"/>
      <c r="R4593" s="3">
        <v>0</v>
      </c>
      <c r="S4593" s="3">
        <v>1</v>
      </c>
      <c r="T4593" s="2">
        <v>21</v>
      </c>
      <c r="U4593" s="3">
        <v>5.6412408962616993</v>
      </c>
      <c r="V4593" s="3">
        <v>31.22192310547905</v>
      </c>
      <c r="W4593" s="3">
        <v>3.0013484579297929</v>
      </c>
      <c r="X4593" s="3">
        <v>14975.091281821724</v>
      </c>
      <c r="Y4593" s="3">
        <v>31.22192310547905</v>
      </c>
      <c r="Z4593" s="3">
        <v>3.0013458046074031</v>
      </c>
      <c r="AA4593" s="3">
        <v>14975.091281821724</v>
      </c>
    </row>
    <row r="4594" spans="1:27" x14ac:dyDescent="0.25">
      <c r="A4594" s="2">
        <v>4593</v>
      </c>
      <c r="B4594" s="3" t="s">
        <v>178</v>
      </c>
      <c r="C4594" s="3" t="s">
        <v>333</v>
      </c>
      <c r="D4594" s="3" t="s">
        <v>179</v>
      </c>
      <c r="E4594" s="3" t="s">
        <v>221</v>
      </c>
      <c r="F4594" s="3">
        <v>0.56000000000000005</v>
      </c>
      <c r="G4594" s="3">
        <v>0.48</v>
      </c>
      <c r="H4594" s="3" t="s">
        <v>64</v>
      </c>
      <c r="I4594" s="2">
        <v>6210</v>
      </c>
      <c r="J4594" s="3" t="s">
        <v>97</v>
      </c>
      <c r="K4594" s="2">
        <v>6210</v>
      </c>
      <c r="L4594" s="3" t="s">
        <v>64</v>
      </c>
      <c r="M4594" s="3" t="s">
        <v>33</v>
      </c>
      <c r="N4594" s="3" t="s">
        <v>33</v>
      </c>
      <c r="O4594" s="3"/>
      <c r="P4594" s="3"/>
      <c r="Q4594" s="3"/>
      <c r="R4594" s="3">
        <v>0</v>
      </c>
      <c r="S4594" s="3">
        <v>1</v>
      </c>
      <c r="T4594" s="2">
        <v>2670</v>
      </c>
      <c r="U4594" s="3">
        <v>976.60134372897687</v>
      </c>
      <c r="V4594" s="3">
        <v>4904.3689621701751</v>
      </c>
      <c r="W4594" s="3">
        <v>424.54277674234748</v>
      </c>
      <c r="X4594" s="3">
        <v>1806061.4764029379</v>
      </c>
      <c r="Y4594" s="3">
        <v>4904.3689621701751</v>
      </c>
      <c r="Z4594" s="3">
        <v>424.54240142809323</v>
      </c>
      <c r="AA4594" s="3">
        <v>1806061.4764029379</v>
      </c>
    </row>
    <row r="4595" spans="1:27" x14ac:dyDescent="0.25">
      <c r="A4595" s="2">
        <v>4594</v>
      </c>
      <c r="B4595" s="3" t="s">
        <v>178</v>
      </c>
      <c r="C4595" s="3" t="s">
        <v>333</v>
      </c>
      <c r="D4595" s="3" t="s">
        <v>179</v>
      </c>
      <c r="E4595" s="3" t="s">
        <v>221</v>
      </c>
      <c r="F4595" s="3">
        <v>0.56000000000000005</v>
      </c>
      <c r="G4595" s="3">
        <v>0.48</v>
      </c>
      <c r="H4595" s="3" t="s">
        <v>64</v>
      </c>
      <c r="I4595" s="2">
        <v>6210</v>
      </c>
      <c r="J4595" s="3" t="s">
        <v>97</v>
      </c>
      <c r="K4595" s="2">
        <v>6210</v>
      </c>
      <c r="L4595" s="3" t="s">
        <v>64</v>
      </c>
      <c r="M4595" s="3" t="s">
        <v>193</v>
      </c>
      <c r="N4595" s="3" t="s">
        <v>194</v>
      </c>
      <c r="O4595" s="3"/>
      <c r="P4595" s="3"/>
      <c r="Q4595" s="3"/>
      <c r="R4595" s="3">
        <v>0</v>
      </c>
      <c r="S4595" s="3">
        <v>1</v>
      </c>
      <c r="T4595" s="2">
        <v>521</v>
      </c>
      <c r="U4595" s="3">
        <v>175.92727408602988</v>
      </c>
      <c r="V4595" s="3">
        <v>995.71357415463046</v>
      </c>
      <c r="W4595" s="3">
        <v>87.710131535016359</v>
      </c>
      <c r="X4595" s="3">
        <v>378481.75252619409</v>
      </c>
      <c r="Y4595" s="3">
        <v>995.71357415463046</v>
      </c>
      <c r="Z4595" s="3">
        <v>87.710053995450707</v>
      </c>
      <c r="AA4595" s="3">
        <v>378481.75252619409</v>
      </c>
    </row>
    <row r="4596" spans="1:27" x14ac:dyDescent="0.25">
      <c r="A4596" s="2">
        <v>4595</v>
      </c>
      <c r="B4596" s="3" t="s">
        <v>178</v>
      </c>
      <c r="C4596" s="3" t="s">
        <v>333</v>
      </c>
      <c r="D4596" s="3" t="s">
        <v>179</v>
      </c>
      <c r="E4596" s="3" t="s">
        <v>221</v>
      </c>
      <c r="F4596" s="3">
        <v>0.56000000000000005</v>
      </c>
      <c r="G4596" s="3">
        <v>0.48</v>
      </c>
      <c r="H4596" s="3" t="s">
        <v>64</v>
      </c>
      <c r="I4596" s="2">
        <v>6210</v>
      </c>
      <c r="J4596" s="3" t="s">
        <v>97</v>
      </c>
      <c r="K4596" s="2">
        <v>6210</v>
      </c>
      <c r="L4596" s="3" t="s">
        <v>64</v>
      </c>
      <c r="M4596" s="3" t="s">
        <v>289</v>
      </c>
      <c r="N4596" s="3" t="s">
        <v>289</v>
      </c>
      <c r="O4596" s="3"/>
      <c r="P4596" s="3"/>
      <c r="Q4596" s="3"/>
      <c r="R4596" s="3">
        <v>0</v>
      </c>
      <c r="S4596" s="3">
        <v>1</v>
      </c>
      <c r="T4596" s="2">
        <v>30</v>
      </c>
      <c r="U4596" s="3">
        <v>6.8828499429804975</v>
      </c>
      <c r="V4596" s="3">
        <v>30.009999382541402</v>
      </c>
      <c r="W4596" s="3">
        <v>2.4435160179129731</v>
      </c>
      <c r="X4596" s="3">
        <v>10495.899186388957</v>
      </c>
      <c r="Y4596" s="3">
        <v>30.009999382541402</v>
      </c>
      <c r="Z4596" s="3">
        <v>2.4435138577386897</v>
      </c>
      <c r="AA4596" s="3">
        <v>10495.899186388957</v>
      </c>
    </row>
    <row r="4597" spans="1:27" x14ac:dyDescent="0.25">
      <c r="A4597" s="2">
        <v>4596</v>
      </c>
      <c r="B4597" s="3" t="s">
        <v>178</v>
      </c>
      <c r="C4597" s="3" t="s">
        <v>333</v>
      </c>
      <c r="D4597" s="3" t="s">
        <v>179</v>
      </c>
      <c r="E4597" s="3" t="s">
        <v>221</v>
      </c>
      <c r="F4597" s="3">
        <v>0.56000000000000005</v>
      </c>
      <c r="G4597" s="3">
        <v>0.48</v>
      </c>
      <c r="H4597" s="3" t="s">
        <v>64</v>
      </c>
      <c r="I4597" s="2">
        <v>6210</v>
      </c>
      <c r="J4597" s="3" t="s">
        <v>97</v>
      </c>
      <c r="K4597" s="2">
        <v>6210</v>
      </c>
      <c r="L4597" s="3" t="s">
        <v>64</v>
      </c>
      <c r="M4597" s="3" t="s">
        <v>184</v>
      </c>
      <c r="N4597" s="3" t="s">
        <v>185</v>
      </c>
      <c r="O4597" s="3"/>
      <c r="P4597" s="3"/>
      <c r="Q4597" s="3"/>
      <c r="R4597" s="3">
        <v>0</v>
      </c>
      <c r="S4597" s="3">
        <v>1</v>
      </c>
      <c r="T4597" s="2">
        <v>1288</v>
      </c>
      <c r="U4597" s="3">
        <v>548.90763815777007</v>
      </c>
      <c r="V4597" s="3">
        <v>3090.1721089213411</v>
      </c>
      <c r="W4597" s="3">
        <v>276.27816278587829</v>
      </c>
      <c r="X4597" s="3">
        <v>1158249.9212650456</v>
      </c>
      <c r="Y4597" s="3">
        <v>3090.1721089213411</v>
      </c>
      <c r="Z4597" s="3">
        <v>276.27791854398362</v>
      </c>
      <c r="AA4597" s="3">
        <v>1158249.9212650456</v>
      </c>
    </row>
    <row r="4598" spans="1:27" x14ac:dyDescent="0.25">
      <c r="A4598" s="2">
        <v>4597</v>
      </c>
      <c r="B4598" s="3" t="s">
        <v>178</v>
      </c>
      <c r="C4598" s="3" t="s">
        <v>333</v>
      </c>
      <c r="D4598" s="3" t="s">
        <v>179</v>
      </c>
      <c r="E4598" s="3" t="s">
        <v>221</v>
      </c>
      <c r="F4598" s="3">
        <v>0.56000000000000005</v>
      </c>
      <c r="G4598" s="3">
        <v>0.48</v>
      </c>
      <c r="H4598" s="3" t="s">
        <v>64</v>
      </c>
      <c r="I4598" s="2">
        <v>6220</v>
      </c>
      <c r="J4598" s="3" t="s">
        <v>383</v>
      </c>
      <c r="K4598" s="2">
        <v>6220</v>
      </c>
      <c r="L4598" s="3" t="s">
        <v>64</v>
      </c>
      <c r="M4598" s="3" t="s">
        <v>289</v>
      </c>
      <c r="N4598" s="3" t="s">
        <v>289</v>
      </c>
      <c r="O4598" s="3"/>
      <c r="P4598" s="3"/>
      <c r="Q4598" s="3"/>
      <c r="R4598" s="3">
        <v>0</v>
      </c>
      <c r="S4598" s="3">
        <v>1</v>
      </c>
      <c r="T4598" s="2">
        <v>28</v>
      </c>
      <c r="U4598" s="3">
        <v>8.7329408696506814</v>
      </c>
      <c r="V4598" s="3">
        <v>56.78528568984904</v>
      </c>
      <c r="W4598" s="3">
        <v>5.3582324900797644</v>
      </c>
      <c r="X4598" s="3">
        <v>22911.260822573764</v>
      </c>
      <c r="Y4598" s="3">
        <v>56.78528568984904</v>
      </c>
      <c r="Z4598" s="3">
        <v>5.3582277531695288</v>
      </c>
      <c r="AA4598" s="3">
        <v>22911.260822573764</v>
      </c>
    </row>
    <row r="4599" spans="1:27" x14ac:dyDescent="0.25">
      <c r="A4599" s="2">
        <v>4598</v>
      </c>
      <c r="B4599" s="3" t="s">
        <v>178</v>
      </c>
      <c r="C4599" s="3" t="s">
        <v>333</v>
      </c>
      <c r="D4599" s="3" t="s">
        <v>179</v>
      </c>
      <c r="E4599" s="3" t="s">
        <v>221</v>
      </c>
      <c r="F4599" s="3">
        <v>0.56000000000000005</v>
      </c>
      <c r="G4599" s="3">
        <v>0.48</v>
      </c>
      <c r="H4599" s="3" t="s">
        <v>64</v>
      </c>
      <c r="I4599" s="2">
        <v>6250</v>
      </c>
      <c r="J4599" s="3" t="s">
        <v>98</v>
      </c>
      <c r="K4599" s="2">
        <v>6250</v>
      </c>
      <c r="L4599" s="3" t="s">
        <v>64</v>
      </c>
      <c r="M4599" s="3" t="s">
        <v>33</v>
      </c>
      <c r="N4599" s="3" t="s">
        <v>33</v>
      </c>
      <c r="O4599" s="3"/>
      <c r="P4599" s="3"/>
      <c r="Q4599" s="3"/>
      <c r="R4599" s="3">
        <v>0</v>
      </c>
      <c r="S4599" s="3">
        <v>1</v>
      </c>
      <c r="T4599" s="2">
        <v>2843</v>
      </c>
      <c r="U4599" s="3">
        <v>934.02810145551734</v>
      </c>
      <c r="V4599" s="3">
        <v>3791.0583258505167</v>
      </c>
      <c r="W4599" s="3">
        <v>377.49845076447372</v>
      </c>
      <c r="X4599" s="3">
        <v>1817184.6534107195</v>
      </c>
      <c r="Y4599" s="3">
        <v>3791.0583258505167</v>
      </c>
      <c r="Z4599" s="3">
        <v>377.4981170394492</v>
      </c>
      <c r="AA4599" s="3">
        <v>1817184.6534107195</v>
      </c>
    </row>
    <row r="4600" spans="1:27" x14ac:dyDescent="0.25">
      <c r="A4600" s="2">
        <v>4599</v>
      </c>
      <c r="B4600" s="3" t="s">
        <v>178</v>
      </c>
      <c r="C4600" s="3" t="s">
        <v>333</v>
      </c>
      <c r="D4600" s="3" t="s">
        <v>179</v>
      </c>
      <c r="E4600" s="3" t="s">
        <v>221</v>
      </c>
      <c r="F4600" s="3">
        <v>0.56000000000000005</v>
      </c>
      <c r="G4600" s="3">
        <v>0.48</v>
      </c>
      <c r="H4600" s="3" t="s">
        <v>64</v>
      </c>
      <c r="I4600" s="2">
        <v>6250</v>
      </c>
      <c r="J4600" s="3" t="s">
        <v>98</v>
      </c>
      <c r="K4600" s="2">
        <v>6250</v>
      </c>
      <c r="L4600" s="3" t="s">
        <v>64</v>
      </c>
      <c r="M4600" s="3" t="s">
        <v>336</v>
      </c>
      <c r="N4600" s="3" t="s">
        <v>337</v>
      </c>
      <c r="O4600" s="3"/>
      <c r="P4600" s="3"/>
      <c r="Q4600" s="3"/>
      <c r="R4600" s="3">
        <v>0</v>
      </c>
      <c r="S4600" s="3">
        <v>1</v>
      </c>
      <c r="T4600" s="2">
        <v>27</v>
      </c>
      <c r="U4600" s="3">
        <v>7.6302006221392427</v>
      </c>
      <c r="V4600" s="3">
        <v>37.166117261277094</v>
      </c>
      <c r="W4600" s="3">
        <v>4.1387164127005942</v>
      </c>
      <c r="X4600" s="3">
        <v>17262.612083741991</v>
      </c>
      <c r="Y4600" s="3">
        <v>37.166117261277094</v>
      </c>
      <c r="Z4600" s="3">
        <v>4.1387127538955388</v>
      </c>
      <c r="AA4600" s="3">
        <v>17262.612083741991</v>
      </c>
    </row>
    <row r="4601" spans="1:27" x14ac:dyDescent="0.25">
      <c r="A4601" s="2">
        <v>4600</v>
      </c>
      <c r="B4601" s="3" t="s">
        <v>178</v>
      </c>
      <c r="C4601" s="3" t="s">
        <v>333</v>
      </c>
      <c r="D4601" s="3" t="s">
        <v>179</v>
      </c>
      <c r="E4601" s="3" t="s">
        <v>221</v>
      </c>
      <c r="F4601" s="3">
        <v>0.56000000000000005</v>
      </c>
      <c r="G4601" s="3">
        <v>0.48</v>
      </c>
      <c r="H4601" s="3" t="s">
        <v>64</v>
      </c>
      <c r="I4601" s="2">
        <v>6250</v>
      </c>
      <c r="J4601" s="3" t="s">
        <v>98</v>
      </c>
      <c r="K4601" s="2">
        <v>6250</v>
      </c>
      <c r="L4601" s="3" t="s">
        <v>64</v>
      </c>
      <c r="M4601" s="3" t="s">
        <v>193</v>
      </c>
      <c r="N4601" s="3" t="s">
        <v>194</v>
      </c>
      <c r="O4601" s="3"/>
      <c r="P4601" s="3"/>
      <c r="Q4601" s="3"/>
      <c r="R4601" s="3">
        <v>0</v>
      </c>
      <c r="S4601" s="3">
        <v>1</v>
      </c>
      <c r="T4601" s="2">
        <v>29</v>
      </c>
      <c r="U4601" s="3">
        <v>4.0563095054333278</v>
      </c>
      <c r="V4601" s="3">
        <v>19.444035993735561</v>
      </c>
      <c r="W4601" s="3">
        <v>2.2125822054343427</v>
      </c>
      <c r="X4601" s="3">
        <v>8408.4879944176773</v>
      </c>
      <c r="Y4601" s="3">
        <v>19.444035993735561</v>
      </c>
      <c r="Z4601" s="3">
        <v>2.2125802494155797</v>
      </c>
      <c r="AA4601" s="3">
        <v>8408.4879944176773</v>
      </c>
    </row>
    <row r="4602" spans="1:27" x14ac:dyDescent="0.25">
      <c r="A4602" s="2">
        <v>4601</v>
      </c>
      <c r="B4602" s="3" t="s">
        <v>178</v>
      </c>
      <c r="C4602" s="3" t="s">
        <v>333</v>
      </c>
      <c r="D4602" s="3" t="s">
        <v>179</v>
      </c>
      <c r="E4602" s="3" t="s">
        <v>221</v>
      </c>
      <c r="F4602" s="3">
        <v>0.56000000000000005</v>
      </c>
      <c r="G4602" s="3">
        <v>0.48</v>
      </c>
      <c r="H4602" s="3" t="s">
        <v>64</v>
      </c>
      <c r="I4602" s="2">
        <v>6250</v>
      </c>
      <c r="J4602" s="3" t="s">
        <v>98</v>
      </c>
      <c r="K4602" s="2">
        <v>6250</v>
      </c>
      <c r="L4602" s="3" t="s">
        <v>64</v>
      </c>
      <c r="M4602" s="3" t="s">
        <v>338</v>
      </c>
      <c r="N4602" s="3" t="s">
        <v>339</v>
      </c>
      <c r="O4602" s="3"/>
      <c r="P4602" s="3"/>
      <c r="Q4602" s="3"/>
      <c r="R4602" s="3">
        <v>0</v>
      </c>
      <c r="S4602" s="3">
        <v>1</v>
      </c>
      <c r="T4602" s="2">
        <v>2</v>
      </c>
      <c r="U4602" s="3">
        <v>1.4728914174750689E-2</v>
      </c>
      <c r="V4602" s="3">
        <v>0.11064678953786816</v>
      </c>
      <c r="W4602" s="3">
        <v>1.5486872512335116E-2</v>
      </c>
      <c r="X4602" s="3">
        <v>56.490145183630503</v>
      </c>
      <c r="Y4602" s="3">
        <v>0.11064678953786816</v>
      </c>
      <c r="Z4602" s="3">
        <v>1.5486858821267241E-2</v>
      </c>
      <c r="AA4602" s="3">
        <v>56.490145183630503</v>
      </c>
    </row>
    <row r="4603" spans="1:27" x14ac:dyDescent="0.25">
      <c r="A4603" s="2">
        <v>4602</v>
      </c>
      <c r="B4603" s="3" t="s">
        <v>178</v>
      </c>
      <c r="C4603" s="3" t="s">
        <v>333</v>
      </c>
      <c r="D4603" s="3" t="s">
        <v>179</v>
      </c>
      <c r="E4603" s="3" t="s">
        <v>221</v>
      </c>
      <c r="F4603" s="3">
        <v>0.56000000000000005</v>
      </c>
      <c r="G4603" s="3">
        <v>0.48</v>
      </c>
      <c r="H4603" s="3" t="s">
        <v>64</v>
      </c>
      <c r="I4603" s="2">
        <v>6250</v>
      </c>
      <c r="J4603" s="3" t="s">
        <v>98</v>
      </c>
      <c r="K4603" s="2">
        <v>6250</v>
      </c>
      <c r="L4603" s="3" t="s">
        <v>64</v>
      </c>
      <c r="M4603" s="3" t="s">
        <v>289</v>
      </c>
      <c r="N4603" s="3" t="s">
        <v>289</v>
      </c>
      <c r="O4603" s="3"/>
      <c r="P4603" s="3"/>
      <c r="Q4603" s="3"/>
      <c r="R4603" s="3">
        <v>0</v>
      </c>
      <c r="S4603" s="3">
        <v>1</v>
      </c>
      <c r="T4603" s="2">
        <v>1532</v>
      </c>
      <c r="U4603" s="3">
        <v>505.50729034805045</v>
      </c>
      <c r="V4603" s="3">
        <v>2126.1819541364985</v>
      </c>
      <c r="W4603" s="3">
        <v>223.87438062440023</v>
      </c>
      <c r="X4603" s="3">
        <v>1022642.4367610211</v>
      </c>
      <c r="Y4603" s="3">
        <v>2126.1819541364985</v>
      </c>
      <c r="Z4603" s="3">
        <v>223.87418270972486</v>
      </c>
      <c r="AA4603" s="3">
        <v>1022642.4367610211</v>
      </c>
    </row>
    <row r="4604" spans="1:27" x14ac:dyDescent="0.25">
      <c r="A4604" s="2">
        <v>4603</v>
      </c>
      <c r="B4604" s="3" t="s">
        <v>178</v>
      </c>
      <c r="C4604" s="3" t="s">
        <v>333</v>
      </c>
      <c r="D4604" s="3" t="s">
        <v>179</v>
      </c>
      <c r="E4604" s="3" t="s">
        <v>221</v>
      </c>
      <c r="F4604" s="3">
        <v>0.56000000000000005</v>
      </c>
      <c r="G4604" s="3">
        <v>0.48</v>
      </c>
      <c r="H4604" s="3" t="s">
        <v>64</v>
      </c>
      <c r="I4604" s="2">
        <v>6250</v>
      </c>
      <c r="J4604" s="3" t="s">
        <v>98</v>
      </c>
      <c r="K4604" s="2">
        <v>6250</v>
      </c>
      <c r="L4604" s="3" t="s">
        <v>64</v>
      </c>
      <c r="M4604" s="3" t="s">
        <v>184</v>
      </c>
      <c r="N4604" s="3" t="s">
        <v>185</v>
      </c>
      <c r="O4604" s="3"/>
      <c r="P4604" s="3"/>
      <c r="Q4604" s="3"/>
      <c r="R4604" s="3">
        <v>0</v>
      </c>
      <c r="S4604" s="3">
        <v>1</v>
      </c>
      <c r="T4604" s="2">
        <v>254</v>
      </c>
      <c r="U4604" s="3">
        <v>69.189054204107933</v>
      </c>
      <c r="V4604" s="3">
        <v>291.89518685272128</v>
      </c>
      <c r="W4604" s="3">
        <v>28.84876907752486</v>
      </c>
      <c r="X4604" s="3">
        <v>137157.75388117754</v>
      </c>
      <c r="Y4604" s="3">
        <v>291.89518685272128</v>
      </c>
      <c r="Z4604" s="3">
        <v>28.848743573960061</v>
      </c>
      <c r="AA4604" s="3">
        <v>137157.75388117754</v>
      </c>
    </row>
    <row r="4605" spans="1:27" x14ac:dyDescent="0.25">
      <c r="A4605" s="2">
        <v>4604</v>
      </c>
      <c r="B4605" s="3" t="s">
        <v>178</v>
      </c>
      <c r="C4605" s="3" t="s">
        <v>333</v>
      </c>
      <c r="D4605" s="3" t="s">
        <v>179</v>
      </c>
      <c r="E4605" s="3" t="s">
        <v>221</v>
      </c>
      <c r="F4605" s="3">
        <v>0.56000000000000005</v>
      </c>
      <c r="G4605" s="3">
        <v>0.48</v>
      </c>
      <c r="H4605" s="3" t="s">
        <v>64</v>
      </c>
      <c r="I4605" s="2">
        <v>6300</v>
      </c>
      <c r="J4605" s="3" t="s">
        <v>99</v>
      </c>
      <c r="K4605" s="2">
        <v>6300</v>
      </c>
      <c r="L4605" s="3" t="s">
        <v>64</v>
      </c>
      <c r="M4605" s="3" t="s">
        <v>33</v>
      </c>
      <c r="N4605" s="3" t="s">
        <v>33</v>
      </c>
      <c r="O4605" s="3"/>
      <c r="P4605" s="3"/>
      <c r="Q4605" s="3"/>
      <c r="R4605" s="3">
        <v>0</v>
      </c>
      <c r="S4605" s="3">
        <v>1</v>
      </c>
      <c r="T4605" s="2">
        <v>883</v>
      </c>
      <c r="U4605" s="3">
        <v>291.1056033161841</v>
      </c>
      <c r="V4605" s="3">
        <v>1525.0687131361447</v>
      </c>
      <c r="W4605" s="3">
        <v>137.26564703253695</v>
      </c>
      <c r="X4605" s="3">
        <v>578462.90535996761</v>
      </c>
      <c r="Y4605" s="3">
        <v>1525.0687131361447</v>
      </c>
      <c r="Z4605" s="3">
        <v>137.26552568374353</v>
      </c>
      <c r="AA4605" s="3">
        <v>578462.90535996761</v>
      </c>
    </row>
    <row r="4606" spans="1:27" x14ac:dyDescent="0.25">
      <c r="A4606" s="2">
        <v>4605</v>
      </c>
      <c r="B4606" s="3" t="s">
        <v>178</v>
      </c>
      <c r="C4606" s="3" t="s">
        <v>333</v>
      </c>
      <c r="D4606" s="3" t="s">
        <v>179</v>
      </c>
      <c r="E4606" s="3" t="s">
        <v>221</v>
      </c>
      <c r="F4606" s="3">
        <v>0.56000000000000005</v>
      </c>
      <c r="G4606" s="3">
        <v>0.48</v>
      </c>
      <c r="H4606" s="3" t="s">
        <v>64</v>
      </c>
      <c r="I4606" s="2">
        <v>6300</v>
      </c>
      <c r="J4606" s="3" t="s">
        <v>99</v>
      </c>
      <c r="K4606" s="2">
        <v>6300</v>
      </c>
      <c r="L4606" s="3" t="s">
        <v>64</v>
      </c>
      <c r="M4606" s="3" t="s">
        <v>193</v>
      </c>
      <c r="N4606" s="3" t="s">
        <v>194</v>
      </c>
      <c r="O4606" s="3"/>
      <c r="P4606" s="3"/>
      <c r="Q4606" s="3"/>
      <c r="R4606" s="3">
        <v>0</v>
      </c>
      <c r="S4606" s="3">
        <v>1</v>
      </c>
      <c r="T4606" s="2">
        <v>52</v>
      </c>
      <c r="U4606" s="3">
        <v>12.114007342624365</v>
      </c>
      <c r="V4606" s="3">
        <v>70.942386153447018</v>
      </c>
      <c r="W4606" s="3">
        <v>6.7691671369515332</v>
      </c>
      <c r="X4606" s="3">
        <v>27278.166680360937</v>
      </c>
      <c r="Y4606" s="3">
        <v>70.942386153447018</v>
      </c>
      <c r="Z4606" s="3">
        <v>6.7691611527137887</v>
      </c>
      <c r="AA4606" s="3">
        <v>27278.166680360937</v>
      </c>
    </row>
    <row r="4607" spans="1:27" x14ac:dyDescent="0.25">
      <c r="A4607" s="2">
        <v>4606</v>
      </c>
      <c r="B4607" s="3" t="s">
        <v>178</v>
      </c>
      <c r="C4607" s="3" t="s">
        <v>333</v>
      </c>
      <c r="D4607" s="3" t="s">
        <v>179</v>
      </c>
      <c r="E4607" s="3" t="s">
        <v>221</v>
      </c>
      <c r="F4607" s="3">
        <v>0.56000000000000005</v>
      </c>
      <c r="G4607" s="3">
        <v>0.48</v>
      </c>
      <c r="H4607" s="3" t="s">
        <v>64</v>
      </c>
      <c r="I4607" s="2">
        <v>6300</v>
      </c>
      <c r="J4607" s="3" t="s">
        <v>99</v>
      </c>
      <c r="K4607" s="2">
        <v>6300</v>
      </c>
      <c r="L4607" s="3" t="s">
        <v>64</v>
      </c>
      <c r="M4607" s="3" t="s">
        <v>338</v>
      </c>
      <c r="N4607" s="3" t="s">
        <v>339</v>
      </c>
      <c r="O4607" s="3"/>
      <c r="P4607" s="3"/>
      <c r="Q4607" s="3"/>
      <c r="R4607" s="3">
        <v>0</v>
      </c>
      <c r="S4607" s="3">
        <v>1</v>
      </c>
      <c r="T4607" s="2">
        <v>4</v>
      </c>
      <c r="U4607" s="3">
        <v>6.5957676540463972E-2</v>
      </c>
      <c r="V4607" s="3">
        <v>0.51239667918795961</v>
      </c>
      <c r="W4607" s="3">
        <v>6.7880346724721596E-2</v>
      </c>
      <c r="X4607" s="3">
        <v>251.90892357627459</v>
      </c>
      <c r="Y4607" s="3">
        <v>0.51239667918795961</v>
      </c>
      <c r="Z4607" s="3">
        <v>6.7880286715547022E-2</v>
      </c>
      <c r="AA4607" s="3">
        <v>251.90892357627459</v>
      </c>
    </row>
    <row r="4608" spans="1:27" x14ac:dyDescent="0.25">
      <c r="A4608" s="2">
        <v>4607</v>
      </c>
      <c r="B4608" s="3" t="s">
        <v>178</v>
      </c>
      <c r="C4608" s="3" t="s">
        <v>333</v>
      </c>
      <c r="D4608" s="3" t="s">
        <v>179</v>
      </c>
      <c r="E4608" s="3" t="s">
        <v>221</v>
      </c>
      <c r="F4608" s="3">
        <v>0.56000000000000005</v>
      </c>
      <c r="G4608" s="3">
        <v>0.48</v>
      </c>
      <c r="H4608" s="3" t="s">
        <v>64</v>
      </c>
      <c r="I4608" s="2">
        <v>6300</v>
      </c>
      <c r="J4608" s="3" t="s">
        <v>99</v>
      </c>
      <c r="K4608" s="2">
        <v>6300</v>
      </c>
      <c r="L4608" s="3" t="s">
        <v>64</v>
      </c>
      <c r="M4608" s="3" t="s">
        <v>289</v>
      </c>
      <c r="N4608" s="3" t="s">
        <v>289</v>
      </c>
      <c r="O4608" s="3"/>
      <c r="P4608" s="3"/>
      <c r="Q4608" s="3"/>
      <c r="R4608" s="3">
        <v>0</v>
      </c>
      <c r="S4608" s="3">
        <v>1</v>
      </c>
      <c r="T4608" s="2">
        <v>691</v>
      </c>
      <c r="U4608" s="3">
        <v>235.52437707571642</v>
      </c>
      <c r="V4608" s="3">
        <v>1149.1649948213415</v>
      </c>
      <c r="W4608" s="3">
        <v>103.7346262223941</v>
      </c>
      <c r="X4608" s="3">
        <v>427615.27448950522</v>
      </c>
      <c r="Y4608" s="3">
        <v>1149.1649948213415</v>
      </c>
      <c r="Z4608" s="3">
        <v>103.7345345164794</v>
      </c>
      <c r="AA4608" s="3">
        <v>427615.27448950522</v>
      </c>
    </row>
    <row r="4609" spans="1:27" x14ac:dyDescent="0.25">
      <c r="A4609" s="2">
        <v>4608</v>
      </c>
      <c r="B4609" s="3" t="s">
        <v>178</v>
      </c>
      <c r="C4609" s="3" t="s">
        <v>333</v>
      </c>
      <c r="D4609" s="3" t="s">
        <v>179</v>
      </c>
      <c r="E4609" s="3" t="s">
        <v>221</v>
      </c>
      <c r="F4609" s="3">
        <v>0.56000000000000005</v>
      </c>
      <c r="G4609" s="3">
        <v>0.48</v>
      </c>
      <c r="H4609" s="3" t="s">
        <v>64</v>
      </c>
      <c r="I4609" s="2">
        <v>6300</v>
      </c>
      <c r="J4609" s="3" t="s">
        <v>99</v>
      </c>
      <c r="K4609" s="2">
        <v>6300</v>
      </c>
      <c r="L4609" s="3" t="s">
        <v>64</v>
      </c>
      <c r="M4609" s="3" t="s">
        <v>184</v>
      </c>
      <c r="N4609" s="3" t="s">
        <v>185</v>
      </c>
      <c r="O4609" s="3"/>
      <c r="P4609" s="3"/>
      <c r="Q4609" s="3"/>
      <c r="R4609" s="3">
        <v>0</v>
      </c>
      <c r="S4609" s="3">
        <v>1</v>
      </c>
      <c r="T4609" s="2">
        <v>138</v>
      </c>
      <c r="U4609" s="3">
        <v>42.643913955083441</v>
      </c>
      <c r="V4609" s="3">
        <v>246.89315008687234</v>
      </c>
      <c r="W4609" s="3">
        <v>22.485088020461909</v>
      </c>
      <c r="X4609" s="3">
        <v>97195.009918583775</v>
      </c>
      <c r="Y4609" s="3">
        <v>246.89315008687234</v>
      </c>
      <c r="Z4609" s="3">
        <v>22.485068142667547</v>
      </c>
      <c r="AA4609" s="3">
        <v>97195.009918583775</v>
      </c>
    </row>
    <row r="4610" spans="1:27" x14ac:dyDescent="0.25">
      <c r="A4610" s="2">
        <v>4609</v>
      </c>
      <c r="B4610" s="3" t="s">
        <v>178</v>
      </c>
      <c r="C4610" s="3" t="s">
        <v>333</v>
      </c>
      <c r="D4610" s="3" t="s">
        <v>179</v>
      </c>
      <c r="E4610" s="3" t="s">
        <v>221</v>
      </c>
      <c r="F4610" s="3">
        <v>0.56000000000000005</v>
      </c>
      <c r="G4610" s="3">
        <v>0.48</v>
      </c>
      <c r="H4610" s="3" t="s">
        <v>64</v>
      </c>
      <c r="I4610" s="2">
        <v>6410</v>
      </c>
      <c r="J4610" s="3" t="s">
        <v>100</v>
      </c>
      <c r="K4610" s="2">
        <v>3000</v>
      </c>
      <c r="L4610" s="3" t="s">
        <v>64</v>
      </c>
      <c r="M4610" s="3" t="s">
        <v>338</v>
      </c>
      <c r="N4610" s="3" t="s">
        <v>339</v>
      </c>
      <c r="O4610" s="3"/>
      <c r="P4610" s="3"/>
      <c r="Q4610" s="3"/>
      <c r="R4610" s="3">
        <v>0</v>
      </c>
      <c r="S4610" s="3">
        <v>1</v>
      </c>
      <c r="T4610" s="2">
        <v>13</v>
      </c>
      <c r="U4610" s="3">
        <v>2.0919670377016879</v>
      </c>
      <c r="V4610" s="3">
        <v>8.4530263994616384</v>
      </c>
      <c r="W4610" s="3">
        <v>0.70821361910830816</v>
      </c>
      <c r="X4610" s="3">
        <v>4602.5454756613253</v>
      </c>
      <c r="Y4610" s="3">
        <v>8.4530263994616384</v>
      </c>
      <c r="Z4610" s="3">
        <v>0.70821299301671159</v>
      </c>
      <c r="AA4610" s="3">
        <v>4602.5454756613253</v>
      </c>
    </row>
    <row r="4611" spans="1:27" x14ac:dyDescent="0.25">
      <c r="A4611" s="2">
        <v>4610</v>
      </c>
      <c r="B4611" s="3" t="s">
        <v>178</v>
      </c>
      <c r="C4611" s="3" t="s">
        <v>333</v>
      </c>
      <c r="D4611" s="3" t="s">
        <v>179</v>
      </c>
      <c r="E4611" s="3" t="s">
        <v>221</v>
      </c>
      <c r="F4611" s="3">
        <v>0.56000000000000005</v>
      </c>
      <c r="G4611" s="3">
        <v>0.48</v>
      </c>
      <c r="H4611" s="3" t="s">
        <v>64</v>
      </c>
      <c r="I4611" s="2">
        <v>6410</v>
      </c>
      <c r="J4611" s="3" t="s">
        <v>100</v>
      </c>
      <c r="K4611" s="2">
        <v>6410</v>
      </c>
      <c r="L4611" s="3" t="s">
        <v>64</v>
      </c>
      <c r="M4611" s="3" t="s">
        <v>33</v>
      </c>
      <c r="N4611" s="3" t="s">
        <v>33</v>
      </c>
      <c r="O4611" s="3"/>
      <c r="P4611" s="3"/>
      <c r="Q4611" s="3"/>
      <c r="R4611" s="3">
        <v>0</v>
      </c>
      <c r="S4611" s="3">
        <v>1</v>
      </c>
      <c r="T4611" s="2">
        <v>5209</v>
      </c>
      <c r="U4611" s="3">
        <v>2385.8338314244065</v>
      </c>
      <c r="V4611" s="3">
        <v>13195.572916055127</v>
      </c>
      <c r="W4611" s="3">
        <v>1239.4090749274128</v>
      </c>
      <c r="X4611" s="3">
        <v>5106387.8340895902</v>
      </c>
      <c r="Y4611" s="3">
        <v>13195.572916055127</v>
      </c>
      <c r="Z4611" s="3">
        <v>1239.4079792359578</v>
      </c>
      <c r="AA4611" s="3">
        <v>5106387.8340895902</v>
      </c>
    </row>
    <row r="4612" spans="1:27" x14ac:dyDescent="0.25">
      <c r="A4612" s="2">
        <v>4611</v>
      </c>
      <c r="B4612" s="3" t="s">
        <v>178</v>
      </c>
      <c r="C4612" s="3" t="s">
        <v>333</v>
      </c>
      <c r="D4612" s="3" t="s">
        <v>179</v>
      </c>
      <c r="E4612" s="3" t="s">
        <v>221</v>
      </c>
      <c r="F4612" s="3">
        <v>0.56000000000000005</v>
      </c>
      <c r="G4612" s="3">
        <v>0.48</v>
      </c>
      <c r="H4612" s="3" t="s">
        <v>64</v>
      </c>
      <c r="I4612" s="2">
        <v>6410</v>
      </c>
      <c r="J4612" s="3" t="s">
        <v>100</v>
      </c>
      <c r="K4612" s="2">
        <v>6410</v>
      </c>
      <c r="L4612" s="3" t="s">
        <v>64</v>
      </c>
      <c r="M4612" s="3" t="s">
        <v>336</v>
      </c>
      <c r="N4612" s="3" t="s">
        <v>337</v>
      </c>
      <c r="O4612" s="3"/>
      <c r="P4612" s="3"/>
      <c r="Q4612" s="3"/>
      <c r="R4612" s="3">
        <v>0</v>
      </c>
      <c r="S4612" s="3">
        <v>1</v>
      </c>
      <c r="T4612" s="2">
        <v>31</v>
      </c>
      <c r="U4612" s="3">
        <v>4.3818068601848035</v>
      </c>
      <c r="V4612" s="3">
        <v>20.334751809226756</v>
      </c>
      <c r="W4612" s="3">
        <v>2.5062741963595352</v>
      </c>
      <c r="X4612" s="3">
        <v>11029.3178933988</v>
      </c>
      <c r="Y4612" s="3">
        <v>20.334751809226756</v>
      </c>
      <c r="Z4612" s="3">
        <v>2.5062719807042959</v>
      </c>
      <c r="AA4612" s="3">
        <v>11029.3178933988</v>
      </c>
    </row>
    <row r="4613" spans="1:27" x14ac:dyDescent="0.25">
      <c r="A4613" s="2">
        <v>4612</v>
      </c>
      <c r="B4613" s="3" t="s">
        <v>178</v>
      </c>
      <c r="C4613" s="3" t="s">
        <v>333</v>
      </c>
      <c r="D4613" s="3" t="s">
        <v>179</v>
      </c>
      <c r="E4613" s="3" t="s">
        <v>221</v>
      </c>
      <c r="F4613" s="3">
        <v>0.56000000000000005</v>
      </c>
      <c r="G4613" s="3">
        <v>0.48</v>
      </c>
      <c r="H4613" s="3" t="s">
        <v>64</v>
      </c>
      <c r="I4613" s="2">
        <v>6410</v>
      </c>
      <c r="J4613" s="3" t="s">
        <v>100</v>
      </c>
      <c r="K4613" s="2">
        <v>6410</v>
      </c>
      <c r="L4613" s="3" t="s">
        <v>64</v>
      </c>
      <c r="M4613" s="3" t="s">
        <v>193</v>
      </c>
      <c r="N4613" s="3" t="s">
        <v>194</v>
      </c>
      <c r="O4613" s="3"/>
      <c r="P4613" s="3"/>
      <c r="Q4613" s="3"/>
      <c r="R4613" s="3">
        <v>0</v>
      </c>
      <c r="S4613" s="3">
        <v>1</v>
      </c>
      <c r="T4613" s="2">
        <v>402</v>
      </c>
      <c r="U4613" s="3">
        <v>97.260539338365746</v>
      </c>
      <c r="V4613" s="3">
        <v>555.42144615827397</v>
      </c>
      <c r="W4613" s="3">
        <v>53.387313275895337</v>
      </c>
      <c r="X4613" s="3">
        <v>215507.07822900399</v>
      </c>
      <c r="Y4613" s="3">
        <v>555.42144615827397</v>
      </c>
      <c r="Z4613" s="3">
        <v>53.387266079191726</v>
      </c>
      <c r="AA4613" s="3">
        <v>215507.07822900399</v>
      </c>
    </row>
    <row r="4614" spans="1:27" x14ac:dyDescent="0.25">
      <c r="A4614" s="2">
        <v>4613</v>
      </c>
      <c r="B4614" s="3" t="s">
        <v>178</v>
      </c>
      <c r="C4614" s="3" t="s">
        <v>333</v>
      </c>
      <c r="D4614" s="3" t="s">
        <v>179</v>
      </c>
      <c r="E4614" s="3" t="s">
        <v>221</v>
      </c>
      <c r="F4614" s="3">
        <v>0.56000000000000005</v>
      </c>
      <c r="G4614" s="3">
        <v>0.48</v>
      </c>
      <c r="H4614" s="3" t="s">
        <v>64</v>
      </c>
      <c r="I4614" s="2">
        <v>6410</v>
      </c>
      <c r="J4614" s="3" t="s">
        <v>100</v>
      </c>
      <c r="K4614" s="2">
        <v>6410</v>
      </c>
      <c r="L4614" s="3" t="s">
        <v>64</v>
      </c>
      <c r="M4614" s="3" t="s">
        <v>232</v>
      </c>
      <c r="N4614" s="3" t="s">
        <v>185</v>
      </c>
      <c r="O4614" s="3"/>
      <c r="P4614" s="3"/>
      <c r="Q4614" s="3"/>
      <c r="R4614" s="3">
        <v>0</v>
      </c>
      <c r="S4614" s="3">
        <v>1</v>
      </c>
      <c r="T4614" s="2">
        <v>3</v>
      </c>
      <c r="U4614" s="3">
        <v>7.1528660917523246E-2</v>
      </c>
      <c r="V4614" s="3">
        <v>0.3875029628061557</v>
      </c>
      <c r="W4614" s="3">
        <v>4.4227832851110288E-2</v>
      </c>
      <c r="X4614" s="3">
        <v>171.15777052060707</v>
      </c>
      <c r="Y4614" s="3">
        <v>0.3875029628061557</v>
      </c>
      <c r="Z4614" s="3">
        <v>4.4227793751785136E-2</v>
      </c>
      <c r="AA4614" s="3">
        <v>171.15777052060707</v>
      </c>
    </row>
    <row r="4615" spans="1:27" x14ac:dyDescent="0.25">
      <c r="A4615" s="2">
        <v>4614</v>
      </c>
      <c r="B4615" s="3" t="s">
        <v>178</v>
      </c>
      <c r="C4615" s="3" t="s">
        <v>333</v>
      </c>
      <c r="D4615" s="3" t="s">
        <v>179</v>
      </c>
      <c r="E4615" s="3" t="s">
        <v>221</v>
      </c>
      <c r="F4615" s="3">
        <v>0.56000000000000005</v>
      </c>
      <c r="G4615" s="3">
        <v>0.48</v>
      </c>
      <c r="H4615" s="3" t="s">
        <v>64</v>
      </c>
      <c r="I4615" s="2">
        <v>6410</v>
      </c>
      <c r="J4615" s="3" t="s">
        <v>100</v>
      </c>
      <c r="K4615" s="2">
        <v>6410</v>
      </c>
      <c r="L4615" s="3" t="s">
        <v>64</v>
      </c>
      <c r="M4615" s="3" t="s">
        <v>338</v>
      </c>
      <c r="N4615" s="3" t="s">
        <v>339</v>
      </c>
      <c r="O4615" s="3"/>
      <c r="P4615" s="3"/>
      <c r="Q4615" s="3"/>
      <c r="R4615" s="3">
        <v>0</v>
      </c>
      <c r="S4615" s="3">
        <v>1</v>
      </c>
      <c r="T4615" s="2">
        <v>60</v>
      </c>
      <c r="U4615" s="3">
        <v>7.2709607314247409</v>
      </c>
      <c r="V4615" s="3">
        <v>50.902844694023663</v>
      </c>
      <c r="W4615" s="3">
        <v>6.613219113715112</v>
      </c>
      <c r="X4615" s="3">
        <v>25487.267005504083</v>
      </c>
      <c r="Y4615" s="3">
        <v>50.902844694023663</v>
      </c>
      <c r="Z4615" s="3">
        <v>6.6132132673421964</v>
      </c>
      <c r="AA4615" s="3">
        <v>25487.267005504083</v>
      </c>
    </row>
    <row r="4616" spans="1:27" x14ac:dyDescent="0.25">
      <c r="A4616" s="2">
        <v>4615</v>
      </c>
      <c r="B4616" s="3" t="s">
        <v>178</v>
      </c>
      <c r="C4616" s="3" t="s">
        <v>333</v>
      </c>
      <c r="D4616" s="3" t="s">
        <v>179</v>
      </c>
      <c r="E4616" s="3" t="s">
        <v>221</v>
      </c>
      <c r="F4616" s="3">
        <v>0.56000000000000005</v>
      </c>
      <c r="G4616" s="3">
        <v>0.48</v>
      </c>
      <c r="H4616" s="3" t="s">
        <v>64</v>
      </c>
      <c r="I4616" s="2">
        <v>6410</v>
      </c>
      <c r="J4616" s="3" t="s">
        <v>100</v>
      </c>
      <c r="K4616" s="2">
        <v>6410</v>
      </c>
      <c r="L4616" s="3" t="s">
        <v>64</v>
      </c>
      <c r="M4616" s="3" t="s">
        <v>289</v>
      </c>
      <c r="N4616" s="3" t="s">
        <v>289</v>
      </c>
      <c r="O4616" s="3"/>
      <c r="P4616" s="3"/>
      <c r="Q4616" s="3"/>
      <c r="R4616" s="3">
        <v>0</v>
      </c>
      <c r="S4616" s="3">
        <v>1</v>
      </c>
      <c r="T4616" s="2">
        <v>900</v>
      </c>
      <c r="U4616" s="3">
        <v>200.26681180359512</v>
      </c>
      <c r="V4616" s="3">
        <v>1141.6407906916165</v>
      </c>
      <c r="W4616" s="3">
        <v>113.86877030055024</v>
      </c>
      <c r="X4616" s="3">
        <v>443400.21520798106</v>
      </c>
      <c r="Y4616" s="3">
        <v>1141.6407906916165</v>
      </c>
      <c r="Z4616" s="3">
        <v>113.86866963561191</v>
      </c>
      <c r="AA4616" s="3">
        <v>443400.21520798106</v>
      </c>
    </row>
    <row r="4617" spans="1:27" x14ac:dyDescent="0.25">
      <c r="A4617" s="2">
        <v>4616</v>
      </c>
      <c r="B4617" s="3" t="s">
        <v>178</v>
      </c>
      <c r="C4617" s="3" t="s">
        <v>333</v>
      </c>
      <c r="D4617" s="3" t="s">
        <v>179</v>
      </c>
      <c r="E4617" s="3" t="s">
        <v>221</v>
      </c>
      <c r="F4617" s="3">
        <v>0.56000000000000005</v>
      </c>
      <c r="G4617" s="3">
        <v>0.48</v>
      </c>
      <c r="H4617" s="3" t="s">
        <v>64</v>
      </c>
      <c r="I4617" s="2">
        <v>6410</v>
      </c>
      <c r="J4617" s="3" t="s">
        <v>100</v>
      </c>
      <c r="K4617" s="2">
        <v>6410</v>
      </c>
      <c r="L4617" s="3" t="s">
        <v>64</v>
      </c>
      <c r="M4617" s="3" t="s">
        <v>184</v>
      </c>
      <c r="N4617" s="3" t="s">
        <v>185</v>
      </c>
      <c r="O4617" s="3"/>
      <c r="P4617" s="3"/>
      <c r="Q4617" s="3"/>
      <c r="R4617" s="3">
        <v>0</v>
      </c>
      <c r="S4617" s="3">
        <v>1</v>
      </c>
      <c r="T4617" s="2">
        <v>469</v>
      </c>
      <c r="U4617" s="3">
        <v>112.96257111916114</v>
      </c>
      <c r="V4617" s="3">
        <v>644.78080478615936</v>
      </c>
      <c r="W4617" s="3">
        <v>60.931518288597914</v>
      </c>
      <c r="X4617" s="3">
        <v>254858.76693858381</v>
      </c>
      <c r="Y4617" s="3">
        <v>644.78080478615936</v>
      </c>
      <c r="Z4617" s="3">
        <v>60.931464422489377</v>
      </c>
      <c r="AA4617" s="3">
        <v>254858.76693858381</v>
      </c>
    </row>
    <row r="4618" spans="1:27" x14ac:dyDescent="0.25">
      <c r="A4618" s="2">
        <v>4617</v>
      </c>
      <c r="B4618" s="3" t="s">
        <v>178</v>
      </c>
      <c r="C4618" s="3" t="s">
        <v>333</v>
      </c>
      <c r="D4618" s="3" t="s">
        <v>179</v>
      </c>
      <c r="E4618" s="3" t="s">
        <v>221</v>
      </c>
      <c r="F4618" s="3">
        <v>0.56000000000000005</v>
      </c>
      <c r="G4618" s="3">
        <v>0.48</v>
      </c>
      <c r="H4618" s="3" t="s">
        <v>64</v>
      </c>
      <c r="I4618" s="2">
        <v>6410</v>
      </c>
      <c r="J4618" s="3" t="s">
        <v>100</v>
      </c>
      <c r="K4618" s="2">
        <v>6410</v>
      </c>
      <c r="L4618" s="3" t="s">
        <v>64</v>
      </c>
      <c r="M4618" s="3" t="s">
        <v>367</v>
      </c>
      <c r="N4618" s="3" t="s">
        <v>368</v>
      </c>
      <c r="O4618" s="3"/>
      <c r="P4618" s="3"/>
      <c r="Q4618" s="3"/>
      <c r="R4618" s="3">
        <v>0</v>
      </c>
      <c r="S4618" s="3">
        <v>1</v>
      </c>
      <c r="T4618" s="2">
        <v>8</v>
      </c>
      <c r="U4618" s="3">
        <v>0.52263112782665377</v>
      </c>
      <c r="V4618" s="3">
        <v>2.4983194471915535</v>
      </c>
      <c r="W4618" s="3">
        <v>0.34839809291410262</v>
      </c>
      <c r="X4618" s="3">
        <v>1574.9766257293807</v>
      </c>
      <c r="Y4618" s="3">
        <v>2.4983194471915535</v>
      </c>
      <c r="Z4618" s="3">
        <v>0.34839778491505652</v>
      </c>
      <c r="AA4618" s="3">
        <v>1574.9766257293807</v>
      </c>
    </row>
    <row r="4619" spans="1:27" x14ac:dyDescent="0.25">
      <c r="A4619" s="2">
        <v>4618</v>
      </c>
      <c r="B4619" s="3" t="s">
        <v>178</v>
      </c>
      <c r="C4619" s="3" t="s">
        <v>333</v>
      </c>
      <c r="D4619" s="3" t="s">
        <v>179</v>
      </c>
      <c r="E4619" s="3" t="s">
        <v>221</v>
      </c>
      <c r="F4619" s="3">
        <v>0.56000000000000005</v>
      </c>
      <c r="G4619" s="3">
        <v>0.48</v>
      </c>
      <c r="H4619" s="3" t="s">
        <v>64</v>
      </c>
      <c r="I4619" s="2">
        <v>6411</v>
      </c>
      <c r="J4619" s="3" t="s">
        <v>286</v>
      </c>
      <c r="K4619" s="2">
        <v>6411</v>
      </c>
      <c r="L4619" s="3" t="s">
        <v>64</v>
      </c>
      <c r="M4619" s="3" t="s">
        <v>33</v>
      </c>
      <c r="N4619" s="3" t="s">
        <v>33</v>
      </c>
      <c r="O4619" s="3"/>
      <c r="P4619" s="3"/>
      <c r="Q4619" s="3"/>
      <c r="R4619" s="3">
        <v>0</v>
      </c>
      <c r="S4619" s="3">
        <v>1</v>
      </c>
      <c r="T4619" s="2">
        <v>590</v>
      </c>
      <c r="U4619" s="3">
        <v>144.2940782461462</v>
      </c>
      <c r="V4619" s="3">
        <v>795.69860658554671</v>
      </c>
      <c r="W4619" s="3">
        <v>87.895556960266546</v>
      </c>
      <c r="X4619" s="3">
        <v>341451.88745386741</v>
      </c>
      <c r="Y4619" s="3">
        <v>795.69860658554671</v>
      </c>
      <c r="Z4619" s="3">
        <v>87.895479256776824</v>
      </c>
      <c r="AA4619" s="3">
        <v>341451.88745386741</v>
      </c>
    </row>
    <row r="4620" spans="1:27" x14ac:dyDescent="0.25">
      <c r="A4620" s="2">
        <v>4619</v>
      </c>
      <c r="B4620" s="3" t="s">
        <v>178</v>
      </c>
      <c r="C4620" s="3" t="s">
        <v>333</v>
      </c>
      <c r="D4620" s="3" t="s">
        <v>179</v>
      </c>
      <c r="E4620" s="3" t="s">
        <v>221</v>
      </c>
      <c r="F4620" s="3">
        <v>0.56000000000000005</v>
      </c>
      <c r="G4620" s="3">
        <v>0.48</v>
      </c>
      <c r="H4620" s="3" t="s">
        <v>64</v>
      </c>
      <c r="I4620" s="2">
        <v>6411</v>
      </c>
      <c r="J4620" s="3" t="s">
        <v>286</v>
      </c>
      <c r="K4620" s="2">
        <v>6411</v>
      </c>
      <c r="L4620" s="3" t="s">
        <v>64</v>
      </c>
      <c r="M4620" s="3" t="s">
        <v>193</v>
      </c>
      <c r="N4620" s="3" t="s">
        <v>194</v>
      </c>
      <c r="O4620" s="3"/>
      <c r="P4620" s="3"/>
      <c r="Q4620" s="3"/>
      <c r="R4620" s="3">
        <v>0</v>
      </c>
      <c r="S4620" s="3">
        <v>1</v>
      </c>
      <c r="T4620" s="2">
        <v>102</v>
      </c>
      <c r="U4620" s="3">
        <v>20.691462237644973</v>
      </c>
      <c r="V4620" s="3">
        <v>136.24836572137372</v>
      </c>
      <c r="W4620" s="3">
        <v>15.375246164841197</v>
      </c>
      <c r="X4620" s="3">
        <v>52231.934792832581</v>
      </c>
      <c r="Y4620" s="3">
        <v>136.24836572137372</v>
      </c>
      <c r="Z4620" s="3">
        <v>15.37523257245582</v>
      </c>
      <c r="AA4620" s="3">
        <v>52231.934792832581</v>
      </c>
    </row>
    <row r="4621" spans="1:27" x14ac:dyDescent="0.25">
      <c r="A4621" s="2">
        <v>4620</v>
      </c>
      <c r="B4621" s="3" t="s">
        <v>178</v>
      </c>
      <c r="C4621" s="3" t="s">
        <v>333</v>
      </c>
      <c r="D4621" s="3" t="s">
        <v>179</v>
      </c>
      <c r="E4621" s="3" t="s">
        <v>221</v>
      </c>
      <c r="F4621" s="3">
        <v>0.56000000000000005</v>
      </c>
      <c r="G4621" s="3">
        <v>0.48</v>
      </c>
      <c r="H4621" s="3" t="s">
        <v>64</v>
      </c>
      <c r="I4621" s="2">
        <v>6412</v>
      </c>
      <c r="J4621" s="3" t="s">
        <v>287</v>
      </c>
      <c r="K4621" s="2">
        <v>6412</v>
      </c>
      <c r="L4621" s="3" t="s">
        <v>64</v>
      </c>
      <c r="M4621" s="3" t="s">
        <v>33</v>
      </c>
      <c r="N4621" s="3" t="s">
        <v>33</v>
      </c>
      <c r="O4621" s="3"/>
      <c r="P4621" s="3"/>
      <c r="Q4621" s="3"/>
      <c r="R4621" s="3">
        <v>0</v>
      </c>
      <c r="S4621" s="3">
        <v>1</v>
      </c>
      <c r="T4621" s="2">
        <v>219</v>
      </c>
      <c r="U4621" s="3">
        <v>85.812458579344039</v>
      </c>
      <c r="V4621" s="3">
        <v>466.23939500424081</v>
      </c>
      <c r="W4621" s="3">
        <v>45.972617058416972</v>
      </c>
      <c r="X4621" s="3">
        <v>196535.0000912406</v>
      </c>
      <c r="Y4621" s="3">
        <v>466.23939500424081</v>
      </c>
      <c r="Z4621" s="3">
        <v>45.972576416626843</v>
      </c>
      <c r="AA4621" s="3">
        <v>196535.0000912406</v>
      </c>
    </row>
    <row r="4622" spans="1:27" x14ac:dyDescent="0.25">
      <c r="A4622" s="2">
        <v>4621</v>
      </c>
      <c r="B4622" s="3" t="s">
        <v>178</v>
      </c>
      <c r="C4622" s="3" t="s">
        <v>333</v>
      </c>
      <c r="D4622" s="3" t="s">
        <v>179</v>
      </c>
      <c r="E4622" s="3" t="s">
        <v>221</v>
      </c>
      <c r="F4622" s="3">
        <v>0.56000000000000005</v>
      </c>
      <c r="G4622" s="3">
        <v>0.48</v>
      </c>
      <c r="H4622" s="3" t="s">
        <v>64</v>
      </c>
      <c r="I4622" s="2">
        <v>6412</v>
      </c>
      <c r="J4622" s="3" t="s">
        <v>287</v>
      </c>
      <c r="K4622" s="2">
        <v>6412</v>
      </c>
      <c r="L4622" s="3" t="s">
        <v>64</v>
      </c>
      <c r="M4622" s="3" t="s">
        <v>193</v>
      </c>
      <c r="N4622" s="3" t="s">
        <v>194</v>
      </c>
      <c r="O4622" s="3"/>
      <c r="P4622" s="3"/>
      <c r="Q4622" s="3"/>
      <c r="R4622" s="3">
        <v>0</v>
      </c>
      <c r="S4622" s="3">
        <v>1</v>
      </c>
      <c r="T4622" s="2">
        <v>470</v>
      </c>
      <c r="U4622" s="3">
        <v>204.80099727671328</v>
      </c>
      <c r="V4622" s="3">
        <v>1175.1124482836119</v>
      </c>
      <c r="W4622" s="3">
        <v>110.00863827662015</v>
      </c>
      <c r="X4622" s="3">
        <v>452148.81568372209</v>
      </c>
      <c r="Y4622" s="3">
        <v>1175.1124482836119</v>
      </c>
      <c r="Z4622" s="3">
        <v>110.00854102420614</v>
      </c>
      <c r="AA4622" s="3">
        <v>452148.81568372209</v>
      </c>
    </row>
    <row r="4623" spans="1:27" x14ac:dyDescent="0.25">
      <c r="A4623" s="2">
        <v>4622</v>
      </c>
      <c r="B4623" s="3" t="s">
        <v>178</v>
      </c>
      <c r="C4623" s="3" t="s">
        <v>333</v>
      </c>
      <c r="D4623" s="3" t="s">
        <v>179</v>
      </c>
      <c r="E4623" s="3" t="s">
        <v>221</v>
      </c>
      <c r="F4623" s="3">
        <v>0.56000000000000005</v>
      </c>
      <c r="G4623" s="3">
        <v>0.48</v>
      </c>
      <c r="H4623" s="3" t="s">
        <v>64</v>
      </c>
      <c r="I4623" s="2">
        <v>6414</v>
      </c>
      <c r="J4623" s="3" t="s">
        <v>219</v>
      </c>
      <c r="K4623" s="2">
        <v>6414</v>
      </c>
      <c r="L4623" s="3" t="s">
        <v>64</v>
      </c>
      <c r="M4623" s="3" t="s">
        <v>33</v>
      </c>
      <c r="N4623" s="3" t="s">
        <v>33</v>
      </c>
      <c r="O4623" s="3"/>
      <c r="P4623" s="3"/>
      <c r="Q4623" s="3"/>
      <c r="R4623" s="3">
        <v>0</v>
      </c>
      <c r="S4623" s="3">
        <v>1</v>
      </c>
      <c r="T4623" s="2">
        <v>211</v>
      </c>
      <c r="U4623" s="3">
        <v>50.244404307076707</v>
      </c>
      <c r="V4623" s="3">
        <v>291.70594900047377</v>
      </c>
      <c r="W4623" s="3">
        <v>32.888178572733707</v>
      </c>
      <c r="X4623" s="3">
        <v>125415.77686941861</v>
      </c>
      <c r="Y4623" s="3">
        <v>291.70594900047377</v>
      </c>
      <c r="Z4623" s="3">
        <v>32.888149498155471</v>
      </c>
      <c r="AA4623" s="3">
        <v>125415.77686941861</v>
      </c>
    </row>
    <row r="4624" spans="1:27" x14ac:dyDescent="0.25">
      <c r="A4624" s="2">
        <v>4623</v>
      </c>
      <c r="B4624" s="3" t="s">
        <v>178</v>
      </c>
      <c r="C4624" s="3" t="s">
        <v>333</v>
      </c>
      <c r="D4624" s="3" t="s">
        <v>179</v>
      </c>
      <c r="E4624" s="3" t="s">
        <v>221</v>
      </c>
      <c r="F4624" s="3">
        <v>0.56000000000000005</v>
      </c>
      <c r="G4624" s="3">
        <v>0.48</v>
      </c>
      <c r="H4624" s="3" t="s">
        <v>64</v>
      </c>
      <c r="I4624" s="2">
        <v>6414</v>
      </c>
      <c r="J4624" s="3" t="s">
        <v>219</v>
      </c>
      <c r="K4624" s="2">
        <v>6414</v>
      </c>
      <c r="L4624" s="3" t="s">
        <v>64</v>
      </c>
      <c r="M4624" s="3" t="s">
        <v>193</v>
      </c>
      <c r="N4624" s="3" t="s">
        <v>194</v>
      </c>
      <c r="O4624" s="3"/>
      <c r="P4624" s="3"/>
      <c r="Q4624" s="3"/>
      <c r="R4624" s="3">
        <v>0</v>
      </c>
      <c r="S4624" s="3">
        <v>1</v>
      </c>
      <c r="T4624" s="2">
        <v>17</v>
      </c>
      <c r="U4624" s="3">
        <v>1.6611752982900003</v>
      </c>
      <c r="V4624" s="3">
        <v>11.96990775457706</v>
      </c>
      <c r="W4624" s="3">
        <v>1.5456337693946163</v>
      </c>
      <c r="X4624" s="3">
        <v>4340.2957211489838</v>
      </c>
      <c r="Y4624" s="3">
        <v>11.96990775457706</v>
      </c>
      <c r="Z4624" s="3">
        <v>1.5456324029872341</v>
      </c>
      <c r="AA4624" s="3">
        <v>4340.2957211489838</v>
      </c>
    </row>
    <row r="4625" spans="1:27" x14ac:dyDescent="0.25">
      <c r="A4625" s="2">
        <v>4624</v>
      </c>
      <c r="B4625" s="3" t="s">
        <v>178</v>
      </c>
      <c r="C4625" s="3" t="s">
        <v>333</v>
      </c>
      <c r="D4625" s="3" t="s">
        <v>179</v>
      </c>
      <c r="E4625" s="3" t="s">
        <v>221</v>
      </c>
      <c r="F4625" s="3">
        <v>0.56000000000000005</v>
      </c>
      <c r="G4625" s="3">
        <v>0.48</v>
      </c>
      <c r="H4625" s="3" t="s">
        <v>64</v>
      </c>
      <c r="I4625" s="2">
        <v>6416</v>
      </c>
      <c r="J4625" s="3" t="s">
        <v>277</v>
      </c>
      <c r="K4625" s="2">
        <v>6416</v>
      </c>
      <c r="L4625" s="3" t="s">
        <v>64</v>
      </c>
      <c r="M4625" s="3" t="s">
        <v>33</v>
      </c>
      <c r="N4625" s="3" t="s">
        <v>33</v>
      </c>
      <c r="O4625" s="3"/>
      <c r="P4625" s="3"/>
      <c r="Q4625" s="3"/>
      <c r="R4625" s="3">
        <v>0</v>
      </c>
      <c r="S4625" s="3">
        <v>1</v>
      </c>
      <c r="T4625" s="2">
        <v>36</v>
      </c>
      <c r="U4625" s="3">
        <v>6.2223781506280993</v>
      </c>
      <c r="V4625" s="3">
        <v>41.663562482897831</v>
      </c>
      <c r="W4625" s="3">
        <v>4.9277452176521344</v>
      </c>
      <c r="X4625" s="3">
        <v>16843.798780289617</v>
      </c>
      <c r="Y4625" s="3">
        <v>41.663562482897831</v>
      </c>
      <c r="Z4625" s="3">
        <v>4.9277408613113449</v>
      </c>
      <c r="AA4625" s="3">
        <v>16843.798780289617</v>
      </c>
    </row>
    <row r="4626" spans="1:27" x14ac:dyDescent="0.25">
      <c r="A4626" s="2">
        <v>4625</v>
      </c>
      <c r="B4626" s="3" t="s">
        <v>178</v>
      </c>
      <c r="C4626" s="3" t="s">
        <v>333</v>
      </c>
      <c r="D4626" s="3" t="s">
        <v>179</v>
      </c>
      <c r="E4626" s="3" t="s">
        <v>221</v>
      </c>
      <c r="F4626" s="3">
        <v>0.56000000000000005</v>
      </c>
      <c r="G4626" s="3">
        <v>0.48</v>
      </c>
      <c r="H4626" s="3" t="s">
        <v>64</v>
      </c>
      <c r="I4626" s="2">
        <v>6416</v>
      </c>
      <c r="J4626" s="3" t="s">
        <v>277</v>
      </c>
      <c r="K4626" s="2">
        <v>6416</v>
      </c>
      <c r="L4626" s="3" t="s">
        <v>64</v>
      </c>
      <c r="M4626" s="3" t="s">
        <v>193</v>
      </c>
      <c r="N4626" s="3" t="s">
        <v>194</v>
      </c>
      <c r="O4626" s="3"/>
      <c r="P4626" s="3"/>
      <c r="Q4626" s="3"/>
      <c r="R4626" s="3">
        <v>0</v>
      </c>
      <c r="S4626" s="3">
        <v>1</v>
      </c>
      <c r="T4626" s="2">
        <v>24</v>
      </c>
      <c r="U4626" s="3">
        <v>7.5792730790744507</v>
      </c>
      <c r="V4626" s="3">
        <v>53.81698527671287</v>
      </c>
      <c r="W4626" s="3">
        <v>6.2370262478356109</v>
      </c>
      <c r="X4626" s="3">
        <v>20503.239587758984</v>
      </c>
      <c r="Y4626" s="3">
        <v>53.81698527671287</v>
      </c>
      <c r="Z4626" s="3">
        <v>6.2370207340335231</v>
      </c>
      <c r="AA4626" s="3">
        <v>20503.239587758984</v>
      </c>
    </row>
    <row r="4627" spans="1:27" x14ac:dyDescent="0.25">
      <c r="A4627" s="2">
        <v>4626</v>
      </c>
      <c r="B4627" s="3" t="s">
        <v>178</v>
      </c>
      <c r="C4627" s="3" t="s">
        <v>333</v>
      </c>
      <c r="D4627" s="3" t="s">
        <v>179</v>
      </c>
      <c r="E4627" s="3" t="s">
        <v>221</v>
      </c>
      <c r="F4627" s="3">
        <v>0.56000000000000005</v>
      </c>
      <c r="G4627" s="3">
        <v>0.48</v>
      </c>
      <c r="H4627" s="3" t="s">
        <v>64</v>
      </c>
      <c r="I4627" s="2">
        <v>6420</v>
      </c>
      <c r="J4627" s="3" t="s">
        <v>101</v>
      </c>
      <c r="K4627" s="2">
        <v>6420</v>
      </c>
      <c r="L4627" s="3" t="s">
        <v>64</v>
      </c>
      <c r="M4627" s="3" t="s">
        <v>33</v>
      </c>
      <c r="N4627" s="3" t="s">
        <v>33</v>
      </c>
      <c r="O4627" s="3"/>
      <c r="P4627" s="3"/>
      <c r="Q4627" s="3"/>
      <c r="R4627" s="3">
        <v>0</v>
      </c>
      <c r="S4627" s="3">
        <v>1</v>
      </c>
      <c r="T4627" s="2">
        <v>19</v>
      </c>
      <c r="U4627" s="3">
        <v>6.4829942404724834</v>
      </c>
      <c r="V4627" s="3">
        <v>45.867481983005533</v>
      </c>
      <c r="W4627" s="3">
        <v>4.6358057061914542</v>
      </c>
      <c r="X4627" s="3">
        <v>18572.182728927677</v>
      </c>
      <c r="Y4627" s="3">
        <v>45.867481983005533</v>
      </c>
      <c r="Z4627" s="3">
        <v>4.6358016079378741</v>
      </c>
      <c r="AA4627" s="3">
        <v>18572.182728927677</v>
      </c>
    </row>
    <row r="4628" spans="1:27" x14ac:dyDescent="0.25">
      <c r="A4628" s="2">
        <v>4627</v>
      </c>
      <c r="B4628" s="3" t="s">
        <v>178</v>
      </c>
      <c r="C4628" s="3" t="s">
        <v>333</v>
      </c>
      <c r="D4628" s="3" t="s">
        <v>179</v>
      </c>
      <c r="E4628" s="3" t="s">
        <v>221</v>
      </c>
      <c r="F4628" s="3">
        <v>0.56000000000000005</v>
      </c>
      <c r="G4628" s="3">
        <v>0.48</v>
      </c>
      <c r="H4628" s="3" t="s">
        <v>64</v>
      </c>
      <c r="I4628" s="2">
        <v>6420</v>
      </c>
      <c r="J4628" s="3" t="s">
        <v>101</v>
      </c>
      <c r="K4628" s="2">
        <v>6420</v>
      </c>
      <c r="L4628" s="3" t="s">
        <v>64</v>
      </c>
      <c r="M4628" s="3" t="s">
        <v>289</v>
      </c>
      <c r="N4628" s="3" t="s">
        <v>289</v>
      </c>
      <c r="O4628" s="3"/>
      <c r="P4628" s="3"/>
      <c r="Q4628" s="3"/>
      <c r="R4628" s="3">
        <v>0</v>
      </c>
      <c r="S4628" s="3">
        <v>1</v>
      </c>
      <c r="T4628" s="2">
        <v>46</v>
      </c>
      <c r="U4628" s="3">
        <v>10.447885219531264</v>
      </c>
      <c r="V4628" s="3">
        <v>79.801583108084827</v>
      </c>
      <c r="W4628" s="3">
        <v>9.480656801090019</v>
      </c>
      <c r="X4628" s="3">
        <v>31857.559453847105</v>
      </c>
      <c r="Y4628" s="3">
        <v>79.801583108084827</v>
      </c>
      <c r="Z4628" s="3">
        <v>9.4806484197776513</v>
      </c>
      <c r="AA4628" s="3">
        <v>31857.559453847105</v>
      </c>
    </row>
    <row r="4629" spans="1:27" x14ac:dyDescent="0.25">
      <c r="A4629" s="2">
        <v>4628</v>
      </c>
      <c r="B4629" s="3" t="s">
        <v>178</v>
      </c>
      <c r="C4629" s="3" t="s">
        <v>333</v>
      </c>
      <c r="D4629" s="3" t="s">
        <v>179</v>
      </c>
      <c r="E4629" s="3" t="s">
        <v>221</v>
      </c>
      <c r="F4629" s="3">
        <v>0.56000000000000005</v>
      </c>
      <c r="G4629" s="3">
        <v>0.48</v>
      </c>
      <c r="H4629" s="3" t="s">
        <v>64</v>
      </c>
      <c r="I4629" s="2">
        <v>6430</v>
      </c>
      <c r="J4629" s="3" t="s">
        <v>102</v>
      </c>
      <c r="K4629" s="2">
        <v>3000</v>
      </c>
      <c r="L4629" s="3" t="s">
        <v>64</v>
      </c>
      <c r="M4629" s="3" t="s">
        <v>338</v>
      </c>
      <c r="N4629" s="3" t="s">
        <v>339</v>
      </c>
      <c r="O4629" s="3"/>
      <c r="P4629" s="3"/>
      <c r="Q4629" s="3"/>
      <c r="R4629" s="3">
        <v>0</v>
      </c>
      <c r="S4629" s="3">
        <v>1</v>
      </c>
      <c r="T4629" s="2">
        <v>45</v>
      </c>
      <c r="U4629" s="3">
        <v>9.8160912886169438</v>
      </c>
      <c r="V4629" s="3">
        <v>35.652427866726121</v>
      </c>
      <c r="W4629" s="3">
        <v>3.3893297149788948</v>
      </c>
      <c r="X4629" s="3">
        <v>22794.141971416506</v>
      </c>
      <c r="Y4629" s="3">
        <v>35.652427866726121</v>
      </c>
      <c r="Z4629" s="3">
        <v>3.3893267186642269</v>
      </c>
      <c r="AA4629" s="3">
        <v>22794.141971416506</v>
      </c>
    </row>
    <row r="4630" spans="1:27" x14ac:dyDescent="0.25">
      <c r="A4630" s="2">
        <v>4629</v>
      </c>
      <c r="B4630" s="3" t="s">
        <v>178</v>
      </c>
      <c r="C4630" s="3" t="s">
        <v>333</v>
      </c>
      <c r="D4630" s="3" t="s">
        <v>179</v>
      </c>
      <c r="E4630" s="3" t="s">
        <v>221</v>
      </c>
      <c r="F4630" s="3">
        <v>0.56000000000000005</v>
      </c>
      <c r="G4630" s="3">
        <v>0.48</v>
      </c>
      <c r="H4630" s="3" t="s">
        <v>64</v>
      </c>
      <c r="I4630" s="2">
        <v>6430</v>
      </c>
      <c r="J4630" s="3" t="s">
        <v>102</v>
      </c>
      <c r="K4630" s="2">
        <v>6430</v>
      </c>
      <c r="L4630" s="3" t="s">
        <v>64</v>
      </c>
      <c r="M4630" s="3" t="s">
        <v>33</v>
      </c>
      <c r="N4630" s="3" t="s">
        <v>33</v>
      </c>
      <c r="O4630" s="3"/>
      <c r="P4630" s="3"/>
      <c r="Q4630" s="3"/>
      <c r="R4630" s="3">
        <v>0</v>
      </c>
      <c r="S4630" s="3">
        <v>1</v>
      </c>
      <c r="T4630" s="2">
        <v>4901</v>
      </c>
      <c r="U4630" s="3">
        <v>1432.5385102871603</v>
      </c>
      <c r="V4630" s="3">
        <v>6376.0411339840875</v>
      </c>
      <c r="W4630" s="3">
        <v>606.42417380101188</v>
      </c>
      <c r="X4630" s="3">
        <v>3251516.291610206</v>
      </c>
      <c r="Y4630" s="3">
        <v>6376.0411339840875</v>
      </c>
      <c r="Z4630" s="3">
        <v>606.42363769570477</v>
      </c>
      <c r="AA4630" s="3">
        <v>3251516.291610206</v>
      </c>
    </row>
    <row r="4631" spans="1:27" x14ac:dyDescent="0.25">
      <c r="A4631" s="2">
        <v>4630</v>
      </c>
      <c r="B4631" s="3" t="s">
        <v>178</v>
      </c>
      <c r="C4631" s="3" t="s">
        <v>333</v>
      </c>
      <c r="D4631" s="3" t="s">
        <v>179</v>
      </c>
      <c r="E4631" s="3" t="s">
        <v>221</v>
      </c>
      <c r="F4631" s="3">
        <v>0.56000000000000005</v>
      </c>
      <c r="G4631" s="3">
        <v>0.48</v>
      </c>
      <c r="H4631" s="3" t="s">
        <v>64</v>
      </c>
      <c r="I4631" s="2">
        <v>6430</v>
      </c>
      <c r="J4631" s="3" t="s">
        <v>102</v>
      </c>
      <c r="K4631" s="2">
        <v>6430</v>
      </c>
      <c r="L4631" s="3" t="s">
        <v>64</v>
      </c>
      <c r="M4631" s="3" t="s">
        <v>193</v>
      </c>
      <c r="N4631" s="3" t="s">
        <v>194</v>
      </c>
      <c r="O4631" s="3"/>
      <c r="P4631" s="3"/>
      <c r="Q4631" s="3"/>
      <c r="R4631" s="3">
        <v>0</v>
      </c>
      <c r="S4631" s="3">
        <v>1</v>
      </c>
      <c r="T4631" s="2">
        <v>381</v>
      </c>
      <c r="U4631" s="3">
        <v>93.379092460552627</v>
      </c>
      <c r="V4631" s="3">
        <v>476.47460640151598</v>
      </c>
      <c r="W4631" s="3">
        <v>52.121264603489983</v>
      </c>
      <c r="X4631" s="3">
        <v>227612.51118786176</v>
      </c>
      <c r="Y4631" s="3">
        <v>476.47460640151598</v>
      </c>
      <c r="Z4631" s="3">
        <v>52.121218526028301</v>
      </c>
      <c r="AA4631" s="3">
        <v>227612.51118786176</v>
      </c>
    </row>
    <row r="4632" spans="1:27" x14ac:dyDescent="0.25">
      <c r="A4632" s="2">
        <v>4631</v>
      </c>
      <c r="B4632" s="3" t="s">
        <v>178</v>
      </c>
      <c r="C4632" s="3" t="s">
        <v>333</v>
      </c>
      <c r="D4632" s="3" t="s">
        <v>179</v>
      </c>
      <c r="E4632" s="3" t="s">
        <v>221</v>
      </c>
      <c r="F4632" s="3">
        <v>0.56000000000000005</v>
      </c>
      <c r="G4632" s="3">
        <v>0.48</v>
      </c>
      <c r="H4632" s="3" t="s">
        <v>64</v>
      </c>
      <c r="I4632" s="2">
        <v>6430</v>
      </c>
      <c r="J4632" s="3" t="s">
        <v>102</v>
      </c>
      <c r="K4632" s="2">
        <v>6430</v>
      </c>
      <c r="L4632" s="3" t="s">
        <v>64</v>
      </c>
      <c r="M4632" s="3" t="s">
        <v>232</v>
      </c>
      <c r="N4632" s="3" t="s">
        <v>185</v>
      </c>
      <c r="O4632" s="3"/>
      <c r="P4632" s="3"/>
      <c r="Q4632" s="3"/>
      <c r="R4632" s="3">
        <v>0</v>
      </c>
      <c r="S4632" s="3">
        <v>1</v>
      </c>
      <c r="T4632" s="2">
        <v>5</v>
      </c>
      <c r="U4632" s="3">
        <v>1.3280386108147114E-2</v>
      </c>
      <c r="V4632" s="3">
        <v>6.1237513970039209E-2</v>
      </c>
      <c r="W4632" s="3">
        <v>5.3076967251186775E-3</v>
      </c>
      <c r="X4632" s="3">
        <v>32.223015759407808</v>
      </c>
      <c r="Y4632" s="3">
        <v>6.1237513970039209E-2</v>
      </c>
      <c r="Z4632" s="3">
        <v>5.3076920328842554E-3</v>
      </c>
      <c r="AA4632" s="3">
        <v>32.223015759407808</v>
      </c>
    </row>
    <row r="4633" spans="1:27" x14ac:dyDescent="0.25">
      <c r="A4633" s="2">
        <v>4632</v>
      </c>
      <c r="B4633" s="3" t="s">
        <v>178</v>
      </c>
      <c r="C4633" s="3" t="s">
        <v>333</v>
      </c>
      <c r="D4633" s="3" t="s">
        <v>179</v>
      </c>
      <c r="E4633" s="3" t="s">
        <v>221</v>
      </c>
      <c r="F4633" s="3">
        <v>0.56000000000000005</v>
      </c>
      <c r="G4633" s="3">
        <v>0.48</v>
      </c>
      <c r="H4633" s="3" t="s">
        <v>64</v>
      </c>
      <c r="I4633" s="2">
        <v>6430</v>
      </c>
      <c r="J4633" s="3" t="s">
        <v>102</v>
      </c>
      <c r="K4633" s="2">
        <v>6430</v>
      </c>
      <c r="L4633" s="3" t="s">
        <v>64</v>
      </c>
      <c r="M4633" s="3" t="s">
        <v>338</v>
      </c>
      <c r="N4633" s="3" t="s">
        <v>339</v>
      </c>
      <c r="O4633" s="3"/>
      <c r="P4633" s="3"/>
      <c r="Q4633" s="3"/>
      <c r="R4633" s="3">
        <v>0</v>
      </c>
      <c r="S4633" s="3">
        <v>1</v>
      </c>
      <c r="T4633" s="2">
        <v>64</v>
      </c>
      <c r="U4633" s="3">
        <v>11.107743217141152</v>
      </c>
      <c r="V4633" s="3">
        <v>69.826577338623196</v>
      </c>
      <c r="W4633" s="3">
        <v>7.3671793313865592</v>
      </c>
      <c r="X4633" s="3">
        <v>34850.821883751341</v>
      </c>
      <c r="Y4633" s="3">
        <v>69.826577338623196</v>
      </c>
      <c r="Z4633" s="3">
        <v>7.3671728184800633</v>
      </c>
      <c r="AA4633" s="3">
        <v>34850.821883751341</v>
      </c>
    </row>
    <row r="4634" spans="1:27" x14ac:dyDescent="0.25">
      <c r="A4634" s="2">
        <v>4633</v>
      </c>
      <c r="B4634" s="3" t="s">
        <v>178</v>
      </c>
      <c r="C4634" s="3" t="s">
        <v>333</v>
      </c>
      <c r="D4634" s="3" t="s">
        <v>179</v>
      </c>
      <c r="E4634" s="3" t="s">
        <v>221</v>
      </c>
      <c r="F4634" s="3">
        <v>0.56000000000000005</v>
      </c>
      <c r="G4634" s="3">
        <v>0.48</v>
      </c>
      <c r="H4634" s="3" t="s">
        <v>64</v>
      </c>
      <c r="I4634" s="2">
        <v>6430</v>
      </c>
      <c r="J4634" s="3" t="s">
        <v>102</v>
      </c>
      <c r="K4634" s="2">
        <v>6430</v>
      </c>
      <c r="L4634" s="3" t="s">
        <v>64</v>
      </c>
      <c r="M4634" s="3" t="s">
        <v>289</v>
      </c>
      <c r="N4634" s="3" t="s">
        <v>289</v>
      </c>
      <c r="O4634" s="3"/>
      <c r="P4634" s="3"/>
      <c r="Q4634" s="3"/>
      <c r="R4634" s="3">
        <v>0</v>
      </c>
      <c r="S4634" s="3">
        <v>1</v>
      </c>
      <c r="T4634" s="2">
        <v>856</v>
      </c>
      <c r="U4634" s="3">
        <v>173.83371282001534</v>
      </c>
      <c r="V4634" s="3">
        <v>803.52121926716939</v>
      </c>
      <c r="W4634" s="3">
        <v>79.567366124289293</v>
      </c>
      <c r="X4634" s="3">
        <v>391521.47924357391</v>
      </c>
      <c r="Y4634" s="3">
        <v>803.52121926716939</v>
      </c>
      <c r="Z4634" s="3">
        <v>79.567295783281807</v>
      </c>
      <c r="AA4634" s="3">
        <v>391521.47924357391</v>
      </c>
    </row>
    <row r="4635" spans="1:27" x14ac:dyDescent="0.25">
      <c r="A4635" s="2">
        <v>4634</v>
      </c>
      <c r="B4635" s="3" t="s">
        <v>178</v>
      </c>
      <c r="C4635" s="3" t="s">
        <v>333</v>
      </c>
      <c r="D4635" s="3" t="s">
        <v>179</v>
      </c>
      <c r="E4635" s="3" t="s">
        <v>221</v>
      </c>
      <c r="F4635" s="3">
        <v>0.56000000000000005</v>
      </c>
      <c r="G4635" s="3">
        <v>0.48</v>
      </c>
      <c r="H4635" s="3" t="s">
        <v>64</v>
      </c>
      <c r="I4635" s="2">
        <v>6430</v>
      </c>
      <c r="J4635" s="3" t="s">
        <v>102</v>
      </c>
      <c r="K4635" s="2">
        <v>6430</v>
      </c>
      <c r="L4635" s="3" t="s">
        <v>64</v>
      </c>
      <c r="M4635" s="3" t="s">
        <v>184</v>
      </c>
      <c r="N4635" s="3" t="s">
        <v>185</v>
      </c>
      <c r="O4635" s="3"/>
      <c r="P4635" s="3"/>
      <c r="Q4635" s="3"/>
      <c r="R4635" s="3">
        <v>0</v>
      </c>
      <c r="S4635" s="3">
        <v>1</v>
      </c>
      <c r="T4635" s="2">
        <v>426</v>
      </c>
      <c r="U4635" s="3">
        <v>112.90961683477666</v>
      </c>
      <c r="V4635" s="3">
        <v>495.91619169431129</v>
      </c>
      <c r="W4635" s="3">
        <v>42.960535915992885</v>
      </c>
      <c r="X4635" s="3">
        <v>253767.3145325949</v>
      </c>
      <c r="Y4635" s="3">
        <v>495.91619169431129</v>
      </c>
      <c r="Z4635" s="3">
        <v>42.960497937013372</v>
      </c>
      <c r="AA4635" s="3">
        <v>253767.3145325949</v>
      </c>
    </row>
    <row r="4636" spans="1:27" x14ac:dyDescent="0.25">
      <c r="A4636" s="2">
        <v>4635</v>
      </c>
      <c r="B4636" s="3" t="s">
        <v>178</v>
      </c>
      <c r="C4636" s="3" t="s">
        <v>333</v>
      </c>
      <c r="D4636" s="3" t="s">
        <v>179</v>
      </c>
      <c r="E4636" s="3" t="s">
        <v>221</v>
      </c>
      <c r="F4636" s="3">
        <v>0.56000000000000005</v>
      </c>
      <c r="G4636" s="3">
        <v>0.48</v>
      </c>
      <c r="H4636" s="3" t="s">
        <v>64</v>
      </c>
      <c r="I4636" s="2">
        <v>6440</v>
      </c>
      <c r="J4636" s="3" t="s">
        <v>103</v>
      </c>
      <c r="K4636" s="2">
        <v>6440</v>
      </c>
      <c r="L4636" s="3" t="s">
        <v>64</v>
      </c>
      <c r="M4636" s="3" t="s">
        <v>33</v>
      </c>
      <c r="N4636" s="3" t="s">
        <v>33</v>
      </c>
      <c r="O4636" s="3"/>
      <c r="P4636" s="3"/>
      <c r="Q4636" s="3"/>
      <c r="R4636" s="3">
        <v>0</v>
      </c>
      <c r="S4636" s="3">
        <v>1</v>
      </c>
      <c r="T4636" s="2">
        <v>15</v>
      </c>
      <c r="U4636" s="3">
        <v>2.505410980696626</v>
      </c>
      <c r="V4636" s="3">
        <v>12.909410299014606</v>
      </c>
      <c r="W4636" s="3">
        <v>1.283325214564885</v>
      </c>
      <c r="X4636" s="3">
        <v>5842.6648296133317</v>
      </c>
      <c r="Y4636" s="3">
        <v>12.909410299014606</v>
      </c>
      <c r="Z4636" s="3">
        <v>1.283324080049657</v>
      </c>
      <c r="AA4636" s="3">
        <v>5842.6648296133317</v>
      </c>
    </row>
    <row r="4637" spans="1:27" x14ac:dyDescent="0.25">
      <c r="A4637" s="2">
        <v>4636</v>
      </c>
      <c r="B4637" s="3" t="s">
        <v>178</v>
      </c>
      <c r="C4637" s="3" t="s">
        <v>333</v>
      </c>
      <c r="D4637" s="3" t="s">
        <v>179</v>
      </c>
      <c r="E4637" s="3" t="s">
        <v>221</v>
      </c>
      <c r="F4637" s="3">
        <v>0.56000000000000005</v>
      </c>
      <c r="G4637" s="3">
        <v>0.48</v>
      </c>
      <c r="H4637" s="3" t="s">
        <v>64</v>
      </c>
      <c r="I4637" s="2">
        <v>6440</v>
      </c>
      <c r="J4637" s="3" t="s">
        <v>103</v>
      </c>
      <c r="K4637" s="2">
        <v>6440</v>
      </c>
      <c r="L4637" s="3" t="s">
        <v>64</v>
      </c>
      <c r="M4637" s="3" t="s">
        <v>193</v>
      </c>
      <c r="N4637" s="3" t="s">
        <v>194</v>
      </c>
      <c r="O4637" s="3"/>
      <c r="P4637" s="3"/>
      <c r="Q4637" s="3"/>
      <c r="R4637" s="3">
        <v>0</v>
      </c>
      <c r="S4637" s="3">
        <v>1</v>
      </c>
      <c r="T4637" s="2">
        <v>156</v>
      </c>
      <c r="U4637" s="3">
        <v>55.550328536058608</v>
      </c>
      <c r="V4637" s="3">
        <v>315.20206293573847</v>
      </c>
      <c r="W4637" s="3">
        <v>29.270271656816647</v>
      </c>
      <c r="X4637" s="3">
        <v>119792.28957584446</v>
      </c>
      <c r="Y4637" s="3">
        <v>315.20206293573847</v>
      </c>
      <c r="Z4637" s="3">
        <v>29.270245780625274</v>
      </c>
      <c r="AA4637" s="3">
        <v>119792.28957584446</v>
      </c>
    </row>
    <row r="4638" spans="1:27" x14ac:dyDescent="0.25">
      <c r="A4638" s="2">
        <v>4637</v>
      </c>
      <c r="B4638" s="3" t="s">
        <v>178</v>
      </c>
      <c r="C4638" s="3" t="s">
        <v>333</v>
      </c>
      <c r="D4638" s="3" t="s">
        <v>179</v>
      </c>
      <c r="E4638" s="3" t="s">
        <v>221</v>
      </c>
      <c r="F4638" s="3">
        <v>0.56000000000000005</v>
      </c>
      <c r="G4638" s="3">
        <v>0.48</v>
      </c>
      <c r="H4638" s="3" t="s">
        <v>64</v>
      </c>
      <c r="I4638" s="2">
        <v>6440</v>
      </c>
      <c r="J4638" s="3" t="s">
        <v>103</v>
      </c>
      <c r="K4638" s="2">
        <v>6440</v>
      </c>
      <c r="L4638" s="3" t="s">
        <v>64</v>
      </c>
      <c r="M4638" s="3" t="s">
        <v>338</v>
      </c>
      <c r="N4638" s="3" t="s">
        <v>339</v>
      </c>
      <c r="O4638" s="3"/>
      <c r="P4638" s="3"/>
      <c r="Q4638" s="3"/>
      <c r="R4638" s="3">
        <v>0</v>
      </c>
      <c r="S4638" s="3">
        <v>1</v>
      </c>
      <c r="T4638" s="2">
        <v>45</v>
      </c>
      <c r="U4638" s="3">
        <v>4.3827017094835927</v>
      </c>
      <c r="V4638" s="3">
        <v>38.354520278086866</v>
      </c>
      <c r="W4638" s="3">
        <v>4.9816479370046158</v>
      </c>
      <c r="X4638" s="3">
        <v>16001.502577246885</v>
      </c>
      <c r="Y4638" s="3">
        <v>38.354520278086866</v>
      </c>
      <c r="Z4638" s="3">
        <v>4.9816435330114786</v>
      </c>
      <c r="AA4638" s="3">
        <v>16001.502577246885</v>
      </c>
    </row>
    <row r="4639" spans="1:27" x14ac:dyDescent="0.25">
      <c r="A4639" s="2">
        <v>4638</v>
      </c>
      <c r="B4639" s="3" t="s">
        <v>178</v>
      </c>
      <c r="C4639" s="3" t="s">
        <v>333</v>
      </c>
      <c r="D4639" s="3" t="s">
        <v>179</v>
      </c>
      <c r="E4639" s="3" t="s">
        <v>221</v>
      </c>
      <c r="F4639" s="3">
        <v>0.56000000000000005</v>
      </c>
      <c r="G4639" s="3">
        <v>0.48</v>
      </c>
      <c r="H4639" s="3" t="s">
        <v>64</v>
      </c>
      <c r="I4639" s="2">
        <v>6460</v>
      </c>
      <c r="J4639" s="3" t="s">
        <v>104</v>
      </c>
      <c r="K4639" s="2">
        <v>3000</v>
      </c>
      <c r="L4639" s="3" t="s">
        <v>64</v>
      </c>
      <c r="M4639" s="3" t="s">
        <v>338</v>
      </c>
      <c r="N4639" s="3" t="s">
        <v>339</v>
      </c>
      <c r="O4639" s="3"/>
      <c r="P4639" s="3"/>
      <c r="Q4639" s="3"/>
      <c r="R4639" s="3">
        <v>0</v>
      </c>
      <c r="S4639" s="3">
        <v>1</v>
      </c>
      <c r="T4639" s="2">
        <v>46</v>
      </c>
      <c r="U4639" s="3">
        <v>10.642361210232712</v>
      </c>
      <c r="V4639" s="3">
        <v>64.228300227895517</v>
      </c>
      <c r="W4639" s="3">
        <v>6.1641304789096578</v>
      </c>
      <c r="X4639" s="3">
        <v>25996.08763060077</v>
      </c>
      <c r="Y4639" s="3">
        <v>64.228300227895517</v>
      </c>
      <c r="Z4639" s="3">
        <v>6.1641250295505987</v>
      </c>
      <c r="AA4639" s="3">
        <v>25996.08763060077</v>
      </c>
    </row>
    <row r="4640" spans="1:27" x14ac:dyDescent="0.25">
      <c r="A4640" s="2">
        <v>4639</v>
      </c>
      <c r="B4640" s="3" t="s">
        <v>178</v>
      </c>
      <c r="C4640" s="3" t="s">
        <v>333</v>
      </c>
      <c r="D4640" s="3" t="s">
        <v>179</v>
      </c>
      <c r="E4640" s="3" t="s">
        <v>221</v>
      </c>
      <c r="F4640" s="3">
        <v>0.56000000000000005</v>
      </c>
      <c r="G4640" s="3">
        <v>0.48</v>
      </c>
      <c r="H4640" s="3" t="s">
        <v>64</v>
      </c>
      <c r="I4640" s="2">
        <v>6460</v>
      </c>
      <c r="J4640" s="3" t="s">
        <v>104</v>
      </c>
      <c r="K4640" s="2">
        <v>6460</v>
      </c>
      <c r="L4640" s="3" t="s">
        <v>64</v>
      </c>
      <c r="M4640" s="3" t="s">
        <v>33</v>
      </c>
      <c r="N4640" s="3" t="s">
        <v>33</v>
      </c>
      <c r="O4640" s="3"/>
      <c r="P4640" s="3"/>
      <c r="Q4640" s="3"/>
      <c r="R4640" s="3">
        <v>0</v>
      </c>
      <c r="S4640" s="3">
        <v>1</v>
      </c>
      <c r="T4640" s="2">
        <v>1887</v>
      </c>
      <c r="U4640" s="3">
        <v>573.46519573368732</v>
      </c>
      <c r="V4640" s="3">
        <v>3141.2780632108252</v>
      </c>
      <c r="W4640" s="3">
        <v>292.79854581799412</v>
      </c>
      <c r="X4640" s="3">
        <v>1213586.5926858101</v>
      </c>
      <c r="Y4640" s="3">
        <v>3141.2780632108252</v>
      </c>
      <c r="Z4640" s="3">
        <v>292.79828697136287</v>
      </c>
      <c r="AA4640" s="3">
        <v>1213586.5926858101</v>
      </c>
    </row>
    <row r="4641" spans="1:29" x14ac:dyDescent="0.25">
      <c r="A4641" s="2">
        <v>4640</v>
      </c>
      <c r="B4641" s="3" t="s">
        <v>178</v>
      </c>
      <c r="C4641" s="3" t="s">
        <v>333</v>
      </c>
      <c r="D4641" s="3" t="s">
        <v>179</v>
      </c>
      <c r="E4641" s="3" t="s">
        <v>221</v>
      </c>
      <c r="F4641" s="3">
        <v>0.56000000000000005</v>
      </c>
      <c r="G4641" s="3">
        <v>0.48</v>
      </c>
      <c r="H4641" s="3" t="s">
        <v>64</v>
      </c>
      <c r="I4641" s="2">
        <v>6460</v>
      </c>
      <c r="J4641" s="3" t="s">
        <v>104</v>
      </c>
      <c r="K4641" s="2">
        <v>6460</v>
      </c>
      <c r="L4641" s="3" t="s">
        <v>64</v>
      </c>
      <c r="M4641" s="3" t="s">
        <v>336</v>
      </c>
      <c r="N4641" s="3" t="s">
        <v>337</v>
      </c>
      <c r="O4641" s="3"/>
      <c r="P4641" s="3"/>
      <c r="Q4641" s="3"/>
      <c r="R4641" s="3">
        <v>0</v>
      </c>
      <c r="S4641" s="3">
        <v>1</v>
      </c>
      <c r="T4641" s="2">
        <v>35</v>
      </c>
      <c r="U4641" s="3">
        <v>7.2575553879324231</v>
      </c>
      <c r="V4641" s="3">
        <v>40.127804241199691</v>
      </c>
      <c r="W4641" s="3">
        <v>4.3780668677854671</v>
      </c>
      <c r="X4641" s="3">
        <v>16413.562919007592</v>
      </c>
      <c r="Y4641" s="3">
        <v>40.127804241199691</v>
      </c>
      <c r="Z4641" s="3">
        <v>4.3780629973842107</v>
      </c>
      <c r="AA4641" s="3">
        <v>16413.562919007592</v>
      </c>
    </row>
    <row r="4642" spans="1:29" x14ac:dyDescent="0.25">
      <c r="A4642" s="2">
        <v>4641</v>
      </c>
      <c r="B4642" s="3" t="s">
        <v>178</v>
      </c>
      <c r="C4642" s="3" t="s">
        <v>333</v>
      </c>
      <c r="D4642" s="3" t="s">
        <v>179</v>
      </c>
      <c r="E4642" s="3" t="s">
        <v>221</v>
      </c>
      <c r="F4642" s="3">
        <v>0.56000000000000005</v>
      </c>
      <c r="G4642" s="3">
        <v>0.48</v>
      </c>
      <c r="H4642" s="3" t="s">
        <v>64</v>
      </c>
      <c r="I4642" s="2">
        <v>6460</v>
      </c>
      <c r="J4642" s="3" t="s">
        <v>104</v>
      </c>
      <c r="K4642" s="2">
        <v>6460</v>
      </c>
      <c r="L4642" s="3" t="s">
        <v>64</v>
      </c>
      <c r="M4642" s="3" t="s">
        <v>193</v>
      </c>
      <c r="N4642" s="3" t="s">
        <v>194</v>
      </c>
      <c r="O4642" s="3"/>
      <c r="P4642" s="3"/>
      <c r="Q4642" s="3"/>
      <c r="R4642" s="3">
        <v>0</v>
      </c>
      <c r="S4642" s="3">
        <v>1</v>
      </c>
      <c r="T4642" s="2">
        <v>234</v>
      </c>
      <c r="U4642" s="3">
        <v>51.381337188971905</v>
      </c>
      <c r="V4642" s="3">
        <v>290.88427551015445</v>
      </c>
      <c r="W4642" s="3">
        <v>28.128824438218093</v>
      </c>
      <c r="X4642" s="3">
        <v>113180.96376353744</v>
      </c>
      <c r="Y4642" s="3">
        <v>290.88427551015445</v>
      </c>
      <c r="Z4642" s="3">
        <v>28.128799571115625</v>
      </c>
      <c r="AA4642" s="3">
        <v>113180.96376353744</v>
      </c>
    </row>
    <row r="4643" spans="1:29" x14ac:dyDescent="0.25">
      <c r="A4643" s="2">
        <v>4642</v>
      </c>
      <c r="B4643" s="3" t="s">
        <v>178</v>
      </c>
      <c r="C4643" s="3" t="s">
        <v>333</v>
      </c>
      <c r="D4643" s="3" t="s">
        <v>179</v>
      </c>
      <c r="E4643" s="3" t="s">
        <v>221</v>
      </c>
      <c r="F4643" s="3">
        <v>0.56000000000000005</v>
      </c>
      <c r="G4643" s="3">
        <v>0.48</v>
      </c>
      <c r="H4643" s="3" t="s">
        <v>64</v>
      </c>
      <c r="I4643" s="2">
        <v>6460</v>
      </c>
      <c r="J4643" s="3" t="s">
        <v>104</v>
      </c>
      <c r="K4643" s="2">
        <v>6460</v>
      </c>
      <c r="L4643" s="3" t="s">
        <v>64</v>
      </c>
      <c r="M4643" s="3" t="s">
        <v>338</v>
      </c>
      <c r="N4643" s="3" t="s">
        <v>339</v>
      </c>
      <c r="O4643" s="3"/>
      <c r="P4643" s="3"/>
      <c r="Q4643" s="3"/>
      <c r="R4643" s="3">
        <v>0</v>
      </c>
      <c r="S4643" s="3">
        <v>1</v>
      </c>
      <c r="T4643" s="2">
        <v>52</v>
      </c>
      <c r="U4643" s="3">
        <v>6.7767032924553776</v>
      </c>
      <c r="V4643" s="3">
        <v>51.714826260220732</v>
      </c>
      <c r="W4643" s="3">
        <v>6.0514584912039178</v>
      </c>
      <c r="X4643" s="3">
        <v>22870.021164771671</v>
      </c>
      <c r="Y4643" s="3">
        <v>51.714826260220732</v>
      </c>
      <c r="Z4643" s="3">
        <v>6.0514531414517894</v>
      </c>
      <c r="AA4643" s="3">
        <v>22870.021164771671</v>
      </c>
    </row>
    <row r="4644" spans="1:29" x14ac:dyDescent="0.25">
      <c r="A4644" s="2">
        <v>4643</v>
      </c>
      <c r="B4644" s="3" t="s">
        <v>178</v>
      </c>
      <c r="C4644" s="3" t="s">
        <v>333</v>
      </c>
      <c r="D4644" s="3" t="s">
        <v>179</v>
      </c>
      <c r="E4644" s="3" t="s">
        <v>221</v>
      </c>
      <c r="F4644" s="3">
        <v>0.56000000000000005</v>
      </c>
      <c r="G4644" s="3">
        <v>0.48</v>
      </c>
      <c r="H4644" s="3" t="s">
        <v>64</v>
      </c>
      <c r="I4644" s="2">
        <v>6460</v>
      </c>
      <c r="J4644" s="3" t="s">
        <v>104</v>
      </c>
      <c r="K4644" s="2">
        <v>6460</v>
      </c>
      <c r="L4644" s="3" t="s">
        <v>64</v>
      </c>
      <c r="M4644" s="3" t="s">
        <v>289</v>
      </c>
      <c r="N4644" s="3" t="s">
        <v>289</v>
      </c>
      <c r="O4644" s="3"/>
      <c r="P4644" s="3"/>
      <c r="Q4644" s="3"/>
      <c r="R4644" s="3">
        <v>0</v>
      </c>
      <c r="S4644" s="3">
        <v>1</v>
      </c>
      <c r="T4644" s="2">
        <v>1093</v>
      </c>
      <c r="U4644" s="3">
        <v>276.46366743880913</v>
      </c>
      <c r="V4644" s="3">
        <v>1507.1771959819609</v>
      </c>
      <c r="W4644" s="3">
        <v>144.90910059431985</v>
      </c>
      <c r="X4644" s="3">
        <v>584632.14047989214</v>
      </c>
      <c r="Y4644" s="3">
        <v>1507.1771959819609</v>
      </c>
      <c r="Z4644" s="3">
        <v>144.90897248838141</v>
      </c>
      <c r="AA4644" s="3">
        <v>584632.14047989214</v>
      </c>
    </row>
    <row r="4645" spans="1:29" x14ac:dyDescent="0.25">
      <c r="A4645" s="2">
        <v>4644</v>
      </c>
      <c r="B4645" s="3" t="s">
        <v>178</v>
      </c>
      <c r="C4645" s="3" t="s">
        <v>333</v>
      </c>
      <c r="D4645" s="3" t="s">
        <v>179</v>
      </c>
      <c r="E4645" s="3" t="s">
        <v>221</v>
      </c>
      <c r="F4645" s="3">
        <v>0.56000000000000005</v>
      </c>
      <c r="G4645" s="3">
        <v>0.48</v>
      </c>
      <c r="H4645" s="3" t="s">
        <v>64</v>
      </c>
      <c r="I4645" s="2">
        <v>6460</v>
      </c>
      <c r="J4645" s="3" t="s">
        <v>104</v>
      </c>
      <c r="K4645" s="2">
        <v>6460</v>
      </c>
      <c r="L4645" s="3" t="s">
        <v>64</v>
      </c>
      <c r="M4645" s="3" t="s">
        <v>184</v>
      </c>
      <c r="N4645" s="3" t="s">
        <v>185</v>
      </c>
      <c r="O4645" s="3"/>
      <c r="P4645" s="3"/>
      <c r="Q4645" s="3"/>
      <c r="R4645" s="3">
        <v>0</v>
      </c>
      <c r="S4645" s="3">
        <v>1</v>
      </c>
      <c r="T4645" s="2">
        <v>160</v>
      </c>
      <c r="U4645" s="3">
        <v>45.66270690750256</v>
      </c>
      <c r="V4645" s="3">
        <v>270.7931506605712</v>
      </c>
      <c r="W4645" s="3">
        <v>25.409114727329651</v>
      </c>
      <c r="X4645" s="3">
        <v>104666.14635040057</v>
      </c>
      <c r="Y4645" s="3">
        <v>270.7931506605712</v>
      </c>
      <c r="Z4645" s="3">
        <v>25.409092264568688</v>
      </c>
      <c r="AA4645" s="3">
        <v>104666.14635040057</v>
      </c>
    </row>
    <row r="4646" spans="1:29" x14ac:dyDescent="0.25">
      <c r="A4646" s="2">
        <v>4645</v>
      </c>
      <c r="B4646" s="3" t="s">
        <v>178</v>
      </c>
      <c r="C4646" s="3" t="s">
        <v>333</v>
      </c>
      <c r="D4646" s="3" t="s">
        <v>179</v>
      </c>
      <c r="E4646" s="3" t="s">
        <v>221</v>
      </c>
      <c r="F4646" s="3">
        <v>0.56000000000000005</v>
      </c>
      <c r="G4646" s="3">
        <v>0.48</v>
      </c>
      <c r="H4646" s="3" t="s">
        <v>64</v>
      </c>
      <c r="I4646" s="2">
        <v>6500</v>
      </c>
      <c r="J4646" s="3" t="s">
        <v>105</v>
      </c>
      <c r="K4646" s="2">
        <v>6500</v>
      </c>
      <c r="L4646" s="3" t="s">
        <v>64</v>
      </c>
      <c r="M4646" s="3" t="s">
        <v>289</v>
      </c>
      <c r="N4646" s="3" t="s">
        <v>289</v>
      </c>
      <c r="O4646" s="3"/>
      <c r="P4646" s="3"/>
      <c r="Q4646" s="3"/>
      <c r="R4646" s="3">
        <v>0</v>
      </c>
      <c r="S4646" s="3">
        <v>1</v>
      </c>
      <c r="T4646" s="2">
        <v>26</v>
      </c>
      <c r="U4646" s="3">
        <v>2.4624638019727887</v>
      </c>
      <c r="V4646" s="3">
        <v>5.8314236354674485</v>
      </c>
      <c r="W4646" s="3">
        <v>0.61603660158835238</v>
      </c>
      <c r="X4646" s="3">
        <v>2465.1899243533398</v>
      </c>
      <c r="Y4646" s="3">
        <v>5.8314236354674485</v>
      </c>
      <c r="Z4646" s="3">
        <v>0.61603605698524122</v>
      </c>
      <c r="AA4646" s="3">
        <v>2465.1899243533398</v>
      </c>
    </row>
    <row r="4647" spans="1:29" x14ac:dyDescent="0.25">
      <c r="A4647" s="2">
        <v>4646</v>
      </c>
      <c r="B4647" s="3" t="s">
        <v>178</v>
      </c>
      <c r="C4647" s="3" t="s">
        <v>333</v>
      </c>
      <c r="D4647" s="3" t="s">
        <v>179</v>
      </c>
      <c r="E4647" s="3" t="s">
        <v>221</v>
      </c>
      <c r="F4647" s="3">
        <v>0.56000000000000005</v>
      </c>
      <c r="G4647" s="3">
        <v>0.48</v>
      </c>
      <c r="H4647" s="3" t="s">
        <v>64</v>
      </c>
      <c r="I4647" s="2">
        <v>6510</v>
      </c>
      <c r="J4647" s="3" t="s">
        <v>176</v>
      </c>
      <c r="K4647" s="2">
        <v>6510</v>
      </c>
      <c r="L4647" s="3" t="s">
        <v>64</v>
      </c>
      <c r="M4647" s="3" t="s">
        <v>33</v>
      </c>
      <c r="N4647" s="3" t="s">
        <v>33</v>
      </c>
      <c r="O4647" s="3"/>
      <c r="P4647" s="3"/>
      <c r="Q4647" s="3"/>
      <c r="R4647" s="3">
        <v>0</v>
      </c>
      <c r="S4647" s="3">
        <v>1</v>
      </c>
      <c r="T4647" s="2">
        <v>51</v>
      </c>
      <c r="U4647" s="3">
        <v>3.3822790917800649</v>
      </c>
      <c r="V4647" s="3">
        <v>20.125608296494001</v>
      </c>
      <c r="W4647" s="3">
        <v>2.6280025677694949</v>
      </c>
      <c r="X4647" s="3">
        <v>9410.879288111817</v>
      </c>
      <c r="Y4647" s="3">
        <v>20.125608296494001</v>
      </c>
      <c r="Z4647" s="3">
        <v>2.6280002445010888</v>
      </c>
      <c r="AA4647" s="3">
        <v>9410.879288111817</v>
      </c>
    </row>
    <row r="4648" spans="1:29" x14ac:dyDescent="0.25">
      <c r="A4648" s="2">
        <v>4647</v>
      </c>
      <c r="B4648" s="3" t="s">
        <v>178</v>
      </c>
      <c r="C4648" s="3" t="s">
        <v>333</v>
      </c>
      <c r="D4648" s="3" t="s">
        <v>179</v>
      </c>
      <c r="E4648" s="3" t="s">
        <v>221</v>
      </c>
      <c r="F4648" s="3">
        <v>0.56000000000000005</v>
      </c>
      <c r="G4648" s="3">
        <v>0.48</v>
      </c>
      <c r="H4648" s="3" t="s">
        <v>64</v>
      </c>
      <c r="I4648" s="2">
        <v>6510</v>
      </c>
      <c r="J4648" s="3" t="s">
        <v>176</v>
      </c>
      <c r="K4648" s="2">
        <v>6510</v>
      </c>
      <c r="L4648" s="3" t="s">
        <v>64</v>
      </c>
      <c r="M4648" s="3" t="s">
        <v>193</v>
      </c>
      <c r="N4648" s="3" t="s">
        <v>194</v>
      </c>
      <c r="O4648" s="3"/>
      <c r="P4648" s="3"/>
      <c r="Q4648" s="3"/>
      <c r="R4648" s="3">
        <v>0</v>
      </c>
      <c r="S4648" s="3">
        <v>1</v>
      </c>
      <c r="T4648" s="2">
        <v>6</v>
      </c>
      <c r="U4648" s="3">
        <v>0.43142834004233177</v>
      </c>
      <c r="V4648" s="3">
        <v>2.2699150239346424</v>
      </c>
      <c r="W4648" s="3">
        <v>0.29008842130593843</v>
      </c>
      <c r="X4648" s="3">
        <v>1055.6889087639433</v>
      </c>
      <c r="Y4648" s="3">
        <v>2.2699150239346424</v>
      </c>
      <c r="Z4648" s="3">
        <v>0.29008816485517552</v>
      </c>
      <c r="AA4648" s="3">
        <v>1055.6889087639433</v>
      </c>
    </row>
    <row r="4649" spans="1:29" x14ac:dyDescent="0.25">
      <c r="A4649" s="2">
        <v>4648</v>
      </c>
      <c r="B4649" s="3" t="s">
        <v>178</v>
      </c>
      <c r="C4649" s="3" t="s">
        <v>333</v>
      </c>
      <c r="D4649" s="3" t="s">
        <v>179</v>
      </c>
      <c r="E4649" s="3" t="s">
        <v>221</v>
      </c>
      <c r="F4649" s="3">
        <v>0.56000000000000005</v>
      </c>
      <c r="G4649" s="3">
        <v>0.48</v>
      </c>
      <c r="H4649" s="3" t="s">
        <v>64</v>
      </c>
      <c r="I4649" s="2">
        <v>7200</v>
      </c>
      <c r="J4649" s="3" t="s">
        <v>242</v>
      </c>
      <c r="K4649" s="2">
        <v>3000</v>
      </c>
      <c r="L4649" s="3"/>
      <c r="M4649" s="3" t="s">
        <v>289</v>
      </c>
      <c r="N4649" s="3" t="s">
        <v>289</v>
      </c>
      <c r="O4649" s="3"/>
      <c r="P4649" s="3"/>
      <c r="Q4649" s="3"/>
      <c r="R4649" s="3">
        <v>0</v>
      </c>
      <c r="S4649" s="3">
        <v>1</v>
      </c>
      <c r="T4649" s="2">
        <v>6</v>
      </c>
      <c r="U4649" s="3">
        <v>5.8761192481260896E-2</v>
      </c>
      <c r="V4649" s="3">
        <v>0.19240754328847745</v>
      </c>
      <c r="W4649" s="3">
        <v>2.4843588669900309E-2</v>
      </c>
      <c r="X4649" s="3">
        <v>86.673541766903909</v>
      </c>
      <c r="Y4649" s="3">
        <v>0.19240754328847745</v>
      </c>
      <c r="Z4649" s="3">
        <v>2.4843566707088864E-2</v>
      </c>
      <c r="AA4649" s="3">
        <v>86.673541766903909</v>
      </c>
    </row>
    <row r="4650" spans="1:29" x14ac:dyDescent="0.25">
      <c r="A4650" s="2">
        <v>4649</v>
      </c>
      <c r="B4650" s="3" t="s">
        <v>178</v>
      </c>
      <c r="C4650" s="3" t="s">
        <v>333</v>
      </c>
      <c r="D4650" s="3" t="s">
        <v>179</v>
      </c>
      <c r="E4650" s="3" t="s">
        <v>221</v>
      </c>
      <c r="F4650" s="3">
        <v>0.56000000000000005</v>
      </c>
      <c r="G4650" s="3">
        <v>0.48</v>
      </c>
      <c r="H4650" s="3" t="s">
        <v>64</v>
      </c>
      <c r="I4650" s="2">
        <v>7410</v>
      </c>
      <c r="J4650" s="3" t="s">
        <v>150</v>
      </c>
      <c r="K4650" s="2">
        <v>3000</v>
      </c>
      <c r="L4650" s="3"/>
      <c r="M4650" s="3" t="s">
        <v>338</v>
      </c>
      <c r="N4650" s="3" t="s">
        <v>339</v>
      </c>
      <c r="O4650" s="3"/>
      <c r="P4650" s="3"/>
      <c r="Q4650" s="3"/>
      <c r="R4650" s="3">
        <v>0</v>
      </c>
      <c r="S4650" s="3">
        <v>1</v>
      </c>
      <c r="T4650" s="2">
        <v>18</v>
      </c>
      <c r="U4650" s="3">
        <v>0.50200577896455556</v>
      </c>
      <c r="V4650" s="3">
        <v>3.2420978927296678</v>
      </c>
      <c r="W4650" s="3">
        <v>0.42067374240345551</v>
      </c>
      <c r="X4650" s="3">
        <v>1638.4839520771473</v>
      </c>
      <c r="Y4650" s="3">
        <v>3.2420978927296678</v>
      </c>
      <c r="Z4650" s="3">
        <v>0.42067337050959619</v>
      </c>
      <c r="AA4650" s="3">
        <v>1638.4839520771473</v>
      </c>
    </row>
    <row r="4651" spans="1:29" x14ac:dyDescent="0.25">
      <c r="A4651" s="2">
        <v>4650</v>
      </c>
      <c r="B4651" s="3" t="s">
        <v>178</v>
      </c>
      <c r="C4651" s="3" t="s">
        <v>333</v>
      </c>
      <c r="D4651" s="3" t="s">
        <v>179</v>
      </c>
      <c r="E4651" s="3" t="s">
        <v>221</v>
      </c>
      <c r="F4651" s="3">
        <v>0.56000000000000005</v>
      </c>
      <c r="G4651" s="3">
        <v>0.48</v>
      </c>
      <c r="H4651" s="3" t="s">
        <v>64</v>
      </c>
      <c r="I4651" s="2">
        <v>7410</v>
      </c>
      <c r="J4651" s="3" t="s">
        <v>150</v>
      </c>
      <c r="K4651" s="2">
        <v>3000</v>
      </c>
      <c r="L4651" s="3"/>
      <c r="M4651" s="3" t="s">
        <v>289</v>
      </c>
      <c r="N4651" s="3" t="s">
        <v>289</v>
      </c>
      <c r="O4651" s="3"/>
      <c r="P4651" s="3"/>
      <c r="Q4651" s="3"/>
      <c r="R4651" s="3">
        <v>0</v>
      </c>
      <c r="S4651" s="3">
        <v>1</v>
      </c>
      <c r="T4651" s="2">
        <v>2</v>
      </c>
      <c r="U4651" s="3">
        <v>2.378813283105503E-4</v>
      </c>
      <c r="V4651" s="3">
        <v>1.4023252934703958E-3</v>
      </c>
      <c r="W4651" s="3">
        <v>1.5307281506754316E-4</v>
      </c>
      <c r="X4651" s="3">
        <v>0.64096384383992766</v>
      </c>
      <c r="Y4651" s="3">
        <v>1.4023252934703958E-3</v>
      </c>
      <c r="Z4651" s="3">
        <v>1.5307267974452729E-4</v>
      </c>
      <c r="AA4651" s="3">
        <v>0.64096384383992766</v>
      </c>
    </row>
    <row r="4652" spans="1:29" x14ac:dyDescent="0.25">
      <c r="A4652" s="2">
        <v>4651</v>
      </c>
      <c r="B4652" s="3" t="s">
        <v>178</v>
      </c>
      <c r="C4652" s="3" t="s">
        <v>333</v>
      </c>
      <c r="D4652" s="3" t="s">
        <v>179</v>
      </c>
      <c r="E4652" s="3" t="s">
        <v>221</v>
      </c>
      <c r="F4652" s="3">
        <v>0.56000000000000005</v>
      </c>
      <c r="G4652" s="3">
        <v>0.48</v>
      </c>
      <c r="H4652" s="3" t="s">
        <v>64</v>
      </c>
      <c r="I4652" s="2">
        <v>7430</v>
      </c>
      <c r="J4652" s="3" t="s">
        <v>55</v>
      </c>
      <c r="K4652" s="2">
        <v>3000</v>
      </c>
      <c r="L4652" s="3"/>
      <c r="M4652" s="3" t="s">
        <v>338</v>
      </c>
      <c r="N4652" s="3" t="s">
        <v>339</v>
      </c>
      <c r="O4652" s="3"/>
      <c r="P4652" s="3"/>
      <c r="Q4652" s="3"/>
      <c r="R4652" s="3">
        <v>0</v>
      </c>
      <c r="S4652" s="3">
        <v>1</v>
      </c>
      <c r="T4652" s="2">
        <v>2</v>
      </c>
      <c r="U4652" s="3">
        <v>1.3689316582164849E-2</v>
      </c>
      <c r="V4652" s="3">
        <v>0.1171602879370946</v>
      </c>
      <c r="W4652" s="3">
        <v>1.5798910493632384E-2</v>
      </c>
      <c r="X4652" s="3">
        <v>56.598187957639624</v>
      </c>
      <c r="Y4652" s="3">
        <v>0.1171602879370946</v>
      </c>
      <c r="Z4652" s="3">
        <v>1.579889652670937E-2</v>
      </c>
      <c r="AA4652" s="3">
        <v>56.598187957639624</v>
      </c>
    </row>
    <row r="4653" spans="1:29" x14ac:dyDescent="0.25">
      <c r="A4653" s="2">
        <v>4652</v>
      </c>
      <c r="B4653" s="3" t="s">
        <v>178</v>
      </c>
      <c r="C4653" s="3" t="s">
        <v>333</v>
      </c>
      <c r="D4653" s="3" t="s">
        <v>179</v>
      </c>
      <c r="E4653" s="3" t="s">
        <v>221</v>
      </c>
      <c r="F4653" s="3">
        <v>0.56000000000000005</v>
      </c>
      <c r="G4653" s="3">
        <v>0.48</v>
      </c>
      <c r="H4653" s="3" t="s">
        <v>64</v>
      </c>
      <c r="I4653" s="2">
        <v>8300</v>
      </c>
      <c r="J4653" s="3" t="s">
        <v>202</v>
      </c>
      <c r="K4653" s="2">
        <v>3000</v>
      </c>
      <c r="L4653" s="3"/>
      <c r="M4653" s="3" t="s">
        <v>338</v>
      </c>
      <c r="N4653" s="3" t="s">
        <v>339</v>
      </c>
      <c r="O4653" s="3"/>
      <c r="P4653" s="3"/>
      <c r="Q4653" s="3"/>
      <c r="R4653" s="3">
        <v>0</v>
      </c>
      <c r="S4653" s="3">
        <v>1</v>
      </c>
      <c r="T4653" s="2">
        <v>6</v>
      </c>
      <c r="U4653" s="3">
        <v>1.4442488392862406E-2</v>
      </c>
      <c r="V4653" s="3">
        <v>0.11521386234434536</v>
      </c>
      <c r="W4653" s="3">
        <v>1.6128245612348387E-2</v>
      </c>
      <c r="X4653" s="3">
        <v>56.394683085111296</v>
      </c>
      <c r="Y4653" s="3">
        <v>0.11521386234434536</v>
      </c>
      <c r="Z4653" s="3">
        <v>1.6128231354278797E-2</v>
      </c>
      <c r="AA4653" s="3">
        <v>56.394683085111296</v>
      </c>
    </row>
    <row r="4654" spans="1:29" x14ac:dyDescent="0.25">
      <c r="A4654" s="2">
        <v>4653</v>
      </c>
      <c r="B4654" s="3" t="s">
        <v>178</v>
      </c>
      <c r="C4654" s="3" t="s">
        <v>333</v>
      </c>
      <c r="D4654" s="3" t="s">
        <v>179</v>
      </c>
      <c r="E4654" s="3" t="s">
        <v>221</v>
      </c>
      <c r="F4654" s="3">
        <v>0.56000000000000005</v>
      </c>
      <c r="G4654" s="3">
        <v>0.48</v>
      </c>
      <c r="H4654" s="3" t="s">
        <v>64</v>
      </c>
      <c r="I4654" s="2">
        <v>8340</v>
      </c>
      <c r="J4654" s="3" t="s">
        <v>151</v>
      </c>
      <c r="K4654" s="2">
        <v>3000</v>
      </c>
      <c r="L4654" s="3"/>
      <c r="M4654" s="3" t="s">
        <v>289</v>
      </c>
      <c r="N4654" s="3" t="s">
        <v>289</v>
      </c>
      <c r="O4654" s="3"/>
      <c r="P4654" s="3"/>
      <c r="Q4654" s="3"/>
      <c r="R4654" s="3">
        <v>0</v>
      </c>
      <c r="S4654" s="3">
        <v>1</v>
      </c>
      <c r="T4654" s="2">
        <v>81</v>
      </c>
      <c r="U4654" s="3">
        <v>13.374783504329578</v>
      </c>
      <c r="V4654" s="3">
        <v>118.77640643831668</v>
      </c>
      <c r="W4654" s="3">
        <v>18.480597771472567</v>
      </c>
      <c r="X4654" s="3">
        <v>53103.461869853505</v>
      </c>
      <c r="Y4654" s="3">
        <v>118.77640643831668</v>
      </c>
      <c r="Z4654" s="3">
        <v>18.480581433821513</v>
      </c>
      <c r="AA4654" s="3">
        <v>53103.461869853505</v>
      </c>
    </row>
    <row r="4655" spans="1:29" x14ac:dyDescent="0.25">
      <c r="A4655" s="2">
        <v>4654</v>
      </c>
      <c r="B4655" s="3" t="s">
        <v>178</v>
      </c>
      <c r="C4655" s="3" t="s">
        <v>333</v>
      </c>
      <c r="D4655" s="3" t="s">
        <v>179</v>
      </c>
      <c r="E4655" s="3" t="s">
        <v>221</v>
      </c>
      <c r="F4655" s="3">
        <v>0.56000000000000005</v>
      </c>
      <c r="G4655" s="3">
        <v>0.48</v>
      </c>
      <c r="H4655" s="3" t="s">
        <v>64</v>
      </c>
      <c r="I4655" s="2">
        <v>8370</v>
      </c>
      <c r="J4655" s="3" t="s">
        <v>68</v>
      </c>
      <c r="K4655" s="2">
        <v>3000</v>
      </c>
      <c r="L4655" s="3"/>
      <c r="M4655" s="3" t="s">
        <v>338</v>
      </c>
      <c r="N4655" s="3" t="s">
        <v>339</v>
      </c>
      <c r="O4655" s="3"/>
      <c r="P4655" s="3"/>
      <c r="Q4655" s="3"/>
      <c r="R4655" s="3">
        <v>0</v>
      </c>
      <c r="S4655" s="3">
        <v>1</v>
      </c>
      <c r="T4655" s="2">
        <v>98</v>
      </c>
      <c r="U4655" s="3">
        <v>11.944295116639335</v>
      </c>
      <c r="V4655" s="3">
        <v>5.2840841362918898</v>
      </c>
      <c r="W4655" s="3">
        <v>0.43247192917969135</v>
      </c>
      <c r="X4655" s="3">
        <v>14798.322609641251</v>
      </c>
      <c r="Y4655" s="3">
        <v>5.2840841362918898</v>
      </c>
      <c r="Z4655" s="3">
        <v>0.43247154685572303</v>
      </c>
      <c r="AA4655" s="3">
        <v>14798.322609641251</v>
      </c>
    </row>
    <row r="4656" spans="1:29" x14ac:dyDescent="0.25">
      <c r="A4656" s="2">
        <v>4655</v>
      </c>
      <c r="B4656" s="3" t="s">
        <v>178</v>
      </c>
      <c r="C4656" s="3" t="s">
        <v>333</v>
      </c>
      <c r="D4656" s="3" t="s">
        <v>179</v>
      </c>
      <c r="E4656" s="3" t="s">
        <v>221</v>
      </c>
      <c r="F4656" s="3">
        <v>0.56000000000000005</v>
      </c>
      <c r="G4656" s="3">
        <v>0.48</v>
      </c>
      <c r="H4656" s="3" t="s">
        <v>185</v>
      </c>
      <c r="I4656" s="2">
        <v>1100</v>
      </c>
      <c r="J4656" s="3" t="s">
        <v>42</v>
      </c>
      <c r="K4656" s="2">
        <v>1100</v>
      </c>
      <c r="L4656" s="3"/>
      <c r="M4656" s="3" t="s">
        <v>184</v>
      </c>
      <c r="N4656" s="3" t="s">
        <v>185</v>
      </c>
      <c r="O4656" s="3"/>
      <c r="P4656" s="3"/>
      <c r="Q4656" s="3"/>
      <c r="R4656" s="3">
        <v>0</v>
      </c>
      <c r="S4656" s="3">
        <v>1</v>
      </c>
      <c r="T4656" s="2">
        <v>969</v>
      </c>
      <c r="U4656" s="3">
        <v>130.57168829800656</v>
      </c>
      <c r="V4656" s="3">
        <v>1037.205818763133</v>
      </c>
      <c r="W4656" s="3">
        <v>143.45869151791311</v>
      </c>
      <c r="X4656" s="3">
        <v>482045.57931131305</v>
      </c>
      <c r="Y4656" s="3">
        <v>1037.205818763133</v>
      </c>
      <c r="Z4656" s="3">
        <v>143.45856469419897</v>
      </c>
      <c r="AA4656" s="3">
        <v>482045.57931131305</v>
      </c>
      <c r="AB4656">
        <f t="shared" ref="AB4656:AB4719" si="120">Y4656</f>
        <v>1037.205818763133</v>
      </c>
      <c r="AC4656">
        <f t="shared" ref="AC4656:AC4719" si="121">Z4656</f>
        <v>143.45856469419897</v>
      </c>
    </row>
    <row r="4657" spans="1:29" x14ac:dyDescent="0.25">
      <c r="A4657" s="2">
        <v>4656</v>
      </c>
      <c r="B4657" s="3" t="s">
        <v>178</v>
      </c>
      <c r="C4657" s="3" t="s">
        <v>333</v>
      </c>
      <c r="D4657" s="3" t="s">
        <v>179</v>
      </c>
      <c r="E4657" s="3" t="s">
        <v>221</v>
      </c>
      <c r="F4657" s="3">
        <v>0.56000000000000005</v>
      </c>
      <c r="G4657" s="3">
        <v>0.48</v>
      </c>
      <c r="H4657" s="3" t="s">
        <v>185</v>
      </c>
      <c r="I4657" s="2">
        <v>1180</v>
      </c>
      <c r="J4657" s="3" t="s">
        <v>43</v>
      </c>
      <c r="K4657" s="2">
        <v>1180</v>
      </c>
      <c r="L4657" s="3"/>
      <c r="M4657" s="3" t="s">
        <v>184</v>
      </c>
      <c r="N4657" s="3" t="s">
        <v>185</v>
      </c>
      <c r="O4657" s="3"/>
      <c r="P4657" s="3"/>
      <c r="Q4657" s="3"/>
      <c r="R4657" s="3">
        <v>0</v>
      </c>
      <c r="S4657" s="3">
        <v>1</v>
      </c>
      <c r="T4657" s="2">
        <v>18</v>
      </c>
      <c r="U4657" s="3">
        <v>3.3125996076168112</v>
      </c>
      <c r="V4657" s="3">
        <v>23.123873114346228</v>
      </c>
      <c r="W4657" s="3">
        <v>3.1685274552841505</v>
      </c>
      <c r="X4657" s="3">
        <v>11915.720018716485</v>
      </c>
      <c r="Y4657" s="3">
        <v>23.123873114346228</v>
      </c>
      <c r="Z4657" s="3">
        <v>3.1685246541682717</v>
      </c>
      <c r="AA4657" s="3">
        <v>11915.720018716485</v>
      </c>
      <c r="AB4657">
        <f t="shared" si="120"/>
        <v>23.123873114346228</v>
      </c>
      <c r="AC4657">
        <f t="shared" si="121"/>
        <v>3.1685246541682717</v>
      </c>
    </row>
    <row r="4658" spans="1:29" x14ac:dyDescent="0.25">
      <c r="A4658" s="2">
        <v>4657</v>
      </c>
      <c r="B4658" s="3" t="s">
        <v>178</v>
      </c>
      <c r="C4658" s="3" t="s">
        <v>333</v>
      </c>
      <c r="D4658" s="3" t="s">
        <v>179</v>
      </c>
      <c r="E4658" s="3" t="s">
        <v>221</v>
      </c>
      <c r="F4658" s="3">
        <v>0.56000000000000005</v>
      </c>
      <c r="G4658" s="3">
        <v>0.48</v>
      </c>
      <c r="H4658" s="3" t="s">
        <v>185</v>
      </c>
      <c r="I4658" s="2">
        <v>1190</v>
      </c>
      <c r="J4658" s="3" t="s">
        <v>44</v>
      </c>
      <c r="K4658" s="2">
        <v>1190</v>
      </c>
      <c r="L4658" s="3"/>
      <c r="M4658" s="3" t="s">
        <v>184</v>
      </c>
      <c r="N4658" s="3" t="s">
        <v>185</v>
      </c>
      <c r="O4658" s="3"/>
      <c r="P4658" s="3"/>
      <c r="Q4658" s="3"/>
      <c r="R4658" s="3">
        <v>0</v>
      </c>
      <c r="S4658" s="3">
        <v>1</v>
      </c>
      <c r="T4658" s="2">
        <v>365</v>
      </c>
      <c r="U4658" s="3">
        <v>160.60526002164161</v>
      </c>
      <c r="V4658" s="3">
        <v>1067.9703645682716</v>
      </c>
      <c r="W4658" s="3">
        <v>144.85426184953789</v>
      </c>
      <c r="X4658" s="3">
        <v>577997.10406644584</v>
      </c>
      <c r="Y4658" s="3">
        <v>1067.9703645682716</v>
      </c>
      <c r="Z4658" s="3">
        <v>144.85413379207924</v>
      </c>
      <c r="AA4658" s="3">
        <v>577997.10406644584</v>
      </c>
      <c r="AB4658">
        <f t="shared" si="120"/>
        <v>1067.9703645682716</v>
      </c>
      <c r="AC4658">
        <f t="shared" si="121"/>
        <v>144.85413379207924</v>
      </c>
    </row>
    <row r="4659" spans="1:29" x14ac:dyDescent="0.25">
      <c r="A4659" s="2">
        <v>4658</v>
      </c>
      <c r="B4659" s="3" t="s">
        <v>178</v>
      </c>
      <c r="C4659" s="3" t="s">
        <v>333</v>
      </c>
      <c r="D4659" s="3" t="s">
        <v>179</v>
      </c>
      <c r="E4659" s="3" t="s">
        <v>221</v>
      </c>
      <c r="F4659" s="3">
        <v>0.56000000000000005</v>
      </c>
      <c r="G4659" s="3">
        <v>0.48</v>
      </c>
      <c r="H4659" s="3" t="s">
        <v>185</v>
      </c>
      <c r="I4659" s="2">
        <v>1200</v>
      </c>
      <c r="J4659" s="3" t="s">
        <v>45</v>
      </c>
      <c r="K4659" s="2">
        <v>1200</v>
      </c>
      <c r="L4659" s="3"/>
      <c r="M4659" s="3" t="s">
        <v>184</v>
      </c>
      <c r="N4659" s="3" t="s">
        <v>185</v>
      </c>
      <c r="O4659" s="3"/>
      <c r="P4659" s="3"/>
      <c r="Q4659" s="3"/>
      <c r="R4659" s="3">
        <v>0</v>
      </c>
      <c r="S4659" s="3">
        <v>1</v>
      </c>
      <c r="T4659" s="2">
        <v>61</v>
      </c>
      <c r="U4659" s="3">
        <v>10.192450332949527</v>
      </c>
      <c r="V4659" s="3">
        <v>83.089369352027575</v>
      </c>
      <c r="W4659" s="3">
        <v>12.134512892277064</v>
      </c>
      <c r="X4659" s="3">
        <v>35997.2327895282</v>
      </c>
      <c r="Y4659" s="3">
        <v>83.089369352027575</v>
      </c>
      <c r="Z4659" s="3">
        <v>12.134502164840649</v>
      </c>
      <c r="AA4659" s="3">
        <v>35997.2327895282</v>
      </c>
      <c r="AB4659">
        <f t="shared" si="120"/>
        <v>83.089369352027575</v>
      </c>
      <c r="AC4659">
        <f t="shared" si="121"/>
        <v>12.134502164840649</v>
      </c>
    </row>
    <row r="4660" spans="1:29" x14ac:dyDescent="0.25">
      <c r="A4660" s="2">
        <v>4659</v>
      </c>
      <c r="B4660" s="3" t="s">
        <v>178</v>
      </c>
      <c r="C4660" s="3" t="s">
        <v>333</v>
      </c>
      <c r="D4660" s="3" t="s">
        <v>179</v>
      </c>
      <c r="E4660" s="3" t="s">
        <v>221</v>
      </c>
      <c r="F4660" s="3">
        <v>0.56000000000000005</v>
      </c>
      <c r="G4660" s="3">
        <v>0.48</v>
      </c>
      <c r="H4660" s="3" t="s">
        <v>185</v>
      </c>
      <c r="I4660" s="2">
        <v>1210</v>
      </c>
      <c r="J4660" s="3" t="s">
        <v>46</v>
      </c>
      <c r="K4660" s="2">
        <v>1210</v>
      </c>
      <c r="L4660" s="3"/>
      <c r="M4660" s="3" t="s">
        <v>184</v>
      </c>
      <c r="N4660" s="3" t="s">
        <v>185</v>
      </c>
      <c r="O4660" s="3"/>
      <c r="P4660" s="3"/>
      <c r="Q4660" s="3"/>
      <c r="R4660" s="3">
        <v>0</v>
      </c>
      <c r="S4660" s="3">
        <v>1</v>
      </c>
      <c r="T4660" s="2">
        <v>2980</v>
      </c>
      <c r="U4660" s="3">
        <v>701.22096141861289</v>
      </c>
      <c r="V4660" s="3">
        <v>6361.6409117093117</v>
      </c>
      <c r="W4660" s="3">
        <v>919.25452492057627</v>
      </c>
      <c r="X4660" s="3">
        <v>2679754.9638771066</v>
      </c>
      <c r="Y4660" s="3">
        <v>6361.6409117093117</v>
      </c>
      <c r="Z4660" s="3">
        <v>919.25371225965387</v>
      </c>
      <c r="AA4660" s="3">
        <v>2679754.9638771066</v>
      </c>
      <c r="AB4660">
        <f t="shared" si="120"/>
        <v>6361.6409117093117</v>
      </c>
      <c r="AC4660">
        <f t="shared" si="121"/>
        <v>919.25371225965387</v>
      </c>
    </row>
    <row r="4661" spans="1:29" x14ac:dyDescent="0.25">
      <c r="A4661" s="2">
        <v>4660</v>
      </c>
      <c r="B4661" s="3" t="s">
        <v>178</v>
      </c>
      <c r="C4661" s="3" t="s">
        <v>333</v>
      </c>
      <c r="D4661" s="3" t="s">
        <v>179</v>
      </c>
      <c r="E4661" s="3" t="s">
        <v>221</v>
      </c>
      <c r="F4661" s="3">
        <v>0.56000000000000005</v>
      </c>
      <c r="G4661" s="3">
        <v>0.48</v>
      </c>
      <c r="H4661" s="3" t="s">
        <v>185</v>
      </c>
      <c r="I4661" s="2">
        <v>1300</v>
      </c>
      <c r="J4661" s="3" t="s">
        <v>114</v>
      </c>
      <c r="K4661" s="2">
        <v>1300</v>
      </c>
      <c r="L4661" s="3"/>
      <c r="M4661" s="3" t="s">
        <v>184</v>
      </c>
      <c r="N4661" s="3" t="s">
        <v>185</v>
      </c>
      <c r="O4661" s="3"/>
      <c r="P4661" s="3"/>
      <c r="Q4661" s="3"/>
      <c r="R4661" s="3">
        <v>0</v>
      </c>
      <c r="S4661" s="3">
        <v>1</v>
      </c>
      <c r="T4661" s="2">
        <v>51</v>
      </c>
      <c r="U4661" s="3">
        <v>11.590131661038633</v>
      </c>
      <c r="V4661" s="3">
        <v>94.213011705726302</v>
      </c>
      <c r="W4661" s="3">
        <v>15.344778526519862</v>
      </c>
      <c r="X4661" s="3">
        <v>44853.011534190147</v>
      </c>
      <c r="Y4661" s="3">
        <v>94.213011705726302</v>
      </c>
      <c r="Z4661" s="3">
        <v>15.344764961069211</v>
      </c>
      <c r="AA4661" s="3">
        <v>44853.011534190147</v>
      </c>
      <c r="AB4661">
        <f t="shared" si="120"/>
        <v>94.213011705726302</v>
      </c>
      <c r="AC4661">
        <f t="shared" si="121"/>
        <v>15.344764961069211</v>
      </c>
    </row>
    <row r="4662" spans="1:29" x14ac:dyDescent="0.25">
      <c r="A4662" s="2">
        <v>4661</v>
      </c>
      <c r="B4662" s="3" t="s">
        <v>178</v>
      </c>
      <c r="C4662" s="3" t="s">
        <v>333</v>
      </c>
      <c r="D4662" s="3" t="s">
        <v>179</v>
      </c>
      <c r="E4662" s="3" t="s">
        <v>221</v>
      </c>
      <c r="F4662" s="3">
        <v>0.56000000000000005</v>
      </c>
      <c r="G4662" s="3">
        <v>0.48</v>
      </c>
      <c r="H4662" s="3" t="s">
        <v>185</v>
      </c>
      <c r="I4662" s="2">
        <v>1310</v>
      </c>
      <c r="J4662" s="3" t="s">
        <v>46</v>
      </c>
      <c r="K4662" s="2">
        <v>1310</v>
      </c>
      <c r="L4662" s="3"/>
      <c r="M4662" s="3" t="s">
        <v>184</v>
      </c>
      <c r="N4662" s="3" t="s">
        <v>185</v>
      </c>
      <c r="O4662" s="3"/>
      <c r="P4662" s="3"/>
      <c r="Q4662" s="3"/>
      <c r="R4662" s="3">
        <v>0</v>
      </c>
      <c r="S4662" s="3">
        <v>1</v>
      </c>
      <c r="T4662" s="2">
        <v>16</v>
      </c>
      <c r="U4662" s="3">
        <v>3.4938651979291349</v>
      </c>
      <c r="V4662" s="3">
        <v>38.118460339924397</v>
      </c>
      <c r="W4662" s="3">
        <v>6.9309172749148988</v>
      </c>
      <c r="X4662" s="3">
        <v>13388.941404231065</v>
      </c>
      <c r="Y4662" s="3">
        <v>38.118460339924397</v>
      </c>
      <c r="Z4662" s="3">
        <v>6.9309111476830125</v>
      </c>
      <c r="AA4662" s="3">
        <v>13388.941404231065</v>
      </c>
      <c r="AB4662">
        <f t="shared" si="120"/>
        <v>38.118460339924397</v>
      </c>
      <c r="AC4662">
        <f t="shared" si="121"/>
        <v>6.9309111476830125</v>
      </c>
    </row>
    <row r="4663" spans="1:29" x14ac:dyDescent="0.25">
      <c r="A4663" s="2">
        <v>4662</v>
      </c>
      <c r="B4663" s="3" t="s">
        <v>178</v>
      </c>
      <c r="C4663" s="3" t="s">
        <v>333</v>
      </c>
      <c r="D4663" s="3" t="s">
        <v>179</v>
      </c>
      <c r="E4663" s="3" t="s">
        <v>221</v>
      </c>
      <c r="F4663" s="3">
        <v>0.56000000000000005</v>
      </c>
      <c r="G4663" s="3">
        <v>0.48</v>
      </c>
      <c r="H4663" s="3" t="s">
        <v>185</v>
      </c>
      <c r="I4663" s="2">
        <v>1320</v>
      </c>
      <c r="J4663" s="3" t="s">
        <v>115</v>
      </c>
      <c r="K4663" s="2">
        <v>1320</v>
      </c>
      <c r="L4663" s="3"/>
      <c r="M4663" s="3" t="s">
        <v>184</v>
      </c>
      <c r="N4663" s="3" t="s">
        <v>185</v>
      </c>
      <c r="O4663" s="3"/>
      <c r="P4663" s="3"/>
      <c r="Q4663" s="3"/>
      <c r="R4663" s="3">
        <v>0</v>
      </c>
      <c r="S4663" s="3">
        <v>1</v>
      </c>
      <c r="T4663" s="2">
        <v>31</v>
      </c>
      <c r="U4663" s="3">
        <v>0.92291620297222932</v>
      </c>
      <c r="V4663" s="3">
        <v>5.5963844305584418</v>
      </c>
      <c r="W4663" s="3">
        <v>0.89753826672558323</v>
      </c>
      <c r="X4663" s="3">
        <v>3099.8970466329733</v>
      </c>
      <c r="Y4663" s="3">
        <v>5.5963844305584418</v>
      </c>
      <c r="Z4663" s="3">
        <v>0.89753747326277533</v>
      </c>
      <c r="AA4663" s="3">
        <v>3099.8970466329733</v>
      </c>
      <c r="AB4663">
        <f t="shared" si="120"/>
        <v>5.5963844305584418</v>
      </c>
      <c r="AC4663">
        <f t="shared" si="121"/>
        <v>0.89753747326277533</v>
      </c>
    </row>
    <row r="4664" spans="1:29" x14ac:dyDescent="0.25">
      <c r="A4664" s="2">
        <v>4663</v>
      </c>
      <c r="B4664" s="3" t="s">
        <v>178</v>
      </c>
      <c r="C4664" s="3" t="s">
        <v>333</v>
      </c>
      <c r="D4664" s="3" t="s">
        <v>179</v>
      </c>
      <c r="E4664" s="3" t="s">
        <v>221</v>
      </c>
      <c r="F4664" s="3">
        <v>0.56000000000000005</v>
      </c>
      <c r="G4664" s="3">
        <v>0.48</v>
      </c>
      <c r="H4664" s="3" t="s">
        <v>185</v>
      </c>
      <c r="I4664" s="2">
        <v>1330</v>
      </c>
      <c r="J4664" s="3" t="s">
        <v>47</v>
      </c>
      <c r="K4664" s="2">
        <v>1330</v>
      </c>
      <c r="L4664" s="3"/>
      <c r="M4664" s="3" t="s">
        <v>184</v>
      </c>
      <c r="N4664" s="3" t="s">
        <v>185</v>
      </c>
      <c r="O4664" s="3"/>
      <c r="P4664" s="3"/>
      <c r="Q4664" s="3"/>
      <c r="R4664" s="3">
        <v>0</v>
      </c>
      <c r="S4664" s="3">
        <v>1</v>
      </c>
      <c r="T4664" s="2">
        <v>43</v>
      </c>
      <c r="U4664" s="3">
        <v>6.2246413096834257</v>
      </c>
      <c r="V4664" s="3">
        <v>58.790919826469292</v>
      </c>
      <c r="W4664" s="3">
        <v>9.9214728986711727</v>
      </c>
      <c r="X4664" s="3">
        <v>22646.366433389816</v>
      </c>
      <c r="Y4664" s="3">
        <v>58.790919826469292</v>
      </c>
      <c r="Z4664" s="3">
        <v>9.9214641276582434</v>
      </c>
      <c r="AA4664" s="3">
        <v>22646.366433389816</v>
      </c>
      <c r="AB4664">
        <f t="shared" si="120"/>
        <v>58.790919826469292</v>
      </c>
      <c r="AC4664">
        <f t="shared" si="121"/>
        <v>9.9214641276582434</v>
      </c>
    </row>
    <row r="4665" spans="1:29" x14ac:dyDescent="0.25">
      <c r="A4665" s="2">
        <v>4664</v>
      </c>
      <c r="B4665" s="3" t="s">
        <v>178</v>
      </c>
      <c r="C4665" s="3" t="s">
        <v>333</v>
      </c>
      <c r="D4665" s="3" t="s">
        <v>179</v>
      </c>
      <c r="E4665" s="3" t="s">
        <v>221</v>
      </c>
      <c r="F4665" s="3">
        <v>0.56000000000000005</v>
      </c>
      <c r="G4665" s="3">
        <v>0.48</v>
      </c>
      <c r="H4665" s="3" t="s">
        <v>185</v>
      </c>
      <c r="I4665" s="2">
        <v>1400</v>
      </c>
      <c r="J4665" s="3" t="s">
        <v>48</v>
      </c>
      <c r="K4665" s="2">
        <v>1400</v>
      </c>
      <c r="L4665" s="3"/>
      <c r="M4665" s="3" t="s">
        <v>184</v>
      </c>
      <c r="N4665" s="3" t="s">
        <v>185</v>
      </c>
      <c r="O4665" s="3"/>
      <c r="P4665" s="3"/>
      <c r="Q4665" s="3"/>
      <c r="R4665" s="3">
        <v>0</v>
      </c>
      <c r="S4665" s="3">
        <v>1</v>
      </c>
      <c r="T4665" s="2">
        <v>38</v>
      </c>
      <c r="U4665" s="3">
        <v>1.7531747697277622</v>
      </c>
      <c r="V4665" s="3">
        <v>15.865870518643407</v>
      </c>
      <c r="W4665" s="3">
        <v>2.2484829241963431</v>
      </c>
      <c r="X4665" s="3">
        <v>6329.899386472086</v>
      </c>
      <c r="Y4665" s="3">
        <v>15.865870518643407</v>
      </c>
      <c r="Z4665" s="3">
        <v>2.2484809364397824</v>
      </c>
      <c r="AA4665" s="3">
        <v>6329.899386472086</v>
      </c>
      <c r="AB4665">
        <f t="shared" si="120"/>
        <v>15.865870518643407</v>
      </c>
      <c r="AC4665">
        <f t="shared" si="121"/>
        <v>2.2484809364397824</v>
      </c>
    </row>
    <row r="4666" spans="1:29" x14ac:dyDescent="0.25">
      <c r="A4666" s="2">
        <v>4665</v>
      </c>
      <c r="B4666" s="3" t="s">
        <v>178</v>
      </c>
      <c r="C4666" s="3" t="s">
        <v>333</v>
      </c>
      <c r="D4666" s="3" t="s">
        <v>179</v>
      </c>
      <c r="E4666" s="3" t="s">
        <v>221</v>
      </c>
      <c r="F4666" s="3">
        <v>0.56000000000000005</v>
      </c>
      <c r="G4666" s="3">
        <v>0.48</v>
      </c>
      <c r="H4666" s="3" t="s">
        <v>185</v>
      </c>
      <c r="I4666" s="2">
        <v>1410</v>
      </c>
      <c r="J4666" s="3" t="s">
        <v>116</v>
      </c>
      <c r="K4666" s="2">
        <v>1410</v>
      </c>
      <c r="L4666" s="3"/>
      <c r="M4666" s="3" t="s">
        <v>184</v>
      </c>
      <c r="N4666" s="3" t="s">
        <v>185</v>
      </c>
      <c r="O4666" s="3"/>
      <c r="P4666" s="3"/>
      <c r="Q4666" s="3"/>
      <c r="R4666" s="3">
        <v>0</v>
      </c>
      <c r="S4666" s="3">
        <v>1</v>
      </c>
      <c r="T4666" s="2">
        <v>71</v>
      </c>
      <c r="U4666" s="3">
        <v>21.878433715399609</v>
      </c>
      <c r="V4666" s="3">
        <v>212.00622330196285</v>
      </c>
      <c r="W4666" s="3">
        <v>28.664086643711638</v>
      </c>
      <c r="X4666" s="3">
        <v>85747.334839588526</v>
      </c>
      <c r="Y4666" s="3">
        <v>212.00622330196285</v>
      </c>
      <c r="Z4666" s="3">
        <v>28.664061303414137</v>
      </c>
      <c r="AA4666" s="3">
        <v>85747.334839588526</v>
      </c>
      <c r="AB4666">
        <f t="shared" si="120"/>
        <v>212.00622330196285</v>
      </c>
      <c r="AC4666">
        <f t="shared" si="121"/>
        <v>28.664061303414137</v>
      </c>
    </row>
    <row r="4667" spans="1:29" x14ac:dyDescent="0.25">
      <c r="A4667" s="2">
        <v>4666</v>
      </c>
      <c r="B4667" s="3" t="s">
        <v>178</v>
      </c>
      <c r="C4667" s="3" t="s">
        <v>333</v>
      </c>
      <c r="D4667" s="3" t="s">
        <v>179</v>
      </c>
      <c r="E4667" s="3" t="s">
        <v>221</v>
      </c>
      <c r="F4667" s="3">
        <v>0.56000000000000005</v>
      </c>
      <c r="G4667" s="3">
        <v>0.48</v>
      </c>
      <c r="H4667" s="3" t="s">
        <v>185</v>
      </c>
      <c r="I4667" s="2">
        <v>1420</v>
      </c>
      <c r="J4667" s="3" t="s">
        <v>117</v>
      </c>
      <c r="K4667" s="2">
        <v>1420</v>
      </c>
      <c r="L4667" s="3"/>
      <c r="M4667" s="3" t="s">
        <v>184</v>
      </c>
      <c r="N4667" s="3" t="s">
        <v>185</v>
      </c>
      <c r="O4667" s="3"/>
      <c r="P4667" s="3"/>
      <c r="Q4667" s="3"/>
      <c r="R4667" s="3">
        <v>0</v>
      </c>
      <c r="S4667" s="3">
        <v>1</v>
      </c>
      <c r="T4667" s="2">
        <v>43</v>
      </c>
      <c r="U4667" s="3">
        <v>12.598032353573135</v>
      </c>
      <c r="V4667" s="3">
        <v>118.6052292566179</v>
      </c>
      <c r="W4667" s="3">
        <v>16.036721718270019</v>
      </c>
      <c r="X4667" s="3">
        <v>49871.061032292557</v>
      </c>
      <c r="Y4667" s="3">
        <v>118.6052292566179</v>
      </c>
      <c r="Z4667" s="3">
        <v>16.036707541111536</v>
      </c>
      <c r="AA4667" s="3">
        <v>49871.061032292557</v>
      </c>
      <c r="AB4667">
        <f t="shared" si="120"/>
        <v>118.6052292566179</v>
      </c>
      <c r="AC4667">
        <f t="shared" si="121"/>
        <v>16.036707541111536</v>
      </c>
    </row>
    <row r="4668" spans="1:29" x14ac:dyDescent="0.25">
      <c r="A4668" s="2">
        <v>4667</v>
      </c>
      <c r="B4668" s="3" t="s">
        <v>178</v>
      </c>
      <c r="C4668" s="3" t="s">
        <v>333</v>
      </c>
      <c r="D4668" s="3" t="s">
        <v>179</v>
      </c>
      <c r="E4668" s="3" t="s">
        <v>221</v>
      </c>
      <c r="F4668" s="3">
        <v>0.56000000000000005</v>
      </c>
      <c r="G4668" s="3">
        <v>0.48</v>
      </c>
      <c r="H4668" s="3" t="s">
        <v>185</v>
      </c>
      <c r="I4668" s="2">
        <v>1450</v>
      </c>
      <c r="J4668" s="3" t="s">
        <v>119</v>
      </c>
      <c r="K4668" s="2">
        <v>1450</v>
      </c>
      <c r="L4668" s="3"/>
      <c r="M4668" s="3" t="s">
        <v>184</v>
      </c>
      <c r="N4668" s="3" t="s">
        <v>185</v>
      </c>
      <c r="O4668" s="3"/>
      <c r="P4668" s="3"/>
      <c r="Q4668" s="3"/>
      <c r="R4668" s="3">
        <v>0</v>
      </c>
      <c r="S4668" s="3">
        <v>1</v>
      </c>
      <c r="T4668" s="2">
        <v>4</v>
      </c>
      <c r="U4668" s="3">
        <v>0.39857371450882817</v>
      </c>
      <c r="V4668" s="3">
        <v>3.8519429929797582</v>
      </c>
      <c r="W4668" s="3">
        <v>0.51309372712581336</v>
      </c>
      <c r="X4668" s="3">
        <v>1395.743592160559</v>
      </c>
      <c r="Y4668" s="3">
        <v>3.8519429929797582</v>
      </c>
      <c r="Z4668" s="3">
        <v>0.51309327352867262</v>
      </c>
      <c r="AA4668" s="3">
        <v>1395.743592160559</v>
      </c>
      <c r="AB4668">
        <f t="shared" si="120"/>
        <v>3.8519429929797582</v>
      </c>
      <c r="AC4668">
        <f t="shared" si="121"/>
        <v>0.51309327352867262</v>
      </c>
    </row>
    <row r="4669" spans="1:29" x14ac:dyDescent="0.25">
      <c r="A4669" s="2">
        <v>4668</v>
      </c>
      <c r="B4669" s="3" t="s">
        <v>178</v>
      </c>
      <c r="C4669" s="3" t="s">
        <v>333</v>
      </c>
      <c r="D4669" s="3" t="s">
        <v>179</v>
      </c>
      <c r="E4669" s="3" t="s">
        <v>221</v>
      </c>
      <c r="F4669" s="3">
        <v>0.56000000000000005</v>
      </c>
      <c r="G4669" s="3">
        <v>0.48</v>
      </c>
      <c r="H4669" s="3" t="s">
        <v>185</v>
      </c>
      <c r="I4669" s="2">
        <v>1550</v>
      </c>
      <c r="J4669" s="3" t="s">
        <v>120</v>
      </c>
      <c r="K4669" s="2">
        <v>1550</v>
      </c>
      <c r="L4669" s="3"/>
      <c r="M4669" s="3" t="s">
        <v>184</v>
      </c>
      <c r="N4669" s="3" t="s">
        <v>185</v>
      </c>
      <c r="O4669" s="3"/>
      <c r="P4669" s="3"/>
      <c r="Q4669" s="3"/>
      <c r="R4669" s="3">
        <v>0</v>
      </c>
      <c r="S4669" s="3">
        <v>1</v>
      </c>
      <c r="T4669" s="2">
        <v>9</v>
      </c>
      <c r="U4669" s="3">
        <v>1.851235821153141</v>
      </c>
      <c r="V4669" s="3">
        <v>16.378221045298496</v>
      </c>
      <c r="W4669" s="3">
        <v>2.3525346009724766</v>
      </c>
      <c r="X4669" s="3">
        <v>7224.4360012426332</v>
      </c>
      <c r="Y4669" s="3">
        <v>16.378221045298496</v>
      </c>
      <c r="Z4669" s="3">
        <v>2.3525325212297177</v>
      </c>
      <c r="AA4669" s="3">
        <v>7224.4360012426332</v>
      </c>
      <c r="AB4669">
        <f t="shared" si="120"/>
        <v>16.378221045298496</v>
      </c>
      <c r="AC4669">
        <f t="shared" si="121"/>
        <v>2.3525325212297177</v>
      </c>
    </row>
    <row r="4670" spans="1:29" x14ac:dyDescent="0.25">
      <c r="A4670" s="2">
        <v>4669</v>
      </c>
      <c r="B4670" s="3" t="s">
        <v>178</v>
      </c>
      <c r="C4670" s="3" t="s">
        <v>333</v>
      </c>
      <c r="D4670" s="3" t="s">
        <v>179</v>
      </c>
      <c r="E4670" s="3" t="s">
        <v>221</v>
      </c>
      <c r="F4670" s="3">
        <v>0.56000000000000005</v>
      </c>
      <c r="G4670" s="3">
        <v>0.48</v>
      </c>
      <c r="H4670" s="3" t="s">
        <v>185</v>
      </c>
      <c r="I4670" s="2">
        <v>1750</v>
      </c>
      <c r="J4670" s="3" t="s">
        <v>51</v>
      </c>
      <c r="K4670" s="2">
        <v>1750</v>
      </c>
      <c r="L4670" s="3"/>
      <c r="M4670" s="3" t="s">
        <v>184</v>
      </c>
      <c r="N4670" s="3" t="s">
        <v>185</v>
      </c>
      <c r="O4670" s="3"/>
      <c r="P4670" s="3"/>
      <c r="Q4670" s="3"/>
      <c r="R4670" s="3">
        <v>0</v>
      </c>
      <c r="S4670" s="3">
        <v>1</v>
      </c>
      <c r="T4670" s="2">
        <v>10</v>
      </c>
      <c r="U4670" s="3">
        <v>2.8906453021199443</v>
      </c>
      <c r="V4670" s="3">
        <v>20.166668952827234</v>
      </c>
      <c r="W4670" s="3">
        <v>2.7281316510713309</v>
      </c>
      <c r="X4670" s="3">
        <v>10220.897602416897</v>
      </c>
      <c r="Y4670" s="3">
        <v>20.166668952827234</v>
      </c>
      <c r="Z4670" s="3">
        <v>2.7281292392844665</v>
      </c>
      <c r="AA4670" s="3">
        <v>10220.897602416897</v>
      </c>
      <c r="AB4670">
        <f t="shared" si="120"/>
        <v>20.166668952827234</v>
      </c>
      <c r="AC4670">
        <f t="shared" si="121"/>
        <v>2.7281292392844665</v>
      </c>
    </row>
    <row r="4671" spans="1:29" x14ac:dyDescent="0.25">
      <c r="A4671" s="2">
        <v>4670</v>
      </c>
      <c r="B4671" s="3" t="s">
        <v>178</v>
      </c>
      <c r="C4671" s="3" t="s">
        <v>333</v>
      </c>
      <c r="D4671" s="3" t="s">
        <v>179</v>
      </c>
      <c r="E4671" s="3" t="s">
        <v>221</v>
      </c>
      <c r="F4671" s="3">
        <v>0.56000000000000005</v>
      </c>
      <c r="G4671" s="3">
        <v>0.48</v>
      </c>
      <c r="H4671" s="3" t="s">
        <v>185</v>
      </c>
      <c r="I4671" s="2">
        <v>1850</v>
      </c>
      <c r="J4671" s="3" t="s">
        <v>53</v>
      </c>
      <c r="K4671" s="2">
        <v>1850</v>
      </c>
      <c r="L4671" s="3"/>
      <c r="M4671" s="3" t="s">
        <v>184</v>
      </c>
      <c r="N4671" s="3" t="s">
        <v>185</v>
      </c>
      <c r="O4671" s="3"/>
      <c r="P4671" s="3"/>
      <c r="Q4671" s="3"/>
      <c r="R4671" s="3">
        <v>0</v>
      </c>
      <c r="S4671" s="3">
        <v>1</v>
      </c>
      <c r="T4671" s="2">
        <v>7</v>
      </c>
      <c r="U4671" s="3">
        <v>0.1023590251992068</v>
      </c>
      <c r="V4671" s="3">
        <v>0.45720065629202455</v>
      </c>
      <c r="W4671" s="3">
        <v>6.1570817442306365E-2</v>
      </c>
      <c r="X4671" s="3">
        <v>227.56231483682575</v>
      </c>
      <c r="Y4671" s="3">
        <v>0.45720065629202455</v>
      </c>
      <c r="Z4671" s="3">
        <v>6.1570763011029594E-2</v>
      </c>
      <c r="AA4671" s="3">
        <v>227.56231483682575</v>
      </c>
      <c r="AB4671">
        <f t="shared" si="120"/>
        <v>0.45720065629202455</v>
      </c>
      <c r="AC4671">
        <f t="shared" si="121"/>
        <v>6.1570763011029594E-2</v>
      </c>
    </row>
    <row r="4672" spans="1:29" x14ac:dyDescent="0.25">
      <c r="A4672" s="2">
        <v>4671</v>
      </c>
      <c r="B4672" s="3" t="s">
        <v>178</v>
      </c>
      <c r="C4672" s="3" t="s">
        <v>333</v>
      </c>
      <c r="D4672" s="3" t="s">
        <v>179</v>
      </c>
      <c r="E4672" s="3" t="s">
        <v>221</v>
      </c>
      <c r="F4672" s="3">
        <v>0.56000000000000005</v>
      </c>
      <c r="G4672" s="3">
        <v>0.48</v>
      </c>
      <c r="H4672" s="3" t="s">
        <v>185</v>
      </c>
      <c r="I4672" s="2">
        <v>2110</v>
      </c>
      <c r="J4672" s="3" t="s">
        <v>32</v>
      </c>
      <c r="K4672" s="2">
        <v>1000</v>
      </c>
      <c r="L4672" s="3"/>
      <c r="M4672" s="3" t="s">
        <v>184</v>
      </c>
      <c r="N4672" s="3" t="s">
        <v>185</v>
      </c>
      <c r="O4672" s="3"/>
      <c r="P4672" s="3" t="s">
        <v>76</v>
      </c>
      <c r="Q4672" s="3"/>
      <c r="R4672" s="3">
        <v>0</v>
      </c>
      <c r="S4672" s="3">
        <v>1</v>
      </c>
      <c r="T4672" s="2">
        <v>19</v>
      </c>
      <c r="U4672" s="3">
        <v>5.5835674825100838</v>
      </c>
      <c r="V4672" s="3">
        <v>31.340085146733625</v>
      </c>
      <c r="W4672" s="3">
        <v>4.4506087022841871</v>
      </c>
      <c r="X4672" s="3">
        <v>14152.834604477197</v>
      </c>
      <c r="Y4672" s="3">
        <v>31.340085146733625</v>
      </c>
      <c r="Z4672" s="3">
        <v>4.450604767752802</v>
      </c>
      <c r="AA4672" s="3">
        <v>14152.834604477197</v>
      </c>
      <c r="AB4672">
        <f t="shared" si="120"/>
        <v>31.340085146733625</v>
      </c>
      <c r="AC4672">
        <f t="shared" si="121"/>
        <v>4.450604767752802</v>
      </c>
    </row>
    <row r="4673" spans="1:29" x14ac:dyDescent="0.25">
      <c r="A4673" s="2">
        <v>4672</v>
      </c>
      <c r="B4673" s="3" t="s">
        <v>178</v>
      </c>
      <c r="C4673" s="3" t="s">
        <v>333</v>
      </c>
      <c r="D4673" s="3" t="s">
        <v>179</v>
      </c>
      <c r="E4673" s="3" t="s">
        <v>221</v>
      </c>
      <c r="F4673" s="3">
        <v>0.56000000000000005</v>
      </c>
      <c r="G4673" s="3">
        <v>0.48</v>
      </c>
      <c r="H4673" s="3" t="s">
        <v>185</v>
      </c>
      <c r="I4673" s="2">
        <v>7200</v>
      </c>
      <c r="J4673" s="3" t="s">
        <v>242</v>
      </c>
      <c r="K4673" s="2">
        <v>7200</v>
      </c>
      <c r="L4673" s="3"/>
      <c r="M4673" s="3" t="s">
        <v>184</v>
      </c>
      <c r="N4673" s="3" t="s">
        <v>185</v>
      </c>
      <c r="O4673" s="3"/>
      <c r="P4673" s="3"/>
      <c r="Q4673" s="3"/>
      <c r="R4673" s="3">
        <v>0</v>
      </c>
      <c r="S4673" s="3">
        <v>1</v>
      </c>
      <c r="T4673" s="2">
        <v>13</v>
      </c>
      <c r="U4673" s="3">
        <v>3.1913722984120163</v>
      </c>
      <c r="V4673" s="3">
        <v>13.52504463617691</v>
      </c>
      <c r="W4673" s="3">
        <v>1.7786993305412861</v>
      </c>
      <c r="X4673" s="3">
        <v>6823.0635035858086</v>
      </c>
      <c r="Y4673" s="3">
        <v>13.52504463617691</v>
      </c>
      <c r="Z4673" s="3">
        <v>1.7786977580938268</v>
      </c>
      <c r="AA4673" s="3">
        <v>6823.0635035858086</v>
      </c>
      <c r="AB4673">
        <f t="shared" si="120"/>
        <v>13.52504463617691</v>
      </c>
      <c r="AC4673">
        <f t="shared" si="121"/>
        <v>1.7786977580938268</v>
      </c>
    </row>
    <row r="4674" spans="1:29" x14ac:dyDescent="0.25">
      <c r="A4674" s="2">
        <v>4673</v>
      </c>
      <c r="B4674" s="3" t="s">
        <v>178</v>
      </c>
      <c r="C4674" s="3" t="s">
        <v>333</v>
      </c>
      <c r="D4674" s="3" t="s">
        <v>179</v>
      </c>
      <c r="E4674" s="3" t="s">
        <v>221</v>
      </c>
      <c r="F4674" s="3">
        <v>0.56000000000000005</v>
      </c>
      <c r="G4674" s="3">
        <v>0.48</v>
      </c>
      <c r="H4674" s="3" t="s">
        <v>185</v>
      </c>
      <c r="I4674" s="2">
        <v>7400</v>
      </c>
      <c r="J4674" s="3" t="s">
        <v>127</v>
      </c>
      <c r="K4674" s="2">
        <v>7400</v>
      </c>
      <c r="L4674" s="3"/>
      <c r="M4674" s="3" t="s">
        <v>184</v>
      </c>
      <c r="N4674" s="3" t="s">
        <v>185</v>
      </c>
      <c r="O4674" s="3"/>
      <c r="P4674" s="3"/>
      <c r="Q4674" s="3"/>
      <c r="R4674" s="3">
        <v>0</v>
      </c>
      <c r="S4674" s="3">
        <v>1</v>
      </c>
      <c r="T4674" s="2">
        <v>94</v>
      </c>
      <c r="U4674" s="3">
        <v>18.571270478620907</v>
      </c>
      <c r="V4674" s="3">
        <v>95.232765501444121</v>
      </c>
      <c r="W4674" s="3">
        <v>11.285257288597617</v>
      </c>
      <c r="X4674" s="3">
        <v>49108.86050064992</v>
      </c>
      <c r="Y4674" s="3">
        <v>95.232765501444121</v>
      </c>
      <c r="Z4674" s="3">
        <v>11.285247311940042</v>
      </c>
      <c r="AA4674" s="3">
        <v>49108.86050064992</v>
      </c>
      <c r="AB4674">
        <f t="shared" si="120"/>
        <v>95.232765501444121</v>
      </c>
      <c r="AC4674">
        <f t="shared" si="121"/>
        <v>11.285247311940042</v>
      </c>
    </row>
    <row r="4675" spans="1:29" x14ac:dyDescent="0.25">
      <c r="A4675" s="2">
        <v>4674</v>
      </c>
      <c r="B4675" s="3" t="s">
        <v>178</v>
      </c>
      <c r="C4675" s="3" t="s">
        <v>333</v>
      </c>
      <c r="D4675" s="3" t="s">
        <v>179</v>
      </c>
      <c r="E4675" s="3" t="s">
        <v>221</v>
      </c>
      <c r="F4675" s="3">
        <v>0.56000000000000005</v>
      </c>
      <c r="G4675" s="3">
        <v>0.48</v>
      </c>
      <c r="H4675" s="3" t="s">
        <v>185</v>
      </c>
      <c r="I4675" s="2">
        <v>7430</v>
      </c>
      <c r="J4675" s="3" t="s">
        <v>55</v>
      </c>
      <c r="K4675" s="2">
        <v>7430</v>
      </c>
      <c r="L4675" s="3"/>
      <c r="M4675" s="3" t="s">
        <v>184</v>
      </c>
      <c r="N4675" s="3" t="s">
        <v>185</v>
      </c>
      <c r="O4675" s="3"/>
      <c r="P4675" s="3"/>
      <c r="Q4675" s="3"/>
      <c r="R4675" s="3">
        <v>0</v>
      </c>
      <c r="S4675" s="3">
        <v>1</v>
      </c>
      <c r="T4675" s="2">
        <v>8</v>
      </c>
      <c r="U4675" s="3">
        <v>1.6469557927373717</v>
      </c>
      <c r="V4675" s="3">
        <v>7.5333225701453124</v>
      </c>
      <c r="W4675" s="3">
        <v>1.0157829733215489</v>
      </c>
      <c r="X4675" s="3">
        <v>3828.6127160525434</v>
      </c>
      <c r="Y4675" s="3">
        <v>7.5333225701453124</v>
      </c>
      <c r="Z4675" s="3">
        <v>1.0157820753252838</v>
      </c>
      <c r="AA4675" s="3">
        <v>3828.6127160525434</v>
      </c>
      <c r="AB4675">
        <f t="shared" si="120"/>
        <v>7.5333225701453124</v>
      </c>
      <c r="AC4675">
        <f t="shared" si="121"/>
        <v>1.0157820753252838</v>
      </c>
    </row>
    <row r="4676" spans="1:29" x14ac:dyDescent="0.25">
      <c r="A4676" s="2">
        <v>4675</v>
      </c>
      <c r="B4676" s="3" t="s">
        <v>178</v>
      </c>
      <c r="C4676" s="3" t="s">
        <v>333</v>
      </c>
      <c r="D4676" s="3" t="s">
        <v>179</v>
      </c>
      <c r="E4676" s="3" t="s">
        <v>221</v>
      </c>
      <c r="F4676" s="3">
        <v>0.56000000000000005</v>
      </c>
      <c r="G4676" s="3">
        <v>0.48</v>
      </c>
      <c r="H4676" s="3" t="s">
        <v>185</v>
      </c>
      <c r="I4676" s="2">
        <v>8140</v>
      </c>
      <c r="J4676" s="3" t="s">
        <v>57</v>
      </c>
      <c r="K4676" s="2">
        <v>8140</v>
      </c>
      <c r="L4676" s="3"/>
      <c r="M4676" s="3" t="s">
        <v>184</v>
      </c>
      <c r="N4676" s="3" t="s">
        <v>185</v>
      </c>
      <c r="O4676" s="3"/>
      <c r="P4676" s="3"/>
      <c r="Q4676" s="3"/>
      <c r="R4676" s="3">
        <v>0</v>
      </c>
      <c r="S4676" s="3">
        <v>1</v>
      </c>
      <c r="T4676" s="2">
        <v>24</v>
      </c>
      <c r="U4676" s="3">
        <v>6.2101922135336364E-2</v>
      </c>
      <c r="V4676" s="3">
        <v>0.46290034596488189</v>
      </c>
      <c r="W4676" s="3">
        <v>6.2987857856525428E-2</v>
      </c>
      <c r="X4676" s="3">
        <v>199.01411044724802</v>
      </c>
      <c r="Y4676" s="3">
        <v>0.46290034596488189</v>
      </c>
      <c r="Z4676" s="3">
        <v>6.2987802172523477E-2</v>
      </c>
      <c r="AA4676" s="3">
        <v>199.01411044724802</v>
      </c>
      <c r="AB4676">
        <f t="shared" si="120"/>
        <v>0.46290034596488189</v>
      </c>
      <c r="AC4676">
        <f t="shared" si="121"/>
        <v>6.2987802172523477E-2</v>
      </c>
    </row>
    <row r="4677" spans="1:29" x14ac:dyDescent="0.25">
      <c r="A4677" s="2">
        <v>4676</v>
      </c>
      <c r="B4677" s="3" t="s">
        <v>178</v>
      </c>
      <c r="C4677" s="3" t="s">
        <v>333</v>
      </c>
      <c r="D4677" s="3" t="s">
        <v>179</v>
      </c>
      <c r="E4677" s="3" t="s">
        <v>221</v>
      </c>
      <c r="F4677" s="3">
        <v>0.56000000000000005</v>
      </c>
      <c r="G4677" s="3">
        <v>0.48</v>
      </c>
      <c r="H4677" s="3" t="s">
        <v>185</v>
      </c>
      <c r="I4677" s="2">
        <v>8320</v>
      </c>
      <c r="J4677" s="3" t="s">
        <v>59</v>
      </c>
      <c r="K4677" s="2">
        <v>8320</v>
      </c>
      <c r="L4677" s="3"/>
      <c r="M4677" s="3" t="s">
        <v>184</v>
      </c>
      <c r="N4677" s="3" t="s">
        <v>185</v>
      </c>
      <c r="O4677" s="3"/>
      <c r="P4677" s="3"/>
      <c r="Q4677" s="3"/>
      <c r="R4677" s="3">
        <v>0</v>
      </c>
      <c r="S4677" s="3">
        <v>1</v>
      </c>
      <c r="T4677" s="2">
        <v>132</v>
      </c>
      <c r="U4677" s="3">
        <v>13.123057209893656</v>
      </c>
      <c r="V4677" s="3">
        <v>68.485806672410817</v>
      </c>
      <c r="W4677" s="3">
        <v>7.6897739014064932</v>
      </c>
      <c r="X4677" s="3">
        <v>31954.750880373398</v>
      </c>
      <c r="Y4677" s="3">
        <v>68.485806672410817</v>
      </c>
      <c r="Z4677" s="3">
        <v>7.6897671033123851</v>
      </c>
      <c r="AA4677" s="3">
        <v>31954.750880373398</v>
      </c>
      <c r="AB4677">
        <f t="shared" si="120"/>
        <v>68.485806672410817</v>
      </c>
      <c r="AC4677">
        <f t="shared" si="121"/>
        <v>7.6897671033123851</v>
      </c>
    </row>
    <row r="4678" spans="1:29" x14ac:dyDescent="0.25">
      <c r="A4678" s="2">
        <v>4677</v>
      </c>
      <c r="B4678" s="3" t="s">
        <v>178</v>
      </c>
      <c r="C4678" s="3" t="s">
        <v>333</v>
      </c>
      <c r="D4678" s="3" t="s">
        <v>179</v>
      </c>
      <c r="E4678" s="3" t="s">
        <v>221</v>
      </c>
      <c r="F4678" s="3">
        <v>0.56000000000000005</v>
      </c>
      <c r="G4678" s="3">
        <v>0.48</v>
      </c>
      <c r="H4678" s="3" t="s">
        <v>185</v>
      </c>
      <c r="I4678" s="2">
        <v>8330</v>
      </c>
      <c r="J4678" s="3" t="s">
        <v>129</v>
      </c>
      <c r="K4678" s="2">
        <v>8330</v>
      </c>
      <c r="L4678" s="3"/>
      <c r="M4678" s="3" t="s">
        <v>184</v>
      </c>
      <c r="N4678" s="3" t="s">
        <v>185</v>
      </c>
      <c r="O4678" s="3"/>
      <c r="P4678" s="3"/>
      <c r="Q4678" s="3"/>
      <c r="R4678" s="3">
        <v>0</v>
      </c>
      <c r="S4678" s="3">
        <v>1</v>
      </c>
      <c r="T4678" s="2">
        <v>94</v>
      </c>
      <c r="U4678" s="3">
        <v>10.319307645516004</v>
      </c>
      <c r="V4678" s="3">
        <v>71.303730670096598</v>
      </c>
      <c r="W4678" s="3">
        <v>9.2044204872910509</v>
      </c>
      <c r="X4678" s="3">
        <v>34735.222762964455</v>
      </c>
      <c r="Y4678" s="3">
        <v>71.303730670096598</v>
      </c>
      <c r="Z4678" s="3">
        <v>9.2044123501835813</v>
      </c>
      <c r="AA4678" s="3">
        <v>34735.222762964455</v>
      </c>
      <c r="AB4678">
        <f t="shared" si="120"/>
        <v>71.303730670096598</v>
      </c>
      <c r="AC4678">
        <f t="shared" si="121"/>
        <v>9.2044123501835813</v>
      </c>
    </row>
    <row r="4679" spans="1:29" x14ac:dyDescent="0.25">
      <c r="A4679" s="2">
        <v>4678</v>
      </c>
      <c r="B4679" s="3" t="s">
        <v>178</v>
      </c>
      <c r="C4679" s="3" t="s">
        <v>333</v>
      </c>
      <c r="D4679" s="3" t="s">
        <v>179</v>
      </c>
      <c r="E4679" s="3" t="s">
        <v>221</v>
      </c>
      <c r="F4679" s="3">
        <v>0.56000000000000005</v>
      </c>
      <c r="G4679" s="3">
        <v>0.48</v>
      </c>
      <c r="H4679" s="3" t="s">
        <v>185</v>
      </c>
      <c r="I4679" s="2">
        <v>8370</v>
      </c>
      <c r="J4679" s="3" t="s">
        <v>68</v>
      </c>
      <c r="K4679" s="2">
        <v>8370</v>
      </c>
      <c r="L4679" s="3"/>
      <c r="M4679" s="3" t="s">
        <v>184</v>
      </c>
      <c r="N4679" s="3" t="s">
        <v>185</v>
      </c>
      <c r="O4679" s="3"/>
      <c r="P4679" s="3"/>
      <c r="Q4679" s="3"/>
      <c r="R4679" s="3">
        <v>0</v>
      </c>
      <c r="S4679" s="3">
        <v>1</v>
      </c>
      <c r="T4679" s="2">
        <v>145</v>
      </c>
      <c r="U4679" s="3">
        <v>15.701522803123924</v>
      </c>
      <c r="V4679" s="3">
        <v>17.172193141812404</v>
      </c>
      <c r="W4679" s="3">
        <v>2.3638907282801989</v>
      </c>
      <c r="X4679" s="3">
        <v>30147.605750455557</v>
      </c>
      <c r="Y4679" s="3">
        <v>17.172193141812404</v>
      </c>
      <c r="Z4679" s="3">
        <v>2.3638886384981284</v>
      </c>
      <c r="AA4679" s="3">
        <v>30147.605750455557</v>
      </c>
      <c r="AB4679">
        <f t="shared" si="120"/>
        <v>17.172193141812404</v>
      </c>
      <c r="AC4679">
        <f t="shared" si="121"/>
        <v>2.3638886384981284</v>
      </c>
    </row>
    <row r="4680" spans="1:29" x14ac:dyDescent="0.25">
      <c r="A4680" s="2">
        <v>4679</v>
      </c>
      <c r="B4680" s="3" t="s">
        <v>178</v>
      </c>
      <c r="C4680" s="3" t="s">
        <v>333</v>
      </c>
      <c r="D4680" s="3" t="s">
        <v>179</v>
      </c>
      <c r="E4680" s="3" t="s">
        <v>221</v>
      </c>
      <c r="F4680" s="3">
        <v>0.56000000000000005</v>
      </c>
      <c r="G4680" s="3">
        <v>0.48</v>
      </c>
      <c r="H4680" s="3" t="s">
        <v>368</v>
      </c>
      <c r="I4680" s="2">
        <v>1100</v>
      </c>
      <c r="J4680" s="3" t="s">
        <v>42</v>
      </c>
      <c r="K4680" s="2">
        <v>1100</v>
      </c>
      <c r="L4680" s="3"/>
      <c r="M4680" s="3" t="s">
        <v>367</v>
      </c>
      <c r="N4680" s="3" t="s">
        <v>368</v>
      </c>
      <c r="O4680" s="3"/>
      <c r="P4680" s="3"/>
      <c r="Q4680" s="3"/>
      <c r="R4680" s="3">
        <v>0</v>
      </c>
      <c r="S4680" s="3">
        <v>1</v>
      </c>
      <c r="T4680" s="2">
        <v>166</v>
      </c>
      <c r="U4680" s="3">
        <v>15.676852560416554</v>
      </c>
      <c r="V4680" s="3">
        <v>118.60530228444767</v>
      </c>
      <c r="W4680" s="3">
        <v>16.554650604763754</v>
      </c>
      <c r="X4680" s="3">
        <v>60707.45989082216</v>
      </c>
      <c r="Y4680" s="3">
        <v>118.60530228444767</v>
      </c>
      <c r="Z4680" s="3">
        <v>16.554635969733631</v>
      </c>
      <c r="AA4680" s="3">
        <v>60707.45989082216</v>
      </c>
      <c r="AB4680">
        <f t="shared" si="120"/>
        <v>118.60530228444767</v>
      </c>
      <c r="AC4680">
        <f t="shared" si="121"/>
        <v>16.554635969733631</v>
      </c>
    </row>
    <row r="4681" spans="1:29" x14ac:dyDescent="0.25">
      <c r="A4681" s="2">
        <v>4680</v>
      </c>
      <c r="B4681" s="3" t="s">
        <v>178</v>
      </c>
      <c r="C4681" s="3" t="s">
        <v>333</v>
      </c>
      <c r="D4681" s="3" t="s">
        <v>179</v>
      </c>
      <c r="E4681" s="3" t="s">
        <v>221</v>
      </c>
      <c r="F4681" s="3">
        <v>0.56000000000000005</v>
      </c>
      <c r="G4681" s="3">
        <v>0.48</v>
      </c>
      <c r="H4681" s="3" t="s">
        <v>368</v>
      </c>
      <c r="I4681" s="2">
        <v>1180</v>
      </c>
      <c r="J4681" s="3" t="s">
        <v>43</v>
      </c>
      <c r="K4681" s="2">
        <v>1180</v>
      </c>
      <c r="L4681" s="3"/>
      <c r="M4681" s="3" t="s">
        <v>367</v>
      </c>
      <c r="N4681" s="3" t="s">
        <v>368</v>
      </c>
      <c r="O4681" s="3"/>
      <c r="P4681" s="3"/>
      <c r="Q4681" s="3"/>
      <c r="R4681" s="3">
        <v>0</v>
      </c>
      <c r="S4681" s="3">
        <v>1</v>
      </c>
      <c r="T4681" s="2">
        <v>12</v>
      </c>
      <c r="U4681" s="3">
        <v>1.8567120607121701</v>
      </c>
      <c r="V4681" s="3">
        <v>11.874429417342766</v>
      </c>
      <c r="W4681" s="3">
        <v>1.5814499174169789</v>
      </c>
      <c r="X4681" s="3">
        <v>6083.7225354512457</v>
      </c>
      <c r="Y4681" s="3">
        <v>11.874429417342766</v>
      </c>
      <c r="Z4681" s="3">
        <v>1.5814485193465686</v>
      </c>
      <c r="AA4681" s="3">
        <v>6083.7225354512457</v>
      </c>
      <c r="AB4681">
        <f t="shared" si="120"/>
        <v>11.874429417342766</v>
      </c>
      <c r="AC4681">
        <f t="shared" si="121"/>
        <v>1.5814485193465686</v>
      </c>
    </row>
    <row r="4682" spans="1:29" x14ac:dyDescent="0.25">
      <c r="A4682" s="2">
        <v>4681</v>
      </c>
      <c r="B4682" s="3" t="s">
        <v>178</v>
      </c>
      <c r="C4682" s="3" t="s">
        <v>333</v>
      </c>
      <c r="D4682" s="3" t="s">
        <v>179</v>
      </c>
      <c r="E4682" s="3" t="s">
        <v>221</v>
      </c>
      <c r="F4682" s="3">
        <v>0.56000000000000005</v>
      </c>
      <c r="G4682" s="3">
        <v>0.48</v>
      </c>
      <c r="H4682" s="3" t="s">
        <v>368</v>
      </c>
      <c r="I4682" s="2">
        <v>1200</v>
      </c>
      <c r="J4682" s="3" t="s">
        <v>45</v>
      </c>
      <c r="K4682" s="2">
        <v>1200</v>
      </c>
      <c r="L4682" s="3"/>
      <c r="M4682" s="3" t="s">
        <v>367</v>
      </c>
      <c r="N4682" s="3" t="s">
        <v>368</v>
      </c>
      <c r="O4682" s="3"/>
      <c r="P4682" s="3"/>
      <c r="Q4682" s="3"/>
      <c r="R4682" s="3">
        <v>0</v>
      </c>
      <c r="S4682" s="3">
        <v>1</v>
      </c>
      <c r="T4682" s="2">
        <v>300</v>
      </c>
      <c r="U4682" s="3">
        <v>26.228342536057529</v>
      </c>
      <c r="V4682" s="3">
        <v>205.0889526530818</v>
      </c>
      <c r="W4682" s="3">
        <v>29.656544599752337</v>
      </c>
      <c r="X4682" s="3">
        <v>100667.59341065778</v>
      </c>
      <c r="Y4682" s="3">
        <v>205.0889526530818</v>
      </c>
      <c r="Z4682" s="3">
        <v>29.65651838207889</v>
      </c>
      <c r="AA4682" s="3">
        <v>100667.59341065778</v>
      </c>
      <c r="AB4682">
        <f t="shared" si="120"/>
        <v>205.0889526530818</v>
      </c>
      <c r="AC4682">
        <f t="shared" si="121"/>
        <v>29.65651838207889</v>
      </c>
    </row>
    <row r="4683" spans="1:29" x14ac:dyDescent="0.25">
      <c r="A4683" s="2">
        <v>4682</v>
      </c>
      <c r="B4683" s="3" t="s">
        <v>178</v>
      </c>
      <c r="C4683" s="3" t="s">
        <v>333</v>
      </c>
      <c r="D4683" s="3" t="s">
        <v>179</v>
      </c>
      <c r="E4683" s="3" t="s">
        <v>221</v>
      </c>
      <c r="F4683" s="3">
        <v>0.56000000000000005</v>
      </c>
      <c r="G4683" s="3">
        <v>0.48</v>
      </c>
      <c r="H4683" s="3" t="s">
        <v>368</v>
      </c>
      <c r="I4683" s="2">
        <v>1210</v>
      </c>
      <c r="J4683" s="3" t="s">
        <v>46</v>
      </c>
      <c r="K4683" s="2">
        <v>1210</v>
      </c>
      <c r="L4683" s="3"/>
      <c r="M4683" s="3" t="s">
        <v>367</v>
      </c>
      <c r="N4683" s="3" t="s">
        <v>368</v>
      </c>
      <c r="O4683" s="3"/>
      <c r="P4683" s="3"/>
      <c r="Q4683" s="3"/>
      <c r="R4683" s="3">
        <v>0</v>
      </c>
      <c r="S4683" s="3">
        <v>1</v>
      </c>
      <c r="T4683" s="2">
        <v>1245</v>
      </c>
      <c r="U4683" s="3">
        <v>144.76938563612089</v>
      </c>
      <c r="V4683" s="3">
        <v>1092.0525059003464</v>
      </c>
      <c r="W4683" s="3">
        <v>154.80178797228422</v>
      </c>
      <c r="X4683" s="3">
        <v>557669.12920794357</v>
      </c>
      <c r="Y4683" s="3">
        <v>1092.0525059003464</v>
      </c>
      <c r="Z4683" s="3">
        <v>154.80165112078058</v>
      </c>
      <c r="AA4683" s="3">
        <v>557669.12920794357</v>
      </c>
      <c r="AB4683">
        <f t="shared" si="120"/>
        <v>1092.0525059003464</v>
      </c>
      <c r="AC4683">
        <f t="shared" si="121"/>
        <v>154.80165112078058</v>
      </c>
    </row>
    <row r="4684" spans="1:29" x14ac:dyDescent="0.25">
      <c r="A4684" s="2">
        <v>4683</v>
      </c>
      <c r="B4684" s="3" t="s">
        <v>178</v>
      </c>
      <c r="C4684" s="3" t="s">
        <v>333</v>
      </c>
      <c r="D4684" s="3" t="s">
        <v>179</v>
      </c>
      <c r="E4684" s="3" t="s">
        <v>221</v>
      </c>
      <c r="F4684" s="3">
        <v>0.56000000000000005</v>
      </c>
      <c r="G4684" s="3">
        <v>0.48</v>
      </c>
      <c r="H4684" s="3" t="s">
        <v>368</v>
      </c>
      <c r="I4684" s="2">
        <v>1340</v>
      </c>
      <c r="J4684" s="3" t="s">
        <v>133</v>
      </c>
      <c r="K4684" s="2">
        <v>1340</v>
      </c>
      <c r="L4684" s="3"/>
      <c r="M4684" s="3" t="s">
        <v>367</v>
      </c>
      <c r="N4684" s="3" t="s">
        <v>368</v>
      </c>
      <c r="O4684" s="3"/>
      <c r="P4684" s="3"/>
      <c r="Q4684" s="3"/>
      <c r="R4684" s="3">
        <v>0</v>
      </c>
      <c r="S4684" s="3">
        <v>1</v>
      </c>
      <c r="T4684" s="2">
        <v>88</v>
      </c>
      <c r="U4684" s="3">
        <v>14.667547563998125</v>
      </c>
      <c r="V4684" s="3">
        <v>162.26412775301699</v>
      </c>
      <c r="W4684" s="3">
        <v>30.315220436535295</v>
      </c>
      <c r="X4684" s="3">
        <v>58399.646278930668</v>
      </c>
      <c r="Y4684" s="3">
        <v>162.26412775301699</v>
      </c>
      <c r="Z4684" s="3">
        <v>30.315193636563805</v>
      </c>
      <c r="AA4684" s="3">
        <v>58399.646278930668</v>
      </c>
      <c r="AB4684">
        <f t="shared" si="120"/>
        <v>162.26412775301699</v>
      </c>
      <c r="AC4684">
        <f t="shared" si="121"/>
        <v>30.315193636563805</v>
      </c>
    </row>
    <row r="4685" spans="1:29" x14ac:dyDescent="0.25">
      <c r="A4685" s="2">
        <v>4684</v>
      </c>
      <c r="B4685" s="3" t="s">
        <v>178</v>
      </c>
      <c r="C4685" s="3" t="s">
        <v>333</v>
      </c>
      <c r="D4685" s="3" t="s">
        <v>179</v>
      </c>
      <c r="E4685" s="3" t="s">
        <v>221</v>
      </c>
      <c r="F4685" s="3">
        <v>0.56000000000000005</v>
      </c>
      <c r="G4685" s="3">
        <v>0.48</v>
      </c>
      <c r="H4685" s="3" t="s">
        <v>368</v>
      </c>
      <c r="I4685" s="2">
        <v>1400</v>
      </c>
      <c r="J4685" s="3" t="s">
        <v>48</v>
      </c>
      <c r="K4685" s="2">
        <v>1400</v>
      </c>
      <c r="L4685" s="3"/>
      <c r="M4685" s="3" t="s">
        <v>367</v>
      </c>
      <c r="N4685" s="3" t="s">
        <v>368</v>
      </c>
      <c r="O4685" s="3"/>
      <c r="P4685" s="3"/>
      <c r="Q4685" s="3"/>
      <c r="R4685" s="3">
        <v>0</v>
      </c>
      <c r="S4685" s="3">
        <v>1</v>
      </c>
      <c r="T4685" s="2">
        <v>6</v>
      </c>
      <c r="U4685" s="3">
        <v>1.0909278553228205</v>
      </c>
      <c r="V4685" s="3">
        <v>7.9765480088912035</v>
      </c>
      <c r="W4685" s="3">
        <v>1.073840150003605</v>
      </c>
      <c r="X4685" s="3">
        <v>4074.7009709533122</v>
      </c>
      <c r="Y4685" s="3">
        <v>7.9765480088912035</v>
      </c>
      <c r="Z4685" s="3">
        <v>1.0738392006822735</v>
      </c>
      <c r="AA4685" s="3">
        <v>4074.7009709533122</v>
      </c>
      <c r="AB4685">
        <f t="shared" si="120"/>
        <v>7.9765480088912035</v>
      </c>
      <c r="AC4685">
        <f t="shared" si="121"/>
        <v>1.0738392006822735</v>
      </c>
    </row>
    <row r="4686" spans="1:29" x14ac:dyDescent="0.25">
      <c r="A4686" s="2">
        <v>4685</v>
      </c>
      <c r="B4686" s="3" t="s">
        <v>178</v>
      </c>
      <c r="C4686" s="3" t="s">
        <v>333</v>
      </c>
      <c r="D4686" s="3" t="s">
        <v>179</v>
      </c>
      <c r="E4686" s="3" t="s">
        <v>221</v>
      </c>
      <c r="F4686" s="3">
        <v>0.56000000000000005</v>
      </c>
      <c r="G4686" s="3">
        <v>0.48</v>
      </c>
      <c r="H4686" s="3" t="s">
        <v>368</v>
      </c>
      <c r="I4686" s="2">
        <v>1430</v>
      </c>
      <c r="J4686" s="3" t="s">
        <v>118</v>
      </c>
      <c r="K4686" s="2">
        <v>1430</v>
      </c>
      <c r="L4686" s="3"/>
      <c r="M4686" s="3" t="s">
        <v>367</v>
      </c>
      <c r="N4686" s="3" t="s">
        <v>368</v>
      </c>
      <c r="O4686" s="3"/>
      <c r="P4686" s="3"/>
      <c r="Q4686" s="3"/>
      <c r="R4686" s="3">
        <v>0</v>
      </c>
      <c r="S4686" s="3">
        <v>1</v>
      </c>
      <c r="T4686" s="2">
        <v>10</v>
      </c>
      <c r="U4686" s="3">
        <v>1.7049368617355136</v>
      </c>
      <c r="V4686" s="3">
        <v>13.055599663555448</v>
      </c>
      <c r="W4686" s="3">
        <v>1.7834154485034557</v>
      </c>
      <c r="X4686" s="3">
        <v>6106.4282408072777</v>
      </c>
      <c r="Y4686" s="3">
        <v>13.055599663555448</v>
      </c>
      <c r="Z4686" s="3">
        <v>1.7834138718867436</v>
      </c>
      <c r="AA4686" s="3">
        <v>6106.4282408072777</v>
      </c>
      <c r="AB4686">
        <f t="shared" si="120"/>
        <v>13.055599663555448</v>
      </c>
      <c r="AC4686">
        <f t="shared" si="121"/>
        <v>1.7834138718867436</v>
      </c>
    </row>
    <row r="4687" spans="1:29" x14ac:dyDescent="0.25">
      <c r="A4687" s="2">
        <v>4686</v>
      </c>
      <c r="B4687" s="3" t="s">
        <v>178</v>
      </c>
      <c r="C4687" s="3" t="s">
        <v>333</v>
      </c>
      <c r="D4687" s="3" t="s">
        <v>179</v>
      </c>
      <c r="E4687" s="3" t="s">
        <v>221</v>
      </c>
      <c r="F4687" s="3">
        <v>0.56000000000000005</v>
      </c>
      <c r="G4687" s="3">
        <v>0.48</v>
      </c>
      <c r="H4687" s="3" t="s">
        <v>368</v>
      </c>
      <c r="I4687" s="2">
        <v>1750</v>
      </c>
      <c r="J4687" s="3" t="s">
        <v>51</v>
      </c>
      <c r="K4687" s="2">
        <v>1750</v>
      </c>
      <c r="L4687" s="3"/>
      <c r="M4687" s="3" t="s">
        <v>367</v>
      </c>
      <c r="N4687" s="3" t="s">
        <v>368</v>
      </c>
      <c r="O4687" s="3"/>
      <c r="P4687" s="3"/>
      <c r="Q4687" s="3"/>
      <c r="R4687" s="3">
        <v>0</v>
      </c>
      <c r="S4687" s="3">
        <v>1</v>
      </c>
      <c r="T4687" s="2">
        <v>7</v>
      </c>
      <c r="U4687" s="3">
        <v>0.28449714953020006</v>
      </c>
      <c r="V4687" s="3">
        <v>2.210671534434085</v>
      </c>
      <c r="W4687" s="3">
        <v>0.29343830990361203</v>
      </c>
      <c r="X4687" s="3">
        <v>1021.6008416256807</v>
      </c>
      <c r="Y4687" s="3">
        <v>2.210671534434085</v>
      </c>
      <c r="Z4687" s="3">
        <v>0.29343805049140165</v>
      </c>
      <c r="AA4687" s="3">
        <v>1021.6008416256807</v>
      </c>
      <c r="AB4687">
        <f t="shared" si="120"/>
        <v>2.210671534434085</v>
      </c>
      <c r="AC4687">
        <f t="shared" si="121"/>
        <v>0.29343805049140165</v>
      </c>
    </row>
    <row r="4688" spans="1:29" x14ac:dyDescent="0.25">
      <c r="A4688" s="2">
        <v>4687</v>
      </c>
      <c r="B4688" s="3" t="s">
        <v>178</v>
      </c>
      <c r="C4688" s="3" t="s">
        <v>333</v>
      </c>
      <c r="D4688" s="3" t="s">
        <v>179</v>
      </c>
      <c r="E4688" s="3" t="s">
        <v>221</v>
      </c>
      <c r="F4688" s="3">
        <v>0.56000000000000005</v>
      </c>
      <c r="G4688" s="3">
        <v>0.48</v>
      </c>
      <c r="H4688" s="3" t="s">
        <v>368</v>
      </c>
      <c r="I4688" s="2">
        <v>1810</v>
      </c>
      <c r="J4688" s="3" t="s">
        <v>241</v>
      </c>
      <c r="K4688" s="2">
        <v>1810</v>
      </c>
      <c r="L4688" s="3"/>
      <c r="M4688" s="3" t="s">
        <v>367</v>
      </c>
      <c r="N4688" s="3" t="s">
        <v>368</v>
      </c>
      <c r="O4688" s="3"/>
      <c r="P4688" s="3"/>
      <c r="Q4688" s="3"/>
      <c r="R4688" s="3">
        <v>0</v>
      </c>
      <c r="S4688" s="3">
        <v>1</v>
      </c>
      <c r="T4688" s="2">
        <v>2</v>
      </c>
      <c r="U4688" s="3">
        <v>5.6532828918283803E-2</v>
      </c>
      <c r="V4688" s="3">
        <v>0.28214116826526059</v>
      </c>
      <c r="W4688" s="3">
        <v>3.8885718197550087E-2</v>
      </c>
      <c r="X4688" s="3">
        <v>142.42258794934241</v>
      </c>
      <c r="Y4688" s="3">
        <v>0.28214116826526059</v>
      </c>
      <c r="Z4688" s="3">
        <v>3.8885683820886405E-2</v>
      </c>
      <c r="AA4688" s="3">
        <v>142.42258794934241</v>
      </c>
      <c r="AB4688">
        <f t="shared" si="120"/>
        <v>0.28214116826526059</v>
      </c>
      <c r="AC4688">
        <f t="shared" si="121"/>
        <v>3.8885683820886405E-2</v>
      </c>
    </row>
    <row r="4689" spans="1:29" x14ac:dyDescent="0.25">
      <c r="A4689" s="2">
        <v>4688</v>
      </c>
      <c r="B4689" s="3" t="s">
        <v>178</v>
      </c>
      <c r="C4689" s="3" t="s">
        <v>333</v>
      </c>
      <c r="D4689" s="3" t="s">
        <v>179</v>
      </c>
      <c r="E4689" s="3" t="s">
        <v>221</v>
      </c>
      <c r="F4689" s="3">
        <v>0.56000000000000005</v>
      </c>
      <c r="G4689" s="3">
        <v>0.48</v>
      </c>
      <c r="H4689" s="3" t="s">
        <v>368</v>
      </c>
      <c r="I4689" s="2">
        <v>1820</v>
      </c>
      <c r="J4689" s="3" t="s">
        <v>52</v>
      </c>
      <c r="K4689" s="2">
        <v>1820</v>
      </c>
      <c r="L4689" s="3"/>
      <c r="M4689" s="3" t="s">
        <v>367</v>
      </c>
      <c r="N4689" s="3" t="s">
        <v>368</v>
      </c>
      <c r="O4689" s="3"/>
      <c r="P4689" s="3"/>
      <c r="Q4689" s="3"/>
      <c r="R4689" s="3">
        <v>0</v>
      </c>
      <c r="S4689" s="3">
        <v>1</v>
      </c>
      <c r="T4689" s="2">
        <v>439</v>
      </c>
      <c r="U4689" s="3">
        <v>141.92143740995888</v>
      </c>
      <c r="V4689" s="3">
        <v>898.28480805148456</v>
      </c>
      <c r="W4689" s="3">
        <v>126.3053290844834</v>
      </c>
      <c r="X4689" s="3">
        <v>504814.05111565598</v>
      </c>
      <c r="Y4689" s="3">
        <v>898.28480805148456</v>
      </c>
      <c r="Z4689" s="3">
        <v>126.30521742508681</v>
      </c>
      <c r="AA4689" s="3">
        <v>504814.05111565598</v>
      </c>
      <c r="AB4689">
        <f t="shared" si="120"/>
        <v>898.28480805148456</v>
      </c>
      <c r="AC4689">
        <f t="shared" si="121"/>
        <v>126.30521742508681</v>
      </c>
    </row>
    <row r="4690" spans="1:29" x14ac:dyDescent="0.25">
      <c r="A4690" s="2">
        <v>4689</v>
      </c>
      <c r="B4690" s="3" t="s">
        <v>178</v>
      </c>
      <c r="C4690" s="3" t="s">
        <v>333</v>
      </c>
      <c r="D4690" s="3" t="s">
        <v>179</v>
      </c>
      <c r="E4690" s="3" t="s">
        <v>221</v>
      </c>
      <c r="F4690" s="3">
        <v>0.56000000000000005</v>
      </c>
      <c r="G4690" s="3">
        <v>0.48</v>
      </c>
      <c r="H4690" s="3" t="s">
        <v>368</v>
      </c>
      <c r="I4690" s="2">
        <v>1850</v>
      </c>
      <c r="J4690" s="3" t="s">
        <v>53</v>
      </c>
      <c r="K4690" s="2">
        <v>1850</v>
      </c>
      <c r="L4690" s="3"/>
      <c r="M4690" s="3" t="s">
        <v>367</v>
      </c>
      <c r="N4690" s="3" t="s">
        <v>368</v>
      </c>
      <c r="O4690" s="3"/>
      <c r="P4690" s="3"/>
      <c r="Q4690" s="3"/>
      <c r="R4690" s="3">
        <v>0</v>
      </c>
      <c r="S4690" s="3">
        <v>1</v>
      </c>
      <c r="T4690" s="2">
        <v>20</v>
      </c>
      <c r="U4690" s="3">
        <v>4.6055952404058216</v>
      </c>
      <c r="V4690" s="3">
        <v>35.217362507342941</v>
      </c>
      <c r="W4690" s="3">
        <v>4.7254945596328</v>
      </c>
      <c r="X4690" s="3">
        <v>17842.348845315351</v>
      </c>
      <c r="Y4690" s="3">
        <v>35.217362507342941</v>
      </c>
      <c r="Z4690" s="3">
        <v>4.7254903820903742</v>
      </c>
      <c r="AA4690" s="3">
        <v>17842.348845315351</v>
      </c>
      <c r="AB4690">
        <f t="shared" si="120"/>
        <v>35.217362507342941</v>
      </c>
      <c r="AC4690">
        <f t="shared" si="121"/>
        <v>4.7254903820903742</v>
      </c>
    </row>
    <row r="4691" spans="1:29" x14ac:dyDescent="0.25">
      <c r="A4691" s="2">
        <v>4690</v>
      </c>
      <c r="B4691" s="3" t="s">
        <v>178</v>
      </c>
      <c r="C4691" s="3" t="s">
        <v>333</v>
      </c>
      <c r="D4691" s="3" t="s">
        <v>179</v>
      </c>
      <c r="E4691" s="3" t="s">
        <v>221</v>
      </c>
      <c r="F4691" s="3">
        <v>0.56000000000000005</v>
      </c>
      <c r="G4691" s="3">
        <v>0.48</v>
      </c>
      <c r="H4691" s="3" t="s">
        <v>342</v>
      </c>
      <c r="I4691" s="2">
        <v>2540</v>
      </c>
      <c r="J4691" s="3" t="s">
        <v>235</v>
      </c>
      <c r="K4691" s="2">
        <v>2000</v>
      </c>
      <c r="L4691" s="3"/>
      <c r="M4691" s="3" t="s">
        <v>341</v>
      </c>
      <c r="N4691" s="3" t="s">
        <v>342</v>
      </c>
      <c r="O4691" s="3" t="s">
        <v>31</v>
      </c>
      <c r="P4691" s="3"/>
      <c r="Q4691" s="3"/>
      <c r="R4691" s="3">
        <v>0</v>
      </c>
      <c r="S4691" s="3">
        <v>1</v>
      </c>
      <c r="T4691" s="2">
        <v>6</v>
      </c>
      <c r="U4691" s="3">
        <v>0.57139862252520213</v>
      </c>
      <c r="V4691" s="3">
        <v>4.2259155899783112</v>
      </c>
      <c r="W4691" s="3">
        <v>0.56729884979357015</v>
      </c>
      <c r="X4691" s="3">
        <v>2007.7659983626227</v>
      </c>
      <c r="Y4691" s="3">
        <v>4.2259155899783112</v>
      </c>
      <c r="Z4691" s="3">
        <v>0.56729834827674808</v>
      </c>
      <c r="AA4691" s="3">
        <v>2007.7659983626227</v>
      </c>
      <c r="AB4691">
        <f t="shared" si="120"/>
        <v>4.2259155899783112</v>
      </c>
      <c r="AC4691">
        <f t="shared" si="121"/>
        <v>0.56729834827674808</v>
      </c>
    </row>
    <row r="4692" spans="1:29" x14ac:dyDescent="0.25">
      <c r="A4692" s="2">
        <v>4691</v>
      </c>
      <c r="B4692" s="3" t="s">
        <v>178</v>
      </c>
      <c r="C4692" s="3" t="s">
        <v>333</v>
      </c>
      <c r="D4692" s="3" t="s">
        <v>179</v>
      </c>
      <c r="E4692" s="3" t="s">
        <v>221</v>
      </c>
      <c r="F4692" s="3">
        <v>0.56000000000000005</v>
      </c>
      <c r="G4692" s="3">
        <v>0.48</v>
      </c>
      <c r="H4692" s="3" t="s">
        <v>342</v>
      </c>
      <c r="I4692" s="2">
        <v>2540</v>
      </c>
      <c r="J4692" s="3" t="s">
        <v>235</v>
      </c>
      <c r="K4692" s="2">
        <v>2540</v>
      </c>
      <c r="L4692" s="3"/>
      <c r="M4692" s="3" t="s">
        <v>341</v>
      </c>
      <c r="N4692" s="3" t="s">
        <v>342</v>
      </c>
      <c r="O4692" s="3" t="s">
        <v>31</v>
      </c>
      <c r="P4692" s="3"/>
      <c r="Q4692" s="3"/>
      <c r="R4692" s="3">
        <v>0</v>
      </c>
      <c r="S4692" s="3">
        <v>1</v>
      </c>
      <c r="T4692" s="2">
        <v>1</v>
      </c>
      <c r="U4692" s="3">
        <v>9.5722437353616995E-6</v>
      </c>
      <c r="V4692" s="3">
        <v>6.4764741536620226E-5</v>
      </c>
      <c r="W4692" s="3">
        <v>7.8019559811229903E-6</v>
      </c>
      <c r="X4692" s="3">
        <v>2.9723573481720666E-2</v>
      </c>
      <c r="Y4692" s="3">
        <v>6.4764741536620226E-5</v>
      </c>
      <c r="Z4692" s="3">
        <v>7.8019490838548994E-6</v>
      </c>
      <c r="AA4692" s="3">
        <v>2.9723573481720666E-2</v>
      </c>
      <c r="AB4692">
        <f t="shared" si="120"/>
        <v>6.4764741536620226E-5</v>
      </c>
      <c r="AC4692">
        <f t="shared" si="121"/>
        <v>7.8019490838548994E-6</v>
      </c>
    </row>
    <row r="4693" spans="1:29" x14ac:dyDescent="0.25">
      <c r="A4693" s="2">
        <v>4692</v>
      </c>
      <c r="B4693" s="3" t="s">
        <v>178</v>
      </c>
      <c r="C4693" s="3" t="s">
        <v>333</v>
      </c>
      <c r="D4693" s="3" t="s">
        <v>179</v>
      </c>
      <c r="E4693" s="3" t="s">
        <v>221</v>
      </c>
      <c r="F4693" s="3">
        <v>0.56000000000000005</v>
      </c>
      <c r="G4693" s="3">
        <v>0.48</v>
      </c>
      <c r="H4693" s="3" t="s">
        <v>342</v>
      </c>
      <c r="I4693" s="2">
        <v>4110</v>
      </c>
      <c r="J4693" s="3" t="s">
        <v>77</v>
      </c>
      <c r="K4693" s="2">
        <v>1000</v>
      </c>
      <c r="L4693" s="3" t="s">
        <v>64</v>
      </c>
      <c r="M4693" s="3" t="s">
        <v>341</v>
      </c>
      <c r="N4693" s="3" t="s">
        <v>342</v>
      </c>
      <c r="O4693" s="3"/>
      <c r="P4693" s="3"/>
      <c r="Q4693" s="3"/>
      <c r="R4693" s="3">
        <v>0</v>
      </c>
      <c r="S4693" s="3">
        <v>1</v>
      </c>
      <c r="T4693" s="2">
        <v>1</v>
      </c>
      <c r="U4693" s="3">
        <v>1.18527238187032E-4</v>
      </c>
      <c r="V4693" s="3">
        <v>8.7371811472638952E-4</v>
      </c>
      <c r="W4693" s="3">
        <v>1.1654824230167674E-4</v>
      </c>
      <c r="X4693" s="3">
        <v>0.41740746215245916</v>
      </c>
      <c r="Y4693" s="3">
        <v>8.7371811472638952E-4</v>
      </c>
      <c r="Z4693" s="3">
        <v>1.1654813926796901E-4</v>
      </c>
      <c r="AA4693" s="3">
        <v>0.41740746215245916</v>
      </c>
      <c r="AB4693">
        <f t="shared" si="120"/>
        <v>8.7371811472638952E-4</v>
      </c>
      <c r="AC4693">
        <f t="shared" si="121"/>
        <v>1.1654813926796901E-4</v>
      </c>
    </row>
    <row r="4694" spans="1:29" x14ac:dyDescent="0.25">
      <c r="A4694" s="2">
        <v>4693</v>
      </c>
      <c r="B4694" s="3" t="s">
        <v>178</v>
      </c>
      <c r="C4694" s="3" t="s">
        <v>333</v>
      </c>
      <c r="D4694" s="3" t="s">
        <v>179</v>
      </c>
      <c r="E4694" s="3" t="s">
        <v>221</v>
      </c>
      <c r="F4694" s="3">
        <v>0.56000000000000005</v>
      </c>
      <c r="G4694" s="3">
        <v>0.48</v>
      </c>
      <c r="H4694" s="3" t="s">
        <v>342</v>
      </c>
      <c r="I4694" s="2">
        <v>4110</v>
      </c>
      <c r="J4694" s="3" t="s">
        <v>77</v>
      </c>
      <c r="K4694" s="2">
        <v>4110</v>
      </c>
      <c r="L4694" s="3" t="s">
        <v>64</v>
      </c>
      <c r="M4694" s="3" t="s">
        <v>361</v>
      </c>
      <c r="N4694" s="3" t="s">
        <v>342</v>
      </c>
      <c r="O4694" s="3"/>
      <c r="P4694" s="3"/>
      <c r="Q4694" s="3"/>
      <c r="R4694" s="3">
        <v>0</v>
      </c>
      <c r="S4694" s="3">
        <v>1</v>
      </c>
      <c r="T4694" s="2">
        <v>1</v>
      </c>
      <c r="U4694" s="3">
        <v>4.1532732102632502E-2</v>
      </c>
      <c r="V4694" s="3">
        <v>0.24634370173026651</v>
      </c>
      <c r="W4694" s="3">
        <v>2.1025916727015703E-2</v>
      </c>
      <c r="X4694" s="3">
        <v>100.50832780873141</v>
      </c>
      <c r="Y4694" s="3">
        <v>0.24634370173026651</v>
      </c>
      <c r="Z4694" s="3">
        <v>2.10258981391921E-2</v>
      </c>
      <c r="AA4694" s="3">
        <v>100.50832780873141</v>
      </c>
      <c r="AB4694">
        <f t="shared" si="120"/>
        <v>0.24634370173026651</v>
      </c>
      <c r="AC4694">
        <f t="shared" si="121"/>
        <v>2.10258981391921E-2</v>
      </c>
    </row>
    <row r="4695" spans="1:29" x14ac:dyDescent="0.25">
      <c r="A4695" s="2">
        <v>4694</v>
      </c>
      <c r="B4695" s="3" t="s">
        <v>178</v>
      </c>
      <c r="C4695" s="3" t="s">
        <v>333</v>
      </c>
      <c r="D4695" s="3" t="s">
        <v>179</v>
      </c>
      <c r="E4695" s="3" t="s">
        <v>221</v>
      </c>
      <c r="F4695" s="3">
        <v>0.56000000000000005</v>
      </c>
      <c r="G4695" s="3">
        <v>0.48</v>
      </c>
      <c r="H4695" s="3" t="s">
        <v>342</v>
      </c>
      <c r="I4695" s="2">
        <v>4110</v>
      </c>
      <c r="J4695" s="3" t="s">
        <v>77</v>
      </c>
      <c r="K4695" s="2">
        <v>4110</v>
      </c>
      <c r="L4695" s="3" t="s">
        <v>64</v>
      </c>
      <c r="M4695" s="3" t="s">
        <v>341</v>
      </c>
      <c r="N4695" s="3" t="s">
        <v>342</v>
      </c>
      <c r="O4695" s="3"/>
      <c r="P4695" s="3"/>
      <c r="Q4695" s="3"/>
      <c r="R4695" s="3">
        <v>0</v>
      </c>
      <c r="S4695" s="3">
        <v>1</v>
      </c>
      <c r="T4695" s="2">
        <v>22</v>
      </c>
      <c r="U4695" s="3">
        <v>1.7113787906321813</v>
      </c>
      <c r="V4695" s="3">
        <v>10.413353398251473</v>
      </c>
      <c r="W4695" s="3">
        <v>1.0643619208107595</v>
      </c>
      <c r="X4695" s="3">
        <v>4517.8771202178032</v>
      </c>
      <c r="Y4695" s="3">
        <v>10.413353398251473</v>
      </c>
      <c r="Z4695" s="3">
        <v>1.0643609798685947</v>
      </c>
      <c r="AA4695" s="3">
        <v>4517.8771202178032</v>
      </c>
      <c r="AB4695">
        <f t="shared" si="120"/>
        <v>10.413353398251473</v>
      </c>
      <c r="AC4695">
        <f t="shared" si="121"/>
        <v>1.0643609798685947</v>
      </c>
    </row>
    <row r="4696" spans="1:29" x14ac:dyDescent="0.25">
      <c r="A4696" s="2">
        <v>4695</v>
      </c>
      <c r="B4696" s="3" t="s">
        <v>178</v>
      </c>
      <c r="C4696" s="3" t="s">
        <v>333</v>
      </c>
      <c r="D4696" s="3" t="s">
        <v>179</v>
      </c>
      <c r="E4696" s="3" t="s">
        <v>221</v>
      </c>
      <c r="F4696" s="3">
        <v>0.56000000000000005</v>
      </c>
      <c r="G4696" s="3">
        <v>0.48</v>
      </c>
      <c r="H4696" s="3" t="s">
        <v>342</v>
      </c>
      <c r="I4696" s="2">
        <v>4340</v>
      </c>
      <c r="J4696" s="3" t="s">
        <v>82</v>
      </c>
      <c r="K4696" s="2">
        <v>4340</v>
      </c>
      <c r="L4696" s="3" t="s">
        <v>64</v>
      </c>
      <c r="M4696" s="3" t="s">
        <v>341</v>
      </c>
      <c r="N4696" s="3" t="s">
        <v>342</v>
      </c>
      <c r="O4696" s="3"/>
      <c r="P4696" s="3"/>
      <c r="Q4696" s="3"/>
      <c r="R4696" s="3">
        <v>0</v>
      </c>
      <c r="S4696" s="3">
        <v>1</v>
      </c>
      <c r="T4696" s="2">
        <v>6</v>
      </c>
      <c r="U4696" s="3">
        <v>9.7440367644102882E-2</v>
      </c>
      <c r="V4696" s="3">
        <v>0.46454802563395126</v>
      </c>
      <c r="W4696" s="3">
        <v>3.7026742099992162E-2</v>
      </c>
      <c r="X4696" s="3">
        <v>213.57637100313258</v>
      </c>
      <c r="Y4696" s="3">
        <v>0.46454802563395126</v>
      </c>
      <c r="Z4696" s="3">
        <v>3.7026709366744001E-2</v>
      </c>
      <c r="AA4696" s="3">
        <v>213.57637100313258</v>
      </c>
      <c r="AB4696">
        <f t="shared" si="120"/>
        <v>0.46454802563395126</v>
      </c>
      <c r="AC4696">
        <f t="shared" si="121"/>
        <v>3.7026709366744001E-2</v>
      </c>
    </row>
    <row r="4697" spans="1:29" x14ac:dyDescent="0.25">
      <c r="A4697" s="2">
        <v>4696</v>
      </c>
      <c r="B4697" s="3" t="s">
        <v>178</v>
      </c>
      <c r="C4697" s="3" t="s">
        <v>333</v>
      </c>
      <c r="D4697" s="3" t="s">
        <v>179</v>
      </c>
      <c r="E4697" s="3" t="s">
        <v>221</v>
      </c>
      <c r="F4697" s="3">
        <v>0.56000000000000005</v>
      </c>
      <c r="G4697" s="3">
        <v>0.48</v>
      </c>
      <c r="H4697" s="3" t="s">
        <v>342</v>
      </c>
      <c r="I4697" s="2">
        <v>6410</v>
      </c>
      <c r="J4697" s="3" t="s">
        <v>100</v>
      </c>
      <c r="K4697" s="2">
        <v>6410</v>
      </c>
      <c r="L4697" s="3" t="s">
        <v>64</v>
      </c>
      <c r="M4697" s="3" t="s">
        <v>341</v>
      </c>
      <c r="N4697" s="3" t="s">
        <v>342</v>
      </c>
      <c r="O4697" s="3"/>
      <c r="P4697" s="3"/>
      <c r="Q4697" s="3"/>
      <c r="R4697" s="3">
        <v>0</v>
      </c>
      <c r="S4697" s="3">
        <v>1</v>
      </c>
      <c r="T4697" s="2">
        <v>8</v>
      </c>
      <c r="U4697" s="3">
        <v>1.0731305832273654</v>
      </c>
      <c r="V4697" s="3">
        <v>6.0380703492346939</v>
      </c>
      <c r="W4697" s="3">
        <v>0.55437851957971351</v>
      </c>
      <c r="X4697" s="3">
        <v>2357.7043416748347</v>
      </c>
      <c r="Y4697" s="3">
        <v>6.0380703492346939</v>
      </c>
      <c r="Z4697" s="3">
        <v>0.55437802948502379</v>
      </c>
      <c r="AA4697" s="3">
        <v>2357.7043416748347</v>
      </c>
      <c r="AB4697">
        <f t="shared" si="120"/>
        <v>6.0380703492346939</v>
      </c>
      <c r="AC4697">
        <f t="shared" si="121"/>
        <v>0.55437802948502379</v>
      </c>
    </row>
    <row r="4698" spans="1:29" x14ac:dyDescent="0.25">
      <c r="A4698" s="2">
        <v>4697</v>
      </c>
      <c r="B4698" s="3" t="s">
        <v>178</v>
      </c>
      <c r="C4698" s="3" t="s">
        <v>384</v>
      </c>
      <c r="D4698" s="3" t="s">
        <v>385</v>
      </c>
      <c r="E4698" s="3" t="s">
        <v>386</v>
      </c>
      <c r="F4698" s="3">
        <v>0.36</v>
      </c>
      <c r="G4698" s="3">
        <v>0.57999999999999996</v>
      </c>
      <c r="H4698" s="3" t="s">
        <v>31</v>
      </c>
      <c r="I4698" s="2">
        <v>2110</v>
      </c>
      <c r="J4698" s="3" t="s">
        <v>32</v>
      </c>
      <c r="K4698" s="2">
        <v>2110</v>
      </c>
      <c r="L4698" s="3"/>
      <c r="M4698" s="3" t="s">
        <v>387</v>
      </c>
      <c r="N4698" s="3" t="s">
        <v>387</v>
      </c>
      <c r="O4698" s="3" t="s">
        <v>31</v>
      </c>
      <c r="P4698" s="3"/>
      <c r="Q4698" s="3"/>
      <c r="R4698" s="3">
        <v>0</v>
      </c>
      <c r="S4698" s="3">
        <v>1</v>
      </c>
      <c r="T4698" s="2">
        <v>791</v>
      </c>
      <c r="U4698" s="3">
        <v>345.60782050915441</v>
      </c>
      <c r="V4698" s="3">
        <v>2918.3947851108514</v>
      </c>
      <c r="W4698" s="3">
        <v>470.36048606604317</v>
      </c>
      <c r="X4698" s="3">
        <v>958084.62406766228</v>
      </c>
      <c r="Y4698" s="3">
        <v>2918.3947851108514</v>
      </c>
      <c r="Z4698" s="3">
        <v>470.36007024694487</v>
      </c>
      <c r="AA4698" s="3">
        <v>958084.62406766228</v>
      </c>
      <c r="AB4698">
        <f t="shared" si="120"/>
        <v>2918.3947851108514</v>
      </c>
      <c r="AC4698">
        <f t="shared" si="121"/>
        <v>470.36007024694487</v>
      </c>
    </row>
    <row r="4699" spans="1:29" x14ac:dyDescent="0.25">
      <c r="A4699" s="2">
        <v>4698</v>
      </c>
      <c r="B4699" s="3" t="s">
        <v>178</v>
      </c>
      <c r="C4699" s="3" t="s">
        <v>384</v>
      </c>
      <c r="D4699" s="3" t="s">
        <v>385</v>
      </c>
      <c r="E4699" s="3" t="s">
        <v>386</v>
      </c>
      <c r="F4699" s="3">
        <v>0.36</v>
      </c>
      <c r="G4699" s="3">
        <v>0.57999999999999996</v>
      </c>
      <c r="H4699" s="3" t="s">
        <v>31</v>
      </c>
      <c r="I4699" s="2">
        <v>2120</v>
      </c>
      <c r="J4699" s="3" t="s">
        <v>226</v>
      </c>
      <c r="K4699" s="2">
        <v>2000</v>
      </c>
      <c r="L4699" s="3"/>
      <c r="M4699" s="3" t="s">
        <v>387</v>
      </c>
      <c r="N4699" s="3" t="s">
        <v>387</v>
      </c>
      <c r="O4699" s="3" t="s">
        <v>31</v>
      </c>
      <c r="P4699" s="3"/>
      <c r="Q4699" s="3"/>
      <c r="R4699" s="3">
        <v>0</v>
      </c>
      <c r="S4699" s="3">
        <v>1</v>
      </c>
      <c r="T4699" s="2">
        <v>6</v>
      </c>
      <c r="U4699" s="3">
        <v>0.13547956568058531</v>
      </c>
      <c r="V4699" s="3">
        <v>1.2371820450149569</v>
      </c>
      <c r="W4699" s="3">
        <v>0.18120834252151455</v>
      </c>
      <c r="X4699" s="3">
        <v>451.11112359510139</v>
      </c>
      <c r="Y4699" s="3">
        <v>1.2371820450149569</v>
      </c>
      <c r="Z4699" s="3">
        <v>0.18120818232546937</v>
      </c>
      <c r="AA4699" s="3">
        <v>451.11112359510139</v>
      </c>
      <c r="AB4699">
        <f t="shared" si="120"/>
        <v>1.2371820450149569</v>
      </c>
      <c r="AC4699">
        <f t="shared" si="121"/>
        <v>0.18120818232546937</v>
      </c>
    </row>
    <row r="4700" spans="1:29" x14ac:dyDescent="0.25">
      <c r="A4700" s="2">
        <v>4699</v>
      </c>
      <c r="B4700" s="3" t="s">
        <v>178</v>
      </c>
      <c r="C4700" s="3" t="s">
        <v>384</v>
      </c>
      <c r="D4700" s="3" t="s">
        <v>385</v>
      </c>
      <c r="E4700" s="3" t="s">
        <v>386</v>
      </c>
      <c r="F4700" s="3">
        <v>0.36</v>
      </c>
      <c r="G4700" s="3">
        <v>0.57999999999999996</v>
      </c>
      <c r="H4700" s="3" t="s">
        <v>31</v>
      </c>
      <c r="I4700" s="2">
        <v>2120</v>
      </c>
      <c r="J4700" s="3" t="s">
        <v>226</v>
      </c>
      <c r="K4700" s="2">
        <v>2120</v>
      </c>
      <c r="L4700" s="3"/>
      <c r="M4700" s="3" t="s">
        <v>387</v>
      </c>
      <c r="N4700" s="3" t="s">
        <v>387</v>
      </c>
      <c r="O4700" s="3" t="s">
        <v>31</v>
      </c>
      <c r="P4700" s="3"/>
      <c r="Q4700" s="3"/>
      <c r="R4700" s="3">
        <v>0</v>
      </c>
      <c r="S4700" s="3">
        <v>1</v>
      </c>
      <c r="T4700" s="2">
        <v>768</v>
      </c>
      <c r="U4700" s="3">
        <v>379.77373700140379</v>
      </c>
      <c r="V4700" s="3">
        <v>3266.3502005527112</v>
      </c>
      <c r="W4700" s="3">
        <v>528.29684172638599</v>
      </c>
      <c r="X4700" s="3">
        <v>1055807.6401836816</v>
      </c>
      <c r="Y4700" s="3">
        <v>3266.3502005527112</v>
      </c>
      <c r="Z4700" s="3">
        <v>528.29637468903354</v>
      </c>
      <c r="AA4700" s="3">
        <v>1055807.6401836816</v>
      </c>
      <c r="AB4700">
        <f t="shared" si="120"/>
        <v>3266.3502005527112</v>
      </c>
      <c r="AC4700">
        <f t="shared" si="121"/>
        <v>528.29637468903354</v>
      </c>
    </row>
    <row r="4701" spans="1:29" x14ac:dyDescent="0.25">
      <c r="A4701" s="2">
        <v>4700</v>
      </c>
      <c r="B4701" s="3" t="s">
        <v>178</v>
      </c>
      <c r="C4701" s="3" t="s">
        <v>384</v>
      </c>
      <c r="D4701" s="3" t="s">
        <v>385</v>
      </c>
      <c r="E4701" s="3" t="s">
        <v>386</v>
      </c>
      <c r="F4701" s="3">
        <v>0.36</v>
      </c>
      <c r="G4701" s="3">
        <v>0.57999999999999996</v>
      </c>
      <c r="H4701" s="3" t="s">
        <v>31</v>
      </c>
      <c r="I4701" s="2">
        <v>2140</v>
      </c>
      <c r="J4701" s="3" t="s">
        <v>228</v>
      </c>
      <c r="K4701" s="2">
        <v>2140</v>
      </c>
      <c r="L4701" s="3"/>
      <c r="M4701" s="3" t="s">
        <v>387</v>
      </c>
      <c r="N4701" s="3" t="s">
        <v>387</v>
      </c>
      <c r="O4701" s="3" t="s">
        <v>31</v>
      </c>
      <c r="P4701" s="3"/>
      <c r="Q4701" s="3"/>
      <c r="R4701" s="3">
        <v>0</v>
      </c>
      <c r="S4701" s="3">
        <v>1</v>
      </c>
      <c r="T4701" s="2">
        <v>3319</v>
      </c>
      <c r="U4701" s="3">
        <v>1774.2301716277298</v>
      </c>
      <c r="V4701" s="3">
        <v>16897.812693446893</v>
      </c>
      <c r="W4701" s="3">
        <v>3018.7568799883534</v>
      </c>
      <c r="X4701" s="3">
        <v>4902201.1369946413</v>
      </c>
      <c r="Y4701" s="3">
        <v>16897.812693446893</v>
      </c>
      <c r="Z4701" s="3">
        <v>3018.7542112761689</v>
      </c>
      <c r="AA4701" s="3">
        <v>4902201.1369946413</v>
      </c>
      <c r="AB4701">
        <f t="shared" si="120"/>
        <v>16897.812693446893</v>
      </c>
      <c r="AC4701">
        <f t="shared" si="121"/>
        <v>3018.7542112761689</v>
      </c>
    </row>
    <row r="4702" spans="1:29" x14ac:dyDescent="0.25">
      <c r="A4702" s="2">
        <v>4701</v>
      </c>
      <c r="B4702" s="3" t="s">
        <v>178</v>
      </c>
      <c r="C4702" s="3" t="s">
        <v>384</v>
      </c>
      <c r="D4702" s="3" t="s">
        <v>385</v>
      </c>
      <c r="E4702" s="3" t="s">
        <v>386</v>
      </c>
      <c r="F4702" s="3">
        <v>0.36</v>
      </c>
      <c r="G4702" s="3">
        <v>0.57999999999999996</v>
      </c>
      <c r="H4702" s="3" t="s">
        <v>31</v>
      </c>
      <c r="I4702" s="2">
        <v>2210</v>
      </c>
      <c r="J4702" s="3" t="s">
        <v>37</v>
      </c>
      <c r="K4702" s="2">
        <v>2000</v>
      </c>
      <c r="L4702" s="3"/>
      <c r="M4702" s="3" t="s">
        <v>387</v>
      </c>
      <c r="N4702" s="3" t="s">
        <v>387</v>
      </c>
      <c r="O4702" s="3" t="s">
        <v>31</v>
      </c>
      <c r="P4702" s="3"/>
      <c r="Q4702" s="3"/>
      <c r="R4702" s="3">
        <v>0</v>
      </c>
      <c r="S4702" s="3">
        <v>1</v>
      </c>
      <c r="T4702" s="2">
        <v>70</v>
      </c>
      <c r="U4702" s="3">
        <v>7.4841868521917023</v>
      </c>
      <c r="V4702" s="3">
        <v>55.032503777778153</v>
      </c>
      <c r="W4702" s="3">
        <v>6.3463457180376484</v>
      </c>
      <c r="X4702" s="3">
        <v>21922.647553962441</v>
      </c>
      <c r="Y4702" s="3">
        <v>55.032503777778153</v>
      </c>
      <c r="Z4702" s="3">
        <v>6.3463401075924093</v>
      </c>
      <c r="AA4702" s="3">
        <v>21922.647553962441</v>
      </c>
      <c r="AB4702">
        <f t="shared" si="120"/>
        <v>55.032503777778153</v>
      </c>
      <c r="AC4702">
        <f t="shared" si="121"/>
        <v>6.3463401075924093</v>
      </c>
    </row>
    <row r="4703" spans="1:29" x14ac:dyDescent="0.25">
      <c r="A4703" s="2">
        <v>4702</v>
      </c>
      <c r="B4703" s="3" t="s">
        <v>178</v>
      </c>
      <c r="C4703" s="3" t="s">
        <v>384</v>
      </c>
      <c r="D4703" s="3" t="s">
        <v>385</v>
      </c>
      <c r="E4703" s="3" t="s">
        <v>386</v>
      </c>
      <c r="F4703" s="3">
        <v>0.36</v>
      </c>
      <c r="G4703" s="3">
        <v>0.57999999999999996</v>
      </c>
      <c r="H4703" s="3" t="s">
        <v>31</v>
      </c>
      <c r="I4703" s="2">
        <v>2210</v>
      </c>
      <c r="J4703" s="3" t="s">
        <v>37</v>
      </c>
      <c r="K4703" s="2">
        <v>2210</v>
      </c>
      <c r="L4703" s="3"/>
      <c r="M4703" s="3" t="s">
        <v>387</v>
      </c>
      <c r="N4703" s="3" t="s">
        <v>387</v>
      </c>
      <c r="O4703" s="3" t="s">
        <v>31</v>
      </c>
      <c r="P4703" s="3"/>
      <c r="Q4703" s="3"/>
      <c r="R4703" s="3">
        <v>0</v>
      </c>
      <c r="S4703" s="3">
        <v>1</v>
      </c>
      <c r="T4703" s="2">
        <v>6156</v>
      </c>
      <c r="U4703" s="3">
        <v>3212.7907117017962</v>
      </c>
      <c r="V4703" s="3">
        <v>22376.773270516514</v>
      </c>
      <c r="W4703" s="3">
        <v>2543.6261947892531</v>
      </c>
      <c r="X4703" s="3">
        <v>8873079.7710418142</v>
      </c>
      <c r="Y4703" s="3">
        <v>22376.773270516514</v>
      </c>
      <c r="Z4703" s="3">
        <v>2543.6239461132095</v>
      </c>
      <c r="AA4703" s="3">
        <v>8873079.7710418142</v>
      </c>
      <c r="AB4703">
        <f t="shared" si="120"/>
        <v>22376.773270516514</v>
      </c>
      <c r="AC4703">
        <f t="shared" si="121"/>
        <v>2543.6239461132095</v>
      </c>
    </row>
    <row r="4704" spans="1:29" x14ac:dyDescent="0.25">
      <c r="A4704" s="2">
        <v>4703</v>
      </c>
      <c r="B4704" s="3" t="s">
        <v>178</v>
      </c>
      <c r="C4704" s="3" t="s">
        <v>384</v>
      </c>
      <c r="D4704" s="3" t="s">
        <v>385</v>
      </c>
      <c r="E4704" s="3" t="s">
        <v>386</v>
      </c>
      <c r="F4704" s="3">
        <v>0.36</v>
      </c>
      <c r="G4704" s="3">
        <v>0.57999999999999996</v>
      </c>
      <c r="H4704" s="3" t="s">
        <v>31</v>
      </c>
      <c r="I4704" s="2">
        <v>2240</v>
      </c>
      <c r="J4704" s="3" t="s">
        <v>38</v>
      </c>
      <c r="K4704" s="2">
        <v>2000</v>
      </c>
      <c r="L4704" s="3"/>
      <c r="M4704" s="3" t="s">
        <v>387</v>
      </c>
      <c r="N4704" s="3" t="s">
        <v>387</v>
      </c>
      <c r="O4704" s="3" t="s">
        <v>31</v>
      </c>
      <c r="P4704" s="3"/>
      <c r="Q4704" s="3"/>
      <c r="R4704" s="3">
        <v>0</v>
      </c>
      <c r="S4704" s="3">
        <v>1</v>
      </c>
      <c r="T4704" s="2">
        <v>55</v>
      </c>
      <c r="U4704" s="3">
        <v>1.0983613164114314</v>
      </c>
      <c r="V4704" s="3">
        <v>6.5783223487596851</v>
      </c>
      <c r="W4704" s="3">
        <v>1.0069021962158049</v>
      </c>
      <c r="X4704" s="3">
        <v>3094.3650538048137</v>
      </c>
      <c r="Y4704" s="3">
        <v>6.5783223487596851</v>
      </c>
      <c r="Z4704" s="3">
        <v>1.0069013060705325</v>
      </c>
      <c r="AA4704" s="3">
        <v>3094.3650538048137</v>
      </c>
      <c r="AB4704">
        <f t="shared" si="120"/>
        <v>6.5783223487596851</v>
      </c>
      <c r="AC4704">
        <f t="shared" si="121"/>
        <v>1.0069013060705325</v>
      </c>
    </row>
    <row r="4705" spans="1:29" x14ac:dyDescent="0.25">
      <c r="A4705" s="2">
        <v>4704</v>
      </c>
      <c r="B4705" s="3" t="s">
        <v>178</v>
      </c>
      <c r="C4705" s="3" t="s">
        <v>384</v>
      </c>
      <c r="D4705" s="3" t="s">
        <v>385</v>
      </c>
      <c r="E4705" s="3" t="s">
        <v>386</v>
      </c>
      <c r="F4705" s="3">
        <v>0.36</v>
      </c>
      <c r="G4705" s="3">
        <v>0.57999999999999996</v>
      </c>
      <c r="H4705" s="3" t="s">
        <v>31</v>
      </c>
      <c r="I4705" s="2">
        <v>2240</v>
      </c>
      <c r="J4705" s="3" t="s">
        <v>38</v>
      </c>
      <c r="K4705" s="2">
        <v>2240</v>
      </c>
      <c r="L4705" s="3"/>
      <c r="M4705" s="3" t="s">
        <v>387</v>
      </c>
      <c r="N4705" s="3" t="s">
        <v>387</v>
      </c>
      <c r="O4705" s="3" t="s">
        <v>31</v>
      </c>
      <c r="P4705" s="3"/>
      <c r="Q4705" s="3"/>
      <c r="R4705" s="3">
        <v>0</v>
      </c>
      <c r="S4705" s="3">
        <v>1</v>
      </c>
      <c r="T4705" s="2">
        <v>5456</v>
      </c>
      <c r="U4705" s="3">
        <v>2769.2111766453777</v>
      </c>
      <c r="V4705" s="3">
        <v>16761.87639828067</v>
      </c>
      <c r="W4705" s="3">
        <v>3046.6563856605853</v>
      </c>
      <c r="X4705" s="3">
        <v>7524341.5263542654</v>
      </c>
      <c r="Y4705" s="3">
        <v>16761.87639828067</v>
      </c>
      <c r="Z4705" s="3">
        <v>3046.6536922840232</v>
      </c>
      <c r="AA4705" s="3">
        <v>7524341.5263542654</v>
      </c>
      <c r="AB4705">
        <f t="shared" si="120"/>
        <v>16761.87639828067</v>
      </c>
      <c r="AC4705">
        <f t="shared" si="121"/>
        <v>3046.6536922840232</v>
      </c>
    </row>
    <row r="4706" spans="1:29" x14ac:dyDescent="0.25">
      <c r="A4706" s="2">
        <v>4705</v>
      </c>
      <c r="B4706" s="3" t="s">
        <v>178</v>
      </c>
      <c r="C4706" s="3" t="s">
        <v>384</v>
      </c>
      <c r="D4706" s="3" t="s">
        <v>385</v>
      </c>
      <c r="E4706" s="3" t="s">
        <v>386</v>
      </c>
      <c r="F4706" s="3">
        <v>0.36</v>
      </c>
      <c r="G4706" s="3">
        <v>0.57999999999999996</v>
      </c>
      <c r="H4706" s="3" t="s">
        <v>31</v>
      </c>
      <c r="I4706" s="2">
        <v>2430</v>
      </c>
      <c r="J4706" s="3" t="s">
        <v>231</v>
      </c>
      <c r="K4706" s="2">
        <v>2000</v>
      </c>
      <c r="L4706" s="3"/>
      <c r="M4706" s="3" t="s">
        <v>387</v>
      </c>
      <c r="N4706" s="3" t="s">
        <v>387</v>
      </c>
      <c r="O4706" s="3" t="s">
        <v>31</v>
      </c>
      <c r="P4706" s="3"/>
      <c r="Q4706" s="3"/>
      <c r="R4706" s="3">
        <v>0</v>
      </c>
      <c r="S4706" s="3">
        <v>1</v>
      </c>
      <c r="T4706" s="2">
        <v>20</v>
      </c>
      <c r="U4706" s="3">
        <v>0.8023047285975653</v>
      </c>
      <c r="V4706" s="3">
        <v>7.1108745618190667</v>
      </c>
      <c r="W4706" s="3">
        <v>1.0342363947329649</v>
      </c>
      <c r="X4706" s="3">
        <v>2698.1706331230544</v>
      </c>
      <c r="Y4706" s="3">
        <v>7.1108745618190667</v>
      </c>
      <c r="Z4706" s="3">
        <v>1.0342354804230725</v>
      </c>
      <c r="AA4706" s="3">
        <v>2698.1706331230544</v>
      </c>
      <c r="AB4706">
        <f t="shared" si="120"/>
        <v>7.1108745618190667</v>
      </c>
      <c r="AC4706">
        <f t="shared" si="121"/>
        <v>1.0342354804230725</v>
      </c>
    </row>
    <row r="4707" spans="1:29" x14ac:dyDescent="0.25">
      <c r="A4707" s="2">
        <v>4706</v>
      </c>
      <c r="B4707" s="3" t="s">
        <v>178</v>
      </c>
      <c r="C4707" s="3" t="s">
        <v>384</v>
      </c>
      <c r="D4707" s="3" t="s">
        <v>385</v>
      </c>
      <c r="E4707" s="3" t="s">
        <v>386</v>
      </c>
      <c r="F4707" s="3">
        <v>0.36</v>
      </c>
      <c r="G4707" s="3">
        <v>0.57999999999999996</v>
      </c>
      <c r="H4707" s="3" t="s">
        <v>31</v>
      </c>
      <c r="I4707" s="2">
        <v>2430</v>
      </c>
      <c r="J4707" s="3" t="s">
        <v>231</v>
      </c>
      <c r="K4707" s="2">
        <v>2430</v>
      </c>
      <c r="L4707" s="3"/>
      <c r="M4707" s="3" t="s">
        <v>387</v>
      </c>
      <c r="N4707" s="3" t="s">
        <v>387</v>
      </c>
      <c r="O4707" s="3" t="s">
        <v>31</v>
      </c>
      <c r="P4707" s="3"/>
      <c r="Q4707" s="3"/>
      <c r="R4707" s="3">
        <v>0</v>
      </c>
      <c r="S4707" s="3">
        <v>1</v>
      </c>
      <c r="T4707" s="2">
        <v>342</v>
      </c>
      <c r="U4707" s="3">
        <v>159.34869884315012</v>
      </c>
      <c r="V4707" s="3">
        <v>1275.5423956290078</v>
      </c>
      <c r="W4707" s="3">
        <v>203.84985250008808</v>
      </c>
      <c r="X4707" s="3">
        <v>449059.11770771613</v>
      </c>
      <c r="Y4707" s="3">
        <v>1275.5423956290078</v>
      </c>
      <c r="Z4707" s="3">
        <v>203.84967228796518</v>
      </c>
      <c r="AA4707" s="3">
        <v>449059.11770771613</v>
      </c>
      <c r="AB4707">
        <f t="shared" si="120"/>
        <v>1275.5423956290078</v>
      </c>
      <c r="AC4707">
        <f t="shared" si="121"/>
        <v>203.84967228796518</v>
      </c>
    </row>
    <row r="4708" spans="1:29" x14ac:dyDescent="0.25">
      <c r="A4708" s="2">
        <v>4707</v>
      </c>
      <c r="B4708" s="3" t="s">
        <v>178</v>
      </c>
      <c r="C4708" s="3" t="s">
        <v>384</v>
      </c>
      <c r="D4708" s="3" t="s">
        <v>385</v>
      </c>
      <c r="E4708" s="3" t="s">
        <v>386</v>
      </c>
      <c r="F4708" s="3">
        <v>0.36</v>
      </c>
      <c r="G4708" s="3">
        <v>0.57999999999999996</v>
      </c>
      <c r="H4708" s="3" t="s">
        <v>31</v>
      </c>
      <c r="I4708" s="2">
        <v>2510</v>
      </c>
      <c r="J4708" s="3" t="s">
        <v>234</v>
      </c>
      <c r="K4708" s="2">
        <v>2000</v>
      </c>
      <c r="L4708" s="3"/>
      <c r="M4708" s="3" t="s">
        <v>387</v>
      </c>
      <c r="N4708" s="3" t="s">
        <v>387</v>
      </c>
      <c r="O4708" s="3" t="s">
        <v>31</v>
      </c>
      <c r="P4708" s="3"/>
      <c r="Q4708" s="3"/>
      <c r="R4708" s="3">
        <v>0</v>
      </c>
      <c r="S4708" s="3">
        <v>1</v>
      </c>
      <c r="T4708" s="2">
        <v>14</v>
      </c>
      <c r="U4708" s="3">
        <v>0.41994309775841565</v>
      </c>
      <c r="V4708" s="3">
        <v>3.6705718590529961</v>
      </c>
      <c r="W4708" s="3">
        <v>0.52807514776470554</v>
      </c>
      <c r="X4708" s="3">
        <v>1395.1281547969911</v>
      </c>
      <c r="Y4708" s="3">
        <v>3.6705718590529961</v>
      </c>
      <c r="Z4708" s="3">
        <v>0.52807468092333931</v>
      </c>
      <c r="AA4708" s="3">
        <v>1395.1281547969911</v>
      </c>
      <c r="AB4708">
        <f t="shared" si="120"/>
        <v>3.6705718590529961</v>
      </c>
      <c r="AC4708">
        <f t="shared" si="121"/>
        <v>0.52807468092333931</v>
      </c>
    </row>
    <row r="4709" spans="1:29" x14ac:dyDescent="0.25">
      <c r="A4709" s="2">
        <v>4708</v>
      </c>
      <c r="B4709" s="3" t="s">
        <v>178</v>
      </c>
      <c r="C4709" s="3" t="s">
        <v>384</v>
      </c>
      <c r="D4709" s="3" t="s">
        <v>385</v>
      </c>
      <c r="E4709" s="3" t="s">
        <v>386</v>
      </c>
      <c r="F4709" s="3">
        <v>0.36</v>
      </c>
      <c r="G4709" s="3">
        <v>0.57999999999999996</v>
      </c>
      <c r="H4709" s="3" t="s">
        <v>31</v>
      </c>
      <c r="I4709" s="2">
        <v>2510</v>
      </c>
      <c r="J4709" s="3" t="s">
        <v>234</v>
      </c>
      <c r="K4709" s="2">
        <v>2510</v>
      </c>
      <c r="L4709" s="3"/>
      <c r="M4709" s="3" t="s">
        <v>387</v>
      </c>
      <c r="N4709" s="3" t="s">
        <v>387</v>
      </c>
      <c r="O4709" s="3" t="s">
        <v>31</v>
      </c>
      <c r="P4709" s="3"/>
      <c r="Q4709" s="3"/>
      <c r="R4709" s="3">
        <v>0</v>
      </c>
      <c r="S4709" s="3">
        <v>1</v>
      </c>
      <c r="T4709" s="2">
        <v>127</v>
      </c>
      <c r="U4709" s="3">
        <v>60.749795036868953</v>
      </c>
      <c r="V4709" s="3">
        <v>468.41916840654773</v>
      </c>
      <c r="W4709" s="3">
        <v>74.707087347701858</v>
      </c>
      <c r="X4709" s="3">
        <v>167524.45137484712</v>
      </c>
      <c r="Y4709" s="3">
        <v>468.41916840654773</v>
      </c>
      <c r="Z4709" s="3">
        <v>74.707021303391997</v>
      </c>
      <c r="AA4709" s="3">
        <v>167524.45137484712</v>
      </c>
      <c r="AB4709">
        <f t="shared" si="120"/>
        <v>468.41916840654773</v>
      </c>
      <c r="AC4709">
        <f t="shared" si="121"/>
        <v>74.707021303391997</v>
      </c>
    </row>
    <row r="4710" spans="1:29" x14ac:dyDescent="0.25">
      <c r="A4710" s="2">
        <v>4709</v>
      </c>
      <c r="B4710" s="3" t="s">
        <v>178</v>
      </c>
      <c r="C4710" s="3" t="s">
        <v>384</v>
      </c>
      <c r="D4710" s="3" t="s">
        <v>385</v>
      </c>
      <c r="E4710" s="3" t="s">
        <v>386</v>
      </c>
      <c r="F4710" s="3">
        <v>0.36</v>
      </c>
      <c r="G4710" s="3">
        <v>0.57999999999999996</v>
      </c>
      <c r="H4710" s="3" t="s">
        <v>31</v>
      </c>
      <c r="I4710" s="2">
        <v>2540</v>
      </c>
      <c r="J4710" s="3" t="s">
        <v>235</v>
      </c>
      <c r="K4710" s="2">
        <v>2540</v>
      </c>
      <c r="L4710" s="3"/>
      <c r="M4710" s="3" t="s">
        <v>387</v>
      </c>
      <c r="N4710" s="3" t="s">
        <v>387</v>
      </c>
      <c r="O4710" s="3" t="s">
        <v>31</v>
      </c>
      <c r="P4710" s="3"/>
      <c r="Q4710" s="3"/>
      <c r="R4710" s="3">
        <v>0</v>
      </c>
      <c r="S4710" s="3">
        <v>1</v>
      </c>
      <c r="T4710" s="2">
        <v>4</v>
      </c>
      <c r="U4710" s="3">
        <v>0.3347491936698806</v>
      </c>
      <c r="V4710" s="3">
        <v>2.352117870513271</v>
      </c>
      <c r="W4710" s="3">
        <v>0.30497335854002883</v>
      </c>
      <c r="X4710" s="3">
        <v>1126.8447187572351</v>
      </c>
      <c r="Y4710" s="3">
        <v>2.352117870513271</v>
      </c>
      <c r="Z4710" s="3">
        <v>0.3049730889303342</v>
      </c>
      <c r="AA4710" s="3">
        <v>1126.8447187572351</v>
      </c>
      <c r="AB4710">
        <f t="shared" si="120"/>
        <v>2.352117870513271</v>
      </c>
      <c r="AC4710">
        <f t="shared" si="121"/>
        <v>0.3049730889303342</v>
      </c>
    </row>
    <row r="4711" spans="1:29" x14ac:dyDescent="0.25">
      <c r="A4711" s="2">
        <v>4710</v>
      </c>
      <c r="B4711" s="3" t="s">
        <v>178</v>
      </c>
      <c r="C4711" s="3" t="s">
        <v>384</v>
      </c>
      <c r="D4711" s="3" t="s">
        <v>385</v>
      </c>
      <c r="E4711" s="3" t="s">
        <v>386</v>
      </c>
      <c r="F4711" s="3">
        <v>0.36</v>
      </c>
      <c r="G4711" s="3">
        <v>0.57999999999999996</v>
      </c>
      <c r="H4711" s="3" t="s">
        <v>31</v>
      </c>
      <c r="I4711" s="2">
        <v>3300</v>
      </c>
      <c r="J4711" s="3" t="s">
        <v>39</v>
      </c>
      <c r="K4711" s="2">
        <v>3300</v>
      </c>
      <c r="L4711" s="3"/>
      <c r="M4711" s="3" t="s">
        <v>388</v>
      </c>
      <c r="N4711" s="3" t="s">
        <v>389</v>
      </c>
      <c r="O4711" s="3" t="s">
        <v>31</v>
      </c>
      <c r="P4711" s="3"/>
      <c r="Q4711" s="3"/>
      <c r="R4711" s="3">
        <v>0</v>
      </c>
      <c r="S4711" s="3">
        <v>1</v>
      </c>
      <c r="T4711" s="2">
        <v>5</v>
      </c>
      <c r="U4711" s="3">
        <v>0.35126561135048806</v>
      </c>
      <c r="V4711" s="3">
        <v>3.3583194404921226</v>
      </c>
      <c r="W4711" s="3">
        <v>0.59533358615119347</v>
      </c>
      <c r="X4711" s="3">
        <v>1278.9033343286869</v>
      </c>
      <c r="Y4711" s="3">
        <v>3.3583194404921226</v>
      </c>
      <c r="Z4711" s="3">
        <v>0.59533305985044804</v>
      </c>
      <c r="AA4711" s="3">
        <v>1278.9033343286869</v>
      </c>
      <c r="AB4711">
        <f t="shared" si="120"/>
        <v>3.3583194404921226</v>
      </c>
      <c r="AC4711">
        <f t="shared" si="121"/>
        <v>0.59533305985044804</v>
      </c>
    </row>
    <row r="4712" spans="1:29" x14ac:dyDescent="0.25">
      <c r="A4712" s="2">
        <v>4711</v>
      </c>
      <c r="B4712" s="3" t="s">
        <v>178</v>
      </c>
      <c r="C4712" s="3" t="s">
        <v>384</v>
      </c>
      <c r="D4712" s="3" t="s">
        <v>385</v>
      </c>
      <c r="E4712" s="3" t="s">
        <v>386</v>
      </c>
      <c r="F4712" s="3">
        <v>0.36</v>
      </c>
      <c r="G4712" s="3">
        <v>0.57999999999999996</v>
      </c>
      <c r="H4712" s="3" t="s">
        <v>31</v>
      </c>
      <c r="I4712" s="2">
        <v>3300</v>
      </c>
      <c r="J4712" s="3" t="s">
        <v>39</v>
      </c>
      <c r="K4712" s="2">
        <v>3300</v>
      </c>
      <c r="L4712" s="3"/>
      <c r="M4712" s="3" t="s">
        <v>387</v>
      </c>
      <c r="N4712" s="3" t="s">
        <v>387</v>
      </c>
      <c r="O4712" s="3" t="s">
        <v>31</v>
      </c>
      <c r="P4712" s="3"/>
      <c r="Q4712" s="3"/>
      <c r="R4712" s="3">
        <v>0</v>
      </c>
      <c r="S4712" s="3">
        <v>1</v>
      </c>
      <c r="T4712" s="2">
        <v>558</v>
      </c>
      <c r="U4712" s="3">
        <v>208.70181700220061</v>
      </c>
      <c r="V4712" s="3">
        <v>1333.481540895616</v>
      </c>
      <c r="W4712" s="3">
        <v>160.50891908038679</v>
      </c>
      <c r="X4712" s="3">
        <v>564442.07105748123</v>
      </c>
      <c r="Y4712" s="3">
        <v>1333.481540895616</v>
      </c>
      <c r="Z4712" s="3">
        <v>160.50877718353115</v>
      </c>
      <c r="AA4712" s="3">
        <v>564442.07105748123</v>
      </c>
      <c r="AB4712">
        <f t="shared" si="120"/>
        <v>1333.481540895616</v>
      </c>
      <c r="AC4712">
        <f t="shared" si="121"/>
        <v>160.50877718353115</v>
      </c>
    </row>
    <row r="4713" spans="1:29" x14ac:dyDescent="0.25">
      <c r="A4713" s="2">
        <v>4712</v>
      </c>
      <c r="B4713" s="3" t="s">
        <v>178</v>
      </c>
      <c r="C4713" s="3" t="s">
        <v>384</v>
      </c>
      <c r="D4713" s="3" t="s">
        <v>385</v>
      </c>
      <c r="E4713" s="3" t="s">
        <v>386</v>
      </c>
      <c r="F4713" s="3">
        <v>0.36</v>
      </c>
      <c r="G4713" s="3">
        <v>0.57999999999999996</v>
      </c>
      <c r="H4713" s="3" t="s">
        <v>389</v>
      </c>
      <c r="I4713" s="2">
        <v>1110</v>
      </c>
      <c r="J4713" s="3" t="s">
        <v>46</v>
      </c>
      <c r="K4713" s="2">
        <v>1110</v>
      </c>
      <c r="L4713" s="3"/>
      <c r="M4713" s="3" t="s">
        <v>388</v>
      </c>
      <c r="N4713" s="3" t="s">
        <v>389</v>
      </c>
      <c r="O4713" s="3"/>
      <c r="P4713" s="3"/>
      <c r="Q4713" s="3"/>
      <c r="R4713" s="3">
        <v>0</v>
      </c>
      <c r="S4713" s="3">
        <v>1</v>
      </c>
      <c r="T4713" s="2">
        <v>3</v>
      </c>
      <c r="U4713" s="3">
        <v>5.3210638984661926E-2</v>
      </c>
      <c r="V4713" s="3">
        <v>0.57307487404172952</v>
      </c>
      <c r="W4713" s="3">
        <v>0.1026183745127322</v>
      </c>
      <c r="X4713" s="3">
        <v>210.00954675264927</v>
      </c>
      <c r="Y4713" s="3">
        <v>0.57307487404172952</v>
      </c>
      <c r="Z4713" s="3">
        <v>0.1026182837936325</v>
      </c>
      <c r="AA4713" s="3">
        <v>210.00954675264927</v>
      </c>
      <c r="AB4713">
        <f t="shared" si="120"/>
        <v>0.57307487404172952</v>
      </c>
      <c r="AC4713">
        <f t="shared" si="121"/>
        <v>0.1026182837936325</v>
      </c>
    </row>
    <row r="4714" spans="1:29" x14ac:dyDescent="0.25">
      <c r="A4714" s="2">
        <v>4713</v>
      </c>
      <c r="B4714" s="3" t="s">
        <v>178</v>
      </c>
      <c r="C4714" s="3" t="s">
        <v>384</v>
      </c>
      <c r="D4714" s="3" t="s">
        <v>385</v>
      </c>
      <c r="E4714" s="3" t="s">
        <v>386</v>
      </c>
      <c r="F4714" s="3">
        <v>0.36</v>
      </c>
      <c r="G4714" s="3">
        <v>0.57999999999999996</v>
      </c>
      <c r="H4714" s="3" t="s">
        <v>389</v>
      </c>
      <c r="I4714" s="2">
        <v>1210</v>
      </c>
      <c r="J4714" s="3" t="s">
        <v>46</v>
      </c>
      <c r="K4714" s="2">
        <v>1210</v>
      </c>
      <c r="L4714" s="3"/>
      <c r="M4714" s="3" t="s">
        <v>388</v>
      </c>
      <c r="N4714" s="3" t="s">
        <v>389</v>
      </c>
      <c r="O4714" s="3"/>
      <c r="P4714" s="3"/>
      <c r="Q4714" s="3"/>
      <c r="R4714" s="3">
        <v>0</v>
      </c>
      <c r="S4714" s="3">
        <v>1</v>
      </c>
      <c r="T4714" s="2">
        <v>3</v>
      </c>
      <c r="U4714" s="3">
        <v>1.4694536319513851E-2</v>
      </c>
      <c r="V4714" s="3">
        <v>0.17857227340809376</v>
      </c>
      <c r="W4714" s="3">
        <v>2.5139522642175432E-2</v>
      </c>
      <c r="X4714" s="3">
        <v>59.918488561642675</v>
      </c>
      <c r="Y4714" s="3">
        <v>0.17857227340809376</v>
      </c>
      <c r="Z4714" s="3">
        <v>2.5139500417745635E-2</v>
      </c>
      <c r="AA4714" s="3">
        <v>59.918488561642675</v>
      </c>
      <c r="AB4714">
        <f t="shared" si="120"/>
        <v>0.17857227340809376</v>
      </c>
      <c r="AC4714">
        <f t="shared" si="121"/>
        <v>2.5139500417745635E-2</v>
      </c>
    </row>
    <row r="4715" spans="1:29" x14ac:dyDescent="0.25">
      <c r="A4715" s="2">
        <v>4714</v>
      </c>
      <c r="B4715" s="3" t="s">
        <v>178</v>
      </c>
      <c r="C4715" s="3" t="s">
        <v>384</v>
      </c>
      <c r="D4715" s="3" t="s">
        <v>385</v>
      </c>
      <c r="E4715" s="3" t="s">
        <v>386</v>
      </c>
      <c r="F4715" s="3">
        <v>0.36</v>
      </c>
      <c r="G4715" s="3">
        <v>0.57999999999999996</v>
      </c>
      <c r="H4715" s="3" t="s">
        <v>389</v>
      </c>
      <c r="I4715" s="2">
        <v>1210</v>
      </c>
      <c r="J4715" s="3" t="s">
        <v>46</v>
      </c>
      <c r="K4715" s="2">
        <v>1210</v>
      </c>
      <c r="L4715" s="3"/>
      <c r="M4715" s="3" t="s">
        <v>390</v>
      </c>
      <c r="N4715" s="3" t="s">
        <v>389</v>
      </c>
      <c r="O4715" s="3"/>
      <c r="P4715" s="3"/>
      <c r="Q4715" s="3"/>
      <c r="R4715" s="3">
        <v>0</v>
      </c>
      <c r="S4715" s="3">
        <v>1</v>
      </c>
      <c r="T4715" s="2">
        <v>293</v>
      </c>
      <c r="U4715" s="3">
        <v>33.005484588505844</v>
      </c>
      <c r="V4715" s="3">
        <v>342.39246928988354</v>
      </c>
      <c r="W4715" s="3">
        <v>57.194055362646722</v>
      </c>
      <c r="X4715" s="3">
        <v>129716.89343579001</v>
      </c>
      <c r="Y4715" s="3">
        <v>342.39246928988354</v>
      </c>
      <c r="Z4715" s="3">
        <v>57.19400480061779</v>
      </c>
      <c r="AA4715" s="3">
        <v>129716.89343579001</v>
      </c>
      <c r="AB4715">
        <f t="shared" si="120"/>
        <v>342.39246928988354</v>
      </c>
      <c r="AC4715">
        <f t="shared" si="121"/>
        <v>57.19400480061779</v>
      </c>
    </row>
    <row r="4716" spans="1:29" x14ac:dyDescent="0.25">
      <c r="A4716" s="2">
        <v>4715</v>
      </c>
      <c r="B4716" s="3" t="s">
        <v>178</v>
      </c>
      <c r="C4716" s="3" t="s">
        <v>384</v>
      </c>
      <c r="D4716" s="3" t="s">
        <v>385</v>
      </c>
      <c r="E4716" s="3" t="s">
        <v>386</v>
      </c>
      <c r="F4716" s="3">
        <v>0.36</v>
      </c>
      <c r="G4716" s="3">
        <v>0.57999999999999996</v>
      </c>
      <c r="H4716" s="3" t="s">
        <v>389</v>
      </c>
      <c r="I4716" s="2">
        <v>1310</v>
      </c>
      <c r="J4716" s="3" t="s">
        <v>46</v>
      </c>
      <c r="K4716" s="2">
        <v>1310</v>
      </c>
      <c r="L4716" s="3"/>
      <c r="M4716" s="3" t="s">
        <v>388</v>
      </c>
      <c r="N4716" s="3" t="s">
        <v>389</v>
      </c>
      <c r="O4716" s="3"/>
      <c r="P4716" s="3"/>
      <c r="Q4716" s="3"/>
      <c r="R4716" s="3">
        <v>0</v>
      </c>
      <c r="S4716" s="3">
        <v>1</v>
      </c>
      <c r="T4716" s="2">
        <v>49</v>
      </c>
      <c r="U4716" s="3">
        <v>9.0552517618614914</v>
      </c>
      <c r="V4716" s="3">
        <v>94.709839217372036</v>
      </c>
      <c r="W4716" s="3">
        <v>17.64785180842561</v>
      </c>
      <c r="X4716" s="3">
        <v>33877.775531031701</v>
      </c>
      <c r="Y4716" s="3">
        <v>94.709839217372036</v>
      </c>
      <c r="Z4716" s="3">
        <v>17.647836206958164</v>
      </c>
      <c r="AA4716" s="3">
        <v>33877.775531031701</v>
      </c>
      <c r="AB4716">
        <f t="shared" si="120"/>
        <v>94.709839217372036</v>
      </c>
      <c r="AC4716">
        <f t="shared" si="121"/>
        <v>17.647836206958164</v>
      </c>
    </row>
    <row r="4717" spans="1:29" x14ac:dyDescent="0.25">
      <c r="A4717" s="2">
        <v>4716</v>
      </c>
      <c r="B4717" s="3" t="s">
        <v>178</v>
      </c>
      <c r="C4717" s="3" t="s">
        <v>384</v>
      </c>
      <c r="D4717" s="3" t="s">
        <v>385</v>
      </c>
      <c r="E4717" s="3" t="s">
        <v>386</v>
      </c>
      <c r="F4717" s="3">
        <v>0.36</v>
      </c>
      <c r="G4717" s="3">
        <v>0.57999999999999996</v>
      </c>
      <c r="H4717" s="3" t="s">
        <v>389</v>
      </c>
      <c r="I4717" s="2">
        <v>1310</v>
      </c>
      <c r="J4717" s="3" t="s">
        <v>46</v>
      </c>
      <c r="K4717" s="2">
        <v>1310</v>
      </c>
      <c r="L4717" s="3"/>
      <c r="M4717" s="3" t="s">
        <v>390</v>
      </c>
      <c r="N4717" s="3" t="s">
        <v>389</v>
      </c>
      <c r="O4717" s="3"/>
      <c r="P4717" s="3"/>
      <c r="Q4717" s="3"/>
      <c r="R4717" s="3">
        <v>0</v>
      </c>
      <c r="S4717" s="3">
        <v>1</v>
      </c>
      <c r="T4717" s="2">
        <v>773</v>
      </c>
      <c r="U4717" s="3">
        <v>72.382897705052756</v>
      </c>
      <c r="V4717" s="3">
        <v>778.29058833721956</v>
      </c>
      <c r="W4717" s="3">
        <v>137.04787657110228</v>
      </c>
      <c r="X4717" s="3">
        <v>286663.94509404112</v>
      </c>
      <c r="Y4717" s="3">
        <v>778.29058833721956</v>
      </c>
      <c r="Z4717" s="3">
        <v>137.04775541482715</v>
      </c>
      <c r="AA4717" s="3">
        <v>286663.94509404112</v>
      </c>
      <c r="AB4717">
        <f t="shared" si="120"/>
        <v>778.29058833721956</v>
      </c>
      <c r="AC4717">
        <f t="shared" si="121"/>
        <v>137.04775541482715</v>
      </c>
    </row>
    <row r="4718" spans="1:29" x14ac:dyDescent="0.25">
      <c r="A4718" s="2">
        <v>4717</v>
      </c>
      <c r="B4718" s="3" t="s">
        <v>178</v>
      </c>
      <c r="C4718" s="3" t="s">
        <v>384</v>
      </c>
      <c r="D4718" s="3" t="s">
        <v>385</v>
      </c>
      <c r="E4718" s="3" t="s">
        <v>386</v>
      </c>
      <c r="F4718" s="3">
        <v>0.36</v>
      </c>
      <c r="G4718" s="3">
        <v>0.57999999999999996</v>
      </c>
      <c r="H4718" s="3" t="s">
        <v>389</v>
      </c>
      <c r="I4718" s="2">
        <v>1320</v>
      </c>
      <c r="J4718" s="3" t="s">
        <v>115</v>
      </c>
      <c r="K4718" s="2">
        <v>1320</v>
      </c>
      <c r="L4718" s="3"/>
      <c r="M4718" s="3" t="s">
        <v>388</v>
      </c>
      <c r="N4718" s="3" t="s">
        <v>389</v>
      </c>
      <c r="O4718" s="3"/>
      <c r="P4718" s="3"/>
      <c r="Q4718" s="3"/>
      <c r="R4718" s="3">
        <v>0</v>
      </c>
      <c r="S4718" s="3">
        <v>1</v>
      </c>
      <c r="T4718" s="2">
        <v>31</v>
      </c>
      <c r="U4718" s="3">
        <v>6.30804781189486</v>
      </c>
      <c r="V4718" s="3">
        <v>71.396712800358443</v>
      </c>
      <c r="W4718" s="3">
        <v>13.240524112598251</v>
      </c>
      <c r="X4718" s="3">
        <v>25130.572573052923</v>
      </c>
      <c r="Y4718" s="3">
        <v>71.396712800358443</v>
      </c>
      <c r="Z4718" s="3">
        <v>13.240512407399894</v>
      </c>
      <c r="AA4718" s="3">
        <v>25130.572573052923</v>
      </c>
      <c r="AB4718">
        <f t="shared" si="120"/>
        <v>71.396712800358443</v>
      </c>
      <c r="AC4718">
        <f t="shared" si="121"/>
        <v>13.240512407399894</v>
      </c>
    </row>
    <row r="4719" spans="1:29" x14ac:dyDescent="0.25">
      <c r="A4719" s="2">
        <v>4718</v>
      </c>
      <c r="B4719" s="3" t="s">
        <v>178</v>
      </c>
      <c r="C4719" s="3" t="s">
        <v>384</v>
      </c>
      <c r="D4719" s="3" t="s">
        <v>385</v>
      </c>
      <c r="E4719" s="3" t="s">
        <v>386</v>
      </c>
      <c r="F4719" s="3">
        <v>0.36</v>
      </c>
      <c r="G4719" s="3">
        <v>0.57999999999999996</v>
      </c>
      <c r="H4719" s="3" t="s">
        <v>389</v>
      </c>
      <c r="I4719" s="2">
        <v>1330</v>
      </c>
      <c r="J4719" s="3" t="s">
        <v>47</v>
      </c>
      <c r="K4719" s="2">
        <v>1330</v>
      </c>
      <c r="L4719" s="3"/>
      <c r="M4719" s="3" t="s">
        <v>390</v>
      </c>
      <c r="N4719" s="3" t="s">
        <v>389</v>
      </c>
      <c r="O4719" s="3"/>
      <c r="P4719" s="3"/>
      <c r="Q4719" s="3"/>
      <c r="R4719" s="3">
        <v>0</v>
      </c>
      <c r="S4719" s="3">
        <v>1</v>
      </c>
      <c r="T4719" s="2">
        <v>23</v>
      </c>
      <c r="U4719" s="3">
        <v>3.3172695384563045</v>
      </c>
      <c r="V4719" s="3">
        <v>37.189272362295839</v>
      </c>
      <c r="W4719" s="3">
        <v>6.8708246058221061</v>
      </c>
      <c r="X4719" s="3">
        <v>13148.620160268991</v>
      </c>
      <c r="Y4719" s="3">
        <v>37.189272362295839</v>
      </c>
      <c r="Z4719" s="3">
        <v>6.8708185317147414</v>
      </c>
      <c r="AA4719" s="3">
        <v>13148.620160268991</v>
      </c>
      <c r="AB4719">
        <f t="shared" si="120"/>
        <v>37.189272362295839</v>
      </c>
      <c r="AC4719">
        <f t="shared" si="121"/>
        <v>6.8708185317147414</v>
      </c>
    </row>
    <row r="4720" spans="1:29" x14ac:dyDescent="0.25">
      <c r="A4720" s="2">
        <v>4719</v>
      </c>
      <c r="B4720" s="3" t="s">
        <v>178</v>
      </c>
      <c r="C4720" s="3" t="s">
        <v>384</v>
      </c>
      <c r="D4720" s="3" t="s">
        <v>385</v>
      </c>
      <c r="E4720" s="3" t="s">
        <v>386</v>
      </c>
      <c r="F4720" s="3">
        <v>0.36</v>
      </c>
      <c r="G4720" s="3">
        <v>0.57999999999999996</v>
      </c>
      <c r="H4720" s="3" t="s">
        <v>389</v>
      </c>
      <c r="I4720" s="2">
        <v>1350</v>
      </c>
      <c r="J4720" s="3" t="s">
        <v>146</v>
      </c>
      <c r="K4720" s="2">
        <v>1350</v>
      </c>
      <c r="L4720" s="3"/>
      <c r="M4720" s="3" t="s">
        <v>388</v>
      </c>
      <c r="N4720" s="3" t="s">
        <v>389</v>
      </c>
      <c r="O4720" s="3"/>
      <c r="P4720" s="3"/>
      <c r="Q4720" s="3"/>
      <c r="R4720" s="3">
        <v>0</v>
      </c>
      <c r="S4720" s="3">
        <v>1</v>
      </c>
      <c r="T4720" s="2">
        <v>3</v>
      </c>
      <c r="U4720" s="3">
        <v>1.8576491743275636E-2</v>
      </c>
      <c r="V4720" s="3">
        <v>0.12377429517229724</v>
      </c>
      <c r="W4720" s="3">
        <v>1.9366939696179374E-2</v>
      </c>
      <c r="X4720" s="3">
        <v>56.066842940830576</v>
      </c>
      <c r="Y4720" s="3">
        <v>0.12377429517229724</v>
      </c>
      <c r="Z4720" s="3">
        <v>1.9366922574963648E-2</v>
      </c>
      <c r="AA4720" s="3">
        <v>56.066842940830576</v>
      </c>
      <c r="AB4720">
        <f t="shared" ref="AB4720:AB4783" si="122">Y4720</f>
        <v>0.12377429517229724</v>
      </c>
      <c r="AC4720">
        <f t="shared" ref="AC4720:AC4783" si="123">Z4720</f>
        <v>1.9366922574963648E-2</v>
      </c>
    </row>
    <row r="4721" spans="1:29" x14ac:dyDescent="0.25">
      <c r="A4721" s="2">
        <v>4720</v>
      </c>
      <c r="B4721" s="3" t="s">
        <v>178</v>
      </c>
      <c r="C4721" s="3" t="s">
        <v>384</v>
      </c>
      <c r="D4721" s="3" t="s">
        <v>385</v>
      </c>
      <c r="E4721" s="3" t="s">
        <v>386</v>
      </c>
      <c r="F4721" s="3">
        <v>0.36</v>
      </c>
      <c r="G4721" s="3">
        <v>0.57999999999999996</v>
      </c>
      <c r="H4721" s="3" t="s">
        <v>389</v>
      </c>
      <c r="I4721" s="2">
        <v>1400</v>
      </c>
      <c r="J4721" s="3" t="s">
        <v>48</v>
      </c>
      <c r="K4721" s="2">
        <v>1400</v>
      </c>
      <c r="L4721" s="3"/>
      <c r="M4721" s="3" t="s">
        <v>388</v>
      </c>
      <c r="N4721" s="3" t="s">
        <v>389</v>
      </c>
      <c r="O4721" s="3"/>
      <c r="P4721" s="3"/>
      <c r="Q4721" s="3"/>
      <c r="R4721" s="3">
        <v>0</v>
      </c>
      <c r="S4721" s="3">
        <v>1</v>
      </c>
      <c r="T4721" s="2">
        <v>95</v>
      </c>
      <c r="U4721" s="3">
        <v>13.471331301470279</v>
      </c>
      <c r="V4721" s="3">
        <v>147.20307179550878</v>
      </c>
      <c r="W4721" s="3">
        <v>19.961913332778963</v>
      </c>
      <c r="X4721" s="3">
        <v>54084.635526923383</v>
      </c>
      <c r="Y4721" s="3">
        <v>147.20307179550878</v>
      </c>
      <c r="Z4721" s="3">
        <v>19.961895685580604</v>
      </c>
      <c r="AA4721" s="3">
        <v>54084.635526923383</v>
      </c>
      <c r="AB4721">
        <f t="shared" si="122"/>
        <v>147.20307179550878</v>
      </c>
      <c r="AC4721">
        <f t="shared" si="123"/>
        <v>19.961895685580604</v>
      </c>
    </row>
    <row r="4722" spans="1:29" x14ac:dyDescent="0.25">
      <c r="A4722" s="2">
        <v>4721</v>
      </c>
      <c r="B4722" s="3" t="s">
        <v>178</v>
      </c>
      <c r="C4722" s="3" t="s">
        <v>384</v>
      </c>
      <c r="D4722" s="3" t="s">
        <v>385</v>
      </c>
      <c r="E4722" s="3" t="s">
        <v>386</v>
      </c>
      <c r="F4722" s="3">
        <v>0.36</v>
      </c>
      <c r="G4722" s="3">
        <v>0.57999999999999996</v>
      </c>
      <c r="H4722" s="3" t="s">
        <v>389</v>
      </c>
      <c r="I4722" s="2">
        <v>1410</v>
      </c>
      <c r="J4722" s="3" t="s">
        <v>116</v>
      </c>
      <c r="K4722" s="2">
        <v>1410</v>
      </c>
      <c r="L4722" s="3"/>
      <c r="M4722" s="3" t="s">
        <v>388</v>
      </c>
      <c r="N4722" s="3" t="s">
        <v>389</v>
      </c>
      <c r="O4722" s="3"/>
      <c r="P4722" s="3"/>
      <c r="Q4722" s="3"/>
      <c r="R4722" s="3">
        <v>0</v>
      </c>
      <c r="S4722" s="3">
        <v>1</v>
      </c>
      <c r="T4722" s="2">
        <v>65</v>
      </c>
      <c r="U4722" s="3">
        <v>16.258760435340928</v>
      </c>
      <c r="V4722" s="3">
        <v>161.16236179499253</v>
      </c>
      <c r="W4722" s="3">
        <v>21.801699924126272</v>
      </c>
      <c r="X4722" s="3">
        <v>66104.05657896593</v>
      </c>
      <c r="Y4722" s="3">
        <v>161.16236179499253</v>
      </c>
      <c r="Z4722" s="3">
        <v>21.801680650476655</v>
      </c>
      <c r="AA4722" s="3">
        <v>66104.05657896593</v>
      </c>
      <c r="AB4722">
        <f t="shared" si="122"/>
        <v>161.16236179499253</v>
      </c>
      <c r="AC4722">
        <f t="shared" si="123"/>
        <v>21.801680650476655</v>
      </c>
    </row>
    <row r="4723" spans="1:29" x14ac:dyDescent="0.25">
      <c r="A4723" s="2">
        <v>4722</v>
      </c>
      <c r="B4723" s="3" t="s">
        <v>178</v>
      </c>
      <c r="C4723" s="3" t="s">
        <v>384</v>
      </c>
      <c r="D4723" s="3" t="s">
        <v>385</v>
      </c>
      <c r="E4723" s="3" t="s">
        <v>386</v>
      </c>
      <c r="F4723" s="3">
        <v>0.36</v>
      </c>
      <c r="G4723" s="3">
        <v>0.57999999999999996</v>
      </c>
      <c r="H4723" s="3" t="s">
        <v>389</v>
      </c>
      <c r="I4723" s="2">
        <v>1420</v>
      </c>
      <c r="J4723" s="3" t="s">
        <v>117</v>
      </c>
      <c r="K4723" s="2">
        <v>1420</v>
      </c>
      <c r="L4723" s="3"/>
      <c r="M4723" s="3" t="s">
        <v>388</v>
      </c>
      <c r="N4723" s="3" t="s">
        <v>389</v>
      </c>
      <c r="O4723" s="3"/>
      <c r="P4723" s="3"/>
      <c r="Q4723" s="3"/>
      <c r="R4723" s="3">
        <v>0</v>
      </c>
      <c r="S4723" s="3">
        <v>1</v>
      </c>
      <c r="T4723" s="2">
        <v>10</v>
      </c>
      <c r="U4723" s="3">
        <v>1.6996730069882167</v>
      </c>
      <c r="V4723" s="3">
        <v>17.504429390479867</v>
      </c>
      <c r="W4723" s="3">
        <v>2.3421730166624188</v>
      </c>
      <c r="X4723" s="3">
        <v>6392.0954828149324</v>
      </c>
      <c r="Y4723" s="3">
        <v>17.504429390479867</v>
      </c>
      <c r="Z4723" s="3">
        <v>2.3421709460797473</v>
      </c>
      <c r="AA4723" s="3">
        <v>6392.0954828149324</v>
      </c>
      <c r="AB4723">
        <f t="shared" si="122"/>
        <v>17.504429390479867</v>
      </c>
      <c r="AC4723">
        <f t="shared" si="123"/>
        <v>2.3421709460797473</v>
      </c>
    </row>
    <row r="4724" spans="1:29" x14ac:dyDescent="0.25">
      <c r="A4724" s="2">
        <v>4723</v>
      </c>
      <c r="B4724" s="3" t="s">
        <v>178</v>
      </c>
      <c r="C4724" s="3" t="s">
        <v>384</v>
      </c>
      <c r="D4724" s="3" t="s">
        <v>385</v>
      </c>
      <c r="E4724" s="3" t="s">
        <v>386</v>
      </c>
      <c r="F4724" s="3">
        <v>0.36</v>
      </c>
      <c r="G4724" s="3">
        <v>0.57999999999999996</v>
      </c>
      <c r="H4724" s="3" t="s">
        <v>389</v>
      </c>
      <c r="I4724" s="2">
        <v>1450</v>
      </c>
      <c r="J4724" s="3" t="s">
        <v>119</v>
      </c>
      <c r="K4724" s="2">
        <v>1450</v>
      </c>
      <c r="L4724" s="3"/>
      <c r="M4724" s="3" t="s">
        <v>388</v>
      </c>
      <c r="N4724" s="3" t="s">
        <v>389</v>
      </c>
      <c r="O4724" s="3"/>
      <c r="P4724" s="3"/>
      <c r="Q4724" s="3"/>
      <c r="R4724" s="3">
        <v>0</v>
      </c>
      <c r="S4724" s="3">
        <v>1</v>
      </c>
      <c r="T4724" s="2">
        <v>9</v>
      </c>
      <c r="U4724" s="3">
        <v>1.3582044824801742</v>
      </c>
      <c r="V4724" s="3">
        <v>16.004800696650896</v>
      </c>
      <c r="W4724" s="3">
        <v>2.1272916198559439</v>
      </c>
      <c r="X4724" s="3">
        <v>5437.6175937349517</v>
      </c>
      <c r="Y4724" s="3">
        <v>16.004800696650896</v>
      </c>
      <c r="Z4724" s="3">
        <v>2.1272897392377641</v>
      </c>
      <c r="AA4724" s="3">
        <v>5437.6175937349517</v>
      </c>
      <c r="AB4724">
        <f t="shared" si="122"/>
        <v>16.004800696650896</v>
      </c>
      <c r="AC4724">
        <f t="shared" si="123"/>
        <v>2.1272897392377641</v>
      </c>
    </row>
    <row r="4725" spans="1:29" x14ac:dyDescent="0.25">
      <c r="A4725" s="2">
        <v>4724</v>
      </c>
      <c r="B4725" s="3" t="s">
        <v>178</v>
      </c>
      <c r="C4725" s="3" t="s">
        <v>384</v>
      </c>
      <c r="D4725" s="3" t="s">
        <v>385</v>
      </c>
      <c r="E4725" s="3" t="s">
        <v>386</v>
      </c>
      <c r="F4725" s="3">
        <v>0.36</v>
      </c>
      <c r="G4725" s="3">
        <v>0.57999999999999996</v>
      </c>
      <c r="H4725" s="3" t="s">
        <v>389</v>
      </c>
      <c r="I4725" s="2">
        <v>1500</v>
      </c>
      <c r="J4725" s="3" t="s">
        <v>391</v>
      </c>
      <c r="K4725" s="2">
        <v>1500</v>
      </c>
      <c r="L4725" s="3"/>
      <c r="M4725" s="3" t="s">
        <v>388</v>
      </c>
      <c r="N4725" s="3" t="s">
        <v>389</v>
      </c>
      <c r="O4725" s="3"/>
      <c r="P4725" s="3"/>
      <c r="Q4725" s="3"/>
      <c r="R4725" s="3">
        <v>0</v>
      </c>
      <c r="S4725" s="3">
        <v>1</v>
      </c>
      <c r="T4725" s="2">
        <v>10</v>
      </c>
      <c r="U4725" s="3">
        <v>1.398286244457126</v>
      </c>
      <c r="V4725" s="3">
        <v>11.611275160765633</v>
      </c>
      <c r="W4725" s="3">
        <v>1.6806416767752541</v>
      </c>
      <c r="X4725" s="3">
        <v>5435.2342033894865</v>
      </c>
      <c r="Y4725" s="3">
        <v>11.611275160765633</v>
      </c>
      <c r="Z4725" s="3">
        <v>1.6806401910150199</v>
      </c>
      <c r="AA4725" s="3">
        <v>5435.2342033894865</v>
      </c>
      <c r="AB4725">
        <f t="shared" si="122"/>
        <v>11.611275160765633</v>
      </c>
      <c r="AC4725">
        <f t="shared" si="123"/>
        <v>1.6806401910150199</v>
      </c>
    </row>
    <row r="4726" spans="1:29" x14ac:dyDescent="0.25">
      <c r="A4726" s="2">
        <v>4725</v>
      </c>
      <c r="B4726" s="3" t="s">
        <v>178</v>
      </c>
      <c r="C4726" s="3" t="s">
        <v>384</v>
      </c>
      <c r="D4726" s="3" t="s">
        <v>385</v>
      </c>
      <c r="E4726" s="3" t="s">
        <v>386</v>
      </c>
      <c r="F4726" s="3">
        <v>0.36</v>
      </c>
      <c r="G4726" s="3">
        <v>0.57999999999999996</v>
      </c>
      <c r="H4726" s="3" t="s">
        <v>389</v>
      </c>
      <c r="I4726" s="2">
        <v>1550</v>
      </c>
      <c r="J4726" s="3" t="s">
        <v>120</v>
      </c>
      <c r="K4726" s="2">
        <v>1550</v>
      </c>
      <c r="L4726" s="3"/>
      <c r="M4726" s="3" t="s">
        <v>388</v>
      </c>
      <c r="N4726" s="3" t="s">
        <v>389</v>
      </c>
      <c r="O4726" s="3"/>
      <c r="P4726" s="3"/>
      <c r="Q4726" s="3"/>
      <c r="R4726" s="3">
        <v>0</v>
      </c>
      <c r="S4726" s="3">
        <v>1</v>
      </c>
      <c r="T4726" s="2">
        <v>30</v>
      </c>
      <c r="U4726" s="3">
        <v>2.7217575985815499</v>
      </c>
      <c r="V4726" s="3">
        <v>22.446136373114584</v>
      </c>
      <c r="W4726" s="3">
        <v>3.2027407975589406</v>
      </c>
      <c r="X4726" s="3">
        <v>10268.528165186686</v>
      </c>
      <c r="Y4726" s="3">
        <v>22.446136373114584</v>
      </c>
      <c r="Z4726" s="3">
        <v>3.2027379661969748</v>
      </c>
      <c r="AA4726" s="3">
        <v>10268.528165186686</v>
      </c>
      <c r="AB4726">
        <f t="shared" si="122"/>
        <v>22.446136373114584</v>
      </c>
      <c r="AC4726">
        <f t="shared" si="123"/>
        <v>3.2027379661969748</v>
      </c>
    </row>
    <row r="4727" spans="1:29" x14ac:dyDescent="0.25">
      <c r="A4727" s="2">
        <v>4726</v>
      </c>
      <c r="B4727" s="3" t="s">
        <v>178</v>
      </c>
      <c r="C4727" s="3" t="s">
        <v>384</v>
      </c>
      <c r="D4727" s="3" t="s">
        <v>385</v>
      </c>
      <c r="E4727" s="3" t="s">
        <v>386</v>
      </c>
      <c r="F4727" s="3">
        <v>0.36</v>
      </c>
      <c r="G4727" s="3">
        <v>0.57999999999999996</v>
      </c>
      <c r="H4727" s="3" t="s">
        <v>389</v>
      </c>
      <c r="I4727" s="2">
        <v>1700</v>
      </c>
      <c r="J4727" s="3" t="s">
        <v>121</v>
      </c>
      <c r="K4727" s="2">
        <v>1700</v>
      </c>
      <c r="L4727" s="3"/>
      <c r="M4727" s="3" t="s">
        <v>390</v>
      </c>
      <c r="N4727" s="3" t="s">
        <v>389</v>
      </c>
      <c r="O4727" s="3"/>
      <c r="P4727" s="3"/>
      <c r="Q4727" s="3"/>
      <c r="R4727" s="3">
        <v>0</v>
      </c>
      <c r="S4727" s="3">
        <v>1</v>
      </c>
      <c r="T4727" s="2">
        <v>12</v>
      </c>
      <c r="U4727" s="3">
        <v>0.62319586891243983</v>
      </c>
      <c r="V4727" s="3">
        <v>5.6156623486420578</v>
      </c>
      <c r="W4727" s="3">
        <v>0.81274278832861779</v>
      </c>
      <c r="X4727" s="3">
        <v>2462.5195262294378</v>
      </c>
      <c r="Y4727" s="3">
        <v>5.6156623486420578</v>
      </c>
      <c r="Z4727" s="3">
        <v>0.81274206982869579</v>
      </c>
      <c r="AA4727" s="3">
        <v>2462.5195262294378</v>
      </c>
      <c r="AB4727">
        <f t="shared" si="122"/>
        <v>5.6156623486420578</v>
      </c>
      <c r="AC4727">
        <f t="shared" si="123"/>
        <v>0.81274206982869579</v>
      </c>
    </row>
    <row r="4728" spans="1:29" x14ac:dyDescent="0.25">
      <c r="A4728" s="2">
        <v>4727</v>
      </c>
      <c r="B4728" s="3" t="s">
        <v>178</v>
      </c>
      <c r="C4728" s="3" t="s">
        <v>384</v>
      </c>
      <c r="D4728" s="3" t="s">
        <v>385</v>
      </c>
      <c r="E4728" s="3" t="s">
        <v>386</v>
      </c>
      <c r="F4728" s="3">
        <v>0.36</v>
      </c>
      <c r="G4728" s="3">
        <v>0.57999999999999996</v>
      </c>
      <c r="H4728" s="3" t="s">
        <v>389</v>
      </c>
      <c r="I4728" s="2">
        <v>1720</v>
      </c>
      <c r="J4728" s="3" t="s">
        <v>123</v>
      </c>
      <c r="K4728" s="2">
        <v>1720</v>
      </c>
      <c r="L4728" s="3"/>
      <c r="M4728" s="3" t="s">
        <v>390</v>
      </c>
      <c r="N4728" s="3" t="s">
        <v>389</v>
      </c>
      <c r="O4728" s="3"/>
      <c r="P4728" s="3"/>
      <c r="Q4728" s="3"/>
      <c r="R4728" s="3">
        <v>0</v>
      </c>
      <c r="S4728" s="3">
        <v>1</v>
      </c>
      <c r="T4728" s="2">
        <v>8</v>
      </c>
      <c r="U4728" s="3">
        <v>0.99114631389350594</v>
      </c>
      <c r="V4728" s="3">
        <v>9.1490975986505969</v>
      </c>
      <c r="W4728" s="3">
        <v>1.3841437091623756</v>
      </c>
      <c r="X4728" s="3">
        <v>3917.5154272012378</v>
      </c>
      <c r="Y4728" s="3">
        <v>9.1490975986505969</v>
      </c>
      <c r="Z4728" s="3">
        <v>1.3841424855192206</v>
      </c>
      <c r="AA4728" s="3">
        <v>3917.5154272012378</v>
      </c>
      <c r="AB4728">
        <f t="shared" si="122"/>
        <v>9.1490975986505969</v>
      </c>
      <c r="AC4728">
        <f t="shared" si="123"/>
        <v>1.3841424855192206</v>
      </c>
    </row>
    <row r="4729" spans="1:29" x14ac:dyDescent="0.25">
      <c r="A4729" s="2">
        <v>4728</v>
      </c>
      <c r="B4729" s="3" t="s">
        <v>178</v>
      </c>
      <c r="C4729" s="3" t="s">
        <v>384</v>
      </c>
      <c r="D4729" s="3" t="s">
        <v>385</v>
      </c>
      <c r="E4729" s="3" t="s">
        <v>386</v>
      </c>
      <c r="F4729" s="3">
        <v>0.36</v>
      </c>
      <c r="G4729" s="3">
        <v>0.57999999999999996</v>
      </c>
      <c r="H4729" s="3" t="s">
        <v>389</v>
      </c>
      <c r="I4729" s="2">
        <v>1750</v>
      </c>
      <c r="J4729" s="3" t="s">
        <v>51</v>
      </c>
      <c r="K4729" s="2">
        <v>1750</v>
      </c>
      <c r="L4729" s="3"/>
      <c r="M4729" s="3" t="s">
        <v>388</v>
      </c>
      <c r="N4729" s="3" t="s">
        <v>389</v>
      </c>
      <c r="O4729" s="3"/>
      <c r="P4729" s="3"/>
      <c r="Q4729" s="3"/>
      <c r="R4729" s="3">
        <v>0</v>
      </c>
      <c r="S4729" s="3">
        <v>1</v>
      </c>
      <c r="T4729" s="2">
        <v>13</v>
      </c>
      <c r="U4729" s="3">
        <v>1.2592416271281557</v>
      </c>
      <c r="V4729" s="3">
        <v>10.804698267024952</v>
      </c>
      <c r="W4729" s="3">
        <v>1.4454140919453085</v>
      </c>
      <c r="X4729" s="3">
        <v>5051.750639975915</v>
      </c>
      <c r="Y4729" s="3">
        <v>10.804698267024952</v>
      </c>
      <c r="Z4729" s="3">
        <v>1.445412814136473</v>
      </c>
      <c r="AA4729" s="3">
        <v>5051.750639975915</v>
      </c>
      <c r="AB4729">
        <f t="shared" si="122"/>
        <v>10.804698267024952</v>
      </c>
      <c r="AC4729">
        <f t="shared" si="123"/>
        <v>1.445412814136473</v>
      </c>
    </row>
    <row r="4730" spans="1:29" x14ac:dyDescent="0.25">
      <c r="A4730" s="2">
        <v>4729</v>
      </c>
      <c r="B4730" s="3" t="s">
        <v>178</v>
      </c>
      <c r="C4730" s="3" t="s">
        <v>384</v>
      </c>
      <c r="D4730" s="3" t="s">
        <v>385</v>
      </c>
      <c r="E4730" s="3" t="s">
        <v>386</v>
      </c>
      <c r="F4730" s="3">
        <v>0.36</v>
      </c>
      <c r="G4730" s="3">
        <v>0.57999999999999996</v>
      </c>
      <c r="H4730" s="3" t="s">
        <v>389</v>
      </c>
      <c r="I4730" s="2">
        <v>1750</v>
      </c>
      <c r="J4730" s="3" t="s">
        <v>51</v>
      </c>
      <c r="K4730" s="2">
        <v>1750</v>
      </c>
      <c r="L4730" s="3"/>
      <c r="M4730" s="3" t="s">
        <v>390</v>
      </c>
      <c r="N4730" s="3" t="s">
        <v>389</v>
      </c>
      <c r="O4730" s="3"/>
      <c r="P4730" s="3"/>
      <c r="Q4730" s="3"/>
      <c r="R4730" s="3">
        <v>0</v>
      </c>
      <c r="S4730" s="3">
        <v>1</v>
      </c>
      <c r="T4730" s="2">
        <v>41</v>
      </c>
      <c r="U4730" s="3">
        <v>2.5646433987322701</v>
      </c>
      <c r="V4730" s="3">
        <v>23.432123619736732</v>
      </c>
      <c r="W4730" s="3">
        <v>3.390673813811905</v>
      </c>
      <c r="X4730" s="3">
        <v>10137.224613388084</v>
      </c>
      <c r="Y4730" s="3">
        <v>23.432123619736732</v>
      </c>
      <c r="Z4730" s="3">
        <v>3.390670816308992</v>
      </c>
      <c r="AA4730" s="3">
        <v>10137.224613388084</v>
      </c>
      <c r="AB4730">
        <f t="shared" si="122"/>
        <v>23.432123619736732</v>
      </c>
      <c r="AC4730">
        <f t="shared" si="123"/>
        <v>3.390670816308992</v>
      </c>
    </row>
    <row r="4731" spans="1:29" x14ac:dyDescent="0.25">
      <c r="A4731" s="2">
        <v>4730</v>
      </c>
      <c r="B4731" s="3" t="s">
        <v>178</v>
      </c>
      <c r="C4731" s="3" t="s">
        <v>384</v>
      </c>
      <c r="D4731" s="3" t="s">
        <v>385</v>
      </c>
      <c r="E4731" s="3" t="s">
        <v>386</v>
      </c>
      <c r="F4731" s="3">
        <v>0.36</v>
      </c>
      <c r="G4731" s="3">
        <v>0.57999999999999996</v>
      </c>
      <c r="H4731" s="3" t="s">
        <v>389</v>
      </c>
      <c r="I4731" s="2">
        <v>1840</v>
      </c>
      <c r="J4731" s="3" t="s">
        <v>137</v>
      </c>
      <c r="K4731" s="2">
        <v>1840</v>
      </c>
      <c r="L4731" s="3"/>
      <c r="M4731" s="3" t="s">
        <v>388</v>
      </c>
      <c r="N4731" s="3" t="s">
        <v>389</v>
      </c>
      <c r="O4731" s="3"/>
      <c r="P4731" s="3"/>
      <c r="Q4731" s="3"/>
      <c r="R4731" s="3">
        <v>0</v>
      </c>
      <c r="S4731" s="3">
        <v>1</v>
      </c>
      <c r="T4731" s="2">
        <v>75</v>
      </c>
      <c r="U4731" s="3">
        <v>14.541835830286644</v>
      </c>
      <c r="V4731" s="3">
        <v>103.4293873256828</v>
      </c>
      <c r="W4731" s="3">
        <v>14.257302991298628</v>
      </c>
      <c r="X4731" s="3">
        <v>50643.400960939151</v>
      </c>
      <c r="Y4731" s="3">
        <v>103.4293873256828</v>
      </c>
      <c r="Z4731" s="3">
        <v>14.257290387223575</v>
      </c>
      <c r="AA4731" s="3">
        <v>50643.400960939151</v>
      </c>
      <c r="AB4731">
        <f t="shared" si="122"/>
        <v>103.4293873256828</v>
      </c>
      <c r="AC4731">
        <f t="shared" si="123"/>
        <v>14.257290387223575</v>
      </c>
    </row>
    <row r="4732" spans="1:29" x14ac:dyDescent="0.25">
      <c r="A4732" s="2">
        <v>4731</v>
      </c>
      <c r="B4732" s="3" t="s">
        <v>178</v>
      </c>
      <c r="C4732" s="3" t="s">
        <v>384</v>
      </c>
      <c r="D4732" s="3" t="s">
        <v>385</v>
      </c>
      <c r="E4732" s="3" t="s">
        <v>386</v>
      </c>
      <c r="F4732" s="3">
        <v>0.36</v>
      </c>
      <c r="G4732" s="3">
        <v>0.57999999999999996</v>
      </c>
      <c r="H4732" s="3" t="s">
        <v>389</v>
      </c>
      <c r="I4732" s="2">
        <v>8140</v>
      </c>
      <c r="J4732" s="3" t="s">
        <v>57</v>
      </c>
      <c r="K4732" s="2">
        <v>8140</v>
      </c>
      <c r="L4732" s="3"/>
      <c r="M4732" s="3" t="s">
        <v>390</v>
      </c>
      <c r="N4732" s="3" t="s">
        <v>389</v>
      </c>
      <c r="O4732" s="3"/>
      <c r="P4732" s="3"/>
      <c r="Q4732" s="3"/>
      <c r="R4732" s="3">
        <v>0</v>
      </c>
      <c r="S4732" s="3">
        <v>1</v>
      </c>
      <c r="T4732" s="2">
        <v>3</v>
      </c>
      <c r="U4732" s="3">
        <v>0.14720205813864312</v>
      </c>
      <c r="V4732" s="3">
        <v>1.0731808644013314</v>
      </c>
      <c r="W4732" s="3">
        <v>0.11611910762059593</v>
      </c>
      <c r="X4732" s="3">
        <v>453.15035681330403</v>
      </c>
      <c r="Y4732" s="3">
        <v>1.0731808644013314</v>
      </c>
      <c r="Z4732" s="3">
        <v>0.11611900496626179</v>
      </c>
      <c r="AA4732" s="3">
        <v>453.15035681330403</v>
      </c>
      <c r="AB4732">
        <f t="shared" si="122"/>
        <v>1.0731808644013314</v>
      </c>
      <c r="AC4732">
        <f t="shared" si="123"/>
        <v>0.11611900496626179</v>
      </c>
    </row>
    <row r="4733" spans="1:29" x14ac:dyDescent="0.25">
      <c r="A4733" s="2">
        <v>4732</v>
      </c>
      <c r="B4733" s="3" t="s">
        <v>178</v>
      </c>
      <c r="C4733" s="3" t="s">
        <v>384</v>
      </c>
      <c r="D4733" s="3" t="s">
        <v>385</v>
      </c>
      <c r="E4733" s="3" t="s">
        <v>386</v>
      </c>
      <c r="F4733" s="3">
        <v>0.36</v>
      </c>
      <c r="G4733" s="3">
        <v>0.57999999999999996</v>
      </c>
      <c r="H4733" s="3" t="s">
        <v>302</v>
      </c>
      <c r="I4733" s="2">
        <v>1110</v>
      </c>
      <c r="J4733" s="3" t="s">
        <v>46</v>
      </c>
      <c r="K4733" s="2">
        <v>1110</v>
      </c>
      <c r="L4733" s="3"/>
      <c r="M4733" s="3" t="s">
        <v>392</v>
      </c>
      <c r="N4733" s="3" t="s">
        <v>302</v>
      </c>
      <c r="O4733" s="3"/>
      <c r="P4733" s="3"/>
      <c r="Q4733" s="3"/>
      <c r="R4733" s="3">
        <v>0</v>
      </c>
      <c r="S4733" s="3">
        <v>1</v>
      </c>
      <c r="T4733" s="2">
        <v>60</v>
      </c>
      <c r="U4733" s="3">
        <v>5.5724645245070663</v>
      </c>
      <c r="V4733" s="3">
        <v>47.402056747808672</v>
      </c>
      <c r="W4733" s="3">
        <v>7.0481934749208053</v>
      </c>
      <c r="X4733" s="3">
        <v>21496.603215244642</v>
      </c>
      <c r="Y4733" s="3">
        <v>47.402056747808672</v>
      </c>
      <c r="Z4733" s="3">
        <v>7.048187244011662</v>
      </c>
      <c r="AA4733" s="3">
        <v>21496.603215244642</v>
      </c>
      <c r="AB4733">
        <f t="shared" si="122"/>
        <v>47.402056747808672</v>
      </c>
      <c r="AC4733">
        <f t="shared" si="123"/>
        <v>7.048187244011662</v>
      </c>
    </row>
    <row r="4734" spans="1:29" x14ac:dyDescent="0.25">
      <c r="A4734" s="2">
        <v>4733</v>
      </c>
      <c r="B4734" s="3" t="s">
        <v>178</v>
      </c>
      <c r="C4734" s="3" t="s">
        <v>384</v>
      </c>
      <c r="D4734" s="3" t="s">
        <v>385</v>
      </c>
      <c r="E4734" s="3" t="s">
        <v>386</v>
      </c>
      <c r="F4734" s="3">
        <v>0.36</v>
      </c>
      <c r="G4734" s="3">
        <v>0.57999999999999996</v>
      </c>
      <c r="H4734" s="3" t="s">
        <v>302</v>
      </c>
      <c r="I4734" s="2">
        <v>1110</v>
      </c>
      <c r="J4734" s="3" t="s">
        <v>46</v>
      </c>
      <c r="K4734" s="2">
        <v>1110</v>
      </c>
      <c r="L4734" s="3"/>
      <c r="M4734" s="3" t="s">
        <v>393</v>
      </c>
      <c r="N4734" s="3" t="s">
        <v>302</v>
      </c>
      <c r="O4734" s="3"/>
      <c r="P4734" s="3"/>
      <c r="Q4734" s="3"/>
      <c r="R4734" s="3">
        <v>0</v>
      </c>
      <c r="S4734" s="3">
        <v>1</v>
      </c>
      <c r="T4734" s="2">
        <v>11</v>
      </c>
      <c r="U4734" s="3">
        <v>0.19959426811284064</v>
      </c>
      <c r="V4734" s="3">
        <v>1.7687977774013559</v>
      </c>
      <c r="W4734" s="3">
        <v>0.25585455657028855</v>
      </c>
      <c r="X4734" s="3">
        <v>769.95750074136186</v>
      </c>
      <c r="Y4734" s="3">
        <v>1.7687977774013559</v>
      </c>
      <c r="Z4734" s="3">
        <v>0.25585433038374844</v>
      </c>
      <c r="AA4734" s="3">
        <v>769.95750074136186</v>
      </c>
      <c r="AB4734">
        <f t="shared" si="122"/>
        <v>1.7687977774013559</v>
      </c>
      <c r="AC4734">
        <f t="shared" si="123"/>
        <v>0.25585433038374844</v>
      </c>
    </row>
    <row r="4735" spans="1:29" x14ac:dyDescent="0.25">
      <c r="A4735" s="2">
        <v>4734</v>
      </c>
      <c r="B4735" s="3" t="s">
        <v>178</v>
      </c>
      <c r="C4735" s="3" t="s">
        <v>384</v>
      </c>
      <c r="D4735" s="3" t="s">
        <v>385</v>
      </c>
      <c r="E4735" s="3" t="s">
        <v>386</v>
      </c>
      <c r="F4735" s="3">
        <v>0.36</v>
      </c>
      <c r="G4735" s="3">
        <v>0.57999999999999996</v>
      </c>
      <c r="H4735" s="3" t="s">
        <v>302</v>
      </c>
      <c r="I4735" s="2">
        <v>1110</v>
      </c>
      <c r="J4735" s="3" t="s">
        <v>46</v>
      </c>
      <c r="K4735" s="2">
        <v>1110</v>
      </c>
      <c r="L4735" s="3"/>
      <c r="M4735" s="3" t="s">
        <v>394</v>
      </c>
      <c r="N4735" s="3" t="s">
        <v>302</v>
      </c>
      <c r="O4735" s="3"/>
      <c r="P4735" s="3"/>
      <c r="Q4735" s="3"/>
      <c r="R4735" s="3">
        <v>0</v>
      </c>
      <c r="S4735" s="3">
        <v>1</v>
      </c>
      <c r="T4735" s="2">
        <v>9</v>
      </c>
      <c r="U4735" s="3">
        <v>1.302761120155294</v>
      </c>
      <c r="V4735" s="3">
        <v>10.151022559204838</v>
      </c>
      <c r="W4735" s="3">
        <v>1.4207606130709745</v>
      </c>
      <c r="X4735" s="3">
        <v>4818.2379192689605</v>
      </c>
      <c r="Y4735" s="3">
        <v>10.151022559204838</v>
      </c>
      <c r="Z4735" s="3">
        <v>1.4207593570568848</v>
      </c>
      <c r="AA4735" s="3">
        <v>4818.2379192689605</v>
      </c>
      <c r="AB4735">
        <f t="shared" si="122"/>
        <v>10.151022559204838</v>
      </c>
      <c r="AC4735">
        <f t="shared" si="123"/>
        <v>1.4207593570568848</v>
      </c>
    </row>
    <row r="4736" spans="1:29" x14ac:dyDescent="0.25">
      <c r="A4736" s="2">
        <v>4735</v>
      </c>
      <c r="B4736" s="3" t="s">
        <v>178</v>
      </c>
      <c r="C4736" s="3" t="s">
        <v>384</v>
      </c>
      <c r="D4736" s="3" t="s">
        <v>385</v>
      </c>
      <c r="E4736" s="3" t="s">
        <v>386</v>
      </c>
      <c r="F4736" s="3">
        <v>0.36</v>
      </c>
      <c r="G4736" s="3">
        <v>0.57999999999999996</v>
      </c>
      <c r="H4736" s="3" t="s">
        <v>302</v>
      </c>
      <c r="I4736" s="2">
        <v>1190</v>
      </c>
      <c r="J4736" s="3" t="s">
        <v>44</v>
      </c>
      <c r="K4736" s="2">
        <v>1190</v>
      </c>
      <c r="L4736" s="3"/>
      <c r="M4736" s="3" t="s">
        <v>392</v>
      </c>
      <c r="N4736" s="3" t="s">
        <v>302</v>
      </c>
      <c r="O4736" s="3"/>
      <c r="P4736" s="3"/>
      <c r="Q4736" s="3"/>
      <c r="R4736" s="3">
        <v>0</v>
      </c>
      <c r="S4736" s="3">
        <v>1</v>
      </c>
      <c r="T4736" s="2">
        <v>10</v>
      </c>
      <c r="U4736" s="3">
        <v>1.2922690868108231</v>
      </c>
      <c r="V4736" s="3">
        <v>10.433265247710686</v>
      </c>
      <c r="W4736" s="3">
        <v>1.4838670676763304</v>
      </c>
      <c r="X4736" s="3">
        <v>5045.5832917712696</v>
      </c>
      <c r="Y4736" s="3">
        <v>10.433265247710686</v>
      </c>
      <c r="Z4736" s="3">
        <v>1.4838657558733999</v>
      </c>
      <c r="AA4736" s="3">
        <v>5045.5832917712696</v>
      </c>
      <c r="AB4736">
        <f t="shared" si="122"/>
        <v>10.433265247710686</v>
      </c>
      <c r="AC4736">
        <f t="shared" si="123"/>
        <v>1.4838657558733999</v>
      </c>
    </row>
    <row r="4737" spans="1:29" x14ac:dyDescent="0.25">
      <c r="A4737" s="2">
        <v>4736</v>
      </c>
      <c r="B4737" s="3" t="s">
        <v>178</v>
      </c>
      <c r="C4737" s="3" t="s">
        <v>384</v>
      </c>
      <c r="D4737" s="3" t="s">
        <v>385</v>
      </c>
      <c r="E4737" s="3" t="s">
        <v>386</v>
      </c>
      <c r="F4737" s="3">
        <v>0.36</v>
      </c>
      <c r="G4737" s="3">
        <v>0.57999999999999996</v>
      </c>
      <c r="H4737" s="3" t="s">
        <v>302</v>
      </c>
      <c r="I4737" s="2">
        <v>1200</v>
      </c>
      <c r="J4737" s="3" t="s">
        <v>45</v>
      </c>
      <c r="K4737" s="2">
        <v>1200</v>
      </c>
      <c r="L4737" s="3"/>
      <c r="M4737" s="3" t="s">
        <v>392</v>
      </c>
      <c r="N4737" s="3" t="s">
        <v>302</v>
      </c>
      <c r="O4737" s="3"/>
      <c r="P4737" s="3"/>
      <c r="Q4737" s="3"/>
      <c r="R4737" s="3">
        <v>0</v>
      </c>
      <c r="S4737" s="3">
        <v>1</v>
      </c>
      <c r="T4737" s="2">
        <v>4</v>
      </c>
      <c r="U4737" s="3">
        <v>0.10485202541413581</v>
      </c>
      <c r="V4737" s="3">
        <v>0.94569146230339818</v>
      </c>
      <c r="W4737" s="3">
        <v>0.14296867298945298</v>
      </c>
      <c r="X4737" s="3">
        <v>386.35855717746085</v>
      </c>
      <c r="Y4737" s="3">
        <v>0.94569146230339818</v>
      </c>
      <c r="Z4737" s="3">
        <v>0.1429685465989369</v>
      </c>
      <c r="AA4737" s="3">
        <v>386.35855717746085</v>
      </c>
      <c r="AB4737">
        <f t="shared" si="122"/>
        <v>0.94569146230339818</v>
      </c>
      <c r="AC4737">
        <f t="shared" si="123"/>
        <v>0.1429685465989369</v>
      </c>
    </row>
    <row r="4738" spans="1:29" x14ac:dyDescent="0.25">
      <c r="A4738" s="2">
        <v>4737</v>
      </c>
      <c r="B4738" s="3" t="s">
        <v>178</v>
      </c>
      <c r="C4738" s="3" t="s">
        <v>384</v>
      </c>
      <c r="D4738" s="3" t="s">
        <v>385</v>
      </c>
      <c r="E4738" s="3" t="s">
        <v>386</v>
      </c>
      <c r="F4738" s="3">
        <v>0.36</v>
      </c>
      <c r="G4738" s="3">
        <v>0.57999999999999996</v>
      </c>
      <c r="H4738" s="3" t="s">
        <v>302</v>
      </c>
      <c r="I4738" s="2">
        <v>1210</v>
      </c>
      <c r="J4738" s="3" t="s">
        <v>46</v>
      </c>
      <c r="K4738" s="2">
        <v>1210</v>
      </c>
      <c r="L4738" s="3"/>
      <c r="M4738" s="3" t="s">
        <v>392</v>
      </c>
      <c r="N4738" s="3" t="s">
        <v>302</v>
      </c>
      <c r="O4738" s="3"/>
      <c r="P4738" s="3"/>
      <c r="Q4738" s="3"/>
      <c r="R4738" s="3">
        <v>0</v>
      </c>
      <c r="S4738" s="3">
        <v>1</v>
      </c>
      <c r="T4738" s="2">
        <v>189</v>
      </c>
      <c r="U4738" s="3">
        <v>20.467213525648543</v>
      </c>
      <c r="V4738" s="3">
        <v>195.81103167317636</v>
      </c>
      <c r="W4738" s="3">
        <v>29.574657737720337</v>
      </c>
      <c r="X4738" s="3">
        <v>76329.874988065116</v>
      </c>
      <c r="Y4738" s="3">
        <v>195.81103167317636</v>
      </c>
      <c r="Z4738" s="3">
        <v>29.574631592438454</v>
      </c>
      <c r="AA4738" s="3">
        <v>76329.874988065116</v>
      </c>
      <c r="AB4738">
        <f t="shared" si="122"/>
        <v>195.81103167317636</v>
      </c>
      <c r="AC4738">
        <f t="shared" si="123"/>
        <v>29.574631592438454</v>
      </c>
    </row>
    <row r="4739" spans="1:29" x14ac:dyDescent="0.25">
      <c r="A4739" s="2">
        <v>4738</v>
      </c>
      <c r="B4739" s="3" t="s">
        <v>178</v>
      </c>
      <c r="C4739" s="3" t="s">
        <v>384</v>
      </c>
      <c r="D4739" s="3" t="s">
        <v>385</v>
      </c>
      <c r="E4739" s="3" t="s">
        <v>386</v>
      </c>
      <c r="F4739" s="3">
        <v>0.36</v>
      </c>
      <c r="G4739" s="3">
        <v>0.57999999999999996</v>
      </c>
      <c r="H4739" s="3" t="s">
        <v>302</v>
      </c>
      <c r="I4739" s="2">
        <v>1210</v>
      </c>
      <c r="J4739" s="3" t="s">
        <v>46</v>
      </c>
      <c r="K4739" s="2">
        <v>1210</v>
      </c>
      <c r="L4739" s="3"/>
      <c r="M4739" s="3" t="s">
        <v>393</v>
      </c>
      <c r="N4739" s="3" t="s">
        <v>302</v>
      </c>
      <c r="O4739" s="3"/>
      <c r="P4739" s="3"/>
      <c r="Q4739" s="3"/>
      <c r="R4739" s="3">
        <v>0</v>
      </c>
      <c r="S4739" s="3">
        <v>1</v>
      </c>
      <c r="T4739" s="2">
        <v>6</v>
      </c>
      <c r="U4739" s="3">
        <v>0.14641964664312568</v>
      </c>
      <c r="V4739" s="3">
        <v>1.3311886987461838</v>
      </c>
      <c r="W4739" s="3">
        <v>0.18617100778934209</v>
      </c>
      <c r="X4739" s="3">
        <v>556.05815794505816</v>
      </c>
      <c r="Y4739" s="3">
        <v>1.3311886987461838</v>
      </c>
      <c r="Z4739" s="3">
        <v>0.18617084320608518</v>
      </c>
      <c r="AA4739" s="3">
        <v>556.05815794505816</v>
      </c>
      <c r="AB4739">
        <f t="shared" si="122"/>
        <v>1.3311886987461838</v>
      </c>
      <c r="AC4739">
        <f t="shared" si="123"/>
        <v>0.18617084320608518</v>
      </c>
    </row>
    <row r="4740" spans="1:29" x14ac:dyDescent="0.25">
      <c r="A4740" s="2">
        <v>4739</v>
      </c>
      <c r="B4740" s="3" t="s">
        <v>178</v>
      </c>
      <c r="C4740" s="3" t="s">
        <v>384</v>
      </c>
      <c r="D4740" s="3" t="s">
        <v>385</v>
      </c>
      <c r="E4740" s="3" t="s">
        <v>386</v>
      </c>
      <c r="F4740" s="3">
        <v>0.36</v>
      </c>
      <c r="G4740" s="3">
        <v>0.57999999999999996</v>
      </c>
      <c r="H4740" s="3" t="s">
        <v>302</v>
      </c>
      <c r="I4740" s="2">
        <v>1210</v>
      </c>
      <c r="J4740" s="3" t="s">
        <v>46</v>
      </c>
      <c r="K4740" s="2">
        <v>1210</v>
      </c>
      <c r="L4740" s="3"/>
      <c r="M4740" s="3" t="s">
        <v>394</v>
      </c>
      <c r="N4740" s="3" t="s">
        <v>302</v>
      </c>
      <c r="O4740" s="3"/>
      <c r="P4740" s="3"/>
      <c r="Q4740" s="3"/>
      <c r="R4740" s="3">
        <v>0</v>
      </c>
      <c r="S4740" s="3">
        <v>1</v>
      </c>
      <c r="T4740" s="2">
        <v>43</v>
      </c>
      <c r="U4740" s="3">
        <v>7.9371115365411962</v>
      </c>
      <c r="V4740" s="3">
        <v>82.308793854288425</v>
      </c>
      <c r="W4740" s="3">
        <v>12.999872779265766</v>
      </c>
      <c r="X4740" s="3">
        <v>30343.971146306751</v>
      </c>
      <c r="Y4740" s="3">
        <v>82.308793854288425</v>
      </c>
      <c r="Z4740" s="3">
        <v>12.999861286813628</v>
      </c>
      <c r="AA4740" s="3">
        <v>30343.971146306751</v>
      </c>
      <c r="AB4740">
        <f t="shared" si="122"/>
        <v>82.308793854288425</v>
      </c>
      <c r="AC4740">
        <f t="shared" si="123"/>
        <v>12.999861286813628</v>
      </c>
    </row>
    <row r="4741" spans="1:29" x14ac:dyDescent="0.25">
      <c r="A4741" s="2">
        <v>4740</v>
      </c>
      <c r="B4741" s="3" t="s">
        <v>178</v>
      </c>
      <c r="C4741" s="3" t="s">
        <v>384</v>
      </c>
      <c r="D4741" s="3" t="s">
        <v>385</v>
      </c>
      <c r="E4741" s="3" t="s">
        <v>386</v>
      </c>
      <c r="F4741" s="3">
        <v>0.36</v>
      </c>
      <c r="G4741" s="3">
        <v>0.57999999999999996</v>
      </c>
      <c r="H4741" s="3" t="s">
        <v>302</v>
      </c>
      <c r="I4741" s="2">
        <v>1290</v>
      </c>
      <c r="J4741" s="3" t="s">
        <v>145</v>
      </c>
      <c r="K4741" s="2">
        <v>1290</v>
      </c>
      <c r="L4741" s="3"/>
      <c r="M4741" s="3" t="s">
        <v>392</v>
      </c>
      <c r="N4741" s="3" t="s">
        <v>302</v>
      </c>
      <c r="O4741" s="3"/>
      <c r="P4741" s="3"/>
      <c r="Q4741" s="3"/>
      <c r="R4741" s="3">
        <v>0</v>
      </c>
      <c r="S4741" s="3">
        <v>1</v>
      </c>
      <c r="T4741" s="2">
        <v>5</v>
      </c>
      <c r="U4741" s="3">
        <v>0.70851130355842851</v>
      </c>
      <c r="V4741" s="3">
        <v>5.6340198607878706</v>
      </c>
      <c r="W4741" s="3">
        <v>0.81265659165835158</v>
      </c>
      <c r="X4741" s="3">
        <v>2568.7817111384429</v>
      </c>
      <c r="Y4741" s="3">
        <v>5.6340198607878706</v>
      </c>
      <c r="Z4741" s="3">
        <v>0.81265587323462984</v>
      </c>
      <c r="AA4741" s="3">
        <v>2568.7817111384429</v>
      </c>
      <c r="AB4741">
        <f t="shared" si="122"/>
        <v>5.6340198607878706</v>
      </c>
      <c r="AC4741">
        <f t="shared" si="123"/>
        <v>0.81265587323462984</v>
      </c>
    </row>
    <row r="4742" spans="1:29" x14ac:dyDescent="0.25">
      <c r="A4742" s="2">
        <v>4741</v>
      </c>
      <c r="B4742" s="3" t="s">
        <v>178</v>
      </c>
      <c r="C4742" s="3" t="s">
        <v>384</v>
      </c>
      <c r="D4742" s="3" t="s">
        <v>385</v>
      </c>
      <c r="E4742" s="3" t="s">
        <v>386</v>
      </c>
      <c r="F4742" s="3">
        <v>0.36</v>
      </c>
      <c r="G4742" s="3">
        <v>0.57999999999999996</v>
      </c>
      <c r="H4742" s="3" t="s">
        <v>302</v>
      </c>
      <c r="I4742" s="2">
        <v>1290</v>
      </c>
      <c r="J4742" s="3" t="s">
        <v>145</v>
      </c>
      <c r="K4742" s="2">
        <v>1290</v>
      </c>
      <c r="L4742" s="3"/>
      <c r="M4742" s="3" t="s">
        <v>394</v>
      </c>
      <c r="N4742" s="3" t="s">
        <v>302</v>
      </c>
      <c r="O4742" s="3"/>
      <c r="P4742" s="3"/>
      <c r="Q4742" s="3"/>
      <c r="R4742" s="3">
        <v>0</v>
      </c>
      <c r="S4742" s="3">
        <v>1</v>
      </c>
      <c r="T4742" s="2">
        <v>49</v>
      </c>
      <c r="U4742" s="3">
        <v>5.9005187335348737</v>
      </c>
      <c r="V4742" s="3">
        <v>57.107189757814325</v>
      </c>
      <c r="W4742" s="3">
        <v>8.2814906442676186</v>
      </c>
      <c r="X4742" s="3">
        <v>22369.995582923944</v>
      </c>
      <c r="Y4742" s="3">
        <v>57.107189757814325</v>
      </c>
      <c r="Z4742" s="3">
        <v>8.2814833230702121</v>
      </c>
      <c r="AA4742" s="3">
        <v>22369.995582923944</v>
      </c>
      <c r="AB4742">
        <f t="shared" si="122"/>
        <v>57.107189757814325</v>
      </c>
      <c r="AC4742">
        <f t="shared" si="123"/>
        <v>8.2814833230702121</v>
      </c>
    </row>
    <row r="4743" spans="1:29" x14ac:dyDescent="0.25">
      <c r="A4743" s="2">
        <v>4742</v>
      </c>
      <c r="B4743" s="3" t="s">
        <v>178</v>
      </c>
      <c r="C4743" s="3" t="s">
        <v>384</v>
      </c>
      <c r="D4743" s="3" t="s">
        <v>385</v>
      </c>
      <c r="E4743" s="3" t="s">
        <v>386</v>
      </c>
      <c r="F4743" s="3">
        <v>0.36</v>
      </c>
      <c r="G4743" s="3">
        <v>0.57999999999999996</v>
      </c>
      <c r="H4743" s="3" t="s">
        <v>302</v>
      </c>
      <c r="I4743" s="2">
        <v>1310</v>
      </c>
      <c r="J4743" s="3" t="s">
        <v>46</v>
      </c>
      <c r="K4743" s="2">
        <v>1310</v>
      </c>
      <c r="L4743" s="3"/>
      <c r="M4743" s="3" t="s">
        <v>392</v>
      </c>
      <c r="N4743" s="3" t="s">
        <v>302</v>
      </c>
      <c r="O4743" s="3"/>
      <c r="P4743" s="3"/>
      <c r="Q4743" s="3"/>
      <c r="R4743" s="3">
        <v>0</v>
      </c>
      <c r="S4743" s="3">
        <v>1</v>
      </c>
      <c r="T4743" s="2">
        <v>318</v>
      </c>
      <c r="U4743" s="3">
        <v>2.6740865929920168</v>
      </c>
      <c r="V4743" s="3">
        <v>26.901664766460719</v>
      </c>
      <c r="W4743" s="3">
        <v>4.7065548360725744</v>
      </c>
      <c r="X4743" s="3">
        <v>10242.817615202501</v>
      </c>
      <c r="Y4743" s="3">
        <v>26.901664766460719</v>
      </c>
      <c r="Z4743" s="3">
        <v>4.7065506752736876</v>
      </c>
      <c r="AA4743" s="3">
        <v>10242.817615202501</v>
      </c>
      <c r="AB4743">
        <f t="shared" si="122"/>
        <v>26.901664766460719</v>
      </c>
      <c r="AC4743">
        <f t="shared" si="123"/>
        <v>4.7065506752736876</v>
      </c>
    </row>
    <row r="4744" spans="1:29" x14ac:dyDescent="0.25">
      <c r="A4744" s="2">
        <v>4743</v>
      </c>
      <c r="B4744" s="3" t="s">
        <v>178</v>
      </c>
      <c r="C4744" s="3" t="s">
        <v>384</v>
      </c>
      <c r="D4744" s="3" t="s">
        <v>385</v>
      </c>
      <c r="E4744" s="3" t="s">
        <v>386</v>
      </c>
      <c r="F4744" s="3">
        <v>0.36</v>
      </c>
      <c r="G4744" s="3">
        <v>0.57999999999999996</v>
      </c>
      <c r="H4744" s="3" t="s">
        <v>302</v>
      </c>
      <c r="I4744" s="2">
        <v>1310</v>
      </c>
      <c r="J4744" s="3" t="s">
        <v>46</v>
      </c>
      <c r="K4744" s="2">
        <v>1310</v>
      </c>
      <c r="L4744" s="3"/>
      <c r="M4744" s="3" t="s">
        <v>395</v>
      </c>
      <c r="N4744" s="3" t="s">
        <v>302</v>
      </c>
      <c r="O4744" s="3"/>
      <c r="P4744" s="3"/>
      <c r="Q4744" s="3"/>
      <c r="R4744" s="3">
        <v>0</v>
      </c>
      <c r="S4744" s="3">
        <v>1</v>
      </c>
      <c r="T4744" s="2">
        <v>2</v>
      </c>
      <c r="U4744" s="3">
        <v>1.1870762742969625E-2</v>
      </c>
      <c r="V4744" s="3">
        <v>0.13675232002870844</v>
      </c>
      <c r="W4744" s="3">
        <v>2.3706852605255554E-2</v>
      </c>
      <c r="X4744" s="3">
        <v>48.366389298027521</v>
      </c>
      <c r="Y4744" s="3">
        <v>0.13675232002870844</v>
      </c>
      <c r="Z4744" s="3">
        <v>2.3706831647368101E-2</v>
      </c>
      <c r="AA4744" s="3">
        <v>48.366389298027521</v>
      </c>
      <c r="AB4744">
        <f t="shared" si="122"/>
        <v>0.13675232002870844</v>
      </c>
      <c r="AC4744">
        <f t="shared" si="123"/>
        <v>2.3706831647368101E-2</v>
      </c>
    </row>
    <row r="4745" spans="1:29" x14ac:dyDescent="0.25">
      <c r="A4745" s="2">
        <v>4744</v>
      </c>
      <c r="B4745" s="3" t="s">
        <v>178</v>
      </c>
      <c r="C4745" s="3" t="s">
        <v>384</v>
      </c>
      <c r="D4745" s="3" t="s">
        <v>385</v>
      </c>
      <c r="E4745" s="3" t="s">
        <v>386</v>
      </c>
      <c r="F4745" s="3">
        <v>0.36</v>
      </c>
      <c r="G4745" s="3">
        <v>0.57999999999999996</v>
      </c>
      <c r="H4745" s="3" t="s">
        <v>302</v>
      </c>
      <c r="I4745" s="2">
        <v>1310</v>
      </c>
      <c r="J4745" s="3" t="s">
        <v>46</v>
      </c>
      <c r="K4745" s="2">
        <v>1310</v>
      </c>
      <c r="L4745" s="3"/>
      <c r="M4745" s="3" t="s">
        <v>393</v>
      </c>
      <c r="N4745" s="3" t="s">
        <v>302</v>
      </c>
      <c r="O4745" s="3"/>
      <c r="P4745" s="3"/>
      <c r="Q4745" s="3"/>
      <c r="R4745" s="3">
        <v>0</v>
      </c>
      <c r="S4745" s="3">
        <v>1</v>
      </c>
      <c r="T4745" s="2">
        <v>8</v>
      </c>
      <c r="U4745" s="3">
        <v>7.4152886777255456E-2</v>
      </c>
      <c r="V4745" s="3">
        <v>0.68020127129009378</v>
      </c>
      <c r="W4745" s="3">
        <v>0.10166713935220031</v>
      </c>
      <c r="X4745" s="3">
        <v>287.23878705192641</v>
      </c>
      <c r="Y4745" s="3">
        <v>0.68020127129009378</v>
      </c>
      <c r="Z4745" s="3">
        <v>0.10166704947403371</v>
      </c>
      <c r="AA4745" s="3">
        <v>287.23878705192641</v>
      </c>
      <c r="AB4745">
        <f t="shared" si="122"/>
        <v>0.68020127129009378</v>
      </c>
      <c r="AC4745">
        <f t="shared" si="123"/>
        <v>0.10166704947403371</v>
      </c>
    </row>
    <row r="4746" spans="1:29" x14ac:dyDescent="0.25">
      <c r="A4746" s="2">
        <v>4745</v>
      </c>
      <c r="B4746" s="3" t="s">
        <v>178</v>
      </c>
      <c r="C4746" s="3" t="s">
        <v>384</v>
      </c>
      <c r="D4746" s="3" t="s">
        <v>385</v>
      </c>
      <c r="E4746" s="3" t="s">
        <v>386</v>
      </c>
      <c r="F4746" s="3">
        <v>0.36</v>
      </c>
      <c r="G4746" s="3">
        <v>0.57999999999999996</v>
      </c>
      <c r="H4746" s="3" t="s">
        <v>302</v>
      </c>
      <c r="I4746" s="2">
        <v>1310</v>
      </c>
      <c r="J4746" s="3" t="s">
        <v>46</v>
      </c>
      <c r="K4746" s="2">
        <v>1310</v>
      </c>
      <c r="L4746" s="3"/>
      <c r="M4746" s="3" t="s">
        <v>394</v>
      </c>
      <c r="N4746" s="3" t="s">
        <v>302</v>
      </c>
      <c r="O4746" s="3"/>
      <c r="P4746" s="3"/>
      <c r="Q4746" s="3"/>
      <c r="R4746" s="3">
        <v>0</v>
      </c>
      <c r="S4746" s="3">
        <v>1</v>
      </c>
      <c r="T4746" s="2">
        <v>30</v>
      </c>
      <c r="U4746" s="3">
        <v>0.10068073092891745</v>
      </c>
      <c r="V4746" s="3">
        <v>1.1343216841682027</v>
      </c>
      <c r="W4746" s="3">
        <v>0.19738023887637182</v>
      </c>
      <c r="X4746" s="3">
        <v>404.45832359034853</v>
      </c>
      <c r="Y4746" s="3">
        <v>1.1343216841682027</v>
      </c>
      <c r="Z4746" s="3">
        <v>0.19738006438366806</v>
      </c>
      <c r="AA4746" s="3">
        <v>404.45832359034853</v>
      </c>
      <c r="AB4746">
        <f t="shared" si="122"/>
        <v>1.1343216841682027</v>
      </c>
      <c r="AC4746">
        <f t="shared" si="123"/>
        <v>0.19738006438366806</v>
      </c>
    </row>
    <row r="4747" spans="1:29" x14ac:dyDescent="0.25">
      <c r="A4747" s="2">
        <v>4746</v>
      </c>
      <c r="B4747" s="3" t="s">
        <v>178</v>
      </c>
      <c r="C4747" s="3" t="s">
        <v>384</v>
      </c>
      <c r="D4747" s="3" t="s">
        <v>385</v>
      </c>
      <c r="E4747" s="3" t="s">
        <v>386</v>
      </c>
      <c r="F4747" s="3">
        <v>0.36</v>
      </c>
      <c r="G4747" s="3">
        <v>0.57999999999999996</v>
      </c>
      <c r="H4747" s="3" t="s">
        <v>302</v>
      </c>
      <c r="I4747" s="2">
        <v>1320</v>
      </c>
      <c r="J4747" s="3" t="s">
        <v>115</v>
      </c>
      <c r="K4747" s="2">
        <v>1320</v>
      </c>
      <c r="L4747" s="3"/>
      <c r="M4747" s="3" t="s">
        <v>392</v>
      </c>
      <c r="N4747" s="3" t="s">
        <v>302</v>
      </c>
      <c r="O4747" s="3"/>
      <c r="P4747" s="3"/>
      <c r="Q4747" s="3"/>
      <c r="R4747" s="3">
        <v>0</v>
      </c>
      <c r="S4747" s="3">
        <v>1</v>
      </c>
      <c r="T4747" s="2">
        <v>177</v>
      </c>
      <c r="U4747" s="3">
        <v>8.0466445827686641</v>
      </c>
      <c r="V4747" s="3">
        <v>81.747953964950554</v>
      </c>
      <c r="W4747" s="3">
        <v>14.038796839275642</v>
      </c>
      <c r="X4747" s="3">
        <v>32175.992454192357</v>
      </c>
      <c r="Y4747" s="3">
        <v>81.747953964950554</v>
      </c>
      <c r="Z4747" s="3">
        <v>14.038784428369519</v>
      </c>
      <c r="AA4747" s="3">
        <v>32175.992454192357</v>
      </c>
      <c r="AB4747">
        <f t="shared" si="122"/>
        <v>81.747953964950554</v>
      </c>
      <c r="AC4747">
        <f t="shared" si="123"/>
        <v>14.038784428369519</v>
      </c>
    </row>
    <row r="4748" spans="1:29" x14ac:dyDescent="0.25">
      <c r="A4748" s="2">
        <v>4747</v>
      </c>
      <c r="B4748" s="3" t="s">
        <v>178</v>
      </c>
      <c r="C4748" s="3" t="s">
        <v>384</v>
      </c>
      <c r="D4748" s="3" t="s">
        <v>385</v>
      </c>
      <c r="E4748" s="3" t="s">
        <v>386</v>
      </c>
      <c r="F4748" s="3">
        <v>0.36</v>
      </c>
      <c r="G4748" s="3">
        <v>0.57999999999999996</v>
      </c>
      <c r="H4748" s="3" t="s">
        <v>302</v>
      </c>
      <c r="I4748" s="2">
        <v>1320</v>
      </c>
      <c r="J4748" s="3" t="s">
        <v>115</v>
      </c>
      <c r="K4748" s="2">
        <v>1320</v>
      </c>
      <c r="L4748" s="3"/>
      <c r="M4748" s="3" t="s">
        <v>393</v>
      </c>
      <c r="N4748" s="3" t="s">
        <v>302</v>
      </c>
      <c r="O4748" s="3"/>
      <c r="P4748" s="3"/>
      <c r="Q4748" s="3"/>
      <c r="R4748" s="3">
        <v>0</v>
      </c>
      <c r="S4748" s="3">
        <v>1</v>
      </c>
      <c r="T4748" s="2">
        <v>6</v>
      </c>
      <c r="U4748" s="3">
        <v>7.2845198170191361E-2</v>
      </c>
      <c r="V4748" s="3">
        <v>0.67939984671405051</v>
      </c>
      <c r="W4748" s="3">
        <v>0.10371553396241814</v>
      </c>
      <c r="X4748" s="3">
        <v>282.6312918251673</v>
      </c>
      <c r="Y4748" s="3">
        <v>0.67939984671405051</v>
      </c>
      <c r="Z4748" s="3">
        <v>0.10371544227338185</v>
      </c>
      <c r="AA4748" s="3">
        <v>282.6312918251673</v>
      </c>
      <c r="AB4748">
        <f t="shared" si="122"/>
        <v>0.67939984671405051</v>
      </c>
      <c r="AC4748">
        <f t="shared" si="123"/>
        <v>0.10371544227338185</v>
      </c>
    </row>
    <row r="4749" spans="1:29" x14ac:dyDescent="0.25">
      <c r="A4749" s="2">
        <v>4748</v>
      </c>
      <c r="B4749" s="3" t="s">
        <v>178</v>
      </c>
      <c r="C4749" s="3" t="s">
        <v>384</v>
      </c>
      <c r="D4749" s="3" t="s">
        <v>385</v>
      </c>
      <c r="E4749" s="3" t="s">
        <v>386</v>
      </c>
      <c r="F4749" s="3">
        <v>0.36</v>
      </c>
      <c r="G4749" s="3">
        <v>0.57999999999999996</v>
      </c>
      <c r="H4749" s="3" t="s">
        <v>302</v>
      </c>
      <c r="I4749" s="2">
        <v>1320</v>
      </c>
      <c r="J4749" s="3" t="s">
        <v>115</v>
      </c>
      <c r="K4749" s="2">
        <v>1320</v>
      </c>
      <c r="L4749" s="3"/>
      <c r="M4749" s="3" t="s">
        <v>394</v>
      </c>
      <c r="N4749" s="3" t="s">
        <v>302</v>
      </c>
      <c r="O4749" s="3"/>
      <c r="P4749" s="3"/>
      <c r="Q4749" s="3"/>
      <c r="R4749" s="3">
        <v>0</v>
      </c>
      <c r="S4749" s="3">
        <v>1</v>
      </c>
      <c r="T4749" s="2">
        <v>2</v>
      </c>
      <c r="U4749" s="3">
        <v>0.29518206258638757</v>
      </c>
      <c r="V4749" s="3">
        <v>2.7148033890355063</v>
      </c>
      <c r="W4749" s="3">
        <v>0.46201751242753875</v>
      </c>
      <c r="X4749" s="3">
        <v>962.83688518310896</v>
      </c>
      <c r="Y4749" s="3">
        <v>2.7148033890355063</v>
      </c>
      <c r="Z4749" s="3">
        <v>0.46201710398399204</v>
      </c>
      <c r="AA4749" s="3">
        <v>962.83688518310896</v>
      </c>
      <c r="AB4749">
        <f t="shared" si="122"/>
        <v>2.7148033890355063</v>
      </c>
      <c r="AC4749">
        <f t="shared" si="123"/>
        <v>0.46201710398399204</v>
      </c>
    </row>
    <row r="4750" spans="1:29" x14ac:dyDescent="0.25">
      <c r="A4750" s="2">
        <v>4749</v>
      </c>
      <c r="B4750" s="3" t="s">
        <v>178</v>
      </c>
      <c r="C4750" s="3" t="s">
        <v>384</v>
      </c>
      <c r="D4750" s="3" t="s">
        <v>385</v>
      </c>
      <c r="E4750" s="3" t="s">
        <v>386</v>
      </c>
      <c r="F4750" s="3">
        <v>0.36</v>
      </c>
      <c r="G4750" s="3">
        <v>0.57999999999999996</v>
      </c>
      <c r="H4750" s="3" t="s">
        <v>302</v>
      </c>
      <c r="I4750" s="2">
        <v>1330</v>
      </c>
      <c r="J4750" s="3" t="s">
        <v>47</v>
      </c>
      <c r="K4750" s="2">
        <v>1330</v>
      </c>
      <c r="L4750" s="3"/>
      <c r="M4750" s="3" t="s">
        <v>392</v>
      </c>
      <c r="N4750" s="3" t="s">
        <v>302</v>
      </c>
      <c r="O4750" s="3"/>
      <c r="P4750" s="3"/>
      <c r="Q4750" s="3"/>
      <c r="R4750" s="3">
        <v>0</v>
      </c>
      <c r="S4750" s="3">
        <v>1</v>
      </c>
      <c r="T4750" s="2">
        <v>122</v>
      </c>
      <c r="U4750" s="3">
        <v>7.942925205666179</v>
      </c>
      <c r="V4750" s="3">
        <v>81.427738255346725</v>
      </c>
      <c r="W4750" s="3">
        <v>14.706730813848385</v>
      </c>
      <c r="X4750" s="3">
        <v>30167.299450708353</v>
      </c>
      <c r="Y4750" s="3">
        <v>81.427738255346725</v>
      </c>
      <c r="Z4750" s="3">
        <v>14.706717812459619</v>
      </c>
      <c r="AA4750" s="3">
        <v>30167.299450708353</v>
      </c>
      <c r="AB4750">
        <f t="shared" si="122"/>
        <v>81.427738255346725</v>
      </c>
      <c r="AC4750">
        <f t="shared" si="123"/>
        <v>14.706717812459619</v>
      </c>
    </row>
    <row r="4751" spans="1:29" x14ac:dyDescent="0.25">
      <c r="A4751" s="2">
        <v>4750</v>
      </c>
      <c r="B4751" s="3" t="s">
        <v>178</v>
      </c>
      <c r="C4751" s="3" t="s">
        <v>384</v>
      </c>
      <c r="D4751" s="3" t="s">
        <v>385</v>
      </c>
      <c r="E4751" s="3" t="s">
        <v>386</v>
      </c>
      <c r="F4751" s="3">
        <v>0.36</v>
      </c>
      <c r="G4751" s="3">
        <v>0.57999999999999996</v>
      </c>
      <c r="H4751" s="3" t="s">
        <v>302</v>
      </c>
      <c r="I4751" s="2">
        <v>1330</v>
      </c>
      <c r="J4751" s="3" t="s">
        <v>47</v>
      </c>
      <c r="K4751" s="2">
        <v>1330</v>
      </c>
      <c r="L4751" s="3"/>
      <c r="M4751" s="3" t="s">
        <v>393</v>
      </c>
      <c r="N4751" s="3" t="s">
        <v>302</v>
      </c>
      <c r="O4751" s="3"/>
      <c r="P4751" s="3"/>
      <c r="Q4751" s="3"/>
      <c r="R4751" s="3">
        <v>0</v>
      </c>
      <c r="S4751" s="3">
        <v>1</v>
      </c>
      <c r="T4751" s="2">
        <v>5</v>
      </c>
      <c r="U4751" s="3">
        <v>5.5168771516961326E-2</v>
      </c>
      <c r="V4751" s="3">
        <v>0.5553660694391277</v>
      </c>
      <c r="W4751" s="3">
        <v>9.1966028029636424E-2</v>
      </c>
      <c r="X4751" s="3">
        <v>214.56387777925141</v>
      </c>
      <c r="Y4751" s="3">
        <v>0.5553660694391277</v>
      </c>
      <c r="Z4751" s="3">
        <v>9.1965946727673137E-2</v>
      </c>
      <c r="AA4751" s="3">
        <v>214.56387777925141</v>
      </c>
      <c r="AB4751">
        <f t="shared" si="122"/>
        <v>0.5553660694391277</v>
      </c>
      <c r="AC4751">
        <f t="shared" si="123"/>
        <v>9.1965946727673137E-2</v>
      </c>
    </row>
    <row r="4752" spans="1:29" x14ac:dyDescent="0.25">
      <c r="A4752" s="2">
        <v>4751</v>
      </c>
      <c r="B4752" s="3" t="s">
        <v>178</v>
      </c>
      <c r="C4752" s="3" t="s">
        <v>384</v>
      </c>
      <c r="D4752" s="3" t="s">
        <v>385</v>
      </c>
      <c r="E4752" s="3" t="s">
        <v>386</v>
      </c>
      <c r="F4752" s="3">
        <v>0.36</v>
      </c>
      <c r="G4752" s="3">
        <v>0.57999999999999996</v>
      </c>
      <c r="H4752" s="3" t="s">
        <v>302</v>
      </c>
      <c r="I4752" s="2">
        <v>1340</v>
      </c>
      <c r="J4752" s="3" t="s">
        <v>133</v>
      </c>
      <c r="K4752" s="2">
        <v>1340</v>
      </c>
      <c r="L4752" s="3"/>
      <c r="M4752" s="3" t="s">
        <v>392</v>
      </c>
      <c r="N4752" s="3" t="s">
        <v>302</v>
      </c>
      <c r="O4752" s="3"/>
      <c r="P4752" s="3"/>
      <c r="Q4752" s="3"/>
      <c r="R4752" s="3">
        <v>0</v>
      </c>
      <c r="S4752" s="3">
        <v>1</v>
      </c>
      <c r="T4752" s="2">
        <v>96</v>
      </c>
      <c r="U4752" s="3">
        <v>12.114076641577235</v>
      </c>
      <c r="V4752" s="3">
        <v>121.82800105390065</v>
      </c>
      <c r="W4752" s="3">
        <v>21.541283592280564</v>
      </c>
      <c r="X4752" s="3">
        <v>47200.099316966342</v>
      </c>
      <c r="Y4752" s="3">
        <v>121.82800105390065</v>
      </c>
      <c r="Z4752" s="3">
        <v>21.541264548850286</v>
      </c>
      <c r="AA4752" s="3">
        <v>47200.099316966342</v>
      </c>
      <c r="AB4752">
        <f t="shared" si="122"/>
        <v>121.82800105390065</v>
      </c>
      <c r="AC4752">
        <f t="shared" si="123"/>
        <v>21.541264548850286</v>
      </c>
    </row>
    <row r="4753" spans="1:29" x14ac:dyDescent="0.25">
      <c r="A4753" s="2">
        <v>4752</v>
      </c>
      <c r="B4753" s="3" t="s">
        <v>178</v>
      </c>
      <c r="C4753" s="3" t="s">
        <v>384</v>
      </c>
      <c r="D4753" s="3" t="s">
        <v>385</v>
      </c>
      <c r="E4753" s="3" t="s">
        <v>386</v>
      </c>
      <c r="F4753" s="3">
        <v>0.36</v>
      </c>
      <c r="G4753" s="3">
        <v>0.57999999999999996</v>
      </c>
      <c r="H4753" s="3" t="s">
        <v>302</v>
      </c>
      <c r="I4753" s="2">
        <v>1350</v>
      </c>
      <c r="J4753" s="3" t="s">
        <v>146</v>
      </c>
      <c r="K4753" s="2">
        <v>1350</v>
      </c>
      <c r="L4753" s="3"/>
      <c r="M4753" s="3" t="s">
        <v>392</v>
      </c>
      <c r="N4753" s="3" t="s">
        <v>302</v>
      </c>
      <c r="O4753" s="3"/>
      <c r="P4753" s="3"/>
      <c r="Q4753" s="3"/>
      <c r="R4753" s="3">
        <v>0</v>
      </c>
      <c r="S4753" s="3">
        <v>1</v>
      </c>
      <c r="T4753" s="2">
        <v>74</v>
      </c>
      <c r="U4753" s="3">
        <v>5.1383052860780118</v>
      </c>
      <c r="V4753" s="3">
        <v>52.075705265926501</v>
      </c>
      <c r="W4753" s="3">
        <v>8.6768022822801978</v>
      </c>
      <c r="X4753" s="3">
        <v>21288.850985866589</v>
      </c>
      <c r="Y4753" s="3">
        <v>52.075705265926501</v>
      </c>
      <c r="Z4753" s="3">
        <v>8.6767946116101413</v>
      </c>
      <c r="AA4753" s="3">
        <v>21288.850985866589</v>
      </c>
      <c r="AB4753">
        <f t="shared" si="122"/>
        <v>52.075705265926501</v>
      </c>
      <c r="AC4753">
        <f t="shared" si="123"/>
        <v>8.6767946116101413</v>
      </c>
    </row>
    <row r="4754" spans="1:29" x14ac:dyDescent="0.25">
      <c r="A4754" s="2">
        <v>4753</v>
      </c>
      <c r="B4754" s="3" t="s">
        <v>178</v>
      </c>
      <c r="C4754" s="3" t="s">
        <v>384</v>
      </c>
      <c r="D4754" s="3" t="s">
        <v>385</v>
      </c>
      <c r="E4754" s="3" t="s">
        <v>386</v>
      </c>
      <c r="F4754" s="3">
        <v>0.36</v>
      </c>
      <c r="G4754" s="3">
        <v>0.57999999999999996</v>
      </c>
      <c r="H4754" s="3" t="s">
        <v>302</v>
      </c>
      <c r="I4754" s="2">
        <v>1400</v>
      </c>
      <c r="J4754" s="3" t="s">
        <v>48</v>
      </c>
      <c r="K4754" s="2">
        <v>1400</v>
      </c>
      <c r="L4754" s="3"/>
      <c r="M4754" s="3" t="s">
        <v>392</v>
      </c>
      <c r="N4754" s="3" t="s">
        <v>302</v>
      </c>
      <c r="O4754" s="3"/>
      <c r="P4754" s="3"/>
      <c r="Q4754" s="3"/>
      <c r="R4754" s="3">
        <v>0</v>
      </c>
      <c r="S4754" s="3">
        <v>1</v>
      </c>
      <c r="T4754" s="2">
        <v>358</v>
      </c>
      <c r="U4754" s="3">
        <v>28.044527880198824</v>
      </c>
      <c r="V4754" s="3">
        <v>300.94548908009955</v>
      </c>
      <c r="W4754" s="3">
        <v>40.583994390179164</v>
      </c>
      <c r="X4754" s="3">
        <v>109171.21096624315</v>
      </c>
      <c r="Y4754" s="3">
        <v>300.94548908009955</v>
      </c>
      <c r="Z4754" s="3">
        <v>40.58395851216558</v>
      </c>
      <c r="AA4754" s="3">
        <v>109171.21096624315</v>
      </c>
      <c r="AB4754">
        <f t="shared" si="122"/>
        <v>300.94548908009955</v>
      </c>
      <c r="AC4754">
        <f t="shared" si="123"/>
        <v>40.58395851216558</v>
      </c>
    </row>
    <row r="4755" spans="1:29" x14ac:dyDescent="0.25">
      <c r="A4755" s="2">
        <v>4754</v>
      </c>
      <c r="B4755" s="3" t="s">
        <v>178</v>
      </c>
      <c r="C4755" s="3" t="s">
        <v>384</v>
      </c>
      <c r="D4755" s="3" t="s">
        <v>385</v>
      </c>
      <c r="E4755" s="3" t="s">
        <v>386</v>
      </c>
      <c r="F4755" s="3">
        <v>0.36</v>
      </c>
      <c r="G4755" s="3">
        <v>0.57999999999999996</v>
      </c>
      <c r="H4755" s="3" t="s">
        <v>302</v>
      </c>
      <c r="I4755" s="2">
        <v>1400</v>
      </c>
      <c r="J4755" s="3" t="s">
        <v>48</v>
      </c>
      <c r="K4755" s="2">
        <v>1400</v>
      </c>
      <c r="L4755" s="3"/>
      <c r="M4755" s="3" t="s">
        <v>395</v>
      </c>
      <c r="N4755" s="3" t="s">
        <v>302</v>
      </c>
      <c r="O4755" s="3"/>
      <c r="P4755" s="3"/>
      <c r="Q4755" s="3"/>
      <c r="R4755" s="3">
        <v>0</v>
      </c>
      <c r="S4755" s="3">
        <v>1</v>
      </c>
      <c r="T4755" s="2">
        <v>45</v>
      </c>
      <c r="U4755" s="3">
        <v>3.5595309331595564</v>
      </c>
      <c r="V4755" s="3">
        <v>40.651528605370842</v>
      </c>
      <c r="W4755" s="3">
        <v>5.4340932649059397</v>
      </c>
      <c r="X4755" s="3">
        <v>14428.888113801368</v>
      </c>
      <c r="Y4755" s="3">
        <v>40.651528605370842</v>
      </c>
      <c r="Z4755" s="3">
        <v>5.4340884609314815</v>
      </c>
      <c r="AA4755" s="3">
        <v>14428.888113801368</v>
      </c>
      <c r="AB4755">
        <f t="shared" si="122"/>
        <v>40.651528605370842</v>
      </c>
      <c r="AC4755">
        <f t="shared" si="123"/>
        <v>5.4340884609314815</v>
      </c>
    </row>
    <row r="4756" spans="1:29" x14ac:dyDescent="0.25">
      <c r="A4756" s="2">
        <v>4755</v>
      </c>
      <c r="B4756" s="3" t="s">
        <v>178</v>
      </c>
      <c r="C4756" s="3" t="s">
        <v>384</v>
      </c>
      <c r="D4756" s="3" t="s">
        <v>385</v>
      </c>
      <c r="E4756" s="3" t="s">
        <v>386</v>
      </c>
      <c r="F4756" s="3">
        <v>0.36</v>
      </c>
      <c r="G4756" s="3">
        <v>0.57999999999999996</v>
      </c>
      <c r="H4756" s="3" t="s">
        <v>302</v>
      </c>
      <c r="I4756" s="2">
        <v>1400</v>
      </c>
      <c r="J4756" s="3" t="s">
        <v>48</v>
      </c>
      <c r="K4756" s="2">
        <v>1400</v>
      </c>
      <c r="L4756" s="3"/>
      <c r="M4756" s="3" t="s">
        <v>393</v>
      </c>
      <c r="N4756" s="3" t="s">
        <v>302</v>
      </c>
      <c r="O4756" s="3"/>
      <c r="P4756" s="3"/>
      <c r="Q4756" s="3"/>
      <c r="R4756" s="3">
        <v>0</v>
      </c>
      <c r="S4756" s="3">
        <v>1</v>
      </c>
      <c r="T4756" s="2">
        <v>14</v>
      </c>
      <c r="U4756" s="3">
        <v>0.19328694673598915</v>
      </c>
      <c r="V4756" s="3">
        <v>1.8271571160151079</v>
      </c>
      <c r="W4756" s="3">
        <v>0.24253739341912853</v>
      </c>
      <c r="X4756" s="3">
        <v>727.48011958703125</v>
      </c>
      <c r="Y4756" s="3">
        <v>1.8271571160151079</v>
      </c>
      <c r="Z4756" s="3">
        <v>0.24253717900553928</v>
      </c>
      <c r="AA4756" s="3">
        <v>727.48011958703125</v>
      </c>
      <c r="AB4756">
        <f t="shared" si="122"/>
        <v>1.8271571160151079</v>
      </c>
      <c r="AC4756">
        <f t="shared" si="123"/>
        <v>0.24253717900553928</v>
      </c>
    </row>
    <row r="4757" spans="1:29" x14ac:dyDescent="0.25">
      <c r="A4757" s="2">
        <v>4756</v>
      </c>
      <c r="B4757" s="3" t="s">
        <v>178</v>
      </c>
      <c r="C4757" s="3" t="s">
        <v>384</v>
      </c>
      <c r="D4757" s="3" t="s">
        <v>385</v>
      </c>
      <c r="E4757" s="3" t="s">
        <v>386</v>
      </c>
      <c r="F4757" s="3">
        <v>0.36</v>
      </c>
      <c r="G4757" s="3">
        <v>0.57999999999999996</v>
      </c>
      <c r="H4757" s="3" t="s">
        <v>302</v>
      </c>
      <c r="I4757" s="2">
        <v>1400</v>
      </c>
      <c r="J4757" s="3" t="s">
        <v>48</v>
      </c>
      <c r="K4757" s="2">
        <v>1400</v>
      </c>
      <c r="L4757" s="3"/>
      <c r="M4757" s="3" t="s">
        <v>394</v>
      </c>
      <c r="N4757" s="3" t="s">
        <v>302</v>
      </c>
      <c r="O4757" s="3"/>
      <c r="P4757" s="3"/>
      <c r="Q4757" s="3"/>
      <c r="R4757" s="3">
        <v>0</v>
      </c>
      <c r="S4757" s="3">
        <v>1</v>
      </c>
      <c r="T4757" s="2">
        <v>50</v>
      </c>
      <c r="U4757" s="3">
        <v>5.4422995094295041</v>
      </c>
      <c r="V4757" s="3">
        <v>56.35443063980258</v>
      </c>
      <c r="W4757" s="3">
        <v>7.5848325890676209</v>
      </c>
      <c r="X4757" s="3">
        <v>20609.863584139297</v>
      </c>
      <c r="Y4757" s="3">
        <v>56.35443063980258</v>
      </c>
      <c r="Z4757" s="3">
        <v>7.5848258837461957</v>
      </c>
      <c r="AA4757" s="3">
        <v>20609.863584139297</v>
      </c>
      <c r="AB4757">
        <f t="shared" si="122"/>
        <v>56.35443063980258</v>
      </c>
      <c r="AC4757">
        <f t="shared" si="123"/>
        <v>7.5848258837461957</v>
      </c>
    </row>
    <row r="4758" spans="1:29" x14ac:dyDescent="0.25">
      <c r="A4758" s="2">
        <v>4757</v>
      </c>
      <c r="B4758" s="3" t="s">
        <v>178</v>
      </c>
      <c r="C4758" s="3" t="s">
        <v>384</v>
      </c>
      <c r="D4758" s="3" t="s">
        <v>385</v>
      </c>
      <c r="E4758" s="3" t="s">
        <v>386</v>
      </c>
      <c r="F4758" s="3">
        <v>0.36</v>
      </c>
      <c r="G4758" s="3">
        <v>0.57999999999999996</v>
      </c>
      <c r="H4758" s="3" t="s">
        <v>302</v>
      </c>
      <c r="I4758" s="2">
        <v>1400</v>
      </c>
      <c r="J4758" s="3" t="s">
        <v>48</v>
      </c>
      <c r="K4758" s="2">
        <v>3000</v>
      </c>
      <c r="L4758" s="3"/>
      <c r="M4758" s="3" t="s">
        <v>392</v>
      </c>
      <c r="N4758" s="3" t="s">
        <v>302</v>
      </c>
      <c r="O4758" s="3"/>
      <c r="P4758" s="3"/>
      <c r="Q4758" s="3"/>
      <c r="R4758" s="3">
        <v>0</v>
      </c>
      <c r="S4758" s="3">
        <v>1</v>
      </c>
      <c r="T4758" s="2">
        <v>7</v>
      </c>
      <c r="U4758" s="3">
        <v>4.8351514341023909E-2</v>
      </c>
      <c r="V4758" s="3">
        <v>0.53286223549802558</v>
      </c>
      <c r="W4758" s="3">
        <v>7.0216221454205086E-2</v>
      </c>
      <c r="X4758" s="3">
        <v>190.07295999413299</v>
      </c>
      <c r="Y4758" s="3">
        <v>0.53286223549802558</v>
      </c>
      <c r="Z4758" s="3">
        <v>7.021615938001606E-2</v>
      </c>
      <c r="AA4758" s="3">
        <v>190.07295999413299</v>
      </c>
      <c r="AB4758">
        <f t="shared" si="122"/>
        <v>0.53286223549802558</v>
      </c>
      <c r="AC4758">
        <f t="shared" si="123"/>
        <v>7.021615938001606E-2</v>
      </c>
    </row>
    <row r="4759" spans="1:29" x14ac:dyDescent="0.25">
      <c r="A4759" s="2">
        <v>4758</v>
      </c>
      <c r="B4759" s="3" t="s">
        <v>178</v>
      </c>
      <c r="C4759" s="3" t="s">
        <v>384</v>
      </c>
      <c r="D4759" s="3" t="s">
        <v>385</v>
      </c>
      <c r="E4759" s="3" t="s">
        <v>386</v>
      </c>
      <c r="F4759" s="3">
        <v>0.36</v>
      </c>
      <c r="G4759" s="3">
        <v>0.57999999999999996</v>
      </c>
      <c r="H4759" s="3" t="s">
        <v>302</v>
      </c>
      <c r="I4759" s="2">
        <v>1410</v>
      </c>
      <c r="J4759" s="3" t="s">
        <v>116</v>
      </c>
      <c r="K4759" s="2">
        <v>1410</v>
      </c>
      <c r="L4759" s="3"/>
      <c r="M4759" s="3" t="s">
        <v>392</v>
      </c>
      <c r="N4759" s="3" t="s">
        <v>302</v>
      </c>
      <c r="O4759" s="3"/>
      <c r="P4759" s="3"/>
      <c r="Q4759" s="3"/>
      <c r="R4759" s="3">
        <v>0</v>
      </c>
      <c r="S4759" s="3">
        <v>1</v>
      </c>
      <c r="T4759" s="2">
        <v>76</v>
      </c>
      <c r="U4759" s="3">
        <v>1.9541785729162215</v>
      </c>
      <c r="V4759" s="3">
        <v>18.618844491596175</v>
      </c>
      <c r="W4759" s="3">
        <v>2.4905827966569238</v>
      </c>
      <c r="X4759" s="3">
        <v>7478.8732936571723</v>
      </c>
      <c r="Y4759" s="3">
        <v>18.618844491596175</v>
      </c>
      <c r="Z4759" s="3">
        <v>2.4905805948735646</v>
      </c>
      <c r="AA4759" s="3">
        <v>7478.8732936571723</v>
      </c>
      <c r="AB4759">
        <f t="shared" si="122"/>
        <v>18.618844491596175</v>
      </c>
      <c r="AC4759">
        <f t="shared" si="123"/>
        <v>2.4905805948735646</v>
      </c>
    </row>
    <row r="4760" spans="1:29" x14ac:dyDescent="0.25">
      <c r="A4760" s="2">
        <v>4759</v>
      </c>
      <c r="B4760" s="3" t="s">
        <v>178</v>
      </c>
      <c r="C4760" s="3" t="s">
        <v>384</v>
      </c>
      <c r="D4760" s="3" t="s">
        <v>385</v>
      </c>
      <c r="E4760" s="3" t="s">
        <v>386</v>
      </c>
      <c r="F4760" s="3">
        <v>0.36</v>
      </c>
      <c r="G4760" s="3">
        <v>0.57999999999999996</v>
      </c>
      <c r="H4760" s="3" t="s">
        <v>302</v>
      </c>
      <c r="I4760" s="2">
        <v>1410</v>
      </c>
      <c r="J4760" s="3" t="s">
        <v>116</v>
      </c>
      <c r="K4760" s="2">
        <v>1410</v>
      </c>
      <c r="L4760" s="3"/>
      <c r="M4760" s="3" t="s">
        <v>395</v>
      </c>
      <c r="N4760" s="3" t="s">
        <v>302</v>
      </c>
      <c r="O4760" s="3"/>
      <c r="P4760" s="3"/>
      <c r="Q4760" s="3"/>
      <c r="R4760" s="3">
        <v>0</v>
      </c>
      <c r="S4760" s="3">
        <v>1</v>
      </c>
      <c r="T4760" s="2">
        <v>13</v>
      </c>
      <c r="U4760" s="3">
        <v>8.204642570286412E-2</v>
      </c>
      <c r="V4760" s="3">
        <v>0.95022205513086977</v>
      </c>
      <c r="W4760" s="3">
        <v>0.12576482299348643</v>
      </c>
      <c r="X4760" s="3">
        <v>334.79116662169918</v>
      </c>
      <c r="Y4760" s="3">
        <v>0.95022205513086977</v>
      </c>
      <c r="Z4760" s="3">
        <v>0.12576471181192084</v>
      </c>
      <c r="AA4760" s="3">
        <v>334.79116662169918</v>
      </c>
      <c r="AB4760">
        <f t="shared" si="122"/>
        <v>0.95022205513086977</v>
      </c>
      <c r="AC4760">
        <f t="shared" si="123"/>
        <v>0.12576471181192084</v>
      </c>
    </row>
    <row r="4761" spans="1:29" x14ac:dyDescent="0.25">
      <c r="A4761" s="2">
        <v>4760</v>
      </c>
      <c r="B4761" s="3" t="s">
        <v>178</v>
      </c>
      <c r="C4761" s="3" t="s">
        <v>384</v>
      </c>
      <c r="D4761" s="3" t="s">
        <v>385</v>
      </c>
      <c r="E4761" s="3" t="s">
        <v>386</v>
      </c>
      <c r="F4761" s="3">
        <v>0.36</v>
      </c>
      <c r="G4761" s="3">
        <v>0.57999999999999996</v>
      </c>
      <c r="H4761" s="3" t="s">
        <v>302</v>
      </c>
      <c r="I4761" s="2">
        <v>1410</v>
      </c>
      <c r="J4761" s="3" t="s">
        <v>116</v>
      </c>
      <c r="K4761" s="2">
        <v>1410</v>
      </c>
      <c r="L4761" s="3"/>
      <c r="M4761" s="3" t="s">
        <v>393</v>
      </c>
      <c r="N4761" s="3" t="s">
        <v>302</v>
      </c>
      <c r="O4761" s="3"/>
      <c r="P4761" s="3"/>
      <c r="Q4761" s="3"/>
      <c r="R4761" s="3">
        <v>0</v>
      </c>
      <c r="S4761" s="3">
        <v>1</v>
      </c>
      <c r="T4761" s="2">
        <v>14</v>
      </c>
      <c r="U4761" s="3">
        <v>0.1643379708379788</v>
      </c>
      <c r="V4761" s="3">
        <v>1.6266477880151475</v>
      </c>
      <c r="W4761" s="3">
        <v>0.22703145459235125</v>
      </c>
      <c r="X4761" s="3">
        <v>649.68455815590869</v>
      </c>
      <c r="Y4761" s="3">
        <v>1.6266477880151475</v>
      </c>
      <c r="Z4761" s="3">
        <v>0.22703125388668474</v>
      </c>
      <c r="AA4761" s="3">
        <v>649.68455815590869</v>
      </c>
      <c r="AB4761">
        <f t="shared" si="122"/>
        <v>1.6266477880151475</v>
      </c>
      <c r="AC4761">
        <f t="shared" si="123"/>
        <v>0.22703125388668474</v>
      </c>
    </row>
    <row r="4762" spans="1:29" x14ac:dyDescent="0.25">
      <c r="A4762" s="2">
        <v>4761</v>
      </c>
      <c r="B4762" s="3" t="s">
        <v>178</v>
      </c>
      <c r="C4762" s="3" t="s">
        <v>384</v>
      </c>
      <c r="D4762" s="3" t="s">
        <v>385</v>
      </c>
      <c r="E4762" s="3" t="s">
        <v>386</v>
      </c>
      <c r="F4762" s="3">
        <v>0.36</v>
      </c>
      <c r="G4762" s="3">
        <v>0.57999999999999996</v>
      </c>
      <c r="H4762" s="3" t="s">
        <v>302</v>
      </c>
      <c r="I4762" s="2">
        <v>1410</v>
      </c>
      <c r="J4762" s="3" t="s">
        <v>116</v>
      </c>
      <c r="K4762" s="2">
        <v>1410</v>
      </c>
      <c r="L4762" s="3"/>
      <c r="M4762" s="3" t="s">
        <v>394</v>
      </c>
      <c r="N4762" s="3" t="s">
        <v>302</v>
      </c>
      <c r="O4762" s="3"/>
      <c r="P4762" s="3"/>
      <c r="Q4762" s="3"/>
      <c r="R4762" s="3">
        <v>0</v>
      </c>
      <c r="S4762" s="3">
        <v>1</v>
      </c>
      <c r="T4762" s="2">
        <v>11</v>
      </c>
      <c r="U4762" s="3">
        <v>0.3256371403717927</v>
      </c>
      <c r="V4762" s="3">
        <v>3.1512282482970342</v>
      </c>
      <c r="W4762" s="3">
        <v>0.42481141705137465</v>
      </c>
      <c r="X4762" s="3">
        <v>1277.4067959878989</v>
      </c>
      <c r="Y4762" s="3">
        <v>3.1512282482970342</v>
      </c>
      <c r="Z4762" s="3">
        <v>0.42481104149963173</v>
      </c>
      <c r="AA4762" s="3">
        <v>1277.4067959878989</v>
      </c>
      <c r="AB4762">
        <f t="shared" si="122"/>
        <v>3.1512282482970342</v>
      </c>
      <c r="AC4762">
        <f t="shared" si="123"/>
        <v>0.42481104149963173</v>
      </c>
    </row>
    <row r="4763" spans="1:29" x14ac:dyDescent="0.25">
      <c r="A4763" s="2">
        <v>4762</v>
      </c>
      <c r="B4763" s="3" t="s">
        <v>178</v>
      </c>
      <c r="C4763" s="3" t="s">
        <v>384</v>
      </c>
      <c r="D4763" s="3" t="s">
        <v>385</v>
      </c>
      <c r="E4763" s="3" t="s">
        <v>386</v>
      </c>
      <c r="F4763" s="3">
        <v>0.36</v>
      </c>
      <c r="G4763" s="3">
        <v>0.57999999999999996</v>
      </c>
      <c r="H4763" s="3" t="s">
        <v>302</v>
      </c>
      <c r="I4763" s="2">
        <v>1420</v>
      </c>
      <c r="J4763" s="3" t="s">
        <v>117</v>
      </c>
      <c r="K4763" s="2">
        <v>1420</v>
      </c>
      <c r="L4763" s="3"/>
      <c r="M4763" s="3" t="s">
        <v>392</v>
      </c>
      <c r="N4763" s="3" t="s">
        <v>302</v>
      </c>
      <c r="O4763" s="3"/>
      <c r="P4763" s="3"/>
      <c r="Q4763" s="3"/>
      <c r="R4763" s="3">
        <v>0</v>
      </c>
      <c r="S4763" s="3">
        <v>1</v>
      </c>
      <c r="T4763" s="2">
        <v>24</v>
      </c>
      <c r="U4763" s="3">
        <v>0.91278724114412735</v>
      </c>
      <c r="V4763" s="3">
        <v>9.3994510958772786</v>
      </c>
      <c r="W4763" s="3">
        <v>1.2439572124636085</v>
      </c>
      <c r="X4763" s="3">
        <v>3569.9927182427086</v>
      </c>
      <c r="Y4763" s="3">
        <v>9.3994510958772786</v>
      </c>
      <c r="Z4763" s="3">
        <v>1.2439561127514056</v>
      </c>
      <c r="AA4763" s="3">
        <v>3569.9927182427086</v>
      </c>
      <c r="AB4763">
        <f t="shared" si="122"/>
        <v>9.3994510958772786</v>
      </c>
      <c r="AC4763">
        <f t="shared" si="123"/>
        <v>1.2439561127514056</v>
      </c>
    </row>
    <row r="4764" spans="1:29" x14ac:dyDescent="0.25">
      <c r="A4764" s="2">
        <v>4763</v>
      </c>
      <c r="B4764" s="3" t="s">
        <v>178</v>
      </c>
      <c r="C4764" s="3" t="s">
        <v>384</v>
      </c>
      <c r="D4764" s="3" t="s">
        <v>385</v>
      </c>
      <c r="E4764" s="3" t="s">
        <v>386</v>
      </c>
      <c r="F4764" s="3">
        <v>0.36</v>
      </c>
      <c r="G4764" s="3">
        <v>0.57999999999999996</v>
      </c>
      <c r="H4764" s="3" t="s">
        <v>302</v>
      </c>
      <c r="I4764" s="2">
        <v>1420</v>
      </c>
      <c r="J4764" s="3" t="s">
        <v>117</v>
      </c>
      <c r="K4764" s="2">
        <v>1420</v>
      </c>
      <c r="L4764" s="3"/>
      <c r="M4764" s="3" t="s">
        <v>393</v>
      </c>
      <c r="N4764" s="3" t="s">
        <v>302</v>
      </c>
      <c r="O4764" s="3"/>
      <c r="P4764" s="3"/>
      <c r="Q4764" s="3"/>
      <c r="R4764" s="3">
        <v>0</v>
      </c>
      <c r="S4764" s="3">
        <v>1</v>
      </c>
      <c r="T4764" s="2">
        <v>3</v>
      </c>
      <c r="U4764" s="3">
        <v>3.633546625205545E-2</v>
      </c>
      <c r="V4764" s="3">
        <v>0.340451055114326</v>
      </c>
      <c r="W4764" s="3">
        <v>4.6035912570975307E-2</v>
      </c>
      <c r="X4764" s="3">
        <v>145.03552518264246</v>
      </c>
      <c r="Y4764" s="3">
        <v>0.340451055114326</v>
      </c>
      <c r="Z4764" s="3">
        <v>4.6035871873229169E-2</v>
      </c>
      <c r="AA4764" s="3">
        <v>145.03552518264246</v>
      </c>
      <c r="AB4764">
        <f t="shared" si="122"/>
        <v>0.340451055114326</v>
      </c>
      <c r="AC4764">
        <f t="shared" si="123"/>
        <v>4.6035871873229169E-2</v>
      </c>
    </row>
    <row r="4765" spans="1:29" x14ac:dyDescent="0.25">
      <c r="A4765" s="2">
        <v>4764</v>
      </c>
      <c r="B4765" s="3" t="s">
        <v>178</v>
      </c>
      <c r="C4765" s="3" t="s">
        <v>384</v>
      </c>
      <c r="D4765" s="3" t="s">
        <v>385</v>
      </c>
      <c r="E4765" s="3" t="s">
        <v>386</v>
      </c>
      <c r="F4765" s="3">
        <v>0.36</v>
      </c>
      <c r="G4765" s="3">
        <v>0.57999999999999996</v>
      </c>
      <c r="H4765" s="3" t="s">
        <v>302</v>
      </c>
      <c r="I4765" s="2">
        <v>1450</v>
      </c>
      <c r="J4765" s="3" t="s">
        <v>119</v>
      </c>
      <c r="K4765" s="2">
        <v>1450</v>
      </c>
      <c r="L4765" s="3"/>
      <c r="M4765" s="3" t="s">
        <v>395</v>
      </c>
      <c r="N4765" s="3" t="s">
        <v>302</v>
      </c>
      <c r="O4765" s="3"/>
      <c r="P4765" s="3"/>
      <c r="Q4765" s="3"/>
      <c r="R4765" s="3">
        <v>0</v>
      </c>
      <c r="S4765" s="3">
        <v>1</v>
      </c>
      <c r="T4765" s="2">
        <v>4</v>
      </c>
      <c r="U4765" s="3">
        <v>3.1497829902448369E-3</v>
      </c>
      <c r="V4765" s="3">
        <v>3.5047998643414909E-2</v>
      </c>
      <c r="W4765" s="3">
        <v>4.6726344660964073E-3</v>
      </c>
      <c r="X4765" s="3">
        <v>12.826517568519865</v>
      </c>
      <c r="Y4765" s="3">
        <v>3.5047998643414909E-2</v>
      </c>
      <c r="Z4765" s="3">
        <v>4.6726303352845958E-3</v>
      </c>
      <c r="AA4765" s="3">
        <v>12.826517568519865</v>
      </c>
      <c r="AB4765">
        <f t="shared" si="122"/>
        <v>3.5047998643414909E-2</v>
      </c>
      <c r="AC4765">
        <f t="shared" si="123"/>
        <v>4.6726303352845958E-3</v>
      </c>
    </row>
    <row r="4766" spans="1:29" x14ac:dyDescent="0.25">
      <c r="A4766" s="2">
        <v>4765</v>
      </c>
      <c r="B4766" s="3" t="s">
        <v>178</v>
      </c>
      <c r="C4766" s="3" t="s">
        <v>384</v>
      </c>
      <c r="D4766" s="3" t="s">
        <v>385</v>
      </c>
      <c r="E4766" s="3" t="s">
        <v>386</v>
      </c>
      <c r="F4766" s="3">
        <v>0.36</v>
      </c>
      <c r="G4766" s="3">
        <v>0.57999999999999996</v>
      </c>
      <c r="H4766" s="3" t="s">
        <v>302</v>
      </c>
      <c r="I4766" s="2">
        <v>1480</v>
      </c>
      <c r="J4766" s="3" t="s">
        <v>199</v>
      </c>
      <c r="K4766" s="2">
        <v>1480</v>
      </c>
      <c r="L4766" s="3"/>
      <c r="M4766" s="3" t="s">
        <v>392</v>
      </c>
      <c r="N4766" s="3" t="s">
        <v>302</v>
      </c>
      <c r="O4766" s="3"/>
      <c r="P4766" s="3"/>
      <c r="Q4766" s="3"/>
      <c r="R4766" s="3">
        <v>0</v>
      </c>
      <c r="S4766" s="3">
        <v>1</v>
      </c>
      <c r="T4766" s="2">
        <v>16</v>
      </c>
      <c r="U4766" s="3">
        <v>0.77066759216708725</v>
      </c>
      <c r="V4766" s="3">
        <v>6.6434235210008357</v>
      </c>
      <c r="W4766" s="3">
        <v>0.89283534951586552</v>
      </c>
      <c r="X4766" s="3">
        <v>3028.5865231423486</v>
      </c>
      <c r="Y4766" s="3">
        <v>6.6434235210008357</v>
      </c>
      <c r="Z4766" s="3">
        <v>0.89283456021063945</v>
      </c>
      <c r="AA4766" s="3">
        <v>3028.5865231423486</v>
      </c>
      <c r="AB4766">
        <f t="shared" si="122"/>
        <v>6.6434235210008357</v>
      </c>
      <c r="AC4766">
        <f t="shared" si="123"/>
        <v>0.89283456021063945</v>
      </c>
    </row>
    <row r="4767" spans="1:29" x14ac:dyDescent="0.25">
      <c r="A4767" s="2">
        <v>4766</v>
      </c>
      <c r="B4767" s="3" t="s">
        <v>178</v>
      </c>
      <c r="C4767" s="3" t="s">
        <v>384</v>
      </c>
      <c r="D4767" s="3" t="s">
        <v>385</v>
      </c>
      <c r="E4767" s="3" t="s">
        <v>386</v>
      </c>
      <c r="F4767" s="3">
        <v>0.36</v>
      </c>
      <c r="G4767" s="3">
        <v>0.57999999999999996</v>
      </c>
      <c r="H4767" s="3" t="s">
        <v>302</v>
      </c>
      <c r="I4767" s="2">
        <v>1490</v>
      </c>
      <c r="J4767" s="3" t="s">
        <v>147</v>
      </c>
      <c r="K4767" s="2">
        <v>1490</v>
      </c>
      <c r="L4767" s="3"/>
      <c r="M4767" s="3" t="s">
        <v>392</v>
      </c>
      <c r="N4767" s="3" t="s">
        <v>302</v>
      </c>
      <c r="O4767" s="3"/>
      <c r="P4767" s="3"/>
      <c r="Q4767" s="3"/>
      <c r="R4767" s="3">
        <v>0</v>
      </c>
      <c r="S4767" s="3">
        <v>1</v>
      </c>
      <c r="T4767" s="2">
        <v>3</v>
      </c>
      <c r="U4767" s="3">
        <v>0.10327861399565581</v>
      </c>
      <c r="V4767" s="3">
        <v>1.0036193078503033</v>
      </c>
      <c r="W4767" s="3">
        <v>0.13289293778487285</v>
      </c>
      <c r="X4767" s="3">
        <v>393.16777905639901</v>
      </c>
      <c r="Y4767" s="3">
        <v>1.0036193078503033</v>
      </c>
      <c r="Z4767" s="3">
        <v>0.1328928203017446</v>
      </c>
      <c r="AA4767" s="3">
        <v>393.16777905639901</v>
      </c>
      <c r="AB4767">
        <f t="shared" si="122"/>
        <v>1.0036193078503033</v>
      </c>
      <c r="AC4767">
        <f t="shared" si="123"/>
        <v>0.1328928203017446</v>
      </c>
    </row>
    <row r="4768" spans="1:29" x14ac:dyDescent="0.25">
      <c r="A4768" s="2">
        <v>4767</v>
      </c>
      <c r="B4768" s="3" t="s">
        <v>178</v>
      </c>
      <c r="C4768" s="3" t="s">
        <v>384</v>
      </c>
      <c r="D4768" s="3" t="s">
        <v>385</v>
      </c>
      <c r="E4768" s="3" t="s">
        <v>386</v>
      </c>
      <c r="F4768" s="3">
        <v>0.36</v>
      </c>
      <c r="G4768" s="3">
        <v>0.57999999999999996</v>
      </c>
      <c r="H4768" s="3" t="s">
        <v>302</v>
      </c>
      <c r="I4768" s="2">
        <v>1500</v>
      </c>
      <c r="J4768" s="3" t="s">
        <v>391</v>
      </c>
      <c r="K4768" s="2">
        <v>1500</v>
      </c>
      <c r="L4768" s="3"/>
      <c r="M4768" s="3" t="s">
        <v>392</v>
      </c>
      <c r="N4768" s="3" t="s">
        <v>302</v>
      </c>
      <c r="O4768" s="3"/>
      <c r="P4768" s="3"/>
      <c r="Q4768" s="3"/>
      <c r="R4768" s="3">
        <v>0</v>
      </c>
      <c r="S4768" s="3">
        <v>1</v>
      </c>
      <c r="T4768" s="2">
        <v>6</v>
      </c>
      <c r="U4768" s="3">
        <v>1.3945731252604811E-2</v>
      </c>
      <c r="V4768" s="3">
        <v>0.11536264142753963</v>
      </c>
      <c r="W4768" s="3">
        <v>1.6318914201689308E-2</v>
      </c>
      <c r="X4768" s="3">
        <v>53.780923112705473</v>
      </c>
      <c r="Y4768" s="3">
        <v>0.11536264142753963</v>
      </c>
      <c r="Z4768" s="3">
        <v>1.6318899775060396E-2</v>
      </c>
      <c r="AA4768" s="3">
        <v>53.780923112705473</v>
      </c>
      <c r="AB4768">
        <f t="shared" si="122"/>
        <v>0.11536264142753963</v>
      </c>
      <c r="AC4768">
        <f t="shared" si="123"/>
        <v>1.6318899775060396E-2</v>
      </c>
    </row>
    <row r="4769" spans="1:29" x14ac:dyDescent="0.25">
      <c r="A4769" s="2">
        <v>4768</v>
      </c>
      <c r="B4769" s="3" t="s">
        <v>178</v>
      </c>
      <c r="C4769" s="3" t="s">
        <v>384</v>
      </c>
      <c r="D4769" s="3" t="s">
        <v>385</v>
      </c>
      <c r="E4769" s="3" t="s">
        <v>386</v>
      </c>
      <c r="F4769" s="3">
        <v>0.36</v>
      </c>
      <c r="G4769" s="3">
        <v>0.57999999999999996</v>
      </c>
      <c r="H4769" s="3" t="s">
        <v>302</v>
      </c>
      <c r="I4769" s="2">
        <v>1550</v>
      </c>
      <c r="J4769" s="3" t="s">
        <v>120</v>
      </c>
      <c r="K4769" s="2">
        <v>1550</v>
      </c>
      <c r="L4769" s="3"/>
      <c r="M4769" s="3" t="s">
        <v>392</v>
      </c>
      <c r="N4769" s="3" t="s">
        <v>302</v>
      </c>
      <c r="O4769" s="3"/>
      <c r="P4769" s="3"/>
      <c r="Q4769" s="3"/>
      <c r="R4769" s="3">
        <v>0</v>
      </c>
      <c r="S4769" s="3">
        <v>1</v>
      </c>
      <c r="T4769" s="2">
        <v>46</v>
      </c>
      <c r="U4769" s="3">
        <v>3.0578551572326216</v>
      </c>
      <c r="V4769" s="3">
        <v>26.618640278816628</v>
      </c>
      <c r="W4769" s="3">
        <v>4.0215412902735679</v>
      </c>
      <c r="X4769" s="3">
        <v>11610.260625511353</v>
      </c>
      <c r="Y4769" s="3">
        <v>26.618640278816628</v>
      </c>
      <c r="Z4769" s="3">
        <v>4.0215377350564081</v>
      </c>
      <c r="AA4769" s="3">
        <v>11610.260625511353</v>
      </c>
      <c r="AB4769">
        <f t="shared" si="122"/>
        <v>26.618640278816628</v>
      </c>
      <c r="AC4769">
        <f t="shared" si="123"/>
        <v>4.0215377350564081</v>
      </c>
    </row>
    <row r="4770" spans="1:29" x14ac:dyDescent="0.25">
      <c r="A4770" s="2">
        <v>4769</v>
      </c>
      <c r="B4770" s="3" t="s">
        <v>178</v>
      </c>
      <c r="C4770" s="3" t="s">
        <v>384</v>
      </c>
      <c r="D4770" s="3" t="s">
        <v>385</v>
      </c>
      <c r="E4770" s="3" t="s">
        <v>386</v>
      </c>
      <c r="F4770" s="3">
        <v>0.36</v>
      </c>
      <c r="G4770" s="3">
        <v>0.57999999999999996</v>
      </c>
      <c r="H4770" s="3" t="s">
        <v>302</v>
      </c>
      <c r="I4770" s="2">
        <v>1550</v>
      </c>
      <c r="J4770" s="3" t="s">
        <v>120</v>
      </c>
      <c r="K4770" s="2">
        <v>1550</v>
      </c>
      <c r="L4770" s="3"/>
      <c r="M4770" s="3" t="s">
        <v>393</v>
      </c>
      <c r="N4770" s="3" t="s">
        <v>302</v>
      </c>
      <c r="O4770" s="3"/>
      <c r="P4770" s="3"/>
      <c r="Q4770" s="3"/>
      <c r="R4770" s="3">
        <v>0</v>
      </c>
      <c r="S4770" s="3">
        <v>1</v>
      </c>
      <c r="T4770" s="2">
        <v>6</v>
      </c>
      <c r="U4770" s="3">
        <v>8.3096147763258493E-2</v>
      </c>
      <c r="V4770" s="3">
        <v>0.69596416765501157</v>
      </c>
      <c r="W4770" s="3">
        <v>9.3511764264286701E-2</v>
      </c>
      <c r="X4770" s="3">
        <v>316.2122454750305</v>
      </c>
      <c r="Y4770" s="3">
        <v>0.69596416765501157</v>
      </c>
      <c r="Z4770" s="3">
        <v>9.3511681595825888E-2</v>
      </c>
      <c r="AA4770" s="3">
        <v>316.2122454750305</v>
      </c>
      <c r="AB4770">
        <f t="shared" si="122"/>
        <v>0.69596416765501157</v>
      </c>
      <c r="AC4770">
        <f t="shared" si="123"/>
        <v>9.3511681595825888E-2</v>
      </c>
    </row>
    <row r="4771" spans="1:29" x14ac:dyDescent="0.25">
      <c r="A4771" s="2">
        <v>4770</v>
      </c>
      <c r="B4771" s="3" t="s">
        <v>178</v>
      </c>
      <c r="C4771" s="3" t="s">
        <v>384</v>
      </c>
      <c r="D4771" s="3" t="s">
        <v>385</v>
      </c>
      <c r="E4771" s="3" t="s">
        <v>386</v>
      </c>
      <c r="F4771" s="3">
        <v>0.36</v>
      </c>
      <c r="G4771" s="3">
        <v>0.57999999999999996</v>
      </c>
      <c r="H4771" s="3" t="s">
        <v>302</v>
      </c>
      <c r="I4771" s="2">
        <v>1550</v>
      </c>
      <c r="J4771" s="3" t="s">
        <v>120</v>
      </c>
      <c r="K4771" s="2">
        <v>1550</v>
      </c>
      <c r="L4771" s="3"/>
      <c r="M4771" s="3" t="s">
        <v>394</v>
      </c>
      <c r="N4771" s="3" t="s">
        <v>302</v>
      </c>
      <c r="O4771" s="3"/>
      <c r="P4771" s="3"/>
      <c r="Q4771" s="3"/>
      <c r="R4771" s="3">
        <v>0</v>
      </c>
      <c r="S4771" s="3">
        <v>1</v>
      </c>
      <c r="T4771" s="2">
        <v>7</v>
      </c>
      <c r="U4771" s="3">
        <v>0.81752712020136564</v>
      </c>
      <c r="V4771" s="3">
        <v>5.5445635682818164</v>
      </c>
      <c r="W4771" s="3">
        <v>0.92313919706466951</v>
      </c>
      <c r="X4771" s="3">
        <v>2465.2674828009567</v>
      </c>
      <c r="Y4771" s="3">
        <v>5.5445635682818164</v>
      </c>
      <c r="Z4771" s="3">
        <v>0.92313838096952971</v>
      </c>
      <c r="AA4771" s="3">
        <v>2465.2674828009567</v>
      </c>
      <c r="AB4771">
        <f t="shared" si="122"/>
        <v>5.5445635682818164</v>
      </c>
      <c r="AC4771">
        <f t="shared" si="123"/>
        <v>0.92313838096952971</v>
      </c>
    </row>
    <row r="4772" spans="1:29" x14ac:dyDescent="0.25">
      <c r="A4772" s="2">
        <v>4771</v>
      </c>
      <c r="B4772" s="3" t="s">
        <v>178</v>
      </c>
      <c r="C4772" s="3" t="s">
        <v>384</v>
      </c>
      <c r="D4772" s="3" t="s">
        <v>385</v>
      </c>
      <c r="E4772" s="3" t="s">
        <v>386</v>
      </c>
      <c r="F4772" s="3">
        <v>0.36</v>
      </c>
      <c r="G4772" s="3">
        <v>0.57999999999999996</v>
      </c>
      <c r="H4772" s="3" t="s">
        <v>302</v>
      </c>
      <c r="I4772" s="2">
        <v>1700</v>
      </c>
      <c r="J4772" s="3" t="s">
        <v>121</v>
      </c>
      <c r="K4772" s="2">
        <v>1700</v>
      </c>
      <c r="L4772" s="3"/>
      <c r="M4772" s="3" t="s">
        <v>392</v>
      </c>
      <c r="N4772" s="3" t="s">
        <v>302</v>
      </c>
      <c r="O4772" s="3"/>
      <c r="P4772" s="3"/>
      <c r="Q4772" s="3"/>
      <c r="R4772" s="3">
        <v>0</v>
      </c>
      <c r="S4772" s="3">
        <v>1</v>
      </c>
      <c r="T4772" s="2">
        <v>13</v>
      </c>
      <c r="U4772" s="3">
        <v>0.74282777792717491</v>
      </c>
      <c r="V4772" s="3">
        <v>7.0830395712478706</v>
      </c>
      <c r="W4772" s="3">
        <v>1.0092318733347987</v>
      </c>
      <c r="X4772" s="3">
        <v>2891.5711122010657</v>
      </c>
      <c r="Y4772" s="3">
        <v>7.0830395712478706</v>
      </c>
      <c r="Z4772" s="3">
        <v>1.0092309811299918</v>
      </c>
      <c r="AA4772" s="3">
        <v>2891.5711122010657</v>
      </c>
      <c r="AB4772">
        <f t="shared" si="122"/>
        <v>7.0830395712478706</v>
      </c>
      <c r="AC4772">
        <f t="shared" si="123"/>
        <v>1.0092309811299918</v>
      </c>
    </row>
    <row r="4773" spans="1:29" x14ac:dyDescent="0.25">
      <c r="A4773" s="2">
        <v>4772</v>
      </c>
      <c r="B4773" s="3" t="s">
        <v>178</v>
      </c>
      <c r="C4773" s="3" t="s">
        <v>384</v>
      </c>
      <c r="D4773" s="3" t="s">
        <v>385</v>
      </c>
      <c r="E4773" s="3" t="s">
        <v>386</v>
      </c>
      <c r="F4773" s="3">
        <v>0.36</v>
      </c>
      <c r="G4773" s="3">
        <v>0.57999999999999996</v>
      </c>
      <c r="H4773" s="3" t="s">
        <v>302</v>
      </c>
      <c r="I4773" s="2">
        <v>1710</v>
      </c>
      <c r="J4773" s="3" t="s">
        <v>122</v>
      </c>
      <c r="K4773" s="2">
        <v>1710</v>
      </c>
      <c r="L4773" s="3"/>
      <c r="M4773" s="3" t="s">
        <v>392</v>
      </c>
      <c r="N4773" s="3" t="s">
        <v>302</v>
      </c>
      <c r="O4773" s="3"/>
      <c r="P4773" s="3"/>
      <c r="Q4773" s="3"/>
      <c r="R4773" s="3">
        <v>0</v>
      </c>
      <c r="S4773" s="3">
        <v>1</v>
      </c>
      <c r="T4773" s="2">
        <v>28</v>
      </c>
      <c r="U4773" s="3">
        <v>1.2939869578340488</v>
      </c>
      <c r="V4773" s="3">
        <v>11.100453572536246</v>
      </c>
      <c r="W4773" s="3">
        <v>1.4787875315197023</v>
      </c>
      <c r="X4773" s="3">
        <v>4982.1089263814056</v>
      </c>
      <c r="Y4773" s="3">
        <v>11.100453572536246</v>
      </c>
      <c r="Z4773" s="3">
        <v>1.4787862242072982</v>
      </c>
      <c r="AA4773" s="3">
        <v>4982.1089263814056</v>
      </c>
      <c r="AB4773">
        <f t="shared" si="122"/>
        <v>11.100453572536246</v>
      </c>
      <c r="AC4773">
        <f t="shared" si="123"/>
        <v>1.4787862242072982</v>
      </c>
    </row>
    <row r="4774" spans="1:29" x14ac:dyDescent="0.25">
      <c r="A4774" s="2">
        <v>4773</v>
      </c>
      <c r="B4774" s="3" t="s">
        <v>178</v>
      </c>
      <c r="C4774" s="3" t="s">
        <v>384</v>
      </c>
      <c r="D4774" s="3" t="s">
        <v>385</v>
      </c>
      <c r="E4774" s="3" t="s">
        <v>386</v>
      </c>
      <c r="F4774" s="3">
        <v>0.36</v>
      </c>
      <c r="G4774" s="3">
        <v>0.57999999999999996</v>
      </c>
      <c r="H4774" s="3" t="s">
        <v>302</v>
      </c>
      <c r="I4774" s="2">
        <v>1720</v>
      </c>
      <c r="J4774" s="3" t="s">
        <v>123</v>
      </c>
      <c r="K4774" s="2">
        <v>1720</v>
      </c>
      <c r="L4774" s="3"/>
      <c r="M4774" s="3" t="s">
        <v>392</v>
      </c>
      <c r="N4774" s="3" t="s">
        <v>302</v>
      </c>
      <c r="O4774" s="3"/>
      <c r="P4774" s="3"/>
      <c r="Q4774" s="3"/>
      <c r="R4774" s="3">
        <v>0</v>
      </c>
      <c r="S4774" s="3">
        <v>1</v>
      </c>
      <c r="T4774" s="2">
        <v>6</v>
      </c>
      <c r="U4774" s="3">
        <v>4.4402259782270595E-2</v>
      </c>
      <c r="V4774" s="3">
        <v>0.38204828098262145</v>
      </c>
      <c r="W4774" s="3">
        <v>4.8318463587560104E-2</v>
      </c>
      <c r="X4774" s="3">
        <v>162.31166673066264</v>
      </c>
      <c r="Y4774" s="3">
        <v>0.38204828098262145</v>
      </c>
      <c r="Z4774" s="3">
        <v>4.8318420871939702E-2</v>
      </c>
      <c r="AA4774" s="3">
        <v>162.31166673066264</v>
      </c>
      <c r="AB4774">
        <f t="shared" si="122"/>
        <v>0.38204828098262145</v>
      </c>
      <c r="AC4774">
        <f t="shared" si="123"/>
        <v>4.8318420871939702E-2</v>
      </c>
    </row>
    <row r="4775" spans="1:29" x14ac:dyDescent="0.25">
      <c r="A4775" s="2">
        <v>4774</v>
      </c>
      <c r="B4775" s="3" t="s">
        <v>178</v>
      </c>
      <c r="C4775" s="3" t="s">
        <v>384</v>
      </c>
      <c r="D4775" s="3" t="s">
        <v>385</v>
      </c>
      <c r="E4775" s="3" t="s">
        <v>386</v>
      </c>
      <c r="F4775" s="3">
        <v>0.36</v>
      </c>
      <c r="G4775" s="3">
        <v>0.57999999999999996</v>
      </c>
      <c r="H4775" s="3" t="s">
        <v>302</v>
      </c>
      <c r="I4775" s="2">
        <v>1740</v>
      </c>
      <c r="J4775" s="3" t="s">
        <v>124</v>
      </c>
      <c r="K4775" s="2">
        <v>1740</v>
      </c>
      <c r="L4775" s="3"/>
      <c r="M4775" s="3" t="s">
        <v>392</v>
      </c>
      <c r="N4775" s="3" t="s">
        <v>302</v>
      </c>
      <c r="O4775" s="3"/>
      <c r="P4775" s="3"/>
      <c r="Q4775" s="3"/>
      <c r="R4775" s="3">
        <v>0</v>
      </c>
      <c r="S4775" s="3">
        <v>1</v>
      </c>
      <c r="T4775" s="2">
        <v>2</v>
      </c>
      <c r="U4775" s="3">
        <v>0.1010509245484303</v>
      </c>
      <c r="V4775" s="3">
        <v>0.9251846798764376</v>
      </c>
      <c r="W4775" s="3">
        <v>0.12398943136348711</v>
      </c>
      <c r="X4775" s="3">
        <v>402.26358761141432</v>
      </c>
      <c r="Y4775" s="3">
        <v>0.9251846798764376</v>
      </c>
      <c r="Z4775" s="3">
        <v>0.12398932175144479</v>
      </c>
      <c r="AA4775" s="3">
        <v>402.26358761141432</v>
      </c>
      <c r="AB4775">
        <f t="shared" si="122"/>
        <v>0.9251846798764376</v>
      </c>
      <c r="AC4775">
        <f t="shared" si="123"/>
        <v>0.12398932175144479</v>
      </c>
    </row>
    <row r="4776" spans="1:29" x14ac:dyDescent="0.25">
      <c r="A4776" s="2">
        <v>4775</v>
      </c>
      <c r="B4776" s="3" t="s">
        <v>178</v>
      </c>
      <c r="C4776" s="3" t="s">
        <v>384</v>
      </c>
      <c r="D4776" s="3" t="s">
        <v>385</v>
      </c>
      <c r="E4776" s="3" t="s">
        <v>386</v>
      </c>
      <c r="F4776" s="3">
        <v>0.36</v>
      </c>
      <c r="G4776" s="3">
        <v>0.57999999999999996</v>
      </c>
      <c r="H4776" s="3" t="s">
        <v>302</v>
      </c>
      <c r="I4776" s="2">
        <v>1750</v>
      </c>
      <c r="J4776" s="3" t="s">
        <v>51</v>
      </c>
      <c r="K4776" s="2">
        <v>1750</v>
      </c>
      <c r="L4776" s="3"/>
      <c r="M4776" s="3" t="s">
        <v>392</v>
      </c>
      <c r="N4776" s="3" t="s">
        <v>302</v>
      </c>
      <c r="O4776" s="3"/>
      <c r="P4776" s="3"/>
      <c r="Q4776" s="3"/>
      <c r="R4776" s="3">
        <v>0</v>
      </c>
      <c r="S4776" s="3">
        <v>1</v>
      </c>
      <c r="T4776" s="2">
        <v>141</v>
      </c>
      <c r="U4776" s="3">
        <v>5.4364183950799649</v>
      </c>
      <c r="V4776" s="3">
        <v>49.071795594692901</v>
      </c>
      <c r="W4776" s="3">
        <v>6.8517630393232025</v>
      </c>
      <c r="X4776" s="3">
        <v>20752.837170516155</v>
      </c>
      <c r="Y4776" s="3">
        <v>49.071795594692901</v>
      </c>
      <c r="Z4776" s="3">
        <v>6.851756982067104</v>
      </c>
      <c r="AA4776" s="3">
        <v>20752.837170516155</v>
      </c>
      <c r="AB4776">
        <f t="shared" si="122"/>
        <v>49.071795594692901</v>
      </c>
      <c r="AC4776">
        <f t="shared" si="123"/>
        <v>6.851756982067104</v>
      </c>
    </row>
    <row r="4777" spans="1:29" x14ac:dyDescent="0.25">
      <c r="A4777" s="2">
        <v>4776</v>
      </c>
      <c r="B4777" s="3" t="s">
        <v>178</v>
      </c>
      <c r="C4777" s="3" t="s">
        <v>384</v>
      </c>
      <c r="D4777" s="3" t="s">
        <v>385</v>
      </c>
      <c r="E4777" s="3" t="s">
        <v>386</v>
      </c>
      <c r="F4777" s="3">
        <v>0.36</v>
      </c>
      <c r="G4777" s="3">
        <v>0.57999999999999996</v>
      </c>
      <c r="H4777" s="3" t="s">
        <v>302</v>
      </c>
      <c r="I4777" s="2">
        <v>1750</v>
      </c>
      <c r="J4777" s="3" t="s">
        <v>51</v>
      </c>
      <c r="K4777" s="2">
        <v>1750</v>
      </c>
      <c r="L4777" s="3"/>
      <c r="M4777" s="3" t="s">
        <v>395</v>
      </c>
      <c r="N4777" s="3" t="s">
        <v>302</v>
      </c>
      <c r="O4777" s="3"/>
      <c r="P4777" s="3"/>
      <c r="Q4777" s="3"/>
      <c r="R4777" s="3">
        <v>0</v>
      </c>
      <c r="S4777" s="3">
        <v>1</v>
      </c>
      <c r="T4777" s="2">
        <v>1</v>
      </c>
      <c r="U4777" s="3">
        <v>1.24001659757162E-2</v>
      </c>
      <c r="V4777" s="3">
        <v>0.10660338588656618</v>
      </c>
      <c r="W4777" s="3">
        <v>1.4619721594290119E-2</v>
      </c>
      <c r="X4777" s="3">
        <v>49.79342371050042</v>
      </c>
      <c r="Y4777" s="3">
        <v>0.10660338588656618</v>
      </c>
      <c r="Z4777" s="3">
        <v>1.46197086698214E-2</v>
      </c>
      <c r="AA4777" s="3">
        <v>49.79342371050042</v>
      </c>
      <c r="AB4777">
        <f t="shared" si="122"/>
        <v>0.10660338588656618</v>
      </c>
      <c r="AC4777">
        <f t="shared" si="123"/>
        <v>1.46197086698214E-2</v>
      </c>
    </row>
    <row r="4778" spans="1:29" x14ac:dyDescent="0.25">
      <c r="A4778" s="2">
        <v>4777</v>
      </c>
      <c r="B4778" s="3" t="s">
        <v>178</v>
      </c>
      <c r="C4778" s="3" t="s">
        <v>384</v>
      </c>
      <c r="D4778" s="3" t="s">
        <v>385</v>
      </c>
      <c r="E4778" s="3" t="s">
        <v>386</v>
      </c>
      <c r="F4778" s="3">
        <v>0.36</v>
      </c>
      <c r="G4778" s="3">
        <v>0.57999999999999996</v>
      </c>
      <c r="H4778" s="3" t="s">
        <v>302</v>
      </c>
      <c r="I4778" s="2">
        <v>1750</v>
      </c>
      <c r="J4778" s="3" t="s">
        <v>51</v>
      </c>
      <c r="K4778" s="2">
        <v>1750</v>
      </c>
      <c r="L4778" s="3"/>
      <c r="M4778" s="3" t="s">
        <v>394</v>
      </c>
      <c r="N4778" s="3" t="s">
        <v>302</v>
      </c>
      <c r="O4778" s="3"/>
      <c r="P4778" s="3"/>
      <c r="Q4778" s="3"/>
      <c r="R4778" s="3">
        <v>0</v>
      </c>
      <c r="S4778" s="3">
        <v>1</v>
      </c>
      <c r="T4778" s="2">
        <v>20</v>
      </c>
      <c r="U4778" s="3">
        <v>0.20693088020454289</v>
      </c>
      <c r="V4778" s="3">
        <v>1.4224169546173184</v>
      </c>
      <c r="W4778" s="3">
        <v>0.17410458300695525</v>
      </c>
      <c r="X4778" s="3">
        <v>620.48133383550498</v>
      </c>
      <c r="Y4778" s="3">
        <v>1.4224169546173184</v>
      </c>
      <c r="Z4778" s="3">
        <v>0.17410442909094229</v>
      </c>
      <c r="AA4778" s="3">
        <v>620.48133383550498</v>
      </c>
      <c r="AB4778">
        <f t="shared" si="122"/>
        <v>1.4224169546173184</v>
      </c>
      <c r="AC4778">
        <f t="shared" si="123"/>
        <v>0.17410442909094229</v>
      </c>
    </row>
    <row r="4779" spans="1:29" x14ac:dyDescent="0.25">
      <c r="A4779" s="2">
        <v>4778</v>
      </c>
      <c r="B4779" s="3" t="s">
        <v>178</v>
      </c>
      <c r="C4779" s="3" t="s">
        <v>384</v>
      </c>
      <c r="D4779" s="3" t="s">
        <v>385</v>
      </c>
      <c r="E4779" s="3" t="s">
        <v>386</v>
      </c>
      <c r="F4779" s="3">
        <v>0.36</v>
      </c>
      <c r="G4779" s="3">
        <v>0.57999999999999996</v>
      </c>
      <c r="H4779" s="3" t="s">
        <v>302</v>
      </c>
      <c r="I4779" s="2">
        <v>1750</v>
      </c>
      <c r="J4779" s="3" t="s">
        <v>51</v>
      </c>
      <c r="K4779" s="2">
        <v>3000</v>
      </c>
      <c r="L4779" s="3"/>
      <c r="M4779" s="3" t="s">
        <v>392</v>
      </c>
      <c r="N4779" s="3" t="s">
        <v>302</v>
      </c>
      <c r="O4779" s="3"/>
      <c r="P4779" s="3"/>
      <c r="Q4779" s="3"/>
      <c r="R4779" s="3">
        <v>0</v>
      </c>
      <c r="S4779" s="3">
        <v>1</v>
      </c>
      <c r="T4779" s="2">
        <v>47</v>
      </c>
      <c r="U4779" s="3">
        <v>2.5891152562794608</v>
      </c>
      <c r="V4779" s="3">
        <v>22.193982825330053</v>
      </c>
      <c r="W4779" s="3">
        <v>2.9504323099999583</v>
      </c>
      <c r="X4779" s="3">
        <v>10345.048945279332</v>
      </c>
      <c r="Y4779" s="3">
        <v>22.193982825330053</v>
      </c>
      <c r="Z4779" s="3">
        <v>2.9504297016896568</v>
      </c>
      <c r="AA4779" s="3">
        <v>10345.048945279332</v>
      </c>
      <c r="AB4779">
        <f t="shared" si="122"/>
        <v>22.193982825330053</v>
      </c>
      <c r="AC4779">
        <f t="shared" si="123"/>
        <v>2.9504297016896568</v>
      </c>
    </row>
    <row r="4780" spans="1:29" x14ac:dyDescent="0.25">
      <c r="A4780" s="2">
        <v>4779</v>
      </c>
      <c r="B4780" s="3" t="s">
        <v>178</v>
      </c>
      <c r="C4780" s="3" t="s">
        <v>384</v>
      </c>
      <c r="D4780" s="3" t="s">
        <v>385</v>
      </c>
      <c r="E4780" s="3" t="s">
        <v>386</v>
      </c>
      <c r="F4780" s="3">
        <v>0.36</v>
      </c>
      <c r="G4780" s="3">
        <v>0.57999999999999996</v>
      </c>
      <c r="H4780" s="3" t="s">
        <v>302</v>
      </c>
      <c r="I4780" s="2">
        <v>1770</v>
      </c>
      <c r="J4780" s="3" t="s">
        <v>136</v>
      </c>
      <c r="K4780" s="2">
        <v>1770</v>
      </c>
      <c r="L4780" s="3"/>
      <c r="M4780" s="3" t="s">
        <v>392</v>
      </c>
      <c r="N4780" s="3" t="s">
        <v>302</v>
      </c>
      <c r="O4780" s="3"/>
      <c r="P4780" s="3"/>
      <c r="Q4780" s="3"/>
      <c r="R4780" s="3">
        <v>0</v>
      </c>
      <c r="S4780" s="3">
        <v>1</v>
      </c>
      <c r="T4780" s="2">
        <v>4</v>
      </c>
      <c r="U4780" s="3">
        <v>3.2348732738585483E-2</v>
      </c>
      <c r="V4780" s="3">
        <v>0.25475962471178032</v>
      </c>
      <c r="W4780" s="3">
        <v>2.8758810300336744E-2</v>
      </c>
      <c r="X4780" s="3">
        <v>107.91177851101179</v>
      </c>
      <c r="Y4780" s="3">
        <v>0.25475962471178032</v>
      </c>
      <c r="Z4780" s="3">
        <v>2.8758784876299501E-2</v>
      </c>
      <c r="AA4780" s="3">
        <v>107.91177851101179</v>
      </c>
      <c r="AB4780">
        <f t="shared" si="122"/>
        <v>0.25475962471178032</v>
      </c>
      <c r="AC4780">
        <f t="shared" si="123"/>
        <v>2.8758784876299501E-2</v>
      </c>
    </row>
    <row r="4781" spans="1:29" x14ac:dyDescent="0.25">
      <c r="A4781" s="2">
        <v>4780</v>
      </c>
      <c r="B4781" s="3" t="s">
        <v>178</v>
      </c>
      <c r="C4781" s="3" t="s">
        <v>384</v>
      </c>
      <c r="D4781" s="3" t="s">
        <v>385</v>
      </c>
      <c r="E4781" s="3" t="s">
        <v>386</v>
      </c>
      <c r="F4781" s="3">
        <v>0.36</v>
      </c>
      <c r="G4781" s="3">
        <v>0.57999999999999996</v>
      </c>
      <c r="H4781" s="3" t="s">
        <v>302</v>
      </c>
      <c r="I4781" s="2">
        <v>1810</v>
      </c>
      <c r="J4781" s="3" t="s">
        <v>241</v>
      </c>
      <c r="K4781" s="2">
        <v>1810</v>
      </c>
      <c r="L4781" s="3"/>
      <c r="M4781" s="3" t="s">
        <v>392</v>
      </c>
      <c r="N4781" s="3" t="s">
        <v>302</v>
      </c>
      <c r="O4781" s="3"/>
      <c r="P4781" s="3"/>
      <c r="Q4781" s="3"/>
      <c r="R4781" s="3">
        <v>0</v>
      </c>
      <c r="S4781" s="3">
        <v>1</v>
      </c>
      <c r="T4781" s="2">
        <v>2</v>
      </c>
      <c r="U4781" s="3">
        <v>5.8712037845912411E-3</v>
      </c>
      <c r="V4781" s="3">
        <v>1.3346794047135017E-3</v>
      </c>
      <c r="W4781" s="3">
        <v>1.5009803146720835E-4</v>
      </c>
      <c r="X4781" s="3">
        <v>0.5298688257308618</v>
      </c>
      <c r="Y4781" s="3">
        <v>1.3346794047135017E-3</v>
      </c>
      <c r="Z4781" s="3">
        <v>1.500978987740297E-4</v>
      </c>
      <c r="AA4781" s="3">
        <v>0.5298688257308618</v>
      </c>
      <c r="AB4781">
        <f t="shared" si="122"/>
        <v>1.3346794047135017E-3</v>
      </c>
      <c r="AC4781">
        <f t="shared" si="123"/>
        <v>1.500978987740297E-4</v>
      </c>
    </row>
    <row r="4782" spans="1:29" x14ac:dyDescent="0.25">
      <c r="A4782" s="2">
        <v>4781</v>
      </c>
      <c r="B4782" s="3" t="s">
        <v>178</v>
      </c>
      <c r="C4782" s="3" t="s">
        <v>384</v>
      </c>
      <c r="D4782" s="3" t="s">
        <v>385</v>
      </c>
      <c r="E4782" s="3" t="s">
        <v>386</v>
      </c>
      <c r="F4782" s="3">
        <v>0.36</v>
      </c>
      <c r="G4782" s="3">
        <v>0.57999999999999996</v>
      </c>
      <c r="H4782" s="3" t="s">
        <v>302</v>
      </c>
      <c r="I4782" s="2">
        <v>1820</v>
      </c>
      <c r="J4782" s="3" t="s">
        <v>52</v>
      </c>
      <c r="K4782" s="2">
        <v>1820</v>
      </c>
      <c r="L4782" s="3"/>
      <c r="M4782" s="3" t="s">
        <v>392</v>
      </c>
      <c r="N4782" s="3" t="s">
        <v>302</v>
      </c>
      <c r="O4782" s="3"/>
      <c r="P4782" s="3"/>
      <c r="Q4782" s="3"/>
      <c r="R4782" s="3">
        <v>0</v>
      </c>
      <c r="S4782" s="3">
        <v>1</v>
      </c>
      <c r="T4782" s="2">
        <v>19</v>
      </c>
      <c r="U4782" s="3">
        <v>0.94406949755181035</v>
      </c>
      <c r="V4782" s="3">
        <v>8.9866837711764642</v>
      </c>
      <c r="W4782" s="3">
        <v>1.3637885494065416</v>
      </c>
      <c r="X4782" s="3">
        <v>3769.0371993071531</v>
      </c>
      <c r="Y4782" s="3">
        <v>8.9866837711764642</v>
      </c>
      <c r="Z4782" s="3">
        <v>1.3637873437582306</v>
      </c>
      <c r="AA4782" s="3">
        <v>3769.0371993071531</v>
      </c>
      <c r="AB4782">
        <f t="shared" si="122"/>
        <v>8.9866837711764642</v>
      </c>
      <c r="AC4782">
        <f t="shared" si="123"/>
        <v>1.3637873437582306</v>
      </c>
    </row>
    <row r="4783" spans="1:29" x14ac:dyDescent="0.25">
      <c r="A4783" s="2">
        <v>4782</v>
      </c>
      <c r="B4783" s="3" t="s">
        <v>178</v>
      </c>
      <c r="C4783" s="3" t="s">
        <v>384</v>
      </c>
      <c r="D4783" s="3" t="s">
        <v>385</v>
      </c>
      <c r="E4783" s="3" t="s">
        <v>386</v>
      </c>
      <c r="F4783" s="3">
        <v>0.36</v>
      </c>
      <c r="G4783" s="3">
        <v>0.57999999999999996</v>
      </c>
      <c r="H4783" s="3" t="s">
        <v>302</v>
      </c>
      <c r="I4783" s="2">
        <v>1840</v>
      </c>
      <c r="J4783" s="3" t="s">
        <v>137</v>
      </c>
      <c r="K4783" s="2">
        <v>1840</v>
      </c>
      <c r="L4783" s="3"/>
      <c r="M4783" s="3" t="s">
        <v>392</v>
      </c>
      <c r="N4783" s="3" t="s">
        <v>302</v>
      </c>
      <c r="O4783" s="3"/>
      <c r="P4783" s="3"/>
      <c r="Q4783" s="3"/>
      <c r="R4783" s="3">
        <v>0</v>
      </c>
      <c r="S4783" s="3">
        <v>1</v>
      </c>
      <c r="T4783" s="2">
        <v>67</v>
      </c>
      <c r="U4783" s="3">
        <v>12.330246275176709</v>
      </c>
      <c r="V4783" s="3">
        <v>95.798784343402119</v>
      </c>
      <c r="W4783" s="3">
        <v>12.843772070237099</v>
      </c>
      <c r="X4783" s="3">
        <v>46094.563650660457</v>
      </c>
      <c r="Y4783" s="3">
        <v>95.798784343402119</v>
      </c>
      <c r="Z4783" s="3">
        <v>12.843760715784756</v>
      </c>
      <c r="AA4783" s="3">
        <v>46094.563650660457</v>
      </c>
      <c r="AB4783">
        <f t="shared" si="122"/>
        <v>95.798784343402119</v>
      </c>
      <c r="AC4783">
        <f t="shared" si="123"/>
        <v>12.843760715784756</v>
      </c>
    </row>
    <row r="4784" spans="1:29" x14ac:dyDescent="0.25">
      <c r="A4784" s="2">
        <v>4783</v>
      </c>
      <c r="B4784" s="3" t="s">
        <v>178</v>
      </c>
      <c r="C4784" s="3" t="s">
        <v>384</v>
      </c>
      <c r="D4784" s="3" t="s">
        <v>385</v>
      </c>
      <c r="E4784" s="3" t="s">
        <v>386</v>
      </c>
      <c r="F4784" s="3">
        <v>0.36</v>
      </c>
      <c r="G4784" s="3">
        <v>0.57999999999999996</v>
      </c>
      <c r="H4784" s="3" t="s">
        <v>302</v>
      </c>
      <c r="I4784" s="2">
        <v>1840</v>
      </c>
      <c r="J4784" s="3" t="s">
        <v>137</v>
      </c>
      <c r="K4784" s="2">
        <v>1840</v>
      </c>
      <c r="L4784" s="3"/>
      <c r="M4784" s="3" t="s">
        <v>395</v>
      </c>
      <c r="N4784" s="3" t="s">
        <v>302</v>
      </c>
      <c r="O4784" s="3"/>
      <c r="P4784" s="3"/>
      <c r="Q4784" s="3"/>
      <c r="R4784" s="3">
        <v>0</v>
      </c>
      <c r="S4784" s="3">
        <v>1</v>
      </c>
      <c r="T4784" s="2">
        <v>29</v>
      </c>
      <c r="U4784" s="3">
        <v>4.001740047602369</v>
      </c>
      <c r="V4784" s="3">
        <v>32.285233015960877</v>
      </c>
      <c r="W4784" s="3">
        <v>4.3918759556116695</v>
      </c>
      <c r="X4784" s="3">
        <v>15728.662082423973</v>
      </c>
      <c r="Y4784" s="3">
        <v>32.285233015960877</v>
      </c>
      <c r="Z4784" s="3">
        <v>4.3918720730025766</v>
      </c>
      <c r="AA4784" s="3">
        <v>15728.662082423973</v>
      </c>
      <c r="AB4784">
        <f t="shared" ref="AB4784:AB4847" si="124">Y4784</f>
        <v>32.285233015960877</v>
      </c>
      <c r="AC4784">
        <f t="shared" ref="AC4784:AC4847" si="125">Z4784</f>
        <v>4.3918720730025766</v>
      </c>
    </row>
    <row r="4785" spans="1:29" x14ac:dyDescent="0.25">
      <c r="A4785" s="2">
        <v>4784</v>
      </c>
      <c r="B4785" s="3" t="s">
        <v>178</v>
      </c>
      <c r="C4785" s="3" t="s">
        <v>384</v>
      </c>
      <c r="D4785" s="3" t="s">
        <v>385</v>
      </c>
      <c r="E4785" s="3" t="s">
        <v>386</v>
      </c>
      <c r="F4785" s="3">
        <v>0.36</v>
      </c>
      <c r="G4785" s="3">
        <v>0.57999999999999996</v>
      </c>
      <c r="H4785" s="3" t="s">
        <v>302</v>
      </c>
      <c r="I4785" s="2">
        <v>1850</v>
      </c>
      <c r="J4785" s="3" t="s">
        <v>53</v>
      </c>
      <c r="K4785" s="2">
        <v>1850</v>
      </c>
      <c r="L4785" s="3"/>
      <c r="M4785" s="3" t="s">
        <v>392</v>
      </c>
      <c r="N4785" s="3" t="s">
        <v>302</v>
      </c>
      <c r="O4785" s="3"/>
      <c r="P4785" s="3"/>
      <c r="Q4785" s="3"/>
      <c r="R4785" s="3">
        <v>0</v>
      </c>
      <c r="S4785" s="3">
        <v>1</v>
      </c>
      <c r="T4785" s="2">
        <v>60</v>
      </c>
      <c r="U4785" s="3">
        <v>10.259027362265135</v>
      </c>
      <c r="V4785" s="3">
        <v>81.269788270963602</v>
      </c>
      <c r="W4785" s="3">
        <v>11.038647810881546</v>
      </c>
      <c r="X4785" s="3">
        <v>37761.115855218093</v>
      </c>
      <c r="Y4785" s="3">
        <v>81.269788270963602</v>
      </c>
      <c r="Z4785" s="3">
        <v>11.038638052237463</v>
      </c>
      <c r="AA4785" s="3">
        <v>37761.115855218093</v>
      </c>
      <c r="AB4785">
        <f t="shared" si="124"/>
        <v>81.269788270963602</v>
      </c>
      <c r="AC4785">
        <f t="shared" si="125"/>
        <v>11.038638052237463</v>
      </c>
    </row>
    <row r="4786" spans="1:29" x14ac:dyDescent="0.25">
      <c r="A4786" s="2">
        <v>4785</v>
      </c>
      <c r="B4786" s="3" t="s">
        <v>178</v>
      </c>
      <c r="C4786" s="3" t="s">
        <v>384</v>
      </c>
      <c r="D4786" s="3" t="s">
        <v>385</v>
      </c>
      <c r="E4786" s="3" t="s">
        <v>386</v>
      </c>
      <c r="F4786" s="3">
        <v>0.36</v>
      </c>
      <c r="G4786" s="3">
        <v>0.57999999999999996</v>
      </c>
      <c r="H4786" s="3" t="s">
        <v>302</v>
      </c>
      <c r="I4786" s="2">
        <v>1850</v>
      </c>
      <c r="J4786" s="3" t="s">
        <v>53</v>
      </c>
      <c r="K4786" s="2">
        <v>1850</v>
      </c>
      <c r="L4786" s="3"/>
      <c r="M4786" s="3" t="s">
        <v>394</v>
      </c>
      <c r="N4786" s="3" t="s">
        <v>302</v>
      </c>
      <c r="O4786" s="3"/>
      <c r="P4786" s="3"/>
      <c r="Q4786" s="3"/>
      <c r="R4786" s="3">
        <v>0</v>
      </c>
      <c r="S4786" s="3">
        <v>1</v>
      </c>
      <c r="T4786" s="2">
        <v>10</v>
      </c>
      <c r="U4786" s="3">
        <v>1.0473474604315789</v>
      </c>
      <c r="V4786" s="3">
        <v>8.2572909619010169</v>
      </c>
      <c r="W4786" s="3">
        <v>1.1043075042992987</v>
      </c>
      <c r="X4786" s="3">
        <v>3627.3631285126125</v>
      </c>
      <c r="Y4786" s="3">
        <v>8.2572909619010169</v>
      </c>
      <c r="Z4786" s="3">
        <v>1.1043065280435009</v>
      </c>
      <c r="AA4786" s="3">
        <v>3627.3631285126125</v>
      </c>
      <c r="AB4786">
        <f t="shared" si="124"/>
        <v>8.2572909619010169</v>
      </c>
      <c r="AC4786">
        <f t="shared" si="125"/>
        <v>1.1043065280435009</v>
      </c>
    </row>
    <row r="4787" spans="1:29" x14ac:dyDescent="0.25">
      <c r="A4787" s="2">
        <v>4786</v>
      </c>
      <c r="B4787" s="3" t="s">
        <v>178</v>
      </c>
      <c r="C4787" s="3" t="s">
        <v>384</v>
      </c>
      <c r="D4787" s="3" t="s">
        <v>385</v>
      </c>
      <c r="E4787" s="3" t="s">
        <v>386</v>
      </c>
      <c r="F4787" s="3">
        <v>0.36</v>
      </c>
      <c r="G4787" s="3">
        <v>0.57999999999999996</v>
      </c>
      <c r="H4787" s="3" t="s">
        <v>302</v>
      </c>
      <c r="I4787" s="2">
        <v>1920</v>
      </c>
      <c r="J4787" s="3" t="s">
        <v>177</v>
      </c>
      <c r="K4787" s="2">
        <v>1920</v>
      </c>
      <c r="L4787" s="3"/>
      <c r="M4787" s="3" t="s">
        <v>392</v>
      </c>
      <c r="N4787" s="3" t="s">
        <v>302</v>
      </c>
      <c r="O4787" s="3"/>
      <c r="P4787" s="3"/>
      <c r="Q4787" s="3"/>
      <c r="R4787" s="3">
        <v>0</v>
      </c>
      <c r="S4787" s="3">
        <v>1</v>
      </c>
      <c r="T4787" s="2">
        <v>8</v>
      </c>
      <c r="U4787" s="3">
        <v>0.53878005946885921</v>
      </c>
      <c r="V4787" s="3">
        <v>4.0994517513174458</v>
      </c>
      <c r="W4787" s="3">
        <v>0.68685961782925675</v>
      </c>
      <c r="X4787" s="3">
        <v>1726.1174130474669</v>
      </c>
      <c r="Y4787" s="3">
        <v>4.0994517513174458</v>
      </c>
      <c r="Z4787" s="3">
        <v>0.68685901061552546</v>
      </c>
      <c r="AA4787" s="3">
        <v>1726.1174130474669</v>
      </c>
      <c r="AB4787">
        <f t="shared" si="124"/>
        <v>4.0994517513174458</v>
      </c>
      <c r="AC4787">
        <f t="shared" si="125"/>
        <v>0.68685901061552546</v>
      </c>
    </row>
    <row r="4788" spans="1:29" x14ac:dyDescent="0.25">
      <c r="A4788" s="2">
        <v>4787</v>
      </c>
      <c r="B4788" s="3" t="s">
        <v>178</v>
      </c>
      <c r="C4788" s="3" t="s">
        <v>384</v>
      </c>
      <c r="D4788" s="3" t="s">
        <v>385</v>
      </c>
      <c r="E4788" s="3" t="s">
        <v>386</v>
      </c>
      <c r="F4788" s="3">
        <v>0.36</v>
      </c>
      <c r="G4788" s="3">
        <v>0.57999999999999996</v>
      </c>
      <c r="H4788" s="3" t="s">
        <v>302</v>
      </c>
      <c r="I4788" s="2">
        <v>2110</v>
      </c>
      <c r="J4788" s="3" t="s">
        <v>32</v>
      </c>
      <c r="K4788" s="2">
        <v>2110</v>
      </c>
      <c r="L4788" s="3"/>
      <c r="M4788" s="3" t="s">
        <v>392</v>
      </c>
      <c r="N4788" s="3" t="s">
        <v>302</v>
      </c>
      <c r="O4788" s="3" t="s">
        <v>31</v>
      </c>
      <c r="P4788" s="3"/>
      <c r="Q4788" s="3"/>
      <c r="R4788" s="3">
        <v>0</v>
      </c>
      <c r="S4788" s="3">
        <v>1</v>
      </c>
      <c r="T4788" s="2">
        <v>37</v>
      </c>
      <c r="U4788" s="3">
        <v>5.5518100941961865</v>
      </c>
      <c r="V4788" s="3">
        <v>44.3678095165792</v>
      </c>
      <c r="W4788" s="3">
        <v>7.2622276296809849</v>
      </c>
      <c r="X4788" s="3">
        <v>15653.20227320439</v>
      </c>
      <c r="Y4788" s="3">
        <v>44.3678095165792</v>
      </c>
      <c r="Z4788" s="3">
        <v>7.2622212095563512</v>
      </c>
      <c r="AA4788" s="3">
        <v>15653.20227320439</v>
      </c>
      <c r="AB4788">
        <f t="shared" si="124"/>
        <v>44.3678095165792</v>
      </c>
      <c r="AC4788">
        <f t="shared" si="125"/>
        <v>7.2622212095563512</v>
      </c>
    </row>
    <row r="4789" spans="1:29" x14ac:dyDescent="0.25">
      <c r="A4789" s="2">
        <v>4788</v>
      </c>
      <c r="B4789" s="3" t="s">
        <v>178</v>
      </c>
      <c r="C4789" s="3" t="s">
        <v>384</v>
      </c>
      <c r="D4789" s="3" t="s">
        <v>385</v>
      </c>
      <c r="E4789" s="3" t="s">
        <v>386</v>
      </c>
      <c r="F4789" s="3">
        <v>0.36</v>
      </c>
      <c r="G4789" s="3">
        <v>0.57999999999999996</v>
      </c>
      <c r="H4789" s="3" t="s">
        <v>302</v>
      </c>
      <c r="I4789" s="2">
        <v>2110</v>
      </c>
      <c r="J4789" s="3" t="s">
        <v>32</v>
      </c>
      <c r="K4789" s="2">
        <v>2110</v>
      </c>
      <c r="L4789" s="3"/>
      <c r="M4789" s="3" t="s">
        <v>394</v>
      </c>
      <c r="N4789" s="3" t="s">
        <v>302</v>
      </c>
      <c r="O4789" s="3" t="s">
        <v>31</v>
      </c>
      <c r="P4789" s="3"/>
      <c r="Q4789" s="3"/>
      <c r="R4789" s="3">
        <v>0</v>
      </c>
      <c r="S4789" s="3">
        <v>1</v>
      </c>
      <c r="T4789" s="2">
        <v>21</v>
      </c>
      <c r="U4789" s="3">
        <v>3.1239612830996903</v>
      </c>
      <c r="V4789" s="3">
        <v>25.658137850580104</v>
      </c>
      <c r="W4789" s="3">
        <v>4.1153460378523103</v>
      </c>
      <c r="X4789" s="3">
        <v>8905.3695844429258</v>
      </c>
      <c r="Y4789" s="3">
        <v>25.658137850580104</v>
      </c>
      <c r="Z4789" s="3">
        <v>4.1153423997076777</v>
      </c>
      <c r="AA4789" s="3">
        <v>8905.3695844429258</v>
      </c>
      <c r="AB4789">
        <f t="shared" si="124"/>
        <v>25.658137850580104</v>
      </c>
      <c r="AC4789">
        <f t="shared" si="125"/>
        <v>4.1153423997076777</v>
      </c>
    </row>
    <row r="4790" spans="1:29" x14ac:dyDescent="0.25">
      <c r="A4790" s="2">
        <v>4789</v>
      </c>
      <c r="B4790" s="3" t="s">
        <v>178</v>
      </c>
      <c r="C4790" s="3" t="s">
        <v>384</v>
      </c>
      <c r="D4790" s="3" t="s">
        <v>385</v>
      </c>
      <c r="E4790" s="3" t="s">
        <v>386</v>
      </c>
      <c r="F4790" s="3">
        <v>0.36</v>
      </c>
      <c r="G4790" s="3">
        <v>0.57999999999999996</v>
      </c>
      <c r="H4790" s="3" t="s">
        <v>302</v>
      </c>
      <c r="I4790" s="2">
        <v>2120</v>
      </c>
      <c r="J4790" s="3" t="s">
        <v>226</v>
      </c>
      <c r="K4790" s="2">
        <v>2120</v>
      </c>
      <c r="L4790" s="3"/>
      <c r="M4790" s="3" t="s">
        <v>392</v>
      </c>
      <c r="N4790" s="3" t="s">
        <v>302</v>
      </c>
      <c r="O4790" s="3" t="s">
        <v>31</v>
      </c>
      <c r="P4790" s="3"/>
      <c r="Q4790" s="3"/>
      <c r="R4790" s="3">
        <v>0</v>
      </c>
      <c r="S4790" s="3">
        <v>1</v>
      </c>
      <c r="T4790" s="2">
        <v>17</v>
      </c>
      <c r="U4790" s="3">
        <v>0.88060682603223184</v>
      </c>
      <c r="V4790" s="3">
        <v>7.5097725807724354</v>
      </c>
      <c r="W4790" s="3">
        <v>1.1034881784680957</v>
      </c>
      <c r="X4790" s="3">
        <v>2643.5641921186707</v>
      </c>
      <c r="Y4790" s="3">
        <v>7.5097725807724354</v>
      </c>
      <c r="Z4790" s="3">
        <v>1.1034872029366214</v>
      </c>
      <c r="AA4790" s="3">
        <v>2643.5641921186707</v>
      </c>
      <c r="AB4790">
        <f t="shared" si="124"/>
        <v>7.5097725807724354</v>
      </c>
      <c r="AC4790">
        <f t="shared" si="125"/>
        <v>1.1034872029366214</v>
      </c>
    </row>
    <row r="4791" spans="1:29" x14ac:dyDescent="0.25">
      <c r="A4791" s="2">
        <v>4790</v>
      </c>
      <c r="B4791" s="3" t="s">
        <v>178</v>
      </c>
      <c r="C4791" s="3" t="s">
        <v>384</v>
      </c>
      <c r="D4791" s="3" t="s">
        <v>385</v>
      </c>
      <c r="E4791" s="3" t="s">
        <v>386</v>
      </c>
      <c r="F4791" s="3">
        <v>0.36</v>
      </c>
      <c r="G4791" s="3">
        <v>0.57999999999999996</v>
      </c>
      <c r="H4791" s="3" t="s">
        <v>302</v>
      </c>
      <c r="I4791" s="2">
        <v>2140</v>
      </c>
      <c r="J4791" s="3" t="s">
        <v>228</v>
      </c>
      <c r="K4791" s="2">
        <v>2140</v>
      </c>
      <c r="L4791" s="3"/>
      <c r="M4791" s="3" t="s">
        <v>394</v>
      </c>
      <c r="N4791" s="3" t="s">
        <v>302</v>
      </c>
      <c r="O4791" s="3" t="s">
        <v>31</v>
      </c>
      <c r="P4791" s="3"/>
      <c r="Q4791" s="3"/>
      <c r="R4791" s="3">
        <v>0</v>
      </c>
      <c r="S4791" s="3">
        <v>1</v>
      </c>
      <c r="T4791" s="2">
        <v>9</v>
      </c>
      <c r="U4791" s="3">
        <v>0.65909275685055402</v>
      </c>
      <c r="V4791" s="3">
        <v>4.8049897852738548</v>
      </c>
      <c r="W4791" s="3">
        <v>0.89058718500967138</v>
      </c>
      <c r="X4791" s="3">
        <v>1410.9119806354981</v>
      </c>
      <c r="Y4791" s="3">
        <v>4.8049897852738548</v>
      </c>
      <c r="Z4791" s="3">
        <v>0.89058639769192061</v>
      </c>
      <c r="AA4791" s="3">
        <v>1410.9119806354981</v>
      </c>
      <c r="AB4791">
        <f t="shared" si="124"/>
        <v>4.8049897852738548</v>
      </c>
      <c r="AC4791">
        <f t="shared" si="125"/>
        <v>0.89058639769192061</v>
      </c>
    </row>
    <row r="4792" spans="1:29" x14ac:dyDescent="0.25">
      <c r="A4792" s="2">
        <v>4791</v>
      </c>
      <c r="B4792" s="3" t="s">
        <v>178</v>
      </c>
      <c r="C4792" s="3" t="s">
        <v>384</v>
      </c>
      <c r="D4792" s="3" t="s">
        <v>385</v>
      </c>
      <c r="E4792" s="3" t="s">
        <v>386</v>
      </c>
      <c r="F4792" s="3">
        <v>0.36</v>
      </c>
      <c r="G4792" s="3">
        <v>0.57999999999999996</v>
      </c>
      <c r="H4792" s="3" t="s">
        <v>302</v>
      </c>
      <c r="I4792" s="2">
        <v>2210</v>
      </c>
      <c r="J4792" s="3" t="s">
        <v>37</v>
      </c>
      <c r="K4792" s="2">
        <v>2210</v>
      </c>
      <c r="L4792" s="3"/>
      <c r="M4792" s="3" t="s">
        <v>392</v>
      </c>
      <c r="N4792" s="3" t="s">
        <v>302</v>
      </c>
      <c r="O4792" s="3" t="s">
        <v>31</v>
      </c>
      <c r="P4792" s="3"/>
      <c r="Q4792" s="3"/>
      <c r="R4792" s="3">
        <v>0</v>
      </c>
      <c r="S4792" s="3">
        <v>1</v>
      </c>
      <c r="T4792" s="2">
        <v>77</v>
      </c>
      <c r="U4792" s="3">
        <v>6.5697945129253323</v>
      </c>
      <c r="V4792" s="3">
        <v>54.157471852940326</v>
      </c>
      <c r="W4792" s="3">
        <v>6.5743782630703258</v>
      </c>
      <c r="X4792" s="3">
        <v>22179.942155035515</v>
      </c>
      <c r="Y4792" s="3">
        <v>54.157471852940326</v>
      </c>
      <c r="Z4792" s="3">
        <v>6.5743724510344128</v>
      </c>
      <c r="AA4792" s="3">
        <v>22179.942155035515</v>
      </c>
      <c r="AB4792">
        <f t="shared" si="124"/>
        <v>54.157471852940326</v>
      </c>
      <c r="AC4792">
        <f t="shared" si="125"/>
        <v>6.5743724510344128</v>
      </c>
    </row>
    <row r="4793" spans="1:29" x14ac:dyDescent="0.25">
      <c r="A4793" s="2">
        <v>4792</v>
      </c>
      <c r="B4793" s="3" t="s">
        <v>178</v>
      </c>
      <c r="C4793" s="3" t="s">
        <v>384</v>
      </c>
      <c r="D4793" s="3" t="s">
        <v>385</v>
      </c>
      <c r="E4793" s="3" t="s">
        <v>386</v>
      </c>
      <c r="F4793" s="3">
        <v>0.36</v>
      </c>
      <c r="G4793" s="3">
        <v>0.57999999999999996</v>
      </c>
      <c r="H4793" s="3" t="s">
        <v>302</v>
      </c>
      <c r="I4793" s="2">
        <v>2210</v>
      </c>
      <c r="J4793" s="3" t="s">
        <v>37</v>
      </c>
      <c r="K4793" s="2">
        <v>2210</v>
      </c>
      <c r="L4793" s="3"/>
      <c r="M4793" s="3" t="s">
        <v>394</v>
      </c>
      <c r="N4793" s="3" t="s">
        <v>302</v>
      </c>
      <c r="O4793" s="3" t="s">
        <v>31</v>
      </c>
      <c r="P4793" s="3"/>
      <c r="Q4793" s="3"/>
      <c r="R4793" s="3">
        <v>0</v>
      </c>
      <c r="S4793" s="3">
        <v>1</v>
      </c>
      <c r="T4793" s="2">
        <v>55</v>
      </c>
      <c r="U4793" s="3">
        <v>4.2858483611879592</v>
      </c>
      <c r="V4793" s="3">
        <v>28.783957520245973</v>
      </c>
      <c r="W4793" s="3">
        <v>3.6452718777418127</v>
      </c>
      <c r="X4793" s="3">
        <v>11542.79612033641</v>
      </c>
      <c r="Y4793" s="3">
        <v>28.783957520245973</v>
      </c>
      <c r="Z4793" s="3">
        <v>3.6452686551631532</v>
      </c>
      <c r="AA4793" s="3">
        <v>11542.79612033641</v>
      </c>
      <c r="AB4793">
        <f t="shared" si="124"/>
        <v>28.783957520245973</v>
      </c>
      <c r="AC4793">
        <f t="shared" si="125"/>
        <v>3.6452686551631532</v>
      </c>
    </row>
    <row r="4794" spans="1:29" x14ac:dyDescent="0.25">
      <c r="A4794" s="2">
        <v>4793</v>
      </c>
      <c r="B4794" s="3" t="s">
        <v>178</v>
      </c>
      <c r="C4794" s="3" t="s">
        <v>384</v>
      </c>
      <c r="D4794" s="3" t="s">
        <v>385</v>
      </c>
      <c r="E4794" s="3" t="s">
        <v>386</v>
      </c>
      <c r="F4794" s="3">
        <v>0.36</v>
      </c>
      <c r="G4794" s="3">
        <v>0.57999999999999996</v>
      </c>
      <c r="H4794" s="3" t="s">
        <v>302</v>
      </c>
      <c r="I4794" s="2">
        <v>2240</v>
      </c>
      <c r="J4794" s="3" t="s">
        <v>38</v>
      </c>
      <c r="K4794" s="2">
        <v>1000</v>
      </c>
      <c r="L4794" s="3"/>
      <c r="M4794" s="3" t="s">
        <v>394</v>
      </c>
      <c r="N4794" s="3" t="s">
        <v>302</v>
      </c>
      <c r="O4794" s="3"/>
      <c r="P4794" s="3" t="s">
        <v>76</v>
      </c>
      <c r="Q4794" s="3"/>
      <c r="R4794" s="3">
        <v>0</v>
      </c>
      <c r="S4794" s="3">
        <v>1</v>
      </c>
      <c r="T4794" s="2">
        <v>17</v>
      </c>
      <c r="U4794" s="3">
        <v>2.2674013559042834</v>
      </c>
      <c r="V4794" s="3">
        <v>13.823014404501642</v>
      </c>
      <c r="W4794" s="3">
        <v>2.1642000241417345</v>
      </c>
      <c r="X4794" s="3">
        <v>5965.3487144440496</v>
      </c>
      <c r="Y4794" s="3">
        <v>13.823014404501642</v>
      </c>
      <c r="Z4794" s="3">
        <v>2.1641981108949175</v>
      </c>
      <c r="AA4794" s="3">
        <v>5965.3487144440496</v>
      </c>
      <c r="AB4794">
        <f t="shared" si="124"/>
        <v>13.823014404501642</v>
      </c>
      <c r="AC4794">
        <f t="shared" si="125"/>
        <v>2.1641981108949175</v>
      </c>
    </row>
    <row r="4795" spans="1:29" x14ac:dyDescent="0.25">
      <c r="A4795" s="2">
        <v>4794</v>
      </c>
      <c r="B4795" s="3" t="s">
        <v>178</v>
      </c>
      <c r="C4795" s="3" t="s">
        <v>384</v>
      </c>
      <c r="D4795" s="3" t="s">
        <v>385</v>
      </c>
      <c r="E4795" s="3" t="s">
        <v>386</v>
      </c>
      <c r="F4795" s="3">
        <v>0.36</v>
      </c>
      <c r="G4795" s="3">
        <v>0.57999999999999996</v>
      </c>
      <c r="H4795" s="3" t="s">
        <v>302</v>
      </c>
      <c r="I4795" s="2">
        <v>2240</v>
      </c>
      <c r="J4795" s="3" t="s">
        <v>38</v>
      </c>
      <c r="K4795" s="2">
        <v>2240</v>
      </c>
      <c r="L4795" s="3"/>
      <c r="M4795" s="3" t="s">
        <v>392</v>
      </c>
      <c r="N4795" s="3" t="s">
        <v>302</v>
      </c>
      <c r="O4795" s="3" t="s">
        <v>31</v>
      </c>
      <c r="P4795" s="3"/>
      <c r="Q4795" s="3"/>
      <c r="R4795" s="3">
        <v>0</v>
      </c>
      <c r="S4795" s="3">
        <v>1</v>
      </c>
      <c r="T4795" s="2">
        <v>136</v>
      </c>
      <c r="U4795" s="3">
        <v>24.512748593725046</v>
      </c>
      <c r="V4795" s="3">
        <v>159.35512294832236</v>
      </c>
      <c r="W4795" s="3">
        <v>27.683643867755613</v>
      </c>
      <c r="X4795" s="3">
        <v>69750.263031886498</v>
      </c>
      <c r="Y4795" s="3">
        <v>159.35512294832236</v>
      </c>
      <c r="Z4795" s="3">
        <v>27.683619394212119</v>
      </c>
      <c r="AA4795" s="3">
        <v>69750.263031886498</v>
      </c>
      <c r="AB4795">
        <f t="shared" si="124"/>
        <v>159.35512294832236</v>
      </c>
      <c r="AC4795">
        <f t="shared" si="125"/>
        <v>27.683619394212119</v>
      </c>
    </row>
    <row r="4796" spans="1:29" x14ac:dyDescent="0.25">
      <c r="A4796" s="2">
        <v>4795</v>
      </c>
      <c r="B4796" s="3" t="s">
        <v>178</v>
      </c>
      <c r="C4796" s="3" t="s">
        <v>384</v>
      </c>
      <c r="D4796" s="3" t="s">
        <v>385</v>
      </c>
      <c r="E4796" s="3" t="s">
        <v>386</v>
      </c>
      <c r="F4796" s="3">
        <v>0.36</v>
      </c>
      <c r="G4796" s="3">
        <v>0.57999999999999996</v>
      </c>
      <c r="H4796" s="3" t="s">
        <v>302</v>
      </c>
      <c r="I4796" s="2">
        <v>2240</v>
      </c>
      <c r="J4796" s="3" t="s">
        <v>38</v>
      </c>
      <c r="K4796" s="2">
        <v>2240</v>
      </c>
      <c r="L4796" s="3"/>
      <c r="M4796" s="3" t="s">
        <v>394</v>
      </c>
      <c r="N4796" s="3" t="s">
        <v>302</v>
      </c>
      <c r="O4796" s="3" t="s">
        <v>31</v>
      </c>
      <c r="P4796" s="3"/>
      <c r="Q4796" s="3"/>
      <c r="R4796" s="3">
        <v>0</v>
      </c>
      <c r="S4796" s="3">
        <v>1</v>
      </c>
      <c r="T4796" s="2">
        <v>105</v>
      </c>
      <c r="U4796" s="3">
        <v>12.548333804790737</v>
      </c>
      <c r="V4796" s="3">
        <v>79.691429095046018</v>
      </c>
      <c r="W4796" s="3">
        <v>13.24887224120156</v>
      </c>
      <c r="X4796" s="3">
        <v>33893.157390330984</v>
      </c>
      <c r="Y4796" s="3">
        <v>79.691429095046018</v>
      </c>
      <c r="Z4796" s="3">
        <v>13.248860528623082</v>
      </c>
      <c r="AA4796" s="3">
        <v>33893.157390330984</v>
      </c>
      <c r="AB4796">
        <f t="shared" si="124"/>
        <v>79.691429095046018</v>
      </c>
      <c r="AC4796">
        <f t="shared" si="125"/>
        <v>13.248860528623082</v>
      </c>
    </row>
    <row r="4797" spans="1:29" x14ac:dyDescent="0.25">
      <c r="A4797" s="2">
        <v>4796</v>
      </c>
      <c r="B4797" s="3" t="s">
        <v>178</v>
      </c>
      <c r="C4797" s="3" t="s">
        <v>384</v>
      </c>
      <c r="D4797" s="3" t="s">
        <v>385</v>
      </c>
      <c r="E4797" s="3" t="s">
        <v>386</v>
      </c>
      <c r="F4797" s="3">
        <v>0.36</v>
      </c>
      <c r="G4797" s="3">
        <v>0.57999999999999996</v>
      </c>
      <c r="H4797" s="3" t="s">
        <v>302</v>
      </c>
      <c r="I4797" s="2">
        <v>3100</v>
      </c>
      <c r="J4797" s="3" t="s">
        <v>69</v>
      </c>
      <c r="K4797" s="2">
        <v>3100</v>
      </c>
      <c r="L4797" s="3" t="s">
        <v>64</v>
      </c>
      <c r="M4797" s="3" t="s">
        <v>392</v>
      </c>
      <c r="N4797" s="3" t="s">
        <v>302</v>
      </c>
      <c r="O4797" s="3"/>
      <c r="P4797" s="3"/>
      <c r="Q4797" s="3"/>
      <c r="R4797" s="3">
        <v>0</v>
      </c>
      <c r="S4797" s="3">
        <v>1</v>
      </c>
      <c r="T4797" s="2">
        <v>191</v>
      </c>
      <c r="U4797" s="3">
        <v>27.812503233093434</v>
      </c>
      <c r="V4797" s="3">
        <v>190.97255624760604</v>
      </c>
      <c r="W4797" s="3">
        <v>22.242735113349443</v>
      </c>
      <c r="X4797" s="3">
        <v>79660.637179652113</v>
      </c>
      <c r="Y4797" s="3">
        <v>190.97255624760604</v>
      </c>
      <c r="Z4797" s="3">
        <v>22.24271544980558</v>
      </c>
      <c r="AA4797" s="3">
        <v>79660.637179652113</v>
      </c>
      <c r="AB4797">
        <f t="shared" si="124"/>
        <v>190.97255624760604</v>
      </c>
      <c r="AC4797">
        <f t="shared" si="125"/>
        <v>22.24271544980558</v>
      </c>
    </row>
    <row r="4798" spans="1:29" x14ac:dyDescent="0.25">
      <c r="A4798" s="2">
        <v>4797</v>
      </c>
      <c r="B4798" s="3" t="s">
        <v>178</v>
      </c>
      <c r="C4798" s="3" t="s">
        <v>384</v>
      </c>
      <c r="D4798" s="3" t="s">
        <v>385</v>
      </c>
      <c r="E4798" s="3" t="s">
        <v>386</v>
      </c>
      <c r="F4798" s="3">
        <v>0.36</v>
      </c>
      <c r="G4798" s="3">
        <v>0.57999999999999996</v>
      </c>
      <c r="H4798" s="3" t="s">
        <v>302</v>
      </c>
      <c r="I4798" s="2">
        <v>3100</v>
      </c>
      <c r="J4798" s="3" t="s">
        <v>69</v>
      </c>
      <c r="K4798" s="2">
        <v>3100</v>
      </c>
      <c r="L4798" s="3" t="s">
        <v>64</v>
      </c>
      <c r="M4798" s="3" t="s">
        <v>395</v>
      </c>
      <c r="N4798" s="3" t="s">
        <v>302</v>
      </c>
      <c r="O4798" s="3"/>
      <c r="P4798" s="3"/>
      <c r="Q4798" s="3"/>
      <c r="R4798" s="3">
        <v>0</v>
      </c>
      <c r="S4798" s="3">
        <v>1</v>
      </c>
      <c r="T4798" s="2">
        <v>17</v>
      </c>
      <c r="U4798" s="3">
        <v>0.94532280712547168</v>
      </c>
      <c r="V4798" s="3">
        <v>6.8172327493396239</v>
      </c>
      <c r="W4798" s="3">
        <v>0.90609024493189683</v>
      </c>
      <c r="X4798" s="3">
        <v>3141.1665076452432</v>
      </c>
      <c r="Y4798" s="3">
        <v>6.8172327493396239</v>
      </c>
      <c r="Z4798" s="3">
        <v>0.90608944390876878</v>
      </c>
      <c r="AA4798" s="3">
        <v>3141.1665076452432</v>
      </c>
      <c r="AB4798">
        <f t="shared" si="124"/>
        <v>6.8172327493396239</v>
      </c>
      <c r="AC4798">
        <f t="shared" si="125"/>
        <v>0.90608944390876878</v>
      </c>
    </row>
    <row r="4799" spans="1:29" x14ac:dyDescent="0.25">
      <c r="A4799" s="2">
        <v>4798</v>
      </c>
      <c r="B4799" s="3" t="s">
        <v>178</v>
      </c>
      <c r="C4799" s="3" t="s">
        <v>384</v>
      </c>
      <c r="D4799" s="3" t="s">
        <v>385</v>
      </c>
      <c r="E4799" s="3" t="s">
        <v>386</v>
      </c>
      <c r="F4799" s="3">
        <v>0.36</v>
      </c>
      <c r="G4799" s="3">
        <v>0.57999999999999996</v>
      </c>
      <c r="H4799" s="3" t="s">
        <v>302</v>
      </c>
      <c r="I4799" s="2">
        <v>3100</v>
      </c>
      <c r="J4799" s="3" t="s">
        <v>69</v>
      </c>
      <c r="K4799" s="2">
        <v>3100</v>
      </c>
      <c r="L4799" s="3" t="s">
        <v>64</v>
      </c>
      <c r="M4799" s="3" t="s">
        <v>394</v>
      </c>
      <c r="N4799" s="3" t="s">
        <v>302</v>
      </c>
      <c r="O4799" s="3"/>
      <c r="P4799" s="3"/>
      <c r="Q4799" s="3"/>
      <c r="R4799" s="3">
        <v>0</v>
      </c>
      <c r="S4799" s="3">
        <v>1</v>
      </c>
      <c r="T4799" s="2">
        <v>171</v>
      </c>
      <c r="U4799" s="3">
        <v>31.011964328159419</v>
      </c>
      <c r="V4799" s="3">
        <v>200.37777641598848</v>
      </c>
      <c r="W4799" s="3">
        <v>23.109391141208139</v>
      </c>
      <c r="X4799" s="3">
        <v>83022.597440017547</v>
      </c>
      <c r="Y4799" s="3">
        <v>200.37777641598848</v>
      </c>
      <c r="Z4799" s="3">
        <v>23.109370711502699</v>
      </c>
      <c r="AA4799" s="3">
        <v>83022.597440017547</v>
      </c>
      <c r="AB4799">
        <f t="shared" si="124"/>
        <v>200.37777641598848</v>
      </c>
      <c r="AC4799">
        <f t="shared" si="125"/>
        <v>23.109370711502699</v>
      </c>
    </row>
    <row r="4800" spans="1:29" x14ac:dyDescent="0.25">
      <c r="A4800" s="2">
        <v>4799</v>
      </c>
      <c r="B4800" s="3" t="s">
        <v>178</v>
      </c>
      <c r="C4800" s="3" t="s">
        <v>384</v>
      </c>
      <c r="D4800" s="3" t="s">
        <v>385</v>
      </c>
      <c r="E4800" s="3" t="s">
        <v>386</v>
      </c>
      <c r="F4800" s="3">
        <v>0.36</v>
      </c>
      <c r="G4800" s="3">
        <v>0.57999999999999996</v>
      </c>
      <c r="H4800" s="3" t="s">
        <v>302</v>
      </c>
      <c r="I4800" s="2">
        <v>3200</v>
      </c>
      <c r="J4800" s="3" t="s">
        <v>72</v>
      </c>
      <c r="K4800" s="2">
        <v>3200</v>
      </c>
      <c r="L4800" s="3" t="s">
        <v>64</v>
      </c>
      <c r="M4800" s="3" t="s">
        <v>392</v>
      </c>
      <c r="N4800" s="3" t="s">
        <v>302</v>
      </c>
      <c r="O4800" s="3"/>
      <c r="P4800" s="3"/>
      <c r="Q4800" s="3"/>
      <c r="R4800" s="3">
        <v>0</v>
      </c>
      <c r="S4800" s="3">
        <v>1</v>
      </c>
      <c r="T4800" s="2">
        <v>62</v>
      </c>
      <c r="U4800" s="3">
        <v>4.8537353216997419</v>
      </c>
      <c r="V4800" s="3">
        <v>32.643255872950711</v>
      </c>
      <c r="W4800" s="3">
        <v>4.1392096041415281</v>
      </c>
      <c r="X4800" s="3">
        <v>14702.931493868893</v>
      </c>
      <c r="Y4800" s="3">
        <v>32.643255872950711</v>
      </c>
      <c r="Z4800" s="3">
        <v>4.1392059449004641</v>
      </c>
      <c r="AA4800" s="3">
        <v>14702.931493868893</v>
      </c>
      <c r="AB4800">
        <f t="shared" si="124"/>
        <v>32.643255872950711</v>
      </c>
      <c r="AC4800">
        <f t="shared" si="125"/>
        <v>4.1392059449004641</v>
      </c>
    </row>
    <row r="4801" spans="1:29" x14ac:dyDescent="0.25">
      <c r="A4801" s="2">
        <v>4800</v>
      </c>
      <c r="B4801" s="3" t="s">
        <v>178</v>
      </c>
      <c r="C4801" s="3" t="s">
        <v>384</v>
      </c>
      <c r="D4801" s="3" t="s">
        <v>385</v>
      </c>
      <c r="E4801" s="3" t="s">
        <v>386</v>
      </c>
      <c r="F4801" s="3">
        <v>0.36</v>
      </c>
      <c r="G4801" s="3">
        <v>0.57999999999999996</v>
      </c>
      <c r="H4801" s="3" t="s">
        <v>302</v>
      </c>
      <c r="I4801" s="2">
        <v>3200</v>
      </c>
      <c r="J4801" s="3" t="s">
        <v>72</v>
      </c>
      <c r="K4801" s="2">
        <v>3200</v>
      </c>
      <c r="L4801" s="3" t="s">
        <v>64</v>
      </c>
      <c r="M4801" s="3" t="s">
        <v>395</v>
      </c>
      <c r="N4801" s="3" t="s">
        <v>302</v>
      </c>
      <c r="O4801" s="3"/>
      <c r="P4801" s="3"/>
      <c r="Q4801" s="3"/>
      <c r="R4801" s="3">
        <v>0</v>
      </c>
      <c r="S4801" s="3">
        <v>1</v>
      </c>
      <c r="T4801" s="2">
        <v>7</v>
      </c>
      <c r="U4801" s="3">
        <v>0.33302521247736383</v>
      </c>
      <c r="V4801" s="3">
        <v>2.4604311103247092</v>
      </c>
      <c r="W4801" s="3">
        <v>0.32754232511979819</v>
      </c>
      <c r="X4801" s="3">
        <v>1124.8708243620256</v>
      </c>
      <c r="Y4801" s="3">
        <v>2.4604311103247092</v>
      </c>
      <c r="Z4801" s="3">
        <v>0.3275420355581572</v>
      </c>
      <c r="AA4801" s="3">
        <v>1124.8708243620256</v>
      </c>
      <c r="AB4801">
        <f t="shared" si="124"/>
        <v>2.4604311103247092</v>
      </c>
      <c r="AC4801">
        <f t="shared" si="125"/>
        <v>0.3275420355581572</v>
      </c>
    </row>
    <row r="4802" spans="1:29" x14ac:dyDescent="0.25">
      <c r="A4802" s="2">
        <v>4801</v>
      </c>
      <c r="B4802" s="3" t="s">
        <v>178</v>
      </c>
      <c r="C4802" s="3" t="s">
        <v>384</v>
      </c>
      <c r="D4802" s="3" t="s">
        <v>385</v>
      </c>
      <c r="E4802" s="3" t="s">
        <v>386</v>
      </c>
      <c r="F4802" s="3">
        <v>0.36</v>
      </c>
      <c r="G4802" s="3">
        <v>0.57999999999999996</v>
      </c>
      <c r="H4802" s="3" t="s">
        <v>302</v>
      </c>
      <c r="I4802" s="2">
        <v>3200</v>
      </c>
      <c r="J4802" s="3" t="s">
        <v>72</v>
      </c>
      <c r="K4802" s="2">
        <v>3200</v>
      </c>
      <c r="L4802" s="3" t="s">
        <v>64</v>
      </c>
      <c r="M4802" s="3" t="s">
        <v>394</v>
      </c>
      <c r="N4802" s="3" t="s">
        <v>302</v>
      </c>
      <c r="O4802" s="3"/>
      <c r="P4802" s="3"/>
      <c r="Q4802" s="3"/>
      <c r="R4802" s="3">
        <v>0</v>
      </c>
      <c r="S4802" s="3">
        <v>1</v>
      </c>
      <c r="T4802" s="2">
        <v>6</v>
      </c>
      <c r="U4802" s="3">
        <v>0.74959603433189448</v>
      </c>
      <c r="V4802" s="3">
        <v>4.3246211311985938</v>
      </c>
      <c r="W4802" s="3">
        <v>0.53406704954975237</v>
      </c>
      <c r="X4802" s="3">
        <v>2055.5682904696646</v>
      </c>
      <c r="Y4802" s="3">
        <v>4.3246211311985938</v>
      </c>
      <c r="Z4802" s="3">
        <v>0.53406657741128571</v>
      </c>
      <c r="AA4802" s="3">
        <v>2055.5682904696646</v>
      </c>
      <c r="AB4802">
        <f t="shared" si="124"/>
        <v>4.3246211311985938</v>
      </c>
      <c r="AC4802">
        <f t="shared" si="125"/>
        <v>0.53406657741128571</v>
      </c>
    </row>
    <row r="4803" spans="1:29" x14ac:dyDescent="0.25">
      <c r="A4803" s="2">
        <v>4802</v>
      </c>
      <c r="B4803" s="3" t="s">
        <v>178</v>
      </c>
      <c r="C4803" s="3" t="s">
        <v>384</v>
      </c>
      <c r="D4803" s="3" t="s">
        <v>385</v>
      </c>
      <c r="E4803" s="3" t="s">
        <v>386</v>
      </c>
      <c r="F4803" s="3">
        <v>0.36</v>
      </c>
      <c r="G4803" s="3">
        <v>0.57999999999999996</v>
      </c>
      <c r="H4803" s="3" t="s">
        <v>302</v>
      </c>
      <c r="I4803" s="2">
        <v>3220</v>
      </c>
      <c r="J4803" s="3" t="s">
        <v>396</v>
      </c>
      <c r="K4803" s="2">
        <v>3220</v>
      </c>
      <c r="L4803" s="3" t="s">
        <v>64</v>
      </c>
      <c r="M4803" s="3" t="s">
        <v>392</v>
      </c>
      <c r="N4803" s="3" t="s">
        <v>302</v>
      </c>
      <c r="O4803" s="3"/>
      <c r="P4803" s="3"/>
      <c r="Q4803" s="3"/>
      <c r="R4803" s="3">
        <v>0</v>
      </c>
      <c r="S4803" s="3">
        <v>1</v>
      </c>
      <c r="T4803" s="2">
        <v>136</v>
      </c>
      <c r="U4803" s="3">
        <v>15.470844030601624</v>
      </c>
      <c r="V4803" s="3">
        <v>94.509787012087941</v>
      </c>
      <c r="W4803" s="3">
        <v>14.465428844329191</v>
      </c>
      <c r="X4803" s="3">
        <v>42526.58955462357</v>
      </c>
      <c r="Y4803" s="3">
        <v>94.509787012087941</v>
      </c>
      <c r="Z4803" s="3">
        <v>14.465416056261835</v>
      </c>
      <c r="AA4803" s="3">
        <v>42526.58955462357</v>
      </c>
      <c r="AB4803">
        <f t="shared" si="124"/>
        <v>94.509787012087941</v>
      </c>
      <c r="AC4803">
        <f t="shared" si="125"/>
        <v>14.465416056261835</v>
      </c>
    </row>
    <row r="4804" spans="1:29" x14ac:dyDescent="0.25">
      <c r="A4804" s="2">
        <v>4803</v>
      </c>
      <c r="B4804" s="3" t="s">
        <v>178</v>
      </c>
      <c r="C4804" s="3" t="s">
        <v>384</v>
      </c>
      <c r="D4804" s="3" t="s">
        <v>385</v>
      </c>
      <c r="E4804" s="3" t="s">
        <v>386</v>
      </c>
      <c r="F4804" s="3">
        <v>0.36</v>
      </c>
      <c r="G4804" s="3">
        <v>0.57999999999999996</v>
      </c>
      <c r="H4804" s="3" t="s">
        <v>302</v>
      </c>
      <c r="I4804" s="2">
        <v>3300</v>
      </c>
      <c r="J4804" s="3" t="s">
        <v>39</v>
      </c>
      <c r="K4804" s="2">
        <v>3300</v>
      </c>
      <c r="L4804" s="3"/>
      <c r="M4804" s="3" t="s">
        <v>392</v>
      </c>
      <c r="N4804" s="3" t="s">
        <v>302</v>
      </c>
      <c r="O4804" s="3" t="s">
        <v>31</v>
      </c>
      <c r="P4804" s="3"/>
      <c r="Q4804" s="3"/>
      <c r="R4804" s="3">
        <v>0</v>
      </c>
      <c r="S4804" s="3">
        <v>1</v>
      </c>
      <c r="T4804" s="2">
        <v>36</v>
      </c>
      <c r="U4804" s="3">
        <v>7.3555422375695336</v>
      </c>
      <c r="V4804" s="3">
        <v>45.015175678610966</v>
      </c>
      <c r="W4804" s="3">
        <v>6.9390796220249467</v>
      </c>
      <c r="X4804" s="3">
        <v>20307.117151584913</v>
      </c>
      <c r="Y4804" s="3">
        <v>45.015175678610966</v>
      </c>
      <c r="Z4804" s="3">
        <v>6.9390734875771862</v>
      </c>
      <c r="AA4804" s="3">
        <v>20307.117151584913</v>
      </c>
      <c r="AB4804">
        <f t="shared" si="124"/>
        <v>45.015175678610966</v>
      </c>
      <c r="AC4804">
        <f t="shared" si="125"/>
        <v>6.9390734875771862</v>
      </c>
    </row>
    <row r="4805" spans="1:29" x14ac:dyDescent="0.25">
      <c r="A4805" s="2">
        <v>4804</v>
      </c>
      <c r="B4805" s="3" t="s">
        <v>178</v>
      </c>
      <c r="C4805" s="3" t="s">
        <v>384</v>
      </c>
      <c r="D4805" s="3" t="s">
        <v>385</v>
      </c>
      <c r="E4805" s="3" t="s">
        <v>386</v>
      </c>
      <c r="F4805" s="3">
        <v>0.36</v>
      </c>
      <c r="G4805" s="3">
        <v>0.57999999999999996</v>
      </c>
      <c r="H4805" s="3" t="s">
        <v>302</v>
      </c>
      <c r="I4805" s="2">
        <v>4110</v>
      </c>
      <c r="J4805" s="3" t="s">
        <v>77</v>
      </c>
      <c r="K4805" s="2">
        <v>4110</v>
      </c>
      <c r="L4805" s="3" t="s">
        <v>64</v>
      </c>
      <c r="M4805" s="3" t="s">
        <v>392</v>
      </c>
      <c r="N4805" s="3" t="s">
        <v>302</v>
      </c>
      <c r="O4805" s="3"/>
      <c r="P4805" s="3"/>
      <c r="Q4805" s="3"/>
      <c r="R4805" s="3">
        <v>0</v>
      </c>
      <c r="S4805" s="3">
        <v>1</v>
      </c>
      <c r="T4805" s="2">
        <v>206</v>
      </c>
      <c r="U4805" s="3">
        <v>27.302891389822921</v>
      </c>
      <c r="V4805" s="3">
        <v>187.48535491655778</v>
      </c>
      <c r="W4805" s="3">
        <v>19.909667940285406</v>
      </c>
      <c r="X4805" s="3">
        <v>80094.834433547847</v>
      </c>
      <c r="Y4805" s="3">
        <v>187.48535491655778</v>
      </c>
      <c r="Z4805" s="3">
        <v>19.90965033927424</v>
      </c>
      <c r="AA4805" s="3">
        <v>80094.834433547847</v>
      </c>
      <c r="AB4805">
        <f t="shared" si="124"/>
        <v>187.48535491655778</v>
      </c>
      <c r="AC4805">
        <f t="shared" si="125"/>
        <v>19.90965033927424</v>
      </c>
    </row>
    <row r="4806" spans="1:29" x14ac:dyDescent="0.25">
      <c r="A4806" s="2">
        <v>4805</v>
      </c>
      <c r="B4806" s="3" t="s">
        <v>178</v>
      </c>
      <c r="C4806" s="3" t="s">
        <v>384</v>
      </c>
      <c r="D4806" s="3" t="s">
        <v>385</v>
      </c>
      <c r="E4806" s="3" t="s">
        <v>386</v>
      </c>
      <c r="F4806" s="3">
        <v>0.36</v>
      </c>
      <c r="G4806" s="3">
        <v>0.57999999999999996</v>
      </c>
      <c r="H4806" s="3" t="s">
        <v>302</v>
      </c>
      <c r="I4806" s="2">
        <v>4110</v>
      </c>
      <c r="J4806" s="3" t="s">
        <v>77</v>
      </c>
      <c r="K4806" s="2">
        <v>4110</v>
      </c>
      <c r="L4806" s="3" t="s">
        <v>64</v>
      </c>
      <c r="M4806" s="3" t="s">
        <v>394</v>
      </c>
      <c r="N4806" s="3" t="s">
        <v>302</v>
      </c>
      <c r="O4806" s="3"/>
      <c r="P4806" s="3"/>
      <c r="Q4806" s="3"/>
      <c r="R4806" s="3">
        <v>0</v>
      </c>
      <c r="S4806" s="3">
        <v>1</v>
      </c>
      <c r="T4806" s="2">
        <v>15</v>
      </c>
      <c r="U4806" s="3">
        <v>1.6931710068073378</v>
      </c>
      <c r="V4806" s="3">
        <v>12.59293970976189</v>
      </c>
      <c r="W4806" s="3">
        <v>1.4151659059355939</v>
      </c>
      <c r="X4806" s="3">
        <v>5527.5068266332937</v>
      </c>
      <c r="Y4806" s="3">
        <v>12.59293970976189</v>
      </c>
      <c r="Z4806" s="3">
        <v>1.4151646548674697</v>
      </c>
      <c r="AA4806" s="3">
        <v>5527.5068266332937</v>
      </c>
      <c r="AB4806">
        <f t="shared" si="124"/>
        <v>12.59293970976189</v>
      </c>
      <c r="AC4806">
        <f t="shared" si="125"/>
        <v>1.4151646548674697</v>
      </c>
    </row>
    <row r="4807" spans="1:29" x14ac:dyDescent="0.25">
      <c r="A4807" s="2">
        <v>4806</v>
      </c>
      <c r="B4807" s="3" t="s">
        <v>178</v>
      </c>
      <c r="C4807" s="3" t="s">
        <v>384</v>
      </c>
      <c r="D4807" s="3" t="s">
        <v>385</v>
      </c>
      <c r="E4807" s="3" t="s">
        <v>386</v>
      </c>
      <c r="F4807" s="3">
        <v>0.36</v>
      </c>
      <c r="G4807" s="3">
        <v>0.57999999999999996</v>
      </c>
      <c r="H4807" s="3" t="s">
        <v>302</v>
      </c>
      <c r="I4807" s="2">
        <v>4130</v>
      </c>
      <c r="J4807" s="3" t="s">
        <v>260</v>
      </c>
      <c r="K4807" s="2">
        <v>4130</v>
      </c>
      <c r="L4807" s="3" t="s">
        <v>64</v>
      </c>
      <c r="M4807" s="3" t="s">
        <v>392</v>
      </c>
      <c r="N4807" s="3" t="s">
        <v>302</v>
      </c>
      <c r="O4807" s="3"/>
      <c r="P4807" s="3"/>
      <c r="Q4807" s="3"/>
      <c r="R4807" s="3">
        <v>0</v>
      </c>
      <c r="S4807" s="3">
        <v>1</v>
      </c>
      <c r="T4807" s="2">
        <v>37</v>
      </c>
      <c r="U4807" s="3">
        <v>2.4616453594077967</v>
      </c>
      <c r="V4807" s="3">
        <v>18.229587211955181</v>
      </c>
      <c r="W4807" s="3">
        <v>2.4334234036154623</v>
      </c>
      <c r="X4807" s="3">
        <v>8281.8215056844692</v>
      </c>
      <c r="Y4807" s="3">
        <v>18.229587211955181</v>
      </c>
      <c r="Z4807" s="3">
        <v>2.4334212523634888</v>
      </c>
      <c r="AA4807" s="3">
        <v>8281.8215056844692</v>
      </c>
      <c r="AB4807">
        <f t="shared" si="124"/>
        <v>18.229587211955181</v>
      </c>
      <c r="AC4807">
        <f t="shared" si="125"/>
        <v>2.4334212523634888</v>
      </c>
    </row>
    <row r="4808" spans="1:29" x14ac:dyDescent="0.25">
      <c r="A4808" s="2">
        <v>4807</v>
      </c>
      <c r="B4808" s="3" t="s">
        <v>178</v>
      </c>
      <c r="C4808" s="3" t="s">
        <v>384</v>
      </c>
      <c r="D4808" s="3" t="s">
        <v>385</v>
      </c>
      <c r="E4808" s="3" t="s">
        <v>386</v>
      </c>
      <c r="F4808" s="3">
        <v>0.36</v>
      </c>
      <c r="G4808" s="3">
        <v>0.57999999999999996</v>
      </c>
      <c r="H4808" s="3" t="s">
        <v>302</v>
      </c>
      <c r="I4808" s="2">
        <v>4200</v>
      </c>
      <c r="J4808" s="3" t="s">
        <v>78</v>
      </c>
      <c r="K4808" s="2">
        <v>4200</v>
      </c>
      <c r="L4808" s="3" t="s">
        <v>64</v>
      </c>
      <c r="M4808" s="3" t="s">
        <v>392</v>
      </c>
      <c r="N4808" s="3" t="s">
        <v>302</v>
      </c>
      <c r="O4808" s="3"/>
      <c r="P4808" s="3"/>
      <c r="Q4808" s="3"/>
      <c r="R4808" s="3">
        <v>0</v>
      </c>
      <c r="S4808" s="3">
        <v>1</v>
      </c>
      <c r="T4808" s="2">
        <v>272</v>
      </c>
      <c r="U4808" s="3">
        <v>27.59537918458313</v>
      </c>
      <c r="V4808" s="3">
        <v>154.19382028821698</v>
      </c>
      <c r="W4808" s="3">
        <v>20.613225868361077</v>
      </c>
      <c r="X4808" s="3">
        <v>74543.587544718655</v>
      </c>
      <c r="Y4808" s="3">
        <v>154.19382028821698</v>
      </c>
      <c r="Z4808" s="3">
        <v>20.613207645374175</v>
      </c>
      <c r="AA4808" s="3">
        <v>74543.587544718655</v>
      </c>
      <c r="AB4808">
        <f t="shared" si="124"/>
        <v>154.19382028821698</v>
      </c>
      <c r="AC4808">
        <f t="shared" si="125"/>
        <v>20.613207645374175</v>
      </c>
    </row>
    <row r="4809" spans="1:29" x14ac:dyDescent="0.25">
      <c r="A4809" s="2">
        <v>4808</v>
      </c>
      <c r="B4809" s="3" t="s">
        <v>178</v>
      </c>
      <c r="C4809" s="3" t="s">
        <v>384</v>
      </c>
      <c r="D4809" s="3" t="s">
        <v>385</v>
      </c>
      <c r="E4809" s="3" t="s">
        <v>386</v>
      </c>
      <c r="F4809" s="3">
        <v>0.36</v>
      </c>
      <c r="G4809" s="3">
        <v>0.57999999999999996</v>
      </c>
      <c r="H4809" s="3" t="s">
        <v>302</v>
      </c>
      <c r="I4809" s="2">
        <v>4200</v>
      </c>
      <c r="J4809" s="3" t="s">
        <v>78</v>
      </c>
      <c r="K4809" s="2">
        <v>4200</v>
      </c>
      <c r="L4809" s="3" t="s">
        <v>64</v>
      </c>
      <c r="M4809" s="3" t="s">
        <v>393</v>
      </c>
      <c r="N4809" s="3" t="s">
        <v>302</v>
      </c>
      <c r="O4809" s="3"/>
      <c r="P4809" s="3"/>
      <c r="Q4809" s="3"/>
      <c r="R4809" s="3">
        <v>0</v>
      </c>
      <c r="S4809" s="3">
        <v>1</v>
      </c>
      <c r="T4809" s="2">
        <v>21</v>
      </c>
      <c r="U4809" s="3">
        <v>0.60514766309522627</v>
      </c>
      <c r="V4809" s="3">
        <v>4.3871592950403491</v>
      </c>
      <c r="W4809" s="3">
        <v>0.58397228015992297</v>
      </c>
      <c r="X4809" s="3">
        <v>1991.6879826833976</v>
      </c>
      <c r="Y4809" s="3">
        <v>4.3871592950403491</v>
      </c>
      <c r="Z4809" s="3">
        <v>0.58397176390306504</v>
      </c>
      <c r="AA4809" s="3">
        <v>1991.6879826833976</v>
      </c>
      <c r="AB4809">
        <f t="shared" si="124"/>
        <v>4.3871592950403491</v>
      </c>
      <c r="AC4809">
        <f t="shared" si="125"/>
        <v>0.58397176390306504</v>
      </c>
    </row>
    <row r="4810" spans="1:29" x14ac:dyDescent="0.25">
      <c r="A4810" s="2">
        <v>4809</v>
      </c>
      <c r="B4810" s="3" t="s">
        <v>178</v>
      </c>
      <c r="C4810" s="3" t="s">
        <v>384</v>
      </c>
      <c r="D4810" s="3" t="s">
        <v>385</v>
      </c>
      <c r="E4810" s="3" t="s">
        <v>386</v>
      </c>
      <c r="F4810" s="3">
        <v>0.36</v>
      </c>
      <c r="G4810" s="3">
        <v>0.57999999999999996</v>
      </c>
      <c r="H4810" s="3" t="s">
        <v>302</v>
      </c>
      <c r="I4810" s="2">
        <v>4200</v>
      </c>
      <c r="J4810" s="3" t="s">
        <v>78</v>
      </c>
      <c r="K4810" s="2">
        <v>4200</v>
      </c>
      <c r="L4810" s="3" t="s">
        <v>64</v>
      </c>
      <c r="M4810" s="3" t="s">
        <v>394</v>
      </c>
      <c r="N4810" s="3" t="s">
        <v>302</v>
      </c>
      <c r="O4810" s="3"/>
      <c r="P4810" s="3"/>
      <c r="Q4810" s="3"/>
      <c r="R4810" s="3">
        <v>0</v>
      </c>
      <c r="S4810" s="3">
        <v>1</v>
      </c>
      <c r="T4810" s="2">
        <v>5</v>
      </c>
      <c r="U4810" s="3">
        <v>0.2579902406116622</v>
      </c>
      <c r="V4810" s="3">
        <v>1.4611380824971607</v>
      </c>
      <c r="W4810" s="3">
        <v>0.17869476421023728</v>
      </c>
      <c r="X4810" s="3">
        <v>679.70927104394684</v>
      </c>
      <c r="Y4810" s="3">
        <v>1.4611380824971607</v>
      </c>
      <c r="Z4810" s="3">
        <v>0.17869460623630479</v>
      </c>
      <c r="AA4810" s="3">
        <v>679.70927104394684</v>
      </c>
      <c r="AB4810">
        <f t="shared" si="124"/>
        <v>1.4611380824971607</v>
      </c>
      <c r="AC4810">
        <f t="shared" si="125"/>
        <v>0.17869460623630479</v>
      </c>
    </row>
    <row r="4811" spans="1:29" x14ac:dyDescent="0.25">
      <c r="A4811" s="2">
        <v>4810</v>
      </c>
      <c r="B4811" s="3" t="s">
        <v>178</v>
      </c>
      <c r="C4811" s="3" t="s">
        <v>384</v>
      </c>
      <c r="D4811" s="3" t="s">
        <v>385</v>
      </c>
      <c r="E4811" s="3" t="s">
        <v>386</v>
      </c>
      <c r="F4811" s="3">
        <v>0.36</v>
      </c>
      <c r="G4811" s="3">
        <v>0.57999999999999996</v>
      </c>
      <c r="H4811" s="3" t="s">
        <v>302</v>
      </c>
      <c r="I4811" s="2">
        <v>4220</v>
      </c>
      <c r="J4811" s="3" t="s">
        <v>397</v>
      </c>
      <c r="K4811" s="2">
        <v>4220</v>
      </c>
      <c r="L4811" s="3" t="s">
        <v>64</v>
      </c>
      <c r="M4811" s="3" t="s">
        <v>392</v>
      </c>
      <c r="N4811" s="3" t="s">
        <v>302</v>
      </c>
      <c r="O4811" s="3"/>
      <c r="P4811" s="3"/>
      <c r="Q4811" s="3"/>
      <c r="R4811" s="3">
        <v>0</v>
      </c>
      <c r="S4811" s="3">
        <v>1</v>
      </c>
      <c r="T4811" s="2">
        <v>42</v>
      </c>
      <c r="U4811" s="3">
        <v>8.8886089368571977</v>
      </c>
      <c r="V4811" s="3">
        <v>50.589302934085737</v>
      </c>
      <c r="W4811" s="3">
        <v>8.2903590284049535</v>
      </c>
      <c r="X4811" s="3">
        <v>22567.166007919386</v>
      </c>
      <c r="Y4811" s="3">
        <v>50.589302934085737</v>
      </c>
      <c r="Z4811" s="3">
        <v>8.2903516993675073</v>
      </c>
      <c r="AA4811" s="3">
        <v>22567.166007919386</v>
      </c>
      <c r="AB4811">
        <f t="shared" si="124"/>
        <v>50.589302934085737</v>
      </c>
      <c r="AC4811">
        <f t="shared" si="125"/>
        <v>8.2903516993675073</v>
      </c>
    </row>
    <row r="4812" spans="1:29" x14ac:dyDescent="0.25">
      <c r="A4812" s="2">
        <v>4811</v>
      </c>
      <c r="B4812" s="3" t="s">
        <v>178</v>
      </c>
      <c r="C4812" s="3" t="s">
        <v>384</v>
      </c>
      <c r="D4812" s="3" t="s">
        <v>385</v>
      </c>
      <c r="E4812" s="3" t="s">
        <v>386</v>
      </c>
      <c r="F4812" s="3">
        <v>0.36</v>
      </c>
      <c r="G4812" s="3">
        <v>0.57999999999999996</v>
      </c>
      <c r="H4812" s="3" t="s">
        <v>302</v>
      </c>
      <c r="I4812" s="2">
        <v>4220</v>
      </c>
      <c r="J4812" s="3" t="s">
        <v>397</v>
      </c>
      <c r="K4812" s="2">
        <v>4220</v>
      </c>
      <c r="L4812" s="3" t="s">
        <v>64</v>
      </c>
      <c r="M4812" s="3" t="s">
        <v>394</v>
      </c>
      <c r="N4812" s="3" t="s">
        <v>302</v>
      </c>
      <c r="O4812" s="3"/>
      <c r="P4812" s="3"/>
      <c r="Q4812" s="3"/>
      <c r="R4812" s="3">
        <v>0</v>
      </c>
      <c r="S4812" s="3">
        <v>1</v>
      </c>
      <c r="T4812" s="2">
        <v>33</v>
      </c>
      <c r="U4812" s="3">
        <v>6.694201298899344</v>
      </c>
      <c r="V4812" s="3">
        <v>38.81208072746621</v>
      </c>
      <c r="W4812" s="3">
        <v>6.8647846854147154</v>
      </c>
      <c r="X4812" s="3">
        <v>17089.791894666487</v>
      </c>
      <c r="Y4812" s="3">
        <v>38.81208072746621</v>
      </c>
      <c r="Z4812" s="3">
        <v>6.8647786166469089</v>
      </c>
      <c r="AA4812" s="3">
        <v>17089.791894666487</v>
      </c>
      <c r="AB4812">
        <f t="shared" si="124"/>
        <v>38.81208072746621</v>
      </c>
      <c r="AC4812">
        <f t="shared" si="125"/>
        <v>6.8647786166469089</v>
      </c>
    </row>
    <row r="4813" spans="1:29" x14ac:dyDescent="0.25">
      <c r="A4813" s="2">
        <v>4812</v>
      </c>
      <c r="B4813" s="3" t="s">
        <v>178</v>
      </c>
      <c r="C4813" s="3" t="s">
        <v>384</v>
      </c>
      <c r="D4813" s="3" t="s">
        <v>385</v>
      </c>
      <c r="E4813" s="3" t="s">
        <v>386</v>
      </c>
      <c r="F4813" s="3">
        <v>0.36</v>
      </c>
      <c r="G4813" s="3">
        <v>0.57999999999999996</v>
      </c>
      <c r="H4813" s="3" t="s">
        <v>302</v>
      </c>
      <c r="I4813" s="2">
        <v>4280</v>
      </c>
      <c r="J4813" s="3" t="s">
        <v>80</v>
      </c>
      <c r="K4813" s="2">
        <v>4280</v>
      </c>
      <c r="L4813" s="3" t="s">
        <v>64</v>
      </c>
      <c r="M4813" s="3" t="s">
        <v>394</v>
      </c>
      <c r="N4813" s="3" t="s">
        <v>302</v>
      </c>
      <c r="O4813" s="3"/>
      <c r="P4813" s="3"/>
      <c r="Q4813" s="3"/>
      <c r="R4813" s="3">
        <v>0</v>
      </c>
      <c r="S4813" s="3">
        <v>1</v>
      </c>
      <c r="T4813" s="2">
        <v>9</v>
      </c>
      <c r="U4813" s="3">
        <v>1.2470778532761277</v>
      </c>
      <c r="V4813" s="3">
        <v>8.9457824806489228</v>
      </c>
      <c r="W4813" s="3">
        <v>0.9306201590449884</v>
      </c>
      <c r="X4813" s="3">
        <v>3970.9805681407261</v>
      </c>
      <c r="Y4813" s="3">
        <v>8.9457824806489228</v>
      </c>
      <c r="Z4813" s="3">
        <v>0.93061933633635119</v>
      </c>
      <c r="AA4813" s="3">
        <v>3970.9805681407261</v>
      </c>
      <c r="AB4813">
        <f t="shared" si="124"/>
        <v>8.9457824806489228</v>
      </c>
      <c r="AC4813">
        <f t="shared" si="125"/>
        <v>0.93061933633635119</v>
      </c>
    </row>
    <row r="4814" spans="1:29" x14ac:dyDescent="0.25">
      <c r="A4814" s="2">
        <v>4813</v>
      </c>
      <c r="B4814" s="3" t="s">
        <v>178</v>
      </c>
      <c r="C4814" s="3" t="s">
        <v>384</v>
      </c>
      <c r="D4814" s="3" t="s">
        <v>385</v>
      </c>
      <c r="E4814" s="3" t="s">
        <v>386</v>
      </c>
      <c r="F4814" s="3">
        <v>0.36</v>
      </c>
      <c r="G4814" s="3">
        <v>0.57999999999999996</v>
      </c>
      <c r="H4814" s="3" t="s">
        <v>302</v>
      </c>
      <c r="I4814" s="2">
        <v>4340</v>
      </c>
      <c r="J4814" s="3" t="s">
        <v>82</v>
      </c>
      <c r="K4814" s="2">
        <v>4340</v>
      </c>
      <c r="L4814" s="3" t="s">
        <v>64</v>
      </c>
      <c r="M4814" s="3" t="s">
        <v>392</v>
      </c>
      <c r="N4814" s="3" t="s">
        <v>302</v>
      </c>
      <c r="O4814" s="3"/>
      <c r="P4814" s="3"/>
      <c r="Q4814" s="3"/>
      <c r="R4814" s="3">
        <v>0</v>
      </c>
      <c r="S4814" s="3">
        <v>1</v>
      </c>
      <c r="T4814" s="2">
        <v>72</v>
      </c>
      <c r="U4814" s="3">
        <v>3.9940100204355899</v>
      </c>
      <c r="V4814" s="3">
        <v>26.33687175282418</v>
      </c>
      <c r="W4814" s="3">
        <v>3.39463040237416</v>
      </c>
      <c r="X4814" s="3">
        <v>11784.281701518206</v>
      </c>
      <c r="Y4814" s="3">
        <v>26.33687175282418</v>
      </c>
      <c r="Z4814" s="3">
        <v>3.3946274013734512</v>
      </c>
      <c r="AA4814" s="3">
        <v>11784.281701518206</v>
      </c>
      <c r="AB4814">
        <f t="shared" si="124"/>
        <v>26.33687175282418</v>
      </c>
      <c r="AC4814">
        <f t="shared" si="125"/>
        <v>3.3946274013734512</v>
      </c>
    </row>
    <row r="4815" spans="1:29" x14ac:dyDescent="0.25">
      <c r="A4815" s="2">
        <v>4814</v>
      </c>
      <c r="B4815" s="3" t="s">
        <v>178</v>
      </c>
      <c r="C4815" s="3" t="s">
        <v>384</v>
      </c>
      <c r="D4815" s="3" t="s">
        <v>385</v>
      </c>
      <c r="E4815" s="3" t="s">
        <v>386</v>
      </c>
      <c r="F4815" s="3">
        <v>0.36</v>
      </c>
      <c r="G4815" s="3">
        <v>0.57999999999999996</v>
      </c>
      <c r="H4815" s="3" t="s">
        <v>302</v>
      </c>
      <c r="I4815" s="2">
        <v>4340</v>
      </c>
      <c r="J4815" s="3" t="s">
        <v>82</v>
      </c>
      <c r="K4815" s="2">
        <v>4340</v>
      </c>
      <c r="L4815" s="3" t="s">
        <v>64</v>
      </c>
      <c r="M4815" s="3" t="s">
        <v>394</v>
      </c>
      <c r="N4815" s="3" t="s">
        <v>302</v>
      </c>
      <c r="O4815" s="3"/>
      <c r="P4815" s="3"/>
      <c r="Q4815" s="3"/>
      <c r="R4815" s="3">
        <v>0</v>
      </c>
      <c r="S4815" s="3">
        <v>1</v>
      </c>
      <c r="T4815" s="2">
        <v>41</v>
      </c>
      <c r="U4815" s="3">
        <v>3.9712840160218139</v>
      </c>
      <c r="V4815" s="3">
        <v>27.7407188085567</v>
      </c>
      <c r="W4815" s="3">
        <v>3.7901153925948736</v>
      </c>
      <c r="X4815" s="3">
        <v>12129.197275126247</v>
      </c>
      <c r="Y4815" s="3">
        <v>27.7407188085567</v>
      </c>
      <c r="Z4815" s="3">
        <v>3.790112041968261</v>
      </c>
      <c r="AA4815" s="3">
        <v>12129.197275126247</v>
      </c>
      <c r="AB4815">
        <f t="shared" si="124"/>
        <v>27.7407188085567</v>
      </c>
      <c r="AC4815">
        <f t="shared" si="125"/>
        <v>3.790112041968261</v>
      </c>
    </row>
    <row r="4816" spans="1:29" x14ac:dyDescent="0.25">
      <c r="A4816" s="2">
        <v>4815</v>
      </c>
      <c r="B4816" s="3" t="s">
        <v>178</v>
      </c>
      <c r="C4816" s="3" t="s">
        <v>384</v>
      </c>
      <c r="D4816" s="3" t="s">
        <v>385</v>
      </c>
      <c r="E4816" s="3" t="s">
        <v>386</v>
      </c>
      <c r="F4816" s="3">
        <v>0.36</v>
      </c>
      <c r="G4816" s="3">
        <v>0.57999999999999996</v>
      </c>
      <c r="H4816" s="3" t="s">
        <v>302</v>
      </c>
      <c r="I4816" s="2">
        <v>4370</v>
      </c>
      <c r="J4816" s="3" t="s">
        <v>83</v>
      </c>
      <c r="K4816" s="2">
        <v>4370</v>
      </c>
      <c r="L4816" s="3" t="s">
        <v>64</v>
      </c>
      <c r="M4816" s="3" t="s">
        <v>392</v>
      </c>
      <c r="N4816" s="3" t="s">
        <v>302</v>
      </c>
      <c r="O4816" s="3"/>
      <c r="P4816" s="3"/>
      <c r="Q4816" s="3"/>
      <c r="R4816" s="3">
        <v>0</v>
      </c>
      <c r="S4816" s="3">
        <v>1</v>
      </c>
      <c r="T4816" s="2">
        <v>10</v>
      </c>
      <c r="U4816" s="3">
        <v>0.96417202368063182</v>
      </c>
      <c r="V4816" s="3">
        <v>7.6002836961378506</v>
      </c>
      <c r="W4816" s="3">
        <v>1.3277648159415434</v>
      </c>
      <c r="X4816" s="3">
        <v>3066.9715828681828</v>
      </c>
      <c r="Y4816" s="3">
        <v>7.6002836961378506</v>
      </c>
      <c r="Z4816" s="3">
        <v>1.3277636421397772</v>
      </c>
      <c r="AA4816" s="3">
        <v>3066.9715828681828</v>
      </c>
      <c r="AB4816">
        <f t="shared" si="124"/>
        <v>7.6002836961378506</v>
      </c>
      <c r="AC4816">
        <f t="shared" si="125"/>
        <v>1.3277636421397772</v>
      </c>
    </row>
    <row r="4817" spans="1:29" x14ac:dyDescent="0.25">
      <c r="A4817" s="2">
        <v>4816</v>
      </c>
      <c r="B4817" s="3" t="s">
        <v>178</v>
      </c>
      <c r="C4817" s="3" t="s">
        <v>384</v>
      </c>
      <c r="D4817" s="3" t="s">
        <v>385</v>
      </c>
      <c r="E4817" s="3" t="s">
        <v>386</v>
      </c>
      <c r="F4817" s="3">
        <v>0.36</v>
      </c>
      <c r="G4817" s="3">
        <v>0.57999999999999996</v>
      </c>
      <c r="H4817" s="3" t="s">
        <v>302</v>
      </c>
      <c r="I4817" s="2">
        <v>5120</v>
      </c>
      <c r="J4817" s="3" t="s">
        <v>398</v>
      </c>
      <c r="K4817" s="2">
        <v>5120</v>
      </c>
      <c r="L4817" s="3" t="s">
        <v>64</v>
      </c>
      <c r="M4817" s="3" t="s">
        <v>392</v>
      </c>
      <c r="N4817" s="3" t="s">
        <v>302</v>
      </c>
      <c r="O4817" s="3"/>
      <c r="P4817" s="3"/>
      <c r="Q4817" s="3"/>
      <c r="R4817" s="3">
        <v>0</v>
      </c>
      <c r="S4817" s="3">
        <v>1</v>
      </c>
      <c r="T4817" s="2">
        <v>8</v>
      </c>
      <c r="U4817" s="3">
        <v>1.3665687732660512</v>
      </c>
      <c r="V4817" s="3">
        <v>2.2800362323603403</v>
      </c>
      <c r="W4817" s="3">
        <v>0.30507108334829358</v>
      </c>
      <c r="X4817" s="3">
        <v>778.73163587215515</v>
      </c>
      <c r="Y4817" s="3">
        <v>2.2800362323603403</v>
      </c>
      <c r="Z4817" s="3">
        <v>0.3050708136522059</v>
      </c>
      <c r="AA4817" s="3">
        <v>778.73163587215515</v>
      </c>
      <c r="AB4817">
        <f t="shared" si="124"/>
        <v>2.2800362323603403</v>
      </c>
      <c r="AC4817">
        <f t="shared" si="125"/>
        <v>0.3050708136522059</v>
      </c>
    </row>
    <row r="4818" spans="1:29" x14ac:dyDescent="0.25">
      <c r="A4818" s="2">
        <v>4817</v>
      </c>
      <c r="B4818" s="3" t="s">
        <v>178</v>
      </c>
      <c r="C4818" s="3" t="s">
        <v>384</v>
      </c>
      <c r="D4818" s="3" t="s">
        <v>385</v>
      </c>
      <c r="E4818" s="3" t="s">
        <v>386</v>
      </c>
      <c r="F4818" s="3">
        <v>0.36</v>
      </c>
      <c r="G4818" s="3">
        <v>0.57999999999999996</v>
      </c>
      <c r="H4818" s="3" t="s">
        <v>302</v>
      </c>
      <c r="I4818" s="2">
        <v>5120</v>
      </c>
      <c r="J4818" s="3" t="s">
        <v>398</v>
      </c>
      <c r="K4818" s="2">
        <v>5120</v>
      </c>
      <c r="L4818" s="3" t="s">
        <v>64</v>
      </c>
      <c r="M4818" s="3" t="s">
        <v>394</v>
      </c>
      <c r="N4818" s="3" t="s">
        <v>302</v>
      </c>
      <c r="O4818" s="3"/>
      <c r="P4818" s="3"/>
      <c r="Q4818" s="3"/>
      <c r="R4818" s="3">
        <v>0</v>
      </c>
      <c r="S4818" s="3">
        <v>1</v>
      </c>
      <c r="T4818" s="2">
        <v>14</v>
      </c>
      <c r="U4818" s="3">
        <v>0.78816075511213968</v>
      </c>
      <c r="V4818" s="3">
        <v>3.2617492490525262</v>
      </c>
      <c r="W4818" s="3">
        <v>0.43294698915645702</v>
      </c>
      <c r="X4818" s="3">
        <v>1402.8262400373001</v>
      </c>
      <c r="Y4818" s="3">
        <v>3.2617492490525262</v>
      </c>
      <c r="Z4818" s="3">
        <v>0.43294660641251487</v>
      </c>
      <c r="AA4818" s="3">
        <v>1402.8262400373001</v>
      </c>
      <c r="AB4818">
        <f t="shared" si="124"/>
        <v>3.2617492490525262</v>
      </c>
      <c r="AC4818">
        <f t="shared" si="125"/>
        <v>0.43294660641251487</v>
      </c>
    </row>
    <row r="4819" spans="1:29" x14ac:dyDescent="0.25">
      <c r="A4819" s="2">
        <v>4818</v>
      </c>
      <c r="B4819" s="3" t="s">
        <v>178</v>
      </c>
      <c r="C4819" s="3" t="s">
        <v>384</v>
      </c>
      <c r="D4819" s="3" t="s">
        <v>385</v>
      </c>
      <c r="E4819" s="3" t="s">
        <v>386</v>
      </c>
      <c r="F4819" s="3">
        <v>0.36</v>
      </c>
      <c r="G4819" s="3">
        <v>0.57999999999999996</v>
      </c>
      <c r="H4819" s="3" t="s">
        <v>302</v>
      </c>
      <c r="I4819" s="2">
        <v>5410</v>
      </c>
      <c r="J4819" s="3" t="s">
        <v>90</v>
      </c>
      <c r="K4819" s="2">
        <v>5410</v>
      </c>
      <c r="L4819" s="3" t="s">
        <v>64</v>
      </c>
      <c r="M4819" s="3" t="s">
        <v>392</v>
      </c>
      <c r="N4819" s="3" t="s">
        <v>302</v>
      </c>
      <c r="O4819" s="3"/>
      <c r="P4819" s="3"/>
      <c r="Q4819" s="3"/>
      <c r="R4819" s="3">
        <v>0</v>
      </c>
      <c r="S4819" s="3">
        <v>1</v>
      </c>
      <c r="T4819" s="2">
        <v>114</v>
      </c>
      <c r="U4819" s="3">
        <v>22.310411732224431</v>
      </c>
      <c r="V4819" s="3">
        <v>14.949597839426358</v>
      </c>
      <c r="W4819" s="3">
        <v>1.9910218073203221</v>
      </c>
      <c r="X4819" s="3">
        <v>7031.3099272521704</v>
      </c>
      <c r="Y4819" s="3">
        <v>14.949597839426358</v>
      </c>
      <c r="Z4819" s="3">
        <v>1.9910200471705701</v>
      </c>
      <c r="AA4819" s="3">
        <v>7031.3099272521704</v>
      </c>
      <c r="AB4819">
        <f t="shared" si="124"/>
        <v>14.949597839426358</v>
      </c>
      <c r="AC4819">
        <f t="shared" si="125"/>
        <v>1.9910200471705701</v>
      </c>
    </row>
    <row r="4820" spans="1:29" x14ac:dyDescent="0.25">
      <c r="A4820" s="2">
        <v>4819</v>
      </c>
      <c r="B4820" s="3" t="s">
        <v>178</v>
      </c>
      <c r="C4820" s="3" t="s">
        <v>384</v>
      </c>
      <c r="D4820" s="3" t="s">
        <v>385</v>
      </c>
      <c r="E4820" s="3" t="s">
        <v>386</v>
      </c>
      <c r="F4820" s="3">
        <v>0.36</v>
      </c>
      <c r="G4820" s="3">
        <v>0.57999999999999996</v>
      </c>
      <c r="H4820" s="3" t="s">
        <v>302</v>
      </c>
      <c r="I4820" s="2">
        <v>5410</v>
      </c>
      <c r="J4820" s="3" t="s">
        <v>90</v>
      </c>
      <c r="K4820" s="2">
        <v>5410</v>
      </c>
      <c r="L4820" s="3" t="s">
        <v>64</v>
      </c>
      <c r="M4820" s="3" t="s">
        <v>395</v>
      </c>
      <c r="N4820" s="3" t="s">
        <v>302</v>
      </c>
      <c r="O4820" s="3"/>
      <c r="P4820" s="3"/>
      <c r="Q4820" s="3"/>
      <c r="R4820" s="3">
        <v>0</v>
      </c>
      <c r="S4820" s="3">
        <v>1</v>
      </c>
      <c r="T4820" s="2">
        <v>5</v>
      </c>
      <c r="U4820" s="3">
        <v>1.7956863231167363E-2</v>
      </c>
      <c r="V4820" s="3">
        <v>5.3444927199431974E-2</v>
      </c>
      <c r="W4820" s="3">
        <v>7.1379217996998734E-3</v>
      </c>
      <c r="X4820" s="3">
        <v>25.545797203790755</v>
      </c>
      <c r="Y4820" s="3">
        <v>5.3444927199431974E-2</v>
      </c>
      <c r="Z4820" s="3">
        <v>7.1379154894669877E-3</v>
      </c>
      <c r="AA4820" s="3">
        <v>25.545797203790755</v>
      </c>
      <c r="AB4820">
        <f t="shared" si="124"/>
        <v>5.3444927199431974E-2</v>
      </c>
      <c r="AC4820">
        <f t="shared" si="125"/>
        <v>7.1379154894669877E-3</v>
      </c>
    </row>
    <row r="4821" spans="1:29" x14ac:dyDescent="0.25">
      <c r="A4821" s="2">
        <v>4820</v>
      </c>
      <c r="B4821" s="3" t="s">
        <v>178</v>
      </c>
      <c r="C4821" s="3" t="s">
        <v>384</v>
      </c>
      <c r="D4821" s="3" t="s">
        <v>385</v>
      </c>
      <c r="E4821" s="3" t="s">
        <v>386</v>
      </c>
      <c r="F4821" s="3">
        <v>0.36</v>
      </c>
      <c r="G4821" s="3">
        <v>0.57999999999999996</v>
      </c>
      <c r="H4821" s="3" t="s">
        <v>302</v>
      </c>
      <c r="I4821" s="2">
        <v>6120</v>
      </c>
      <c r="J4821" s="3" t="s">
        <v>63</v>
      </c>
      <c r="K4821" s="2">
        <v>6120</v>
      </c>
      <c r="L4821" s="3" t="s">
        <v>64</v>
      </c>
      <c r="M4821" s="3" t="s">
        <v>392</v>
      </c>
      <c r="N4821" s="3" t="s">
        <v>302</v>
      </c>
      <c r="O4821" s="3"/>
      <c r="P4821" s="3"/>
      <c r="Q4821" s="3"/>
      <c r="R4821" s="3">
        <v>0</v>
      </c>
      <c r="S4821" s="3">
        <v>1</v>
      </c>
      <c r="T4821" s="2">
        <v>54</v>
      </c>
      <c r="U4821" s="3">
        <v>2.7885209300627807</v>
      </c>
      <c r="V4821" s="3">
        <v>22.381192500464604</v>
      </c>
      <c r="W4821" s="3">
        <v>2.8570719162088589</v>
      </c>
      <c r="X4821" s="3">
        <v>10316.993948913461</v>
      </c>
      <c r="Y4821" s="3">
        <v>22.381192500464604</v>
      </c>
      <c r="Z4821" s="3">
        <v>2.8570693904331992</v>
      </c>
      <c r="AA4821" s="3">
        <v>10316.993948913461</v>
      </c>
      <c r="AB4821">
        <f t="shared" si="124"/>
        <v>22.381192500464604</v>
      </c>
      <c r="AC4821">
        <f t="shared" si="125"/>
        <v>2.8570693904331992</v>
      </c>
    </row>
    <row r="4822" spans="1:29" x14ac:dyDescent="0.25">
      <c r="A4822" s="2">
        <v>4821</v>
      </c>
      <c r="B4822" s="3" t="s">
        <v>178</v>
      </c>
      <c r="C4822" s="3" t="s">
        <v>384</v>
      </c>
      <c r="D4822" s="3" t="s">
        <v>385</v>
      </c>
      <c r="E4822" s="3" t="s">
        <v>386</v>
      </c>
      <c r="F4822" s="3">
        <v>0.36</v>
      </c>
      <c r="G4822" s="3">
        <v>0.57999999999999996</v>
      </c>
      <c r="H4822" s="3" t="s">
        <v>302</v>
      </c>
      <c r="I4822" s="2">
        <v>6170</v>
      </c>
      <c r="J4822" s="3" t="s">
        <v>94</v>
      </c>
      <c r="K4822" s="2">
        <v>6170</v>
      </c>
      <c r="L4822" s="3" t="s">
        <v>64</v>
      </c>
      <c r="M4822" s="3" t="s">
        <v>392</v>
      </c>
      <c r="N4822" s="3" t="s">
        <v>302</v>
      </c>
      <c r="O4822" s="3"/>
      <c r="P4822" s="3"/>
      <c r="Q4822" s="3"/>
      <c r="R4822" s="3">
        <v>0</v>
      </c>
      <c r="S4822" s="3">
        <v>1</v>
      </c>
      <c r="T4822" s="2">
        <v>8</v>
      </c>
      <c r="U4822" s="3">
        <v>0.16569998178214346</v>
      </c>
      <c r="V4822" s="3">
        <v>1.3565734576206143</v>
      </c>
      <c r="W4822" s="3">
        <v>0.17693613356232979</v>
      </c>
      <c r="X4822" s="3">
        <v>535.67491790491522</v>
      </c>
      <c r="Y4822" s="3">
        <v>1.3565734576206143</v>
      </c>
      <c r="Z4822" s="3">
        <v>0.17693597714310361</v>
      </c>
      <c r="AA4822" s="3">
        <v>535.67491790491522</v>
      </c>
      <c r="AB4822">
        <f t="shared" si="124"/>
        <v>1.3565734576206143</v>
      </c>
      <c r="AC4822">
        <f t="shared" si="125"/>
        <v>0.17693597714310361</v>
      </c>
    </row>
    <row r="4823" spans="1:29" x14ac:dyDescent="0.25">
      <c r="A4823" s="2">
        <v>4822</v>
      </c>
      <c r="B4823" s="3" t="s">
        <v>178</v>
      </c>
      <c r="C4823" s="3" t="s">
        <v>384</v>
      </c>
      <c r="D4823" s="3" t="s">
        <v>385</v>
      </c>
      <c r="E4823" s="3" t="s">
        <v>386</v>
      </c>
      <c r="F4823" s="3">
        <v>0.36</v>
      </c>
      <c r="G4823" s="3">
        <v>0.57999999999999996</v>
      </c>
      <c r="H4823" s="3" t="s">
        <v>302</v>
      </c>
      <c r="I4823" s="2">
        <v>6170</v>
      </c>
      <c r="J4823" s="3" t="s">
        <v>94</v>
      </c>
      <c r="K4823" s="2">
        <v>6170</v>
      </c>
      <c r="L4823" s="3" t="s">
        <v>64</v>
      </c>
      <c r="M4823" s="3" t="s">
        <v>394</v>
      </c>
      <c r="N4823" s="3" t="s">
        <v>302</v>
      </c>
      <c r="O4823" s="3"/>
      <c r="P4823" s="3"/>
      <c r="Q4823" s="3"/>
      <c r="R4823" s="3">
        <v>0</v>
      </c>
      <c r="S4823" s="3">
        <v>1</v>
      </c>
      <c r="T4823" s="2">
        <v>2</v>
      </c>
      <c r="U4823" s="3">
        <v>4.6109044832718799E-2</v>
      </c>
      <c r="V4823" s="3">
        <v>0.28394031384591167</v>
      </c>
      <c r="W4823" s="3">
        <v>3.1230210433842689E-2</v>
      </c>
      <c r="X4823" s="3">
        <v>120.029205632958</v>
      </c>
      <c r="Y4823" s="3">
        <v>0.28394031384591167</v>
      </c>
      <c r="Z4823" s="3">
        <v>3.1230182824980229E-2</v>
      </c>
      <c r="AA4823" s="3">
        <v>120.029205632958</v>
      </c>
      <c r="AB4823">
        <f t="shared" si="124"/>
        <v>0.28394031384591167</v>
      </c>
      <c r="AC4823">
        <f t="shared" si="125"/>
        <v>3.1230182824980229E-2</v>
      </c>
    </row>
    <row r="4824" spans="1:29" x14ac:dyDescent="0.25">
      <c r="A4824" s="2">
        <v>4823</v>
      </c>
      <c r="B4824" s="3" t="s">
        <v>178</v>
      </c>
      <c r="C4824" s="3" t="s">
        <v>384</v>
      </c>
      <c r="D4824" s="3" t="s">
        <v>385</v>
      </c>
      <c r="E4824" s="3" t="s">
        <v>386</v>
      </c>
      <c r="F4824" s="3">
        <v>0.36</v>
      </c>
      <c r="G4824" s="3">
        <v>0.57999999999999996</v>
      </c>
      <c r="H4824" s="3" t="s">
        <v>302</v>
      </c>
      <c r="I4824" s="2">
        <v>6172</v>
      </c>
      <c r="J4824" s="3" t="s">
        <v>332</v>
      </c>
      <c r="K4824" s="2">
        <v>6172</v>
      </c>
      <c r="L4824" s="3" t="s">
        <v>64</v>
      </c>
      <c r="M4824" s="3" t="s">
        <v>392</v>
      </c>
      <c r="N4824" s="3" t="s">
        <v>302</v>
      </c>
      <c r="O4824" s="3"/>
      <c r="P4824" s="3"/>
      <c r="Q4824" s="3"/>
      <c r="R4824" s="3">
        <v>0</v>
      </c>
      <c r="S4824" s="3">
        <v>1</v>
      </c>
      <c r="T4824" s="2">
        <v>30</v>
      </c>
      <c r="U4824" s="3">
        <v>1.9497861234942584</v>
      </c>
      <c r="V4824" s="3">
        <v>14.859866932983197</v>
      </c>
      <c r="W4824" s="3">
        <v>1.8509227738801937</v>
      </c>
      <c r="X4824" s="3">
        <v>6734.1309005121466</v>
      </c>
      <c r="Y4824" s="3">
        <v>14.859866932983197</v>
      </c>
      <c r="Z4824" s="3">
        <v>1.8509211375840715</v>
      </c>
      <c r="AA4824" s="3">
        <v>6734.1309005121466</v>
      </c>
      <c r="AB4824">
        <f t="shared" si="124"/>
        <v>14.859866932983197</v>
      </c>
      <c r="AC4824">
        <f t="shared" si="125"/>
        <v>1.8509211375840715</v>
      </c>
    </row>
    <row r="4825" spans="1:29" x14ac:dyDescent="0.25">
      <c r="A4825" s="2">
        <v>4824</v>
      </c>
      <c r="B4825" s="3" t="s">
        <v>178</v>
      </c>
      <c r="C4825" s="3" t="s">
        <v>384</v>
      </c>
      <c r="D4825" s="3" t="s">
        <v>385</v>
      </c>
      <c r="E4825" s="3" t="s">
        <v>386</v>
      </c>
      <c r="F4825" s="3">
        <v>0.36</v>
      </c>
      <c r="G4825" s="3">
        <v>0.57999999999999996</v>
      </c>
      <c r="H4825" s="3" t="s">
        <v>302</v>
      </c>
      <c r="I4825" s="2">
        <v>6300</v>
      </c>
      <c r="J4825" s="3" t="s">
        <v>99</v>
      </c>
      <c r="K4825" s="2">
        <v>6300</v>
      </c>
      <c r="L4825" s="3" t="s">
        <v>64</v>
      </c>
      <c r="M4825" s="3" t="s">
        <v>392</v>
      </c>
      <c r="N4825" s="3" t="s">
        <v>302</v>
      </c>
      <c r="O4825" s="3"/>
      <c r="P4825" s="3"/>
      <c r="Q4825" s="3"/>
      <c r="R4825" s="3">
        <v>0</v>
      </c>
      <c r="S4825" s="3">
        <v>1</v>
      </c>
      <c r="T4825" s="2">
        <v>15</v>
      </c>
      <c r="U4825" s="3">
        <v>3.9181866160353729</v>
      </c>
      <c r="V4825" s="3">
        <v>29.198042037558679</v>
      </c>
      <c r="W4825" s="3">
        <v>3.141974837151372</v>
      </c>
      <c r="X4825" s="3">
        <v>11871.063697688718</v>
      </c>
      <c r="Y4825" s="3">
        <v>29.198042037558679</v>
      </c>
      <c r="Z4825" s="3">
        <v>3.1419720595091558</v>
      </c>
      <c r="AA4825" s="3">
        <v>11871.063697688718</v>
      </c>
      <c r="AB4825">
        <f t="shared" si="124"/>
        <v>29.198042037558679</v>
      </c>
      <c r="AC4825">
        <f t="shared" si="125"/>
        <v>3.1419720595091558</v>
      </c>
    </row>
    <row r="4826" spans="1:29" x14ac:dyDescent="0.25">
      <c r="A4826" s="2">
        <v>4825</v>
      </c>
      <c r="B4826" s="3" t="s">
        <v>178</v>
      </c>
      <c r="C4826" s="3" t="s">
        <v>384</v>
      </c>
      <c r="D4826" s="3" t="s">
        <v>385</v>
      </c>
      <c r="E4826" s="3" t="s">
        <v>386</v>
      </c>
      <c r="F4826" s="3">
        <v>0.36</v>
      </c>
      <c r="G4826" s="3">
        <v>0.57999999999999996</v>
      </c>
      <c r="H4826" s="3" t="s">
        <v>302</v>
      </c>
      <c r="I4826" s="2">
        <v>6410</v>
      </c>
      <c r="J4826" s="3" t="s">
        <v>100</v>
      </c>
      <c r="K4826" s="2">
        <v>6410</v>
      </c>
      <c r="L4826" s="3" t="s">
        <v>64</v>
      </c>
      <c r="M4826" s="3" t="s">
        <v>392</v>
      </c>
      <c r="N4826" s="3" t="s">
        <v>302</v>
      </c>
      <c r="O4826" s="3"/>
      <c r="P4826" s="3"/>
      <c r="Q4826" s="3"/>
      <c r="R4826" s="3">
        <v>0</v>
      </c>
      <c r="S4826" s="3">
        <v>1</v>
      </c>
      <c r="T4826" s="2">
        <v>15</v>
      </c>
      <c r="U4826" s="3">
        <v>0.55677783975011663</v>
      </c>
      <c r="V4826" s="3">
        <v>3.7607522792797177</v>
      </c>
      <c r="W4826" s="3">
        <v>0.58603600091796115</v>
      </c>
      <c r="X4826" s="3">
        <v>1570.9776302313303</v>
      </c>
      <c r="Y4826" s="3">
        <v>3.7607522792797177</v>
      </c>
      <c r="Z4826" s="3">
        <v>0.5860354828366835</v>
      </c>
      <c r="AA4826" s="3">
        <v>1570.9776302313303</v>
      </c>
      <c r="AB4826">
        <f t="shared" si="124"/>
        <v>3.7607522792797177</v>
      </c>
      <c r="AC4826">
        <f t="shared" si="125"/>
        <v>0.5860354828366835</v>
      </c>
    </row>
    <row r="4827" spans="1:29" x14ac:dyDescent="0.25">
      <c r="A4827" s="2">
        <v>4826</v>
      </c>
      <c r="B4827" s="3" t="s">
        <v>178</v>
      </c>
      <c r="C4827" s="3" t="s">
        <v>384</v>
      </c>
      <c r="D4827" s="3" t="s">
        <v>385</v>
      </c>
      <c r="E4827" s="3" t="s">
        <v>386</v>
      </c>
      <c r="F4827" s="3">
        <v>0.36</v>
      </c>
      <c r="G4827" s="3">
        <v>0.57999999999999996</v>
      </c>
      <c r="H4827" s="3" t="s">
        <v>302</v>
      </c>
      <c r="I4827" s="2">
        <v>6420</v>
      </c>
      <c r="J4827" s="3" t="s">
        <v>101</v>
      </c>
      <c r="K4827" s="2">
        <v>6420</v>
      </c>
      <c r="L4827" s="3" t="s">
        <v>64</v>
      </c>
      <c r="M4827" s="3" t="s">
        <v>392</v>
      </c>
      <c r="N4827" s="3" t="s">
        <v>302</v>
      </c>
      <c r="O4827" s="3"/>
      <c r="P4827" s="3"/>
      <c r="Q4827" s="3"/>
      <c r="R4827" s="3">
        <v>0</v>
      </c>
      <c r="S4827" s="3">
        <v>1</v>
      </c>
      <c r="T4827" s="2">
        <v>9</v>
      </c>
      <c r="U4827" s="3">
        <v>0.64254195645406864</v>
      </c>
      <c r="V4827" s="3">
        <v>4.3509005905484237</v>
      </c>
      <c r="W4827" s="3">
        <v>0.46621559871907536</v>
      </c>
      <c r="X4827" s="3">
        <v>1812.5527408763339</v>
      </c>
      <c r="Y4827" s="3">
        <v>4.3509005905484237</v>
      </c>
      <c r="Z4827" s="3">
        <v>0.46621518656423833</v>
      </c>
      <c r="AA4827" s="3">
        <v>1812.5527408763339</v>
      </c>
      <c r="AB4827">
        <f t="shared" si="124"/>
        <v>4.3509005905484237</v>
      </c>
      <c r="AC4827">
        <f t="shared" si="125"/>
        <v>0.46621518656423833</v>
      </c>
    </row>
    <row r="4828" spans="1:29" x14ac:dyDescent="0.25">
      <c r="A4828" s="2">
        <v>4827</v>
      </c>
      <c r="B4828" s="3" t="s">
        <v>178</v>
      </c>
      <c r="C4828" s="3" t="s">
        <v>384</v>
      </c>
      <c r="D4828" s="3" t="s">
        <v>385</v>
      </c>
      <c r="E4828" s="3" t="s">
        <v>386</v>
      </c>
      <c r="F4828" s="3">
        <v>0.36</v>
      </c>
      <c r="G4828" s="3">
        <v>0.57999999999999996</v>
      </c>
      <c r="H4828" s="3" t="s">
        <v>302</v>
      </c>
      <c r="I4828" s="2">
        <v>6420</v>
      </c>
      <c r="J4828" s="3" t="s">
        <v>101</v>
      </c>
      <c r="K4828" s="2">
        <v>6420</v>
      </c>
      <c r="L4828" s="3" t="s">
        <v>64</v>
      </c>
      <c r="M4828" s="3" t="s">
        <v>395</v>
      </c>
      <c r="N4828" s="3" t="s">
        <v>302</v>
      </c>
      <c r="O4828" s="3"/>
      <c r="P4828" s="3"/>
      <c r="Q4828" s="3"/>
      <c r="R4828" s="3">
        <v>0</v>
      </c>
      <c r="S4828" s="3">
        <v>1</v>
      </c>
      <c r="T4828" s="2">
        <v>1</v>
      </c>
      <c r="U4828" s="3">
        <v>3.6567149187840902E-3</v>
      </c>
      <c r="V4828" s="3">
        <v>2.7878410380438607E-2</v>
      </c>
      <c r="W4828" s="3">
        <v>3.7073408882190733E-3</v>
      </c>
      <c r="X4828" s="3">
        <v>13.312474769123817</v>
      </c>
      <c r="Y4828" s="3">
        <v>2.7878410380438607E-2</v>
      </c>
      <c r="Z4828" s="3">
        <v>3.7073376107687002E-3</v>
      </c>
      <c r="AA4828" s="3">
        <v>13.312474769123817</v>
      </c>
      <c r="AB4828">
        <f t="shared" si="124"/>
        <v>2.7878410380438607E-2</v>
      </c>
      <c r="AC4828">
        <f t="shared" si="125"/>
        <v>3.7073376107687002E-3</v>
      </c>
    </row>
    <row r="4829" spans="1:29" x14ac:dyDescent="0.25">
      <c r="A4829" s="2">
        <v>4828</v>
      </c>
      <c r="B4829" s="3" t="s">
        <v>178</v>
      </c>
      <c r="C4829" s="3" t="s">
        <v>384</v>
      </c>
      <c r="D4829" s="3" t="s">
        <v>385</v>
      </c>
      <c r="E4829" s="3" t="s">
        <v>386</v>
      </c>
      <c r="F4829" s="3">
        <v>0.36</v>
      </c>
      <c r="G4829" s="3">
        <v>0.57999999999999996</v>
      </c>
      <c r="H4829" s="3" t="s">
        <v>302</v>
      </c>
      <c r="I4829" s="2">
        <v>6440</v>
      </c>
      <c r="J4829" s="3" t="s">
        <v>103</v>
      </c>
      <c r="K4829" s="2">
        <v>6440</v>
      </c>
      <c r="L4829" s="3" t="s">
        <v>64</v>
      </c>
      <c r="M4829" s="3" t="s">
        <v>392</v>
      </c>
      <c r="N4829" s="3" t="s">
        <v>302</v>
      </c>
      <c r="O4829" s="3"/>
      <c r="P4829" s="3"/>
      <c r="Q4829" s="3"/>
      <c r="R4829" s="3">
        <v>0</v>
      </c>
      <c r="S4829" s="3">
        <v>1</v>
      </c>
      <c r="T4829" s="2">
        <v>3</v>
      </c>
      <c r="U4829" s="3">
        <v>0.4253688137525205</v>
      </c>
      <c r="V4829" s="3">
        <v>3.1646038015513289</v>
      </c>
      <c r="W4829" s="3">
        <v>0.34582359909854843</v>
      </c>
      <c r="X4829" s="3">
        <v>1332.67456301639</v>
      </c>
      <c r="Y4829" s="3">
        <v>3.1646038015513289</v>
      </c>
      <c r="Z4829" s="3">
        <v>0.34582329337546691</v>
      </c>
      <c r="AA4829" s="3">
        <v>1332.67456301639</v>
      </c>
      <c r="AB4829">
        <f t="shared" si="124"/>
        <v>3.1646038015513289</v>
      </c>
      <c r="AC4829">
        <f t="shared" si="125"/>
        <v>0.34582329337546691</v>
      </c>
    </row>
    <row r="4830" spans="1:29" x14ac:dyDescent="0.25">
      <c r="A4830" s="2">
        <v>4829</v>
      </c>
      <c r="B4830" s="3" t="s">
        <v>178</v>
      </c>
      <c r="C4830" s="3" t="s">
        <v>384</v>
      </c>
      <c r="D4830" s="3" t="s">
        <v>385</v>
      </c>
      <c r="E4830" s="3" t="s">
        <v>386</v>
      </c>
      <c r="F4830" s="3">
        <v>0.36</v>
      </c>
      <c r="G4830" s="3">
        <v>0.57999999999999996</v>
      </c>
      <c r="H4830" s="3" t="s">
        <v>302</v>
      </c>
      <c r="I4830" s="2">
        <v>6440</v>
      </c>
      <c r="J4830" s="3" t="s">
        <v>103</v>
      </c>
      <c r="K4830" s="2">
        <v>6440</v>
      </c>
      <c r="L4830" s="3" t="s">
        <v>64</v>
      </c>
      <c r="M4830" s="3" t="s">
        <v>394</v>
      </c>
      <c r="N4830" s="3" t="s">
        <v>302</v>
      </c>
      <c r="O4830" s="3"/>
      <c r="P4830" s="3"/>
      <c r="Q4830" s="3"/>
      <c r="R4830" s="3">
        <v>0</v>
      </c>
      <c r="S4830" s="3">
        <v>1</v>
      </c>
      <c r="T4830" s="2">
        <v>2</v>
      </c>
      <c r="U4830" s="3">
        <v>0.37220687261238899</v>
      </c>
      <c r="V4830" s="3">
        <v>2.6858098155522883</v>
      </c>
      <c r="W4830" s="3">
        <v>0.32002866281062531</v>
      </c>
      <c r="X4830" s="3">
        <v>1134.8563376636157</v>
      </c>
      <c r="Y4830" s="3">
        <v>2.6858098155522883</v>
      </c>
      <c r="Z4830" s="3">
        <v>0.32002837989138833</v>
      </c>
      <c r="AA4830" s="3">
        <v>1134.8563376636157</v>
      </c>
      <c r="AB4830">
        <f t="shared" si="124"/>
        <v>2.6858098155522883</v>
      </c>
      <c r="AC4830">
        <f t="shared" si="125"/>
        <v>0.32002837989138833</v>
      </c>
    </row>
    <row r="4831" spans="1:29" x14ac:dyDescent="0.25">
      <c r="A4831" s="2">
        <v>4830</v>
      </c>
      <c r="B4831" s="3" t="s">
        <v>178</v>
      </c>
      <c r="C4831" s="3" t="s">
        <v>384</v>
      </c>
      <c r="D4831" s="3" t="s">
        <v>385</v>
      </c>
      <c r="E4831" s="3" t="s">
        <v>386</v>
      </c>
      <c r="F4831" s="3">
        <v>0.36</v>
      </c>
      <c r="G4831" s="3">
        <v>0.57999999999999996</v>
      </c>
      <c r="H4831" s="3" t="s">
        <v>302</v>
      </c>
      <c r="I4831" s="2">
        <v>7400</v>
      </c>
      <c r="J4831" s="3" t="s">
        <v>127</v>
      </c>
      <c r="K4831" s="2">
        <v>7400</v>
      </c>
      <c r="L4831" s="3"/>
      <c r="M4831" s="3" t="s">
        <v>392</v>
      </c>
      <c r="N4831" s="3" t="s">
        <v>302</v>
      </c>
      <c r="O4831" s="3"/>
      <c r="P4831" s="3"/>
      <c r="Q4831" s="3"/>
      <c r="R4831" s="3">
        <v>0</v>
      </c>
      <c r="S4831" s="3">
        <v>1</v>
      </c>
      <c r="T4831" s="2">
        <v>26</v>
      </c>
      <c r="U4831" s="3">
        <v>0.90212278231953913</v>
      </c>
      <c r="V4831" s="3">
        <v>6.979691751823534</v>
      </c>
      <c r="W4831" s="3">
        <v>0.92224550324721832</v>
      </c>
      <c r="X4831" s="3">
        <v>3145.366733110418</v>
      </c>
      <c r="Y4831" s="3">
        <v>6.979691751823534</v>
      </c>
      <c r="Z4831" s="3">
        <v>0.92224468794213887</v>
      </c>
      <c r="AA4831" s="3">
        <v>3145.366733110418</v>
      </c>
      <c r="AB4831">
        <f t="shared" si="124"/>
        <v>6.979691751823534</v>
      </c>
      <c r="AC4831">
        <f t="shared" si="125"/>
        <v>0.92224468794213887</v>
      </c>
    </row>
    <row r="4832" spans="1:29" x14ac:dyDescent="0.25">
      <c r="A4832" s="2">
        <v>4831</v>
      </c>
      <c r="B4832" s="3" t="s">
        <v>178</v>
      </c>
      <c r="C4832" s="3" t="s">
        <v>384</v>
      </c>
      <c r="D4832" s="3" t="s">
        <v>385</v>
      </c>
      <c r="E4832" s="3" t="s">
        <v>386</v>
      </c>
      <c r="F4832" s="3">
        <v>0.36</v>
      </c>
      <c r="G4832" s="3">
        <v>0.57999999999999996</v>
      </c>
      <c r="H4832" s="3" t="s">
        <v>302</v>
      </c>
      <c r="I4832" s="2">
        <v>8140</v>
      </c>
      <c r="J4832" s="3" t="s">
        <v>57</v>
      </c>
      <c r="K4832" s="2">
        <v>8140</v>
      </c>
      <c r="L4832" s="3"/>
      <c r="M4832" s="3" t="s">
        <v>399</v>
      </c>
      <c r="N4832" s="3" t="s">
        <v>302</v>
      </c>
      <c r="O4832" s="3"/>
      <c r="P4832" s="3"/>
      <c r="Q4832" s="3"/>
      <c r="R4832" s="3">
        <v>0</v>
      </c>
      <c r="S4832" s="3">
        <v>1</v>
      </c>
      <c r="T4832" s="2">
        <v>32</v>
      </c>
      <c r="U4832" s="3">
        <v>9.9253947828898056E-2</v>
      </c>
      <c r="V4832" s="3">
        <v>0.92848466402313135</v>
      </c>
      <c r="W4832" s="3">
        <v>0.12154343731442475</v>
      </c>
      <c r="X4832" s="3">
        <v>377.54042008097713</v>
      </c>
      <c r="Y4832" s="3">
        <v>0.92848466402313135</v>
      </c>
      <c r="Z4832" s="3">
        <v>0.12154332986474732</v>
      </c>
      <c r="AA4832" s="3">
        <v>377.54042008097713</v>
      </c>
      <c r="AB4832">
        <f t="shared" si="124"/>
        <v>0.92848466402313135</v>
      </c>
      <c r="AC4832">
        <f t="shared" si="125"/>
        <v>0.12154332986474732</v>
      </c>
    </row>
    <row r="4833" spans="1:29" x14ac:dyDescent="0.25">
      <c r="A4833" s="2">
        <v>4832</v>
      </c>
      <c r="B4833" s="3" t="s">
        <v>178</v>
      </c>
      <c r="C4833" s="3" t="s">
        <v>384</v>
      </c>
      <c r="D4833" s="3" t="s">
        <v>385</v>
      </c>
      <c r="E4833" s="3" t="s">
        <v>386</v>
      </c>
      <c r="F4833" s="3">
        <v>0.36</v>
      </c>
      <c r="G4833" s="3">
        <v>0.57999999999999996</v>
      </c>
      <c r="H4833" s="3" t="s">
        <v>302</v>
      </c>
      <c r="I4833" s="2">
        <v>8140</v>
      </c>
      <c r="J4833" s="3" t="s">
        <v>57</v>
      </c>
      <c r="K4833" s="2">
        <v>8140</v>
      </c>
      <c r="L4833" s="3"/>
      <c r="M4833" s="3" t="s">
        <v>392</v>
      </c>
      <c r="N4833" s="3" t="s">
        <v>302</v>
      </c>
      <c r="O4833" s="3"/>
      <c r="P4833" s="3"/>
      <c r="Q4833" s="3"/>
      <c r="R4833" s="3">
        <v>0</v>
      </c>
      <c r="S4833" s="3">
        <v>1</v>
      </c>
      <c r="T4833" s="2">
        <v>1294</v>
      </c>
      <c r="U4833" s="3">
        <v>384.57821084340515</v>
      </c>
      <c r="V4833" s="3">
        <v>3522.8696903396135</v>
      </c>
      <c r="W4833" s="3">
        <v>462.66279142876044</v>
      </c>
      <c r="X4833" s="3">
        <v>1467116.0811390879</v>
      </c>
      <c r="Y4833" s="3">
        <v>3522.8696903396135</v>
      </c>
      <c r="Z4833" s="3">
        <v>462.66238241475884</v>
      </c>
      <c r="AA4833" s="3">
        <v>1467116.0811390879</v>
      </c>
      <c r="AB4833">
        <f t="shared" si="124"/>
        <v>3522.8696903396135</v>
      </c>
      <c r="AC4833">
        <f t="shared" si="125"/>
        <v>462.66238241475884</v>
      </c>
    </row>
    <row r="4834" spans="1:29" x14ac:dyDescent="0.25">
      <c r="A4834" s="2">
        <v>4833</v>
      </c>
      <c r="B4834" s="3" t="s">
        <v>178</v>
      </c>
      <c r="C4834" s="3" t="s">
        <v>384</v>
      </c>
      <c r="D4834" s="3" t="s">
        <v>385</v>
      </c>
      <c r="E4834" s="3" t="s">
        <v>386</v>
      </c>
      <c r="F4834" s="3">
        <v>0.36</v>
      </c>
      <c r="G4834" s="3">
        <v>0.57999999999999996</v>
      </c>
      <c r="H4834" s="3" t="s">
        <v>302</v>
      </c>
      <c r="I4834" s="2">
        <v>8140</v>
      </c>
      <c r="J4834" s="3" t="s">
        <v>57</v>
      </c>
      <c r="K4834" s="2">
        <v>8140</v>
      </c>
      <c r="L4834" s="3"/>
      <c r="M4834" s="3" t="s">
        <v>400</v>
      </c>
      <c r="N4834" s="3" t="s">
        <v>302</v>
      </c>
      <c r="O4834" s="3"/>
      <c r="P4834" s="3"/>
      <c r="Q4834" s="3"/>
      <c r="R4834" s="3">
        <v>0</v>
      </c>
      <c r="S4834" s="3">
        <v>1</v>
      </c>
      <c r="T4834" s="2">
        <v>69</v>
      </c>
      <c r="U4834" s="3">
        <v>3.850005048935468</v>
      </c>
      <c r="V4834" s="3">
        <v>36.459218372031998</v>
      </c>
      <c r="W4834" s="3">
        <v>4.7484039864049432</v>
      </c>
      <c r="X4834" s="3">
        <v>14879.742748201948</v>
      </c>
      <c r="Y4834" s="3">
        <v>36.459218372031998</v>
      </c>
      <c r="Z4834" s="3">
        <v>4.7483997886095848</v>
      </c>
      <c r="AA4834" s="3">
        <v>14879.742748201948</v>
      </c>
      <c r="AB4834">
        <f t="shared" si="124"/>
        <v>36.459218372031998</v>
      </c>
      <c r="AC4834">
        <f t="shared" si="125"/>
        <v>4.7483997886095848</v>
      </c>
    </row>
    <row r="4835" spans="1:29" x14ac:dyDescent="0.25">
      <c r="A4835" s="2">
        <v>4834</v>
      </c>
      <c r="B4835" s="3" t="s">
        <v>178</v>
      </c>
      <c r="C4835" s="3" t="s">
        <v>384</v>
      </c>
      <c r="D4835" s="3" t="s">
        <v>385</v>
      </c>
      <c r="E4835" s="3" t="s">
        <v>386</v>
      </c>
      <c r="F4835" s="3">
        <v>0.36</v>
      </c>
      <c r="G4835" s="3">
        <v>0.57999999999999996</v>
      </c>
      <c r="H4835" s="3" t="s">
        <v>302</v>
      </c>
      <c r="I4835" s="2">
        <v>8140</v>
      </c>
      <c r="J4835" s="3" t="s">
        <v>57</v>
      </c>
      <c r="K4835" s="2">
        <v>8140</v>
      </c>
      <c r="L4835" s="3"/>
      <c r="M4835" s="3" t="s">
        <v>401</v>
      </c>
      <c r="N4835" s="3" t="s">
        <v>302</v>
      </c>
      <c r="O4835" s="3"/>
      <c r="P4835" s="3"/>
      <c r="Q4835" s="3"/>
      <c r="R4835" s="3">
        <v>0</v>
      </c>
      <c r="S4835" s="3">
        <v>1</v>
      </c>
      <c r="T4835" s="2">
        <v>7</v>
      </c>
      <c r="U4835" s="3">
        <v>5.0965769230221551E-2</v>
      </c>
      <c r="V4835" s="3">
        <v>0.46640608919534243</v>
      </c>
      <c r="W4835" s="3">
        <v>5.8998219152268973E-2</v>
      </c>
      <c r="X4835" s="3">
        <v>193.35675914052536</v>
      </c>
      <c r="Y4835" s="3">
        <v>0.46640608919534243</v>
      </c>
      <c r="Z4835" s="3">
        <v>5.8998166995280966E-2</v>
      </c>
      <c r="AA4835" s="3">
        <v>193.35675914052536</v>
      </c>
      <c r="AB4835">
        <f t="shared" si="124"/>
        <v>0.46640608919534243</v>
      </c>
      <c r="AC4835">
        <f t="shared" si="125"/>
        <v>5.8998166995280966E-2</v>
      </c>
    </row>
    <row r="4836" spans="1:29" x14ac:dyDescent="0.25">
      <c r="A4836" s="2">
        <v>4835</v>
      </c>
      <c r="B4836" s="3" t="s">
        <v>178</v>
      </c>
      <c r="C4836" s="3" t="s">
        <v>384</v>
      </c>
      <c r="D4836" s="3" t="s">
        <v>385</v>
      </c>
      <c r="E4836" s="3" t="s">
        <v>386</v>
      </c>
      <c r="F4836" s="3">
        <v>0.36</v>
      </c>
      <c r="G4836" s="3">
        <v>0.57999999999999996</v>
      </c>
      <c r="H4836" s="3" t="s">
        <v>302</v>
      </c>
      <c r="I4836" s="2">
        <v>8140</v>
      </c>
      <c r="J4836" s="3" t="s">
        <v>57</v>
      </c>
      <c r="K4836" s="2">
        <v>8140</v>
      </c>
      <c r="L4836" s="3"/>
      <c r="M4836" s="3" t="s">
        <v>395</v>
      </c>
      <c r="N4836" s="3" t="s">
        <v>302</v>
      </c>
      <c r="O4836" s="3"/>
      <c r="P4836" s="3"/>
      <c r="Q4836" s="3"/>
      <c r="R4836" s="3">
        <v>0</v>
      </c>
      <c r="S4836" s="3">
        <v>1</v>
      </c>
      <c r="T4836" s="2">
        <v>29</v>
      </c>
      <c r="U4836" s="3">
        <v>6.6850175505329528</v>
      </c>
      <c r="V4836" s="3">
        <v>60.042290209120303</v>
      </c>
      <c r="W4836" s="3">
        <v>7.9228591502075814</v>
      </c>
      <c r="X4836" s="3">
        <v>25202.091676312302</v>
      </c>
      <c r="Y4836" s="3">
        <v>60.042290209120303</v>
      </c>
      <c r="Z4836" s="3">
        <v>7.9228521460559929</v>
      </c>
      <c r="AA4836" s="3">
        <v>25202.091676312302</v>
      </c>
      <c r="AB4836">
        <f t="shared" si="124"/>
        <v>60.042290209120303</v>
      </c>
      <c r="AC4836">
        <f t="shared" si="125"/>
        <v>7.9228521460559929</v>
      </c>
    </row>
    <row r="4837" spans="1:29" x14ac:dyDescent="0.25">
      <c r="A4837" s="2">
        <v>4836</v>
      </c>
      <c r="B4837" s="3" t="s">
        <v>178</v>
      </c>
      <c r="C4837" s="3" t="s">
        <v>384</v>
      </c>
      <c r="D4837" s="3" t="s">
        <v>385</v>
      </c>
      <c r="E4837" s="3" t="s">
        <v>386</v>
      </c>
      <c r="F4837" s="3">
        <v>0.36</v>
      </c>
      <c r="G4837" s="3">
        <v>0.57999999999999996</v>
      </c>
      <c r="H4837" s="3" t="s">
        <v>302</v>
      </c>
      <c r="I4837" s="2">
        <v>8140</v>
      </c>
      <c r="J4837" s="3" t="s">
        <v>57</v>
      </c>
      <c r="K4837" s="2">
        <v>8140</v>
      </c>
      <c r="L4837" s="3"/>
      <c r="M4837" s="3" t="s">
        <v>393</v>
      </c>
      <c r="N4837" s="3" t="s">
        <v>302</v>
      </c>
      <c r="O4837" s="3"/>
      <c r="P4837" s="3"/>
      <c r="Q4837" s="3"/>
      <c r="R4837" s="3">
        <v>0</v>
      </c>
      <c r="S4837" s="3">
        <v>1</v>
      </c>
      <c r="T4837" s="2">
        <v>14</v>
      </c>
      <c r="U4837" s="3">
        <v>5.5124056654683805E-2</v>
      </c>
      <c r="V4837" s="3">
        <v>0.42507321466329667</v>
      </c>
      <c r="W4837" s="3">
        <v>5.7281854402306431E-2</v>
      </c>
      <c r="X4837" s="3">
        <v>188.99994389367075</v>
      </c>
      <c r="Y4837" s="3">
        <v>0.42507321466329667</v>
      </c>
      <c r="Z4837" s="3">
        <v>5.7281803762659386E-2</v>
      </c>
      <c r="AA4837" s="3">
        <v>188.99994389367075</v>
      </c>
      <c r="AB4837">
        <f t="shared" si="124"/>
        <v>0.42507321466329667</v>
      </c>
      <c r="AC4837">
        <f t="shared" si="125"/>
        <v>5.7281803762659386E-2</v>
      </c>
    </row>
    <row r="4838" spans="1:29" x14ac:dyDescent="0.25">
      <c r="A4838" s="2">
        <v>4837</v>
      </c>
      <c r="B4838" s="3" t="s">
        <v>178</v>
      </c>
      <c r="C4838" s="3" t="s">
        <v>384</v>
      </c>
      <c r="D4838" s="3" t="s">
        <v>385</v>
      </c>
      <c r="E4838" s="3" t="s">
        <v>386</v>
      </c>
      <c r="F4838" s="3">
        <v>0.36</v>
      </c>
      <c r="G4838" s="3">
        <v>0.57999999999999996</v>
      </c>
      <c r="H4838" s="3" t="s">
        <v>302</v>
      </c>
      <c r="I4838" s="2">
        <v>8140</v>
      </c>
      <c r="J4838" s="3" t="s">
        <v>57</v>
      </c>
      <c r="K4838" s="2">
        <v>8140</v>
      </c>
      <c r="L4838" s="3"/>
      <c r="M4838" s="3" t="s">
        <v>394</v>
      </c>
      <c r="N4838" s="3" t="s">
        <v>302</v>
      </c>
      <c r="O4838" s="3"/>
      <c r="P4838" s="3"/>
      <c r="Q4838" s="3"/>
      <c r="R4838" s="3">
        <v>0</v>
      </c>
      <c r="S4838" s="3">
        <v>1</v>
      </c>
      <c r="T4838" s="2">
        <v>89</v>
      </c>
      <c r="U4838" s="3">
        <v>21.288667633755004</v>
      </c>
      <c r="V4838" s="3">
        <v>193.68043032775128</v>
      </c>
      <c r="W4838" s="3">
        <v>25.341642677618935</v>
      </c>
      <c r="X4838" s="3">
        <v>80890.56065975198</v>
      </c>
      <c r="Y4838" s="3">
        <v>193.68043032775128</v>
      </c>
      <c r="Z4838" s="3">
        <v>25.34162027450618</v>
      </c>
      <c r="AA4838" s="3">
        <v>80890.56065975198</v>
      </c>
      <c r="AB4838">
        <f t="shared" si="124"/>
        <v>193.68043032775128</v>
      </c>
      <c r="AC4838">
        <f t="shared" si="125"/>
        <v>25.34162027450618</v>
      </c>
    </row>
    <row r="4839" spans="1:29" x14ac:dyDescent="0.25">
      <c r="A4839" s="2">
        <v>4838</v>
      </c>
      <c r="B4839" s="3" t="s">
        <v>178</v>
      </c>
      <c r="C4839" s="3" t="s">
        <v>384</v>
      </c>
      <c r="D4839" s="3" t="s">
        <v>385</v>
      </c>
      <c r="E4839" s="3" t="s">
        <v>386</v>
      </c>
      <c r="F4839" s="3">
        <v>0.36</v>
      </c>
      <c r="G4839" s="3">
        <v>0.57999999999999996</v>
      </c>
      <c r="H4839" s="3" t="s">
        <v>302</v>
      </c>
      <c r="I4839" s="2">
        <v>8150</v>
      </c>
      <c r="J4839" s="3" t="s">
        <v>58</v>
      </c>
      <c r="K4839" s="2">
        <v>8150</v>
      </c>
      <c r="L4839" s="3"/>
      <c r="M4839" s="3" t="s">
        <v>392</v>
      </c>
      <c r="N4839" s="3" t="s">
        <v>302</v>
      </c>
      <c r="O4839" s="3"/>
      <c r="P4839" s="3"/>
      <c r="Q4839" s="3"/>
      <c r="R4839" s="3">
        <v>0</v>
      </c>
      <c r="S4839" s="3">
        <v>1</v>
      </c>
      <c r="T4839" s="2">
        <v>1</v>
      </c>
      <c r="U4839" s="3">
        <v>8.6266055520379202E-4</v>
      </c>
      <c r="V4839" s="3">
        <v>2.1127360246091728E-4</v>
      </c>
      <c r="W4839" s="3">
        <v>2.7621153683980037E-5</v>
      </c>
      <c r="X4839" s="3">
        <v>5.9814803418737766E-2</v>
      </c>
      <c r="Y4839" s="3">
        <v>2.1127360246091728E-4</v>
      </c>
      <c r="Z4839" s="3">
        <v>2.76211292656806E-5</v>
      </c>
      <c r="AA4839" s="3">
        <v>5.9814803418737766E-2</v>
      </c>
      <c r="AB4839">
        <f t="shared" si="124"/>
        <v>2.1127360246091728E-4</v>
      </c>
      <c r="AC4839">
        <f t="shared" si="125"/>
        <v>2.76211292656806E-5</v>
      </c>
    </row>
    <row r="4840" spans="1:29" x14ac:dyDescent="0.25">
      <c r="A4840" s="2">
        <v>4839</v>
      </c>
      <c r="B4840" s="3" t="s">
        <v>178</v>
      </c>
      <c r="C4840" s="3" t="s">
        <v>384</v>
      </c>
      <c r="D4840" s="3" t="s">
        <v>385</v>
      </c>
      <c r="E4840" s="3" t="s">
        <v>386</v>
      </c>
      <c r="F4840" s="3">
        <v>0.36</v>
      </c>
      <c r="G4840" s="3">
        <v>0.57999999999999996</v>
      </c>
      <c r="H4840" s="3" t="s">
        <v>302</v>
      </c>
      <c r="I4840" s="2">
        <v>8300</v>
      </c>
      <c r="J4840" s="3" t="s">
        <v>202</v>
      </c>
      <c r="K4840" s="2">
        <v>8300</v>
      </c>
      <c r="L4840" s="3"/>
      <c r="M4840" s="3" t="s">
        <v>392</v>
      </c>
      <c r="N4840" s="3" t="s">
        <v>302</v>
      </c>
      <c r="O4840" s="3"/>
      <c r="P4840" s="3"/>
      <c r="Q4840" s="3"/>
      <c r="R4840" s="3">
        <v>0</v>
      </c>
      <c r="S4840" s="3">
        <v>1</v>
      </c>
      <c r="T4840" s="2">
        <v>7</v>
      </c>
      <c r="U4840" s="3">
        <v>1.2519528374223675E-2</v>
      </c>
      <c r="V4840" s="3">
        <v>0.11238423344745349</v>
      </c>
      <c r="W4840" s="3">
        <v>1.5201276488912507E-2</v>
      </c>
      <c r="X4840" s="3">
        <v>47.879091755804914</v>
      </c>
      <c r="Y4840" s="3">
        <v>0.11238423344745349</v>
      </c>
      <c r="Z4840" s="3">
        <v>1.5201263050323873E-2</v>
      </c>
      <c r="AA4840" s="3">
        <v>47.879091755804914</v>
      </c>
      <c r="AB4840">
        <f t="shared" si="124"/>
        <v>0.11238423344745349</v>
      </c>
      <c r="AC4840">
        <f t="shared" si="125"/>
        <v>1.5201263050323873E-2</v>
      </c>
    </row>
    <row r="4841" spans="1:29" x14ac:dyDescent="0.25">
      <c r="A4841" s="2">
        <v>4840</v>
      </c>
      <c r="B4841" s="3" t="s">
        <v>178</v>
      </c>
      <c r="C4841" s="3" t="s">
        <v>384</v>
      </c>
      <c r="D4841" s="3" t="s">
        <v>385</v>
      </c>
      <c r="E4841" s="3" t="s">
        <v>386</v>
      </c>
      <c r="F4841" s="3">
        <v>0.36</v>
      </c>
      <c r="G4841" s="3">
        <v>0.57999999999999996</v>
      </c>
      <c r="H4841" s="3" t="s">
        <v>302</v>
      </c>
      <c r="I4841" s="2">
        <v>8310</v>
      </c>
      <c r="J4841" s="3" t="s">
        <v>108</v>
      </c>
      <c r="K4841" s="2">
        <v>8310</v>
      </c>
      <c r="L4841" s="3"/>
      <c r="M4841" s="3" t="s">
        <v>392</v>
      </c>
      <c r="N4841" s="3" t="s">
        <v>302</v>
      </c>
      <c r="O4841" s="3"/>
      <c r="P4841" s="3"/>
      <c r="Q4841" s="3"/>
      <c r="R4841" s="3">
        <v>0</v>
      </c>
      <c r="S4841" s="3">
        <v>1</v>
      </c>
      <c r="T4841" s="2">
        <v>4</v>
      </c>
      <c r="U4841" s="3">
        <v>0.4974290177546235</v>
      </c>
      <c r="V4841" s="3">
        <v>3.9833667356726146</v>
      </c>
      <c r="W4841" s="3">
        <v>0.57118281467925347</v>
      </c>
      <c r="X4841" s="3">
        <v>1911.7048389596698</v>
      </c>
      <c r="Y4841" s="3">
        <v>3.9833667356726146</v>
      </c>
      <c r="Z4841" s="3">
        <v>0.5711823097288371</v>
      </c>
      <c r="AA4841" s="3">
        <v>1911.7048389596698</v>
      </c>
      <c r="AB4841">
        <f t="shared" si="124"/>
        <v>3.9833667356726146</v>
      </c>
      <c r="AC4841">
        <f t="shared" si="125"/>
        <v>0.5711823097288371</v>
      </c>
    </row>
    <row r="4842" spans="1:29" x14ac:dyDescent="0.25">
      <c r="A4842" s="2">
        <v>4841</v>
      </c>
      <c r="B4842" s="3" t="s">
        <v>178</v>
      </c>
      <c r="C4842" s="3" t="s">
        <v>384</v>
      </c>
      <c r="D4842" s="3" t="s">
        <v>385</v>
      </c>
      <c r="E4842" s="3" t="s">
        <v>386</v>
      </c>
      <c r="F4842" s="3">
        <v>0.36</v>
      </c>
      <c r="G4842" s="3">
        <v>0.57999999999999996</v>
      </c>
      <c r="H4842" s="3" t="s">
        <v>302</v>
      </c>
      <c r="I4842" s="2">
        <v>8310</v>
      </c>
      <c r="J4842" s="3" t="s">
        <v>108</v>
      </c>
      <c r="K4842" s="2">
        <v>8310</v>
      </c>
      <c r="L4842" s="3"/>
      <c r="M4842" s="3" t="s">
        <v>394</v>
      </c>
      <c r="N4842" s="3" t="s">
        <v>302</v>
      </c>
      <c r="O4842" s="3"/>
      <c r="P4842" s="3"/>
      <c r="Q4842" s="3"/>
      <c r="R4842" s="3">
        <v>0</v>
      </c>
      <c r="S4842" s="3">
        <v>1</v>
      </c>
      <c r="T4842" s="2">
        <v>3</v>
      </c>
      <c r="U4842" s="3">
        <v>0.29968214307147001</v>
      </c>
      <c r="V4842" s="3">
        <v>2.739775302271056</v>
      </c>
      <c r="W4842" s="3">
        <v>0.38670050705963116</v>
      </c>
      <c r="X4842" s="3">
        <v>1177.3495078075016</v>
      </c>
      <c r="Y4842" s="3">
        <v>2.739775302271056</v>
      </c>
      <c r="Z4842" s="3">
        <v>0.386700165199587</v>
      </c>
      <c r="AA4842" s="3">
        <v>1177.3495078075016</v>
      </c>
      <c r="AB4842">
        <f t="shared" si="124"/>
        <v>2.739775302271056</v>
      </c>
      <c r="AC4842">
        <f t="shared" si="125"/>
        <v>0.386700165199587</v>
      </c>
    </row>
    <row r="4843" spans="1:29" x14ac:dyDescent="0.25">
      <c r="A4843" s="2">
        <v>4842</v>
      </c>
      <c r="B4843" s="3" t="s">
        <v>178</v>
      </c>
      <c r="C4843" s="3" t="s">
        <v>384</v>
      </c>
      <c r="D4843" s="3" t="s">
        <v>385</v>
      </c>
      <c r="E4843" s="3" t="s">
        <v>386</v>
      </c>
      <c r="F4843" s="3">
        <v>0.36</v>
      </c>
      <c r="G4843" s="3">
        <v>0.57999999999999996</v>
      </c>
      <c r="H4843" s="3" t="s">
        <v>302</v>
      </c>
      <c r="I4843" s="2">
        <v>8340</v>
      </c>
      <c r="J4843" s="3" t="s">
        <v>151</v>
      </c>
      <c r="K4843" s="2">
        <v>8340</v>
      </c>
      <c r="L4843" s="3"/>
      <c r="M4843" s="3" t="s">
        <v>392</v>
      </c>
      <c r="N4843" s="3" t="s">
        <v>302</v>
      </c>
      <c r="O4843" s="3"/>
      <c r="P4843" s="3"/>
      <c r="Q4843" s="3"/>
      <c r="R4843" s="3">
        <v>0</v>
      </c>
      <c r="S4843" s="3">
        <v>1</v>
      </c>
      <c r="T4843" s="2">
        <v>13</v>
      </c>
      <c r="U4843" s="3">
        <v>0.89223278802308581</v>
      </c>
      <c r="V4843" s="3">
        <v>6.4693279460950528</v>
      </c>
      <c r="W4843" s="3">
        <v>0.80003166507000933</v>
      </c>
      <c r="X4843" s="3">
        <v>3059.0195712341852</v>
      </c>
      <c r="Y4843" s="3">
        <v>6.4693279460950528</v>
      </c>
      <c r="Z4843" s="3">
        <v>0.80003095780726985</v>
      </c>
      <c r="AA4843" s="3">
        <v>3059.0195712341852</v>
      </c>
      <c r="AB4843">
        <f t="shared" si="124"/>
        <v>6.4693279460950528</v>
      </c>
      <c r="AC4843">
        <f t="shared" si="125"/>
        <v>0.80003095780726985</v>
      </c>
    </row>
    <row r="4844" spans="1:29" x14ac:dyDescent="0.25">
      <c r="A4844" s="2">
        <v>4843</v>
      </c>
      <c r="B4844" s="3" t="s">
        <v>178</v>
      </c>
      <c r="C4844" s="3" t="s">
        <v>384</v>
      </c>
      <c r="D4844" s="3" t="s">
        <v>385</v>
      </c>
      <c r="E4844" s="3" t="s">
        <v>386</v>
      </c>
      <c r="F4844" s="3">
        <v>0.36</v>
      </c>
      <c r="G4844" s="3">
        <v>0.57999999999999996</v>
      </c>
      <c r="H4844" s="3" t="s">
        <v>402</v>
      </c>
      <c r="I4844" s="2">
        <v>1750</v>
      </c>
      <c r="J4844" s="3" t="s">
        <v>51</v>
      </c>
      <c r="K4844" s="2">
        <v>1750</v>
      </c>
      <c r="L4844" s="3"/>
      <c r="M4844" s="3" t="s">
        <v>403</v>
      </c>
      <c r="N4844" s="3" t="s">
        <v>402</v>
      </c>
      <c r="O4844" s="3"/>
      <c r="P4844" s="3"/>
      <c r="Q4844" s="3"/>
      <c r="R4844" s="3">
        <v>0</v>
      </c>
      <c r="S4844" s="3">
        <v>1</v>
      </c>
      <c r="T4844" s="2">
        <v>2</v>
      </c>
      <c r="U4844" s="3">
        <v>3.7568983731661769E-4</v>
      </c>
      <c r="V4844" s="3">
        <v>2.663074272420231E-3</v>
      </c>
      <c r="W4844" s="3">
        <v>2.9893889681931315E-4</v>
      </c>
      <c r="X4844" s="3">
        <v>1.1160853198444534</v>
      </c>
      <c r="Y4844" s="3">
        <v>2.663074272420231E-3</v>
      </c>
      <c r="Z4844" s="3">
        <v>2.9893863254434579E-4</v>
      </c>
      <c r="AA4844" s="3">
        <v>1.1160853198444534</v>
      </c>
      <c r="AB4844">
        <f t="shared" si="124"/>
        <v>2.663074272420231E-3</v>
      </c>
      <c r="AC4844">
        <f t="shared" si="125"/>
        <v>2.9893863254434579E-4</v>
      </c>
    </row>
    <row r="4845" spans="1:29" x14ac:dyDescent="0.25">
      <c r="A4845" s="2">
        <v>4844</v>
      </c>
      <c r="B4845" s="3" t="s">
        <v>178</v>
      </c>
      <c r="C4845" s="3" t="s">
        <v>384</v>
      </c>
      <c r="D4845" s="3" t="s">
        <v>385</v>
      </c>
      <c r="E4845" s="3" t="s">
        <v>386</v>
      </c>
      <c r="F4845" s="3">
        <v>0.36</v>
      </c>
      <c r="G4845" s="3">
        <v>0.57999999999999996</v>
      </c>
      <c r="H4845" s="3" t="s">
        <v>402</v>
      </c>
      <c r="I4845" s="2">
        <v>3300</v>
      </c>
      <c r="J4845" s="3" t="s">
        <v>39</v>
      </c>
      <c r="K4845" s="2">
        <v>3300</v>
      </c>
      <c r="L4845" s="3"/>
      <c r="M4845" s="3" t="s">
        <v>403</v>
      </c>
      <c r="N4845" s="3" t="s">
        <v>402</v>
      </c>
      <c r="O4845" s="3" t="s">
        <v>31</v>
      </c>
      <c r="P4845" s="3"/>
      <c r="Q4845" s="3"/>
      <c r="R4845" s="3">
        <v>0</v>
      </c>
      <c r="S4845" s="3">
        <v>1</v>
      </c>
      <c r="T4845" s="2">
        <v>12</v>
      </c>
      <c r="U4845" s="3">
        <v>0.6481235086110797</v>
      </c>
      <c r="V4845" s="3">
        <v>4.5500581391598631</v>
      </c>
      <c r="W4845" s="3">
        <v>0.50921232318188148</v>
      </c>
      <c r="X4845" s="3">
        <v>1936.0714562334981</v>
      </c>
      <c r="Y4845" s="3">
        <v>4.5500581391598631</v>
      </c>
      <c r="Z4845" s="3">
        <v>0.50921187301607207</v>
      </c>
      <c r="AA4845" s="3">
        <v>1936.0714562334981</v>
      </c>
      <c r="AB4845">
        <f t="shared" si="124"/>
        <v>4.5500581391598631</v>
      </c>
      <c r="AC4845">
        <f t="shared" si="125"/>
        <v>0.50921187301607207</v>
      </c>
    </row>
    <row r="4846" spans="1:29" x14ac:dyDescent="0.25">
      <c r="A4846" s="2">
        <v>4845</v>
      </c>
      <c r="B4846" s="3" t="s">
        <v>178</v>
      </c>
      <c r="C4846" s="3" t="s">
        <v>384</v>
      </c>
      <c r="D4846" s="3" t="s">
        <v>385</v>
      </c>
      <c r="E4846" s="3" t="s">
        <v>386</v>
      </c>
      <c r="F4846" s="3">
        <v>0.36</v>
      </c>
      <c r="G4846" s="3">
        <v>0.57999999999999996</v>
      </c>
      <c r="H4846" s="3" t="s">
        <v>402</v>
      </c>
      <c r="I4846" s="2">
        <v>4110</v>
      </c>
      <c r="J4846" s="3" t="s">
        <v>77</v>
      </c>
      <c r="K4846" s="2">
        <v>4110</v>
      </c>
      <c r="L4846" s="3" t="s">
        <v>64</v>
      </c>
      <c r="M4846" s="3" t="s">
        <v>403</v>
      </c>
      <c r="N4846" s="3" t="s">
        <v>402</v>
      </c>
      <c r="O4846" s="3"/>
      <c r="P4846" s="3"/>
      <c r="Q4846" s="3"/>
      <c r="R4846" s="3">
        <v>0</v>
      </c>
      <c r="S4846" s="3">
        <v>1</v>
      </c>
      <c r="T4846" s="2">
        <v>19</v>
      </c>
      <c r="U4846" s="3">
        <v>0.78399858336808825</v>
      </c>
      <c r="V4846" s="3">
        <v>5.3538997104212305</v>
      </c>
      <c r="W4846" s="3">
        <v>0.50364210345600047</v>
      </c>
      <c r="X4846" s="3">
        <v>2285.7208729431327</v>
      </c>
      <c r="Y4846" s="3">
        <v>5.3538997104212305</v>
      </c>
      <c r="Z4846" s="3">
        <v>0.50364165821450768</v>
      </c>
      <c r="AA4846" s="3">
        <v>2285.7208729431327</v>
      </c>
      <c r="AB4846">
        <f t="shared" si="124"/>
        <v>5.3538997104212305</v>
      </c>
      <c r="AC4846">
        <f t="shared" si="125"/>
        <v>0.50364165821450768</v>
      </c>
    </row>
    <row r="4847" spans="1:29" x14ac:dyDescent="0.25">
      <c r="A4847" s="2">
        <v>4846</v>
      </c>
      <c r="B4847" s="3" t="s">
        <v>178</v>
      </c>
      <c r="C4847" s="3" t="s">
        <v>384</v>
      </c>
      <c r="D4847" s="3" t="s">
        <v>385</v>
      </c>
      <c r="E4847" s="3" t="s">
        <v>386</v>
      </c>
      <c r="F4847" s="3">
        <v>0.36</v>
      </c>
      <c r="G4847" s="3">
        <v>0.57999999999999996</v>
      </c>
      <c r="H4847" s="3" t="s">
        <v>402</v>
      </c>
      <c r="I4847" s="2">
        <v>5120</v>
      </c>
      <c r="J4847" s="3" t="s">
        <v>398</v>
      </c>
      <c r="K4847" s="2">
        <v>5120</v>
      </c>
      <c r="L4847" s="3" t="s">
        <v>64</v>
      </c>
      <c r="M4847" s="3" t="s">
        <v>403</v>
      </c>
      <c r="N4847" s="3" t="s">
        <v>402</v>
      </c>
      <c r="O4847" s="3"/>
      <c r="P4847" s="3"/>
      <c r="Q4847" s="3"/>
      <c r="R4847" s="3">
        <v>0</v>
      </c>
      <c r="S4847" s="3">
        <v>1</v>
      </c>
      <c r="T4847" s="2">
        <v>5</v>
      </c>
      <c r="U4847" s="3">
        <v>0.83487433780348619</v>
      </c>
      <c r="V4847" s="3">
        <v>3.8727357393828297</v>
      </c>
      <c r="W4847" s="3">
        <v>0.4636230244009702</v>
      </c>
      <c r="X4847" s="3">
        <v>1627.450867851466</v>
      </c>
      <c r="Y4847" s="3">
        <v>3.8727357393828297</v>
      </c>
      <c r="Z4847" s="3">
        <v>0.46362261453808079</v>
      </c>
      <c r="AA4847" s="3">
        <v>1627.450867851466</v>
      </c>
      <c r="AB4847">
        <f t="shared" si="124"/>
        <v>3.8727357393828297</v>
      </c>
      <c r="AC4847">
        <f t="shared" si="125"/>
        <v>0.46362261453808079</v>
      </c>
    </row>
    <row r="4848" spans="1:29" x14ac:dyDescent="0.25">
      <c r="A4848" s="2">
        <v>4847</v>
      </c>
      <c r="B4848" s="3" t="s">
        <v>178</v>
      </c>
      <c r="C4848" s="3" t="s">
        <v>384</v>
      </c>
      <c r="D4848" s="3" t="s">
        <v>385</v>
      </c>
      <c r="E4848" s="3" t="s">
        <v>386</v>
      </c>
      <c r="F4848" s="3">
        <v>0.36</v>
      </c>
      <c r="G4848" s="3">
        <v>0.57999999999999996</v>
      </c>
      <c r="H4848" s="3" t="s">
        <v>402</v>
      </c>
      <c r="I4848" s="2">
        <v>6172</v>
      </c>
      <c r="J4848" s="3" t="s">
        <v>332</v>
      </c>
      <c r="K4848" s="2">
        <v>6172</v>
      </c>
      <c r="L4848" s="3" t="s">
        <v>64</v>
      </c>
      <c r="M4848" s="3" t="s">
        <v>403</v>
      </c>
      <c r="N4848" s="3" t="s">
        <v>402</v>
      </c>
      <c r="O4848" s="3"/>
      <c r="P4848" s="3"/>
      <c r="Q4848" s="3"/>
      <c r="R4848" s="3">
        <v>0</v>
      </c>
      <c r="S4848" s="3">
        <v>1</v>
      </c>
      <c r="T4848" s="2">
        <v>223</v>
      </c>
      <c r="U4848" s="3">
        <v>38.228264342296498</v>
      </c>
      <c r="V4848" s="3">
        <v>274.36855853059103</v>
      </c>
      <c r="W4848" s="3">
        <v>34.140112216861134</v>
      </c>
      <c r="X4848" s="3">
        <v>120079.98773255802</v>
      </c>
      <c r="Y4848" s="3">
        <v>274.36855853059103</v>
      </c>
      <c r="Z4848" s="3">
        <v>34.140082035519221</v>
      </c>
      <c r="AA4848" s="3">
        <v>120079.98773255802</v>
      </c>
      <c r="AB4848">
        <f t="shared" ref="AB4848:AB4905" si="126">Y4848</f>
        <v>274.36855853059103</v>
      </c>
      <c r="AC4848">
        <f t="shared" ref="AC4848:AC4905" si="127">Z4848</f>
        <v>34.140082035519221</v>
      </c>
    </row>
    <row r="4849" spans="1:29" x14ac:dyDescent="0.25">
      <c r="A4849" s="2">
        <v>4848</v>
      </c>
      <c r="B4849" s="3" t="s">
        <v>178</v>
      </c>
      <c r="C4849" s="3" t="s">
        <v>384</v>
      </c>
      <c r="D4849" s="3" t="s">
        <v>385</v>
      </c>
      <c r="E4849" s="3" t="s">
        <v>386</v>
      </c>
      <c r="F4849" s="3">
        <v>0.36</v>
      </c>
      <c r="G4849" s="3">
        <v>0.57999999999999996</v>
      </c>
      <c r="H4849" s="3" t="s">
        <v>402</v>
      </c>
      <c r="I4849" s="2">
        <v>6440</v>
      </c>
      <c r="J4849" s="3" t="s">
        <v>103</v>
      </c>
      <c r="K4849" s="2">
        <v>6440</v>
      </c>
      <c r="L4849" s="3" t="s">
        <v>64</v>
      </c>
      <c r="M4849" s="3" t="s">
        <v>403</v>
      </c>
      <c r="N4849" s="3" t="s">
        <v>402</v>
      </c>
      <c r="O4849" s="3"/>
      <c r="P4849" s="3"/>
      <c r="Q4849" s="3"/>
      <c r="R4849" s="3">
        <v>0</v>
      </c>
      <c r="S4849" s="3">
        <v>1</v>
      </c>
      <c r="T4849" s="2">
        <v>43</v>
      </c>
      <c r="U4849" s="3">
        <v>6.9600646172240168</v>
      </c>
      <c r="V4849" s="3">
        <v>51.779496301965523</v>
      </c>
      <c r="W4849" s="3">
        <v>5.5713818119537786</v>
      </c>
      <c r="X4849" s="3">
        <v>21399.454839846876</v>
      </c>
      <c r="Y4849" s="3">
        <v>51.779496301965523</v>
      </c>
      <c r="Z4849" s="3">
        <v>5.5713768866102882</v>
      </c>
      <c r="AA4849" s="3">
        <v>21399.454839846876</v>
      </c>
      <c r="AB4849">
        <f t="shared" si="126"/>
        <v>51.779496301965523</v>
      </c>
      <c r="AC4849">
        <f t="shared" si="127"/>
        <v>5.5713768866102882</v>
      </c>
    </row>
    <row r="4850" spans="1:29" x14ac:dyDescent="0.25">
      <c r="A4850" s="2">
        <v>4849</v>
      </c>
      <c r="B4850" s="3" t="s">
        <v>178</v>
      </c>
      <c r="C4850" s="3" t="s">
        <v>384</v>
      </c>
      <c r="D4850" s="3" t="s">
        <v>385</v>
      </c>
      <c r="E4850" s="3" t="s">
        <v>386</v>
      </c>
      <c r="F4850" s="3">
        <v>0.36</v>
      </c>
      <c r="G4850" s="3">
        <v>0.57999999999999996</v>
      </c>
      <c r="H4850" s="3" t="s">
        <v>402</v>
      </c>
      <c r="I4850" s="2">
        <v>8140</v>
      </c>
      <c r="J4850" s="3" t="s">
        <v>57</v>
      </c>
      <c r="K4850" s="2">
        <v>8140</v>
      </c>
      <c r="L4850" s="3"/>
      <c r="M4850" s="3" t="s">
        <v>403</v>
      </c>
      <c r="N4850" s="3" t="s">
        <v>402</v>
      </c>
      <c r="O4850" s="3"/>
      <c r="P4850" s="3"/>
      <c r="Q4850" s="3"/>
      <c r="R4850" s="3">
        <v>0</v>
      </c>
      <c r="S4850" s="3">
        <v>1</v>
      </c>
      <c r="T4850" s="2">
        <v>179</v>
      </c>
      <c r="U4850" s="3">
        <v>56.340157775445</v>
      </c>
      <c r="V4850" s="3">
        <v>477.77320520953566</v>
      </c>
      <c r="W4850" s="3">
        <v>59.155483288665678</v>
      </c>
      <c r="X4850" s="3">
        <v>206301.3150586753</v>
      </c>
      <c r="Y4850" s="3">
        <v>477.77320520953566</v>
      </c>
      <c r="Z4850" s="3">
        <v>59.155430992649265</v>
      </c>
      <c r="AA4850" s="3">
        <v>206301.3150586753</v>
      </c>
      <c r="AB4850">
        <f t="shared" si="126"/>
        <v>477.77320520953566</v>
      </c>
      <c r="AC4850">
        <f t="shared" si="127"/>
        <v>59.155430992649265</v>
      </c>
    </row>
    <row r="4851" spans="1:29" x14ac:dyDescent="0.25">
      <c r="A4851" s="2">
        <v>4850</v>
      </c>
      <c r="B4851" s="3" t="s">
        <v>178</v>
      </c>
      <c r="C4851" s="3" t="s">
        <v>384</v>
      </c>
      <c r="D4851" s="3" t="s">
        <v>385</v>
      </c>
      <c r="E4851" s="3" t="s">
        <v>386</v>
      </c>
      <c r="F4851" s="3">
        <v>0.36</v>
      </c>
      <c r="G4851" s="3">
        <v>0.57999999999999996</v>
      </c>
      <c r="H4851" s="3" t="s">
        <v>311</v>
      </c>
      <c r="I4851" s="2">
        <v>1110</v>
      </c>
      <c r="J4851" s="3" t="s">
        <v>46</v>
      </c>
      <c r="K4851" s="2">
        <v>1110</v>
      </c>
      <c r="L4851" s="3"/>
      <c r="M4851" s="3" t="s">
        <v>404</v>
      </c>
      <c r="N4851" s="3" t="s">
        <v>311</v>
      </c>
      <c r="O4851" s="3"/>
      <c r="P4851" s="3"/>
      <c r="Q4851" s="3"/>
      <c r="R4851" s="3">
        <v>0</v>
      </c>
      <c r="S4851" s="3">
        <v>1</v>
      </c>
      <c r="T4851" s="2">
        <v>81</v>
      </c>
      <c r="U4851" s="3">
        <v>13.84882478075202</v>
      </c>
      <c r="V4851" s="3">
        <v>105.60850095356743</v>
      </c>
      <c r="W4851" s="3">
        <v>14.946976227286086</v>
      </c>
      <c r="X4851" s="3">
        <v>47461.638142929616</v>
      </c>
      <c r="Y4851" s="3">
        <v>105.60850095356743</v>
      </c>
      <c r="Z4851" s="3">
        <v>14.946963013509922</v>
      </c>
      <c r="AA4851" s="3">
        <v>47461.638142929616</v>
      </c>
      <c r="AB4851">
        <f t="shared" si="126"/>
        <v>105.60850095356743</v>
      </c>
      <c r="AC4851">
        <f t="shared" si="127"/>
        <v>14.946963013509922</v>
      </c>
    </row>
    <row r="4852" spans="1:29" x14ac:dyDescent="0.25">
      <c r="A4852" s="2">
        <v>4851</v>
      </c>
      <c r="B4852" s="3" t="s">
        <v>178</v>
      </c>
      <c r="C4852" s="3" t="s">
        <v>384</v>
      </c>
      <c r="D4852" s="3" t="s">
        <v>385</v>
      </c>
      <c r="E4852" s="3" t="s">
        <v>386</v>
      </c>
      <c r="F4852" s="3">
        <v>0.36</v>
      </c>
      <c r="G4852" s="3">
        <v>0.57999999999999996</v>
      </c>
      <c r="H4852" s="3" t="s">
        <v>311</v>
      </c>
      <c r="I4852" s="2">
        <v>1200</v>
      </c>
      <c r="J4852" s="3" t="s">
        <v>45</v>
      </c>
      <c r="K4852" s="2">
        <v>1200</v>
      </c>
      <c r="L4852" s="3"/>
      <c r="M4852" s="3" t="s">
        <v>404</v>
      </c>
      <c r="N4852" s="3" t="s">
        <v>311</v>
      </c>
      <c r="O4852" s="3"/>
      <c r="P4852" s="3"/>
      <c r="Q4852" s="3"/>
      <c r="R4852" s="3">
        <v>0</v>
      </c>
      <c r="S4852" s="3">
        <v>1</v>
      </c>
      <c r="T4852" s="2">
        <v>3</v>
      </c>
      <c r="U4852" s="3">
        <v>3.2935473038183073E-3</v>
      </c>
      <c r="V4852" s="3">
        <v>3.8469433561179045E-2</v>
      </c>
      <c r="W4852" s="3">
        <v>7.0270302078017785E-3</v>
      </c>
      <c r="X4852" s="3">
        <v>12.399221083824479</v>
      </c>
      <c r="Y4852" s="3">
        <v>3.8469433561179045E-2</v>
      </c>
      <c r="Z4852" s="3">
        <v>7.0270239956018773E-3</v>
      </c>
      <c r="AA4852" s="3">
        <v>12.399221083824479</v>
      </c>
      <c r="AB4852">
        <f t="shared" si="126"/>
        <v>3.8469433561179045E-2</v>
      </c>
      <c r="AC4852">
        <f t="shared" si="127"/>
        <v>7.0270239956018773E-3</v>
      </c>
    </row>
    <row r="4853" spans="1:29" x14ac:dyDescent="0.25">
      <c r="A4853" s="2">
        <v>4852</v>
      </c>
      <c r="B4853" s="3" t="s">
        <v>178</v>
      </c>
      <c r="C4853" s="3" t="s">
        <v>384</v>
      </c>
      <c r="D4853" s="3" t="s">
        <v>385</v>
      </c>
      <c r="E4853" s="3" t="s">
        <v>386</v>
      </c>
      <c r="F4853" s="3">
        <v>0.36</v>
      </c>
      <c r="G4853" s="3">
        <v>0.57999999999999996</v>
      </c>
      <c r="H4853" s="3" t="s">
        <v>311</v>
      </c>
      <c r="I4853" s="2">
        <v>1210</v>
      </c>
      <c r="J4853" s="3" t="s">
        <v>46</v>
      </c>
      <c r="K4853" s="2">
        <v>1210</v>
      </c>
      <c r="L4853" s="3"/>
      <c r="M4853" s="3" t="s">
        <v>404</v>
      </c>
      <c r="N4853" s="3" t="s">
        <v>311</v>
      </c>
      <c r="O4853" s="3"/>
      <c r="P4853" s="3"/>
      <c r="Q4853" s="3"/>
      <c r="R4853" s="3">
        <v>0</v>
      </c>
      <c r="S4853" s="3">
        <v>1</v>
      </c>
      <c r="T4853" s="2">
        <v>166</v>
      </c>
      <c r="U4853" s="3">
        <v>19.138223547311842</v>
      </c>
      <c r="V4853" s="3">
        <v>189.16171976334516</v>
      </c>
      <c r="W4853" s="3">
        <v>30.986501782479749</v>
      </c>
      <c r="X4853" s="3">
        <v>71269.433711033576</v>
      </c>
      <c r="Y4853" s="3">
        <v>189.16171976334516</v>
      </c>
      <c r="Z4853" s="3">
        <v>30.986474389066412</v>
      </c>
      <c r="AA4853" s="3">
        <v>71269.433711033576</v>
      </c>
      <c r="AB4853">
        <f t="shared" si="126"/>
        <v>189.16171976334516</v>
      </c>
      <c r="AC4853">
        <f t="shared" si="127"/>
        <v>30.986474389066412</v>
      </c>
    </row>
    <row r="4854" spans="1:29" x14ac:dyDescent="0.25">
      <c r="A4854" s="2">
        <v>4853</v>
      </c>
      <c r="B4854" s="3" t="s">
        <v>178</v>
      </c>
      <c r="C4854" s="3" t="s">
        <v>384</v>
      </c>
      <c r="D4854" s="3" t="s">
        <v>385</v>
      </c>
      <c r="E4854" s="3" t="s">
        <v>386</v>
      </c>
      <c r="F4854" s="3">
        <v>0.36</v>
      </c>
      <c r="G4854" s="3">
        <v>0.57999999999999996</v>
      </c>
      <c r="H4854" s="3" t="s">
        <v>311</v>
      </c>
      <c r="I4854" s="2">
        <v>1290</v>
      </c>
      <c r="J4854" s="3" t="s">
        <v>145</v>
      </c>
      <c r="K4854" s="2">
        <v>1290</v>
      </c>
      <c r="L4854" s="3"/>
      <c r="M4854" s="3" t="s">
        <v>404</v>
      </c>
      <c r="N4854" s="3" t="s">
        <v>311</v>
      </c>
      <c r="O4854" s="3"/>
      <c r="P4854" s="3"/>
      <c r="Q4854" s="3"/>
      <c r="R4854" s="3">
        <v>0</v>
      </c>
      <c r="S4854" s="3">
        <v>1</v>
      </c>
      <c r="T4854" s="2">
        <v>53</v>
      </c>
      <c r="U4854" s="3">
        <v>15.32832899802286</v>
      </c>
      <c r="V4854" s="3">
        <v>158.92958343912804</v>
      </c>
      <c r="W4854" s="3">
        <v>23.648380436554728</v>
      </c>
      <c r="X4854" s="3">
        <v>59926.917043119989</v>
      </c>
      <c r="Y4854" s="3">
        <v>158.92958343912804</v>
      </c>
      <c r="Z4854" s="3">
        <v>23.648359530359347</v>
      </c>
      <c r="AA4854" s="3">
        <v>59926.917043119989</v>
      </c>
      <c r="AB4854">
        <f t="shared" si="126"/>
        <v>158.92958343912804</v>
      </c>
      <c r="AC4854">
        <f t="shared" si="127"/>
        <v>23.648359530359347</v>
      </c>
    </row>
    <row r="4855" spans="1:29" x14ac:dyDescent="0.25">
      <c r="A4855" s="2">
        <v>4854</v>
      </c>
      <c r="B4855" s="3" t="s">
        <v>178</v>
      </c>
      <c r="C4855" s="3" t="s">
        <v>384</v>
      </c>
      <c r="D4855" s="3" t="s">
        <v>385</v>
      </c>
      <c r="E4855" s="3" t="s">
        <v>386</v>
      </c>
      <c r="F4855" s="3">
        <v>0.36</v>
      </c>
      <c r="G4855" s="3">
        <v>0.57999999999999996</v>
      </c>
      <c r="H4855" s="3" t="s">
        <v>311</v>
      </c>
      <c r="I4855" s="2">
        <v>1310</v>
      </c>
      <c r="J4855" s="3" t="s">
        <v>46</v>
      </c>
      <c r="K4855" s="2">
        <v>1000</v>
      </c>
      <c r="L4855" s="3"/>
      <c r="M4855" s="3" t="s">
        <v>404</v>
      </c>
      <c r="N4855" s="3" t="s">
        <v>311</v>
      </c>
      <c r="O4855" s="3"/>
      <c r="P4855" s="3"/>
      <c r="Q4855" s="3"/>
      <c r="R4855" s="3">
        <v>0</v>
      </c>
      <c r="S4855" s="3">
        <v>1</v>
      </c>
      <c r="T4855" s="2">
        <v>2</v>
      </c>
      <c r="U4855" s="3">
        <v>5.7668587497145506E-4</v>
      </c>
      <c r="V4855" s="3">
        <v>5.8621294438667704E-3</v>
      </c>
      <c r="W4855" s="3">
        <v>1.0542999507465955E-3</v>
      </c>
      <c r="X4855" s="3">
        <v>2.1740365170494584</v>
      </c>
      <c r="Y4855" s="3">
        <v>5.8621294438667704E-3</v>
      </c>
      <c r="Z4855" s="3">
        <v>1.054299018699648E-3</v>
      </c>
      <c r="AA4855" s="3">
        <v>2.1740365170494584</v>
      </c>
      <c r="AB4855">
        <f t="shared" si="126"/>
        <v>5.8621294438667704E-3</v>
      </c>
      <c r="AC4855">
        <f t="shared" si="127"/>
        <v>1.054299018699648E-3</v>
      </c>
    </row>
    <row r="4856" spans="1:29" x14ac:dyDescent="0.25">
      <c r="A4856" s="2">
        <v>4855</v>
      </c>
      <c r="B4856" s="3" t="s">
        <v>178</v>
      </c>
      <c r="C4856" s="3" t="s">
        <v>384</v>
      </c>
      <c r="D4856" s="3" t="s">
        <v>385</v>
      </c>
      <c r="E4856" s="3" t="s">
        <v>386</v>
      </c>
      <c r="F4856" s="3">
        <v>0.36</v>
      </c>
      <c r="G4856" s="3">
        <v>0.57999999999999996</v>
      </c>
      <c r="H4856" s="3" t="s">
        <v>311</v>
      </c>
      <c r="I4856" s="2">
        <v>1310</v>
      </c>
      <c r="J4856" s="3" t="s">
        <v>46</v>
      </c>
      <c r="K4856" s="2">
        <v>1310</v>
      </c>
      <c r="L4856" s="3"/>
      <c r="M4856" s="3" t="s">
        <v>404</v>
      </c>
      <c r="N4856" s="3" t="s">
        <v>311</v>
      </c>
      <c r="O4856" s="3"/>
      <c r="P4856" s="3"/>
      <c r="Q4856" s="3"/>
      <c r="R4856" s="3">
        <v>0</v>
      </c>
      <c r="S4856" s="3">
        <v>1</v>
      </c>
      <c r="T4856" s="2">
        <v>760</v>
      </c>
      <c r="U4856" s="3">
        <v>129.11967168841574</v>
      </c>
      <c r="V4856" s="3">
        <v>1384.7203300700742</v>
      </c>
      <c r="W4856" s="3">
        <v>260.51314366714564</v>
      </c>
      <c r="X4856" s="3">
        <v>473997.84006174019</v>
      </c>
      <c r="Y4856" s="3">
        <v>1384.7203300700742</v>
      </c>
      <c r="Z4856" s="3">
        <v>260.51291336221209</v>
      </c>
      <c r="AA4856" s="3">
        <v>473997.84006174019</v>
      </c>
      <c r="AB4856">
        <f t="shared" si="126"/>
        <v>1384.7203300700742</v>
      </c>
      <c r="AC4856">
        <f t="shared" si="127"/>
        <v>260.51291336221209</v>
      </c>
    </row>
    <row r="4857" spans="1:29" x14ac:dyDescent="0.25">
      <c r="A4857" s="2">
        <v>4856</v>
      </c>
      <c r="B4857" s="3" t="s">
        <v>178</v>
      </c>
      <c r="C4857" s="3" t="s">
        <v>384</v>
      </c>
      <c r="D4857" s="3" t="s">
        <v>385</v>
      </c>
      <c r="E4857" s="3" t="s">
        <v>386</v>
      </c>
      <c r="F4857" s="3">
        <v>0.36</v>
      </c>
      <c r="G4857" s="3">
        <v>0.57999999999999996</v>
      </c>
      <c r="H4857" s="3" t="s">
        <v>311</v>
      </c>
      <c r="I4857" s="2">
        <v>1320</v>
      </c>
      <c r="J4857" s="3" t="s">
        <v>115</v>
      </c>
      <c r="K4857" s="2">
        <v>1320</v>
      </c>
      <c r="L4857" s="3"/>
      <c r="M4857" s="3" t="s">
        <v>404</v>
      </c>
      <c r="N4857" s="3" t="s">
        <v>311</v>
      </c>
      <c r="O4857" s="3"/>
      <c r="P4857" s="3"/>
      <c r="Q4857" s="3"/>
      <c r="R4857" s="3">
        <v>0</v>
      </c>
      <c r="S4857" s="3">
        <v>1</v>
      </c>
      <c r="T4857" s="2">
        <v>164</v>
      </c>
      <c r="U4857" s="3">
        <v>32.825388919149233</v>
      </c>
      <c r="V4857" s="3">
        <v>363.42085513764863</v>
      </c>
      <c r="W4857" s="3">
        <v>71.174653638831515</v>
      </c>
      <c r="X4857" s="3">
        <v>120053.92645969953</v>
      </c>
      <c r="Y4857" s="3">
        <v>363.42085513764863</v>
      </c>
      <c r="Z4857" s="3">
        <v>71.174590717346504</v>
      </c>
      <c r="AA4857" s="3">
        <v>120053.92645969953</v>
      </c>
      <c r="AB4857">
        <f t="shared" si="126"/>
        <v>363.42085513764863</v>
      </c>
      <c r="AC4857">
        <f t="shared" si="127"/>
        <v>71.174590717346504</v>
      </c>
    </row>
    <row r="4858" spans="1:29" x14ac:dyDescent="0.25">
      <c r="A4858" s="2">
        <v>4857</v>
      </c>
      <c r="B4858" s="3" t="s">
        <v>178</v>
      </c>
      <c r="C4858" s="3" t="s">
        <v>384</v>
      </c>
      <c r="D4858" s="3" t="s">
        <v>385</v>
      </c>
      <c r="E4858" s="3" t="s">
        <v>386</v>
      </c>
      <c r="F4858" s="3">
        <v>0.36</v>
      </c>
      <c r="G4858" s="3">
        <v>0.57999999999999996</v>
      </c>
      <c r="H4858" s="3" t="s">
        <v>311</v>
      </c>
      <c r="I4858" s="2">
        <v>1330</v>
      </c>
      <c r="J4858" s="3" t="s">
        <v>47</v>
      </c>
      <c r="K4858" s="2">
        <v>1330</v>
      </c>
      <c r="L4858" s="3"/>
      <c r="M4858" s="3" t="s">
        <v>404</v>
      </c>
      <c r="N4858" s="3" t="s">
        <v>311</v>
      </c>
      <c r="O4858" s="3"/>
      <c r="P4858" s="3"/>
      <c r="Q4858" s="3"/>
      <c r="R4858" s="3">
        <v>0</v>
      </c>
      <c r="S4858" s="3">
        <v>1</v>
      </c>
      <c r="T4858" s="2">
        <v>9</v>
      </c>
      <c r="U4858" s="3">
        <v>0.98223344430565696</v>
      </c>
      <c r="V4858" s="3">
        <v>9.9346494165553754</v>
      </c>
      <c r="W4858" s="3">
        <v>1.8589432703784017</v>
      </c>
      <c r="X4858" s="3">
        <v>3389.464304886299</v>
      </c>
      <c r="Y4858" s="3">
        <v>9.9346494165553754</v>
      </c>
      <c r="Z4858" s="3">
        <v>1.8589416269918135</v>
      </c>
      <c r="AA4858" s="3">
        <v>3389.464304886299</v>
      </c>
      <c r="AB4858">
        <f t="shared" si="126"/>
        <v>9.9346494165553754</v>
      </c>
      <c r="AC4858">
        <f t="shared" si="127"/>
        <v>1.8589416269918135</v>
      </c>
    </row>
    <row r="4859" spans="1:29" x14ac:dyDescent="0.25">
      <c r="A4859" s="2">
        <v>4858</v>
      </c>
      <c r="B4859" s="3" t="s">
        <v>178</v>
      </c>
      <c r="C4859" s="3" t="s">
        <v>384</v>
      </c>
      <c r="D4859" s="3" t="s">
        <v>385</v>
      </c>
      <c r="E4859" s="3" t="s">
        <v>386</v>
      </c>
      <c r="F4859" s="3">
        <v>0.36</v>
      </c>
      <c r="G4859" s="3">
        <v>0.57999999999999996</v>
      </c>
      <c r="H4859" s="3" t="s">
        <v>311</v>
      </c>
      <c r="I4859" s="2">
        <v>1400</v>
      </c>
      <c r="J4859" s="3" t="s">
        <v>48</v>
      </c>
      <c r="K4859" s="2">
        <v>1400</v>
      </c>
      <c r="L4859" s="3"/>
      <c r="M4859" s="3" t="s">
        <v>404</v>
      </c>
      <c r="N4859" s="3" t="s">
        <v>311</v>
      </c>
      <c r="O4859" s="3"/>
      <c r="P4859" s="3"/>
      <c r="Q4859" s="3"/>
      <c r="R4859" s="3">
        <v>0</v>
      </c>
      <c r="S4859" s="3">
        <v>1</v>
      </c>
      <c r="T4859" s="2">
        <v>62</v>
      </c>
      <c r="U4859" s="3">
        <v>4.1004946334798937</v>
      </c>
      <c r="V4859" s="3">
        <v>43.435182089426633</v>
      </c>
      <c r="W4859" s="3">
        <v>6.0442986654873661</v>
      </c>
      <c r="X4859" s="3">
        <v>15122.332776839819</v>
      </c>
      <c r="Y4859" s="3">
        <v>43.435182089426633</v>
      </c>
      <c r="Z4859" s="3">
        <v>6.0442933220648252</v>
      </c>
      <c r="AA4859" s="3">
        <v>15122.332776839819</v>
      </c>
      <c r="AB4859">
        <f t="shared" si="126"/>
        <v>43.435182089426633</v>
      </c>
      <c r="AC4859">
        <f t="shared" si="127"/>
        <v>6.0442933220648252</v>
      </c>
    </row>
    <row r="4860" spans="1:29" x14ac:dyDescent="0.25">
      <c r="A4860" s="2">
        <v>4859</v>
      </c>
      <c r="B4860" s="3" t="s">
        <v>178</v>
      </c>
      <c r="C4860" s="3" t="s">
        <v>384</v>
      </c>
      <c r="D4860" s="3" t="s">
        <v>385</v>
      </c>
      <c r="E4860" s="3" t="s">
        <v>386</v>
      </c>
      <c r="F4860" s="3">
        <v>0.36</v>
      </c>
      <c r="G4860" s="3">
        <v>0.57999999999999996</v>
      </c>
      <c r="H4860" s="3" t="s">
        <v>311</v>
      </c>
      <c r="I4860" s="2">
        <v>1410</v>
      </c>
      <c r="J4860" s="3" t="s">
        <v>116</v>
      </c>
      <c r="K4860" s="2">
        <v>1410</v>
      </c>
      <c r="L4860" s="3"/>
      <c r="M4860" s="3" t="s">
        <v>404</v>
      </c>
      <c r="N4860" s="3" t="s">
        <v>311</v>
      </c>
      <c r="O4860" s="3"/>
      <c r="P4860" s="3"/>
      <c r="Q4860" s="3"/>
      <c r="R4860" s="3">
        <v>0</v>
      </c>
      <c r="S4860" s="3">
        <v>1</v>
      </c>
      <c r="T4860" s="2">
        <v>16</v>
      </c>
      <c r="U4860" s="3">
        <v>2.8217598481546258</v>
      </c>
      <c r="V4860" s="3">
        <v>27.038397781063765</v>
      </c>
      <c r="W4860" s="3">
        <v>3.6481179004024304</v>
      </c>
      <c r="X4860" s="3">
        <v>10924.181539616156</v>
      </c>
      <c r="Y4860" s="3">
        <v>27.038397781063765</v>
      </c>
      <c r="Z4860" s="3">
        <v>3.648114675307764</v>
      </c>
      <c r="AA4860" s="3">
        <v>10924.181539616156</v>
      </c>
      <c r="AB4860">
        <f t="shared" si="126"/>
        <v>27.038397781063765</v>
      </c>
      <c r="AC4860">
        <f t="shared" si="127"/>
        <v>3.648114675307764</v>
      </c>
    </row>
    <row r="4861" spans="1:29" x14ac:dyDescent="0.25">
      <c r="A4861" s="2">
        <v>4860</v>
      </c>
      <c r="B4861" s="3" t="s">
        <v>178</v>
      </c>
      <c r="C4861" s="3" t="s">
        <v>384</v>
      </c>
      <c r="D4861" s="3" t="s">
        <v>385</v>
      </c>
      <c r="E4861" s="3" t="s">
        <v>386</v>
      </c>
      <c r="F4861" s="3">
        <v>0.36</v>
      </c>
      <c r="G4861" s="3">
        <v>0.57999999999999996</v>
      </c>
      <c r="H4861" s="3" t="s">
        <v>311</v>
      </c>
      <c r="I4861" s="2">
        <v>1420</v>
      </c>
      <c r="J4861" s="3" t="s">
        <v>117</v>
      </c>
      <c r="K4861" s="2">
        <v>1420</v>
      </c>
      <c r="L4861" s="3"/>
      <c r="M4861" s="3" t="s">
        <v>404</v>
      </c>
      <c r="N4861" s="3" t="s">
        <v>311</v>
      </c>
      <c r="O4861" s="3"/>
      <c r="P4861" s="3"/>
      <c r="Q4861" s="3"/>
      <c r="R4861" s="3">
        <v>0</v>
      </c>
      <c r="S4861" s="3">
        <v>1</v>
      </c>
      <c r="T4861" s="2">
        <v>111</v>
      </c>
      <c r="U4861" s="3">
        <v>35.775572049165071</v>
      </c>
      <c r="V4861" s="3">
        <v>315.82301648694346</v>
      </c>
      <c r="W4861" s="3">
        <v>42.885084093006412</v>
      </c>
      <c r="X4861" s="3">
        <v>139529.45377499235</v>
      </c>
      <c r="Y4861" s="3">
        <v>315.82301648694346</v>
      </c>
      <c r="Z4861" s="3">
        <v>42.885046180729525</v>
      </c>
      <c r="AA4861" s="3">
        <v>139529.45377499235</v>
      </c>
      <c r="AB4861">
        <f t="shared" si="126"/>
        <v>315.82301648694346</v>
      </c>
      <c r="AC4861">
        <f t="shared" si="127"/>
        <v>42.885046180729525</v>
      </c>
    </row>
    <row r="4862" spans="1:29" x14ac:dyDescent="0.25">
      <c r="A4862" s="2">
        <v>4861</v>
      </c>
      <c r="B4862" s="3" t="s">
        <v>178</v>
      </c>
      <c r="C4862" s="3" t="s">
        <v>384</v>
      </c>
      <c r="D4862" s="3" t="s">
        <v>385</v>
      </c>
      <c r="E4862" s="3" t="s">
        <v>386</v>
      </c>
      <c r="F4862" s="3">
        <v>0.36</v>
      </c>
      <c r="G4862" s="3">
        <v>0.57999999999999996</v>
      </c>
      <c r="H4862" s="3" t="s">
        <v>311</v>
      </c>
      <c r="I4862" s="2">
        <v>1500</v>
      </c>
      <c r="J4862" s="3" t="s">
        <v>391</v>
      </c>
      <c r="K4862" s="2">
        <v>1500</v>
      </c>
      <c r="L4862" s="3"/>
      <c r="M4862" s="3" t="s">
        <v>404</v>
      </c>
      <c r="N4862" s="3" t="s">
        <v>311</v>
      </c>
      <c r="O4862" s="3"/>
      <c r="P4862" s="3"/>
      <c r="Q4862" s="3"/>
      <c r="R4862" s="3">
        <v>0</v>
      </c>
      <c r="S4862" s="3">
        <v>1</v>
      </c>
      <c r="T4862" s="2">
        <v>25</v>
      </c>
      <c r="U4862" s="3">
        <v>4.1186093423846311</v>
      </c>
      <c r="V4862" s="3">
        <v>33.102356096452731</v>
      </c>
      <c r="W4862" s="3">
        <v>4.7336490046714124</v>
      </c>
      <c r="X4862" s="3">
        <v>15127.165519227754</v>
      </c>
      <c r="Y4862" s="3">
        <v>33.102356096452731</v>
      </c>
      <c r="Z4862" s="3">
        <v>4.7336448199201051</v>
      </c>
      <c r="AA4862" s="3">
        <v>15127.165519227754</v>
      </c>
      <c r="AB4862">
        <f t="shared" si="126"/>
        <v>33.102356096452731</v>
      </c>
      <c r="AC4862">
        <f t="shared" si="127"/>
        <v>4.7336448199201051</v>
      </c>
    </row>
    <row r="4863" spans="1:29" x14ac:dyDescent="0.25">
      <c r="A4863" s="2">
        <v>4862</v>
      </c>
      <c r="B4863" s="3" t="s">
        <v>178</v>
      </c>
      <c r="C4863" s="3" t="s">
        <v>384</v>
      </c>
      <c r="D4863" s="3" t="s">
        <v>385</v>
      </c>
      <c r="E4863" s="3" t="s">
        <v>386</v>
      </c>
      <c r="F4863" s="3">
        <v>0.36</v>
      </c>
      <c r="G4863" s="3">
        <v>0.57999999999999996</v>
      </c>
      <c r="H4863" s="3" t="s">
        <v>311</v>
      </c>
      <c r="I4863" s="2">
        <v>1550</v>
      </c>
      <c r="J4863" s="3" t="s">
        <v>120</v>
      </c>
      <c r="K4863" s="2">
        <v>1550</v>
      </c>
      <c r="L4863" s="3"/>
      <c r="M4863" s="3" t="s">
        <v>404</v>
      </c>
      <c r="N4863" s="3" t="s">
        <v>311</v>
      </c>
      <c r="O4863" s="3"/>
      <c r="P4863" s="3"/>
      <c r="Q4863" s="3"/>
      <c r="R4863" s="3">
        <v>0</v>
      </c>
      <c r="S4863" s="3">
        <v>1</v>
      </c>
      <c r="T4863" s="2">
        <v>52</v>
      </c>
      <c r="U4863" s="3">
        <v>7.3376155150539093</v>
      </c>
      <c r="V4863" s="3">
        <v>53.195774187588249</v>
      </c>
      <c r="W4863" s="3">
        <v>7.7738318887331292</v>
      </c>
      <c r="X4863" s="3">
        <v>24925.258296688469</v>
      </c>
      <c r="Y4863" s="3">
        <v>53.195774187588249</v>
      </c>
      <c r="Z4863" s="3">
        <v>7.7738250163281188</v>
      </c>
      <c r="AA4863" s="3">
        <v>24925.258296688469</v>
      </c>
      <c r="AB4863">
        <f t="shared" si="126"/>
        <v>53.195774187588249</v>
      </c>
      <c r="AC4863">
        <f t="shared" si="127"/>
        <v>7.7738250163281188</v>
      </c>
    </row>
    <row r="4864" spans="1:29" x14ac:dyDescent="0.25">
      <c r="A4864" s="2">
        <v>4863</v>
      </c>
      <c r="B4864" s="3" t="s">
        <v>178</v>
      </c>
      <c r="C4864" s="3" t="s">
        <v>384</v>
      </c>
      <c r="D4864" s="3" t="s">
        <v>385</v>
      </c>
      <c r="E4864" s="3" t="s">
        <v>386</v>
      </c>
      <c r="F4864" s="3">
        <v>0.36</v>
      </c>
      <c r="G4864" s="3">
        <v>0.57999999999999996</v>
      </c>
      <c r="H4864" s="3" t="s">
        <v>311</v>
      </c>
      <c r="I4864" s="2">
        <v>1560</v>
      </c>
      <c r="J4864" s="3" t="s">
        <v>148</v>
      </c>
      <c r="K4864" s="2">
        <v>1560</v>
      </c>
      <c r="L4864" s="3"/>
      <c r="M4864" s="3" t="s">
        <v>404</v>
      </c>
      <c r="N4864" s="3" t="s">
        <v>311</v>
      </c>
      <c r="O4864" s="3"/>
      <c r="P4864" s="3"/>
      <c r="Q4864" s="3"/>
      <c r="R4864" s="3">
        <v>0</v>
      </c>
      <c r="S4864" s="3">
        <v>1</v>
      </c>
      <c r="T4864" s="2">
        <v>16</v>
      </c>
      <c r="U4864" s="3">
        <v>1.3983220162560506</v>
      </c>
      <c r="V4864" s="3">
        <v>10.031503572370591</v>
      </c>
      <c r="W4864" s="3">
        <v>1.600010868987884</v>
      </c>
      <c r="X4864" s="3">
        <v>4582.3362654616049</v>
      </c>
      <c r="Y4864" s="3">
        <v>10.031503572370591</v>
      </c>
      <c r="Z4864" s="3">
        <v>1.6000094545087855</v>
      </c>
      <c r="AA4864" s="3">
        <v>4582.3362654616049</v>
      </c>
      <c r="AB4864">
        <f t="shared" si="126"/>
        <v>10.031503572370591</v>
      </c>
      <c r="AC4864">
        <f t="shared" si="127"/>
        <v>1.6000094545087855</v>
      </c>
    </row>
    <row r="4865" spans="1:29" x14ac:dyDescent="0.25">
      <c r="A4865" s="2">
        <v>4864</v>
      </c>
      <c r="B4865" s="3" t="s">
        <v>178</v>
      </c>
      <c r="C4865" s="3" t="s">
        <v>384</v>
      </c>
      <c r="D4865" s="3" t="s">
        <v>385</v>
      </c>
      <c r="E4865" s="3" t="s">
        <v>386</v>
      </c>
      <c r="F4865" s="3">
        <v>0.36</v>
      </c>
      <c r="G4865" s="3">
        <v>0.57999999999999996</v>
      </c>
      <c r="H4865" s="3" t="s">
        <v>311</v>
      </c>
      <c r="I4865" s="2">
        <v>1620</v>
      </c>
      <c r="J4865" s="3" t="s">
        <v>246</v>
      </c>
      <c r="K4865" s="2">
        <v>1620</v>
      </c>
      <c r="L4865" s="3"/>
      <c r="M4865" s="3" t="s">
        <v>404</v>
      </c>
      <c r="N4865" s="3" t="s">
        <v>311</v>
      </c>
      <c r="O4865" s="3"/>
      <c r="P4865" s="3"/>
      <c r="Q4865" s="3"/>
      <c r="R4865" s="3">
        <v>0</v>
      </c>
      <c r="S4865" s="3">
        <v>1</v>
      </c>
      <c r="T4865" s="2">
        <v>8</v>
      </c>
      <c r="U4865" s="3">
        <v>0.79411473766706664</v>
      </c>
      <c r="V4865" s="3">
        <v>5.3704385230783522</v>
      </c>
      <c r="W4865" s="3">
        <v>0.70906762165940651</v>
      </c>
      <c r="X4865" s="3">
        <v>2499.4781888620719</v>
      </c>
      <c r="Y4865" s="3">
        <v>5.3704385230783522</v>
      </c>
      <c r="Z4865" s="3">
        <v>0.70906699481283253</v>
      </c>
      <c r="AA4865" s="3">
        <v>2499.4781888620719</v>
      </c>
      <c r="AB4865">
        <f t="shared" si="126"/>
        <v>5.3704385230783522</v>
      </c>
      <c r="AC4865">
        <f t="shared" si="127"/>
        <v>0.70906699481283253</v>
      </c>
    </row>
    <row r="4866" spans="1:29" x14ac:dyDescent="0.25">
      <c r="A4866" s="2">
        <v>4865</v>
      </c>
      <c r="B4866" s="3" t="s">
        <v>178</v>
      </c>
      <c r="C4866" s="3" t="s">
        <v>384</v>
      </c>
      <c r="D4866" s="3" t="s">
        <v>385</v>
      </c>
      <c r="E4866" s="3" t="s">
        <v>386</v>
      </c>
      <c r="F4866" s="3">
        <v>0.36</v>
      </c>
      <c r="G4866" s="3">
        <v>0.57999999999999996</v>
      </c>
      <c r="H4866" s="3" t="s">
        <v>311</v>
      </c>
      <c r="I4866" s="2">
        <v>1620</v>
      </c>
      <c r="J4866" s="3" t="s">
        <v>246</v>
      </c>
      <c r="K4866" s="2">
        <v>3000</v>
      </c>
      <c r="L4866" s="3"/>
      <c r="M4866" s="3" t="s">
        <v>404</v>
      </c>
      <c r="N4866" s="3" t="s">
        <v>311</v>
      </c>
      <c r="O4866" s="3"/>
      <c r="P4866" s="3"/>
      <c r="Q4866" s="3"/>
      <c r="R4866" s="3">
        <v>0</v>
      </c>
      <c r="S4866" s="3">
        <v>1</v>
      </c>
      <c r="T4866" s="2">
        <v>4</v>
      </c>
      <c r="U4866" s="3">
        <v>6.0658064402786677E-3</v>
      </c>
      <c r="V4866" s="3">
        <v>4.1463428830173607E-2</v>
      </c>
      <c r="W4866" s="3">
        <v>5.4030563429800166E-3</v>
      </c>
      <c r="X4866" s="3">
        <v>19.120951181018963</v>
      </c>
      <c r="Y4866" s="3">
        <v>4.1463428830173607E-2</v>
      </c>
      <c r="Z4866" s="3">
        <v>5.4030515664435525E-3</v>
      </c>
      <c r="AA4866" s="3">
        <v>19.120951181018963</v>
      </c>
      <c r="AB4866">
        <f t="shared" si="126"/>
        <v>4.1463428830173607E-2</v>
      </c>
      <c r="AC4866">
        <f t="shared" si="127"/>
        <v>5.4030515664435525E-3</v>
      </c>
    </row>
    <row r="4867" spans="1:29" x14ac:dyDescent="0.25">
      <c r="A4867" s="2">
        <v>4866</v>
      </c>
      <c r="B4867" s="3" t="s">
        <v>178</v>
      </c>
      <c r="C4867" s="3" t="s">
        <v>384</v>
      </c>
      <c r="D4867" s="3" t="s">
        <v>385</v>
      </c>
      <c r="E4867" s="3" t="s">
        <v>386</v>
      </c>
      <c r="F4867" s="3">
        <v>0.36</v>
      </c>
      <c r="G4867" s="3">
        <v>0.57999999999999996</v>
      </c>
      <c r="H4867" s="3" t="s">
        <v>311</v>
      </c>
      <c r="I4867" s="2">
        <v>1720</v>
      </c>
      <c r="J4867" s="3" t="s">
        <v>123</v>
      </c>
      <c r="K4867" s="2">
        <v>1720</v>
      </c>
      <c r="L4867" s="3"/>
      <c r="M4867" s="3" t="s">
        <v>404</v>
      </c>
      <c r="N4867" s="3" t="s">
        <v>311</v>
      </c>
      <c r="O4867" s="3"/>
      <c r="P4867" s="3"/>
      <c r="Q4867" s="3"/>
      <c r="R4867" s="3">
        <v>0</v>
      </c>
      <c r="S4867" s="3">
        <v>1</v>
      </c>
      <c r="T4867" s="2">
        <v>10</v>
      </c>
      <c r="U4867" s="3">
        <v>2.3573318188407044</v>
      </c>
      <c r="V4867" s="3">
        <v>19.479421944646106</v>
      </c>
      <c r="W4867" s="3">
        <v>2.6882604187633561</v>
      </c>
      <c r="X4867" s="3">
        <v>8997.7323488105831</v>
      </c>
      <c r="Y4867" s="3">
        <v>19.479421944646106</v>
      </c>
      <c r="Z4867" s="3">
        <v>2.6882580422243971</v>
      </c>
      <c r="AA4867" s="3">
        <v>8997.7323488105831</v>
      </c>
      <c r="AB4867">
        <f t="shared" si="126"/>
        <v>19.479421944646106</v>
      </c>
      <c r="AC4867">
        <f t="shared" si="127"/>
        <v>2.6882580422243971</v>
      </c>
    </row>
    <row r="4868" spans="1:29" x14ac:dyDescent="0.25">
      <c r="A4868" s="2">
        <v>4867</v>
      </c>
      <c r="B4868" s="3" t="s">
        <v>178</v>
      </c>
      <c r="C4868" s="3" t="s">
        <v>384</v>
      </c>
      <c r="D4868" s="3" t="s">
        <v>385</v>
      </c>
      <c r="E4868" s="3" t="s">
        <v>386</v>
      </c>
      <c r="F4868" s="3">
        <v>0.36</v>
      </c>
      <c r="G4868" s="3">
        <v>0.57999999999999996</v>
      </c>
      <c r="H4868" s="3" t="s">
        <v>311</v>
      </c>
      <c r="I4868" s="2">
        <v>1750</v>
      </c>
      <c r="J4868" s="3" t="s">
        <v>51</v>
      </c>
      <c r="K4868" s="2">
        <v>1750</v>
      </c>
      <c r="L4868" s="3"/>
      <c r="M4868" s="3" t="s">
        <v>404</v>
      </c>
      <c r="N4868" s="3" t="s">
        <v>311</v>
      </c>
      <c r="O4868" s="3"/>
      <c r="P4868" s="3"/>
      <c r="Q4868" s="3"/>
      <c r="R4868" s="3">
        <v>0</v>
      </c>
      <c r="S4868" s="3">
        <v>1</v>
      </c>
      <c r="T4868" s="2">
        <v>1152</v>
      </c>
      <c r="U4868" s="3">
        <v>261.28581406146128</v>
      </c>
      <c r="V4868" s="3">
        <v>2044.9551106277449</v>
      </c>
      <c r="W4868" s="3">
        <v>273.95718983381528</v>
      </c>
      <c r="X4868" s="3">
        <v>912692.74182353273</v>
      </c>
      <c r="Y4868" s="3">
        <v>2044.9551106277449</v>
      </c>
      <c r="Z4868" s="3">
        <v>273.95694764376088</v>
      </c>
      <c r="AA4868" s="3">
        <v>912692.74182353273</v>
      </c>
      <c r="AB4868">
        <f t="shared" si="126"/>
        <v>2044.9551106277449</v>
      </c>
      <c r="AC4868">
        <f t="shared" si="127"/>
        <v>273.95694764376088</v>
      </c>
    </row>
    <row r="4869" spans="1:29" x14ac:dyDescent="0.25">
      <c r="A4869" s="2">
        <v>4868</v>
      </c>
      <c r="B4869" s="3" t="s">
        <v>178</v>
      </c>
      <c r="C4869" s="3" t="s">
        <v>384</v>
      </c>
      <c r="D4869" s="3" t="s">
        <v>385</v>
      </c>
      <c r="E4869" s="3" t="s">
        <v>386</v>
      </c>
      <c r="F4869" s="3">
        <v>0.36</v>
      </c>
      <c r="G4869" s="3">
        <v>0.57999999999999996</v>
      </c>
      <c r="H4869" s="3" t="s">
        <v>311</v>
      </c>
      <c r="I4869" s="2">
        <v>1750</v>
      </c>
      <c r="J4869" s="3" t="s">
        <v>51</v>
      </c>
      <c r="K4869" s="2">
        <v>3000</v>
      </c>
      <c r="L4869" s="3"/>
      <c r="M4869" s="3" t="s">
        <v>404</v>
      </c>
      <c r="N4869" s="3" t="s">
        <v>311</v>
      </c>
      <c r="O4869" s="3"/>
      <c r="P4869" s="3"/>
      <c r="Q4869" s="3"/>
      <c r="R4869" s="3">
        <v>0</v>
      </c>
      <c r="S4869" s="3">
        <v>1</v>
      </c>
      <c r="T4869" s="2">
        <v>157</v>
      </c>
      <c r="U4869" s="3">
        <v>26.818890307397837</v>
      </c>
      <c r="V4869" s="3">
        <v>209.6299800574829</v>
      </c>
      <c r="W4869" s="3">
        <v>27.023723889489187</v>
      </c>
      <c r="X4869" s="3">
        <v>89511.980201344661</v>
      </c>
      <c r="Y4869" s="3">
        <v>209.6299800574829</v>
      </c>
      <c r="Z4869" s="3">
        <v>27.023699999343599</v>
      </c>
      <c r="AA4869" s="3">
        <v>89511.980201344661</v>
      </c>
      <c r="AB4869">
        <f t="shared" si="126"/>
        <v>209.6299800574829</v>
      </c>
      <c r="AC4869">
        <f t="shared" si="127"/>
        <v>27.023699999343599</v>
      </c>
    </row>
    <row r="4870" spans="1:29" x14ac:dyDescent="0.25">
      <c r="A4870" s="2">
        <v>4869</v>
      </c>
      <c r="B4870" s="3" t="s">
        <v>178</v>
      </c>
      <c r="C4870" s="3" t="s">
        <v>384</v>
      </c>
      <c r="D4870" s="3" t="s">
        <v>385</v>
      </c>
      <c r="E4870" s="3" t="s">
        <v>386</v>
      </c>
      <c r="F4870" s="3">
        <v>0.36</v>
      </c>
      <c r="G4870" s="3">
        <v>0.57999999999999996</v>
      </c>
      <c r="H4870" s="3" t="s">
        <v>311</v>
      </c>
      <c r="I4870" s="2">
        <v>1820</v>
      </c>
      <c r="J4870" s="3" t="s">
        <v>52</v>
      </c>
      <c r="K4870" s="2">
        <v>1820</v>
      </c>
      <c r="L4870" s="3"/>
      <c r="M4870" s="3" t="s">
        <v>404</v>
      </c>
      <c r="N4870" s="3" t="s">
        <v>311</v>
      </c>
      <c r="O4870" s="3"/>
      <c r="P4870" s="3"/>
      <c r="Q4870" s="3"/>
      <c r="R4870" s="3">
        <v>0</v>
      </c>
      <c r="S4870" s="3">
        <v>1</v>
      </c>
      <c r="T4870" s="2">
        <v>37</v>
      </c>
      <c r="U4870" s="3">
        <v>5.750376784072313</v>
      </c>
      <c r="V4870" s="3">
        <v>49.393942906770818</v>
      </c>
      <c r="W4870" s="3">
        <v>7.2760586154994256</v>
      </c>
      <c r="X4870" s="3">
        <v>21554.866608407632</v>
      </c>
      <c r="Y4870" s="3">
        <v>49.393942906770818</v>
      </c>
      <c r="Z4870" s="3">
        <v>7.2760521831476082</v>
      </c>
      <c r="AA4870" s="3">
        <v>21554.866608407632</v>
      </c>
      <c r="AB4870">
        <f t="shared" si="126"/>
        <v>49.393942906770818</v>
      </c>
      <c r="AC4870">
        <f t="shared" si="127"/>
        <v>7.2760521831476082</v>
      </c>
    </row>
    <row r="4871" spans="1:29" x14ac:dyDescent="0.25">
      <c r="A4871" s="2">
        <v>4870</v>
      </c>
      <c r="B4871" s="3" t="s">
        <v>178</v>
      </c>
      <c r="C4871" s="3" t="s">
        <v>384</v>
      </c>
      <c r="D4871" s="3" t="s">
        <v>385</v>
      </c>
      <c r="E4871" s="3" t="s">
        <v>386</v>
      </c>
      <c r="F4871" s="3">
        <v>0.36</v>
      </c>
      <c r="G4871" s="3">
        <v>0.57999999999999996</v>
      </c>
      <c r="H4871" s="3" t="s">
        <v>311</v>
      </c>
      <c r="I4871" s="2">
        <v>1850</v>
      </c>
      <c r="J4871" s="3" t="s">
        <v>53</v>
      </c>
      <c r="K4871" s="2">
        <v>1850</v>
      </c>
      <c r="L4871" s="3"/>
      <c r="M4871" s="3" t="s">
        <v>404</v>
      </c>
      <c r="N4871" s="3" t="s">
        <v>311</v>
      </c>
      <c r="O4871" s="3"/>
      <c r="P4871" s="3"/>
      <c r="Q4871" s="3"/>
      <c r="R4871" s="3">
        <v>0</v>
      </c>
      <c r="S4871" s="3">
        <v>1</v>
      </c>
      <c r="T4871" s="2">
        <v>18</v>
      </c>
      <c r="U4871" s="3">
        <v>4.3804941013586118</v>
      </c>
      <c r="V4871" s="3">
        <v>38.88509954600076</v>
      </c>
      <c r="W4871" s="3">
        <v>5.0731971740270962</v>
      </c>
      <c r="X4871" s="3">
        <v>16805.69271785568</v>
      </c>
      <c r="Y4871" s="3">
        <v>38.88509954600076</v>
      </c>
      <c r="Z4871" s="3">
        <v>5.07319268910046</v>
      </c>
      <c r="AA4871" s="3">
        <v>16805.69271785568</v>
      </c>
      <c r="AB4871">
        <f t="shared" si="126"/>
        <v>38.88509954600076</v>
      </c>
      <c r="AC4871">
        <f t="shared" si="127"/>
        <v>5.07319268910046</v>
      </c>
    </row>
    <row r="4872" spans="1:29" x14ac:dyDescent="0.25">
      <c r="A4872" s="2">
        <v>4871</v>
      </c>
      <c r="B4872" s="3" t="s">
        <v>178</v>
      </c>
      <c r="C4872" s="3" t="s">
        <v>384</v>
      </c>
      <c r="D4872" s="3" t="s">
        <v>385</v>
      </c>
      <c r="E4872" s="3" t="s">
        <v>386</v>
      </c>
      <c r="F4872" s="3">
        <v>0.36</v>
      </c>
      <c r="G4872" s="3">
        <v>0.57999999999999996</v>
      </c>
      <c r="H4872" s="3" t="s">
        <v>311</v>
      </c>
      <c r="I4872" s="2">
        <v>2110</v>
      </c>
      <c r="J4872" s="3" t="s">
        <v>32</v>
      </c>
      <c r="K4872" s="2">
        <v>2110</v>
      </c>
      <c r="L4872" s="3"/>
      <c r="M4872" s="3" t="s">
        <v>404</v>
      </c>
      <c r="N4872" s="3" t="s">
        <v>311</v>
      </c>
      <c r="O4872" s="3" t="s">
        <v>31</v>
      </c>
      <c r="P4872" s="3"/>
      <c r="Q4872" s="3"/>
      <c r="R4872" s="3">
        <v>0</v>
      </c>
      <c r="S4872" s="3">
        <v>1</v>
      </c>
      <c r="T4872" s="2">
        <v>56</v>
      </c>
      <c r="U4872" s="3">
        <v>11.291055274875314</v>
      </c>
      <c r="V4872" s="3">
        <v>87.785662126302924</v>
      </c>
      <c r="W4872" s="3">
        <v>14.106263301051708</v>
      </c>
      <c r="X4872" s="3">
        <v>28551.276275125296</v>
      </c>
      <c r="Y4872" s="3">
        <v>87.785662126302924</v>
      </c>
      <c r="Z4872" s="3">
        <v>14.106250830502297</v>
      </c>
      <c r="AA4872" s="3">
        <v>28551.276275125296</v>
      </c>
      <c r="AB4872">
        <f t="shared" si="126"/>
        <v>87.785662126302924</v>
      </c>
      <c r="AC4872">
        <f t="shared" si="127"/>
        <v>14.106250830502297</v>
      </c>
    </row>
    <row r="4873" spans="1:29" x14ac:dyDescent="0.25">
      <c r="A4873" s="2">
        <v>4872</v>
      </c>
      <c r="B4873" s="3" t="s">
        <v>178</v>
      </c>
      <c r="C4873" s="3" t="s">
        <v>384</v>
      </c>
      <c r="D4873" s="3" t="s">
        <v>385</v>
      </c>
      <c r="E4873" s="3" t="s">
        <v>386</v>
      </c>
      <c r="F4873" s="3">
        <v>0.36</v>
      </c>
      <c r="G4873" s="3">
        <v>0.57999999999999996</v>
      </c>
      <c r="H4873" s="3" t="s">
        <v>311</v>
      </c>
      <c r="I4873" s="2">
        <v>2120</v>
      </c>
      <c r="J4873" s="3" t="s">
        <v>226</v>
      </c>
      <c r="K4873" s="2">
        <v>2120</v>
      </c>
      <c r="L4873" s="3"/>
      <c r="M4873" s="3" t="s">
        <v>404</v>
      </c>
      <c r="N4873" s="3" t="s">
        <v>311</v>
      </c>
      <c r="O4873" s="3" t="s">
        <v>31</v>
      </c>
      <c r="P4873" s="3"/>
      <c r="Q4873" s="3"/>
      <c r="R4873" s="3">
        <v>0</v>
      </c>
      <c r="S4873" s="3">
        <v>1</v>
      </c>
      <c r="T4873" s="2">
        <v>13</v>
      </c>
      <c r="U4873" s="3">
        <v>4.3792016244743435</v>
      </c>
      <c r="V4873" s="3">
        <v>32.786988673342371</v>
      </c>
      <c r="W4873" s="3">
        <v>5.3975139988590799</v>
      </c>
      <c r="X4873" s="3">
        <v>10221.706461711319</v>
      </c>
      <c r="Y4873" s="3">
        <v>32.786988673342371</v>
      </c>
      <c r="Z4873" s="3">
        <v>5.3975092272222795</v>
      </c>
      <c r="AA4873" s="3">
        <v>10221.706461711319</v>
      </c>
      <c r="AB4873">
        <f t="shared" si="126"/>
        <v>32.786988673342371</v>
      </c>
      <c r="AC4873">
        <f t="shared" si="127"/>
        <v>5.3975092272222795</v>
      </c>
    </row>
    <row r="4874" spans="1:29" x14ac:dyDescent="0.25">
      <c r="A4874" s="2">
        <v>4873</v>
      </c>
      <c r="B4874" s="3" t="s">
        <v>178</v>
      </c>
      <c r="C4874" s="3" t="s">
        <v>384</v>
      </c>
      <c r="D4874" s="3" t="s">
        <v>385</v>
      </c>
      <c r="E4874" s="3" t="s">
        <v>386</v>
      </c>
      <c r="F4874" s="3">
        <v>0.36</v>
      </c>
      <c r="G4874" s="3">
        <v>0.57999999999999996</v>
      </c>
      <c r="H4874" s="3" t="s">
        <v>311</v>
      </c>
      <c r="I4874" s="2">
        <v>2140</v>
      </c>
      <c r="J4874" s="3" t="s">
        <v>228</v>
      </c>
      <c r="K4874" s="2">
        <v>2140</v>
      </c>
      <c r="L4874" s="3"/>
      <c r="M4874" s="3" t="s">
        <v>404</v>
      </c>
      <c r="N4874" s="3" t="s">
        <v>311</v>
      </c>
      <c r="O4874" s="3" t="s">
        <v>31</v>
      </c>
      <c r="P4874" s="3"/>
      <c r="Q4874" s="3"/>
      <c r="R4874" s="3">
        <v>0</v>
      </c>
      <c r="S4874" s="3">
        <v>1</v>
      </c>
      <c r="T4874" s="2">
        <v>395</v>
      </c>
      <c r="U4874" s="3">
        <v>146.10316838372685</v>
      </c>
      <c r="V4874" s="3">
        <v>1243.2740940065662</v>
      </c>
      <c r="W4874" s="3">
        <v>225.16395775670236</v>
      </c>
      <c r="X4874" s="3">
        <v>352436.52510058641</v>
      </c>
      <c r="Y4874" s="3">
        <v>1243.2740940065662</v>
      </c>
      <c r="Z4874" s="3">
        <v>225.16375870198453</v>
      </c>
      <c r="AA4874" s="3">
        <v>352436.52510058641</v>
      </c>
      <c r="AB4874">
        <f t="shared" si="126"/>
        <v>1243.2740940065662</v>
      </c>
      <c r="AC4874">
        <f t="shared" si="127"/>
        <v>225.16375870198453</v>
      </c>
    </row>
    <row r="4875" spans="1:29" x14ac:dyDescent="0.25">
      <c r="A4875" s="2">
        <v>4874</v>
      </c>
      <c r="B4875" s="3" t="s">
        <v>178</v>
      </c>
      <c r="C4875" s="3" t="s">
        <v>384</v>
      </c>
      <c r="D4875" s="3" t="s">
        <v>385</v>
      </c>
      <c r="E4875" s="3" t="s">
        <v>386</v>
      </c>
      <c r="F4875" s="3">
        <v>0.36</v>
      </c>
      <c r="G4875" s="3">
        <v>0.57999999999999996</v>
      </c>
      <c r="H4875" s="3" t="s">
        <v>311</v>
      </c>
      <c r="I4875" s="2">
        <v>2210</v>
      </c>
      <c r="J4875" s="3" t="s">
        <v>37</v>
      </c>
      <c r="K4875" s="2">
        <v>2210</v>
      </c>
      <c r="L4875" s="3"/>
      <c r="M4875" s="3" t="s">
        <v>404</v>
      </c>
      <c r="N4875" s="3" t="s">
        <v>311</v>
      </c>
      <c r="O4875" s="3" t="s">
        <v>31</v>
      </c>
      <c r="P4875" s="3"/>
      <c r="Q4875" s="3"/>
      <c r="R4875" s="3">
        <v>0</v>
      </c>
      <c r="S4875" s="3">
        <v>1</v>
      </c>
      <c r="T4875" s="2">
        <v>1248</v>
      </c>
      <c r="U4875" s="3">
        <v>442.36064829767025</v>
      </c>
      <c r="V4875" s="3">
        <v>2965.9360096920318</v>
      </c>
      <c r="W4875" s="3">
        <v>345.25690887095408</v>
      </c>
      <c r="X4875" s="3">
        <v>1183553.6082420717</v>
      </c>
      <c r="Y4875" s="3">
        <v>2965.9360096920318</v>
      </c>
      <c r="Z4875" s="3">
        <v>345.25660364885238</v>
      </c>
      <c r="AA4875" s="3">
        <v>1183553.6082420717</v>
      </c>
      <c r="AB4875">
        <f t="shared" si="126"/>
        <v>2965.9360096920318</v>
      </c>
      <c r="AC4875">
        <f t="shared" si="127"/>
        <v>345.25660364885238</v>
      </c>
    </row>
    <row r="4876" spans="1:29" x14ac:dyDescent="0.25">
      <c r="A4876" s="2">
        <v>4875</v>
      </c>
      <c r="B4876" s="3" t="s">
        <v>178</v>
      </c>
      <c r="C4876" s="3" t="s">
        <v>384</v>
      </c>
      <c r="D4876" s="3" t="s">
        <v>385</v>
      </c>
      <c r="E4876" s="3" t="s">
        <v>386</v>
      </c>
      <c r="F4876" s="3">
        <v>0.36</v>
      </c>
      <c r="G4876" s="3">
        <v>0.57999999999999996</v>
      </c>
      <c r="H4876" s="3" t="s">
        <v>311</v>
      </c>
      <c r="I4876" s="2">
        <v>2210</v>
      </c>
      <c r="J4876" s="3" t="s">
        <v>37</v>
      </c>
      <c r="K4876" s="2">
        <v>2210</v>
      </c>
      <c r="L4876" s="3"/>
      <c r="M4876" s="3" t="s">
        <v>405</v>
      </c>
      <c r="N4876" s="3" t="s">
        <v>311</v>
      </c>
      <c r="O4876" s="3" t="s">
        <v>31</v>
      </c>
      <c r="P4876" s="3"/>
      <c r="Q4876" s="3"/>
      <c r="R4876" s="3">
        <v>0</v>
      </c>
      <c r="S4876" s="3">
        <v>1</v>
      </c>
      <c r="T4876" s="2">
        <v>1</v>
      </c>
      <c r="U4876" s="3">
        <v>2.0616801919747102E-3</v>
      </c>
      <c r="V4876" s="3">
        <v>1.9034391960391132E-2</v>
      </c>
      <c r="W4876" s="3">
        <v>2.4038298382028102E-3</v>
      </c>
      <c r="X4876" s="3">
        <v>7.807077113416919</v>
      </c>
      <c r="Y4876" s="3">
        <v>1.9034391960391132E-2</v>
      </c>
      <c r="Z4876" s="3">
        <v>2.4038277131128399E-3</v>
      </c>
      <c r="AA4876" s="3">
        <v>7.807077113416919</v>
      </c>
      <c r="AB4876">
        <f t="shared" si="126"/>
        <v>1.9034391960391132E-2</v>
      </c>
      <c r="AC4876">
        <f t="shared" si="127"/>
        <v>2.4038277131128399E-3</v>
      </c>
    </row>
    <row r="4877" spans="1:29" x14ac:dyDescent="0.25">
      <c r="A4877" s="2">
        <v>4876</v>
      </c>
      <c r="B4877" s="3" t="s">
        <v>178</v>
      </c>
      <c r="C4877" s="3" t="s">
        <v>384</v>
      </c>
      <c r="D4877" s="3" t="s">
        <v>385</v>
      </c>
      <c r="E4877" s="3" t="s">
        <v>386</v>
      </c>
      <c r="F4877" s="3">
        <v>0.36</v>
      </c>
      <c r="G4877" s="3">
        <v>0.57999999999999996</v>
      </c>
      <c r="H4877" s="3" t="s">
        <v>311</v>
      </c>
      <c r="I4877" s="2">
        <v>2210</v>
      </c>
      <c r="J4877" s="3" t="s">
        <v>37</v>
      </c>
      <c r="K4877" s="2">
        <v>3000</v>
      </c>
      <c r="L4877" s="3"/>
      <c r="M4877" s="3" t="s">
        <v>404</v>
      </c>
      <c r="N4877" s="3" t="s">
        <v>311</v>
      </c>
      <c r="O4877" s="3"/>
      <c r="P4877" s="3" t="s">
        <v>329</v>
      </c>
      <c r="Q4877" s="3"/>
      <c r="R4877" s="3">
        <v>0</v>
      </c>
      <c r="S4877" s="3">
        <v>1</v>
      </c>
      <c r="T4877" s="2">
        <v>1</v>
      </c>
      <c r="U4877" s="3">
        <v>1.9838593798085101E-4</v>
      </c>
      <c r="V4877" s="3">
        <v>1.4830771258443345E-3</v>
      </c>
      <c r="W4877" s="3">
        <v>1.6961326811077508E-4</v>
      </c>
      <c r="X4877" s="3">
        <v>0.60068230096763042</v>
      </c>
      <c r="Y4877" s="3">
        <v>1.4830771258443345E-3</v>
      </c>
      <c r="Z4877" s="3">
        <v>1.6961311816527999E-4</v>
      </c>
      <c r="AA4877" s="3">
        <v>0.60068230096763042</v>
      </c>
      <c r="AB4877">
        <f t="shared" si="126"/>
        <v>1.4830771258443345E-3</v>
      </c>
      <c r="AC4877">
        <f t="shared" si="127"/>
        <v>1.6961311816527999E-4</v>
      </c>
    </row>
    <row r="4878" spans="1:29" x14ac:dyDescent="0.25">
      <c r="A4878" s="2">
        <v>4877</v>
      </c>
      <c r="B4878" s="3" t="s">
        <v>178</v>
      </c>
      <c r="C4878" s="3" t="s">
        <v>384</v>
      </c>
      <c r="D4878" s="3" t="s">
        <v>385</v>
      </c>
      <c r="E4878" s="3" t="s">
        <v>386</v>
      </c>
      <c r="F4878" s="3">
        <v>0.36</v>
      </c>
      <c r="G4878" s="3">
        <v>0.57999999999999996</v>
      </c>
      <c r="H4878" s="3" t="s">
        <v>311</v>
      </c>
      <c r="I4878" s="2">
        <v>2240</v>
      </c>
      <c r="J4878" s="3" t="s">
        <v>38</v>
      </c>
      <c r="K4878" s="2">
        <v>1000</v>
      </c>
      <c r="L4878" s="3"/>
      <c r="M4878" s="3" t="s">
        <v>404</v>
      </c>
      <c r="N4878" s="3" t="s">
        <v>311</v>
      </c>
      <c r="O4878" s="3"/>
      <c r="P4878" s="3" t="s">
        <v>76</v>
      </c>
      <c r="Q4878" s="3"/>
      <c r="R4878" s="3">
        <v>0</v>
      </c>
      <c r="S4878" s="3">
        <v>1</v>
      </c>
      <c r="T4878" s="2">
        <v>34</v>
      </c>
      <c r="U4878" s="3">
        <v>4.5761207844499312</v>
      </c>
      <c r="V4878" s="3">
        <v>24.207220259707572</v>
      </c>
      <c r="W4878" s="3">
        <v>4.051641801133897</v>
      </c>
      <c r="X4878" s="3">
        <v>10911.841703283522</v>
      </c>
      <c r="Y4878" s="3">
        <v>24.207220259707572</v>
      </c>
      <c r="Z4878" s="3">
        <v>4.0516382193065761</v>
      </c>
      <c r="AA4878" s="3">
        <v>10911.841703283522</v>
      </c>
      <c r="AB4878">
        <f t="shared" si="126"/>
        <v>24.207220259707572</v>
      </c>
      <c r="AC4878">
        <f t="shared" si="127"/>
        <v>4.0516382193065761</v>
      </c>
    </row>
    <row r="4879" spans="1:29" x14ac:dyDescent="0.25">
      <c r="A4879" s="2">
        <v>4878</v>
      </c>
      <c r="B4879" s="3" t="s">
        <v>178</v>
      </c>
      <c r="C4879" s="3" t="s">
        <v>384</v>
      </c>
      <c r="D4879" s="3" t="s">
        <v>385</v>
      </c>
      <c r="E4879" s="3" t="s">
        <v>386</v>
      </c>
      <c r="F4879" s="3">
        <v>0.36</v>
      </c>
      <c r="G4879" s="3">
        <v>0.57999999999999996</v>
      </c>
      <c r="H4879" s="3" t="s">
        <v>311</v>
      </c>
      <c r="I4879" s="2">
        <v>2240</v>
      </c>
      <c r="J4879" s="3" t="s">
        <v>38</v>
      </c>
      <c r="K4879" s="2">
        <v>2000</v>
      </c>
      <c r="L4879" s="3"/>
      <c r="M4879" s="3" t="s">
        <v>404</v>
      </c>
      <c r="N4879" s="3" t="s">
        <v>311</v>
      </c>
      <c r="O4879" s="3" t="s">
        <v>31</v>
      </c>
      <c r="P4879" s="3"/>
      <c r="Q4879" s="3"/>
      <c r="R4879" s="3">
        <v>0</v>
      </c>
      <c r="S4879" s="3">
        <v>1</v>
      </c>
      <c r="T4879" s="2">
        <v>1</v>
      </c>
      <c r="U4879" s="3">
        <v>1.8255946944964201E-3</v>
      </c>
      <c r="V4879" s="3">
        <v>1.1618562041463169E-2</v>
      </c>
      <c r="W4879" s="3">
        <v>1.7190085718157659E-3</v>
      </c>
      <c r="X4879" s="3">
        <v>5.4162191213018014</v>
      </c>
      <c r="Y4879" s="3">
        <v>1.1618562041463169E-2</v>
      </c>
      <c r="Z4879" s="3">
        <v>1.71900705213753E-3</v>
      </c>
      <c r="AA4879" s="3">
        <v>5.4162191213018014</v>
      </c>
      <c r="AB4879">
        <f t="shared" si="126"/>
        <v>1.1618562041463169E-2</v>
      </c>
      <c r="AC4879">
        <f t="shared" si="127"/>
        <v>1.71900705213753E-3</v>
      </c>
    </row>
    <row r="4880" spans="1:29" x14ac:dyDescent="0.25">
      <c r="A4880" s="2">
        <v>4879</v>
      </c>
      <c r="B4880" s="3" t="s">
        <v>178</v>
      </c>
      <c r="C4880" s="3" t="s">
        <v>384</v>
      </c>
      <c r="D4880" s="3" t="s">
        <v>385</v>
      </c>
      <c r="E4880" s="3" t="s">
        <v>386</v>
      </c>
      <c r="F4880" s="3">
        <v>0.36</v>
      </c>
      <c r="G4880" s="3">
        <v>0.57999999999999996</v>
      </c>
      <c r="H4880" s="3" t="s">
        <v>311</v>
      </c>
      <c r="I4880" s="2">
        <v>2240</v>
      </c>
      <c r="J4880" s="3" t="s">
        <v>38</v>
      </c>
      <c r="K4880" s="2">
        <v>2240</v>
      </c>
      <c r="L4880" s="3"/>
      <c r="M4880" s="3" t="s">
        <v>404</v>
      </c>
      <c r="N4880" s="3" t="s">
        <v>311</v>
      </c>
      <c r="O4880" s="3" t="s">
        <v>31</v>
      </c>
      <c r="P4880" s="3"/>
      <c r="Q4880" s="3"/>
      <c r="R4880" s="3">
        <v>0</v>
      </c>
      <c r="S4880" s="3">
        <v>1</v>
      </c>
      <c r="T4880" s="2">
        <v>1577</v>
      </c>
      <c r="U4880" s="3">
        <v>506.68978781890172</v>
      </c>
      <c r="V4880" s="3">
        <v>3053.6567983328673</v>
      </c>
      <c r="W4880" s="3">
        <v>538.43134779064917</v>
      </c>
      <c r="X4880" s="3">
        <v>1365344.1080444979</v>
      </c>
      <c r="Y4880" s="3">
        <v>3053.6567983328673</v>
      </c>
      <c r="Z4880" s="3">
        <v>538.43087179395241</v>
      </c>
      <c r="AA4880" s="3">
        <v>1365344.1080444979</v>
      </c>
      <c r="AB4880">
        <f t="shared" si="126"/>
        <v>3053.6567983328673</v>
      </c>
      <c r="AC4880">
        <f t="shared" si="127"/>
        <v>538.43087179395241</v>
      </c>
    </row>
    <row r="4881" spans="1:29" x14ac:dyDescent="0.25">
      <c r="A4881" s="2">
        <v>4880</v>
      </c>
      <c r="B4881" s="3" t="s">
        <v>178</v>
      </c>
      <c r="C4881" s="3" t="s">
        <v>384</v>
      </c>
      <c r="D4881" s="3" t="s">
        <v>385</v>
      </c>
      <c r="E4881" s="3" t="s">
        <v>386</v>
      </c>
      <c r="F4881" s="3">
        <v>0.36</v>
      </c>
      <c r="G4881" s="3">
        <v>0.57999999999999996</v>
      </c>
      <c r="H4881" s="3" t="s">
        <v>311</v>
      </c>
      <c r="I4881" s="2">
        <v>2430</v>
      </c>
      <c r="J4881" s="3" t="s">
        <v>231</v>
      </c>
      <c r="K4881" s="2">
        <v>2430</v>
      </c>
      <c r="L4881" s="3"/>
      <c r="M4881" s="3" t="s">
        <v>404</v>
      </c>
      <c r="N4881" s="3" t="s">
        <v>311</v>
      </c>
      <c r="O4881" s="3" t="s">
        <v>31</v>
      </c>
      <c r="P4881" s="3"/>
      <c r="Q4881" s="3"/>
      <c r="R4881" s="3">
        <v>0</v>
      </c>
      <c r="S4881" s="3">
        <v>1</v>
      </c>
      <c r="T4881" s="2">
        <v>31</v>
      </c>
      <c r="U4881" s="3">
        <v>9.5488011459816668</v>
      </c>
      <c r="V4881" s="3">
        <v>66.037191460094519</v>
      </c>
      <c r="W4881" s="3">
        <v>10.555400617686029</v>
      </c>
      <c r="X4881" s="3">
        <v>22818.923268330316</v>
      </c>
      <c r="Y4881" s="3">
        <v>66.037191460094519</v>
      </c>
      <c r="Z4881" s="3">
        <v>10.555391286253451</v>
      </c>
      <c r="AA4881" s="3">
        <v>22818.923268330316</v>
      </c>
      <c r="AB4881">
        <f t="shared" si="126"/>
        <v>66.037191460094519</v>
      </c>
      <c r="AC4881">
        <f t="shared" si="127"/>
        <v>10.555391286253451</v>
      </c>
    </row>
    <row r="4882" spans="1:29" x14ac:dyDescent="0.25">
      <c r="A4882" s="2">
        <v>4881</v>
      </c>
      <c r="B4882" s="3" t="s">
        <v>178</v>
      </c>
      <c r="C4882" s="3" t="s">
        <v>384</v>
      </c>
      <c r="D4882" s="3" t="s">
        <v>385</v>
      </c>
      <c r="E4882" s="3" t="s">
        <v>386</v>
      </c>
      <c r="F4882" s="3">
        <v>0.36</v>
      </c>
      <c r="G4882" s="3">
        <v>0.57999999999999996</v>
      </c>
      <c r="H4882" s="3" t="s">
        <v>311</v>
      </c>
      <c r="I4882" s="2">
        <v>3100</v>
      </c>
      <c r="J4882" s="3" t="s">
        <v>69</v>
      </c>
      <c r="K4882" s="2">
        <v>3100</v>
      </c>
      <c r="L4882" s="3" t="s">
        <v>64</v>
      </c>
      <c r="M4882" s="3" t="s">
        <v>404</v>
      </c>
      <c r="N4882" s="3" t="s">
        <v>311</v>
      </c>
      <c r="O4882" s="3"/>
      <c r="P4882" s="3"/>
      <c r="Q4882" s="3"/>
      <c r="R4882" s="3">
        <v>0</v>
      </c>
      <c r="S4882" s="3">
        <v>1</v>
      </c>
      <c r="T4882" s="2">
        <v>1429</v>
      </c>
      <c r="U4882" s="3">
        <v>421.92194942447958</v>
      </c>
      <c r="V4882" s="3">
        <v>2738.5827833235089</v>
      </c>
      <c r="W4882" s="3">
        <v>310.99074985303184</v>
      </c>
      <c r="X4882" s="3">
        <v>1145155.6479699078</v>
      </c>
      <c r="Y4882" s="3">
        <v>2738.5827833235089</v>
      </c>
      <c r="Z4882" s="3">
        <v>310.99047492370283</v>
      </c>
      <c r="AA4882" s="3">
        <v>1145155.6479699078</v>
      </c>
      <c r="AB4882">
        <f t="shared" si="126"/>
        <v>2738.5827833235089</v>
      </c>
      <c r="AC4882">
        <f t="shared" si="127"/>
        <v>310.99047492370283</v>
      </c>
    </row>
    <row r="4883" spans="1:29" x14ac:dyDescent="0.25">
      <c r="A4883" s="2">
        <v>4882</v>
      </c>
      <c r="B4883" s="3" t="s">
        <v>178</v>
      </c>
      <c r="C4883" s="3" t="s">
        <v>384</v>
      </c>
      <c r="D4883" s="3" t="s">
        <v>385</v>
      </c>
      <c r="E4883" s="3" t="s">
        <v>386</v>
      </c>
      <c r="F4883" s="3">
        <v>0.36</v>
      </c>
      <c r="G4883" s="3">
        <v>0.57999999999999996</v>
      </c>
      <c r="H4883" s="3" t="s">
        <v>311</v>
      </c>
      <c r="I4883" s="2">
        <v>3100</v>
      </c>
      <c r="J4883" s="3" t="s">
        <v>69</v>
      </c>
      <c r="K4883" s="2">
        <v>3100</v>
      </c>
      <c r="L4883" s="3" t="s">
        <v>64</v>
      </c>
      <c r="M4883" s="3" t="s">
        <v>405</v>
      </c>
      <c r="N4883" s="3" t="s">
        <v>311</v>
      </c>
      <c r="O4883" s="3"/>
      <c r="P4883" s="3"/>
      <c r="Q4883" s="3"/>
      <c r="R4883" s="3">
        <v>0</v>
      </c>
      <c r="S4883" s="3">
        <v>1</v>
      </c>
      <c r="T4883" s="2">
        <v>3</v>
      </c>
      <c r="U4883" s="3">
        <v>3.5058770848982367E-2</v>
      </c>
      <c r="V4883" s="3">
        <v>0.31128850325894147</v>
      </c>
      <c r="W4883" s="3">
        <v>3.9164679780247465E-2</v>
      </c>
      <c r="X4883" s="3">
        <v>131.10403395679919</v>
      </c>
      <c r="Y4883" s="3">
        <v>0.31128850325894147</v>
      </c>
      <c r="Z4883" s="3">
        <v>3.9164645156969581E-2</v>
      </c>
      <c r="AA4883" s="3">
        <v>131.10403395679919</v>
      </c>
      <c r="AB4883">
        <f t="shared" si="126"/>
        <v>0.31128850325894147</v>
      </c>
      <c r="AC4883">
        <f t="shared" si="127"/>
        <v>3.9164645156969581E-2</v>
      </c>
    </row>
    <row r="4884" spans="1:29" x14ac:dyDescent="0.25">
      <c r="A4884" s="2">
        <v>4883</v>
      </c>
      <c r="B4884" s="3" t="s">
        <v>178</v>
      </c>
      <c r="C4884" s="3" t="s">
        <v>384</v>
      </c>
      <c r="D4884" s="3" t="s">
        <v>385</v>
      </c>
      <c r="E4884" s="3" t="s">
        <v>386</v>
      </c>
      <c r="F4884" s="3">
        <v>0.36</v>
      </c>
      <c r="G4884" s="3">
        <v>0.57999999999999996</v>
      </c>
      <c r="H4884" s="3" t="s">
        <v>311</v>
      </c>
      <c r="I4884" s="2">
        <v>3200</v>
      </c>
      <c r="J4884" s="3" t="s">
        <v>72</v>
      </c>
      <c r="K4884" s="2">
        <v>3200</v>
      </c>
      <c r="L4884" s="3" t="s">
        <v>64</v>
      </c>
      <c r="M4884" s="3" t="s">
        <v>404</v>
      </c>
      <c r="N4884" s="3" t="s">
        <v>311</v>
      </c>
      <c r="O4884" s="3"/>
      <c r="P4884" s="3"/>
      <c r="Q4884" s="3"/>
      <c r="R4884" s="3">
        <v>0</v>
      </c>
      <c r="S4884" s="3">
        <v>1</v>
      </c>
      <c r="T4884" s="2">
        <v>98</v>
      </c>
      <c r="U4884" s="3">
        <v>26.279019843266259</v>
      </c>
      <c r="V4884" s="3">
        <v>134.40209305783063</v>
      </c>
      <c r="W4884" s="3">
        <v>16.506481735841589</v>
      </c>
      <c r="X4884" s="3">
        <v>63690.555517098765</v>
      </c>
      <c r="Y4884" s="3">
        <v>134.40209305783063</v>
      </c>
      <c r="Z4884" s="3">
        <v>16.506467143394833</v>
      </c>
      <c r="AA4884" s="3">
        <v>63690.555517098765</v>
      </c>
      <c r="AB4884">
        <f t="shared" si="126"/>
        <v>134.40209305783063</v>
      </c>
      <c r="AC4884">
        <f t="shared" si="127"/>
        <v>16.506467143394833</v>
      </c>
    </row>
    <row r="4885" spans="1:29" x14ac:dyDescent="0.25">
      <c r="A4885" s="2">
        <v>4884</v>
      </c>
      <c r="B4885" s="3" t="s">
        <v>178</v>
      </c>
      <c r="C4885" s="3" t="s">
        <v>384</v>
      </c>
      <c r="D4885" s="3" t="s">
        <v>385</v>
      </c>
      <c r="E4885" s="3" t="s">
        <v>386</v>
      </c>
      <c r="F4885" s="3">
        <v>0.36</v>
      </c>
      <c r="G4885" s="3">
        <v>0.57999999999999996</v>
      </c>
      <c r="H4885" s="3" t="s">
        <v>311</v>
      </c>
      <c r="I4885" s="2">
        <v>3210</v>
      </c>
      <c r="J4885" s="3" t="s">
        <v>215</v>
      </c>
      <c r="K4885" s="2">
        <v>3210</v>
      </c>
      <c r="L4885" s="3" t="s">
        <v>64</v>
      </c>
      <c r="M4885" s="3" t="s">
        <v>404</v>
      </c>
      <c r="N4885" s="3" t="s">
        <v>311</v>
      </c>
      <c r="O4885" s="3"/>
      <c r="P4885" s="3"/>
      <c r="Q4885" s="3"/>
      <c r="R4885" s="3">
        <v>0</v>
      </c>
      <c r="S4885" s="3">
        <v>1</v>
      </c>
      <c r="T4885" s="2">
        <v>33</v>
      </c>
      <c r="U4885" s="3">
        <v>11.364534527405425</v>
      </c>
      <c r="V4885" s="3">
        <v>68.667260504722293</v>
      </c>
      <c r="W4885" s="3">
        <v>7.6897319072658341</v>
      </c>
      <c r="X4885" s="3">
        <v>29129.23616428992</v>
      </c>
      <c r="Y4885" s="3">
        <v>68.667260504722293</v>
      </c>
      <c r="Z4885" s="3">
        <v>7.6897251092088545</v>
      </c>
      <c r="AA4885" s="3">
        <v>29129.23616428992</v>
      </c>
      <c r="AB4885">
        <f t="shared" si="126"/>
        <v>68.667260504722293</v>
      </c>
      <c r="AC4885">
        <f t="shared" si="127"/>
        <v>7.6897251092088545</v>
      </c>
    </row>
    <row r="4886" spans="1:29" x14ac:dyDescent="0.25">
      <c r="A4886" s="2">
        <v>4885</v>
      </c>
      <c r="B4886" s="3" t="s">
        <v>178</v>
      </c>
      <c r="C4886" s="3" t="s">
        <v>384</v>
      </c>
      <c r="D4886" s="3" t="s">
        <v>385</v>
      </c>
      <c r="E4886" s="3" t="s">
        <v>386</v>
      </c>
      <c r="F4886" s="3">
        <v>0.36</v>
      </c>
      <c r="G4886" s="3">
        <v>0.57999999999999996</v>
      </c>
      <c r="H4886" s="3" t="s">
        <v>311</v>
      </c>
      <c r="I4886" s="2">
        <v>3300</v>
      </c>
      <c r="J4886" s="3" t="s">
        <v>39</v>
      </c>
      <c r="K4886" s="2">
        <v>3300</v>
      </c>
      <c r="L4886" s="3"/>
      <c r="M4886" s="3" t="s">
        <v>404</v>
      </c>
      <c r="N4886" s="3" t="s">
        <v>311</v>
      </c>
      <c r="O4886" s="3" t="s">
        <v>31</v>
      </c>
      <c r="P4886" s="3"/>
      <c r="Q4886" s="3"/>
      <c r="R4886" s="3">
        <v>0</v>
      </c>
      <c r="S4886" s="3">
        <v>1</v>
      </c>
      <c r="T4886" s="2">
        <v>133</v>
      </c>
      <c r="U4886" s="3">
        <v>35.963414815445589</v>
      </c>
      <c r="V4886" s="3">
        <v>228.2583024317976</v>
      </c>
      <c r="W4886" s="3">
        <v>28.030312629432821</v>
      </c>
      <c r="X4886" s="3">
        <v>91720.16354865121</v>
      </c>
      <c r="Y4886" s="3">
        <v>228.2583024317976</v>
      </c>
      <c r="Z4886" s="3">
        <v>28.030287849419061</v>
      </c>
      <c r="AA4886" s="3">
        <v>91720.16354865121</v>
      </c>
      <c r="AB4886">
        <f t="shared" si="126"/>
        <v>228.2583024317976</v>
      </c>
      <c r="AC4886">
        <f t="shared" si="127"/>
        <v>28.030287849419061</v>
      </c>
    </row>
    <row r="4887" spans="1:29" x14ac:dyDescent="0.25">
      <c r="A4887" s="2">
        <v>4886</v>
      </c>
      <c r="B4887" s="3" t="s">
        <v>178</v>
      </c>
      <c r="C4887" s="3" t="s">
        <v>384</v>
      </c>
      <c r="D4887" s="3" t="s">
        <v>385</v>
      </c>
      <c r="E4887" s="3" t="s">
        <v>386</v>
      </c>
      <c r="F4887" s="3">
        <v>0.36</v>
      </c>
      <c r="G4887" s="3">
        <v>0.57999999999999996</v>
      </c>
      <c r="H4887" s="3" t="s">
        <v>311</v>
      </c>
      <c r="I4887" s="2">
        <v>4110</v>
      </c>
      <c r="J4887" s="3" t="s">
        <v>77</v>
      </c>
      <c r="K4887" s="2">
        <v>4110</v>
      </c>
      <c r="L4887" s="3" t="s">
        <v>64</v>
      </c>
      <c r="M4887" s="3" t="s">
        <v>404</v>
      </c>
      <c r="N4887" s="3" t="s">
        <v>311</v>
      </c>
      <c r="O4887" s="3"/>
      <c r="P4887" s="3"/>
      <c r="Q4887" s="3"/>
      <c r="R4887" s="3">
        <v>0</v>
      </c>
      <c r="S4887" s="3">
        <v>1</v>
      </c>
      <c r="T4887" s="2">
        <v>107</v>
      </c>
      <c r="U4887" s="3">
        <v>20.140778513747414</v>
      </c>
      <c r="V4887" s="3">
        <v>129.48680061549922</v>
      </c>
      <c r="W4887" s="3">
        <v>13.855823353679957</v>
      </c>
      <c r="X4887" s="3">
        <v>55279.674776325177</v>
      </c>
      <c r="Y4887" s="3">
        <v>129.48680061549922</v>
      </c>
      <c r="Z4887" s="3">
        <v>13.855811104530341</v>
      </c>
      <c r="AA4887" s="3">
        <v>55279.674776325177</v>
      </c>
      <c r="AB4887">
        <f t="shared" si="126"/>
        <v>129.48680061549922</v>
      </c>
      <c r="AC4887">
        <f t="shared" si="127"/>
        <v>13.855811104530341</v>
      </c>
    </row>
    <row r="4888" spans="1:29" x14ac:dyDescent="0.25">
      <c r="A4888" s="2">
        <v>4887</v>
      </c>
      <c r="B4888" s="3" t="s">
        <v>178</v>
      </c>
      <c r="C4888" s="3" t="s">
        <v>384</v>
      </c>
      <c r="D4888" s="3" t="s">
        <v>385</v>
      </c>
      <c r="E4888" s="3" t="s">
        <v>386</v>
      </c>
      <c r="F4888" s="3">
        <v>0.36</v>
      </c>
      <c r="G4888" s="3">
        <v>0.57999999999999996</v>
      </c>
      <c r="H4888" s="3" t="s">
        <v>311</v>
      </c>
      <c r="I4888" s="2">
        <v>4200</v>
      </c>
      <c r="J4888" s="3" t="s">
        <v>78</v>
      </c>
      <c r="K4888" s="2">
        <v>4200</v>
      </c>
      <c r="L4888" s="3" t="s">
        <v>64</v>
      </c>
      <c r="M4888" s="3" t="s">
        <v>404</v>
      </c>
      <c r="N4888" s="3" t="s">
        <v>311</v>
      </c>
      <c r="O4888" s="3"/>
      <c r="P4888" s="3"/>
      <c r="Q4888" s="3"/>
      <c r="R4888" s="3">
        <v>0</v>
      </c>
      <c r="S4888" s="3">
        <v>1</v>
      </c>
      <c r="T4888" s="2">
        <v>84</v>
      </c>
      <c r="U4888" s="3">
        <v>18.605905761032734</v>
      </c>
      <c r="V4888" s="3">
        <v>108.86580588031315</v>
      </c>
      <c r="W4888" s="3">
        <v>13.352946490290195</v>
      </c>
      <c r="X4888" s="3">
        <v>50630.143188396374</v>
      </c>
      <c r="Y4888" s="3">
        <v>108.86580588031315</v>
      </c>
      <c r="Z4888" s="3">
        <v>13.35293468570557</v>
      </c>
      <c r="AA4888" s="3">
        <v>50630.143188396374</v>
      </c>
      <c r="AB4888">
        <f t="shared" si="126"/>
        <v>108.86580588031315</v>
      </c>
      <c r="AC4888">
        <f t="shared" si="127"/>
        <v>13.35293468570557</v>
      </c>
    </row>
    <row r="4889" spans="1:29" x14ac:dyDescent="0.25">
      <c r="A4889" s="2">
        <v>4888</v>
      </c>
      <c r="B4889" s="3" t="s">
        <v>178</v>
      </c>
      <c r="C4889" s="3" t="s">
        <v>384</v>
      </c>
      <c r="D4889" s="3" t="s">
        <v>385</v>
      </c>
      <c r="E4889" s="3" t="s">
        <v>386</v>
      </c>
      <c r="F4889" s="3">
        <v>0.36</v>
      </c>
      <c r="G4889" s="3">
        <v>0.57999999999999996</v>
      </c>
      <c r="H4889" s="3" t="s">
        <v>311</v>
      </c>
      <c r="I4889" s="2">
        <v>4220</v>
      </c>
      <c r="J4889" s="3" t="s">
        <v>397</v>
      </c>
      <c r="K4889" s="2">
        <v>4220</v>
      </c>
      <c r="L4889" s="3" t="s">
        <v>64</v>
      </c>
      <c r="M4889" s="3" t="s">
        <v>404</v>
      </c>
      <c r="N4889" s="3" t="s">
        <v>311</v>
      </c>
      <c r="O4889" s="3"/>
      <c r="P4889" s="3"/>
      <c r="Q4889" s="3"/>
      <c r="R4889" s="3">
        <v>0</v>
      </c>
      <c r="S4889" s="3">
        <v>1</v>
      </c>
      <c r="T4889" s="2">
        <v>141</v>
      </c>
      <c r="U4889" s="3">
        <v>38.106044173186305</v>
      </c>
      <c r="V4889" s="3">
        <v>192.87025505414795</v>
      </c>
      <c r="W4889" s="3">
        <v>31.771813947534184</v>
      </c>
      <c r="X4889" s="3">
        <v>87638.923223877078</v>
      </c>
      <c r="Y4889" s="3">
        <v>192.87025505414795</v>
      </c>
      <c r="Z4889" s="3">
        <v>31.771785859870761</v>
      </c>
      <c r="AA4889" s="3">
        <v>87638.923223877078</v>
      </c>
      <c r="AB4889">
        <f t="shared" si="126"/>
        <v>192.87025505414795</v>
      </c>
      <c r="AC4889">
        <f t="shared" si="127"/>
        <v>31.771785859870761</v>
      </c>
    </row>
    <row r="4890" spans="1:29" x14ac:dyDescent="0.25">
      <c r="A4890" s="2">
        <v>4889</v>
      </c>
      <c r="B4890" s="3" t="s">
        <v>178</v>
      </c>
      <c r="C4890" s="3" t="s">
        <v>384</v>
      </c>
      <c r="D4890" s="3" t="s">
        <v>385</v>
      </c>
      <c r="E4890" s="3" t="s">
        <v>386</v>
      </c>
      <c r="F4890" s="3">
        <v>0.36</v>
      </c>
      <c r="G4890" s="3">
        <v>0.57999999999999996</v>
      </c>
      <c r="H4890" s="3" t="s">
        <v>311</v>
      </c>
      <c r="I4890" s="2">
        <v>4280</v>
      </c>
      <c r="J4890" s="3" t="s">
        <v>80</v>
      </c>
      <c r="K4890" s="2">
        <v>4280</v>
      </c>
      <c r="L4890" s="3" t="s">
        <v>64</v>
      </c>
      <c r="M4890" s="3" t="s">
        <v>404</v>
      </c>
      <c r="N4890" s="3" t="s">
        <v>311</v>
      </c>
      <c r="O4890" s="3"/>
      <c r="P4890" s="3"/>
      <c r="Q4890" s="3"/>
      <c r="R4890" s="3">
        <v>0</v>
      </c>
      <c r="S4890" s="3">
        <v>1</v>
      </c>
      <c r="T4890" s="2">
        <v>16</v>
      </c>
      <c r="U4890" s="3">
        <v>1.5369079201115166</v>
      </c>
      <c r="V4890" s="3">
        <v>10.764185654092543</v>
      </c>
      <c r="W4890" s="3">
        <v>1.3989623547110905</v>
      </c>
      <c r="X4890" s="3">
        <v>4447.0816661814533</v>
      </c>
      <c r="Y4890" s="3">
        <v>10.764185654092543</v>
      </c>
      <c r="Z4890" s="3">
        <v>1.3989611179676096</v>
      </c>
      <c r="AA4890" s="3">
        <v>4447.0816661814533</v>
      </c>
      <c r="AB4890">
        <f t="shared" si="126"/>
        <v>10.764185654092543</v>
      </c>
      <c r="AC4890">
        <f t="shared" si="127"/>
        <v>1.3989611179676096</v>
      </c>
    </row>
    <row r="4891" spans="1:29" x14ac:dyDescent="0.25">
      <c r="A4891" s="2">
        <v>4890</v>
      </c>
      <c r="B4891" s="3" t="s">
        <v>178</v>
      </c>
      <c r="C4891" s="3" t="s">
        <v>384</v>
      </c>
      <c r="D4891" s="3" t="s">
        <v>385</v>
      </c>
      <c r="E4891" s="3" t="s">
        <v>386</v>
      </c>
      <c r="F4891" s="3">
        <v>0.36</v>
      </c>
      <c r="G4891" s="3">
        <v>0.57999999999999996</v>
      </c>
      <c r="H4891" s="3" t="s">
        <v>311</v>
      </c>
      <c r="I4891" s="2">
        <v>4340</v>
      </c>
      <c r="J4891" s="3" t="s">
        <v>82</v>
      </c>
      <c r="K4891" s="2">
        <v>4340</v>
      </c>
      <c r="L4891" s="3" t="s">
        <v>64</v>
      </c>
      <c r="M4891" s="3" t="s">
        <v>404</v>
      </c>
      <c r="N4891" s="3" t="s">
        <v>311</v>
      </c>
      <c r="O4891" s="3"/>
      <c r="P4891" s="3"/>
      <c r="Q4891" s="3"/>
      <c r="R4891" s="3">
        <v>0</v>
      </c>
      <c r="S4891" s="3">
        <v>1</v>
      </c>
      <c r="T4891" s="2">
        <v>329</v>
      </c>
      <c r="U4891" s="3">
        <v>74.65295788823461</v>
      </c>
      <c r="V4891" s="3">
        <v>435.06969086006899</v>
      </c>
      <c r="W4891" s="3">
        <v>56.858583110514999</v>
      </c>
      <c r="X4891" s="3">
        <v>200002.66143377745</v>
      </c>
      <c r="Y4891" s="3">
        <v>435.06969086006899</v>
      </c>
      <c r="Z4891" s="3">
        <v>56.85853284505805</v>
      </c>
      <c r="AA4891" s="3">
        <v>200002.66143377745</v>
      </c>
      <c r="AB4891">
        <f t="shared" si="126"/>
        <v>435.06969086006899</v>
      </c>
      <c r="AC4891">
        <f t="shared" si="127"/>
        <v>56.85853284505805</v>
      </c>
    </row>
    <row r="4892" spans="1:29" x14ac:dyDescent="0.25">
      <c r="A4892" s="2">
        <v>4891</v>
      </c>
      <c r="B4892" s="3" t="s">
        <v>178</v>
      </c>
      <c r="C4892" s="3" t="s">
        <v>384</v>
      </c>
      <c r="D4892" s="3" t="s">
        <v>385</v>
      </c>
      <c r="E4892" s="3" t="s">
        <v>386</v>
      </c>
      <c r="F4892" s="3">
        <v>0.36</v>
      </c>
      <c r="G4892" s="3">
        <v>0.57999999999999996</v>
      </c>
      <c r="H4892" s="3" t="s">
        <v>311</v>
      </c>
      <c r="I4892" s="2">
        <v>5120</v>
      </c>
      <c r="J4892" s="3" t="s">
        <v>398</v>
      </c>
      <c r="K4892" s="2">
        <v>5120</v>
      </c>
      <c r="L4892" s="3" t="s">
        <v>64</v>
      </c>
      <c r="M4892" s="3" t="s">
        <v>404</v>
      </c>
      <c r="N4892" s="3" t="s">
        <v>311</v>
      </c>
      <c r="O4892" s="3"/>
      <c r="P4892" s="3"/>
      <c r="Q4892" s="3"/>
      <c r="R4892" s="3">
        <v>0</v>
      </c>
      <c r="S4892" s="3">
        <v>1</v>
      </c>
      <c r="T4892" s="2">
        <v>512</v>
      </c>
      <c r="U4892" s="3">
        <v>94.993591911777088</v>
      </c>
      <c r="V4892" s="3">
        <v>353.72267391067805</v>
      </c>
      <c r="W4892" s="3">
        <v>51.483865562775122</v>
      </c>
      <c r="X4892" s="3">
        <v>138955.69790415268</v>
      </c>
      <c r="Y4892" s="3">
        <v>353.72267391067805</v>
      </c>
      <c r="Z4892" s="3">
        <v>51.483820048801974</v>
      </c>
      <c r="AA4892" s="3">
        <v>138955.69790415268</v>
      </c>
      <c r="AB4892">
        <f t="shared" si="126"/>
        <v>353.72267391067805</v>
      </c>
      <c r="AC4892">
        <f t="shared" si="127"/>
        <v>51.483820048801974</v>
      </c>
    </row>
    <row r="4893" spans="1:29" x14ac:dyDescent="0.25">
      <c r="A4893" s="2">
        <v>4892</v>
      </c>
      <c r="B4893" s="3" t="s">
        <v>178</v>
      </c>
      <c r="C4893" s="3" t="s">
        <v>384</v>
      </c>
      <c r="D4893" s="3" t="s">
        <v>385</v>
      </c>
      <c r="E4893" s="3" t="s">
        <v>386</v>
      </c>
      <c r="F4893" s="3">
        <v>0.36</v>
      </c>
      <c r="G4893" s="3">
        <v>0.57999999999999996</v>
      </c>
      <c r="H4893" s="3" t="s">
        <v>311</v>
      </c>
      <c r="I4893" s="2">
        <v>5300</v>
      </c>
      <c r="J4893" s="3" t="s">
        <v>88</v>
      </c>
      <c r="K4893" s="2">
        <v>5300</v>
      </c>
      <c r="L4893" s="3" t="s">
        <v>64</v>
      </c>
      <c r="M4893" s="3" t="s">
        <v>404</v>
      </c>
      <c r="N4893" s="3" t="s">
        <v>311</v>
      </c>
      <c r="O4893" s="3"/>
      <c r="P4893" s="3"/>
      <c r="Q4893" s="3"/>
      <c r="R4893" s="3">
        <v>0</v>
      </c>
      <c r="S4893" s="3">
        <v>1</v>
      </c>
      <c r="T4893" s="2">
        <v>50</v>
      </c>
      <c r="U4893" s="3">
        <v>10.627255456468287</v>
      </c>
      <c r="V4893" s="3">
        <v>4.031838832864997</v>
      </c>
      <c r="W4893" s="3">
        <v>0.49242688118529598</v>
      </c>
      <c r="X4893" s="3">
        <v>12390.189336916141</v>
      </c>
      <c r="Y4893" s="3">
        <v>4.031838832864997</v>
      </c>
      <c r="Z4893" s="3">
        <v>0.49242644585854617</v>
      </c>
      <c r="AA4893" s="3">
        <v>12390.189336916141</v>
      </c>
      <c r="AB4893">
        <f t="shared" si="126"/>
        <v>4.031838832864997</v>
      </c>
      <c r="AC4893">
        <f t="shared" si="127"/>
        <v>0.49242644585854617</v>
      </c>
    </row>
    <row r="4894" spans="1:29" x14ac:dyDescent="0.25">
      <c r="A4894" s="2">
        <v>4893</v>
      </c>
      <c r="B4894" s="3" t="s">
        <v>178</v>
      </c>
      <c r="C4894" s="3" t="s">
        <v>384</v>
      </c>
      <c r="D4894" s="3" t="s">
        <v>385</v>
      </c>
      <c r="E4894" s="3" t="s">
        <v>386</v>
      </c>
      <c r="F4894" s="3">
        <v>0.36</v>
      </c>
      <c r="G4894" s="3">
        <v>0.57999999999999996</v>
      </c>
      <c r="H4894" s="3" t="s">
        <v>311</v>
      </c>
      <c r="I4894" s="2">
        <v>6170</v>
      </c>
      <c r="J4894" s="3" t="s">
        <v>94</v>
      </c>
      <c r="K4894" s="2">
        <v>6170</v>
      </c>
      <c r="L4894" s="3" t="s">
        <v>64</v>
      </c>
      <c r="M4894" s="3" t="s">
        <v>404</v>
      </c>
      <c r="N4894" s="3" t="s">
        <v>311</v>
      </c>
      <c r="O4894" s="3"/>
      <c r="P4894" s="3"/>
      <c r="Q4894" s="3"/>
      <c r="R4894" s="3">
        <v>0</v>
      </c>
      <c r="S4894" s="3">
        <v>1</v>
      </c>
      <c r="T4894" s="2">
        <v>33</v>
      </c>
      <c r="U4894" s="3">
        <v>7.5094393686629175</v>
      </c>
      <c r="V4894" s="3">
        <v>49.254744792749442</v>
      </c>
      <c r="W4894" s="3">
        <v>5.0843010379125513</v>
      </c>
      <c r="X4894" s="3">
        <v>19601.293601041103</v>
      </c>
      <c r="Y4894" s="3">
        <v>49.254744792749442</v>
      </c>
      <c r="Z4894" s="3">
        <v>5.0842965431696152</v>
      </c>
      <c r="AA4894" s="3">
        <v>19601.293601041103</v>
      </c>
      <c r="AB4894">
        <f t="shared" si="126"/>
        <v>49.254744792749442</v>
      </c>
      <c r="AC4894">
        <f t="shared" si="127"/>
        <v>5.0842965431696152</v>
      </c>
    </row>
    <row r="4895" spans="1:29" x14ac:dyDescent="0.25">
      <c r="A4895" s="2">
        <v>4894</v>
      </c>
      <c r="B4895" s="3" t="s">
        <v>178</v>
      </c>
      <c r="C4895" s="3" t="s">
        <v>384</v>
      </c>
      <c r="D4895" s="3" t="s">
        <v>385</v>
      </c>
      <c r="E4895" s="3" t="s">
        <v>386</v>
      </c>
      <c r="F4895" s="3">
        <v>0.36</v>
      </c>
      <c r="G4895" s="3">
        <v>0.57999999999999996</v>
      </c>
      <c r="H4895" s="3" t="s">
        <v>311</v>
      </c>
      <c r="I4895" s="2">
        <v>6300</v>
      </c>
      <c r="J4895" s="3" t="s">
        <v>99</v>
      </c>
      <c r="K4895" s="2">
        <v>6300</v>
      </c>
      <c r="L4895" s="3" t="s">
        <v>64</v>
      </c>
      <c r="M4895" s="3" t="s">
        <v>404</v>
      </c>
      <c r="N4895" s="3" t="s">
        <v>311</v>
      </c>
      <c r="O4895" s="3"/>
      <c r="P4895" s="3"/>
      <c r="Q4895" s="3"/>
      <c r="R4895" s="3">
        <v>0</v>
      </c>
      <c r="S4895" s="3">
        <v>1</v>
      </c>
      <c r="T4895" s="2">
        <v>16</v>
      </c>
      <c r="U4895" s="3">
        <v>1.981312980604655</v>
      </c>
      <c r="V4895" s="3">
        <v>14.72469326477905</v>
      </c>
      <c r="W4895" s="3">
        <v>1.8790449617784568</v>
      </c>
      <c r="X4895" s="3">
        <v>6248.8299685773545</v>
      </c>
      <c r="Y4895" s="3">
        <v>14.72469326477905</v>
      </c>
      <c r="Z4895" s="3">
        <v>1.8790433006211011</v>
      </c>
      <c r="AA4895" s="3">
        <v>6248.8299685773545</v>
      </c>
      <c r="AB4895">
        <f t="shared" si="126"/>
        <v>14.72469326477905</v>
      </c>
      <c r="AC4895">
        <f t="shared" si="127"/>
        <v>1.8790433006211011</v>
      </c>
    </row>
    <row r="4896" spans="1:29" x14ac:dyDescent="0.25">
      <c r="A4896" s="2">
        <v>4895</v>
      </c>
      <c r="B4896" s="3" t="s">
        <v>178</v>
      </c>
      <c r="C4896" s="3" t="s">
        <v>384</v>
      </c>
      <c r="D4896" s="3" t="s">
        <v>385</v>
      </c>
      <c r="E4896" s="3" t="s">
        <v>386</v>
      </c>
      <c r="F4896" s="3">
        <v>0.36</v>
      </c>
      <c r="G4896" s="3">
        <v>0.57999999999999996</v>
      </c>
      <c r="H4896" s="3" t="s">
        <v>311</v>
      </c>
      <c r="I4896" s="2">
        <v>6410</v>
      </c>
      <c r="J4896" s="3" t="s">
        <v>100</v>
      </c>
      <c r="K4896" s="2">
        <v>6410</v>
      </c>
      <c r="L4896" s="3" t="s">
        <v>64</v>
      </c>
      <c r="M4896" s="3" t="s">
        <v>404</v>
      </c>
      <c r="N4896" s="3" t="s">
        <v>311</v>
      </c>
      <c r="O4896" s="3"/>
      <c r="P4896" s="3"/>
      <c r="Q4896" s="3"/>
      <c r="R4896" s="3">
        <v>0</v>
      </c>
      <c r="S4896" s="3">
        <v>1</v>
      </c>
      <c r="T4896" s="2">
        <v>8</v>
      </c>
      <c r="U4896" s="3">
        <v>0.90540965130413265</v>
      </c>
      <c r="V4896" s="3">
        <v>5.9726290151593533</v>
      </c>
      <c r="W4896" s="3">
        <v>0.69369670411942197</v>
      </c>
      <c r="X4896" s="3">
        <v>2582.7582914180948</v>
      </c>
      <c r="Y4896" s="3">
        <v>5.9726290151593533</v>
      </c>
      <c r="Z4896" s="3">
        <v>0.69369609086140793</v>
      </c>
      <c r="AA4896" s="3">
        <v>2582.7582914180948</v>
      </c>
      <c r="AB4896">
        <f t="shared" si="126"/>
        <v>5.9726290151593533</v>
      </c>
      <c r="AC4896">
        <f t="shared" si="127"/>
        <v>0.69369609086140793</v>
      </c>
    </row>
    <row r="4897" spans="1:29" x14ac:dyDescent="0.25">
      <c r="A4897" s="2">
        <v>4896</v>
      </c>
      <c r="B4897" s="3" t="s">
        <v>178</v>
      </c>
      <c r="C4897" s="3" t="s">
        <v>384</v>
      </c>
      <c r="D4897" s="3" t="s">
        <v>385</v>
      </c>
      <c r="E4897" s="3" t="s">
        <v>386</v>
      </c>
      <c r="F4897" s="3">
        <v>0.36</v>
      </c>
      <c r="G4897" s="3">
        <v>0.57999999999999996</v>
      </c>
      <c r="H4897" s="3" t="s">
        <v>311</v>
      </c>
      <c r="I4897" s="2">
        <v>6440</v>
      </c>
      <c r="J4897" s="3" t="s">
        <v>103</v>
      </c>
      <c r="K4897" s="2">
        <v>6440</v>
      </c>
      <c r="L4897" s="3" t="s">
        <v>64</v>
      </c>
      <c r="M4897" s="3" t="s">
        <v>404</v>
      </c>
      <c r="N4897" s="3" t="s">
        <v>311</v>
      </c>
      <c r="O4897" s="3"/>
      <c r="P4897" s="3"/>
      <c r="Q4897" s="3"/>
      <c r="R4897" s="3">
        <v>0</v>
      </c>
      <c r="S4897" s="3">
        <v>1</v>
      </c>
      <c r="T4897" s="2">
        <v>1</v>
      </c>
      <c r="U4897" s="3">
        <v>5.0458045177557004E-3</v>
      </c>
      <c r="V4897" s="3">
        <v>2.769406519415497E-2</v>
      </c>
      <c r="W4897" s="3">
        <v>3.3618893529715217E-3</v>
      </c>
      <c r="X4897" s="3">
        <v>12.160790042532771</v>
      </c>
      <c r="Y4897" s="3">
        <v>2.769406519415497E-2</v>
      </c>
      <c r="Z4897" s="3">
        <v>3.3618863809153198E-3</v>
      </c>
      <c r="AA4897" s="3">
        <v>12.160790042532771</v>
      </c>
      <c r="AB4897">
        <f t="shared" si="126"/>
        <v>2.769406519415497E-2</v>
      </c>
      <c r="AC4897">
        <f t="shared" si="127"/>
        <v>3.3618863809153198E-3</v>
      </c>
    </row>
    <row r="4898" spans="1:29" x14ac:dyDescent="0.25">
      <c r="A4898" s="2">
        <v>4897</v>
      </c>
      <c r="B4898" s="3" t="s">
        <v>178</v>
      </c>
      <c r="C4898" s="3" t="s">
        <v>384</v>
      </c>
      <c r="D4898" s="3" t="s">
        <v>385</v>
      </c>
      <c r="E4898" s="3" t="s">
        <v>386</v>
      </c>
      <c r="F4898" s="3">
        <v>0.36</v>
      </c>
      <c r="G4898" s="3">
        <v>0.57999999999999996</v>
      </c>
      <c r="H4898" s="3" t="s">
        <v>311</v>
      </c>
      <c r="I4898" s="2">
        <v>7430</v>
      </c>
      <c r="J4898" s="3" t="s">
        <v>55</v>
      </c>
      <c r="K4898" s="2">
        <v>1000</v>
      </c>
      <c r="L4898" s="3"/>
      <c r="M4898" s="3" t="s">
        <v>404</v>
      </c>
      <c r="N4898" s="3" t="s">
        <v>311</v>
      </c>
      <c r="O4898" s="3"/>
      <c r="P4898" s="3"/>
      <c r="Q4898" s="3"/>
      <c r="R4898" s="3">
        <v>0</v>
      </c>
      <c r="S4898" s="3">
        <v>1</v>
      </c>
      <c r="T4898" s="2">
        <v>11</v>
      </c>
      <c r="U4898" s="3">
        <v>0.210909015075881</v>
      </c>
      <c r="V4898" s="3">
        <v>1.3427162056326898</v>
      </c>
      <c r="W4898" s="3">
        <v>0.17688041886577521</v>
      </c>
      <c r="X4898" s="3">
        <v>633.79625650461082</v>
      </c>
      <c r="Y4898" s="3">
        <v>1.3427162056326898</v>
      </c>
      <c r="Z4898" s="3">
        <v>0.17688026249580235</v>
      </c>
      <c r="AA4898" s="3">
        <v>633.79625650461082</v>
      </c>
      <c r="AB4898">
        <f t="shared" si="126"/>
        <v>1.3427162056326898</v>
      </c>
      <c r="AC4898">
        <f t="shared" si="127"/>
        <v>0.17688026249580235</v>
      </c>
    </row>
    <row r="4899" spans="1:29" x14ac:dyDescent="0.25">
      <c r="A4899" s="2">
        <v>4898</v>
      </c>
      <c r="B4899" s="3" t="s">
        <v>178</v>
      </c>
      <c r="C4899" s="3" t="s">
        <v>384</v>
      </c>
      <c r="D4899" s="3" t="s">
        <v>385</v>
      </c>
      <c r="E4899" s="3" t="s">
        <v>386</v>
      </c>
      <c r="F4899" s="3">
        <v>0.36</v>
      </c>
      <c r="G4899" s="3">
        <v>0.57999999999999996</v>
      </c>
      <c r="H4899" s="3" t="s">
        <v>311</v>
      </c>
      <c r="I4899" s="2">
        <v>7430</v>
      </c>
      <c r="J4899" s="3" t="s">
        <v>55</v>
      </c>
      <c r="K4899" s="2">
        <v>7430</v>
      </c>
      <c r="L4899" s="3"/>
      <c r="M4899" s="3" t="s">
        <v>404</v>
      </c>
      <c r="N4899" s="3" t="s">
        <v>311</v>
      </c>
      <c r="O4899" s="3"/>
      <c r="P4899" s="3"/>
      <c r="Q4899" s="3"/>
      <c r="R4899" s="3">
        <v>0</v>
      </c>
      <c r="S4899" s="3">
        <v>1</v>
      </c>
      <c r="T4899" s="2">
        <v>20</v>
      </c>
      <c r="U4899" s="3">
        <v>5.7651353500954237</v>
      </c>
      <c r="V4899" s="3">
        <v>39.36286306445394</v>
      </c>
      <c r="W4899" s="3">
        <v>4.8599527293213614</v>
      </c>
      <c r="X4899" s="3">
        <v>18439.946078924062</v>
      </c>
      <c r="Y4899" s="3">
        <v>39.36286306445394</v>
      </c>
      <c r="Z4899" s="3">
        <v>4.8599484329120761</v>
      </c>
      <c r="AA4899" s="3">
        <v>18439.946078924062</v>
      </c>
      <c r="AB4899">
        <f t="shared" si="126"/>
        <v>39.36286306445394</v>
      </c>
      <c r="AC4899">
        <f t="shared" si="127"/>
        <v>4.8599484329120761</v>
      </c>
    </row>
    <row r="4900" spans="1:29" x14ac:dyDescent="0.25">
      <c r="A4900" s="2">
        <v>4899</v>
      </c>
      <c r="B4900" s="3" t="s">
        <v>178</v>
      </c>
      <c r="C4900" s="3" t="s">
        <v>384</v>
      </c>
      <c r="D4900" s="3" t="s">
        <v>385</v>
      </c>
      <c r="E4900" s="3" t="s">
        <v>386</v>
      </c>
      <c r="F4900" s="3">
        <v>0.36</v>
      </c>
      <c r="G4900" s="3">
        <v>0.57999999999999996</v>
      </c>
      <c r="H4900" s="3" t="s">
        <v>311</v>
      </c>
      <c r="I4900" s="2">
        <v>8110</v>
      </c>
      <c r="J4900" s="3" t="s">
        <v>128</v>
      </c>
      <c r="K4900" s="2">
        <v>8110</v>
      </c>
      <c r="L4900" s="3"/>
      <c r="M4900" s="3" t="s">
        <v>404</v>
      </c>
      <c r="N4900" s="3" t="s">
        <v>311</v>
      </c>
      <c r="O4900" s="3"/>
      <c r="P4900" s="3"/>
      <c r="Q4900" s="3"/>
      <c r="R4900" s="3">
        <v>0</v>
      </c>
      <c r="S4900" s="3">
        <v>1</v>
      </c>
      <c r="T4900" s="2">
        <v>76</v>
      </c>
      <c r="U4900" s="3">
        <v>8.5193973449269986</v>
      </c>
      <c r="V4900" s="3">
        <v>65.203550233988608</v>
      </c>
      <c r="W4900" s="3">
        <v>8.5599491630539433</v>
      </c>
      <c r="X4900" s="3">
        <v>29152.842332549932</v>
      </c>
      <c r="Y4900" s="3">
        <v>65.203550233988608</v>
      </c>
      <c r="Z4900" s="3">
        <v>8.559941595687107</v>
      </c>
      <c r="AA4900" s="3">
        <v>29152.842332549932</v>
      </c>
      <c r="AB4900">
        <f t="shared" si="126"/>
        <v>65.203550233988608</v>
      </c>
      <c r="AC4900">
        <f t="shared" si="127"/>
        <v>8.559941595687107</v>
      </c>
    </row>
    <row r="4901" spans="1:29" x14ac:dyDescent="0.25">
      <c r="A4901" s="2">
        <v>4900</v>
      </c>
      <c r="B4901" s="3" t="s">
        <v>178</v>
      </c>
      <c r="C4901" s="3" t="s">
        <v>384</v>
      </c>
      <c r="D4901" s="3" t="s">
        <v>385</v>
      </c>
      <c r="E4901" s="3" t="s">
        <v>386</v>
      </c>
      <c r="F4901" s="3">
        <v>0.36</v>
      </c>
      <c r="G4901" s="3">
        <v>0.57999999999999996</v>
      </c>
      <c r="H4901" s="3" t="s">
        <v>311</v>
      </c>
      <c r="I4901" s="2">
        <v>8140</v>
      </c>
      <c r="J4901" s="3" t="s">
        <v>57</v>
      </c>
      <c r="K4901" s="2">
        <v>8140</v>
      </c>
      <c r="L4901" s="3"/>
      <c r="M4901" s="3" t="s">
        <v>404</v>
      </c>
      <c r="N4901" s="3" t="s">
        <v>311</v>
      </c>
      <c r="O4901" s="3"/>
      <c r="P4901" s="3"/>
      <c r="Q4901" s="3"/>
      <c r="R4901" s="3">
        <v>0</v>
      </c>
      <c r="S4901" s="3">
        <v>1</v>
      </c>
      <c r="T4901" s="2">
        <v>18</v>
      </c>
      <c r="U4901" s="3">
        <v>0.40229126425994338</v>
      </c>
      <c r="V4901" s="3">
        <v>2.9468148765031716</v>
      </c>
      <c r="W4901" s="3">
        <v>0.41543501917419179</v>
      </c>
      <c r="X4901" s="3">
        <v>1257.6599047466805</v>
      </c>
      <c r="Y4901" s="3">
        <v>2.9468148765031716</v>
      </c>
      <c r="Z4901" s="3">
        <v>0.41543465191159173</v>
      </c>
      <c r="AA4901" s="3">
        <v>1257.6599047466805</v>
      </c>
      <c r="AB4901">
        <f t="shared" si="126"/>
        <v>2.9468148765031716</v>
      </c>
      <c r="AC4901">
        <f t="shared" si="127"/>
        <v>0.41543465191159173</v>
      </c>
    </row>
    <row r="4902" spans="1:29" x14ac:dyDescent="0.25">
      <c r="A4902" s="2">
        <v>4901</v>
      </c>
      <c r="B4902" s="3" t="s">
        <v>178</v>
      </c>
      <c r="C4902" s="3" t="s">
        <v>384</v>
      </c>
      <c r="D4902" s="3" t="s">
        <v>385</v>
      </c>
      <c r="E4902" s="3" t="s">
        <v>386</v>
      </c>
      <c r="F4902" s="3">
        <v>0.36</v>
      </c>
      <c r="G4902" s="3">
        <v>0.57999999999999996</v>
      </c>
      <c r="H4902" s="3" t="s">
        <v>311</v>
      </c>
      <c r="I4902" s="2">
        <v>8140</v>
      </c>
      <c r="J4902" s="3" t="s">
        <v>57</v>
      </c>
      <c r="K4902" s="2">
        <v>8140</v>
      </c>
      <c r="L4902" s="3"/>
      <c r="M4902" s="3" t="s">
        <v>405</v>
      </c>
      <c r="N4902" s="3" t="s">
        <v>311</v>
      </c>
      <c r="O4902" s="3"/>
      <c r="P4902" s="3"/>
      <c r="Q4902" s="3"/>
      <c r="R4902" s="3">
        <v>0</v>
      </c>
      <c r="S4902" s="3">
        <v>1</v>
      </c>
      <c r="T4902" s="2">
        <v>8</v>
      </c>
      <c r="U4902" s="3">
        <v>0.63666121341183934</v>
      </c>
      <c r="V4902" s="3">
        <v>5.6876508780997836</v>
      </c>
      <c r="W4902" s="3">
        <v>0.71592524963386028</v>
      </c>
      <c r="X4902" s="3">
        <v>2382.6740563490525</v>
      </c>
      <c r="Y4902" s="3">
        <v>5.6876508780997836</v>
      </c>
      <c r="Z4902" s="3">
        <v>0.71592461672484731</v>
      </c>
      <c r="AA4902" s="3">
        <v>2382.6740563490525</v>
      </c>
      <c r="AB4902">
        <f t="shared" si="126"/>
        <v>5.6876508780997836</v>
      </c>
      <c r="AC4902">
        <f t="shared" si="127"/>
        <v>0.71592461672484731</v>
      </c>
    </row>
    <row r="4903" spans="1:29" x14ac:dyDescent="0.25">
      <c r="A4903" s="2">
        <v>4902</v>
      </c>
      <c r="B4903" s="3" t="s">
        <v>178</v>
      </c>
      <c r="C4903" s="3" t="s">
        <v>384</v>
      </c>
      <c r="D4903" s="3" t="s">
        <v>385</v>
      </c>
      <c r="E4903" s="3" t="s">
        <v>386</v>
      </c>
      <c r="F4903" s="3">
        <v>0.36</v>
      </c>
      <c r="G4903" s="3">
        <v>0.57999999999999996</v>
      </c>
      <c r="H4903" s="3" t="s">
        <v>311</v>
      </c>
      <c r="I4903" s="2">
        <v>8300</v>
      </c>
      <c r="J4903" s="3" t="s">
        <v>202</v>
      </c>
      <c r="K4903" s="2">
        <v>8300</v>
      </c>
      <c r="L4903" s="3"/>
      <c r="M4903" s="3" t="s">
        <v>404</v>
      </c>
      <c r="N4903" s="3" t="s">
        <v>311</v>
      </c>
      <c r="O4903" s="3"/>
      <c r="P4903" s="3"/>
      <c r="Q4903" s="3"/>
      <c r="R4903" s="3">
        <v>0</v>
      </c>
      <c r="S4903" s="3">
        <v>1</v>
      </c>
      <c r="T4903" s="2">
        <v>10</v>
      </c>
      <c r="U4903" s="3">
        <v>1.9213497117925162</v>
      </c>
      <c r="V4903" s="3">
        <v>16.685207227905103</v>
      </c>
      <c r="W4903" s="3">
        <v>2.5771145670614861</v>
      </c>
      <c r="X4903" s="3">
        <v>7631.4008687095966</v>
      </c>
      <c r="Y4903" s="3">
        <v>16.685207227905103</v>
      </c>
      <c r="Z4903" s="3">
        <v>2.5771122887802846</v>
      </c>
      <c r="AA4903" s="3">
        <v>7631.4008687095966</v>
      </c>
      <c r="AB4903">
        <f t="shared" si="126"/>
        <v>16.685207227905103</v>
      </c>
      <c r="AC4903">
        <f t="shared" si="127"/>
        <v>2.5771122887802846</v>
      </c>
    </row>
    <row r="4904" spans="1:29" x14ac:dyDescent="0.25">
      <c r="A4904" s="2">
        <v>4903</v>
      </c>
      <c r="B4904" s="3" t="s">
        <v>178</v>
      </c>
      <c r="C4904" s="3" t="s">
        <v>384</v>
      </c>
      <c r="D4904" s="3" t="s">
        <v>385</v>
      </c>
      <c r="E4904" s="3" t="s">
        <v>386</v>
      </c>
      <c r="F4904" s="3">
        <v>0.36</v>
      </c>
      <c r="G4904" s="3">
        <v>0.57999999999999996</v>
      </c>
      <c r="H4904" s="3" t="s">
        <v>311</v>
      </c>
      <c r="I4904" s="2">
        <v>8310</v>
      </c>
      <c r="J4904" s="3" t="s">
        <v>108</v>
      </c>
      <c r="K4904" s="2">
        <v>8310</v>
      </c>
      <c r="L4904" s="3"/>
      <c r="M4904" s="3" t="s">
        <v>404</v>
      </c>
      <c r="N4904" s="3" t="s">
        <v>311</v>
      </c>
      <c r="O4904" s="3"/>
      <c r="P4904" s="3"/>
      <c r="Q4904" s="3"/>
      <c r="R4904" s="3">
        <v>0</v>
      </c>
      <c r="S4904" s="3">
        <v>1</v>
      </c>
      <c r="T4904" s="2">
        <v>3</v>
      </c>
      <c r="U4904" s="3">
        <v>0.1683644887465108</v>
      </c>
      <c r="V4904" s="3">
        <v>1.5391653902871902</v>
      </c>
      <c r="W4904" s="3">
        <v>0.21724829175376023</v>
      </c>
      <c r="X4904" s="3">
        <v>661.48862824041498</v>
      </c>
      <c r="Y4904" s="3">
        <v>1.5391653902871902</v>
      </c>
      <c r="Z4904" s="3">
        <v>0.21724809969683467</v>
      </c>
      <c r="AA4904" s="3">
        <v>661.48862824041498</v>
      </c>
      <c r="AB4904">
        <f t="shared" si="126"/>
        <v>1.5391653902871902</v>
      </c>
      <c r="AC4904">
        <f t="shared" si="127"/>
        <v>0.21724809969683467</v>
      </c>
    </row>
    <row r="4905" spans="1:29" x14ac:dyDescent="0.25">
      <c r="A4905" s="2">
        <v>4904</v>
      </c>
      <c r="B4905" s="3" t="s">
        <v>178</v>
      </c>
      <c r="C4905" s="3" t="s">
        <v>384</v>
      </c>
      <c r="D4905" s="3" t="s">
        <v>385</v>
      </c>
      <c r="E4905" s="3" t="s">
        <v>386</v>
      </c>
      <c r="F4905" s="3">
        <v>0.36</v>
      </c>
      <c r="G4905" s="3">
        <v>0.57999999999999996</v>
      </c>
      <c r="H4905" s="3" t="s">
        <v>311</v>
      </c>
      <c r="I4905" s="2">
        <v>8320</v>
      </c>
      <c r="J4905" s="3" t="s">
        <v>59</v>
      </c>
      <c r="K4905" s="2">
        <v>8320</v>
      </c>
      <c r="L4905" s="3"/>
      <c r="M4905" s="3" t="s">
        <v>404</v>
      </c>
      <c r="N4905" s="3" t="s">
        <v>311</v>
      </c>
      <c r="O4905" s="3"/>
      <c r="P4905" s="3"/>
      <c r="Q4905" s="3"/>
      <c r="R4905" s="3">
        <v>0</v>
      </c>
      <c r="S4905" s="3">
        <v>1</v>
      </c>
      <c r="T4905" s="2">
        <v>2</v>
      </c>
      <c r="U4905" s="3">
        <v>0.1498556158612506</v>
      </c>
      <c r="V4905" s="3">
        <v>1.1073972614752929</v>
      </c>
      <c r="W4905" s="3">
        <v>0.14061860002832088</v>
      </c>
      <c r="X4905" s="3">
        <v>500.60376966529157</v>
      </c>
      <c r="Y4905" s="3">
        <v>1.1073972614752929</v>
      </c>
      <c r="Z4905" s="3">
        <v>0.14061847571537112</v>
      </c>
      <c r="AA4905" s="3">
        <v>500.60376966529157</v>
      </c>
      <c r="AB4905">
        <f t="shared" si="126"/>
        <v>1.1073972614752929</v>
      </c>
      <c r="AC4905">
        <f t="shared" si="127"/>
        <v>0.14061847571537112</v>
      </c>
    </row>
    <row r="4906" spans="1:29" x14ac:dyDescent="0.25">
      <c r="A4906" s="2">
        <v>4905</v>
      </c>
      <c r="B4906" s="3" t="s">
        <v>178</v>
      </c>
      <c r="C4906" s="3" t="s">
        <v>384</v>
      </c>
      <c r="D4906" s="3" t="s">
        <v>385</v>
      </c>
      <c r="E4906" s="3" t="s">
        <v>386</v>
      </c>
      <c r="F4906" s="3">
        <v>0.36</v>
      </c>
      <c r="G4906" s="3">
        <v>0.57999999999999996</v>
      </c>
      <c r="H4906" s="3" t="s">
        <v>64</v>
      </c>
      <c r="I4906" s="2">
        <v>1110</v>
      </c>
      <c r="J4906" s="3" t="s">
        <v>46</v>
      </c>
      <c r="K4906" s="2">
        <v>3000</v>
      </c>
      <c r="L4906" s="3"/>
      <c r="M4906" s="3" t="s">
        <v>406</v>
      </c>
      <c r="N4906" s="3" t="s">
        <v>407</v>
      </c>
      <c r="O4906" s="3"/>
      <c r="P4906" s="3"/>
      <c r="Q4906" s="3"/>
      <c r="R4906" s="3">
        <v>0</v>
      </c>
      <c r="S4906" s="3">
        <v>1</v>
      </c>
      <c r="T4906" s="2">
        <v>4</v>
      </c>
      <c r="U4906" s="3">
        <v>6.5473723068962498E-3</v>
      </c>
      <c r="V4906" s="3">
        <v>5.8451558961069128E-2</v>
      </c>
      <c r="W4906" s="3">
        <v>9.3769748160360995E-3</v>
      </c>
      <c r="X4906" s="3">
        <v>24.996298934961992</v>
      </c>
      <c r="Y4906" s="3">
        <v>5.8451558961069128E-2</v>
      </c>
      <c r="Z4906" s="3">
        <v>9.3769665263831493E-3</v>
      </c>
      <c r="AA4906" s="3">
        <v>24.996298934961992</v>
      </c>
    </row>
    <row r="4907" spans="1:29" x14ac:dyDescent="0.25">
      <c r="A4907" s="2">
        <v>4906</v>
      </c>
      <c r="B4907" s="3" t="s">
        <v>178</v>
      </c>
      <c r="C4907" s="3" t="s">
        <v>384</v>
      </c>
      <c r="D4907" s="3" t="s">
        <v>385</v>
      </c>
      <c r="E4907" s="3" t="s">
        <v>386</v>
      </c>
      <c r="F4907" s="3">
        <v>0.36</v>
      </c>
      <c r="G4907" s="3">
        <v>0.57999999999999996</v>
      </c>
      <c r="H4907" s="3" t="s">
        <v>64</v>
      </c>
      <c r="I4907" s="2">
        <v>1210</v>
      </c>
      <c r="J4907" s="3" t="s">
        <v>46</v>
      </c>
      <c r="K4907" s="2">
        <v>3000</v>
      </c>
      <c r="L4907" s="3"/>
      <c r="M4907" s="3" t="s">
        <v>406</v>
      </c>
      <c r="N4907" s="3" t="s">
        <v>407</v>
      </c>
      <c r="O4907" s="3"/>
      <c r="P4907" s="3"/>
      <c r="Q4907" s="3"/>
      <c r="R4907" s="3">
        <v>0</v>
      </c>
      <c r="S4907" s="3">
        <v>1</v>
      </c>
      <c r="T4907" s="2">
        <v>3</v>
      </c>
      <c r="U4907" s="3">
        <v>8.0496050944232796E-3</v>
      </c>
      <c r="V4907" s="3">
        <v>7.5935228124522886E-2</v>
      </c>
      <c r="W4907" s="3">
        <v>1.1366871921827452E-2</v>
      </c>
      <c r="X4907" s="3">
        <v>31.314459759814333</v>
      </c>
      <c r="Y4907" s="3">
        <v>7.5935228124522886E-2</v>
      </c>
      <c r="Z4907" s="3">
        <v>1.1366861873018979E-2</v>
      </c>
      <c r="AA4907" s="3">
        <v>31.314459759814333</v>
      </c>
    </row>
    <row r="4908" spans="1:29" x14ac:dyDescent="0.25">
      <c r="A4908" s="2">
        <v>4907</v>
      </c>
      <c r="B4908" s="3" t="s">
        <v>178</v>
      </c>
      <c r="C4908" s="3" t="s">
        <v>384</v>
      </c>
      <c r="D4908" s="3" t="s">
        <v>385</v>
      </c>
      <c r="E4908" s="3" t="s">
        <v>386</v>
      </c>
      <c r="F4908" s="3">
        <v>0.36</v>
      </c>
      <c r="G4908" s="3">
        <v>0.57999999999999996</v>
      </c>
      <c r="H4908" s="3" t="s">
        <v>64</v>
      </c>
      <c r="I4908" s="2">
        <v>1290</v>
      </c>
      <c r="J4908" s="3" t="s">
        <v>145</v>
      </c>
      <c r="K4908" s="2">
        <v>3000</v>
      </c>
      <c r="L4908" s="3"/>
      <c r="M4908" s="3" t="s">
        <v>387</v>
      </c>
      <c r="N4908" s="3" t="s">
        <v>387</v>
      </c>
      <c r="O4908" s="3"/>
      <c r="P4908" s="3"/>
      <c r="Q4908" s="3"/>
      <c r="R4908" s="3">
        <v>0</v>
      </c>
      <c r="S4908" s="3">
        <v>1</v>
      </c>
      <c r="T4908" s="2">
        <v>1</v>
      </c>
      <c r="U4908" s="3">
        <v>5.6081370193147395E-4</v>
      </c>
      <c r="V4908" s="3">
        <v>3.6139358314419795E-3</v>
      </c>
      <c r="W4908" s="3">
        <v>5.2580728328989197E-4</v>
      </c>
      <c r="X4908" s="3">
        <v>1.7415545371526411</v>
      </c>
      <c r="Y4908" s="3">
        <v>3.6139358314419795E-3</v>
      </c>
      <c r="Z4908" s="3">
        <v>5.2580681845341699E-4</v>
      </c>
      <c r="AA4908" s="3">
        <v>1.7415545371526411</v>
      </c>
    </row>
    <row r="4909" spans="1:29" x14ac:dyDescent="0.25">
      <c r="A4909" s="2">
        <v>4908</v>
      </c>
      <c r="B4909" s="3" t="s">
        <v>178</v>
      </c>
      <c r="C4909" s="3" t="s">
        <v>384</v>
      </c>
      <c r="D4909" s="3" t="s">
        <v>385</v>
      </c>
      <c r="E4909" s="3" t="s">
        <v>386</v>
      </c>
      <c r="F4909" s="3">
        <v>0.36</v>
      </c>
      <c r="G4909" s="3">
        <v>0.57999999999999996</v>
      </c>
      <c r="H4909" s="3" t="s">
        <v>64</v>
      </c>
      <c r="I4909" s="2">
        <v>1310</v>
      </c>
      <c r="J4909" s="3" t="s">
        <v>46</v>
      </c>
      <c r="K4909" s="2">
        <v>3000</v>
      </c>
      <c r="L4909" s="3"/>
      <c r="M4909" s="3" t="s">
        <v>387</v>
      </c>
      <c r="N4909" s="3" t="s">
        <v>387</v>
      </c>
      <c r="O4909" s="3"/>
      <c r="P4909" s="3"/>
      <c r="Q4909" s="3"/>
      <c r="R4909" s="3">
        <v>0</v>
      </c>
      <c r="S4909" s="3">
        <v>1</v>
      </c>
      <c r="T4909" s="2">
        <v>1</v>
      </c>
      <c r="U4909" s="3">
        <v>3.0830062614128498E-3</v>
      </c>
      <c r="V4909" s="3">
        <v>2.5950452120490217E-2</v>
      </c>
      <c r="W4909" s="3">
        <v>4.5482417742280712E-3</v>
      </c>
      <c r="X4909" s="3">
        <v>10.249142869803228</v>
      </c>
      <c r="Y4909" s="3">
        <v>2.5950452120490217E-2</v>
      </c>
      <c r="Z4909" s="3">
        <v>4.5482377533848104E-3</v>
      </c>
      <c r="AA4909" s="3">
        <v>10.249142869803228</v>
      </c>
    </row>
    <row r="4910" spans="1:29" x14ac:dyDescent="0.25">
      <c r="A4910" s="2">
        <v>4909</v>
      </c>
      <c r="B4910" s="3" t="s">
        <v>178</v>
      </c>
      <c r="C4910" s="3" t="s">
        <v>384</v>
      </c>
      <c r="D4910" s="3" t="s">
        <v>385</v>
      </c>
      <c r="E4910" s="3" t="s">
        <v>386</v>
      </c>
      <c r="F4910" s="3">
        <v>0.36</v>
      </c>
      <c r="G4910" s="3">
        <v>0.57999999999999996</v>
      </c>
      <c r="H4910" s="3" t="s">
        <v>64</v>
      </c>
      <c r="I4910" s="2">
        <v>1310</v>
      </c>
      <c r="J4910" s="3" t="s">
        <v>46</v>
      </c>
      <c r="K4910" s="2">
        <v>3000</v>
      </c>
      <c r="L4910" s="3"/>
      <c r="M4910" s="3" t="s">
        <v>406</v>
      </c>
      <c r="N4910" s="3" t="s">
        <v>407</v>
      </c>
      <c r="O4910" s="3"/>
      <c r="P4910" s="3"/>
      <c r="Q4910" s="3"/>
      <c r="R4910" s="3">
        <v>0</v>
      </c>
      <c r="S4910" s="3">
        <v>1</v>
      </c>
      <c r="T4910" s="2">
        <v>15</v>
      </c>
      <c r="U4910" s="3">
        <v>2.5761533294866294E-2</v>
      </c>
      <c r="V4910" s="3">
        <v>0.25406988082982501</v>
      </c>
      <c r="W4910" s="3">
        <v>4.2183515819599685E-2</v>
      </c>
      <c r="X4910" s="3">
        <v>97.69898574375145</v>
      </c>
      <c r="Y4910" s="3">
        <v>0.25406988082982501</v>
      </c>
      <c r="Z4910" s="3">
        <v>4.2183478527539689E-2</v>
      </c>
      <c r="AA4910" s="3">
        <v>97.69898574375145</v>
      </c>
    </row>
    <row r="4911" spans="1:29" x14ac:dyDescent="0.25">
      <c r="A4911" s="2">
        <v>4910</v>
      </c>
      <c r="B4911" s="3" t="s">
        <v>178</v>
      </c>
      <c r="C4911" s="3" t="s">
        <v>384</v>
      </c>
      <c r="D4911" s="3" t="s">
        <v>385</v>
      </c>
      <c r="E4911" s="3" t="s">
        <v>386</v>
      </c>
      <c r="F4911" s="3">
        <v>0.36</v>
      </c>
      <c r="G4911" s="3">
        <v>0.57999999999999996</v>
      </c>
      <c r="H4911" s="3" t="s">
        <v>64</v>
      </c>
      <c r="I4911" s="2">
        <v>1400</v>
      </c>
      <c r="J4911" s="3" t="s">
        <v>48</v>
      </c>
      <c r="K4911" s="2">
        <v>3000</v>
      </c>
      <c r="L4911" s="3"/>
      <c r="M4911" s="3" t="s">
        <v>387</v>
      </c>
      <c r="N4911" s="3" t="s">
        <v>387</v>
      </c>
      <c r="O4911" s="3"/>
      <c r="P4911" s="3"/>
      <c r="Q4911" s="3"/>
      <c r="R4911" s="3">
        <v>0</v>
      </c>
      <c r="S4911" s="3">
        <v>1</v>
      </c>
      <c r="T4911" s="2">
        <v>12</v>
      </c>
      <c r="U4911" s="3">
        <v>1.9134314781201884</v>
      </c>
      <c r="V4911" s="3">
        <v>20.046847591526394</v>
      </c>
      <c r="W4911" s="3">
        <v>2.6642655247122238</v>
      </c>
      <c r="X4911" s="3">
        <v>6948.365157254746</v>
      </c>
      <c r="Y4911" s="3">
        <v>20.046847591526394</v>
      </c>
      <c r="Z4911" s="3">
        <v>2.6642631693857926</v>
      </c>
      <c r="AA4911" s="3">
        <v>6948.365157254746</v>
      </c>
    </row>
    <row r="4912" spans="1:29" x14ac:dyDescent="0.25">
      <c r="A4912" s="2">
        <v>4911</v>
      </c>
      <c r="B4912" s="3" t="s">
        <v>178</v>
      </c>
      <c r="C4912" s="3" t="s">
        <v>384</v>
      </c>
      <c r="D4912" s="3" t="s">
        <v>385</v>
      </c>
      <c r="E4912" s="3" t="s">
        <v>386</v>
      </c>
      <c r="F4912" s="3">
        <v>0.36</v>
      </c>
      <c r="G4912" s="3">
        <v>0.57999999999999996</v>
      </c>
      <c r="H4912" s="3" t="s">
        <v>64</v>
      </c>
      <c r="I4912" s="2">
        <v>1620</v>
      </c>
      <c r="J4912" s="3" t="s">
        <v>246</v>
      </c>
      <c r="K4912" s="2">
        <v>3000</v>
      </c>
      <c r="L4912" s="3"/>
      <c r="M4912" s="3" t="s">
        <v>387</v>
      </c>
      <c r="N4912" s="3" t="s">
        <v>387</v>
      </c>
      <c r="O4912" s="3"/>
      <c r="P4912" s="3"/>
      <c r="Q4912" s="3"/>
      <c r="R4912" s="3">
        <v>0</v>
      </c>
      <c r="S4912" s="3">
        <v>1</v>
      </c>
      <c r="T4912" s="2">
        <v>41</v>
      </c>
      <c r="U4912" s="3">
        <v>6.2733250609365836</v>
      </c>
      <c r="V4912" s="3">
        <v>42.621355862704739</v>
      </c>
      <c r="W4912" s="3">
        <v>5.4075197586132324</v>
      </c>
      <c r="X4912" s="3">
        <v>19134.861826800294</v>
      </c>
      <c r="Y4912" s="3">
        <v>42.621355862704739</v>
      </c>
      <c r="Z4912" s="3">
        <v>5.4075149781309104</v>
      </c>
      <c r="AA4912" s="3">
        <v>19134.861826800294</v>
      </c>
    </row>
    <row r="4913" spans="1:27" x14ac:dyDescent="0.25">
      <c r="A4913" s="2">
        <v>4912</v>
      </c>
      <c r="B4913" s="3" t="s">
        <v>178</v>
      </c>
      <c r="C4913" s="3" t="s">
        <v>384</v>
      </c>
      <c r="D4913" s="3" t="s">
        <v>385</v>
      </c>
      <c r="E4913" s="3" t="s">
        <v>386</v>
      </c>
      <c r="F4913" s="3">
        <v>0.36</v>
      </c>
      <c r="G4913" s="3">
        <v>0.57999999999999996</v>
      </c>
      <c r="H4913" s="3" t="s">
        <v>64</v>
      </c>
      <c r="I4913" s="2">
        <v>1710</v>
      </c>
      <c r="J4913" s="3" t="s">
        <v>122</v>
      </c>
      <c r="K4913" s="2">
        <v>3000</v>
      </c>
      <c r="L4913" s="3"/>
      <c r="M4913" s="3" t="s">
        <v>387</v>
      </c>
      <c r="N4913" s="3" t="s">
        <v>387</v>
      </c>
      <c r="O4913" s="3"/>
      <c r="P4913" s="3"/>
      <c r="Q4913" s="3"/>
      <c r="R4913" s="3">
        <v>0</v>
      </c>
      <c r="S4913" s="3">
        <v>1</v>
      </c>
      <c r="T4913" s="2">
        <v>107</v>
      </c>
      <c r="U4913" s="3">
        <v>23.651983188372348</v>
      </c>
      <c r="V4913" s="3">
        <v>190.44698875981456</v>
      </c>
      <c r="W4913" s="3">
        <v>25.347281924617604</v>
      </c>
      <c r="X4913" s="3">
        <v>89941.855473658012</v>
      </c>
      <c r="Y4913" s="3">
        <v>190.44698875981456</v>
      </c>
      <c r="Z4913" s="3">
        <v>25.347259516519511</v>
      </c>
      <c r="AA4913" s="3">
        <v>89941.855473658012</v>
      </c>
    </row>
    <row r="4914" spans="1:27" x14ac:dyDescent="0.25">
      <c r="A4914" s="2">
        <v>4913</v>
      </c>
      <c r="B4914" s="3" t="s">
        <v>178</v>
      </c>
      <c r="C4914" s="3" t="s">
        <v>384</v>
      </c>
      <c r="D4914" s="3" t="s">
        <v>385</v>
      </c>
      <c r="E4914" s="3" t="s">
        <v>386</v>
      </c>
      <c r="F4914" s="3">
        <v>0.36</v>
      </c>
      <c r="G4914" s="3">
        <v>0.57999999999999996</v>
      </c>
      <c r="H4914" s="3" t="s">
        <v>64</v>
      </c>
      <c r="I4914" s="2">
        <v>1750</v>
      </c>
      <c r="J4914" s="3" t="s">
        <v>51</v>
      </c>
      <c r="K4914" s="2">
        <v>3000</v>
      </c>
      <c r="L4914" s="3"/>
      <c r="M4914" s="3" t="s">
        <v>387</v>
      </c>
      <c r="N4914" s="3" t="s">
        <v>387</v>
      </c>
      <c r="O4914" s="3"/>
      <c r="P4914" s="3"/>
      <c r="Q4914" s="3"/>
      <c r="R4914" s="3">
        <v>0</v>
      </c>
      <c r="S4914" s="3">
        <v>1</v>
      </c>
      <c r="T4914" s="2">
        <v>4367</v>
      </c>
      <c r="U4914" s="3">
        <v>1885.0632054373516</v>
      </c>
      <c r="V4914" s="3">
        <v>16464.610188766888</v>
      </c>
      <c r="W4914" s="3">
        <v>2148.9400849223384</v>
      </c>
      <c r="X4914" s="3">
        <v>7270079.9791337764</v>
      </c>
      <c r="Y4914" s="3">
        <v>16464.610188766888</v>
      </c>
      <c r="Z4914" s="3">
        <v>2148.9381851659841</v>
      </c>
      <c r="AA4914" s="3">
        <v>7270079.9791337764</v>
      </c>
    </row>
    <row r="4915" spans="1:27" x14ac:dyDescent="0.25">
      <c r="A4915" s="2">
        <v>4914</v>
      </c>
      <c r="B4915" s="3" t="s">
        <v>178</v>
      </c>
      <c r="C4915" s="3" t="s">
        <v>384</v>
      </c>
      <c r="D4915" s="3" t="s">
        <v>385</v>
      </c>
      <c r="E4915" s="3" t="s">
        <v>386</v>
      </c>
      <c r="F4915" s="3">
        <v>0.36</v>
      </c>
      <c r="G4915" s="3">
        <v>0.57999999999999996</v>
      </c>
      <c r="H4915" s="3" t="s">
        <v>64</v>
      </c>
      <c r="I4915" s="2">
        <v>1750</v>
      </c>
      <c r="J4915" s="3" t="s">
        <v>51</v>
      </c>
      <c r="K4915" s="2">
        <v>3000</v>
      </c>
      <c r="L4915" s="3"/>
      <c r="M4915" s="3" t="s">
        <v>406</v>
      </c>
      <c r="N4915" s="3" t="s">
        <v>407</v>
      </c>
      <c r="O4915" s="3"/>
      <c r="P4915" s="3"/>
      <c r="Q4915" s="3"/>
      <c r="R4915" s="3">
        <v>0</v>
      </c>
      <c r="S4915" s="3">
        <v>1</v>
      </c>
      <c r="T4915" s="2">
        <v>166</v>
      </c>
      <c r="U4915" s="3">
        <v>75.326954557855956</v>
      </c>
      <c r="V4915" s="3">
        <v>637.57919976667927</v>
      </c>
      <c r="W4915" s="3">
        <v>85.203983852585708</v>
      </c>
      <c r="X4915" s="3">
        <v>282898.52063159668</v>
      </c>
      <c r="Y4915" s="3">
        <v>637.57919976667927</v>
      </c>
      <c r="Z4915" s="3">
        <v>85.203908528563531</v>
      </c>
      <c r="AA4915" s="3">
        <v>282898.52063159668</v>
      </c>
    </row>
    <row r="4916" spans="1:27" x14ac:dyDescent="0.25">
      <c r="A4916" s="2">
        <v>4915</v>
      </c>
      <c r="B4916" s="3" t="s">
        <v>178</v>
      </c>
      <c r="C4916" s="3" t="s">
        <v>384</v>
      </c>
      <c r="D4916" s="3" t="s">
        <v>385</v>
      </c>
      <c r="E4916" s="3" t="s">
        <v>386</v>
      </c>
      <c r="F4916" s="3">
        <v>0.36</v>
      </c>
      <c r="G4916" s="3">
        <v>0.57999999999999996</v>
      </c>
      <c r="H4916" s="3" t="s">
        <v>64</v>
      </c>
      <c r="I4916" s="2">
        <v>1770</v>
      </c>
      <c r="J4916" s="3" t="s">
        <v>136</v>
      </c>
      <c r="K4916" s="2">
        <v>3000</v>
      </c>
      <c r="L4916" s="3"/>
      <c r="M4916" s="3" t="s">
        <v>387</v>
      </c>
      <c r="N4916" s="3" t="s">
        <v>387</v>
      </c>
      <c r="O4916" s="3"/>
      <c r="P4916" s="3"/>
      <c r="Q4916" s="3"/>
      <c r="R4916" s="3">
        <v>0</v>
      </c>
      <c r="S4916" s="3">
        <v>1</v>
      </c>
      <c r="T4916" s="2">
        <v>2</v>
      </c>
      <c r="U4916" s="3">
        <v>8.0678175728803568E-4</v>
      </c>
      <c r="V4916" s="3">
        <v>6.5650271391801849E-3</v>
      </c>
      <c r="W4916" s="3">
        <v>8.7946360838865665E-4</v>
      </c>
      <c r="X4916" s="3">
        <v>3.1373665337573695</v>
      </c>
      <c r="Y4916" s="3">
        <v>6.5650271391801849E-3</v>
      </c>
      <c r="Z4916" s="3">
        <v>8.7946283090462811E-4</v>
      </c>
      <c r="AA4916" s="3">
        <v>3.1373665337573695</v>
      </c>
    </row>
    <row r="4917" spans="1:27" x14ac:dyDescent="0.25">
      <c r="A4917" s="2">
        <v>4916</v>
      </c>
      <c r="B4917" s="3" t="s">
        <v>178</v>
      </c>
      <c r="C4917" s="3" t="s">
        <v>384</v>
      </c>
      <c r="D4917" s="3" t="s">
        <v>385</v>
      </c>
      <c r="E4917" s="3" t="s">
        <v>386</v>
      </c>
      <c r="F4917" s="3">
        <v>0.36</v>
      </c>
      <c r="G4917" s="3">
        <v>0.57999999999999996</v>
      </c>
      <c r="H4917" s="3" t="s">
        <v>64</v>
      </c>
      <c r="I4917" s="2">
        <v>1810</v>
      </c>
      <c r="J4917" s="3" t="s">
        <v>241</v>
      </c>
      <c r="K4917" s="2">
        <v>3000</v>
      </c>
      <c r="L4917" s="3"/>
      <c r="M4917" s="3" t="s">
        <v>387</v>
      </c>
      <c r="N4917" s="3" t="s">
        <v>387</v>
      </c>
      <c r="O4917" s="3"/>
      <c r="P4917" s="3"/>
      <c r="Q4917" s="3"/>
      <c r="R4917" s="3">
        <v>0</v>
      </c>
      <c r="S4917" s="3">
        <v>1</v>
      </c>
      <c r="T4917" s="2">
        <v>91</v>
      </c>
      <c r="U4917" s="3">
        <v>18.553823211721703</v>
      </c>
      <c r="V4917" s="3">
        <v>91.57201028767939</v>
      </c>
      <c r="W4917" s="3">
        <v>12.378398497582376</v>
      </c>
      <c r="X4917" s="3">
        <v>46198.361023520483</v>
      </c>
      <c r="Y4917" s="3">
        <v>91.57201028767939</v>
      </c>
      <c r="Z4917" s="3">
        <v>12.378387554540494</v>
      </c>
      <c r="AA4917" s="3">
        <v>46198.361023520483</v>
      </c>
    </row>
    <row r="4918" spans="1:27" x14ac:dyDescent="0.25">
      <c r="A4918" s="2">
        <v>4917</v>
      </c>
      <c r="B4918" s="3" t="s">
        <v>178</v>
      </c>
      <c r="C4918" s="3" t="s">
        <v>384</v>
      </c>
      <c r="D4918" s="3" t="s">
        <v>385</v>
      </c>
      <c r="E4918" s="3" t="s">
        <v>386</v>
      </c>
      <c r="F4918" s="3">
        <v>0.36</v>
      </c>
      <c r="G4918" s="3">
        <v>0.57999999999999996</v>
      </c>
      <c r="H4918" s="3" t="s">
        <v>64</v>
      </c>
      <c r="I4918" s="2">
        <v>2110</v>
      </c>
      <c r="J4918" s="3" t="s">
        <v>32</v>
      </c>
      <c r="K4918" s="2">
        <v>3000</v>
      </c>
      <c r="L4918" s="3"/>
      <c r="M4918" s="3" t="s">
        <v>387</v>
      </c>
      <c r="N4918" s="3" t="s">
        <v>387</v>
      </c>
      <c r="O4918" s="3"/>
      <c r="P4918" s="3" t="s">
        <v>329</v>
      </c>
      <c r="Q4918" s="3"/>
      <c r="R4918" s="3">
        <v>0</v>
      </c>
      <c r="S4918" s="3">
        <v>1</v>
      </c>
      <c r="T4918" s="2">
        <v>2</v>
      </c>
      <c r="U4918" s="3">
        <v>6.4289796973281935E-4</v>
      </c>
      <c r="V4918" s="3">
        <v>4.810485454946725E-3</v>
      </c>
      <c r="W4918" s="3">
        <v>6.0118091957469979E-4</v>
      </c>
      <c r="X4918" s="3">
        <v>1.9920563353683267</v>
      </c>
      <c r="Y4918" s="3">
        <v>4.810485454946725E-3</v>
      </c>
      <c r="Z4918" s="3">
        <v>6.0118038810465712E-4</v>
      </c>
      <c r="AA4918" s="3">
        <v>1.9920563353683267</v>
      </c>
    </row>
    <row r="4919" spans="1:27" x14ac:dyDescent="0.25">
      <c r="A4919" s="2">
        <v>4918</v>
      </c>
      <c r="B4919" s="3" t="s">
        <v>178</v>
      </c>
      <c r="C4919" s="3" t="s">
        <v>384</v>
      </c>
      <c r="D4919" s="3" t="s">
        <v>385</v>
      </c>
      <c r="E4919" s="3" t="s">
        <v>386</v>
      </c>
      <c r="F4919" s="3">
        <v>0.36</v>
      </c>
      <c r="G4919" s="3">
        <v>0.57999999999999996</v>
      </c>
      <c r="H4919" s="3" t="s">
        <v>64</v>
      </c>
      <c r="I4919" s="2">
        <v>2210</v>
      </c>
      <c r="J4919" s="3" t="s">
        <v>37</v>
      </c>
      <c r="K4919" s="2">
        <v>3000</v>
      </c>
      <c r="L4919" s="3"/>
      <c r="M4919" s="3" t="s">
        <v>387</v>
      </c>
      <c r="N4919" s="3" t="s">
        <v>387</v>
      </c>
      <c r="O4919" s="3"/>
      <c r="P4919" s="3" t="s">
        <v>329</v>
      </c>
      <c r="Q4919" s="3"/>
      <c r="R4919" s="3">
        <v>0</v>
      </c>
      <c r="S4919" s="3">
        <v>1</v>
      </c>
      <c r="T4919" s="2">
        <v>21</v>
      </c>
      <c r="U4919" s="3">
        <v>0.48706790211153456</v>
      </c>
      <c r="V4919" s="3">
        <v>3.4626766258259614</v>
      </c>
      <c r="W4919" s="3">
        <v>0.41746467190804065</v>
      </c>
      <c r="X4919" s="3">
        <v>1479.7408048845571</v>
      </c>
      <c r="Y4919" s="3">
        <v>3.4626766258259614</v>
      </c>
      <c r="Z4919" s="3">
        <v>0.41746430285113995</v>
      </c>
      <c r="AA4919" s="3">
        <v>1479.7408048845571</v>
      </c>
    </row>
    <row r="4920" spans="1:27" x14ac:dyDescent="0.25">
      <c r="A4920" s="2">
        <v>4919</v>
      </c>
      <c r="B4920" s="3" t="s">
        <v>178</v>
      </c>
      <c r="C4920" s="3" t="s">
        <v>384</v>
      </c>
      <c r="D4920" s="3" t="s">
        <v>385</v>
      </c>
      <c r="E4920" s="3" t="s">
        <v>386</v>
      </c>
      <c r="F4920" s="3">
        <v>0.36</v>
      </c>
      <c r="G4920" s="3">
        <v>0.57999999999999996</v>
      </c>
      <c r="H4920" s="3" t="s">
        <v>64</v>
      </c>
      <c r="I4920" s="2">
        <v>2240</v>
      </c>
      <c r="J4920" s="3" t="s">
        <v>38</v>
      </c>
      <c r="K4920" s="2">
        <v>3000</v>
      </c>
      <c r="L4920" s="3"/>
      <c r="M4920" s="3" t="s">
        <v>387</v>
      </c>
      <c r="N4920" s="3" t="s">
        <v>387</v>
      </c>
      <c r="O4920" s="3"/>
      <c r="P4920" s="3" t="s">
        <v>329</v>
      </c>
      <c r="Q4920" s="3"/>
      <c r="R4920" s="3">
        <v>0</v>
      </c>
      <c r="S4920" s="3">
        <v>1</v>
      </c>
      <c r="T4920" s="2">
        <v>2</v>
      </c>
      <c r="U4920" s="3">
        <v>2.0640863273386598E-3</v>
      </c>
      <c r="V4920" s="3">
        <v>1.4305088410114686E-2</v>
      </c>
      <c r="W4920" s="3">
        <v>2.1530169913374884E-3</v>
      </c>
      <c r="X4920" s="3">
        <v>6.351367436920035</v>
      </c>
      <c r="Y4920" s="3">
        <v>1.4305088410114686E-2</v>
      </c>
      <c r="Z4920" s="3">
        <v>2.1530150879769689E-3</v>
      </c>
      <c r="AA4920" s="3">
        <v>6.351367436920035</v>
      </c>
    </row>
    <row r="4921" spans="1:27" x14ac:dyDescent="0.25">
      <c r="A4921" s="2">
        <v>4920</v>
      </c>
      <c r="B4921" s="3" t="s">
        <v>178</v>
      </c>
      <c r="C4921" s="3" t="s">
        <v>384</v>
      </c>
      <c r="D4921" s="3" t="s">
        <v>385</v>
      </c>
      <c r="E4921" s="3" t="s">
        <v>386</v>
      </c>
      <c r="F4921" s="3">
        <v>0.36</v>
      </c>
      <c r="G4921" s="3">
        <v>0.57999999999999996</v>
      </c>
      <c r="H4921" s="3" t="s">
        <v>64</v>
      </c>
      <c r="I4921" s="2">
        <v>2540</v>
      </c>
      <c r="J4921" s="3" t="s">
        <v>235</v>
      </c>
      <c r="K4921" s="2">
        <v>3000</v>
      </c>
      <c r="L4921" s="3"/>
      <c r="M4921" s="3" t="s">
        <v>387</v>
      </c>
      <c r="N4921" s="3" t="s">
        <v>387</v>
      </c>
      <c r="O4921" s="3"/>
      <c r="P4921" s="3" t="s">
        <v>329</v>
      </c>
      <c r="Q4921" s="3"/>
      <c r="R4921" s="3">
        <v>0</v>
      </c>
      <c r="S4921" s="3">
        <v>1</v>
      </c>
      <c r="T4921" s="2">
        <v>8</v>
      </c>
      <c r="U4921" s="3">
        <v>1.7583215900128135</v>
      </c>
      <c r="V4921" s="3">
        <v>12.659257826722047</v>
      </c>
      <c r="W4921" s="3">
        <v>1.766081998949256</v>
      </c>
      <c r="X4921" s="3">
        <v>6275.3929306466944</v>
      </c>
      <c r="Y4921" s="3">
        <v>12.659257826722047</v>
      </c>
      <c r="Z4921" s="3">
        <v>1.7660804376560679</v>
      </c>
      <c r="AA4921" s="3">
        <v>6275.3929306466944</v>
      </c>
    </row>
    <row r="4922" spans="1:27" x14ac:dyDescent="0.25">
      <c r="A4922" s="2">
        <v>4921</v>
      </c>
      <c r="B4922" s="3" t="s">
        <v>178</v>
      </c>
      <c r="C4922" s="3" t="s">
        <v>384</v>
      </c>
      <c r="D4922" s="3" t="s">
        <v>385</v>
      </c>
      <c r="E4922" s="3" t="s">
        <v>386</v>
      </c>
      <c r="F4922" s="3">
        <v>0.36</v>
      </c>
      <c r="G4922" s="3">
        <v>0.57999999999999996</v>
      </c>
      <c r="H4922" s="3" t="s">
        <v>64</v>
      </c>
      <c r="I4922" s="2">
        <v>3100</v>
      </c>
      <c r="J4922" s="3" t="s">
        <v>69</v>
      </c>
      <c r="K4922" s="2">
        <v>3000</v>
      </c>
      <c r="L4922" s="3" t="s">
        <v>64</v>
      </c>
      <c r="M4922" s="3" t="s">
        <v>387</v>
      </c>
      <c r="N4922" s="3" t="s">
        <v>387</v>
      </c>
      <c r="O4922" s="3"/>
      <c r="P4922" s="3"/>
      <c r="Q4922" s="3"/>
      <c r="R4922" s="3">
        <v>0</v>
      </c>
      <c r="S4922" s="3">
        <v>1</v>
      </c>
      <c r="T4922" s="2">
        <v>33</v>
      </c>
      <c r="U4922" s="3">
        <v>4.0400213786575172</v>
      </c>
      <c r="V4922" s="3">
        <v>23.288131004624947</v>
      </c>
      <c r="W4922" s="3">
        <v>2.9242032993712992</v>
      </c>
      <c r="X4922" s="3">
        <v>11085.670581990127</v>
      </c>
      <c r="Y4922" s="3">
        <v>23.288131004624947</v>
      </c>
      <c r="Z4922" s="3">
        <v>2.9242007142485806</v>
      </c>
      <c r="AA4922" s="3">
        <v>11085.670581990127</v>
      </c>
    </row>
    <row r="4923" spans="1:27" x14ac:dyDescent="0.25">
      <c r="A4923" s="2">
        <v>4922</v>
      </c>
      <c r="B4923" s="3" t="s">
        <v>178</v>
      </c>
      <c r="C4923" s="3" t="s">
        <v>384</v>
      </c>
      <c r="D4923" s="3" t="s">
        <v>385</v>
      </c>
      <c r="E4923" s="3" t="s">
        <v>386</v>
      </c>
      <c r="F4923" s="3">
        <v>0.36</v>
      </c>
      <c r="G4923" s="3">
        <v>0.57999999999999996</v>
      </c>
      <c r="H4923" s="3" t="s">
        <v>64</v>
      </c>
      <c r="I4923" s="2">
        <v>3100</v>
      </c>
      <c r="J4923" s="3" t="s">
        <v>69</v>
      </c>
      <c r="K4923" s="2">
        <v>3100</v>
      </c>
      <c r="L4923" s="3" t="s">
        <v>64</v>
      </c>
      <c r="M4923" s="3" t="s">
        <v>388</v>
      </c>
      <c r="N4923" s="3" t="s">
        <v>389</v>
      </c>
      <c r="O4923" s="3"/>
      <c r="P4923" s="3"/>
      <c r="Q4923" s="3"/>
      <c r="R4923" s="3">
        <v>0</v>
      </c>
      <c r="S4923" s="3">
        <v>1</v>
      </c>
      <c r="T4923" s="2">
        <v>22</v>
      </c>
      <c r="U4923" s="3">
        <v>4.0113078332970291</v>
      </c>
      <c r="V4923" s="3">
        <v>25.453824037580969</v>
      </c>
      <c r="W4923" s="3">
        <v>3.4206543669984772</v>
      </c>
      <c r="X4923" s="3">
        <v>12092.404617561006</v>
      </c>
      <c r="Y4923" s="3">
        <v>25.453824037580969</v>
      </c>
      <c r="Z4923" s="3">
        <v>3.4206513429914516</v>
      </c>
      <c r="AA4923" s="3">
        <v>12092.404617561006</v>
      </c>
    </row>
    <row r="4924" spans="1:27" x14ac:dyDescent="0.25">
      <c r="A4924" s="2">
        <v>4923</v>
      </c>
      <c r="B4924" s="3" t="s">
        <v>178</v>
      </c>
      <c r="C4924" s="3" t="s">
        <v>384</v>
      </c>
      <c r="D4924" s="3" t="s">
        <v>385</v>
      </c>
      <c r="E4924" s="3" t="s">
        <v>386</v>
      </c>
      <c r="F4924" s="3">
        <v>0.36</v>
      </c>
      <c r="G4924" s="3">
        <v>0.57999999999999996</v>
      </c>
      <c r="H4924" s="3" t="s">
        <v>64</v>
      </c>
      <c r="I4924" s="2">
        <v>3100</v>
      </c>
      <c r="J4924" s="3" t="s">
        <v>69</v>
      </c>
      <c r="K4924" s="2">
        <v>3100</v>
      </c>
      <c r="L4924" s="3" t="s">
        <v>64</v>
      </c>
      <c r="M4924" s="3" t="s">
        <v>387</v>
      </c>
      <c r="N4924" s="3" t="s">
        <v>387</v>
      </c>
      <c r="O4924" s="3"/>
      <c r="P4924" s="3"/>
      <c r="Q4924" s="3"/>
      <c r="R4924" s="3">
        <v>0</v>
      </c>
      <c r="S4924" s="3">
        <v>1</v>
      </c>
      <c r="T4924" s="2">
        <v>4976</v>
      </c>
      <c r="U4924" s="3">
        <v>2196.0974550721226</v>
      </c>
      <c r="V4924" s="3">
        <v>14571.738746771265</v>
      </c>
      <c r="W4924" s="3">
        <v>1639.8268069372621</v>
      </c>
      <c r="X4924" s="3">
        <v>6063976.8242754405</v>
      </c>
      <c r="Y4924" s="3">
        <v>14571.738746771265</v>
      </c>
      <c r="Z4924" s="3">
        <v>1639.82535725915</v>
      </c>
      <c r="AA4924" s="3">
        <v>6063976.8242754405</v>
      </c>
    </row>
    <row r="4925" spans="1:27" x14ac:dyDescent="0.25">
      <c r="A4925" s="2">
        <v>4924</v>
      </c>
      <c r="B4925" s="3" t="s">
        <v>178</v>
      </c>
      <c r="C4925" s="3" t="s">
        <v>384</v>
      </c>
      <c r="D4925" s="3" t="s">
        <v>385</v>
      </c>
      <c r="E4925" s="3" t="s">
        <v>386</v>
      </c>
      <c r="F4925" s="3">
        <v>0.36</v>
      </c>
      <c r="G4925" s="3">
        <v>0.57999999999999996</v>
      </c>
      <c r="H4925" s="3" t="s">
        <v>64</v>
      </c>
      <c r="I4925" s="2">
        <v>3100</v>
      </c>
      <c r="J4925" s="3" t="s">
        <v>69</v>
      </c>
      <c r="K4925" s="2">
        <v>3100</v>
      </c>
      <c r="L4925" s="3" t="s">
        <v>64</v>
      </c>
      <c r="M4925" s="3" t="s">
        <v>406</v>
      </c>
      <c r="N4925" s="3" t="s">
        <v>407</v>
      </c>
      <c r="O4925" s="3"/>
      <c r="P4925" s="3"/>
      <c r="Q4925" s="3"/>
      <c r="R4925" s="3">
        <v>0</v>
      </c>
      <c r="S4925" s="3">
        <v>1</v>
      </c>
      <c r="T4925" s="2">
        <v>74</v>
      </c>
      <c r="U4925" s="3">
        <v>22.274865255852482</v>
      </c>
      <c r="V4925" s="3">
        <v>146.41977157284515</v>
      </c>
      <c r="W4925" s="3">
        <v>17.683518206567662</v>
      </c>
      <c r="X4925" s="3">
        <v>59893.320855901969</v>
      </c>
      <c r="Y4925" s="3">
        <v>146.41977157284515</v>
      </c>
      <c r="Z4925" s="3">
        <v>17.683502573569552</v>
      </c>
      <c r="AA4925" s="3">
        <v>59893.320855901969</v>
      </c>
    </row>
    <row r="4926" spans="1:27" x14ac:dyDescent="0.25">
      <c r="A4926" s="2">
        <v>4925</v>
      </c>
      <c r="B4926" s="3" t="s">
        <v>178</v>
      </c>
      <c r="C4926" s="3" t="s">
        <v>384</v>
      </c>
      <c r="D4926" s="3" t="s">
        <v>385</v>
      </c>
      <c r="E4926" s="3" t="s">
        <v>386</v>
      </c>
      <c r="F4926" s="3">
        <v>0.36</v>
      </c>
      <c r="G4926" s="3">
        <v>0.57999999999999996</v>
      </c>
      <c r="H4926" s="3" t="s">
        <v>64</v>
      </c>
      <c r="I4926" s="2">
        <v>3200</v>
      </c>
      <c r="J4926" s="3" t="s">
        <v>72</v>
      </c>
      <c r="K4926" s="2">
        <v>3000</v>
      </c>
      <c r="L4926" s="3" t="s">
        <v>64</v>
      </c>
      <c r="M4926" s="3" t="s">
        <v>387</v>
      </c>
      <c r="N4926" s="3" t="s">
        <v>387</v>
      </c>
      <c r="O4926" s="3"/>
      <c r="P4926" s="3"/>
      <c r="Q4926" s="3"/>
      <c r="R4926" s="3">
        <v>0</v>
      </c>
      <c r="S4926" s="3">
        <v>1</v>
      </c>
      <c r="T4926" s="2">
        <v>1</v>
      </c>
      <c r="U4926" s="3">
        <v>2.0813635254967999E-2</v>
      </c>
      <c r="V4926" s="3">
        <v>0.13242398729448462</v>
      </c>
      <c r="W4926" s="3">
        <v>1.6769813157563832E-2</v>
      </c>
      <c r="X4926" s="3">
        <v>60.7724962361415</v>
      </c>
      <c r="Y4926" s="3">
        <v>0.13242398729448462</v>
      </c>
      <c r="Z4926" s="3">
        <v>1.6769798332320701E-2</v>
      </c>
      <c r="AA4926" s="3">
        <v>60.7724962361415</v>
      </c>
    </row>
    <row r="4927" spans="1:27" x14ac:dyDescent="0.25">
      <c r="A4927" s="2">
        <v>4926</v>
      </c>
      <c r="B4927" s="3" t="s">
        <v>178</v>
      </c>
      <c r="C4927" s="3" t="s">
        <v>384</v>
      </c>
      <c r="D4927" s="3" t="s">
        <v>385</v>
      </c>
      <c r="E4927" s="3" t="s">
        <v>386</v>
      </c>
      <c r="F4927" s="3">
        <v>0.36</v>
      </c>
      <c r="G4927" s="3">
        <v>0.57999999999999996</v>
      </c>
      <c r="H4927" s="3" t="s">
        <v>64</v>
      </c>
      <c r="I4927" s="2">
        <v>3200</v>
      </c>
      <c r="J4927" s="3" t="s">
        <v>72</v>
      </c>
      <c r="K4927" s="2">
        <v>3200</v>
      </c>
      <c r="L4927" s="3" t="s">
        <v>64</v>
      </c>
      <c r="M4927" s="3" t="s">
        <v>388</v>
      </c>
      <c r="N4927" s="3" t="s">
        <v>389</v>
      </c>
      <c r="O4927" s="3"/>
      <c r="P4927" s="3"/>
      <c r="Q4927" s="3"/>
      <c r="R4927" s="3">
        <v>0</v>
      </c>
      <c r="S4927" s="3">
        <v>1</v>
      </c>
      <c r="T4927" s="2">
        <v>33</v>
      </c>
      <c r="U4927" s="3">
        <v>10.543172937458268</v>
      </c>
      <c r="V4927" s="3">
        <v>59.593844535137883</v>
      </c>
      <c r="W4927" s="3">
        <v>8.1445309719044996</v>
      </c>
      <c r="X4927" s="3">
        <v>29204.344947943198</v>
      </c>
      <c r="Y4927" s="3">
        <v>59.593844535137883</v>
      </c>
      <c r="Z4927" s="3">
        <v>8.1445237717853889</v>
      </c>
      <c r="AA4927" s="3">
        <v>29204.344947943198</v>
      </c>
    </row>
    <row r="4928" spans="1:27" x14ac:dyDescent="0.25">
      <c r="A4928" s="2">
        <v>4927</v>
      </c>
      <c r="B4928" s="3" t="s">
        <v>178</v>
      </c>
      <c r="C4928" s="3" t="s">
        <v>384</v>
      </c>
      <c r="D4928" s="3" t="s">
        <v>385</v>
      </c>
      <c r="E4928" s="3" t="s">
        <v>386</v>
      </c>
      <c r="F4928" s="3">
        <v>0.36</v>
      </c>
      <c r="G4928" s="3">
        <v>0.57999999999999996</v>
      </c>
      <c r="H4928" s="3" t="s">
        <v>64</v>
      </c>
      <c r="I4928" s="2">
        <v>3200</v>
      </c>
      <c r="J4928" s="3" t="s">
        <v>72</v>
      </c>
      <c r="K4928" s="2">
        <v>3200</v>
      </c>
      <c r="L4928" s="3" t="s">
        <v>64</v>
      </c>
      <c r="M4928" s="3" t="s">
        <v>387</v>
      </c>
      <c r="N4928" s="3" t="s">
        <v>387</v>
      </c>
      <c r="O4928" s="3"/>
      <c r="P4928" s="3"/>
      <c r="Q4928" s="3"/>
      <c r="R4928" s="3">
        <v>0</v>
      </c>
      <c r="S4928" s="3">
        <v>1</v>
      </c>
      <c r="T4928" s="2">
        <v>979</v>
      </c>
      <c r="U4928" s="3">
        <v>357.06093344247103</v>
      </c>
      <c r="V4928" s="3">
        <v>1888.3287029567082</v>
      </c>
      <c r="W4928" s="3">
        <v>241.24290308110912</v>
      </c>
      <c r="X4928" s="3">
        <v>905087.29023605783</v>
      </c>
      <c r="Y4928" s="3">
        <v>1888.3287029567082</v>
      </c>
      <c r="Z4928" s="3">
        <v>241.24268981190536</v>
      </c>
      <c r="AA4928" s="3">
        <v>905087.29023605783</v>
      </c>
    </row>
    <row r="4929" spans="1:27" x14ac:dyDescent="0.25">
      <c r="A4929" s="2">
        <v>4928</v>
      </c>
      <c r="B4929" s="3" t="s">
        <v>178</v>
      </c>
      <c r="C4929" s="3" t="s">
        <v>384</v>
      </c>
      <c r="D4929" s="3" t="s">
        <v>385</v>
      </c>
      <c r="E4929" s="3" t="s">
        <v>386</v>
      </c>
      <c r="F4929" s="3">
        <v>0.36</v>
      </c>
      <c r="G4929" s="3">
        <v>0.57999999999999996</v>
      </c>
      <c r="H4929" s="3" t="s">
        <v>64</v>
      </c>
      <c r="I4929" s="2">
        <v>3210</v>
      </c>
      <c r="J4929" s="3" t="s">
        <v>215</v>
      </c>
      <c r="K4929" s="2">
        <v>3210</v>
      </c>
      <c r="L4929" s="3" t="s">
        <v>64</v>
      </c>
      <c r="M4929" s="3" t="s">
        <v>387</v>
      </c>
      <c r="N4929" s="3" t="s">
        <v>387</v>
      </c>
      <c r="O4929" s="3"/>
      <c r="P4929" s="3"/>
      <c r="Q4929" s="3"/>
      <c r="R4929" s="3">
        <v>0</v>
      </c>
      <c r="S4929" s="3">
        <v>1</v>
      </c>
      <c r="T4929" s="2">
        <v>498</v>
      </c>
      <c r="U4929" s="3">
        <v>192.93406724782247</v>
      </c>
      <c r="V4929" s="3">
        <v>1144.0434104376839</v>
      </c>
      <c r="W4929" s="3">
        <v>123.96475120228162</v>
      </c>
      <c r="X4929" s="3">
        <v>471877.29426546837</v>
      </c>
      <c r="Y4929" s="3">
        <v>1144.0434104376839</v>
      </c>
      <c r="Z4929" s="3">
        <v>123.96464161205782</v>
      </c>
      <c r="AA4929" s="3">
        <v>471877.29426546837</v>
      </c>
    </row>
    <row r="4930" spans="1:27" x14ac:dyDescent="0.25">
      <c r="A4930" s="2">
        <v>4929</v>
      </c>
      <c r="B4930" s="3" t="s">
        <v>178</v>
      </c>
      <c r="C4930" s="3" t="s">
        <v>384</v>
      </c>
      <c r="D4930" s="3" t="s">
        <v>385</v>
      </c>
      <c r="E4930" s="3" t="s">
        <v>386</v>
      </c>
      <c r="F4930" s="3">
        <v>0.36</v>
      </c>
      <c r="G4930" s="3">
        <v>0.57999999999999996</v>
      </c>
      <c r="H4930" s="3" t="s">
        <v>64</v>
      </c>
      <c r="I4930" s="2">
        <v>3220</v>
      </c>
      <c r="J4930" s="3" t="s">
        <v>396</v>
      </c>
      <c r="K4930" s="2">
        <v>3000</v>
      </c>
      <c r="L4930" s="3" t="s">
        <v>64</v>
      </c>
      <c r="M4930" s="3" t="s">
        <v>387</v>
      </c>
      <c r="N4930" s="3" t="s">
        <v>387</v>
      </c>
      <c r="O4930" s="3"/>
      <c r="P4930" s="3"/>
      <c r="Q4930" s="3"/>
      <c r="R4930" s="3">
        <v>0</v>
      </c>
      <c r="S4930" s="3">
        <v>1</v>
      </c>
      <c r="T4930" s="2">
        <v>38</v>
      </c>
      <c r="U4930" s="3">
        <v>1.1915280204957981</v>
      </c>
      <c r="V4930" s="3">
        <v>6.1849179309430431</v>
      </c>
      <c r="W4930" s="3">
        <v>0.8494471751105922</v>
      </c>
      <c r="X4930" s="3">
        <v>3086.1579557613659</v>
      </c>
      <c r="Y4930" s="3">
        <v>6.1849179309430431</v>
      </c>
      <c r="Z4930" s="3">
        <v>0.8494464241623968</v>
      </c>
      <c r="AA4930" s="3">
        <v>3086.1579557613659</v>
      </c>
    </row>
    <row r="4931" spans="1:27" x14ac:dyDescent="0.25">
      <c r="A4931" s="2">
        <v>4930</v>
      </c>
      <c r="B4931" s="3" t="s">
        <v>178</v>
      </c>
      <c r="C4931" s="3" t="s">
        <v>384</v>
      </c>
      <c r="D4931" s="3" t="s">
        <v>385</v>
      </c>
      <c r="E4931" s="3" t="s">
        <v>386</v>
      </c>
      <c r="F4931" s="3">
        <v>0.36</v>
      </c>
      <c r="G4931" s="3">
        <v>0.57999999999999996</v>
      </c>
      <c r="H4931" s="3" t="s">
        <v>64</v>
      </c>
      <c r="I4931" s="2">
        <v>3220</v>
      </c>
      <c r="J4931" s="3" t="s">
        <v>396</v>
      </c>
      <c r="K4931" s="2">
        <v>3220</v>
      </c>
      <c r="L4931" s="3" t="s">
        <v>64</v>
      </c>
      <c r="M4931" s="3" t="s">
        <v>387</v>
      </c>
      <c r="N4931" s="3" t="s">
        <v>387</v>
      </c>
      <c r="O4931" s="3"/>
      <c r="P4931" s="3"/>
      <c r="Q4931" s="3"/>
      <c r="R4931" s="3">
        <v>0</v>
      </c>
      <c r="S4931" s="3">
        <v>1</v>
      </c>
      <c r="T4931" s="2">
        <v>407</v>
      </c>
      <c r="U4931" s="3">
        <v>109.66753164894354</v>
      </c>
      <c r="V4931" s="3">
        <v>592.18619733284766</v>
      </c>
      <c r="W4931" s="3">
        <v>83.441705500551564</v>
      </c>
      <c r="X4931" s="3">
        <v>285453.29690449662</v>
      </c>
      <c r="Y4931" s="3">
        <v>592.18619733284766</v>
      </c>
      <c r="Z4931" s="3">
        <v>83.441631734459918</v>
      </c>
      <c r="AA4931" s="3">
        <v>285453.29690449662</v>
      </c>
    </row>
    <row r="4932" spans="1:27" x14ac:dyDescent="0.25">
      <c r="A4932" s="2">
        <v>4931</v>
      </c>
      <c r="B4932" s="3" t="s">
        <v>178</v>
      </c>
      <c r="C4932" s="3" t="s">
        <v>384</v>
      </c>
      <c r="D4932" s="3" t="s">
        <v>385</v>
      </c>
      <c r="E4932" s="3" t="s">
        <v>386</v>
      </c>
      <c r="F4932" s="3">
        <v>0.36</v>
      </c>
      <c r="G4932" s="3">
        <v>0.57999999999999996</v>
      </c>
      <c r="H4932" s="3" t="s">
        <v>64</v>
      </c>
      <c r="I4932" s="2">
        <v>3300</v>
      </c>
      <c r="J4932" s="3" t="s">
        <v>39</v>
      </c>
      <c r="K4932" s="2">
        <v>3000</v>
      </c>
      <c r="L4932" s="3"/>
      <c r="M4932" s="3" t="s">
        <v>387</v>
      </c>
      <c r="N4932" s="3" t="s">
        <v>387</v>
      </c>
      <c r="O4932" s="3"/>
      <c r="P4932" s="3" t="s">
        <v>329</v>
      </c>
      <c r="Q4932" s="3"/>
      <c r="R4932" s="3">
        <v>0</v>
      </c>
      <c r="S4932" s="3">
        <v>1</v>
      </c>
      <c r="T4932" s="2">
        <v>7</v>
      </c>
      <c r="U4932" s="3">
        <v>0.31408665481352582</v>
      </c>
      <c r="V4932" s="3">
        <v>2.1439866690381786</v>
      </c>
      <c r="W4932" s="3">
        <v>0.25751268194399723</v>
      </c>
      <c r="X4932" s="3">
        <v>951.64529611278954</v>
      </c>
      <c r="Y4932" s="3">
        <v>2.1439866690381786</v>
      </c>
      <c r="Z4932" s="3">
        <v>0.25751245429160224</v>
      </c>
      <c r="AA4932" s="3">
        <v>951.64529611278954</v>
      </c>
    </row>
    <row r="4933" spans="1:27" x14ac:dyDescent="0.25">
      <c r="A4933" s="2">
        <v>4932</v>
      </c>
      <c r="B4933" s="3" t="s">
        <v>178</v>
      </c>
      <c r="C4933" s="3" t="s">
        <v>384</v>
      </c>
      <c r="D4933" s="3" t="s">
        <v>385</v>
      </c>
      <c r="E4933" s="3" t="s">
        <v>386</v>
      </c>
      <c r="F4933" s="3">
        <v>0.36</v>
      </c>
      <c r="G4933" s="3">
        <v>0.57999999999999996</v>
      </c>
      <c r="H4933" s="3" t="s">
        <v>64</v>
      </c>
      <c r="I4933" s="2">
        <v>4110</v>
      </c>
      <c r="J4933" s="3" t="s">
        <v>77</v>
      </c>
      <c r="K4933" s="2">
        <v>3000</v>
      </c>
      <c r="L4933" s="3" t="s">
        <v>64</v>
      </c>
      <c r="M4933" s="3" t="s">
        <v>387</v>
      </c>
      <c r="N4933" s="3" t="s">
        <v>387</v>
      </c>
      <c r="O4933" s="3"/>
      <c r="P4933" s="3"/>
      <c r="Q4933" s="3"/>
      <c r="R4933" s="3">
        <v>0</v>
      </c>
      <c r="S4933" s="3">
        <v>1</v>
      </c>
      <c r="T4933" s="2">
        <v>224</v>
      </c>
      <c r="U4933" s="3">
        <v>30.434467963548304</v>
      </c>
      <c r="V4933" s="3">
        <v>216.01509662387707</v>
      </c>
      <c r="W4933" s="3">
        <v>24.932422959819533</v>
      </c>
      <c r="X4933" s="3">
        <v>96110.670866115135</v>
      </c>
      <c r="Y4933" s="3">
        <v>216.01509662387707</v>
      </c>
      <c r="Z4933" s="3">
        <v>24.932400918474784</v>
      </c>
      <c r="AA4933" s="3">
        <v>96110.670866115135</v>
      </c>
    </row>
    <row r="4934" spans="1:27" x14ac:dyDescent="0.25">
      <c r="A4934" s="2">
        <v>4933</v>
      </c>
      <c r="B4934" s="3" t="s">
        <v>178</v>
      </c>
      <c r="C4934" s="3" t="s">
        <v>384</v>
      </c>
      <c r="D4934" s="3" t="s">
        <v>385</v>
      </c>
      <c r="E4934" s="3" t="s">
        <v>386</v>
      </c>
      <c r="F4934" s="3">
        <v>0.36</v>
      </c>
      <c r="G4934" s="3">
        <v>0.57999999999999996</v>
      </c>
      <c r="H4934" s="3" t="s">
        <v>64</v>
      </c>
      <c r="I4934" s="2">
        <v>4110</v>
      </c>
      <c r="J4934" s="3" t="s">
        <v>77</v>
      </c>
      <c r="K4934" s="2">
        <v>4110</v>
      </c>
      <c r="L4934" s="3" t="s">
        <v>64</v>
      </c>
      <c r="M4934" s="3" t="s">
        <v>387</v>
      </c>
      <c r="N4934" s="3" t="s">
        <v>387</v>
      </c>
      <c r="O4934" s="3"/>
      <c r="P4934" s="3"/>
      <c r="Q4934" s="3"/>
      <c r="R4934" s="3">
        <v>0</v>
      </c>
      <c r="S4934" s="3">
        <v>1</v>
      </c>
      <c r="T4934" s="2">
        <v>3289</v>
      </c>
      <c r="U4934" s="3">
        <v>1243.8589016169221</v>
      </c>
      <c r="V4934" s="3">
        <v>7205.701441226518</v>
      </c>
      <c r="W4934" s="3">
        <v>631.27390701193769</v>
      </c>
      <c r="X4934" s="3">
        <v>3105814.0701498021</v>
      </c>
      <c r="Y4934" s="3">
        <v>7205.701441226518</v>
      </c>
      <c r="Z4934" s="3">
        <v>631.27334893838736</v>
      </c>
      <c r="AA4934" s="3">
        <v>3105814.0701498021</v>
      </c>
    </row>
    <row r="4935" spans="1:27" x14ac:dyDescent="0.25">
      <c r="A4935" s="2">
        <v>4934</v>
      </c>
      <c r="B4935" s="3" t="s">
        <v>178</v>
      </c>
      <c r="C4935" s="3" t="s">
        <v>384</v>
      </c>
      <c r="D4935" s="3" t="s">
        <v>385</v>
      </c>
      <c r="E4935" s="3" t="s">
        <v>386</v>
      </c>
      <c r="F4935" s="3">
        <v>0.36</v>
      </c>
      <c r="G4935" s="3">
        <v>0.57999999999999996</v>
      </c>
      <c r="H4935" s="3" t="s">
        <v>64</v>
      </c>
      <c r="I4935" s="2">
        <v>4130</v>
      </c>
      <c r="J4935" s="3" t="s">
        <v>260</v>
      </c>
      <c r="K4935" s="2">
        <v>4130</v>
      </c>
      <c r="L4935" s="3" t="s">
        <v>64</v>
      </c>
      <c r="M4935" s="3" t="s">
        <v>387</v>
      </c>
      <c r="N4935" s="3" t="s">
        <v>387</v>
      </c>
      <c r="O4935" s="3"/>
      <c r="P4935" s="3"/>
      <c r="Q4935" s="3"/>
      <c r="R4935" s="3">
        <v>0</v>
      </c>
      <c r="S4935" s="3">
        <v>1</v>
      </c>
      <c r="T4935" s="2">
        <v>167</v>
      </c>
      <c r="U4935" s="3">
        <v>70.892434109253102</v>
      </c>
      <c r="V4935" s="3">
        <v>377.96882185366849</v>
      </c>
      <c r="W4935" s="3">
        <v>49.208260025544099</v>
      </c>
      <c r="X4935" s="3">
        <v>183295.10704052195</v>
      </c>
      <c r="Y4935" s="3">
        <v>377.96882185366849</v>
      </c>
      <c r="Z4935" s="3">
        <v>49.208216523305026</v>
      </c>
      <c r="AA4935" s="3">
        <v>183295.10704052195</v>
      </c>
    </row>
    <row r="4936" spans="1:27" x14ac:dyDescent="0.25">
      <c r="A4936" s="2">
        <v>4935</v>
      </c>
      <c r="B4936" s="3" t="s">
        <v>178</v>
      </c>
      <c r="C4936" s="3" t="s">
        <v>384</v>
      </c>
      <c r="D4936" s="3" t="s">
        <v>385</v>
      </c>
      <c r="E4936" s="3" t="s">
        <v>386</v>
      </c>
      <c r="F4936" s="3">
        <v>0.36</v>
      </c>
      <c r="G4936" s="3">
        <v>0.57999999999999996</v>
      </c>
      <c r="H4936" s="3" t="s">
        <v>64</v>
      </c>
      <c r="I4936" s="2">
        <v>4200</v>
      </c>
      <c r="J4936" s="3" t="s">
        <v>78</v>
      </c>
      <c r="K4936" s="2">
        <v>3000</v>
      </c>
      <c r="L4936" s="3" t="s">
        <v>64</v>
      </c>
      <c r="M4936" s="3" t="s">
        <v>387</v>
      </c>
      <c r="N4936" s="3" t="s">
        <v>387</v>
      </c>
      <c r="O4936" s="3"/>
      <c r="P4936" s="3"/>
      <c r="Q4936" s="3"/>
      <c r="R4936" s="3">
        <v>0</v>
      </c>
      <c r="S4936" s="3">
        <v>1</v>
      </c>
      <c r="T4936" s="2">
        <v>27</v>
      </c>
      <c r="U4936" s="3">
        <v>5.3869627682002079</v>
      </c>
      <c r="V4936" s="3">
        <v>27.022118341445417</v>
      </c>
      <c r="W4936" s="3">
        <v>3.6530502034307064</v>
      </c>
      <c r="X4936" s="3">
        <v>12575.309085279678</v>
      </c>
      <c r="Y4936" s="3">
        <v>27.022118341445417</v>
      </c>
      <c r="Z4936" s="3">
        <v>3.6530469739756692</v>
      </c>
      <c r="AA4936" s="3">
        <v>12575.309085279678</v>
      </c>
    </row>
    <row r="4937" spans="1:27" x14ac:dyDescent="0.25">
      <c r="A4937" s="2">
        <v>4936</v>
      </c>
      <c r="B4937" s="3" t="s">
        <v>178</v>
      </c>
      <c r="C4937" s="3" t="s">
        <v>384</v>
      </c>
      <c r="D4937" s="3" t="s">
        <v>385</v>
      </c>
      <c r="E4937" s="3" t="s">
        <v>386</v>
      </c>
      <c r="F4937" s="3">
        <v>0.36</v>
      </c>
      <c r="G4937" s="3">
        <v>0.57999999999999996</v>
      </c>
      <c r="H4937" s="3" t="s">
        <v>64</v>
      </c>
      <c r="I4937" s="2">
        <v>4200</v>
      </c>
      <c r="J4937" s="3" t="s">
        <v>78</v>
      </c>
      <c r="K4937" s="2">
        <v>3000</v>
      </c>
      <c r="L4937" s="3" t="s">
        <v>64</v>
      </c>
      <c r="M4937" s="3" t="s">
        <v>406</v>
      </c>
      <c r="N4937" s="3" t="s">
        <v>407</v>
      </c>
      <c r="O4937" s="3"/>
      <c r="P4937" s="3"/>
      <c r="Q4937" s="3"/>
      <c r="R4937" s="3">
        <v>0</v>
      </c>
      <c r="S4937" s="3">
        <v>1</v>
      </c>
      <c r="T4937" s="2">
        <v>10</v>
      </c>
      <c r="U4937" s="3">
        <v>2.4522746805280663E-2</v>
      </c>
      <c r="V4937" s="3">
        <v>0.18501982740563436</v>
      </c>
      <c r="W4937" s="3">
        <v>2.5600108424429474E-2</v>
      </c>
      <c r="X4937" s="3">
        <v>84.856198724396165</v>
      </c>
      <c r="Y4937" s="3">
        <v>0.18501982740563436</v>
      </c>
      <c r="Z4937" s="3">
        <v>2.5600085792821768E-2</v>
      </c>
      <c r="AA4937" s="3">
        <v>84.856198724396165</v>
      </c>
    </row>
    <row r="4938" spans="1:27" x14ac:dyDescent="0.25">
      <c r="A4938" s="2">
        <v>4937</v>
      </c>
      <c r="B4938" s="3" t="s">
        <v>178</v>
      </c>
      <c r="C4938" s="3" t="s">
        <v>384</v>
      </c>
      <c r="D4938" s="3" t="s">
        <v>385</v>
      </c>
      <c r="E4938" s="3" t="s">
        <v>386</v>
      </c>
      <c r="F4938" s="3">
        <v>0.36</v>
      </c>
      <c r="G4938" s="3">
        <v>0.57999999999999996</v>
      </c>
      <c r="H4938" s="3" t="s">
        <v>64</v>
      </c>
      <c r="I4938" s="2">
        <v>4200</v>
      </c>
      <c r="J4938" s="3" t="s">
        <v>78</v>
      </c>
      <c r="K4938" s="2">
        <v>4200</v>
      </c>
      <c r="L4938" s="3" t="s">
        <v>64</v>
      </c>
      <c r="M4938" s="3" t="s">
        <v>388</v>
      </c>
      <c r="N4938" s="3" t="s">
        <v>389</v>
      </c>
      <c r="O4938" s="3"/>
      <c r="P4938" s="3"/>
      <c r="Q4938" s="3"/>
      <c r="R4938" s="3">
        <v>0</v>
      </c>
      <c r="S4938" s="3">
        <v>1</v>
      </c>
      <c r="T4938" s="2">
        <v>55</v>
      </c>
      <c r="U4938" s="3">
        <v>13.03200342506778</v>
      </c>
      <c r="V4938" s="3">
        <v>76.687625182242115</v>
      </c>
      <c r="W4938" s="3">
        <v>10.498073458770454</v>
      </c>
      <c r="X4938" s="3">
        <v>37397.36980437336</v>
      </c>
      <c r="Y4938" s="3">
        <v>76.687625182242115</v>
      </c>
      <c r="Z4938" s="3">
        <v>10.498064178017572</v>
      </c>
      <c r="AA4938" s="3">
        <v>37397.36980437336</v>
      </c>
    </row>
    <row r="4939" spans="1:27" x14ac:dyDescent="0.25">
      <c r="A4939" s="2">
        <v>4938</v>
      </c>
      <c r="B4939" s="3" t="s">
        <v>178</v>
      </c>
      <c r="C4939" s="3" t="s">
        <v>384</v>
      </c>
      <c r="D4939" s="3" t="s">
        <v>385</v>
      </c>
      <c r="E4939" s="3" t="s">
        <v>386</v>
      </c>
      <c r="F4939" s="3">
        <v>0.36</v>
      </c>
      <c r="G4939" s="3">
        <v>0.57999999999999996</v>
      </c>
      <c r="H4939" s="3" t="s">
        <v>64</v>
      </c>
      <c r="I4939" s="2">
        <v>4200</v>
      </c>
      <c r="J4939" s="3" t="s">
        <v>78</v>
      </c>
      <c r="K4939" s="2">
        <v>4200</v>
      </c>
      <c r="L4939" s="3" t="s">
        <v>64</v>
      </c>
      <c r="M4939" s="3" t="s">
        <v>387</v>
      </c>
      <c r="N4939" s="3" t="s">
        <v>387</v>
      </c>
      <c r="O4939" s="3"/>
      <c r="P4939" s="3"/>
      <c r="Q4939" s="3"/>
      <c r="R4939" s="3">
        <v>0</v>
      </c>
      <c r="S4939" s="3">
        <v>1</v>
      </c>
      <c r="T4939" s="2">
        <v>1610</v>
      </c>
      <c r="U4939" s="3">
        <v>573.82744528365731</v>
      </c>
      <c r="V4939" s="3">
        <v>2917.9903810679148</v>
      </c>
      <c r="W4939" s="3">
        <v>379.24303725545286</v>
      </c>
      <c r="X4939" s="3">
        <v>1422403.922761868</v>
      </c>
      <c r="Y4939" s="3">
        <v>2917.9903810679148</v>
      </c>
      <c r="Z4939" s="3">
        <v>379.24270198813701</v>
      </c>
      <c r="AA4939" s="3">
        <v>1422403.922761868</v>
      </c>
    </row>
    <row r="4940" spans="1:27" x14ac:dyDescent="0.25">
      <c r="A4940" s="2">
        <v>4939</v>
      </c>
      <c r="B4940" s="3" t="s">
        <v>178</v>
      </c>
      <c r="C4940" s="3" t="s">
        <v>384</v>
      </c>
      <c r="D4940" s="3" t="s">
        <v>385</v>
      </c>
      <c r="E4940" s="3" t="s">
        <v>386</v>
      </c>
      <c r="F4940" s="3">
        <v>0.36</v>
      </c>
      <c r="G4940" s="3">
        <v>0.57999999999999996</v>
      </c>
      <c r="H4940" s="3" t="s">
        <v>64</v>
      </c>
      <c r="I4940" s="2">
        <v>4200</v>
      </c>
      <c r="J4940" s="3" t="s">
        <v>78</v>
      </c>
      <c r="K4940" s="2">
        <v>4200</v>
      </c>
      <c r="L4940" s="3" t="s">
        <v>64</v>
      </c>
      <c r="M4940" s="3" t="s">
        <v>406</v>
      </c>
      <c r="N4940" s="3" t="s">
        <v>407</v>
      </c>
      <c r="O4940" s="3"/>
      <c r="P4940" s="3"/>
      <c r="Q4940" s="3"/>
      <c r="R4940" s="3">
        <v>0</v>
      </c>
      <c r="S4940" s="3">
        <v>1</v>
      </c>
      <c r="T4940" s="2">
        <v>188</v>
      </c>
      <c r="U4940" s="3">
        <v>47.37170245414525</v>
      </c>
      <c r="V4940" s="3">
        <v>274.30830293946104</v>
      </c>
      <c r="W4940" s="3">
        <v>37.681812932819575</v>
      </c>
      <c r="X4940" s="3">
        <v>132354.74971122766</v>
      </c>
      <c r="Y4940" s="3">
        <v>274.30830293946104</v>
      </c>
      <c r="Z4940" s="3">
        <v>37.681779620460382</v>
      </c>
      <c r="AA4940" s="3">
        <v>132354.74971122766</v>
      </c>
    </row>
    <row r="4941" spans="1:27" x14ac:dyDescent="0.25">
      <c r="A4941" s="2">
        <v>4940</v>
      </c>
      <c r="B4941" s="3" t="s">
        <v>178</v>
      </c>
      <c r="C4941" s="3" t="s">
        <v>384</v>
      </c>
      <c r="D4941" s="3" t="s">
        <v>385</v>
      </c>
      <c r="E4941" s="3" t="s">
        <v>386</v>
      </c>
      <c r="F4941" s="3">
        <v>0.36</v>
      </c>
      <c r="G4941" s="3">
        <v>0.57999999999999996</v>
      </c>
      <c r="H4941" s="3" t="s">
        <v>64</v>
      </c>
      <c r="I4941" s="2">
        <v>4220</v>
      </c>
      <c r="J4941" s="3" t="s">
        <v>397</v>
      </c>
      <c r="K4941" s="2">
        <v>4220</v>
      </c>
      <c r="L4941" s="3" t="s">
        <v>64</v>
      </c>
      <c r="M4941" s="3" t="s">
        <v>388</v>
      </c>
      <c r="N4941" s="3" t="s">
        <v>389</v>
      </c>
      <c r="O4941" s="3"/>
      <c r="P4941" s="3"/>
      <c r="Q4941" s="3"/>
      <c r="R4941" s="3">
        <v>0</v>
      </c>
      <c r="S4941" s="3">
        <v>1</v>
      </c>
      <c r="T4941" s="2">
        <v>24</v>
      </c>
      <c r="U4941" s="3">
        <v>5.5904946411024605</v>
      </c>
      <c r="V4941" s="3">
        <v>33.209269891359902</v>
      </c>
      <c r="W4941" s="3">
        <v>4.9190455110378268</v>
      </c>
      <c r="X4941" s="3">
        <v>15811.82478861575</v>
      </c>
      <c r="Y4941" s="3">
        <v>33.209269891359902</v>
      </c>
      <c r="Z4941" s="3">
        <v>4.9190411623879555</v>
      </c>
      <c r="AA4941" s="3">
        <v>15811.82478861575</v>
      </c>
    </row>
    <row r="4942" spans="1:27" x14ac:dyDescent="0.25">
      <c r="A4942" s="2">
        <v>4941</v>
      </c>
      <c r="B4942" s="3" t="s">
        <v>178</v>
      </c>
      <c r="C4942" s="3" t="s">
        <v>384</v>
      </c>
      <c r="D4942" s="3" t="s">
        <v>385</v>
      </c>
      <c r="E4942" s="3" t="s">
        <v>386</v>
      </c>
      <c r="F4942" s="3">
        <v>0.36</v>
      </c>
      <c r="G4942" s="3">
        <v>0.57999999999999996</v>
      </c>
      <c r="H4942" s="3" t="s">
        <v>64</v>
      </c>
      <c r="I4942" s="2">
        <v>4220</v>
      </c>
      <c r="J4942" s="3" t="s">
        <v>397</v>
      </c>
      <c r="K4942" s="2">
        <v>4220</v>
      </c>
      <c r="L4942" s="3" t="s">
        <v>64</v>
      </c>
      <c r="M4942" s="3" t="s">
        <v>387</v>
      </c>
      <c r="N4942" s="3" t="s">
        <v>387</v>
      </c>
      <c r="O4942" s="3"/>
      <c r="P4942" s="3"/>
      <c r="Q4942" s="3"/>
      <c r="R4942" s="3">
        <v>0</v>
      </c>
      <c r="S4942" s="3">
        <v>1</v>
      </c>
      <c r="T4942" s="2">
        <v>523</v>
      </c>
      <c r="U4942" s="3">
        <v>166.73485283520884</v>
      </c>
      <c r="V4942" s="3">
        <v>872.91950537403591</v>
      </c>
      <c r="W4942" s="3">
        <v>150.81590831104927</v>
      </c>
      <c r="X4942" s="3">
        <v>393117.11071740725</v>
      </c>
      <c r="Y4942" s="3">
        <v>872.91950537403591</v>
      </c>
      <c r="Z4942" s="3">
        <v>150.81577498323625</v>
      </c>
      <c r="AA4942" s="3">
        <v>393117.11071740725</v>
      </c>
    </row>
    <row r="4943" spans="1:27" x14ac:dyDescent="0.25">
      <c r="A4943" s="2">
        <v>4942</v>
      </c>
      <c r="B4943" s="3" t="s">
        <v>178</v>
      </c>
      <c r="C4943" s="3" t="s">
        <v>384</v>
      </c>
      <c r="D4943" s="3" t="s">
        <v>385</v>
      </c>
      <c r="E4943" s="3" t="s">
        <v>386</v>
      </c>
      <c r="F4943" s="3">
        <v>0.36</v>
      </c>
      <c r="G4943" s="3">
        <v>0.57999999999999996</v>
      </c>
      <c r="H4943" s="3" t="s">
        <v>64</v>
      </c>
      <c r="I4943" s="2">
        <v>4220</v>
      </c>
      <c r="J4943" s="3" t="s">
        <v>397</v>
      </c>
      <c r="K4943" s="2">
        <v>4220</v>
      </c>
      <c r="L4943" s="3" t="s">
        <v>64</v>
      </c>
      <c r="M4943" s="3" t="s">
        <v>406</v>
      </c>
      <c r="N4943" s="3" t="s">
        <v>407</v>
      </c>
      <c r="O4943" s="3"/>
      <c r="P4943" s="3"/>
      <c r="Q4943" s="3"/>
      <c r="R4943" s="3">
        <v>0</v>
      </c>
      <c r="S4943" s="3">
        <v>1</v>
      </c>
      <c r="T4943" s="2">
        <v>31</v>
      </c>
      <c r="U4943" s="3">
        <v>1.9247973176506694</v>
      </c>
      <c r="V4943" s="3">
        <v>16.187860315009836</v>
      </c>
      <c r="W4943" s="3">
        <v>2.7369562334882294</v>
      </c>
      <c r="X4943" s="3">
        <v>6353.2787412318803</v>
      </c>
      <c r="Y4943" s="3">
        <v>16.187860315009836</v>
      </c>
      <c r="Z4943" s="3">
        <v>2.7369538139000511</v>
      </c>
      <c r="AA4943" s="3">
        <v>6353.2787412318803</v>
      </c>
    </row>
    <row r="4944" spans="1:27" x14ac:dyDescent="0.25">
      <c r="A4944" s="2">
        <v>4943</v>
      </c>
      <c r="B4944" s="3" t="s">
        <v>178</v>
      </c>
      <c r="C4944" s="3" t="s">
        <v>384</v>
      </c>
      <c r="D4944" s="3" t="s">
        <v>385</v>
      </c>
      <c r="E4944" s="3" t="s">
        <v>386</v>
      </c>
      <c r="F4944" s="3">
        <v>0.36</v>
      </c>
      <c r="G4944" s="3">
        <v>0.57999999999999996</v>
      </c>
      <c r="H4944" s="3" t="s">
        <v>64</v>
      </c>
      <c r="I4944" s="2">
        <v>4280</v>
      </c>
      <c r="J4944" s="3" t="s">
        <v>80</v>
      </c>
      <c r="K4944" s="2">
        <v>4280</v>
      </c>
      <c r="L4944" s="3" t="s">
        <v>64</v>
      </c>
      <c r="M4944" s="3" t="s">
        <v>387</v>
      </c>
      <c r="N4944" s="3" t="s">
        <v>387</v>
      </c>
      <c r="O4944" s="3"/>
      <c r="P4944" s="3"/>
      <c r="Q4944" s="3"/>
      <c r="R4944" s="3">
        <v>0</v>
      </c>
      <c r="S4944" s="3">
        <v>1</v>
      </c>
      <c r="T4944" s="2">
        <v>110</v>
      </c>
      <c r="U4944" s="3">
        <v>22.569374716286717</v>
      </c>
      <c r="V4944" s="3">
        <v>123.98019500204886</v>
      </c>
      <c r="W4944" s="3">
        <v>11.88420551278349</v>
      </c>
      <c r="X4944" s="3">
        <v>56127.465925050303</v>
      </c>
      <c r="Y4944" s="3">
        <v>123.98019500204886</v>
      </c>
      <c r="Z4944" s="3">
        <v>11.884195006629676</v>
      </c>
      <c r="AA4944" s="3">
        <v>56127.465925050303</v>
      </c>
    </row>
    <row r="4945" spans="1:27" x14ac:dyDescent="0.25">
      <c r="A4945" s="2">
        <v>4944</v>
      </c>
      <c r="B4945" s="3" t="s">
        <v>178</v>
      </c>
      <c r="C4945" s="3" t="s">
        <v>384</v>
      </c>
      <c r="D4945" s="3" t="s">
        <v>385</v>
      </c>
      <c r="E4945" s="3" t="s">
        <v>386</v>
      </c>
      <c r="F4945" s="3">
        <v>0.36</v>
      </c>
      <c r="G4945" s="3">
        <v>0.57999999999999996</v>
      </c>
      <c r="H4945" s="3" t="s">
        <v>64</v>
      </c>
      <c r="I4945" s="2">
        <v>4340</v>
      </c>
      <c r="J4945" s="3" t="s">
        <v>82</v>
      </c>
      <c r="K4945" s="2">
        <v>3000</v>
      </c>
      <c r="L4945" s="3" t="s">
        <v>64</v>
      </c>
      <c r="M4945" s="3" t="s">
        <v>387</v>
      </c>
      <c r="N4945" s="3" t="s">
        <v>387</v>
      </c>
      <c r="O4945" s="3"/>
      <c r="P4945" s="3"/>
      <c r="Q4945" s="3"/>
      <c r="R4945" s="3">
        <v>0</v>
      </c>
      <c r="S4945" s="3">
        <v>1</v>
      </c>
      <c r="T4945" s="2">
        <v>13</v>
      </c>
      <c r="U4945" s="3">
        <v>2.0111796014721168</v>
      </c>
      <c r="V4945" s="3">
        <v>9.8295060622878339</v>
      </c>
      <c r="W4945" s="3">
        <v>1.2732879153409005</v>
      </c>
      <c r="X4945" s="3">
        <v>4839.3314805017453</v>
      </c>
      <c r="Y4945" s="3">
        <v>9.8295060622878339</v>
      </c>
      <c r="Z4945" s="3">
        <v>1.2732867896990834</v>
      </c>
      <c r="AA4945" s="3">
        <v>4839.3314805017453</v>
      </c>
    </row>
    <row r="4946" spans="1:27" x14ac:dyDescent="0.25">
      <c r="A4946" s="2">
        <v>4945</v>
      </c>
      <c r="B4946" s="3" t="s">
        <v>178</v>
      </c>
      <c r="C4946" s="3" t="s">
        <v>384</v>
      </c>
      <c r="D4946" s="3" t="s">
        <v>385</v>
      </c>
      <c r="E4946" s="3" t="s">
        <v>386</v>
      </c>
      <c r="F4946" s="3">
        <v>0.36</v>
      </c>
      <c r="G4946" s="3">
        <v>0.57999999999999996</v>
      </c>
      <c r="H4946" s="3" t="s">
        <v>64</v>
      </c>
      <c r="I4946" s="2">
        <v>4340</v>
      </c>
      <c r="J4946" s="3" t="s">
        <v>82</v>
      </c>
      <c r="K4946" s="2">
        <v>4340</v>
      </c>
      <c r="L4946" s="3" t="s">
        <v>64</v>
      </c>
      <c r="M4946" s="3" t="s">
        <v>387</v>
      </c>
      <c r="N4946" s="3" t="s">
        <v>387</v>
      </c>
      <c r="O4946" s="3"/>
      <c r="P4946" s="3"/>
      <c r="Q4946" s="3"/>
      <c r="R4946" s="3">
        <v>0</v>
      </c>
      <c r="S4946" s="3">
        <v>1</v>
      </c>
      <c r="T4946" s="2">
        <v>1386</v>
      </c>
      <c r="U4946" s="3">
        <v>406.36677379990232</v>
      </c>
      <c r="V4946" s="3">
        <v>2157.7583820951577</v>
      </c>
      <c r="W4946" s="3">
        <v>275.42435650522589</v>
      </c>
      <c r="X4946" s="3">
        <v>1024010.9010919898</v>
      </c>
      <c r="Y4946" s="3">
        <v>2157.7583820951577</v>
      </c>
      <c r="Z4946" s="3">
        <v>275.42411301813257</v>
      </c>
      <c r="AA4946" s="3">
        <v>1024010.9010919898</v>
      </c>
    </row>
    <row r="4947" spans="1:27" x14ac:dyDescent="0.25">
      <c r="A4947" s="2">
        <v>4946</v>
      </c>
      <c r="B4947" s="3" t="s">
        <v>178</v>
      </c>
      <c r="C4947" s="3" t="s">
        <v>384</v>
      </c>
      <c r="D4947" s="3" t="s">
        <v>385</v>
      </c>
      <c r="E4947" s="3" t="s">
        <v>386</v>
      </c>
      <c r="F4947" s="3">
        <v>0.36</v>
      </c>
      <c r="G4947" s="3">
        <v>0.57999999999999996</v>
      </c>
      <c r="H4947" s="3" t="s">
        <v>64</v>
      </c>
      <c r="I4947" s="2">
        <v>4340</v>
      </c>
      <c r="J4947" s="3" t="s">
        <v>82</v>
      </c>
      <c r="K4947" s="2">
        <v>4340</v>
      </c>
      <c r="L4947" s="3" t="s">
        <v>64</v>
      </c>
      <c r="M4947" s="3" t="s">
        <v>406</v>
      </c>
      <c r="N4947" s="3" t="s">
        <v>407</v>
      </c>
      <c r="O4947" s="3"/>
      <c r="P4947" s="3"/>
      <c r="Q4947" s="3"/>
      <c r="R4947" s="3">
        <v>0</v>
      </c>
      <c r="S4947" s="3">
        <v>1</v>
      </c>
      <c r="T4947" s="2">
        <v>39</v>
      </c>
      <c r="U4947" s="3">
        <v>2.5507285928202732</v>
      </c>
      <c r="V4947" s="3">
        <v>22.33797547436491</v>
      </c>
      <c r="W4947" s="3">
        <v>3.8848831945022746</v>
      </c>
      <c r="X4947" s="3">
        <v>8384.8974868578862</v>
      </c>
      <c r="Y4947" s="3">
        <v>22.33797547436491</v>
      </c>
      <c r="Z4947" s="3">
        <v>3.8848797600968092</v>
      </c>
      <c r="AA4947" s="3">
        <v>8384.8974868578862</v>
      </c>
    </row>
    <row r="4948" spans="1:27" x14ac:dyDescent="0.25">
      <c r="A4948" s="2">
        <v>4947</v>
      </c>
      <c r="B4948" s="3" t="s">
        <v>178</v>
      </c>
      <c r="C4948" s="3" t="s">
        <v>384</v>
      </c>
      <c r="D4948" s="3" t="s">
        <v>385</v>
      </c>
      <c r="E4948" s="3" t="s">
        <v>386</v>
      </c>
      <c r="F4948" s="3">
        <v>0.36</v>
      </c>
      <c r="G4948" s="3">
        <v>0.57999999999999996</v>
      </c>
      <c r="H4948" s="3" t="s">
        <v>64</v>
      </c>
      <c r="I4948" s="2">
        <v>4370</v>
      </c>
      <c r="J4948" s="3" t="s">
        <v>83</v>
      </c>
      <c r="K4948" s="2">
        <v>4370</v>
      </c>
      <c r="L4948" s="3" t="s">
        <v>64</v>
      </c>
      <c r="M4948" s="3" t="s">
        <v>387</v>
      </c>
      <c r="N4948" s="3" t="s">
        <v>387</v>
      </c>
      <c r="O4948" s="3"/>
      <c r="P4948" s="3"/>
      <c r="Q4948" s="3"/>
      <c r="R4948" s="3">
        <v>0</v>
      </c>
      <c r="S4948" s="3">
        <v>1</v>
      </c>
      <c r="T4948" s="2">
        <v>273</v>
      </c>
      <c r="U4948" s="3">
        <v>77.730472395466435</v>
      </c>
      <c r="V4948" s="3">
        <v>336.22923112082429</v>
      </c>
      <c r="W4948" s="3">
        <v>58.816519065932006</v>
      </c>
      <c r="X4948" s="3">
        <v>165177.77071918873</v>
      </c>
      <c r="Y4948" s="3">
        <v>336.22923112082429</v>
      </c>
      <c r="Z4948" s="3">
        <v>58.816467069574642</v>
      </c>
      <c r="AA4948" s="3">
        <v>165177.77071918873</v>
      </c>
    </row>
    <row r="4949" spans="1:27" x14ac:dyDescent="0.25">
      <c r="A4949" s="2">
        <v>4948</v>
      </c>
      <c r="B4949" s="3" t="s">
        <v>178</v>
      </c>
      <c r="C4949" s="3" t="s">
        <v>384</v>
      </c>
      <c r="D4949" s="3" t="s">
        <v>385</v>
      </c>
      <c r="E4949" s="3" t="s">
        <v>386</v>
      </c>
      <c r="F4949" s="3">
        <v>0.36</v>
      </c>
      <c r="G4949" s="3">
        <v>0.57999999999999996</v>
      </c>
      <c r="H4949" s="3" t="s">
        <v>64</v>
      </c>
      <c r="I4949" s="2">
        <v>5100</v>
      </c>
      <c r="J4949" s="3" t="s">
        <v>85</v>
      </c>
      <c r="K4949" s="2">
        <v>3000</v>
      </c>
      <c r="L4949" s="3" t="s">
        <v>64</v>
      </c>
      <c r="M4949" s="3" t="s">
        <v>387</v>
      </c>
      <c r="N4949" s="3" t="s">
        <v>387</v>
      </c>
      <c r="O4949" s="3"/>
      <c r="P4949" s="3"/>
      <c r="Q4949" s="3"/>
      <c r="R4949" s="3">
        <v>0</v>
      </c>
      <c r="S4949" s="3">
        <v>1</v>
      </c>
      <c r="T4949" s="2">
        <v>8</v>
      </c>
      <c r="U4949" s="3">
        <v>6.2480977705492357E-5</v>
      </c>
      <c r="V4949" s="3">
        <v>1.2398861625300344E-4</v>
      </c>
      <c r="W4949" s="3">
        <v>1.457391856090503E-5</v>
      </c>
      <c r="X4949" s="3">
        <v>4.8932946316467302E-2</v>
      </c>
      <c r="Y4949" s="3">
        <v>1.2398861625300344E-4</v>
      </c>
      <c r="Z4949" s="3">
        <v>1.4573905676928074E-5</v>
      </c>
      <c r="AA4949" s="3">
        <v>4.8932946316467302E-2</v>
      </c>
    </row>
    <row r="4950" spans="1:27" x14ac:dyDescent="0.25">
      <c r="A4950" s="2">
        <v>4949</v>
      </c>
      <c r="B4950" s="3" t="s">
        <v>178</v>
      </c>
      <c r="C4950" s="3" t="s">
        <v>384</v>
      </c>
      <c r="D4950" s="3" t="s">
        <v>385</v>
      </c>
      <c r="E4950" s="3" t="s">
        <v>386</v>
      </c>
      <c r="F4950" s="3">
        <v>0.36</v>
      </c>
      <c r="G4950" s="3">
        <v>0.57999999999999996</v>
      </c>
      <c r="H4950" s="3" t="s">
        <v>64</v>
      </c>
      <c r="I4950" s="2">
        <v>5100</v>
      </c>
      <c r="J4950" s="3" t="s">
        <v>85</v>
      </c>
      <c r="K4950" s="2">
        <v>5100</v>
      </c>
      <c r="L4950" s="3" t="s">
        <v>64</v>
      </c>
      <c r="M4950" s="3" t="s">
        <v>387</v>
      </c>
      <c r="N4950" s="3" t="s">
        <v>387</v>
      </c>
      <c r="O4950" s="3"/>
      <c r="P4950" s="3"/>
      <c r="Q4950" s="3"/>
      <c r="R4950" s="3">
        <v>0</v>
      </c>
      <c r="S4950" s="3">
        <v>1</v>
      </c>
      <c r="T4950" s="2">
        <v>293</v>
      </c>
      <c r="U4950" s="3">
        <v>66.398843961953077</v>
      </c>
      <c r="V4950" s="3">
        <v>169.77724425039784</v>
      </c>
      <c r="W4950" s="3">
        <v>23.115965469570398</v>
      </c>
      <c r="X4950" s="3">
        <v>63940.427324587094</v>
      </c>
      <c r="Y4950" s="3">
        <v>169.77724425039784</v>
      </c>
      <c r="Z4950" s="3">
        <v>23.115945034052952</v>
      </c>
      <c r="AA4950" s="3">
        <v>63940.427324587094</v>
      </c>
    </row>
    <row r="4951" spans="1:27" x14ac:dyDescent="0.25">
      <c r="A4951" s="2">
        <v>4950</v>
      </c>
      <c r="B4951" s="3" t="s">
        <v>178</v>
      </c>
      <c r="C4951" s="3" t="s">
        <v>384</v>
      </c>
      <c r="D4951" s="3" t="s">
        <v>385</v>
      </c>
      <c r="E4951" s="3" t="s">
        <v>386</v>
      </c>
      <c r="F4951" s="3">
        <v>0.36</v>
      </c>
      <c r="G4951" s="3">
        <v>0.57999999999999996</v>
      </c>
      <c r="H4951" s="3" t="s">
        <v>64</v>
      </c>
      <c r="I4951" s="2">
        <v>5120</v>
      </c>
      <c r="J4951" s="3" t="s">
        <v>398</v>
      </c>
      <c r="K4951" s="2">
        <v>3000</v>
      </c>
      <c r="L4951" s="3" t="s">
        <v>64</v>
      </c>
      <c r="M4951" s="3" t="s">
        <v>387</v>
      </c>
      <c r="N4951" s="3" t="s">
        <v>387</v>
      </c>
      <c r="O4951" s="3"/>
      <c r="P4951" s="3"/>
      <c r="Q4951" s="3"/>
      <c r="R4951" s="3">
        <v>0</v>
      </c>
      <c r="S4951" s="3">
        <v>1</v>
      </c>
      <c r="T4951" s="2">
        <v>12</v>
      </c>
      <c r="U4951" s="3">
        <v>1.0068380725517847</v>
      </c>
      <c r="V4951" s="3">
        <v>5.6151500766331077</v>
      </c>
      <c r="W4951" s="3">
        <v>0.7533384094388661</v>
      </c>
      <c r="X4951" s="3">
        <v>2796.9940730088165</v>
      </c>
      <c r="Y4951" s="3">
        <v>5.6151500766331077</v>
      </c>
      <c r="Z4951" s="3">
        <v>0.75333774345499227</v>
      </c>
      <c r="AA4951" s="3">
        <v>2796.9940730088165</v>
      </c>
    </row>
    <row r="4952" spans="1:27" x14ac:dyDescent="0.25">
      <c r="A4952" s="2">
        <v>4951</v>
      </c>
      <c r="B4952" s="3" t="s">
        <v>178</v>
      </c>
      <c r="C4952" s="3" t="s">
        <v>384</v>
      </c>
      <c r="D4952" s="3" t="s">
        <v>385</v>
      </c>
      <c r="E4952" s="3" t="s">
        <v>386</v>
      </c>
      <c r="F4952" s="3">
        <v>0.36</v>
      </c>
      <c r="G4952" s="3">
        <v>0.57999999999999996</v>
      </c>
      <c r="H4952" s="3" t="s">
        <v>64</v>
      </c>
      <c r="I4952" s="2">
        <v>5120</v>
      </c>
      <c r="J4952" s="3" t="s">
        <v>398</v>
      </c>
      <c r="K4952" s="2">
        <v>5120</v>
      </c>
      <c r="L4952" s="3" t="s">
        <v>64</v>
      </c>
      <c r="M4952" s="3" t="s">
        <v>388</v>
      </c>
      <c r="N4952" s="3" t="s">
        <v>389</v>
      </c>
      <c r="O4952" s="3"/>
      <c r="P4952" s="3"/>
      <c r="Q4952" s="3"/>
      <c r="R4952" s="3">
        <v>0</v>
      </c>
      <c r="S4952" s="3">
        <v>1</v>
      </c>
      <c r="T4952" s="2">
        <v>9</v>
      </c>
      <c r="U4952" s="3">
        <v>0.25880015243520332</v>
      </c>
      <c r="V4952" s="3">
        <v>0.8810456732960199</v>
      </c>
      <c r="W4952" s="3">
        <v>0.12206528761087011</v>
      </c>
      <c r="X4952" s="3">
        <v>411.83276533982206</v>
      </c>
      <c r="Y4952" s="3">
        <v>0.8810456732960199</v>
      </c>
      <c r="Z4952" s="3">
        <v>0.12206517969985456</v>
      </c>
      <c r="AA4952" s="3">
        <v>411.83276533982206</v>
      </c>
    </row>
    <row r="4953" spans="1:27" x14ac:dyDescent="0.25">
      <c r="A4953" s="2">
        <v>4952</v>
      </c>
      <c r="B4953" s="3" t="s">
        <v>178</v>
      </c>
      <c r="C4953" s="3" t="s">
        <v>384</v>
      </c>
      <c r="D4953" s="3" t="s">
        <v>385</v>
      </c>
      <c r="E4953" s="3" t="s">
        <v>386</v>
      </c>
      <c r="F4953" s="3">
        <v>0.36</v>
      </c>
      <c r="G4953" s="3">
        <v>0.57999999999999996</v>
      </c>
      <c r="H4953" s="3" t="s">
        <v>64</v>
      </c>
      <c r="I4953" s="2">
        <v>5120</v>
      </c>
      <c r="J4953" s="3" t="s">
        <v>398</v>
      </c>
      <c r="K4953" s="2">
        <v>5120</v>
      </c>
      <c r="L4953" s="3" t="s">
        <v>64</v>
      </c>
      <c r="M4953" s="3" t="s">
        <v>387</v>
      </c>
      <c r="N4953" s="3" t="s">
        <v>387</v>
      </c>
      <c r="O4953" s="3"/>
      <c r="P4953" s="3"/>
      <c r="Q4953" s="3"/>
      <c r="R4953" s="3">
        <v>0</v>
      </c>
      <c r="S4953" s="3">
        <v>1</v>
      </c>
      <c r="T4953" s="2">
        <v>589</v>
      </c>
      <c r="U4953" s="3">
        <v>100.91860864497947</v>
      </c>
      <c r="V4953" s="3">
        <v>441.96177083787433</v>
      </c>
      <c r="W4953" s="3">
        <v>73.448646572424295</v>
      </c>
      <c r="X4953" s="3">
        <v>162539.22603234171</v>
      </c>
      <c r="Y4953" s="3">
        <v>441.96177083787433</v>
      </c>
      <c r="Z4953" s="3">
        <v>73.448581640630849</v>
      </c>
      <c r="AA4953" s="3">
        <v>162539.22603234171</v>
      </c>
    </row>
    <row r="4954" spans="1:27" x14ac:dyDescent="0.25">
      <c r="A4954" s="2">
        <v>4953</v>
      </c>
      <c r="B4954" s="3" t="s">
        <v>178</v>
      </c>
      <c r="C4954" s="3" t="s">
        <v>384</v>
      </c>
      <c r="D4954" s="3" t="s">
        <v>385</v>
      </c>
      <c r="E4954" s="3" t="s">
        <v>386</v>
      </c>
      <c r="F4954" s="3">
        <v>0.36</v>
      </c>
      <c r="G4954" s="3">
        <v>0.57999999999999996</v>
      </c>
      <c r="H4954" s="3" t="s">
        <v>64</v>
      </c>
      <c r="I4954" s="2">
        <v>5120</v>
      </c>
      <c r="J4954" s="3" t="s">
        <v>398</v>
      </c>
      <c r="K4954" s="2">
        <v>5120</v>
      </c>
      <c r="L4954" s="3" t="s">
        <v>64</v>
      </c>
      <c r="M4954" s="3" t="s">
        <v>406</v>
      </c>
      <c r="N4954" s="3" t="s">
        <v>407</v>
      </c>
      <c r="O4954" s="3"/>
      <c r="P4954" s="3"/>
      <c r="Q4954" s="3"/>
      <c r="R4954" s="3">
        <v>0</v>
      </c>
      <c r="S4954" s="3">
        <v>1</v>
      </c>
      <c r="T4954" s="2">
        <v>24</v>
      </c>
      <c r="U4954" s="3">
        <v>4.6159603219111229</v>
      </c>
      <c r="V4954" s="3">
        <v>28.06992343007213</v>
      </c>
      <c r="W4954" s="3">
        <v>5.378520749925646</v>
      </c>
      <c r="X4954" s="3">
        <v>9535.0126998056257</v>
      </c>
      <c r="Y4954" s="3">
        <v>28.06992343007213</v>
      </c>
      <c r="Z4954" s="3">
        <v>5.378515995079705</v>
      </c>
      <c r="AA4954" s="3">
        <v>9535.0126998056257</v>
      </c>
    </row>
    <row r="4955" spans="1:27" x14ac:dyDescent="0.25">
      <c r="A4955" s="2">
        <v>4954</v>
      </c>
      <c r="B4955" s="3" t="s">
        <v>178</v>
      </c>
      <c r="C4955" s="3" t="s">
        <v>384</v>
      </c>
      <c r="D4955" s="3" t="s">
        <v>385</v>
      </c>
      <c r="E4955" s="3" t="s">
        <v>386</v>
      </c>
      <c r="F4955" s="3">
        <v>0.36</v>
      </c>
      <c r="G4955" s="3">
        <v>0.57999999999999996</v>
      </c>
      <c r="H4955" s="3" t="s">
        <v>64</v>
      </c>
      <c r="I4955" s="2">
        <v>5200</v>
      </c>
      <c r="J4955" s="3" t="s">
        <v>86</v>
      </c>
      <c r="K4955" s="2">
        <v>5200</v>
      </c>
      <c r="L4955" s="3" t="s">
        <v>64</v>
      </c>
      <c r="M4955" s="3" t="s">
        <v>387</v>
      </c>
      <c r="N4955" s="3" t="s">
        <v>387</v>
      </c>
      <c r="O4955" s="3"/>
      <c r="P4955" s="3"/>
      <c r="Q4955" s="3"/>
      <c r="R4955" s="3">
        <v>0</v>
      </c>
      <c r="S4955" s="3">
        <v>1</v>
      </c>
      <c r="T4955" s="2">
        <v>4</v>
      </c>
      <c r="U4955" s="3">
        <v>7.4086550876697535E-2</v>
      </c>
      <c r="V4955" s="3">
        <v>0.17607742765543102</v>
      </c>
      <c r="W4955" s="3">
        <v>1.5401032669869547E-2</v>
      </c>
      <c r="X4955" s="3">
        <v>146.88405949550162</v>
      </c>
      <c r="Y4955" s="3">
        <v>0.17607742765543102</v>
      </c>
      <c r="Z4955" s="3">
        <v>1.5401019054687803E-2</v>
      </c>
      <c r="AA4955" s="3">
        <v>146.88405949550162</v>
      </c>
    </row>
    <row r="4956" spans="1:27" x14ac:dyDescent="0.25">
      <c r="A4956" s="2">
        <v>4955</v>
      </c>
      <c r="B4956" s="3" t="s">
        <v>178</v>
      </c>
      <c r="C4956" s="3" t="s">
        <v>384</v>
      </c>
      <c r="D4956" s="3" t="s">
        <v>385</v>
      </c>
      <c r="E4956" s="3" t="s">
        <v>386</v>
      </c>
      <c r="F4956" s="3">
        <v>0.36</v>
      </c>
      <c r="G4956" s="3">
        <v>0.57999999999999996</v>
      </c>
      <c r="H4956" s="3" t="s">
        <v>64</v>
      </c>
      <c r="I4956" s="2">
        <v>5300</v>
      </c>
      <c r="J4956" s="3" t="s">
        <v>88</v>
      </c>
      <c r="K4956" s="2">
        <v>3000</v>
      </c>
      <c r="L4956" s="3" t="s">
        <v>64</v>
      </c>
      <c r="M4956" s="3" t="s">
        <v>387</v>
      </c>
      <c r="N4956" s="3" t="s">
        <v>387</v>
      </c>
      <c r="O4956" s="3"/>
      <c r="P4956" s="3"/>
      <c r="Q4956" s="3"/>
      <c r="R4956" s="3">
        <v>0</v>
      </c>
      <c r="S4956" s="3">
        <v>1</v>
      </c>
      <c r="T4956" s="2">
        <v>43</v>
      </c>
      <c r="U4956" s="3">
        <v>13.102735125476638</v>
      </c>
      <c r="V4956" s="3">
        <v>4.4103973987378771</v>
      </c>
      <c r="W4956" s="3">
        <v>0.39320370721332359</v>
      </c>
      <c r="X4956" s="3">
        <v>15145.089896669309</v>
      </c>
      <c r="Y4956" s="3">
        <v>4.4103973987378771</v>
      </c>
      <c r="Z4956" s="3">
        <v>0.39320335960416897</v>
      </c>
      <c r="AA4956" s="3">
        <v>15145.089896669309</v>
      </c>
    </row>
    <row r="4957" spans="1:27" x14ac:dyDescent="0.25">
      <c r="A4957" s="2">
        <v>4956</v>
      </c>
      <c r="B4957" s="3" t="s">
        <v>178</v>
      </c>
      <c r="C4957" s="3" t="s">
        <v>384</v>
      </c>
      <c r="D4957" s="3" t="s">
        <v>385</v>
      </c>
      <c r="E4957" s="3" t="s">
        <v>386</v>
      </c>
      <c r="F4957" s="3">
        <v>0.36</v>
      </c>
      <c r="G4957" s="3">
        <v>0.57999999999999996</v>
      </c>
      <c r="H4957" s="3" t="s">
        <v>64</v>
      </c>
      <c r="I4957" s="2">
        <v>5300</v>
      </c>
      <c r="J4957" s="3" t="s">
        <v>88</v>
      </c>
      <c r="K4957" s="2">
        <v>5300</v>
      </c>
      <c r="L4957" s="3" t="s">
        <v>64</v>
      </c>
      <c r="M4957" s="3" t="s">
        <v>387</v>
      </c>
      <c r="N4957" s="3" t="s">
        <v>387</v>
      </c>
      <c r="O4957" s="3"/>
      <c r="P4957" s="3"/>
      <c r="Q4957" s="3"/>
      <c r="R4957" s="3">
        <v>0</v>
      </c>
      <c r="S4957" s="3">
        <v>1</v>
      </c>
      <c r="T4957" s="2">
        <v>998</v>
      </c>
      <c r="U4957" s="3">
        <v>251.50960659360405</v>
      </c>
      <c r="V4957" s="3">
        <v>196.66013283865271</v>
      </c>
      <c r="W4957" s="3">
        <v>32.022628524950939</v>
      </c>
      <c r="X4957" s="3">
        <v>341562.8625614015</v>
      </c>
      <c r="Y4957" s="3">
        <v>196.66013283865271</v>
      </c>
      <c r="Z4957" s="3">
        <v>32.02260021555653</v>
      </c>
      <c r="AA4957" s="3">
        <v>341562.8625614015</v>
      </c>
    </row>
    <row r="4958" spans="1:27" x14ac:dyDescent="0.25">
      <c r="A4958" s="2">
        <v>4957</v>
      </c>
      <c r="B4958" s="3" t="s">
        <v>178</v>
      </c>
      <c r="C4958" s="3" t="s">
        <v>384</v>
      </c>
      <c r="D4958" s="3" t="s">
        <v>385</v>
      </c>
      <c r="E4958" s="3" t="s">
        <v>386</v>
      </c>
      <c r="F4958" s="3">
        <v>0.36</v>
      </c>
      <c r="G4958" s="3">
        <v>0.57999999999999996</v>
      </c>
      <c r="H4958" s="3" t="s">
        <v>64</v>
      </c>
      <c r="I4958" s="2">
        <v>5400</v>
      </c>
      <c r="J4958" s="3" t="s">
        <v>89</v>
      </c>
      <c r="K4958" s="2">
        <v>5400</v>
      </c>
      <c r="L4958" s="3" t="s">
        <v>64</v>
      </c>
      <c r="M4958" s="3" t="s">
        <v>387</v>
      </c>
      <c r="N4958" s="3" t="s">
        <v>387</v>
      </c>
      <c r="O4958" s="3"/>
      <c r="P4958" s="3"/>
      <c r="Q4958" s="3"/>
      <c r="R4958" s="3">
        <v>0</v>
      </c>
      <c r="S4958" s="3">
        <v>1</v>
      </c>
      <c r="T4958" s="2">
        <v>629</v>
      </c>
      <c r="U4958" s="3">
        <v>331.45704104288666</v>
      </c>
      <c r="V4958" s="3">
        <v>16.513670549314952</v>
      </c>
      <c r="W4958" s="3">
        <v>2.0234948169196509</v>
      </c>
      <c r="X4958" s="3">
        <v>6944.166405352692</v>
      </c>
      <c r="Y4958" s="3">
        <v>16.513670549314952</v>
      </c>
      <c r="Z4958" s="3">
        <v>2.02349302806235</v>
      </c>
      <c r="AA4958" s="3">
        <v>6944.166405352692</v>
      </c>
    </row>
    <row r="4959" spans="1:27" x14ac:dyDescent="0.25">
      <c r="A4959" s="2">
        <v>4958</v>
      </c>
      <c r="B4959" s="3" t="s">
        <v>178</v>
      </c>
      <c r="C4959" s="3" t="s">
        <v>384</v>
      </c>
      <c r="D4959" s="3" t="s">
        <v>385</v>
      </c>
      <c r="E4959" s="3" t="s">
        <v>386</v>
      </c>
      <c r="F4959" s="3">
        <v>0.36</v>
      </c>
      <c r="G4959" s="3">
        <v>0.57999999999999996</v>
      </c>
      <c r="H4959" s="3" t="s">
        <v>64</v>
      </c>
      <c r="I4959" s="2">
        <v>5410</v>
      </c>
      <c r="J4959" s="3" t="s">
        <v>90</v>
      </c>
      <c r="K4959" s="2">
        <v>3000</v>
      </c>
      <c r="L4959" s="3" t="s">
        <v>64</v>
      </c>
      <c r="M4959" s="3" t="s">
        <v>387</v>
      </c>
      <c r="N4959" s="3" t="s">
        <v>387</v>
      </c>
      <c r="O4959" s="3"/>
      <c r="P4959" s="3"/>
      <c r="Q4959" s="3"/>
      <c r="R4959" s="3">
        <v>0</v>
      </c>
      <c r="S4959" s="3">
        <v>1</v>
      </c>
      <c r="T4959" s="2">
        <v>17</v>
      </c>
      <c r="U4959" s="3">
        <v>0.18773305147022676</v>
      </c>
      <c r="V4959" s="3">
        <v>0.65773343735974765</v>
      </c>
      <c r="W4959" s="3">
        <v>7.9391747541655497E-2</v>
      </c>
      <c r="X4959" s="3">
        <v>304.49842918455613</v>
      </c>
      <c r="Y4959" s="3">
        <v>0.65773343735974765</v>
      </c>
      <c r="Z4959" s="3">
        <v>7.9391677355902635E-2</v>
      </c>
      <c r="AA4959" s="3">
        <v>304.49842918455613</v>
      </c>
    </row>
    <row r="4960" spans="1:27" x14ac:dyDescent="0.25">
      <c r="A4960" s="2">
        <v>4959</v>
      </c>
      <c r="B4960" s="3" t="s">
        <v>178</v>
      </c>
      <c r="C4960" s="3" t="s">
        <v>384</v>
      </c>
      <c r="D4960" s="3" t="s">
        <v>385</v>
      </c>
      <c r="E4960" s="3" t="s">
        <v>386</v>
      </c>
      <c r="F4960" s="3">
        <v>0.36</v>
      </c>
      <c r="G4960" s="3">
        <v>0.57999999999999996</v>
      </c>
      <c r="H4960" s="3" t="s">
        <v>64</v>
      </c>
      <c r="I4960" s="2">
        <v>5410</v>
      </c>
      <c r="J4960" s="3" t="s">
        <v>90</v>
      </c>
      <c r="K4960" s="2">
        <v>5410</v>
      </c>
      <c r="L4960" s="3" t="s">
        <v>64</v>
      </c>
      <c r="M4960" s="3" t="s">
        <v>388</v>
      </c>
      <c r="N4960" s="3" t="s">
        <v>389</v>
      </c>
      <c r="O4960" s="3"/>
      <c r="P4960" s="3"/>
      <c r="Q4960" s="3"/>
      <c r="R4960" s="3">
        <v>0</v>
      </c>
      <c r="S4960" s="3">
        <v>1</v>
      </c>
      <c r="T4960" s="2">
        <v>28</v>
      </c>
      <c r="U4960" s="3">
        <v>0.29893931079450042</v>
      </c>
      <c r="V4960" s="3">
        <v>0.96704428383764907</v>
      </c>
      <c r="W4960" s="3">
        <v>0.13377881217927973</v>
      </c>
      <c r="X4960" s="3">
        <v>475.45868865544651</v>
      </c>
      <c r="Y4960" s="3">
        <v>0.96704428383764907</v>
      </c>
      <c r="Z4960" s="3">
        <v>0.13377869391299957</v>
      </c>
      <c r="AA4960" s="3">
        <v>475.45868865544651</v>
      </c>
    </row>
    <row r="4961" spans="1:27" x14ac:dyDescent="0.25">
      <c r="A4961" s="2">
        <v>4960</v>
      </c>
      <c r="B4961" s="3" t="s">
        <v>178</v>
      </c>
      <c r="C4961" s="3" t="s">
        <v>384</v>
      </c>
      <c r="D4961" s="3" t="s">
        <v>385</v>
      </c>
      <c r="E4961" s="3" t="s">
        <v>386</v>
      </c>
      <c r="F4961" s="3">
        <v>0.36</v>
      </c>
      <c r="G4961" s="3">
        <v>0.57999999999999996</v>
      </c>
      <c r="H4961" s="3" t="s">
        <v>64</v>
      </c>
      <c r="I4961" s="2">
        <v>5410</v>
      </c>
      <c r="J4961" s="3" t="s">
        <v>90</v>
      </c>
      <c r="K4961" s="2">
        <v>5410</v>
      </c>
      <c r="L4961" s="3" t="s">
        <v>64</v>
      </c>
      <c r="M4961" s="3" t="s">
        <v>387</v>
      </c>
      <c r="N4961" s="3" t="s">
        <v>387</v>
      </c>
      <c r="O4961" s="3"/>
      <c r="P4961" s="3"/>
      <c r="Q4961" s="3"/>
      <c r="R4961" s="3">
        <v>0</v>
      </c>
      <c r="S4961" s="3">
        <v>1</v>
      </c>
      <c r="T4961" s="2">
        <v>9144</v>
      </c>
      <c r="U4961" s="3">
        <v>4655.3653692727466</v>
      </c>
      <c r="V4961" s="3">
        <v>1117.2213474041123</v>
      </c>
      <c r="W4961" s="3">
        <v>137.5257213928389</v>
      </c>
      <c r="X4961" s="3">
        <v>434229.83342801518</v>
      </c>
      <c r="Y4961" s="3">
        <v>1117.2213474041123</v>
      </c>
      <c r="Z4961" s="3">
        <v>137.52559981412858</v>
      </c>
      <c r="AA4961" s="3">
        <v>434229.83342801518</v>
      </c>
    </row>
    <row r="4962" spans="1:27" x14ac:dyDescent="0.25">
      <c r="A4962" s="2">
        <v>4961</v>
      </c>
      <c r="B4962" s="3" t="s">
        <v>178</v>
      </c>
      <c r="C4962" s="3" t="s">
        <v>384</v>
      </c>
      <c r="D4962" s="3" t="s">
        <v>385</v>
      </c>
      <c r="E4962" s="3" t="s">
        <v>386</v>
      </c>
      <c r="F4962" s="3">
        <v>0.36</v>
      </c>
      <c r="G4962" s="3">
        <v>0.57999999999999996</v>
      </c>
      <c r="H4962" s="3" t="s">
        <v>64</v>
      </c>
      <c r="I4962" s="2">
        <v>5410</v>
      </c>
      <c r="J4962" s="3" t="s">
        <v>90</v>
      </c>
      <c r="K4962" s="2">
        <v>5410</v>
      </c>
      <c r="L4962" s="3" t="s">
        <v>64</v>
      </c>
      <c r="M4962" s="3" t="s">
        <v>406</v>
      </c>
      <c r="N4962" s="3" t="s">
        <v>407</v>
      </c>
      <c r="O4962" s="3"/>
      <c r="P4962" s="3"/>
      <c r="Q4962" s="3"/>
      <c r="R4962" s="3">
        <v>0</v>
      </c>
      <c r="S4962" s="3">
        <v>1</v>
      </c>
      <c r="T4962" s="2">
        <v>46</v>
      </c>
      <c r="U4962" s="3">
        <v>0.91503902120831293</v>
      </c>
      <c r="V4962" s="3">
        <v>3.4944263823518442</v>
      </c>
      <c r="W4962" s="3">
        <v>0.66472945386940152</v>
      </c>
      <c r="X4962" s="3">
        <v>1193.300499757428</v>
      </c>
      <c r="Y4962" s="3">
        <v>3.4944263823518442</v>
      </c>
      <c r="Z4962" s="3">
        <v>0.66472886621969407</v>
      </c>
      <c r="AA4962" s="3">
        <v>1193.300499757428</v>
      </c>
    </row>
    <row r="4963" spans="1:27" x14ac:dyDescent="0.25">
      <c r="A4963" s="2">
        <v>4962</v>
      </c>
      <c r="B4963" s="3" t="s">
        <v>178</v>
      </c>
      <c r="C4963" s="3" t="s">
        <v>384</v>
      </c>
      <c r="D4963" s="3" t="s">
        <v>385</v>
      </c>
      <c r="E4963" s="3" t="s">
        <v>386</v>
      </c>
      <c r="F4963" s="3">
        <v>0.36</v>
      </c>
      <c r="G4963" s="3">
        <v>0.57999999999999996</v>
      </c>
      <c r="H4963" s="3" t="s">
        <v>64</v>
      </c>
      <c r="I4963" s="2">
        <v>5420</v>
      </c>
      <c r="J4963" s="3" t="s">
        <v>91</v>
      </c>
      <c r="K4963" s="2">
        <v>5420</v>
      </c>
      <c r="L4963" s="3" t="s">
        <v>64</v>
      </c>
      <c r="M4963" s="3" t="s">
        <v>387</v>
      </c>
      <c r="N4963" s="3" t="s">
        <v>387</v>
      </c>
      <c r="O4963" s="3"/>
      <c r="P4963" s="3"/>
      <c r="Q4963" s="3"/>
      <c r="R4963" s="3">
        <v>0</v>
      </c>
      <c r="S4963" s="3">
        <v>1</v>
      </c>
      <c r="T4963" s="2">
        <v>46</v>
      </c>
      <c r="U4963" s="3">
        <v>8.9082526703633356</v>
      </c>
      <c r="V4963" s="3">
        <v>21.253749504339684</v>
      </c>
      <c r="W4963" s="3">
        <v>1.8117706315854534</v>
      </c>
      <c r="X4963" s="3">
        <v>7601.4378663306215</v>
      </c>
      <c r="Y4963" s="3">
        <v>21.253749504339684</v>
      </c>
      <c r="Z4963" s="3">
        <v>1.8117690299015272</v>
      </c>
      <c r="AA4963" s="3">
        <v>7601.4378663306215</v>
      </c>
    </row>
    <row r="4964" spans="1:27" x14ac:dyDescent="0.25">
      <c r="A4964" s="2">
        <v>4963</v>
      </c>
      <c r="B4964" s="3" t="s">
        <v>178</v>
      </c>
      <c r="C4964" s="3" t="s">
        <v>384</v>
      </c>
      <c r="D4964" s="3" t="s">
        <v>385</v>
      </c>
      <c r="E4964" s="3" t="s">
        <v>386</v>
      </c>
      <c r="F4964" s="3">
        <v>0.36</v>
      </c>
      <c r="G4964" s="3">
        <v>0.57999999999999996</v>
      </c>
      <c r="H4964" s="3" t="s">
        <v>64</v>
      </c>
      <c r="I4964" s="2">
        <v>5430</v>
      </c>
      <c r="J4964" s="3" t="s">
        <v>92</v>
      </c>
      <c r="K4964" s="2">
        <v>5430</v>
      </c>
      <c r="L4964" s="3" t="s">
        <v>64</v>
      </c>
      <c r="M4964" s="3" t="s">
        <v>387</v>
      </c>
      <c r="N4964" s="3" t="s">
        <v>387</v>
      </c>
      <c r="O4964" s="3"/>
      <c r="P4964" s="3"/>
      <c r="Q4964" s="3"/>
      <c r="R4964" s="3">
        <v>0</v>
      </c>
      <c r="S4964" s="3">
        <v>1</v>
      </c>
      <c r="T4964" s="2">
        <v>72</v>
      </c>
      <c r="U4964" s="3">
        <v>15.148957957089605</v>
      </c>
      <c r="V4964" s="3">
        <v>31.587662510691494</v>
      </c>
      <c r="W4964" s="3">
        <v>2.8258050069641256</v>
      </c>
      <c r="X4964" s="3">
        <v>11792.555668732157</v>
      </c>
      <c r="Y4964" s="3">
        <v>31.587662510691494</v>
      </c>
      <c r="Z4964" s="3">
        <v>2.8258025088297707</v>
      </c>
      <c r="AA4964" s="3">
        <v>11792.555668732157</v>
      </c>
    </row>
    <row r="4965" spans="1:27" x14ac:dyDescent="0.25">
      <c r="A4965" s="2">
        <v>4964</v>
      </c>
      <c r="B4965" s="3" t="s">
        <v>178</v>
      </c>
      <c r="C4965" s="3" t="s">
        <v>384</v>
      </c>
      <c r="D4965" s="3" t="s">
        <v>385</v>
      </c>
      <c r="E4965" s="3" t="s">
        <v>386</v>
      </c>
      <c r="F4965" s="3">
        <v>0.36</v>
      </c>
      <c r="G4965" s="3">
        <v>0.57999999999999996</v>
      </c>
      <c r="H4965" s="3" t="s">
        <v>64</v>
      </c>
      <c r="I4965" s="2">
        <v>5710</v>
      </c>
      <c r="J4965" s="3" t="s">
        <v>408</v>
      </c>
      <c r="K4965" s="2">
        <v>3000</v>
      </c>
      <c r="L4965" s="3" t="s">
        <v>64</v>
      </c>
      <c r="M4965" s="3" t="s">
        <v>387</v>
      </c>
      <c r="N4965" s="3" t="s">
        <v>387</v>
      </c>
      <c r="O4965" s="3"/>
      <c r="P4965" s="3"/>
      <c r="Q4965" s="3"/>
      <c r="R4965" s="3">
        <v>0</v>
      </c>
      <c r="S4965" s="3">
        <v>1</v>
      </c>
      <c r="T4965" s="2">
        <v>2</v>
      </c>
      <c r="U4965" s="3">
        <v>2.0004900019468842E-2</v>
      </c>
      <c r="V4965" s="3">
        <v>7.7236553267759689E-2</v>
      </c>
      <c r="W4965" s="3">
        <v>1.0281111531153093E-2</v>
      </c>
      <c r="X4965" s="3">
        <v>45.697101594555924</v>
      </c>
      <c r="Y4965" s="3">
        <v>7.7236553267759689E-2</v>
      </c>
      <c r="Z4965" s="3">
        <v>1.028110244220397E-2</v>
      </c>
      <c r="AA4965" s="3">
        <v>45.697101594555924</v>
      </c>
    </row>
    <row r="4966" spans="1:27" x14ac:dyDescent="0.25">
      <c r="A4966" s="2">
        <v>4965</v>
      </c>
      <c r="B4966" s="3" t="s">
        <v>178</v>
      </c>
      <c r="C4966" s="3" t="s">
        <v>384</v>
      </c>
      <c r="D4966" s="3" t="s">
        <v>385</v>
      </c>
      <c r="E4966" s="3" t="s">
        <v>386</v>
      </c>
      <c r="F4966" s="3">
        <v>0.36</v>
      </c>
      <c r="G4966" s="3">
        <v>0.57999999999999996</v>
      </c>
      <c r="H4966" s="3" t="s">
        <v>64</v>
      </c>
      <c r="I4966" s="2">
        <v>5710</v>
      </c>
      <c r="J4966" s="3" t="s">
        <v>408</v>
      </c>
      <c r="K4966" s="2">
        <v>5710</v>
      </c>
      <c r="L4966" s="3" t="s">
        <v>64</v>
      </c>
      <c r="M4966" s="3" t="s">
        <v>387</v>
      </c>
      <c r="N4966" s="3" t="s">
        <v>387</v>
      </c>
      <c r="O4966" s="3"/>
      <c r="P4966" s="3"/>
      <c r="Q4966" s="3"/>
      <c r="R4966" s="3">
        <v>0</v>
      </c>
      <c r="S4966" s="3">
        <v>1</v>
      </c>
      <c r="T4966" s="2">
        <v>11</v>
      </c>
      <c r="U4966" s="3">
        <v>2.9710949403889217</v>
      </c>
      <c r="V4966" s="3">
        <v>4.8692565599017204E-2</v>
      </c>
      <c r="W4966" s="3">
        <v>6.4605319580662238E-3</v>
      </c>
      <c r="X4966" s="3">
        <v>1687.6710733355555</v>
      </c>
      <c r="Y4966" s="3">
        <v>4.8692565599017204E-2</v>
      </c>
      <c r="Z4966" s="3">
        <v>6.46052624667542E-3</v>
      </c>
      <c r="AA4966" s="3">
        <v>1687.6710733355555</v>
      </c>
    </row>
    <row r="4967" spans="1:27" x14ac:dyDescent="0.25">
      <c r="A4967" s="2">
        <v>4966</v>
      </c>
      <c r="B4967" s="3" t="s">
        <v>178</v>
      </c>
      <c r="C4967" s="3" t="s">
        <v>384</v>
      </c>
      <c r="D4967" s="3" t="s">
        <v>385</v>
      </c>
      <c r="E4967" s="3" t="s">
        <v>386</v>
      </c>
      <c r="F4967" s="3">
        <v>0.36</v>
      </c>
      <c r="G4967" s="3">
        <v>0.57999999999999996</v>
      </c>
      <c r="H4967" s="3" t="s">
        <v>64</v>
      </c>
      <c r="I4967" s="2">
        <v>6120</v>
      </c>
      <c r="J4967" s="3" t="s">
        <v>63</v>
      </c>
      <c r="K4967" s="2">
        <v>3000</v>
      </c>
      <c r="L4967" s="3" t="s">
        <v>64</v>
      </c>
      <c r="M4967" s="3" t="s">
        <v>387</v>
      </c>
      <c r="N4967" s="3" t="s">
        <v>387</v>
      </c>
      <c r="O4967" s="3"/>
      <c r="P4967" s="3"/>
      <c r="Q4967" s="3"/>
      <c r="R4967" s="3">
        <v>0</v>
      </c>
      <c r="S4967" s="3">
        <v>1</v>
      </c>
      <c r="T4967" s="2">
        <v>59</v>
      </c>
      <c r="U4967" s="3">
        <v>9.3011588543908648</v>
      </c>
      <c r="V4967" s="3">
        <v>58.541258435596305</v>
      </c>
      <c r="W4967" s="3">
        <v>6.003994328158317</v>
      </c>
      <c r="X4967" s="3">
        <v>23847.471263976648</v>
      </c>
      <c r="Y4967" s="3">
        <v>58.541258435596305</v>
      </c>
      <c r="Z4967" s="3">
        <v>6.0039890203665696</v>
      </c>
      <c r="AA4967" s="3">
        <v>23847.471263976648</v>
      </c>
    </row>
    <row r="4968" spans="1:27" x14ac:dyDescent="0.25">
      <c r="A4968" s="2">
        <v>4967</v>
      </c>
      <c r="B4968" s="3" t="s">
        <v>178</v>
      </c>
      <c r="C4968" s="3" t="s">
        <v>384</v>
      </c>
      <c r="D4968" s="3" t="s">
        <v>385</v>
      </c>
      <c r="E4968" s="3" t="s">
        <v>386</v>
      </c>
      <c r="F4968" s="3">
        <v>0.36</v>
      </c>
      <c r="G4968" s="3">
        <v>0.57999999999999996</v>
      </c>
      <c r="H4968" s="3" t="s">
        <v>64</v>
      </c>
      <c r="I4968" s="2">
        <v>6120</v>
      </c>
      <c r="J4968" s="3" t="s">
        <v>63</v>
      </c>
      <c r="K4968" s="2">
        <v>3000</v>
      </c>
      <c r="L4968" s="3" t="s">
        <v>64</v>
      </c>
      <c r="M4968" s="3" t="s">
        <v>406</v>
      </c>
      <c r="N4968" s="3" t="s">
        <v>407</v>
      </c>
      <c r="O4968" s="3"/>
      <c r="P4968" s="3"/>
      <c r="Q4968" s="3"/>
      <c r="R4968" s="3">
        <v>0</v>
      </c>
      <c r="S4968" s="3">
        <v>1</v>
      </c>
      <c r="T4968" s="2">
        <v>2</v>
      </c>
      <c r="U4968" s="3">
        <v>3.4249944388255758E-5</v>
      </c>
      <c r="V4968" s="3">
        <v>1.5663252541739706E-4</v>
      </c>
      <c r="W4968" s="3">
        <v>1.9915760337832695E-5</v>
      </c>
      <c r="X4968" s="3">
        <v>7.0851575043496998E-2</v>
      </c>
      <c r="Y4968" s="3">
        <v>1.5663252541739706E-4</v>
      </c>
      <c r="Z4968" s="3">
        <v>1.991574273143557E-5</v>
      </c>
      <c r="AA4968" s="3">
        <v>7.0851575043496998E-2</v>
      </c>
    </row>
    <row r="4969" spans="1:27" x14ac:dyDescent="0.25">
      <c r="A4969" s="2">
        <v>4968</v>
      </c>
      <c r="B4969" s="3" t="s">
        <v>178</v>
      </c>
      <c r="C4969" s="3" t="s">
        <v>384</v>
      </c>
      <c r="D4969" s="3" t="s">
        <v>385</v>
      </c>
      <c r="E4969" s="3" t="s">
        <v>386</v>
      </c>
      <c r="F4969" s="3">
        <v>0.36</v>
      </c>
      <c r="G4969" s="3">
        <v>0.57999999999999996</v>
      </c>
      <c r="H4969" s="3" t="s">
        <v>64</v>
      </c>
      <c r="I4969" s="2">
        <v>6120</v>
      </c>
      <c r="J4969" s="3" t="s">
        <v>63</v>
      </c>
      <c r="K4969" s="2">
        <v>6120</v>
      </c>
      <c r="L4969" s="3" t="s">
        <v>64</v>
      </c>
      <c r="M4969" s="3" t="s">
        <v>388</v>
      </c>
      <c r="N4969" s="3" t="s">
        <v>389</v>
      </c>
      <c r="O4969" s="3"/>
      <c r="P4969" s="3"/>
      <c r="Q4969" s="3"/>
      <c r="R4969" s="3">
        <v>0</v>
      </c>
      <c r="S4969" s="3">
        <v>1</v>
      </c>
      <c r="T4969" s="2">
        <v>9</v>
      </c>
      <c r="U4969" s="3">
        <v>0.3083491682629721</v>
      </c>
      <c r="V4969" s="3">
        <v>2.4340260560024936</v>
      </c>
      <c r="W4969" s="3">
        <v>0.31844823119969379</v>
      </c>
      <c r="X4969" s="3">
        <v>1123.6631060560123</v>
      </c>
      <c r="Y4969" s="3">
        <v>2.4340260560024936</v>
      </c>
      <c r="Z4969" s="3">
        <v>0.31844794967762718</v>
      </c>
      <c r="AA4969" s="3">
        <v>1123.6631060560123</v>
      </c>
    </row>
    <row r="4970" spans="1:27" x14ac:dyDescent="0.25">
      <c r="A4970" s="2">
        <v>4969</v>
      </c>
      <c r="B4970" s="3" t="s">
        <v>178</v>
      </c>
      <c r="C4970" s="3" t="s">
        <v>384</v>
      </c>
      <c r="D4970" s="3" t="s">
        <v>385</v>
      </c>
      <c r="E4970" s="3" t="s">
        <v>386</v>
      </c>
      <c r="F4970" s="3">
        <v>0.36</v>
      </c>
      <c r="G4970" s="3">
        <v>0.57999999999999996</v>
      </c>
      <c r="H4970" s="3" t="s">
        <v>64</v>
      </c>
      <c r="I4970" s="2">
        <v>6120</v>
      </c>
      <c r="J4970" s="3" t="s">
        <v>63</v>
      </c>
      <c r="K4970" s="2">
        <v>6120</v>
      </c>
      <c r="L4970" s="3" t="s">
        <v>64</v>
      </c>
      <c r="M4970" s="3" t="s">
        <v>387</v>
      </c>
      <c r="N4970" s="3" t="s">
        <v>387</v>
      </c>
      <c r="O4970" s="3"/>
      <c r="P4970" s="3"/>
      <c r="Q4970" s="3"/>
      <c r="R4970" s="3">
        <v>0</v>
      </c>
      <c r="S4970" s="3">
        <v>1</v>
      </c>
      <c r="T4970" s="2">
        <v>3731</v>
      </c>
      <c r="U4970" s="3">
        <v>1300.0094958420011</v>
      </c>
      <c r="V4970" s="3">
        <v>7079.3153173837154</v>
      </c>
      <c r="W4970" s="3">
        <v>657.62208091647881</v>
      </c>
      <c r="X4970" s="3">
        <v>2656833.6231375095</v>
      </c>
      <c r="Y4970" s="3">
        <v>7079.3153173837154</v>
      </c>
      <c r="Z4970" s="3">
        <v>657.6214995499987</v>
      </c>
      <c r="AA4970" s="3">
        <v>2656833.6231375095</v>
      </c>
    </row>
    <row r="4971" spans="1:27" x14ac:dyDescent="0.25">
      <c r="A4971" s="2">
        <v>4970</v>
      </c>
      <c r="B4971" s="3" t="s">
        <v>178</v>
      </c>
      <c r="C4971" s="3" t="s">
        <v>384</v>
      </c>
      <c r="D4971" s="3" t="s">
        <v>385</v>
      </c>
      <c r="E4971" s="3" t="s">
        <v>386</v>
      </c>
      <c r="F4971" s="3">
        <v>0.36</v>
      </c>
      <c r="G4971" s="3">
        <v>0.57999999999999996</v>
      </c>
      <c r="H4971" s="3" t="s">
        <v>64</v>
      </c>
      <c r="I4971" s="2">
        <v>6120</v>
      </c>
      <c r="J4971" s="3" t="s">
        <v>63</v>
      </c>
      <c r="K4971" s="2">
        <v>6120</v>
      </c>
      <c r="L4971" s="3" t="s">
        <v>64</v>
      </c>
      <c r="M4971" s="3" t="s">
        <v>406</v>
      </c>
      <c r="N4971" s="3" t="s">
        <v>407</v>
      </c>
      <c r="O4971" s="3"/>
      <c r="P4971" s="3"/>
      <c r="Q4971" s="3"/>
      <c r="R4971" s="3">
        <v>0</v>
      </c>
      <c r="S4971" s="3">
        <v>1</v>
      </c>
      <c r="T4971" s="2">
        <v>8</v>
      </c>
      <c r="U4971" s="3">
        <v>1.843242243715745E-2</v>
      </c>
      <c r="V4971" s="3">
        <v>8.0489791082347731E-2</v>
      </c>
      <c r="W4971" s="3">
        <v>1.1894138083427132E-2</v>
      </c>
      <c r="X4971" s="3">
        <v>33.394202973502956</v>
      </c>
      <c r="Y4971" s="3">
        <v>8.0489791082347731E-2</v>
      </c>
      <c r="Z4971" s="3">
        <v>1.1894127568492511E-2</v>
      </c>
      <c r="AA4971" s="3">
        <v>33.394202973502956</v>
      </c>
    </row>
    <row r="4972" spans="1:27" x14ac:dyDescent="0.25">
      <c r="A4972" s="2">
        <v>4971</v>
      </c>
      <c r="B4972" s="3" t="s">
        <v>178</v>
      </c>
      <c r="C4972" s="3" t="s">
        <v>384</v>
      </c>
      <c r="D4972" s="3" t="s">
        <v>385</v>
      </c>
      <c r="E4972" s="3" t="s">
        <v>386</v>
      </c>
      <c r="F4972" s="3">
        <v>0.36</v>
      </c>
      <c r="G4972" s="3">
        <v>0.57999999999999996</v>
      </c>
      <c r="H4972" s="3" t="s">
        <v>64</v>
      </c>
      <c r="I4972" s="2">
        <v>6170</v>
      </c>
      <c r="J4972" s="3" t="s">
        <v>94</v>
      </c>
      <c r="K4972" s="2">
        <v>3000</v>
      </c>
      <c r="L4972" s="3" t="s">
        <v>64</v>
      </c>
      <c r="M4972" s="3" t="s">
        <v>406</v>
      </c>
      <c r="N4972" s="3" t="s">
        <v>407</v>
      </c>
      <c r="O4972" s="3"/>
      <c r="P4972" s="3"/>
      <c r="Q4972" s="3"/>
      <c r="R4972" s="3">
        <v>0</v>
      </c>
      <c r="S4972" s="3">
        <v>1</v>
      </c>
      <c r="T4972" s="2">
        <v>5</v>
      </c>
      <c r="U4972" s="3">
        <v>5.1158391694197756E-3</v>
      </c>
      <c r="V4972" s="3">
        <v>4.2447162688789307E-2</v>
      </c>
      <c r="W4972" s="3">
        <v>5.6373252366932834E-3</v>
      </c>
      <c r="X4972" s="3">
        <v>17.527681929374491</v>
      </c>
      <c r="Y4972" s="3">
        <v>4.2447162688789307E-2</v>
      </c>
      <c r="Z4972" s="3">
        <v>5.6373202530529444E-3</v>
      </c>
      <c r="AA4972" s="3">
        <v>17.527681929374491</v>
      </c>
    </row>
    <row r="4973" spans="1:27" x14ac:dyDescent="0.25">
      <c r="A4973" s="2">
        <v>4972</v>
      </c>
      <c r="B4973" s="3" t="s">
        <v>178</v>
      </c>
      <c r="C4973" s="3" t="s">
        <v>384</v>
      </c>
      <c r="D4973" s="3" t="s">
        <v>385</v>
      </c>
      <c r="E4973" s="3" t="s">
        <v>386</v>
      </c>
      <c r="F4973" s="3">
        <v>0.36</v>
      </c>
      <c r="G4973" s="3">
        <v>0.57999999999999996</v>
      </c>
      <c r="H4973" s="3" t="s">
        <v>64</v>
      </c>
      <c r="I4973" s="2">
        <v>6170</v>
      </c>
      <c r="J4973" s="3" t="s">
        <v>94</v>
      </c>
      <c r="K4973" s="2">
        <v>6170</v>
      </c>
      <c r="L4973" s="3" t="s">
        <v>64</v>
      </c>
      <c r="M4973" s="3" t="s">
        <v>387</v>
      </c>
      <c r="N4973" s="3" t="s">
        <v>387</v>
      </c>
      <c r="O4973" s="3"/>
      <c r="P4973" s="3"/>
      <c r="Q4973" s="3"/>
      <c r="R4973" s="3">
        <v>0</v>
      </c>
      <c r="S4973" s="3">
        <v>1</v>
      </c>
      <c r="T4973" s="2">
        <v>380</v>
      </c>
      <c r="U4973" s="3">
        <v>102.42037506518444</v>
      </c>
      <c r="V4973" s="3">
        <v>654.65231881767636</v>
      </c>
      <c r="W4973" s="3">
        <v>66.945236772159561</v>
      </c>
      <c r="X4973" s="3">
        <v>260648.98164391628</v>
      </c>
      <c r="Y4973" s="3">
        <v>654.65231881767636</v>
      </c>
      <c r="Z4973" s="3">
        <v>66.945177589662762</v>
      </c>
      <c r="AA4973" s="3">
        <v>260648.98164391628</v>
      </c>
    </row>
    <row r="4974" spans="1:27" x14ac:dyDescent="0.25">
      <c r="A4974" s="2">
        <v>4973</v>
      </c>
      <c r="B4974" s="3" t="s">
        <v>178</v>
      </c>
      <c r="C4974" s="3" t="s">
        <v>384</v>
      </c>
      <c r="D4974" s="3" t="s">
        <v>385</v>
      </c>
      <c r="E4974" s="3" t="s">
        <v>386</v>
      </c>
      <c r="F4974" s="3">
        <v>0.36</v>
      </c>
      <c r="G4974" s="3">
        <v>0.57999999999999996</v>
      </c>
      <c r="H4974" s="3" t="s">
        <v>64</v>
      </c>
      <c r="I4974" s="2">
        <v>6170</v>
      </c>
      <c r="J4974" s="3" t="s">
        <v>94</v>
      </c>
      <c r="K4974" s="2">
        <v>6170</v>
      </c>
      <c r="L4974" s="3" t="s">
        <v>64</v>
      </c>
      <c r="M4974" s="3" t="s">
        <v>406</v>
      </c>
      <c r="N4974" s="3" t="s">
        <v>407</v>
      </c>
      <c r="O4974" s="3"/>
      <c r="P4974" s="3"/>
      <c r="Q4974" s="3"/>
      <c r="R4974" s="3">
        <v>0</v>
      </c>
      <c r="S4974" s="3">
        <v>1</v>
      </c>
      <c r="T4974" s="2">
        <v>129</v>
      </c>
      <c r="U4974" s="3">
        <v>21.500256767410534</v>
      </c>
      <c r="V4974" s="3">
        <v>159.49879929413413</v>
      </c>
      <c r="W4974" s="3">
        <v>20.174050621829732</v>
      </c>
      <c r="X4974" s="3">
        <v>62554.463338626389</v>
      </c>
      <c r="Y4974" s="3">
        <v>159.49879929413413</v>
      </c>
      <c r="Z4974" s="3">
        <v>20.174032787092788</v>
      </c>
      <c r="AA4974" s="3">
        <v>62554.463338626389</v>
      </c>
    </row>
    <row r="4975" spans="1:27" x14ac:dyDescent="0.25">
      <c r="A4975" s="2">
        <v>4974</v>
      </c>
      <c r="B4975" s="3" t="s">
        <v>178</v>
      </c>
      <c r="C4975" s="3" t="s">
        <v>384</v>
      </c>
      <c r="D4975" s="3" t="s">
        <v>385</v>
      </c>
      <c r="E4975" s="3" t="s">
        <v>386</v>
      </c>
      <c r="F4975" s="3">
        <v>0.36</v>
      </c>
      <c r="G4975" s="3">
        <v>0.57999999999999996</v>
      </c>
      <c r="H4975" s="3" t="s">
        <v>64</v>
      </c>
      <c r="I4975" s="2">
        <v>6172</v>
      </c>
      <c r="J4975" s="3" t="s">
        <v>332</v>
      </c>
      <c r="K4975" s="2">
        <v>3000</v>
      </c>
      <c r="L4975" s="3" t="s">
        <v>64</v>
      </c>
      <c r="M4975" s="3" t="s">
        <v>387</v>
      </c>
      <c r="N4975" s="3" t="s">
        <v>387</v>
      </c>
      <c r="O4975" s="3"/>
      <c r="P4975" s="3"/>
      <c r="Q4975" s="3"/>
      <c r="R4975" s="3">
        <v>0</v>
      </c>
      <c r="S4975" s="3">
        <v>1</v>
      </c>
      <c r="T4975" s="2">
        <v>45</v>
      </c>
      <c r="U4975" s="3">
        <v>4.8103587183780512</v>
      </c>
      <c r="V4975" s="3">
        <v>26.461398914519307</v>
      </c>
      <c r="W4975" s="3">
        <v>2.8221633183337755</v>
      </c>
      <c r="X4975" s="3">
        <v>12979.765976852734</v>
      </c>
      <c r="Y4975" s="3">
        <v>26.461398914519307</v>
      </c>
      <c r="Z4975" s="3">
        <v>2.8221608234188333</v>
      </c>
      <c r="AA4975" s="3">
        <v>12979.765976852734</v>
      </c>
    </row>
    <row r="4976" spans="1:27" x14ac:dyDescent="0.25">
      <c r="A4976" s="2">
        <v>4975</v>
      </c>
      <c r="B4976" s="3" t="s">
        <v>178</v>
      </c>
      <c r="C4976" s="3" t="s">
        <v>384</v>
      </c>
      <c r="D4976" s="3" t="s">
        <v>385</v>
      </c>
      <c r="E4976" s="3" t="s">
        <v>386</v>
      </c>
      <c r="F4976" s="3">
        <v>0.36</v>
      </c>
      <c r="G4976" s="3">
        <v>0.57999999999999996</v>
      </c>
      <c r="H4976" s="3" t="s">
        <v>64</v>
      </c>
      <c r="I4976" s="2">
        <v>6172</v>
      </c>
      <c r="J4976" s="3" t="s">
        <v>332</v>
      </c>
      <c r="K4976" s="2">
        <v>6172</v>
      </c>
      <c r="L4976" s="3" t="s">
        <v>64</v>
      </c>
      <c r="M4976" s="3" t="s">
        <v>387</v>
      </c>
      <c r="N4976" s="3" t="s">
        <v>387</v>
      </c>
      <c r="O4976" s="3"/>
      <c r="P4976" s="3"/>
      <c r="Q4976" s="3"/>
      <c r="R4976" s="3">
        <v>0</v>
      </c>
      <c r="S4976" s="3">
        <v>1</v>
      </c>
      <c r="T4976" s="2">
        <v>1129</v>
      </c>
      <c r="U4976" s="3">
        <v>293.06186818420161</v>
      </c>
      <c r="V4976" s="3">
        <v>1387.7504902909716</v>
      </c>
      <c r="W4976" s="3">
        <v>132.25795056135195</v>
      </c>
      <c r="X4976" s="3">
        <v>704974.42821532942</v>
      </c>
      <c r="Y4976" s="3">
        <v>1387.7504902909716</v>
      </c>
      <c r="Z4976" s="3">
        <v>132.25783363957939</v>
      </c>
      <c r="AA4976" s="3">
        <v>704974.42821532942</v>
      </c>
    </row>
    <row r="4977" spans="1:29" x14ac:dyDescent="0.25">
      <c r="A4977" s="2">
        <v>4976</v>
      </c>
      <c r="B4977" s="3" t="s">
        <v>178</v>
      </c>
      <c r="C4977" s="3" t="s">
        <v>384</v>
      </c>
      <c r="D4977" s="3" t="s">
        <v>385</v>
      </c>
      <c r="E4977" s="3" t="s">
        <v>386</v>
      </c>
      <c r="F4977" s="3">
        <v>0.36</v>
      </c>
      <c r="G4977" s="3">
        <v>0.57999999999999996</v>
      </c>
      <c r="H4977" s="3" t="s">
        <v>64</v>
      </c>
      <c r="I4977" s="2">
        <v>6172</v>
      </c>
      <c r="J4977" s="3" t="s">
        <v>332</v>
      </c>
      <c r="K4977" s="2">
        <v>6172</v>
      </c>
      <c r="L4977" s="3" t="s">
        <v>64</v>
      </c>
      <c r="M4977" s="3" t="s">
        <v>406</v>
      </c>
      <c r="N4977" s="3" t="s">
        <v>407</v>
      </c>
      <c r="O4977" s="3"/>
      <c r="P4977" s="3"/>
      <c r="Q4977" s="3"/>
      <c r="R4977" s="3">
        <v>0</v>
      </c>
      <c r="S4977" s="3">
        <v>1</v>
      </c>
      <c r="T4977" s="2">
        <v>36</v>
      </c>
      <c r="U4977" s="3">
        <v>3.8685514884015588</v>
      </c>
      <c r="V4977" s="3">
        <v>26.331376499825335</v>
      </c>
      <c r="W4977" s="3">
        <v>3.4276593730649041</v>
      </c>
      <c r="X4977" s="3">
        <v>11542.561153817922</v>
      </c>
      <c r="Y4977" s="3">
        <v>26.331376499825335</v>
      </c>
      <c r="Z4977" s="3">
        <v>3.427656342865153</v>
      </c>
      <c r="AA4977" s="3">
        <v>11542.561153817922</v>
      </c>
    </row>
    <row r="4978" spans="1:29" x14ac:dyDescent="0.25">
      <c r="A4978" s="2">
        <v>4977</v>
      </c>
      <c r="B4978" s="3" t="s">
        <v>178</v>
      </c>
      <c r="C4978" s="3" t="s">
        <v>384</v>
      </c>
      <c r="D4978" s="3" t="s">
        <v>385</v>
      </c>
      <c r="E4978" s="3" t="s">
        <v>386</v>
      </c>
      <c r="F4978" s="3">
        <v>0.36</v>
      </c>
      <c r="G4978" s="3">
        <v>0.57999999999999996</v>
      </c>
      <c r="H4978" s="3" t="s">
        <v>64</v>
      </c>
      <c r="I4978" s="2">
        <v>6250</v>
      </c>
      <c r="J4978" s="3" t="s">
        <v>98</v>
      </c>
      <c r="K4978" s="2">
        <v>6250</v>
      </c>
      <c r="L4978" s="3" t="s">
        <v>64</v>
      </c>
      <c r="M4978" s="3" t="s">
        <v>387</v>
      </c>
      <c r="N4978" s="3" t="s">
        <v>387</v>
      </c>
      <c r="O4978" s="3"/>
      <c r="P4978" s="3"/>
      <c r="Q4978" s="3"/>
      <c r="R4978" s="3">
        <v>0</v>
      </c>
      <c r="S4978" s="3">
        <v>1</v>
      </c>
      <c r="T4978" s="2">
        <v>150</v>
      </c>
      <c r="U4978" s="3">
        <v>35.838938337005153</v>
      </c>
      <c r="V4978" s="3">
        <v>190.11765776918133</v>
      </c>
      <c r="W4978" s="3">
        <v>22.117747507091465</v>
      </c>
      <c r="X4978" s="3">
        <v>89571.240060258919</v>
      </c>
      <c r="Y4978" s="3">
        <v>190.11765776918133</v>
      </c>
      <c r="Z4978" s="3">
        <v>22.117727954042071</v>
      </c>
      <c r="AA4978" s="3">
        <v>89571.240060258919</v>
      </c>
    </row>
    <row r="4979" spans="1:29" x14ac:dyDescent="0.25">
      <c r="A4979" s="2">
        <v>4978</v>
      </c>
      <c r="B4979" s="3" t="s">
        <v>178</v>
      </c>
      <c r="C4979" s="3" t="s">
        <v>384</v>
      </c>
      <c r="D4979" s="3" t="s">
        <v>385</v>
      </c>
      <c r="E4979" s="3" t="s">
        <v>386</v>
      </c>
      <c r="F4979" s="3">
        <v>0.36</v>
      </c>
      <c r="G4979" s="3">
        <v>0.57999999999999996</v>
      </c>
      <c r="H4979" s="3" t="s">
        <v>64</v>
      </c>
      <c r="I4979" s="2">
        <v>6300</v>
      </c>
      <c r="J4979" s="3" t="s">
        <v>99</v>
      </c>
      <c r="K4979" s="2">
        <v>6300</v>
      </c>
      <c r="L4979" s="3" t="s">
        <v>64</v>
      </c>
      <c r="M4979" s="3" t="s">
        <v>387</v>
      </c>
      <c r="N4979" s="3" t="s">
        <v>387</v>
      </c>
      <c r="O4979" s="3"/>
      <c r="P4979" s="3"/>
      <c r="Q4979" s="3"/>
      <c r="R4979" s="3">
        <v>0</v>
      </c>
      <c r="S4979" s="3">
        <v>1</v>
      </c>
      <c r="T4979" s="2">
        <v>11</v>
      </c>
      <c r="U4979" s="3">
        <v>0.86642336876858494</v>
      </c>
      <c r="V4979" s="3">
        <v>7.0324341973671451</v>
      </c>
      <c r="W4979" s="3">
        <v>0.96338538161009779</v>
      </c>
      <c r="X4979" s="3">
        <v>2924.6342856297174</v>
      </c>
      <c r="Y4979" s="3">
        <v>7.0324341973671451</v>
      </c>
      <c r="Z4979" s="3">
        <v>0.96338452993557855</v>
      </c>
      <c r="AA4979" s="3">
        <v>2924.6342856297174</v>
      </c>
    </row>
    <row r="4980" spans="1:29" x14ac:dyDescent="0.25">
      <c r="A4980" s="2">
        <v>4979</v>
      </c>
      <c r="B4980" s="3" t="s">
        <v>178</v>
      </c>
      <c r="C4980" s="3" t="s">
        <v>384</v>
      </c>
      <c r="D4980" s="3" t="s">
        <v>385</v>
      </c>
      <c r="E4980" s="3" t="s">
        <v>386</v>
      </c>
      <c r="F4980" s="3">
        <v>0.36</v>
      </c>
      <c r="G4980" s="3">
        <v>0.57999999999999996</v>
      </c>
      <c r="H4980" s="3" t="s">
        <v>64</v>
      </c>
      <c r="I4980" s="2">
        <v>6410</v>
      </c>
      <c r="J4980" s="3" t="s">
        <v>100</v>
      </c>
      <c r="K4980" s="2">
        <v>3000</v>
      </c>
      <c r="L4980" s="3" t="s">
        <v>64</v>
      </c>
      <c r="M4980" s="3" t="s">
        <v>387</v>
      </c>
      <c r="N4980" s="3" t="s">
        <v>387</v>
      </c>
      <c r="O4980" s="3"/>
      <c r="P4980" s="3"/>
      <c r="Q4980" s="3"/>
      <c r="R4980" s="3">
        <v>0</v>
      </c>
      <c r="S4980" s="3">
        <v>1</v>
      </c>
      <c r="T4980" s="2">
        <v>31</v>
      </c>
      <c r="U4980" s="3">
        <v>4.6829926112630602</v>
      </c>
      <c r="V4980" s="3">
        <v>34.418190549961714</v>
      </c>
      <c r="W4980" s="3">
        <v>4.0265221452469877</v>
      </c>
      <c r="X4980" s="3">
        <v>14282.334529583488</v>
      </c>
      <c r="Y4980" s="3">
        <v>34.418190549961714</v>
      </c>
      <c r="Z4980" s="3">
        <v>4.0265185856265315</v>
      </c>
      <c r="AA4980" s="3">
        <v>14282.334529583488</v>
      </c>
    </row>
    <row r="4981" spans="1:29" x14ac:dyDescent="0.25">
      <c r="A4981" s="2">
        <v>4980</v>
      </c>
      <c r="B4981" s="3" t="s">
        <v>178</v>
      </c>
      <c r="C4981" s="3" t="s">
        <v>384</v>
      </c>
      <c r="D4981" s="3" t="s">
        <v>385</v>
      </c>
      <c r="E4981" s="3" t="s">
        <v>386</v>
      </c>
      <c r="F4981" s="3">
        <v>0.36</v>
      </c>
      <c r="G4981" s="3">
        <v>0.57999999999999996</v>
      </c>
      <c r="H4981" s="3" t="s">
        <v>64</v>
      </c>
      <c r="I4981" s="2">
        <v>6410</v>
      </c>
      <c r="J4981" s="3" t="s">
        <v>100</v>
      </c>
      <c r="K4981" s="2">
        <v>6410</v>
      </c>
      <c r="L4981" s="3" t="s">
        <v>64</v>
      </c>
      <c r="M4981" s="3" t="s">
        <v>387</v>
      </c>
      <c r="N4981" s="3" t="s">
        <v>387</v>
      </c>
      <c r="O4981" s="3"/>
      <c r="P4981" s="3"/>
      <c r="Q4981" s="3"/>
      <c r="R4981" s="3">
        <v>0</v>
      </c>
      <c r="S4981" s="3">
        <v>1</v>
      </c>
      <c r="T4981" s="2">
        <v>978</v>
      </c>
      <c r="U4981" s="3">
        <v>317.75798485478953</v>
      </c>
      <c r="V4981" s="3">
        <v>1989.9213068680017</v>
      </c>
      <c r="W4981" s="3">
        <v>204.56203741284958</v>
      </c>
      <c r="X4981" s="3">
        <v>767277.35126201797</v>
      </c>
      <c r="Y4981" s="3">
        <v>1989.9213068680017</v>
      </c>
      <c r="Z4981" s="3">
        <v>204.56185657112434</v>
      </c>
      <c r="AA4981" s="3">
        <v>767277.35126201797</v>
      </c>
    </row>
    <row r="4982" spans="1:29" x14ac:dyDescent="0.25">
      <c r="A4982" s="2">
        <v>4981</v>
      </c>
      <c r="B4982" s="3" t="s">
        <v>178</v>
      </c>
      <c r="C4982" s="3" t="s">
        <v>384</v>
      </c>
      <c r="D4982" s="3" t="s">
        <v>385</v>
      </c>
      <c r="E4982" s="3" t="s">
        <v>386</v>
      </c>
      <c r="F4982" s="3">
        <v>0.36</v>
      </c>
      <c r="G4982" s="3">
        <v>0.57999999999999996</v>
      </c>
      <c r="H4982" s="3" t="s">
        <v>64</v>
      </c>
      <c r="I4982" s="2">
        <v>6420</v>
      </c>
      <c r="J4982" s="3" t="s">
        <v>101</v>
      </c>
      <c r="K4982" s="2">
        <v>3000</v>
      </c>
      <c r="L4982" s="3" t="s">
        <v>64</v>
      </c>
      <c r="M4982" s="3" t="s">
        <v>387</v>
      </c>
      <c r="N4982" s="3" t="s">
        <v>387</v>
      </c>
      <c r="O4982" s="3"/>
      <c r="P4982" s="3"/>
      <c r="Q4982" s="3"/>
      <c r="R4982" s="3">
        <v>0</v>
      </c>
      <c r="S4982" s="3">
        <v>1</v>
      </c>
      <c r="T4982" s="2">
        <v>20</v>
      </c>
      <c r="U4982" s="3">
        <v>4.3463191624244812</v>
      </c>
      <c r="V4982" s="3">
        <v>29.668821309351422</v>
      </c>
      <c r="W4982" s="3">
        <v>3.3527581863412306</v>
      </c>
      <c r="X4982" s="3">
        <v>12959.758507259756</v>
      </c>
      <c r="Y4982" s="3">
        <v>29.668821309351422</v>
      </c>
      <c r="Z4982" s="3">
        <v>3.3527552223573802</v>
      </c>
      <c r="AA4982" s="3">
        <v>12959.758507259756</v>
      </c>
    </row>
    <row r="4983" spans="1:29" x14ac:dyDescent="0.25">
      <c r="A4983" s="2">
        <v>4982</v>
      </c>
      <c r="B4983" s="3" t="s">
        <v>178</v>
      </c>
      <c r="C4983" s="3" t="s">
        <v>384</v>
      </c>
      <c r="D4983" s="3" t="s">
        <v>385</v>
      </c>
      <c r="E4983" s="3" t="s">
        <v>386</v>
      </c>
      <c r="F4983" s="3">
        <v>0.36</v>
      </c>
      <c r="G4983" s="3">
        <v>0.57999999999999996</v>
      </c>
      <c r="H4983" s="3" t="s">
        <v>64</v>
      </c>
      <c r="I4983" s="2">
        <v>6420</v>
      </c>
      <c r="J4983" s="3" t="s">
        <v>101</v>
      </c>
      <c r="K4983" s="2">
        <v>6420</v>
      </c>
      <c r="L4983" s="3" t="s">
        <v>64</v>
      </c>
      <c r="M4983" s="3" t="s">
        <v>387</v>
      </c>
      <c r="N4983" s="3" t="s">
        <v>387</v>
      </c>
      <c r="O4983" s="3"/>
      <c r="P4983" s="3"/>
      <c r="Q4983" s="3"/>
      <c r="R4983" s="3">
        <v>0</v>
      </c>
      <c r="S4983" s="3">
        <v>1</v>
      </c>
      <c r="T4983" s="2">
        <v>487</v>
      </c>
      <c r="U4983" s="3">
        <v>187.65911394275963</v>
      </c>
      <c r="V4983" s="3">
        <v>1197.591355201758</v>
      </c>
      <c r="W4983" s="3">
        <v>117.44546876495932</v>
      </c>
      <c r="X4983" s="3">
        <v>469471.80732272804</v>
      </c>
      <c r="Y4983" s="3">
        <v>1197.591355201758</v>
      </c>
      <c r="Z4983" s="3">
        <v>117.44536493806413</v>
      </c>
      <c r="AA4983" s="3">
        <v>469471.80732272804</v>
      </c>
    </row>
    <row r="4984" spans="1:29" x14ac:dyDescent="0.25">
      <c r="A4984" s="2">
        <v>4983</v>
      </c>
      <c r="B4984" s="3" t="s">
        <v>178</v>
      </c>
      <c r="C4984" s="3" t="s">
        <v>384</v>
      </c>
      <c r="D4984" s="3" t="s">
        <v>385</v>
      </c>
      <c r="E4984" s="3" t="s">
        <v>386</v>
      </c>
      <c r="F4984" s="3">
        <v>0.36</v>
      </c>
      <c r="G4984" s="3">
        <v>0.57999999999999996</v>
      </c>
      <c r="H4984" s="3" t="s">
        <v>64</v>
      </c>
      <c r="I4984" s="2">
        <v>6430</v>
      </c>
      <c r="J4984" s="3" t="s">
        <v>102</v>
      </c>
      <c r="K4984" s="2">
        <v>6430</v>
      </c>
      <c r="L4984" s="3" t="s">
        <v>64</v>
      </c>
      <c r="M4984" s="3" t="s">
        <v>387</v>
      </c>
      <c r="N4984" s="3" t="s">
        <v>387</v>
      </c>
      <c r="O4984" s="3"/>
      <c r="P4984" s="3"/>
      <c r="Q4984" s="3"/>
      <c r="R4984" s="3">
        <v>0</v>
      </c>
      <c r="S4984" s="3">
        <v>1</v>
      </c>
      <c r="T4984" s="2">
        <v>34</v>
      </c>
      <c r="U4984" s="3">
        <v>5.6756455670607764</v>
      </c>
      <c r="V4984" s="3">
        <v>30.495663204408928</v>
      </c>
      <c r="W4984" s="3">
        <v>3.2514131119914347</v>
      </c>
      <c r="X4984" s="3">
        <v>13919.182485884328</v>
      </c>
      <c r="Y4984" s="3">
        <v>30.495663204408928</v>
      </c>
      <c r="Z4984" s="3">
        <v>3.2514102376010308</v>
      </c>
      <c r="AA4984" s="3">
        <v>13919.182485884328</v>
      </c>
    </row>
    <row r="4985" spans="1:29" x14ac:dyDescent="0.25">
      <c r="A4985" s="2">
        <v>4984</v>
      </c>
      <c r="B4985" s="3" t="s">
        <v>178</v>
      </c>
      <c r="C4985" s="3" t="s">
        <v>384</v>
      </c>
      <c r="D4985" s="3" t="s">
        <v>385</v>
      </c>
      <c r="E4985" s="3" t="s">
        <v>386</v>
      </c>
      <c r="F4985" s="3">
        <v>0.36</v>
      </c>
      <c r="G4985" s="3">
        <v>0.57999999999999996</v>
      </c>
      <c r="H4985" s="3" t="s">
        <v>64</v>
      </c>
      <c r="I4985" s="2">
        <v>6440</v>
      </c>
      <c r="J4985" s="3" t="s">
        <v>103</v>
      </c>
      <c r="K4985" s="2">
        <v>6440</v>
      </c>
      <c r="L4985" s="3" t="s">
        <v>64</v>
      </c>
      <c r="M4985" s="3" t="s">
        <v>387</v>
      </c>
      <c r="N4985" s="3" t="s">
        <v>387</v>
      </c>
      <c r="O4985" s="3"/>
      <c r="P4985" s="3"/>
      <c r="Q4985" s="3"/>
      <c r="R4985" s="3">
        <v>0</v>
      </c>
      <c r="S4985" s="3">
        <v>1</v>
      </c>
      <c r="T4985" s="2">
        <v>104</v>
      </c>
      <c r="U4985" s="3">
        <v>20.454193413891666</v>
      </c>
      <c r="V4985" s="3">
        <v>135.0443176624922</v>
      </c>
      <c r="W4985" s="3">
        <v>14.736768196604254</v>
      </c>
      <c r="X4985" s="3">
        <v>55467.040362088708</v>
      </c>
      <c r="Y4985" s="3">
        <v>135.0443176624922</v>
      </c>
      <c r="Z4985" s="3">
        <v>14.736755168661135</v>
      </c>
      <c r="AA4985" s="3">
        <v>55467.040362088708</v>
      </c>
    </row>
    <row r="4986" spans="1:29" x14ac:dyDescent="0.25">
      <c r="A4986" s="2">
        <v>4985</v>
      </c>
      <c r="B4986" s="3" t="s">
        <v>178</v>
      </c>
      <c r="C4986" s="3" t="s">
        <v>384</v>
      </c>
      <c r="D4986" s="3" t="s">
        <v>385</v>
      </c>
      <c r="E4986" s="3" t="s">
        <v>386</v>
      </c>
      <c r="F4986" s="3">
        <v>0.36</v>
      </c>
      <c r="G4986" s="3">
        <v>0.57999999999999996</v>
      </c>
      <c r="H4986" s="3" t="s">
        <v>64</v>
      </c>
      <c r="I4986" s="2">
        <v>6460</v>
      </c>
      <c r="J4986" s="3" t="s">
        <v>104</v>
      </c>
      <c r="K4986" s="2">
        <v>6460</v>
      </c>
      <c r="L4986" s="3" t="s">
        <v>64</v>
      </c>
      <c r="M4986" s="3" t="s">
        <v>387</v>
      </c>
      <c r="N4986" s="3" t="s">
        <v>387</v>
      </c>
      <c r="O4986" s="3"/>
      <c r="P4986" s="3"/>
      <c r="Q4986" s="3"/>
      <c r="R4986" s="3">
        <v>0</v>
      </c>
      <c r="S4986" s="3">
        <v>1</v>
      </c>
      <c r="T4986" s="2">
        <v>51</v>
      </c>
      <c r="U4986" s="3">
        <v>14.186985304068324</v>
      </c>
      <c r="V4986" s="3">
        <v>85.779280043033509</v>
      </c>
      <c r="W4986" s="3">
        <v>8.0539327136866152</v>
      </c>
      <c r="X4986" s="3">
        <v>33821.664070146115</v>
      </c>
      <c r="Y4986" s="3">
        <v>85.779280043033509</v>
      </c>
      <c r="Z4986" s="3">
        <v>8.053925593660308</v>
      </c>
      <c r="AA4986" s="3">
        <v>33821.664070146115</v>
      </c>
    </row>
    <row r="4987" spans="1:29" x14ac:dyDescent="0.25">
      <c r="A4987" s="2">
        <v>4986</v>
      </c>
      <c r="B4987" s="3" t="s">
        <v>178</v>
      </c>
      <c r="C4987" s="3" t="s">
        <v>384</v>
      </c>
      <c r="D4987" s="3" t="s">
        <v>385</v>
      </c>
      <c r="E4987" s="3" t="s">
        <v>386</v>
      </c>
      <c r="F4987" s="3">
        <v>0.36</v>
      </c>
      <c r="G4987" s="3">
        <v>0.57999999999999996</v>
      </c>
      <c r="H4987" s="3" t="s">
        <v>64</v>
      </c>
      <c r="I4987" s="2">
        <v>6510</v>
      </c>
      <c r="J4987" s="3" t="s">
        <v>176</v>
      </c>
      <c r="K4987" s="2">
        <v>6510</v>
      </c>
      <c r="L4987" s="3" t="s">
        <v>64</v>
      </c>
      <c r="M4987" s="3" t="s">
        <v>387</v>
      </c>
      <c r="N4987" s="3" t="s">
        <v>387</v>
      </c>
      <c r="O4987" s="3"/>
      <c r="P4987" s="3"/>
      <c r="Q4987" s="3"/>
      <c r="R4987" s="3">
        <v>0</v>
      </c>
      <c r="S4987" s="3">
        <v>1</v>
      </c>
      <c r="T4987" s="2">
        <v>394</v>
      </c>
      <c r="U4987" s="3">
        <v>106.79379433017716</v>
      </c>
      <c r="V4987" s="3">
        <v>578.3200387181721</v>
      </c>
      <c r="W4987" s="3">
        <v>54.606856835538863</v>
      </c>
      <c r="X4987" s="3">
        <v>221397.98018141335</v>
      </c>
      <c r="Y4987" s="3">
        <v>578.3200387181721</v>
      </c>
      <c r="Z4987" s="3">
        <v>54.606808560705772</v>
      </c>
      <c r="AA4987" s="3">
        <v>221397.98018141335</v>
      </c>
    </row>
    <row r="4988" spans="1:29" x14ac:dyDescent="0.25">
      <c r="A4988" s="2">
        <v>4987</v>
      </c>
      <c r="B4988" s="3" t="s">
        <v>178</v>
      </c>
      <c r="C4988" s="3" t="s">
        <v>384</v>
      </c>
      <c r="D4988" s="3" t="s">
        <v>385</v>
      </c>
      <c r="E4988" s="3" t="s">
        <v>386</v>
      </c>
      <c r="F4988" s="3">
        <v>0.36</v>
      </c>
      <c r="G4988" s="3">
        <v>0.57999999999999996</v>
      </c>
      <c r="H4988" s="3" t="s">
        <v>64</v>
      </c>
      <c r="I4988" s="2">
        <v>7400</v>
      </c>
      <c r="J4988" s="3" t="s">
        <v>127</v>
      </c>
      <c r="K4988" s="2">
        <v>3000</v>
      </c>
      <c r="L4988" s="3"/>
      <c r="M4988" s="3" t="s">
        <v>387</v>
      </c>
      <c r="N4988" s="3" t="s">
        <v>387</v>
      </c>
      <c r="O4988" s="3"/>
      <c r="P4988" s="3"/>
      <c r="Q4988" s="3"/>
      <c r="R4988" s="3">
        <v>0</v>
      </c>
      <c r="S4988" s="3">
        <v>1</v>
      </c>
      <c r="T4988" s="2">
        <v>5</v>
      </c>
      <c r="U4988" s="3">
        <v>2.2086743859037937E-2</v>
      </c>
      <c r="V4988" s="3">
        <v>0.14304271471203336</v>
      </c>
      <c r="W4988" s="3">
        <v>1.7627950775440538E-2</v>
      </c>
      <c r="X4988" s="3">
        <v>65.591427313666799</v>
      </c>
      <c r="Y4988" s="3">
        <v>0.14304271471203336</v>
      </c>
      <c r="Z4988" s="3">
        <v>1.7627935191566454E-2</v>
      </c>
      <c r="AA4988" s="3">
        <v>65.591427313666799</v>
      </c>
    </row>
    <row r="4989" spans="1:29" x14ac:dyDescent="0.25">
      <c r="A4989" s="2">
        <v>4988</v>
      </c>
      <c r="B4989" s="3" t="s">
        <v>178</v>
      </c>
      <c r="C4989" s="3" t="s">
        <v>384</v>
      </c>
      <c r="D4989" s="3" t="s">
        <v>385</v>
      </c>
      <c r="E4989" s="3" t="s">
        <v>386</v>
      </c>
      <c r="F4989" s="3">
        <v>0.36</v>
      </c>
      <c r="G4989" s="3">
        <v>0.57999999999999996</v>
      </c>
      <c r="H4989" s="3" t="s">
        <v>409</v>
      </c>
      <c r="I4989" s="2">
        <v>2140</v>
      </c>
      <c r="J4989" s="3" t="s">
        <v>228</v>
      </c>
      <c r="K4989" s="2">
        <v>2140</v>
      </c>
      <c r="L4989" s="3"/>
      <c r="M4989" s="3" t="s">
        <v>410</v>
      </c>
      <c r="N4989" s="3" t="s">
        <v>409</v>
      </c>
      <c r="O4989" s="3" t="s">
        <v>31</v>
      </c>
      <c r="P4989" s="3"/>
      <c r="Q4989" s="3"/>
      <c r="R4989" s="3">
        <v>0</v>
      </c>
      <c r="S4989" s="3">
        <v>1</v>
      </c>
      <c r="T4989" s="2">
        <v>257</v>
      </c>
      <c r="U4989" s="3">
        <v>142.43587732423242</v>
      </c>
      <c r="V4989" s="3">
        <v>1380.5842495763757</v>
      </c>
      <c r="W4989" s="3">
        <v>245.69638998075024</v>
      </c>
      <c r="X4989" s="3">
        <v>405750.87288316974</v>
      </c>
      <c r="Y4989" s="3">
        <v>1380.5842495763757</v>
      </c>
      <c r="Z4989" s="3">
        <v>245.69617277447085</v>
      </c>
      <c r="AA4989" s="3">
        <v>405750.87288316974</v>
      </c>
      <c r="AB4989">
        <f t="shared" ref="AB4989:AB5052" si="128">Y4989</f>
        <v>1380.5842495763757</v>
      </c>
      <c r="AC4989">
        <f t="shared" ref="AC4989:AC5052" si="129">Z4989</f>
        <v>245.69617277447085</v>
      </c>
    </row>
    <row r="4990" spans="1:29" x14ac:dyDescent="0.25">
      <c r="A4990" s="2">
        <v>4989</v>
      </c>
      <c r="B4990" s="3" t="s">
        <v>178</v>
      </c>
      <c r="C4990" s="3" t="s">
        <v>384</v>
      </c>
      <c r="D4990" s="3" t="s">
        <v>385</v>
      </c>
      <c r="E4990" s="3" t="s">
        <v>386</v>
      </c>
      <c r="F4990" s="3">
        <v>0.36</v>
      </c>
      <c r="G4990" s="3">
        <v>0.57999999999999996</v>
      </c>
      <c r="H4990" s="3" t="s">
        <v>409</v>
      </c>
      <c r="I4990" s="2">
        <v>3100</v>
      </c>
      <c r="J4990" s="3" t="s">
        <v>69</v>
      </c>
      <c r="K4990" s="2">
        <v>3100</v>
      </c>
      <c r="L4990" s="3" t="s">
        <v>64</v>
      </c>
      <c r="M4990" s="3" t="s">
        <v>410</v>
      </c>
      <c r="N4990" s="3" t="s">
        <v>409</v>
      </c>
      <c r="O4990" s="3"/>
      <c r="P4990" s="3"/>
      <c r="Q4990" s="3"/>
      <c r="R4990" s="3">
        <v>0</v>
      </c>
      <c r="S4990" s="3">
        <v>1</v>
      </c>
      <c r="T4990" s="2">
        <v>31</v>
      </c>
      <c r="U4990" s="3">
        <v>6.6910952744049537</v>
      </c>
      <c r="V4990" s="3">
        <v>50.806188446276536</v>
      </c>
      <c r="W4990" s="3">
        <v>7.2892768322847523</v>
      </c>
      <c r="X4990" s="3">
        <v>19497.412089143756</v>
      </c>
      <c r="Y4990" s="3">
        <v>50.806188446276536</v>
      </c>
      <c r="Z4990" s="3">
        <v>7.2892703882474459</v>
      </c>
      <c r="AA4990" s="3">
        <v>19497.412089143756</v>
      </c>
      <c r="AB4990">
        <f t="shared" si="128"/>
        <v>50.806188446276536</v>
      </c>
      <c r="AC4990">
        <f t="shared" si="129"/>
        <v>7.2892703882474459</v>
      </c>
    </row>
    <row r="4991" spans="1:29" x14ac:dyDescent="0.25">
      <c r="A4991" s="2">
        <v>4990</v>
      </c>
      <c r="B4991" s="3" t="s">
        <v>178</v>
      </c>
      <c r="C4991" s="3" t="s">
        <v>384</v>
      </c>
      <c r="D4991" s="3" t="s">
        <v>385</v>
      </c>
      <c r="E4991" s="3" t="s">
        <v>386</v>
      </c>
      <c r="F4991" s="3">
        <v>0.36</v>
      </c>
      <c r="G4991" s="3">
        <v>0.57999999999999996</v>
      </c>
      <c r="H4991" s="3" t="s">
        <v>409</v>
      </c>
      <c r="I4991" s="2">
        <v>5120</v>
      </c>
      <c r="J4991" s="3" t="s">
        <v>398</v>
      </c>
      <c r="K4991" s="2">
        <v>5120</v>
      </c>
      <c r="L4991" s="3" t="s">
        <v>64</v>
      </c>
      <c r="M4991" s="3" t="s">
        <v>410</v>
      </c>
      <c r="N4991" s="3" t="s">
        <v>409</v>
      </c>
      <c r="O4991" s="3"/>
      <c r="P4991" s="3"/>
      <c r="Q4991" s="3"/>
      <c r="R4991" s="3">
        <v>0</v>
      </c>
      <c r="S4991" s="3">
        <v>1</v>
      </c>
      <c r="T4991" s="2">
        <v>47</v>
      </c>
      <c r="U4991" s="3">
        <v>4.9009835882771915</v>
      </c>
      <c r="V4991" s="3">
        <v>24.144292697607572</v>
      </c>
      <c r="W4991" s="3">
        <v>4.2854238350233453</v>
      </c>
      <c r="X4991" s="3">
        <v>7166.4147596072053</v>
      </c>
      <c r="Y4991" s="3">
        <v>24.144292697607572</v>
      </c>
      <c r="Z4991" s="3">
        <v>4.285420046522562</v>
      </c>
      <c r="AA4991" s="3">
        <v>7166.4147596072053</v>
      </c>
      <c r="AB4991">
        <f t="shared" si="128"/>
        <v>24.144292697607572</v>
      </c>
      <c r="AC4991">
        <f t="shared" si="129"/>
        <v>4.285420046522562</v>
      </c>
    </row>
    <row r="4992" spans="1:29" x14ac:dyDescent="0.25">
      <c r="A4992" s="2">
        <v>4991</v>
      </c>
      <c r="B4992" s="3" t="s">
        <v>178</v>
      </c>
      <c r="C4992" s="3" t="s">
        <v>384</v>
      </c>
      <c r="D4992" s="3" t="s">
        <v>385</v>
      </c>
      <c r="E4992" s="3" t="s">
        <v>386</v>
      </c>
      <c r="F4992" s="3">
        <v>0.36</v>
      </c>
      <c r="G4992" s="3">
        <v>0.57999999999999996</v>
      </c>
      <c r="H4992" s="3" t="s">
        <v>387</v>
      </c>
      <c r="I4992" s="2">
        <v>1100</v>
      </c>
      <c r="J4992" s="3" t="s">
        <v>42</v>
      </c>
      <c r="K4992" s="2">
        <v>1100</v>
      </c>
      <c r="L4992" s="3"/>
      <c r="M4992" s="3" t="s">
        <v>387</v>
      </c>
      <c r="N4992" s="3" t="s">
        <v>387</v>
      </c>
      <c r="O4992" s="3"/>
      <c r="P4992" s="3"/>
      <c r="Q4992" s="3"/>
      <c r="R4992" s="3">
        <v>0</v>
      </c>
      <c r="S4992" s="3">
        <v>1</v>
      </c>
      <c r="T4992" s="2">
        <v>3</v>
      </c>
      <c r="U4992" s="3">
        <v>0.18937398548226569</v>
      </c>
      <c r="V4992" s="3">
        <v>1.7163502868008127</v>
      </c>
      <c r="W4992" s="3">
        <v>0.27913641933161321</v>
      </c>
      <c r="X4992" s="3">
        <v>724.43418893571311</v>
      </c>
      <c r="Y4992" s="3">
        <v>1.7163502868008127</v>
      </c>
      <c r="Z4992" s="3">
        <v>0.27913617256289552</v>
      </c>
      <c r="AA4992" s="3">
        <v>724.43418893571311</v>
      </c>
      <c r="AB4992">
        <f t="shared" si="128"/>
        <v>1.7163502868008127</v>
      </c>
      <c r="AC4992">
        <f t="shared" si="129"/>
        <v>0.27913617256289552</v>
      </c>
    </row>
    <row r="4993" spans="1:29" x14ac:dyDescent="0.25">
      <c r="A4993" s="2">
        <v>4992</v>
      </c>
      <c r="B4993" s="3" t="s">
        <v>178</v>
      </c>
      <c r="C4993" s="3" t="s">
        <v>384</v>
      </c>
      <c r="D4993" s="3" t="s">
        <v>385</v>
      </c>
      <c r="E4993" s="3" t="s">
        <v>386</v>
      </c>
      <c r="F4993" s="3">
        <v>0.36</v>
      </c>
      <c r="G4993" s="3">
        <v>0.57999999999999996</v>
      </c>
      <c r="H4993" s="3" t="s">
        <v>387</v>
      </c>
      <c r="I4993" s="2">
        <v>1110</v>
      </c>
      <c r="J4993" s="3" t="s">
        <v>46</v>
      </c>
      <c r="K4993" s="2">
        <v>1110</v>
      </c>
      <c r="L4993" s="3"/>
      <c r="M4993" s="3" t="s">
        <v>387</v>
      </c>
      <c r="N4993" s="3" t="s">
        <v>387</v>
      </c>
      <c r="O4993" s="3"/>
      <c r="P4993" s="3"/>
      <c r="Q4993" s="3"/>
      <c r="R4993" s="3">
        <v>0</v>
      </c>
      <c r="S4993" s="3">
        <v>1</v>
      </c>
      <c r="T4993" s="2">
        <v>539</v>
      </c>
      <c r="U4993" s="3">
        <v>78.401005363037186</v>
      </c>
      <c r="V4993" s="3">
        <v>684.67154149527323</v>
      </c>
      <c r="W4993" s="3">
        <v>106.52261658890633</v>
      </c>
      <c r="X4993" s="3">
        <v>286875.95313591731</v>
      </c>
      <c r="Y4993" s="3">
        <v>684.67154149527323</v>
      </c>
      <c r="Z4993" s="3">
        <v>106.52252241828698</v>
      </c>
      <c r="AA4993" s="3">
        <v>286875.95313591731</v>
      </c>
      <c r="AB4993">
        <f t="shared" si="128"/>
        <v>684.67154149527323</v>
      </c>
      <c r="AC4993">
        <f t="shared" si="129"/>
        <v>106.52252241828698</v>
      </c>
    </row>
    <row r="4994" spans="1:29" x14ac:dyDescent="0.25">
      <c r="A4994" s="2">
        <v>4993</v>
      </c>
      <c r="B4994" s="3" t="s">
        <v>178</v>
      </c>
      <c r="C4994" s="3" t="s">
        <v>384</v>
      </c>
      <c r="D4994" s="3" t="s">
        <v>385</v>
      </c>
      <c r="E4994" s="3" t="s">
        <v>386</v>
      </c>
      <c r="F4994" s="3">
        <v>0.36</v>
      </c>
      <c r="G4994" s="3">
        <v>0.57999999999999996</v>
      </c>
      <c r="H4994" s="3" t="s">
        <v>387</v>
      </c>
      <c r="I4994" s="2">
        <v>1190</v>
      </c>
      <c r="J4994" s="3" t="s">
        <v>44</v>
      </c>
      <c r="K4994" s="2">
        <v>1190</v>
      </c>
      <c r="L4994" s="3"/>
      <c r="M4994" s="3" t="s">
        <v>387</v>
      </c>
      <c r="N4994" s="3" t="s">
        <v>387</v>
      </c>
      <c r="O4994" s="3"/>
      <c r="P4994" s="3"/>
      <c r="Q4994" s="3"/>
      <c r="R4994" s="3">
        <v>0</v>
      </c>
      <c r="S4994" s="3">
        <v>1</v>
      </c>
      <c r="T4994" s="2">
        <v>30</v>
      </c>
      <c r="U4994" s="3">
        <v>9.4291290495129765</v>
      </c>
      <c r="V4994" s="3">
        <v>73.582488059096448</v>
      </c>
      <c r="W4994" s="3">
        <v>10.13690633366766</v>
      </c>
      <c r="X4994" s="3">
        <v>36122.813471046466</v>
      </c>
      <c r="Y4994" s="3">
        <v>73.582488059096448</v>
      </c>
      <c r="Z4994" s="3">
        <v>10.13689737220221</v>
      </c>
      <c r="AA4994" s="3">
        <v>36122.813471046466</v>
      </c>
      <c r="AB4994">
        <f t="shared" si="128"/>
        <v>73.582488059096448</v>
      </c>
      <c r="AC4994">
        <f t="shared" si="129"/>
        <v>10.13689737220221</v>
      </c>
    </row>
    <row r="4995" spans="1:29" x14ac:dyDescent="0.25">
      <c r="A4995" s="2">
        <v>4994</v>
      </c>
      <c r="B4995" s="3" t="s">
        <v>178</v>
      </c>
      <c r="C4995" s="3" t="s">
        <v>384</v>
      </c>
      <c r="D4995" s="3" t="s">
        <v>385</v>
      </c>
      <c r="E4995" s="3" t="s">
        <v>386</v>
      </c>
      <c r="F4995" s="3">
        <v>0.36</v>
      </c>
      <c r="G4995" s="3">
        <v>0.57999999999999996</v>
      </c>
      <c r="H4995" s="3" t="s">
        <v>387</v>
      </c>
      <c r="I4995" s="2">
        <v>1200</v>
      </c>
      <c r="J4995" s="3" t="s">
        <v>45</v>
      </c>
      <c r="K4995" s="2">
        <v>1200</v>
      </c>
      <c r="L4995" s="3"/>
      <c r="M4995" s="3" t="s">
        <v>387</v>
      </c>
      <c r="N4995" s="3" t="s">
        <v>387</v>
      </c>
      <c r="O4995" s="3"/>
      <c r="P4995" s="3"/>
      <c r="Q4995" s="3"/>
      <c r="R4995" s="3">
        <v>0</v>
      </c>
      <c r="S4995" s="3">
        <v>1</v>
      </c>
      <c r="T4995" s="2">
        <v>157</v>
      </c>
      <c r="U4995" s="3">
        <v>24.800385585078669</v>
      </c>
      <c r="V4995" s="3">
        <v>252.50224959979883</v>
      </c>
      <c r="W4995" s="3">
        <v>44.292051105653258</v>
      </c>
      <c r="X4995" s="3">
        <v>90480.554142447974</v>
      </c>
      <c r="Y4995" s="3">
        <v>252.50224959979883</v>
      </c>
      <c r="Z4995" s="3">
        <v>44.292011949556425</v>
      </c>
      <c r="AA4995" s="3">
        <v>90480.554142447974</v>
      </c>
      <c r="AB4995">
        <f t="shared" si="128"/>
        <v>252.50224959979883</v>
      </c>
      <c r="AC4995">
        <f t="shared" si="129"/>
        <v>44.292011949556425</v>
      </c>
    </row>
    <row r="4996" spans="1:29" x14ac:dyDescent="0.25">
      <c r="A4996" s="2">
        <v>4995</v>
      </c>
      <c r="B4996" s="3" t="s">
        <v>178</v>
      </c>
      <c r="C4996" s="3" t="s">
        <v>384</v>
      </c>
      <c r="D4996" s="3" t="s">
        <v>385</v>
      </c>
      <c r="E4996" s="3" t="s">
        <v>386</v>
      </c>
      <c r="F4996" s="3">
        <v>0.36</v>
      </c>
      <c r="G4996" s="3">
        <v>0.57999999999999996</v>
      </c>
      <c r="H4996" s="3" t="s">
        <v>387</v>
      </c>
      <c r="I4996" s="2">
        <v>1210</v>
      </c>
      <c r="J4996" s="3" t="s">
        <v>46</v>
      </c>
      <c r="K4996" s="2">
        <v>1210</v>
      </c>
      <c r="L4996" s="3"/>
      <c r="M4996" s="3" t="s">
        <v>387</v>
      </c>
      <c r="N4996" s="3" t="s">
        <v>387</v>
      </c>
      <c r="O4996" s="3"/>
      <c r="P4996" s="3"/>
      <c r="Q4996" s="3"/>
      <c r="R4996" s="3">
        <v>0</v>
      </c>
      <c r="S4996" s="3">
        <v>1</v>
      </c>
      <c r="T4996" s="2">
        <v>5421</v>
      </c>
      <c r="U4996" s="3">
        <v>1152.6750492830242</v>
      </c>
      <c r="V4996" s="3">
        <v>12056.765571639375</v>
      </c>
      <c r="W4996" s="3">
        <v>2037.0197793484474</v>
      </c>
      <c r="X4996" s="3">
        <v>4478575.430411648</v>
      </c>
      <c r="Y4996" s="3">
        <v>12056.765571639375</v>
      </c>
      <c r="Z4996" s="3">
        <v>2037.0179785345003</v>
      </c>
      <c r="AA4996" s="3">
        <v>4478575.430411648</v>
      </c>
      <c r="AB4996">
        <f t="shared" si="128"/>
        <v>12056.765571639375</v>
      </c>
      <c r="AC4996">
        <f t="shared" si="129"/>
        <v>2037.0179785345003</v>
      </c>
    </row>
    <row r="4997" spans="1:29" x14ac:dyDescent="0.25">
      <c r="A4997" s="2">
        <v>4996</v>
      </c>
      <c r="B4997" s="3" t="s">
        <v>178</v>
      </c>
      <c r="C4997" s="3" t="s">
        <v>384</v>
      </c>
      <c r="D4997" s="3" t="s">
        <v>385</v>
      </c>
      <c r="E4997" s="3" t="s">
        <v>386</v>
      </c>
      <c r="F4997" s="3">
        <v>0.36</v>
      </c>
      <c r="G4997" s="3">
        <v>0.57999999999999996</v>
      </c>
      <c r="H4997" s="3" t="s">
        <v>387</v>
      </c>
      <c r="I4997" s="2">
        <v>1290</v>
      </c>
      <c r="J4997" s="3" t="s">
        <v>145</v>
      </c>
      <c r="K4997" s="2">
        <v>1290</v>
      </c>
      <c r="L4997" s="3"/>
      <c r="M4997" s="3" t="s">
        <v>387</v>
      </c>
      <c r="N4997" s="3" t="s">
        <v>387</v>
      </c>
      <c r="O4997" s="3"/>
      <c r="P4997" s="3"/>
      <c r="Q4997" s="3"/>
      <c r="R4997" s="3">
        <v>0</v>
      </c>
      <c r="S4997" s="3">
        <v>1</v>
      </c>
      <c r="T4997" s="2">
        <v>521</v>
      </c>
      <c r="U4997" s="3">
        <v>209.67623726334483</v>
      </c>
      <c r="V4997" s="3">
        <v>1863.0356716950846</v>
      </c>
      <c r="W4997" s="3">
        <v>278.46687889772102</v>
      </c>
      <c r="X4997" s="3">
        <v>772645.63965324976</v>
      </c>
      <c r="Y4997" s="3">
        <v>1863.0356716950846</v>
      </c>
      <c r="Z4997" s="3">
        <v>278.46663272090569</v>
      </c>
      <c r="AA4997" s="3">
        <v>772645.63965324976</v>
      </c>
      <c r="AB4997">
        <f t="shared" si="128"/>
        <v>1863.0356716950846</v>
      </c>
      <c r="AC4997">
        <f t="shared" si="129"/>
        <v>278.46663272090569</v>
      </c>
    </row>
    <row r="4998" spans="1:29" x14ac:dyDescent="0.25">
      <c r="A4998" s="2">
        <v>4997</v>
      </c>
      <c r="B4998" s="3" t="s">
        <v>178</v>
      </c>
      <c r="C4998" s="3" t="s">
        <v>384</v>
      </c>
      <c r="D4998" s="3" t="s">
        <v>385</v>
      </c>
      <c r="E4998" s="3" t="s">
        <v>386</v>
      </c>
      <c r="F4998" s="3">
        <v>0.36</v>
      </c>
      <c r="G4998" s="3">
        <v>0.57999999999999996</v>
      </c>
      <c r="H4998" s="3" t="s">
        <v>387</v>
      </c>
      <c r="I4998" s="2">
        <v>1300</v>
      </c>
      <c r="J4998" s="3" t="s">
        <v>114</v>
      </c>
      <c r="K4998" s="2">
        <v>1300</v>
      </c>
      <c r="L4998" s="3"/>
      <c r="M4998" s="3" t="s">
        <v>387</v>
      </c>
      <c r="N4998" s="3" t="s">
        <v>387</v>
      </c>
      <c r="O4998" s="3"/>
      <c r="P4998" s="3"/>
      <c r="Q4998" s="3"/>
      <c r="R4998" s="3">
        <v>0</v>
      </c>
      <c r="S4998" s="3">
        <v>1</v>
      </c>
      <c r="T4998" s="2">
        <v>91</v>
      </c>
      <c r="U4998" s="3">
        <v>8.7910363495818551</v>
      </c>
      <c r="V4998" s="3">
        <v>73.602543859638985</v>
      </c>
      <c r="W4998" s="3">
        <v>12.215778634732882</v>
      </c>
      <c r="X4998" s="3">
        <v>36464.027026778487</v>
      </c>
      <c r="Y4998" s="3">
        <v>73.602543859638985</v>
      </c>
      <c r="Z4998" s="3">
        <v>12.215767835454024</v>
      </c>
      <c r="AA4998" s="3">
        <v>36464.027026778487</v>
      </c>
      <c r="AB4998">
        <f t="shared" si="128"/>
        <v>73.602543859638985</v>
      </c>
      <c r="AC4998">
        <f t="shared" si="129"/>
        <v>12.215767835454024</v>
      </c>
    </row>
    <row r="4999" spans="1:29" x14ac:dyDescent="0.25">
      <c r="A4999" s="2">
        <v>4998</v>
      </c>
      <c r="B4999" s="3" t="s">
        <v>178</v>
      </c>
      <c r="C4999" s="3" t="s">
        <v>384</v>
      </c>
      <c r="D4999" s="3" t="s">
        <v>385</v>
      </c>
      <c r="E4999" s="3" t="s">
        <v>386</v>
      </c>
      <c r="F4999" s="3">
        <v>0.36</v>
      </c>
      <c r="G4999" s="3">
        <v>0.57999999999999996</v>
      </c>
      <c r="H4999" s="3" t="s">
        <v>387</v>
      </c>
      <c r="I4999" s="2">
        <v>1310</v>
      </c>
      <c r="J4999" s="3" t="s">
        <v>46</v>
      </c>
      <c r="K4999" s="2">
        <v>1000</v>
      </c>
      <c r="L4999" s="3"/>
      <c r="M4999" s="3" t="s">
        <v>387</v>
      </c>
      <c r="N4999" s="3" t="s">
        <v>387</v>
      </c>
      <c r="O4999" s="3"/>
      <c r="P4999" s="3"/>
      <c r="Q4999" s="3"/>
      <c r="R4999" s="3">
        <v>0</v>
      </c>
      <c r="S4999" s="3">
        <v>1</v>
      </c>
      <c r="T4999" s="2">
        <v>12</v>
      </c>
      <c r="U4999" s="3">
        <v>1.2200821222389866</v>
      </c>
      <c r="V4999" s="3">
        <v>12.936892345271534</v>
      </c>
      <c r="W4999" s="3">
        <v>2.2846663170909207</v>
      </c>
      <c r="X4999" s="3">
        <v>4770.9030196983085</v>
      </c>
      <c r="Y4999" s="3">
        <v>12.936892345271534</v>
      </c>
      <c r="Z4999" s="3">
        <v>2.284664297346668</v>
      </c>
      <c r="AA4999" s="3">
        <v>4770.9030196983085</v>
      </c>
      <c r="AB4999">
        <f t="shared" si="128"/>
        <v>12.936892345271534</v>
      </c>
      <c r="AC4999">
        <f t="shared" si="129"/>
        <v>2.284664297346668</v>
      </c>
    </row>
    <row r="5000" spans="1:29" x14ac:dyDescent="0.25">
      <c r="A5000" s="2">
        <v>4999</v>
      </c>
      <c r="B5000" s="3" t="s">
        <v>178</v>
      </c>
      <c r="C5000" s="3" t="s">
        <v>384</v>
      </c>
      <c r="D5000" s="3" t="s">
        <v>385</v>
      </c>
      <c r="E5000" s="3" t="s">
        <v>386</v>
      </c>
      <c r="F5000" s="3">
        <v>0.36</v>
      </c>
      <c r="G5000" s="3">
        <v>0.57999999999999996</v>
      </c>
      <c r="H5000" s="3" t="s">
        <v>387</v>
      </c>
      <c r="I5000" s="2">
        <v>1310</v>
      </c>
      <c r="J5000" s="3" t="s">
        <v>46</v>
      </c>
      <c r="K5000" s="2">
        <v>1310</v>
      </c>
      <c r="L5000" s="3"/>
      <c r="M5000" s="3" t="s">
        <v>387</v>
      </c>
      <c r="N5000" s="3" t="s">
        <v>387</v>
      </c>
      <c r="O5000" s="3"/>
      <c r="P5000" s="3"/>
      <c r="Q5000" s="3"/>
      <c r="R5000" s="3">
        <v>0</v>
      </c>
      <c r="S5000" s="3">
        <v>1</v>
      </c>
      <c r="T5000" s="2">
        <v>22751</v>
      </c>
      <c r="U5000" s="3">
        <v>2778.5525842216998</v>
      </c>
      <c r="V5000" s="3">
        <v>30053.34392274337</v>
      </c>
      <c r="W5000" s="3">
        <v>5561.9777568278141</v>
      </c>
      <c r="X5000" s="3">
        <v>10711481.39467689</v>
      </c>
      <c r="Y5000" s="3">
        <v>30053.34392274337</v>
      </c>
      <c r="Z5000" s="3">
        <v>5561.9728397979543</v>
      </c>
      <c r="AA5000" s="3">
        <v>10711481.39467689</v>
      </c>
      <c r="AB5000">
        <f t="shared" si="128"/>
        <v>30053.34392274337</v>
      </c>
      <c r="AC5000">
        <f t="shared" si="129"/>
        <v>5561.9728397979543</v>
      </c>
    </row>
    <row r="5001" spans="1:29" x14ac:dyDescent="0.25">
      <c r="A5001" s="2">
        <v>5000</v>
      </c>
      <c r="B5001" s="3" t="s">
        <v>178</v>
      </c>
      <c r="C5001" s="3" t="s">
        <v>384</v>
      </c>
      <c r="D5001" s="3" t="s">
        <v>385</v>
      </c>
      <c r="E5001" s="3" t="s">
        <v>386</v>
      </c>
      <c r="F5001" s="3">
        <v>0.36</v>
      </c>
      <c r="G5001" s="3">
        <v>0.57999999999999996</v>
      </c>
      <c r="H5001" s="3" t="s">
        <v>387</v>
      </c>
      <c r="I5001" s="2">
        <v>1310</v>
      </c>
      <c r="J5001" s="3" t="s">
        <v>46</v>
      </c>
      <c r="K5001" s="2">
        <v>1310</v>
      </c>
      <c r="L5001" s="3"/>
      <c r="M5001" s="3" t="s">
        <v>387</v>
      </c>
      <c r="N5001" s="3" t="s">
        <v>387</v>
      </c>
      <c r="O5001" s="3"/>
      <c r="P5001" s="3"/>
      <c r="Q5001" s="3" t="s">
        <v>411</v>
      </c>
      <c r="R5001" s="3">
        <v>0</v>
      </c>
      <c r="S5001" s="3">
        <v>1</v>
      </c>
      <c r="T5001" s="2">
        <v>1</v>
      </c>
      <c r="U5001" s="3">
        <v>1.4714554882590499E-6</v>
      </c>
      <c r="V5001" s="3">
        <v>1.0332225105255246E-5</v>
      </c>
      <c r="W5001" s="3">
        <v>1.5796981417799647E-6</v>
      </c>
      <c r="X5001" s="3">
        <v>5.1475204264734E-3</v>
      </c>
      <c r="Y5001" s="3">
        <v>1.0332225105255246E-5</v>
      </c>
      <c r="Z5001" s="3">
        <v>1.5796967452582E-6</v>
      </c>
      <c r="AA5001" s="3">
        <v>5.1475204264734E-3</v>
      </c>
      <c r="AB5001">
        <f t="shared" si="128"/>
        <v>1.0332225105255246E-5</v>
      </c>
      <c r="AC5001">
        <f t="shared" si="129"/>
        <v>1.5796967452582E-6</v>
      </c>
    </row>
    <row r="5002" spans="1:29" x14ac:dyDescent="0.25">
      <c r="A5002" s="2">
        <v>5001</v>
      </c>
      <c r="B5002" s="3" t="s">
        <v>178</v>
      </c>
      <c r="C5002" s="3" t="s">
        <v>384</v>
      </c>
      <c r="D5002" s="3" t="s">
        <v>385</v>
      </c>
      <c r="E5002" s="3" t="s">
        <v>386</v>
      </c>
      <c r="F5002" s="3">
        <v>0.36</v>
      </c>
      <c r="G5002" s="3">
        <v>0.57999999999999996</v>
      </c>
      <c r="H5002" s="3" t="s">
        <v>387</v>
      </c>
      <c r="I5002" s="2">
        <v>1310</v>
      </c>
      <c r="J5002" s="3" t="s">
        <v>46</v>
      </c>
      <c r="K5002" s="2">
        <v>1310</v>
      </c>
      <c r="L5002" s="3"/>
      <c r="M5002" s="3" t="s">
        <v>412</v>
      </c>
      <c r="N5002" s="3" t="s">
        <v>387</v>
      </c>
      <c r="O5002" s="3"/>
      <c r="P5002" s="3"/>
      <c r="Q5002" s="3"/>
      <c r="R5002" s="3">
        <v>0</v>
      </c>
      <c r="S5002" s="3">
        <v>1</v>
      </c>
      <c r="T5002" s="2">
        <v>1</v>
      </c>
      <c r="U5002" s="3">
        <v>8.9550113247996201E-3</v>
      </c>
      <c r="V5002" s="3">
        <v>9.1723755190490919E-2</v>
      </c>
      <c r="W5002" s="3">
        <v>1.5885345835150277E-2</v>
      </c>
      <c r="X5002" s="3">
        <v>35.077131305857549</v>
      </c>
      <c r="Y5002" s="3">
        <v>9.1723755190490919E-2</v>
      </c>
      <c r="Z5002" s="3">
        <v>1.5885331791814599E-2</v>
      </c>
      <c r="AA5002" s="3">
        <v>35.077131305857549</v>
      </c>
      <c r="AB5002">
        <f t="shared" si="128"/>
        <v>9.1723755190490919E-2</v>
      </c>
      <c r="AC5002">
        <f t="shared" si="129"/>
        <v>1.5885331791814599E-2</v>
      </c>
    </row>
    <row r="5003" spans="1:29" x14ac:dyDescent="0.25">
      <c r="A5003" s="2">
        <v>5002</v>
      </c>
      <c r="B5003" s="3" t="s">
        <v>178</v>
      </c>
      <c r="C5003" s="3" t="s">
        <v>384</v>
      </c>
      <c r="D5003" s="3" t="s">
        <v>385</v>
      </c>
      <c r="E5003" s="3" t="s">
        <v>386</v>
      </c>
      <c r="F5003" s="3">
        <v>0.36</v>
      </c>
      <c r="G5003" s="3">
        <v>0.57999999999999996</v>
      </c>
      <c r="H5003" s="3" t="s">
        <v>387</v>
      </c>
      <c r="I5003" s="2">
        <v>1320</v>
      </c>
      <c r="J5003" s="3" t="s">
        <v>115</v>
      </c>
      <c r="K5003" s="2">
        <v>1320</v>
      </c>
      <c r="L5003" s="3"/>
      <c r="M5003" s="3" t="s">
        <v>387</v>
      </c>
      <c r="N5003" s="3" t="s">
        <v>387</v>
      </c>
      <c r="O5003" s="3"/>
      <c r="P5003" s="3"/>
      <c r="Q5003" s="3"/>
      <c r="R5003" s="3">
        <v>0</v>
      </c>
      <c r="S5003" s="3">
        <v>1</v>
      </c>
      <c r="T5003" s="2">
        <v>4010</v>
      </c>
      <c r="U5003" s="3">
        <v>1042.3423742279476</v>
      </c>
      <c r="V5003" s="3">
        <v>11103.059114023996</v>
      </c>
      <c r="W5003" s="3">
        <v>2118.2147353756345</v>
      </c>
      <c r="X5003" s="3">
        <v>4105900.6509592468</v>
      </c>
      <c r="Y5003" s="3">
        <v>11103.059114023996</v>
      </c>
      <c r="Z5003" s="3">
        <v>2118.2128627818138</v>
      </c>
      <c r="AA5003" s="3">
        <v>4105900.6509592468</v>
      </c>
      <c r="AB5003">
        <f t="shared" si="128"/>
        <v>11103.059114023996</v>
      </c>
      <c r="AC5003">
        <f t="shared" si="129"/>
        <v>2118.2128627818138</v>
      </c>
    </row>
    <row r="5004" spans="1:29" x14ac:dyDescent="0.25">
      <c r="A5004" s="2">
        <v>5003</v>
      </c>
      <c r="B5004" s="3" t="s">
        <v>178</v>
      </c>
      <c r="C5004" s="3" t="s">
        <v>384</v>
      </c>
      <c r="D5004" s="3" t="s">
        <v>385</v>
      </c>
      <c r="E5004" s="3" t="s">
        <v>386</v>
      </c>
      <c r="F5004" s="3">
        <v>0.36</v>
      </c>
      <c r="G5004" s="3">
        <v>0.57999999999999996</v>
      </c>
      <c r="H5004" s="3" t="s">
        <v>387</v>
      </c>
      <c r="I5004" s="2">
        <v>1330</v>
      </c>
      <c r="J5004" s="3" t="s">
        <v>47</v>
      </c>
      <c r="K5004" s="2">
        <v>1330</v>
      </c>
      <c r="L5004" s="3"/>
      <c r="M5004" s="3" t="s">
        <v>387</v>
      </c>
      <c r="N5004" s="3" t="s">
        <v>387</v>
      </c>
      <c r="O5004" s="3"/>
      <c r="P5004" s="3"/>
      <c r="Q5004" s="3"/>
      <c r="R5004" s="3">
        <v>0</v>
      </c>
      <c r="S5004" s="3">
        <v>1</v>
      </c>
      <c r="T5004" s="2">
        <v>1396</v>
      </c>
      <c r="U5004" s="3">
        <v>176.48139735565769</v>
      </c>
      <c r="V5004" s="3">
        <v>1966.3538747522107</v>
      </c>
      <c r="W5004" s="3">
        <v>377.34268105619225</v>
      </c>
      <c r="X5004" s="3">
        <v>668485.23927899834</v>
      </c>
      <c r="Y5004" s="3">
        <v>1966.3538747522107</v>
      </c>
      <c r="Z5004" s="3">
        <v>377.34234746887421</v>
      </c>
      <c r="AA5004" s="3">
        <v>668485.23927899834</v>
      </c>
      <c r="AB5004">
        <f t="shared" si="128"/>
        <v>1966.3538747522107</v>
      </c>
      <c r="AC5004">
        <f t="shared" si="129"/>
        <v>377.34234746887421</v>
      </c>
    </row>
    <row r="5005" spans="1:29" x14ac:dyDescent="0.25">
      <c r="A5005" s="2">
        <v>5004</v>
      </c>
      <c r="B5005" s="3" t="s">
        <v>178</v>
      </c>
      <c r="C5005" s="3" t="s">
        <v>384</v>
      </c>
      <c r="D5005" s="3" t="s">
        <v>385</v>
      </c>
      <c r="E5005" s="3" t="s">
        <v>386</v>
      </c>
      <c r="F5005" s="3">
        <v>0.36</v>
      </c>
      <c r="G5005" s="3">
        <v>0.57999999999999996</v>
      </c>
      <c r="H5005" s="3" t="s">
        <v>387</v>
      </c>
      <c r="I5005" s="2">
        <v>1340</v>
      </c>
      <c r="J5005" s="3" t="s">
        <v>133</v>
      </c>
      <c r="K5005" s="2">
        <v>1340</v>
      </c>
      <c r="L5005" s="3"/>
      <c r="M5005" s="3" t="s">
        <v>387</v>
      </c>
      <c r="N5005" s="3" t="s">
        <v>387</v>
      </c>
      <c r="O5005" s="3"/>
      <c r="P5005" s="3"/>
      <c r="Q5005" s="3"/>
      <c r="R5005" s="3">
        <v>0</v>
      </c>
      <c r="S5005" s="3">
        <v>1</v>
      </c>
      <c r="T5005" s="2">
        <v>91</v>
      </c>
      <c r="U5005" s="3">
        <v>6.8717344864772754</v>
      </c>
      <c r="V5005" s="3">
        <v>70.581153758211926</v>
      </c>
      <c r="W5005" s="3">
        <v>12.539716827699912</v>
      </c>
      <c r="X5005" s="3">
        <v>27467.226778442135</v>
      </c>
      <c r="Y5005" s="3">
        <v>70.581153758211926</v>
      </c>
      <c r="Z5005" s="3">
        <v>12.539705742045632</v>
      </c>
      <c r="AA5005" s="3">
        <v>27467.226778442135</v>
      </c>
      <c r="AB5005">
        <f t="shared" si="128"/>
        <v>70.581153758211926</v>
      </c>
      <c r="AC5005">
        <f t="shared" si="129"/>
        <v>12.539705742045632</v>
      </c>
    </row>
    <row r="5006" spans="1:29" x14ac:dyDescent="0.25">
      <c r="A5006" s="2">
        <v>5005</v>
      </c>
      <c r="B5006" s="3" t="s">
        <v>178</v>
      </c>
      <c r="C5006" s="3" t="s">
        <v>384</v>
      </c>
      <c r="D5006" s="3" t="s">
        <v>385</v>
      </c>
      <c r="E5006" s="3" t="s">
        <v>386</v>
      </c>
      <c r="F5006" s="3">
        <v>0.36</v>
      </c>
      <c r="G5006" s="3">
        <v>0.57999999999999996</v>
      </c>
      <c r="H5006" s="3" t="s">
        <v>387</v>
      </c>
      <c r="I5006" s="2">
        <v>1350</v>
      </c>
      <c r="J5006" s="3" t="s">
        <v>146</v>
      </c>
      <c r="K5006" s="2">
        <v>1350</v>
      </c>
      <c r="L5006" s="3"/>
      <c r="M5006" s="3" t="s">
        <v>387</v>
      </c>
      <c r="N5006" s="3" t="s">
        <v>387</v>
      </c>
      <c r="O5006" s="3"/>
      <c r="P5006" s="3"/>
      <c r="Q5006" s="3"/>
      <c r="R5006" s="3">
        <v>0</v>
      </c>
      <c r="S5006" s="3">
        <v>1</v>
      </c>
      <c r="T5006" s="2">
        <v>89</v>
      </c>
      <c r="U5006" s="3">
        <v>5.8251126333132257</v>
      </c>
      <c r="V5006" s="3">
        <v>54.403852380805546</v>
      </c>
      <c r="W5006" s="3">
        <v>10.084621960340009</v>
      </c>
      <c r="X5006" s="3">
        <v>21086.905709587041</v>
      </c>
      <c r="Y5006" s="3">
        <v>54.403852380805546</v>
      </c>
      <c r="Z5006" s="3">
        <v>10.084613045096212</v>
      </c>
      <c r="AA5006" s="3">
        <v>21086.905709587041</v>
      </c>
      <c r="AB5006">
        <f t="shared" si="128"/>
        <v>54.403852380805546</v>
      </c>
      <c r="AC5006">
        <f t="shared" si="129"/>
        <v>10.084613045096212</v>
      </c>
    </row>
    <row r="5007" spans="1:29" x14ac:dyDescent="0.25">
      <c r="A5007" s="2">
        <v>5006</v>
      </c>
      <c r="B5007" s="3" t="s">
        <v>178</v>
      </c>
      <c r="C5007" s="3" t="s">
        <v>384</v>
      </c>
      <c r="D5007" s="3" t="s">
        <v>385</v>
      </c>
      <c r="E5007" s="3" t="s">
        <v>386</v>
      </c>
      <c r="F5007" s="3">
        <v>0.36</v>
      </c>
      <c r="G5007" s="3">
        <v>0.57999999999999996</v>
      </c>
      <c r="H5007" s="3" t="s">
        <v>387</v>
      </c>
      <c r="I5007" s="2">
        <v>1400</v>
      </c>
      <c r="J5007" s="3" t="s">
        <v>48</v>
      </c>
      <c r="K5007" s="2">
        <v>1400</v>
      </c>
      <c r="L5007" s="3"/>
      <c r="M5007" s="3" t="s">
        <v>387</v>
      </c>
      <c r="N5007" s="3" t="s">
        <v>387</v>
      </c>
      <c r="O5007" s="3"/>
      <c r="P5007" s="3"/>
      <c r="Q5007" s="3"/>
      <c r="R5007" s="3">
        <v>0</v>
      </c>
      <c r="S5007" s="3">
        <v>1</v>
      </c>
      <c r="T5007" s="2">
        <v>1117</v>
      </c>
      <c r="U5007" s="3">
        <v>184.38067356364212</v>
      </c>
      <c r="V5007" s="3">
        <v>1965.4196988914964</v>
      </c>
      <c r="W5007" s="3">
        <v>267.02054896604602</v>
      </c>
      <c r="X5007" s="3">
        <v>707017.06819746783</v>
      </c>
      <c r="Y5007" s="3">
        <v>1965.4196988914964</v>
      </c>
      <c r="Z5007" s="3">
        <v>267.02031290828359</v>
      </c>
      <c r="AA5007" s="3">
        <v>707017.06819746783</v>
      </c>
      <c r="AB5007">
        <f t="shared" si="128"/>
        <v>1965.4196988914964</v>
      </c>
      <c r="AC5007">
        <f t="shared" si="129"/>
        <v>267.02031290828359</v>
      </c>
    </row>
    <row r="5008" spans="1:29" x14ac:dyDescent="0.25">
      <c r="A5008" s="2">
        <v>5007</v>
      </c>
      <c r="B5008" s="3" t="s">
        <v>178</v>
      </c>
      <c r="C5008" s="3" t="s">
        <v>384</v>
      </c>
      <c r="D5008" s="3" t="s">
        <v>385</v>
      </c>
      <c r="E5008" s="3" t="s">
        <v>386</v>
      </c>
      <c r="F5008" s="3">
        <v>0.36</v>
      </c>
      <c r="G5008" s="3">
        <v>0.57999999999999996</v>
      </c>
      <c r="H5008" s="3" t="s">
        <v>387</v>
      </c>
      <c r="I5008" s="2">
        <v>1400</v>
      </c>
      <c r="J5008" s="3" t="s">
        <v>48</v>
      </c>
      <c r="K5008" s="2">
        <v>1400</v>
      </c>
      <c r="L5008" s="3"/>
      <c r="M5008" s="3" t="s">
        <v>412</v>
      </c>
      <c r="N5008" s="3" t="s">
        <v>387</v>
      </c>
      <c r="O5008" s="3"/>
      <c r="P5008" s="3"/>
      <c r="Q5008" s="3"/>
      <c r="R5008" s="3">
        <v>0</v>
      </c>
      <c r="S5008" s="3">
        <v>1</v>
      </c>
      <c r="T5008" s="2">
        <v>3</v>
      </c>
      <c r="U5008" s="3">
        <v>0.18584265560025731</v>
      </c>
      <c r="V5008" s="3">
        <v>1.8587433295041953</v>
      </c>
      <c r="W5008" s="3">
        <v>0.31213023592110128</v>
      </c>
      <c r="X5008" s="3">
        <v>721.93197454228516</v>
      </c>
      <c r="Y5008" s="3">
        <v>1.8587433295041953</v>
      </c>
      <c r="Z5008" s="3">
        <v>0.31212995998441712</v>
      </c>
      <c r="AA5008" s="3">
        <v>721.93197454228516</v>
      </c>
      <c r="AB5008">
        <f t="shared" si="128"/>
        <v>1.8587433295041953</v>
      </c>
      <c r="AC5008">
        <f t="shared" si="129"/>
        <v>0.31212995998441712</v>
      </c>
    </row>
    <row r="5009" spans="1:29" x14ac:dyDescent="0.25">
      <c r="A5009" s="2">
        <v>5008</v>
      </c>
      <c r="B5009" s="3" t="s">
        <v>178</v>
      </c>
      <c r="C5009" s="3" t="s">
        <v>384</v>
      </c>
      <c r="D5009" s="3" t="s">
        <v>385</v>
      </c>
      <c r="E5009" s="3" t="s">
        <v>386</v>
      </c>
      <c r="F5009" s="3">
        <v>0.36</v>
      </c>
      <c r="G5009" s="3">
        <v>0.57999999999999996</v>
      </c>
      <c r="H5009" s="3" t="s">
        <v>387</v>
      </c>
      <c r="I5009" s="2">
        <v>1410</v>
      </c>
      <c r="J5009" s="3" t="s">
        <v>116</v>
      </c>
      <c r="K5009" s="2">
        <v>1410</v>
      </c>
      <c r="L5009" s="3"/>
      <c r="M5009" s="3" t="s">
        <v>387</v>
      </c>
      <c r="N5009" s="3" t="s">
        <v>387</v>
      </c>
      <c r="O5009" s="3"/>
      <c r="P5009" s="3"/>
      <c r="Q5009" s="3"/>
      <c r="R5009" s="3">
        <v>0</v>
      </c>
      <c r="S5009" s="3">
        <v>1</v>
      </c>
      <c r="T5009" s="2">
        <v>300</v>
      </c>
      <c r="U5009" s="3">
        <v>55.08137118154567</v>
      </c>
      <c r="V5009" s="3">
        <v>545.14900881113647</v>
      </c>
      <c r="W5009" s="3">
        <v>73.69274997502059</v>
      </c>
      <c r="X5009" s="3">
        <v>212312.80238277579</v>
      </c>
      <c r="Y5009" s="3">
        <v>545.14900881113647</v>
      </c>
      <c r="Z5009" s="3">
        <v>73.692684827428963</v>
      </c>
      <c r="AA5009" s="3">
        <v>212312.80238277579</v>
      </c>
      <c r="AB5009">
        <f t="shared" si="128"/>
        <v>545.14900881113647</v>
      </c>
      <c r="AC5009">
        <f t="shared" si="129"/>
        <v>73.692684827428963</v>
      </c>
    </row>
    <row r="5010" spans="1:29" x14ac:dyDescent="0.25">
      <c r="A5010" s="2">
        <v>5009</v>
      </c>
      <c r="B5010" s="3" t="s">
        <v>178</v>
      </c>
      <c r="C5010" s="3" t="s">
        <v>384</v>
      </c>
      <c r="D5010" s="3" t="s">
        <v>385</v>
      </c>
      <c r="E5010" s="3" t="s">
        <v>386</v>
      </c>
      <c r="F5010" s="3">
        <v>0.36</v>
      </c>
      <c r="G5010" s="3">
        <v>0.57999999999999996</v>
      </c>
      <c r="H5010" s="3" t="s">
        <v>387</v>
      </c>
      <c r="I5010" s="2">
        <v>1420</v>
      </c>
      <c r="J5010" s="3" t="s">
        <v>117</v>
      </c>
      <c r="K5010" s="2">
        <v>1420</v>
      </c>
      <c r="L5010" s="3"/>
      <c r="M5010" s="3" t="s">
        <v>387</v>
      </c>
      <c r="N5010" s="3" t="s">
        <v>387</v>
      </c>
      <c r="O5010" s="3"/>
      <c r="P5010" s="3"/>
      <c r="Q5010" s="3"/>
      <c r="R5010" s="3">
        <v>0</v>
      </c>
      <c r="S5010" s="3">
        <v>1</v>
      </c>
      <c r="T5010" s="2">
        <v>814</v>
      </c>
      <c r="U5010" s="3">
        <v>251.37967438542941</v>
      </c>
      <c r="V5010" s="3">
        <v>2364.6689800114609</v>
      </c>
      <c r="W5010" s="3">
        <v>318.84990717289588</v>
      </c>
      <c r="X5010" s="3">
        <v>967370.88404298853</v>
      </c>
      <c r="Y5010" s="3">
        <v>2364.6689800114609</v>
      </c>
      <c r="Z5010" s="3">
        <v>318.84962529573022</v>
      </c>
      <c r="AA5010" s="3">
        <v>967370.88404298853</v>
      </c>
      <c r="AB5010">
        <f t="shared" si="128"/>
        <v>2364.6689800114609</v>
      </c>
      <c r="AC5010">
        <f t="shared" si="129"/>
        <v>318.84962529573022</v>
      </c>
    </row>
    <row r="5011" spans="1:29" x14ac:dyDescent="0.25">
      <c r="A5011" s="2">
        <v>5010</v>
      </c>
      <c r="B5011" s="3" t="s">
        <v>178</v>
      </c>
      <c r="C5011" s="3" t="s">
        <v>384</v>
      </c>
      <c r="D5011" s="3" t="s">
        <v>385</v>
      </c>
      <c r="E5011" s="3" t="s">
        <v>386</v>
      </c>
      <c r="F5011" s="3">
        <v>0.36</v>
      </c>
      <c r="G5011" s="3">
        <v>0.57999999999999996</v>
      </c>
      <c r="H5011" s="3" t="s">
        <v>387</v>
      </c>
      <c r="I5011" s="2">
        <v>1450</v>
      </c>
      <c r="J5011" s="3" t="s">
        <v>119</v>
      </c>
      <c r="K5011" s="2">
        <v>1450</v>
      </c>
      <c r="L5011" s="3"/>
      <c r="M5011" s="3" t="s">
        <v>387</v>
      </c>
      <c r="N5011" s="3" t="s">
        <v>387</v>
      </c>
      <c r="O5011" s="3"/>
      <c r="P5011" s="3"/>
      <c r="Q5011" s="3"/>
      <c r="R5011" s="3">
        <v>0</v>
      </c>
      <c r="S5011" s="3">
        <v>1</v>
      </c>
      <c r="T5011" s="2">
        <v>46</v>
      </c>
      <c r="U5011" s="3">
        <v>6.5775459090279158</v>
      </c>
      <c r="V5011" s="3">
        <v>70.018458013566459</v>
      </c>
      <c r="W5011" s="3">
        <v>9.5049094813636739</v>
      </c>
      <c r="X5011" s="3">
        <v>25173.442239333883</v>
      </c>
      <c r="Y5011" s="3">
        <v>70.018458013566459</v>
      </c>
      <c r="Z5011" s="3">
        <v>9.5049010786108781</v>
      </c>
      <c r="AA5011" s="3">
        <v>25173.442239333883</v>
      </c>
      <c r="AB5011">
        <f t="shared" si="128"/>
        <v>70.018458013566459</v>
      </c>
      <c r="AC5011">
        <f t="shared" si="129"/>
        <v>9.5049010786108781</v>
      </c>
    </row>
    <row r="5012" spans="1:29" x14ac:dyDescent="0.25">
      <c r="A5012" s="2">
        <v>5011</v>
      </c>
      <c r="B5012" s="3" t="s">
        <v>178</v>
      </c>
      <c r="C5012" s="3" t="s">
        <v>384</v>
      </c>
      <c r="D5012" s="3" t="s">
        <v>385</v>
      </c>
      <c r="E5012" s="3" t="s">
        <v>386</v>
      </c>
      <c r="F5012" s="3">
        <v>0.36</v>
      </c>
      <c r="G5012" s="3">
        <v>0.57999999999999996</v>
      </c>
      <c r="H5012" s="3" t="s">
        <v>387</v>
      </c>
      <c r="I5012" s="2">
        <v>1480</v>
      </c>
      <c r="J5012" s="3" t="s">
        <v>199</v>
      </c>
      <c r="K5012" s="2">
        <v>1480</v>
      </c>
      <c r="L5012" s="3"/>
      <c r="M5012" s="3" t="s">
        <v>387</v>
      </c>
      <c r="N5012" s="3" t="s">
        <v>387</v>
      </c>
      <c r="O5012" s="3"/>
      <c r="P5012" s="3"/>
      <c r="Q5012" s="3"/>
      <c r="R5012" s="3">
        <v>0</v>
      </c>
      <c r="S5012" s="3">
        <v>1</v>
      </c>
      <c r="T5012" s="2">
        <v>44</v>
      </c>
      <c r="U5012" s="3">
        <v>4.5948759022054739</v>
      </c>
      <c r="V5012" s="3">
        <v>35.702371579027115</v>
      </c>
      <c r="W5012" s="3">
        <v>5.0278995383503737</v>
      </c>
      <c r="X5012" s="3">
        <v>16875.841926313853</v>
      </c>
      <c r="Y5012" s="3">
        <v>35.702371579027115</v>
      </c>
      <c r="Z5012" s="3">
        <v>5.0278950934688149</v>
      </c>
      <c r="AA5012" s="3">
        <v>16875.841926313853</v>
      </c>
      <c r="AB5012">
        <f t="shared" si="128"/>
        <v>35.702371579027115</v>
      </c>
      <c r="AC5012">
        <f t="shared" si="129"/>
        <v>5.0278950934688149</v>
      </c>
    </row>
    <row r="5013" spans="1:29" x14ac:dyDescent="0.25">
      <c r="A5013" s="2">
        <v>5012</v>
      </c>
      <c r="B5013" s="3" t="s">
        <v>178</v>
      </c>
      <c r="C5013" s="3" t="s">
        <v>384</v>
      </c>
      <c r="D5013" s="3" t="s">
        <v>385</v>
      </c>
      <c r="E5013" s="3" t="s">
        <v>386</v>
      </c>
      <c r="F5013" s="3">
        <v>0.36</v>
      </c>
      <c r="G5013" s="3">
        <v>0.57999999999999996</v>
      </c>
      <c r="H5013" s="3" t="s">
        <v>387</v>
      </c>
      <c r="I5013" s="2">
        <v>1490</v>
      </c>
      <c r="J5013" s="3" t="s">
        <v>147</v>
      </c>
      <c r="K5013" s="2">
        <v>1490</v>
      </c>
      <c r="L5013" s="3"/>
      <c r="M5013" s="3" t="s">
        <v>387</v>
      </c>
      <c r="N5013" s="3" t="s">
        <v>387</v>
      </c>
      <c r="O5013" s="3"/>
      <c r="P5013" s="3"/>
      <c r="Q5013" s="3"/>
      <c r="R5013" s="3">
        <v>0</v>
      </c>
      <c r="S5013" s="3">
        <v>1</v>
      </c>
      <c r="T5013" s="2">
        <v>7</v>
      </c>
      <c r="U5013" s="3">
        <v>1.3318771545112664</v>
      </c>
      <c r="V5013" s="3">
        <v>14.179530762420059</v>
      </c>
      <c r="W5013" s="3">
        <v>2.0312298508934483</v>
      </c>
      <c r="X5013" s="3">
        <v>4983.3827785762769</v>
      </c>
      <c r="Y5013" s="3">
        <v>14.179530762420059</v>
      </c>
      <c r="Z5013" s="3">
        <v>2.03122805519804</v>
      </c>
      <c r="AA5013" s="3">
        <v>4983.3827785762769</v>
      </c>
      <c r="AB5013">
        <f t="shared" si="128"/>
        <v>14.179530762420059</v>
      </c>
      <c r="AC5013">
        <f t="shared" si="129"/>
        <v>2.03122805519804</v>
      </c>
    </row>
    <row r="5014" spans="1:29" x14ac:dyDescent="0.25">
      <c r="A5014" s="2">
        <v>5013</v>
      </c>
      <c r="B5014" s="3" t="s">
        <v>178</v>
      </c>
      <c r="C5014" s="3" t="s">
        <v>384</v>
      </c>
      <c r="D5014" s="3" t="s">
        <v>385</v>
      </c>
      <c r="E5014" s="3" t="s">
        <v>386</v>
      </c>
      <c r="F5014" s="3">
        <v>0.36</v>
      </c>
      <c r="G5014" s="3">
        <v>0.57999999999999996</v>
      </c>
      <c r="H5014" s="3" t="s">
        <v>387</v>
      </c>
      <c r="I5014" s="2">
        <v>1500</v>
      </c>
      <c r="J5014" s="3" t="s">
        <v>391</v>
      </c>
      <c r="K5014" s="2">
        <v>1500</v>
      </c>
      <c r="L5014" s="3"/>
      <c r="M5014" s="3" t="s">
        <v>387</v>
      </c>
      <c r="N5014" s="3" t="s">
        <v>387</v>
      </c>
      <c r="O5014" s="3"/>
      <c r="P5014" s="3"/>
      <c r="Q5014" s="3"/>
      <c r="R5014" s="3">
        <v>0</v>
      </c>
      <c r="S5014" s="3">
        <v>1</v>
      </c>
      <c r="T5014" s="2">
        <v>175</v>
      </c>
      <c r="U5014" s="3">
        <v>61.579786373529956</v>
      </c>
      <c r="V5014" s="3">
        <v>472.87462849394024</v>
      </c>
      <c r="W5014" s="3">
        <v>68.763803367776205</v>
      </c>
      <c r="X5014" s="3">
        <v>228580.49584132599</v>
      </c>
      <c r="Y5014" s="3">
        <v>472.87462849394024</v>
      </c>
      <c r="Z5014" s="3">
        <v>68.763742577587564</v>
      </c>
      <c r="AA5014" s="3">
        <v>228580.49584132599</v>
      </c>
      <c r="AB5014">
        <f t="shared" si="128"/>
        <v>472.87462849394024</v>
      </c>
      <c r="AC5014">
        <f t="shared" si="129"/>
        <v>68.763742577587564</v>
      </c>
    </row>
    <row r="5015" spans="1:29" x14ac:dyDescent="0.25">
      <c r="A5015" s="2">
        <v>5014</v>
      </c>
      <c r="B5015" s="3" t="s">
        <v>178</v>
      </c>
      <c r="C5015" s="3" t="s">
        <v>384</v>
      </c>
      <c r="D5015" s="3" t="s">
        <v>385</v>
      </c>
      <c r="E5015" s="3" t="s">
        <v>386</v>
      </c>
      <c r="F5015" s="3">
        <v>0.36</v>
      </c>
      <c r="G5015" s="3">
        <v>0.57999999999999996</v>
      </c>
      <c r="H5015" s="3" t="s">
        <v>387</v>
      </c>
      <c r="I5015" s="2">
        <v>1550</v>
      </c>
      <c r="J5015" s="3" t="s">
        <v>120</v>
      </c>
      <c r="K5015" s="2">
        <v>1550</v>
      </c>
      <c r="L5015" s="3"/>
      <c r="M5015" s="3" t="s">
        <v>387</v>
      </c>
      <c r="N5015" s="3" t="s">
        <v>387</v>
      </c>
      <c r="O5015" s="3"/>
      <c r="P5015" s="3"/>
      <c r="Q5015" s="3"/>
      <c r="R5015" s="3">
        <v>0</v>
      </c>
      <c r="S5015" s="3">
        <v>1</v>
      </c>
      <c r="T5015" s="2">
        <v>704</v>
      </c>
      <c r="U5015" s="3">
        <v>158.98043504017318</v>
      </c>
      <c r="V5015" s="3">
        <v>1288.2096983048978</v>
      </c>
      <c r="W5015" s="3">
        <v>186.06705597203896</v>
      </c>
      <c r="X5015" s="3">
        <v>596313.95538440859</v>
      </c>
      <c r="Y5015" s="3">
        <v>1288.2096983048978</v>
      </c>
      <c r="Z5015" s="3">
        <v>186.06689148068051</v>
      </c>
      <c r="AA5015" s="3">
        <v>596313.95538440859</v>
      </c>
      <c r="AB5015">
        <f t="shared" si="128"/>
        <v>1288.2096983048978</v>
      </c>
      <c r="AC5015">
        <f t="shared" si="129"/>
        <v>186.06689148068051</v>
      </c>
    </row>
    <row r="5016" spans="1:29" x14ac:dyDescent="0.25">
      <c r="A5016" s="2">
        <v>5015</v>
      </c>
      <c r="B5016" s="3" t="s">
        <v>178</v>
      </c>
      <c r="C5016" s="3" t="s">
        <v>384</v>
      </c>
      <c r="D5016" s="3" t="s">
        <v>385</v>
      </c>
      <c r="E5016" s="3" t="s">
        <v>386</v>
      </c>
      <c r="F5016" s="3">
        <v>0.36</v>
      </c>
      <c r="G5016" s="3">
        <v>0.57999999999999996</v>
      </c>
      <c r="H5016" s="3" t="s">
        <v>387</v>
      </c>
      <c r="I5016" s="2">
        <v>1560</v>
      </c>
      <c r="J5016" s="3" t="s">
        <v>148</v>
      </c>
      <c r="K5016" s="2">
        <v>1560</v>
      </c>
      <c r="L5016" s="3"/>
      <c r="M5016" s="3" t="s">
        <v>387</v>
      </c>
      <c r="N5016" s="3" t="s">
        <v>387</v>
      </c>
      <c r="O5016" s="3"/>
      <c r="P5016" s="3"/>
      <c r="Q5016" s="3"/>
      <c r="R5016" s="3">
        <v>0</v>
      </c>
      <c r="S5016" s="3">
        <v>1</v>
      </c>
      <c r="T5016" s="2">
        <v>49</v>
      </c>
      <c r="U5016" s="3">
        <v>11.33401037394863</v>
      </c>
      <c r="V5016" s="3">
        <v>79.409390653198571</v>
      </c>
      <c r="W5016" s="3">
        <v>11.548960686003532</v>
      </c>
      <c r="X5016" s="3">
        <v>40771.596615503098</v>
      </c>
      <c r="Y5016" s="3">
        <v>79.409390653198571</v>
      </c>
      <c r="Z5016" s="3">
        <v>11.548950476220709</v>
      </c>
      <c r="AA5016" s="3">
        <v>40771.596615503098</v>
      </c>
      <c r="AB5016">
        <f t="shared" si="128"/>
        <v>79.409390653198571</v>
      </c>
      <c r="AC5016">
        <f t="shared" si="129"/>
        <v>11.548950476220709</v>
      </c>
    </row>
    <row r="5017" spans="1:29" x14ac:dyDescent="0.25">
      <c r="A5017" s="2">
        <v>5016</v>
      </c>
      <c r="B5017" s="3" t="s">
        <v>178</v>
      </c>
      <c r="C5017" s="3" t="s">
        <v>384</v>
      </c>
      <c r="D5017" s="3" t="s">
        <v>385</v>
      </c>
      <c r="E5017" s="3" t="s">
        <v>386</v>
      </c>
      <c r="F5017" s="3">
        <v>0.36</v>
      </c>
      <c r="G5017" s="3">
        <v>0.57999999999999996</v>
      </c>
      <c r="H5017" s="3" t="s">
        <v>387</v>
      </c>
      <c r="I5017" s="2">
        <v>1620</v>
      </c>
      <c r="J5017" s="3" t="s">
        <v>246</v>
      </c>
      <c r="K5017" s="2">
        <v>1620</v>
      </c>
      <c r="L5017" s="3"/>
      <c r="M5017" s="3" t="s">
        <v>387</v>
      </c>
      <c r="N5017" s="3" t="s">
        <v>387</v>
      </c>
      <c r="O5017" s="3"/>
      <c r="P5017" s="3"/>
      <c r="Q5017" s="3"/>
      <c r="R5017" s="3">
        <v>0</v>
      </c>
      <c r="S5017" s="3">
        <v>1</v>
      </c>
      <c r="T5017" s="2">
        <v>637</v>
      </c>
      <c r="U5017" s="3">
        <v>264.48077926466846</v>
      </c>
      <c r="V5017" s="3">
        <v>1675.9442336264601</v>
      </c>
      <c r="W5017" s="3">
        <v>230.92433176315632</v>
      </c>
      <c r="X5017" s="3">
        <v>777854.94531277753</v>
      </c>
      <c r="Y5017" s="3">
        <v>1675.9442336264601</v>
      </c>
      <c r="Z5017" s="3">
        <v>230.92412761601801</v>
      </c>
      <c r="AA5017" s="3">
        <v>777854.94531277753</v>
      </c>
      <c r="AB5017">
        <f t="shared" si="128"/>
        <v>1675.9442336264601</v>
      </c>
      <c r="AC5017">
        <f t="shared" si="129"/>
        <v>230.92412761601801</v>
      </c>
    </row>
    <row r="5018" spans="1:29" x14ac:dyDescent="0.25">
      <c r="A5018" s="2">
        <v>5017</v>
      </c>
      <c r="B5018" s="3" t="s">
        <v>178</v>
      </c>
      <c r="C5018" s="3" t="s">
        <v>384</v>
      </c>
      <c r="D5018" s="3" t="s">
        <v>385</v>
      </c>
      <c r="E5018" s="3" t="s">
        <v>386</v>
      </c>
      <c r="F5018" s="3">
        <v>0.36</v>
      </c>
      <c r="G5018" s="3">
        <v>0.57999999999999996</v>
      </c>
      <c r="H5018" s="3" t="s">
        <v>387</v>
      </c>
      <c r="I5018" s="2">
        <v>1660</v>
      </c>
      <c r="J5018" s="3" t="s">
        <v>316</v>
      </c>
      <c r="K5018" s="2">
        <v>1660</v>
      </c>
      <c r="L5018" s="3"/>
      <c r="M5018" s="3" t="s">
        <v>387</v>
      </c>
      <c r="N5018" s="3" t="s">
        <v>387</v>
      </c>
      <c r="O5018" s="3"/>
      <c r="P5018" s="3"/>
      <c r="Q5018" s="3"/>
      <c r="R5018" s="3">
        <v>0</v>
      </c>
      <c r="S5018" s="3">
        <v>1</v>
      </c>
      <c r="T5018" s="2">
        <v>379</v>
      </c>
      <c r="U5018" s="3">
        <v>176.92278199347345</v>
      </c>
      <c r="V5018" s="3">
        <v>1084.4381802768223</v>
      </c>
      <c r="W5018" s="3">
        <v>147.52445809613155</v>
      </c>
      <c r="X5018" s="3">
        <v>533265.66654375813</v>
      </c>
      <c r="Y5018" s="3">
        <v>1084.4381802768223</v>
      </c>
      <c r="Z5018" s="3">
        <v>147.5243276781037</v>
      </c>
      <c r="AA5018" s="3">
        <v>533265.66654375813</v>
      </c>
      <c r="AB5018">
        <f t="shared" si="128"/>
        <v>1084.4381802768223</v>
      </c>
      <c r="AC5018">
        <f t="shared" si="129"/>
        <v>147.5243276781037</v>
      </c>
    </row>
    <row r="5019" spans="1:29" x14ac:dyDescent="0.25">
      <c r="A5019" s="2">
        <v>5018</v>
      </c>
      <c r="B5019" s="3" t="s">
        <v>178</v>
      </c>
      <c r="C5019" s="3" t="s">
        <v>384</v>
      </c>
      <c r="D5019" s="3" t="s">
        <v>385</v>
      </c>
      <c r="E5019" s="3" t="s">
        <v>386</v>
      </c>
      <c r="F5019" s="3">
        <v>0.36</v>
      </c>
      <c r="G5019" s="3">
        <v>0.57999999999999996</v>
      </c>
      <c r="H5019" s="3" t="s">
        <v>387</v>
      </c>
      <c r="I5019" s="2">
        <v>1700</v>
      </c>
      <c r="J5019" s="3" t="s">
        <v>121</v>
      </c>
      <c r="K5019" s="2">
        <v>1700</v>
      </c>
      <c r="L5019" s="3"/>
      <c r="M5019" s="3" t="s">
        <v>387</v>
      </c>
      <c r="N5019" s="3" t="s">
        <v>387</v>
      </c>
      <c r="O5019" s="3"/>
      <c r="P5019" s="3"/>
      <c r="Q5019" s="3"/>
      <c r="R5019" s="3">
        <v>0</v>
      </c>
      <c r="S5019" s="3">
        <v>1</v>
      </c>
      <c r="T5019" s="2">
        <v>65</v>
      </c>
      <c r="U5019" s="3">
        <v>4.5726875662921227</v>
      </c>
      <c r="V5019" s="3">
        <v>32.753519278172782</v>
      </c>
      <c r="W5019" s="3">
        <v>4.543828536043609</v>
      </c>
      <c r="X5019" s="3">
        <v>14213.499687152154</v>
      </c>
      <c r="Y5019" s="3">
        <v>32.753519278172782</v>
      </c>
      <c r="Z5019" s="3">
        <v>4.5438245191018352</v>
      </c>
      <c r="AA5019" s="3">
        <v>14213.499687152154</v>
      </c>
      <c r="AB5019">
        <f t="shared" si="128"/>
        <v>32.753519278172782</v>
      </c>
      <c r="AC5019">
        <f t="shared" si="129"/>
        <v>4.5438245191018352</v>
      </c>
    </row>
    <row r="5020" spans="1:29" x14ac:dyDescent="0.25">
      <c r="A5020" s="2">
        <v>5019</v>
      </c>
      <c r="B5020" s="3" t="s">
        <v>178</v>
      </c>
      <c r="C5020" s="3" t="s">
        <v>384</v>
      </c>
      <c r="D5020" s="3" t="s">
        <v>385</v>
      </c>
      <c r="E5020" s="3" t="s">
        <v>386</v>
      </c>
      <c r="F5020" s="3">
        <v>0.36</v>
      </c>
      <c r="G5020" s="3">
        <v>0.57999999999999996</v>
      </c>
      <c r="H5020" s="3" t="s">
        <v>387</v>
      </c>
      <c r="I5020" s="2">
        <v>1710</v>
      </c>
      <c r="J5020" s="3" t="s">
        <v>122</v>
      </c>
      <c r="K5020" s="2">
        <v>1710</v>
      </c>
      <c r="L5020" s="3"/>
      <c r="M5020" s="3" t="s">
        <v>387</v>
      </c>
      <c r="N5020" s="3" t="s">
        <v>387</v>
      </c>
      <c r="O5020" s="3"/>
      <c r="P5020" s="3"/>
      <c r="Q5020" s="3"/>
      <c r="R5020" s="3">
        <v>0</v>
      </c>
      <c r="S5020" s="3">
        <v>1</v>
      </c>
      <c r="T5020" s="2">
        <v>521</v>
      </c>
      <c r="U5020" s="3">
        <v>173.11737322014008</v>
      </c>
      <c r="V5020" s="3">
        <v>1318.1952049626018</v>
      </c>
      <c r="W5020" s="3">
        <v>177.21597825907315</v>
      </c>
      <c r="X5020" s="3">
        <v>650694.96147317451</v>
      </c>
      <c r="Y5020" s="3">
        <v>1318.1952049626018</v>
      </c>
      <c r="Z5020" s="3">
        <v>177.21582159245159</v>
      </c>
      <c r="AA5020" s="3">
        <v>650694.96147317451</v>
      </c>
      <c r="AB5020">
        <f t="shared" si="128"/>
        <v>1318.1952049626018</v>
      </c>
      <c r="AC5020">
        <f t="shared" si="129"/>
        <v>177.21582159245159</v>
      </c>
    </row>
    <row r="5021" spans="1:29" x14ac:dyDescent="0.25">
      <c r="A5021" s="2">
        <v>5020</v>
      </c>
      <c r="B5021" s="3" t="s">
        <v>178</v>
      </c>
      <c r="C5021" s="3" t="s">
        <v>384</v>
      </c>
      <c r="D5021" s="3" t="s">
        <v>385</v>
      </c>
      <c r="E5021" s="3" t="s">
        <v>386</v>
      </c>
      <c r="F5021" s="3">
        <v>0.36</v>
      </c>
      <c r="G5021" s="3">
        <v>0.57999999999999996</v>
      </c>
      <c r="H5021" s="3" t="s">
        <v>387</v>
      </c>
      <c r="I5021" s="2">
        <v>1720</v>
      </c>
      <c r="J5021" s="3" t="s">
        <v>123</v>
      </c>
      <c r="K5021" s="2">
        <v>1720</v>
      </c>
      <c r="L5021" s="3"/>
      <c r="M5021" s="3" t="s">
        <v>387</v>
      </c>
      <c r="N5021" s="3" t="s">
        <v>387</v>
      </c>
      <c r="O5021" s="3"/>
      <c r="P5021" s="3"/>
      <c r="Q5021" s="3"/>
      <c r="R5021" s="3">
        <v>0</v>
      </c>
      <c r="S5021" s="3">
        <v>1</v>
      </c>
      <c r="T5021" s="2">
        <v>149</v>
      </c>
      <c r="U5021" s="3">
        <v>42.124015652262528</v>
      </c>
      <c r="V5021" s="3">
        <v>342.77420393301429</v>
      </c>
      <c r="W5021" s="3">
        <v>46.434797538438424</v>
      </c>
      <c r="X5021" s="3">
        <v>159213.86497457622</v>
      </c>
      <c r="Y5021" s="3">
        <v>342.77420393301429</v>
      </c>
      <c r="Z5021" s="3">
        <v>46.434756488060714</v>
      </c>
      <c r="AA5021" s="3">
        <v>159213.86497457622</v>
      </c>
      <c r="AB5021">
        <f t="shared" si="128"/>
        <v>342.77420393301429</v>
      </c>
      <c r="AC5021">
        <f t="shared" si="129"/>
        <v>46.434756488060714</v>
      </c>
    </row>
    <row r="5022" spans="1:29" x14ac:dyDescent="0.25">
      <c r="A5022" s="2">
        <v>5021</v>
      </c>
      <c r="B5022" s="3" t="s">
        <v>178</v>
      </c>
      <c r="C5022" s="3" t="s">
        <v>384</v>
      </c>
      <c r="D5022" s="3" t="s">
        <v>385</v>
      </c>
      <c r="E5022" s="3" t="s">
        <v>386</v>
      </c>
      <c r="F5022" s="3">
        <v>0.36</v>
      </c>
      <c r="G5022" s="3">
        <v>0.57999999999999996</v>
      </c>
      <c r="H5022" s="3" t="s">
        <v>387</v>
      </c>
      <c r="I5022" s="2">
        <v>1730</v>
      </c>
      <c r="J5022" s="3" t="s">
        <v>50</v>
      </c>
      <c r="K5022" s="2">
        <v>1730</v>
      </c>
      <c r="L5022" s="3"/>
      <c r="M5022" s="3" t="s">
        <v>387</v>
      </c>
      <c r="N5022" s="3" t="s">
        <v>387</v>
      </c>
      <c r="O5022" s="3"/>
      <c r="P5022" s="3"/>
      <c r="Q5022" s="3"/>
      <c r="R5022" s="3">
        <v>0</v>
      </c>
      <c r="S5022" s="3">
        <v>1</v>
      </c>
      <c r="T5022" s="2">
        <v>18</v>
      </c>
      <c r="U5022" s="3">
        <v>0.13229731403507497</v>
      </c>
      <c r="V5022" s="3">
        <v>3.8948704956385263E-2</v>
      </c>
      <c r="W5022" s="3">
        <v>5.0550132440577815E-3</v>
      </c>
      <c r="X5022" s="3">
        <v>16.632016730797098</v>
      </c>
      <c r="Y5022" s="3">
        <v>3.8948704956385263E-2</v>
      </c>
      <c r="Z5022" s="3">
        <v>5.0550087752065341E-3</v>
      </c>
      <c r="AA5022" s="3">
        <v>16.632016730797098</v>
      </c>
      <c r="AB5022">
        <f t="shared" si="128"/>
        <v>3.8948704956385263E-2</v>
      </c>
      <c r="AC5022">
        <f t="shared" si="129"/>
        <v>5.0550087752065341E-3</v>
      </c>
    </row>
    <row r="5023" spans="1:29" x14ac:dyDescent="0.25">
      <c r="A5023" s="2">
        <v>5022</v>
      </c>
      <c r="B5023" s="3" t="s">
        <v>178</v>
      </c>
      <c r="C5023" s="3" t="s">
        <v>384</v>
      </c>
      <c r="D5023" s="3" t="s">
        <v>385</v>
      </c>
      <c r="E5023" s="3" t="s">
        <v>386</v>
      </c>
      <c r="F5023" s="3">
        <v>0.36</v>
      </c>
      <c r="G5023" s="3">
        <v>0.57999999999999996</v>
      </c>
      <c r="H5023" s="3" t="s">
        <v>387</v>
      </c>
      <c r="I5023" s="2">
        <v>1740</v>
      </c>
      <c r="J5023" s="3" t="s">
        <v>124</v>
      </c>
      <c r="K5023" s="2">
        <v>1740</v>
      </c>
      <c r="L5023" s="3"/>
      <c r="M5023" s="3" t="s">
        <v>387</v>
      </c>
      <c r="N5023" s="3" t="s">
        <v>387</v>
      </c>
      <c r="O5023" s="3"/>
      <c r="P5023" s="3"/>
      <c r="Q5023" s="3"/>
      <c r="R5023" s="3">
        <v>0</v>
      </c>
      <c r="S5023" s="3">
        <v>1</v>
      </c>
      <c r="T5023" s="2">
        <v>13</v>
      </c>
      <c r="U5023" s="3">
        <v>1.5629967279455741</v>
      </c>
      <c r="V5023" s="3">
        <v>14.50613090800338</v>
      </c>
      <c r="W5023" s="3">
        <v>2.2916405068096335</v>
      </c>
      <c r="X5023" s="3">
        <v>5922.8036044978708</v>
      </c>
      <c r="Y5023" s="3">
        <v>14.50613090800338</v>
      </c>
      <c r="Z5023" s="3">
        <v>2.2916384808998949</v>
      </c>
      <c r="AA5023" s="3">
        <v>5922.8036044978708</v>
      </c>
      <c r="AB5023">
        <f t="shared" si="128"/>
        <v>14.50613090800338</v>
      </c>
      <c r="AC5023">
        <f t="shared" si="129"/>
        <v>2.2916384808998949</v>
      </c>
    </row>
    <row r="5024" spans="1:29" x14ac:dyDescent="0.25">
      <c r="A5024" s="2">
        <v>5023</v>
      </c>
      <c r="B5024" s="3" t="s">
        <v>178</v>
      </c>
      <c r="C5024" s="3" t="s">
        <v>384</v>
      </c>
      <c r="D5024" s="3" t="s">
        <v>385</v>
      </c>
      <c r="E5024" s="3" t="s">
        <v>386</v>
      </c>
      <c r="F5024" s="3">
        <v>0.36</v>
      </c>
      <c r="G5024" s="3">
        <v>0.57999999999999996</v>
      </c>
      <c r="H5024" s="3" t="s">
        <v>387</v>
      </c>
      <c r="I5024" s="2">
        <v>1750</v>
      </c>
      <c r="J5024" s="3" t="s">
        <v>51</v>
      </c>
      <c r="K5024" s="2">
        <v>1750</v>
      </c>
      <c r="L5024" s="3"/>
      <c r="M5024" s="3" t="s">
        <v>387</v>
      </c>
      <c r="N5024" s="3" t="s">
        <v>387</v>
      </c>
      <c r="O5024" s="3"/>
      <c r="P5024" s="3"/>
      <c r="Q5024" s="3"/>
      <c r="R5024" s="3">
        <v>0</v>
      </c>
      <c r="S5024" s="3">
        <v>1</v>
      </c>
      <c r="T5024" s="2">
        <v>8003</v>
      </c>
      <c r="U5024" s="3">
        <v>3270.4987116610801</v>
      </c>
      <c r="V5024" s="3">
        <v>26703.68261970186</v>
      </c>
      <c r="W5024" s="3">
        <v>3540.500284946359</v>
      </c>
      <c r="X5024" s="3">
        <v>12133450.541264905</v>
      </c>
      <c r="Y5024" s="3">
        <v>26703.68261970186</v>
      </c>
      <c r="Z5024" s="3">
        <v>3540.4971549903426</v>
      </c>
      <c r="AA5024" s="3">
        <v>12133450.541264905</v>
      </c>
      <c r="AB5024">
        <f t="shared" si="128"/>
        <v>26703.68261970186</v>
      </c>
      <c r="AC5024">
        <f t="shared" si="129"/>
        <v>3540.4971549903426</v>
      </c>
    </row>
    <row r="5025" spans="1:29" x14ac:dyDescent="0.25">
      <c r="A5025" s="2">
        <v>5024</v>
      </c>
      <c r="B5025" s="3" t="s">
        <v>178</v>
      </c>
      <c r="C5025" s="3" t="s">
        <v>384</v>
      </c>
      <c r="D5025" s="3" t="s">
        <v>385</v>
      </c>
      <c r="E5025" s="3" t="s">
        <v>386</v>
      </c>
      <c r="F5025" s="3">
        <v>0.36</v>
      </c>
      <c r="G5025" s="3">
        <v>0.57999999999999996</v>
      </c>
      <c r="H5025" s="3" t="s">
        <v>387</v>
      </c>
      <c r="I5025" s="2">
        <v>1770</v>
      </c>
      <c r="J5025" s="3" t="s">
        <v>136</v>
      </c>
      <c r="K5025" s="2">
        <v>1770</v>
      </c>
      <c r="L5025" s="3"/>
      <c r="M5025" s="3" t="s">
        <v>387</v>
      </c>
      <c r="N5025" s="3" t="s">
        <v>387</v>
      </c>
      <c r="O5025" s="3"/>
      <c r="P5025" s="3"/>
      <c r="Q5025" s="3"/>
      <c r="R5025" s="3">
        <v>0</v>
      </c>
      <c r="S5025" s="3">
        <v>1</v>
      </c>
      <c r="T5025" s="2">
        <v>312</v>
      </c>
      <c r="U5025" s="3">
        <v>84.380962677913729</v>
      </c>
      <c r="V5025" s="3">
        <v>707.4996603039931</v>
      </c>
      <c r="W5025" s="3">
        <v>96.691195533334295</v>
      </c>
      <c r="X5025" s="3">
        <v>328611.98442077293</v>
      </c>
      <c r="Y5025" s="3">
        <v>707.4996603039931</v>
      </c>
      <c r="Z5025" s="3">
        <v>96.691110054118028</v>
      </c>
      <c r="AA5025" s="3">
        <v>328611.98442077293</v>
      </c>
      <c r="AB5025">
        <f t="shared" si="128"/>
        <v>707.4996603039931</v>
      </c>
      <c r="AC5025">
        <f t="shared" si="129"/>
        <v>96.691110054118028</v>
      </c>
    </row>
    <row r="5026" spans="1:29" x14ac:dyDescent="0.25">
      <c r="A5026" s="2">
        <v>5025</v>
      </c>
      <c r="B5026" s="3" t="s">
        <v>178</v>
      </c>
      <c r="C5026" s="3" t="s">
        <v>384</v>
      </c>
      <c r="D5026" s="3" t="s">
        <v>385</v>
      </c>
      <c r="E5026" s="3" t="s">
        <v>386</v>
      </c>
      <c r="F5026" s="3">
        <v>0.36</v>
      </c>
      <c r="G5026" s="3">
        <v>0.57999999999999996</v>
      </c>
      <c r="H5026" s="3" t="s">
        <v>387</v>
      </c>
      <c r="I5026" s="2">
        <v>1810</v>
      </c>
      <c r="J5026" s="3" t="s">
        <v>241</v>
      </c>
      <c r="K5026" s="2">
        <v>1810</v>
      </c>
      <c r="L5026" s="3"/>
      <c r="M5026" s="3" t="s">
        <v>387</v>
      </c>
      <c r="N5026" s="3" t="s">
        <v>387</v>
      </c>
      <c r="O5026" s="3"/>
      <c r="P5026" s="3"/>
      <c r="Q5026" s="3"/>
      <c r="R5026" s="3">
        <v>0</v>
      </c>
      <c r="S5026" s="3">
        <v>1</v>
      </c>
      <c r="T5026" s="2">
        <v>170</v>
      </c>
      <c r="U5026" s="3">
        <v>11.688067627116528</v>
      </c>
      <c r="V5026" s="3">
        <v>60.425620754062898</v>
      </c>
      <c r="W5026" s="3">
        <v>7.949451776666435</v>
      </c>
      <c r="X5026" s="3">
        <v>28509.784569163137</v>
      </c>
      <c r="Y5026" s="3">
        <v>60.425620754062898</v>
      </c>
      <c r="Z5026" s="3">
        <v>7.9494447490058047</v>
      </c>
      <c r="AA5026" s="3">
        <v>28509.784569163137</v>
      </c>
      <c r="AB5026">
        <f t="shared" si="128"/>
        <v>60.425620754062898</v>
      </c>
      <c r="AC5026">
        <f t="shared" si="129"/>
        <v>7.9494447490058047</v>
      </c>
    </row>
    <row r="5027" spans="1:29" x14ac:dyDescent="0.25">
      <c r="A5027" s="2">
        <v>5026</v>
      </c>
      <c r="B5027" s="3" t="s">
        <v>178</v>
      </c>
      <c r="C5027" s="3" t="s">
        <v>384</v>
      </c>
      <c r="D5027" s="3" t="s">
        <v>385</v>
      </c>
      <c r="E5027" s="3" t="s">
        <v>386</v>
      </c>
      <c r="F5027" s="3">
        <v>0.36</v>
      </c>
      <c r="G5027" s="3">
        <v>0.57999999999999996</v>
      </c>
      <c r="H5027" s="3" t="s">
        <v>387</v>
      </c>
      <c r="I5027" s="2">
        <v>1820</v>
      </c>
      <c r="J5027" s="3" t="s">
        <v>52</v>
      </c>
      <c r="K5027" s="2">
        <v>1820</v>
      </c>
      <c r="L5027" s="3"/>
      <c r="M5027" s="3" t="s">
        <v>387</v>
      </c>
      <c r="N5027" s="3" t="s">
        <v>387</v>
      </c>
      <c r="O5027" s="3"/>
      <c r="P5027" s="3"/>
      <c r="Q5027" s="3"/>
      <c r="R5027" s="3">
        <v>0</v>
      </c>
      <c r="S5027" s="3">
        <v>1</v>
      </c>
      <c r="T5027" s="2">
        <v>1086</v>
      </c>
      <c r="U5027" s="3">
        <v>427.68843667471486</v>
      </c>
      <c r="V5027" s="3">
        <v>3217.1998980109029</v>
      </c>
      <c r="W5027" s="3">
        <v>470.11026517368072</v>
      </c>
      <c r="X5027" s="3">
        <v>1524984.5554183659</v>
      </c>
      <c r="Y5027" s="3">
        <v>3217.1998980109029</v>
      </c>
      <c r="Z5027" s="3">
        <v>470.10984957578876</v>
      </c>
      <c r="AA5027" s="3">
        <v>1524984.5554183659</v>
      </c>
      <c r="AB5027">
        <f t="shared" si="128"/>
        <v>3217.1998980109029</v>
      </c>
      <c r="AC5027">
        <f t="shared" si="129"/>
        <v>470.10984957578876</v>
      </c>
    </row>
    <row r="5028" spans="1:29" x14ac:dyDescent="0.25">
      <c r="A5028" s="2">
        <v>5027</v>
      </c>
      <c r="B5028" s="3" t="s">
        <v>178</v>
      </c>
      <c r="C5028" s="3" t="s">
        <v>384</v>
      </c>
      <c r="D5028" s="3" t="s">
        <v>385</v>
      </c>
      <c r="E5028" s="3" t="s">
        <v>386</v>
      </c>
      <c r="F5028" s="3">
        <v>0.36</v>
      </c>
      <c r="G5028" s="3">
        <v>0.57999999999999996</v>
      </c>
      <c r="H5028" s="3" t="s">
        <v>387</v>
      </c>
      <c r="I5028" s="2">
        <v>1840</v>
      </c>
      <c r="J5028" s="3" t="s">
        <v>137</v>
      </c>
      <c r="K5028" s="2">
        <v>1840</v>
      </c>
      <c r="L5028" s="3"/>
      <c r="M5028" s="3" t="s">
        <v>387</v>
      </c>
      <c r="N5028" s="3" t="s">
        <v>387</v>
      </c>
      <c r="O5028" s="3"/>
      <c r="P5028" s="3"/>
      <c r="Q5028" s="3"/>
      <c r="R5028" s="3">
        <v>0</v>
      </c>
      <c r="S5028" s="3">
        <v>1</v>
      </c>
      <c r="T5028" s="2">
        <v>107</v>
      </c>
      <c r="U5028" s="3">
        <v>21.296313817263197</v>
      </c>
      <c r="V5028" s="3">
        <v>158.51600481695297</v>
      </c>
      <c r="W5028" s="3">
        <v>22.571856120290509</v>
      </c>
      <c r="X5028" s="3">
        <v>75978.377070793853</v>
      </c>
      <c r="Y5028" s="3">
        <v>158.51600481695297</v>
      </c>
      <c r="Z5028" s="3">
        <v>22.571836165789389</v>
      </c>
      <c r="AA5028" s="3">
        <v>75978.377070793853</v>
      </c>
      <c r="AB5028">
        <f t="shared" si="128"/>
        <v>158.51600481695297</v>
      </c>
      <c r="AC5028">
        <f t="shared" si="129"/>
        <v>22.571836165789389</v>
      </c>
    </row>
    <row r="5029" spans="1:29" x14ac:dyDescent="0.25">
      <c r="A5029" s="2">
        <v>5028</v>
      </c>
      <c r="B5029" s="3" t="s">
        <v>178</v>
      </c>
      <c r="C5029" s="3" t="s">
        <v>384</v>
      </c>
      <c r="D5029" s="3" t="s">
        <v>385</v>
      </c>
      <c r="E5029" s="3" t="s">
        <v>386</v>
      </c>
      <c r="F5029" s="3">
        <v>0.36</v>
      </c>
      <c r="G5029" s="3">
        <v>0.57999999999999996</v>
      </c>
      <c r="H5029" s="3" t="s">
        <v>387</v>
      </c>
      <c r="I5029" s="2">
        <v>1850</v>
      </c>
      <c r="J5029" s="3" t="s">
        <v>53</v>
      </c>
      <c r="K5029" s="2">
        <v>1850</v>
      </c>
      <c r="L5029" s="3"/>
      <c r="M5029" s="3" t="s">
        <v>387</v>
      </c>
      <c r="N5029" s="3" t="s">
        <v>387</v>
      </c>
      <c r="O5029" s="3"/>
      <c r="P5029" s="3"/>
      <c r="Q5029" s="3"/>
      <c r="R5029" s="3">
        <v>0</v>
      </c>
      <c r="S5029" s="3">
        <v>1</v>
      </c>
      <c r="T5029" s="2">
        <v>282</v>
      </c>
      <c r="U5029" s="3">
        <v>92.370193730845671</v>
      </c>
      <c r="V5029" s="3">
        <v>801.99160358075073</v>
      </c>
      <c r="W5029" s="3">
        <v>105.95167202315592</v>
      </c>
      <c r="X5029" s="3">
        <v>361256.118828198</v>
      </c>
      <c r="Y5029" s="3">
        <v>801.99160358075073</v>
      </c>
      <c r="Z5029" s="3">
        <v>105.9515783572763</v>
      </c>
      <c r="AA5029" s="3">
        <v>361256.118828198</v>
      </c>
      <c r="AB5029">
        <f t="shared" si="128"/>
        <v>801.99160358075073</v>
      </c>
      <c r="AC5029">
        <f t="shared" si="129"/>
        <v>105.9515783572763</v>
      </c>
    </row>
    <row r="5030" spans="1:29" x14ac:dyDescent="0.25">
      <c r="A5030" s="2">
        <v>5029</v>
      </c>
      <c r="B5030" s="3" t="s">
        <v>178</v>
      </c>
      <c r="C5030" s="3" t="s">
        <v>384</v>
      </c>
      <c r="D5030" s="3" t="s">
        <v>385</v>
      </c>
      <c r="E5030" s="3" t="s">
        <v>386</v>
      </c>
      <c r="F5030" s="3">
        <v>0.36</v>
      </c>
      <c r="G5030" s="3">
        <v>0.57999999999999996</v>
      </c>
      <c r="H5030" s="3" t="s">
        <v>387</v>
      </c>
      <c r="I5030" s="2">
        <v>1920</v>
      </c>
      <c r="J5030" s="3" t="s">
        <v>177</v>
      </c>
      <c r="K5030" s="2">
        <v>1920</v>
      </c>
      <c r="L5030" s="3"/>
      <c r="M5030" s="3" t="s">
        <v>387</v>
      </c>
      <c r="N5030" s="3" t="s">
        <v>387</v>
      </c>
      <c r="O5030" s="3"/>
      <c r="P5030" s="3"/>
      <c r="Q5030" s="3"/>
      <c r="R5030" s="3">
        <v>0</v>
      </c>
      <c r="S5030" s="3">
        <v>1</v>
      </c>
      <c r="T5030" s="2">
        <v>33</v>
      </c>
      <c r="U5030" s="3">
        <v>11.018657057553135</v>
      </c>
      <c r="V5030" s="3">
        <v>51.451494039271452</v>
      </c>
      <c r="W5030" s="3">
        <v>7.5574260219331251</v>
      </c>
      <c r="X5030" s="3">
        <v>25706.001081942981</v>
      </c>
      <c r="Y5030" s="3">
        <v>51.451494039271452</v>
      </c>
      <c r="Z5030" s="3">
        <v>7.5574193408402923</v>
      </c>
      <c r="AA5030" s="3">
        <v>25706.001081942981</v>
      </c>
      <c r="AB5030">
        <f t="shared" si="128"/>
        <v>51.451494039271452</v>
      </c>
      <c r="AC5030">
        <f t="shared" si="129"/>
        <v>7.5574193408402923</v>
      </c>
    </row>
    <row r="5031" spans="1:29" x14ac:dyDescent="0.25">
      <c r="A5031" s="2">
        <v>5030</v>
      </c>
      <c r="B5031" s="3" t="s">
        <v>178</v>
      </c>
      <c r="C5031" s="3" t="s">
        <v>384</v>
      </c>
      <c r="D5031" s="3" t="s">
        <v>385</v>
      </c>
      <c r="E5031" s="3" t="s">
        <v>386</v>
      </c>
      <c r="F5031" s="3">
        <v>0.36</v>
      </c>
      <c r="G5031" s="3">
        <v>0.57999999999999996</v>
      </c>
      <c r="H5031" s="3" t="s">
        <v>387</v>
      </c>
      <c r="I5031" s="2">
        <v>2140</v>
      </c>
      <c r="J5031" s="3" t="s">
        <v>228</v>
      </c>
      <c r="K5031" s="2">
        <v>1000</v>
      </c>
      <c r="L5031" s="3"/>
      <c r="M5031" s="3" t="s">
        <v>387</v>
      </c>
      <c r="N5031" s="3" t="s">
        <v>387</v>
      </c>
      <c r="O5031" s="3"/>
      <c r="P5031" s="3" t="s">
        <v>76</v>
      </c>
      <c r="Q5031" s="3"/>
      <c r="R5031" s="3">
        <v>0</v>
      </c>
      <c r="S5031" s="3">
        <v>1</v>
      </c>
      <c r="T5031" s="2">
        <v>182</v>
      </c>
      <c r="U5031" s="3">
        <v>86.435819276362082</v>
      </c>
      <c r="V5031" s="3">
        <v>837.1973486467059</v>
      </c>
      <c r="W5031" s="3">
        <v>149.91243602394115</v>
      </c>
      <c r="X5031" s="3">
        <v>242571.24517716432</v>
      </c>
      <c r="Y5031" s="3">
        <v>837.1973486467059</v>
      </c>
      <c r="Z5031" s="3">
        <v>149.91230349483689</v>
      </c>
      <c r="AA5031" s="3">
        <v>242571.24517716432</v>
      </c>
      <c r="AB5031">
        <f t="shared" si="128"/>
        <v>837.1973486467059</v>
      </c>
      <c r="AC5031">
        <f t="shared" si="129"/>
        <v>149.91230349483689</v>
      </c>
    </row>
    <row r="5032" spans="1:29" x14ac:dyDescent="0.25">
      <c r="A5032" s="2">
        <v>5031</v>
      </c>
      <c r="B5032" s="3" t="s">
        <v>178</v>
      </c>
      <c r="C5032" s="3" t="s">
        <v>384</v>
      </c>
      <c r="D5032" s="3" t="s">
        <v>385</v>
      </c>
      <c r="E5032" s="3" t="s">
        <v>386</v>
      </c>
      <c r="F5032" s="3">
        <v>0.36</v>
      </c>
      <c r="G5032" s="3">
        <v>0.57999999999999996</v>
      </c>
      <c r="H5032" s="3" t="s">
        <v>387</v>
      </c>
      <c r="I5032" s="2">
        <v>2240</v>
      </c>
      <c r="J5032" s="3" t="s">
        <v>38</v>
      </c>
      <c r="K5032" s="2">
        <v>1000</v>
      </c>
      <c r="L5032" s="3"/>
      <c r="M5032" s="3" t="s">
        <v>387</v>
      </c>
      <c r="N5032" s="3" t="s">
        <v>387</v>
      </c>
      <c r="O5032" s="3"/>
      <c r="P5032" s="3" t="s">
        <v>76</v>
      </c>
      <c r="Q5032" s="3"/>
      <c r="R5032" s="3">
        <v>0</v>
      </c>
      <c r="S5032" s="3">
        <v>1</v>
      </c>
      <c r="T5032" s="2">
        <v>13</v>
      </c>
      <c r="U5032" s="3">
        <v>1.7936344846183936</v>
      </c>
      <c r="V5032" s="3">
        <v>10.111526268886763</v>
      </c>
      <c r="W5032" s="3">
        <v>1.8310203361502813</v>
      </c>
      <c r="X5032" s="3">
        <v>4478.9471319013301</v>
      </c>
      <c r="Y5032" s="3">
        <v>10.111526268886763</v>
      </c>
      <c r="Z5032" s="3">
        <v>1.8310187174487804</v>
      </c>
      <c r="AA5032" s="3">
        <v>4478.9471319013301</v>
      </c>
      <c r="AB5032">
        <f t="shared" si="128"/>
        <v>10.111526268886763</v>
      </c>
      <c r="AC5032">
        <f t="shared" si="129"/>
        <v>1.8310187174487804</v>
      </c>
    </row>
    <row r="5033" spans="1:29" x14ac:dyDescent="0.25">
      <c r="A5033" s="2">
        <v>5032</v>
      </c>
      <c r="B5033" s="3" t="s">
        <v>178</v>
      </c>
      <c r="C5033" s="3" t="s">
        <v>384</v>
      </c>
      <c r="D5033" s="3" t="s">
        <v>385</v>
      </c>
      <c r="E5033" s="3" t="s">
        <v>386</v>
      </c>
      <c r="F5033" s="3">
        <v>0.36</v>
      </c>
      <c r="G5033" s="3">
        <v>0.57999999999999996</v>
      </c>
      <c r="H5033" s="3" t="s">
        <v>387</v>
      </c>
      <c r="I5033" s="2">
        <v>7400</v>
      </c>
      <c r="J5033" s="3" t="s">
        <v>127</v>
      </c>
      <c r="K5033" s="2">
        <v>7400</v>
      </c>
      <c r="L5033" s="3"/>
      <c r="M5033" s="3" t="s">
        <v>387</v>
      </c>
      <c r="N5033" s="3" t="s">
        <v>387</v>
      </c>
      <c r="O5033" s="3"/>
      <c r="P5033" s="3"/>
      <c r="Q5033" s="3"/>
      <c r="R5033" s="3">
        <v>0</v>
      </c>
      <c r="S5033" s="3">
        <v>1</v>
      </c>
      <c r="T5033" s="2">
        <v>166</v>
      </c>
      <c r="U5033" s="3">
        <v>44.626885691651331</v>
      </c>
      <c r="V5033" s="3">
        <v>233.71290943438788</v>
      </c>
      <c r="W5033" s="3">
        <v>29.409670276675524</v>
      </c>
      <c r="X5033" s="3">
        <v>112641.76869763935</v>
      </c>
      <c r="Y5033" s="3">
        <v>233.71290943438788</v>
      </c>
      <c r="Z5033" s="3">
        <v>29.409644277249715</v>
      </c>
      <c r="AA5033" s="3">
        <v>112641.76869763935</v>
      </c>
      <c r="AB5033">
        <f t="shared" si="128"/>
        <v>233.71290943438788</v>
      </c>
      <c r="AC5033">
        <f t="shared" si="129"/>
        <v>29.409644277249715</v>
      </c>
    </row>
    <row r="5034" spans="1:29" x14ac:dyDescent="0.25">
      <c r="A5034" s="2">
        <v>5033</v>
      </c>
      <c r="B5034" s="3" t="s">
        <v>178</v>
      </c>
      <c r="C5034" s="3" t="s">
        <v>384</v>
      </c>
      <c r="D5034" s="3" t="s">
        <v>385</v>
      </c>
      <c r="E5034" s="3" t="s">
        <v>386</v>
      </c>
      <c r="F5034" s="3">
        <v>0.36</v>
      </c>
      <c r="G5034" s="3">
        <v>0.57999999999999996</v>
      </c>
      <c r="H5034" s="3" t="s">
        <v>387</v>
      </c>
      <c r="I5034" s="2">
        <v>7430</v>
      </c>
      <c r="J5034" s="3" t="s">
        <v>55</v>
      </c>
      <c r="K5034" s="2">
        <v>7430</v>
      </c>
      <c r="L5034" s="3"/>
      <c r="M5034" s="3" t="s">
        <v>387</v>
      </c>
      <c r="N5034" s="3" t="s">
        <v>387</v>
      </c>
      <c r="O5034" s="3"/>
      <c r="P5034" s="3"/>
      <c r="Q5034" s="3"/>
      <c r="R5034" s="3">
        <v>0</v>
      </c>
      <c r="S5034" s="3">
        <v>1</v>
      </c>
      <c r="T5034" s="2">
        <v>198</v>
      </c>
      <c r="U5034" s="3">
        <v>58.11161046955548</v>
      </c>
      <c r="V5034" s="3">
        <v>324.40191962100738</v>
      </c>
      <c r="W5034" s="3">
        <v>38.617983177934235</v>
      </c>
      <c r="X5034" s="3">
        <v>166504.74095340655</v>
      </c>
      <c r="Y5034" s="3">
        <v>324.40191962100738</v>
      </c>
      <c r="Z5034" s="3">
        <v>38.617949037959896</v>
      </c>
      <c r="AA5034" s="3">
        <v>166504.74095340655</v>
      </c>
      <c r="AB5034">
        <f t="shared" si="128"/>
        <v>324.40191962100738</v>
      </c>
      <c r="AC5034">
        <f t="shared" si="129"/>
        <v>38.617949037959896</v>
      </c>
    </row>
    <row r="5035" spans="1:29" x14ac:dyDescent="0.25">
      <c r="A5035" s="2">
        <v>5034</v>
      </c>
      <c r="B5035" s="3" t="s">
        <v>178</v>
      </c>
      <c r="C5035" s="3" t="s">
        <v>384</v>
      </c>
      <c r="D5035" s="3" t="s">
        <v>385</v>
      </c>
      <c r="E5035" s="3" t="s">
        <v>386</v>
      </c>
      <c r="F5035" s="3">
        <v>0.36</v>
      </c>
      <c r="G5035" s="3">
        <v>0.57999999999999996</v>
      </c>
      <c r="H5035" s="3" t="s">
        <v>387</v>
      </c>
      <c r="I5035" s="2">
        <v>8100</v>
      </c>
      <c r="J5035" s="3" t="s">
        <v>413</v>
      </c>
      <c r="K5035" s="2">
        <v>8100</v>
      </c>
      <c r="L5035" s="3"/>
      <c r="M5035" s="3" t="s">
        <v>387</v>
      </c>
      <c r="N5035" s="3" t="s">
        <v>387</v>
      </c>
      <c r="O5035" s="3"/>
      <c r="P5035" s="3"/>
      <c r="Q5035" s="3"/>
      <c r="R5035" s="3">
        <v>0</v>
      </c>
      <c r="S5035" s="3">
        <v>1</v>
      </c>
      <c r="T5035" s="2">
        <v>1</v>
      </c>
      <c r="U5035" s="3">
        <v>5.9414529850019E-2</v>
      </c>
      <c r="V5035" s="3">
        <v>0.20078479879995711</v>
      </c>
      <c r="W5035" s="3">
        <v>2.65643329492628E-2</v>
      </c>
      <c r="X5035" s="3">
        <v>87.891833710255966</v>
      </c>
      <c r="Y5035" s="3">
        <v>0.20078479879995711</v>
      </c>
      <c r="Z5035" s="3">
        <v>2.65643094652388E-2</v>
      </c>
      <c r="AA5035" s="3">
        <v>87.891833710255966</v>
      </c>
      <c r="AB5035">
        <f t="shared" si="128"/>
        <v>0.20078479879995711</v>
      </c>
      <c r="AC5035">
        <f t="shared" si="129"/>
        <v>2.65643094652388E-2</v>
      </c>
    </row>
    <row r="5036" spans="1:29" x14ac:dyDescent="0.25">
      <c r="A5036" s="2">
        <v>5035</v>
      </c>
      <c r="B5036" s="3" t="s">
        <v>178</v>
      </c>
      <c r="C5036" s="3" t="s">
        <v>384</v>
      </c>
      <c r="D5036" s="3" t="s">
        <v>385</v>
      </c>
      <c r="E5036" s="3" t="s">
        <v>386</v>
      </c>
      <c r="F5036" s="3">
        <v>0.36</v>
      </c>
      <c r="G5036" s="3">
        <v>0.57999999999999996</v>
      </c>
      <c r="H5036" s="3" t="s">
        <v>387</v>
      </c>
      <c r="I5036" s="2">
        <v>8110</v>
      </c>
      <c r="J5036" s="3" t="s">
        <v>128</v>
      </c>
      <c r="K5036" s="2">
        <v>8110</v>
      </c>
      <c r="L5036" s="3"/>
      <c r="M5036" s="3" t="s">
        <v>387</v>
      </c>
      <c r="N5036" s="3" t="s">
        <v>387</v>
      </c>
      <c r="O5036" s="3"/>
      <c r="P5036" s="3"/>
      <c r="Q5036" s="3"/>
      <c r="R5036" s="3">
        <v>0</v>
      </c>
      <c r="S5036" s="3">
        <v>1</v>
      </c>
      <c r="T5036" s="2">
        <v>332</v>
      </c>
      <c r="U5036" s="3">
        <v>109.41088791527112</v>
      </c>
      <c r="V5036" s="3">
        <v>887.9458955346214</v>
      </c>
      <c r="W5036" s="3">
        <v>116.16410460906704</v>
      </c>
      <c r="X5036" s="3">
        <v>395769.73762140289</v>
      </c>
      <c r="Y5036" s="3">
        <v>887.9458955346214</v>
      </c>
      <c r="Z5036" s="3">
        <v>116.16400191495362</v>
      </c>
      <c r="AA5036" s="3">
        <v>395769.73762140289</v>
      </c>
      <c r="AB5036">
        <f t="shared" si="128"/>
        <v>887.9458955346214</v>
      </c>
      <c r="AC5036">
        <f t="shared" si="129"/>
        <v>116.16400191495362</v>
      </c>
    </row>
    <row r="5037" spans="1:29" x14ac:dyDescent="0.25">
      <c r="A5037" s="2">
        <v>5036</v>
      </c>
      <c r="B5037" s="3" t="s">
        <v>178</v>
      </c>
      <c r="C5037" s="3" t="s">
        <v>384</v>
      </c>
      <c r="D5037" s="3" t="s">
        <v>385</v>
      </c>
      <c r="E5037" s="3" t="s">
        <v>386</v>
      </c>
      <c r="F5037" s="3">
        <v>0.36</v>
      </c>
      <c r="G5037" s="3">
        <v>0.57999999999999996</v>
      </c>
      <c r="H5037" s="3" t="s">
        <v>387</v>
      </c>
      <c r="I5037" s="2">
        <v>8140</v>
      </c>
      <c r="J5037" s="3" t="s">
        <v>57</v>
      </c>
      <c r="K5037" s="2">
        <v>8140</v>
      </c>
      <c r="L5037" s="3"/>
      <c r="M5037" s="3" t="s">
        <v>387</v>
      </c>
      <c r="N5037" s="3" t="s">
        <v>387</v>
      </c>
      <c r="O5037" s="3"/>
      <c r="P5037" s="3"/>
      <c r="Q5037" s="3"/>
      <c r="R5037" s="3">
        <v>0</v>
      </c>
      <c r="S5037" s="3">
        <v>1</v>
      </c>
      <c r="T5037" s="2">
        <v>452</v>
      </c>
      <c r="U5037" s="3">
        <v>25.20572255156457</v>
      </c>
      <c r="V5037" s="3">
        <v>223.53876727954889</v>
      </c>
      <c r="W5037" s="3">
        <v>29.033332240030347</v>
      </c>
      <c r="X5037" s="3">
        <v>89921.350014426309</v>
      </c>
      <c r="Y5037" s="3">
        <v>223.53876727954889</v>
      </c>
      <c r="Z5037" s="3">
        <v>29.03330657330368</v>
      </c>
      <c r="AA5037" s="3">
        <v>89921.350014426309</v>
      </c>
      <c r="AB5037">
        <f t="shared" si="128"/>
        <v>223.53876727954889</v>
      </c>
      <c r="AC5037">
        <f t="shared" si="129"/>
        <v>29.03330657330368</v>
      </c>
    </row>
    <row r="5038" spans="1:29" x14ac:dyDescent="0.25">
      <c r="A5038" s="2">
        <v>5037</v>
      </c>
      <c r="B5038" s="3" t="s">
        <v>178</v>
      </c>
      <c r="C5038" s="3" t="s">
        <v>384</v>
      </c>
      <c r="D5038" s="3" t="s">
        <v>385</v>
      </c>
      <c r="E5038" s="3" t="s">
        <v>386</v>
      </c>
      <c r="F5038" s="3">
        <v>0.36</v>
      </c>
      <c r="G5038" s="3">
        <v>0.57999999999999996</v>
      </c>
      <c r="H5038" s="3" t="s">
        <v>387</v>
      </c>
      <c r="I5038" s="2">
        <v>8150</v>
      </c>
      <c r="J5038" s="3" t="s">
        <v>58</v>
      </c>
      <c r="K5038" s="2">
        <v>8150</v>
      </c>
      <c r="L5038" s="3"/>
      <c r="M5038" s="3" t="s">
        <v>387</v>
      </c>
      <c r="N5038" s="3" t="s">
        <v>387</v>
      </c>
      <c r="O5038" s="3"/>
      <c r="P5038" s="3"/>
      <c r="Q5038" s="3"/>
      <c r="R5038" s="3">
        <v>0</v>
      </c>
      <c r="S5038" s="3">
        <v>1</v>
      </c>
      <c r="T5038" s="2">
        <v>21</v>
      </c>
      <c r="U5038" s="3">
        <v>0.16601958704177366</v>
      </c>
      <c r="V5038" s="3">
        <v>7.9038675861587235E-2</v>
      </c>
      <c r="W5038" s="3">
        <v>1.0339789506330596E-2</v>
      </c>
      <c r="X5038" s="3">
        <v>22.592512320773981</v>
      </c>
      <c r="Y5038" s="3">
        <v>7.9038675861587235E-2</v>
      </c>
      <c r="Z5038" s="3">
        <v>1.033978036550761E-2</v>
      </c>
      <c r="AA5038" s="3">
        <v>22.592512320773981</v>
      </c>
      <c r="AB5038">
        <f t="shared" si="128"/>
        <v>7.9038675861587235E-2</v>
      </c>
      <c r="AC5038">
        <f t="shared" si="129"/>
        <v>1.033978036550761E-2</v>
      </c>
    </row>
    <row r="5039" spans="1:29" x14ac:dyDescent="0.25">
      <c r="A5039" s="2">
        <v>5038</v>
      </c>
      <c r="B5039" s="3" t="s">
        <v>178</v>
      </c>
      <c r="C5039" s="3" t="s">
        <v>384</v>
      </c>
      <c r="D5039" s="3" t="s">
        <v>385</v>
      </c>
      <c r="E5039" s="3" t="s">
        <v>386</v>
      </c>
      <c r="F5039" s="3">
        <v>0.36</v>
      </c>
      <c r="G5039" s="3">
        <v>0.57999999999999996</v>
      </c>
      <c r="H5039" s="3" t="s">
        <v>387</v>
      </c>
      <c r="I5039" s="2">
        <v>8300</v>
      </c>
      <c r="J5039" s="3" t="s">
        <v>202</v>
      </c>
      <c r="K5039" s="2">
        <v>8300</v>
      </c>
      <c r="L5039" s="3"/>
      <c r="M5039" s="3" t="s">
        <v>387</v>
      </c>
      <c r="N5039" s="3" t="s">
        <v>387</v>
      </c>
      <c r="O5039" s="3"/>
      <c r="P5039" s="3"/>
      <c r="Q5039" s="3"/>
      <c r="R5039" s="3">
        <v>0</v>
      </c>
      <c r="S5039" s="3">
        <v>1</v>
      </c>
      <c r="T5039" s="2">
        <v>92</v>
      </c>
      <c r="U5039" s="3">
        <v>24.924989622950825</v>
      </c>
      <c r="V5039" s="3">
        <v>205.94998686282813</v>
      </c>
      <c r="W5039" s="3">
        <v>30.079662488820109</v>
      </c>
      <c r="X5039" s="3">
        <v>95149.926397120958</v>
      </c>
      <c r="Y5039" s="3">
        <v>205.94998686282813</v>
      </c>
      <c r="Z5039" s="3">
        <v>30.079635897092071</v>
      </c>
      <c r="AA5039" s="3">
        <v>95149.926397120958</v>
      </c>
      <c r="AB5039">
        <f t="shared" si="128"/>
        <v>205.94998686282813</v>
      </c>
      <c r="AC5039">
        <f t="shared" si="129"/>
        <v>30.079635897092071</v>
      </c>
    </row>
    <row r="5040" spans="1:29" x14ac:dyDescent="0.25">
      <c r="A5040" s="2">
        <v>5039</v>
      </c>
      <c r="B5040" s="3" t="s">
        <v>178</v>
      </c>
      <c r="C5040" s="3" t="s">
        <v>384</v>
      </c>
      <c r="D5040" s="3" t="s">
        <v>385</v>
      </c>
      <c r="E5040" s="3" t="s">
        <v>386</v>
      </c>
      <c r="F5040" s="3">
        <v>0.36</v>
      </c>
      <c r="G5040" s="3">
        <v>0.57999999999999996</v>
      </c>
      <c r="H5040" s="3" t="s">
        <v>387</v>
      </c>
      <c r="I5040" s="2">
        <v>8310</v>
      </c>
      <c r="J5040" s="3" t="s">
        <v>108</v>
      </c>
      <c r="K5040" s="2">
        <v>8310</v>
      </c>
      <c r="L5040" s="3"/>
      <c r="M5040" s="3" t="s">
        <v>387</v>
      </c>
      <c r="N5040" s="3" t="s">
        <v>387</v>
      </c>
      <c r="O5040" s="3"/>
      <c r="P5040" s="3"/>
      <c r="Q5040" s="3"/>
      <c r="R5040" s="3">
        <v>0</v>
      </c>
      <c r="S5040" s="3">
        <v>1</v>
      </c>
      <c r="T5040" s="2">
        <v>8</v>
      </c>
      <c r="U5040" s="3">
        <v>0.68581850391610633</v>
      </c>
      <c r="V5040" s="3">
        <v>5.25460394493137</v>
      </c>
      <c r="W5040" s="3">
        <v>0.74094110805230851</v>
      </c>
      <c r="X5040" s="3">
        <v>2543.6456097295422</v>
      </c>
      <c r="Y5040" s="3">
        <v>5.25460394493137</v>
      </c>
      <c r="Z5040" s="3">
        <v>0.74094045302818734</v>
      </c>
      <c r="AA5040" s="3">
        <v>2543.6456097295422</v>
      </c>
      <c r="AB5040">
        <f t="shared" si="128"/>
        <v>5.25460394493137</v>
      </c>
      <c r="AC5040">
        <f t="shared" si="129"/>
        <v>0.74094045302818734</v>
      </c>
    </row>
    <row r="5041" spans="1:29" x14ac:dyDescent="0.25">
      <c r="A5041" s="2">
        <v>5040</v>
      </c>
      <c r="B5041" s="3" t="s">
        <v>178</v>
      </c>
      <c r="C5041" s="3" t="s">
        <v>384</v>
      </c>
      <c r="D5041" s="3" t="s">
        <v>385</v>
      </c>
      <c r="E5041" s="3" t="s">
        <v>386</v>
      </c>
      <c r="F5041" s="3">
        <v>0.36</v>
      </c>
      <c r="G5041" s="3">
        <v>0.57999999999999996</v>
      </c>
      <c r="H5041" s="3" t="s">
        <v>387</v>
      </c>
      <c r="I5041" s="2">
        <v>8340</v>
      </c>
      <c r="J5041" s="3" t="s">
        <v>151</v>
      </c>
      <c r="K5041" s="2">
        <v>8340</v>
      </c>
      <c r="L5041" s="3"/>
      <c r="M5041" s="3" t="s">
        <v>387</v>
      </c>
      <c r="N5041" s="3" t="s">
        <v>387</v>
      </c>
      <c r="O5041" s="3"/>
      <c r="P5041" s="3"/>
      <c r="Q5041" s="3"/>
      <c r="R5041" s="3">
        <v>0</v>
      </c>
      <c r="S5041" s="3">
        <v>1</v>
      </c>
      <c r="T5041" s="2">
        <v>29</v>
      </c>
      <c r="U5041" s="3">
        <v>2.2427503206366199</v>
      </c>
      <c r="V5041" s="3">
        <v>18.432881142466677</v>
      </c>
      <c r="W5041" s="3">
        <v>2.8819707609624303</v>
      </c>
      <c r="X5041" s="3">
        <v>8577.5806358694699</v>
      </c>
      <c r="Y5041" s="3">
        <v>18.432881142466677</v>
      </c>
      <c r="Z5041" s="3">
        <v>2.8819682131751128</v>
      </c>
      <c r="AA5041" s="3">
        <v>8577.5806358694699</v>
      </c>
      <c r="AB5041">
        <f t="shared" si="128"/>
        <v>18.432881142466677</v>
      </c>
      <c r="AC5041">
        <f t="shared" si="129"/>
        <v>2.8819682131751128</v>
      </c>
    </row>
    <row r="5042" spans="1:29" x14ac:dyDescent="0.25">
      <c r="A5042" s="2">
        <v>5041</v>
      </c>
      <c r="B5042" s="3" t="s">
        <v>178</v>
      </c>
      <c r="C5042" s="3" t="s">
        <v>384</v>
      </c>
      <c r="D5042" s="3" t="s">
        <v>385</v>
      </c>
      <c r="E5042" s="3" t="s">
        <v>386</v>
      </c>
      <c r="F5042" s="3">
        <v>0.36</v>
      </c>
      <c r="G5042" s="3">
        <v>0.57999999999999996</v>
      </c>
      <c r="H5042" s="3" t="s">
        <v>387</v>
      </c>
      <c r="I5042" s="2">
        <v>9999</v>
      </c>
      <c r="J5042" s="3" t="s">
        <v>301</v>
      </c>
      <c r="K5042" s="2">
        <v>9999</v>
      </c>
      <c r="L5042" s="3"/>
      <c r="M5042" s="3" t="s">
        <v>387</v>
      </c>
      <c r="N5042" s="3" t="s">
        <v>387</v>
      </c>
      <c r="O5042" s="3"/>
      <c r="P5042" s="3"/>
      <c r="Q5042" s="3"/>
      <c r="R5042" s="3">
        <v>0</v>
      </c>
      <c r="S5042" s="3">
        <v>1</v>
      </c>
      <c r="T5042" s="2">
        <v>4</v>
      </c>
      <c r="U5042" s="3">
        <v>9.0265382741855194E-2</v>
      </c>
      <c r="V5042" s="3">
        <v>0.72666412220199006</v>
      </c>
      <c r="W5042" s="3">
        <v>0.12368096017587868</v>
      </c>
      <c r="X5042" s="3">
        <v>295.87315917376986</v>
      </c>
      <c r="Y5042" s="3">
        <v>0.72666412220199006</v>
      </c>
      <c r="Z5042" s="3">
        <v>0.1236808508365384</v>
      </c>
      <c r="AA5042" s="3">
        <v>295.87315917376986</v>
      </c>
      <c r="AB5042">
        <f t="shared" si="128"/>
        <v>0.72666412220199006</v>
      </c>
      <c r="AC5042">
        <f t="shared" si="129"/>
        <v>0.1236808508365384</v>
      </c>
    </row>
    <row r="5043" spans="1:29" x14ac:dyDescent="0.25">
      <c r="A5043" s="2">
        <v>5042</v>
      </c>
      <c r="B5043" s="3" t="s">
        <v>178</v>
      </c>
      <c r="C5043" s="3" t="s">
        <v>384</v>
      </c>
      <c r="D5043" s="3" t="s">
        <v>385</v>
      </c>
      <c r="E5043" s="3" t="s">
        <v>386</v>
      </c>
      <c r="F5043" s="3">
        <v>0.36</v>
      </c>
      <c r="G5043" s="3">
        <v>0.57999999999999996</v>
      </c>
      <c r="H5043" s="3" t="s">
        <v>407</v>
      </c>
      <c r="I5043" s="2">
        <v>1110</v>
      </c>
      <c r="J5043" s="3" t="s">
        <v>46</v>
      </c>
      <c r="K5043" s="2">
        <v>1110</v>
      </c>
      <c r="L5043" s="3"/>
      <c r="M5043" s="3" t="s">
        <v>406</v>
      </c>
      <c r="N5043" s="3" t="s">
        <v>407</v>
      </c>
      <c r="O5043" s="3"/>
      <c r="P5043" s="3"/>
      <c r="Q5043" s="3"/>
      <c r="R5043" s="3">
        <v>0</v>
      </c>
      <c r="S5043" s="3">
        <v>1</v>
      </c>
      <c r="T5043" s="2">
        <v>255</v>
      </c>
      <c r="U5043" s="3">
        <v>33.798289618649299</v>
      </c>
      <c r="V5043" s="3">
        <v>302.5111462876186</v>
      </c>
      <c r="W5043" s="3">
        <v>49.003912007681819</v>
      </c>
      <c r="X5043" s="3">
        <v>125801.7223657406</v>
      </c>
      <c r="Y5043" s="3">
        <v>302.5111462876186</v>
      </c>
      <c r="Z5043" s="3">
        <v>49.003868686095302</v>
      </c>
      <c r="AA5043" s="3">
        <v>125801.7223657406</v>
      </c>
      <c r="AB5043">
        <f t="shared" si="128"/>
        <v>302.5111462876186</v>
      </c>
      <c r="AC5043">
        <f t="shared" si="129"/>
        <v>49.003868686095302</v>
      </c>
    </row>
    <row r="5044" spans="1:29" x14ac:dyDescent="0.25">
      <c r="A5044" s="2">
        <v>5043</v>
      </c>
      <c r="B5044" s="3" t="s">
        <v>178</v>
      </c>
      <c r="C5044" s="3" t="s">
        <v>384</v>
      </c>
      <c r="D5044" s="3" t="s">
        <v>385</v>
      </c>
      <c r="E5044" s="3" t="s">
        <v>386</v>
      </c>
      <c r="F5044" s="3">
        <v>0.36</v>
      </c>
      <c r="G5044" s="3">
        <v>0.57999999999999996</v>
      </c>
      <c r="H5044" s="3" t="s">
        <v>407</v>
      </c>
      <c r="I5044" s="2">
        <v>1210</v>
      </c>
      <c r="J5044" s="3" t="s">
        <v>46</v>
      </c>
      <c r="K5044" s="2">
        <v>1210</v>
      </c>
      <c r="L5044" s="3"/>
      <c r="M5044" s="3" t="s">
        <v>406</v>
      </c>
      <c r="N5044" s="3" t="s">
        <v>407</v>
      </c>
      <c r="O5044" s="3"/>
      <c r="P5044" s="3"/>
      <c r="Q5044" s="3"/>
      <c r="R5044" s="3">
        <v>0</v>
      </c>
      <c r="S5044" s="3">
        <v>1</v>
      </c>
      <c r="T5044" s="2">
        <v>126</v>
      </c>
      <c r="U5044" s="3">
        <v>15.950684321975123</v>
      </c>
      <c r="V5044" s="3">
        <v>158.56441098999599</v>
      </c>
      <c r="W5044" s="3">
        <v>26.24970825132311</v>
      </c>
      <c r="X5044" s="3">
        <v>60153.428858229287</v>
      </c>
      <c r="Y5044" s="3">
        <v>158.56441098999599</v>
      </c>
      <c r="Z5044" s="3">
        <v>26.249685045440959</v>
      </c>
      <c r="AA5044" s="3">
        <v>60153.428858229287</v>
      </c>
      <c r="AB5044">
        <f t="shared" si="128"/>
        <v>158.56441098999599</v>
      </c>
      <c r="AC5044">
        <f t="shared" si="129"/>
        <v>26.249685045440959</v>
      </c>
    </row>
    <row r="5045" spans="1:29" x14ac:dyDescent="0.25">
      <c r="A5045" s="2">
        <v>5044</v>
      </c>
      <c r="B5045" s="3" t="s">
        <v>178</v>
      </c>
      <c r="C5045" s="3" t="s">
        <v>384</v>
      </c>
      <c r="D5045" s="3" t="s">
        <v>385</v>
      </c>
      <c r="E5045" s="3" t="s">
        <v>386</v>
      </c>
      <c r="F5045" s="3">
        <v>0.36</v>
      </c>
      <c r="G5045" s="3">
        <v>0.57999999999999996</v>
      </c>
      <c r="H5045" s="3" t="s">
        <v>407</v>
      </c>
      <c r="I5045" s="2">
        <v>1310</v>
      </c>
      <c r="J5045" s="3" t="s">
        <v>46</v>
      </c>
      <c r="K5045" s="2">
        <v>1310</v>
      </c>
      <c r="L5045" s="3"/>
      <c r="M5045" s="3" t="s">
        <v>406</v>
      </c>
      <c r="N5045" s="3" t="s">
        <v>407</v>
      </c>
      <c r="O5045" s="3"/>
      <c r="P5045" s="3"/>
      <c r="Q5045" s="3"/>
      <c r="R5045" s="3">
        <v>0</v>
      </c>
      <c r="S5045" s="3">
        <v>1</v>
      </c>
      <c r="T5045" s="2">
        <v>1359</v>
      </c>
      <c r="U5045" s="3">
        <v>206.84433845165316</v>
      </c>
      <c r="V5045" s="3">
        <v>2230.8753387543538</v>
      </c>
      <c r="W5045" s="3">
        <v>421.25556120760035</v>
      </c>
      <c r="X5045" s="3">
        <v>782258.26419961208</v>
      </c>
      <c r="Y5045" s="3">
        <v>2230.8753387543538</v>
      </c>
      <c r="Z5045" s="3">
        <v>421.2551887993875</v>
      </c>
      <c r="AA5045" s="3">
        <v>782258.26419961208</v>
      </c>
      <c r="AB5045">
        <f t="shared" si="128"/>
        <v>2230.8753387543538</v>
      </c>
      <c r="AC5045">
        <f t="shared" si="129"/>
        <v>421.2551887993875</v>
      </c>
    </row>
    <row r="5046" spans="1:29" x14ac:dyDescent="0.25">
      <c r="A5046" s="2">
        <v>5045</v>
      </c>
      <c r="B5046" s="3" t="s">
        <v>178</v>
      </c>
      <c r="C5046" s="3" t="s">
        <v>384</v>
      </c>
      <c r="D5046" s="3" t="s">
        <v>385</v>
      </c>
      <c r="E5046" s="3" t="s">
        <v>386</v>
      </c>
      <c r="F5046" s="3">
        <v>0.36</v>
      </c>
      <c r="G5046" s="3">
        <v>0.57999999999999996</v>
      </c>
      <c r="H5046" s="3" t="s">
        <v>407</v>
      </c>
      <c r="I5046" s="2">
        <v>1320</v>
      </c>
      <c r="J5046" s="3" t="s">
        <v>115</v>
      </c>
      <c r="K5046" s="2">
        <v>1320</v>
      </c>
      <c r="L5046" s="3"/>
      <c r="M5046" s="3" t="s">
        <v>406</v>
      </c>
      <c r="N5046" s="3" t="s">
        <v>407</v>
      </c>
      <c r="O5046" s="3"/>
      <c r="P5046" s="3"/>
      <c r="Q5046" s="3"/>
      <c r="R5046" s="3">
        <v>0</v>
      </c>
      <c r="S5046" s="3">
        <v>1</v>
      </c>
      <c r="T5046" s="2">
        <v>43</v>
      </c>
      <c r="U5046" s="3">
        <v>5.6281594895416784</v>
      </c>
      <c r="V5046" s="3">
        <v>57.03823169712831</v>
      </c>
      <c r="W5046" s="3">
        <v>10.116609384108862</v>
      </c>
      <c r="X5046" s="3">
        <v>21680.613413481908</v>
      </c>
      <c r="Y5046" s="3">
        <v>57.03823169712831</v>
      </c>
      <c r="Z5046" s="3">
        <v>10.116600440586778</v>
      </c>
      <c r="AA5046" s="3">
        <v>21680.613413481908</v>
      </c>
      <c r="AB5046">
        <f t="shared" si="128"/>
        <v>57.03823169712831</v>
      </c>
      <c r="AC5046">
        <f t="shared" si="129"/>
        <v>10.116600440586778</v>
      </c>
    </row>
    <row r="5047" spans="1:29" x14ac:dyDescent="0.25">
      <c r="A5047" s="2">
        <v>5046</v>
      </c>
      <c r="B5047" s="3" t="s">
        <v>178</v>
      </c>
      <c r="C5047" s="3" t="s">
        <v>384</v>
      </c>
      <c r="D5047" s="3" t="s">
        <v>385</v>
      </c>
      <c r="E5047" s="3" t="s">
        <v>386</v>
      </c>
      <c r="F5047" s="3">
        <v>0.36</v>
      </c>
      <c r="G5047" s="3">
        <v>0.57999999999999996</v>
      </c>
      <c r="H5047" s="3" t="s">
        <v>407</v>
      </c>
      <c r="I5047" s="2">
        <v>1330</v>
      </c>
      <c r="J5047" s="3" t="s">
        <v>47</v>
      </c>
      <c r="K5047" s="2">
        <v>1330</v>
      </c>
      <c r="L5047" s="3"/>
      <c r="M5047" s="3" t="s">
        <v>406</v>
      </c>
      <c r="N5047" s="3" t="s">
        <v>407</v>
      </c>
      <c r="O5047" s="3"/>
      <c r="P5047" s="3"/>
      <c r="Q5047" s="3"/>
      <c r="R5047" s="3">
        <v>0</v>
      </c>
      <c r="S5047" s="3">
        <v>1</v>
      </c>
      <c r="T5047" s="2">
        <v>105</v>
      </c>
      <c r="U5047" s="3">
        <v>20.841443298030157</v>
      </c>
      <c r="V5047" s="3">
        <v>230.29723585514657</v>
      </c>
      <c r="W5047" s="3">
        <v>43.968005093936007</v>
      </c>
      <c r="X5047" s="3">
        <v>79951.246369812347</v>
      </c>
      <c r="Y5047" s="3">
        <v>230.29723585514657</v>
      </c>
      <c r="Z5047" s="3">
        <v>43.967966224309947</v>
      </c>
      <c r="AA5047" s="3">
        <v>79951.246369812347</v>
      </c>
      <c r="AB5047">
        <f t="shared" si="128"/>
        <v>230.29723585514657</v>
      </c>
      <c r="AC5047">
        <f t="shared" si="129"/>
        <v>43.967966224309947</v>
      </c>
    </row>
    <row r="5048" spans="1:29" x14ac:dyDescent="0.25">
      <c r="A5048" s="2">
        <v>5047</v>
      </c>
      <c r="B5048" s="3" t="s">
        <v>178</v>
      </c>
      <c r="C5048" s="3" t="s">
        <v>384</v>
      </c>
      <c r="D5048" s="3" t="s">
        <v>385</v>
      </c>
      <c r="E5048" s="3" t="s">
        <v>386</v>
      </c>
      <c r="F5048" s="3">
        <v>0.36</v>
      </c>
      <c r="G5048" s="3">
        <v>0.57999999999999996</v>
      </c>
      <c r="H5048" s="3" t="s">
        <v>407</v>
      </c>
      <c r="I5048" s="2">
        <v>1400</v>
      </c>
      <c r="J5048" s="3" t="s">
        <v>48</v>
      </c>
      <c r="K5048" s="2">
        <v>1400</v>
      </c>
      <c r="L5048" s="3"/>
      <c r="M5048" s="3" t="s">
        <v>406</v>
      </c>
      <c r="N5048" s="3" t="s">
        <v>407</v>
      </c>
      <c r="O5048" s="3"/>
      <c r="P5048" s="3"/>
      <c r="Q5048" s="3"/>
      <c r="R5048" s="3">
        <v>0</v>
      </c>
      <c r="S5048" s="3">
        <v>1</v>
      </c>
      <c r="T5048" s="2">
        <v>105</v>
      </c>
      <c r="U5048" s="3">
        <v>18.76086115326509</v>
      </c>
      <c r="V5048" s="3">
        <v>205.18106981123162</v>
      </c>
      <c r="W5048" s="3">
        <v>28.171432073839913</v>
      </c>
      <c r="X5048" s="3">
        <v>73555.778518438048</v>
      </c>
      <c r="Y5048" s="3">
        <v>205.18106981123162</v>
      </c>
      <c r="Z5048" s="3">
        <v>28.171407169070434</v>
      </c>
      <c r="AA5048" s="3">
        <v>73555.778518438048</v>
      </c>
      <c r="AB5048">
        <f t="shared" si="128"/>
        <v>205.18106981123162</v>
      </c>
      <c r="AC5048">
        <f t="shared" si="129"/>
        <v>28.171407169070434</v>
      </c>
    </row>
    <row r="5049" spans="1:29" x14ac:dyDescent="0.25">
      <c r="A5049" s="2">
        <v>5048</v>
      </c>
      <c r="B5049" s="3" t="s">
        <v>178</v>
      </c>
      <c r="C5049" s="3" t="s">
        <v>384</v>
      </c>
      <c r="D5049" s="3" t="s">
        <v>385</v>
      </c>
      <c r="E5049" s="3" t="s">
        <v>386</v>
      </c>
      <c r="F5049" s="3">
        <v>0.36</v>
      </c>
      <c r="G5049" s="3">
        <v>0.57999999999999996</v>
      </c>
      <c r="H5049" s="3" t="s">
        <v>407</v>
      </c>
      <c r="I5049" s="2">
        <v>1410</v>
      </c>
      <c r="J5049" s="3" t="s">
        <v>116</v>
      </c>
      <c r="K5049" s="2">
        <v>1410</v>
      </c>
      <c r="L5049" s="3"/>
      <c r="M5049" s="3" t="s">
        <v>406</v>
      </c>
      <c r="N5049" s="3" t="s">
        <v>407</v>
      </c>
      <c r="O5049" s="3"/>
      <c r="P5049" s="3"/>
      <c r="Q5049" s="3"/>
      <c r="R5049" s="3">
        <v>0</v>
      </c>
      <c r="S5049" s="3">
        <v>1</v>
      </c>
      <c r="T5049" s="2">
        <v>59</v>
      </c>
      <c r="U5049" s="3">
        <v>11.293723560988123</v>
      </c>
      <c r="V5049" s="3">
        <v>122.1240506702009</v>
      </c>
      <c r="W5049" s="3">
        <v>16.721840488510473</v>
      </c>
      <c r="X5049" s="3">
        <v>44745.903601898375</v>
      </c>
      <c r="Y5049" s="3">
        <v>122.1240506702009</v>
      </c>
      <c r="Z5049" s="3">
        <v>16.721825705677219</v>
      </c>
      <c r="AA5049" s="3">
        <v>44745.903601898375</v>
      </c>
      <c r="AB5049">
        <f t="shared" si="128"/>
        <v>122.1240506702009</v>
      </c>
      <c r="AC5049">
        <f t="shared" si="129"/>
        <v>16.721825705677219</v>
      </c>
    </row>
    <row r="5050" spans="1:29" x14ac:dyDescent="0.25">
      <c r="A5050" s="2">
        <v>5049</v>
      </c>
      <c r="B5050" s="3" t="s">
        <v>178</v>
      </c>
      <c r="C5050" s="3" t="s">
        <v>384</v>
      </c>
      <c r="D5050" s="3" t="s">
        <v>385</v>
      </c>
      <c r="E5050" s="3" t="s">
        <v>386</v>
      </c>
      <c r="F5050" s="3">
        <v>0.36</v>
      </c>
      <c r="G5050" s="3">
        <v>0.57999999999999996</v>
      </c>
      <c r="H5050" s="3" t="s">
        <v>407</v>
      </c>
      <c r="I5050" s="2">
        <v>1420</v>
      </c>
      <c r="J5050" s="3" t="s">
        <v>117</v>
      </c>
      <c r="K5050" s="2">
        <v>1420</v>
      </c>
      <c r="L5050" s="3"/>
      <c r="M5050" s="3" t="s">
        <v>406</v>
      </c>
      <c r="N5050" s="3" t="s">
        <v>407</v>
      </c>
      <c r="O5050" s="3"/>
      <c r="P5050" s="3"/>
      <c r="Q5050" s="3"/>
      <c r="R5050" s="3">
        <v>0</v>
      </c>
      <c r="S5050" s="3">
        <v>1</v>
      </c>
      <c r="T5050" s="2">
        <v>43</v>
      </c>
      <c r="U5050" s="3">
        <v>8.9106549502494108</v>
      </c>
      <c r="V5050" s="3">
        <v>85.9893532338819</v>
      </c>
      <c r="W5050" s="3">
        <v>12.012154161862007</v>
      </c>
      <c r="X5050" s="3">
        <v>35927.322412089859</v>
      </c>
      <c r="Y5050" s="3">
        <v>85.9893532338819</v>
      </c>
      <c r="Z5050" s="3">
        <v>12.012143542596037</v>
      </c>
      <c r="AA5050" s="3">
        <v>35927.322412089859</v>
      </c>
      <c r="AB5050">
        <f t="shared" si="128"/>
        <v>85.9893532338819</v>
      </c>
      <c r="AC5050">
        <f t="shared" si="129"/>
        <v>12.012143542596037</v>
      </c>
    </row>
    <row r="5051" spans="1:29" x14ac:dyDescent="0.25">
      <c r="A5051" s="2">
        <v>5050</v>
      </c>
      <c r="B5051" s="3" t="s">
        <v>178</v>
      </c>
      <c r="C5051" s="3" t="s">
        <v>384</v>
      </c>
      <c r="D5051" s="3" t="s">
        <v>385</v>
      </c>
      <c r="E5051" s="3" t="s">
        <v>386</v>
      </c>
      <c r="F5051" s="3">
        <v>0.36</v>
      </c>
      <c r="G5051" s="3">
        <v>0.57999999999999996</v>
      </c>
      <c r="H5051" s="3" t="s">
        <v>407</v>
      </c>
      <c r="I5051" s="2">
        <v>1550</v>
      </c>
      <c r="J5051" s="3" t="s">
        <v>120</v>
      </c>
      <c r="K5051" s="2">
        <v>1550</v>
      </c>
      <c r="L5051" s="3"/>
      <c r="M5051" s="3" t="s">
        <v>406</v>
      </c>
      <c r="N5051" s="3" t="s">
        <v>407</v>
      </c>
      <c r="O5051" s="3"/>
      <c r="P5051" s="3"/>
      <c r="Q5051" s="3"/>
      <c r="R5051" s="3">
        <v>0</v>
      </c>
      <c r="S5051" s="3">
        <v>1</v>
      </c>
      <c r="T5051" s="2">
        <v>71</v>
      </c>
      <c r="U5051" s="3">
        <v>16.739757806956693</v>
      </c>
      <c r="V5051" s="3">
        <v>138.27077545085604</v>
      </c>
      <c r="W5051" s="3">
        <v>19.751304432982952</v>
      </c>
      <c r="X5051" s="3">
        <v>64761.942781416335</v>
      </c>
      <c r="Y5051" s="3">
        <v>138.27077545085604</v>
      </c>
      <c r="Z5051" s="3">
        <v>19.751286971972004</v>
      </c>
      <c r="AA5051" s="3">
        <v>64761.942781416335</v>
      </c>
      <c r="AB5051">
        <f t="shared" si="128"/>
        <v>138.27077545085604</v>
      </c>
      <c r="AC5051">
        <f t="shared" si="129"/>
        <v>19.751286971972004</v>
      </c>
    </row>
    <row r="5052" spans="1:29" x14ac:dyDescent="0.25">
      <c r="A5052" s="2">
        <v>5051</v>
      </c>
      <c r="B5052" s="3" t="s">
        <v>178</v>
      </c>
      <c r="C5052" s="3" t="s">
        <v>384</v>
      </c>
      <c r="D5052" s="3" t="s">
        <v>385</v>
      </c>
      <c r="E5052" s="3" t="s">
        <v>386</v>
      </c>
      <c r="F5052" s="3">
        <v>0.36</v>
      </c>
      <c r="G5052" s="3">
        <v>0.57999999999999996</v>
      </c>
      <c r="H5052" s="3" t="s">
        <v>407</v>
      </c>
      <c r="I5052" s="2">
        <v>1750</v>
      </c>
      <c r="J5052" s="3" t="s">
        <v>51</v>
      </c>
      <c r="K5052" s="2">
        <v>1750</v>
      </c>
      <c r="L5052" s="3"/>
      <c r="M5052" s="3" t="s">
        <v>406</v>
      </c>
      <c r="N5052" s="3" t="s">
        <v>407</v>
      </c>
      <c r="O5052" s="3"/>
      <c r="P5052" s="3"/>
      <c r="Q5052" s="3"/>
      <c r="R5052" s="3">
        <v>0</v>
      </c>
      <c r="S5052" s="3">
        <v>1</v>
      </c>
      <c r="T5052" s="2">
        <v>84</v>
      </c>
      <c r="U5052" s="3">
        <v>5.0038944572754307</v>
      </c>
      <c r="V5052" s="3">
        <v>45.828742989169633</v>
      </c>
      <c r="W5052" s="3">
        <v>6.5392055042013837</v>
      </c>
      <c r="X5052" s="3">
        <v>19553.991628352105</v>
      </c>
      <c r="Y5052" s="3">
        <v>45.828742989169633</v>
      </c>
      <c r="Z5052" s="3">
        <v>6.5391997232597001</v>
      </c>
      <c r="AA5052" s="3">
        <v>19553.991628352105</v>
      </c>
      <c r="AB5052">
        <f t="shared" si="128"/>
        <v>45.828742989169633</v>
      </c>
      <c r="AC5052">
        <f t="shared" si="129"/>
        <v>6.5391997232597001</v>
      </c>
    </row>
    <row r="5053" spans="1:29" x14ac:dyDescent="0.25">
      <c r="A5053" s="2">
        <v>5052</v>
      </c>
      <c r="B5053" s="3" t="s">
        <v>178</v>
      </c>
      <c r="C5053" s="3" t="s">
        <v>384</v>
      </c>
      <c r="D5053" s="3" t="s">
        <v>385</v>
      </c>
      <c r="E5053" s="3" t="s">
        <v>386</v>
      </c>
      <c r="F5053" s="3">
        <v>0.36</v>
      </c>
      <c r="G5053" s="3">
        <v>0.57999999999999996</v>
      </c>
      <c r="H5053" s="3" t="s">
        <v>407</v>
      </c>
      <c r="I5053" s="2">
        <v>1840</v>
      </c>
      <c r="J5053" s="3" t="s">
        <v>137</v>
      </c>
      <c r="K5053" s="2">
        <v>1840</v>
      </c>
      <c r="L5053" s="3"/>
      <c r="M5053" s="3" t="s">
        <v>406</v>
      </c>
      <c r="N5053" s="3" t="s">
        <v>407</v>
      </c>
      <c r="O5053" s="3"/>
      <c r="P5053" s="3"/>
      <c r="Q5053" s="3"/>
      <c r="R5053" s="3">
        <v>0</v>
      </c>
      <c r="S5053" s="3">
        <v>1</v>
      </c>
      <c r="T5053" s="2">
        <v>29</v>
      </c>
      <c r="U5053" s="3">
        <v>3.9254706956245946</v>
      </c>
      <c r="V5053" s="3">
        <v>31.372303241584493</v>
      </c>
      <c r="W5053" s="3">
        <v>4.6180103558283303</v>
      </c>
      <c r="X5053" s="3">
        <v>13299.896293571717</v>
      </c>
      <c r="Y5053" s="3">
        <v>31.372303241584493</v>
      </c>
      <c r="Z5053" s="3">
        <v>4.6180062733066167</v>
      </c>
      <c r="AA5053" s="3">
        <v>13299.896293571717</v>
      </c>
      <c r="AB5053">
        <f t="shared" ref="AB5053:AB5116" si="130">Y5053</f>
        <v>31.372303241584493</v>
      </c>
      <c r="AC5053">
        <f t="shared" ref="AC5053:AC5116" si="131">Z5053</f>
        <v>4.6180062733066167</v>
      </c>
    </row>
    <row r="5054" spans="1:29" x14ac:dyDescent="0.25">
      <c r="A5054" s="2">
        <v>5053</v>
      </c>
      <c r="B5054" s="3" t="s">
        <v>414</v>
      </c>
      <c r="C5054" s="3" t="s">
        <v>28</v>
      </c>
      <c r="D5054" s="3" t="s">
        <v>415</v>
      </c>
      <c r="E5054" s="3" t="s">
        <v>416</v>
      </c>
      <c r="F5054" s="3">
        <v>0.35</v>
      </c>
      <c r="G5054" s="3">
        <v>0.47</v>
      </c>
      <c r="H5054" s="3" t="s">
        <v>31</v>
      </c>
      <c r="I5054" s="2">
        <v>1710</v>
      </c>
      <c r="J5054" s="3" t="s">
        <v>122</v>
      </c>
      <c r="K5054" s="2">
        <v>2000</v>
      </c>
      <c r="L5054" s="3"/>
      <c r="M5054" s="3" t="s">
        <v>417</v>
      </c>
      <c r="N5054" s="3" t="s">
        <v>418</v>
      </c>
      <c r="O5054" s="3" t="s">
        <v>419</v>
      </c>
      <c r="P5054" s="3"/>
      <c r="Q5054" s="3"/>
      <c r="R5054" s="3">
        <v>0</v>
      </c>
      <c r="S5054" s="3">
        <v>1</v>
      </c>
      <c r="T5054" s="2">
        <v>29</v>
      </c>
      <c r="U5054" s="3">
        <v>10.41272312129505</v>
      </c>
      <c r="V5054" s="3">
        <v>72.419773062047696</v>
      </c>
      <c r="W5054" s="3">
        <v>9.5330154675712802</v>
      </c>
      <c r="X5054" s="3">
        <v>33925.781391599077</v>
      </c>
      <c r="Y5054" s="3">
        <v>72.419773062047696</v>
      </c>
      <c r="Z5054" s="3">
        <v>9.5330070399715741</v>
      </c>
      <c r="AA5054" s="3">
        <v>33925.781391599077</v>
      </c>
      <c r="AB5054">
        <f t="shared" si="130"/>
        <v>72.419773062047696</v>
      </c>
      <c r="AC5054">
        <f t="shared" si="131"/>
        <v>9.5330070399715741</v>
      </c>
    </row>
    <row r="5055" spans="1:29" x14ac:dyDescent="0.25">
      <c r="A5055" s="2">
        <v>5054</v>
      </c>
      <c r="B5055" s="3" t="s">
        <v>414</v>
      </c>
      <c r="C5055" s="3" t="s">
        <v>28</v>
      </c>
      <c r="D5055" s="3" t="s">
        <v>415</v>
      </c>
      <c r="E5055" s="3" t="s">
        <v>416</v>
      </c>
      <c r="F5055" s="3">
        <v>0.35</v>
      </c>
      <c r="G5055" s="3">
        <v>0.47</v>
      </c>
      <c r="H5055" s="3" t="s">
        <v>31</v>
      </c>
      <c r="I5055" s="2">
        <v>2110</v>
      </c>
      <c r="J5055" s="3" t="s">
        <v>32</v>
      </c>
      <c r="K5055" s="2">
        <v>2000</v>
      </c>
      <c r="L5055" s="3"/>
      <c r="M5055" s="3" t="s">
        <v>417</v>
      </c>
      <c r="N5055" s="3" t="s">
        <v>418</v>
      </c>
      <c r="O5055" s="3" t="s">
        <v>31</v>
      </c>
      <c r="P5055" s="3"/>
      <c r="Q5055" s="3"/>
      <c r="R5055" s="3">
        <v>0</v>
      </c>
      <c r="S5055" s="3">
        <v>1</v>
      </c>
      <c r="T5055" s="2">
        <v>387</v>
      </c>
      <c r="U5055" s="3">
        <v>141.38490680032703</v>
      </c>
      <c r="V5055" s="3">
        <v>624.75983759858366</v>
      </c>
      <c r="W5055" s="3">
        <v>102.61916011138446</v>
      </c>
      <c r="X5055" s="3">
        <v>162367.11103373519</v>
      </c>
      <c r="Y5055" s="3">
        <v>624.75983759858366</v>
      </c>
      <c r="Z5055" s="3">
        <v>102.61906939159006</v>
      </c>
      <c r="AA5055" s="3">
        <v>162367.11103373519</v>
      </c>
      <c r="AB5055">
        <f t="shared" si="130"/>
        <v>624.75983759858366</v>
      </c>
      <c r="AC5055">
        <f t="shared" si="131"/>
        <v>102.61906939159006</v>
      </c>
    </row>
    <row r="5056" spans="1:29" x14ac:dyDescent="0.25">
      <c r="A5056" s="2">
        <v>5055</v>
      </c>
      <c r="B5056" s="3" t="s">
        <v>414</v>
      </c>
      <c r="C5056" s="3" t="s">
        <v>28</v>
      </c>
      <c r="D5056" s="3" t="s">
        <v>415</v>
      </c>
      <c r="E5056" s="3" t="s">
        <v>416</v>
      </c>
      <c r="F5056" s="3">
        <v>0.35</v>
      </c>
      <c r="G5056" s="3">
        <v>0.47</v>
      </c>
      <c r="H5056" s="3" t="s">
        <v>31</v>
      </c>
      <c r="I5056" s="2">
        <v>2110</v>
      </c>
      <c r="J5056" s="3" t="s">
        <v>32</v>
      </c>
      <c r="K5056" s="2">
        <v>2110</v>
      </c>
      <c r="L5056" s="3"/>
      <c r="M5056" s="3" t="s">
        <v>33</v>
      </c>
      <c r="N5056" s="3" t="s">
        <v>33</v>
      </c>
      <c r="O5056" s="3" t="s">
        <v>31</v>
      </c>
      <c r="P5056" s="3"/>
      <c r="Q5056" s="3"/>
      <c r="R5056" s="3">
        <v>0</v>
      </c>
      <c r="S5056" s="3">
        <v>1</v>
      </c>
      <c r="T5056" s="2">
        <v>5279</v>
      </c>
      <c r="U5056" s="3">
        <v>2018.1012129006838</v>
      </c>
      <c r="V5056" s="3">
        <v>13055.94411872901</v>
      </c>
      <c r="W5056" s="3">
        <v>2187.2785521344799</v>
      </c>
      <c r="X5056" s="3">
        <v>3774285.7792206444</v>
      </c>
      <c r="Y5056" s="3">
        <v>13055.94411872901</v>
      </c>
      <c r="Z5056" s="3">
        <v>2187.2766184852353</v>
      </c>
      <c r="AA5056" s="3">
        <v>3774285.7792206444</v>
      </c>
      <c r="AB5056">
        <f t="shared" si="130"/>
        <v>13055.94411872901</v>
      </c>
      <c r="AC5056">
        <f t="shared" si="131"/>
        <v>2187.2766184852353</v>
      </c>
    </row>
    <row r="5057" spans="1:29" x14ac:dyDescent="0.25">
      <c r="A5057" s="2">
        <v>5056</v>
      </c>
      <c r="B5057" s="3" t="s">
        <v>414</v>
      </c>
      <c r="C5057" s="3" t="s">
        <v>28</v>
      </c>
      <c r="D5057" s="3" t="s">
        <v>415</v>
      </c>
      <c r="E5057" s="3" t="s">
        <v>416</v>
      </c>
      <c r="F5057" s="3">
        <v>0.35</v>
      </c>
      <c r="G5057" s="3">
        <v>0.47</v>
      </c>
      <c r="H5057" s="3" t="s">
        <v>31</v>
      </c>
      <c r="I5057" s="2">
        <v>2110</v>
      </c>
      <c r="J5057" s="3" t="s">
        <v>32</v>
      </c>
      <c r="K5057" s="2">
        <v>2110</v>
      </c>
      <c r="L5057" s="3"/>
      <c r="M5057" s="3" t="s">
        <v>417</v>
      </c>
      <c r="N5057" s="3" t="s">
        <v>418</v>
      </c>
      <c r="O5057" s="3" t="s">
        <v>31</v>
      </c>
      <c r="P5057" s="3"/>
      <c r="Q5057" s="3"/>
      <c r="R5057" s="3">
        <v>0</v>
      </c>
      <c r="S5057" s="3">
        <v>1</v>
      </c>
      <c r="T5057" s="2">
        <v>40</v>
      </c>
      <c r="U5057" s="3">
        <v>2.6082848177666027</v>
      </c>
      <c r="V5057" s="3">
        <v>8.5011725996068996</v>
      </c>
      <c r="W5057" s="3">
        <v>1.2177185104957564</v>
      </c>
      <c r="X5057" s="3">
        <v>3713.9151269357922</v>
      </c>
      <c r="Y5057" s="3">
        <v>8.5011725996068996</v>
      </c>
      <c r="Z5057" s="3">
        <v>1.2177174339797059</v>
      </c>
      <c r="AA5057" s="3">
        <v>3713.9151269357922</v>
      </c>
      <c r="AB5057">
        <f t="shared" si="130"/>
        <v>8.5011725996068996</v>
      </c>
      <c r="AC5057">
        <f t="shared" si="131"/>
        <v>1.2177174339797059</v>
      </c>
    </row>
    <row r="5058" spans="1:29" x14ac:dyDescent="0.25">
      <c r="A5058" s="2">
        <v>5057</v>
      </c>
      <c r="B5058" s="3" t="s">
        <v>414</v>
      </c>
      <c r="C5058" s="3" t="s">
        <v>28</v>
      </c>
      <c r="D5058" s="3" t="s">
        <v>415</v>
      </c>
      <c r="E5058" s="3" t="s">
        <v>416</v>
      </c>
      <c r="F5058" s="3">
        <v>0.35</v>
      </c>
      <c r="G5058" s="3">
        <v>0.47</v>
      </c>
      <c r="H5058" s="3" t="s">
        <v>31</v>
      </c>
      <c r="I5058" s="2">
        <v>2110</v>
      </c>
      <c r="J5058" s="3" t="s">
        <v>32</v>
      </c>
      <c r="K5058" s="2">
        <v>2110</v>
      </c>
      <c r="L5058" s="3"/>
      <c r="M5058" s="3" t="s">
        <v>420</v>
      </c>
      <c r="N5058" s="3" t="s">
        <v>421</v>
      </c>
      <c r="O5058" s="3" t="s">
        <v>31</v>
      </c>
      <c r="P5058" s="3"/>
      <c r="Q5058" s="3"/>
      <c r="R5058" s="3">
        <v>0</v>
      </c>
      <c r="S5058" s="3">
        <v>1</v>
      </c>
      <c r="T5058" s="2">
        <v>1</v>
      </c>
      <c r="U5058" s="3">
        <v>7.2906049232089803E-6</v>
      </c>
      <c r="V5058" s="3">
        <v>7.0514322176455486E-5</v>
      </c>
      <c r="W5058" s="3">
        <v>1.3576745616151083E-5</v>
      </c>
      <c r="X5058" s="3">
        <v>2.4524475509017107E-2</v>
      </c>
      <c r="Y5058" s="3">
        <v>7.0514322176455486E-5</v>
      </c>
      <c r="Z5058" s="3">
        <v>1.35767336137183E-5</v>
      </c>
      <c r="AA5058" s="3">
        <v>2.4524475509017107E-2</v>
      </c>
      <c r="AB5058">
        <f t="shared" si="130"/>
        <v>7.0514322176455486E-5</v>
      </c>
      <c r="AC5058">
        <f t="shared" si="131"/>
        <v>1.35767336137183E-5</v>
      </c>
    </row>
    <row r="5059" spans="1:29" x14ac:dyDescent="0.25">
      <c r="A5059" s="2">
        <v>5058</v>
      </c>
      <c r="B5059" s="3" t="s">
        <v>414</v>
      </c>
      <c r="C5059" s="3" t="s">
        <v>28</v>
      </c>
      <c r="D5059" s="3" t="s">
        <v>415</v>
      </c>
      <c r="E5059" s="3" t="s">
        <v>416</v>
      </c>
      <c r="F5059" s="3">
        <v>0.35</v>
      </c>
      <c r="G5059" s="3">
        <v>0.47</v>
      </c>
      <c r="H5059" s="3" t="s">
        <v>31</v>
      </c>
      <c r="I5059" s="2">
        <v>2110</v>
      </c>
      <c r="J5059" s="3" t="s">
        <v>32</v>
      </c>
      <c r="K5059" s="2">
        <v>2110</v>
      </c>
      <c r="L5059" s="3"/>
      <c r="M5059" s="3" t="s">
        <v>422</v>
      </c>
      <c r="N5059" s="3" t="s">
        <v>422</v>
      </c>
      <c r="O5059" s="3" t="s">
        <v>31</v>
      </c>
      <c r="P5059" s="3"/>
      <c r="Q5059" s="3"/>
      <c r="R5059" s="3">
        <v>0</v>
      </c>
      <c r="S5059" s="3">
        <v>1</v>
      </c>
      <c r="T5059" s="2">
        <v>724</v>
      </c>
      <c r="U5059" s="3">
        <v>214.49910984837504</v>
      </c>
      <c r="V5059" s="3">
        <v>980.99401354412214</v>
      </c>
      <c r="W5059" s="3">
        <v>158.20909207304459</v>
      </c>
      <c r="X5059" s="3">
        <v>269426.7321587308</v>
      </c>
      <c r="Y5059" s="3">
        <v>980.99401354412214</v>
      </c>
      <c r="Z5059" s="3">
        <v>158.20895220933599</v>
      </c>
      <c r="AA5059" s="3">
        <v>269426.7321587308</v>
      </c>
      <c r="AB5059">
        <f t="shared" si="130"/>
        <v>980.99401354412214</v>
      </c>
      <c r="AC5059">
        <f t="shared" si="131"/>
        <v>158.20895220933599</v>
      </c>
    </row>
    <row r="5060" spans="1:29" x14ac:dyDescent="0.25">
      <c r="A5060" s="2">
        <v>5059</v>
      </c>
      <c r="B5060" s="3" t="s">
        <v>414</v>
      </c>
      <c r="C5060" s="3" t="s">
        <v>28</v>
      </c>
      <c r="D5060" s="3" t="s">
        <v>415</v>
      </c>
      <c r="E5060" s="3" t="s">
        <v>416</v>
      </c>
      <c r="F5060" s="3">
        <v>0.35</v>
      </c>
      <c r="G5060" s="3">
        <v>0.47</v>
      </c>
      <c r="H5060" s="3" t="s">
        <v>31</v>
      </c>
      <c r="I5060" s="2">
        <v>2120</v>
      </c>
      <c r="J5060" s="3" t="s">
        <v>226</v>
      </c>
      <c r="K5060" s="2">
        <v>2120</v>
      </c>
      <c r="L5060" s="3"/>
      <c r="M5060" s="3" t="s">
        <v>33</v>
      </c>
      <c r="N5060" s="3" t="s">
        <v>33</v>
      </c>
      <c r="O5060" s="3" t="s">
        <v>31</v>
      </c>
      <c r="P5060" s="3"/>
      <c r="Q5060" s="3"/>
      <c r="R5060" s="3">
        <v>0</v>
      </c>
      <c r="S5060" s="3">
        <v>1</v>
      </c>
      <c r="T5060" s="2">
        <v>149</v>
      </c>
      <c r="U5060" s="3">
        <v>68.190542747167015</v>
      </c>
      <c r="V5060" s="3">
        <v>263.93374946781404</v>
      </c>
      <c r="W5060" s="3">
        <v>41.943101086970046</v>
      </c>
      <c r="X5060" s="3">
        <v>109999.00947633585</v>
      </c>
      <c r="Y5060" s="3">
        <v>263.93374946781404</v>
      </c>
      <c r="Z5060" s="3">
        <v>41.943064007447084</v>
      </c>
      <c r="AA5060" s="3">
        <v>109999.00947633585</v>
      </c>
      <c r="AB5060">
        <f t="shared" si="130"/>
        <v>263.93374946781404</v>
      </c>
      <c r="AC5060">
        <f t="shared" si="131"/>
        <v>41.943064007447084</v>
      </c>
    </row>
    <row r="5061" spans="1:29" x14ac:dyDescent="0.25">
      <c r="A5061" s="2">
        <v>5060</v>
      </c>
      <c r="B5061" s="3" t="s">
        <v>414</v>
      </c>
      <c r="C5061" s="3" t="s">
        <v>28</v>
      </c>
      <c r="D5061" s="3" t="s">
        <v>415</v>
      </c>
      <c r="E5061" s="3" t="s">
        <v>416</v>
      </c>
      <c r="F5061" s="3">
        <v>0.35</v>
      </c>
      <c r="G5061" s="3">
        <v>0.47</v>
      </c>
      <c r="H5061" s="3" t="s">
        <v>31</v>
      </c>
      <c r="I5061" s="2">
        <v>2130</v>
      </c>
      <c r="J5061" s="3" t="s">
        <v>36</v>
      </c>
      <c r="K5061" s="2">
        <v>2130</v>
      </c>
      <c r="L5061" s="3"/>
      <c r="M5061" s="3" t="s">
        <v>33</v>
      </c>
      <c r="N5061" s="3" t="s">
        <v>33</v>
      </c>
      <c r="O5061" s="3" t="s">
        <v>31</v>
      </c>
      <c r="P5061" s="3"/>
      <c r="Q5061" s="3"/>
      <c r="R5061" s="3">
        <v>0</v>
      </c>
      <c r="S5061" s="3">
        <v>1</v>
      </c>
      <c r="T5061" s="2">
        <v>349</v>
      </c>
      <c r="U5061" s="3">
        <v>92.418034279224116</v>
      </c>
      <c r="V5061" s="3">
        <v>675.71223489068257</v>
      </c>
      <c r="W5061" s="3">
        <v>110.90797645756582</v>
      </c>
      <c r="X5061" s="3">
        <v>210368.77649403637</v>
      </c>
      <c r="Y5061" s="3">
        <v>675.71223489068257</v>
      </c>
      <c r="Z5061" s="3">
        <v>110.90787841009778</v>
      </c>
      <c r="AA5061" s="3">
        <v>210368.77649403637</v>
      </c>
      <c r="AB5061">
        <f t="shared" si="130"/>
        <v>675.71223489068257</v>
      </c>
      <c r="AC5061">
        <f t="shared" si="131"/>
        <v>110.90787841009778</v>
      </c>
    </row>
    <row r="5062" spans="1:29" x14ac:dyDescent="0.25">
      <c r="A5062" s="2">
        <v>5061</v>
      </c>
      <c r="B5062" s="3" t="s">
        <v>414</v>
      </c>
      <c r="C5062" s="3" t="s">
        <v>28</v>
      </c>
      <c r="D5062" s="3" t="s">
        <v>415</v>
      </c>
      <c r="E5062" s="3" t="s">
        <v>416</v>
      </c>
      <c r="F5062" s="3">
        <v>0.35</v>
      </c>
      <c r="G5062" s="3">
        <v>0.47</v>
      </c>
      <c r="H5062" s="3" t="s">
        <v>31</v>
      </c>
      <c r="I5062" s="2">
        <v>2130</v>
      </c>
      <c r="J5062" s="3" t="s">
        <v>36</v>
      </c>
      <c r="K5062" s="2">
        <v>2130</v>
      </c>
      <c r="L5062" s="3"/>
      <c r="M5062" s="3" t="s">
        <v>422</v>
      </c>
      <c r="N5062" s="3" t="s">
        <v>422</v>
      </c>
      <c r="O5062" s="3" t="s">
        <v>31</v>
      </c>
      <c r="P5062" s="3"/>
      <c r="Q5062" s="3"/>
      <c r="R5062" s="3">
        <v>0</v>
      </c>
      <c r="S5062" s="3">
        <v>1</v>
      </c>
      <c r="T5062" s="2">
        <v>211</v>
      </c>
      <c r="U5062" s="3">
        <v>78.178500595767261</v>
      </c>
      <c r="V5062" s="3">
        <v>351.15506417491684</v>
      </c>
      <c r="W5062" s="3">
        <v>60.535884477796287</v>
      </c>
      <c r="X5062" s="3">
        <v>71611.985455872913</v>
      </c>
      <c r="Y5062" s="3">
        <v>351.15506417491684</v>
      </c>
      <c r="Z5062" s="3">
        <v>60.535830961445313</v>
      </c>
      <c r="AA5062" s="3">
        <v>71611.985455872913</v>
      </c>
      <c r="AB5062">
        <f t="shared" si="130"/>
        <v>351.15506417491684</v>
      </c>
      <c r="AC5062">
        <f t="shared" si="131"/>
        <v>60.535830961445313</v>
      </c>
    </row>
    <row r="5063" spans="1:29" x14ac:dyDescent="0.25">
      <c r="A5063" s="2">
        <v>5062</v>
      </c>
      <c r="B5063" s="3" t="s">
        <v>414</v>
      </c>
      <c r="C5063" s="3" t="s">
        <v>28</v>
      </c>
      <c r="D5063" s="3" t="s">
        <v>415</v>
      </c>
      <c r="E5063" s="3" t="s">
        <v>416</v>
      </c>
      <c r="F5063" s="3">
        <v>0.35</v>
      </c>
      <c r="G5063" s="3">
        <v>0.47</v>
      </c>
      <c r="H5063" s="3" t="s">
        <v>31</v>
      </c>
      <c r="I5063" s="2">
        <v>2140</v>
      </c>
      <c r="J5063" s="3" t="s">
        <v>228</v>
      </c>
      <c r="K5063" s="2">
        <v>2140</v>
      </c>
      <c r="L5063" s="3"/>
      <c r="M5063" s="3" t="s">
        <v>33</v>
      </c>
      <c r="N5063" s="3" t="s">
        <v>33</v>
      </c>
      <c r="O5063" s="3" t="s">
        <v>31</v>
      </c>
      <c r="P5063" s="3"/>
      <c r="Q5063" s="3"/>
      <c r="R5063" s="3">
        <v>0</v>
      </c>
      <c r="S5063" s="3">
        <v>1</v>
      </c>
      <c r="T5063" s="2">
        <v>21</v>
      </c>
      <c r="U5063" s="3">
        <v>1.5795167520921878</v>
      </c>
      <c r="V5063" s="3">
        <v>10.878176933049234</v>
      </c>
      <c r="W5063" s="3">
        <v>1.8450796055853167</v>
      </c>
      <c r="X5063" s="3">
        <v>3607.1748814099346</v>
      </c>
      <c r="Y5063" s="3">
        <v>10.878176933049234</v>
      </c>
      <c r="Z5063" s="3">
        <v>1.8450779744548129</v>
      </c>
      <c r="AA5063" s="3">
        <v>3607.1748814099346</v>
      </c>
      <c r="AB5063">
        <f t="shared" si="130"/>
        <v>10.878176933049234</v>
      </c>
      <c r="AC5063">
        <f t="shared" si="131"/>
        <v>1.8450779744548129</v>
      </c>
    </row>
    <row r="5064" spans="1:29" x14ac:dyDescent="0.25">
      <c r="A5064" s="2">
        <v>5063</v>
      </c>
      <c r="B5064" s="3" t="s">
        <v>414</v>
      </c>
      <c r="C5064" s="3" t="s">
        <v>28</v>
      </c>
      <c r="D5064" s="3" t="s">
        <v>415</v>
      </c>
      <c r="E5064" s="3" t="s">
        <v>416</v>
      </c>
      <c r="F5064" s="3">
        <v>0.35</v>
      </c>
      <c r="G5064" s="3">
        <v>0.47</v>
      </c>
      <c r="H5064" s="3" t="s">
        <v>31</v>
      </c>
      <c r="I5064" s="2">
        <v>2150</v>
      </c>
      <c r="J5064" s="3" t="s">
        <v>197</v>
      </c>
      <c r="K5064" s="2">
        <v>2150</v>
      </c>
      <c r="L5064" s="3"/>
      <c r="M5064" s="3" t="s">
        <v>33</v>
      </c>
      <c r="N5064" s="3" t="s">
        <v>33</v>
      </c>
      <c r="O5064" s="3" t="s">
        <v>31</v>
      </c>
      <c r="P5064" s="3"/>
      <c r="Q5064" s="3"/>
      <c r="R5064" s="3">
        <v>0</v>
      </c>
      <c r="S5064" s="3">
        <v>1</v>
      </c>
      <c r="T5064" s="2">
        <v>227</v>
      </c>
      <c r="U5064" s="3">
        <v>93.137011882601286</v>
      </c>
      <c r="V5064" s="3">
        <v>618.73955082735961</v>
      </c>
      <c r="W5064" s="3">
        <v>118.4587690002723</v>
      </c>
      <c r="X5064" s="3">
        <v>134044.70692190639</v>
      </c>
      <c r="Y5064" s="3">
        <v>618.73955082735961</v>
      </c>
      <c r="Z5064" s="3">
        <v>118.45866427757568</v>
      </c>
      <c r="AA5064" s="3">
        <v>134044.70692190639</v>
      </c>
      <c r="AB5064">
        <f t="shared" si="130"/>
        <v>618.73955082735961</v>
      </c>
      <c r="AC5064">
        <f t="shared" si="131"/>
        <v>118.45866427757568</v>
      </c>
    </row>
    <row r="5065" spans="1:29" x14ac:dyDescent="0.25">
      <c r="A5065" s="2">
        <v>5064</v>
      </c>
      <c r="B5065" s="3" t="s">
        <v>414</v>
      </c>
      <c r="C5065" s="3" t="s">
        <v>28</v>
      </c>
      <c r="D5065" s="3" t="s">
        <v>415</v>
      </c>
      <c r="E5065" s="3" t="s">
        <v>416</v>
      </c>
      <c r="F5065" s="3">
        <v>0.35</v>
      </c>
      <c r="G5065" s="3">
        <v>0.47</v>
      </c>
      <c r="H5065" s="3" t="s">
        <v>31</v>
      </c>
      <c r="I5065" s="2">
        <v>2150</v>
      </c>
      <c r="J5065" s="3" t="s">
        <v>197</v>
      </c>
      <c r="K5065" s="2">
        <v>2150</v>
      </c>
      <c r="L5065" s="3"/>
      <c r="M5065" s="3" t="s">
        <v>422</v>
      </c>
      <c r="N5065" s="3" t="s">
        <v>422</v>
      </c>
      <c r="O5065" s="3" t="s">
        <v>31</v>
      </c>
      <c r="P5065" s="3"/>
      <c r="Q5065" s="3"/>
      <c r="R5065" s="3">
        <v>0</v>
      </c>
      <c r="S5065" s="3">
        <v>1</v>
      </c>
      <c r="T5065" s="2">
        <v>92</v>
      </c>
      <c r="U5065" s="3">
        <v>26.514635693154965</v>
      </c>
      <c r="V5065" s="3">
        <v>146.84575964325543</v>
      </c>
      <c r="W5065" s="3">
        <v>26.547883263544648</v>
      </c>
      <c r="X5065" s="3">
        <v>32268.066603435422</v>
      </c>
      <c r="Y5065" s="3">
        <v>146.84575964325543</v>
      </c>
      <c r="Z5065" s="3">
        <v>26.547859794062834</v>
      </c>
      <c r="AA5065" s="3">
        <v>32268.066603435422</v>
      </c>
      <c r="AB5065">
        <f t="shared" si="130"/>
        <v>146.84575964325543</v>
      </c>
      <c r="AC5065">
        <f t="shared" si="131"/>
        <v>26.547859794062834</v>
      </c>
    </row>
    <row r="5066" spans="1:29" x14ac:dyDescent="0.25">
      <c r="A5066" s="2">
        <v>5065</v>
      </c>
      <c r="B5066" s="3" t="s">
        <v>414</v>
      </c>
      <c r="C5066" s="3" t="s">
        <v>28</v>
      </c>
      <c r="D5066" s="3" t="s">
        <v>415</v>
      </c>
      <c r="E5066" s="3" t="s">
        <v>416</v>
      </c>
      <c r="F5066" s="3">
        <v>0.35</v>
      </c>
      <c r="G5066" s="3">
        <v>0.47</v>
      </c>
      <c r="H5066" s="3" t="s">
        <v>31</v>
      </c>
      <c r="I5066" s="2">
        <v>2200</v>
      </c>
      <c r="J5066" s="3" t="s">
        <v>141</v>
      </c>
      <c r="K5066" s="2">
        <v>2200</v>
      </c>
      <c r="L5066" s="3"/>
      <c r="M5066" s="3" t="s">
        <v>33</v>
      </c>
      <c r="N5066" s="3" t="s">
        <v>33</v>
      </c>
      <c r="O5066" s="3" t="s">
        <v>31</v>
      </c>
      <c r="P5066" s="3"/>
      <c r="Q5066" s="3"/>
      <c r="R5066" s="3">
        <v>0</v>
      </c>
      <c r="S5066" s="3">
        <v>1</v>
      </c>
      <c r="T5066" s="2">
        <v>9</v>
      </c>
      <c r="U5066" s="3">
        <v>0.91722335773143959</v>
      </c>
      <c r="V5066" s="3">
        <v>4.7270211123543007</v>
      </c>
      <c r="W5066" s="3">
        <v>0.6990325378584662</v>
      </c>
      <c r="X5066" s="3">
        <v>1675.1292617213619</v>
      </c>
      <c r="Y5066" s="3">
        <v>4.7270211123543007</v>
      </c>
      <c r="Z5066" s="3">
        <v>0.69903191988334445</v>
      </c>
      <c r="AA5066" s="3">
        <v>1675.1292617213619</v>
      </c>
      <c r="AB5066">
        <f t="shared" si="130"/>
        <v>4.7270211123543007</v>
      </c>
      <c r="AC5066">
        <f t="shared" si="131"/>
        <v>0.69903191988334445</v>
      </c>
    </row>
    <row r="5067" spans="1:29" x14ac:dyDescent="0.25">
      <c r="A5067" s="2">
        <v>5066</v>
      </c>
      <c r="B5067" s="3" t="s">
        <v>414</v>
      </c>
      <c r="C5067" s="3" t="s">
        <v>28</v>
      </c>
      <c r="D5067" s="3" t="s">
        <v>415</v>
      </c>
      <c r="E5067" s="3" t="s">
        <v>416</v>
      </c>
      <c r="F5067" s="3">
        <v>0.35</v>
      </c>
      <c r="G5067" s="3">
        <v>0.47</v>
      </c>
      <c r="H5067" s="3" t="s">
        <v>31</v>
      </c>
      <c r="I5067" s="2">
        <v>2200</v>
      </c>
      <c r="J5067" s="3" t="s">
        <v>141</v>
      </c>
      <c r="K5067" s="2">
        <v>2200</v>
      </c>
      <c r="L5067" s="3"/>
      <c r="M5067" s="3" t="s">
        <v>422</v>
      </c>
      <c r="N5067" s="3" t="s">
        <v>422</v>
      </c>
      <c r="O5067" s="3" t="s">
        <v>31</v>
      </c>
      <c r="P5067" s="3"/>
      <c r="Q5067" s="3"/>
      <c r="R5067" s="3">
        <v>0</v>
      </c>
      <c r="S5067" s="3">
        <v>1</v>
      </c>
      <c r="T5067" s="2">
        <v>35</v>
      </c>
      <c r="U5067" s="3">
        <v>7.6340216859396275</v>
      </c>
      <c r="V5067" s="3">
        <v>26.653220738579456</v>
      </c>
      <c r="W5067" s="3">
        <v>2.3488330662285479</v>
      </c>
      <c r="X5067" s="3">
        <v>7774.1163515650678</v>
      </c>
      <c r="Y5067" s="3">
        <v>26.653220738579456</v>
      </c>
      <c r="Z5067" s="3">
        <v>2.3488309897581074</v>
      </c>
      <c r="AA5067" s="3">
        <v>7774.1163515650678</v>
      </c>
      <c r="AB5067">
        <f t="shared" si="130"/>
        <v>26.653220738579456</v>
      </c>
      <c r="AC5067">
        <f t="shared" si="131"/>
        <v>2.3488309897581074</v>
      </c>
    </row>
    <row r="5068" spans="1:29" x14ac:dyDescent="0.25">
      <c r="A5068" s="2">
        <v>5067</v>
      </c>
      <c r="B5068" s="3" t="s">
        <v>414</v>
      </c>
      <c r="C5068" s="3" t="s">
        <v>28</v>
      </c>
      <c r="D5068" s="3" t="s">
        <v>415</v>
      </c>
      <c r="E5068" s="3" t="s">
        <v>416</v>
      </c>
      <c r="F5068" s="3">
        <v>0.35</v>
      </c>
      <c r="G5068" s="3">
        <v>0.47</v>
      </c>
      <c r="H5068" s="3" t="s">
        <v>31</v>
      </c>
      <c r="I5068" s="2">
        <v>2210</v>
      </c>
      <c r="J5068" s="3" t="s">
        <v>37</v>
      </c>
      <c r="K5068" s="2">
        <v>2210</v>
      </c>
      <c r="L5068" s="3"/>
      <c r="M5068" s="3" t="s">
        <v>33</v>
      </c>
      <c r="N5068" s="3" t="s">
        <v>33</v>
      </c>
      <c r="O5068" s="3" t="s">
        <v>31</v>
      </c>
      <c r="P5068" s="3"/>
      <c r="Q5068" s="3"/>
      <c r="R5068" s="3">
        <v>0</v>
      </c>
      <c r="S5068" s="3">
        <v>1</v>
      </c>
      <c r="T5068" s="2">
        <v>2329</v>
      </c>
      <c r="U5068" s="3">
        <v>594.15318444307673</v>
      </c>
      <c r="V5068" s="3">
        <v>3145.0006988981672</v>
      </c>
      <c r="W5068" s="3">
        <v>384.61162947898583</v>
      </c>
      <c r="X5068" s="3">
        <v>1209436.8598351185</v>
      </c>
      <c r="Y5068" s="3">
        <v>3145.0006988981672</v>
      </c>
      <c r="Z5068" s="3">
        <v>384.61128946560098</v>
      </c>
      <c r="AA5068" s="3">
        <v>1209436.8598351185</v>
      </c>
      <c r="AB5068">
        <f t="shared" si="130"/>
        <v>3145.0006988981672</v>
      </c>
      <c r="AC5068">
        <f t="shared" si="131"/>
        <v>384.61128946560098</v>
      </c>
    </row>
    <row r="5069" spans="1:29" x14ac:dyDescent="0.25">
      <c r="A5069" s="2">
        <v>5068</v>
      </c>
      <c r="B5069" s="3" t="s">
        <v>414</v>
      </c>
      <c r="C5069" s="3" t="s">
        <v>28</v>
      </c>
      <c r="D5069" s="3" t="s">
        <v>415</v>
      </c>
      <c r="E5069" s="3" t="s">
        <v>416</v>
      </c>
      <c r="F5069" s="3">
        <v>0.35</v>
      </c>
      <c r="G5069" s="3">
        <v>0.47</v>
      </c>
      <c r="H5069" s="3" t="s">
        <v>31</v>
      </c>
      <c r="I5069" s="2">
        <v>2210</v>
      </c>
      <c r="J5069" s="3" t="s">
        <v>37</v>
      </c>
      <c r="K5069" s="2">
        <v>2210</v>
      </c>
      <c r="L5069" s="3"/>
      <c r="M5069" s="3" t="s">
        <v>420</v>
      </c>
      <c r="N5069" s="3" t="s">
        <v>421</v>
      </c>
      <c r="O5069" s="3" t="s">
        <v>31</v>
      </c>
      <c r="P5069" s="3"/>
      <c r="Q5069" s="3"/>
      <c r="R5069" s="3">
        <v>0</v>
      </c>
      <c r="S5069" s="3">
        <v>1</v>
      </c>
      <c r="T5069" s="2">
        <v>12</v>
      </c>
      <c r="U5069" s="3">
        <v>1.1614275014307966</v>
      </c>
      <c r="V5069" s="3">
        <v>4.5089324145411984</v>
      </c>
      <c r="W5069" s="3">
        <v>0.45716071281813736</v>
      </c>
      <c r="X5069" s="3">
        <v>1494.6045597930874</v>
      </c>
      <c r="Y5069" s="3">
        <v>4.5089324145411984</v>
      </c>
      <c r="Z5069" s="3">
        <v>0.45716030866821195</v>
      </c>
      <c r="AA5069" s="3">
        <v>1494.6045597930874</v>
      </c>
      <c r="AB5069">
        <f t="shared" si="130"/>
        <v>4.5089324145411984</v>
      </c>
      <c r="AC5069">
        <f t="shared" si="131"/>
        <v>0.45716030866821195</v>
      </c>
    </row>
    <row r="5070" spans="1:29" x14ac:dyDescent="0.25">
      <c r="A5070" s="2">
        <v>5069</v>
      </c>
      <c r="B5070" s="3" t="s">
        <v>414</v>
      </c>
      <c r="C5070" s="3" t="s">
        <v>28</v>
      </c>
      <c r="D5070" s="3" t="s">
        <v>415</v>
      </c>
      <c r="E5070" s="3" t="s">
        <v>416</v>
      </c>
      <c r="F5070" s="3">
        <v>0.35</v>
      </c>
      <c r="G5070" s="3">
        <v>0.47</v>
      </c>
      <c r="H5070" s="3" t="s">
        <v>31</v>
      </c>
      <c r="I5070" s="2">
        <v>2210</v>
      </c>
      <c r="J5070" s="3" t="s">
        <v>37</v>
      </c>
      <c r="K5070" s="2">
        <v>2210</v>
      </c>
      <c r="L5070" s="3"/>
      <c r="M5070" s="3" t="s">
        <v>423</v>
      </c>
      <c r="N5070" s="3" t="s">
        <v>424</v>
      </c>
      <c r="O5070" s="3" t="s">
        <v>31</v>
      </c>
      <c r="P5070" s="3"/>
      <c r="Q5070" s="3"/>
      <c r="R5070" s="3">
        <v>0</v>
      </c>
      <c r="S5070" s="3">
        <v>1</v>
      </c>
      <c r="T5070" s="2">
        <v>148</v>
      </c>
      <c r="U5070" s="3">
        <v>62.710468132560031</v>
      </c>
      <c r="V5070" s="3">
        <v>316.22433338661489</v>
      </c>
      <c r="W5070" s="3">
        <v>37.864282885353433</v>
      </c>
      <c r="X5070" s="3">
        <v>130134.36495773967</v>
      </c>
      <c r="Y5070" s="3">
        <v>316.22433338661489</v>
      </c>
      <c r="Z5070" s="3">
        <v>37.864249411682863</v>
      </c>
      <c r="AA5070" s="3">
        <v>130134.36495773967</v>
      </c>
      <c r="AB5070">
        <f t="shared" si="130"/>
        <v>316.22433338661489</v>
      </c>
      <c r="AC5070">
        <f t="shared" si="131"/>
        <v>37.864249411682863</v>
      </c>
    </row>
    <row r="5071" spans="1:29" x14ac:dyDescent="0.25">
      <c r="A5071" s="2">
        <v>5070</v>
      </c>
      <c r="B5071" s="3" t="s">
        <v>414</v>
      </c>
      <c r="C5071" s="3" t="s">
        <v>28</v>
      </c>
      <c r="D5071" s="3" t="s">
        <v>415</v>
      </c>
      <c r="E5071" s="3" t="s">
        <v>416</v>
      </c>
      <c r="F5071" s="3">
        <v>0.35</v>
      </c>
      <c r="G5071" s="3">
        <v>0.47</v>
      </c>
      <c r="H5071" s="3" t="s">
        <v>31</v>
      </c>
      <c r="I5071" s="2">
        <v>2210</v>
      </c>
      <c r="J5071" s="3" t="s">
        <v>37</v>
      </c>
      <c r="K5071" s="2">
        <v>2210</v>
      </c>
      <c r="L5071" s="3"/>
      <c r="M5071" s="3" t="s">
        <v>34</v>
      </c>
      <c r="N5071" s="3" t="s">
        <v>35</v>
      </c>
      <c r="O5071" s="3" t="s">
        <v>31</v>
      </c>
      <c r="P5071" s="3"/>
      <c r="Q5071" s="3"/>
      <c r="R5071" s="3">
        <v>0</v>
      </c>
      <c r="S5071" s="3">
        <v>1</v>
      </c>
      <c r="T5071" s="2">
        <v>224</v>
      </c>
      <c r="U5071" s="3">
        <v>85.660712516878206</v>
      </c>
      <c r="V5071" s="3">
        <v>222.12969197975426</v>
      </c>
      <c r="W5071" s="3">
        <v>30.312749603271232</v>
      </c>
      <c r="X5071" s="3">
        <v>113198.64735616432</v>
      </c>
      <c r="Y5071" s="3">
        <v>222.12969197975426</v>
      </c>
      <c r="Z5071" s="3">
        <v>30.312722805484068</v>
      </c>
      <c r="AA5071" s="3">
        <v>113198.64735616432</v>
      </c>
      <c r="AB5071">
        <f t="shared" si="130"/>
        <v>222.12969197975426</v>
      </c>
      <c r="AC5071">
        <f t="shared" si="131"/>
        <v>30.312722805484068</v>
      </c>
    </row>
    <row r="5072" spans="1:29" x14ac:dyDescent="0.25">
      <c r="A5072" s="2">
        <v>5071</v>
      </c>
      <c r="B5072" s="3" t="s">
        <v>414</v>
      </c>
      <c r="C5072" s="3" t="s">
        <v>28</v>
      </c>
      <c r="D5072" s="3" t="s">
        <v>415</v>
      </c>
      <c r="E5072" s="3" t="s">
        <v>416</v>
      </c>
      <c r="F5072" s="3">
        <v>0.35</v>
      </c>
      <c r="G5072" s="3">
        <v>0.47</v>
      </c>
      <c r="H5072" s="3" t="s">
        <v>31</v>
      </c>
      <c r="I5072" s="2">
        <v>2210</v>
      </c>
      <c r="J5072" s="3" t="s">
        <v>37</v>
      </c>
      <c r="K5072" s="2">
        <v>2210</v>
      </c>
      <c r="L5072" s="3"/>
      <c r="M5072" s="3" t="s">
        <v>422</v>
      </c>
      <c r="N5072" s="3" t="s">
        <v>422</v>
      </c>
      <c r="O5072" s="3" t="s">
        <v>31</v>
      </c>
      <c r="P5072" s="3"/>
      <c r="Q5072" s="3"/>
      <c r="R5072" s="3">
        <v>0</v>
      </c>
      <c r="S5072" s="3">
        <v>1</v>
      </c>
      <c r="T5072" s="2">
        <v>1817</v>
      </c>
      <c r="U5072" s="3">
        <v>749.79469220035094</v>
      </c>
      <c r="V5072" s="3">
        <v>2410.3347069738593</v>
      </c>
      <c r="W5072" s="3">
        <v>230.06236109287778</v>
      </c>
      <c r="X5072" s="3">
        <v>748706.24028008734</v>
      </c>
      <c r="Y5072" s="3">
        <v>2410.3347069738593</v>
      </c>
      <c r="Z5072" s="3">
        <v>230.0621577077585</v>
      </c>
      <c r="AA5072" s="3">
        <v>748706.24028008734</v>
      </c>
      <c r="AB5072">
        <f t="shared" si="130"/>
        <v>2410.3347069738593</v>
      </c>
      <c r="AC5072">
        <f t="shared" si="131"/>
        <v>230.0621577077585</v>
      </c>
    </row>
    <row r="5073" spans="1:29" x14ac:dyDescent="0.25">
      <c r="A5073" s="2">
        <v>5072</v>
      </c>
      <c r="B5073" s="3" t="s">
        <v>414</v>
      </c>
      <c r="C5073" s="3" t="s">
        <v>28</v>
      </c>
      <c r="D5073" s="3" t="s">
        <v>415</v>
      </c>
      <c r="E5073" s="3" t="s">
        <v>416</v>
      </c>
      <c r="F5073" s="3">
        <v>0.35</v>
      </c>
      <c r="G5073" s="3">
        <v>0.47</v>
      </c>
      <c r="H5073" s="3" t="s">
        <v>31</v>
      </c>
      <c r="I5073" s="2">
        <v>2240</v>
      </c>
      <c r="J5073" s="3" t="s">
        <v>38</v>
      </c>
      <c r="K5073" s="2">
        <v>2240</v>
      </c>
      <c r="L5073" s="3"/>
      <c r="M5073" s="3" t="s">
        <v>33</v>
      </c>
      <c r="N5073" s="3" t="s">
        <v>33</v>
      </c>
      <c r="O5073" s="3" t="s">
        <v>31</v>
      </c>
      <c r="P5073" s="3"/>
      <c r="Q5073" s="3"/>
      <c r="R5073" s="3">
        <v>0</v>
      </c>
      <c r="S5073" s="3">
        <v>1</v>
      </c>
      <c r="T5073" s="2">
        <v>608</v>
      </c>
      <c r="U5073" s="3">
        <v>243.31158405402405</v>
      </c>
      <c r="V5073" s="3">
        <v>920.58341361315127</v>
      </c>
      <c r="W5073" s="3">
        <v>178.93598031829578</v>
      </c>
      <c r="X5073" s="3">
        <v>391610.53266015521</v>
      </c>
      <c r="Y5073" s="3">
        <v>920.58341361315127</v>
      </c>
      <c r="Z5073" s="3">
        <v>178.93582213111765</v>
      </c>
      <c r="AA5073" s="3">
        <v>391610.53266015521</v>
      </c>
      <c r="AB5073">
        <f t="shared" si="130"/>
        <v>920.58341361315127</v>
      </c>
      <c r="AC5073">
        <f t="shared" si="131"/>
        <v>178.93582213111765</v>
      </c>
    </row>
    <row r="5074" spans="1:29" x14ac:dyDescent="0.25">
      <c r="A5074" s="2">
        <v>5073</v>
      </c>
      <c r="B5074" s="3" t="s">
        <v>414</v>
      </c>
      <c r="C5074" s="3" t="s">
        <v>28</v>
      </c>
      <c r="D5074" s="3" t="s">
        <v>415</v>
      </c>
      <c r="E5074" s="3" t="s">
        <v>416</v>
      </c>
      <c r="F5074" s="3">
        <v>0.35</v>
      </c>
      <c r="G5074" s="3">
        <v>0.47</v>
      </c>
      <c r="H5074" s="3" t="s">
        <v>31</v>
      </c>
      <c r="I5074" s="2">
        <v>2240</v>
      </c>
      <c r="J5074" s="3" t="s">
        <v>38</v>
      </c>
      <c r="K5074" s="2">
        <v>2240</v>
      </c>
      <c r="L5074" s="3"/>
      <c r="M5074" s="3" t="s">
        <v>420</v>
      </c>
      <c r="N5074" s="3" t="s">
        <v>421</v>
      </c>
      <c r="O5074" s="3" t="s">
        <v>31</v>
      </c>
      <c r="P5074" s="3"/>
      <c r="Q5074" s="3"/>
      <c r="R5074" s="3">
        <v>0</v>
      </c>
      <c r="S5074" s="3">
        <v>1</v>
      </c>
      <c r="T5074" s="2">
        <v>6</v>
      </c>
      <c r="U5074" s="3">
        <v>0.25264827280840751</v>
      </c>
      <c r="V5074" s="3">
        <v>2.1899952580311686</v>
      </c>
      <c r="W5074" s="3">
        <v>0.3021549968014049</v>
      </c>
      <c r="X5074" s="3">
        <v>772.55495833102395</v>
      </c>
      <c r="Y5074" s="3">
        <v>2.1899952580311686</v>
      </c>
      <c r="Z5074" s="3">
        <v>0.30215472968326501</v>
      </c>
      <c r="AA5074" s="3">
        <v>772.55495833102395</v>
      </c>
      <c r="AB5074">
        <f t="shared" si="130"/>
        <v>2.1899952580311686</v>
      </c>
      <c r="AC5074">
        <f t="shared" si="131"/>
        <v>0.30215472968326501</v>
      </c>
    </row>
    <row r="5075" spans="1:29" x14ac:dyDescent="0.25">
      <c r="A5075" s="2">
        <v>5074</v>
      </c>
      <c r="B5075" s="3" t="s">
        <v>414</v>
      </c>
      <c r="C5075" s="3" t="s">
        <v>28</v>
      </c>
      <c r="D5075" s="3" t="s">
        <v>415</v>
      </c>
      <c r="E5075" s="3" t="s">
        <v>416</v>
      </c>
      <c r="F5075" s="3">
        <v>0.35</v>
      </c>
      <c r="G5075" s="3">
        <v>0.47</v>
      </c>
      <c r="H5075" s="3" t="s">
        <v>31</v>
      </c>
      <c r="I5075" s="2">
        <v>2240</v>
      </c>
      <c r="J5075" s="3" t="s">
        <v>38</v>
      </c>
      <c r="K5075" s="2">
        <v>2240</v>
      </c>
      <c r="L5075" s="3"/>
      <c r="M5075" s="3" t="s">
        <v>423</v>
      </c>
      <c r="N5075" s="3" t="s">
        <v>424</v>
      </c>
      <c r="O5075" s="3" t="s">
        <v>31</v>
      </c>
      <c r="P5075" s="3"/>
      <c r="Q5075" s="3"/>
      <c r="R5075" s="3">
        <v>0</v>
      </c>
      <c r="S5075" s="3">
        <v>1</v>
      </c>
      <c r="T5075" s="2">
        <v>6</v>
      </c>
      <c r="U5075" s="3">
        <v>1.0834084359327587</v>
      </c>
      <c r="V5075" s="3">
        <v>7.0205885083501052</v>
      </c>
      <c r="W5075" s="3">
        <v>1.1693510590075411</v>
      </c>
      <c r="X5075" s="3">
        <v>2809.8897559251864</v>
      </c>
      <c r="Y5075" s="3">
        <v>7.0205885083501052</v>
      </c>
      <c r="Z5075" s="3">
        <v>1.1693500252504172</v>
      </c>
      <c r="AA5075" s="3">
        <v>2809.8897559251864</v>
      </c>
      <c r="AB5075">
        <f t="shared" si="130"/>
        <v>7.0205885083501052</v>
      </c>
      <c r="AC5075">
        <f t="shared" si="131"/>
        <v>1.1693500252504172</v>
      </c>
    </row>
    <row r="5076" spans="1:29" x14ac:dyDescent="0.25">
      <c r="A5076" s="2">
        <v>5075</v>
      </c>
      <c r="B5076" s="3" t="s">
        <v>414</v>
      </c>
      <c r="C5076" s="3" t="s">
        <v>28</v>
      </c>
      <c r="D5076" s="3" t="s">
        <v>415</v>
      </c>
      <c r="E5076" s="3" t="s">
        <v>416</v>
      </c>
      <c r="F5076" s="3">
        <v>0.35</v>
      </c>
      <c r="G5076" s="3">
        <v>0.47</v>
      </c>
      <c r="H5076" s="3" t="s">
        <v>31</v>
      </c>
      <c r="I5076" s="2">
        <v>2240</v>
      </c>
      <c r="J5076" s="3" t="s">
        <v>38</v>
      </c>
      <c r="K5076" s="2">
        <v>2240</v>
      </c>
      <c r="L5076" s="3"/>
      <c r="M5076" s="3" t="s">
        <v>34</v>
      </c>
      <c r="N5076" s="3" t="s">
        <v>35</v>
      </c>
      <c r="O5076" s="3" t="s">
        <v>31</v>
      </c>
      <c r="P5076" s="3"/>
      <c r="Q5076" s="3"/>
      <c r="R5076" s="3">
        <v>0</v>
      </c>
      <c r="S5076" s="3">
        <v>1</v>
      </c>
      <c r="T5076" s="2">
        <v>86</v>
      </c>
      <c r="U5076" s="3">
        <v>39.184485308889855</v>
      </c>
      <c r="V5076" s="3">
        <v>195.29007464864554</v>
      </c>
      <c r="W5076" s="3">
        <v>28.776147865693879</v>
      </c>
      <c r="X5076" s="3">
        <v>95815.544783100282</v>
      </c>
      <c r="Y5076" s="3">
        <v>195.29007464864554</v>
      </c>
      <c r="Z5076" s="3">
        <v>28.77612242632938</v>
      </c>
      <c r="AA5076" s="3">
        <v>95815.544783100282</v>
      </c>
      <c r="AB5076">
        <f t="shared" si="130"/>
        <v>195.29007464864554</v>
      </c>
      <c r="AC5076">
        <f t="shared" si="131"/>
        <v>28.77612242632938</v>
      </c>
    </row>
    <row r="5077" spans="1:29" x14ac:dyDescent="0.25">
      <c r="A5077" s="2">
        <v>5076</v>
      </c>
      <c r="B5077" s="3" t="s">
        <v>414</v>
      </c>
      <c r="C5077" s="3" t="s">
        <v>28</v>
      </c>
      <c r="D5077" s="3" t="s">
        <v>415</v>
      </c>
      <c r="E5077" s="3" t="s">
        <v>416</v>
      </c>
      <c r="F5077" s="3">
        <v>0.35</v>
      </c>
      <c r="G5077" s="3">
        <v>0.47</v>
      </c>
      <c r="H5077" s="3" t="s">
        <v>31</v>
      </c>
      <c r="I5077" s="2">
        <v>2240</v>
      </c>
      <c r="J5077" s="3" t="s">
        <v>38</v>
      </c>
      <c r="K5077" s="2">
        <v>2240</v>
      </c>
      <c r="L5077" s="3"/>
      <c r="M5077" s="3" t="s">
        <v>422</v>
      </c>
      <c r="N5077" s="3" t="s">
        <v>422</v>
      </c>
      <c r="O5077" s="3" t="s">
        <v>31</v>
      </c>
      <c r="P5077" s="3"/>
      <c r="Q5077" s="3"/>
      <c r="R5077" s="3">
        <v>0</v>
      </c>
      <c r="S5077" s="3">
        <v>1</v>
      </c>
      <c r="T5077" s="2">
        <v>229</v>
      </c>
      <c r="U5077" s="3">
        <v>105.3134731167973</v>
      </c>
      <c r="V5077" s="3">
        <v>346.33470907577833</v>
      </c>
      <c r="W5077" s="3">
        <v>74.117761113436359</v>
      </c>
      <c r="X5077" s="3">
        <v>137048.10149227086</v>
      </c>
      <c r="Y5077" s="3">
        <v>346.33470907577833</v>
      </c>
      <c r="Z5077" s="3">
        <v>74.117695590116597</v>
      </c>
      <c r="AA5077" s="3">
        <v>137048.10149227086</v>
      </c>
      <c r="AB5077">
        <f t="shared" si="130"/>
        <v>346.33470907577833</v>
      </c>
      <c r="AC5077">
        <f t="shared" si="131"/>
        <v>74.117695590116597</v>
      </c>
    </row>
    <row r="5078" spans="1:29" x14ac:dyDescent="0.25">
      <c r="A5078" s="2">
        <v>5077</v>
      </c>
      <c r="B5078" s="3" t="s">
        <v>414</v>
      </c>
      <c r="C5078" s="3" t="s">
        <v>28</v>
      </c>
      <c r="D5078" s="3" t="s">
        <v>415</v>
      </c>
      <c r="E5078" s="3" t="s">
        <v>416</v>
      </c>
      <c r="F5078" s="3">
        <v>0.35</v>
      </c>
      <c r="G5078" s="3">
        <v>0.47</v>
      </c>
      <c r="H5078" s="3" t="s">
        <v>31</v>
      </c>
      <c r="I5078" s="2">
        <v>2320</v>
      </c>
      <c r="J5078" s="3" t="s">
        <v>425</v>
      </c>
      <c r="K5078" s="2">
        <v>1000</v>
      </c>
      <c r="L5078" s="3"/>
      <c r="M5078" s="3" t="s">
        <v>417</v>
      </c>
      <c r="N5078" s="3" t="s">
        <v>418</v>
      </c>
      <c r="O5078" s="3" t="s">
        <v>31</v>
      </c>
      <c r="P5078" s="3"/>
      <c r="Q5078" s="3"/>
      <c r="R5078" s="3">
        <v>0</v>
      </c>
      <c r="S5078" s="3">
        <v>1</v>
      </c>
      <c r="T5078" s="2">
        <v>7</v>
      </c>
      <c r="U5078" s="3">
        <v>0.40173223714889339</v>
      </c>
      <c r="V5078" s="3">
        <v>3.128893357566763</v>
      </c>
      <c r="W5078" s="3">
        <v>0.45652062757070738</v>
      </c>
      <c r="X5078" s="3">
        <v>980.88628295545379</v>
      </c>
      <c r="Y5078" s="3">
        <v>3.128893357566763</v>
      </c>
      <c r="Z5078" s="3">
        <v>0.45652022398664588</v>
      </c>
      <c r="AA5078" s="3">
        <v>980.88628295545379</v>
      </c>
      <c r="AB5078">
        <f t="shared" si="130"/>
        <v>3.128893357566763</v>
      </c>
      <c r="AC5078">
        <f t="shared" si="131"/>
        <v>0.45652022398664588</v>
      </c>
    </row>
    <row r="5079" spans="1:29" x14ac:dyDescent="0.25">
      <c r="A5079" s="2">
        <v>5078</v>
      </c>
      <c r="B5079" s="3" t="s">
        <v>414</v>
      </c>
      <c r="C5079" s="3" t="s">
        <v>28</v>
      </c>
      <c r="D5079" s="3" t="s">
        <v>415</v>
      </c>
      <c r="E5079" s="3" t="s">
        <v>416</v>
      </c>
      <c r="F5079" s="3">
        <v>0.35</v>
      </c>
      <c r="G5079" s="3">
        <v>0.47</v>
      </c>
      <c r="H5079" s="3" t="s">
        <v>31</v>
      </c>
      <c r="I5079" s="2">
        <v>2320</v>
      </c>
      <c r="J5079" s="3" t="s">
        <v>425</v>
      </c>
      <c r="K5079" s="2">
        <v>2320</v>
      </c>
      <c r="L5079" s="3"/>
      <c r="M5079" s="3" t="s">
        <v>417</v>
      </c>
      <c r="N5079" s="3" t="s">
        <v>418</v>
      </c>
      <c r="O5079" s="3" t="s">
        <v>31</v>
      </c>
      <c r="P5079" s="3"/>
      <c r="Q5079" s="3"/>
      <c r="R5079" s="3">
        <v>0</v>
      </c>
      <c r="S5079" s="3">
        <v>1</v>
      </c>
      <c r="T5079" s="2">
        <v>13</v>
      </c>
      <c r="U5079" s="3">
        <v>1.3751236676088596</v>
      </c>
      <c r="V5079" s="3">
        <v>10.26656491449619</v>
      </c>
      <c r="W5079" s="3">
        <v>1.4931510675063939</v>
      </c>
      <c r="X5079" s="3">
        <v>3250.175593709479</v>
      </c>
      <c r="Y5079" s="3">
        <v>10.26656491449619</v>
      </c>
      <c r="Z5079" s="3">
        <v>1.493149747496</v>
      </c>
      <c r="AA5079" s="3">
        <v>3250.175593709479</v>
      </c>
      <c r="AB5079">
        <f t="shared" si="130"/>
        <v>10.26656491449619</v>
      </c>
      <c r="AC5079">
        <f t="shared" si="131"/>
        <v>1.493149747496</v>
      </c>
    </row>
    <row r="5080" spans="1:29" x14ac:dyDescent="0.25">
      <c r="A5080" s="2">
        <v>5079</v>
      </c>
      <c r="B5080" s="3" t="s">
        <v>414</v>
      </c>
      <c r="C5080" s="3" t="s">
        <v>28</v>
      </c>
      <c r="D5080" s="3" t="s">
        <v>415</v>
      </c>
      <c r="E5080" s="3" t="s">
        <v>416</v>
      </c>
      <c r="F5080" s="3">
        <v>0.35</v>
      </c>
      <c r="G5080" s="3">
        <v>0.47</v>
      </c>
      <c r="H5080" s="3" t="s">
        <v>31</v>
      </c>
      <c r="I5080" s="2">
        <v>2320</v>
      </c>
      <c r="J5080" s="3" t="s">
        <v>425</v>
      </c>
      <c r="K5080" s="2">
        <v>2320</v>
      </c>
      <c r="L5080" s="3"/>
      <c r="M5080" s="3" t="s">
        <v>422</v>
      </c>
      <c r="N5080" s="3" t="s">
        <v>422</v>
      </c>
      <c r="O5080" s="3" t="s">
        <v>31</v>
      </c>
      <c r="P5080" s="3"/>
      <c r="Q5080" s="3"/>
      <c r="R5080" s="3">
        <v>0</v>
      </c>
      <c r="S5080" s="3">
        <v>1</v>
      </c>
      <c r="T5080" s="2">
        <v>9</v>
      </c>
      <c r="U5080" s="3">
        <v>0.83232305833386999</v>
      </c>
      <c r="V5080" s="3">
        <v>4.6011481281398448</v>
      </c>
      <c r="W5080" s="3">
        <v>0.64116905843682348</v>
      </c>
      <c r="X5080" s="3">
        <v>1690.1113312711466</v>
      </c>
      <c r="Y5080" s="3">
        <v>4.6011481281398448</v>
      </c>
      <c r="Z5080" s="3">
        <v>0.64116849161552925</v>
      </c>
      <c r="AA5080" s="3">
        <v>1690.1113312711466</v>
      </c>
      <c r="AB5080">
        <f t="shared" si="130"/>
        <v>4.6011481281398448</v>
      </c>
      <c r="AC5080">
        <f t="shared" si="131"/>
        <v>0.64116849161552925</v>
      </c>
    </row>
    <row r="5081" spans="1:29" x14ac:dyDescent="0.25">
      <c r="A5081" s="2">
        <v>5080</v>
      </c>
      <c r="B5081" s="3" t="s">
        <v>414</v>
      </c>
      <c r="C5081" s="3" t="s">
        <v>28</v>
      </c>
      <c r="D5081" s="3" t="s">
        <v>415</v>
      </c>
      <c r="E5081" s="3" t="s">
        <v>416</v>
      </c>
      <c r="F5081" s="3">
        <v>0.35</v>
      </c>
      <c r="G5081" s="3">
        <v>0.47</v>
      </c>
      <c r="H5081" s="3" t="s">
        <v>31</v>
      </c>
      <c r="I5081" s="2">
        <v>2400</v>
      </c>
      <c r="J5081" s="3" t="s">
        <v>229</v>
      </c>
      <c r="K5081" s="2">
        <v>2400</v>
      </c>
      <c r="L5081" s="3"/>
      <c r="M5081" s="3" t="s">
        <v>33</v>
      </c>
      <c r="N5081" s="3" t="s">
        <v>33</v>
      </c>
      <c r="O5081" s="3" t="s">
        <v>31</v>
      </c>
      <c r="P5081" s="3"/>
      <c r="Q5081" s="3"/>
      <c r="R5081" s="3">
        <v>0</v>
      </c>
      <c r="S5081" s="3">
        <v>1</v>
      </c>
      <c r="T5081" s="2">
        <v>22</v>
      </c>
      <c r="U5081" s="3">
        <v>5.9697164795856699</v>
      </c>
      <c r="V5081" s="3">
        <v>27.555212557298937</v>
      </c>
      <c r="W5081" s="3">
        <v>4.2464341916723631</v>
      </c>
      <c r="X5081" s="3">
        <v>12007.680251932137</v>
      </c>
      <c r="Y5081" s="3">
        <v>27.555212557298937</v>
      </c>
      <c r="Z5081" s="3">
        <v>4.2464304376401065</v>
      </c>
      <c r="AA5081" s="3">
        <v>12007.680251932137</v>
      </c>
      <c r="AB5081">
        <f t="shared" si="130"/>
        <v>27.555212557298937</v>
      </c>
      <c r="AC5081">
        <f t="shared" si="131"/>
        <v>4.2464304376401065</v>
      </c>
    </row>
    <row r="5082" spans="1:29" x14ac:dyDescent="0.25">
      <c r="A5082" s="2">
        <v>5081</v>
      </c>
      <c r="B5082" s="3" t="s">
        <v>414</v>
      </c>
      <c r="C5082" s="3" t="s">
        <v>28</v>
      </c>
      <c r="D5082" s="3" t="s">
        <v>415</v>
      </c>
      <c r="E5082" s="3" t="s">
        <v>416</v>
      </c>
      <c r="F5082" s="3">
        <v>0.35</v>
      </c>
      <c r="G5082" s="3">
        <v>0.47</v>
      </c>
      <c r="H5082" s="3" t="s">
        <v>31</v>
      </c>
      <c r="I5082" s="2">
        <v>2410</v>
      </c>
      <c r="J5082" s="3" t="s">
        <v>113</v>
      </c>
      <c r="K5082" s="2">
        <v>2410</v>
      </c>
      <c r="L5082" s="3"/>
      <c r="M5082" s="3" t="s">
        <v>33</v>
      </c>
      <c r="N5082" s="3" t="s">
        <v>33</v>
      </c>
      <c r="O5082" s="3" t="s">
        <v>31</v>
      </c>
      <c r="P5082" s="3"/>
      <c r="Q5082" s="3"/>
      <c r="R5082" s="3">
        <v>0</v>
      </c>
      <c r="S5082" s="3">
        <v>1</v>
      </c>
      <c r="T5082" s="2">
        <v>17</v>
      </c>
      <c r="U5082" s="3">
        <v>1.1573400667635079</v>
      </c>
      <c r="V5082" s="3">
        <v>5.6333655591837468</v>
      </c>
      <c r="W5082" s="3">
        <v>0.92781842949966464</v>
      </c>
      <c r="X5082" s="3">
        <v>1538.9380608013971</v>
      </c>
      <c r="Y5082" s="3">
        <v>5.6333655591837468</v>
      </c>
      <c r="Z5082" s="3">
        <v>0.9278176092678756</v>
      </c>
      <c r="AA5082" s="3">
        <v>1538.9380608013971</v>
      </c>
      <c r="AB5082">
        <f t="shared" si="130"/>
        <v>5.6333655591837468</v>
      </c>
      <c r="AC5082">
        <f t="shared" si="131"/>
        <v>0.9278176092678756</v>
      </c>
    </row>
    <row r="5083" spans="1:29" x14ac:dyDescent="0.25">
      <c r="A5083" s="2">
        <v>5082</v>
      </c>
      <c r="B5083" s="3" t="s">
        <v>414</v>
      </c>
      <c r="C5083" s="3" t="s">
        <v>28</v>
      </c>
      <c r="D5083" s="3" t="s">
        <v>415</v>
      </c>
      <c r="E5083" s="3" t="s">
        <v>416</v>
      </c>
      <c r="F5083" s="3">
        <v>0.35</v>
      </c>
      <c r="G5083" s="3">
        <v>0.47</v>
      </c>
      <c r="H5083" s="3" t="s">
        <v>31</v>
      </c>
      <c r="I5083" s="2">
        <v>2410</v>
      </c>
      <c r="J5083" s="3" t="s">
        <v>113</v>
      </c>
      <c r="K5083" s="2">
        <v>2410</v>
      </c>
      <c r="L5083" s="3"/>
      <c r="M5083" s="3" t="s">
        <v>422</v>
      </c>
      <c r="N5083" s="3" t="s">
        <v>422</v>
      </c>
      <c r="O5083" s="3" t="s">
        <v>31</v>
      </c>
      <c r="P5083" s="3"/>
      <c r="Q5083" s="3"/>
      <c r="R5083" s="3">
        <v>0</v>
      </c>
      <c r="S5083" s="3">
        <v>1</v>
      </c>
      <c r="T5083" s="2">
        <v>39</v>
      </c>
      <c r="U5083" s="3">
        <v>10.682702223068347</v>
      </c>
      <c r="V5083" s="3">
        <v>49.397891362094633</v>
      </c>
      <c r="W5083" s="3">
        <v>7.8283041035514414</v>
      </c>
      <c r="X5083" s="3">
        <v>14961.229217064432</v>
      </c>
      <c r="Y5083" s="3">
        <v>49.397891362094633</v>
      </c>
      <c r="Z5083" s="3">
        <v>7.8282971829906245</v>
      </c>
      <c r="AA5083" s="3">
        <v>14961.229217064432</v>
      </c>
      <c r="AB5083">
        <f t="shared" si="130"/>
        <v>49.397891362094633</v>
      </c>
      <c r="AC5083">
        <f t="shared" si="131"/>
        <v>7.8282971829906245</v>
      </c>
    </row>
    <row r="5084" spans="1:29" x14ac:dyDescent="0.25">
      <c r="A5084" s="2">
        <v>5083</v>
      </c>
      <c r="B5084" s="3" t="s">
        <v>414</v>
      </c>
      <c r="C5084" s="3" t="s">
        <v>28</v>
      </c>
      <c r="D5084" s="3" t="s">
        <v>415</v>
      </c>
      <c r="E5084" s="3" t="s">
        <v>416</v>
      </c>
      <c r="F5084" s="3">
        <v>0.35</v>
      </c>
      <c r="G5084" s="3">
        <v>0.47</v>
      </c>
      <c r="H5084" s="3" t="s">
        <v>31</v>
      </c>
      <c r="I5084" s="2">
        <v>2420</v>
      </c>
      <c r="J5084" s="3" t="s">
        <v>230</v>
      </c>
      <c r="K5084" s="2">
        <v>2420</v>
      </c>
      <c r="L5084" s="3"/>
      <c r="M5084" s="3" t="s">
        <v>33</v>
      </c>
      <c r="N5084" s="3" t="s">
        <v>33</v>
      </c>
      <c r="O5084" s="3" t="s">
        <v>31</v>
      </c>
      <c r="P5084" s="3"/>
      <c r="Q5084" s="3"/>
      <c r="R5084" s="3">
        <v>0</v>
      </c>
      <c r="S5084" s="3">
        <v>1</v>
      </c>
      <c r="T5084" s="2">
        <v>123</v>
      </c>
      <c r="U5084" s="3">
        <v>52.426563886781096</v>
      </c>
      <c r="V5084" s="3">
        <v>323.3008546990572</v>
      </c>
      <c r="W5084" s="3">
        <v>54.261003572310749</v>
      </c>
      <c r="X5084" s="3">
        <v>98217.196333626489</v>
      </c>
      <c r="Y5084" s="3">
        <v>323.3008546990572</v>
      </c>
      <c r="Z5084" s="3">
        <v>54.260955603226982</v>
      </c>
      <c r="AA5084" s="3">
        <v>98217.196333626489</v>
      </c>
      <c r="AB5084">
        <f t="shared" si="130"/>
        <v>323.3008546990572</v>
      </c>
      <c r="AC5084">
        <f t="shared" si="131"/>
        <v>54.260955603226982</v>
      </c>
    </row>
    <row r="5085" spans="1:29" x14ac:dyDescent="0.25">
      <c r="A5085" s="2">
        <v>5084</v>
      </c>
      <c r="B5085" s="3" t="s">
        <v>414</v>
      </c>
      <c r="C5085" s="3" t="s">
        <v>28</v>
      </c>
      <c r="D5085" s="3" t="s">
        <v>415</v>
      </c>
      <c r="E5085" s="3" t="s">
        <v>416</v>
      </c>
      <c r="F5085" s="3">
        <v>0.35</v>
      </c>
      <c r="G5085" s="3">
        <v>0.47</v>
      </c>
      <c r="H5085" s="3" t="s">
        <v>31</v>
      </c>
      <c r="I5085" s="2">
        <v>2510</v>
      </c>
      <c r="J5085" s="3" t="s">
        <v>234</v>
      </c>
      <c r="K5085" s="2">
        <v>2510</v>
      </c>
      <c r="L5085" s="3"/>
      <c r="M5085" s="3" t="s">
        <v>33</v>
      </c>
      <c r="N5085" s="3" t="s">
        <v>33</v>
      </c>
      <c r="O5085" s="3" t="s">
        <v>31</v>
      </c>
      <c r="P5085" s="3"/>
      <c r="Q5085" s="3"/>
      <c r="R5085" s="3">
        <v>0</v>
      </c>
      <c r="S5085" s="3">
        <v>1</v>
      </c>
      <c r="T5085" s="2">
        <v>55</v>
      </c>
      <c r="U5085" s="3">
        <v>8.6925720609488124</v>
      </c>
      <c r="V5085" s="3">
        <v>59.742716141270328</v>
      </c>
      <c r="W5085" s="3">
        <v>9.7089720822541388</v>
      </c>
      <c r="X5085" s="3">
        <v>19831.107533472928</v>
      </c>
      <c r="Y5085" s="3">
        <v>59.742716141270328</v>
      </c>
      <c r="Z5085" s="3">
        <v>9.7089634991011557</v>
      </c>
      <c r="AA5085" s="3">
        <v>19831.107533472928</v>
      </c>
      <c r="AB5085">
        <f t="shared" si="130"/>
        <v>59.742716141270328</v>
      </c>
      <c r="AC5085">
        <f t="shared" si="131"/>
        <v>9.7089634991011557</v>
      </c>
    </row>
    <row r="5086" spans="1:29" x14ac:dyDescent="0.25">
      <c r="A5086" s="2">
        <v>5085</v>
      </c>
      <c r="B5086" s="3" t="s">
        <v>414</v>
      </c>
      <c r="C5086" s="3" t="s">
        <v>28</v>
      </c>
      <c r="D5086" s="3" t="s">
        <v>415</v>
      </c>
      <c r="E5086" s="3" t="s">
        <v>416</v>
      </c>
      <c r="F5086" s="3">
        <v>0.35</v>
      </c>
      <c r="G5086" s="3">
        <v>0.47</v>
      </c>
      <c r="H5086" s="3" t="s">
        <v>31</v>
      </c>
      <c r="I5086" s="2">
        <v>2510</v>
      </c>
      <c r="J5086" s="3" t="s">
        <v>234</v>
      </c>
      <c r="K5086" s="2">
        <v>2510</v>
      </c>
      <c r="L5086" s="3"/>
      <c r="M5086" s="3" t="s">
        <v>420</v>
      </c>
      <c r="N5086" s="3" t="s">
        <v>421</v>
      </c>
      <c r="O5086" s="3" t="s">
        <v>31</v>
      </c>
      <c r="P5086" s="3"/>
      <c r="Q5086" s="3"/>
      <c r="R5086" s="3">
        <v>0</v>
      </c>
      <c r="S5086" s="3">
        <v>1</v>
      </c>
      <c r="T5086" s="2">
        <v>3</v>
      </c>
      <c r="U5086" s="3">
        <v>0.22653874735511925</v>
      </c>
      <c r="V5086" s="3">
        <v>1.646861722309559</v>
      </c>
      <c r="W5086" s="3">
        <v>0.22467070466630504</v>
      </c>
      <c r="X5086" s="3">
        <v>518.43763586051216</v>
      </c>
      <c r="Y5086" s="3">
        <v>1.646861722309559</v>
      </c>
      <c r="Z5086" s="3">
        <v>0.22467050604764341</v>
      </c>
      <c r="AA5086" s="3">
        <v>518.43763586051216</v>
      </c>
      <c r="AB5086">
        <f t="shared" si="130"/>
        <v>1.646861722309559</v>
      </c>
      <c r="AC5086">
        <f t="shared" si="131"/>
        <v>0.22467050604764341</v>
      </c>
    </row>
    <row r="5087" spans="1:29" x14ac:dyDescent="0.25">
      <c r="A5087" s="2">
        <v>5086</v>
      </c>
      <c r="B5087" s="3" t="s">
        <v>414</v>
      </c>
      <c r="C5087" s="3" t="s">
        <v>28</v>
      </c>
      <c r="D5087" s="3" t="s">
        <v>415</v>
      </c>
      <c r="E5087" s="3" t="s">
        <v>416</v>
      </c>
      <c r="F5087" s="3">
        <v>0.35</v>
      </c>
      <c r="G5087" s="3">
        <v>0.47</v>
      </c>
      <c r="H5087" s="3" t="s">
        <v>31</v>
      </c>
      <c r="I5087" s="2">
        <v>2510</v>
      </c>
      <c r="J5087" s="3" t="s">
        <v>234</v>
      </c>
      <c r="K5087" s="2">
        <v>2510</v>
      </c>
      <c r="L5087" s="3"/>
      <c r="M5087" s="3" t="s">
        <v>422</v>
      </c>
      <c r="N5087" s="3" t="s">
        <v>422</v>
      </c>
      <c r="O5087" s="3" t="s">
        <v>31</v>
      </c>
      <c r="P5087" s="3"/>
      <c r="Q5087" s="3"/>
      <c r="R5087" s="3">
        <v>0</v>
      </c>
      <c r="S5087" s="3">
        <v>1</v>
      </c>
      <c r="T5087" s="2">
        <v>39</v>
      </c>
      <c r="U5087" s="3">
        <v>2.6346471119747794</v>
      </c>
      <c r="V5087" s="3">
        <v>16.847488707864539</v>
      </c>
      <c r="W5087" s="3">
        <v>2.3473629220061825</v>
      </c>
      <c r="X5087" s="3">
        <v>6030.4967802751999</v>
      </c>
      <c r="Y5087" s="3">
        <v>16.847488707864539</v>
      </c>
      <c r="Z5087" s="3">
        <v>2.3473608468354086</v>
      </c>
      <c r="AA5087" s="3">
        <v>6030.4967802751999</v>
      </c>
      <c r="AB5087">
        <f t="shared" si="130"/>
        <v>16.847488707864539</v>
      </c>
      <c r="AC5087">
        <f t="shared" si="131"/>
        <v>2.3473608468354086</v>
      </c>
    </row>
    <row r="5088" spans="1:29" x14ac:dyDescent="0.25">
      <c r="A5088" s="2">
        <v>5087</v>
      </c>
      <c r="B5088" s="3" t="s">
        <v>414</v>
      </c>
      <c r="C5088" s="3" t="s">
        <v>28</v>
      </c>
      <c r="D5088" s="3" t="s">
        <v>415</v>
      </c>
      <c r="E5088" s="3" t="s">
        <v>416</v>
      </c>
      <c r="F5088" s="3">
        <v>0.35</v>
      </c>
      <c r="G5088" s="3">
        <v>0.47</v>
      </c>
      <c r="H5088" s="3" t="s">
        <v>31</v>
      </c>
      <c r="I5088" s="2">
        <v>2540</v>
      </c>
      <c r="J5088" s="3" t="s">
        <v>235</v>
      </c>
      <c r="K5088" s="2">
        <v>2540</v>
      </c>
      <c r="L5088" s="3"/>
      <c r="M5088" s="3" t="s">
        <v>422</v>
      </c>
      <c r="N5088" s="3" t="s">
        <v>422</v>
      </c>
      <c r="O5088" s="3" t="s">
        <v>31</v>
      </c>
      <c r="P5088" s="3"/>
      <c r="Q5088" s="3"/>
      <c r="R5088" s="3">
        <v>0</v>
      </c>
      <c r="S5088" s="3">
        <v>1</v>
      </c>
      <c r="T5088" s="2">
        <v>13</v>
      </c>
      <c r="U5088" s="3">
        <v>1.4856527595932398</v>
      </c>
      <c r="V5088" s="3">
        <v>8.6666957230864359</v>
      </c>
      <c r="W5088" s="3">
        <v>1.1483378834587958</v>
      </c>
      <c r="X5088" s="3">
        <v>3832.0852269712304</v>
      </c>
      <c r="Y5088" s="3">
        <v>8.6666957230864359</v>
      </c>
      <c r="Z5088" s="3">
        <v>1.1483368682782302</v>
      </c>
      <c r="AA5088" s="3">
        <v>3832.0852269712304</v>
      </c>
      <c r="AB5088">
        <f t="shared" si="130"/>
        <v>8.6666957230864359</v>
      </c>
      <c r="AC5088">
        <f t="shared" si="131"/>
        <v>1.1483368682782302</v>
      </c>
    </row>
    <row r="5089" spans="1:29" x14ac:dyDescent="0.25">
      <c r="A5089" s="2">
        <v>5088</v>
      </c>
      <c r="B5089" s="3" t="s">
        <v>414</v>
      </c>
      <c r="C5089" s="3" t="s">
        <v>28</v>
      </c>
      <c r="D5089" s="3" t="s">
        <v>415</v>
      </c>
      <c r="E5089" s="3" t="s">
        <v>416</v>
      </c>
      <c r="F5089" s="3">
        <v>0.35</v>
      </c>
      <c r="G5089" s="3">
        <v>0.47</v>
      </c>
      <c r="H5089" s="3" t="s">
        <v>31</v>
      </c>
      <c r="I5089" s="2">
        <v>3300</v>
      </c>
      <c r="J5089" s="3" t="s">
        <v>39</v>
      </c>
      <c r="K5089" s="2">
        <v>2000</v>
      </c>
      <c r="L5089" s="3"/>
      <c r="M5089" s="3" t="s">
        <v>417</v>
      </c>
      <c r="N5089" s="3" t="s">
        <v>418</v>
      </c>
      <c r="O5089" s="3" t="s">
        <v>31</v>
      </c>
      <c r="P5089" s="3"/>
      <c r="Q5089" s="3"/>
      <c r="R5089" s="3">
        <v>0</v>
      </c>
      <c r="S5089" s="3">
        <v>1</v>
      </c>
      <c r="T5089" s="2">
        <v>175</v>
      </c>
      <c r="U5089" s="3">
        <v>35.693543708552426</v>
      </c>
      <c r="V5089" s="3">
        <v>107.94480510090658</v>
      </c>
      <c r="W5089" s="3">
        <v>10.393793756281383</v>
      </c>
      <c r="X5089" s="3">
        <v>41772.630149499812</v>
      </c>
      <c r="Y5089" s="3">
        <v>107.94480510090658</v>
      </c>
      <c r="Z5089" s="3">
        <v>10.393784567716281</v>
      </c>
      <c r="AA5089" s="3">
        <v>41772.630149499812</v>
      </c>
      <c r="AB5089">
        <f t="shared" si="130"/>
        <v>107.94480510090658</v>
      </c>
      <c r="AC5089">
        <f t="shared" si="131"/>
        <v>10.393784567716281</v>
      </c>
    </row>
    <row r="5090" spans="1:29" x14ac:dyDescent="0.25">
      <c r="A5090" s="2">
        <v>5089</v>
      </c>
      <c r="B5090" s="3" t="s">
        <v>414</v>
      </c>
      <c r="C5090" s="3" t="s">
        <v>28</v>
      </c>
      <c r="D5090" s="3" t="s">
        <v>415</v>
      </c>
      <c r="E5090" s="3" t="s">
        <v>416</v>
      </c>
      <c r="F5090" s="3">
        <v>0.35</v>
      </c>
      <c r="G5090" s="3">
        <v>0.47</v>
      </c>
      <c r="H5090" s="3" t="s">
        <v>31</v>
      </c>
      <c r="I5090" s="2">
        <v>3300</v>
      </c>
      <c r="J5090" s="3" t="s">
        <v>39</v>
      </c>
      <c r="K5090" s="2">
        <v>3300</v>
      </c>
      <c r="L5090" s="3"/>
      <c r="M5090" s="3" t="s">
        <v>33</v>
      </c>
      <c r="N5090" s="3" t="s">
        <v>33</v>
      </c>
      <c r="O5090" s="3" t="s">
        <v>31</v>
      </c>
      <c r="P5090" s="3"/>
      <c r="Q5090" s="3"/>
      <c r="R5090" s="3">
        <v>0</v>
      </c>
      <c r="S5090" s="3">
        <v>1</v>
      </c>
      <c r="T5090" s="2">
        <v>974</v>
      </c>
      <c r="U5090" s="3">
        <v>241.66305774758072</v>
      </c>
      <c r="V5090" s="3">
        <v>1018.9391171724152</v>
      </c>
      <c r="W5090" s="3">
        <v>121.93500691458797</v>
      </c>
      <c r="X5090" s="3">
        <v>446542.61727964372</v>
      </c>
      <c r="Y5090" s="3">
        <v>1018.9391171724152</v>
      </c>
      <c r="Z5090" s="3">
        <v>121.93489911874612</v>
      </c>
      <c r="AA5090" s="3">
        <v>446542.61727964372</v>
      </c>
      <c r="AB5090">
        <f t="shared" si="130"/>
        <v>1018.9391171724152</v>
      </c>
      <c r="AC5090">
        <f t="shared" si="131"/>
        <v>121.93489911874612</v>
      </c>
    </row>
    <row r="5091" spans="1:29" x14ac:dyDescent="0.25">
      <c r="A5091" s="2">
        <v>5090</v>
      </c>
      <c r="B5091" s="3" t="s">
        <v>414</v>
      </c>
      <c r="C5091" s="3" t="s">
        <v>28</v>
      </c>
      <c r="D5091" s="3" t="s">
        <v>415</v>
      </c>
      <c r="E5091" s="3" t="s">
        <v>416</v>
      </c>
      <c r="F5091" s="3">
        <v>0.35</v>
      </c>
      <c r="G5091" s="3">
        <v>0.47</v>
      </c>
      <c r="H5091" s="3" t="s">
        <v>31</v>
      </c>
      <c r="I5091" s="2">
        <v>3300</v>
      </c>
      <c r="J5091" s="3" t="s">
        <v>39</v>
      </c>
      <c r="K5091" s="2">
        <v>3300</v>
      </c>
      <c r="L5091" s="3"/>
      <c r="M5091" s="3" t="s">
        <v>417</v>
      </c>
      <c r="N5091" s="3" t="s">
        <v>418</v>
      </c>
      <c r="O5091" s="3" t="s">
        <v>31</v>
      </c>
      <c r="P5091" s="3"/>
      <c r="Q5091" s="3"/>
      <c r="R5091" s="3">
        <v>0</v>
      </c>
      <c r="S5091" s="3">
        <v>1</v>
      </c>
      <c r="T5091" s="2">
        <v>67</v>
      </c>
      <c r="U5091" s="3">
        <v>3.122228539111811</v>
      </c>
      <c r="V5091" s="3">
        <v>11.091672766218688</v>
      </c>
      <c r="W5091" s="3">
        <v>1.3773074409016139</v>
      </c>
      <c r="X5091" s="3">
        <v>5138.3753654893862</v>
      </c>
      <c r="Y5091" s="3">
        <v>11.091672766218688</v>
      </c>
      <c r="Z5091" s="3">
        <v>1.3773062233020172</v>
      </c>
      <c r="AA5091" s="3">
        <v>5138.3753654893862</v>
      </c>
      <c r="AB5091">
        <f t="shared" si="130"/>
        <v>11.091672766218688</v>
      </c>
      <c r="AC5091">
        <f t="shared" si="131"/>
        <v>1.3773062233020172</v>
      </c>
    </row>
    <row r="5092" spans="1:29" x14ac:dyDescent="0.25">
      <c r="A5092" s="2">
        <v>5091</v>
      </c>
      <c r="B5092" s="3" t="s">
        <v>414</v>
      </c>
      <c r="C5092" s="3" t="s">
        <v>28</v>
      </c>
      <c r="D5092" s="3" t="s">
        <v>415</v>
      </c>
      <c r="E5092" s="3" t="s">
        <v>416</v>
      </c>
      <c r="F5092" s="3">
        <v>0.35</v>
      </c>
      <c r="G5092" s="3">
        <v>0.47</v>
      </c>
      <c r="H5092" s="3" t="s">
        <v>31</v>
      </c>
      <c r="I5092" s="2">
        <v>3300</v>
      </c>
      <c r="J5092" s="3" t="s">
        <v>39</v>
      </c>
      <c r="K5092" s="2">
        <v>3300</v>
      </c>
      <c r="L5092" s="3"/>
      <c r="M5092" s="3" t="s">
        <v>420</v>
      </c>
      <c r="N5092" s="3" t="s">
        <v>421</v>
      </c>
      <c r="O5092" s="3" t="s">
        <v>31</v>
      </c>
      <c r="P5092" s="3"/>
      <c r="Q5092" s="3"/>
      <c r="R5092" s="3">
        <v>0</v>
      </c>
      <c r="S5092" s="3">
        <v>1</v>
      </c>
      <c r="T5092" s="2">
        <v>26</v>
      </c>
      <c r="U5092" s="3">
        <v>3.6502487201059752</v>
      </c>
      <c r="V5092" s="3">
        <v>16.55277223522317</v>
      </c>
      <c r="W5092" s="3">
        <v>1.83497688389422</v>
      </c>
      <c r="X5092" s="3">
        <v>5685.6681375136741</v>
      </c>
      <c r="Y5092" s="3">
        <v>16.55277223522317</v>
      </c>
      <c r="Z5092" s="3">
        <v>1.8349752616949591</v>
      </c>
      <c r="AA5092" s="3">
        <v>5685.6681375136741</v>
      </c>
      <c r="AB5092">
        <f t="shared" si="130"/>
        <v>16.55277223522317</v>
      </c>
      <c r="AC5092">
        <f t="shared" si="131"/>
        <v>1.8349752616949591</v>
      </c>
    </row>
    <row r="5093" spans="1:29" x14ac:dyDescent="0.25">
      <c r="A5093" s="2">
        <v>5092</v>
      </c>
      <c r="B5093" s="3" t="s">
        <v>414</v>
      </c>
      <c r="C5093" s="3" t="s">
        <v>28</v>
      </c>
      <c r="D5093" s="3" t="s">
        <v>415</v>
      </c>
      <c r="E5093" s="3" t="s">
        <v>416</v>
      </c>
      <c r="F5093" s="3">
        <v>0.35</v>
      </c>
      <c r="G5093" s="3">
        <v>0.47</v>
      </c>
      <c r="H5093" s="3" t="s">
        <v>31</v>
      </c>
      <c r="I5093" s="2">
        <v>3300</v>
      </c>
      <c r="J5093" s="3" t="s">
        <v>39</v>
      </c>
      <c r="K5093" s="2">
        <v>3300</v>
      </c>
      <c r="L5093" s="3"/>
      <c r="M5093" s="3" t="s">
        <v>423</v>
      </c>
      <c r="N5093" s="3" t="s">
        <v>424</v>
      </c>
      <c r="O5093" s="3" t="s">
        <v>31</v>
      </c>
      <c r="P5093" s="3"/>
      <c r="Q5093" s="3"/>
      <c r="R5093" s="3">
        <v>0</v>
      </c>
      <c r="S5093" s="3">
        <v>1</v>
      </c>
      <c r="T5093" s="2">
        <v>8</v>
      </c>
      <c r="U5093" s="3">
        <v>2.0432112687504231</v>
      </c>
      <c r="V5093" s="3">
        <v>11.806748127015188</v>
      </c>
      <c r="W5093" s="3">
        <v>1.4149372373891209</v>
      </c>
      <c r="X5093" s="3">
        <v>4714.1951344374065</v>
      </c>
      <c r="Y5093" s="3">
        <v>11.806748127015188</v>
      </c>
      <c r="Z5093" s="3">
        <v>1.414935986523153</v>
      </c>
      <c r="AA5093" s="3">
        <v>4714.1951344374065</v>
      </c>
      <c r="AB5093">
        <f t="shared" si="130"/>
        <v>11.806748127015188</v>
      </c>
      <c r="AC5093">
        <f t="shared" si="131"/>
        <v>1.414935986523153</v>
      </c>
    </row>
    <row r="5094" spans="1:29" x14ac:dyDescent="0.25">
      <c r="A5094" s="2">
        <v>5093</v>
      </c>
      <c r="B5094" s="3" t="s">
        <v>414</v>
      </c>
      <c r="C5094" s="3" t="s">
        <v>28</v>
      </c>
      <c r="D5094" s="3" t="s">
        <v>415</v>
      </c>
      <c r="E5094" s="3" t="s">
        <v>416</v>
      </c>
      <c r="F5094" s="3">
        <v>0.35</v>
      </c>
      <c r="G5094" s="3">
        <v>0.47</v>
      </c>
      <c r="H5094" s="3" t="s">
        <v>31</v>
      </c>
      <c r="I5094" s="2">
        <v>3300</v>
      </c>
      <c r="J5094" s="3" t="s">
        <v>39</v>
      </c>
      <c r="K5094" s="2">
        <v>3300</v>
      </c>
      <c r="L5094" s="3"/>
      <c r="M5094" s="3" t="s">
        <v>426</v>
      </c>
      <c r="N5094" s="3" t="s">
        <v>35</v>
      </c>
      <c r="O5094" s="3" t="s">
        <v>31</v>
      </c>
      <c r="P5094" s="3"/>
      <c r="Q5094" s="3"/>
      <c r="R5094" s="3">
        <v>0</v>
      </c>
      <c r="S5094" s="3">
        <v>1</v>
      </c>
      <c r="T5094" s="2">
        <v>87</v>
      </c>
      <c r="U5094" s="3">
        <v>29.524261742554241</v>
      </c>
      <c r="V5094" s="3">
        <v>21.538631265264787</v>
      </c>
      <c r="W5094" s="3">
        <v>2.8414421173339846</v>
      </c>
      <c r="X5094" s="3">
        <v>10648.000757975646</v>
      </c>
      <c r="Y5094" s="3">
        <v>21.538631265264787</v>
      </c>
      <c r="Z5094" s="3">
        <v>2.8414396053757471</v>
      </c>
      <c r="AA5094" s="3">
        <v>10648.000757975646</v>
      </c>
      <c r="AB5094">
        <f t="shared" si="130"/>
        <v>21.538631265264787</v>
      </c>
      <c r="AC5094">
        <f t="shared" si="131"/>
        <v>2.8414396053757471</v>
      </c>
    </row>
    <row r="5095" spans="1:29" x14ac:dyDescent="0.25">
      <c r="A5095" s="2">
        <v>5094</v>
      </c>
      <c r="B5095" s="3" t="s">
        <v>414</v>
      </c>
      <c r="C5095" s="3" t="s">
        <v>28</v>
      </c>
      <c r="D5095" s="3" t="s">
        <v>415</v>
      </c>
      <c r="E5095" s="3" t="s">
        <v>416</v>
      </c>
      <c r="F5095" s="3">
        <v>0.35</v>
      </c>
      <c r="G5095" s="3">
        <v>0.47</v>
      </c>
      <c r="H5095" s="3" t="s">
        <v>31</v>
      </c>
      <c r="I5095" s="2">
        <v>3300</v>
      </c>
      <c r="J5095" s="3" t="s">
        <v>39</v>
      </c>
      <c r="K5095" s="2">
        <v>3300</v>
      </c>
      <c r="L5095" s="3"/>
      <c r="M5095" s="3" t="s">
        <v>34</v>
      </c>
      <c r="N5095" s="3" t="s">
        <v>35</v>
      </c>
      <c r="O5095" s="3" t="s">
        <v>31</v>
      </c>
      <c r="P5095" s="3"/>
      <c r="Q5095" s="3"/>
      <c r="R5095" s="3">
        <v>0</v>
      </c>
      <c r="S5095" s="3">
        <v>1</v>
      </c>
      <c r="T5095" s="2">
        <v>45</v>
      </c>
      <c r="U5095" s="3">
        <v>4.357445640199904</v>
      </c>
      <c r="V5095" s="3">
        <v>11.58362238283137</v>
      </c>
      <c r="W5095" s="3">
        <v>1.6366205004100183</v>
      </c>
      <c r="X5095" s="3">
        <v>5717.1045869646496</v>
      </c>
      <c r="Y5095" s="3">
        <v>11.58362238283137</v>
      </c>
      <c r="Z5095" s="3">
        <v>1.6366190535664176</v>
      </c>
      <c r="AA5095" s="3">
        <v>5717.1045869646496</v>
      </c>
      <c r="AB5095">
        <f t="shared" si="130"/>
        <v>11.58362238283137</v>
      </c>
      <c r="AC5095">
        <f t="shared" si="131"/>
        <v>1.6366190535664176</v>
      </c>
    </row>
    <row r="5096" spans="1:29" x14ac:dyDescent="0.25">
      <c r="A5096" s="2">
        <v>5095</v>
      </c>
      <c r="B5096" s="3" t="s">
        <v>414</v>
      </c>
      <c r="C5096" s="3" t="s">
        <v>28</v>
      </c>
      <c r="D5096" s="3" t="s">
        <v>415</v>
      </c>
      <c r="E5096" s="3" t="s">
        <v>416</v>
      </c>
      <c r="F5096" s="3">
        <v>0.35</v>
      </c>
      <c r="G5096" s="3">
        <v>0.47</v>
      </c>
      <c r="H5096" s="3" t="s">
        <v>31</v>
      </c>
      <c r="I5096" s="2">
        <v>3300</v>
      </c>
      <c r="J5096" s="3" t="s">
        <v>39</v>
      </c>
      <c r="K5096" s="2">
        <v>3300</v>
      </c>
      <c r="L5096" s="3"/>
      <c r="M5096" s="3" t="s">
        <v>422</v>
      </c>
      <c r="N5096" s="3" t="s">
        <v>422</v>
      </c>
      <c r="O5096" s="3" t="s">
        <v>31</v>
      </c>
      <c r="P5096" s="3"/>
      <c r="Q5096" s="3"/>
      <c r="R5096" s="3">
        <v>0</v>
      </c>
      <c r="S5096" s="3">
        <v>1</v>
      </c>
      <c r="T5096" s="2">
        <v>1077</v>
      </c>
      <c r="U5096" s="3">
        <v>381.45939677020431</v>
      </c>
      <c r="V5096" s="3">
        <v>1093.1773511313818</v>
      </c>
      <c r="W5096" s="3">
        <v>93.341069565239977</v>
      </c>
      <c r="X5096" s="3">
        <v>363578.53441185819</v>
      </c>
      <c r="Y5096" s="3">
        <v>1093.1773511313818</v>
      </c>
      <c r="Z5096" s="3">
        <v>93.340987047680571</v>
      </c>
      <c r="AA5096" s="3">
        <v>363578.53441185819</v>
      </c>
      <c r="AB5096">
        <f t="shared" si="130"/>
        <v>1093.1773511313818</v>
      </c>
      <c r="AC5096">
        <f t="shared" si="131"/>
        <v>93.340987047680571</v>
      </c>
    </row>
    <row r="5097" spans="1:29" x14ac:dyDescent="0.25">
      <c r="A5097" s="2">
        <v>5096</v>
      </c>
      <c r="B5097" s="3" t="s">
        <v>414</v>
      </c>
      <c r="C5097" s="3" t="s">
        <v>28</v>
      </c>
      <c r="D5097" s="3" t="s">
        <v>415</v>
      </c>
      <c r="E5097" s="3" t="s">
        <v>416</v>
      </c>
      <c r="F5097" s="3">
        <v>0.35</v>
      </c>
      <c r="G5097" s="3">
        <v>0.47</v>
      </c>
      <c r="H5097" s="3" t="s">
        <v>31</v>
      </c>
      <c r="I5097" s="2">
        <v>8370</v>
      </c>
      <c r="J5097" s="3" t="s">
        <v>68</v>
      </c>
      <c r="K5097" s="2">
        <v>2000</v>
      </c>
      <c r="L5097" s="3"/>
      <c r="M5097" s="3" t="s">
        <v>417</v>
      </c>
      <c r="N5097" s="3" t="s">
        <v>418</v>
      </c>
      <c r="O5097" s="3" t="s">
        <v>419</v>
      </c>
      <c r="P5097" s="3"/>
      <c r="Q5097" s="3"/>
      <c r="R5097" s="3">
        <v>0</v>
      </c>
      <c r="S5097" s="3">
        <v>1</v>
      </c>
      <c r="T5097" s="2">
        <v>1</v>
      </c>
      <c r="U5097" s="3">
        <v>4.7919142805778498E-4</v>
      </c>
      <c r="V5097" s="3">
        <v>3.1038047517993272E-3</v>
      </c>
      <c r="W5097" s="3">
        <v>3.8038844096670635E-4</v>
      </c>
      <c r="X5097" s="3">
        <v>1.3614344137542786</v>
      </c>
      <c r="Y5097" s="3">
        <v>3.1038047517993272E-3</v>
      </c>
      <c r="Z5097" s="3">
        <v>3.8038810468680399E-4</v>
      </c>
      <c r="AA5097" s="3">
        <v>1.3614344137542786</v>
      </c>
      <c r="AB5097">
        <f t="shared" si="130"/>
        <v>3.1038047517993272E-3</v>
      </c>
      <c r="AC5097">
        <f t="shared" si="131"/>
        <v>3.8038810468680399E-4</v>
      </c>
    </row>
    <row r="5098" spans="1:29" x14ac:dyDescent="0.25">
      <c r="A5098" s="2">
        <v>5097</v>
      </c>
      <c r="B5098" s="3" t="s">
        <v>414</v>
      </c>
      <c r="C5098" s="3" t="s">
        <v>28</v>
      </c>
      <c r="D5098" s="3" t="s">
        <v>415</v>
      </c>
      <c r="E5098" s="3" t="s">
        <v>416</v>
      </c>
      <c r="F5098" s="3">
        <v>0.35</v>
      </c>
      <c r="G5098" s="3">
        <v>0.47</v>
      </c>
      <c r="H5098" s="3" t="s">
        <v>33</v>
      </c>
      <c r="I5098" s="2">
        <v>1100</v>
      </c>
      <c r="J5098" s="3" t="s">
        <v>42</v>
      </c>
      <c r="K5098" s="2">
        <v>1100</v>
      </c>
      <c r="L5098" s="3"/>
      <c r="M5098" s="3" t="s">
        <v>33</v>
      </c>
      <c r="N5098" s="3" t="s">
        <v>33</v>
      </c>
      <c r="O5098" s="3"/>
      <c r="P5098" s="3"/>
      <c r="Q5098" s="3"/>
      <c r="R5098" s="3">
        <v>0</v>
      </c>
      <c r="S5098" s="3">
        <v>1</v>
      </c>
      <c r="T5098" s="2">
        <v>1817</v>
      </c>
      <c r="U5098" s="3">
        <v>259.96649985590017</v>
      </c>
      <c r="V5098" s="3">
        <v>2150.9121187110786</v>
      </c>
      <c r="W5098" s="3">
        <v>317.71394657333207</v>
      </c>
      <c r="X5098" s="3">
        <v>931810.09992281825</v>
      </c>
      <c r="Y5098" s="3">
        <v>2150.9121187110786</v>
      </c>
      <c r="Z5098" s="3">
        <v>317.71366570040539</v>
      </c>
      <c r="AA5098" s="3">
        <v>931810.09992281825</v>
      </c>
      <c r="AB5098">
        <f t="shared" si="130"/>
        <v>2150.9121187110786</v>
      </c>
      <c r="AC5098">
        <f t="shared" si="131"/>
        <v>317.71366570040539</v>
      </c>
    </row>
    <row r="5099" spans="1:29" x14ac:dyDescent="0.25">
      <c r="A5099" s="2">
        <v>5098</v>
      </c>
      <c r="B5099" s="3" t="s">
        <v>414</v>
      </c>
      <c r="C5099" s="3" t="s">
        <v>28</v>
      </c>
      <c r="D5099" s="3" t="s">
        <v>415</v>
      </c>
      <c r="E5099" s="3" t="s">
        <v>416</v>
      </c>
      <c r="F5099" s="3">
        <v>0.35</v>
      </c>
      <c r="G5099" s="3">
        <v>0.47</v>
      </c>
      <c r="H5099" s="3" t="s">
        <v>33</v>
      </c>
      <c r="I5099" s="2">
        <v>1180</v>
      </c>
      <c r="J5099" s="3" t="s">
        <v>43</v>
      </c>
      <c r="K5099" s="2">
        <v>1180</v>
      </c>
      <c r="L5099" s="3"/>
      <c r="M5099" s="3" t="s">
        <v>33</v>
      </c>
      <c r="N5099" s="3" t="s">
        <v>33</v>
      </c>
      <c r="O5099" s="3"/>
      <c r="P5099" s="3"/>
      <c r="Q5099" s="3"/>
      <c r="R5099" s="3">
        <v>0</v>
      </c>
      <c r="S5099" s="3">
        <v>1</v>
      </c>
      <c r="T5099" s="2">
        <v>677</v>
      </c>
      <c r="U5099" s="3">
        <v>100.05210263488446</v>
      </c>
      <c r="V5099" s="3">
        <v>777.12227423034369</v>
      </c>
      <c r="W5099" s="3">
        <v>109.6666891310136</v>
      </c>
      <c r="X5099" s="3">
        <v>343880.20544872404</v>
      </c>
      <c r="Y5099" s="3">
        <v>777.12227423034369</v>
      </c>
      <c r="Z5099" s="3">
        <v>109.66659218089755</v>
      </c>
      <c r="AA5099" s="3">
        <v>343880.20544872404</v>
      </c>
      <c r="AB5099">
        <f t="shared" si="130"/>
        <v>777.12227423034369</v>
      </c>
      <c r="AC5099">
        <f t="shared" si="131"/>
        <v>109.66659218089755</v>
      </c>
    </row>
    <row r="5100" spans="1:29" x14ac:dyDescent="0.25">
      <c r="A5100" s="2">
        <v>5099</v>
      </c>
      <c r="B5100" s="3" t="s">
        <v>414</v>
      </c>
      <c r="C5100" s="3" t="s">
        <v>28</v>
      </c>
      <c r="D5100" s="3" t="s">
        <v>415</v>
      </c>
      <c r="E5100" s="3" t="s">
        <v>416</v>
      </c>
      <c r="F5100" s="3">
        <v>0.35</v>
      </c>
      <c r="G5100" s="3">
        <v>0.47</v>
      </c>
      <c r="H5100" s="3" t="s">
        <v>33</v>
      </c>
      <c r="I5100" s="2">
        <v>1200</v>
      </c>
      <c r="J5100" s="3" t="s">
        <v>45</v>
      </c>
      <c r="K5100" s="2">
        <v>1200</v>
      </c>
      <c r="L5100" s="3"/>
      <c r="M5100" s="3" t="s">
        <v>33</v>
      </c>
      <c r="N5100" s="3" t="s">
        <v>33</v>
      </c>
      <c r="O5100" s="3"/>
      <c r="P5100" s="3"/>
      <c r="Q5100" s="3"/>
      <c r="R5100" s="3">
        <v>0</v>
      </c>
      <c r="S5100" s="3">
        <v>1</v>
      </c>
      <c r="T5100" s="2">
        <v>1233</v>
      </c>
      <c r="U5100" s="3">
        <v>248.89201433811303</v>
      </c>
      <c r="V5100" s="3">
        <v>2324.1043033465126</v>
      </c>
      <c r="W5100" s="3">
        <v>348.65542951746454</v>
      </c>
      <c r="X5100" s="3">
        <v>920686.47978271777</v>
      </c>
      <c r="Y5100" s="3">
        <v>2324.1043033465126</v>
      </c>
      <c r="Z5100" s="3">
        <v>348.65512129092241</v>
      </c>
      <c r="AA5100" s="3">
        <v>920686.47978271777</v>
      </c>
      <c r="AB5100">
        <f t="shared" si="130"/>
        <v>2324.1043033465126</v>
      </c>
      <c r="AC5100">
        <f t="shared" si="131"/>
        <v>348.65512129092241</v>
      </c>
    </row>
    <row r="5101" spans="1:29" x14ac:dyDescent="0.25">
      <c r="A5101" s="2">
        <v>5100</v>
      </c>
      <c r="B5101" s="3" t="s">
        <v>414</v>
      </c>
      <c r="C5101" s="3" t="s">
        <v>28</v>
      </c>
      <c r="D5101" s="3" t="s">
        <v>415</v>
      </c>
      <c r="E5101" s="3" t="s">
        <v>416</v>
      </c>
      <c r="F5101" s="3">
        <v>0.35</v>
      </c>
      <c r="G5101" s="3">
        <v>0.47</v>
      </c>
      <c r="H5101" s="3" t="s">
        <v>33</v>
      </c>
      <c r="I5101" s="2">
        <v>1210</v>
      </c>
      <c r="J5101" s="3" t="s">
        <v>46</v>
      </c>
      <c r="K5101" s="2">
        <v>1210</v>
      </c>
      <c r="L5101" s="3"/>
      <c r="M5101" s="3" t="s">
        <v>33</v>
      </c>
      <c r="N5101" s="3" t="s">
        <v>33</v>
      </c>
      <c r="O5101" s="3"/>
      <c r="P5101" s="3"/>
      <c r="Q5101" s="3"/>
      <c r="R5101" s="3">
        <v>0</v>
      </c>
      <c r="S5101" s="3">
        <v>1</v>
      </c>
      <c r="T5101" s="2">
        <v>9411</v>
      </c>
      <c r="U5101" s="3">
        <v>2120.1593634923747</v>
      </c>
      <c r="V5101" s="3">
        <v>19382.094535305918</v>
      </c>
      <c r="W5101" s="3">
        <v>2854.7156195924549</v>
      </c>
      <c r="X5101" s="3">
        <v>7735725.6204077657</v>
      </c>
      <c r="Y5101" s="3">
        <v>19382.094535305918</v>
      </c>
      <c r="Z5101" s="3">
        <v>2854.7130958998691</v>
      </c>
      <c r="AA5101" s="3">
        <v>7735725.6204077657</v>
      </c>
      <c r="AB5101">
        <f t="shared" si="130"/>
        <v>19382.094535305918</v>
      </c>
      <c r="AC5101">
        <f t="shared" si="131"/>
        <v>2854.7130958998691</v>
      </c>
    </row>
    <row r="5102" spans="1:29" x14ac:dyDescent="0.25">
      <c r="A5102" s="2">
        <v>5101</v>
      </c>
      <c r="B5102" s="3" t="s">
        <v>414</v>
      </c>
      <c r="C5102" s="3" t="s">
        <v>28</v>
      </c>
      <c r="D5102" s="3" t="s">
        <v>415</v>
      </c>
      <c r="E5102" s="3" t="s">
        <v>416</v>
      </c>
      <c r="F5102" s="3">
        <v>0.35</v>
      </c>
      <c r="G5102" s="3">
        <v>0.47</v>
      </c>
      <c r="H5102" s="3" t="s">
        <v>33</v>
      </c>
      <c r="I5102" s="2">
        <v>1300</v>
      </c>
      <c r="J5102" s="3" t="s">
        <v>114</v>
      </c>
      <c r="K5102" s="2">
        <v>1300</v>
      </c>
      <c r="L5102" s="3"/>
      <c r="M5102" s="3" t="s">
        <v>33</v>
      </c>
      <c r="N5102" s="3" t="s">
        <v>33</v>
      </c>
      <c r="O5102" s="3"/>
      <c r="P5102" s="3"/>
      <c r="Q5102" s="3"/>
      <c r="R5102" s="3">
        <v>0</v>
      </c>
      <c r="S5102" s="3">
        <v>1</v>
      </c>
      <c r="T5102" s="2">
        <v>252</v>
      </c>
      <c r="U5102" s="3">
        <v>52.105054327247323</v>
      </c>
      <c r="V5102" s="3">
        <v>448.62547512079561</v>
      </c>
      <c r="W5102" s="3">
        <v>76.835381694437046</v>
      </c>
      <c r="X5102" s="3">
        <v>201585.06137708423</v>
      </c>
      <c r="Y5102" s="3">
        <v>448.62547512079561</v>
      </c>
      <c r="Z5102" s="3">
        <v>76.835313768622541</v>
      </c>
      <c r="AA5102" s="3">
        <v>201585.06137708423</v>
      </c>
      <c r="AB5102">
        <f t="shared" si="130"/>
        <v>448.62547512079561</v>
      </c>
      <c r="AC5102">
        <f t="shared" si="131"/>
        <v>76.835313768622541</v>
      </c>
    </row>
    <row r="5103" spans="1:29" x14ac:dyDescent="0.25">
      <c r="A5103" s="2">
        <v>5102</v>
      </c>
      <c r="B5103" s="3" t="s">
        <v>414</v>
      </c>
      <c r="C5103" s="3" t="s">
        <v>28</v>
      </c>
      <c r="D5103" s="3" t="s">
        <v>415</v>
      </c>
      <c r="E5103" s="3" t="s">
        <v>416</v>
      </c>
      <c r="F5103" s="3">
        <v>0.35</v>
      </c>
      <c r="G5103" s="3">
        <v>0.47</v>
      </c>
      <c r="H5103" s="3" t="s">
        <v>33</v>
      </c>
      <c r="I5103" s="2">
        <v>1310</v>
      </c>
      <c r="J5103" s="3" t="s">
        <v>46</v>
      </c>
      <c r="K5103" s="2">
        <v>1310</v>
      </c>
      <c r="L5103" s="3"/>
      <c r="M5103" s="3" t="s">
        <v>33</v>
      </c>
      <c r="N5103" s="3" t="s">
        <v>33</v>
      </c>
      <c r="O5103" s="3"/>
      <c r="P5103" s="3"/>
      <c r="Q5103" s="3"/>
      <c r="R5103" s="3">
        <v>0</v>
      </c>
      <c r="S5103" s="3">
        <v>1</v>
      </c>
      <c r="T5103" s="2">
        <v>94</v>
      </c>
      <c r="U5103" s="3">
        <v>27.015698726849557</v>
      </c>
      <c r="V5103" s="3">
        <v>275.64409552008755</v>
      </c>
      <c r="W5103" s="3">
        <v>54.981611678947012</v>
      </c>
      <c r="X5103" s="3">
        <v>94818.017953515518</v>
      </c>
      <c r="Y5103" s="3">
        <v>275.64409552008755</v>
      </c>
      <c r="Z5103" s="3">
        <v>54.981563072814403</v>
      </c>
      <c r="AA5103" s="3">
        <v>94818.017953515518</v>
      </c>
      <c r="AB5103">
        <f t="shared" si="130"/>
        <v>275.64409552008755</v>
      </c>
      <c r="AC5103">
        <f t="shared" si="131"/>
        <v>54.981563072814403</v>
      </c>
    </row>
    <row r="5104" spans="1:29" x14ac:dyDescent="0.25">
      <c r="A5104" s="2">
        <v>5103</v>
      </c>
      <c r="B5104" s="3" t="s">
        <v>414</v>
      </c>
      <c r="C5104" s="3" t="s">
        <v>28</v>
      </c>
      <c r="D5104" s="3" t="s">
        <v>415</v>
      </c>
      <c r="E5104" s="3" t="s">
        <v>416</v>
      </c>
      <c r="F5104" s="3">
        <v>0.35</v>
      </c>
      <c r="G5104" s="3">
        <v>0.47</v>
      </c>
      <c r="H5104" s="3" t="s">
        <v>33</v>
      </c>
      <c r="I5104" s="2">
        <v>1320</v>
      </c>
      <c r="J5104" s="3" t="s">
        <v>115</v>
      </c>
      <c r="K5104" s="2">
        <v>1320</v>
      </c>
      <c r="L5104" s="3"/>
      <c r="M5104" s="3" t="s">
        <v>33</v>
      </c>
      <c r="N5104" s="3" t="s">
        <v>33</v>
      </c>
      <c r="O5104" s="3"/>
      <c r="P5104" s="3"/>
      <c r="Q5104" s="3"/>
      <c r="R5104" s="3">
        <v>0</v>
      </c>
      <c r="S5104" s="3">
        <v>1</v>
      </c>
      <c r="T5104" s="2">
        <v>2896</v>
      </c>
      <c r="U5104" s="3">
        <v>525.23084113932237</v>
      </c>
      <c r="V5104" s="3">
        <v>5539.4270311418395</v>
      </c>
      <c r="W5104" s="3">
        <v>1033.1976073952037</v>
      </c>
      <c r="X5104" s="3">
        <v>1970758.1377026436</v>
      </c>
      <c r="Y5104" s="3">
        <v>5539.4270311418395</v>
      </c>
      <c r="Z5104" s="3">
        <v>1033.1966940036432</v>
      </c>
      <c r="AA5104" s="3">
        <v>1970758.1377026436</v>
      </c>
      <c r="AB5104">
        <f t="shared" si="130"/>
        <v>5539.4270311418395</v>
      </c>
      <c r="AC5104">
        <f t="shared" si="131"/>
        <v>1033.1966940036432</v>
      </c>
    </row>
    <row r="5105" spans="1:29" x14ac:dyDescent="0.25">
      <c r="A5105" s="2">
        <v>5104</v>
      </c>
      <c r="B5105" s="3" t="s">
        <v>414</v>
      </c>
      <c r="C5105" s="3" t="s">
        <v>28</v>
      </c>
      <c r="D5105" s="3" t="s">
        <v>415</v>
      </c>
      <c r="E5105" s="3" t="s">
        <v>416</v>
      </c>
      <c r="F5105" s="3">
        <v>0.35</v>
      </c>
      <c r="G5105" s="3">
        <v>0.47</v>
      </c>
      <c r="H5105" s="3" t="s">
        <v>33</v>
      </c>
      <c r="I5105" s="2">
        <v>1330</v>
      </c>
      <c r="J5105" s="3" t="s">
        <v>47</v>
      </c>
      <c r="K5105" s="2">
        <v>1330</v>
      </c>
      <c r="L5105" s="3"/>
      <c r="M5105" s="3" t="s">
        <v>33</v>
      </c>
      <c r="N5105" s="3" t="s">
        <v>33</v>
      </c>
      <c r="O5105" s="3"/>
      <c r="P5105" s="3"/>
      <c r="Q5105" s="3"/>
      <c r="R5105" s="3">
        <v>0</v>
      </c>
      <c r="S5105" s="3">
        <v>1</v>
      </c>
      <c r="T5105" s="2">
        <v>216</v>
      </c>
      <c r="U5105" s="3">
        <v>55.596917588868976</v>
      </c>
      <c r="V5105" s="3">
        <v>563.96389329055114</v>
      </c>
      <c r="W5105" s="3">
        <v>103.08947954208793</v>
      </c>
      <c r="X5105" s="3">
        <v>202836.62491660684</v>
      </c>
      <c r="Y5105" s="3">
        <v>563.96389329055114</v>
      </c>
      <c r="Z5105" s="3">
        <v>103.08938840651071</v>
      </c>
      <c r="AA5105" s="3">
        <v>202836.62491660684</v>
      </c>
      <c r="AB5105">
        <f t="shared" si="130"/>
        <v>563.96389329055114</v>
      </c>
      <c r="AC5105">
        <f t="shared" si="131"/>
        <v>103.08938840651071</v>
      </c>
    </row>
    <row r="5106" spans="1:29" x14ac:dyDescent="0.25">
      <c r="A5106" s="2">
        <v>5105</v>
      </c>
      <c r="B5106" s="3" t="s">
        <v>414</v>
      </c>
      <c r="C5106" s="3" t="s">
        <v>28</v>
      </c>
      <c r="D5106" s="3" t="s">
        <v>415</v>
      </c>
      <c r="E5106" s="3" t="s">
        <v>416</v>
      </c>
      <c r="F5106" s="3">
        <v>0.35</v>
      </c>
      <c r="G5106" s="3">
        <v>0.47</v>
      </c>
      <c r="H5106" s="3" t="s">
        <v>33</v>
      </c>
      <c r="I5106" s="2">
        <v>1400</v>
      </c>
      <c r="J5106" s="3" t="s">
        <v>48</v>
      </c>
      <c r="K5106" s="2">
        <v>1400</v>
      </c>
      <c r="L5106" s="3"/>
      <c r="M5106" s="3" t="s">
        <v>33</v>
      </c>
      <c r="N5106" s="3" t="s">
        <v>33</v>
      </c>
      <c r="O5106" s="3"/>
      <c r="P5106" s="3"/>
      <c r="Q5106" s="3"/>
      <c r="R5106" s="3">
        <v>0</v>
      </c>
      <c r="S5106" s="3">
        <v>1</v>
      </c>
      <c r="T5106" s="2">
        <v>187</v>
      </c>
      <c r="U5106" s="3">
        <v>24.48346358085713</v>
      </c>
      <c r="V5106" s="3">
        <v>250.01919448876728</v>
      </c>
      <c r="W5106" s="3">
        <v>33.332006887585571</v>
      </c>
      <c r="X5106" s="3">
        <v>88653.326449481057</v>
      </c>
      <c r="Y5106" s="3">
        <v>250.01919448876728</v>
      </c>
      <c r="Z5106" s="3">
        <v>33.331977420643838</v>
      </c>
      <c r="AA5106" s="3">
        <v>88653.326449481057</v>
      </c>
      <c r="AB5106">
        <f t="shared" si="130"/>
        <v>250.01919448876728</v>
      </c>
      <c r="AC5106">
        <f t="shared" si="131"/>
        <v>33.331977420643838</v>
      </c>
    </row>
    <row r="5107" spans="1:29" x14ac:dyDescent="0.25">
      <c r="A5107" s="2">
        <v>5106</v>
      </c>
      <c r="B5107" s="3" t="s">
        <v>414</v>
      </c>
      <c r="C5107" s="3" t="s">
        <v>28</v>
      </c>
      <c r="D5107" s="3" t="s">
        <v>415</v>
      </c>
      <c r="E5107" s="3" t="s">
        <v>416</v>
      </c>
      <c r="F5107" s="3">
        <v>0.35</v>
      </c>
      <c r="G5107" s="3">
        <v>0.47</v>
      </c>
      <c r="H5107" s="3" t="s">
        <v>33</v>
      </c>
      <c r="I5107" s="2">
        <v>1410</v>
      </c>
      <c r="J5107" s="3" t="s">
        <v>116</v>
      </c>
      <c r="K5107" s="2">
        <v>1410</v>
      </c>
      <c r="L5107" s="3"/>
      <c r="M5107" s="3" t="s">
        <v>33</v>
      </c>
      <c r="N5107" s="3" t="s">
        <v>33</v>
      </c>
      <c r="O5107" s="3"/>
      <c r="P5107" s="3"/>
      <c r="Q5107" s="3"/>
      <c r="R5107" s="3">
        <v>0</v>
      </c>
      <c r="S5107" s="3">
        <v>1</v>
      </c>
      <c r="T5107" s="2">
        <v>250</v>
      </c>
      <c r="U5107" s="3">
        <v>52.020123216767772</v>
      </c>
      <c r="V5107" s="3">
        <v>541.50565724668559</v>
      </c>
      <c r="W5107" s="3">
        <v>72.799163755861557</v>
      </c>
      <c r="X5107" s="3">
        <v>198276.58410800659</v>
      </c>
      <c r="Y5107" s="3">
        <v>541.50565724668559</v>
      </c>
      <c r="Z5107" s="3">
        <v>72.799099398239065</v>
      </c>
      <c r="AA5107" s="3">
        <v>198276.58410800659</v>
      </c>
      <c r="AB5107">
        <f t="shared" si="130"/>
        <v>541.50565724668559</v>
      </c>
      <c r="AC5107">
        <f t="shared" si="131"/>
        <v>72.799099398239065</v>
      </c>
    </row>
    <row r="5108" spans="1:29" x14ac:dyDescent="0.25">
      <c r="A5108" s="2">
        <v>5107</v>
      </c>
      <c r="B5108" s="3" t="s">
        <v>414</v>
      </c>
      <c r="C5108" s="3" t="s">
        <v>28</v>
      </c>
      <c r="D5108" s="3" t="s">
        <v>415</v>
      </c>
      <c r="E5108" s="3" t="s">
        <v>416</v>
      </c>
      <c r="F5108" s="3">
        <v>0.35</v>
      </c>
      <c r="G5108" s="3">
        <v>0.47</v>
      </c>
      <c r="H5108" s="3" t="s">
        <v>33</v>
      </c>
      <c r="I5108" s="2">
        <v>1420</v>
      </c>
      <c r="J5108" s="3" t="s">
        <v>117</v>
      </c>
      <c r="K5108" s="2">
        <v>1420</v>
      </c>
      <c r="L5108" s="3"/>
      <c r="M5108" s="3" t="s">
        <v>33</v>
      </c>
      <c r="N5108" s="3" t="s">
        <v>33</v>
      </c>
      <c r="O5108" s="3"/>
      <c r="P5108" s="3"/>
      <c r="Q5108" s="3"/>
      <c r="R5108" s="3">
        <v>0</v>
      </c>
      <c r="S5108" s="3">
        <v>1</v>
      </c>
      <c r="T5108" s="2">
        <v>239</v>
      </c>
      <c r="U5108" s="3">
        <v>71.845945576359711</v>
      </c>
      <c r="V5108" s="3">
        <v>663.83553205790565</v>
      </c>
      <c r="W5108" s="3">
        <v>89.362264406715667</v>
      </c>
      <c r="X5108" s="3">
        <v>275920.58940769988</v>
      </c>
      <c r="Y5108" s="3">
        <v>663.83553205790565</v>
      </c>
      <c r="Z5108" s="3">
        <v>89.362185406592744</v>
      </c>
      <c r="AA5108" s="3">
        <v>275920.58940769988</v>
      </c>
      <c r="AB5108">
        <f t="shared" si="130"/>
        <v>663.83553205790565</v>
      </c>
      <c r="AC5108">
        <f t="shared" si="131"/>
        <v>89.362185406592744</v>
      </c>
    </row>
    <row r="5109" spans="1:29" x14ac:dyDescent="0.25">
      <c r="A5109" s="2">
        <v>5108</v>
      </c>
      <c r="B5109" s="3" t="s">
        <v>414</v>
      </c>
      <c r="C5109" s="3" t="s">
        <v>28</v>
      </c>
      <c r="D5109" s="3" t="s">
        <v>415</v>
      </c>
      <c r="E5109" s="3" t="s">
        <v>416</v>
      </c>
      <c r="F5109" s="3">
        <v>0.35</v>
      </c>
      <c r="G5109" s="3">
        <v>0.47</v>
      </c>
      <c r="H5109" s="3" t="s">
        <v>33</v>
      </c>
      <c r="I5109" s="2">
        <v>1430</v>
      </c>
      <c r="J5109" s="3" t="s">
        <v>118</v>
      </c>
      <c r="K5109" s="2">
        <v>1430</v>
      </c>
      <c r="L5109" s="3"/>
      <c r="M5109" s="3" t="s">
        <v>33</v>
      </c>
      <c r="N5109" s="3" t="s">
        <v>33</v>
      </c>
      <c r="O5109" s="3"/>
      <c r="P5109" s="3"/>
      <c r="Q5109" s="3"/>
      <c r="R5109" s="3">
        <v>0</v>
      </c>
      <c r="S5109" s="3">
        <v>1</v>
      </c>
      <c r="T5109" s="2">
        <v>16</v>
      </c>
      <c r="U5109" s="3">
        <v>4.7956970543389481</v>
      </c>
      <c r="V5109" s="3">
        <v>49.663840877609395</v>
      </c>
      <c r="W5109" s="3">
        <v>6.5649322837321575</v>
      </c>
      <c r="X5109" s="3">
        <v>17667.805045106674</v>
      </c>
      <c r="Y5109" s="3">
        <v>49.663840877609395</v>
      </c>
      <c r="Z5109" s="3">
        <v>6.5649264800469007</v>
      </c>
      <c r="AA5109" s="3">
        <v>17667.805045106674</v>
      </c>
      <c r="AB5109">
        <f t="shared" si="130"/>
        <v>49.663840877609395</v>
      </c>
      <c r="AC5109">
        <f t="shared" si="131"/>
        <v>6.5649264800469007</v>
      </c>
    </row>
    <row r="5110" spans="1:29" x14ac:dyDescent="0.25">
      <c r="A5110" s="2">
        <v>5109</v>
      </c>
      <c r="B5110" s="3" t="s">
        <v>414</v>
      </c>
      <c r="C5110" s="3" t="s">
        <v>28</v>
      </c>
      <c r="D5110" s="3" t="s">
        <v>415</v>
      </c>
      <c r="E5110" s="3" t="s">
        <v>416</v>
      </c>
      <c r="F5110" s="3">
        <v>0.35</v>
      </c>
      <c r="G5110" s="3">
        <v>0.47</v>
      </c>
      <c r="H5110" s="3" t="s">
        <v>33</v>
      </c>
      <c r="I5110" s="2">
        <v>1450</v>
      </c>
      <c r="J5110" s="3" t="s">
        <v>119</v>
      </c>
      <c r="K5110" s="2">
        <v>1450</v>
      </c>
      <c r="L5110" s="3"/>
      <c r="M5110" s="3" t="s">
        <v>33</v>
      </c>
      <c r="N5110" s="3" t="s">
        <v>33</v>
      </c>
      <c r="O5110" s="3"/>
      <c r="P5110" s="3"/>
      <c r="Q5110" s="3"/>
      <c r="R5110" s="3">
        <v>0</v>
      </c>
      <c r="S5110" s="3">
        <v>1</v>
      </c>
      <c r="T5110" s="2">
        <v>3</v>
      </c>
      <c r="U5110" s="3">
        <v>0.4907232118389992</v>
      </c>
      <c r="V5110" s="3">
        <v>5.3732454641583933</v>
      </c>
      <c r="W5110" s="3">
        <v>0.70994558062734847</v>
      </c>
      <c r="X5110" s="3">
        <v>1819.2268572683492</v>
      </c>
      <c r="Y5110" s="3">
        <v>5.3732454641583933</v>
      </c>
      <c r="Z5110" s="3">
        <v>0.70994495300462146</v>
      </c>
      <c r="AA5110" s="3">
        <v>1819.2268572683492</v>
      </c>
      <c r="AB5110">
        <f t="shared" si="130"/>
        <v>5.3732454641583933</v>
      </c>
      <c r="AC5110">
        <f t="shared" si="131"/>
        <v>0.70994495300462146</v>
      </c>
    </row>
    <row r="5111" spans="1:29" x14ac:dyDescent="0.25">
      <c r="A5111" s="2">
        <v>5110</v>
      </c>
      <c r="B5111" s="3" t="s">
        <v>414</v>
      </c>
      <c r="C5111" s="3" t="s">
        <v>28</v>
      </c>
      <c r="D5111" s="3" t="s">
        <v>415</v>
      </c>
      <c r="E5111" s="3" t="s">
        <v>416</v>
      </c>
      <c r="F5111" s="3">
        <v>0.35</v>
      </c>
      <c r="G5111" s="3">
        <v>0.47</v>
      </c>
      <c r="H5111" s="3" t="s">
        <v>33</v>
      </c>
      <c r="I5111" s="2">
        <v>1480</v>
      </c>
      <c r="J5111" s="3" t="s">
        <v>199</v>
      </c>
      <c r="K5111" s="2">
        <v>1480</v>
      </c>
      <c r="L5111" s="3"/>
      <c r="M5111" s="3" t="s">
        <v>33</v>
      </c>
      <c r="N5111" s="3" t="s">
        <v>33</v>
      </c>
      <c r="O5111" s="3"/>
      <c r="P5111" s="3"/>
      <c r="Q5111" s="3"/>
      <c r="R5111" s="3">
        <v>0</v>
      </c>
      <c r="S5111" s="3">
        <v>1</v>
      </c>
      <c r="T5111" s="2">
        <v>10</v>
      </c>
      <c r="U5111" s="3">
        <v>1.8093442304027447</v>
      </c>
      <c r="V5111" s="3">
        <v>14.217750051678916</v>
      </c>
      <c r="W5111" s="3">
        <v>1.9892487684369984</v>
      </c>
      <c r="X5111" s="3">
        <v>6892.6150277833594</v>
      </c>
      <c r="Y5111" s="3">
        <v>14.217750051678916</v>
      </c>
      <c r="Z5111" s="3">
        <v>1.9892470098546942</v>
      </c>
      <c r="AA5111" s="3">
        <v>6892.6150277833594</v>
      </c>
      <c r="AB5111">
        <f t="shared" si="130"/>
        <v>14.217750051678916</v>
      </c>
      <c r="AC5111">
        <f t="shared" si="131"/>
        <v>1.9892470098546942</v>
      </c>
    </row>
    <row r="5112" spans="1:29" x14ac:dyDescent="0.25">
      <c r="A5112" s="2">
        <v>5111</v>
      </c>
      <c r="B5112" s="3" t="s">
        <v>414</v>
      </c>
      <c r="C5112" s="3" t="s">
        <v>28</v>
      </c>
      <c r="D5112" s="3" t="s">
        <v>415</v>
      </c>
      <c r="E5112" s="3" t="s">
        <v>416</v>
      </c>
      <c r="F5112" s="3">
        <v>0.35</v>
      </c>
      <c r="G5112" s="3">
        <v>0.47</v>
      </c>
      <c r="H5112" s="3" t="s">
        <v>33</v>
      </c>
      <c r="I5112" s="2">
        <v>1490</v>
      </c>
      <c r="J5112" s="3" t="s">
        <v>147</v>
      </c>
      <c r="K5112" s="2">
        <v>1490</v>
      </c>
      <c r="L5112" s="3"/>
      <c r="M5112" s="3" t="s">
        <v>33</v>
      </c>
      <c r="N5112" s="3" t="s">
        <v>33</v>
      </c>
      <c r="O5112" s="3"/>
      <c r="P5112" s="3"/>
      <c r="Q5112" s="3"/>
      <c r="R5112" s="3">
        <v>0</v>
      </c>
      <c r="S5112" s="3">
        <v>1</v>
      </c>
      <c r="T5112" s="2">
        <v>27</v>
      </c>
      <c r="U5112" s="3">
        <v>7.3174578546569355</v>
      </c>
      <c r="V5112" s="3">
        <v>80.240097452878857</v>
      </c>
      <c r="W5112" s="3">
        <v>10.887213281627909</v>
      </c>
      <c r="X5112" s="3">
        <v>27886.322269541273</v>
      </c>
      <c r="Y5112" s="3">
        <v>80.240097452878857</v>
      </c>
      <c r="Z5112" s="3">
        <v>10.887203656858521</v>
      </c>
      <c r="AA5112" s="3">
        <v>27886.322269541273</v>
      </c>
      <c r="AB5112">
        <f t="shared" si="130"/>
        <v>80.240097452878857</v>
      </c>
      <c r="AC5112">
        <f t="shared" si="131"/>
        <v>10.887203656858521</v>
      </c>
    </row>
    <row r="5113" spans="1:29" x14ac:dyDescent="0.25">
      <c r="A5113" s="2">
        <v>5112</v>
      </c>
      <c r="B5113" s="3" t="s">
        <v>414</v>
      </c>
      <c r="C5113" s="3" t="s">
        <v>28</v>
      </c>
      <c r="D5113" s="3" t="s">
        <v>415</v>
      </c>
      <c r="E5113" s="3" t="s">
        <v>416</v>
      </c>
      <c r="F5113" s="3">
        <v>0.35</v>
      </c>
      <c r="G5113" s="3">
        <v>0.47</v>
      </c>
      <c r="H5113" s="3" t="s">
        <v>33</v>
      </c>
      <c r="I5113" s="2">
        <v>1510</v>
      </c>
      <c r="J5113" s="3" t="s">
        <v>152</v>
      </c>
      <c r="K5113" s="2">
        <v>1510</v>
      </c>
      <c r="L5113" s="3"/>
      <c r="M5113" s="3" t="s">
        <v>33</v>
      </c>
      <c r="N5113" s="3" t="s">
        <v>33</v>
      </c>
      <c r="O5113" s="3"/>
      <c r="P5113" s="3"/>
      <c r="Q5113" s="3"/>
      <c r="R5113" s="3">
        <v>0</v>
      </c>
      <c r="S5113" s="3">
        <v>1</v>
      </c>
      <c r="T5113" s="2">
        <v>13</v>
      </c>
      <c r="U5113" s="3">
        <v>1.0786375329547018</v>
      </c>
      <c r="V5113" s="3">
        <v>9.1356632066893191</v>
      </c>
      <c r="W5113" s="3">
        <v>1.2388347792697176</v>
      </c>
      <c r="X5113" s="3">
        <v>3993.6463927087952</v>
      </c>
      <c r="Y5113" s="3">
        <v>9.1356632066893191</v>
      </c>
      <c r="Z5113" s="3">
        <v>1.2388336840859679</v>
      </c>
      <c r="AA5113" s="3">
        <v>3993.6463927087952</v>
      </c>
      <c r="AB5113">
        <f t="shared" si="130"/>
        <v>9.1356632066893191</v>
      </c>
      <c r="AC5113">
        <f t="shared" si="131"/>
        <v>1.2388336840859679</v>
      </c>
    </row>
    <row r="5114" spans="1:29" x14ac:dyDescent="0.25">
      <c r="A5114" s="2">
        <v>5113</v>
      </c>
      <c r="B5114" s="3" t="s">
        <v>414</v>
      </c>
      <c r="C5114" s="3" t="s">
        <v>28</v>
      </c>
      <c r="D5114" s="3" t="s">
        <v>415</v>
      </c>
      <c r="E5114" s="3" t="s">
        <v>416</v>
      </c>
      <c r="F5114" s="3">
        <v>0.35</v>
      </c>
      <c r="G5114" s="3">
        <v>0.47</v>
      </c>
      <c r="H5114" s="3" t="s">
        <v>33</v>
      </c>
      <c r="I5114" s="2">
        <v>1520</v>
      </c>
      <c r="J5114" s="3" t="s">
        <v>200</v>
      </c>
      <c r="K5114" s="2">
        <v>1520</v>
      </c>
      <c r="L5114" s="3"/>
      <c r="M5114" s="3" t="s">
        <v>33</v>
      </c>
      <c r="N5114" s="3" t="s">
        <v>33</v>
      </c>
      <c r="O5114" s="3"/>
      <c r="P5114" s="3"/>
      <c r="Q5114" s="3"/>
      <c r="R5114" s="3">
        <v>0</v>
      </c>
      <c r="S5114" s="3">
        <v>1</v>
      </c>
      <c r="T5114" s="2">
        <v>5</v>
      </c>
      <c r="U5114" s="3">
        <v>2.0314644564649976E-2</v>
      </c>
      <c r="V5114" s="3">
        <v>0.18209972058895876</v>
      </c>
      <c r="W5114" s="3">
        <v>2.9738583664707312E-2</v>
      </c>
      <c r="X5114" s="3">
        <v>78.619119705877978</v>
      </c>
      <c r="Y5114" s="3">
        <v>0.18209972058895876</v>
      </c>
      <c r="Z5114" s="3">
        <v>2.9738557374507743E-2</v>
      </c>
      <c r="AA5114" s="3">
        <v>78.619119705877978</v>
      </c>
      <c r="AB5114">
        <f t="shared" si="130"/>
        <v>0.18209972058895876</v>
      </c>
      <c r="AC5114">
        <f t="shared" si="131"/>
        <v>2.9738557374507743E-2</v>
      </c>
    </row>
    <row r="5115" spans="1:29" x14ac:dyDescent="0.25">
      <c r="A5115" s="2">
        <v>5114</v>
      </c>
      <c r="B5115" s="3" t="s">
        <v>414</v>
      </c>
      <c r="C5115" s="3" t="s">
        <v>28</v>
      </c>
      <c r="D5115" s="3" t="s">
        <v>415</v>
      </c>
      <c r="E5115" s="3" t="s">
        <v>416</v>
      </c>
      <c r="F5115" s="3">
        <v>0.35</v>
      </c>
      <c r="G5115" s="3">
        <v>0.47</v>
      </c>
      <c r="H5115" s="3" t="s">
        <v>33</v>
      </c>
      <c r="I5115" s="2">
        <v>1530</v>
      </c>
      <c r="J5115" s="3" t="s">
        <v>427</v>
      </c>
      <c r="K5115" s="2">
        <v>1530</v>
      </c>
      <c r="L5115" s="3"/>
      <c r="M5115" s="3" t="s">
        <v>33</v>
      </c>
      <c r="N5115" s="3" t="s">
        <v>33</v>
      </c>
      <c r="O5115" s="3"/>
      <c r="P5115" s="3"/>
      <c r="Q5115" s="3"/>
      <c r="R5115" s="3">
        <v>0</v>
      </c>
      <c r="S5115" s="3">
        <v>1</v>
      </c>
      <c r="T5115" s="2">
        <v>58</v>
      </c>
      <c r="U5115" s="3">
        <v>20.453204881234246</v>
      </c>
      <c r="V5115" s="3">
        <v>149.5688877587846</v>
      </c>
      <c r="W5115" s="3">
        <v>21.426516056310749</v>
      </c>
      <c r="X5115" s="3">
        <v>71731.780744560529</v>
      </c>
      <c r="Y5115" s="3">
        <v>149.5688877587846</v>
      </c>
      <c r="Z5115" s="3">
        <v>21.426497114339959</v>
      </c>
      <c r="AA5115" s="3">
        <v>71731.780744560529</v>
      </c>
      <c r="AB5115">
        <f t="shared" si="130"/>
        <v>149.5688877587846</v>
      </c>
      <c r="AC5115">
        <f t="shared" si="131"/>
        <v>21.426497114339959</v>
      </c>
    </row>
    <row r="5116" spans="1:29" x14ac:dyDescent="0.25">
      <c r="A5116" s="2">
        <v>5115</v>
      </c>
      <c r="B5116" s="3" t="s">
        <v>414</v>
      </c>
      <c r="C5116" s="3" t="s">
        <v>28</v>
      </c>
      <c r="D5116" s="3" t="s">
        <v>415</v>
      </c>
      <c r="E5116" s="3" t="s">
        <v>416</v>
      </c>
      <c r="F5116" s="3">
        <v>0.35</v>
      </c>
      <c r="G5116" s="3">
        <v>0.47</v>
      </c>
      <c r="H5116" s="3" t="s">
        <v>33</v>
      </c>
      <c r="I5116" s="2">
        <v>1550</v>
      </c>
      <c r="J5116" s="3" t="s">
        <v>120</v>
      </c>
      <c r="K5116" s="2">
        <v>1550</v>
      </c>
      <c r="L5116" s="3"/>
      <c r="M5116" s="3" t="s">
        <v>33</v>
      </c>
      <c r="N5116" s="3" t="s">
        <v>33</v>
      </c>
      <c r="O5116" s="3"/>
      <c r="P5116" s="3"/>
      <c r="Q5116" s="3"/>
      <c r="R5116" s="3">
        <v>0</v>
      </c>
      <c r="S5116" s="3">
        <v>1</v>
      </c>
      <c r="T5116" s="2">
        <v>28</v>
      </c>
      <c r="U5116" s="3">
        <v>5.6222922044656443</v>
      </c>
      <c r="V5116" s="3">
        <v>43.285232829619559</v>
      </c>
      <c r="W5116" s="3">
        <v>6.1042657010003438</v>
      </c>
      <c r="X5116" s="3">
        <v>19885.30586117701</v>
      </c>
      <c r="Y5116" s="3">
        <v>43.285232829619559</v>
      </c>
      <c r="Z5116" s="3">
        <v>6.10426030456434</v>
      </c>
      <c r="AA5116" s="3">
        <v>19885.30586117701</v>
      </c>
      <c r="AB5116">
        <f t="shared" si="130"/>
        <v>43.285232829619559</v>
      </c>
      <c r="AC5116">
        <f t="shared" si="131"/>
        <v>6.10426030456434</v>
      </c>
    </row>
    <row r="5117" spans="1:29" x14ac:dyDescent="0.25">
      <c r="A5117" s="2">
        <v>5116</v>
      </c>
      <c r="B5117" s="3" t="s">
        <v>414</v>
      </c>
      <c r="C5117" s="3" t="s">
        <v>28</v>
      </c>
      <c r="D5117" s="3" t="s">
        <v>415</v>
      </c>
      <c r="E5117" s="3" t="s">
        <v>416</v>
      </c>
      <c r="F5117" s="3">
        <v>0.35</v>
      </c>
      <c r="G5117" s="3">
        <v>0.47</v>
      </c>
      <c r="H5117" s="3" t="s">
        <v>33</v>
      </c>
      <c r="I5117" s="2">
        <v>1560</v>
      </c>
      <c r="J5117" s="3" t="s">
        <v>148</v>
      </c>
      <c r="K5117" s="2">
        <v>1560</v>
      </c>
      <c r="L5117" s="3"/>
      <c r="M5117" s="3" t="s">
        <v>33</v>
      </c>
      <c r="N5117" s="3" t="s">
        <v>33</v>
      </c>
      <c r="O5117" s="3"/>
      <c r="P5117" s="3"/>
      <c r="Q5117" s="3"/>
      <c r="R5117" s="3">
        <v>0</v>
      </c>
      <c r="S5117" s="3">
        <v>1</v>
      </c>
      <c r="T5117" s="2">
        <v>33</v>
      </c>
      <c r="U5117" s="3">
        <v>0.56892533775522824</v>
      </c>
      <c r="V5117" s="3">
        <v>4.9470386535782538</v>
      </c>
      <c r="W5117" s="3">
        <v>0.77407339802543351</v>
      </c>
      <c r="X5117" s="3">
        <v>2193.2232173893149</v>
      </c>
      <c r="Y5117" s="3">
        <v>4.9470386535782538</v>
      </c>
      <c r="Z5117" s="3">
        <v>0.77407271371093345</v>
      </c>
      <c r="AA5117" s="3">
        <v>2193.2232173893149</v>
      </c>
      <c r="AB5117">
        <f t="shared" ref="AB5117:AB5180" si="132">Y5117</f>
        <v>4.9470386535782538</v>
      </c>
      <c r="AC5117">
        <f t="shared" ref="AC5117:AC5180" si="133">Z5117</f>
        <v>0.77407271371093345</v>
      </c>
    </row>
    <row r="5118" spans="1:29" x14ac:dyDescent="0.25">
      <c r="A5118" s="2">
        <v>5117</v>
      </c>
      <c r="B5118" s="3" t="s">
        <v>414</v>
      </c>
      <c r="C5118" s="3" t="s">
        <v>28</v>
      </c>
      <c r="D5118" s="3" t="s">
        <v>415</v>
      </c>
      <c r="E5118" s="3" t="s">
        <v>416</v>
      </c>
      <c r="F5118" s="3">
        <v>0.35</v>
      </c>
      <c r="G5118" s="3">
        <v>0.47</v>
      </c>
      <c r="H5118" s="3" t="s">
        <v>33</v>
      </c>
      <c r="I5118" s="2">
        <v>1620</v>
      </c>
      <c r="J5118" s="3" t="s">
        <v>246</v>
      </c>
      <c r="K5118" s="2">
        <v>1620</v>
      </c>
      <c r="L5118" s="3"/>
      <c r="M5118" s="3" t="s">
        <v>33</v>
      </c>
      <c r="N5118" s="3" t="s">
        <v>33</v>
      </c>
      <c r="O5118" s="3"/>
      <c r="P5118" s="3"/>
      <c r="Q5118" s="3"/>
      <c r="R5118" s="3">
        <v>0</v>
      </c>
      <c r="S5118" s="3">
        <v>1</v>
      </c>
      <c r="T5118" s="2">
        <v>109</v>
      </c>
      <c r="U5118" s="3">
        <v>29.367161169839772</v>
      </c>
      <c r="V5118" s="3">
        <v>111.58907298562104</v>
      </c>
      <c r="W5118" s="3">
        <v>15.577706056125724</v>
      </c>
      <c r="X5118" s="3">
        <v>60838.993473898772</v>
      </c>
      <c r="Y5118" s="3">
        <v>111.58907298562104</v>
      </c>
      <c r="Z5118" s="3">
        <v>15.577692284757022</v>
      </c>
      <c r="AA5118" s="3">
        <v>60838.993473898772</v>
      </c>
      <c r="AB5118">
        <f t="shared" si="132"/>
        <v>111.58907298562104</v>
      </c>
      <c r="AC5118">
        <f t="shared" si="133"/>
        <v>15.577692284757022</v>
      </c>
    </row>
    <row r="5119" spans="1:29" x14ac:dyDescent="0.25">
      <c r="A5119" s="2">
        <v>5118</v>
      </c>
      <c r="B5119" s="3" t="s">
        <v>414</v>
      </c>
      <c r="C5119" s="3" t="s">
        <v>28</v>
      </c>
      <c r="D5119" s="3" t="s">
        <v>415</v>
      </c>
      <c r="E5119" s="3" t="s">
        <v>416</v>
      </c>
      <c r="F5119" s="3">
        <v>0.35</v>
      </c>
      <c r="G5119" s="3">
        <v>0.47</v>
      </c>
      <c r="H5119" s="3" t="s">
        <v>33</v>
      </c>
      <c r="I5119" s="2">
        <v>1700</v>
      </c>
      <c r="J5119" s="3" t="s">
        <v>121</v>
      </c>
      <c r="K5119" s="2">
        <v>1700</v>
      </c>
      <c r="L5119" s="3"/>
      <c r="M5119" s="3" t="s">
        <v>33</v>
      </c>
      <c r="N5119" s="3" t="s">
        <v>33</v>
      </c>
      <c r="O5119" s="3"/>
      <c r="P5119" s="3"/>
      <c r="Q5119" s="3"/>
      <c r="R5119" s="3">
        <v>0</v>
      </c>
      <c r="S5119" s="3">
        <v>1</v>
      </c>
      <c r="T5119" s="2">
        <v>124</v>
      </c>
      <c r="U5119" s="3">
        <v>7.2672085543404998</v>
      </c>
      <c r="V5119" s="3">
        <v>55.630208969954545</v>
      </c>
      <c r="W5119" s="3">
        <v>7.5731635579618075</v>
      </c>
      <c r="X5119" s="3">
        <v>25433.458600630438</v>
      </c>
      <c r="Y5119" s="3">
        <v>55.630208969954545</v>
      </c>
      <c r="Z5119" s="3">
        <v>7.5731568629563188</v>
      </c>
      <c r="AA5119" s="3">
        <v>25433.458600630438</v>
      </c>
      <c r="AB5119">
        <f t="shared" si="132"/>
        <v>55.630208969954545</v>
      </c>
      <c r="AC5119">
        <f t="shared" si="133"/>
        <v>7.5731568629563188</v>
      </c>
    </row>
    <row r="5120" spans="1:29" x14ac:dyDescent="0.25">
      <c r="A5120" s="2">
        <v>5119</v>
      </c>
      <c r="B5120" s="3" t="s">
        <v>414</v>
      </c>
      <c r="C5120" s="3" t="s">
        <v>28</v>
      </c>
      <c r="D5120" s="3" t="s">
        <v>415</v>
      </c>
      <c r="E5120" s="3" t="s">
        <v>416</v>
      </c>
      <c r="F5120" s="3">
        <v>0.35</v>
      </c>
      <c r="G5120" s="3">
        <v>0.47</v>
      </c>
      <c r="H5120" s="3" t="s">
        <v>33</v>
      </c>
      <c r="I5120" s="2">
        <v>1710</v>
      </c>
      <c r="J5120" s="3" t="s">
        <v>122</v>
      </c>
      <c r="K5120" s="2">
        <v>1710</v>
      </c>
      <c r="L5120" s="3"/>
      <c r="M5120" s="3" t="s">
        <v>33</v>
      </c>
      <c r="N5120" s="3" t="s">
        <v>33</v>
      </c>
      <c r="O5120" s="3"/>
      <c r="P5120" s="3"/>
      <c r="Q5120" s="3"/>
      <c r="R5120" s="3">
        <v>0</v>
      </c>
      <c r="S5120" s="3">
        <v>1</v>
      </c>
      <c r="T5120" s="2">
        <v>61</v>
      </c>
      <c r="U5120" s="3">
        <v>21.862811266178081</v>
      </c>
      <c r="V5120" s="3">
        <v>167.59784834574137</v>
      </c>
      <c r="W5120" s="3">
        <v>22.686012146619877</v>
      </c>
      <c r="X5120" s="3">
        <v>79242.742021229642</v>
      </c>
      <c r="Y5120" s="3">
        <v>167.59784834574137</v>
      </c>
      <c r="Z5120" s="3">
        <v>22.68599209119985</v>
      </c>
      <c r="AA5120" s="3">
        <v>79242.742021229642</v>
      </c>
      <c r="AB5120">
        <f t="shared" si="132"/>
        <v>167.59784834574137</v>
      </c>
      <c r="AC5120">
        <f t="shared" si="133"/>
        <v>22.68599209119985</v>
      </c>
    </row>
    <row r="5121" spans="1:29" x14ac:dyDescent="0.25">
      <c r="A5121" s="2">
        <v>5120</v>
      </c>
      <c r="B5121" s="3" t="s">
        <v>414</v>
      </c>
      <c r="C5121" s="3" t="s">
        <v>28</v>
      </c>
      <c r="D5121" s="3" t="s">
        <v>415</v>
      </c>
      <c r="E5121" s="3" t="s">
        <v>416</v>
      </c>
      <c r="F5121" s="3">
        <v>0.35</v>
      </c>
      <c r="G5121" s="3">
        <v>0.47</v>
      </c>
      <c r="H5121" s="3" t="s">
        <v>33</v>
      </c>
      <c r="I5121" s="2">
        <v>1720</v>
      </c>
      <c r="J5121" s="3" t="s">
        <v>123</v>
      </c>
      <c r="K5121" s="2">
        <v>1720</v>
      </c>
      <c r="L5121" s="3"/>
      <c r="M5121" s="3" t="s">
        <v>33</v>
      </c>
      <c r="N5121" s="3" t="s">
        <v>33</v>
      </c>
      <c r="O5121" s="3"/>
      <c r="P5121" s="3"/>
      <c r="Q5121" s="3"/>
      <c r="R5121" s="3">
        <v>0</v>
      </c>
      <c r="S5121" s="3">
        <v>1</v>
      </c>
      <c r="T5121" s="2">
        <v>123</v>
      </c>
      <c r="U5121" s="3">
        <v>29.986005019982795</v>
      </c>
      <c r="V5121" s="3">
        <v>253.50757374993756</v>
      </c>
      <c r="W5121" s="3">
        <v>34.799971529575629</v>
      </c>
      <c r="X5121" s="3">
        <v>114610.7921557384</v>
      </c>
      <c r="Y5121" s="3">
        <v>253.50757374993756</v>
      </c>
      <c r="Z5121" s="3">
        <v>34.799940764889392</v>
      </c>
      <c r="AA5121" s="3">
        <v>114610.7921557384</v>
      </c>
      <c r="AB5121">
        <f t="shared" si="132"/>
        <v>253.50757374993756</v>
      </c>
      <c r="AC5121">
        <f t="shared" si="133"/>
        <v>34.799940764889392</v>
      </c>
    </row>
    <row r="5122" spans="1:29" x14ac:dyDescent="0.25">
      <c r="A5122" s="2">
        <v>5121</v>
      </c>
      <c r="B5122" s="3" t="s">
        <v>414</v>
      </c>
      <c r="C5122" s="3" t="s">
        <v>28</v>
      </c>
      <c r="D5122" s="3" t="s">
        <v>415</v>
      </c>
      <c r="E5122" s="3" t="s">
        <v>416</v>
      </c>
      <c r="F5122" s="3">
        <v>0.35</v>
      </c>
      <c r="G5122" s="3">
        <v>0.47</v>
      </c>
      <c r="H5122" s="3" t="s">
        <v>33</v>
      </c>
      <c r="I5122" s="2">
        <v>1740</v>
      </c>
      <c r="J5122" s="3" t="s">
        <v>124</v>
      </c>
      <c r="K5122" s="2">
        <v>1740</v>
      </c>
      <c r="L5122" s="3"/>
      <c r="M5122" s="3" t="s">
        <v>33</v>
      </c>
      <c r="N5122" s="3" t="s">
        <v>33</v>
      </c>
      <c r="O5122" s="3"/>
      <c r="P5122" s="3"/>
      <c r="Q5122" s="3"/>
      <c r="R5122" s="3">
        <v>0</v>
      </c>
      <c r="S5122" s="3">
        <v>1</v>
      </c>
      <c r="T5122" s="2">
        <v>2</v>
      </c>
      <c r="U5122" s="3">
        <v>7.3728380553175895E-4</v>
      </c>
      <c r="V5122" s="3">
        <v>5.8475189229254057E-3</v>
      </c>
      <c r="W5122" s="3">
        <v>7.8540117097727186E-4</v>
      </c>
      <c r="X5122" s="3">
        <v>2.9332580141736249</v>
      </c>
      <c r="Y5122" s="3">
        <v>5.8475189229254057E-3</v>
      </c>
      <c r="Z5122" s="3">
        <v>7.8540047664852307E-4</v>
      </c>
      <c r="AA5122" s="3">
        <v>2.9332580141736249</v>
      </c>
      <c r="AB5122">
        <f t="shared" si="132"/>
        <v>5.8475189229254057E-3</v>
      </c>
      <c r="AC5122">
        <f t="shared" si="133"/>
        <v>7.8540047664852307E-4</v>
      </c>
    </row>
    <row r="5123" spans="1:29" x14ac:dyDescent="0.25">
      <c r="A5123" s="2">
        <v>5122</v>
      </c>
      <c r="B5123" s="3" t="s">
        <v>414</v>
      </c>
      <c r="C5123" s="3" t="s">
        <v>28</v>
      </c>
      <c r="D5123" s="3" t="s">
        <v>415</v>
      </c>
      <c r="E5123" s="3" t="s">
        <v>416</v>
      </c>
      <c r="F5123" s="3">
        <v>0.35</v>
      </c>
      <c r="G5123" s="3">
        <v>0.47</v>
      </c>
      <c r="H5123" s="3" t="s">
        <v>33</v>
      </c>
      <c r="I5123" s="2">
        <v>1750</v>
      </c>
      <c r="J5123" s="3" t="s">
        <v>51</v>
      </c>
      <c r="K5123" s="2">
        <v>1750</v>
      </c>
      <c r="L5123" s="3"/>
      <c r="M5123" s="3" t="s">
        <v>33</v>
      </c>
      <c r="N5123" s="3" t="s">
        <v>33</v>
      </c>
      <c r="O5123" s="3"/>
      <c r="P5123" s="3"/>
      <c r="Q5123" s="3"/>
      <c r="R5123" s="3">
        <v>0</v>
      </c>
      <c r="S5123" s="3">
        <v>1</v>
      </c>
      <c r="T5123" s="2">
        <v>122</v>
      </c>
      <c r="U5123" s="3">
        <v>35.39069869466843</v>
      </c>
      <c r="V5123" s="3">
        <v>285.27931453522064</v>
      </c>
      <c r="W5123" s="3">
        <v>39.093942518375812</v>
      </c>
      <c r="X5123" s="3">
        <v>134806.58618966641</v>
      </c>
      <c r="Y5123" s="3">
        <v>285.27931453522064</v>
      </c>
      <c r="Z5123" s="3">
        <v>39.093907957632744</v>
      </c>
      <c r="AA5123" s="3">
        <v>134806.58618966641</v>
      </c>
      <c r="AB5123">
        <f t="shared" si="132"/>
        <v>285.27931453522064</v>
      </c>
      <c r="AC5123">
        <f t="shared" si="133"/>
        <v>39.093907957632744</v>
      </c>
    </row>
    <row r="5124" spans="1:29" x14ac:dyDescent="0.25">
      <c r="A5124" s="2">
        <v>5123</v>
      </c>
      <c r="B5124" s="3" t="s">
        <v>414</v>
      </c>
      <c r="C5124" s="3" t="s">
        <v>28</v>
      </c>
      <c r="D5124" s="3" t="s">
        <v>415</v>
      </c>
      <c r="E5124" s="3" t="s">
        <v>416</v>
      </c>
      <c r="F5124" s="3">
        <v>0.35</v>
      </c>
      <c r="G5124" s="3">
        <v>0.47</v>
      </c>
      <c r="H5124" s="3" t="s">
        <v>33</v>
      </c>
      <c r="I5124" s="2">
        <v>1820</v>
      </c>
      <c r="J5124" s="3" t="s">
        <v>52</v>
      </c>
      <c r="K5124" s="2">
        <v>1820</v>
      </c>
      <c r="L5124" s="3"/>
      <c r="M5124" s="3" t="s">
        <v>33</v>
      </c>
      <c r="N5124" s="3" t="s">
        <v>33</v>
      </c>
      <c r="O5124" s="3"/>
      <c r="P5124" s="3"/>
      <c r="Q5124" s="3"/>
      <c r="R5124" s="3">
        <v>0</v>
      </c>
      <c r="S5124" s="3">
        <v>1</v>
      </c>
      <c r="T5124" s="2">
        <v>52</v>
      </c>
      <c r="U5124" s="3">
        <v>10.70338056220525</v>
      </c>
      <c r="V5124" s="3">
        <v>76.014093726912492</v>
      </c>
      <c r="W5124" s="3">
        <v>10.942478662671363</v>
      </c>
      <c r="X5124" s="3">
        <v>38262.000344592576</v>
      </c>
      <c r="Y5124" s="3">
        <v>76.014093726912492</v>
      </c>
      <c r="Z5124" s="3">
        <v>10.942468989044984</v>
      </c>
      <c r="AA5124" s="3">
        <v>38262.000344592576</v>
      </c>
      <c r="AB5124">
        <f t="shared" si="132"/>
        <v>76.014093726912492</v>
      </c>
      <c r="AC5124">
        <f t="shared" si="133"/>
        <v>10.942468989044984</v>
      </c>
    </row>
    <row r="5125" spans="1:29" x14ac:dyDescent="0.25">
      <c r="A5125" s="2">
        <v>5124</v>
      </c>
      <c r="B5125" s="3" t="s">
        <v>414</v>
      </c>
      <c r="C5125" s="3" t="s">
        <v>28</v>
      </c>
      <c r="D5125" s="3" t="s">
        <v>415</v>
      </c>
      <c r="E5125" s="3" t="s">
        <v>416</v>
      </c>
      <c r="F5125" s="3">
        <v>0.35</v>
      </c>
      <c r="G5125" s="3">
        <v>0.47</v>
      </c>
      <c r="H5125" s="3" t="s">
        <v>33</v>
      </c>
      <c r="I5125" s="2">
        <v>1840</v>
      </c>
      <c r="J5125" s="3" t="s">
        <v>137</v>
      </c>
      <c r="K5125" s="2">
        <v>1840</v>
      </c>
      <c r="L5125" s="3"/>
      <c r="M5125" s="3" t="s">
        <v>33</v>
      </c>
      <c r="N5125" s="3" t="s">
        <v>33</v>
      </c>
      <c r="O5125" s="3"/>
      <c r="P5125" s="3"/>
      <c r="Q5125" s="3"/>
      <c r="R5125" s="3">
        <v>0</v>
      </c>
      <c r="S5125" s="3">
        <v>1</v>
      </c>
      <c r="T5125" s="2">
        <v>51</v>
      </c>
      <c r="U5125" s="3">
        <v>4.3973349276893936</v>
      </c>
      <c r="V5125" s="3">
        <v>28.131977860169691</v>
      </c>
      <c r="W5125" s="3">
        <v>3.8023151417067536</v>
      </c>
      <c r="X5125" s="3">
        <v>12343.22536915925</v>
      </c>
      <c r="Y5125" s="3">
        <v>28.131977860169691</v>
      </c>
      <c r="Z5125" s="3">
        <v>3.8023117802950264</v>
      </c>
      <c r="AA5125" s="3">
        <v>12343.22536915925</v>
      </c>
      <c r="AB5125">
        <f t="shared" si="132"/>
        <v>28.131977860169691</v>
      </c>
      <c r="AC5125">
        <f t="shared" si="133"/>
        <v>3.8023117802950264</v>
      </c>
    </row>
    <row r="5126" spans="1:29" x14ac:dyDescent="0.25">
      <c r="A5126" s="2">
        <v>5125</v>
      </c>
      <c r="B5126" s="3" t="s">
        <v>414</v>
      </c>
      <c r="C5126" s="3" t="s">
        <v>28</v>
      </c>
      <c r="D5126" s="3" t="s">
        <v>415</v>
      </c>
      <c r="E5126" s="3" t="s">
        <v>416</v>
      </c>
      <c r="F5126" s="3">
        <v>0.35</v>
      </c>
      <c r="G5126" s="3">
        <v>0.47</v>
      </c>
      <c r="H5126" s="3" t="s">
        <v>33</v>
      </c>
      <c r="I5126" s="2">
        <v>2110</v>
      </c>
      <c r="J5126" s="3" t="s">
        <v>32</v>
      </c>
      <c r="K5126" s="2">
        <v>1000</v>
      </c>
      <c r="L5126" s="3"/>
      <c r="M5126" s="3" t="s">
        <v>33</v>
      </c>
      <c r="N5126" s="3" t="s">
        <v>33</v>
      </c>
      <c r="O5126" s="3"/>
      <c r="P5126" s="3" t="s">
        <v>76</v>
      </c>
      <c r="Q5126" s="3"/>
      <c r="R5126" s="3">
        <v>0</v>
      </c>
      <c r="S5126" s="3">
        <v>1</v>
      </c>
      <c r="T5126" s="2">
        <v>132</v>
      </c>
      <c r="U5126" s="3">
        <v>38.541518563625218</v>
      </c>
      <c r="V5126" s="3">
        <v>251.77314466130454</v>
      </c>
      <c r="W5126" s="3">
        <v>40.093758393794097</v>
      </c>
      <c r="X5126" s="3">
        <v>82084.832134483833</v>
      </c>
      <c r="Y5126" s="3">
        <v>251.77314466130454</v>
      </c>
      <c r="Z5126" s="3">
        <v>40.093722949170299</v>
      </c>
      <c r="AA5126" s="3">
        <v>82084.832134483833</v>
      </c>
      <c r="AB5126">
        <f t="shared" si="132"/>
        <v>251.77314466130454</v>
      </c>
      <c r="AC5126">
        <f t="shared" si="133"/>
        <v>40.093722949170299</v>
      </c>
    </row>
    <row r="5127" spans="1:29" x14ac:dyDescent="0.25">
      <c r="A5127" s="2">
        <v>5126</v>
      </c>
      <c r="B5127" s="3" t="s">
        <v>414</v>
      </c>
      <c r="C5127" s="3" t="s">
        <v>28</v>
      </c>
      <c r="D5127" s="3" t="s">
        <v>415</v>
      </c>
      <c r="E5127" s="3" t="s">
        <v>416</v>
      </c>
      <c r="F5127" s="3">
        <v>0.35</v>
      </c>
      <c r="G5127" s="3">
        <v>0.47</v>
      </c>
      <c r="H5127" s="3" t="s">
        <v>33</v>
      </c>
      <c r="I5127" s="2">
        <v>2130</v>
      </c>
      <c r="J5127" s="3" t="s">
        <v>36</v>
      </c>
      <c r="K5127" s="2">
        <v>1000</v>
      </c>
      <c r="L5127" s="3"/>
      <c r="M5127" s="3" t="s">
        <v>33</v>
      </c>
      <c r="N5127" s="3" t="s">
        <v>33</v>
      </c>
      <c r="O5127" s="3"/>
      <c r="P5127" s="3" t="s">
        <v>76</v>
      </c>
      <c r="Q5127" s="3"/>
      <c r="R5127" s="3">
        <v>0</v>
      </c>
      <c r="S5127" s="3">
        <v>1</v>
      </c>
      <c r="T5127" s="2">
        <v>34</v>
      </c>
      <c r="U5127" s="3">
        <v>12.636816989001391</v>
      </c>
      <c r="V5127" s="3">
        <v>83.412146689902627</v>
      </c>
      <c r="W5127" s="3">
        <v>14.030215474135652</v>
      </c>
      <c r="X5127" s="3">
        <v>23263.197204537129</v>
      </c>
      <c r="Y5127" s="3">
        <v>83.412146689902627</v>
      </c>
      <c r="Z5127" s="3">
        <v>14.030203070815823</v>
      </c>
      <c r="AA5127" s="3">
        <v>23263.197204537129</v>
      </c>
      <c r="AB5127">
        <f t="shared" si="132"/>
        <v>83.412146689902627</v>
      </c>
      <c r="AC5127">
        <f t="shared" si="133"/>
        <v>14.030203070815823</v>
      </c>
    </row>
    <row r="5128" spans="1:29" x14ac:dyDescent="0.25">
      <c r="A5128" s="2">
        <v>5127</v>
      </c>
      <c r="B5128" s="3" t="s">
        <v>414</v>
      </c>
      <c r="C5128" s="3" t="s">
        <v>28</v>
      </c>
      <c r="D5128" s="3" t="s">
        <v>415</v>
      </c>
      <c r="E5128" s="3" t="s">
        <v>416</v>
      </c>
      <c r="F5128" s="3">
        <v>0.35</v>
      </c>
      <c r="G5128" s="3">
        <v>0.47</v>
      </c>
      <c r="H5128" s="3" t="s">
        <v>33</v>
      </c>
      <c r="I5128" s="2">
        <v>2210</v>
      </c>
      <c r="J5128" s="3" t="s">
        <v>37</v>
      </c>
      <c r="K5128" s="2">
        <v>1000</v>
      </c>
      <c r="L5128" s="3"/>
      <c r="M5128" s="3" t="s">
        <v>33</v>
      </c>
      <c r="N5128" s="3" t="s">
        <v>33</v>
      </c>
      <c r="O5128" s="3"/>
      <c r="P5128" s="3" t="s">
        <v>76</v>
      </c>
      <c r="Q5128" s="3"/>
      <c r="R5128" s="3">
        <v>0</v>
      </c>
      <c r="S5128" s="3">
        <v>1</v>
      </c>
      <c r="T5128" s="2">
        <v>75</v>
      </c>
      <c r="U5128" s="3">
        <v>17.789071326206543</v>
      </c>
      <c r="V5128" s="3">
        <v>110.43773843659824</v>
      </c>
      <c r="W5128" s="3">
        <v>14.268556724438593</v>
      </c>
      <c r="X5128" s="3">
        <v>45104.276609288892</v>
      </c>
      <c r="Y5128" s="3">
        <v>110.43773843659824</v>
      </c>
      <c r="Z5128" s="3">
        <v>14.26854411041475</v>
      </c>
      <c r="AA5128" s="3">
        <v>45104.276609288892</v>
      </c>
      <c r="AB5128">
        <f t="shared" si="132"/>
        <v>110.43773843659824</v>
      </c>
      <c r="AC5128">
        <f t="shared" si="133"/>
        <v>14.26854411041475</v>
      </c>
    </row>
    <row r="5129" spans="1:29" x14ac:dyDescent="0.25">
      <c r="A5129" s="2">
        <v>5128</v>
      </c>
      <c r="B5129" s="3" t="s">
        <v>414</v>
      </c>
      <c r="C5129" s="3" t="s">
        <v>28</v>
      </c>
      <c r="D5129" s="3" t="s">
        <v>415</v>
      </c>
      <c r="E5129" s="3" t="s">
        <v>416</v>
      </c>
      <c r="F5129" s="3">
        <v>0.35</v>
      </c>
      <c r="G5129" s="3">
        <v>0.47</v>
      </c>
      <c r="H5129" s="3" t="s">
        <v>33</v>
      </c>
      <c r="I5129" s="2">
        <v>2430</v>
      </c>
      <c r="J5129" s="3" t="s">
        <v>231</v>
      </c>
      <c r="K5129" s="2">
        <v>1000</v>
      </c>
      <c r="L5129" s="3"/>
      <c r="M5129" s="3" t="s">
        <v>33</v>
      </c>
      <c r="N5129" s="3" t="s">
        <v>33</v>
      </c>
      <c r="O5129" s="3"/>
      <c r="P5129" s="3" t="s">
        <v>76</v>
      </c>
      <c r="Q5129" s="3"/>
      <c r="R5129" s="3">
        <v>0</v>
      </c>
      <c r="S5129" s="3">
        <v>1</v>
      </c>
      <c r="T5129" s="2">
        <v>4</v>
      </c>
      <c r="U5129" s="3">
        <v>0.46508503249901145</v>
      </c>
      <c r="V5129" s="3">
        <v>2.971220388392978</v>
      </c>
      <c r="W5129" s="3">
        <v>0.44692442128375764</v>
      </c>
      <c r="X5129" s="3">
        <v>1167.9160458968604</v>
      </c>
      <c r="Y5129" s="3">
        <v>2.971220388392978</v>
      </c>
      <c r="Z5129" s="3">
        <v>0.44692402618315746</v>
      </c>
      <c r="AA5129" s="3">
        <v>1167.9160458968604</v>
      </c>
      <c r="AB5129">
        <f t="shared" si="132"/>
        <v>2.971220388392978</v>
      </c>
      <c r="AC5129">
        <f t="shared" si="133"/>
        <v>0.44692402618315746</v>
      </c>
    </row>
    <row r="5130" spans="1:29" x14ac:dyDescent="0.25">
      <c r="A5130" s="2">
        <v>5129</v>
      </c>
      <c r="B5130" s="3" t="s">
        <v>414</v>
      </c>
      <c r="C5130" s="3" t="s">
        <v>28</v>
      </c>
      <c r="D5130" s="3" t="s">
        <v>415</v>
      </c>
      <c r="E5130" s="3" t="s">
        <v>416</v>
      </c>
      <c r="F5130" s="3">
        <v>0.35</v>
      </c>
      <c r="G5130" s="3">
        <v>0.47</v>
      </c>
      <c r="H5130" s="3" t="s">
        <v>33</v>
      </c>
      <c r="I5130" s="2">
        <v>3300</v>
      </c>
      <c r="J5130" s="3" t="s">
        <v>39</v>
      </c>
      <c r="K5130" s="2">
        <v>1000</v>
      </c>
      <c r="L5130" s="3"/>
      <c r="M5130" s="3" t="s">
        <v>33</v>
      </c>
      <c r="N5130" s="3" t="s">
        <v>33</v>
      </c>
      <c r="O5130" s="3"/>
      <c r="P5130" s="3" t="s">
        <v>76</v>
      </c>
      <c r="Q5130" s="3"/>
      <c r="R5130" s="3">
        <v>0</v>
      </c>
      <c r="S5130" s="3">
        <v>1</v>
      </c>
      <c r="T5130" s="2">
        <v>6</v>
      </c>
      <c r="U5130" s="3">
        <v>2.0476545742905001</v>
      </c>
      <c r="V5130" s="3">
        <v>8.3739648354082306</v>
      </c>
      <c r="W5130" s="3">
        <v>0.99203897991345935</v>
      </c>
      <c r="X5130" s="3">
        <v>3822.7724203522239</v>
      </c>
      <c r="Y5130" s="3">
        <v>8.3739648354082306</v>
      </c>
      <c r="Z5130" s="3">
        <v>0.99203810290791439</v>
      </c>
      <c r="AA5130" s="3">
        <v>3822.7724203522239</v>
      </c>
      <c r="AB5130">
        <f t="shared" si="132"/>
        <v>8.3739648354082306</v>
      </c>
      <c r="AC5130">
        <f t="shared" si="133"/>
        <v>0.99203810290791439</v>
      </c>
    </row>
    <row r="5131" spans="1:29" x14ac:dyDescent="0.25">
      <c r="A5131" s="2">
        <v>5130</v>
      </c>
      <c r="B5131" s="3" t="s">
        <v>414</v>
      </c>
      <c r="C5131" s="3" t="s">
        <v>28</v>
      </c>
      <c r="D5131" s="3" t="s">
        <v>415</v>
      </c>
      <c r="E5131" s="3" t="s">
        <v>416</v>
      </c>
      <c r="F5131" s="3">
        <v>0.35</v>
      </c>
      <c r="G5131" s="3">
        <v>0.47</v>
      </c>
      <c r="H5131" s="3" t="s">
        <v>33</v>
      </c>
      <c r="I5131" s="2">
        <v>7100</v>
      </c>
      <c r="J5131" s="3" t="s">
        <v>54</v>
      </c>
      <c r="K5131" s="2">
        <v>7100</v>
      </c>
      <c r="L5131" s="3"/>
      <c r="M5131" s="3" t="s">
        <v>33</v>
      </c>
      <c r="N5131" s="3" t="s">
        <v>33</v>
      </c>
      <c r="O5131" s="3"/>
      <c r="P5131" s="3"/>
      <c r="Q5131" s="3"/>
      <c r="R5131" s="3">
        <v>0</v>
      </c>
      <c r="S5131" s="3">
        <v>1</v>
      </c>
      <c r="T5131" s="2">
        <v>14</v>
      </c>
      <c r="U5131" s="3">
        <v>1.344106992817236</v>
      </c>
      <c r="V5131" s="3">
        <v>3.664507057641222</v>
      </c>
      <c r="W5131" s="3">
        <v>0.31880146723671993</v>
      </c>
      <c r="X5131" s="3">
        <v>1408.7868307551851</v>
      </c>
      <c r="Y5131" s="3">
        <v>3.664507057641222</v>
      </c>
      <c r="Z5131" s="3">
        <v>0.31880118540237729</v>
      </c>
      <c r="AA5131" s="3">
        <v>1408.7868307551851</v>
      </c>
      <c r="AB5131">
        <f t="shared" si="132"/>
        <v>3.664507057641222</v>
      </c>
      <c r="AC5131">
        <f t="shared" si="133"/>
        <v>0.31880118540237729</v>
      </c>
    </row>
    <row r="5132" spans="1:29" x14ac:dyDescent="0.25">
      <c r="A5132" s="2">
        <v>5131</v>
      </c>
      <c r="B5132" s="3" t="s">
        <v>414</v>
      </c>
      <c r="C5132" s="3" t="s">
        <v>28</v>
      </c>
      <c r="D5132" s="3" t="s">
        <v>415</v>
      </c>
      <c r="E5132" s="3" t="s">
        <v>416</v>
      </c>
      <c r="F5132" s="3">
        <v>0.35</v>
      </c>
      <c r="G5132" s="3">
        <v>0.47</v>
      </c>
      <c r="H5132" s="3" t="s">
        <v>33</v>
      </c>
      <c r="I5132" s="2">
        <v>7400</v>
      </c>
      <c r="J5132" s="3" t="s">
        <v>127</v>
      </c>
      <c r="K5132" s="2">
        <v>7400</v>
      </c>
      <c r="L5132" s="3"/>
      <c r="M5132" s="3" t="s">
        <v>33</v>
      </c>
      <c r="N5132" s="3" t="s">
        <v>33</v>
      </c>
      <c r="O5132" s="3"/>
      <c r="P5132" s="3"/>
      <c r="Q5132" s="3"/>
      <c r="R5132" s="3">
        <v>0</v>
      </c>
      <c r="S5132" s="3">
        <v>1</v>
      </c>
      <c r="T5132" s="2">
        <v>659</v>
      </c>
      <c r="U5132" s="3">
        <v>237.55495329561563</v>
      </c>
      <c r="V5132" s="3">
        <v>985.6165752967903</v>
      </c>
      <c r="W5132" s="3">
        <v>114.11778969806774</v>
      </c>
      <c r="X5132" s="3">
        <v>439925.82334763551</v>
      </c>
      <c r="Y5132" s="3">
        <v>985.6165752967903</v>
      </c>
      <c r="Z5132" s="3">
        <v>114.11768881298542</v>
      </c>
      <c r="AA5132" s="3">
        <v>439925.82334763551</v>
      </c>
      <c r="AB5132">
        <f t="shared" si="132"/>
        <v>985.6165752967903</v>
      </c>
      <c r="AC5132">
        <f t="shared" si="133"/>
        <v>114.11768881298542</v>
      </c>
    </row>
    <row r="5133" spans="1:29" x14ac:dyDescent="0.25">
      <c r="A5133" s="2">
        <v>5132</v>
      </c>
      <c r="B5133" s="3" t="s">
        <v>414</v>
      </c>
      <c r="C5133" s="3" t="s">
        <v>28</v>
      </c>
      <c r="D5133" s="3" t="s">
        <v>415</v>
      </c>
      <c r="E5133" s="3" t="s">
        <v>416</v>
      </c>
      <c r="F5133" s="3">
        <v>0.35</v>
      </c>
      <c r="G5133" s="3">
        <v>0.47</v>
      </c>
      <c r="H5133" s="3" t="s">
        <v>33</v>
      </c>
      <c r="I5133" s="2">
        <v>7410</v>
      </c>
      <c r="J5133" s="3" t="s">
        <v>150</v>
      </c>
      <c r="K5133" s="2">
        <v>7410</v>
      </c>
      <c r="L5133" s="3"/>
      <c r="M5133" s="3" t="s">
        <v>33</v>
      </c>
      <c r="N5133" s="3" t="s">
        <v>33</v>
      </c>
      <c r="O5133" s="3"/>
      <c r="P5133" s="3"/>
      <c r="Q5133" s="3"/>
      <c r="R5133" s="3">
        <v>0</v>
      </c>
      <c r="S5133" s="3">
        <v>1</v>
      </c>
      <c r="T5133" s="2">
        <v>51</v>
      </c>
      <c r="U5133" s="3">
        <v>14.512485055802278</v>
      </c>
      <c r="V5133" s="3">
        <v>60.161111424052763</v>
      </c>
      <c r="W5133" s="3">
        <v>7.6839224234786627</v>
      </c>
      <c r="X5133" s="3">
        <v>30845.329575249838</v>
      </c>
      <c r="Y5133" s="3">
        <v>60.161111424052763</v>
      </c>
      <c r="Z5133" s="3">
        <v>7.6839156305575207</v>
      </c>
      <c r="AA5133" s="3">
        <v>30845.329575249838</v>
      </c>
      <c r="AB5133">
        <f t="shared" si="132"/>
        <v>60.161111424052763</v>
      </c>
      <c r="AC5133">
        <f t="shared" si="133"/>
        <v>7.6839156305575207</v>
      </c>
    </row>
    <row r="5134" spans="1:29" x14ac:dyDescent="0.25">
      <c r="A5134" s="2">
        <v>5133</v>
      </c>
      <c r="B5134" s="3" t="s">
        <v>414</v>
      </c>
      <c r="C5134" s="3" t="s">
        <v>28</v>
      </c>
      <c r="D5134" s="3" t="s">
        <v>415</v>
      </c>
      <c r="E5134" s="3" t="s">
        <v>416</v>
      </c>
      <c r="F5134" s="3">
        <v>0.35</v>
      </c>
      <c r="G5134" s="3">
        <v>0.47</v>
      </c>
      <c r="H5134" s="3" t="s">
        <v>33</v>
      </c>
      <c r="I5134" s="2">
        <v>8110</v>
      </c>
      <c r="J5134" s="3" t="s">
        <v>128</v>
      </c>
      <c r="K5134" s="2">
        <v>8110</v>
      </c>
      <c r="L5134" s="3"/>
      <c r="M5134" s="3" t="s">
        <v>33</v>
      </c>
      <c r="N5134" s="3" t="s">
        <v>33</v>
      </c>
      <c r="O5134" s="3"/>
      <c r="P5134" s="3"/>
      <c r="Q5134" s="3"/>
      <c r="R5134" s="3">
        <v>0</v>
      </c>
      <c r="S5134" s="3">
        <v>1</v>
      </c>
      <c r="T5134" s="2">
        <v>60</v>
      </c>
      <c r="U5134" s="3">
        <v>8.343194346130721</v>
      </c>
      <c r="V5134" s="3">
        <v>51.43504657478335</v>
      </c>
      <c r="W5134" s="3">
        <v>7.1342617218394837</v>
      </c>
      <c r="X5134" s="3">
        <v>24887.111806498146</v>
      </c>
      <c r="Y5134" s="3">
        <v>51.43504657478335</v>
      </c>
      <c r="Z5134" s="3">
        <v>7.1342554148422774</v>
      </c>
      <c r="AA5134" s="3">
        <v>24887.111806498146</v>
      </c>
      <c r="AB5134">
        <f t="shared" si="132"/>
        <v>51.43504657478335</v>
      </c>
      <c r="AC5134">
        <f t="shared" si="133"/>
        <v>7.1342554148422774</v>
      </c>
    </row>
    <row r="5135" spans="1:29" x14ac:dyDescent="0.25">
      <c r="A5135" s="2">
        <v>5134</v>
      </c>
      <c r="B5135" s="3" t="s">
        <v>414</v>
      </c>
      <c r="C5135" s="3" t="s">
        <v>28</v>
      </c>
      <c r="D5135" s="3" t="s">
        <v>415</v>
      </c>
      <c r="E5135" s="3" t="s">
        <v>416</v>
      </c>
      <c r="F5135" s="3">
        <v>0.35</v>
      </c>
      <c r="G5135" s="3">
        <v>0.47</v>
      </c>
      <c r="H5135" s="3" t="s">
        <v>33</v>
      </c>
      <c r="I5135" s="2">
        <v>8120</v>
      </c>
      <c r="J5135" s="3" t="s">
        <v>56</v>
      </c>
      <c r="K5135" s="2">
        <v>8120</v>
      </c>
      <c r="L5135" s="3"/>
      <c r="M5135" s="3" t="s">
        <v>33</v>
      </c>
      <c r="N5135" s="3" t="s">
        <v>33</v>
      </c>
      <c r="O5135" s="3"/>
      <c r="P5135" s="3"/>
      <c r="Q5135" s="3"/>
      <c r="R5135" s="3">
        <v>0</v>
      </c>
      <c r="S5135" s="3">
        <v>1</v>
      </c>
      <c r="T5135" s="2">
        <v>306</v>
      </c>
      <c r="U5135" s="3">
        <v>43.37804843715093</v>
      </c>
      <c r="V5135" s="3">
        <v>239.93161851724409</v>
      </c>
      <c r="W5135" s="3">
        <v>29.001977064172198</v>
      </c>
      <c r="X5135" s="3">
        <v>106318.68234661249</v>
      </c>
      <c r="Y5135" s="3">
        <v>239.93161851724409</v>
      </c>
      <c r="Z5135" s="3">
        <v>29.001951425164897</v>
      </c>
      <c r="AA5135" s="3">
        <v>106318.68234661249</v>
      </c>
      <c r="AB5135">
        <f t="shared" si="132"/>
        <v>239.93161851724409</v>
      </c>
      <c r="AC5135">
        <f t="shared" si="133"/>
        <v>29.001951425164897</v>
      </c>
    </row>
    <row r="5136" spans="1:29" x14ac:dyDescent="0.25">
      <c r="A5136" s="2">
        <v>5135</v>
      </c>
      <c r="B5136" s="3" t="s">
        <v>414</v>
      </c>
      <c r="C5136" s="3" t="s">
        <v>28</v>
      </c>
      <c r="D5136" s="3" t="s">
        <v>415</v>
      </c>
      <c r="E5136" s="3" t="s">
        <v>416</v>
      </c>
      <c r="F5136" s="3">
        <v>0.35</v>
      </c>
      <c r="G5136" s="3">
        <v>0.47</v>
      </c>
      <c r="H5136" s="3" t="s">
        <v>33</v>
      </c>
      <c r="I5136" s="2">
        <v>8140</v>
      </c>
      <c r="J5136" s="3" t="s">
        <v>57</v>
      </c>
      <c r="K5136" s="2">
        <v>8140</v>
      </c>
      <c r="L5136" s="3"/>
      <c r="M5136" s="3" t="s">
        <v>33</v>
      </c>
      <c r="N5136" s="3" t="s">
        <v>33</v>
      </c>
      <c r="O5136" s="3"/>
      <c r="P5136" s="3"/>
      <c r="Q5136" s="3"/>
      <c r="R5136" s="3">
        <v>0</v>
      </c>
      <c r="S5136" s="3">
        <v>1</v>
      </c>
      <c r="T5136" s="2">
        <v>267</v>
      </c>
      <c r="U5136" s="3">
        <v>8.5342418845424639</v>
      </c>
      <c r="V5136" s="3">
        <v>66.837087254751594</v>
      </c>
      <c r="W5136" s="3">
        <v>8.9362043128231416</v>
      </c>
      <c r="X5136" s="3">
        <v>28975.242680526408</v>
      </c>
      <c r="Y5136" s="3">
        <v>66.837087254751594</v>
      </c>
      <c r="Z5136" s="3">
        <v>8.9361964128304141</v>
      </c>
      <c r="AA5136" s="3">
        <v>28975.242680526408</v>
      </c>
      <c r="AB5136">
        <f t="shared" si="132"/>
        <v>66.837087254751594</v>
      </c>
      <c r="AC5136">
        <f t="shared" si="133"/>
        <v>8.9361964128304141</v>
      </c>
    </row>
    <row r="5137" spans="1:29" x14ac:dyDescent="0.25">
      <c r="A5137" s="2">
        <v>5136</v>
      </c>
      <c r="B5137" s="3" t="s">
        <v>414</v>
      </c>
      <c r="C5137" s="3" t="s">
        <v>28</v>
      </c>
      <c r="D5137" s="3" t="s">
        <v>415</v>
      </c>
      <c r="E5137" s="3" t="s">
        <v>416</v>
      </c>
      <c r="F5137" s="3">
        <v>0.35</v>
      </c>
      <c r="G5137" s="3">
        <v>0.47</v>
      </c>
      <c r="H5137" s="3" t="s">
        <v>33</v>
      </c>
      <c r="I5137" s="2">
        <v>8200</v>
      </c>
      <c r="J5137" s="3" t="s">
        <v>107</v>
      </c>
      <c r="K5137" s="2">
        <v>8200</v>
      </c>
      <c r="L5137" s="3"/>
      <c r="M5137" s="3" t="s">
        <v>33</v>
      </c>
      <c r="N5137" s="3" t="s">
        <v>33</v>
      </c>
      <c r="O5137" s="3"/>
      <c r="P5137" s="3"/>
      <c r="Q5137" s="3"/>
      <c r="R5137" s="3">
        <v>0</v>
      </c>
      <c r="S5137" s="3">
        <v>1</v>
      </c>
      <c r="T5137" s="2">
        <v>3</v>
      </c>
      <c r="U5137" s="3">
        <v>0.1811944726438256</v>
      </c>
      <c r="V5137" s="3">
        <v>0.84423758509145475</v>
      </c>
      <c r="W5137" s="3">
        <v>0.11035916839065002</v>
      </c>
      <c r="X5137" s="3">
        <v>399.84489686459534</v>
      </c>
      <c r="Y5137" s="3">
        <v>0.84423758509145475</v>
      </c>
      <c r="Z5137" s="3">
        <v>0.11035907082835175</v>
      </c>
      <c r="AA5137" s="3">
        <v>399.84489686459534</v>
      </c>
      <c r="AB5137">
        <f t="shared" si="132"/>
        <v>0.84423758509145475</v>
      </c>
      <c r="AC5137">
        <f t="shared" si="133"/>
        <v>0.11035907082835175</v>
      </c>
    </row>
    <row r="5138" spans="1:29" x14ac:dyDescent="0.25">
      <c r="A5138" s="2">
        <v>5137</v>
      </c>
      <c r="B5138" s="3" t="s">
        <v>414</v>
      </c>
      <c r="C5138" s="3" t="s">
        <v>28</v>
      </c>
      <c r="D5138" s="3" t="s">
        <v>415</v>
      </c>
      <c r="E5138" s="3" t="s">
        <v>416</v>
      </c>
      <c r="F5138" s="3">
        <v>0.35</v>
      </c>
      <c r="G5138" s="3">
        <v>0.47</v>
      </c>
      <c r="H5138" s="3" t="s">
        <v>33</v>
      </c>
      <c r="I5138" s="2">
        <v>8220</v>
      </c>
      <c r="J5138" s="3" t="s">
        <v>138</v>
      </c>
      <c r="K5138" s="2">
        <v>8220</v>
      </c>
      <c r="L5138" s="3"/>
      <c r="M5138" s="3" t="s">
        <v>33</v>
      </c>
      <c r="N5138" s="3" t="s">
        <v>33</v>
      </c>
      <c r="O5138" s="3"/>
      <c r="P5138" s="3"/>
      <c r="Q5138" s="3"/>
      <c r="R5138" s="3">
        <v>0</v>
      </c>
      <c r="S5138" s="3">
        <v>1</v>
      </c>
      <c r="T5138" s="2">
        <v>2</v>
      </c>
      <c r="U5138" s="3">
        <v>0.49788303612012197</v>
      </c>
      <c r="V5138" s="3">
        <v>3.7207207698791596</v>
      </c>
      <c r="W5138" s="3">
        <v>0.47829923955474141</v>
      </c>
      <c r="X5138" s="3">
        <v>1774.6418035169127</v>
      </c>
      <c r="Y5138" s="3">
        <v>3.7207207698791596</v>
      </c>
      <c r="Z5138" s="3">
        <v>0.47829881671744201</v>
      </c>
      <c r="AA5138" s="3">
        <v>1774.6418035169127</v>
      </c>
      <c r="AB5138">
        <f t="shared" si="132"/>
        <v>3.7207207698791596</v>
      </c>
      <c r="AC5138">
        <f t="shared" si="133"/>
        <v>0.47829881671744201</v>
      </c>
    </row>
    <row r="5139" spans="1:29" x14ac:dyDescent="0.25">
      <c r="A5139" s="2">
        <v>5138</v>
      </c>
      <c r="B5139" s="3" t="s">
        <v>414</v>
      </c>
      <c r="C5139" s="3" t="s">
        <v>28</v>
      </c>
      <c r="D5139" s="3" t="s">
        <v>415</v>
      </c>
      <c r="E5139" s="3" t="s">
        <v>416</v>
      </c>
      <c r="F5139" s="3">
        <v>0.35</v>
      </c>
      <c r="G5139" s="3">
        <v>0.47</v>
      </c>
      <c r="H5139" s="3" t="s">
        <v>33</v>
      </c>
      <c r="I5139" s="2">
        <v>8340</v>
      </c>
      <c r="J5139" s="3" t="s">
        <v>151</v>
      </c>
      <c r="K5139" s="2">
        <v>8340</v>
      </c>
      <c r="L5139" s="3"/>
      <c r="M5139" s="3" t="s">
        <v>33</v>
      </c>
      <c r="N5139" s="3" t="s">
        <v>33</v>
      </c>
      <c r="O5139" s="3"/>
      <c r="P5139" s="3"/>
      <c r="Q5139" s="3"/>
      <c r="R5139" s="3">
        <v>0</v>
      </c>
      <c r="S5139" s="3">
        <v>1</v>
      </c>
      <c r="T5139" s="2">
        <v>118</v>
      </c>
      <c r="U5139" s="3">
        <v>29.521461151873847</v>
      </c>
      <c r="V5139" s="3">
        <v>210.59428241219618</v>
      </c>
      <c r="W5139" s="3">
        <v>29.376745852541731</v>
      </c>
      <c r="X5139" s="3">
        <v>100688.42733732222</v>
      </c>
      <c r="Y5139" s="3">
        <v>210.59428241219618</v>
      </c>
      <c r="Z5139" s="3">
        <v>29.37671988222252</v>
      </c>
      <c r="AA5139" s="3">
        <v>100688.42733732222</v>
      </c>
      <c r="AB5139">
        <f t="shared" si="132"/>
        <v>210.59428241219618</v>
      </c>
      <c r="AC5139">
        <f t="shared" si="133"/>
        <v>29.37671988222252</v>
      </c>
    </row>
    <row r="5140" spans="1:29" x14ac:dyDescent="0.25">
      <c r="A5140" s="2">
        <v>5139</v>
      </c>
      <c r="B5140" s="3" t="s">
        <v>414</v>
      </c>
      <c r="C5140" s="3" t="s">
        <v>28</v>
      </c>
      <c r="D5140" s="3" t="s">
        <v>415</v>
      </c>
      <c r="E5140" s="3" t="s">
        <v>416</v>
      </c>
      <c r="F5140" s="3">
        <v>0.35</v>
      </c>
      <c r="G5140" s="3">
        <v>0.47</v>
      </c>
      <c r="H5140" s="3" t="s">
        <v>33</v>
      </c>
      <c r="I5140" s="2">
        <v>8360</v>
      </c>
      <c r="J5140" s="3" t="s">
        <v>203</v>
      </c>
      <c r="K5140" s="2">
        <v>8360</v>
      </c>
      <c r="L5140" s="3"/>
      <c r="M5140" s="3" t="s">
        <v>33</v>
      </c>
      <c r="N5140" s="3" t="s">
        <v>33</v>
      </c>
      <c r="O5140" s="3"/>
      <c r="P5140" s="3"/>
      <c r="Q5140" s="3"/>
      <c r="R5140" s="3">
        <v>0</v>
      </c>
      <c r="S5140" s="3">
        <v>1</v>
      </c>
      <c r="T5140" s="2">
        <v>216</v>
      </c>
      <c r="U5140" s="3">
        <v>112.29031476272804</v>
      </c>
      <c r="V5140" s="3">
        <v>872.93458054025507</v>
      </c>
      <c r="W5140" s="3">
        <v>127.07457883651335</v>
      </c>
      <c r="X5140" s="3">
        <v>425129.57099595363</v>
      </c>
      <c r="Y5140" s="3">
        <v>872.93458054025507</v>
      </c>
      <c r="Z5140" s="3">
        <v>127.07446649706672</v>
      </c>
      <c r="AA5140" s="3">
        <v>425129.57099595363</v>
      </c>
      <c r="AB5140">
        <f t="shared" si="132"/>
        <v>872.93458054025507</v>
      </c>
      <c r="AC5140">
        <f t="shared" si="133"/>
        <v>127.07446649706672</v>
      </c>
    </row>
    <row r="5141" spans="1:29" x14ac:dyDescent="0.25">
      <c r="A5141" s="2">
        <v>5140</v>
      </c>
      <c r="B5141" s="3" t="s">
        <v>414</v>
      </c>
      <c r="C5141" s="3" t="s">
        <v>28</v>
      </c>
      <c r="D5141" s="3" t="s">
        <v>415</v>
      </c>
      <c r="E5141" s="3" t="s">
        <v>416</v>
      </c>
      <c r="F5141" s="3">
        <v>0.35</v>
      </c>
      <c r="G5141" s="3">
        <v>0.47</v>
      </c>
      <c r="H5141" s="3" t="s">
        <v>33</v>
      </c>
      <c r="I5141" s="2">
        <v>8370</v>
      </c>
      <c r="J5141" s="3" t="s">
        <v>68</v>
      </c>
      <c r="K5141" s="2">
        <v>8370</v>
      </c>
      <c r="L5141" s="3"/>
      <c r="M5141" s="3" t="s">
        <v>33</v>
      </c>
      <c r="N5141" s="3" t="s">
        <v>33</v>
      </c>
      <c r="O5141" s="3"/>
      <c r="P5141" s="3"/>
      <c r="Q5141" s="3"/>
      <c r="R5141" s="3">
        <v>0</v>
      </c>
      <c r="S5141" s="3">
        <v>1</v>
      </c>
      <c r="T5141" s="2">
        <v>16</v>
      </c>
      <c r="U5141" s="3">
        <v>2.2894641959207052</v>
      </c>
      <c r="V5141" s="3">
        <v>2.3521004258496157</v>
      </c>
      <c r="W5141" s="3">
        <v>0.13967362346077844</v>
      </c>
      <c r="X5141" s="3">
        <v>3374.7449599365136</v>
      </c>
      <c r="Y5141" s="3">
        <v>2.3521004258496157</v>
      </c>
      <c r="Z5141" s="3">
        <v>0.139673499983229</v>
      </c>
      <c r="AA5141" s="3">
        <v>3374.7449599365136</v>
      </c>
      <c r="AB5141">
        <f t="shared" si="132"/>
        <v>2.3521004258496157</v>
      </c>
      <c r="AC5141">
        <f t="shared" si="133"/>
        <v>0.139673499983229</v>
      </c>
    </row>
    <row r="5142" spans="1:29" x14ac:dyDescent="0.25">
      <c r="A5142" s="2">
        <v>5141</v>
      </c>
      <c r="B5142" s="3" t="s">
        <v>414</v>
      </c>
      <c r="C5142" s="3" t="s">
        <v>28</v>
      </c>
      <c r="D5142" s="3" t="s">
        <v>415</v>
      </c>
      <c r="E5142" s="3" t="s">
        <v>416</v>
      </c>
      <c r="F5142" s="3">
        <v>0.35</v>
      </c>
      <c r="G5142" s="3">
        <v>0.47</v>
      </c>
      <c r="H5142" s="3" t="s">
        <v>418</v>
      </c>
      <c r="I5142" s="2">
        <v>1100</v>
      </c>
      <c r="J5142" s="3" t="s">
        <v>42</v>
      </c>
      <c r="K5142" s="2">
        <v>1100</v>
      </c>
      <c r="L5142" s="3"/>
      <c r="M5142" s="3" t="s">
        <v>417</v>
      </c>
      <c r="N5142" s="3" t="s">
        <v>418</v>
      </c>
      <c r="O5142" s="3"/>
      <c r="P5142" s="3"/>
      <c r="Q5142" s="3"/>
      <c r="R5142" s="3">
        <v>0</v>
      </c>
      <c r="S5142" s="3">
        <v>1</v>
      </c>
      <c r="T5142" s="2">
        <v>57</v>
      </c>
      <c r="U5142" s="3">
        <v>4.9791983463554104</v>
      </c>
      <c r="V5142" s="3">
        <v>34.145933392516767</v>
      </c>
      <c r="W5142" s="3">
        <v>4.5872400027052374</v>
      </c>
      <c r="X5142" s="3">
        <v>15113.661768138098</v>
      </c>
      <c r="Y5142" s="3">
        <v>34.145933392516767</v>
      </c>
      <c r="Z5142" s="3">
        <v>4.5872359473858415</v>
      </c>
      <c r="AA5142" s="3">
        <v>15113.661768138098</v>
      </c>
      <c r="AB5142">
        <f t="shared" si="132"/>
        <v>34.145933392516767</v>
      </c>
      <c r="AC5142">
        <f t="shared" si="133"/>
        <v>4.5872359473858415</v>
      </c>
    </row>
    <row r="5143" spans="1:29" x14ac:dyDescent="0.25">
      <c r="A5143" s="2">
        <v>5142</v>
      </c>
      <c r="B5143" s="3" t="s">
        <v>414</v>
      </c>
      <c r="C5143" s="3" t="s">
        <v>28</v>
      </c>
      <c r="D5143" s="3" t="s">
        <v>415</v>
      </c>
      <c r="E5143" s="3" t="s">
        <v>416</v>
      </c>
      <c r="F5143" s="3">
        <v>0.35</v>
      </c>
      <c r="G5143" s="3">
        <v>0.47</v>
      </c>
      <c r="H5143" s="3" t="s">
        <v>418</v>
      </c>
      <c r="I5143" s="2">
        <v>1200</v>
      </c>
      <c r="J5143" s="3" t="s">
        <v>45</v>
      </c>
      <c r="K5143" s="2">
        <v>1200</v>
      </c>
      <c r="L5143" s="3"/>
      <c r="M5143" s="3" t="s">
        <v>417</v>
      </c>
      <c r="N5143" s="3" t="s">
        <v>418</v>
      </c>
      <c r="O5143" s="3"/>
      <c r="P5143" s="3"/>
      <c r="Q5143" s="3"/>
      <c r="R5143" s="3">
        <v>0</v>
      </c>
      <c r="S5143" s="3">
        <v>1</v>
      </c>
      <c r="T5143" s="2">
        <v>157</v>
      </c>
      <c r="U5143" s="3">
        <v>20.887834174500949</v>
      </c>
      <c r="V5143" s="3">
        <v>199.78862135805798</v>
      </c>
      <c r="W5143" s="3">
        <v>27.4308415666667</v>
      </c>
      <c r="X5143" s="3">
        <v>71426.819194656404</v>
      </c>
      <c r="Y5143" s="3">
        <v>199.78862135805798</v>
      </c>
      <c r="Z5143" s="3">
        <v>27.4308173166114</v>
      </c>
      <c r="AA5143" s="3">
        <v>71426.819194656404</v>
      </c>
      <c r="AB5143">
        <f t="shared" si="132"/>
        <v>199.78862135805798</v>
      </c>
      <c r="AC5143">
        <f t="shared" si="133"/>
        <v>27.4308173166114</v>
      </c>
    </row>
    <row r="5144" spans="1:29" x14ac:dyDescent="0.25">
      <c r="A5144" s="2">
        <v>5143</v>
      </c>
      <c r="B5144" s="3" t="s">
        <v>414</v>
      </c>
      <c r="C5144" s="3" t="s">
        <v>28</v>
      </c>
      <c r="D5144" s="3" t="s">
        <v>415</v>
      </c>
      <c r="E5144" s="3" t="s">
        <v>416</v>
      </c>
      <c r="F5144" s="3">
        <v>0.35</v>
      </c>
      <c r="G5144" s="3">
        <v>0.47</v>
      </c>
      <c r="H5144" s="3" t="s">
        <v>418</v>
      </c>
      <c r="I5144" s="2">
        <v>1300</v>
      </c>
      <c r="J5144" s="3" t="s">
        <v>114</v>
      </c>
      <c r="K5144" s="2">
        <v>1300</v>
      </c>
      <c r="L5144" s="3"/>
      <c r="M5144" s="3" t="s">
        <v>417</v>
      </c>
      <c r="N5144" s="3" t="s">
        <v>418</v>
      </c>
      <c r="O5144" s="3"/>
      <c r="P5144" s="3"/>
      <c r="Q5144" s="3"/>
      <c r="R5144" s="3">
        <v>0</v>
      </c>
      <c r="S5144" s="3">
        <v>1</v>
      </c>
      <c r="T5144" s="2">
        <v>102</v>
      </c>
      <c r="U5144" s="3">
        <v>12.602998339695468</v>
      </c>
      <c r="V5144" s="3">
        <v>73.01416188922542</v>
      </c>
      <c r="W5144" s="3">
        <v>11.369416022289014</v>
      </c>
      <c r="X5144" s="3">
        <v>39838.367414788197</v>
      </c>
      <c r="Y5144" s="3">
        <v>73.01416188922542</v>
      </c>
      <c r="Z5144" s="3">
        <v>11.369405971231458</v>
      </c>
      <c r="AA5144" s="3">
        <v>39838.367414788197</v>
      </c>
      <c r="AB5144">
        <f t="shared" si="132"/>
        <v>73.01416188922542</v>
      </c>
      <c r="AC5144">
        <f t="shared" si="133"/>
        <v>11.369405971231458</v>
      </c>
    </row>
    <row r="5145" spans="1:29" x14ac:dyDescent="0.25">
      <c r="A5145" s="2">
        <v>5144</v>
      </c>
      <c r="B5145" s="3" t="s">
        <v>414</v>
      </c>
      <c r="C5145" s="3" t="s">
        <v>28</v>
      </c>
      <c r="D5145" s="3" t="s">
        <v>415</v>
      </c>
      <c r="E5145" s="3" t="s">
        <v>416</v>
      </c>
      <c r="F5145" s="3">
        <v>0.35</v>
      </c>
      <c r="G5145" s="3">
        <v>0.47</v>
      </c>
      <c r="H5145" s="3" t="s">
        <v>418</v>
      </c>
      <c r="I5145" s="2">
        <v>1310</v>
      </c>
      <c r="J5145" s="3" t="s">
        <v>46</v>
      </c>
      <c r="K5145" s="2">
        <v>1310</v>
      </c>
      <c r="L5145" s="3"/>
      <c r="M5145" s="3" t="s">
        <v>417</v>
      </c>
      <c r="N5145" s="3" t="s">
        <v>418</v>
      </c>
      <c r="O5145" s="3"/>
      <c r="P5145" s="3"/>
      <c r="Q5145" s="3"/>
      <c r="R5145" s="3">
        <v>0</v>
      </c>
      <c r="S5145" s="3">
        <v>1</v>
      </c>
      <c r="T5145" s="2">
        <v>254</v>
      </c>
      <c r="U5145" s="3">
        <v>13.30236234434687</v>
      </c>
      <c r="V5145" s="3">
        <v>80.098409119150986</v>
      </c>
      <c r="W5145" s="3">
        <v>12.727018663800028</v>
      </c>
      <c r="X5145" s="3">
        <v>40211.03387652235</v>
      </c>
      <c r="Y5145" s="3">
        <v>80.098409119150986</v>
      </c>
      <c r="Z5145" s="3">
        <v>12.727007412562763</v>
      </c>
      <c r="AA5145" s="3">
        <v>40211.03387652235</v>
      </c>
      <c r="AB5145">
        <f t="shared" si="132"/>
        <v>80.098409119150986</v>
      </c>
      <c r="AC5145">
        <f t="shared" si="133"/>
        <v>12.727007412562763</v>
      </c>
    </row>
    <row r="5146" spans="1:29" x14ac:dyDescent="0.25">
      <c r="A5146" s="2">
        <v>5145</v>
      </c>
      <c r="B5146" s="3" t="s">
        <v>414</v>
      </c>
      <c r="C5146" s="3" t="s">
        <v>28</v>
      </c>
      <c r="D5146" s="3" t="s">
        <v>415</v>
      </c>
      <c r="E5146" s="3" t="s">
        <v>416</v>
      </c>
      <c r="F5146" s="3">
        <v>0.35</v>
      </c>
      <c r="G5146" s="3">
        <v>0.47</v>
      </c>
      <c r="H5146" s="3" t="s">
        <v>418</v>
      </c>
      <c r="I5146" s="2">
        <v>1320</v>
      </c>
      <c r="J5146" s="3" t="s">
        <v>115</v>
      </c>
      <c r="K5146" s="2">
        <v>1320</v>
      </c>
      <c r="L5146" s="3"/>
      <c r="M5146" s="3" t="s">
        <v>417</v>
      </c>
      <c r="N5146" s="3" t="s">
        <v>418</v>
      </c>
      <c r="O5146" s="3"/>
      <c r="P5146" s="3"/>
      <c r="Q5146" s="3"/>
      <c r="R5146" s="3">
        <v>0</v>
      </c>
      <c r="S5146" s="3">
        <v>1</v>
      </c>
      <c r="T5146" s="2">
        <v>39</v>
      </c>
      <c r="U5146" s="3">
        <v>9.2815592722284155</v>
      </c>
      <c r="V5146" s="3">
        <v>87.255540518779597</v>
      </c>
      <c r="W5146" s="3">
        <v>16.097818546959466</v>
      </c>
      <c r="X5146" s="3">
        <v>31389.827767314262</v>
      </c>
      <c r="Y5146" s="3">
        <v>87.255540518779597</v>
      </c>
      <c r="Z5146" s="3">
        <v>16.097804315788707</v>
      </c>
      <c r="AA5146" s="3">
        <v>31389.827767314262</v>
      </c>
      <c r="AB5146">
        <f t="shared" si="132"/>
        <v>87.255540518779597</v>
      </c>
      <c r="AC5146">
        <f t="shared" si="133"/>
        <v>16.097804315788707</v>
      </c>
    </row>
    <row r="5147" spans="1:29" x14ac:dyDescent="0.25">
      <c r="A5147" s="2">
        <v>5146</v>
      </c>
      <c r="B5147" s="3" t="s">
        <v>414</v>
      </c>
      <c r="C5147" s="3" t="s">
        <v>28</v>
      </c>
      <c r="D5147" s="3" t="s">
        <v>415</v>
      </c>
      <c r="E5147" s="3" t="s">
        <v>416</v>
      </c>
      <c r="F5147" s="3">
        <v>0.35</v>
      </c>
      <c r="G5147" s="3">
        <v>0.47</v>
      </c>
      <c r="H5147" s="3" t="s">
        <v>418</v>
      </c>
      <c r="I5147" s="2">
        <v>1400</v>
      </c>
      <c r="J5147" s="3" t="s">
        <v>48</v>
      </c>
      <c r="K5147" s="2">
        <v>1400</v>
      </c>
      <c r="L5147" s="3"/>
      <c r="M5147" s="3" t="s">
        <v>417</v>
      </c>
      <c r="N5147" s="3" t="s">
        <v>418</v>
      </c>
      <c r="O5147" s="3"/>
      <c r="P5147" s="3"/>
      <c r="Q5147" s="3"/>
      <c r="R5147" s="3">
        <v>0</v>
      </c>
      <c r="S5147" s="3">
        <v>1</v>
      </c>
      <c r="T5147" s="2">
        <v>1154</v>
      </c>
      <c r="U5147" s="3">
        <v>129.66607432350034</v>
      </c>
      <c r="V5147" s="3">
        <v>1156.2897841302761</v>
      </c>
      <c r="W5147" s="3">
        <v>155.09426002829588</v>
      </c>
      <c r="X5147" s="3">
        <v>431831.8664842986</v>
      </c>
      <c r="Y5147" s="3">
        <v>1156.2897841302761</v>
      </c>
      <c r="Z5147" s="3">
        <v>155.09412291823389</v>
      </c>
      <c r="AA5147" s="3">
        <v>431831.8664842986</v>
      </c>
      <c r="AB5147">
        <f t="shared" si="132"/>
        <v>1156.2897841302761</v>
      </c>
      <c r="AC5147">
        <f t="shared" si="133"/>
        <v>155.09412291823389</v>
      </c>
    </row>
    <row r="5148" spans="1:29" x14ac:dyDescent="0.25">
      <c r="A5148" s="2">
        <v>5147</v>
      </c>
      <c r="B5148" s="3" t="s">
        <v>414</v>
      </c>
      <c r="C5148" s="3" t="s">
        <v>28</v>
      </c>
      <c r="D5148" s="3" t="s">
        <v>415</v>
      </c>
      <c r="E5148" s="3" t="s">
        <v>416</v>
      </c>
      <c r="F5148" s="3">
        <v>0.35</v>
      </c>
      <c r="G5148" s="3">
        <v>0.47</v>
      </c>
      <c r="H5148" s="3" t="s">
        <v>418</v>
      </c>
      <c r="I5148" s="2">
        <v>1410</v>
      </c>
      <c r="J5148" s="3" t="s">
        <v>116</v>
      </c>
      <c r="K5148" s="2">
        <v>1410</v>
      </c>
      <c r="L5148" s="3"/>
      <c r="M5148" s="3" t="s">
        <v>417</v>
      </c>
      <c r="N5148" s="3" t="s">
        <v>418</v>
      </c>
      <c r="O5148" s="3"/>
      <c r="P5148" s="3"/>
      <c r="Q5148" s="3"/>
      <c r="R5148" s="3">
        <v>0</v>
      </c>
      <c r="S5148" s="3">
        <v>1</v>
      </c>
      <c r="T5148" s="2">
        <v>23</v>
      </c>
      <c r="U5148" s="3">
        <v>5.6960141811820453</v>
      </c>
      <c r="V5148" s="3">
        <v>47.029098437314424</v>
      </c>
      <c r="W5148" s="3">
        <v>6.8111697935679425</v>
      </c>
      <c r="X5148" s="3">
        <v>19702.868161962109</v>
      </c>
      <c r="Y5148" s="3">
        <v>47.029098437314424</v>
      </c>
      <c r="Z5148" s="3">
        <v>6.811163772198034</v>
      </c>
      <c r="AA5148" s="3">
        <v>19702.868161962109</v>
      </c>
      <c r="AB5148">
        <f t="shared" si="132"/>
        <v>47.029098437314424</v>
      </c>
      <c r="AC5148">
        <f t="shared" si="133"/>
        <v>6.811163772198034</v>
      </c>
    </row>
    <row r="5149" spans="1:29" x14ac:dyDescent="0.25">
      <c r="A5149" s="2">
        <v>5148</v>
      </c>
      <c r="B5149" s="3" t="s">
        <v>414</v>
      </c>
      <c r="C5149" s="3" t="s">
        <v>28</v>
      </c>
      <c r="D5149" s="3" t="s">
        <v>415</v>
      </c>
      <c r="E5149" s="3" t="s">
        <v>416</v>
      </c>
      <c r="F5149" s="3">
        <v>0.35</v>
      </c>
      <c r="G5149" s="3">
        <v>0.47</v>
      </c>
      <c r="H5149" s="3" t="s">
        <v>418</v>
      </c>
      <c r="I5149" s="2">
        <v>1550</v>
      </c>
      <c r="J5149" s="3" t="s">
        <v>120</v>
      </c>
      <c r="K5149" s="2">
        <v>1550</v>
      </c>
      <c r="L5149" s="3"/>
      <c r="M5149" s="3" t="s">
        <v>417</v>
      </c>
      <c r="N5149" s="3" t="s">
        <v>418</v>
      </c>
      <c r="O5149" s="3"/>
      <c r="P5149" s="3"/>
      <c r="Q5149" s="3"/>
      <c r="R5149" s="3">
        <v>0</v>
      </c>
      <c r="S5149" s="3">
        <v>1</v>
      </c>
      <c r="T5149" s="2">
        <v>16</v>
      </c>
      <c r="U5149" s="3">
        <v>2.3805785180654309</v>
      </c>
      <c r="V5149" s="3">
        <v>13.682160676646721</v>
      </c>
      <c r="W5149" s="3">
        <v>1.9018232024762556</v>
      </c>
      <c r="X5149" s="3">
        <v>6420.9229887707988</v>
      </c>
      <c r="Y5149" s="3">
        <v>13.682160676646721</v>
      </c>
      <c r="Z5149" s="3">
        <v>1.9018215211819454</v>
      </c>
      <c r="AA5149" s="3">
        <v>6420.9229887707988</v>
      </c>
      <c r="AB5149">
        <f t="shared" si="132"/>
        <v>13.682160676646721</v>
      </c>
      <c r="AC5149">
        <f t="shared" si="133"/>
        <v>1.9018215211819454</v>
      </c>
    </row>
    <row r="5150" spans="1:29" x14ac:dyDescent="0.25">
      <c r="A5150" s="2">
        <v>5149</v>
      </c>
      <c r="B5150" s="3" t="s">
        <v>414</v>
      </c>
      <c r="C5150" s="3" t="s">
        <v>28</v>
      </c>
      <c r="D5150" s="3" t="s">
        <v>415</v>
      </c>
      <c r="E5150" s="3" t="s">
        <v>416</v>
      </c>
      <c r="F5150" s="3">
        <v>0.35</v>
      </c>
      <c r="G5150" s="3">
        <v>0.47</v>
      </c>
      <c r="H5150" s="3" t="s">
        <v>418</v>
      </c>
      <c r="I5150" s="2">
        <v>1710</v>
      </c>
      <c r="J5150" s="3" t="s">
        <v>122</v>
      </c>
      <c r="K5150" s="2">
        <v>1710</v>
      </c>
      <c r="L5150" s="3"/>
      <c r="M5150" s="3" t="s">
        <v>417</v>
      </c>
      <c r="N5150" s="3" t="s">
        <v>418</v>
      </c>
      <c r="O5150" s="3"/>
      <c r="P5150" s="3"/>
      <c r="Q5150" s="3"/>
      <c r="R5150" s="3">
        <v>0</v>
      </c>
      <c r="S5150" s="3">
        <v>1</v>
      </c>
      <c r="T5150" s="2">
        <v>57</v>
      </c>
      <c r="U5150" s="3">
        <v>15.879680483487551</v>
      </c>
      <c r="V5150" s="3">
        <v>116.90331622974621</v>
      </c>
      <c r="W5150" s="3">
        <v>15.483700823548602</v>
      </c>
      <c r="X5150" s="3">
        <v>53728.568763070958</v>
      </c>
      <c r="Y5150" s="3">
        <v>116.90331622974621</v>
      </c>
      <c r="Z5150" s="3">
        <v>15.483687135284598</v>
      </c>
      <c r="AA5150" s="3">
        <v>53728.568763070958</v>
      </c>
      <c r="AB5150">
        <f t="shared" si="132"/>
        <v>116.90331622974621</v>
      </c>
      <c r="AC5150">
        <f t="shared" si="133"/>
        <v>15.483687135284598</v>
      </c>
    </row>
    <row r="5151" spans="1:29" x14ac:dyDescent="0.25">
      <c r="A5151" s="2">
        <v>5150</v>
      </c>
      <c r="B5151" s="3" t="s">
        <v>414</v>
      </c>
      <c r="C5151" s="3" t="s">
        <v>28</v>
      </c>
      <c r="D5151" s="3" t="s">
        <v>415</v>
      </c>
      <c r="E5151" s="3" t="s">
        <v>416</v>
      </c>
      <c r="F5151" s="3">
        <v>0.35</v>
      </c>
      <c r="G5151" s="3">
        <v>0.47</v>
      </c>
      <c r="H5151" s="3" t="s">
        <v>418</v>
      </c>
      <c r="I5151" s="2">
        <v>1750</v>
      </c>
      <c r="J5151" s="3" t="s">
        <v>51</v>
      </c>
      <c r="K5151" s="2">
        <v>1750</v>
      </c>
      <c r="L5151" s="3"/>
      <c r="M5151" s="3" t="s">
        <v>417</v>
      </c>
      <c r="N5151" s="3" t="s">
        <v>418</v>
      </c>
      <c r="O5151" s="3"/>
      <c r="P5151" s="3"/>
      <c r="Q5151" s="3"/>
      <c r="R5151" s="3">
        <v>0</v>
      </c>
      <c r="S5151" s="3">
        <v>1</v>
      </c>
      <c r="T5151" s="2">
        <v>200</v>
      </c>
      <c r="U5151" s="3">
        <v>89.275621812878569</v>
      </c>
      <c r="V5151" s="3">
        <v>621.01669459225513</v>
      </c>
      <c r="W5151" s="3">
        <v>83.376651561624584</v>
      </c>
      <c r="X5151" s="3">
        <v>298089.34045595222</v>
      </c>
      <c r="Y5151" s="3">
        <v>621.01669459225513</v>
      </c>
      <c r="Z5151" s="3">
        <v>83.376577853043599</v>
      </c>
      <c r="AA5151" s="3">
        <v>298089.34045595222</v>
      </c>
      <c r="AB5151">
        <f t="shared" si="132"/>
        <v>621.01669459225513</v>
      </c>
      <c r="AC5151">
        <f t="shared" si="133"/>
        <v>83.376577853043599</v>
      </c>
    </row>
    <row r="5152" spans="1:29" x14ac:dyDescent="0.25">
      <c r="A5152" s="2">
        <v>5151</v>
      </c>
      <c r="B5152" s="3" t="s">
        <v>414</v>
      </c>
      <c r="C5152" s="3" t="s">
        <v>28</v>
      </c>
      <c r="D5152" s="3" t="s">
        <v>415</v>
      </c>
      <c r="E5152" s="3" t="s">
        <v>416</v>
      </c>
      <c r="F5152" s="3">
        <v>0.35</v>
      </c>
      <c r="G5152" s="3">
        <v>0.47</v>
      </c>
      <c r="H5152" s="3" t="s">
        <v>418</v>
      </c>
      <c r="I5152" s="2">
        <v>7400</v>
      </c>
      <c r="J5152" s="3" t="s">
        <v>127</v>
      </c>
      <c r="K5152" s="2">
        <v>7400</v>
      </c>
      <c r="L5152" s="3"/>
      <c r="M5152" s="3" t="s">
        <v>417</v>
      </c>
      <c r="N5152" s="3" t="s">
        <v>418</v>
      </c>
      <c r="O5152" s="3"/>
      <c r="P5152" s="3"/>
      <c r="Q5152" s="3"/>
      <c r="R5152" s="3">
        <v>0</v>
      </c>
      <c r="S5152" s="3">
        <v>1</v>
      </c>
      <c r="T5152" s="2">
        <v>68</v>
      </c>
      <c r="U5152" s="3">
        <v>23.328074986031904</v>
      </c>
      <c r="V5152" s="3">
        <v>54.268054756334699</v>
      </c>
      <c r="W5152" s="3">
        <v>4.1483904374940259</v>
      </c>
      <c r="X5152" s="3">
        <v>22818.939456344415</v>
      </c>
      <c r="Y5152" s="3">
        <v>54.268054756334699</v>
      </c>
      <c r="Z5152" s="3">
        <v>4.1483867701367094</v>
      </c>
      <c r="AA5152" s="3">
        <v>22818.939456344415</v>
      </c>
      <c r="AB5152">
        <f t="shared" si="132"/>
        <v>54.268054756334699</v>
      </c>
      <c r="AC5152">
        <f t="shared" si="133"/>
        <v>4.1483867701367094</v>
      </c>
    </row>
    <row r="5153" spans="1:29" x14ac:dyDescent="0.25">
      <c r="A5153" s="2">
        <v>5152</v>
      </c>
      <c r="B5153" s="3" t="s">
        <v>414</v>
      </c>
      <c r="C5153" s="3" t="s">
        <v>28</v>
      </c>
      <c r="D5153" s="3" t="s">
        <v>415</v>
      </c>
      <c r="E5153" s="3" t="s">
        <v>416</v>
      </c>
      <c r="F5153" s="3">
        <v>0.35</v>
      </c>
      <c r="G5153" s="3">
        <v>0.47</v>
      </c>
      <c r="H5153" s="3" t="s">
        <v>418</v>
      </c>
      <c r="I5153" s="2">
        <v>7410</v>
      </c>
      <c r="J5153" s="3" t="s">
        <v>150</v>
      </c>
      <c r="K5153" s="2">
        <v>7410</v>
      </c>
      <c r="L5153" s="3"/>
      <c r="M5153" s="3" t="s">
        <v>417</v>
      </c>
      <c r="N5153" s="3" t="s">
        <v>418</v>
      </c>
      <c r="O5153" s="3"/>
      <c r="P5153" s="3"/>
      <c r="Q5153" s="3"/>
      <c r="R5153" s="3">
        <v>0</v>
      </c>
      <c r="S5153" s="3">
        <v>1</v>
      </c>
      <c r="T5153" s="2">
        <v>159</v>
      </c>
      <c r="U5153" s="3">
        <v>53.853640203263581</v>
      </c>
      <c r="V5153" s="3">
        <v>135.54648866417349</v>
      </c>
      <c r="W5153" s="3">
        <v>12.875232894521252</v>
      </c>
      <c r="X5153" s="3">
        <v>62332.219568784174</v>
      </c>
      <c r="Y5153" s="3">
        <v>135.54648866417349</v>
      </c>
      <c r="Z5153" s="3">
        <v>12.875221512256189</v>
      </c>
      <c r="AA5153" s="3">
        <v>62332.219568784174</v>
      </c>
      <c r="AB5153">
        <f t="shared" si="132"/>
        <v>135.54648866417349</v>
      </c>
      <c r="AC5153">
        <f t="shared" si="133"/>
        <v>12.875221512256189</v>
      </c>
    </row>
    <row r="5154" spans="1:29" x14ac:dyDescent="0.25">
      <c r="A5154" s="2">
        <v>5153</v>
      </c>
      <c r="B5154" s="3" t="s">
        <v>414</v>
      </c>
      <c r="C5154" s="3" t="s">
        <v>28</v>
      </c>
      <c r="D5154" s="3" t="s">
        <v>415</v>
      </c>
      <c r="E5154" s="3" t="s">
        <v>416</v>
      </c>
      <c r="F5154" s="3">
        <v>0.35</v>
      </c>
      <c r="G5154" s="3">
        <v>0.47</v>
      </c>
      <c r="H5154" s="3" t="s">
        <v>418</v>
      </c>
      <c r="I5154" s="2">
        <v>7430</v>
      </c>
      <c r="J5154" s="3" t="s">
        <v>55</v>
      </c>
      <c r="K5154" s="2">
        <v>7430</v>
      </c>
      <c r="L5154" s="3"/>
      <c r="M5154" s="3" t="s">
        <v>417</v>
      </c>
      <c r="N5154" s="3" t="s">
        <v>418</v>
      </c>
      <c r="O5154" s="3"/>
      <c r="P5154" s="3"/>
      <c r="Q5154" s="3"/>
      <c r="R5154" s="3">
        <v>0</v>
      </c>
      <c r="S5154" s="3">
        <v>1</v>
      </c>
      <c r="T5154" s="2">
        <v>61</v>
      </c>
      <c r="U5154" s="3">
        <v>7.989953827172112</v>
      </c>
      <c r="V5154" s="3">
        <v>11.661918600599634</v>
      </c>
      <c r="W5154" s="3">
        <v>1.1118487071056835</v>
      </c>
      <c r="X5154" s="3">
        <v>8567.8478985855236</v>
      </c>
      <c r="Y5154" s="3">
        <v>11.661918600599634</v>
      </c>
      <c r="Z5154" s="3">
        <v>1.1118477241831382</v>
      </c>
      <c r="AA5154" s="3">
        <v>8567.8478985855236</v>
      </c>
      <c r="AB5154">
        <f t="shared" si="132"/>
        <v>11.661918600599634</v>
      </c>
      <c r="AC5154">
        <f t="shared" si="133"/>
        <v>1.1118477241831382</v>
      </c>
    </row>
    <row r="5155" spans="1:29" x14ac:dyDescent="0.25">
      <c r="A5155" s="2">
        <v>5154</v>
      </c>
      <c r="B5155" s="3" t="s">
        <v>414</v>
      </c>
      <c r="C5155" s="3" t="s">
        <v>28</v>
      </c>
      <c r="D5155" s="3" t="s">
        <v>415</v>
      </c>
      <c r="E5155" s="3" t="s">
        <v>416</v>
      </c>
      <c r="F5155" s="3">
        <v>0.35</v>
      </c>
      <c r="G5155" s="3">
        <v>0.47</v>
      </c>
      <c r="H5155" s="3" t="s">
        <v>418</v>
      </c>
      <c r="I5155" s="2">
        <v>8110</v>
      </c>
      <c r="J5155" s="3" t="s">
        <v>128</v>
      </c>
      <c r="K5155" s="2">
        <v>8110</v>
      </c>
      <c r="L5155" s="3"/>
      <c r="M5155" s="3" t="s">
        <v>417</v>
      </c>
      <c r="N5155" s="3" t="s">
        <v>418</v>
      </c>
      <c r="O5155" s="3"/>
      <c r="P5155" s="3"/>
      <c r="Q5155" s="3"/>
      <c r="R5155" s="3">
        <v>0</v>
      </c>
      <c r="S5155" s="3">
        <v>1</v>
      </c>
      <c r="T5155" s="2">
        <v>1</v>
      </c>
      <c r="U5155" s="3">
        <v>1.4217283364074001E-2</v>
      </c>
      <c r="V5155" s="3">
        <v>6.0049633525292426E-2</v>
      </c>
      <c r="W5155" s="3">
        <v>9.6218811788455431E-3</v>
      </c>
      <c r="X5155" s="3">
        <v>27.684539041484893</v>
      </c>
      <c r="Y5155" s="3">
        <v>6.0049633525292426E-2</v>
      </c>
      <c r="Z5155" s="3">
        <v>9.6218726726847396E-3</v>
      </c>
      <c r="AA5155" s="3">
        <v>27.684539041484893</v>
      </c>
      <c r="AB5155">
        <f t="shared" si="132"/>
        <v>6.0049633525292426E-2</v>
      </c>
      <c r="AC5155">
        <f t="shared" si="133"/>
        <v>9.6218726726847396E-3</v>
      </c>
    </row>
    <row r="5156" spans="1:29" x14ac:dyDescent="0.25">
      <c r="A5156" s="2">
        <v>5155</v>
      </c>
      <c r="B5156" s="3" t="s">
        <v>414</v>
      </c>
      <c r="C5156" s="3" t="s">
        <v>28</v>
      </c>
      <c r="D5156" s="3" t="s">
        <v>415</v>
      </c>
      <c r="E5156" s="3" t="s">
        <v>416</v>
      </c>
      <c r="F5156" s="3">
        <v>0.35</v>
      </c>
      <c r="G5156" s="3">
        <v>0.47</v>
      </c>
      <c r="H5156" s="3" t="s">
        <v>418</v>
      </c>
      <c r="I5156" s="2">
        <v>8140</v>
      </c>
      <c r="J5156" s="3" t="s">
        <v>57</v>
      </c>
      <c r="K5156" s="2">
        <v>8140</v>
      </c>
      <c r="L5156" s="3"/>
      <c r="M5156" s="3" t="s">
        <v>417</v>
      </c>
      <c r="N5156" s="3" t="s">
        <v>418</v>
      </c>
      <c r="O5156" s="3"/>
      <c r="P5156" s="3"/>
      <c r="Q5156" s="3"/>
      <c r="R5156" s="3">
        <v>0</v>
      </c>
      <c r="S5156" s="3">
        <v>1</v>
      </c>
      <c r="T5156" s="2">
        <v>122</v>
      </c>
      <c r="U5156" s="3">
        <v>6.5809245135096299</v>
      </c>
      <c r="V5156" s="3">
        <v>38.070306869206945</v>
      </c>
      <c r="W5156" s="3">
        <v>4.7942147644161492</v>
      </c>
      <c r="X5156" s="3">
        <v>16141.020720942675</v>
      </c>
      <c r="Y5156" s="3">
        <v>38.070306869206945</v>
      </c>
      <c r="Z5156" s="3">
        <v>4.7942105261220798</v>
      </c>
      <c r="AA5156" s="3">
        <v>16141.020720942675</v>
      </c>
      <c r="AB5156">
        <f t="shared" si="132"/>
        <v>38.070306869206945</v>
      </c>
      <c r="AC5156">
        <f t="shared" si="133"/>
        <v>4.7942105261220798</v>
      </c>
    </row>
    <row r="5157" spans="1:29" x14ac:dyDescent="0.25">
      <c r="A5157" s="2">
        <v>5156</v>
      </c>
      <c r="B5157" s="3" t="s">
        <v>414</v>
      </c>
      <c r="C5157" s="3" t="s">
        <v>28</v>
      </c>
      <c r="D5157" s="3" t="s">
        <v>415</v>
      </c>
      <c r="E5157" s="3" t="s">
        <v>416</v>
      </c>
      <c r="F5157" s="3">
        <v>0.35</v>
      </c>
      <c r="G5157" s="3">
        <v>0.47</v>
      </c>
      <c r="H5157" s="3" t="s">
        <v>418</v>
      </c>
      <c r="I5157" s="2">
        <v>8300</v>
      </c>
      <c r="J5157" s="3" t="s">
        <v>202</v>
      </c>
      <c r="K5157" s="2">
        <v>8300</v>
      </c>
      <c r="L5157" s="3"/>
      <c r="M5157" s="3" t="s">
        <v>417</v>
      </c>
      <c r="N5157" s="3" t="s">
        <v>418</v>
      </c>
      <c r="O5157" s="3"/>
      <c r="P5157" s="3"/>
      <c r="Q5157" s="3"/>
      <c r="R5157" s="3">
        <v>0</v>
      </c>
      <c r="S5157" s="3">
        <v>1</v>
      </c>
      <c r="T5157" s="2">
        <v>2</v>
      </c>
      <c r="U5157" s="3">
        <v>0.22789908336288539</v>
      </c>
      <c r="V5157" s="3">
        <v>1.8733399447524293</v>
      </c>
      <c r="W5157" s="3">
        <v>0.26584689477214424</v>
      </c>
      <c r="X5157" s="3">
        <v>804.73989025982701</v>
      </c>
      <c r="Y5157" s="3">
        <v>1.8733399447524293</v>
      </c>
      <c r="Z5157" s="3">
        <v>0.26584665975194349</v>
      </c>
      <c r="AA5157" s="3">
        <v>804.73989025982701</v>
      </c>
      <c r="AB5157">
        <f t="shared" si="132"/>
        <v>1.8733399447524293</v>
      </c>
      <c r="AC5157">
        <f t="shared" si="133"/>
        <v>0.26584665975194349</v>
      </c>
    </row>
    <row r="5158" spans="1:29" x14ac:dyDescent="0.25">
      <c r="A5158" s="2">
        <v>5157</v>
      </c>
      <c r="B5158" s="3" t="s">
        <v>414</v>
      </c>
      <c r="C5158" s="3" t="s">
        <v>28</v>
      </c>
      <c r="D5158" s="3" t="s">
        <v>415</v>
      </c>
      <c r="E5158" s="3" t="s">
        <v>416</v>
      </c>
      <c r="F5158" s="3">
        <v>0.35</v>
      </c>
      <c r="G5158" s="3">
        <v>0.47</v>
      </c>
      <c r="H5158" s="3" t="s">
        <v>418</v>
      </c>
      <c r="I5158" s="2">
        <v>8320</v>
      </c>
      <c r="J5158" s="3" t="s">
        <v>59</v>
      </c>
      <c r="K5158" s="2">
        <v>8320</v>
      </c>
      <c r="L5158" s="3"/>
      <c r="M5158" s="3" t="s">
        <v>417</v>
      </c>
      <c r="N5158" s="3" t="s">
        <v>418</v>
      </c>
      <c r="O5158" s="3"/>
      <c r="P5158" s="3"/>
      <c r="Q5158" s="3"/>
      <c r="R5158" s="3">
        <v>0</v>
      </c>
      <c r="S5158" s="3">
        <v>1</v>
      </c>
      <c r="T5158" s="2">
        <v>42</v>
      </c>
      <c r="U5158" s="3">
        <v>12.646595631366884</v>
      </c>
      <c r="V5158" s="3">
        <v>32.039310837032325</v>
      </c>
      <c r="W5158" s="3">
        <v>2.7819975911379706</v>
      </c>
      <c r="X5158" s="3">
        <v>12775.507509401024</v>
      </c>
      <c r="Y5158" s="3">
        <v>32.039310837032325</v>
      </c>
      <c r="Z5158" s="3">
        <v>2.7819951317312741</v>
      </c>
      <c r="AA5158" s="3">
        <v>12775.507509401024</v>
      </c>
      <c r="AB5158">
        <f t="shared" si="132"/>
        <v>32.039310837032325</v>
      </c>
      <c r="AC5158">
        <f t="shared" si="133"/>
        <v>2.7819951317312741</v>
      </c>
    </row>
    <row r="5159" spans="1:29" x14ac:dyDescent="0.25">
      <c r="A5159" s="2">
        <v>5158</v>
      </c>
      <c r="B5159" s="3" t="s">
        <v>414</v>
      </c>
      <c r="C5159" s="3" t="s">
        <v>28</v>
      </c>
      <c r="D5159" s="3" t="s">
        <v>415</v>
      </c>
      <c r="E5159" s="3" t="s">
        <v>416</v>
      </c>
      <c r="F5159" s="3">
        <v>0.35</v>
      </c>
      <c r="G5159" s="3">
        <v>0.47</v>
      </c>
      <c r="H5159" s="3" t="s">
        <v>418</v>
      </c>
      <c r="I5159" s="2">
        <v>8370</v>
      </c>
      <c r="J5159" s="3" t="s">
        <v>68</v>
      </c>
      <c r="K5159" s="2">
        <v>8370</v>
      </c>
      <c r="L5159" s="3"/>
      <c r="M5159" s="3" t="s">
        <v>417</v>
      </c>
      <c r="N5159" s="3" t="s">
        <v>418</v>
      </c>
      <c r="O5159" s="3"/>
      <c r="P5159" s="3"/>
      <c r="Q5159" s="3"/>
      <c r="R5159" s="3">
        <v>0</v>
      </c>
      <c r="S5159" s="3">
        <v>1</v>
      </c>
      <c r="T5159" s="2">
        <v>26</v>
      </c>
      <c r="U5159" s="3">
        <v>1.0533090065803825</v>
      </c>
      <c r="V5159" s="3">
        <v>1.4975321901887342</v>
      </c>
      <c r="W5159" s="3">
        <v>0.20541371428332036</v>
      </c>
      <c r="X5159" s="3">
        <v>1620.5336582168241</v>
      </c>
      <c r="Y5159" s="3">
        <v>1.4975321901887342</v>
      </c>
      <c r="Z5159" s="3">
        <v>0.20541353268867585</v>
      </c>
      <c r="AA5159" s="3">
        <v>1620.5336582168241</v>
      </c>
      <c r="AB5159">
        <f t="shared" si="132"/>
        <v>1.4975321901887342</v>
      </c>
      <c r="AC5159">
        <f t="shared" si="133"/>
        <v>0.20541353268867585</v>
      </c>
    </row>
    <row r="5160" spans="1:29" x14ac:dyDescent="0.25">
      <c r="A5160" s="2">
        <v>5159</v>
      </c>
      <c r="B5160" s="3" t="s">
        <v>414</v>
      </c>
      <c r="C5160" s="3" t="s">
        <v>28</v>
      </c>
      <c r="D5160" s="3" t="s">
        <v>415</v>
      </c>
      <c r="E5160" s="3" t="s">
        <v>416</v>
      </c>
      <c r="F5160" s="3">
        <v>0.35</v>
      </c>
      <c r="G5160" s="3">
        <v>0.47</v>
      </c>
      <c r="H5160" s="3" t="s">
        <v>421</v>
      </c>
      <c r="I5160" s="2">
        <v>1100</v>
      </c>
      <c r="J5160" s="3" t="s">
        <v>42</v>
      </c>
      <c r="K5160" s="2">
        <v>1100</v>
      </c>
      <c r="L5160" s="3"/>
      <c r="M5160" s="3" t="s">
        <v>420</v>
      </c>
      <c r="N5160" s="3" t="s">
        <v>421</v>
      </c>
      <c r="O5160" s="3"/>
      <c r="P5160" s="3"/>
      <c r="Q5160" s="3"/>
      <c r="R5160" s="3">
        <v>0</v>
      </c>
      <c r="S5160" s="3">
        <v>1</v>
      </c>
      <c r="T5160" s="2">
        <v>22</v>
      </c>
      <c r="U5160" s="3">
        <v>2.5987862905891155</v>
      </c>
      <c r="V5160" s="3">
        <v>19.706617667902442</v>
      </c>
      <c r="W5160" s="3">
        <v>2.6532286682696435</v>
      </c>
      <c r="X5160" s="3">
        <v>8085.2770918659253</v>
      </c>
      <c r="Y5160" s="3">
        <v>19.706617667902442</v>
      </c>
      <c r="Z5160" s="3">
        <v>2.6532263227002693</v>
      </c>
      <c r="AA5160" s="3">
        <v>8085.2770918659253</v>
      </c>
      <c r="AB5160">
        <f t="shared" si="132"/>
        <v>19.706617667902442</v>
      </c>
      <c r="AC5160">
        <f t="shared" si="133"/>
        <v>2.6532263227002693</v>
      </c>
    </row>
    <row r="5161" spans="1:29" x14ac:dyDescent="0.25">
      <c r="A5161" s="2">
        <v>5160</v>
      </c>
      <c r="B5161" s="3" t="s">
        <v>414</v>
      </c>
      <c r="C5161" s="3" t="s">
        <v>28</v>
      </c>
      <c r="D5161" s="3" t="s">
        <v>415</v>
      </c>
      <c r="E5161" s="3" t="s">
        <v>416</v>
      </c>
      <c r="F5161" s="3">
        <v>0.35</v>
      </c>
      <c r="G5161" s="3">
        <v>0.47</v>
      </c>
      <c r="H5161" s="3" t="s">
        <v>421</v>
      </c>
      <c r="I5161" s="2">
        <v>1200</v>
      </c>
      <c r="J5161" s="3" t="s">
        <v>45</v>
      </c>
      <c r="K5161" s="2">
        <v>1200</v>
      </c>
      <c r="L5161" s="3"/>
      <c r="M5161" s="3" t="s">
        <v>420</v>
      </c>
      <c r="N5161" s="3" t="s">
        <v>421</v>
      </c>
      <c r="O5161" s="3"/>
      <c r="P5161" s="3"/>
      <c r="Q5161" s="3"/>
      <c r="R5161" s="3">
        <v>0</v>
      </c>
      <c r="S5161" s="3">
        <v>1</v>
      </c>
      <c r="T5161" s="2">
        <v>18</v>
      </c>
      <c r="U5161" s="3">
        <v>2.4595036672885366</v>
      </c>
      <c r="V5161" s="3">
        <v>19.37926387311936</v>
      </c>
      <c r="W5161" s="3">
        <v>2.6517619122438418</v>
      </c>
      <c r="X5161" s="3">
        <v>7546.7859672072809</v>
      </c>
      <c r="Y5161" s="3">
        <v>19.37926387311936</v>
      </c>
      <c r="Z5161" s="3">
        <v>2.6517595679711392</v>
      </c>
      <c r="AA5161" s="3">
        <v>7546.7859672072809</v>
      </c>
      <c r="AB5161">
        <f t="shared" si="132"/>
        <v>19.37926387311936</v>
      </c>
      <c r="AC5161">
        <f t="shared" si="133"/>
        <v>2.6517595679711392</v>
      </c>
    </row>
    <row r="5162" spans="1:29" x14ac:dyDescent="0.25">
      <c r="A5162" s="2">
        <v>5161</v>
      </c>
      <c r="B5162" s="3" t="s">
        <v>414</v>
      </c>
      <c r="C5162" s="3" t="s">
        <v>28</v>
      </c>
      <c r="D5162" s="3" t="s">
        <v>415</v>
      </c>
      <c r="E5162" s="3" t="s">
        <v>416</v>
      </c>
      <c r="F5162" s="3">
        <v>0.35</v>
      </c>
      <c r="G5162" s="3">
        <v>0.47</v>
      </c>
      <c r="H5162" s="3" t="s">
        <v>421</v>
      </c>
      <c r="I5162" s="2">
        <v>1320</v>
      </c>
      <c r="J5162" s="3" t="s">
        <v>115</v>
      </c>
      <c r="K5162" s="2">
        <v>1320</v>
      </c>
      <c r="L5162" s="3"/>
      <c r="M5162" s="3" t="s">
        <v>420</v>
      </c>
      <c r="N5162" s="3" t="s">
        <v>421</v>
      </c>
      <c r="O5162" s="3"/>
      <c r="P5162" s="3"/>
      <c r="Q5162" s="3"/>
      <c r="R5162" s="3">
        <v>0</v>
      </c>
      <c r="S5162" s="3">
        <v>1</v>
      </c>
      <c r="T5162" s="2">
        <v>5</v>
      </c>
      <c r="U5162" s="3">
        <v>0.30457737655437417</v>
      </c>
      <c r="V5162" s="3">
        <v>2.6755851346437405</v>
      </c>
      <c r="W5162" s="3">
        <v>0.44688062262394135</v>
      </c>
      <c r="X5162" s="3">
        <v>1051.7417476375535</v>
      </c>
      <c r="Y5162" s="3">
        <v>2.6755851346437405</v>
      </c>
      <c r="Z5162" s="3">
        <v>0.44688022756206369</v>
      </c>
      <c r="AA5162" s="3">
        <v>1051.7417476375535</v>
      </c>
      <c r="AB5162">
        <f t="shared" si="132"/>
        <v>2.6755851346437405</v>
      </c>
      <c r="AC5162">
        <f t="shared" si="133"/>
        <v>0.44688022756206369</v>
      </c>
    </row>
    <row r="5163" spans="1:29" x14ac:dyDescent="0.25">
      <c r="A5163" s="2">
        <v>5162</v>
      </c>
      <c r="B5163" s="3" t="s">
        <v>414</v>
      </c>
      <c r="C5163" s="3" t="s">
        <v>28</v>
      </c>
      <c r="D5163" s="3" t="s">
        <v>415</v>
      </c>
      <c r="E5163" s="3" t="s">
        <v>416</v>
      </c>
      <c r="F5163" s="3">
        <v>0.35</v>
      </c>
      <c r="G5163" s="3">
        <v>0.47</v>
      </c>
      <c r="H5163" s="3" t="s">
        <v>421</v>
      </c>
      <c r="I5163" s="2">
        <v>1400</v>
      </c>
      <c r="J5163" s="3" t="s">
        <v>48</v>
      </c>
      <c r="K5163" s="2">
        <v>1400</v>
      </c>
      <c r="L5163" s="3"/>
      <c r="M5163" s="3" t="s">
        <v>420</v>
      </c>
      <c r="N5163" s="3" t="s">
        <v>421</v>
      </c>
      <c r="O5163" s="3"/>
      <c r="P5163" s="3"/>
      <c r="Q5163" s="3"/>
      <c r="R5163" s="3">
        <v>0</v>
      </c>
      <c r="S5163" s="3">
        <v>1</v>
      </c>
      <c r="T5163" s="2">
        <v>117</v>
      </c>
      <c r="U5163" s="3">
        <v>33.08034990536482</v>
      </c>
      <c r="V5163" s="3">
        <v>327.65452084288546</v>
      </c>
      <c r="W5163" s="3">
        <v>42.876998122038337</v>
      </c>
      <c r="X5163" s="3">
        <v>108870.78458710443</v>
      </c>
      <c r="Y5163" s="3">
        <v>327.65452084288546</v>
      </c>
      <c r="Z5163" s="3">
        <v>42.876960216909779</v>
      </c>
      <c r="AA5163" s="3">
        <v>108870.78458710443</v>
      </c>
      <c r="AB5163">
        <f t="shared" si="132"/>
        <v>327.65452084288546</v>
      </c>
      <c r="AC5163">
        <f t="shared" si="133"/>
        <v>42.876960216909779</v>
      </c>
    </row>
    <row r="5164" spans="1:29" x14ac:dyDescent="0.25">
      <c r="A5164" s="2">
        <v>5163</v>
      </c>
      <c r="B5164" s="3" t="s">
        <v>414</v>
      </c>
      <c r="C5164" s="3" t="s">
        <v>28</v>
      </c>
      <c r="D5164" s="3" t="s">
        <v>415</v>
      </c>
      <c r="E5164" s="3" t="s">
        <v>416</v>
      </c>
      <c r="F5164" s="3">
        <v>0.35</v>
      </c>
      <c r="G5164" s="3">
        <v>0.47</v>
      </c>
      <c r="H5164" s="3" t="s">
        <v>421</v>
      </c>
      <c r="I5164" s="2">
        <v>1860</v>
      </c>
      <c r="J5164" s="3" t="s">
        <v>126</v>
      </c>
      <c r="K5164" s="2">
        <v>1860</v>
      </c>
      <c r="L5164" s="3"/>
      <c r="M5164" s="3" t="s">
        <v>420</v>
      </c>
      <c r="N5164" s="3" t="s">
        <v>421</v>
      </c>
      <c r="O5164" s="3"/>
      <c r="P5164" s="3"/>
      <c r="Q5164" s="3"/>
      <c r="R5164" s="3">
        <v>0</v>
      </c>
      <c r="S5164" s="3">
        <v>1</v>
      </c>
      <c r="T5164" s="2">
        <v>2</v>
      </c>
      <c r="U5164" s="3">
        <v>0.1841020325394036</v>
      </c>
      <c r="V5164" s="3">
        <v>1.6485261608194874</v>
      </c>
      <c r="W5164" s="3">
        <v>0.22037056221099874</v>
      </c>
      <c r="X5164" s="3">
        <v>627.90061246768425</v>
      </c>
      <c r="Y5164" s="3">
        <v>1.6485261608194874</v>
      </c>
      <c r="Z5164" s="3">
        <v>0.22037036739385049</v>
      </c>
      <c r="AA5164" s="3">
        <v>627.90061246768425</v>
      </c>
      <c r="AB5164">
        <f t="shared" si="132"/>
        <v>1.6485261608194874</v>
      </c>
      <c r="AC5164">
        <f t="shared" si="133"/>
        <v>0.22037036739385049</v>
      </c>
    </row>
    <row r="5165" spans="1:29" x14ac:dyDescent="0.25">
      <c r="A5165" s="2">
        <v>5164</v>
      </c>
      <c r="B5165" s="3" t="s">
        <v>414</v>
      </c>
      <c r="C5165" s="3" t="s">
        <v>28</v>
      </c>
      <c r="D5165" s="3" t="s">
        <v>415</v>
      </c>
      <c r="E5165" s="3" t="s">
        <v>416</v>
      </c>
      <c r="F5165" s="3">
        <v>0.35</v>
      </c>
      <c r="G5165" s="3">
        <v>0.47</v>
      </c>
      <c r="H5165" s="3" t="s">
        <v>424</v>
      </c>
      <c r="I5165" s="2">
        <v>1100</v>
      </c>
      <c r="J5165" s="3" t="s">
        <v>42</v>
      </c>
      <c r="K5165" s="2">
        <v>1100</v>
      </c>
      <c r="L5165" s="3"/>
      <c r="M5165" s="3" t="s">
        <v>423</v>
      </c>
      <c r="N5165" s="3" t="s">
        <v>424</v>
      </c>
      <c r="O5165" s="3"/>
      <c r="P5165" s="3"/>
      <c r="Q5165" s="3"/>
      <c r="R5165" s="3">
        <v>0</v>
      </c>
      <c r="S5165" s="3">
        <v>1</v>
      </c>
      <c r="T5165" s="2">
        <v>186</v>
      </c>
      <c r="U5165" s="3">
        <v>33.127013718201141</v>
      </c>
      <c r="V5165" s="3">
        <v>283.34466872266017</v>
      </c>
      <c r="W5165" s="3">
        <v>40.523594950196511</v>
      </c>
      <c r="X5165" s="3">
        <v>129243.73346832101</v>
      </c>
      <c r="Y5165" s="3">
        <v>283.34466872266017</v>
      </c>
      <c r="Z5165" s="3">
        <v>40.523559125578579</v>
      </c>
      <c r="AA5165" s="3">
        <v>129243.73346832101</v>
      </c>
      <c r="AB5165">
        <f t="shared" si="132"/>
        <v>283.34466872266017</v>
      </c>
      <c r="AC5165">
        <f t="shared" si="133"/>
        <v>40.523559125578579</v>
      </c>
    </row>
    <row r="5166" spans="1:29" x14ac:dyDescent="0.25">
      <c r="A5166" s="2">
        <v>5165</v>
      </c>
      <c r="B5166" s="3" t="s">
        <v>414</v>
      </c>
      <c r="C5166" s="3" t="s">
        <v>28</v>
      </c>
      <c r="D5166" s="3" t="s">
        <v>415</v>
      </c>
      <c r="E5166" s="3" t="s">
        <v>416</v>
      </c>
      <c r="F5166" s="3">
        <v>0.35</v>
      </c>
      <c r="G5166" s="3">
        <v>0.47</v>
      </c>
      <c r="H5166" s="3" t="s">
        <v>424</v>
      </c>
      <c r="I5166" s="2">
        <v>1180</v>
      </c>
      <c r="J5166" s="3" t="s">
        <v>43</v>
      </c>
      <c r="K5166" s="2">
        <v>1180</v>
      </c>
      <c r="L5166" s="3"/>
      <c r="M5166" s="3" t="s">
        <v>423</v>
      </c>
      <c r="N5166" s="3" t="s">
        <v>424</v>
      </c>
      <c r="O5166" s="3"/>
      <c r="P5166" s="3"/>
      <c r="Q5166" s="3"/>
      <c r="R5166" s="3">
        <v>0</v>
      </c>
      <c r="S5166" s="3">
        <v>1</v>
      </c>
      <c r="T5166" s="2">
        <v>2</v>
      </c>
      <c r="U5166" s="3">
        <v>1.0580408804113029E-2</v>
      </c>
      <c r="V5166" s="3">
        <v>5.1990895815888297E-2</v>
      </c>
      <c r="W5166" s="3">
        <v>7.1141210669175862E-3</v>
      </c>
      <c r="X5166" s="3">
        <v>26.344065192080464</v>
      </c>
      <c r="Y5166" s="3">
        <v>5.1990895815888297E-2</v>
      </c>
      <c r="Z5166" s="3">
        <v>7.1141147777255961E-3</v>
      </c>
      <c r="AA5166" s="3">
        <v>26.344065192080464</v>
      </c>
      <c r="AB5166">
        <f t="shared" si="132"/>
        <v>5.1990895815888297E-2</v>
      </c>
      <c r="AC5166">
        <f t="shared" si="133"/>
        <v>7.1141147777255961E-3</v>
      </c>
    </row>
    <row r="5167" spans="1:29" x14ac:dyDescent="0.25">
      <c r="A5167" s="2">
        <v>5166</v>
      </c>
      <c r="B5167" s="3" t="s">
        <v>414</v>
      </c>
      <c r="C5167" s="3" t="s">
        <v>28</v>
      </c>
      <c r="D5167" s="3" t="s">
        <v>415</v>
      </c>
      <c r="E5167" s="3" t="s">
        <v>416</v>
      </c>
      <c r="F5167" s="3">
        <v>0.35</v>
      </c>
      <c r="G5167" s="3">
        <v>0.47</v>
      </c>
      <c r="H5167" s="3" t="s">
        <v>424</v>
      </c>
      <c r="I5167" s="2">
        <v>1200</v>
      </c>
      <c r="J5167" s="3" t="s">
        <v>45</v>
      </c>
      <c r="K5167" s="2">
        <v>1200</v>
      </c>
      <c r="L5167" s="3"/>
      <c r="M5167" s="3" t="s">
        <v>423</v>
      </c>
      <c r="N5167" s="3" t="s">
        <v>424</v>
      </c>
      <c r="O5167" s="3"/>
      <c r="P5167" s="3"/>
      <c r="Q5167" s="3"/>
      <c r="R5167" s="3">
        <v>0</v>
      </c>
      <c r="S5167" s="3">
        <v>1</v>
      </c>
      <c r="T5167" s="2">
        <v>608</v>
      </c>
      <c r="U5167" s="3">
        <v>91.422352027617819</v>
      </c>
      <c r="V5167" s="3">
        <v>912.39013691160835</v>
      </c>
      <c r="W5167" s="3">
        <v>136.08980233946255</v>
      </c>
      <c r="X5167" s="3">
        <v>364000.64494079497</v>
      </c>
      <c r="Y5167" s="3">
        <v>912.39013691160835</v>
      </c>
      <c r="Z5167" s="3">
        <v>136.08968203016701</v>
      </c>
      <c r="AA5167" s="3">
        <v>364000.64494079497</v>
      </c>
      <c r="AB5167">
        <f t="shared" si="132"/>
        <v>912.39013691160835</v>
      </c>
      <c r="AC5167">
        <f t="shared" si="133"/>
        <v>136.08968203016701</v>
      </c>
    </row>
    <row r="5168" spans="1:29" x14ac:dyDescent="0.25">
      <c r="A5168" s="2">
        <v>5167</v>
      </c>
      <c r="B5168" s="3" t="s">
        <v>414</v>
      </c>
      <c r="C5168" s="3" t="s">
        <v>28</v>
      </c>
      <c r="D5168" s="3" t="s">
        <v>415</v>
      </c>
      <c r="E5168" s="3" t="s">
        <v>416</v>
      </c>
      <c r="F5168" s="3">
        <v>0.35</v>
      </c>
      <c r="G5168" s="3">
        <v>0.47</v>
      </c>
      <c r="H5168" s="3" t="s">
        <v>424</v>
      </c>
      <c r="I5168" s="2">
        <v>1210</v>
      </c>
      <c r="J5168" s="3" t="s">
        <v>46</v>
      </c>
      <c r="K5168" s="2">
        <v>1210</v>
      </c>
      <c r="L5168" s="3"/>
      <c r="M5168" s="3" t="s">
        <v>423</v>
      </c>
      <c r="N5168" s="3" t="s">
        <v>424</v>
      </c>
      <c r="O5168" s="3"/>
      <c r="P5168" s="3"/>
      <c r="Q5168" s="3"/>
      <c r="R5168" s="3">
        <v>0</v>
      </c>
      <c r="S5168" s="3">
        <v>1</v>
      </c>
      <c r="T5168" s="2">
        <v>2948</v>
      </c>
      <c r="U5168" s="3">
        <v>262.37656688909482</v>
      </c>
      <c r="V5168" s="3">
        <v>2630.8090522087728</v>
      </c>
      <c r="W5168" s="3">
        <v>392.22502325557781</v>
      </c>
      <c r="X5168" s="3">
        <v>1046578.3730646063</v>
      </c>
      <c r="Y5168" s="3">
        <v>2630.8090522087728</v>
      </c>
      <c r="Z5168" s="3">
        <v>392.22467651162134</v>
      </c>
      <c r="AA5168" s="3">
        <v>1046578.3730646063</v>
      </c>
      <c r="AB5168">
        <f t="shared" si="132"/>
        <v>2630.8090522087728</v>
      </c>
      <c r="AC5168">
        <f t="shared" si="133"/>
        <v>392.22467651162134</v>
      </c>
    </row>
    <row r="5169" spans="1:29" x14ac:dyDescent="0.25">
      <c r="A5169" s="2">
        <v>5168</v>
      </c>
      <c r="B5169" s="3" t="s">
        <v>414</v>
      </c>
      <c r="C5169" s="3" t="s">
        <v>28</v>
      </c>
      <c r="D5169" s="3" t="s">
        <v>415</v>
      </c>
      <c r="E5169" s="3" t="s">
        <v>416</v>
      </c>
      <c r="F5169" s="3">
        <v>0.35</v>
      </c>
      <c r="G5169" s="3">
        <v>0.47</v>
      </c>
      <c r="H5169" s="3" t="s">
        <v>424</v>
      </c>
      <c r="I5169" s="2">
        <v>1300</v>
      </c>
      <c r="J5169" s="3" t="s">
        <v>114</v>
      </c>
      <c r="K5169" s="2">
        <v>1300</v>
      </c>
      <c r="L5169" s="3"/>
      <c r="M5169" s="3" t="s">
        <v>423</v>
      </c>
      <c r="N5169" s="3" t="s">
        <v>424</v>
      </c>
      <c r="O5169" s="3"/>
      <c r="P5169" s="3"/>
      <c r="Q5169" s="3"/>
      <c r="R5169" s="3">
        <v>0</v>
      </c>
      <c r="S5169" s="3">
        <v>1</v>
      </c>
      <c r="T5169" s="2">
        <v>221</v>
      </c>
      <c r="U5169" s="3">
        <v>31.364800436936491</v>
      </c>
      <c r="V5169" s="3">
        <v>341.06540464142421</v>
      </c>
      <c r="W5169" s="3">
        <v>61.016187023189552</v>
      </c>
      <c r="X5169" s="3">
        <v>125686.2289353446</v>
      </c>
      <c r="Y5169" s="3">
        <v>341.06540464142421</v>
      </c>
      <c r="Z5169" s="3">
        <v>61.016133082230198</v>
      </c>
      <c r="AA5169" s="3">
        <v>125686.2289353446</v>
      </c>
      <c r="AB5169">
        <f t="shared" si="132"/>
        <v>341.06540464142421</v>
      </c>
      <c r="AC5169">
        <f t="shared" si="133"/>
        <v>61.016133082230198</v>
      </c>
    </row>
    <row r="5170" spans="1:29" x14ac:dyDescent="0.25">
      <c r="A5170" s="2">
        <v>5169</v>
      </c>
      <c r="B5170" s="3" t="s">
        <v>414</v>
      </c>
      <c r="C5170" s="3" t="s">
        <v>28</v>
      </c>
      <c r="D5170" s="3" t="s">
        <v>415</v>
      </c>
      <c r="E5170" s="3" t="s">
        <v>416</v>
      </c>
      <c r="F5170" s="3">
        <v>0.35</v>
      </c>
      <c r="G5170" s="3">
        <v>0.47</v>
      </c>
      <c r="H5170" s="3" t="s">
        <v>424</v>
      </c>
      <c r="I5170" s="2">
        <v>1310</v>
      </c>
      <c r="J5170" s="3" t="s">
        <v>46</v>
      </c>
      <c r="K5170" s="2">
        <v>1310</v>
      </c>
      <c r="L5170" s="3"/>
      <c r="M5170" s="3" t="s">
        <v>423</v>
      </c>
      <c r="N5170" s="3" t="s">
        <v>424</v>
      </c>
      <c r="O5170" s="3"/>
      <c r="P5170" s="3"/>
      <c r="Q5170" s="3"/>
      <c r="R5170" s="3">
        <v>0</v>
      </c>
      <c r="S5170" s="3">
        <v>1</v>
      </c>
      <c r="T5170" s="2">
        <v>4</v>
      </c>
      <c r="U5170" s="3">
        <v>0.41743218129729759</v>
      </c>
      <c r="V5170" s="3">
        <v>4.5650231423917038</v>
      </c>
      <c r="W5170" s="3">
        <v>0.81123672710174288</v>
      </c>
      <c r="X5170" s="3">
        <v>1674.4845641909351</v>
      </c>
      <c r="Y5170" s="3">
        <v>4.5650231423917038</v>
      </c>
      <c r="Z5170" s="3">
        <v>0.81123600993324718</v>
      </c>
      <c r="AA5170" s="3">
        <v>1674.4845641909351</v>
      </c>
      <c r="AB5170">
        <f t="shared" si="132"/>
        <v>4.5650231423917038</v>
      </c>
      <c r="AC5170">
        <f t="shared" si="133"/>
        <v>0.81123600993324718</v>
      </c>
    </row>
    <row r="5171" spans="1:29" x14ac:dyDescent="0.25">
      <c r="A5171" s="2">
        <v>5170</v>
      </c>
      <c r="B5171" s="3" t="s">
        <v>414</v>
      </c>
      <c r="C5171" s="3" t="s">
        <v>28</v>
      </c>
      <c r="D5171" s="3" t="s">
        <v>415</v>
      </c>
      <c r="E5171" s="3" t="s">
        <v>416</v>
      </c>
      <c r="F5171" s="3">
        <v>0.35</v>
      </c>
      <c r="G5171" s="3">
        <v>0.47</v>
      </c>
      <c r="H5171" s="3" t="s">
        <v>424</v>
      </c>
      <c r="I5171" s="2">
        <v>1320</v>
      </c>
      <c r="J5171" s="3" t="s">
        <v>115</v>
      </c>
      <c r="K5171" s="2">
        <v>1320</v>
      </c>
      <c r="L5171" s="3"/>
      <c r="M5171" s="3" t="s">
        <v>423</v>
      </c>
      <c r="N5171" s="3" t="s">
        <v>424</v>
      </c>
      <c r="O5171" s="3"/>
      <c r="P5171" s="3"/>
      <c r="Q5171" s="3"/>
      <c r="R5171" s="3">
        <v>0</v>
      </c>
      <c r="S5171" s="3">
        <v>1</v>
      </c>
      <c r="T5171" s="2">
        <v>133</v>
      </c>
      <c r="U5171" s="3">
        <v>28.228843763475531</v>
      </c>
      <c r="V5171" s="3">
        <v>312.57293545127328</v>
      </c>
      <c r="W5171" s="3">
        <v>57.247548766646709</v>
      </c>
      <c r="X5171" s="3">
        <v>112617.68181474938</v>
      </c>
      <c r="Y5171" s="3">
        <v>312.57293545127328</v>
      </c>
      <c r="Z5171" s="3">
        <v>57.247498157327264</v>
      </c>
      <c r="AA5171" s="3">
        <v>112617.68181474938</v>
      </c>
      <c r="AB5171">
        <f t="shared" si="132"/>
        <v>312.57293545127328</v>
      </c>
      <c r="AC5171">
        <f t="shared" si="133"/>
        <v>57.247498157327264</v>
      </c>
    </row>
    <row r="5172" spans="1:29" x14ac:dyDescent="0.25">
      <c r="A5172" s="2">
        <v>5171</v>
      </c>
      <c r="B5172" s="3" t="s">
        <v>414</v>
      </c>
      <c r="C5172" s="3" t="s">
        <v>28</v>
      </c>
      <c r="D5172" s="3" t="s">
        <v>415</v>
      </c>
      <c r="E5172" s="3" t="s">
        <v>416</v>
      </c>
      <c r="F5172" s="3">
        <v>0.35</v>
      </c>
      <c r="G5172" s="3">
        <v>0.47</v>
      </c>
      <c r="H5172" s="3" t="s">
        <v>424</v>
      </c>
      <c r="I5172" s="2">
        <v>1330</v>
      </c>
      <c r="J5172" s="3" t="s">
        <v>47</v>
      </c>
      <c r="K5172" s="2">
        <v>1330</v>
      </c>
      <c r="L5172" s="3"/>
      <c r="M5172" s="3" t="s">
        <v>423</v>
      </c>
      <c r="N5172" s="3" t="s">
        <v>424</v>
      </c>
      <c r="O5172" s="3"/>
      <c r="P5172" s="3"/>
      <c r="Q5172" s="3"/>
      <c r="R5172" s="3">
        <v>0</v>
      </c>
      <c r="S5172" s="3">
        <v>1</v>
      </c>
      <c r="T5172" s="2">
        <v>308</v>
      </c>
      <c r="U5172" s="3">
        <v>22.931836051377608</v>
      </c>
      <c r="V5172" s="3">
        <v>244.98920670838191</v>
      </c>
      <c r="W5172" s="3">
        <v>42.848640267270021</v>
      </c>
      <c r="X5172" s="3">
        <v>91270.21641882087</v>
      </c>
      <c r="Y5172" s="3">
        <v>244.98920670838191</v>
      </c>
      <c r="Z5172" s="3">
        <v>42.848602387211102</v>
      </c>
      <c r="AA5172" s="3">
        <v>91270.21641882087</v>
      </c>
      <c r="AB5172">
        <f t="shared" si="132"/>
        <v>244.98920670838191</v>
      </c>
      <c r="AC5172">
        <f t="shared" si="133"/>
        <v>42.848602387211102</v>
      </c>
    </row>
    <row r="5173" spans="1:29" x14ac:dyDescent="0.25">
      <c r="A5173" s="2">
        <v>5172</v>
      </c>
      <c r="B5173" s="3" t="s">
        <v>414</v>
      </c>
      <c r="C5173" s="3" t="s">
        <v>28</v>
      </c>
      <c r="D5173" s="3" t="s">
        <v>415</v>
      </c>
      <c r="E5173" s="3" t="s">
        <v>416</v>
      </c>
      <c r="F5173" s="3">
        <v>0.35</v>
      </c>
      <c r="G5173" s="3">
        <v>0.47</v>
      </c>
      <c r="H5173" s="3" t="s">
        <v>424</v>
      </c>
      <c r="I5173" s="2">
        <v>1340</v>
      </c>
      <c r="J5173" s="3" t="s">
        <v>133</v>
      </c>
      <c r="K5173" s="2">
        <v>1340</v>
      </c>
      <c r="L5173" s="3"/>
      <c r="M5173" s="3" t="s">
        <v>423</v>
      </c>
      <c r="N5173" s="3" t="s">
        <v>424</v>
      </c>
      <c r="O5173" s="3"/>
      <c r="P5173" s="3"/>
      <c r="Q5173" s="3"/>
      <c r="R5173" s="3">
        <v>0</v>
      </c>
      <c r="S5173" s="3">
        <v>1</v>
      </c>
      <c r="T5173" s="2">
        <v>41</v>
      </c>
      <c r="U5173" s="3">
        <v>9.188826309415699</v>
      </c>
      <c r="V5173" s="3">
        <v>104.39553211376767</v>
      </c>
      <c r="W5173" s="3">
        <v>19.254608147263973</v>
      </c>
      <c r="X5173" s="3">
        <v>36904.928491765713</v>
      </c>
      <c r="Y5173" s="3">
        <v>104.39553211376767</v>
      </c>
      <c r="Z5173" s="3">
        <v>19.254591125354111</v>
      </c>
      <c r="AA5173" s="3">
        <v>36904.928491765713</v>
      </c>
      <c r="AB5173">
        <f t="shared" si="132"/>
        <v>104.39553211376767</v>
      </c>
      <c r="AC5173">
        <f t="shared" si="133"/>
        <v>19.254591125354111</v>
      </c>
    </row>
    <row r="5174" spans="1:29" x14ac:dyDescent="0.25">
      <c r="A5174" s="2">
        <v>5173</v>
      </c>
      <c r="B5174" s="3" t="s">
        <v>414</v>
      </c>
      <c r="C5174" s="3" t="s">
        <v>28</v>
      </c>
      <c r="D5174" s="3" t="s">
        <v>415</v>
      </c>
      <c r="E5174" s="3" t="s">
        <v>416</v>
      </c>
      <c r="F5174" s="3">
        <v>0.35</v>
      </c>
      <c r="G5174" s="3">
        <v>0.47</v>
      </c>
      <c r="H5174" s="3" t="s">
        <v>424</v>
      </c>
      <c r="I5174" s="2">
        <v>1350</v>
      </c>
      <c r="J5174" s="3" t="s">
        <v>146</v>
      </c>
      <c r="K5174" s="2">
        <v>1350</v>
      </c>
      <c r="L5174" s="3"/>
      <c r="M5174" s="3" t="s">
        <v>423</v>
      </c>
      <c r="N5174" s="3" t="s">
        <v>424</v>
      </c>
      <c r="O5174" s="3"/>
      <c r="P5174" s="3"/>
      <c r="Q5174" s="3"/>
      <c r="R5174" s="3">
        <v>0</v>
      </c>
      <c r="S5174" s="3">
        <v>1</v>
      </c>
      <c r="T5174" s="2">
        <v>4</v>
      </c>
      <c r="U5174" s="3">
        <v>0.44034508811387385</v>
      </c>
      <c r="V5174" s="3">
        <v>4.900804192058378</v>
      </c>
      <c r="W5174" s="3">
        <v>0.89537891538485914</v>
      </c>
      <c r="X5174" s="3">
        <v>1768.5751918945825</v>
      </c>
      <c r="Y5174" s="3">
        <v>4.900804192058378</v>
      </c>
      <c r="Z5174" s="3">
        <v>0.89537812383101256</v>
      </c>
      <c r="AA5174" s="3">
        <v>1768.5751918945825</v>
      </c>
      <c r="AB5174">
        <f t="shared" si="132"/>
        <v>4.900804192058378</v>
      </c>
      <c r="AC5174">
        <f t="shared" si="133"/>
        <v>0.89537812383101256</v>
      </c>
    </row>
    <row r="5175" spans="1:29" x14ac:dyDescent="0.25">
      <c r="A5175" s="2">
        <v>5174</v>
      </c>
      <c r="B5175" s="3" t="s">
        <v>414</v>
      </c>
      <c r="C5175" s="3" t="s">
        <v>28</v>
      </c>
      <c r="D5175" s="3" t="s">
        <v>415</v>
      </c>
      <c r="E5175" s="3" t="s">
        <v>416</v>
      </c>
      <c r="F5175" s="3">
        <v>0.35</v>
      </c>
      <c r="G5175" s="3">
        <v>0.47</v>
      </c>
      <c r="H5175" s="3" t="s">
        <v>424</v>
      </c>
      <c r="I5175" s="2">
        <v>1400</v>
      </c>
      <c r="J5175" s="3" t="s">
        <v>48</v>
      </c>
      <c r="K5175" s="2">
        <v>1400</v>
      </c>
      <c r="L5175" s="3"/>
      <c r="M5175" s="3" t="s">
        <v>423</v>
      </c>
      <c r="N5175" s="3" t="s">
        <v>424</v>
      </c>
      <c r="O5175" s="3"/>
      <c r="P5175" s="3"/>
      <c r="Q5175" s="3"/>
      <c r="R5175" s="3">
        <v>0</v>
      </c>
      <c r="S5175" s="3">
        <v>1</v>
      </c>
      <c r="T5175" s="2">
        <v>283</v>
      </c>
      <c r="U5175" s="3">
        <v>30.02609461152516</v>
      </c>
      <c r="V5175" s="3">
        <v>315.91067434338049</v>
      </c>
      <c r="W5175" s="3">
        <v>42.824563032504464</v>
      </c>
      <c r="X5175" s="3">
        <v>118208.58607138399</v>
      </c>
      <c r="Y5175" s="3">
        <v>315.91067434338049</v>
      </c>
      <c r="Z5175" s="3">
        <v>42.824525173730848</v>
      </c>
      <c r="AA5175" s="3">
        <v>118208.58607138399</v>
      </c>
      <c r="AB5175">
        <f t="shared" si="132"/>
        <v>315.91067434338049</v>
      </c>
      <c r="AC5175">
        <f t="shared" si="133"/>
        <v>42.824525173730848</v>
      </c>
    </row>
    <row r="5176" spans="1:29" x14ac:dyDescent="0.25">
      <c r="A5176" s="2">
        <v>5175</v>
      </c>
      <c r="B5176" s="3" t="s">
        <v>414</v>
      </c>
      <c r="C5176" s="3" t="s">
        <v>28</v>
      </c>
      <c r="D5176" s="3" t="s">
        <v>415</v>
      </c>
      <c r="E5176" s="3" t="s">
        <v>416</v>
      </c>
      <c r="F5176" s="3">
        <v>0.35</v>
      </c>
      <c r="G5176" s="3">
        <v>0.47</v>
      </c>
      <c r="H5176" s="3" t="s">
        <v>424</v>
      </c>
      <c r="I5176" s="2">
        <v>1410</v>
      </c>
      <c r="J5176" s="3" t="s">
        <v>116</v>
      </c>
      <c r="K5176" s="2">
        <v>1410</v>
      </c>
      <c r="L5176" s="3"/>
      <c r="M5176" s="3" t="s">
        <v>423</v>
      </c>
      <c r="N5176" s="3" t="s">
        <v>424</v>
      </c>
      <c r="O5176" s="3"/>
      <c r="P5176" s="3"/>
      <c r="Q5176" s="3"/>
      <c r="R5176" s="3">
        <v>0</v>
      </c>
      <c r="S5176" s="3">
        <v>1</v>
      </c>
      <c r="T5176" s="2">
        <v>330</v>
      </c>
      <c r="U5176" s="3">
        <v>59.354670779538033</v>
      </c>
      <c r="V5176" s="3">
        <v>649.80600219277369</v>
      </c>
      <c r="W5176" s="3">
        <v>88.630197704884083</v>
      </c>
      <c r="X5176" s="3">
        <v>237538.41200225434</v>
      </c>
      <c r="Y5176" s="3">
        <v>649.80600219277369</v>
      </c>
      <c r="Z5176" s="3">
        <v>88.630119351939939</v>
      </c>
      <c r="AA5176" s="3">
        <v>237538.41200225434</v>
      </c>
      <c r="AB5176">
        <f t="shared" si="132"/>
        <v>649.80600219277369</v>
      </c>
      <c r="AC5176">
        <f t="shared" si="133"/>
        <v>88.630119351939939</v>
      </c>
    </row>
    <row r="5177" spans="1:29" x14ac:dyDescent="0.25">
      <c r="A5177" s="2">
        <v>5176</v>
      </c>
      <c r="B5177" s="3" t="s">
        <v>414</v>
      </c>
      <c r="C5177" s="3" t="s">
        <v>28</v>
      </c>
      <c r="D5177" s="3" t="s">
        <v>415</v>
      </c>
      <c r="E5177" s="3" t="s">
        <v>416</v>
      </c>
      <c r="F5177" s="3">
        <v>0.35</v>
      </c>
      <c r="G5177" s="3">
        <v>0.47</v>
      </c>
      <c r="H5177" s="3" t="s">
        <v>424</v>
      </c>
      <c r="I5177" s="2">
        <v>1420</v>
      </c>
      <c r="J5177" s="3" t="s">
        <v>117</v>
      </c>
      <c r="K5177" s="2">
        <v>1420</v>
      </c>
      <c r="L5177" s="3"/>
      <c r="M5177" s="3" t="s">
        <v>423</v>
      </c>
      <c r="N5177" s="3" t="s">
        <v>424</v>
      </c>
      <c r="O5177" s="3"/>
      <c r="P5177" s="3"/>
      <c r="Q5177" s="3"/>
      <c r="R5177" s="3">
        <v>0</v>
      </c>
      <c r="S5177" s="3">
        <v>1</v>
      </c>
      <c r="T5177" s="2">
        <v>157</v>
      </c>
      <c r="U5177" s="3">
        <v>22.331094845046358</v>
      </c>
      <c r="V5177" s="3">
        <v>244.84206473417132</v>
      </c>
      <c r="W5177" s="3">
        <v>33.121592408442922</v>
      </c>
      <c r="X5177" s="3">
        <v>89192.264502319609</v>
      </c>
      <c r="Y5177" s="3">
        <v>244.84206473417132</v>
      </c>
      <c r="Z5177" s="3">
        <v>33.121563127516708</v>
      </c>
      <c r="AA5177" s="3">
        <v>89192.264502319609</v>
      </c>
      <c r="AB5177">
        <f t="shared" si="132"/>
        <v>244.84206473417132</v>
      </c>
      <c r="AC5177">
        <f t="shared" si="133"/>
        <v>33.121563127516708</v>
      </c>
    </row>
    <row r="5178" spans="1:29" x14ac:dyDescent="0.25">
      <c r="A5178" s="2">
        <v>5177</v>
      </c>
      <c r="B5178" s="3" t="s">
        <v>414</v>
      </c>
      <c r="C5178" s="3" t="s">
        <v>28</v>
      </c>
      <c r="D5178" s="3" t="s">
        <v>415</v>
      </c>
      <c r="E5178" s="3" t="s">
        <v>416</v>
      </c>
      <c r="F5178" s="3">
        <v>0.35</v>
      </c>
      <c r="G5178" s="3">
        <v>0.47</v>
      </c>
      <c r="H5178" s="3" t="s">
        <v>424</v>
      </c>
      <c r="I5178" s="2">
        <v>1430</v>
      </c>
      <c r="J5178" s="3" t="s">
        <v>118</v>
      </c>
      <c r="K5178" s="2">
        <v>1430</v>
      </c>
      <c r="L5178" s="3"/>
      <c r="M5178" s="3" t="s">
        <v>423</v>
      </c>
      <c r="N5178" s="3" t="s">
        <v>424</v>
      </c>
      <c r="O5178" s="3"/>
      <c r="P5178" s="3"/>
      <c r="Q5178" s="3"/>
      <c r="R5178" s="3">
        <v>0</v>
      </c>
      <c r="S5178" s="3">
        <v>1</v>
      </c>
      <c r="T5178" s="2">
        <v>194</v>
      </c>
      <c r="U5178" s="3">
        <v>30.251379994461715</v>
      </c>
      <c r="V5178" s="3">
        <v>315.00886698267601</v>
      </c>
      <c r="W5178" s="3">
        <v>42.21158332505982</v>
      </c>
      <c r="X5178" s="3">
        <v>120714.57054286028</v>
      </c>
      <c r="Y5178" s="3">
        <v>315.00886698267601</v>
      </c>
      <c r="Z5178" s="3">
        <v>42.211546008186822</v>
      </c>
      <c r="AA5178" s="3">
        <v>120714.57054286028</v>
      </c>
      <c r="AB5178">
        <f t="shared" si="132"/>
        <v>315.00886698267601</v>
      </c>
      <c r="AC5178">
        <f t="shared" si="133"/>
        <v>42.211546008186822</v>
      </c>
    </row>
    <row r="5179" spans="1:29" x14ac:dyDescent="0.25">
      <c r="A5179" s="2">
        <v>5178</v>
      </c>
      <c r="B5179" s="3" t="s">
        <v>414</v>
      </c>
      <c r="C5179" s="3" t="s">
        <v>28</v>
      </c>
      <c r="D5179" s="3" t="s">
        <v>415</v>
      </c>
      <c r="E5179" s="3" t="s">
        <v>416</v>
      </c>
      <c r="F5179" s="3">
        <v>0.35</v>
      </c>
      <c r="G5179" s="3">
        <v>0.47</v>
      </c>
      <c r="H5179" s="3" t="s">
        <v>424</v>
      </c>
      <c r="I5179" s="2">
        <v>1450</v>
      </c>
      <c r="J5179" s="3" t="s">
        <v>119</v>
      </c>
      <c r="K5179" s="2">
        <v>1450</v>
      </c>
      <c r="L5179" s="3"/>
      <c r="M5179" s="3" t="s">
        <v>423</v>
      </c>
      <c r="N5179" s="3" t="s">
        <v>424</v>
      </c>
      <c r="O5179" s="3"/>
      <c r="P5179" s="3"/>
      <c r="Q5179" s="3"/>
      <c r="R5179" s="3">
        <v>0</v>
      </c>
      <c r="S5179" s="3">
        <v>1</v>
      </c>
      <c r="T5179" s="2">
        <v>4</v>
      </c>
      <c r="U5179" s="3">
        <v>0.72868243333342197</v>
      </c>
      <c r="V5179" s="3">
        <v>8.8518987619726861</v>
      </c>
      <c r="W5179" s="3">
        <v>1.1674540091442069</v>
      </c>
      <c r="X5179" s="3">
        <v>2946.6460315843051</v>
      </c>
      <c r="Y5179" s="3">
        <v>8.8518987619726861</v>
      </c>
      <c r="Z5179" s="3">
        <v>1.1674529770641568</v>
      </c>
      <c r="AA5179" s="3">
        <v>2946.6460315843051</v>
      </c>
      <c r="AB5179">
        <f t="shared" si="132"/>
        <v>8.8518987619726861</v>
      </c>
      <c r="AC5179">
        <f t="shared" si="133"/>
        <v>1.1674529770641568</v>
      </c>
    </row>
    <row r="5180" spans="1:29" x14ac:dyDescent="0.25">
      <c r="A5180" s="2">
        <v>5179</v>
      </c>
      <c r="B5180" s="3" t="s">
        <v>414</v>
      </c>
      <c r="C5180" s="3" t="s">
        <v>28</v>
      </c>
      <c r="D5180" s="3" t="s">
        <v>415</v>
      </c>
      <c r="E5180" s="3" t="s">
        <v>416</v>
      </c>
      <c r="F5180" s="3">
        <v>0.35</v>
      </c>
      <c r="G5180" s="3">
        <v>0.47</v>
      </c>
      <c r="H5180" s="3" t="s">
        <v>424</v>
      </c>
      <c r="I5180" s="2">
        <v>1480</v>
      </c>
      <c r="J5180" s="3" t="s">
        <v>199</v>
      </c>
      <c r="K5180" s="2">
        <v>1480</v>
      </c>
      <c r="L5180" s="3"/>
      <c r="M5180" s="3" t="s">
        <v>423</v>
      </c>
      <c r="N5180" s="3" t="s">
        <v>424</v>
      </c>
      <c r="O5180" s="3"/>
      <c r="P5180" s="3"/>
      <c r="Q5180" s="3"/>
      <c r="R5180" s="3">
        <v>0</v>
      </c>
      <c r="S5180" s="3">
        <v>1</v>
      </c>
      <c r="T5180" s="2">
        <v>79</v>
      </c>
      <c r="U5180" s="3">
        <v>31.573647416800306</v>
      </c>
      <c r="V5180" s="3">
        <v>255.41928089593162</v>
      </c>
      <c r="W5180" s="3">
        <v>35.720612267496165</v>
      </c>
      <c r="X5180" s="3">
        <v>124153.26292701693</v>
      </c>
      <c r="Y5180" s="3">
        <v>255.41928089593162</v>
      </c>
      <c r="Z5180" s="3">
        <v>35.720580688923519</v>
      </c>
      <c r="AA5180" s="3">
        <v>124153.26292701693</v>
      </c>
      <c r="AB5180">
        <f t="shared" si="132"/>
        <v>255.41928089593162</v>
      </c>
      <c r="AC5180">
        <f t="shared" si="133"/>
        <v>35.720580688923519</v>
      </c>
    </row>
    <row r="5181" spans="1:29" x14ac:dyDescent="0.25">
      <c r="A5181" s="2">
        <v>5180</v>
      </c>
      <c r="B5181" s="3" t="s">
        <v>414</v>
      </c>
      <c r="C5181" s="3" t="s">
        <v>28</v>
      </c>
      <c r="D5181" s="3" t="s">
        <v>415</v>
      </c>
      <c r="E5181" s="3" t="s">
        <v>416</v>
      </c>
      <c r="F5181" s="3">
        <v>0.35</v>
      </c>
      <c r="G5181" s="3">
        <v>0.47</v>
      </c>
      <c r="H5181" s="3" t="s">
        <v>424</v>
      </c>
      <c r="I5181" s="2">
        <v>1520</v>
      </c>
      <c r="J5181" s="3" t="s">
        <v>200</v>
      </c>
      <c r="K5181" s="2">
        <v>1520</v>
      </c>
      <c r="L5181" s="3"/>
      <c r="M5181" s="3" t="s">
        <v>423</v>
      </c>
      <c r="N5181" s="3" t="s">
        <v>424</v>
      </c>
      <c r="O5181" s="3"/>
      <c r="P5181" s="3"/>
      <c r="Q5181" s="3"/>
      <c r="R5181" s="3">
        <v>0</v>
      </c>
      <c r="S5181" s="3">
        <v>1</v>
      </c>
      <c r="T5181" s="2">
        <v>13</v>
      </c>
      <c r="U5181" s="3">
        <v>4.7704187480884848</v>
      </c>
      <c r="V5181" s="3">
        <v>38.612167605117037</v>
      </c>
      <c r="W5181" s="3">
        <v>5.7679884681649343</v>
      </c>
      <c r="X5181" s="3">
        <v>18329.747825868526</v>
      </c>
      <c r="Y5181" s="3">
        <v>38.612167605117037</v>
      </c>
      <c r="Z5181" s="3">
        <v>5.7679833690126205</v>
      </c>
      <c r="AA5181" s="3">
        <v>18329.747825868526</v>
      </c>
      <c r="AB5181">
        <f t="shared" ref="AB5181:AB5244" si="134">Y5181</f>
        <v>38.612167605117037</v>
      </c>
      <c r="AC5181">
        <f t="shared" ref="AC5181:AC5244" si="135">Z5181</f>
        <v>5.7679833690126205</v>
      </c>
    </row>
    <row r="5182" spans="1:29" x14ac:dyDescent="0.25">
      <c r="A5182" s="2">
        <v>5181</v>
      </c>
      <c r="B5182" s="3" t="s">
        <v>414</v>
      </c>
      <c r="C5182" s="3" t="s">
        <v>28</v>
      </c>
      <c r="D5182" s="3" t="s">
        <v>415</v>
      </c>
      <c r="E5182" s="3" t="s">
        <v>416</v>
      </c>
      <c r="F5182" s="3">
        <v>0.35</v>
      </c>
      <c r="G5182" s="3">
        <v>0.47</v>
      </c>
      <c r="H5182" s="3" t="s">
        <v>424</v>
      </c>
      <c r="I5182" s="2">
        <v>1550</v>
      </c>
      <c r="J5182" s="3" t="s">
        <v>120</v>
      </c>
      <c r="K5182" s="2">
        <v>1550</v>
      </c>
      <c r="L5182" s="3"/>
      <c r="M5182" s="3" t="s">
        <v>423</v>
      </c>
      <c r="N5182" s="3" t="s">
        <v>424</v>
      </c>
      <c r="O5182" s="3"/>
      <c r="P5182" s="3"/>
      <c r="Q5182" s="3"/>
      <c r="R5182" s="3">
        <v>0</v>
      </c>
      <c r="S5182" s="3">
        <v>1</v>
      </c>
      <c r="T5182" s="2">
        <v>112</v>
      </c>
      <c r="U5182" s="3">
        <v>14.373095669788157</v>
      </c>
      <c r="V5182" s="3">
        <v>102.16794522169479</v>
      </c>
      <c r="W5182" s="3">
        <v>14.343218459467773</v>
      </c>
      <c r="X5182" s="3">
        <v>47847.870016876099</v>
      </c>
      <c r="Y5182" s="3">
        <v>102.16794522169479</v>
      </c>
      <c r="Z5182" s="3">
        <v>14.343205779439696</v>
      </c>
      <c r="AA5182" s="3">
        <v>47847.870016876099</v>
      </c>
      <c r="AB5182">
        <f t="shared" si="134"/>
        <v>102.16794522169479</v>
      </c>
      <c r="AC5182">
        <f t="shared" si="135"/>
        <v>14.343205779439696</v>
      </c>
    </row>
    <row r="5183" spans="1:29" x14ac:dyDescent="0.25">
      <c r="A5183" s="2">
        <v>5182</v>
      </c>
      <c r="B5183" s="3" t="s">
        <v>414</v>
      </c>
      <c r="C5183" s="3" t="s">
        <v>28</v>
      </c>
      <c r="D5183" s="3" t="s">
        <v>415</v>
      </c>
      <c r="E5183" s="3" t="s">
        <v>416</v>
      </c>
      <c r="F5183" s="3">
        <v>0.35</v>
      </c>
      <c r="G5183" s="3">
        <v>0.47</v>
      </c>
      <c r="H5183" s="3" t="s">
        <v>424</v>
      </c>
      <c r="I5183" s="2">
        <v>1560</v>
      </c>
      <c r="J5183" s="3" t="s">
        <v>148</v>
      </c>
      <c r="K5183" s="2">
        <v>1560</v>
      </c>
      <c r="L5183" s="3"/>
      <c r="M5183" s="3" t="s">
        <v>423</v>
      </c>
      <c r="N5183" s="3" t="s">
        <v>424</v>
      </c>
      <c r="O5183" s="3"/>
      <c r="P5183" s="3"/>
      <c r="Q5183" s="3"/>
      <c r="R5183" s="3">
        <v>0</v>
      </c>
      <c r="S5183" s="3">
        <v>1</v>
      </c>
      <c r="T5183" s="2">
        <v>39</v>
      </c>
      <c r="U5183" s="3">
        <v>14.228778566237875</v>
      </c>
      <c r="V5183" s="3">
        <v>112.31529038695204</v>
      </c>
      <c r="W5183" s="3">
        <v>15.76480727268096</v>
      </c>
      <c r="X5183" s="3">
        <v>55475.05885185775</v>
      </c>
      <c r="Y5183" s="3">
        <v>112.31529038695204</v>
      </c>
      <c r="Z5183" s="3">
        <v>15.764793335906639</v>
      </c>
      <c r="AA5183" s="3">
        <v>55475.05885185775</v>
      </c>
      <c r="AB5183">
        <f t="shared" si="134"/>
        <v>112.31529038695204</v>
      </c>
      <c r="AC5183">
        <f t="shared" si="135"/>
        <v>15.764793335906639</v>
      </c>
    </row>
    <row r="5184" spans="1:29" x14ac:dyDescent="0.25">
      <c r="A5184" s="2">
        <v>5183</v>
      </c>
      <c r="B5184" s="3" t="s">
        <v>414</v>
      </c>
      <c r="C5184" s="3" t="s">
        <v>28</v>
      </c>
      <c r="D5184" s="3" t="s">
        <v>415</v>
      </c>
      <c r="E5184" s="3" t="s">
        <v>416</v>
      </c>
      <c r="F5184" s="3">
        <v>0.35</v>
      </c>
      <c r="G5184" s="3">
        <v>0.47</v>
      </c>
      <c r="H5184" s="3" t="s">
        <v>424</v>
      </c>
      <c r="I5184" s="2">
        <v>1562</v>
      </c>
      <c r="J5184" s="3" t="s">
        <v>314</v>
      </c>
      <c r="K5184" s="2">
        <v>1562</v>
      </c>
      <c r="L5184" s="3"/>
      <c r="M5184" s="3" t="s">
        <v>423</v>
      </c>
      <c r="N5184" s="3" t="s">
        <v>424</v>
      </c>
      <c r="O5184" s="3"/>
      <c r="P5184" s="3"/>
      <c r="Q5184" s="3"/>
      <c r="R5184" s="3">
        <v>0</v>
      </c>
      <c r="S5184" s="3">
        <v>1</v>
      </c>
      <c r="T5184" s="2">
        <v>1</v>
      </c>
      <c r="U5184" s="3">
        <v>1.8870954359227101E-4</v>
      </c>
      <c r="V5184" s="3">
        <v>2.1668276630063712E-3</v>
      </c>
      <c r="W5184" s="3">
        <v>2.8973424788810272E-4</v>
      </c>
      <c r="X5184" s="3">
        <v>0.76227433690255786</v>
      </c>
      <c r="Y5184" s="3">
        <v>2.1668276630063712E-3</v>
      </c>
      <c r="Z5184" s="3">
        <v>2.8973399175044303E-4</v>
      </c>
      <c r="AA5184" s="3">
        <v>0.76227433690255786</v>
      </c>
      <c r="AB5184">
        <f t="shared" si="134"/>
        <v>2.1668276630063712E-3</v>
      </c>
      <c r="AC5184">
        <f t="shared" si="135"/>
        <v>2.8973399175044303E-4</v>
      </c>
    </row>
    <row r="5185" spans="1:29" x14ac:dyDescent="0.25">
      <c r="A5185" s="2">
        <v>5184</v>
      </c>
      <c r="B5185" s="3" t="s">
        <v>414</v>
      </c>
      <c r="C5185" s="3" t="s">
        <v>28</v>
      </c>
      <c r="D5185" s="3" t="s">
        <v>415</v>
      </c>
      <c r="E5185" s="3" t="s">
        <v>416</v>
      </c>
      <c r="F5185" s="3">
        <v>0.35</v>
      </c>
      <c r="G5185" s="3">
        <v>0.47</v>
      </c>
      <c r="H5185" s="3" t="s">
        <v>424</v>
      </c>
      <c r="I5185" s="2">
        <v>1700</v>
      </c>
      <c r="J5185" s="3" t="s">
        <v>121</v>
      </c>
      <c r="K5185" s="2">
        <v>1700</v>
      </c>
      <c r="L5185" s="3"/>
      <c r="M5185" s="3" t="s">
        <v>423</v>
      </c>
      <c r="N5185" s="3" t="s">
        <v>424</v>
      </c>
      <c r="O5185" s="3"/>
      <c r="P5185" s="3"/>
      <c r="Q5185" s="3"/>
      <c r="R5185" s="3">
        <v>0</v>
      </c>
      <c r="S5185" s="3">
        <v>1</v>
      </c>
      <c r="T5185" s="2">
        <v>389</v>
      </c>
      <c r="U5185" s="3">
        <v>118.89295953286694</v>
      </c>
      <c r="V5185" s="3">
        <v>838.48601659987628</v>
      </c>
      <c r="W5185" s="3">
        <v>113.50508839605547</v>
      </c>
      <c r="X5185" s="3">
        <v>447395.38833027793</v>
      </c>
      <c r="Y5185" s="3">
        <v>838.48601659987628</v>
      </c>
      <c r="Z5185" s="3">
        <v>113.50498805262774</v>
      </c>
      <c r="AA5185" s="3">
        <v>447395.38833027793</v>
      </c>
      <c r="AB5185">
        <f t="shared" si="134"/>
        <v>838.48601659987628</v>
      </c>
      <c r="AC5185">
        <f t="shared" si="135"/>
        <v>113.50498805262774</v>
      </c>
    </row>
    <row r="5186" spans="1:29" x14ac:dyDescent="0.25">
      <c r="A5186" s="2">
        <v>5185</v>
      </c>
      <c r="B5186" s="3" t="s">
        <v>414</v>
      </c>
      <c r="C5186" s="3" t="s">
        <v>28</v>
      </c>
      <c r="D5186" s="3" t="s">
        <v>415</v>
      </c>
      <c r="E5186" s="3" t="s">
        <v>416</v>
      </c>
      <c r="F5186" s="3">
        <v>0.35</v>
      </c>
      <c r="G5186" s="3">
        <v>0.47</v>
      </c>
      <c r="H5186" s="3" t="s">
        <v>424</v>
      </c>
      <c r="I5186" s="2">
        <v>1710</v>
      </c>
      <c r="J5186" s="3" t="s">
        <v>122</v>
      </c>
      <c r="K5186" s="2">
        <v>1710</v>
      </c>
      <c r="L5186" s="3"/>
      <c r="M5186" s="3" t="s">
        <v>423</v>
      </c>
      <c r="N5186" s="3" t="s">
        <v>424</v>
      </c>
      <c r="O5186" s="3"/>
      <c r="P5186" s="3"/>
      <c r="Q5186" s="3"/>
      <c r="R5186" s="3">
        <v>0</v>
      </c>
      <c r="S5186" s="3">
        <v>1</v>
      </c>
      <c r="T5186" s="2">
        <v>260</v>
      </c>
      <c r="U5186" s="3">
        <v>123.78461802765922</v>
      </c>
      <c r="V5186" s="3">
        <v>944.87054116969261</v>
      </c>
      <c r="W5186" s="3">
        <v>127.9087918699104</v>
      </c>
      <c r="X5186" s="3">
        <v>485969.90623165772</v>
      </c>
      <c r="Y5186" s="3">
        <v>944.87054116969261</v>
      </c>
      <c r="Z5186" s="3">
        <v>127.90867879298321</v>
      </c>
      <c r="AA5186" s="3">
        <v>485969.90623165772</v>
      </c>
      <c r="AB5186">
        <f t="shared" si="134"/>
        <v>944.87054116969261</v>
      </c>
      <c r="AC5186">
        <f t="shared" si="135"/>
        <v>127.90867879298321</v>
      </c>
    </row>
    <row r="5187" spans="1:29" x14ac:dyDescent="0.25">
      <c r="A5187" s="2">
        <v>5186</v>
      </c>
      <c r="B5187" s="3" t="s">
        <v>414</v>
      </c>
      <c r="C5187" s="3" t="s">
        <v>28</v>
      </c>
      <c r="D5187" s="3" t="s">
        <v>415</v>
      </c>
      <c r="E5187" s="3" t="s">
        <v>416</v>
      </c>
      <c r="F5187" s="3">
        <v>0.35</v>
      </c>
      <c r="G5187" s="3">
        <v>0.47</v>
      </c>
      <c r="H5187" s="3" t="s">
        <v>424</v>
      </c>
      <c r="I5187" s="2">
        <v>1720</v>
      </c>
      <c r="J5187" s="3" t="s">
        <v>123</v>
      </c>
      <c r="K5187" s="2">
        <v>1720</v>
      </c>
      <c r="L5187" s="3"/>
      <c r="M5187" s="3" t="s">
        <v>423</v>
      </c>
      <c r="N5187" s="3" t="s">
        <v>424</v>
      </c>
      <c r="O5187" s="3"/>
      <c r="P5187" s="3"/>
      <c r="Q5187" s="3"/>
      <c r="R5187" s="3">
        <v>0</v>
      </c>
      <c r="S5187" s="3">
        <v>1</v>
      </c>
      <c r="T5187" s="2">
        <v>82</v>
      </c>
      <c r="U5187" s="3">
        <v>22.409757970487483</v>
      </c>
      <c r="V5187" s="3">
        <v>185.82813752900805</v>
      </c>
      <c r="W5187" s="3">
        <v>25.676597718149136</v>
      </c>
      <c r="X5187" s="3">
        <v>88113.893060330505</v>
      </c>
      <c r="Y5187" s="3">
        <v>185.82813752900805</v>
      </c>
      <c r="Z5187" s="3">
        <v>25.676575018921611</v>
      </c>
      <c r="AA5187" s="3">
        <v>88113.893060330505</v>
      </c>
      <c r="AB5187">
        <f t="shared" si="134"/>
        <v>185.82813752900805</v>
      </c>
      <c r="AC5187">
        <f t="shared" si="135"/>
        <v>25.676575018921611</v>
      </c>
    </row>
    <row r="5188" spans="1:29" x14ac:dyDescent="0.25">
      <c r="A5188" s="2">
        <v>5187</v>
      </c>
      <c r="B5188" s="3" t="s">
        <v>414</v>
      </c>
      <c r="C5188" s="3" t="s">
        <v>28</v>
      </c>
      <c r="D5188" s="3" t="s">
        <v>415</v>
      </c>
      <c r="E5188" s="3" t="s">
        <v>416</v>
      </c>
      <c r="F5188" s="3">
        <v>0.35</v>
      </c>
      <c r="G5188" s="3">
        <v>0.47</v>
      </c>
      <c r="H5188" s="3" t="s">
        <v>424</v>
      </c>
      <c r="I5188" s="2">
        <v>1740</v>
      </c>
      <c r="J5188" s="3" t="s">
        <v>124</v>
      </c>
      <c r="K5188" s="2">
        <v>1740</v>
      </c>
      <c r="L5188" s="3"/>
      <c r="M5188" s="3" t="s">
        <v>423</v>
      </c>
      <c r="N5188" s="3" t="s">
        <v>424</v>
      </c>
      <c r="O5188" s="3"/>
      <c r="P5188" s="3"/>
      <c r="Q5188" s="3"/>
      <c r="R5188" s="3">
        <v>0</v>
      </c>
      <c r="S5188" s="3">
        <v>1</v>
      </c>
      <c r="T5188" s="2">
        <v>208</v>
      </c>
      <c r="U5188" s="3">
        <v>86.849692002578038</v>
      </c>
      <c r="V5188" s="3">
        <v>681.60063119109418</v>
      </c>
      <c r="W5188" s="3">
        <v>92.443387962409162</v>
      </c>
      <c r="X5188" s="3">
        <v>342979.83170371904</v>
      </c>
      <c r="Y5188" s="3">
        <v>681.60063119109418</v>
      </c>
      <c r="Z5188" s="3">
        <v>92.443306238439277</v>
      </c>
      <c r="AA5188" s="3">
        <v>342979.83170371904</v>
      </c>
      <c r="AB5188">
        <f t="shared" si="134"/>
        <v>681.60063119109418</v>
      </c>
      <c r="AC5188">
        <f t="shared" si="135"/>
        <v>92.443306238439277</v>
      </c>
    </row>
    <row r="5189" spans="1:29" x14ac:dyDescent="0.25">
      <c r="A5189" s="2">
        <v>5188</v>
      </c>
      <c r="B5189" s="3" t="s">
        <v>414</v>
      </c>
      <c r="C5189" s="3" t="s">
        <v>28</v>
      </c>
      <c r="D5189" s="3" t="s">
        <v>415</v>
      </c>
      <c r="E5189" s="3" t="s">
        <v>416</v>
      </c>
      <c r="F5189" s="3">
        <v>0.35</v>
      </c>
      <c r="G5189" s="3">
        <v>0.47</v>
      </c>
      <c r="H5189" s="3" t="s">
        <v>424</v>
      </c>
      <c r="I5189" s="2">
        <v>1750</v>
      </c>
      <c r="J5189" s="3" t="s">
        <v>51</v>
      </c>
      <c r="K5189" s="2">
        <v>1750</v>
      </c>
      <c r="L5189" s="3"/>
      <c r="M5189" s="3" t="s">
        <v>423</v>
      </c>
      <c r="N5189" s="3" t="s">
        <v>424</v>
      </c>
      <c r="O5189" s="3"/>
      <c r="P5189" s="3"/>
      <c r="Q5189" s="3"/>
      <c r="R5189" s="3">
        <v>0</v>
      </c>
      <c r="S5189" s="3">
        <v>1</v>
      </c>
      <c r="T5189" s="2">
        <v>416</v>
      </c>
      <c r="U5189" s="3">
        <v>133.10008607528223</v>
      </c>
      <c r="V5189" s="3">
        <v>1043.5476506762325</v>
      </c>
      <c r="W5189" s="3">
        <v>142.24583636112834</v>
      </c>
      <c r="X5189" s="3">
        <v>511760.87116656994</v>
      </c>
      <c r="Y5189" s="3">
        <v>1043.5476506762325</v>
      </c>
      <c r="Z5189" s="3">
        <v>142.24571060963109</v>
      </c>
      <c r="AA5189" s="3">
        <v>511760.87116656994</v>
      </c>
      <c r="AB5189">
        <f t="shared" si="134"/>
        <v>1043.5476506762325</v>
      </c>
      <c r="AC5189">
        <f t="shared" si="135"/>
        <v>142.24571060963109</v>
      </c>
    </row>
    <row r="5190" spans="1:29" x14ac:dyDescent="0.25">
      <c r="A5190" s="2">
        <v>5189</v>
      </c>
      <c r="B5190" s="3" t="s">
        <v>414</v>
      </c>
      <c r="C5190" s="3" t="s">
        <v>28</v>
      </c>
      <c r="D5190" s="3" t="s">
        <v>415</v>
      </c>
      <c r="E5190" s="3" t="s">
        <v>416</v>
      </c>
      <c r="F5190" s="3">
        <v>0.35</v>
      </c>
      <c r="G5190" s="3">
        <v>0.47</v>
      </c>
      <c r="H5190" s="3" t="s">
        <v>424</v>
      </c>
      <c r="I5190" s="2">
        <v>1780</v>
      </c>
      <c r="J5190" s="3" t="s">
        <v>125</v>
      </c>
      <c r="K5190" s="2">
        <v>1780</v>
      </c>
      <c r="L5190" s="3"/>
      <c r="M5190" s="3" t="s">
        <v>423</v>
      </c>
      <c r="N5190" s="3" t="s">
        <v>424</v>
      </c>
      <c r="O5190" s="3"/>
      <c r="P5190" s="3"/>
      <c r="Q5190" s="3"/>
      <c r="R5190" s="3">
        <v>0</v>
      </c>
      <c r="S5190" s="3">
        <v>1</v>
      </c>
      <c r="T5190" s="2">
        <v>8</v>
      </c>
      <c r="U5190" s="3">
        <v>0.85855531178030764</v>
      </c>
      <c r="V5190" s="3">
        <v>8.571107769175299</v>
      </c>
      <c r="W5190" s="3">
        <v>1.2043847992306773</v>
      </c>
      <c r="X5190" s="3">
        <v>3432.4951076564853</v>
      </c>
      <c r="Y5190" s="3">
        <v>8.571107769175299</v>
      </c>
      <c r="Z5190" s="3">
        <v>1.2043837345022066</v>
      </c>
      <c r="AA5190" s="3">
        <v>3432.4951076564853</v>
      </c>
      <c r="AB5190">
        <f t="shared" si="134"/>
        <v>8.571107769175299</v>
      </c>
      <c r="AC5190">
        <f t="shared" si="135"/>
        <v>1.2043837345022066</v>
      </c>
    </row>
    <row r="5191" spans="1:29" x14ac:dyDescent="0.25">
      <c r="A5191" s="2">
        <v>5190</v>
      </c>
      <c r="B5191" s="3" t="s">
        <v>414</v>
      </c>
      <c r="C5191" s="3" t="s">
        <v>28</v>
      </c>
      <c r="D5191" s="3" t="s">
        <v>415</v>
      </c>
      <c r="E5191" s="3" t="s">
        <v>416</v>
      </c>
      <c r="F5191" s="3">
        <v>0.35</v>
      </c>
      <c r="G5191" s="3">
        <v>0.47</v>
      </c>
      <c r="H5191" s="3" t="s">
        <v>424</v>
      </c>
      <c r="I5191" s="2">
        <v>1840</v>
      </c>
      <c r="J5191" s="3" t="s">
        <v>137</v>
      </c>
      <c r="K5191" s="2">
        <v>1840</v>
      </c>
      <c r="L5191" s="3"/>
      <c r="M5191" s="3" t="s">
        <v>423</v>
      </c>
      <c r="N5191" s="3" t="s">
        <v>424</v>
      </c>
      <c r="O5191" s="3"/>
      <c r="P5191" s="3"/>
      <c r="Q5191" s="3"/>
      <c r="R5191" s="3">
        <v>0</v>
      </c>
      <c r="S5191" s="3">
        <v>1</v>
      </c>
      <c r="T5191" s="2">
        <v>111</v>
      </c>
      <c r="U5191" s="3">
        <v>31.128173875525114</v>
      </c>
      <c r="V5191" s="3">
        <v>201.42131458201706</v>
      </c>
      <c r="W5191" s="3">
        <v>27.806178624487391</v>
      </c>
      <c r="X5191" s="3">
        <v>99042.213821816433</v>
      </c>
      <c r="Y5191" s="3">
        <v>201.42131458201706</v>
      </c>
      <c r="Z5191" s="3">
        <v>27.806154042617827</v>
      </c>
      <c r="AA5191" s="3">
        <v>99042.213821816433</v>
      </c>
      <c r="AB5191">
        <f t="shared" si="134"/>
        <v>201.42131458201706</v>
      </c>
      <c r="AC5191">
        <f t="shared" si="135"/>
        <v>27.806154042617827</v>
      </c>
    </row>
    <row r="5192" spans="1:29" x14ac:dyDescent="0.25">
      <c r="A5192" s="2">
        <v>5191</v>
      </c>
      <c r="B5192" s="3" t="s">
        <v>414</v>
      </c>
      <c r="C5192" s="3" t="s">
        <v>28</v>
      </c>
      <c r="D5192" s="3" t="s">
        <v>415</v>
      </c>
      <c r="E5192" s="3" t="s">
        <v>416</v>
      </c>
      <c r="F5192" s="3">
        <v>0.35</v>
      </c>
      <c r="G5192" s="3">
        <v>0.47</v>
      </c>
      <c r="H5192" s="3" t="s">
        <v>424</v>
      </c>
      <c r="I5192" s="2">
        <v>1850</v>
      </c>
      <c r="J5192" s="3" t="s">
        <v>53</v>
      </c>
      <c r="K5192" s="2">
        <v>1850</v>
      </c>
      <c r="L5192" s="3"/>
      <c r="M5192" s="3" t="s">
        <v>423</v>
      </c>
      <c r="N5192" s="3" t="s">
        <v>424</v>
      </c>
      <c r="O5192" s="3"/>
      <c r="P5192" s="3"/>
      <c r="Q5192" s="3"/>
      <c r="R5192" s="3">
        <v>0</v>
      </c>
      <c r="S5192" s="3">
        <v>1</v>
      </c>
      <c r="T5192" s="2">
        <v>26</v>
      </c>
      <c r="U5192" s="3">
        <v>3.6892976399865396</v>
      </c>
      <c r="V5192" s="3">
        <v>30.687736350517579</v>
      </c>
      <c r="W5192" s="3">
        <v>4.1641798324383581</v>
      </c>
      <c r="X5192" s="3">
        <v>14464.762966555625</v>
      </c>
      <c r="Y5192" s="3">
        <v>30.687736350517579</v>
      </c>
      <c r="Z5192" s="3">
        <v>4.1641761511225264</v>
      </c>
      <c r="AA5192" s="3">
        <v>14464.762966555625</v>
      </c>
      <c r="AB5192">
        <f t="shared" si="134"/>
        <v>30.687736350517579</v>
      </c>
      <c r="AC5192">
        <f t="shared" si="135"/>
        <v>4.1641761511225264</v>
      </c>
    </row>
    <row r="5193" spans="1:29" x14ac:dyDescent="0.25">
      <c r="A5193" s="2">
        <v>5192</v>
      </c>
      <c r="B5193" s="3" t="s">
        <v>414</v>
      </c>
      <c r="C5193" s="3" t="s">
        <v>28</v>
      </c>
      <c r="D5193" s="3" t="s">
        <v>415</v>
      </c>
      <c r="E5193" s="3" t="s">
        <v>416</v>
      </c>
      <c r="F5193" s="3">
        <v>0.35</v>
      </c>
      <c r="G5193" s="3">
        <v>0.47</v>
      </c>
      <c r="H5193" s="3" t="s">
        <v>424</v>
      </c>
      <c r="I5193" s="2">
        <v>1860</v>
      </c>
      <c r="J5193" s="3" t="s">
        <v>126</v>
      </c>
      <c r="K5193" s="2">
        <v>1860</v>
      </c>
      <c r="L5193" s="3"/>
      <c r="M5193" s="3" t="s">
        <v>423</v>
      </c>
      <c r="N5193" s="3" t="s">
        <v>424</v>
      </c>
      <c r="O5193" s="3"/>
      <c r="P5193" s="3"/>
      <c r="Q5193" s="3"/>
      <c r="R5193" s="3">
        <v>0</v>
      </c>
      <c r="S5193" s="3">
        <v>1</v>
      </c>
      <c r="T5193" s="2">
        <v>42</v>
      </c>
      <c r="U5193" s="3">
        <v>2.2194990410798434</v>
      </c>
      <c r="V5193" s="3">
        <v>17.588272818954749</v>
      </c>
      <c r="W5193" s="3">
        <v>2.4120461688157393</v>
      </c>
      <c r="X5193" s="3">
        <v>8321.1610530446414</v>
      </c>
      <c r="Y5193" s="3">
        <v>17.588272818954749</v>
      </c>
      <c r="Z5193" s="3">
        <v>2.4120440364621696</v>
      </c>
      <c r="AA5193" s="3">
        <v>8321.1610530446414</v>
      </c>
      <c r="AB5193">
        <f t="shared" si="134"/>
        <v>17.588272818954749</v>
      </c>
      <c r="AC5193">
        <f t="shared" si="135"/>
        <v>2.4120440364621696</v>
      </c>
    </row>
    <row r="5194" spans="1:29" x14ac:dyDescent="0.25">
      <c r="A5194" s="2">
        <v>5193</v>
      </c>
      <c r="B5194" s="3" t="s">
        <v>414</v>
      </c>
      <c r="C5194" s="3" t="s">
        <v>28</v>
      </c>
      <c r="D5194" s="3" t="s">
        <v>415</v>
      </c>
      <c r="E5194" s="3" t="s">
        <v>416</v>
      </c>
      <c r="F5194" s="3">
        <v>0.35</v>
      </c>
      <c r="G5194" s="3">
        <v>0.47</v>
      </c>
      <c r="H5194" s="3" t="s">
        <v>424</v>
      </c>
      <c r="I5194" s="2">
        <v>1870</v>
      </c>
      <c r="J5194" s="3" t="s">
        <v>299</v>
      </c>
      <c r="K5194" s="2">
        <v>1870</v>
      </c>
      <c r="L5194" s="3"/>
      <c r="M5194" s="3" t="s">
        <v>423</v>
      </c>
      <c r="N5194" s="3" t="s">
        <v>424</v>
      </c>
      <c r="O5194" s="3"/>
      <c r="P5194" s="3"/>
      <c r="Q5194" s="3"/>
      <c r="R5194" s="3">
        <v>0</v>
      </c>
      <c r="S5194" s="3">
        <v>1</v>
      </c>
      <c r="T5194" s="2">
        <v>9</v>
      </c>
      <c r="U5194" s="3">
        <v>0.19355566568537994</v>
      </c>
      <c r="V5194" s="3">
        <v>1.7056756599749232</v>
      </c>
      <c r="W5194" s="3">
        <v>0.24761040253062974</v>
      </c>
      <c r="X5194" s="3">
        <v>764.70606763201056</v>
      </c>
      <c r="Y5194" s="3">
        <v>1.7056756599749232</v>
      </c>
      <c r="Z5194" s="3">
        <v>0.24761018363227988</v>
      </c>
      <c r="AA5194" s="3">
        <v>764.70606763201056</v>
      </c>
      <c r="AB5194">
        <f t="shared" si="134"/>
        <v>1.7056756599749232</v>
      </c>
      <c r="AC5194">
        <f t="shared" si="135"/>
        <v>0.24761018363227988</v>
      </c>
    </row>
    <row r="5195" spans="1:29" x14ac:dyDescent="0.25">
      <c r="A5195" s="2">
        <v>5194</v>
      </c>
      <c r="B5195" s="3" t="s">
        <v>414</v>
      </c>
      <c r="C5195" s="3" t="s">
        <v>28</v>
      </c>
      <c r="D5195" s="3" t="s">
        <v>415</v>
      </c>
      <c r="E5195" s="3" t="s">
        <v>416</v>
      </c>
      <c r="F5195" s="3">
        <v>0.35</v>
      </c>
      <c r="G5195" s="3">
        <v>0.47</v>
      </c>
      <c r="H5195" s="3" t="s">
        <v>424</v>
      </c>
      <c r="I5195" s="2">
        <v>8110</v>
      </c>
      <c r="J5195" s="3" t="s">
        <v>128</v>
      </c>
      <c r="K5195" s="2">
        <v>8110</v>
      </c>
      <c r="L5195" s="3"/>
      <c r="M5195" s="3" t="s">
        <v>423</v>
      </c>
      <c r="N5195" s="3" t="s">
        <v>424</v>
      </c>
      <c r="O5195" s="3"/>
      <c r="P5195" s="3"/>
      <c r="Q5195" s="3"/>
      <c r="R5195" s="3">
        <v>0</v>
      </c>
      <c r="S5195" s="3">
        <v>1</v>
      </c>
      <c r="T5195" s="2">
        <v>156</v>
      </c>
      <c r="U5195" s="3">
        <v>64.757859992519684</v>
      </c>
      <c r="V5195" s="3">
        <v>545.80950954921639</v>
      </c>
      <c r="W5195" s="3">
        <v>73.791324167778285</v>
      </c>
      <c r="X5195" s="3">
        <v>257272.98219116987</v>
      </c>
      <c r="Y5195" s="3">
        <v>545.80950954921639</v>
      </c>
      <c r="Z5195" s="3">
        <v>73.791258933042769</v>
      </c>
      <c r="AA5195" s="3">
        <v>257272.98219116987</v>
      </c>
      <c r="AB5195">
        <f t="shared" si="134"/>
        <v>545.80950954921639</v>
      </c>
      <c r="AC5195">
        <f t="shared" si="135"/>
        <v>73.791258933042769</v>
      </c>
    </row>
    <row r="5196" spans="1:29" x14ac:dyDescent="0.25">
      <c r="A5196" s="2">
        <v>5195</v>
      </c>
      <c r="B5196" s="3" t="s">
        <v>414</v>
      </c>
      <c r="C5196" s="3" t="s">
        <v>28</v>
      </c>
      <c r="D5196" s="3" t="s">
        <v>415</v>
      </c>
      <c r="E5196" s="3" t="s">
        <v>416</v>
      </c>
      <c r="F5196" s="3">
        <v>0.35</v>
      </c>
      <c r="G5196" s="3">
        <v>0.47</v>
      </c>
      <c r="H5196" s="3" t="s">
        <v>424</v>
      </c>
      <c r="I5196" s="2">
        <v>8120</v>
      </c>
      <c r="J5196" s="3" t="s">
        <v>56</v>
      </c>
      <c r="K5196" s="2">
        <v>8120</v>
      </c>
      <c r="L5196" s="3"/>
      <c r="M5196" s="3" t="s">
        <v>423</v>
      </c>
      <c r="N5196" s="3" t="s">
        <v>424</v>
      </c>
      <c r="O5196" s="3"/>
      <c r="P5196" s="3"/>
      <c r="Q5196" s="3"/>
      <c r="R5196" s="3">
        <v>0</v>
      </c>
      <c r="S5196" s="3">
        <v>1</v>
      </c>
      <c r="T5196" s="2">
        <v>137</v>
      </c>
      <c r="U5196" s="3">
        <v>14.047807737146266</v>
      </c>
      <c r="V5196" s="3">
        <v>101.60699266127484</v>
      </c>
      <c r="W5196" s="3">
        <v>13.279953198190935</v>
      </c>
      <c r="X5196" s="3">
        <v>46472.516703863766</v>
      </c>
      <c r="Y5196" s="3">
        <v>101.60699266127484</v>
      </c>
      <c r="Z5196" s="3">
        <v>13.279941458135541</v>
      </c>
      <c r="AA5196" s="3">
        <v>46472.516703863766</v>
      </c>
      <c r="AB5196">
        <f t="shared" si="134"/>
        <v>101.60699266127484</v>
      </c>
      <c r="AC5196">
        <f t="shared" si="135"/>
        <v>13.279941458135541</v>
      </c>
    </row>
    <row r="5197" spans="1:29" x14ac:dyDescent="0.25">
      <c r="A5197" s="2">
        <v>5196</v>
      </c>
      <c r="B5197" s="3" t="s">
        <v>414</v>
      </c>
      <c r="C5197" s="3" t="s">
        <v>28</v>
      </c>
      <c r="D5197" s="3" t="s">
        <v>415</v>
      </c>
      <c r="E5197" s="3" t="s">
        <v>416</v>
      </c>
      <c r="F5197" s="3">
        <v>0.35</v>
      </c>
      <c r="G5197" s="3">
        <v>0.47</v>
      </c>
      <c r="H5197" s="3" t="s">
        <v>424</v>
      </c>
      <c r="I5197" s="2">
        <v>8130</v>
      </c>
      <c r="J5197" s="3" t="s">
        <v>300</v>
      </c>
      <c r="K5197" s="2">
        <v>8130</v>
      </c>
      <c r="L5197" s="3"/>
      <c r="M5197" s="3" t="s">
        <v>423</v>
      </c>
      <c r="N5197" s="3" t="s">
        <v>424</v>
      </c>
      <c r="O5197" s="3"/>
      <c r="P5197" s="3"/>
      <c r="Q5197" s="3"/>
      <c r="R5197" s="3">
        <v>0</v>
      </c>
      <c r="S5197" s="3">
        <v>1</v>
      </c>
      <c r="T5197" s="2">
        <v>13</v>
      </c>
      <c r="U5197" s="3">
        <v>0.40006858476704893</v>
      </c>
      <c r="V5197" s="3">
        <v>3.5171340002464486</v>
      </c>
      <c r="W5197" s="3">
        <v>0.4924628697514945</v>
      </c>
      <c r="X5197" s="3">
        <v>1534.9108893549919</v>
      </c>
      <c r="Y5197" s="3">
        <v>3.5171340002464486</v>
      </c>
      <c r="Z5197" s="3">
        <v>0.49246243439292853</v>
      </c>
      <c r="AA5197" s="3">
        <v>1534.9108893549919</v>
      </c>
      <c r="AB5197">
        <f t="shared" si="134"/>
        <v>3.5171340002464486</v>
      </c>
      <c r="AC5197">
        <f t="shared" si="135"/>
        <v>0.49246243439292853</v>
      </c>
    </row>
    <row r="5198" spans="1:29" x14ac:dyDescent="0.25">
      <c r="A5198" s="2">
        <v>5197</v>
      </c>
      <c r="B5198" s="3" t="s">
        <v>414</v>
      </c>
      <c r="C5198" s="3" t="s">
        <v>28</v>
      </c>
      <c r="D5198" s="3" t="s">
        <v>415</v>
      </c>
      <c r="E5198" s="3" t="s">
        <v>416</v>
      </c>
      <c r="F5198" s="3">
        <v>0.35</v>
      </c>
      <c r="G5198" s="3">
        <v>0.47</v>
      </c>
      <c r="H5198" s="3" t="s">
        <v>424</v>
      </c>
      <c r="I5198" s="2">
        <v>8140</v>
      </c>
      <c r="J5198" s="3" t="s">
        <v>57</v>
      </c>
      <c r="K5198" s="2">
        <v>8140</v>
      </c>
      <c r="L5198" s="3"/>
      <c r="M5198" s="3" t="s">
        <v>423</v>
      </c>
      <c r="N5198" s="3" t="s">
        <v>424</v>
      </c>
      <c r="O5198" s="3"/>
      <c r="P5198" s="3"/>
      <c r="Q5198" s="3"/>
      <c r="R5198" s="3">
        <v>0</v>
      </c>
      <c r="S5198" s="3">
        <v>1</v>
      </c>
      <c r="T5198" s="2">
        <v>79</v>
      </c>
      <c r="U5198" s="3">
        <v>7.3410330793073246</v>
      </c>
      <c r="V5198" s="3">
        <v>59.777241260607859</v>
      </c>
      <c r="W5198" s="3">
        <v>7.8330918384056369</v>
      </c>
      <c r="X5198" s="3">
        <v>24561.077363214776</v>
      </c>
      <c r="Y5198" s="3">
        <v>59.777241260607859</v>
      </c>
      <c r="Z5198" s="3">
        <v>7.8330849136122511</v>
      </c>
      <c r="AA5198" s="3">
        <v>24561.077363214776</v>
      </c>
      <c r="AB5198">
        <f t="shared" si="134"/>
        <v>59.777241260607859</v>
      </c>
      <c r="AC5198">
        <f t="shared" si="135"/>
        <v>7.8330849136122511</v>
      </c>
    </row>
    <row r="5199" spans="1:29" x14ac:dyDescent="0.25">
      <c r="A5199" s="2">
        <v>5198</v>
      </c>
      <c r="B5199" s="3" t="s">
        <v>414</v>
      </c>
      <c r="C5199" s="3" t="s">
        <v>28</v>
      </c>
      <c r="D5199" s="3" t="s">
        <v>415</v>
      </c>
      <c r="E5199" s="3" t="s">
        <v>416</v>
      </c>
      <c r="F5199" s="3">
        <v>0.35</v>
      </c>
      <c r="G5199" s="3">
        <v>0.47</v>
      </c>
      <c r="H5199" s="3" t="s">
        <v>424</v>
      </c>
      <c r="I5199" s="2">
        <v>8220</v>
      </c>
      <c r="J5199" s="3" t="s">
        <v>138</v>
      </c>
      <c r="K5199" s="2">
        <v>8220</v>
      </c>
      <c r="L5199" s="3"/>
      <c r="M5199" s="3" t="s">
        <v>423</v>
      </c>
      <c r="N5199" s="3" t="s">
        <v>424</v>
      </c>
      <c r="O5199" s="3"/>
      <c r="P5199" s="3"/>
      <c r="Q5199" s="3"/>
      <c r="R5199" s="3">
        <v>0</v>
      </c>
      <c r="S5199" s="3">
        <v>1</v>
      </c>
      <c r="T5199" s="2">
        <v>16</v>
      </c>
      <c r="U5199" s="3">
        <v>4.1626442326268496</v>
      </c>
      <c r="V5199" s="3">
        <v>35.627610487910822</v>
      </c>
      <c r="W5199" s="3">
        <v>5.1301093011230003</v>
      </c>
      <c r="X5199" s="3">
        <v>16679.263997527782</v>
      </c>
      <c r="Y5199" s="3">
        <v>35.627610487910822</v>
      </c>
      <c r="Z5199" s="3">
        <v>5.1301047658835737</v>
      </c>
      <c r="AA5199" s="3">
        <v>16679.263997527782</v>
      </c>
      <c r="AB5199">
        <f t="shared" si="134"/>
        <v>35.627610487910822</v>
      </c>
      <c r="AC5199">
        <f t="shared" si="135"/>
        <v>5.1301047658835737</v>
      </c>
    </row>
    <row r="5200" spans="1:29" x14ac:dyDescent="0.25">
      <c r="A5200" s="2">
        <v>5199</v>
      </c>
      <c r="B5200" s="3" t="s">
        <v>414</v>
      </c>
      <c r="C5200" s="3" t="s">
        <v>28</v>
      </c>
      <c r="D5200" s="3" t="s">
        <v>415</v>
      </c>
      <c r="E5200" s="3" t="s">
        <v>416</v>
      </c>
      <c r="F5200" s="3">
        <v>0.35</v>
      </c>
      <c r="G5200" s="3">
        <v>0.47</v>
      </c>
      <c r="H5200" s="3" t="s">
        <v>424</v>
      </c>
      <c r="I5200" s="2">
        <v>8340</v>
      </c>
      <c r="J5200" s="3" t="s">
        <v>151</v>
      </c>
      <c r="K5200" s="2">
        <v>8340</v>
      </c>
      <c r="L5200" s="3"/>
      <c r="M5200" s="3" t="s">
        <v>423</v>
      </c>
      <c r="N5200" s="3" t="s">
        <v>424</v>
      </c>
      <c r="O5200" s="3"/>
      <c r="P5200" s="3"/>
      <c r="Q5200" s="3"/>
      <c r="R5200" s="3">
        <v>0</v>
      </c>
      <c r="S5200" s="3">
        <v>1</v>
      </c>
      <c r="T5200" s="2">
        <v>30</v>
      </c>
      <c r="U5200" s="3">
        <v>8.7558154563947443</v>
      </c>
      <c r="V5200" s="3">
        <v>68.934853911832775</v>
      </c>
      <c r="W5200" s="3">
        <v>9.4020826908176822</v>
      </c>
      <c r="X5200" s="3">
        <v>34314.203697213627</v>
      </c>
      <c r="Y5200" s="3">
        <v>68.934853911832775</v>
      </c>
      <c r="Z5200" s="3">
        <v>9.4020743789682388</v>
      </c>
      <c r="AA5200" s="3">
        <v>34314.203697213627</v>
      </c>
      <c r="AB5200">
        <f t="shared" si="134"/>
        <v>68.934853911832775</v>
      </c>
      <c r="AC5200">
        <f t="shared" si="135"/>
        <v>9.4020743789682388</v>
      </c>
    </row>
    <row r="5201" spans="1:29" x14ac:dyDescent="0.25">
      <c r="A5201" s="2">
        <v>5200</v>
      </c>
      <c r="B5201" s="3" t="s">
        <v>414</v>
      </c>
      <c r="C5201" s="3" t="s">
        <v>28</v>
      </c>
      <c r="D5201" s="3" t="s">
        <v>415</v>
      </c>
      <c r="E5201" s="3" t="s">
        <v>416</v>
      </c>
      <c r="F5201" s="3">
        <v>0.35</v>
      </c>
      <c r="G5201" s="3">
        <v>0.47</v>
      </c>
      <c r="H5201" s="3" t="s">
        <v>60</v>
      </c>
      <c r="I5201" s="2">
        <v>1100</v>
      </c>
      <c r="J5201" s="3" t="s">
        <v>42</v>
      </c>
      <c r="K5201" s="2">
        <v>1100</v>
      </c>
      <c r="L5201" s="3"/>
      <c r="M5201" s="3" t="s">
        <v>428</v>
      </c>
      <c r="N5201" s="3" t="s">
        <v>60</v>
      </c>
      <c r="O5201" s="3"/>
      <c r="P5201" s="3"/>
      <c r="Q5201" s="3"/>
      <c r="R5201" s="3">
        <v>0</v>
      </c>
      <c r="S5201" s="3">
        <v>1</v>
      </c>
      <c r="T5201" s="2">
        <v>3</v>
      </c>
      <c r="U5201" s="3">
        <v>0.20547124252954049</v>
      </c>
      <c r="V5201" s="3">
        <v>1.571789372209192</v>
      </c>
      <c r="W5201" s="3">
        <v>0.22172979782310198</v>
      </c>
      <c r="X5201" s="3">
        <v>718.77359452000917</v>
      </c>
      <c r="Y5201" s="3">
        <v>1.571789372209192</v>
      </c>
      <c r="Z5201" s="3">
        <v>0.22172960180433124</v>
      </c>
      <c r="AA5201" s="3">
        <v>718.77359452000917</v>
      </c>
      <c r="AB5201">
        <f t="shared" si="134"/>
        <v>1.571789372209192</v>
      </c>
      <c r="AC5201">
        <f t="shared" si="135"/>
        <v>0.22172960180433124</v>
      </c>
    </row>
    <row r="5202" spans="1:29" x14ac:dyDescent="0.25">
      <c r="A5202" s="2">
        <v>5201</v>
      </c>
      <c r="B5202" s="3" t="s">
        <v>414</v>
      </c>
      <c r="C5202" s="3" t="s">
        <v>28</v>
      </c>
      <c r="D5202" s="3" t="s">
        <v>415</v>
      </c>
      <c r="E5202" s="3" t="s">
        <v>416</v>
      </c>
      <c r="F5202" s="3">
        <v>0.35</v>
      </c>
      <c r="G5202" s="3">
        <v>0.47</v>
      </c>
      <c r="H5202" s="3" t="s">
        <v>60</v>
      </c>
      <c r="I5202" s="2">
        <v>1100</v>
      </c>
      <c r="J5202" s="3" t="s">
        <v>42</v>
      </c>
      <c r="K5202" s="2">
        <v>1100</v>
      </c>
      <c r="L5202" s="3"/>
      <c r="M5202" s="3" t="s">
        <v>65</v>
      </c>
      <c r="N5202" s="3" t="s">
        <v>60</v>
      </c>
      <c r="O5202" s="3"/>
      <c r="P5202" s="3"/>
      <c r="Q5202" s="3"/>
      <c r="R5202" s="3">
        <v>0</v>
      </c>
      <c r="S5202" s="3">
        <v>1</v>
      </c>
      <c r="T5202" s="2">
        <v>60</v>
      </c>
      <c r="U5202" s="3">
        <v>3.3914811963647726</v>
      </c>
      <c r="V5202" s="3">
        <v>29.336527463439513</v>
      </c>
      <c r="W5202" s="3">
        <v>4.0225446132355396</v>
      </c>
      <c r="X5202" s="3">
        <v>12972.485326061549</v>
      </c>
      <c r="Y5202" s="3">
        <v>29.336527463439513</v>
      </c>
      <c r="Z5202" s="3">
        <v>4.0225410571313986</v>
      </c>
      <c r="AA5202" s="3">
        <v>12972.485326061549</v>
      </c>
      <c r="AB5202">
        <f t="shared" si="134"/>
        <v>29.336527463439513</v>
      </c>
      <c r="AC5202">
        <f t="shared" si="135"/>
        <v>4.0225410571313986</v>
      </c>
    </row>
    <row r="5203" spans="1:29" x14ac:dyDescent="0.25">
      <c r="A5203" s="2">
        <v>5202</v>
      </c>
      <c r="B5203" s="3" t="s">
        <v>414</v>
      </c>
      <c r="C5203" s="3" t="s">
        <v>28</v>
      </c>
      <c r="D5203" s="3" t="s">
        <v>415</v>
      </c>
      <c r="E5203" s="3" t="s">
        <v>416</v>
      </c>
      <c r="F5203" s="3">
        <v>0.35</v>
      </c>
      <c r="G5203" s="3">
        <v>0.47</v>
      </c>
      <c r="H5203" s="3" t="s">
        <v>60</v>
      </c>
      <c r="I5203" s="2">
        <v>1100</v>
      </c>
      <c r="J5203" s="3" t="s">
        <v>42</v>
      </c>
      <c r="K5203" s="2">
        <v>1100</v>
      </c>
      <c r="L5203" s="3"/>
      <c r="M5203" s="3" t="s">
        <v>429</v>
      </c>
      <c r="N5203" s="3" t="s">
        <v>60</v>
      </c>
      <c r="O5203" s="3"/>
      <c r="P5203" s="3"/>
      <c r="Q5203" s="3"/>
      <c r="R5203" s="3">
        <v>0</v>
      </c>
      <c r="S5203" s="3">
        <v>1</v>
      </c>
      <c r="T5203" s="2">
        <v>5</v>
      </c>
      <c r="U5203" s="3">
        <v>3.6985950881562341E-2</v>
      </c>
      <c r="V5203" s="3">
        <v>0.32553035890935839</v>
      </c>
      <c r="W5203" s="3">
        <v>4.1899129058817708E-2</v>
      </c>
      <c r="X5203" s="3">
        <v>128.98227129378753</v>
      </c>
      <c r="Y5203" s="3">
        <v>0.32553035890935839</v>
      </c>
      <c r="Z5203" s="3">
        <v>4.1899092018167945E-2</v>
      </c>
      <c r="AA5203" s="3">
        <v>128.98227129378753</v>
      </c>
      <c r="AB5203">
        <f t="shared" si="134"/>
        <v>0.32553035890935839</v>
      </c>
      <c r="AC5203">
        <f t="shared" si="135"/>
        <v>4.1899092018167945E-2</v>
      </c>
    </row>
    <row r="5204" spans="1:29" x14ac:dyDescent="0.25">
      <c r="A5204" s="2">
        <v>5203</v>
      </c>
      <c r="B5204" s="3" t="s">
        <v>414</v>
      </c>
      <c r="C5204" s="3" t="s">
        <v>28</v>
      </c>
      <c r="D5204" s="3" t="s">
        <v>415</v>
      </c>
      <c r="E5204" s="3" t="s">
        <v>416</v>
      </c>
      <c r="F5204" s="3">
        <v>0.35</v>
      </c>
      <c r="G5204" s="3">
        <v>0.47</v>
      </c>
      <c r="H5204" s="3" t="s">
        <v>60</v>
      </c>
      <c r="I5204" s="2">
        <v>1200</v>
      </c>
      <c r="J5204" s="3" t="s">
        <v>45</v>
      </c>
      <c r="K5204" s="2">
        <v>1200</v>
      </c>
      <c r="L5204" s="3"/>
      <c r="M5204" s="3" t="s">
        <v>428</v>
      </c>
      <c r="N5204" s="3" t="s">
        <v>60</v>
      </c>
      <c r="O5204" s="3"/>
      <c r="P5204" s="3"/>
      <c r="Q5204" s="3"/>
      <c r="R5204" s="3">
        <v>0</v>
      </c>
      <c r="S5204" s="3">
        <v>1</v>
      </c>
      <c r="T5204" s="2">
        <v>1</v>
      </c>
      <c r="U5204" s="3">
        <v>2.69920219027051E-2</v>
      </c>
      <c r="V5204" s="3">
        <v>0.24948121904063597</v>
      </c>
      <c r="W5204" s="3">
        <v>3.3967468466806823E-2</v>
      </c>
      <c r="X5204" s="3">
        <v>94.56585412467571</v>
      </c>
      <c r="Y5204" s="3">
        <v>0.24948121904063597</v>
      </c>
      <c r="Z5204" s="3">
        <v>3.3967438438089498E-2</v>
      </c>
      <c r="AA5204" s="3">
        <v>94.56585412467571</v>
      </c>
      <c r="AB5204">
        <f t="shared" si="134"/>
        <v>0.24948121904063597</v>
      </c>
      <c r="AC5204">
        <f t="shared" si="135"/>
        <v>3.3967438438089498E-2</v>
      </c>
    </row>
    <row r="5205" spans="1:29" x14ac:dyDescent="0.25">
      <c r="A5205" s="2">
        <v>5204</v>
      </c>
      <c r="B5205" s="3" t="s">
        <v>414</v>
      </c>
      <c r="C5205" s="3" t="s">
        <v>28</v>
      </c>
      <c r="D5205" s="3" t="s">
        <v>415</v>
      </c>
      <c r="E5205" s="3" t="s">
        <v>416</v>
      </c>
      <c r="F5205" s="3">
        <v>0.35</v>
      </c>
      <c r="G5205" s="3">
        <v>0.47</v>
      </c>
      <c r="H5205" s="3" t="s">
        <v>60</v>
      </c>
      <c r="I5205" s="2">
        <v>1200</v>
      </c>
      <c r="J5205" s="3" t="s">
        <v>45</v>
      </c>
      <c r="K5205" s="2">
        <v>1200</v>
      </c>
      <c r="L5205" s="3"/>
      <c r="M5205" s="3" t="s">
        <v>65</v>
      </c>
      <c r="N5205" s="3" t="s">
        <v>60</v>
      </c>
      <c r="O5205" s="3"/>
      <c r="P5205" s="3"/>
      <c r="Q5205" s="3"/>
      <c r="R5205" s="3">
        <v>0</v>
      </c>
      <c r="S5205" s="3">
        <v>1</v>
      </c>
      <c r="T5205" s="2">
        <v>27</v>
      </c>
      <c r="U5205" s="3">
        <v>1.8998576300048566</v>
      </c>
      <c r="V5205" s="3">
        <v>17.590753440028607</v>
      </c>
      <c r="W5205" s="3">
        <v>2.464292221187327</v>
      </c>
      <c r="X5205" s="3">
        <v>6936.9944082160227</v>
      </c>
      <c r="Y5205" s="3">
        <v>17.590753440028607</v>
      </c>
      <c r="Z5205" s="3">
        <v>2.4642900426459771</v>
      </c>
      <c r="AA5205" s="3">
        <v>6936.9944082160227</v>
      </c>
      <c r="AB5205">
        <f t="shared" si="134"/>
        <v>17.590753440028607</v>
      </c>
      <c r="AC5205">
        <f t="shared" si="135"/>
        <v>2.4642900426459771</v>
      </c>
    </row>
    <row r="5206" spans="1:29" x14ac:dyDescent="0.25">
      <c r="A5206" s="2">
        <v>5205</v>
      </c>
      <c r="B5206" s="3" t="s">
        <v>414</v>
      </c>
      <c r="C5206" s="3" t="s">
        <v>28</v>
      </c>
      <c r="D5206" s="3" t="s">
        <v>415</v>
      </c>
      <c r="E5206" s="3" t="s">
        <v>416</v>
      </c>
      <c r="F5206" s="3">
        <v>0.35</v>
      </c>
      <c r="G5206" s="3">
        <v>0.47</v>
      </c>
      <c r="H5206" s="3" t="s">
        <v>60</v>
      </c>
      <c r="I5206" s="2">
        <v>1200</v>
      </c>
      <c r="J5206" s="3" t="s">
        <v>45</v>
      </c>
      <c r="K5206" s="2">
        <v>1200</v>
      </c>
      <c r="L5206" s="3"/>
      <c r="M5206" s="3" t="s">
        <v>429</v>
      </c>
      <c r="N5206" s="3" t="s">
        <v>60</v>
      </c>
      <c r="O5206" s="3"/>
      <c r="P5206" s="3"/>
      <c r="Q5206" s="3"/>
      <c r="R5206" s="3">
        <v>0</v>
      </c>
      <c r="S5206" s="3">
        <v>1</v>
      </c>
      <c r="T5206" s="2">
        <v>2</v>
      </c>
      <c r="U5206" s="3">
        <v>0.10666278891013352</v>
      </c>
      <c r="V5206" s="3">
        <v>0.88613488093153236</v>
      </c>
      <c r="W5206" s="3">
        <v>0.11691273547411853</v>
      </c>
      <c r="X5206" s="3">
        <v>362.07066843701637</v>
      </c>
      <c r="Y5206" s="3">
        <v>0.88613488093153236</v>
      </c>
      <c r="Z5206" s="3">
        <v>0.11691263211818377</v>
      </c>
      <c r="AA5206" s="3">
        <v>362.07066843701637</v>
      </c>
      <c r="AB5206">
        <f t="shared" si="134"/>
        <v>0.88613488093153236</v>
      </c>
      <c r="AC5206">
        <f t="shared" si="135"/>
        <v>0.11691263211818377</v>
      </c>
    </row>
    <row r="5207" spans="1:29" x14ac:dyDescent="0.25">
      <c r="A5207" s="2">
        <v>5206</v>
      </c>
      <c r="B5207" s="3" t="s">
        <v>414</v>
      </c>
      <c r="C5207" s="3" t="s">
        <v>28</v>
      </c>
      <c r="D5207" s="3" t="s">
        <v>415</v>
      </c>
      <c r="E5207" s="3" t="s">
        <v>416</v>
      </c>
      <c r="F5207" s="3">
        <v>0.35</v>
      </c>
      <c r="G5207" s="3">
        <v>0.47</v>
      </c>
      <c r="H5207" s="3" t="s">
        <v>60</v>
      </c>
      <c r="I5207" s="2">
        <v>1200</v>
      </c>
      <c r="J5207" s="3" t="s">
        <v>45</v>
      </c>
      <c r="K5207" s="2">
        <v>1200</v>
      </c>
      <c r="L5207" s="3"/>
      <c r="M5207" s="3" t="s">
        <v>430</v>
      </c>
      <c r="N5207" s="3" t="s">
        <v>60</v>
      </c>
      <c r="O5207" s="3"/>
      <c r="P5207" s="3"/>
      <c r="Q5207" s="3"/>
      <c r="R5207" s="3">
        <v>0</v>
      </c>
      <c r="S5207" s="3">
        <v>1</v>
      </c>
      <c r="T5207" s="2">
        <v>11</v>
      </c>
      <c r="U5207" s="3">
        <v>0.62836128006245617</v>
      </c>
      <c r="V5207" s="3">
        <v>6.7041302936969904</v>
      </c>
      <c r="W5207" s="3">
        <v>0.96557888421756322</v>
      </c>
      <c r="X5207" s="3">
        <v>2517.0193807639712</v>
      </c>
      <c r="Y5207" s="3">
        <v>6.7041302936969904</v>
      </c>
      <c r="Z5207" s="3">
        <v>0.96557803060389269</v>
      </c>
      <c r="AA5207" s="3">
        <v>2517.0193807639712</v>
      </c>
      <c r="AB5207">
        <f t="shared" si="134"/>
        <v>6.7041302936969904</v>
      </c>
      <c r="AC5207">
        <f t="shared" si="135"/>
        <v>0.96557803060389269</v>
      </c>
    </row>
    <row r="5208" spans="1:29" x14ac:dyDescent="0.25">
      <c r="A5208" s="2">
        <v>5207</v>
      </c>
      <c r="B5208" s="3" t="s">
        <v>414</v>
      </c>
      <c r="C5208" s="3" t="s">
        <v>28</v>
      </c>
      <c r="D5208" s="3" t="s">
        <v>415</v>
      </c>
      <c r="E5208" s="3" t="s">
        <v>416</v>
      </c>
      <c r="F5208" s="3">
        <v>0.35</v>
      </c>
      <c r="G5208" s="3">
        <v>0.47</v>
      </c>
      <c r="H5208" s="3" t="s">
        <v>60</v>
      </c>
      <c r="I5208" s="2">
        <v>1210</v>
      </c>
      <c r="J5208" s="3" t="s">
        <v>46</v>
      </c>
      <c r="K5208" s="2">
        <v>1210</v>
      </c>
      <c r="L5208" s="3"/>
      <c r="M5208" s="3" t="s">
        <v>65</v>
      </c>
      <c r="N5208" s="3" t="s">
        <v>60</v>
      </c>
      <c r="O5208" s="3"/>
      <c r="P5208" s="3"/>
      <c r="Q5208" s="3"/>
      <c r="R5208" s="3">
        <v>0</v>
      </c>
      <c r="S5208" s="3">
        <v>1</v>
      </c>
      <c r="T5208" s="2">
        <v>90</v>
      </c>
      <c r="U5208" s="3">
        <v>0.38874257753668851</v>
      </c>
      <c r="V5208" s="3">
        <v>3.4515143044456256</v>
      </c>
      <c r="W5208" s="3">
        <v>0.47296309266230385</v>
      </c>
      <c r="X5208" s="3">
        <v>1448.5232103221836</v>
      </c>
      <c r="Y5208" s="3">
        <v>3.4515143044456256</v>
      </c>
      <c r="Z5208" s="3">
        <v>0.47296267454238833</v>
      </c>
      <c r="AA5208" s="3">
        <v>1448.5232103221836</v>
      </c>
      <c r="AB5208">
        <f t="shared" si="134"/>
        <v>3.4515143044456256</v>
      </c>
      <c r="AC5208">
        <f t="shared" si="135"/>
        <v>0.47296267454238833</v>
      </c>
    </row>
    <row r="5209" spans="1:29" x14ac:dyDescent="0.25">
      <c r="A5209" s="2">
        <v>5208</v>
      </c>
      <c r="B5209" s="3" t="s">
        <v>414</v>
      </c>
      <c r="C5209" s="3" t="s">
        <v>28</v>
      </c>
      <c r="D5209" s="3" t="s">
        <v>415</v>
      </c>
      <c r="E5209" s="3" t="s">
        <v>416</v>
      </c>
      <c r="F5209" s="3">
        <v>0.35</v>
      </c>
      <c r="G5209" s="3">
        <v>0.47</v>
      </c>
      <c r="H5209" s="3" t="s">
        <v>60</v>
      </c>
      <c r="I5209" s="2">
        <v>1210</v>
      </c>
      <c r="J5209" s="3" t="s">
        <v>46</v>
      </c>
      <c r="K5209" s="2">
        <v>1210</v>
      </c>
      <c r="L5209" s="3"/>
      <c r="M5209" s="3" t="s">
        <v>430</v>
      </c>
      <c r="N5209" s="3" t="s">
        <v>60</v>
      </c>
      <c r="O5209" s="3"/>
      <c r="P5209" s="3"/>
      <c r="Q5209" s="3"/>
      <c r="R5209" s="3">
        <v>0</v>
      </c>
      <c r="S5209" s="3">
        <v>1</v>
      </c>
      <c r="T5209" s="2">
        <v>13</v>
      </c>
      <c r="U5209" s="3">
        <v>1.8924251929671267E-2</v>
      </c>
      <c r="V5209" s="3">
        <v>0.1981272898352231</v>
      </c>
      <c r="W5209" s="3">
        <v>3.0334248524124009E-2</v>
      </c>
      <c r="X5209" s="3">
        <v>75.582138487680254</v>
      </c>
      <c r="Y5209" s="3">
        <v>0.1981272898352231</v>
      </c>
      <c r="Z5209" s="3">
        <v>3.033422170733099E-2</v>
      </c>
      <c r="AA5209" s="3">
        <v>75.582138487680254</v>
      </c>
      <c r="AB5209">
        <f t="shared" si="134"/>
        <v>0.1981272898352231</v>
      </c>
      <c r="AC5209">
        <f t="shared" si="135"/>
        <v>3.033422170733099E-2</v>
      </c>
    </row>
    <row r="5210" spans="1:29" x14ac:dyDescent="0.25">
      <c r="A5210" s="2">
        <v>5209</v>
      </c>
      <c r="B5210" s="3" t="s">
        <v>414</v>
      </c>
      <c r="C5210" s="3" t="s">
        <v>28</v>
      </c>
      <c r="D5210" s="3" t="s">
        <v>415</v>
      </c>
      <c r="E5210" s="3" t="s">
        <v>416</v>
      </c>
      <c r="F5210" s="3">
        <v>0.35</v>
      </c>
      <c r="G5210" s="3">
        <v>0.47</v>
      </c>
      <c r="H5210" s="3" t="s">
        <v>60</v>
      </c>
      <c r="I5210" s="2">
        <v>1300</v>
      </c>
      <c r="J5210" s="3" t="s">
        <v>114</v>
      </c>
      <c r="K5210" s="2">
        <v>1300</v>
      </c>
      <c r="L5210" s="3"/>
      <c r="M5210" s="3" t="s">
        <v>65</v>
      </c>
      <c r="N5210" s="3" t="s">
        <v>60</v>
      </c>
      <c r="O5210" s="3"/>
      <c r="P5210" s="3"/>
      <c r="Q5210" s="3"/>
      <c r="R5210" s="3">
        <v>0</v>
      </c>
      <c r="S5210" s="3">
        <v>1</v>
      </c>
      <c r="T5210" s="2">
        <v>18</v>
      </c>
      <c r="U5210" s="3">
        <v>0.67681362235327702</v>
      </c>
      <c r="V5210" s="3">
        <v>6.7385901771727239</v>
      </c>
      <c r="W5210" s="3">
        <v>1.1132260562261296</v>
      </c>
      <c r="X5210" s="3">
        <v>2635.3578637522992</v>
      </c>
      <c r="Y5210" s="3">
        <v>6.7385901771727239</v>
      </c>
      <c r="Z5210" s="3">
        <v>1.1132250720859465</v>
      </c>
      <c r="AA5210" s="3">
        <v>2635.3578637522992</v>
      </c>
      <c r="AB5210">
        <f t="shared" si="134"/>
        <v>6.7385901771727239</v>
      </c>
      <c r="AC5210">
        <f t="shared" si="135"/>
        <v>1.1132250720859465</v>
      </c>
    </row>
    <row r="5211" spans="1:29" x14ac:dyDescent="0.25">
      <c r="A5211" s="2">
        <v>5210</v>
      </c>
      <c r="B5211" s="3" t="s">
        <v>414</v>
      </c>
      <c r="C5211" s="3" t="s">
        <v>28</v>
      </c>
      <c r="D5211" s="3" t="s">
        <v>415</v>
      </c>
      <c r="E5211" s="3" t="s">
        <v>416</v>
      </c>
      <c r="F5211" s="3">
        <v>0.35</v>
      </c>
      <c r="G5211" s="3">
        <v>0.47</v>
      </c>
      <c r="H5211" s="3" t="s">
        <v>60</v>
      </c>
      <c r="I5211" s="2">
        <v>1300</v>
      </c>
      <c r="J5211" s="3" t="s">
        <v>114</v>
      </c>
      <c r="K5211" s="2">
        <v>1300</v>
      </c>
      <c r="L5211" s="3"/>
      <c r="M5211" s="3" t="s">
        <v>430</v>
      </c>
      <c r="N5211" s="3" t="s">
        <v>60</v>
      </c>
      <c r="O5211" s="3"/>
      <c r="P5211" s="3"/>
      <c r="Q5211" s="3"/>
      <c r="R5211" s="3">
        <v>0</v>
      </c>
      <c r="S5211" s="3">
        <v>1</v>
      </c>
      <c r="T5211" s="2">
        <v>30</v>
      </c>
      <c r="U5211" s="3">
        <v>1.4865737006237332</v>
      </c>
      <c r="V5211" s="3">
        <v>16.096734196837879</v>
      </c>
      <c r="W5211" s="3">
        <v>2.6706003710912438</v>
      </c>
      <c r="X5211" s="3">
        <v>5954.3498092430591</v>
      </c>
      <c r="Y5211" s="3">
        <v>16.096734196837879</v>
      </c>
      <c r="Z5211" s="3">
        <v>2.6705980101645261</v>
      </c>
      <c r="AA5211" s="3">
        <v>5954.3498092430591</v>
      </c>
      <c r="AB5211">
        <f t="shared" si="134"/>
        <v>16.096734196837879</v>
      </c>
      <c r="AC5211">
        <f t="shared" si="135"/>
        <v>2.6705980101645261</v>
      </c>
    </row>
    <row r="5212" spans="1:29" x14ac:dyDescent="0.25">
      <c r="A5212" s="2">
        <v>5211</v>
      </c>
      <c r="B5212" s="3" t="s">
        <v>414</v>
      </c>
      <c r="C5212" s="3" t="s">
        <v>28</v>
      </c>
      <c r="D5212" s="3" t="s">
        <v>415</v>
      </c>
      <c r="E5212" s="3" t="s">
        <v>416</v>
      </c>
      <c r="F5212" s="3">
        <v>0.35</v>
      </c>
      <c r="G5212" s="3">
        <v>0.47</v>
      </c>
      <c r="H5212" s="3" t="s">
        <v>60</v>
      </c>
      <c r="I5212" s="2">
        <v>1320</v>
      </c>
      <c r="J5212" s="3" t="s">
        <v>115</v>
      </c>
      <c r="K5212" s="2">
        <v>1320</v>
      </c>
      <c r="L5212" s="3"/>
      <c r="M5212" s="3" t="s">
        <v>65</v>
      </c>
      <c r="N5212" s="3" t="s">
        <v>60</v>
      </c>
      <c r="O5212" s="3"/>
      <c r="P5212" s="3"/>
      <c r="Q5212" s="3"/>
      <c r="R5212" s="3">
        <v>0</v>
      </c>
      <c r="S5212" s="3">
        <v>1</v>
      </c>
      <c r="T5212" s="2">
        <v>11</v>
      </c>
      <c r="U5212" s="3">
        <v>2.1407756193903914E-2</v>
      </c>
      <c r="V5212" s="3">
        <v>0.22475969375544955</v>
      </c>
      <c r="W5212" s="3">
        <v>3.8340781712200393E-2</v>
      </c>
      <c r="X5212" s="3">
        <v>84.59994865531543</v>
      </c>
      <c r="Y5212" s="3">
        <v>0.22475969375544955</v>
      </c>
      <c r="Z5212" s="3">
        <v>3.8340747817284151E-2</v>
      </c>
      <c r="AA5212" s="3">
        <v>84.59994865531543</v>
      </c>
      <c r="AB5212">
        <f t="shared" si="134"/>
        <v>0.22475969375544955</v>
      </c>
      <c r="AC5212">
        <f t="shared" si="135"/>
        <v>3.8340747817284151E-2</v>
      </c>
    </row>
    <row r="5213" spans="1:29" x14ac:dyDescent="0.25">
      <c r="A5213" s="2">
        <v>5212</v>
      </c>
      <c r="B5213" s="3" t="s">
        <v>414</v>
      </c>
      <c r="C5213" s="3" t="s">
        <v>28</v>
      </c>
      <c r="D5213" s="3" t="s">
        <v>415</v>
      </c>
      <c r="E5213" s="3" t="s">
        <v>416</v>
      </c>
      <c r="F5213" s="3">
        <v>0.35</v>
      </c>
      <c r="G5213" s="3">
        <v>0.47</v>
      </c>
      <c r="H5213" s="3" t="s">
        <v>60</v>
      </c>
      <c r="I5213" s="2">
        <v>1320</v>
      </c>
      <c r="J5213" s="3" t="s">
        <v>115</v>
      </c>
      <c r="K5213" s="2">
        <v>1320</v>
      </c>
      <c r="L5213" s="3"/>
      <c r="M5213" s="3" t="s">
        <v>430</v>
      </c>
      <c r="N5213" s="3" t="s">
        <v>60</v>
      </c>
      <c r="O5213" s="3"/>
      <c r="P5213" s="3"/>
      <c r="Q5213" s="3"/>
      <c r="R5213" s="3">
        <v>0</v>
      </c>
      <c r="S5213" s="3">
        <v>1</v>
      </c>
      <c r="T5213" s="2">
        <v>2</v>
      </c>
      <c r="U5213" s="3">
        <v>2.7997014433937898E-4</v>
      </c>
      <c r="V5213" s="3">
        <v>2.9735793245212485E-3</v>
      </c>
      <c r="W5213" s="3">
        <v>5.4030465800410847E-4</v>
      </c>
      <c r="X5213" s="3">
        <v>1.1242175539638328</v>
      </c>
      <c r="Y5213" s="3">
        <v>2.9735793245212485E-3</v>
      </c>
      <c r="Z5213" s="3">
        <v>5.4030418035132493E-4</v>
      </c>
      <c r="AA5213" s="3">
        <v>1.1242175539638328</v>
      </c>
      <c r="AB5213">
        <f t="shared" si="134"/>
        <v>2.9735793245212485E-3</v>
      </c>
      <c r="AC5213">
        <f t="shared" si="135"/>
        <v>5.4030418035132493E-4</v>
      </c>
    </row>
    <row r="5214" spans="1:29" x14ac:dyDescent="0.25">
      <c r="A5214" s="2">
        <v>5213</v>
      </c>
      <c r="B5214" s="3" t="s">
        <v>414</v>
      </c>
      <c r="C5214" s="3" t="s">
        <v>28</v>
      </c>
      <c r="D5214" s="3" t="s">
        <v>415</v>
      </c>
      <c r="E5214" s="3" t="s">
        <v>416</v>
      </c>
      <c r="F5214" s="3">
        <v>0.35</v>
      </c>
      <c r="G5214" s="3">
        <v>0.47</v>
      </c>
      <c r="H5214" s="3" t="s">
        <v>60</v>
      </c>
      <c r="I5214" s="2">
        <v>1400</v>
      </c>
      <c r="J5214" s="3" t="s">
        <v>48</v>
      </c>
      <c r="K5214" s="2">
        <v>1400</v>
      </c>
      <c r="L5214" s="3"/>
      <c r="M5214" s="3" t="s">
        <v>428</v>
      </c>
      <c r="N5214" s="3" t="s">
        <v>60</v>
      </c>
      <c r="O5214" s="3"/>
      <c r="P5214" s="3"/>
      <c r="Q5214" s="3"/>
      <c r="R5214" s="3">
        <v>0</v>
      </c>
      <c r="S5214" s="3">
        <v>1</v>
      </c>
      <c r="T5214" s="2">
        <v>5</v>
      </c>
      <c r="U5214" s="3">
        <v>4.2543632240066499E-2</v>
      </c>
      <c r="V5214" s="3">
        <v>0.41136056555936978</v>
      </c>
      <c r="W5214" s="3">
        <v>5.5316901080547376E-2</v>
      </c>
      <c r="X5214" s="3">
        <v>148.0027520533844</v>
      </c>
      <c r="Y5214" s="3">
        <v>0.41136056555936978</v>
      </c>
      <c r="Z5214" s="3">
        <v>5.5316852178004292E-2</v>
      </c>
      <c r="AA5214" s="3">
        <v>148.0027520533844</v>
      </c>
      <c r="AB5214">
        <f t="shared" si="134"/>
        <v>0.41136056555936978</v>
      </c>
      <c r="AC5214">
        <f t="shared" si="135"/>
        <v>5.5316852178004292E-2</v>
      </c>
    </row>
    <row r="5215" spans="1:29" x14ac:dyDescent="0.25">
      <c r="A5215" s="2">
        <v>5214</v>
      </c>
      <c r="B5215" s="3" t="s">
        <v>414</v>
      </c>
      <c r="C5215" s="3" t="s">
        <v>28</v>
      </c>
      <c r="D5215" s="3" t="s">
        <v>415</v>
      </c>
      <c r="E5215" s="3" t="s">
        <v>416</v>
      </c>
      <c r="F5215" s="3">
        <v>0.35</v>
      </c>
      <c r="G5215" s="3">
        <v>0.47</v>
      </c>
      <c r="H5215" s="3" t="s">
        <v>60</v>
      </c>
      <c r="I5215" s="2">
        <v>1400</v>
      </c>
      <c r="J5215" s="3" t="s">
        <v>48</v>
      </c>
      <c r="K5215" s="2">
        <v>1400</v>
      </c>
      <c r="L5215" s="3"/>
      <c r="M5215" s="3" t="s">
        <v>65</v>
      </c>
      <c r="N5215" s="3" t="s">
        <v>60</v>
      </c>
      <c r="O5215" s="3"/>
      <c r="P5215" s="3"/>
      <c r="Q5215" s="3"/>
      <c r="R5215" s="3">
        <v>0</v>
      </c>
      <c r="S5215" s="3">
        <v>1</v>
      </c>
      <c r="T5215" s="2">
        <v>92</v>
      </c>
      <c r="U5215" s="3">
        <v>6.0078941051022143</v>
      </c>
      <c r="V5215" s="3">
        <v>59.265520564225099</v>
      </c>
      <c r="W5215" s="3">
        <v>7.8262540511103298</v>
      </c>
      <c r="X5215" s="3">
        <v>22690.281633336777</v>
      </c>
      <c r="Y5215" s="3">
        <v>59.265520564225099</v>
      </c>
      <c r="Z5215" s="3">
        <v>7.8262471323618366</v>
      </c>
      <c r="AA5215" s="3">
        <v>22690.281633336777</v>
      </c>
      <c r="AB5215">
        <f t="shared" si="134"/>
        <v>59.265520564225099</v>
      </c>
      <c r="AC5215">
        <f t="shared" si="135"/>
        <v>7.8262471323618366</v>
      </c>
    </row>
    <row r="5216" spans="1:29" x14ac:dyDescent="0.25">
      <c r="A5216" s="2">
        <v>5215</v>
      </c>
      <c r="B5216" s="3" t="s">
        <v>414</v>
      </c>
      <c r="C5216" s="3" t="s">
        <v>28</v>
      </c>
      <c r="D5216" s="3" t="s">
        <v>415</v>
      </c>
      <c r="E5216" s="3" t="s">
        <v>416</v>
      </c>
      <c r="F5216" s="3">
        <v>0.35</v>
      </c>
      <c r="G5216" s="3">
        <v>0.47</v>
      </c>
      <c r="H5216" s="3" t="s">
        <v>60</v>
      </c>
      <c r="I5216" s="2">
        <v>1400</v>
      </c>
      <c r="J5216" s="3" t="s">
        <v>48</v>
      </c>
      <c r="K5216" s="2">
        <v>1400</v>
      </c>
      <c r="L5216" s="3"/>
      <c r="M5216" s="3" t="s">
        <v>429</v>
      </c>
      <c r="N5216" s="3" t="s">
        <v>60</v>
      </c>
      <c r="O5216" s="3"/>
      <c r="P5216" s="3"/>
      <c r="Q5216" s="3"/>
      <c r="R5216" s="3">
        <v>0</v>
      </c>
      <c r="S5216" s="3">
        <v>1</v>
      </c>
      <c r="T5216" s="2">
        <v>4</v>
      </c>
      <c r="U5216" s="3">
        <v>2.1411865661133678E-3</v>
      </c>
      <c r="V5216" s="3">
        <v>1.8444911812889243E-2</v>
      </c>
      <c r="W5216" s="3">
        <v>2.4209458393294439E-3</v>
      </c>
      <c r="X5216" s="3">
        <v>7.2768473612099687</v>
      </c>
      <c r="Y5216" s="3">
        <v>1.8444911812889243E-2</v>
      </c>
      <c r="Z5216" s="3">
        <v>2.4209436991081811E-3</v>
      </c>
      <c r="AA5216" s="3">
        <v>7.2768473612099687</v>
      </c>
      <c r="AB5216">
        <f t="shared" si="134"/>
        <v>1.8444911812889243E-2</v>
      </c>
      <c r="AC5216">
        <f t="shared" si="135"/>
        <v>2.4209436991081811E-3</v>
      </c>
    </row>
    <row r="5217" spans="1:29" x14ac:dyDescent="0.25">
      <c r="A5217" s="2">
        <v>5216</v>
      </c>
      <c r="B5217" s="3" t="s">
        <v>414</v>
      </c>
      <c r="C5217" s="3" t="s">
        <v>28</v>
      </c>
      <c r="D5217" s="3" t="s">
        <v>415</v>
      </c>
      <c r="E5217" s="3" t="s">
        <v>416</v>
      </c>
      <c r="F5217" s="3">
        <v>0.35</v>
      </c>
      <c r="G5217" s="3">
        <v>0.47</v>
      </c>
      <c r="H5217" s="3" t="s">
        <v>60</v>
      </c>
      <c r="I5217" s="2">
        <v>1400</v>
      </c>
      <c r="J5217" s="3" t="s">
        <v>48</v>
      </c>
      <c r="K5217" s="2">
        <v>1400</v>
      </c>
      <c r="L5217" s="3"/>
      <c r="M5217" s="3" t="s">
        <v>430</v>
      </c>
      <c r="N5217" s="3" t="s">
        <v>60</v>
      </c>
      <c r="O5217" s="3"/>
      <c r="P5217" s="3"/>
      <c r="Q5217" s="3"/>
      <c r="R5217" s="3">
        <v>0</v>
      </c>
      <c r="S5217" s="3">
        <v>1</v>
      </c>
      <c r="T5217" s="2">
        <v>129</v>
      </c>
      <c r="U5217" s="3">
        <v>15.125071551316868</v>
      </c>
      <c r="V5217" s="3">
        <v>170.00235207872828</v>
      </c>
      <c r="W5217" s="3">
        <v>22.676249586759081</v>
      </c>
      <c r="X5217" s="3">
        <v>60851.2944198927</v>
      </c>
      <c r="Y5217" s="3">
        <v>170.00235207872828</v>
      </c>
      <c r="Z5217" s="3">
        <v>22.676229539969594</v>
      </c>
      <c r="AA5217" s="3">
        <v>60851.2944198927</v>
      </c>
      <c r="AB5217">
        <f t="shared" si="134"/>
        <v>170.00235207872828</v>
      </c>
      <c r="AC5217">
        <f t="shared" si="135"/>
        <v>22.676229539969594</v>
      </c>
    </row>
    <row r="5218" spans="1:29" x14ac:dyDescent="0.25">
      <c r="A5218" s="2">
        <v>5217</v>
      </c>
      <c r="B5218" s="3" t="s">
        <v>414</v>
      </c>
      <c r="C5218" s="3" t="s">
        <v>28</v>
      </c>
      <c r="D5218" s="3" t="s">
        <v>415</v>
      </c>
      <c r="E5218" s="3" t="s">
        <v>416</v>
      </c>
      <c r="F5218" s="3">
        <v>0.35</v>
      </c>
      <c r="G5218" s="3">
        <v>0.47</v>
      </c>
      <c r="H5218" s="3" t="s">
        <v>60</v>
      </c>
      <c r="I5218" s="2">
        <v>1410</v>
      </c>
      <c r="J5218" s="3" t="s">
        <v>116</v>
      </c>
      <c r="K5218" s="2">
        <v>1410</v>
      </c>
      <c r="L5218" s="3"/>
      <c r="M5218" s="3" t="s">
        <v>65</v>
      </c>
      <c r="N5218" s="3" t="s">
        <v>60</v>
      </c>
      <c r="O5218" s="3"/>
      <c r="P5218" s="3"/>
      <c r="Q5218" s="3"/>
      <c r="R5218" s="3">
        <v>0</v>
      </c>
      <c r="S5218" s="3">
        <v>1</v>
      </c>
      <c r="T5218" s="2">
        <v>46</v>
      </c>
      <c r="U5218" s="3">
        <v>0.10877510281105944</v>
      </c>
      <c r="V5218" s="3">
        <v>1.0997366566101403</v>
      </c>
      <c r="W5218" s="3">
        <v>0.14681058045627973</v>
      </c>
      <c r="X5218" s="3">
        <v>424.00998542374475</v>
      </c>
      <c r="Y5218" s="3">
        <v>1.0997366566101403</v>
      </c>
      <c r="Z5218" s="3">
        <v>0.14681045066935033</v>
      </c>
      <c r="AA5218" s="3">
        <v>424.00998542374475</v>
      </c>
      <c r="AB5218">
        <f t="shared" si="134"/>
        <v>1.0997366566101403</v>
      </c>
      <c r="AC5218">
        <f t="shared" si="135"/>
        <v>0.14681045066935033</v>
      </c>
    </row>
    <row r="5219" spans="1:29" x14ac:dyDescent="0.25">
      <c r="A5219" s="2">
        <v>5218</v>
      </c>
      <c r="B5219" s="3" t="s">
        <v>414</v>
      </c>
      <c r="C5219" s="3" t="s">
        <v>28</v>
      </c>
      <c r="D5219" s="3" t="s">
        <v>415</v>
      </c>
      <c r="E5219" s="3" t="s">
        <v>416</v>
      </c>
      <c r="F5219" s="3">
        <v>0.35</v>
      </c>
      <c r="G5219" s="3">
        <v>0.47</v>
      </c>
      <c r="H5219" s="3" t="s">
        <v>60</v>
      </c>
      <c r="I5219" s="2">
        <v>1410</v>
      </c>
      <c r="J5219" s="3" t="s">
        <v>116</v>
      </c>
      <c r="K5219" s="2">
        <v>1410</v>
      </c>
      <c r="L5219" s="3"/>
      <c r="M5219" s="3" t="s">
        <v>430</v>
      </c>
      <c r="N5219" s="3" t="s">
        <v>60</v>
      </c>
      <c r="O5219" s="3"/>
      <c r="P5219" s="3"/>
      <c r="Q5219" s="3"/>
      <c r="R5219" s="3">
        <v>0</v>
      </c>
      <c r="S5219" s="3">
        <v>1</v>
      </c>
      <c r="T5219" s="2">
        <v>62</v>
      </c>
      <c r="U5219" s="3">
        <v>0.23863308545179057</v>
      </c>
      <c r="V5219" s="3">
        <v>2.7084285048256178</v>
      </c>
      <c r="W5219" s="3">
        <v>0.35874334351194587</v>
      </c>
      <c r="X5219" s="3">
        <v>961.96779396565955</v>
      </c>
      <c r="Y5219" s="3">
        <v>2.7084285048256178</v>
      </c>
      <c r="Z5219" s="3">
        <v>0.35874302636724936</v>
      </c>
      <c r="AA5219" s="3">
        <v>961.96779396565955</v>
      </c>
      <c r="AB5219">
        <f t="shared" si="134"/>
        <v>2.7084285048256178</v>
      </c>
      <c r="AC5219">
        <f t="shared" si="135"/>
        <v>0.35874302636724936</v>
      </c>
    </row>
    <row r="5220" spans="1:29" x14ac:dyDescent="0.25">
      <c r="A5220" s="2">
        <v>5219</v>
      </c>
      <c r="B5220" s="3" t="s">
        <v>414</v>
      </c>
      <c r="C5220" s="3" t="s">
        <v>28</v>
      </c>
      <c r="D5220" s="3" t="s">
        <v>415</v>
      </c>
      <c r="E5220" s="3" t="s">
        <v>416</v>
      </c>
      <c r="F5220" s="3">
        <v>0.35</v>
      </c>
      <c r="G5220" s="3">
        <v>0.47</v>
      </c>
      <c r="H5220" s="3" t="s">
        <v>60</v>
      </c>
      <c r="I5220" s="2">
        <v>1420</v>
      </c>
      <c r="J5220" s="3" t="s">
        <v>117</v>
      </c>
      <c r="K5220" s="2">
        <v>1420</v>
      </c>
      <c r="L5220" s="3"/>
      <c r="M5220" s="3" t="s">
        <v>65</v>
      </c>
      <c r="N5220" s="3" t="s">
        <v>60</v>
      </c>
      <c r="O5220" s="3"/>
      <c r="P5220" s="3"/>
      <c r="Q5220" s="3"/>
      <c r="R5220" s="3">
        <v>0</v>
      </c>
      <c r="S5220" s="3">
        <v>1</v>
      </c>
      <c r="T5220" s="2">
        <v>41</v>
      </c>
      <c r="U5220" s="3">
        <v>0.17513204774739177</v>
      </c>
      <c r="V5220" s="3">
        <v>1.6090878687388239</v>
      </c>
      <c r="W5220" s="3">
        <v>0.21344152628529225</v>
      </c>
      <c r="X5220" s="3">
        <v>680.4147227417244</v>
      </c>
      <c r="Y5220" s="3">
        <v>1.6090878687388239</v>
      </c>
      <c r="Z5220" s="3">
        <v>0.21344133759371306</v>
      </c>
      <c r="AA5220" s="3">
        <v>680.4147227417244</v>
      </c>
      <c r="AB5220">
        <f t="shared" si="134"/>
        <v>1.6090878687388239</v>
      </c>
      <c r="AC5220">
        <f t="shared" si="135"/>
        <v>0.21344133759371306</v>
      </c>
    </row>
    <row r="5221" spans="1:29" x14ac:dyDescent="0.25">
      <c r="A5221" s="2">
        <v>5220</v>
      </c>
      <c r="B5221" s="3" t="s">
        <v>414</v>
      </c>
      <c r="C5221" s="3" t="s">
        <v>28</v>
      </c>
      <c r="D5221" s="3" t="s">
        <v>415</v>
      </c>
      <c r="E5221" s="3" t="s">
        <v>416</v>
      </c>
      <c r="F5221" s="3">
        <v>0.35</v>
      </c>
      <c r="G5221" s="3">
        <v>0.47</v>
      </c>
      <c r="H5221" s="3" t="s">
        <v>60</v>
      </c>
      <c r="I5221" s="2">
        <v>1420</v>
      </c>
      <c r="J5221" s="3" t="s">
        <v>117</v>
      </c>
      <c r="K5221" s="2">
        <v>1420</v>
      </c>
      <c r="L5221" s="3"/>
      <c r="M5221" s="3" t="s">
        <v>430</v>
      </c>
      <c r="N5221" s="3" t="s">
        <v>60</v>
      </c>
      <c r="O5221" s="3"/>
      <c r="P5221" s="3"/>
      <c r="Q5221" s="3"/>
      <c r="R5221" s="3">
        <v>0</v>
      </c>
      <c r="S5221" s="3">
        <v>1</v>
      </c>
      <c r="T5221" s="2">
        <v>9</v>
      </c>
      <c r="U5221" s="3">
        <v>7.0660959315968774E-2</v>
      </c>
      <c r="V5221" s="3">
        <v>0.87042117156577636</v>
      </c>
      <c r="W5221" s="3">
        <v>0.11500083400409555</v>
      </c>
      <c r="X5221" s="3">
        <v>285.18580518114919</v>
      </c>
      <c r="Y5221" s="3">
        <v>0.87042117156577636</v>
      </c>
      <c r="Z5221" s="3">
        <v>0.1150007323383638</v>
      </c>
      <c r="AA5221" s="3">
        <v>285.18580518114919</v>
      </c>
      <c r="AB5221">
        <f t="shared" si="134"/>
        <v>0.87042117156577636</v>
      </c>
      <c r="AC5221">
        <f t="shared" si="135"/>
        <v>0.1150007323383638</v>
      </c>
    </row>
    <row r="5222" spans="1:29" x14ac:dyDescent="0.25">
      <c r="A5222" s="2">
        <v>5221</v>
      </c>
      <c r="B5222" s="3" t="s">
        <v>414</v>
      </c>
      <c r="C5222" s="3" t="s">
        <v>28</v>
      </c>
      <c r="D5222" s="3" t="s">
        <v>415</v>
      </c>
      <c r="E5222" s="3" t="s">
        <v>416</v>
      </c>
      <c r="F5222" s="3">
        <v>0.35</v>
      </c>
      <c r="G5222" s="3">
        <v>0.47</v>
      </c>
      <c r="H5222" s="3" t="s">
        <v>60</v>
      </c>
      <c r="I5222" s="2">
        <v>1430</v>
      </c>
      <c r="J5222" s="3" t="s">
        <v>118</v>
      </c>
      <c r="K5222" s="2">
        <v>1430</v>
      </c>
      <c r="L5222" s="3"/>
      <c r="M5222" s="3" t="s">
        <v>430</v>
      </c>
      <c r="N5222" s="3" t="s">
        <v>60</v>
      </c>
      <c r="O5222" s="3"/>
      <c r="P5222" s="3"/>
      <c r="Q5222" s="3"/>
      <c r="R5222" s="3">
        <v>0</v>
      </c>
      <c r="S5222" s="3">
        <v>1</v>
      </c>
      <c r="T5222" s="2">
        <v>40</v>
      </c>
      <c r="U5222" s="3">
        <v>0.11964459026308912</v>
      </c>
      <c r="V5222" s="3">
        <v>1.3310527792055489</v>
      </c>
      <c r="W5222" s="3">
        <v>0.17695768544249776</v>
      </c>
      <c r="X5222" s="3">
        <v>483.5167960222434</v>
      </c>
      <c r="Y5222" s="3">
        <v>1.3310527792055489</v>
      </c>
      <c r="Z5222" s="3">
        <v>0.17695752900421824</v>
      </c>
      <c r="AA5222" s="3">
        <v>483.5167960222434</v>
      </c>
      <c r="AB5222">
        <f t="shared" si="134"/>
        <v>1.3310527792055489</v>
      </c>
      <c r="AC5222">
        <f t="shared" si="135"/>
        <v>0.17695752900421824</v>
      </c>
    </row>
    <row r="5223" spans="1:29" x14ac:dyDescent="0.25">
      <c r="A5223" s="2">
        <v>5222</v>
      </c>
      <c r="B5223" s="3" t="s">
        <v>414</v>
      </c>
      <c r="C5223" s="3" t="s">
        <v>28</v>
      </c>
      <c r="D5223" s="3" t="s">
        <v>415</v>
      </c>
      <c r="E5223" s="3" t="s">
        <v>416</v>
      </c>
      <c r="F5223" s="3">
        <v>0.35</v>
      </c>
      <c r="G5223" s="3">
        <v>0.47</v>
      </c>
      <c r="H5223" s="3" t="s">
        <v>60</v>
      </c>
      <c r="I5223" s="2">
        <v>1450</v>
      </c>
      <c r="J5223" s="3" t="s">
        <v>119</v>
      </c>
      <c r="K5223" s="2">
        <v>1450</v>
      </c>
      <c r="L5223" s="3"/>
      <c r="M5223" s="3" t="s">
        <v>430</v>
      </c>
      <c r="N5223" s="3" t="s">
        <v>60</v>
      </c>
      <c r="O5223" s="3"/>
      <c r="P5223" s="3"/>
      <c r="Q5223" s="3"/>
      <c r="R5223" s="3">
        <v>0</v>
      </c>
      <c r="S5223" s="3">
        <v>1</v>
      </c>
      <c r="T5223" s="2">
        <v>2</v>
      </c>
      <c r="U5223" s="3">
        <v>4.2177928668301603E-3</v>
      </c>
      <c r="V5223" s="3">
        <v>4.886819868432532E-2</v>
      </c>
      <c r="W5223" s="3">
        <v>6.4392444676361644E-3</v>
      </c>
      <c r="X5223" s="3">
        <v>17.071743297354033</v>
      </c>
      <c r="Y5223" s="3">
        <v>4.886819868432532E-2</v>
      </c>
      <c r="Z5223" s="3">
        <v>6.4392387750643806E-3</v>
      </c>
      <c r="AA5223" s="3">
        <v>17.071743297354033</v>
      </c>
      <c r="AB5223">
        <f t="shared" si="134"/>
        <v>4.886819868432532E-2</v>
      </c>
      <c r="AC5223">
        <f t="shared" si="135"/>
        <v>6.4392387750643806E-3</v>
      </c>
    </row>
    <row r="5224" spans="1:29" x14ac:dyDescent="0.25">
      <c r="A5224" s="2">
        <v>5223</v>
      </c>
      <c r="B5224" s="3" t="s">
        <v>414</v>
      </c>
      <c r="C5224" s="3" t="s">
        <v>28</v>
      </c>
      <c r="D5224" s="3" t="s">
        <v>415</v>
      </c>
      <c r="E5224" s="3" t="s">
        <v>416</v>
      </c>
      <c r="F5224" s="3">
        <v>0.35</v>
      </c>
      <c r="G5224" s="3">
        <v>0.47</v>
      </c>
      <c r="H5224" s="3" t="s">
        <v>60</v>
      </c>
      <c r="I5224" s="2">
        <v>1480</v>
      </c>
      <c r="J5224" s="3" t="s">
        <v>199</v>
      </c>
      <c r="K5224" s="2">
        <v>1480</v>
      </c>
      <c r="L5224" s="3"/>
      <c r="M5224" s="3" t="s">
        <v>430</v>
      </c>
      <c r="N5224" s="3" t="s">
        <v>60</v>
      </c>
      <c r="O5224" s="3"/>
      <c r="P5224" s="3"/>
      <c r="Q5224" s="3"/>
      <c r="R5224" s="3">
        <v>0</v>
      </c>
      <c r="S5224" s="3">
        <v>1</v>
      </c>
      <c r="T5224" s="2">
        <v>3</v>
      </c>
      <c r="U5224" s="3">
        <v>2.2422418788295539E-2</v>
      </c>
      <c r="V5224" s="3">
        <v>0.20858827319323164</v>
      </c>
      <c r="W5224" s="3">
        <v>2.868468048365606E-2</v>
      </c>
      <c r="X5224" s="3">
        <v>89.594629043937658</v>
      </c>
      <c r="Y5224" s="3">
        <v>0.20858827319323164</v>
      </c>
      <c r="Z5224" s="3">
        <v>2.8684655125152649E-2</v>
      </c>
      <c r="AA5224" s="3">
        <v>89.594629043937658</v>
      </c>
      <c r="AB5224">
        <f t="shared" si="134"/>
        <v>0.20858827319323164</v>
      </c>
      <c r="AC5224">
        <f t="shared" si="135"/>
        <v>2.8684655125152649E-2</v>
      </c>
    </row>
    <row r="5225" spans="1:29" x14ac:dyDescent="0.25">
      <c r="A5225" s="2">
        <v>5224</v>
      </c>
      <c r="B5225" s="3" t="s">
        <v>414</v>
      </c>
      <c r="C5225" s="3" t="s">
        <v>28</v>
      </c>
      <c r="D5225" s="3" t="s">
        <v>415</v>
      </c>
      <c r="E5225" s="3" t="s">
        <v>416</v>
      </c>
      <c r="F5225" s="3">
        <v>0.35</v>
      </c>
      <c r="G5225" s="3">
        <v>0.47</v>
      </c>
      <c r="H5225" s="3" t="s">
        <v>60</v>
      </c>
      <c r="I5225" s="2">
        <v>1510</v>
      </c>
      <c r="J5225" s="3" t="s">
        <v>152</v>
      </c>
      <c r="K5225" s="2">
        <v>1510</v>
      </c>
      <c r="L5225" s="3"/>
      <c r="M5225" s="3" t="s">
        <v>428</v>
      </c>
      <c r="N5225" s="3" t="s">
        <v>60</v>
      </c>
      <c r="O5225" s="3"/>
      <c r="P5225" s="3"/>
      <c r="Q5225" s="3"/>
      <c r="R5225" s="3">
        <v>0</v>
      </c>
      <c r="S5225" s="3">
        <v>1</v>
      </c>
      <c r="T5225" s="2">
        <v>10</v>
      </c>
      <c r="U5225" s="3">
        <v>0.24030717441115601</v>
      </c>
      <c r="V5225" s="3">
        <v>1.9832671879227526</v>
      </c>
      <c r="W5225" s="3">
        <v>0.26599665628906921</v>
      </c>
      <c r="X5225" s="3">
        <v>839.69953449722459</v>
      </c>
      <c r="Y5225" s="3">
        <v>1.9832671879227526</v>
      </c>
      <c r="Z5225" s="3">
        <v>0.26599642113647248</v>
      </c>
      <c r="AA5225" s="3">
        <v>839.69953449722459</v>
      </c>
      <c r="AB5225">
        <f t="shared" si="134"/>
        <v>1.9832671879227526</v>
      </c>
      <c r="AC5225">
        <f t="shared" si="135"/>
        <v>0.26599642113647248</v>
      </c>
    </row>
    <row r="5226" spans="1:29" x14ac:dyDescent="0.25">
      <c r="A5226" s="2">
        <v>5225</v>
      </c>
      <c r="B5226" s="3" t="s">
        <v>414</v>
      </c>
      <c r="C5226" s="3" t="s">
        <v>28</v>
      </c>
      <c r="D5226" s="3" t="s">
        <v>415</v>
      </c>
      <c r="E5226" s="3" t="s">
        <v>416</v>
      </c>
      <c r="F5226" s="3">
        <v>0.35</v>
      </c>
      <c r="G5226" s="3">
        <v>0.47</v>
      </c>
      <c r="H5226" s="3" t="s">
        <v>60</v>
      </c>
      <c r="I5226" s="2">
        <v>1510</v>
      </c>
      <c r="J5226" s="3" t="s">
        <v>152</v>
      </c>
      <c r="K5226" s="2">
        <v>1510</v>
      </c>
      <c r="L5226" s="3"/>
      <c r="M5226" s="3" t="s">
        <v>65</v>
      </c>
      <c r="N5226" s="3" t="s">
        <v>60</v>
      </c>
      <c r="O5226" s="3"/>
      <c r="P5226" s="3"/>
      <c r="Q5226" s="3"/>
      <c r="R5226" s="3">
        <v>0</v>
      </c>
      <c r="S5226" s="3">
        <v>1</v>
      </c>
      <c r="T5226" s="2">
        <v>8</v>
      </c>
      <c r="U5226" s="3">
        <v>0.17840177038952931</v>
      </c>
      <c r="V5226" s="3">
        <v>1.7255330271771405</v>
      </c>
      <c r="W5226" s="3">
        <v>0.22875028905053491</v>
      </c>
      <c r="X5226" s="3">
        <v>690.06669018015123</v>
      </c>
      <c r="Y5226" s="3">
        <v>1.7255330271771405</v>
      </c>
      <c r="Z5226" s="3">
        <v>0.22875008682534426</v>
      </c>
      <c r="AA5226" s="3">
        <v>690.06669018015123</v>
      </c>
      <c r="AB5226">
        <f t="shared" si="134"/>
        <v>1.7255330271771405</v>
      </c>
      <c r="AC5226">
        <f t="shared" si="135"/>
        <v>0.22875008682534426</v>
      </c>
    </row>
    <row r="5227" spans="1:29" x14ac:dyDescent="0.25">
      <c r="A5227" s="2">
        <v>5226</v>
      </c>
      <c r="B5227" s="3" t="s">
        <v>414</v>
      </c>
      <c r="C5227" s="3" t="s">
        <v>28</v>
      </c>
      <c r="D5227" s="3" t="s">
        <v>415</v>
      </c>
      <c r="E5227" s="3" t="s">
        <v>416</v>
      </c>
      <c r="F5227" s="3">
        <v>0.35</v>
      </c>
      <c r="G5227" s="3">
        <v>0.47</v>
      </c>
      <c r="H5227" s="3" t="s">
        <v>60</v>
      </c>
      <c r="I5227" s="2">
        <v>1550</v>
      </c>
      <c r="J5227" s="3" t="s">
        <v>120</v>
      </c>
      <c r="K5227" s="2">
        <v>1550</v>
      </c>
      <c r="L5227" s="3"/>
      <c r="M5227" s="3" t="s">
        <v>65</v>
      </c>
      <c r="N5227" s="3" t="s">
        <v>60</v>
      </c>
      <c r="O5227" s="3"/>
      <c r="P5227" s="3"/>
      <c r="Q5227" s="3"/>
      <c r="R5227" s="3">
        <v>0</v>
      </c>
      <c r="S5227" s="3">
        <v>1</v>
      </c>
      <c r="T5227" s="2">
        <v>3</v>
      </c>
      <c r="U5227" s="3">
        <v>7.8915414265521271E-3</v>
      </c>
      <c r="V5227" s="3">
        <v>6.2880254135522076E-2</v>
      </c>
      <c r="W5227" s="3">
        <v>8.6827232625988002E-3</v>
      </c>
      <c r="X5227" s="3">
        <v>28.303896860343695</v>
      </c>
      <c r="Y5227" s="3">
        <v>6.2880254135522076E-2</v>
      </c>
      <c r="Z5227" s="3">
        <v>8.682715586694284E-3</v>
      </c>
      <c r="AA5227" s="3">
        <v>28.303896860343695</v>
      </c>
      <c r="AB5227">
        <f t="shared" si="134"/>
        <v>6.2880254135522076E-2</v>
      </c>
      <c r="AC5227">
        <f t="shared" si="135"/>
        <v>8.682715586694284E-3</v>
      </c>
    </row>
    <row r="5228" spans="1:29" x14ac:dyDescent="0.25">
      <c r="A5228" s="2">
        <v>5227</v>
      </c>
      <c r="B5228" s="3" t="s">
        <v>414</v>
      </c>
      <c r="C5228" s="3" t="s">
        <v>28</v>
      </c>
      <c r="D5228" s="3" t="s">
        <v>415</v>
      </c>
      <c r="E5228" s="3" t="s">
        <v>416</v>
      </c>
      <c r="F5228" s="3">
        <v>0.35</v>
      </c>
      <c r="G5228" s="3">
        <v>0.47</v>
      </c>
      <c r="H5228" s="3" t="s">
        <v>60</v>
      </c>
      <c r="I5228" s="2">
        <v>1550</v>
      </c>
      <c r="J5228" s="3" t="s">
        <v>120</v>
      </c>
      <c r="K5228" s="2">
        <v>1550</v>
      </c>
      <c r="L5228" s="3"/>
      <c r="M5228" s="3" t="s">
        <v>429</v>
      </c>
      <c r="N5228" s="3" t="s">
        <v>60</v>
      </c>
      <c r="O5228" s="3"/>
      <c r="P5228" s="3"/>
      <c r="Q5228" s="3"/>
      <c r="R5228" s="3">
        <v>0</v>
      </c>
      <c r="S5228" s="3">
        <v>1</v>
      </c>
      <c r="T5228" s="2">
        <v>1</v>
      </c>
      <c r="U5228" s="3">
        <v>2.2017337990049E-3</v>
      </c>
      <c r="V5228" s="3">
        <v>1.7025445358868518E-2</v>
      </c>
      <c r="W5228" s="3">
        <v>2.3146177654209676E-3</v>
      </c>
      <c r="X5228" s="3">
        <v>7.7410001307359186</v>
      </c>
      <c r="Y5228" s="3">
        <v>1.7025445358868518E-2</v>
      </c>
      <c r="Z5228" s="3">
        <v>2.3146157191983301E-3</v>
      </c>
      <c r="AA5228" s="3">
        <v>7.7410001307359186</v>
      </c>
      <c r="AB5228">
        <f t="shared" si="134"/>
        <v>1.7025445358868518E-2</v>
      </c>
      <c r="AC5228">
        <f t="shared" si="135"/>
        <v>2.3146157191983301E-3</v>
      </c>
    </row>
    <row r="5229" spans="1:29" x14ac:dyDescent="0.25">
      <c r="A5229" s="2">
        <v>5228</v>
      </c>
      <c r="B5229" s="3" t="s">
        <v>414</v>
      </c>
      <c r="C5229" s="3" t="s">
        <v>28</v>
      </c>
      <c r="D5229" s="3" t="s">
        <v>415</v>
      </c>
      <c r="E5229" s="3" t="s">
        <v>416</v>
      </c>
      <c r="F5229" s="3">
        <v>0.35</v>
      </c>
      <c r="G5229" s="3">
        <v>0.47</v>
      </c>
      <c r="H5229" s="3" t="s">
        <v>60</v>
      </c>
      <c r="I5229" s="2">
        <v>1560</v>
      </c>
      <c r="J5229" s="3" t="s">
        <v>148</v>
      </c>
      <c r="K5229" s="2">
        <v>1560</v>
      </c>
      <c r="L5229" s="3"/>
      <c r="M5229" s="3" t="s">
        <v>430</v>
      </c>
      <c r="N5229" s="3" t="s">
        <v>60</v>
      </c>
      <c r="O5229" s="3"/>
      <c r="P5229" s="3"/>
      <c r="Q5229" s="3"/>
      <c r="R5229" s="3">
        <v>0</v>
      </c>
      <c r="S5229" s="3">
        <v>1</v>
      </c>
      <c r="T5229" s="2">
        <v>2</v>
      </c>
      <c r="U5229" s="3">
        <v>1.4806716981181431E-4</v>
      </c>
      <c r="V5229" s="3">
        <v>1.6352564586855542E-3</v>
      </c>
      <c r="W5229" s="3">
        <v>2.2071126190094449E-4</v>
      </c>
      <c r="X5229" s="3">
        <v>0.59693886871700275</v>
      </c>
      <c r="Y5229" s="3">
        <v>1.6352564586855542E-3</v>
      </c>
      <c r="Z5229" s="3">
        <v>2.2071106678260531E-4</v>
      </c>
      <c r="AA5229" s="3">
        <v>0.59693886871700275</v>
      </c>
      <c r="AB5229">
        <f t="shared" si="134"/>
        <v>1.6352564586855542E-3</v>
      </c>
      <c r="AC5229">
        <f t="shared" si="135"/>
        <v>2.2071106678260531E-4</v>
      </c>
    </row>
    <row r="5230" spans="1:29" x14ac:dyDescent="0.25">
      <c r="A5230" s="2">
        <v>5229</v>
      </c>
      <c r="B5230" s="3" t="s">
        <v>414</v>
      </c>
      <c r="C5230" s="3" t="s">
        <v>28</v>
      </c>
      <c r="D5230" s="3" t="s">
        <v>415</v>
      </c>
      <c r="E5230" s="3" t="s">
        <v>416</v>
      </c>
      <c r="F5230" s="3">
        <v>0.35</v>
      </c>
      <c r="G5230" s="3">
        <v>0.47</v>
      </c>
      <c r="H5230" s="3" t="s">
        <v>60</v>
      </c>
      <c r="I5230" s="2">
        <v>1700</v>
      </c>
      <c r="J5230" s="3" t="s">
        <v>121</v>
      </c>
      <c r="K5230" s="2">
        <v>1700</v>
      </c>
      <c r="L5230" s="3"/>
      <c r="M5230" s="3" t="s">
        <v>65</v>
      </c>
      <c r="N5230" s="3" t="s">
        <v>60</v>
      </c>
      <c r="O5230" s="3"/>
      <c r="P5230" s="3"/>
      <c r="Q5230" s="3"/>
      <c r="R5230" s="3">
        <v>0</v>
      </c>
      <c r="S5230" s="3">
        <v>1</v>
      </c>
      <c r="T5230" s="2">
        <v>18</v>
      </c>
      <c r="U5230" s="3">
        <v>1.2853200531267199</v>
      </c>
      <c r="V5230" s="3">
        <v>11.681237244177273</v>
      </c>
      <c r="W5230" s="3">
        <v>1.6273563640754256</v>
      </c>
      <c r="X5230" s="3">
        <v>5094.4726362070423</v>
      </c>
      <c r="Y5230" s="3">
        <v>11.681237244177273</v>
      </c>
      <c r="Z5230" s="3">
        <v>1.627354925421725</v>
      </c>
      <c r="AA5230" s="3">
        <v>5094.4726362070423</v>
      </c>
      <c r="AB5230">
        <f t="shared" si="134"/>
        <v>11.681237244177273</v>
      </c>
      <c r="AC5230">
        <f t="shared" si="135"/>
        <v>1.627354925421725</v>
      </c>
    </row>
    <row r="5231" spans="1:29" x14ac:dyDescent="0.25">
      <c r="A5231" s="2">
        <v>5230</v>
      </c>
      <c r="B5231" s="3" t="s">
        <v>414</v>
      </c>
      <c r="C5231" s="3" t="s">
        <v>28</v>
      </c>
      <c r="D5231" s="3" t="s">
        <v>415</v>
      </c>
      <c r="E5231" s="3" t="s">
        <v>416</v>
      </c>
      <c r="F5231" s="3">
        <v>0.35</v>
      </c>
      <c r="G5231" s="3">
        <v>0.47</v>
      </c>
      <c r="H5231" s="3" t="s">
        <v>60</v>
      </c>
      <c r="I5231" s="2">
        <v>1700</v>
      </c>
      <c r="J5231" s="3" t="s">
        <v>121</v>
      </c>
      <c r="K5231" s="2">
        <v>1700</v>
      </c>
      <c r="L5231" s="3"/>
      <c r="M5231" s="3" t="s">
        <v>430</v>
      </c>
      <c r="N5231" s="3" t="s">
        <v>60</v>
      </c>
      <c r="O5231" s="3"/>
      <c r="P5231" s="3"/>
      <c r="Q5231" s="3"/>
      <c r="R5231" s="3">
        <v>0</v>
      </c>
      <c r="S5231" s="3">
        <v>1</v>
      </c>
      <c r="T5231" s="2">
        <v>18</v>
      </c>
      <c r="U5231" s="3">
        <v>1.0579335154085439</v>
      </c>
      <c r="V5231" s="3">
        <v>9.0950866193038884</v>
      </c>
      <c r="W5231" s="3">
        <v>1.2089647768822964</v>
      </c>
      <c r="X5231" s="3">
        <v>4219.1590196646339</v>
      </c>
      <c r="Y5231" s="3">
        <v>9.0950866193038884</v>
      </c>
      <c r="Z5231" s="3">
        <v>1.2089637081049271</v>
      </c>
      <c r="AA5231" s="3">
        <v>4219.1590196646339</v>
      </c>
      <c r="AB5231">
        <f t="shared" si="134"/>
        <v>9.0950866193038884</v>
      </c>
      <c r="AC5231">
        <f t="shared" si="135"/>
        <v>1.2089637081049271</v>
      </c>
    </row>
    <row r="5232" spans="1:29" x14ac:dyDescent="0.25">
      <c r="A5232" s="2">
        <v>5231</v>
      </c>
      <c r="B5232" s="3" t="s">
        <v>414</v>
      </c>
      <c r="C5232" s="3" t="s">
        <v>28</v>
      </c>
      <c r="D5232" s="3" t="s">
        <v>415</v>
      </c>
      <c r="E5232" s="3" t="s">
        <v>416</v>
      </c>
      <c r="F5232" s="3">
        <v>0.35</v>
      </c>
      <c r="G5232" s="3">
        <v>0.47</v>
      </c>
      <c r="H5232" s="3" t="s">
        <v>60</v>
      </c>
      <c r="I5232" s="2">
        <v>1710</v>
      </c>
      <c r="J5232" s="3" t="s">
        <v>122</v>
      </c>
      <c r="K5232" s="2">
        <v>1710</v>
      </c>
      <c r="L5232" s="3"/>
      <c r="M5232" s="3" t="s">
        <v>65</v>
      </c>
      <c r="N5232" s="3" t="s">
        <v>60</v>
      </c>
      <c r="O5232" s="3"/>
      <c r="P5232" s="3"/>
      <c r="Q5232" s="3"/>
      <c r="R5232" s="3">
        <v>0</v>
      </c>
      <c r="S5232" s="3">
        <v>1</v>
      </c>
      <c r="T5232" s="2">
        <v>4</v>
      </c>
      <c r="U5232" s="3">
        <v>6.0802272335067388E-3</v>
      </c>
      <c r="V5232" s="3">
        <v>5.5583808982839988E-2</v>
      </c>
      <c r="W5232" s="3">
        <v>7.3938970977989425E-3</v>
      </c>
      <c r="X5232" s="3">
        <v>24.320747741690145</v>
      </c>
      <c r="Y5232" s="3">
        <v>5.5583808982839988E-2</v>
      </c>
      <c r="Z5232" s="3">
        <v>7.3938905612728071E-3</v>
      </c>
      <c r="AA5232" s="3">
        <v>24.320747741690145</v>
      </c>
      <c r="AB5232">
        <f t="shared" si="134"/>
        <v>5.5583808982839988E-2</v>
      </c>
      <c r="AC5232">
        <f t="shared" si="135"/>
        <v>7.3938905612728071E-3</v>
      </c>
    </row>
    <row r="5233" spans="1:29" x14ac:dyDescent="0.25">
      <c r="A5233" s="2">
        <v>5232</v>
      </c>
      <c r="B5233" s="3" t="s">
        <v>414</v>
      </c>
      <c r="C5233" s="3" t="s">
        <v>28</v>
      </c>
      <c r="D5233" s="3" t="s">
        <v>415</v>
      </c>
      <c r="E5233" s="3" t="s">
        <v>416</v>
      </c>
      <c r="F5233" s="3">
        <v>0.35</v>
      </c>
      <c r="G5233" s="3">
        <v>0.47</v>
      </c>
      <c r="H5233" s="3" t="s">
        <v>60</v>
      </c>
      <c r="I5233" s="2">
        <v>1710</v>
      </c>
      <c r="J5233" s="3" t="s">
        <v>122</v>
      </c>
      <c r="K5233" s="2">
        <v>1710</v>
      </c>
      <c r="L5233" s="3"/>
      <c r="M5233" s="3" t="s">
        <v>430</v>
      </c>
      <c r="N5233" s="3" t="s">
        <v>60</v>
      </c>
      <c r="O5233" s="3"/>
      <c r="P5233" s="3"/>
      <c r="Q5233" s="3"/>
      <c r="R5233" s="3">
        <v>0</v>
      </c>
      <c r="S5233" s="3">
        <v>1</v>
      </c>
      <c r="T5233" s="2">
        <v>4</v>
      </c>
      <c r="U5233" s="3">
        <v>6.2242098090185887E-3</v>
      </c>
      <c r="V5233" s="3">
        <v>5.6870532314713118E-2</v>
      </c>
      <c r="W5233" s="3">
        <v>7.5658994735642651E-3</v>
      </c>
      <c r="X5233" s="3">
        <v>24.895803482192552</v>
      </c>
      <c r="Y5233" s="3">
        <v>5.6870532314713118E-2</v>
      </c>
      <c r="Z5233" s="3">
        <v>7.5658927849805374E-3</v>
      </c>
      <c r="AA5233" s="3">
        <v>24.895803482192552</v>
      </c>
      <c r="AB5233">
        <f t="shared" si="134"/>
        <v>5.6870532314713118E-2</v>
      </c>
      <c r="AC5233">
        <f t="shared" si="135"/>
        <v>7.5658927849805374E-3</v>
      </c>
    </row>
    <row r="5234" spans="1:29" x14ac:dyDescent="0.25">
      <c r="A5234" s="2">
        <v>5233</v>
      </c>
      <c r="B5234" s="3" t="s">
        <v>414</v>
      </c>
      <c r="C5234" s="3" t="s">
        <v>28</v>
      </c>
      <c r="D5234" s="3" t="s">
        <v>415</v>
      </c>
      <c r="E5234" s="3" t="s">
        <v>416</v>
      </c>
      <c r="F5234" s="3">
        <v>0.35</v>
      </c>
      <c r="G5234" s="3">
        <v>0.47</v>
      </c>
      <c r="H5234" s="3" t="s">
        <v>60</v>
      </c>
      <c r="I5234" s="2">
        <v>1720</v>
      </c>
      <c r="J5234" s="3" t="s">
        <v>123</v>
      </c>
      <c r="K5234" s="2">
        <v>1720</v>
      </c>
      <c r="L5234" s="3"/>
      <c r="M5234" s="3" t="s">
        <v>430</v>
      </c>
      <c r="N5234" s="3" t="s">
        <v>60</v>
      </c>
      <c r="O5234" s="3"/>
      <c r="P5234" s="3"/>
      <c r="Q5234" s="3"/>
      <c r="R5234" s="3">
        <v>0</v>
      </c>
      <c r="S5234" s="3">
        <v>1</v>
      </c>
      <c r="T5234" s="2">
        <v>3</v>
      </c>
      <c r="U5234" s="3">
        <v>1.5316770452207648E-3</v>
      </c>
      <c r="V5234" s="3">
        <v>1.5194542741690643E-2</v>
      </c>
      <c r="W5234" s="3">
        <v>2.0088922125510874E-3</v>
      </c>
      <c r="X5234" s="3">
        <v>6.1699803829268873</v>
      </c>
      <c r="Y5234" s="3">
        <v>1.5194542741690643E-2</v>
      </c>
      <c r="Z5234" s="3">
        <v>2.0088904366031279E-3</v>
      </c>
      <c r="AA5234" s="3">
        <v>6.1699803829268873</v>
      </c>
      <c r="AB5234">
        <f t="shared" si="134"/>
        <v>1.5194542741690643E-2</v>
      </c>
      <c r="AC5234">
        <f t="shared" si="135"/>
        <v>2.0088904366031279E-3</v>
      </c>
    </row>
    <row r="5235" spans="1:29" x14ac:dyDescent="0.25">
      <c r="A5235" s="2">
        <v>5234</v>
      </c>
      <c r="B5235" s="3" t="s">
        <v>414</v>
      </c>
      <c r="C5235" s="3" t="s">
        <v>28</v>
      </c>
      <c r="D5235" s="3" t="s">
        <v>415</v>
      </c>
      <c r="E5235" s="3" t="s">
        <v>416</v>
      </c>
      <c r="F5235" s="3">
        <v>0.35</v>
      </c>
      <c r="G5235" s="3">
        <v>0.47</v>
      </c>
      <c r="H5235" s="3" t="s">
        <v>60</v>
      </c>
      <c r="I5235" s="2">
        <v>1740</v>
      </c>
      <c r="J5235" s="3" t="s">
        <v>124</v>
      </c>
      <c r="K5235" s="2">
        <v>1740</v>
      </c>
      <c r="L5235" s="3"/>
      <c r="M5235" s="3" t="s">
        <v>65</v>
      </c>
      <c r="N5235" s="3" t="s">
        <v>60</v>
      </c>
      <c r="O5235" s="3"/>
      <c r="P5235" s="3"/>
      <c r="Q5235" s="3"/>
      <c r="R5235" s="3">
        <v>0</v>
      </c>
      <c r="S5235" s="3">
        <v>1</v>
      </c>
      <c r="T5235" s="2">
        <v>8</v>
      </c>
      <c r="U5235" s="3">
        <v>1.1749603586271471E-2</v>
      </c>
      <c r="V5235" s="3">
        <v>0.10178724156667437</v>
      </c>
      <c r="W5235" s="3">
        <v>1.3503795415394825E-2</v>
      </c>
      <c r="X5235" s="3">
        <v>46.830756722924342</v>
      </c>
      <c r="Y5235" s="3">
        <v>0.10178724156667437</v>
      </c>
      <c r="Z5235" s="3">
        <v>1.3503783477453204E-2</v>
      </c>
      <c r="AA5235" s="3">
        <v>46.830756722924342</v>
      </c>
      <c r="AB5235">
        <f t="shared" si="134"/>
        <v>0.10178724156667437</v>
      </c>
      <c r="AC5235">
        <f t="shared" si="135"/>
        <v>1.3503783477453204E-2</v>
      </c>
    </row>
    <row r="5236" spans="1:29" x14ac:dyDescent="0.25">
      <c r="A5236" s="2">
        <v>5235</v>
      </c>
      <c r="B5236" s="3" t="s">
        <v>414</v>
      </c>
      <c r="C5236" s="3" t="s">
        <v>28</v>
      </c>
      <c r="D5236" s="3" t="s">
        <v>415</v>
      </c>
      <c r="E5236" s="3" t="s">
        <v>416</v>
      </c>
      <c r="F5236" s="3">
        <v>0.35</v>
      </c>
      <c r="G5236" s="3">
        <v>0.47</v>
      </c>
      <c r="H5236" s="3" t="s">
        <v>60</v>
      </c>
      <c r="I5236" s="2">
        <v>1740</v>
      </c>
      <c r="J5236" s="3" t="s">
        <v>124</v>
      </c>
      <c r="K5236" s="2">
        <v>1740</v>
      </c>
      <c r="L5236" s="3"/>
      <c r="M5236" s="3" t="s">
        <v>430</v>
      </c>
      <c r="N5236" s="3" t="s">
        <v>60</v>
      </c>
      <c r="O5236" s="3"/>
      <c r="P5236" s="3"/>
      <c r="Q5236" s="3"/>
      <c r="R5236" s="3">
        <v>0</v>
      </c>
      <c r="S5236" s="3">
        <v>1</v>
      </c>
      <c r="T5236" s="2">
        <v>37</v>
      </c>
      <c r="U5236" s="3">
        <v>5.6288139303844471E-2</v>
      </c>
      <c r="V5236" s="3">
        <v>0.47971071687170597</v>
      </c>
      <c r="W5236" s="3">
        <v>6.3945713356981737E-2</v>
      </c>
      <c r="X5236" s="3">
        <v>224.55865300241737</v>
      </c>
      <c r="Y5236" s="3">
        <v>0.47971071687170597</v>
      </c>
      <c r="Z5236" s="3">
        <v>6.3945656826193908E-2</v>
      </c>
      <c r="AA5236" s="3">
        <v>224.55865300241737</v>
      </c>
      <c r="AB5236">
        <f t="shared" si="134"/>
        <v>0.47971071687170597</v>
      </c>
      <c r="AC5236">
        <f t="shared" si="135"/>
        <v>6.3945656826193908E-2</v>
      </c>
    </row>
    <row r="5237" spans="1:29" x14ac:dyDescent="0.25">
      <c r="A5237" s="2">
        <v>5236</v>
      </c>
      <c r="B5237" s="3" t="s">
        <v>414</v>
      </c>
      <c r="C5237" s="3" t="s">
        <v>28</v>
      </c>
      <c r="D5237" s="3" t="s">
        <v>415</v>
      </c>
      <c r="E5237" s="3" t="s">
        <v>416</v>
      </c>
      <c r="F5237" s="3">
        <v>0.35</v>
      </c>
      <c r="G5237" s="3">
        <v>0.47</v>
      </c>
      <c r="H5237" s="3" t="s">
        <v>60</v>
      </c>
      <c r="I5237" s="2">
        <v>1750</v>
      </c>
      <c r="J5237" s="3" t="s">
        <v>51</v>
      </c>
      <c r="K5237" s="2">
        <v>1750</v>
      </c>
      <c r="L5237" s="3"/>
      <c r="M5237" s="3" t="s">
        <v>65</v>
      </c>
      <c r="N5237" s="3" t="s">
        <v>60</v>
      </c>
      <c r="O5237" s="3"/>
      <c r="P5237" s="3"/>
      <c r="Q5237" s="3"/>
      <c r="R5237" s="3">
        <v>0</v>
      </c>
      <c r="S5237" s="3">
        <v>1</v>
      </c>
      <c r="T5237" s="2">
        <v>9</v>
      </c>
      <c r="U5237" s="3">
        <v>2.9094409549164285E-2</v>
      </c>
      <c r="V5237" s="3">
        <v>0.24341305697353205</v>
      </c>
      <c r="W5237" s="3">
        <v>3.2435668945342382E-2</v>
      </c>
      <c r="X5237" s="3">
        <v>108.83408572953708</v>
      </c>
      <c r="Y5237" s="3">
        <v>0.24341305697353205</v>
      </c>
      <c r="Z5237" s="3">
        <v>3.2435640270802334E-2</v>
      </c>
      <c r="AA5237" s="3">
        <v>108.83408572953708</v>
      </c>
      <c r="AB5237">
        <f t="shared" si="134"/>
        <v>0.24341305697353205</v>
      </c>
      <c r="AC5237">
        <f t="shared" si="135"/>
        <v>3.2435640270802334E-2</v>
      </c>
    </row>
    <row r="5238" spans="1:29" x14ac:dyDescent="0.25">
      <c r="A5238" s="2">
        <v>5237</v>
      </c>
      <c r="B5238" s="3" t="s">
        <v>414</v>
      </c>
      <c r="C5238" s="3" t="s">
        <v>28</v>
      </c>
      <c r="D5238" s="3" t="s">
        <v>415</v>
      </c>
      <c r="E5238" s="3" t="s">
        <v>416</v>
      </c>
      <c r="F5238" s="3">
        <v>0.35</v>
      </c>
      <c r="G5238" s="3">
        <v>0.47</v>
      </c>
      <c r="H5238" s="3" t="s">
        <v>60</v>
      </c>
      <c r="I5238" s="2">
        <v>1750</v>
      </c>
      <c r="J5238" s="3" t="s">
        <v>51</v>
      </c>
      <c r="K5238" s="2">
        <v>1750</v>
      </c>
      <c r="L5238" s="3"/>
      <c r="M5238" s="3" t="s">
        <v>430</v>
      </c>
      <c r="N5238" s="3" t="s">
        <v>60</v>
      </c>
      <c r="O5238" s="3"/>
      <c r="P5238" s="3"/>
      <c r="Q5238" s="3"/>
      <c r="R5238" s="3">
        <v>0</v>
      </c>
      <c r="S5238" s="3">
        <v>1</v>
      </c>
      <c r="T5238" s="2">
        <v>14</v>
      </c>
      <c r="U5238" s="3">
        <v>3.5254196903224684E-2</v>
      </c>
      <c r="V5238" s="3">
        <v>0.28171677982086846</v>
      </c>
      <c r="W5238" s="3">
        <v>3.7925314652192309E-2</v>
      </c>
      <c r="X5238" s="3">
        <v>131.98974779195319</v>
      </c>
      <c r="Y5238" s="3">
        <v>0.28171677982086846</v>
      </c>
      <c r="Z5238" s="3">
        <v>3.7925281124567022E-2</v>
      </c>
      <c r="AA5238" s="3">
        <v>131.98974779195319</v>
      </c>
      <c r="AB5238">
        <f t="shared" si="134"/>
        <v>0.28171677982086846</v>
      </c>
      <c r="AC5238">
        <f t="shared" si="135"/>
        <v>3.7925281124567022E-2</v>
      </c>
    </row>
    <row r="5239" spans="1:29" x14ac:dyDescent="0.25">
      <c r="A5239" s="2">
        <v>5238</v>
      </c>
      <c r="B5239" s="3" t="s">
        <v>414</v>
      </c>
      <c r="C5239" s="3" t="s">
        <v>28</v>
      </c>
      <c r="D5239" s="3" t="s">
        <v>415</v>
      </c>
      <c r="E5239" s="3" t="s">
        <v>416</v>
      </c>
      <c r="F5239" s="3">
        <v>0.35</v>
      </c>
      <c r="G5239" s="3">
        <v>0.47</v>
      </c>
      <c r="H5239" s="3" t="s">
        <v>60</v>
      </c>
      <c r="I5239" s="2">
        <v>1780</v>
      </c>
      <c r="J5239" s="3" t="s">
        <v>125</v>
      </c>
      <c r="K5239" s="2">
        <v>1780</v>
      </c>
      <c r="L5239" s="3"/>
      <c r="M5239" s="3" t="s">
        <v>430</v>
      </c>
      <c r="N5239" s="3" t="s">
        <v>60</v>
      </c>
      <c r="O5239" s="3"/>
      <c r="P5239" s="3"/>
      <c r="Q5239" s="3"/>
      <c r="R5239" s="3">
        <v>0</v>
      </c>
      <c r="S5239" s="3">
        <v>1</v>
      </c>
      <c r="T5239" s="2">
        <v>2</v>
      </c>
      <c r="U5239" s="3">
        <v>2.1481819678632551E-3</v>
      </c>
      <c r="V5239" s="3">
        <v>2.4849401293953889E-2</v>
      </c>
      <c r="W5239" s="3">
        <v>3.3234423714016601E-3</v>
      </c>
      <c r="X5239" s="3">
        <v>8.6510138402004824</v>
      </c>
      <c r="Y5239" s="3">
        <v>2.4849401293953889E-2</v>
      </c>
      <c r="Z5239" s="3">
        <v>3.3234394333342705E-3</v>
      </c>
      <c r="AA5239" s="3">
        <v>8.6510138402004824</v>
      </c>
      <c r="AB5239">
        <f t="shared" si="134"/>
        <v>2.4849401293953889E-2</v>
      </c>
      <c r="AC5239">
        <f t="shared" si="135"/>
        <v>3.3234394333342705E-3</v>
      </c>
    </row>
    <row r="5240" spans="1:29" x14ac:dyDescent="0.25">
      <c r="A5240" s="2">
        <v>5239</v>
      </c>
      <c r="B5240" s="3" t="s">
        <v>414</v>
      </c>
      <c r="C5240" s="3" t="s">
        <v>28</v>
      </c>
      <c r="D5240" s="3" t="s">
        <v>415</v>
      </c>
      <c r="E5240" s="3" t="s">
        <v>416</v>
      </c>
      <c r="F5240" s="3">
        <v>0.35</v>
      </c>
      <c r="G5240" s="3">
        <v>0.47</v>
      </c>
      <c r="H5240" s="3" t="s">
        <v>60</v>
      </c>
      <c r="I5240" s="2">
        <v>1840</v>
      </c>
      <c r="J5240" s="3" t="s">
        <v>137</v>
      </c>
      <c r="K5240" s="2">
        <v>1840</v>
      </c>
      <c r="L5240" s="3"/>
      <c r="M5240" s="3" t="s">
        <v>430</v>
      </c>
      <c r="N5240" s="3" t="s">
        <v>60</v>
      </c>
      <c r="O5240" s="3"/>
      <c r="P5240" s="3"/>
      <c r="Q5240" s="3"/>
      <c r="R5240" s="3">
        <v>0</v>
      </c>
      <c r="S5240" s="3">
        <v>1</v>
      </c>
      <c r="T5240" s="2">
        <v>18</v>
      </c>
      <c r="U5240" s="3">
        <v>3.0331574298254766</v>
      </c>
      <c r="V5240" s="3">
        <v>24.513021557594701</v>
      </c>
      <c r="W5240" s="3">
        <v>3.3381502708896189</v>
      </c>
      <c r="X5240" s="3">
        <v>11709.436178293545</v>
      </c>
      <c r="Y5240" s="3">
        <v>24.513021557594701</v>
      </c>
      <c r="Z5240" s="3">
        <v>3.3381473198197948</v>
      </c>
      <c r="AA5240" s="3">
        <v>11709.436178293545</v>
      </c>
      <c r="AB5240">
        <f t="shared" si="134"/>
        <v>24.513021557594701</v>
      </c>
      <c r="AC5240">
        <f t="shared" si="135"/>
        <v>3.3381473198197948</v>
      </c>
    </row>
    <row r="5241" spans="1:29" x14ac:dyDescent="0.25">
      <c r="A5241" s="2">
        <v>5240</v>
      </c>
      <c r="B5241" s="3" t="s">
        <v>414</v>
      </c>
      <c r="C5241" s="3" t="s">
        <v>28</v>
      </c>
      <c r="D5241" s="3" t="s">
        <v>415</v>
      </c>
      <c r="E5241" s="3" t="s">
        <v>416</v>
      </c>
      <c r="F5241" s="3">
        <v>0.35</v>
      </c>
      <c r="G5241" s="3">
        <v>0.47</v>
      </c>
      <c r="H5241" s="3" t="s">
        <v>60</v>
      </c>
      <c r="I5241" s="2">
        <v>1860</v>
      </c>
      <c r="J5241" s="3" t="s">
        <v>126</v>
      </c>
      <c r="K5241" s="2">
        <v>1860</v>
      </c>
      <c r="L5241" s="3"/>
      <c r="M5241" s="3" t="s">
        <v>430</v>
      </c>
      <c r="N5241" s="3" t="s">
        <v>60</v>
      </c>
      <c r="O5241" s="3"/>
      <c r="P5241" s="3"/>
      <c r="Q5241" s="3"/>
      <c r="R5241" s="3">
        <v>0</v>
      </c>
      <c r="S5241" s="3">
        <v>1</v>
      </c>
      <c r="T5241" s="2">
        <v>31</v>
      </c>
      <c r="U5241" s="3">
        <v>5.565312573633328</v>
      </c>
      <c r="V5241" s="3">
        <v>48.285398591878582</v>
      </c>
      <c r="W5241" s="3">
        <v>6.8350940925694275</v>
      </c>
      <c r="X5241" s="3">
        <v>21413.755358749477</v>
      </c>
      <c r="Y5241" s="3">
        <v>48.285398591878582</v>
      </c>
      <c r="Z5241" s="3">
        <v>6.8350880500493911</v>
      </c>
      <c r="AA5241" s="3">
        <v>21413.755358749477</v>
      </c>
      <c r="AB5241">
        <f t="shared" si="134"/>
        <v>48.285398591878582</v>
      </c>
      <c r="AC5241">
        <f t="shared" si="135"/>
        <v>6.8350880500493911</v>
      </c>
    </row>
    <row r="5242" spans="1:29" x14ac:dyDescent="0.25">
      <c r="A5242" s="2">
        <v>5241</v>
      </c>
      <c r="B5242" s="3" t="s">
        <v>414</v>
      </c>
      <c r="C5242" s="3" t="s">
        <v>28</v>
      </c>
      <c r="D5242" s="3" t="s">
        <v>415</v>
      </c>
      <c r="E5242" s="3" t="s">
        <v>416</v>
      </c>
      <c r="F5242" s="3">
        <v>0.35</v>
      </c>
      <c r="G5242" s="3">
        <v>0.47</v>
      </c>
      <c r="H5242" s="3" t="s">
        <v>60</v>
      </c>
      <c r="I5242" s="2">
        <v>2110</v>
      </c>
      <c r="J5242" s="3" t="s">
        <v>32</v>
      </c>
      <c r="K5242" s="2">
        <v>2110</v>
      </c>
      <c r="L5242" s="3"/>
      <c r="M5242" s="3" t="s">
        <v>428</v>
      </c>
      <c r="N5242" s="3" t="s">
        <v>60</v>
      </c>
      <c r="O5242" s="3" t="s">
        <v>31</v>
      </c>
      <c r="P5242" s="3"/>
      <c r="Q5242" s="3"/>
      <c r="R5242" s="3">
        <v>0</v>
      </c>
      <c r="S5242" s="3">
        <v>1</v>
      </c>
      <c r="T5242" s="2">
        <v>8</v>
      </c>
      <c r="U5242" s="3">
        <v>0.41117955680496687</v>
      </c>
      <c r="V5242" s="3">
        <v>2.7198397333573032</v>
      </c>
      <c r="W5242" s="3">
        <v>0.39883161602418499</v>
      </c>
      <c r="X5242" s="3">
        <v>967.65799407313204</v>
      </c>
      <c r="Y5242" s="3">
        <v>2.7198397333573032</v>
      </c>
      <c r="Z5242" s="3">
        <v>0.39883126343971476</v>
      </c>
      <c r="AA5242" s="3">
        <v>967.65799407313204</v>
      </c>
      <c r="AB5242">
        <f t="shared" si="134"/>
        <v>2.7198397333573032</v>
      </c>
      <c r="AC5242">
        <f t="shared" si="135"/>
        <v>0.39883126343971476</v>
      </c>
    </row>
    <row r="5243" spans="1:29" x14ac:dyDescent="0.25">
      <c r="A5243" s="2">
        <v>5242</v>
      </c>
      <c r="B5243" s="3" t="s">
        <v>414</v>
      </c>
      <c r="C5243" s="3" t="s">
        <v>28</v>
      </c>
      <c r="D5243" s="3" t="s">
        <v>415</v>
      </c>
      <c r="E5243" s="3" t="s">
        <v>416</v>
      </c>
      <c r="F5243" s="3">
        <v>0.35</v>
      </c>
      <c r="G5243" s="3">
        <v>0.47</v>
      </c>
      <c r="H5243" s="3" t="s">
        <v>60</v>
      </c>
      <c r="I5243" s="2">
        <v>2110</v>
      </c>
      <c r="J5243" s="3" t="s">
        <v>32</v>
      </c>
      <c r="K5243" s="2">
        <v>2110</v>
      </c>
      <c r="L5243" s="3"/>
      <c r="M5243" s="3" t="s">
        <v>65</v>
      </c>
      <c r="N5243" s="3" t="s">
        <v>60</v>
      </c>
      <c r="O5243" s="3" t="s">
        <v>31</v>
      </c>
      <c r="P5243" s="3"/>
      <c r="Q5243" s="3"/>
      <c r="R5243" s="3">
        <v>0</v>
      </c>
      <c r="S5243" s="3">
        <v>1</v>
      </c>
      <c r="T5243" s="2">
        <v>32</v>
      </c>
      <c r="U5243" s="3">
        <v>1.584204526865246</v>
      </c>
      <c r="V5243" s="3">
        <v>10.212896584514441</v>
      </c>
      <c r="W5243" s="3">
        <v>1.3643062502986529</v>
      </c>
      <c r="X5243" s="3">
        <v>4471.1374026753238</v>
      </c>
      <c r="Y5243" s="3">
        <v>10.212896584514441</v>
      </c>
      <c r="Z5243" s="3">
        <v>1.3643050441926747</v>
      </c>
      <c r="AA5243" s="3">
        <v>4471.1374026753238</v>
      </c>
      <c r="AB5243">
        <f t="shared" si="134"/>
        <v>10.212896584514441</v>
      </c>
      <c r="AC5243">
        <f t="shared" si="135"/>
        <v>1.3643050441926747</v>
      </c>
    </row>
    <row r="5244" spans="1:29" x14ac:dyDescent="0.25">
      <c r="A5244" s="2">
        <v>5243</v>
      </c>
      <c r="B5244" s="3" t="s">
        <v>414</v>
      </c>
      <c r="C5244" s="3" t="s">
        <v>28</v>
      </c>
      <c r="D5244" s="3" t="s">
        <v>415</v>
      </c>
      <c r="E5244" s="3" t="s">
        <v>416</v>
      </c>
      <c r="F5244" s="3">
        <v>0.35</v>
      </c>
      <c r="G5244" s="3">
        <v>0.47</v>
      </c>
      <c r="H5244" s="3" t="s">
        <v>60</v>
      </c>
      <c r="I5244" s="2">
        <v>2110</v>
      </c>
      <c r="J5244" s="3" t="s">
        <v>32</v>
      </c>
      <c r="K5244" s="2">
        <v>2110</v>
      </c>
      <c r="L5244" s="3"/>
      <c r="M5244" s="3" t="s">
        <v>429</v>
      </c>
      <c r="N5244" s="3" t="s">
        <v>60</v>
      </c>
      <c r="O5244" s="3" t="s">
        <v>31</v>
      </c>
      <c r="P5244" s="3"/>
      <c r="Q5244" s="3"/>
      <c r="R5244" s="3">
        <v>0</v>
      </c>
      <c r="S5244" s="3">
        <v>1</v>
      </c>
      <c r="T5244" s="2">
        <v>58</v>
      </c>
      <c r="U5244" s="3">
        <v>4.3787885519985803</v>
      </c>
      <c r="V5244" s="3">
        <v>29.141026416820264</v>
      </c>
      <c r="W5244" s="3">
        <v>4.2893048836450474</v>
      </c>
      <c r="X5244" s="3">
        <v>10320.671016776851</v>
      </c>
      <c r="Y5244" s="3">
        <v>29.141026416820264</v>
      </c>
      <c r="Z5244" s="3">
        <v>4.2893010917132397</v>
      </c>
      <c r="AA5244" s="3">
        <v>10320.671016776851</v>
      </c>
      <c r="AB5244">
        <f t="shared" si="134"/>
        <v>29.141026416820264</v>
      </c>
      <c r="AC5244">
        <f t="shared" si="135"/>
        <v>4.2893010917132397</v>
      </c>
    </row>
    <row r="5245" spans="1:29" x14ac:dyDescent="0.25">
      <c r="A5245" s="2">
        <v>5244</v>
      </c>
      <c r="B5245" s="3" t="s">
        <v>414</v>
      </c>
      <c r="C5245" s="3" t="s">
        <v>28</v>
      </c>
      <c r="D5245" s="3" t="s">
        <v>415</v>
      </c>
      <c r="E5245" s="3" t="s">
        <v>416</v>
      </c>
      <c r="F5245" s="3">
        <v>0.35</v>
      </c>
      <c r="G5245" s="3">
        <v>0.47</v>
      </c>
      <c r="H5245" s="3" t="s">
        <v>60</v>
      </c>
      <c r="I5245" s="2">
        <v>2130</v>
      </c>
      <c r="J5245" s="3" t="s">
        <v>36</v>
      </c>
      <c r="K5245" s="2">
        <v>2130</v>
      </c>
      <c r="L5245" s="3"/>
      <c r="M5245" s="3" t="s">
        <v>428</v>
      </c>
      <c r="N5245" s="3" t="s">
        <v>60</v>
      </c>
      <c r="O5245" s="3" t="s">
        <v>31</v>
      </c>
      <c r="P5245" s="3"/>
      <c r="Q5245" s="3"/>
      <c r="R5245" s="3">
        <v>0</v>
      </c>
      <c r="S5245" s="3">
        <v>1</v>
      </c>
      <c r="T5245" s="2">
        <v>23</v>
      </c>
      <c r="U5245" s="3">
        <v>1.7555676128585356</v>
      </c>
      <c r="V5245" s="3">
        <v>11.989003974257528</v>
      </c>
      <c r="W5245" s="3">
        <v>1.7722320658639006</v>
      </c>
      <c r="X5245" s="3">
        <v>3931.389372401024</v>
      </c>
      <c r="Y5245" s="3">
        <v>11.989003974257528</v>
      </c>
      <c r="Z5245" s="3">
        <v>1.7722304991337867</v>
      </c>
      <c r="AA5245" s="3">
        <v>3931.389372401024</v>
      </c>
      <c r="AB5245">
        <f t="shared" ref="AB5245:AB5308" si="136">Y5245</f>
        <v>11.989003974257528</v>
      </c>
      <c r="AC5245">
        <f t="shared" ref="AC5245:AC5308" si="137">Z5245</f>
        <v>1.7722304991337867</v>
      </c>
    </row>
    <row r="5246" spans="1:29" x14ac:dyDescent="0.25">
      <c r="A5246" s="2">
        <v>5245</v>
      </c>
      <c r="B5246" s="3" t="s">
        <v>414</v>
      </c>
      <c r="C5246" s="3" t="s">
        <v>28</v>
      </c>
      <c r="D5246" s="3" t="s">
        <v>415</v>
      </c>
      <c r="E5246" s="3" t="s">
        <v>416</v>
      </c>
      <c r="F5246" s="3">
        <v>0.35</v>
      </c>
      <c r="G5246" s="3">
        <v>0.47</v>
      </c>
      <c r="H5246" s="3" t="s">
        <v>60</v>
      </c>
      <c r="I5246" s="2">
        <v>2210</v>
      </c>
      <c r="J5246" s="3" t="s">
        <v>37</v>
      </c>
      <c r="K5246" s="2">
        <v>2210</v>
      </c>
      <c r="L5246" s="3"/>
      <c r="M5246" s="3" t="s">
        <v>428</v>
      </c>
      <c r="N5246" s="3" t="s">
        <v>60</v>
      </c>
      <c r="O5246" s="3" t="s">
        <v>31</v>
      </c>
      <c r="P5246" s="3"/>
      <c r="Q5246" s="3"/>
      <c r="R5246" s="3">
        <v>0</v>
      </c>
      <c r="S5246" s="3">
        <v>1</v>
      </c>
      <c r="T5246" s="2">
        <v>39</v>
      </c>
      <c r="U5246" s="3">
        <v>2.2982876622149786</v>
      </c>
      <c r="V5246" s="3">
        <v>14.37459418431</v>
      </c>
      <c r="W5246" s="3">
        <v>1.7369342142883246</v>
      </c>
      <c r="X5246" s="3">
        <v>5321.4391530573266</v>
      </c>
      <c r="Y5246" s="3">
        <v>14.37459418431</v>
      </c>
      <c r="Z5246" s="3">
        <v>1.736932678763043</v>
      </c>
      <c r="AA5246" s="3">
        <v>5321.4391530573266</v>
      </c>
      <c r="AB5246">
        <f t="shared" si="136"/>
        <v>14.37459418431</v>
      </c>
      <c r="AC5246">
        <f t="shared" si="137"/>
        <v>1.736932678763043</v>
      </c>
    </row>
    <row r="5247" spans="1:29" x14ac:dyDescent="0.25">
      <c r="A5247" s="2">
        <v>5246</v>
      </c>
      <c r="B5247" s="3" t="s">
        <v>414</v>
      </c>
      <c r="C5247" s="3" t="s">
        <v>28</v>
      </c>
      <c r="D5247" s="3" t="s">
        <v>415</v>
      </c>
      <c r="E5247" s="3" t="s">
        <v>416</v>
      </c>
      <c r="F5247" s="3">
        <v>0.35</v>
      </c>
      <c r="G5247" s="3">
        <v>0.47</v>
      </c>
      <c r="H5247" s="3" t="s">
        <v>60</v>
      </c>
      <c r="I5247" s="2">
        <v>2210</v>
      </c>
      <c r="J5247" s="3" t="s">
        <v>37</v>
      </c>
      <c r="K5247" s="2">
        <v>2210</v>
      </c>
      <c r="L5247" s="3"/>
      <c r="M5247" s="3" t="s">
        <v>65</v>
      </c>
      <c r="N5247" s="3" t="s">
        <v>60</v>
      </c>
      <c r="O5247" s="3" t="s">
        <v>31</v>
      </c>
      <c r="P5247" s="3"/>
      <c r="Q5247" s="3"/>
      <c r="R5247" s="3">
        <v>0</v>
      </c>
      <c r="S5247" s="3">
        <v>1</v>
      </c>
      <c r="T5247" s="2">
        <v>12</v>
      </c>
      <c r="U5247" s="3">
        <v>0.4582869376673363</v>
      </c>
      <c r="V5247" s="3">
        <v>3.6602040251213879</v>
      </c>
      <c r="W5247" s="3">
        <v>0.49959563799650525</v>
      </c>
      <c r="X5247" s="3">
        <v>1613.4733460548559</v>
      </c>
      <c r="Y5247" s="3">
        <v>3.6602040251213879</v>
      </c>
      <c r="Z5247" s="3">
        <v>0.4995951963322634</v>
      </c>
      <c r="AA5247" s="3">
        <v>1613.4733460548559</v>
      </c>
      <c r="AB5247">
        <f t="shared" si="136"/>
        <v>3.6602040251213879</v>
      </c>
      <c r="AC5247">
        <f t="shared" si="137"/>
        <v>0.4995951963322634</v>
      </c>
    </row>
    <row r="5248" spans="1:29" x14ac:dyDescent="0.25">
      <c r="A5248" s="2">
        <v>5247</v>
      </c>
      <c r="B5248" s="3" t="s">
        <v>414</v>
      </c>
      <c r="C5248" s="3" t="s">
        <v>28</v>
      </c>
      <c r="D5248" s="3" t="s">
        <v>415</v>
      </c>
      <c r="E5248" s="3" t="s">
        <v>416</v>
      </c>
      <c r="F5248" s="3">
        <v>0.35</v>
      </c>
      <c r="G5248" s="3">
        <v>0.47</v>
      </c>
      <c r="H5248" s="3" t="s">
        <v>60</v>
      </c>
      <c r="I5248" s="2">
        <v>2210</v>
      </c>
      <c r="J5248" s="3" t="s">
        <v>37</v>
      </c>
      <c r="K5248" s="2">
        <v>2210</v>
      </c>
      <c r="L5248" s="3"/>
      <c r="M5248" s="3" t="s">
        <v>429</v>
      </c>
      <c r="N5248" s="3" t="s">
        <v>60</v>
      </c>
      <c r="O5248" s="3" t="s">
        <v>31</v>
      </c>
      <c r="P5248" s="3"/>
      <c r="Q5248" s="3"/>
      <c r="R5248" s="3">
        <v>0</v>
      </c>
      <c r="S5248" s="3">
        <v>1</v>
      </c>
      <c r="T5248" s="2">
        <v>5</v>
      </c>
      <c r="U5248" s="3">
        <v>0.13982595402817055</v>
      </c>
      <c r="V5248" s="3">
        <v>1.2442752280892404</v>
      </c>
      <c r="W5248" s="3">
        <v>0.16083472138010557</v>
      </c>
      <c r="X5248" s="3">
        <v>453.46127442750594</v>
      </c>
      <c r="Y5248" s="3">
        <v>1.2442752280892404</v>
      </c>
      <c r="Z5248" s="3">
        <v>0.16083457919522609</v>
      </c>
      <c r="AA5248" s="3">
        <v>453.46127442750594</v>
      </c>
      <c r="AB5248">
        <f t="shared" si="136"/>
        <v>1.2442752280892404</v>
      </c>
      <c r="AC5248">
        <f t="shared" si="137"/>
        <v>0.16083457919522609</v>
      </c>
    </row>
    <row r="5249" spans="1:29" x14ac:dyDescent="0.25">
      <c r="A5249" s="2">
        <v>5248</v>
      </c>
      <c r="B5249" s="3" t="s">
        <v>414</v>
      </c>
      <c r="C5249" s="3" t="s">
        <v>28</v>
      </c>
      <c r="D5249" s="3" t="s">
        <v>415</v>
      </c>
      <c r="E5249" s="3" t="s">
        <v>416</v>
      </c>
      <c r="F5249" s="3">
        <v>0.35</v>
      </c>
      <c r="G5249" s="3">
        <v>0.47</v>
      </c>
      <c r="H5249" s="3" t="s">
        <v>60</v>
      </c>
      <c r="I5249" s="2">
        <v>2240</v>
      </c>
      <c r="J5249" s="3" t="s">
        <v>38</v>
      </c>
      <c r="K5249" s="2">
        <v>2240</v>
      </c>
      <c r="L5249" s="3"/>
      <c r="M5249" s="3" t="s">
        <v>65</v>
      </c>
      <c r="N5249" s="3" t="s">
        <v>60</v>
      </c>
      <c r="O5249" s="3" t="s">
        <v>31</v>
      </c>
      <c r="P5249" s="3"/>
      <c r="Q5249" s="3"/>
      <c r="R5249" s="3">
        <v>0</v>
      </c>
      <c r="S5249" s="3">
        <v>1</v>
      </c>
      <c r="T5249" s="2">
        <v>4</v>
      </c>
      <c r="U5249" s="3">
        <v>8.3992258199341974E-2</v>
      </c>
      <c r="V5249" s="3">
        <v>0.60474712168623757</v>
      </c>
      <c r="W5249" s="3">
        <v>8.0692049561382553E-2</v>
      </c>
      <c r="X5249" s="3">
        <v>271.63008708442635</v>
      </c>
      <c r="Y5249" s="3">
        <v>0.60474712168623757</v>
      </c>
      <c r="Z5249" s="3">
        <v>8.0691978226106076E-2</v>
      </c>
      <c r="AA5249" s="3">
        <v>271.63008708442635</v>
      </c>
      <c r="AB5249">
        <f t="shared" si="136"/>
        <v>0.60474712168623757</v>
      </c>
      <c r="AC5249">
        <f t="shared" si="137"/>
        <v>8.0691978226106076E-2</v>
      </c>
    </row>
    <row r="5250" spans="1:29" x14ac:dyDescent="0.25">
      <c r="A5250" s="2">
        <v>5249</v>
      </c>
      <c r="B5250" s="3" t="s">
        <v>414</v>
      </c>
      <c r="C5250" s="3" t="s">
        <v>28</v>
      </c>
      <c r="D5250" s="3" t="s">
        <v>415</v>
      </c>
      <c r="E5250" s="3" t="s">
        <v>416</v>
      </c>
      <c r="F5250" s="3">
        <v>0.35</v>
      </c>
      <c r="G5250" s="3">
        <v>0.47</v>
      </c>
      <c r="H5250" s="3" t="s">
        <v>60</v>
      </c>
      <c r="I5250" s="2">
        <v>2400</v>
      </c>
      <c r="J5250" s="3" t="s">
        <v>229</v>
      </c>
      <c r="K5250" s="2">
        <v>2400</v>
      </c>
      <c r="L5250" s="3"/>
      <c r="M5250" s="3" t="s">
        <v>65</v>
      </c>
      <c r="N5250" s="3" t="s">
        <v>60</v>
      </c>
      <c r="O5250" s="3" t="s">
        <v>31</v>
      </c>
      <c r="P5250" s="3"/>
      <c r="Q5250" s="3"/>
      <c r="R5250" s="3">
        <v>0</v>
      </c>
      <c r="S5250" s="3">
        <v>1</v>
      </c>
      <c r="T5250" s="2">
        <v>10</v>
      </c>
      <c r="U5250" s="3">
        <v>0.56838281295082393</v>
      </c>
      <c r="V5250" s="3">
        <v>3.8545294331747399</v>
      </c>
      <c r="W5250" s="3">
        <v>0.52116105104574284</v>
      </c>
      <c r="X5250" s="3">
        <v>1765.2447159672392</v>
      </c>
      <c r="Y5250" s="3">
        <v>3.8545294331747399</v>
      </c>
      <c r="Z5250" s="3">
        <v>0.52116059031673823</v>
      </c>
      <c r="AA5250" s="3">
        <v>1765.2447159672392</v>
      </c>
      <c r="AB5250">
        <f t="shared" si="136"/>
        <v>3.8545294331747399</v>
      </c>
      <c r="AC5250">
        <f t="shared" si="137"/>
        <v>0.52116059031673823</v>
      </c>
    </row>
    <row r="5251" spans="1:29" x14ac:dyDescent="0.25">
      <c r="A5251" s="2">
        <v>5250</v>
      </c>
      <c r="B5251" s="3" t="s">
        <v>414</v>
      </c>
      <c r="C5251" s="3" t="s">
        <v>28</v>
      </c>
      <c r="D5251" s="3" t="s">
        <v>415</v>
      </c>
      <c r="E5251" s="3" t="s">
        <v>416</v>
      </c>
      <c r="F5251" s="3">
        <v>0.35</v>
      </c>
      <c r="G5251" s="3">
        <v>0.47</v>
      </c>
      <c r="H5251" s="3" t="s">
        <v>60</v>
      </c>
      <c r="I5251" s="2">
        <v>2430</v>
      </c>
      <c r="J5251" s="3" t="s">
        <v>231</v>
      </c>
      <c r="K5251" s="2">
        <v>2430</v>
      </c>
      <c r="L5251" s="3"/>
      <c r="M5251" s="3" t="s">
        <v>65</v>
      </c>
      <c r="N5251" s="3" t="s">
        <v>60</v>
      </c>
      <c r="O5251" s="3" t="s">
        <v>31</v>
      </c>
      <c r="P5251" s="3"/>
      <c r="Q5251" s="3"/>
      <c r="R5251" s="3">
        <v>0</v>
      </c>
      <c r="S5251" s="3">
        <v>1</v>
      </c>
      <c r="T5251" s="2">
        <v>3</v>
      </c>
      <c r="U5251" s="3">
        <v>0.1740129479493969</v>
      </c>
      <c r="V5251" s="3">
        <v>1.3603109973017731</v>
      </c>
      <c r="W5251" s="3">
        <v>0.18720769824096836</v>
      </c>
      <c r="X5251" s="3">
        <v>577.81724074317208</v>
      </c>
      <c r="Y5251" s="3">
        <v>1.3603109973017731</v>
      </c>
      <c r="Z5251" s="3">
        <v>0.187207532741232</v>
      </c>
      <c r="AA5251" s="3">
        <v>577.81724074317208</v>
      </c>
      <c r="AB5251">
        <f t="shared" si="136"/>
        <v>1.3603109973017731</v>
      </c>
      <c r="AC5251">
        <f t="shared" si="137"/>
        <v>0.187207532741232</v>
      </c>
    </row>
    <row r="5252" spans="1:29" x14ac:dyDescent="0.25">
      <c r="A5252" s="2">
        <v>5251</v>
      </c>
      <c r="B5252" s="3" t="s">
        <v>414</v>
      </c>
      <c r="C5252" s="3" t="s">
        <v>28</v>
      </c>
      <c r="D5252" s="3" t="s">
        <v>415</v>
      </c>
      <c r="E5252" s="3" t="s">
        <v>416</v>
      </c>
      <c r="F5252" s="3">
        <v>0.35</v>
      </c>
      <c r="G5252" s="3">
        <v>0.47</v>
      </c>
      <c r="H5252" s="3" t="s">
        <v>60</v>
      </c>
      <c r="I5252" s="2">
        <v>2540</v>
      </c>
      <c r="J5252" s="3" t="s">
        <v>235</v>
      </c>
      <c r="K5252" s="2">
        <v>2540</v>
      </c>
      <c r="L5252" s="3"/>
      <c r="M5252" s="3" t="s">
        <v>428</v>
      </c>
      <c r="N5252" s="3" t="s">
        <v>60</v>
      </c>
      <c r="O5252" s="3" t="s">
        <v>31</v>
      </c>
      <c r="P5252" s="3"/>
      <c r="Q5252" s="3"/>
      <c r="R5252" s="3">
        <v>0</v>
      </c>
      <c r="S5252" s="3">
        <v>1</v>
      </c>
      <c r="T5252" s="2">
        <v>6</v>
      </c>
      <c r="U5252" s="3">
        <v>8.5796960139905468E-2</v>
      </c>
      <c r="V5252" s="3">
        <v>0.63507365060399246</v>
      </c>
      <c r="W5252" s="3">
        <v>8.5229517221723269E-2</v>
      </c>
      <c r="X5252" s="3">
        <v>279.34567601115566</v>
      </c>
      <c r="Y5252" s="3">
        <v>0.63507365060399246</v>
      </c>
      <c r="Z5252" s="3">
        <v>8.5229441875128514E-2</v>
      </c>
      <c r="AA5252" s="3">
        <v>279.34567601115566</v>
      </c>
      <c r="AB5252">
        <f t="shared" si="136"/>
        <v>0.63507365060399246</v>
      </c>
      <c r="AC5252">
        <f t="shared" si="137"/>
        <v>8.5229441875128514E-2</v>
      </c>
    </row>
    <row r="5253" spans="1:29" x14ac:dyDescent="0.25">
      <c r="A5253" s="2">
        <v>5252</v>
      </c>
      <c r="B5253" s="3" t="s">
        <v>414</v>
      </c>
      <c r="C5253" s="3" t="s">
        <v>28</v>
      </c>
      <c r="D5253" s="3" t="s">
        <v>415</v>
      </c>
      <c r="E5253" s="3" t="s">
        <v>416</v>
      </c>
      <c r="F5253" s="3">
        <v>0.35</v>
      </c>
      <c r="G5253" s="3">
        <v>0.47</v>
      </c>
      <c r="H5253" s="3" t="s">
        <v>60</v>
      </c>
      <c r="I5253" s="2">
        <v>3100</v>
      </c>
      <c r="J5253" s="3" t="s">
        <v>69</v>
      </c>
      <c r="K5253" s="2">
        <v>3100</v>
      </c>
      <c r="L5253" s="3" t="s">
        <v>64</v>
      </c>
      <c r="M5253" s="3" t="s">
        <v>428</v>
      </c>
      <c r="N5253" s="3" t="s">
        <v>60</v>
      </c>
      <c r="O5253" s="3"/>
      <c r="P5253" s="3"/>
      <c r="Q5253" s="3"/>
      <c r="R5253" s="3">
        <v>0</v>
      </c>
      <c r="S5253" s="3">
        <v>1</v>
      </c>
      <c r="T5253" s="2">
        <v>23</v>
      </c>
      <c r="U5253" s="3">
        <v>0.67968072683772529</v>
      </c>
      <c r="V5253" s="3">
        <v>2.7506377120448797</v>
      </c>
      <c r="W5253" s="3">
        <v>0.33495647860109068</v>
      </c>
      <c r="X5253" s="3">
        <v>1277.873207214509</v>
      </c>
      <c r="Y5253" s="3">
        <v>2.7506377120448797</v>
      </c>
      <c r="Z5253" s="3">
        <v>0.33495618248501546</v>
      </c>
      <c r="AA5253" s="3">
        <v>1277.873207214509</v>
      </c>
      <c r="AB5253">
        <f t="shared" si="136"/>
        <v>2.7506377120448797</v>
      </c>
      <c r="AC5253">
        <f t="shared" si="137"/>
        <v>0.33495618248501546</v>
      </c>
    </row>
    <row r="5254" spans="1:29" x14ac:dyDescent="0.25">
      <c r="A5254" s="2">
        <v>5253</v>
      </c>
      <c r="B5254" s="3" t="s">
        <v>414</v>
      </c>
      <c r="C5254" s="3" t="s">
        <v>28</v>
      </c>
      <c r="D5254" s="3" t="s">
        <v>415</v>
      </c>
      <c r="E5254" s="3" t="s">
        <v>416</v>
      </c>
      <c r="F5254" s="3">
        <v>0.35</v>
      </c>
      <c r="G5254" s="3">
        <v>0.47</v>
      </c>
      <c r="H5254" s="3" t="s">
        <v>60</v>
      </c>
      <c r="I5254" s="2">
        <v>3100</v>
      </c>
      <c r="J5254" s="3" t="s">
        <v>69</v>
      </c>
      <c r="K5254" s="2">
        <v>3100</v>
      </c>
      <c r="L5254" s="3" t="s">
        <v>64</v>
      </c>
      <c r="M5254" s="3" t="s">
        <v>65</v>
      </c>
      <c r="N5254" s="3" t="s">
        <v>60</v>
      </c>
      <c r="O5254" s="3"/>
      <c r="P5254" s="3"/>
      <c r="Q5254" s="3"/>
      <c r="R5254" s="3">
        <v>0</v>
      </c>
      <c r="S5254" s="3">
        <v>1</v>
      </c>
      <c r="T5254" s="2">
        <v>20</v>
      </c>
      <c r="U5254" s="3">
        <v>0.96796352787183559</v>
      </c>
      <c r="V5254" s="3">
        <v>6.1390470955323657</v>
      </c>
      <c r="W5254" s="3">
        <v>0.82124495291784805</v>
      </c>
      <c r="X5254" s="3">
        <v>2826.360566809773</v>
      </c>
      <c r="Y5254" s="3">
        <v>6.1390470955323657</v>
      </c>
      <c r="Z5254" s="3">
        <v>0.82124422690164334</v>
      </c>
      <c r="AA5254" s="3">
        <v>2826.360566809773</v>
      </c>
      <c r="AB5254">
        <f t="shared" si="136"/>
        <v>6.1390470955323657</v>
      </c>
      <c r="AC5254">
        <f t="shared" si="137"/>
        <v>0.82124422690164334</v>
      </c>
    </row>
    <row r="5255" spans="1:29" x14ac:dyDescent="0.25">
      <c r="A5255" s="2">
        <v>5254</v>
      </c>
      <c r="B5255" s="3" t="s">
        <v>414</v>
      </c>
      <c r="C5255" s="3" t="s">
        <v>28</v>
      </c>
      <c r="D5255" s="3" t="s">
        <v>415</v>
      </c>
      <c r="E5255" s="3" t="s">
        <v>416</v>
      </c>
      <c r="F5255" s="3">
        <v>0.35</v>
      </c>
      <c r="G5255" s="3">
        <v>0.47</v>
      </c>
      <c r="H5255" s="3" t="s">
        <v>60</v>
      </c>
      <c r="I5255" s="2">
        <v>3100</v>
      </c>
      <c r="J5255" s="3" t="s">
        <v>69</v>
      </c>
      <c r="K5255" s="2">
        <v>3100</v>
      </c>
      <c r="L5255" s="3" t="s">
        <v>64</v>
      </c>
      <c r="M5255" s="3" t="s">
        <v>429</v>
      </c>
      <c r="N5255" s="3" t="s">
        <v>60</v>
      </c>
      <c r="O5255" s="3"/>
      <c r="P5255" s="3"/>
      <c r="Q5255" s="3"/>
      <c r="R5255" s="3">
        <v>0</v>
      </c>
      <c r="S5255" s="3">
        <v>1</v>
      </c>
      <c r="T5255" s="2">
        <v>14</v>
      </c>
      <c r="U5255" s="3">
        <v>0.75481838882008989</v>
      </c>
      <c r="V5255" s="3">
        <v>1.9507036209454478</v>
      </c>
      <c r="W5255" s="3">
        <v>0.14483194299096427</v>
      </c>
      <c r="X5255" s="3">
        <v>756.8568123217874</v>
      </c>
      <c r="Y5255" s="3">
        <v>1.9507036209454478</v>
      </c>
      <c r="Z5255" s="3">
        <v>0.1448318149532366</v>
      </c>
      <c r="AA5255" s="3">
        <v>756.8568123217874</v>
      </c>
      <c r="AB5255">
        <f t="shared" si="136"/>
        <v>1.9507036209454478</v>
      </c>
      <c r="AC5255">
        <f t="shared" si="137"/>
        <v>0.1448318149532366</v>
      </c>
    </row>
    <row r="5256" spans="1:29" x14ac:dyDescent="0.25">
      <c r="A5256" s="2">
        <v>5255</v>
      </c>
      <c r="B5256" s="3" t="s">
        <v>414</v>
      </c>
      <c r="C5256" s="3" t="s">
        <v>28</v>
      </c>
      <c r="D5256" s="3" t="s">
        <v>415</v>
      </c>
      <c r="E5256" s="3" t="s">
        <v>416</v>
      </c>
      <c r="F5256" s="3">
        <v>0.35</v>
      </c>
      <c r="G5256" s="3">
        <v>0.47</v>
      </c>
      <c r="H5256" s="3" t="s">
        <v>60</v>
      </c>
      <c r="I5256" s="2">
        <v>3100</v>
      </c>
      <c r="J5256" s="3" t="s">
        <v>69</v>
      </c>
      <c r="K5256" s="2">
        <v>3100</v>
      </c>
      <c r="L5256" s="3" t="s">
        <v>64</v>
      </c>
      <c r="M5256" s="3" t="s">
        <v>430</v>
      </c>
      <c r="N5256" s="3" t="s">
        <v>60</v>
      </c>
      <c r="O5256" s="3"/>
      <c r="P5256" s="3"/>
      <c r="Q5256" s="3"/>
      <c r="R5256" s="3">
        <v>0</v>
      </c>
      <c r="S5256" s="3">
        <v>1</v>
      </c>
      <c r="T5256" s="2">
        <v>1</v>
      </c>
      <c r="U5256" s="3">
        <v>1.48579952265122E-2</v>
      </c>
      <c r="V5256" s="3">
        <v>0.12572493485485065</v>
      </c>
      <c r="W5256" s="3">
        <v>1.7575201784602826E-2</v>
      </c>
      <c r="X5256" s="3">
        <v>57.950127592001238</v>
      </c>
      <c r="Y5256" s="3">
        <v>0.12572493485485065</v>
      </c>
      <c r="Z5256" s="3">
        <v>1.75751862473611E-2</v>
      </c>
      <c r="AA5256" s="3">
        <v>57.950127592001238</v>
      </c>
      <c r="AB5256">
        <f t="shared" si="136"/>
        <v>0.12572493485485065</v>
      </c>
      <c r="AC5256">
        <f t="shared" si="137"/>
        <v>1.75751862473611E-2</v>
      </c>
    </row>
    <row r="5257" spans="1:29" x14ac:dyDescent="0.25">
      <c r="A5257" s="2">
        <v>5256</v>
      </c>
      <c r="B5257" s="3" t="s">
        <v>414</v>
      </c>
      <c r="C5257" s="3" t="s">
        <v>28</v>
      </c>
      <c r="D5257" s="3" t="s">
        <v>415</v>
      </c>
      <c r="E5257" s="3" t="s">
        <v>416</v>
      </c>
      <c r="F5257" s="3">
        <v>0.35</v>
      </c>
      <c r="G5257" s="3">
        <v>0.47</v>
      </c>
      <c r="H5257" s="3" t="s">
        <v>60</v>
      </c>
      <c r="I5257" s="2">
        <v>3200</v>
      </c>
      <c r="J5257" s="3" t="s">
        <v>72</v>
      </c>
      <c r="K5257" s="2">
        <v>3200</v>
      </c>
      <c r="L5257" s="3" t="s">
        <v>64</v>
      </c>
      <c r="M5257" s="3" t="s">
        <v>428</v>
      </c>
      <c r="N5257" s="3" t="s">
        <v>60</v>
      </c>
      <c r="O5257" s="3"/>
      <c r="P5257" s="3"/>
      <c r="Q5257" s="3"/>
      <c r="R5257" s="3">
        <v>0</v>
      </c>
      <c r="S5257" s="3">
        <v>1</v>
      </c>
      <c r="T5257" s="2">
        <v>99</v>
      </c>
      <c r="U5257" s="3">
        <v>11.426938778305551</v>
      </c>
      <c r="V5257" s="3">
        <v>32.713489386232773</v>
      </c>
      <c r="W5257" s="3">
        <v>3.8914195522356341</v>
      </c>
      <c r="X5257" s="3">
        <v>15999.687995834431</v>
      </c>
      <c r="Y5257" s="3">
        <v>32.713489386232773</v>
      </c>
      <c r="Z5257" s="3">
        <v>3.8914161120517412</v>
      </c>
      <c r="AA5257" s="3">
        <v>15999.687995834431</v>
      </c>
      <c r="AB5257">
        <f t="shared" si="136"/>
        <v>32.713489386232773</v>
      </c>
      <c r="AC5257">
        <f t="shared" si="137"/>
        <v>3.8914161120517412</v>
      </c>
    </row>
    <row r="5258" spans="1:29" x14ac:dyDescent="0.25">
      <c r="A5258" s="2">
        <v>5257</v>
      </c>
      <c r="B5258" s="3" t="s">
        <v>414</v>
      </c>
      <c r="C5258" s="3" t="s">
        <v>28</v>
      </c>
      <c r="D5258" s="3" t="s">
        <v>415</v>
      </c>
      <c r="E5258" s="3" t="s">
        <v>416</v>
      </c>
      <c r="F5258" s="3">
        <v>0.35</v>
      </c>
      <c r="G5258" s="3">
        <v>0.47</v>
      </c>
      <c r="H5258" s="3" t="s">
        <v>60</v>
      </c>
      <c r="I5258" s="2">
        <v>3200</v>
      </c>
      <c r="J5258" s="3" t="s">
        <v>72</v>
      </c>
      <c r="K5258" s="2">
        <v>3200</v>
      </c>
      <c r="L5258" s="3" t="s">
        <v>64</v>
      </c>
      <c r="M5258" s="3" t="s">
        <v>65</v>
      </c>
      <c r="N5258" s="3" t="s">
        <v>60</v>
      </c>
      <c r="O5258" s="3"/>
      <c r="P5258" s="3"/>
      <c r="Q5258" s="3"/>
      <c r="R5258" s="3">
        <v>0</v>
      </c>
      <c r="S5258" s="3">
        <v>1</v>
      </c>
      <c r="T5258" s="2">
        <v>14</v>
      </c>
      <c r="U5258" s="3">
        <v>0.16258782900377708</v>
      </c>
      <c r="V5258" s="3">
        <v>1.0809109079356782</v>
      </c>
      <c r="W5258" s="3">
        <v>0.14457979808689897</v>
      </c>
      <c r="X5258" s="3">
        <v>485.13390789956571</v>
      </c>
      <c r="Y5258" s="3">
        <v>1.0809109079356782</v>
      </c>
      <c r="Z5258" s="3">
        <v>0.14457967027207835</v>
      </c>
      <c r="AA5258" s="3">
        <v>485.13390789956571</v>
      </c>
      <c r="AB5258">
        <f t="shared" si="136"/>
        <v>1.0809109079356782</v>
      </c>
      <c r="AC5258">
        <f t="shared" si="137"/>
        <v>0.14457967027207835</v>
      </c>
    </row>
    <row r="5259" spans="1:29" x14ac:dyDescent="0.25">
      <c r="A5259" s="2">
        <v>5258</v>
      </c>
      <c r="B5259" s="3" t="s">
        <v>414</v>
      </c>
      <c r="C5259" s="3" t="s">
        <v>28</v>
      </c>
      <c r="D5259" s="3" t="s">
        <v>415</v>
      </c>
      <c r="E5259" s="3" t="s">
        <v>416</v>
      </c>
      <c r="F5259" s="3">
        <v>0.35</v>
      </c>
      <c r="G5259" s="3">
        <v>0.47</v>
      </c>
      <c r="H5259" s="3" t="s">
        <v>60</v>
      </c>
      <c r="I5259" s="2">
        <v>3200</v>
      </c>
      <c r="J5259" s="3" t="s">
        <v>72</v>
      </c>
      <c r="K5259" s="2">
        <v>3200</v>
      </c>
      <c r="L5259" s="3" t="s">
        <v>64</v>
      </c>
      <c r="M5259" s="3" t="s">
        <v>430</v>
      </c>
      <c r="N5259" s="3" t="s">
        <v>60</v>
      </c>
      <c r="O5259" s="3"/>
      <c r="P5259" s="3"/>
      <c r="Q5259" s="3"/>
      <c r="R5259" s="3">
        <v>0</v>
      </c>
      <c r="S5259" s="3">
        <v>1</v>
      </c>
      <c r="T5259" s="2">
        <v>7</v>
      </c>
      <c r="U5259" s="3">
        <v>0.79844460493854441</v>
      </c>
      <c r="V5259" s="3">
        <v>7.8539593746029048</v>
      </c>
      <c r="W5259" s="3">
        <v>1.0395806620956574</v>
      </c>
      <c r="X5259" s="3">
        <v>3054.06549328139</v>
      </c>
      <c r="Y5259" s="3">
        <v>7.8539593746029048</v>
      </c>
      <c r="Z5259" s="3">
        <v>1.039579743061199</v>
      </c>
      <c r="AA5259" s="3">
        <v>3054.06549328139</v>
      </c>
      <c r="AB5259">
        <f t="shared" si="136"/>
        <v>7.8539593746029048</v>
      </c>
      <c r="AC5259">
        <f t="shared" si="137"/>
        <v>1.039579743061199</v>
      </c>
    </row>
    <row r="5260" spans="1:29" x14ac:dyDescent="0.25">
      <c r="A5260" s="2">
        <v>5259</v>
      </c>
      <c r="B5260" s="3" t="s">
        <v>414</v>
      </c>
      <c r="C5260" s="3" t="s">
        <v>28</v>
      </c>
      <c r="D5260" s="3" t="s">
        <v>415</v>
      </c>
      <c r="E5260" s="3" t="s">
        <v>416</v>
      </c>
      <c r="F5260" s="3">
        <v>0.35</v>
      </c>
      <c r="G5260" s="3">
        <v>0.47</v>
      </c>
      <c r="H5260" s="3" t="s">
        <v>60</v>
      </c>
      <c r="I5260" s="2">
        <v>3211</v>
      </c>
      <c r="J5260" s="3" t="s">
        <v>171</v>
      </c>
      <c r="K5260" s="2">
        <v>3211</v>
      </c>
      <c r="L5260" s="3" t="s">
        <v>64</v>
      </c>
      <c r="M5260" s="3" t="s">
        <v>65</v>
      </c>
      <c r="N5260" s="3" t="s">
        <v>60</v>
      </c>
      <c r="O5260" s="3"/>
      <c r="P5260" s="3"/>
      <c r="Q5260" s="3"/>
      <c r="R5260" s="3">
        <v>0</v>
      </c>
      <c r="S5260" s="3">
        <v>1</v>
      </c>
      <c r="T5260" s="2">
        <v>2</v>
      </c>
      <c r="U5260" s="3">
        <v>4.6682320100801932E-3</v>
      </c>
      <c r="V5260" s="3">
        <v>2.3640443401035993E-2</v>
      </c>
      <c r="W5260" s="3">
        <v>3.1479493186541072E-3</v>
      </c>
      <c r="X5260" s="3">
        <v>11.083696138968314</v>
      </c>
      <c r="Y5260" s="3">
        <v>2.3640443401035993E-2</v>
      </c>
      <c r="Z5260" s="3">
        <v>3.1479465357301911E-3</v>
      </c>
      <c r="AA5260" s="3">
        <v>11.083696138968314</v>
      </c>
      <c r="AB5260">
        <f t="shared" si="136"/>
        <v>2.3640443401035993E-2</v>
      </c>
      <c r="AC5260">
        <f t="shared" si="137"/>
        <v>3.1479465357301911E-3</v>
      </c>
    </row>
    <row r="5261" spans="1:29" x14ac:dyDescent="0.25">
      <c r="A5261" s="2">
        <v>5260</v>
      </c>
      <c r="B5261" s="3" t="s">
        <v>414</v>
      </c>
      <c r="C5261" s="3" t="s">
        <v>28</v>
      </c>
      <c r="D5261" s="3" t="s">
        <v>415</v>
      </c>
      <c r="E5261" s="3" t="s">
        <v>416</v>
      </c>
      <c r="F5261" s="3">
        <v>0.35</v>
      </c>
      <c r="G5261" s="3">
        <v>0.47</v>
      </c>
      <c r="H5261" s="3" t="s">
        <v>60</v>
      </c>
      <c r="I5261" s="2">
        <v>3300</v>
      </c>
      <c r="J5261" s="3" t="s">
        <v>39</v>
      </c>
      <c r="K5261" s="2">
        <v>3300</v>
      </c>
      <c r="L5261" s="3"/>
      <c r="M5261" s="3" t="s">
        <v>428</v>
      </c>
      <c r="N5261" s="3" t="s">
        <v>60</v>
      </c>
      <c r="O5261" s="3" t="s">
        <v>31</v>
      </c>
      <c r="P5261" s="3"/>
      <c r="Q5261" s="3"/>
      <c r="R5261" s="3">
        <v>0</v>
      </c>
      <c r="S5261" s="3">
        <v>1</v>
      </c>
      <c r="T5261" s="2">
        <v>53</v>
      </c>
      <c r="U5261" s="3">
        <v>4.1566107474693688</v>
      </c>
      <c r="V5261" s="3">
        <v>12.981630160640393</v>
      </c>
      <c r="W5261" s="3">
        <v>1.3105268841325572</v>
      </c>
      <c r="X5261" s="3">
        <v>5547.0345028319571</v>
      </c>
      <c r="Y5261" s="3">
        <v>12.981630160640393</v>
      </c>
      <c r="Z5261" s="3">
        <v>1.310525725569873</v>
      </c>
      <c r="AA5261" s="3">
        <v>5547.0345028319571</v>
      </c>
      <c r="AB5261">
        <f t="shared" si="136"/>
        <v>12.981630160640393</v>
      </c>
      <c r="AC5261">
        <f t="shared" si="137"/>
        <v>1.310525725569873</v>
      </c>
    </row>
    <row r="5262" spans="1:29" x14ac:dyDescent="0.25">
      <c r="A5262" s="2">
        <v>5261</v>
      </c>
      <c r="B5262" s="3" t="s">
        <v>414</v>
      </c>
      <c r="C5262" s="3" t="s">
        <v>28</v>
      </c>
      <c r="D5262" s="3" t="s">
        <v>415</v>
      </c>
      <c r="E5262" s="3" t="s">
        <v>416</v>
      </c>
      <c r="F5262" s="3">
        <v>0.35</v>
      </c>
      <c r="G5262" s="3">
        <v>0.47</v>
      </c>
      <c r="H5262" s="3" t="s">
        <v>60</v>
      </c>
      <c r="I5262" s="2">
        <v>3300</v>
      </c>
      <c r="J5262" s="3" t="s">
        <v>39</v>
      </c>
      <c r="K5262" s="2">
        <v>3300</v>
      </c>
      <c r="L5262" s="3"/>
      <c r="M5262" s="3" t="s">
        <v>65</v>
      </c>
      <c r="N5262" s="3" t="s">
        <v>60</v>
      </c>
      <c r="O5262" s="3" t="s">
        <v>31</v>
      </c>
      <c r="P5262" s="3"/>
      <c r="Q5262" s="3"/>
      <c r="R5262" s="3">
        <v>0</v>
      </c>
      <c r="S5262" s="3">
        <v>1</v>
      </c>
      <c r="T5262" s="2">
        <v>16</v>
      </c>
      <c r="U5262" s="3">
        <v>1.688451885277876</v>
      </c>
      <c r="V5262" s="3">
        <v>9.2976985751682264</v>
      </c>
      <c r="W5262" s="3">
        <v>1.2341915660470955</v>
      </c>
      <c r="X5262" s="3">
        <v>4295.0177127642482</v>
      </c>
      <c r="Y5262" s="3">
        <v>9.2976985751682264</v>
      </c>
      <c r="Z5262" s="3">
        <v>1.2341904749681487</v>
      </c>
      <c r="AA5262" s="3">
        <v>4295.0177127642482</v>
      </c>
      <c r="AB5262">
        <f t="shared" si="136"/>
        <v>9.2976985751682264</v>
      </c>
      <c r="AC5262">
        <f t="shared" si="137"/>
        <v>1.2341904749681487</v>
      </c>
    </row>
    <row r="5263" spans="1:29" x14ac:dyDescent="0.25">
      <c r="A5263" s="2">
        <v>5262</v>
      </c>
      <c r="B5263" s="3" t="s">
        <v>414</v>
      </c>
      <c r="C5263" s="3" t="s">
        <v>28</v>
      </c>
      <c r="D5263" s="3" t="s">
        <v>415</v>
      </c>
      <c r="E5263" s="3" t="s">
        <v>416</v>
      </c>
      <c r="F5263" s="3">
        <v>0.35</v>
      </c>
      <c r="G5263" s="3">
        <v>0.47</v>
      </c>
      <c r="H5263" s="3" t="s">
        <v>60</v>
      </c>
      <c r="I5263" s="2">
        <v>3300</v>
      </c>
      <c r="J5263" s="3" t="s">
        <v>39</v>
      </c>
      <c r="K5263" s="2">
        <v>3300</v>
      </c>
      <c r="L5263" s="3"/>
      <c r="M5263" s="3" t="s">
        <v>429</v>
      </c>
      <c r="N5263" s="3" t="s">
        <v>60</v>
      </c>
      <c r="O5263" s="3" t="s">
        <v>31</v>
      </c>
      <c r="P5263" s="3"/>
      <c r="Q5263" s="3"/>
      <c r="R5263" s="3">
        <v>0</v>
      </c>
      <c r="S5263" s="3">
        <v>1</v>
      </c>
      <c r="T5263" s="2">
        <v>8</v>
      </c>
      <c r="U5263" s="3">
        <v>0.22727930554284004</v>
      </c>
      <c r="V5263" s="3">
        <v>0.38936552725108325</v>
      </c>
      <c r="W5263" s="3">
        <v>4.9981023198796139E-2</v>
      </c>
      <c r="X5263" s="3">
        <v>420.5649123414675</v>
      </c>
      <c r="Y5263" s="3">
        <v>0.38936552725108325</v>
      </c>
      <c r="Z5263" s="3">
        <v>4.9980979013400872E-2</v>
      </c>
      <c r="AA5263" s="3">
        <v>420.5649123414675</v>
      </c>
      <c r="AB5263">
        <f t="shared" si="136"/>
        <v>0.38936552725108325</v>
      </c>
      <c r="AC5263">
        <f t="shared" si="137"/>
        <v>4.9980979013400872E-2</v>
      </c>
    </row>
    <row r="5264" spans="1:29" x14ac:dyDescent="0.25">
      <c r="A5264" s="2">
        <v>5263</v>
      </c>
      <c r="B5264" s="3" t="s">
        <v>414</v>
      </c>
      <c r="C5264" s="3" t="s">
        <v>28</v>
      </c>
      <c r="D5264" s="3" t="s">
        <v>415</v>
      </c>
      <c r="E5264" s="3" t="s">
        <v>416</v>
      </c>
      <c r="F5264" s="3">
        <v>0.35</v>
      </c>
      <c r="G5264" s="3">
        <v>0.47</v>
      </c>
      <c r="H5264" s="3" t="s">
        <v>60</v>
      </c>
      <c r="I5264" s="2">
        <v>4110</v>
      </c>
      <c r="J5264" s="3" t="s">
        <v>77</v>
      </c>
      <c r="K5264" s="2">
        <v>4110</v>
      </c>
      <c r="L5264" s="3" t="s">
        <v>64</v>
      </c>
      <c r="M5264" s="3" t="s">
        <v>428</v>
      </c>
      <c r="N5264" s="3" t="s">
        <v>60</v>
      </c>
      <c r="O5264" s="3"/>
      <c r="P5264" s="3"/>
      <c r="Q5264" s="3"/>
      <c r="R5264" s="3">
        <v>0</v>
      </c>
      <c r="S5264" s="3">
        <v>1</v>
      </c>
      <c r="T5264" s="2">
        <v>202</v>
      </c>
      <c r="U5264" s="3">
        <v>13.154595350734448</v>
      </c>
      <c r="V5264" s="3">
        <v>60.728664746885897</v>
      </c>
      <c r="W5264" s="3">
        <v>5.8217327876392053</v>
      </c>
      <c r="X5264" s="3">
        <v>25787.576394948897</v>
      </c>
      <c r="Y5264" s="3">
        <v>60.728664746885897</v>
      </c>
      <c r="Z5264" s="3">
        <v>5.821727640974574</v>
      </c>
      <c r="AA5264" s="3">
        <v>25787.576394948897</v>
      </c>
      <c r="AB5264">
        <f t="shared" si="136"/>
        <v>60.728664746885897</v>
      </c>
      <c r="AC5264">
        <f t="shared" si="137"/>
        <v>5.821727640974574</v>
      </c>
    </row>
    <row r="5265" spans="1:29" x14ac:dyDescent="0.25">
      <c r="A5265" s="2">
        <v>5264</v>
      </c>
      <c r="B5265" s="3" t="s">
        <v>414</v>
      </c>
      <c r="C5265" s="3" t="s">
        <v>28</v>
      </c>
      <c r="D5265" s="3" t="s">
        <v>415</v>
      </c>
      <c r="E5265" s="3" t="s">
        <v>416</v>
      </c>
      <c r="F5265" s="3">
        <v>0.35</v>
      </c>
      <c r="G5265" s="3">
        <v>0.47</v>
      </c>
      <c r="H5265" s="3" t="s">
        <v>60</v>
      </c>
      <c r="I5265" s="2">
        <v>4110</v>
      </c>
      <c r="J5265" s="3" t="s">
        <v>77</v>
      </c>
      <c r="K5265" s="2">
        <v>4110</v>
      </c>
      <c r="L5265" s="3" t="s">
        <v>64</v>
      </c>
      <c r="M5265" s="3" t="s">
        <v>65</v>
      </c>
      <c r="N5265" s="3" t="s">
        <v>60</v>
      </c>
      <c r="O5265" s="3"/>
      <c r="P5265" s="3"/>
      <c r="Q5265" s="3"/>
      <c r="R5265" s="3">
        <v>0</v>
      </c>
      <c r="S5265" s="3">
        <v>1</v>
      </c>
      <c r="T5265" s="2">
        <v>25</v>
      </c>
      <c r="U5265" s="3">
        <v>1.1338965584593665</v>
      </c>
      <c r="V5265" s="3">
        <v>7.6641783668087626</v>
      </c>
      <c r="W5265" s="3">
        <v>0.78767969847236763</v>
      </c>
      <c r="X5265" s="3">
        <v>3275.1451774165753</v>
      </c>
      <c r="Y5265" s="3">
        <v>7.6641783668087626</v>
      </c>
      <c r="Z5265" s="3">
        <v>0.78767900212930386</v>
      </c>
      <c r="AA5265" s="3">
        <v>3275.1451774165753</v>
      </c>
      <c r="AB5265">
        <f t="shared" si="136"/>
        <v>7.6641783668087626</v>
      </c>
      <c r="AC5265">
        <f t="shared" si="137"/>
        <v>0.78767900212930386</v>
      </c>
    </row>
    <row r="5266" spans="1:29" x14ac:dyDescent="0.25">
      <c r="A5266" s="2">
        <v>5265</v>
      </c>
      <c r="B5266" s="3" t="s">
        <v>414</v>
      </c>
      <c r="C5266" s="3" t="s">
        <v>28</v>
      </c>
      <c r="D5266" s="3" t="s">
        <v>415</v>
      </c>
      <c r="E5266" s="3" t="s">
        <v>416</v>
      </c>
      <c r="F5266" s="3">
        <v>0.35</v>
      </c>
      <c r="G5266" s="3">
        <v>0.47</v>
      </c>
      <c r="H5266" s="3" t="s">
        <v>60</v>
      </c>
      <c r="I5266" s="2">
        <v>4110</v>
      </c>
      <c r="J5266" s="3" t="s">
        <v>77</v>
      </c>
      <c r="K5266" s="2">
        <v>4110</v>
      </c>
      <c r="L5266" s="3" t="s">
        <v>64</v>
      </c>
      <c r="M5266" s="3" t="s">
        <v>429</v>
      </c>
      <c r="N5266" s="3" t="s">
        <v>60</v>
      </c>
      <c r="O5266" s="3"/>
      <c r="P5266" s="3"/>
      <c r="Q5266" s="3"/>
      <c r="R5266" s="3">
        <v>0</v>
      </c>
      <c r="S5266" s="3">
        <v>1</v>
      </c>
      <c r="T5266" s="2">
        <v>113</v>
      </c>
      <c r="U5266" s="3">
        <v>5.077591021235814</v>
      </c>
      <c r="V5266" s="3">
        <v>13.732426808955433</v>
      </c>
      <c r="W5266" s="3">
        <v>1.0280797897908807</v>
      </c>
      <c r="X5266" s="3">
        <v>7437.443258595953</v>
      </c>
      <c r="Y5266" s="3">
        <v>13.732426808955433</v>
      </c>
      <c r="Z5266" s="3">
        <v>1.0280788809236958</v>
      </c>
      <c r="AA5266" s="3">
        <v>7437.443258595953</v>
      </c>
      <c r="AB5266">
        <f t="shared" si="136"/>
        <v>13.732426808955433</v>
      </c>
      <c r="AC5266">
        <f t="shared" si="137"/>
        <v>1.0280788809236958</v>
      </c>
    </row>
    <row r="5267" spans="1:29" x14ac:dyDescent="0.25">
      <c r="A5267" s="2">
        <v>5266</v>
      </c>
      <c r="B5267" s="3" t="s">
        <v>414</v>
      </c>
      <c r="C5267" s="3" t="s">
        <v>28</v>
      </c>
      <c r="D5267" s="3" t="s">
        <v>415</v>
      </c>
      <c r="E5267" s="3" t="s">
        <v>416</v>
      </c>
      <c r="F5267" s="3">
        <v>0.35</v>
      </c>
      <c r="G5267" s="3">
        <v>0.47</v>
      </c>
      <c r="H5267" s="3" t="s">
        <v>60</v>
      </c>
      <c r="I5267" s="2">
        <v>4112</v>
      </c>
      <c r="J5267" s="3" t="s">
        <v>217</v>
      </c>
      <c r="K5267" s="2">
        <v>4112</v>
      </c>
      <c r="L5267" s="3" t="s">
        <v>64</v>
      </c>
      <c r="M5267" s="3" t="s">
        <v>65</v>
      </c>
      <c r="N5267" s="3" t="s">
        <v>60</v>
      </c>
      <c r="O5267" s="3"/>
      <c r="P5267" s="3"/>
      <c r="Q5267" s="3"/>
      <c r="R5267" s="3">
        <v>0</v>
      </c>
      <c r="S5267" s="3">
        <v>1</v>
      </c>
      <c r="T5267" s="2">
        <v>5</v>
      </c>
      <c r="U5267" s="3">
        <v>2.4004187979099381E-2</v>
      </c>
      <c r="V5267" s="3">
        <v>0.14959375840956507</v>
      </c>
      <c r="W5267" s="3">
        <v>1.9468995913248674E-2</v>
      </c>
      <c r="X5267" s="3">
        <v>67.975211006212191</v>
      </c>
      <c r="Y5267" s="3">
        <v>0.14959375840956507</v>
      </c>
      <c r="Z5267" s="3">
        <v>1.9468978701810722E-2</v>
      </c>
      <c r="AA5267" s="3">
        <v>67.975211006212191</v>
      </c>
      <c r="AB5267">
        <f t="shared" si="136"/>
        <v>0.14959375840956507</v>
      </c>
      <c r="AC5267">
        <f t="shared" si="137"/>
        <v>1.9468978701810722E-2</v>
      </c>
    </row>
    <row r="5268" spans="1:29" x14ac:dyDescent="0.25">
      <c r="A5268" s="2">
        <v>5267</v>
      </c>
      <c r="B5268" s="3" t="s">
        <v>414</v>
      </c>
      <c r="C5268" s="3" t="s">
        <v>28</v>
      </c>
      <c r="D5268" s="3" t="s">
        <v>415</v>
      </c>
      <c r="E5268" s="3" t="s">
        <v>416</v>
      </c>
      <c r="F5268" s="3">
        <v>0.35</v>
      </c>
      <c r="G5268" s="3">
        <v>0.47</v>
      </c>
      <c r="H5268" s="3" t="s">
        <v>60</v>
      </c>
      <c r="I5268" s="2">
        <v>4130</v>
      </c>
      <c r="J5268" s="3" t="s">
        <v>260</v>
      </c>
      <c r="K5268" s="2">
        <v>4130</v>
      </c>
      <c r="L5268" s="3" t="s">
        <v>64</v>
      </c>
      <c r="M5268" s="3" t="s">
        <v>65</v>
      </c>
      <c r="N5268" s="3" t="s">
        <v>60</v>
      </c>
      <c r="O5268" s="3"/>
      <c r="P5268" s="3"/>
      <c r="Q5268" s="3"/>
      <c r="R5268" s="3">
        <v>0</v>
      </c>
      <c r="S5268" s="3">
        <v>1</v>
      </c>
      <c r="T5268" s="2">
        <v>2</v>
      </c>
      <c r="U5268" s="3">
        <v>4.3394366362807602E-3</v>
      </c>
      <c r="V5268" s="3">
        <v>3.5192452269798141E-2</v>
      </c>
      <c r="W5268" s="3">
        <v>4.606327762435249E-3</v>
      </c>
      <c r="X5268" s="3">
        <v>15.522866802672119</v>
      </c>
      <c r="Y5268" s="3">
        <v>3.5192452269798141E-2</v>
      </c>
      <c r="Z5268" s="3">
        <v>4.6063236902414402E-3</v>
      </c>
      <c r="AA5268" s="3">
        <v>15.522866802672119</v>
      </c>
      <c r="AB5268">
        <f t="shared" si="136"/>
        <v>3.5192452269798141E-2</v>
      </c>
      <c r="AC5268">
        <f t="shared" si="137"/>
        <v>4.6063236902414402E-3</v>
      </c>
    </row>
    <row r="5269" spans="1:29" x14ac:dyDescent="0.25">
      <c r="A5269" s="2">
        <v>5268</v>
      </c>
      <c r="B5269" s="3" t="s">
        <v>414</v>
      </c>
      <c r="C5269" s="3" t="s">
        <v>28</v>
      </c>
      <c r="D5269" s="3" t="s">
        <v>415</v>
      </c>
      <c r="E5269" s="3" t="s">
        <v>416</v>
      </c>
      <c r="F5269" s="3">
        <v>0.35</v>
      </c>
      <c r="G5269" s="3">
        <v>0.47</v>
      </c>
      <c r="H5269" s="3" t="s">
        <v>60</v>
      </c>
      <c r="I5269" s="2">
        <v>4140</v>
      </c>
      <c r="J5269" s="3" t="s">
        <v>130</v>
      </c>
      <c r="K5269" s="2">
        <v>4140</v>
      </c>
      <c r="L5269" s="3" t="s">
        <v>64</v>
      </c>
      <c r="M5269" s="3" t="s">
        <v>65</v>
      </c>
      <c r="N5269" s="3" t="s">
        <v>60</v>
      </c>
      <c r="O5269" s="3"/>
      <c r="P5269" s="3"/>
      <c r="Q5269" s="3"/>
      <c r="R5269" s="3">
        <v>0</v>
      </c>
      <c r="S5269" s="3">
        <v>1</v>
      </c>
      <c r="T5269" s="2">
        <v>3</v>
      </c>
      <c r="U5269" s="3">
        <v>2.2937660206883721E-3</v>
      </c>
      <c r="V5269" s="3">
        <v>1.6114992132841403E-2</v>
      </c>
      <c r="W5269" s="3">
        <v>5.8030810730608706E-3</v>
      </c>
      <c r="X5269" s="3">
        <v>7.5168627855348475</v>
      </c>
      <c r="Y5269" s="3">
        <v>1.6114992132841403E-2</v>
      </c>
      <c r="Z5269" s="3">
        <v>5.8030759428851731E-3</v>
      </c>
      <c r="AA5269" s="3">
        <v>7.5168627855348475</v>
      </c>
      <c r="AB5269">
        <f t="shared" si="136"/>
        <v>1.6114992132841403E-2</v>
      </c>
      <c r="AC5269">
        <f t="shared" si="137"/>
        <v>5.8030759428851731E-3</v>
      </c>
    </row>
    <row r="5270" spans="1:29" x14ac:dyDescent="0.25">
      <c r="A5270" s="2">
        <v>5269</v>
      </c>
      <c r="B5270" s="3" t="s">
        <v>414</v>
      </c>
      <c r="C5270" s="3" t="s">
        <v>28</v>
      </c>
      <c r="D5270" s="3" t="s">
        <v>415</v>
      </c>
      <c r="E5270" s="3" t="s">
        <v>416</v>
      </c>
      <c r="F5270" s="3">
        <v>0.35</v>
      </c>
      <c r="G5270" s="3">
        <v>0.47</v>
      </c>
      <c r="H5270" s="3" t="s">
        <v>60</v>
      </c>
      <c r="I5270" s="2">
        <v>4140</v>
      </c>
      <c r="J5270" s="3" t="s">
        <v>130</v>
      </c>
      <c r="K5270" s="2">
        <v>4140</v>
      </c>
      <c r="L5270" s="3" t="s">
        <v>64</v>
      </c>
      <c r="M5270" s="3" t="s">
        <v>430</v>
      </c>
      <c r="N5270" s="3" t="s">
        <v>60</v>
      </c>
      <c r="O5270" s="3"/>
      <c r="P5270" s="3"/>
      <c r="Q5270" s="3"/>
      <c r="R5270" s="3">
        <v>0</v>
      </c>
      <c r="S5270" s="3">
        <v>1</v>
      </c>
      <c r="T5270" s="2">
        <v>3</v>
      </c>
      <c r="U5270" s="3">
        <v>2.9158201090263391E-3</v>
      </c>
      <c r="V5270" s="3">
        <v>2.0357224940268204E-2</v>
      </c>
      <c r="W5270" s="3">
        <v>7.4503419161198112E-3</v>
      </c>
      <c r="X5270" s="3">
        <v>9.5152817722425489</v>
      </c>
      <c r="Y5270" s="3">
        <v>2.0357224940268204E-2</v>
      </c>
      <c r="Z5270" s="3">
        <v>7.4503353296939533E-3</v>
      </c>
      <c r="AA5270" s="3">
        <v>9.5152817722425489</v>
      </c>
      <c r="AB5270">
        <f t="shared" si="136"/>
        <v>2.0357224940268204E-2</v>
      </c>
      <c r="AC5270">
        <f t="shared" si="137"/>
        <v>7.4503353296939533E-3</v>
      </c>
    </row>
    <row r="5271" spans="1:29" x14ac:dyDescent="0.25">
      <c r="A5271" s="2">
        <v>5270</v>
      </c>
      <c r="B5271" s="3" t="s">
        <v>414</v>
      </c>
      <c r="C5271" s="3" t="s">
        <v>28</v>
      </c>
      <c r="D5271" s="3" t="s">
        <v>415</v>
      </c>
      <c r="E5271" s="3" t="s">
        <v>416</v>
      </c>
      <c r="F5271" s="3">
        <v>0.35</v>
      </c>
      <c r="G5271" s="3">
        <v>0.47</v>
      </c>
      <c r="H5271" s="3" t="s">
        <v>60</v>
      </c>
      <c r="I5271" s="2">
        <v>4200</v>
      </c>
      <c r="J5271" s="3" t="s">
        <v>78</v>
      </c>
      <c r="K5271" s="2">
        <v>4200</v>
      </c>
      <c r="L5271" s="3" t="s">
        <v>64</v>
      </c>
      <c r="M5271" s="3" t="s">
        <v>428</v>
      </c>
      <c r="N5271" s="3" t="s">
        <v>60</v>
      </c>
      <c r="O5271" s="3"/>
      <c r="P5271" s="3"/>
      <c r="Q5271" s="3"/>
      <c r="R5271" s="3">
        <v>0</v>
      </c>
      <c r="S5271" s="3">
        <v>1</v>
      </c>
      <c r="T5271" s="2">
        <v>7</v>
      </c>
      <c r="U5271" s="3">
        <v>0.31960779544476431</v>
      </c>
      <c r="V5271" s="3">
        <v>2.2151493586145312</v>
      </c>
      <c r="W5271" s="3">
        <v>0.27605015356654533</v>
      </c>
      <c r="X5271" s="3">
        <v>879.56632512512999</v>
      </c>
      <c r="Y5271" s="3">
        <v>2.2151493586145312</v>
      </c>
      <c r="Z5271" s="3">
        <v>0.27604990952622072</v>
      </c>
      <c r="AA5271" s="3">
        <v>879.56632512512999</v>
      </c>
      <c r="AB5271">
        <f t="shared" si="136"/>
        <v>2.2151493586145312</v>
      </c>
      <c r="AC5271">
        <f t="shared" si="137"/>
        <v>0.27604990952622072</v>
      </c>
    </row>
    <row r="5272" spans="1:29" x14ac:dyDescent="0.25">
      <c r="A5272" s="2">
        <v>5271</v>
      </c>
      <c r="B5272" s="3" t="s">
        <v>414</v>
      </c>
      <c r="C5272" s="3" t="s">
        <v>28</v>
      </c>
      <c r="D5272" s="3" t="s">
        <v>415</v>
      </c>
      <c r="E5272" s="3" t="s">
        <v>416</v>
      </c>
      <c r="F5272" s="3">
        <v>0.35</v>
      </c>
      <c r="G5272" s="3">
        <v>0.47</v>
      </c>
      <c r="H5272" s="3" t="s">
        <v>60</v>
      </c>
      <c r="I5272" s="2">
        <v>4200</v>
      </c>
      <c r="J5272" s="3" t="s">
        <v>78</v>
      </c>
      <c r="K5272" s="2">
        <v>4200</v>
      </c>
      <c r="L5272" s="3" t="s">
        <v>64</v>
      </c>
      <c r="M5272" s="3" t="s">
        <v>65</v>
      </c>
      <c r="N5272" s="3" t="s">
        <v>60</v>
      </c>
      <c r="O5272" s="3"/>
      <c r="P5272" s="3"/>
      <c r="Q5272" s="3"/>
      <c r="R5272" s="3">
        <v>0</v>
      </c>
      <c r="S5272" s="3">
        <v>1</v>
      </c>
      <c r="T5272" s="2">
        <v>2</v>
      </c>
      <c r="U5272" s="3">
        <v>4.691821192998849E-2</v>
      </c>
      <c r="V5272" s="3">
        <v>0.38493409884303059</v>
      </c>
      <c r="W5272" s="3">
        <v>5.1774669329036405E-2</v>
      </c>
      <c r="X5272" s="3">
        <v>169.3625368725634</v>
      </c>
      <c r="Y5272" s="3">
        <v>0.38493409884303059</v>
      </c>
      <c r="Z5272" s="3">
        <v>5.1774623557980008E-2</v>
      </c>
      <c r="AA5272" s="3">
        <v>169.3625368725634</v>
      </c>
      <c r="AB5272">
        <f t="shared" si="136"/>
        <v>0.38493409884303059</v>
      </c>
      <c r="AC5272">
        <f t="shared" si="137"/>
        <v>5.1774623557980008E-2</v>
      </c>
    </row>
    <row r="5273" spans="1:29" x14ac:dyDescent="0.25">
      <c r="A5273" s="2">
        <v>5272</v>
      </c>
      <c r="B5273" s="3" t="s">
        <v>414</v>
      </c>
      <c r="C5273" s="3" t="s">
        <v>28</v>
      </c>
      <c r="D5273" s="3" t="s">
        <v>415</v>
      </c>
      <c r="E5273" s="3" t="s">
        <v>416</v>
      </c>
      <c r="F5273" s="3">
        <v>0.35</v>
      </c>
      <c r="G5273" s="3">
        <v>0.47</v>
      </c>
      <c r="H5273" s="3" t="s">
        <v>60</v>
      </c>
      <c r="I5273" s="2">
        <v>4340</v>
      </c>
      <c r="J5273" s="3" t="s">
        <v>82</v>
      </c>
      <c r="K5273" s="2">
        <v>4340</v>
      </c>
      <c r="L5273" s="3" t="s">
        <v>64</v>
      </c>
      <c r="M5273" s="3" t="s">
        <v>428</v>
      </c>
      <c r="N5273" s="3" t="s">
        <v>60</v>
      </c>
      <c r="O5273" s="3"/>
      <c r="P5273" s="3"/>
      <c r="Q5273" s="3"/>
      <c r="R5273" s="3">
        <v>0</v>
      </c>
      <c r="S5273" s="3">
        <v>1</v>
      </c>
      <c r="T5273" s="2">
        <v>59</v>
      </c>
      <c r="U5273" s="3">
        <v>5.1831619795388661</v>
      </c>
      <c r="V5273" s="3">
        <v>18.173535997657044</v>
      </c>
      <c r="W5273" s="3">
        <v>2.021761326465386</v>
      </c>
      <c r="X5273" s="3">
        <v>8484.9710623970805</v>
      </c>
      <c r="Y5273" s="3">
        <v>18.173535997657044</v>
      </c>
      <c r="Z5273" s="3">
        <v>2.0217595391405663</v>
      </c>
      <c r="AA5273" s="3">
        <v>8484.9710623970805</v>
      </c>
      <c r="AB5273">
        <f t="shared" si="136"/>
        <v>18.173535997657044</v>
      </c>
      <c r="AC5273">
        <f t="shared" si="137"/>
        <v>2.0217595391405663</v>
      </c>
    </row>
    <row r="5274" spans="1:29" x14ac:dyDescent="0.25">
      <c r="A5274" s="2">
        <v>5273</v>
      </c>
      <c r="B5274" s="3" t="s">
        <v>414</v>
      </c>
      <c r="C5274" s="3" t="s">
        <v>28</v>
      </c>
      <c r="D5274" s="3" t="s">
        <v>415</v>
      </c>
      <c r="E5274" s="3" t="s">
        <v>416</v>
      </c>
      <c r="F5274" s="3">
        <v>0.35</v>
      </c>
      <c r="G5274" s="3">
        <v>0.47</v>
      </c>
      <c r="H5274" s="3" t="s">
        <v>60</v>
      </c>
      <c r="I5274" s="2">
        <v>4340</v>
      </c>
      <c r="J5274" s="3" t="s">
        <v>82</v>
      </c>
      <c r="K5274" s="2">
        <v>4340</v>
      </c>
      <c r="L5274" s="3" t="s">
        <v>64</v>
      </c>
      <c r="M5274" s="3" t="s">
        <v>65</v>
      </c>
      <c r="N5274" s="3" t="s">
        <v>60</v>
      </c>
      <c r="O5274" s="3"/>
      <c r="P5274" s="3"/>
      <c r="Q5274" s="3"/>
      <c r="R5274" s="3">
        <v>0</v>
      </c>
      <c r="S5274" s="3">
        <v>1</v>
      </c>
      <c r="T5274" s="2">
        <v>31</v>
      </c>
      <c r="U5274" s="3">
        <v>1.7244850183250162</v>
      </c>
      <c r="V5274" s="3">
        <v>12.430777875357851</v>
      </c>
      <c r="W5274" s="3">
        <v>1.5945607499090846</v>
      </c>
      <c r="X5274" s="3">
        <v>5504.3099112274986</v>
      </c>
      <c r="Y5274" s="3">
        <v>12.430777875357851</v>
      </c>
      <c r="Z5274" s="3">
        <v>1.5945593402481275</v>
      </c>
      <c r="AA5274" s="3">
        <v>5504.3099112274986</v>
      </c>
      <c r="AB5274">
        <f t="shared" si="136"/>
        <v>12.430777875357851</v>
      </c>
      <c r="AC5274">
        <f t="shared" si="137"/>
        <v>1.5945593402481275</v>
      </c>
    </row>
    <row r="5275" spans="1:29" x14ac:dyDescent="0.25">
      <c r="A5275" s="2">
        <v>5274</v>
      </c>
      <c r="B5275" s="3" t="s">
        <v>414</v>
      </c>
      <c r="C5275" s="3" t="s">
        <v>28</v>
      </c>
      <c r="D5275" s="3" t="s">
        <v>415</v>
      </c>
      <c r="E5275" s="3" t="s">
        <v>416</v>
      </c>
      <c r="F5275" s="3">
        <v>0.35</v>
      </c>
      <c r="G5275" s="3">
        <v>0.47</v>
      </c>
      <c r="H5275" s="3" t="s">
        <v>60</v>
      </c>
      <c r="I5275" s="2">
        <v>4340</v>
      </c>
      <c r="J5275" s="3" t="s">
        <v>82</v>
      </c>
      <c r="K5275" s="2">
        <v>4340</v>
      </c>
      <c r="L5275" s="3" t="s">
        <v>64</v>
      </c>
      <c r="M5275" s="3" t="s">
        <v>429</v>
      </c>
      <c r="N5275" s="3" t="s">
        <v>60</v>
      </c>
      <c r="O5275" s="3"/>
      <c r="P5275" s="3"/>
      <c r="Q5275" s="3"/>
      <c r="R5275" s="3">
        <v>0</v>
      </c>
      <c r="S5275" s="3">
        <v>1</v>
      </c>
      <c r="T5275" s="2">
        <v>28</v>
      </c>
      <c r="U5275" s="3">
        <v>1.9537868106788043</v>
      </c>
      <c r="V5275" s="3">
        <v>7.6408169633929752</v>
      </c>
      <c r="W5275" s="3">
        <v>0.8847008939491251</v>
      </c>
      <c r="X5275" s="3">
        <v>3431.4008346607011</v>
      </c>
      <c r="Y5275" s="3">
        <v>7.6408169633929752</v>
      </c>
      <c r="Z5275" s="3">
        <v>0.88470011183511277</v>
      </c>
      <c r="AA5275" s="3">
        <v>3431.4008346607011</v>
      </c>
      <c r="AB5275">
        <f t="shared" si="136"/>
        <v>7.6408169633929752</v>
      </c>
      <c r="AC5275">
        <f t="shared" si="137"/>
        <v>0.88470011183511277</v>
      </c>
    </row>
    <row r="5276" spans="1:29" x14ac:dyDescent="0.25">
      <c r="A5276" s="2">
        <v>5275</v>
      </c>
      <c r="B5276" s="3" t="s">
        <v>414</v>
      </c>
      <c r="C5276" s="3" t="s">
        <v>28</v>
      </c>
      <c r="D5276" s="3" t="s">
        <v>415</v>
      </c>
      <c r="E5276" s="3" t="s">
        <v>416</v>
      </c>
      <c r="F5276" s="3">
        <v>0.35</v>
      </c>
      <c r="G5276" s="3">
        <v>0.47</v>
      </c>
      <c r="H5276" s="3" t="s">
        <v>60</v>
      </c>
      <c r="I5276" s="2">
        <v>4340</v>
      </c>
      <c r="J5276" s="3" t="s">
        <v>82</v>
      </c>
      <c r="K5276" s="2">
        <v>4340</v>
      </c>
      <c r="L5276" s="3" t="s">
        <v>64</v>
      </c>
      <c r="M5276" s="3" t="s">
        <v>430</v>
      </c>
      <c r="N5276" s="3" t="s">
        <v>60</v>
      </c>
      <c r="O5276" s="3"/>
      <c r="P5276" s="3"/>
      <c r="Q5276" s="3"/>
      <c r="R5276" s="3">
        <v>0</v>
      </c>
      <c r="S5276" s="3">
        <v>1</v>
      </c>
      <c r="T5276" s="2">
        <v>20</v>
      </c>
      <c r="U5276" s="3">
        <v>1.4466713681708372</v>
      </c>
      <c r="V5276" s="3">
        <v>11.389416425146342</v>
      </c>
      <c r="W5276" s="3">
        <v>1.4722400721893139</v>
      </c>
      <c r="X5276" s="3">
        <v>5285.4580472160933</v>
      </c>
      <c r="Y5276" s="3">
        <v>11.389416425146342</v>
      </c>
      <c r="Z5276" s="3">
        <v>1.4722387706651485</v>
      </c>
      <c r="AA5276" s="3">
        <v>5285.4580472160933</v>
      </c>
      <c r="AB5276">
        <f t="shared" si="136"/>
        <v>11.389416425146342</v>
      </c>
      <c r="AC5276">
        <f t="shared" si="137"/>
        <v>1.4722387706651485</v>
      </c>
    </row>
    <row r="5277" spans="1:29" x14ac:dyDescent="0.25">
      <c r="A5277" s="2">
        <v>5276</v>
      </c>
      <c r="B5277" s="3" t="s">
        <v>414</v>
      </c>
      <c r="C5277" s="3" t="s">
        <v>28</v>
      </c>
      <c r="D5277" s="3" t="s">
        <v>415</v>
      </c>
      <c r="E5277" s="3" t="s">
        <v>416</v>
      </c>
      <c r="F5277" s="3">
        <v>0.35</v>
      </c>
      <c r="G5277" s="3">
        <v>0.47</v>
      </c>
      <c r="H5277" s="3" t="s">
        <v>60</v>
      </c>
      <c r="I5277" s="2">
        <v>4410</v>
      </c>
      <c r="J5277" s="3" t="s">
        <v>276</v>
      </c>
      <c r="K5277" s="2">
        <v>4410</v>
      </c>
      <c r="L5277" s="3" t="s">
        <v>64</v>
      </c>
      <c r="M5277" s="3" t="s">
        <v>428</v>
      </c>
      <c r="N5277" s="3" t="s">
        <v>60</v>
      </c>
      <c r="O5277" s="3"/>
      <c r="P5277" s="3"/>
      <c r="Q5277" s="3"/>
      <c r="R5277" s="3">
        <v>0</v>
      </c>
      <c r="S5277" s="3">
        <v>1</v>
      </c>
      <c r="T5277" s="2">
        <v>25</v>
      </c>
      <c r="U5277" s="3">
        <v>2.3750011471976746</v>
      </c>
      <c r="V5277" s="3">
        <v>11.829086325982752</v>
      </c>
      <c r="W5277" s="3">
        <v>1.8530680433315212</v>
      </c>
      <c r="X5277" s="3">
        <v>5454.7034564555152</v>
      </c>
      <c r="Y5277" s="3">
        <v>11.829086325982752</v>
      </c>
      <c r="Z5277" s="3">
        <v>1.8530664051388921</v>
      </c>
      <c r="AA5277" s="3">
        <v>5454.7034564555152</v>
      </c>
      <c r="AB5277">
        <f t="shared" si="136"/>
        <v>11.829086325982752</v>
      </c>
      <c r="AC5277">
        <f t="shared" si="137"/>
        <v>1.8530664051388921</v>
      </c>
    </row>
    <row r="5278" spans="1:29" x14ac:dyDescent="0.25">
      <c r="A5278" s="2">
        <v>5277</v>
      </c>
      <c r="B5278" s="3" t="s">
        <v>414</v>
      </c>
      <c r="C5278" s="3" t="s">
        <v>28</v>
      </c>
      <c r="D5278" s="3" t="s">
        <v>415</v>
      </c>
      <c r="E5278" s="3" t="s">
        <v>416</v>
      </c>
      <c r="F5278" s="3">
        <v>0.35</v>
      </c>
      <c r="G5278" s="3">
        <v>0.47</v>
      </c>
      <c r="H5278" s="3" t="s">
        <v>60</v>
      </c>
      <c r="I5278" s="2">
        <v>4410</v>
      </c>
      <c r="J5278" s="3" t="s">
        <v>276</v>
      </c>
      <c r="K5278" s="2">
        <v>4410</v>
      </c>
      <c r="L5278" s="3" t="s">
        <v>64</v>
      </c>
      <c r="M5278" s="3" t="s">
        <v>429</v>
      </c>
      <c r="N5278" s="3" t="s">
        <v>60</v>
      </c>
      <c r="O5278" s="3"/>
      <c r="P5278" s="3"/>
      <c r="Q5278" s="3"/>
      <c r="R5278" s="3">
        <v>0</v>
      </c>
      <c r="S5278" s="3">
        <v>1</v>
      </c>
      <c r="T5278" s="2">
        <v>20</v>
      </c>
      <c r="U5278" s="3">
        <v>0.43403236031708126</v>
      </c>
      <c r="V5278" s="3">
        <v>2.3672922589260179</v>
      </c>
      <c r="W5278" s="3">
        <v>0.35939318476067927</v>
      </c>
      <c r="X5278" s="3">
        <v>1069.712903241636</v>
      </c>
      <c r="Y5278" s="3">
        <v>2.3672922589260179</v>
      </c>
      <c r="Z5278" s="3">
        <v>0.35939286704149537</v>
      </c>
      <c r="AA5278" s="3">
        <v>1069.712903241636</v>
      </c>
      <c r="AB5278">
        <f t="shared" si="136"/>
        <v>2.3672922589260179</v>
      </c>
      <c r="AC5278">
        <f t="shared" si="137"/>
        <v>0.35939286704149537</v>
      </c>
    </row>
    <row r="5279" spans="1:29" x14ac:dyDescent="0.25">
      <c r="A5279" s="2">
        <v>5278</v>
      </c>
      <c r="B5279" s="3" t="s">
        <v>414</v>
      </c>
      <c r="C5279" s="3" t="s">
        <v>28</v>
      </c>
      <c r="D5279" s="3" t="s">
        <v>415</v>
      </c>
      <c r="E5279" s="3" t="s">
        <v>416</v>
      </c>
      <c r="F5279" s="3">
        <v>0.35</v>
      </c>
      <c r="G5279" s="3">
        <v>0.47</v>
      </c>
      <c r="H5279" s="3" t="s">
        <v>60</v>
      </c>
      <c r="I5279" s="2">
        <v>4430</v>
      </c>
      <c r="J5279" s="3" t="s">
        <v>84</v>
      </c>
      <c r="K5279" s="2">
        <v>4430</v>
      </c>
      <c r="L5279" s="3" t="s">
        <v>64</v>
      </c>
      <c r="M5279" s="3" t="s">
        <v>428</v>
      </c>
      <c r="N5279" s="3" t="s">
        <v>60</v>
      </c>
      <c r="O5279" s="3"/>
      <c r="P5279" s="3"/>
      <c r="Q5279" s="3"/>
      <c r="R5279" s="3">
        <v>0</v>
      </c>
      <c r="S5279" s="3">
        <v>1</v>
      </c>
      <c r="T5279" s="2">
        <v>31</v>
      </c>
      <c r="U5279" s="3">
        <v>3.8799051465859589</v>
      </c>
      <c r="V5279" s="3">
        <v>18.131275611895809</v>
      </c>
      <c r="W5279" s="3">
        <v>3.0430983452764955</v>
      </c>
      <c r="X5279" s="3">
        <v>7421.6833584630267</v>
      </c>
      <c r="Y5279" s="3">
        <v>18.131275611895809</v>
      </c>
      <c r="Z5279" s="3">
        <v>3.0430956550453949</v>
      </c>
      <c r="AA5279" s="3">
        <v>7421.6833584630267</v>
      </c>
      <c r="AB5279">
        <f t="shared" si="136"/>
        <v>18.131275611895809</v>
      </c>
      <c r="AC5279">
        <f t="shared" si="137"/>
        <v>3.0430956550453949</v>
      </c>
    </row>
    <row r="5280" spans="1:29" x14ac:dyDescent="0.25">
      <c r="A5280" s="2">
        <v>5279</v>
      </c>
      <c r="B5280" s="3" t="s">
        <v>414</v>
      </c>
      <c r="C5280" s="3" t="s">
        <v>28</v>
      </c>
      <c r="D5280" s="3" t="s">
        <v>415</v>
      </c>
      <c r="E5280" s="3" t="s">
        <v>416</v>
      </c>
      <c r="F5280" s="3">
        <v>0.35</v>
      </c>
      <c r="G5280" s="3">
        <v>0.47</v>
      </c>
      <c r="H5280" s="3" t="s">
        <v>60</v>
      </c>
      <c r="I5280" s="2">
        <v>4430</v>
      </c>
      <c r="J5280" s="3" t="s">
        <v>84</v>
      </c>
      <c r="K5280" s="2">
        <v>4430</v>
      </c>
      <c r="L5280" s="3" t="s">
        <v>64</v>
      </c>
      <c r="M5280" s="3" t="s">
        <v>429</v>
      </c>
      <c r="N5280" s="3" t="s">
        <v>60</v>
      </c>
      <c r="O5280" s="3"/>
      <c r="P5280" s="3"/>
      <c r="Q5280" s="3"/>
      <c r="R5280" s="3">
        <v>0</v>
      </c>
      <c r="S5280" s="3">
        <v>1</v>
      </c>
      <c r="T5280" s="2">
        <v>24</v>
      </c>
      <c r="U5280" s="3">
        <v>6.8117558829850169E-2</v>
      </c>
      <c r="V5280" s="3">
        <v>0.26315499188220098</v>
      </c>
      <c r="W5280" s="3">
        <v>4.8796450447615852E-2</v>
      </c>
      <c r="X5280" s="3">
        <v>106.19330678357178</v>
      </c>
      <c r="Y5280" s="3">
        <v>0.26315499188220098</v>
      </c>
      <c r="Z5280" s="3">
        <v>4.8796407309434409E-2</v>
      </c>
      <c r="AA5280" s="3">
        <v>106.19330678357178</v>
      </c>
      <c r="AB5280">
        <f t="shared" si="136"/>
        <v>0.26315499188220098</v>
      </c>
      <c r="AC5280">
        <f t="shared" si="137"/>
        <v>4.8796407309434409E-2</v>
      </c>
    </row>
    <row r="5281" spans="1:29" x14ac:dyDescent="0.25">
      <c r="A5281" s="2">
        <v>5280</v>
      </c>
      <c r="B5281" s="3" t="s">
        <v>414</v>
      </c>
      <c r="C5281" s="3" t="s">
        <v>28</v>
      </c>
      <c r="D5281" s="3" t="s">
        <v>415</v>
      </c>
      <c r="E5281" s="3" t="s">
        <v>416</v>
      </c>
      <c r="F5281" s="3">
        <v>0.35</v>
      </c>
      <c r="G5281" s="3">
        <v>0.47</v>
      </c>
      <c r="H5281" s="3" t="s">
        <v>60</v>
      </c>
      <c r="I5281" s="2">
        <v>5100</v>
      </c>
      <c r="J5281" s="3" t="s">
        <v>85</v>
      </c>
      <c r="K5281" s="2">
        <v>5100</v>
      </c>
      <c r="L5281" s="3" t="s">
        <v>64</v>
      </c>
      <c r="M5281" s="3" t="s">
        <v>428</v>
      </c>
      <c r="N5281" s="3" t="s">
        <v>60</v>
      </c>
      <c r="O5281" s="3"/>
      <c r="P5281" s="3"/>
      <c r="Q5281" s="3"/>
      <c r="R5281" s="3">
        <v>0</v>
      </c>
      <c r="S5281" s="3">
        <v>1</v>
      </c>
      <c r="T5281" s="2">
        <v>2</v>
      </c>
      <c r="U5281" s="3">
        <v>6.50553347718478E-2</v>
      </c>
      <c r="V5281" s="3">
        <v>0.39254249181939554</v>
      </c>
      <c r="W5281" s="3">
        <v>4.7011731797960664E-2</v>
      </c>
      <c r="X5281" s="3">
        <v>151.47134748366074</v>
      </c>
      <c r="Y5281" s="3">
        <v>0.39254249181939554</v>
      </c>
      <c r="Z5281" s="3">
        <v>4.7011690237547997E-2</v>
      </c>
      <c r="AA5281" s="3">
        <v>151.47134748366074</v>
      </c>
      <c r="AB5281">
        <f t="shared" si="136"/>
        <v>0.39254249181939554</v>
      </c>
      <c r="AC5281">
        <f t="shared" si="137"/>
        <v>4.7011690237547997E-2</v>
      </c>
    </row>
    <row r="5282" spans="1:29" x14ac:dyDescent="0.25">
      <c r="A5282" s="2">
        <v>5281</v>
      </c>
      <c r="B5282" s="3" t="s">
        <v>414</v>
      </c>
      <c r="C5282" s="3" t="s">
        <v>28</v>
      </c>
      <c r="D5282" s="3" t="s">
        <v>415</v>
      </c>
      <c r="E5282" s="3" t="s">
        <v>416</v>
      </c>
      <c r="F5282" s="3">
        <v>0.35</v>
      </c>
      <c r="G5282" s="3">
        <v>0.47</v>
      </c>
      <c r="H5282" s="3" t="s">
        <v>60</v>
      </c>
      <c r="I5282" s="2">
        <v>5300</v>
      </c>
      <c r="J5282" s="3" t="s">
        <v>88</v>
      </c>
      <c r="K5282" s="2">
        <v>5300</v>
      </c>
      <c r="L5282" s="3" t="s">
        <v>64</v>
      </c>
      <c r="M5282" s="3" t="s">
        <v>428</v>
      </c>
      <c r="N5282" s="3" t="s">
        <v>60</v>
      </c>
      <c r="O5282" s="3"/>
      <c r="P5282" s="3"/>
      <c r="Q5282" s="3"/>
      <c r="R5282" s="3">
        <v>0</v>
      </c>
      <c r="S5282" s="3">
        <v>1</v>
      </c>
      <c r="T5282" s="2">
        <v>82</v>
      </c>
      <c r="U5282" s="3">
        <v>7.4801315050723849</v>
      </c>
      <c r="V5282" s="3">
        <v>0.8493571053992971</v>
      </c>
      <c r="W5282" s="3">
        <v>1.9741673300927891E-2</v>
      </c>
      <c r="X5282" s="3">
        <v>6081.6939734216121</v>
      </c>
      <c r="Y5282" s="3">
        <v>0.8493571053992971</v>
      </c>
      <c r="Z5282" s="3">
        <v>1.9741655848431308E-2</v>
      </c>
      <c r="AA5282" s="3">
        <v>6081.6939734216121</v>
      </c>
      <c r="AB5282">
        <f t="shared" si="136"/>
        <v>0.8493571053992971</v>
      </c>
      <c r="AC5282">
        <f t="shared" si="137"/>
        <v>1.9741655848431308E-2</v>
      </c>
    </row>
    <row r="5283" spans="1:29" x14ac:dyDescent="0.25">
      <c r="A5283" s="2">
        <v>5282</v>
      </c>
      <c r="B5283" s="3" t="s">
        <v>414</v>
      </c>
      <c r="C5283" s="3" t="s">
        <v>28</v>
      </c>
      <c r="D5283" s="3" t="s">
        <v>415</v>
      </c>
      <c r="E5283" s="3" t="s">
        <v>416</v>
      </c>
      <c r="F5283" s="3">
        <v>0.35</v>
      </c>
      <c r="G5283" s="3">
        <v>0.47</v>
      </c>
      <c r="H5283" s="3" t="s">
        <v>60</v>
      </c>
      <c r="I5283" s="2">
        <v>5300</v>
      </c>
      <c r="J5283" s="3" t="s">
        <v>88</v>
      </c>
      <c r="K5283" s="2">
        <v>5300</v>
      </c>
      <c r="L5283" s="3" t="s">
        <v>64</v>
      </c>
      <c r="M5283" s="3" t="s">
        <v>429</v>
      </c>
      <c r="N5283" s="3" t="s">
        <v>60</v>
      </c>
      <c r="O5283" s="3"/>
      <c r="P5283" s="3"/>
      <c r="Q5283" s="3"/>
      <c r="R5283" s="3">
        <v>0</v>
      </c>
      <c r="S5283" s="3">
        <v>1</v>
      </c>
      <c r="T5283" s="2">
        <v>30</v>
      </c>
      <c r="U5283" s="3">
        <v>2.1857958416062782</v>
      </c>
      <c r="V5283" s="3">
        <v>0.22343867723569721</v>
      </c>
      <c r="W5283" s="3">
        <v>1.6090110517155516E-3</v>
      </c>
      <c r="X5283" s="3">
        <v>1442.5843340601721</v>
      </c>
      <c r="Y5283" s="3">
        <v>0.22343867723569721</v>
      </c>
      <c r="Z5283" s="3">
        <v>1.6090096292799031E-3</v>
      </c>
      <c r="AA5283" s="3">
        <v>1442.5843340601721</v>
      </c>
      <c r="AB5283">
        <f t="shared" si="136"/>
        <v>0.22343867723569721</v>
      </c>
      <c r="AC5283">
        <f t="shared" si="137"/>
        <v>1.6090096292799031E-3</v>
      </c>
    </row>
    <row r="5284" spans="1:29" x14ac:dyDescent="0.25">
      <c r="A5284" s="2">
        <v>5283</v>
      </c>
      <c r="B5284" s="3" t="s">
        <v>414</v>
      </c>
      <c r="C5284" s="3" t="s">
        <v>28</v>
      </c>
      <c r="D5284" s="3" t="s">
        <v>415</v>
      </c>
      <c r="E5284" s="3" t="s">
        <v>416</v>
      </c>
      <c r="F5284" s="3">
        <v>0.35</v>
      </c>
      <c r="G5284" s="3">
        <v>0.47</v>
      </c>
      <c r="H5284" s="3" t="s">
        <v>60</v>
      </c>
      <c r="I5284" s="2">
        <v>5300</v>
      </c>
      <c r="J5284" s="3" t="s">
        <v>88</v>
      </c>
      <c r="K5284" s="2">
        <v>5300</v>
      </c>
      <c r="L5284" s="3" t="s">
        <v>64</v>
      </c>
      <c r="M5284" s="3" t="s">
        <v>430</v>
      </c>
      <c r="N5284" s="3" t="s">
        <v>60</v>
      </c>
      <c r="O5284" s="3"/>
      <c r="P5284" s="3"/>
      <c r="Q5284" s="3"/>
      <c r="R5284" s="3">
        <v>0</v>
      </c>
      <c r="S5284" s="3">
        <v>1</v>
      </c>
      <c r="T5284" s="2">
        <v>5</v>
      </c>
      <c r="U5284" s="3">
        <v>0.11291260967428784</v>
      </c>
      <c r="V5284" s="3">
        <v>0.81525768795830011</v>
      </c>
      <c r="W5284" s="3">
        <v>0.10814115159729423</v>
      </c>
      <c r="X5284" s="3">
        <v>400.25746021973293</v>
      </c>
      <c r="Y5284" s="3">
        <v>0.81525768795830011</v>
      </c>
      <c r="Z5284" s="3">
        <v>0.10814105599581959</v>
      </c>
      <c r="AA5284" s="3">
        <v>400.25746021973293</v>
      </c>
      <c r="AB5284">
        <f t="shared" si="136"/>
        <v>0.81525768795830011</v>
      </c>
      <c r="AC5284">
        <f t="shared" si="137"/>
        <v>0.10814105599581959</v>
      </c>
    </row>
    <row r="5285" spans="1:29" x14ac:dyDescent="0.25">
      <c r="A5285" s="2">
        <v>5284</v>
      </c>
      <c r="B5285" s="3" t="s">
        <v>414</v>
      </c>
      <c r="C5285" s="3" t="s">
        <v>28</v>
      </c>
      <c r="D5285" s="3" t="s">
        <v>415</v>
      </c>
      <c r="E5285" s="3" t="s">
        <v>416</v>
      </c>
      <c r="F5285" s="3">
        <v>0.35</v>
      </c>
      <c r="G5285" s="3">
        <v>0.47</v>
      </c>
      <c r="H5285" s="3" t="s">
        <v>60</v>
      </c>
      <c r="I5285" s="2">
        <v>5400</v>
      </c>
      <c r="J5285" s="3" t="s">
        <v>89</v>
      </c>
      <c r="K5285" s="2">
        <v>5400</v>
      </c>
      <c r="L5285" s="3" t="s">
        <v>64</v>
      </c>
      <c r="M5285" s="3" t="s">
        <v>430</v>
      </c>
      <c r="N5285" s="3" t="s">
        <v>60</v>
      </c>
      <c r="O5285" s="3"/>
      <c r="P5285" s="3"/>
      <c r="Q5285" s="3"/>
      <c r="R5285" s="3">
        <v>0</v>
      </c>
      <c r="S5285" s="3">
        <v>1</v>
      </c>
      <c r="T5285" s="2">
        <v>19</v>
      </c>
      <c r="U5285" s="3">
        <v>1.5898264993602111</v>
      </c>
      <c r="V5285" s="3">
        <v>0.9369215180223307</v>
      </c>
      <c r="W5285" s="3">
        <v>0.12348558888139054</v>
      </c>
      <c r="X5285" s="3">
        <v>407.27775097761673</v>
      </c>
      <c r="Y5285" s="3">
        <v>0.9369215180223307</v>
      </c>
      <c r="Z5285" s="3">
        <v>0.12348547971476695</v>
      </c>
      <c r="AA5285" s="3">
        <v>407.27775097761673</v>
      </c>
      <c r="AB5285">
        <f t="shared" si="136"/>
        <v>0.9369215180223307</v>
      </c>
      <c r="AC5285">
        <f t="shared" si="137"/>
        <v>0.12348547971476695</v>
      </c>
    </row>
    <row r="5286" spans="1:29" x14ac:dyDescent="0.25">
      <c r="A5286" s="2">
        <v>5285</v>
      </c>
      <c r="B5286" s="3" t="s">
        <v>414</v>
      </c>
      <c r="C5286" s="3" t="s">
        <v>28</v>
      </c>
      <c r="D5286" s="3" t="s">
        <v>415</v>
      </c>
      <c r="E5286" s="3" t="s">
        <v>416</v>
      </c>
      <c r="F5286" s="3">
        <v>0.35</v>
      </c>
      <c r="G5286" s="3">
        <v>0.47</v>
      </c>
      <c r="H5286" s="3" t="s">
        <v>60</v>
      </c>
      <c r="I5286" s="2">
        <v>6153</v>
      </c>
      <c r="J5286" s="3" t="s">
        <v>131</v>
      </c>
      <c r="K5286" s="2">
        <v>6153</v>
      </c>
      <c r="L5286" s="3" t="s">
        <v>64</v>
      </c>
      <c r="M5286" s="3" t="s">
        <v>65</v>
      </c>
      <c r="N5286" s="3" t="s">
        <v>60</v>
      </c>
      <c r="O5286" s="3"/>
      <c r="P5286" s="3"/>
      <c r="Q5286" s="3"/>
      <c r="R5286" s="3">
        <v>0</v>
      </c>
      <c r="S5286" s="3">
        <v>1</v>
      </c>
      <c r="T5286" s="2">
        <v>6</v>
      </c>
      <c r="U5286" s="3">
        <v>6.798639539541196E-3</v>
      </c>
      <c r="V5286" s="3">
        <v>4.7186877312369702E-2</v>
      </c>
      <c r="W5286" s="3">
        <v>5.6186773024668223E-3</v>
      </c>
      <c r="X5286" s="3">
        <v>19.591865857928802</v>
      </c>
      <c r="Y5286" s="3">
        <v>4.7186877312369702E-2</v>
      </c>
      <c r="Z5286" s="3">
        <v>5.6186723353120688E-3</v>
      </c>
      <c r="AA5286" s="3">
        <v>19.591865857928802</v>
      </c>
      <c r="AB5286">
        <f t="shared" si="136"/>
        <v>4.7186877312369702E-2</v>
      </c>
      <c r="AC5286">
        <f t="shared" si="137"/>
        <v>5.6186723353120688E-3</v>
      </c>
    </row>
    <row r="5287" spans="1:29" x14ac:dyDescent="0.25">
      <c r="A5287" s="2">
        <v>5286</v>
      </c>
      <c r="B5287" s="3" t="s">
        <v>414</v>
      </c>
      <c r="C5287" s="3" t="s">
        <v>28</v>
      </c>
      <c r="D5287" s="3" t="s">
        <v>415</v>
      </c>
      <c r="E5287" s="3" t="s">
        <v>416</v>
      </c>
      <c r="F5287" s="3">
        <v>0.35</v>
      </c>
      <c r="G5287" s="3">
        <v>0.47</v>
      </c>
      <c r="H5287" s="3" t="s">
        <v>60</v>
      </c>
      <c r="I5287" s="2">
        <v>6170</v>
      </c>
      <c r="J5287" s="3" t="s">
        <v>94</v>
      </c>
      <c r="K5287" s="2">
        <v>6170</v>
      </c>
      <c r="L5287" s="3" t="s">
        <v>64</v>
      </c>
      <c r="M5287" s="3" t="s">
        <v>428</v>
      </c>
      <c r="N5287" s="3" t="s">
        <v>60</v>
      </c>
      <c r="O5287" s="3"/>
      <c r="P5287" s="3"/>
      <c r="Q5287" s="3"/>
      <c r="R5287" s="3">
        <v>0</v>
      </c>
      <c r="S5287" s="3">
        <v>1</v>
      </c>
      <c r="T5287" s="2">
        <v>170</v>
      </c>
      <c r="U5287" s="3">
        <v>10.965997783768293</v>
      </c>
      <c r="V5287" s="3">
        <v>56.545661047594024</v>
      </c>
      <c r="W5287" s="3">
        <v>5.9810073747514743</v>
      </c>
      <c r="X5287" s="3">
        <v>21151.396814967698</v>
      </c>
      <c r="Y5287" s="3">
        <v>56.545661047594024</v>
      </c>
      <c r="Z5287" s="3">
        <v>5.9810020872811922</v>
      </c>
      <c r="AA5287" s="3">
        <v>21151.396814967698</v>
      </c>
      <c r="AB5287">
        <f t="shared" si="136"/>
        <v>56.545661047594024</v>
      </c>
      <c r="AC5287">
        <f t="shared" si="137"/>
        <v>5.9810020872811922</v>
      </c>
    </row>
    <row r="5288" spans="1:29" x14ac:dyDescent="0.25">
      <c r="A5288" s="2">
        <v>5287</v>
      </c>
      <c r="B5288" s="3" t="s">
        <v>414</v>
      </c>
      <c r="C5288" s="3" t="s">
        <v>28</v>
      </c>
      <c r="D5288" s="3" t="s">
        <v>415</v>
      </c>
      <c r="E5288" s="3" t="s">
        <v>416</v>
      </c>
      <c r="F5288" s="3">
        <v>0.35</v>
      </c>
      <c r="G5288" s="3">
        <v>0.47</v>
      </c>
      <c r="H5288" s="3" t="s">
        <v>60</v>
      </c>
      <c r="I5288" s="2">
        <v>6170</v>
      </c>
      <c r="J5288" s="3" t="s">
        <v>94</v>
      </c>
      <c r="K5288" s="2">
        <v>6170</v>
      </c>
      <c r="L5288" s="3" t="s">
        <v>64</v>
      </c>
      <c r="M5288" s="3" t="s">
        <v>65</v>
      </c>
      <c r="N5288" s="3" t="s">
        <v>60</v>
      </c>
      <c r="O5288" s="3"/>
      <c r="P5288" s="3"/>
      <c r="Q5288" s="3"/>
      <c r="R5288" s="3">
        <v>0</v>
      </c>
      <c r="S5288" s="3">
        <v>1</v>
      </c>
      <c r="T5288" s="2">
        <v>12</v>
      </c>
      <c r="U5288" s="3">
        <v>0.37261903223153892</v>
      </c>
      <c r="V5288" s="3">
        <v>2.8931292200421694</v>
      </c>
      <c r="W5288" s="3">
        <v>0.36867584189405039</v>
      </c>
      <c r="X5288" s="3">
        <v>1303.3391729784632</v>
      </c>
      <c r="Y5288" s="3">
        <v>2.8931292200421694</v>
      </c>
      <c r="Z5288" s="3">
        <v>0.36867551596859399</v>
      </c>
      <c r="AA5288" s="3">
        <v>1303.3391729784632</v>
      </c>
      <c r="AB5288">
        <f t="shared" si="136"/>
        <v>2.8931292200421694</v>
      </c>
      <c r="AC5288">
        <f t="shared" si="137"/>
        <v>0.36867551596859399</v>
      </c>
    </row>
    <row r="5289" spans="1:29" x14ac:dyDescent="0.25">
      <c r="A5289" s="2">
        <v>5288</v>
      </c>
      <c r="B5289" s="3" t="s">
        <v>414</v>
      </c>
      <c r="C5289" s="3" t="s">
        <v>28</v>
      </c>
      <c r="D5289" s="3" t="s">
        <v>415</v>
      </c>
      <c r="E5289" s="3" t="s">
        <v>416</v>
      </c>
      <c r="F5289" s="3">
        <v>0.35</v>
      </c>
      <c r="G5289" s="3">
        <v>0.47</v>
      </c>
      <c r="H5289" s="3" t="s">
        <v>60</v>
      </c>
      <c r="I5289" s="2">
        <v>6170</v>
      </c>
      <c r="J5289" s="3" t="s">
        <v>94</v>
      </c>
      <c r="K5289" s="2">
        <v>6170</v>
      </c>
      <c r="L5289" s="3" t="s">
        <v>64</v>
      </c>
      <c r="M5289" s="3" t="s">
        <v>429</v>
      </c>
      <c r="N5289" s="3" t="s">
        <v>60</v>
      </c>
      <c r="O5289" s="3"/>
      <c r="P5289" s="3"/>
      <c r="Q5289" s="3"/>
      <c r="R5289" s="3">
        <v>0</v>
      </c>
      <c r="S5289" s="3">
        <v>1</v>
      </c>
      <c r="T5289" s="2">
        <v>72</v>
      </c>
      <c r="U5289" s="3">
        <v>3.5117127125069776</v>
      </c>
      <c r="V5289" s="3">
        <v>20.579828538748245</v>
      </c>
      <c r="W5289" s="3">
        <v>2.2468548373693271</v>
      </c>
      <c r="X5289" s="3">
        <v>7912.6354987314135</v>
      </c>
      <c r="Y5289" s="3">
        <v>20.579828538748245</v>
      </c>
      <c r="Z5289" s="3">
        <v>2.2468528510520684</v>
      </c>
      <c r="AA5289" s="3">
        <v>7912.6354987314135</v>
      </c>
      <c r="AB5289">
        <f t="shared" si="136"/>
        <v>20.579828538748245</v>
      </c>
      <c r="AC5289">
        <f t="shared" si="137"/>
        <v>2.2468528510520684</v>
      </c>
    </row>
    <row r="5290" spans="1:29" x14ac:dyDescent="0.25">
      <c r="A5290" s="2">
        <v>5289</v>
      </c>
      <c r="B5290" s="3" t="s">
        <v>414</v>
      </c>
      <c r="C5290" s="3" t="s">
        <v>28</v>
      </c>
      <c r="D5290" s="3" t="s">
        <v>415</v>
      </c>
      <c r="E5290" s="3" t="s">
        <v>416</v>
      </c>
      <c r="F5290" s="3">
        <v>0.35</v>
      </c>
      <c r="G5290" s="3">
        <v>0.47</v>
      </c>
      <c r="H5290" s="3" t="s">
        <v>60</v>
      </c>
      <c r="I5290" s="2">
        <v>6170</v>
      </c>
      <c r="J5290" s="3" t="s">
        <v>94</v>
      </c>
      <c r="K5290" s="2">
        <v>6170</v>
      </c>
      <c r="L5290" s="3" t="s">
        <v>64</v>
      </c>
      <c r="M5290" s="3" t="s">
        <v>430</v>
      </c>
      <c r="N5290" s="3" t="s">
        <v>60</v>
      </c>
      <c r="O5290" s="3"/>
      <c r="P5290" s="3"/>
      <c r="Q5290" s="3"/>
      <c r="R5290" s="3">
        <v>0</v>
      </c>
      <c r="S5290" s="3">
        <v>1</v>
      </c>
      <c r="T5290" s="2">
        <v>6</v>
      </c>
      <c r="U5290" s="3">
        <v>0.81857254754674891</v>
      </c>
      <c r="V5290" s="3">
        <v>6.9865984560624641</v>
      </c>
      <c r="W5290" s="3">
        <v>0.9035733903869092</v>
      </c>
      <c r="X5290" s="3">
        <v>3017.231695425578</v>
      </c>
      <c r="Y5290" s="3">
        <v>6.9865984560624641</v>
      </c>
      <c r="Z5290" s="3">
        <v>0.90357259158879</v>
      </c>
      <c r="AA5290" s="3">
        <v>3017.231695425578</v>
      </c>
      <c r="AB5290">
        <f t="shared" si="136"/>
        <v>6.9865984560624641</v>
      </c>
      <c r="AC5290">
        <f t="shared" si="137"/>
        <v>0.90357259158879</v>
      </c>
    </row>
    <row r="5291" spans="1:29" x14ac:dyDescent="0.25">
      <c r="A5291" s="2">
        <v>5290</v>
      </c>
      <c r="B5291" s="3" t="s">
        <v>414</v>
      </c>
      <c r="C5291" s="3" t="s">
        <v>28</v>
      </c>
      <c r="D5291" s="3" t="s">
        <v>415</v>
      </c>
      <c r="E5291" s="3" t="s">
        <v>416</v>
      </c>
      <c r="F5291" s="3">
        <v>0.35</v>
      </c>
      <c r="G5291" s="3">
        <v>0.47</v>
      </c>
      <c r="H5291" s="3" t="s">
        <v>60</v>
      </c>
      <c r="I5291" s="2">
        <v>6181</v>
      </c>
      <c r="J5291" s="3" t="s">
        <v>95</v>
      </c>
      <c r="K5291" s="2">
        <v>6181</v>
      </c>
      <c r="L5291" s="3" t="s">
        <v>64</v>
      </c>
      <c r="M5291" s="3" t="s">
        <v>428</v>
      </c>
      <c r="N5291" s="3" t="s">
        <v>60</v>
      </c>
      <c r="O5291" s="3"/>
      <c r="P5291" s="3"/>
      <c r="Q5291" s="3"/>
      <c r="R5291" s="3">
        <v>0</v>
      </c>
      <c r="S5291" s="3">
        <v>1</v>
      </c>
      <c r="T5291" s="2">
        <v>47</v>
      </c>
      <c r="U5291" s="3">
        <v>2.2867285706615421</v>
      </c>
      <c r="V5291" s="3">
        <v>10.939561744790515</v>
      </c>
      <c r="W5291" s="3">
        <v>1.0539090600414647</v>
      </c>
      <c r="X5291" s="3">
        <v>4474.39094910533</v>
      </c>
      <c r="Y5291" s="3">
        <v>10.939561744790515</v>
      </c>
      <c r="Z5291" s="3">
        <v>1.0539081283400833</v>
      </c>
      <c r="AA5291" s="3">
        <v>4474.39094910533</v>
      </c>
      <c r="AB5291">
        <f t="shared" si="136"/>
        <v>10.939561744790515</v>
      </c>
      <c r="AC5291">
        <f t="shared" si="137"/>
        <v>1.0539081283400833</v>
      </c>
    </row>
    <row r="5292" spans="1:29" x14ac:dyDescent="0.25">
      <c r="A5292" s="2">
        <v>5291</v>
      </c>
      <c r="B5292" s="3" t="s">
        <v>414</v>
      </c>
      <c r="C5292" s="3" t="s">
        <v>28</v>
      </c>
      <c r="D5292" s="3" t="s">
        <v>415</v>
      </c>
      <c r="E5292" s="3" t="s">
        <v>416</v>
      </c>
      <c r="F5292" s="3">
        <v>0.35</v>
      </c>
      <c r="G5292" s="3">
        <v>0.47</v>
      </c>
      <c r="H5292" s="3" t="s">
        <v>60</v>
      </c>
      <c r="I5292" s="2">
        <v>6210</v>
      </c>
      <c r="J5292" s="3" t="s">
        <v>97</v>
      </c>
      <c r="K5292" s="2">
        <v>6210</v>
      </c>
      <c r="L5292" s="3" t="s">
        <v>64</v>
      </c>
      <c r="M5292" s="3" t="s">
        <v>428</v>
      </c>
      <c r="N5292" s="3" t="s">
        <v>60</v>
      </c>
      <c r="O5292" s="3"/>
      <c r="P5292" s="3"/>
      <c r="Q5292" s="3"/>
      <c r="R5292" s="3">
        <v>0</v>
      </c>
      <c r="S5292" s="3">
        <v>1</v>
      </c>
      <c r="T5292" s="2">
        <v>12</v>
      </c>
      <c r="U5292" s="3">
        <v>1.2567632785481881</v>
      </c>
      <c r="V5292" s="3">
        <v>6.141399372568805</v>
      </c>
      <c r="W5292" s="3">
        <v>0.6099400839384026</v>
      </c>
      <c r="X5292" s="3">
        <v>2312.4303288313217</v>
      </c>
      <c r="Y5292" s="3">
        <v>6.141399372568805</v>
      </c>
      <c r="Z5292" s="3">
        <v>0.60993954472487832</v>
      </c>
      <c r="AA5292" s="3">
        <v>2312.4303288313217</v>
      </c>
      <c r="AB5292">
        <f t="shared" si="136"/>
        <v>6.141399372568805</v>
      </c>
      <c r="AC5292">
        <f t="shared" si="137"/>
        <v>0.60993954472487832</v>
      </c>
    </row>
    <row r="5293" spans="1:29" x14ac:dyDescent="0.25">
      <c r="A5293" s="2">
        <v>5292</v>
      </c>
      <c r="B5293" s="3" t="s">
        <v>414</v>
      </c>
      <c r="C5293" s="3" t="s">
        <v>28</v>
      </c>
      <c r="D5293" s="3" t="s">
        <v>415</v>
      </c>
      <c r="E5293" s="3" t="s">
        <v>416</v>
      </c>
      <c r="F5293" s="3">
        <v>0.35</v>
      </c>
      <c r="G5293" s="3">
        <v>0.47</v>
      </c>
      <c r="H5293" s="3" t="s">
        <v>60</v>
      </c>
      <c r="I5293" s="2">
        <v>6210</v>
      </c>
      <c r="J5293" s="3" t="s">
        <v>97</v>
      </c>
      <c r="K5293" s="2">
        <v>6210</v>
      </c>
      <c r="L5293" s="3" t="s">
        <v>64</v>
      </c>
      <c r="M5293" s="3" t="s">
        <v>429</v>
      </c>
      <c r="N5293" s="3" t="s">
        <v>60</v>
      </c>
      <c r="O5293" s="3"/>
      <c r="P5293" s="3"/>
      <c r="Q5293" s="3"/>
      <c r="R5293" s="3">
        <v>0</v>
      </c>
      <c r="S5293" s="3">
        <v>1</v>
      </c>
      <c r="T5293" s="2">
        <v>16</v>
      </c>
      <c r="U5293" s="3">
        <v>0.81809211901208467</v>
      </c>
      <c r="V5293" s="3">
        <v>4.1522776714903511</v>
      </c>
      <c r="W5293" s="3">
        <v>0.42361590891567424</v>
      </c>
      <c r="X5293" s="3">
        <v>1520.669049422813</v>
      </c>
      <c r="Y5293" s="3">
        <v>4.1522776714903511</v>
      </c>
      <c r="Z5293" s="3">
        <v>0.4236155344208124</v>
      </c>
      <c r="AA5293" s="3">
        <v>1520.669049422813</v>
      </c>
      <c r="AB5293">
        <f t="shared" si="136"/>
        <v>4.1522776714903511</v>
      </c>
      <c r="AC5293">
        <f t="shared" si="137"/>
        <v>0.4236155344208124</v>
      </c>
    </row>
    <row r="5294" spans="1:29" x14ac:dyDescent="0.25">
      <c r="A5294" s="2">
        <v>5293</v>
      </c>
      <c r="B5294" s="3" t="s">
        <v>414</v>
      </c>
      <c r="C5294" s="3" t="s">
        <v>28</v>
      </c>
      <c r="D5294" s="3" t="s">
        <v>415</v>
      </c>
      <c r="E5294" s="3" t="s">
        <v>416</v>
      </c>
      <c r="F5294" s="3">
        <v>0.35</v>
      </c>
      <c r="G5294" s="3">
        <v>0.47</v>
      </c>
      <c r="H5294" s="3" t="s">
        <v>60</v>
      </c>
      <c r="I5294" s="2">
        <v>6250</v>
      </c>
      <c r="J5294" s="3" t="s">
        <v>98</v>
      </c>
      <c r="K5294" s="2">
        <v>6250</v>
      </c>
      <c r="L5294" s="3" t="s">
        <v>64</v>
      </c>
      <c r="M5294" s="3" t="s">
        <v>428</v>
      </c>
      <c r="N5294" s="3" t="s">
        <v>60</v>
      </c>
      <c r="O5294" s="3"/>
      <c r="P5294" s="3"/>
      <c r="Q5294" s="3"/>
      <c r="R5294" s="3">
        <v>0</v>
      </c>
      <c r="S5294" s="3">
        <v>1</v>
      </c>
      <c r="T5294" s="2">
        <v>21</v>
      </c>
      <c r="U5294" s="3">
        <v>2.2620081991243808</v>
      </c>
      <c r="V5294" s="3">
        <v>11.853193157625913</v>
      </c>
      <c r="W5294" s="3">
        <v>1.534930745516174</v>
      </c>
      <c r="X5294" s="3">
        <v>5276.2266002413417</v>
      </c>
      <c r="Y5294" s="3">
        <v>11.853193157625913</v>
      </c>
      <c r="Z5294" s="3">
        <v>1.5349293885707307</v>
      </c>
      <c r="AA5294" s="3">
        <v>5276.2266002413417</v>
      </c>
      <c r="AB5294">
        <f t="shared" si="136"/>
        <v>11.853193157625913</v>
      </c>
      <c r="AC5294">
        <f t="shared" si="137"/>
        <v>1.5349293885707307</v>
      </c>
    </row>
    <row r="5295" spans="1:29" x14ac:dyDescent="0.25">
      <c r="A5295" s="2">
        <v>5294</v>
      </c>
      <c r="B5295" s="3" t="s">
        <v>414</v>
      </c>
      <c r="C5295" s="3" t="s">
        <v>28</v>
      </c>
      <c r="D5295" s="3" t="s">
        <v>415</v>
      </c>
      <c r="E5295" s="3" t="s">
        <v>416</v>
      </c>
      <c r="F5295" s="3">
        <v>0.35</v>
      </c>
      <c r="G5295" s="3">
        <v>0.47</v>
      </c>
      <c r="H5295" s="3" t="s">
        <v>60</v>
      </c>
      <c r="I5295" s="2">
        <v>6300</v>
      </c>
      <c r="J5295" s="3" t="s">
        <v>99</v>
      </c>
      <c r="K5295" s="2">
        <v>6300</v>
      </c>
      <c r="L5295" s="3" t="s">
        <v>64</v>
      </c>
      <c r="M5295" s="3" t="s">
        <v>428</v>
      </c>
      <c r="N5295" s="3" t="s">
        <v>60</v>
      </c>
      <c r="O5295" s="3"/>
      <c r="P5295" s="3"/>
      <c r="Q5295" s="3"/>
      <c r="R5295" s="3">
        <v>0</v>
      </c>
      <c r="S5295" s="3">
        <v>1</v>
      </c>
      <c r="T5295" s="2">
        <v>109</v>
      </c>
      <c r="U5295" s="3">
        <v>8.7622723419962867</v>
      </c>
      <c r="V5295" s="3">
        <v>43.962566464243146</v>
      </c>
      <c r="W5295" s="3">
        <v>4.5708282900412724</v>
      </c>
      <c r="X5295" s="3">
        <v>16514.193147591333</v>
      </c>
      <c r="Y5295" s="3">
        <v>43.962566464243146</v>
      </c>
      <c r="Z5295" s="3">
        <v>4.5708242492305473</v>
      </c>
      <c r="AA5295" s="3">
        <v>16514.193147591333</v>
      </c>
      <c r="AB5295">
        <f t="shared" si="136"/>
        <v>43.962566464243146</v>
      </c>
      <c r="AC5295">
        <f t="shared" si="137"/>
        <v>4.5708242492305473</v>
      </c>
    </row>
    <row r="5296" spans="1:29" x14ac:dyDescent="0.25">
      <c r="A5296" s="2">
        <v>5295</v>
      </c>
      <c r="B5296" s="3" t="s">
        <v>414</v>
      </c>
      <c r="C5296" s="3" t="s">
        <v>28</v>
      </c>
      <c r="D5296" s="3" t="s">
        <v>415</v>
      </c>
      <c r="E5296" s="3" t="s">
        <v>416</v>
      </c>
      <c r="F5296" s="3">
        <v>0.35</v>
      </c>
      <c r="G5296" s="3">
        <v>0.47</v>
      </c>
      <c r="H5296" s="3" t="s">
        <v>60</v>
      </c>
      <c r="I5296" s="2">
        <v>6300</v>
      </c>
      <c r="J5296" s="3" t="s">
        <v>99</v>
      </c>
      <c r="K5296" s="2">
        <v>6300</v>
      </c>
      <c r="L5296" s="3" t="s">
        <v>64</v>
      </c>
      <c r="M5296" s="3" t="s">
        <v>429</v>
      </c>
      <c r="N5296" s="3" t="s">
        <v>60</v>
      </c>
      <c r="O5296" s="3"/>
      <c r="P5296" s="3"/>
      <c r="Q5296" s="3"/>
      <c r="R5296" s="3">
        <v>0</v>
      </c>
      <c r="S5296" s="3">
        <v>1</v>
      </c>
      <c r="T5296" s="2">
        <v>81</v>
      </c>
      <c r="U5296" s="3">
        <v>3.4482303323650858</v>
      </c>
      <c r="V5296" s="3">
        <v>16.538306145125762</v>
      </c>
      <c r="W5296" s="3">
        <v>1.6979379936875676</v>
      </c>
      <c r="X5296" s="3">
        <v>6314.7381138872715</v>
      </c>
      <c r="Y5296" s="3">
        <v>16.538306145125762</v>
      </c>
      <c r="Z5296" s="3">
        <v>1.6979364926366374</v>
      </c>
      <c r="AA5296" s="3">
        <v>6314.7381138872715</v>
      </c>
      <c r="AB5296">
        <f t="shared" si="136"/>
        <v>16.538306145125762</v>
      </c>
      <c r="AC5296">
        <f t="shared" si="137"/>
        <v>1.6979364926366374</v>
      </c>
    </row>
    <row r="5297" spans="1:29" x14ac:dyDescent="0.25">
      <c r="A5297" s="2">
        <v>5296</v>
      </c>
      <c r="B5297" s="3" t="s">
        <v>414</v>
      </c>
      <c r="C5297" s="3" t="s">
        <v>28</v>
      </c>
      <c r="D5297" s="3" t="s">
        <v>415</v>
      </c>
      <c r="E5297" s="3" t="s">
        <v>416</v>
      </c>
      <c r="F5297" s="3">
        <v>0.35</v>
      </c>
      <c r="G5297" s="3">
        <v>0.47</v>
      </c>
      <c r="H5297" s="3" t="s">
        <v>60</v>
      </c>
      <c r="I5297" s="2">
        <v>6410</v>
      </c>
      <c r="J5297" s="3" t="s">
        <v>100</v>
      </c>
      <c r="K5297" s="2">
        <v>6410</v>
      </c>
      <c r="L5297" s="3" t="s">
        <v>64</v>
      </c>
      <c r="M5297" s="3" t="s">
        <v>428</v>
      </c>
      <c r="N5297" s="3" t="s">
        <v>60</v>
      </c>
      <c r="O5297" s="3"/>
      <c r="P5297" s="3"/>
      <c r="Q5297" s="3"/>
      <c r="R5297" s="3">
        <v>0</v>
      </c>
      <c r="S5297" s="3">
        <v>1</v>
      </c>
      <c r="T5297" s="2">
        <v>8</v>
      </c>
      <c r="U5297" s="3">
        <v>1.2447167038239613</v>
      </c>
      <c r="V5297" s="3">
        <v>2.0094556263073522</v>
      </c>
      <c r="W5297" s="3">
        <v>0.10737500948004956</v>
      </c>
      <c r="X5297" s="3">
        <v>1111.5971098097691</v>
      </c>
      <c r="Y5297" s="3">
        <v>2.0094556263073522</v>
      </c>
      <c r="Z5297" s="3">
        <v>0.10737491455587769</v>
      </c>
      <c r="AA5297" s="3">
        <v>1111.5971098097691</v>
      </c>
      <c r="AB5297">
        <f t="shared" si="136"/>
        <v>2.0094556263073522</v>
      </c>
      <c r="AC5297">
        <f t="shared" si="137"/>
        <v>0.10737491455587769</v>
      </c>
    </row>
    <row r="5298" spans="1:29" x14ac:dyDescent="0.25">
      <c r="A5298" s="2">
        <v>5297</v>
      </c>
      <c r="B5298" s="3" t="s">
        <v>414</v>
      </c>
      <c r="C5298" s="3" t="s">
        <v>28</v>
      </c>
      <c r="D5298" s="3" t="s">
        <v>415</v>
      </c>
      <c r="E5298" s="3" t="s">
        <v>416</v>
      </c>
      <c r="F5298" s="3">
        <v>0.35</v>
      </c>
      <c r="G5298" s="3">
        <v>0.47</v>
      </c>
      <c r="H5298" s="3" t="s">
        <v>60</v>
      </c>
      <c r="I5298" s="2">
        <v>6420</v>
      </c>
      <c r="J5298" s="3" t="s">
        <v>101</v>
      </c>
      <c r="K5298" s="2">
        <v>6420</v>
      </c>
      <c r="L5298" s="3" t="s">
        <v>64</v>
      </c>
      <c r="M5298" s="3" t="s">
        <v>428</v>
      </c>
      <c r="N5298" s="3" t="s">
        <v>60</v>
      </c>
      <c r="O5298" s="3"/>
      <c r="P5298" s="3"/>
      <c r="Q5298" s="3"/>
      <c r="R5298" s="3">
        <v>0</v>
      </c>
      <c r="S5298" s="3">
        <v>1</v>
      </c>
      <c r="T5298" s="2">
        <v>20</v>
      </c>
      <c r="U5298" s="3">
        <v>0.66860896308810736</v>
      </c>
      <c r="V5298" s="3">
        <v>3.4901059045255578</v>
      </c>
      <c r="W5298" s="3">
        <v>0.36838073336093297</v>
      </c>
      <c r="X5298" s="3">
        <v>1278.9330487135928</v>
      </c>
      <c r="Y5298" s="3">
        <v>3.4901059045255578</v>
      </c>
      <c r="Z5298" s="3">
        <v>0.36838040769636587</v>
      </c>
      <c r="AA5298" s="3">
        <v>1278.9330487135928</v>
      </c>
      <c r="AB5298">
        <f t="shared" si="136"/>
        <v>3.4901059045255578</v>
      </c>
      <c r="AC5298">
        <f t="shared" si="137"/>
        <v>0.36838040769636587</v>
      </c>
    </row>
    <row r="5299" spans="1:29" x14ac:dyDescent="0.25">
      <c r="A5299" s="2">
        <v>5298</v>
      </c>
      <c r="B5299" s="3" t="s">
        <v>414</v>
      </c>
      <c r="C5299" s="3" t="s">
        <v>28</v>
      </c>
      <c r="D5299" s="3" t="s">
        <v>415</v>
      </c>
      <c r="E5299" s="3" t="s">
        <v>416</v>
      </c>
      <c r="F5299" s="3">
        <v>0.35</v>
      </c>
      <c r="G5299" s="3">
        <v>0.47</v>
      </c>
      <c r="H5299" s="3" t="s">
        <v>60</v>
      </c>
      <c r="I5299" s="2">
        <v>6430</v>
      </c>
      <c r="J5299" s="3" t="s">
        <v>102</v>
      </c>
      <c r="K5299" s="2">
        <v>6430</v>
      </c>
      <c r="L5299" s="3" t="s">
        <v>64</v>
      </c>
      <c r="M5299" s="3" t="s">
        <v>428</v>
      </c>
      <c r="N5299" s="3" t="s">
        <v>60</v>
      </c>
      <c r="O5299" s="3"/>
      <c r="P5299" s="3"/>
      <c r="Q5299" s="3"/>
      <c r="R5299" s="3">
        <v>0</v>
      </c>
      <c r="S5299" s="3">
        <v>1</v>
      </c>
      <c r="T5299" s="2">
        <v>4</v>
      </c>
      <c r="U5299" s="3">
        <v>0.38587090608122249</v>
      </c>
      <c r="V5299" s="3">
        <v>1.6951937616762358</v>
      </c>
      <c r="W5299" s="3">
        <v>0.1627469587078717</v>
      </c>
      <c r="X5299" s="3">
        <v>724.91595582131322</v>
      </c>
      <c r="Y5299" s="3">
        <v>1.6951937616762358</v>
      </c>
      <c r="Z5299" s="3">
        <v>0.1627468148324919</v>
      </c>
      <c r="AA5299" s="3">
        <v>724.91595582131322</v>
      </c>
      <c r="AB5299">
        <f t="shared" si="136"/>
        <v>1.6951937616762358</v>
      </c>
      <c r="AC5299">
        <f t="shared" si="137"/>
        <v>0.1627468148324919</v>
      </c>
    </row>
    <row r="5300" spans="1:29" x14ac:dyDescent="0.25">
      <c r="A5300" s="2">
        <v>5299</v>
      </c>
      <c r="B5300" s="3" t="s">
        <v>414</v>
      </c>
      <c r="C5300" s="3" t="s">
        <v>28</v>
      </c>
      <c r="D5300" s="3" t="s">
        <v>415</v>
      </c>
      <c r="E5300" s="3" t="s">
        <v>416</v>
      </c>
      <c r="F5300" s="3">
        <v>0.35</v>
      </c>
      <c r="G5300" s="3">
        <v>0.47</v>
      </c>
      <c r="H5300" s="3" t="s">
        <v>60</v>
      </c>
      <c r="I5300" s="2">
        <v>6430</v>
      </c>
      <c r="J5300" s="3" t="s">
        <v>102</v>
      </c>
      <c r="K5300" s="2">
        <v>6430</v>
      </c>
      <c r="L5300" s="3" t="s">
        <v>64</v>
      </c>
      <c r="M5300" s="3" t="s">
        <v>429</v>
      </c>
      <c r="N5300" s="3" t="s">
        <v>60</v>
      </c>
      <c r="O5300" s="3"/>
      <c r="P5300" s="3"/>
      <c r="Q5300" s="3"/>
      <c r="R5300" s="3">
        <v>0</v>
      </c>
      <c r="S5300" s="3">
        <v>1</v>
      </c>
      <c r="T5300" s="2">
        <v>2</v>
      </c>
      <c r="U5300" s="3">
        <v>3.0009047643869071E-3</v>
      </c>
      <c r="V5300" s="3">
        <v>1.4421114707708235E-2</v>
      </c>
      <c r="W5300" s="3">
        <v>1.4976197575090563E-3</v>
      </c>
      <c r="X5300" s="3">
        <v>6.3131333570252073</v>
      </c>
      <c r="Y5300" s="3">
        <v>1.4421114707708235E-2</v>
      </c>
      <c r="Z5300" s="3">
        <v>1.4976184335481536E-3</v>
      </c>
      <c r="AA5300" s="3">
        <v>6.3131333570252073</v>
      </c>
      <c r="AB5300">
        <f t="shared" si="136"/>
        <v>1.4421114707708235E-2</v>
      </c>
      <c r="AC5300">
        <f t="shared" si="137"/>
        <v>1.4976184335481536E-3</v>
      </c>
    </row>
    <row r="5301" spans="1:29" x14ac:dyDescent="0.25">
      <c r="A5301" s="2">
        <v>5300</v>
      </c>
      <c r="B5301" s="3" t="s">
        <v>414</v>
      </c>
      <c r="C5301" s="3" t="s">
        <v>28</v>
      </c>
      <c r="D5301" s="3" t="s">
        <v>415</v>
      </c>
      <c r="E5301" s="3" t="s">
        <v>416</v>
      </c>
      <c r="F5301" s="3">
        <v>0.35</v>
      </c>
      <c r="G5301" s="3">
        <v>0.47</v>
      </c>
      <c r="H5301" s="3" t="s">
        <v>60</v>
      </c>
      <c r="I5301" s="2">
        <v>6460</v>
      </c>
      <c r="J5301" s="3" t="s">
        <v>104</v>
      </c>
      <c r="K5301" s="2">
        <v>6460</v>
      </c>
      <c r="L5301" s="3" t="s">
        <v>64</v>
      </c>
      <c r="M5301" s="3" t="s">
        <v>428</v>
      </c>
      <c r="N5301" s="3" t="s">
        <v>60</v>
      </c>
      <c r="O5301" s="3"/>
      <c r="P5301" s="3"/>
      <c r="Q5301" s="3"/>
      <c r="R5301" s="3">
        <v>0</v>
      </c>
      <c r="S5301" s="3">
        <v>1</v>
      </c>
      <c r="T5301" s="2">
        <v>62</v>
      </c>
      <c r="U5301" s="3">
        <v>5.984247459721602</v>
      </c>
      <c r="V5301" s="3">
        <v>28.675884156594588</v>
      </c>
      <c r="W5301" s="3">
        <v>2.9124065007442232</v>
      </c>
      <c r="X5301" s="3">
        <v>10880.646504130069</v>
      </c>
      <c r="Y5301" s="3">
        <v>28.675884156594588</v>
      </c>
      <c r="Z5301" s="3">
        <v>2.9124039260503887</v>
      </c>
      <c r="AA5301" s="3">
        <v>10880.646504130069</v>
      </c>
      <c r="AB5301">
        <f t="shared" si="136"/>
        <v>28.675884156594588</v>
      </c>
      <c r="AC5301">
        <f t="shared" si="137"/>
        <v>2.9124039260503887</v>
      </c>
    </row>
    <row r="5302" spans="1:29" x14ac:dyDescent="0.25">
      <c r="A5302" s="2">
        <v>5301</v>
      </c>
      <c r="B5302" s="3" t="s">
        <v>414</v>
      </c>
      <c r="C5302" s="3" t="s">
        <v>28</v>
      </c>
      <c r="D5302" s="3" t="s">
        <v>415</v>
      </c>
      <c r="E5302" s="3" t="s">
        <v>416</v>
      </c>
      <c r="F5302" s="3">
        <v>0.35</v>
      </c>
      <c r="G5302" s="3">
        <v>0.47</v>
      </c>
      <c r="H5302" s="3" t="s">
        <v>60</v>
      </c>
      <c r="I5302" s="2">
        <v>6460</v>
      </c>
      <c r="J5302" s="3" t="s">
        <v>104</v>
      </c>
      <c r="K5302" s="2">
        <v>6460</v>
      </c>
      <c r="L5302" s="3" t="s">
        <v>64</v>
      </c>
      <c r="M5302" s="3" t="s">
        <v>65</v>
      </c>
      <c r="N5302" s="3" t="s">
        <v>60</v>
      </c>
      <c r="O5302" s="3"/>
      <c r="P5302" s="3"/>
      <c r="Q5302" s="3"/>
      <c r="R5302" s="3">
        <v>0</v>
      </c>
      <c r="S5302" s="3">
        <v>1</v>
      </c>
      <c r="T5302" s="2">
        <v>41</v>
      </c>
      <c r="U5302" s="3">
        <v>1.6179771392263593</v>
      </c>
      <c r="V5302" s="3">
        <v>10.821938690439547</v>
      </c>
      <c r="W5302" s="3">
        <v>1.2202379029240313</v>
      </c>
      <c r="X5302" s="3">
        <v>4506.9447423368383</v>
      </c>
      <c r="Y5302" s="3">
        <v>10.821938690439547</v>
      </c>
      <c r="Z5302" s="3">
        <v>1.2202368241807289</v>
      </c>
      <c r="AA5302" s="3">
        <v>4506.9447423368383</v>
      </c>
      <c r="AB5302">
        <f t="shared" si="136"/>
        <v>10.821938690439547</v>
      </c>
      <c r="AC5302">
        <f t="shared" si="137"/>
        <v>1.2202368241807289</v>
      </c>
    </row>
    <row r="5303" spans="1:29" x14ac:dyDescent="0.25">
      <c r="A5303" s="2">
        <v>5302</v>
      </c>
      <c r="B5303" s="3" t="s">
        <v>414</v>
      </c>
      <c r="C5303" s="3" t="s">
        <v>28</v>
      </c>
      <c r="D5303" s="3" t="s">
        <v>415</v>
      </c>
      <c r="E5303" s="3" t="s">
        <v>416</v>
      </c>
      <c r="F5303" s="3">
        <v>0.35</v>
      </c>
      <c r="G5303" s="3">
        <v>0.47</v>
      </c>
      <c r="H5303" s="3" t="s">
        <v>60</v>
      </c>
      <c r="I5303" s="2">
        <v>6460</v>
      </c>
      <c r="J5303" s="3" t="s">
        <v>104</v>
      </c>
      <c r="K5303" s="2">
        <v>6460</v>
      </c>
      <c r="L5303" s="3" t="s">
        <v>64</v>
      </c>
      <c r="M5303" s="3" t="s">
        <v>429</v>
      </c>
      <c r="N5303" s="3" t="s">
        <v>60</v>
      </c>
      <c r="O5303" s="3"/>
      <c r="P5303" s="3"/>
      <c r="Q5303" s="3"/>
      <c r="R5303" s="3">
        <v>0</v>
      </c>
      <c r="S5303" s="3">
        <v>1</v>
      </c>
      <c r="T5303" s="2">
        <v>2</v>
      </c>
      <c r="U5303" s="3">
        <v>6.6707165471913937E-2</v>
      </c>
      <c r="V5303" s="3">
        <v>0.28722955642381831</v>
      </c>
      <c r="W5303" s="3">
        <v>2.6091682274186671E-2</v>
      </c>
      <c r="X5303" s="3">
        <v>98.224096705471695</v>
      </c>
      <c r="Y5303" s="3">
        <v>0.28722955642381831</v>
      </c>
      <c r="Z5303" s="3">
        <v>2.6091659208006348E-2</v>
      </c>
      <c r="AA5303" s="3">
        <v>98.224096705471695</v>
      </c>
      <c r="AB5303">
        <f t="shared" si="136"/>
        <v>0.28722955642381831</v>
      </c>
      <c r="AC5303">
        <f t="shared" si="137"/>
        <v>2.6091659208006348E-2</v>
      </c>
    </row>
    <row r="5304" spans="1:29" x14ac:dyDescent="0.25">
      <c r="A5304" s="2">
        <v>5303</v>
      </c>
      <c r="B5304" s="3" t="s">
        <v>414</v>
      </c>
      <c r="C5304" s="3" t="s">
        <v>28</v>
      </c>
      <c r="D5304" s="3" t="s">
        <v>415</v>
      </c>
      <c r="E5304" s="3" t="s">
        <v>416</v>
      </c>
      <c r="F5304" s="3">
        <v>0.35</v>
      </c>
      <c r="G5304" s="3">
        <v>0.47</v>
      </c>
      <c r="H5304" s="3" t="s">
        <v>60</v>
      </c>
      <c r="I5304" s="2">
        <v>7400</v>
      </c>
      <c r="J5304" s="3" t="s">
        <v>127</v>
      </c>
      <c r="K5304" s="2">
        <v>3000</v>
      </c>
      <c r="L5304" s="3"/>
      <c r="M5304" s="3" t="s">
        <v>429</v>
      </c>
      <c r="N5304" s="3" t="s">
        <v>60</v>
      </c>
      <c r="O5304" s="3"/>
      <c r="P5304" s="3"/>
      <c r="Q5304" s="3"/>
      <c r="R5304" s="3">
        <v>0</v>
      </c>
      <c r="S5304" s="3">
        <v>1</v>
      </c>
      <c r="T5304" s="2">
        <v>9</v>
      </c>
      <c r="U5304" s="3">
        <v>0.64132088386250152</v>
      </c>
      <c r="V5304" s="3">
        <v>0.52577070253427038</v>
      </c>
      <c r="W5304" s="3">
        <v>3.1420079216706802E-2</v>
      </c>
      <c r="X5304" s="3">
        <v>654.68601922108849</v>
      </c>
      <c r="Y5304" s="3">
        <v>0.52577070253427038</v>
      </c>
      <c r="Z5304" s="3">
        <v>3.1420051439992144E-2</v>
      </c>
      <c r="AA5304" s="3">
        <v>654.68601922108849</v>
      </c>
      <c r="AB5304">
        <f t="shared" si="136"/>
        <v>0.52577070253427038</v>
      </c>
      <c r="AC5304">
        <f t="shared" si="137"/>
        <v>3.1420051439992144E-2</v>
      </c>
    </row>
    <row r="5305" spans="1:29" x14ac:dyDescent="0.25">
      <c r="A5305" s="2">
        <v>5304</v>
      </c>
      <c r="B5305" s="3" t="s">
        <v>414</v>
      </c>
      <c r="C5305" s="3" t="s">
        <v>28</v>
      </c>
      <c r="D5305" s="3" t="s">
        <v>415</v>
      </c>
      <c r="E5305" s="3" t="s">
        <v>416</v>
      </c>
      <c r="F5305" s="3">
        <v>0.35</v>
      </c>
      <c r="G5305" s="3">
        <v>0.47</v>
      </c>
      <c r="H5305" s="3" t="s">
        <v>60</v>
      </c>
      <c r="I5305" s="2">
        <v>7400</v>
      </c>
      <c r="J5305" s="3" t="s">
        <v>127</v>
      </c>
      <c r="K5305" s="2">
        <v>7400</v>
      </c>
      <c r="L5305" s="3"/>
      <c r="M5305" s="3" t="s">
        <v>428</v>
      </c>
      <c r="N5305" s="3" t="s">
        <v>60</v>
      </c>
      <c r="O5305" s="3"/>
      <c r="P5305" s="3"/>
      <c r="Q5305" s="3"/>
      <c r="R5305" s="3">
        <v>0</v>
      </c>
      <c r="S5305" s="3">
        <v>1</v>
      </c>
      <c r="T5305" s="2">
        <v>13</v>
      </c>
      <c r="U5305" s="3">
        <v>0.45543325496071407</v>
      </c>
      <c r="V5305" s="3">
        <v>1.8709024767496751</v>
      </c>
      <c r="W5305" s="3">
        <v>0.21572696008906939</v>
      </c>
      <c r="X5305" s="3">
        <v>891.81400369548817</v>
      </c>
      <c r="Y5305" s="3">
        <v>1.8709024767496751</v>
      </c>
      <c r="Z5305" s="3">
        <v>0.21572676937706745</v>
      </c>
      <c r="AA5305" s="3">
        <v>891.81400369548817</v>
      </c>
      <c r="AB5305">
        <f t="shared" si="136"/>
        <v>1.8709024767496751</v>
      </c>
      <c r="AC5305">
        <f t="shared" si="137"/>
        <v>0.21572676937706745</v>
      </c>
    </row>
    <row r="5306" spans="1:29" x14ac:dyDescent="0.25">
      <c r="A5306" s="2">
        <v>5305</v>
      </c>
      <c r="B5306" s="3" t="s">
        <v>414</v>
      </c>
      <c r="C5306" s="3" t="s">
        <v>28</v>
      </c>
      <c r="D5306" s="3" t="s">
        <v>415</v>
      </c>
      <c r="E5306" s="3" t="s">
        <v>416</v>
      </c>
      <c r="F5306" s="3">
        <v>0.35</v>
      </c>
      <c r="G5306" s="3">
        <v>0.47</v>
      </c>
      <c r="H5306" s="3" t="s">
        <v>60</v>
      </c>
      <c r="I5306" s="2">
        <v>7400</v>
      </c>
      <c r="J5306" s="3" t="s">
        <v>127</v>
      </c>
      <c r="K5306" s="2">
        <v>7400</v>
      </c>
      <c r="L5306" s="3"/>
      <c r="M5306" s="3" t="s">
        <v>65</v>
      </c>
      <c r="N5306" s="3" t="s">
        <v>60</v>
      </c>
      <c r="O5306" s="3"/>
      <c r="P5306" s="3"/>
      <c r="Q5306" s="3"/>
      <c r="R5306" s="3">
        <v>0</v>
      </c>
      <c r="S5306" s="3">
        <v>1</v>
      </c>
      <c r="T5306" s="2">
        <v>7</v>
      </c>
      <c r="U5306" s="3">
        <v>1.966030823332747E-2</v>
      </c>
      <c r="V5306" s="3">
        <v>0.12291694469425572</v>
      </c>
      <c r="W5306" s="3">
        <v>1.6335513106786551E-2</v>
      </c>
      <c r="X5306" s="3">
        <v>56.963122438915057</v>
      </c>
      <c r="Y5306" s="3">
        <v>0.12291694469425572</v>
      </c>
      <c r="Z5306" s="3">
        <v>1.6335498665483492E-2</v>
      </c>
      <c r="AA5306" s="3">
        <v>56.963122438915057</v>
      </c>
      <c r="AB5306">
        <f t="shared" si="136"/>
        <v>0.12291694469425572</v>
      </c>
      <c r="AC5306">
        <f t="shared" si="137"/>
        <v>1.6335498665483492E-2</v>
      </c>
    </row>
    <row r="5307" spans="1:29" x14ac:dyDescent="0.25">
      <c r="A5307" s="2">
        <v>5306</v>
      </c>
      <c r="B5307" s="3" t="s">
        <v>414</v>
      </c>
      <c r="C5307" s="3" t="s">
        <v>28</v>
      </c>
      <c r="D5307" s="3" t="s">
        <v>415</v>
      </c>
      <c r="E5307" s="3" t="s">
        <v>416</v>
      </c>
      <c r="F5307" s="3">
        <v>0.35</v>
      </c>
      <c r="G5307" s="3">
        <v>0.47</v>
      </c>
      <c r="H5307" s="3" t="s">
        <v>60</v>
      </c>
      <c r="I5307" s="2">
        <v>7410</v>
      </c>
      <c r="J5307" s="3" t="s">
        <v>150</v>
      </c>
      <c r="K5307" s="2">
        <v>7410</v>
      </c>
      <c r="L5307" s="3"/>
      <c r="M5307" s="3" t="s">
        <v>428</v>
      </c>
      <c r="N5307" s="3" t="s">
        <v>60</v>
      </c>
      <c r="O5307" s="3"/>
      <c r="P5307" s="3"/>
      <c r="Q5307" s="3"/>
      <c r="R5307" s="3">
        <v>0</v>
      </c>
      <c r="S5307" s="3">
        <v>1</v>
      </c>
      <c r="T5307" s="2">
        <v>2</v>
      </c>
      <c r="U5307" s="3">
        <v>1.626313151100146E-2</v>
      </c>
      <c r="V5307" s="3">
        <v>3.2331920987032504E-2</v>
      </c>
      <c r="W5307" s="3">
        <v>2.2764392581099643E-3</v>
      </c>
      <c r="X5307" s="3">
        <v>13.206117795895958</v>
      </c>
      <c r="Y5307" s="3">
        <v>3.2331920987032504E-2</v>
      </c>
      <c r="Z5307" s="3">
        <v>2.2764372456387971E-3</v>
      </c>
      <c r="AA5307" s="3">
        <v>13.206117795895958</v>
      </c>
      <c r="AB5307">
        <f t="shared" si="136"/>
        <v>3.2331920987032504E-2</v>
      </c>
      <c r="AC5307">
        <f t="shared" si="137"/>
        <v>2.2764372456387971E-3</v>
      </c>
    </row>
    <row r="5308" spans="1:29" x14ac:dyDescent="0.25">
      <c r="A5308" s="2">
        <v>5307</v>
      </c>
      <c r="B5308" s="3" t="s">
        <v>414</v>
      </c>
      <c r="C5308" s="3" t="s">
        <v>28</v>
      </c>
      <c r="D5308" s="3" t="s">
        <v>415</v>
      </c>
      <c r="E5308" s="3" t="s">
        <v>416</v>
      </c>
      <c r="F5308" s="3">
        <v>0.35</v>
      </c>
      <c r="G5308" s="3">
        <v>0.47</v>
      </c>
      <c r="H5308" s="3" t="s">
        <v>60</v>
      </c>
      <c r="I5308" s="2">
        <v>7410</v>
      </c>
      <c r="J5308" s="3" t="s">
        <v>150</v>
      </c>
      <c r="K5308" s="2">
        <v>7410</v>
      </c>
      <c r="L5308" s="3"/>
      <c r="M5308" s="3" t="s">
        <v>429</v>
      </c>
      <c r="N5308" s="3" t="s">
        <v>60</v>
      </c>
      <c r="O5308" s="3"/>
      <c r="P5308" s="3"/>
      <c r="Q5308" s="3"/>
      <c r="R5308" s="3">
        <v>0</v>
      </c>
      <c r="S5308" s="3">
        <v>1</v>
      </c>
      <c r="T5308" s="2">
        <v>2</v>
      </c>
      <c r="U5308" s="3">
        <v>1.2765815627264511E-2</v>
      </c>
      <c r="V5308" s="3">
        <v>9.1918018313454933E-2</v>
      </c>
      <c r="W5308" s="3">
        <v>1.18381812319878E-2</v>
      </c>
      <c r="X5308" s="3">
        <v>39.382651072565054</v>
      </c>
      <c r="Y5308" s="3">
        <v>9.1918018313454933E-2</v>
      </c>
      <c r="Z5308" s="3">
        <v>1.1838170766521555E-2</v>
      </c>
      <c r="AA5308" s="3">
        <v>39.382651072565054</v>
      </c>
      <c r="AB5308">
        <f t="shared" si="136"/>
        <v>9.1918018313454933E-2</v>
      </c>
      <c r="AC5308">
        <f t="shared" si="137"/>
        <v>1.1838170766521555E-2</v>
      </c>
    </row>
    <row r="5309" spans="1:29" x14ac:dyDescent="0.25">
      <c r="A5309" s="2">
        <v>5308</v>
      </c>
      <c r="B5309" s="3" t="s">
        <v>414</v>
      </c>
      <c r="C5309" s="3" t="s">
        <v>28</v>
      </c>
      <c r="D5309" s="3" t="s">
        <v>415</v>
      </c>
      <c r="E5309" s="3" t="s">
        <v>416</v>
      </c>
      <c r="F5309" s="3">
        <v>0.35</v>
      </c>
      <c r="G5309" s="3">
        <v>0.47</v>
      </c>
      <c r="H5309" s="3" t="s">
        <v>60</v>
      </c>
      <c r="I5309" s="2">
        <v>8120</v>
      </c>
      <c r="J5309" s="3" t="s">
        <v>56</v>
      </c>
      <c r="K5309" s="2">
        <v>8120</v>
      </c>
      <c r="L5309" s="3"/>
      <c r="M5309" s="3" t="s">
        <v>65</v>
      </c>
      <c r="N5309" s="3" t="s">
        <v>60</v>
      </c>
      <c r="O5309" s="3"/>
      <c r="P5309" s="3"/>
      <c r="Q5309" s="3"/>
      <c r="R5309" s="3">
        <v>0</v>
      </c>
      <c r="S5309" s="3">
        <v>1</v>
      </c>
      <c r="T5309" s="2">
        <v>14</v>
      </c>
      <c r="U5309" s="3">
        <v>0.36056344656060413</v>
      </c>
      <c r="V5309" s="3">
        <v>2.5774066728115916</v>
      </c>
      <c r="W5309" s="3">
        <v>0.33003555649339594</v>
      </c>
      <c r="X5309" s="3">
        <v>1130.3482712350033</v>
      </c>
      <c r="Y5309" s="3">
        <v>2.5774066728115916</v>
      </c>
      <c r="Z5309" s="3">
        <v>0.33003526472763012</v>
      </c>
      <c r="AA5309" s="3">
        <v>1130.3482712350033</v>
      </c>
      <c r="AB5309">
        <f t="shared" ref="AB5309:AB5330" si="138">Y5309</f>
        <v>2.5774066728115916</v>
      </c>
      <c r="AC5309">
        <f t="shared" ref="AC5309:AC5330" si="139">Z5309</f>
        <v>0.33003526472763012</v>
      </c>
    </row>
    <row r="5310" spans="1:29" x14ac:dyDescent="0.25">
      <c r="A5310" s="2">
        <v>5309</v>
      </c>
      <c r="B5310" s="3" t="s">
        <v>414</v>
      </c>
      <c r="C5310" s="3" t="s">
        <v>28</v>
      </c>
      <c r="D5310" s="3" t="s">
        <v>415</v>
      </c>
      <c r="E5310" s="3" t="s">
        <v>416</v>
      </c>
      <c r="F5310" s="3">
        <v>0.35</v>
      </c>
      <c r="G5310" s="3">
        <v>0.47</v>
      </c>
      <c r="H5310" s="3" t="s">
        <v>60</v>
      </c>
      <c r="I5310" s="2">
        <v>8120</v>
      </c>
      <c r="J5310" s="3" t="s">
        <v>56</v>
      </c>
      <c r="K5310" s="2">
        <v>8120</v>
      </c>
      <c r="L5310" s="3"/>
      <c r="M5310" s="3" t="s">
        <v>430</v>
      </c>
      <c r="N5310" s="3" t="s">
        <v>60</v>
      </c>
      <c r="O5310" s="3"/>
      <c r="P5310" s="3"/>
      <c r="Q5310" s="3"/>
      <c r="R5310" s="3">
        <v>0</v>
      </c>
      <c r="S5310" s="3">
        <v>1</v>
      </c>
      <c r="T5310" s="2">
        <v>2</v>
      </c>
      <c r="U5310" s="3">
        <v>2.9874600379899601E-3</v>
      </c>
      <c r="V5310" s="3">
        <v>2.5495623224464359E-2</v>
      </c>
      <c r="W5310" s="3">
        <v>3.3507535095288372E-3</v>
      </c>
      <c r="X5310" s="3">
        <v>11.042705991808486</v>
      </c>
      <c r="Y5310" s="3">
        <v>2.5495623224464359E-2</v>
      </c>
      <c r="Z5310" s="3">
        <v>3.3507505473171998E-3</v>
      </c>
      <c r="AA5310" s="3">
        <v>11.042705991808486</v>
      </c>
      <c r="AB5310">
        <f t="shared" si="138"/>
        <v>2.5495623224464359E-2</v>
      </c>
      <c r="AC5310">
        <f t="shared" si="139"/>
        <v>3.3507505473171998E-3</v>
      </c>
    </row>
    <row r="5311" spans="1:29" x14ac:dyDescent="0.25">
      <c r="A5311" s="2">
        <v>5310</v>
      </c>
      <c r="B5311" s="3" t="s">
        <v>414</v>
      </c>
      <c r="C5311" s="3" t="s">
        <v>28</v>
      </c>
      <c r="D5311" s="3" t="s">
        <v>415</v>
      </c>
      <c r="E5311" s="3" t="s">
        <v>416</v>
      </c>
      <c r="F5311" s="3">
        <v>0.35</v>
      </c>
      <c r="G5311" s="3">
        <v>0.47</v>
      </c>
      <c r="H5311" s="3" t="s">
        <v>60</v>
      </c>
      <c r="I5311" s="2">
        <v>8140</v>
      </c>
      <c r="J5311" s="3" t="s">
        <v>57</v>
      </c>
      <c r="K5311" s="2">
        <v>8140</v>
      </c>
      <c r="L5311" s="3"/>
      <c r="M5311" s="3" t="s">
        <v>428</v>
      </c>
      <c r="N5311" s="3" t="s">
        <v>60</v>
      </c>
      <c r="O5311" s="3"/>
      <c r="P5311" s="3"/>
      <c r="Q5311" s="3"/>
      <c r="R5311" s="3">
        <v>0</v>
      </c>
      <c r="S5311" s="3">
        <v>1</v>
      </c>
      <c r="T5311" s="2">
        <v>800</v>
      </c>
      <c r="U5311" s="3">
        <v>234.11604112333038</v>
      </c>
      <c r="V5311" s="3">
        <v>1671.5159873815624</v>
      </c>
      <c r="W5311" s="3">
        <v>208.84223122257004</v>
      </c>
      <c r="X5311" s="3">
        <v>697492.20440574165</v>
      </c>
      <c r="Y5311" s="3">
        <v>1671.5159873815624</v>
      </c>
      <c r="Z5311" s="3">
        <v>208.84204659696735</v>
      </c>
      <c r="AA5311" s="3">
        <v>697492.20440574165</v>
      </c>
      <c r="AB5311">
        <f t="shared" si="138"/>
        <v>1671.5159873815624</v>
      </c>
      <c r="AC5311">
        <f t="shared" si="139"/>
        <v>208.84204659696735</v>
      </c>
    </row>
    <row r="5312" spans="1:29" x14ac:dyDescent="0.25">
      <c r="A5312" s="2">
        <v>5311</v>
      </c>
      <c r="B5312" s="3" t="s">
        <v>414</v>
      </c>
      <c r="C5312" s="3" t="s">
        <v>28</v>
      </c>
      <c r="D5312" s="3" t="s">
        <v>415</v>
      </c>
      <c r="E5312" s="3" t="s">
        <v>416</v>
      </c>
      <c r="F5312" s="3">
        <v>0.35</v>
      </c>
      <c r="G5312" s="3">
        <v>0.47</v>
      </c>
      <c r="H5312" s="3" t="s">
        <v>60</v>
      </c>
      <c r="I5312" s="2">
        <v>8140</v>
      </c>
      <c r="J5312" s="3" t="s">
        <v>57</v>
      </c>
      <c r="K5312" s="2">
        <v>8140</v>
      </c>
      <c r="L5312" s="3"/>
      <c r="M5312" s="3" t="s">
        <v>65</v>
      </c>
      <c r="N5312" s="3" t="s">
        <v>60</v>
      </c>
      <c r="O5312" s="3"/>
      <c r="P5312" s="3"/>
      <c r="Q5312" s="3"/>
      <c r="R5312" s="3">
        <v>0</v>
      </c>
      <c r="S5312" s="3">
        <v>1</v>
      </c>
      <c r="T5312" s="2">
        <v>468</v>
      </c>
      <c r="U5312" s="3">
        <v>96.509378102759328</v>
      </c>
      <c r="V5312" s="3">
        <v>804.44095614037985</v>
      </c>
      <c r="W5312" s="3">
        <v>106.4513997220392</v>
      </c>
      <c r="X5312" s="3">
        <v>342972.97330282209</v>
      </c>
      <c r="Y5312" s="3">
        <v>804.44095614037985</v>
      </c>
      <c r="Z5312" s="3">
        <v>106.45130561437854</v>
      </c>
      <c r="AA5312" s="3">
        <v>342972.97330282209</v>
      </c>
      <c r="AB5312">
        <f t="shared" si="138"/>
        <v>804.44095614037985</v>
      </c>
      <c r="AC5312">
        <f t="shared" si="139"/>
        <v>106.45130561437854</v>
      </c>
    </row>
    <row r="5313" spans="1:29" x14ac:dyDescent="0.25">
      <c r="A5313" s="2">
        <v>5312</v>
      </c>
      <c r="B5313" s="3" t="s">
        <v>414</v>
      </c>
      <c r="C5313" s="3" t="s">
        <v>28</v>
      </c>
      <c r="D5313" s="3" t="s">
        <v>415</v>
      </c>
      <c r="E5313" s="3" t="s">
        <v>416</v>
      </c>
      <c r="F5313" s="3">
        <v>0.35</v>
      </c>
      <c r="G5313" s="3">
        <v>0.47</v>
      </c>
      <c r="H5313" s="3" t="s">
        <v>60</v>
      </c>
      <c r="I5313" s="2">
        <v>8140</v>
      </c>
      <c r="J5313" s="3" t="s">
        <v>57</v>
      </c>
      <c r="K5313" s="2">
        <v>8140</v>
      </c>
      <c r="L5313" s="3"/>
      <c r="M5313" s="3" t="s">
        <v>429</v>
      </c>
      <c r="N5313" s="3" t="s">
        <v>60</v>
      </c>
      <c r="O5313" s="3"/>
      <c r="P5313" s="3"/>
      <c r="Q5313" s="3"/>
      <c r="R5313" s="3">
        <v>0</v>
      </c>
      <c r="S5313" s="3">
        <v>1</v>
      </c>
      <c r="T5313" s="2">
        <v>336</v>
      </c>
      <c r="U5313" s="3">
        <v>99.522471478149001</v>
      </c>
      <c r="V5313" s="3">
        <v>752.36380665983518</v>
      </c>
      <c r="W5313" s="3">
        <v>95.45712621122496</v>
      </c>
      <c r="X5313" s="3">
        <v>314016.94580765005</v>
      </c>
      <c r="Y5313" s="3">
        <v>752.36380665983518</v>
      </c>
      <c r="Z5313" s="3">
        <v>95.457041822979591</v>
      </c>
      <c r="AA5313" s="3">
        <v>314016.94580765005</v>
      </c>
      <c r="AB5313">
        <f t="shared" si="138"/>
        <v>752.36380665983518</v>
      </c>
      <c r="AC5313">
        <f t="shared" si="139"/>
        <v>95.457041822979591</v>
      </c>
    </row>
    <row r="5314" spans="1:29" x14ac:dyDescent="0.25">
      <c r="A5314" s="2">
        <v>5313</v>
      </c>
      <c r="B5314" s="3" t="s">
        <v>414</v>
      </c>
      <c r="C5314" s="3" t="s">
        <v>28</v>
      </c>
      <c r="D5314" s="3" t="s">
        <v>415</v>
      </c>
      <c r="E5314" s="3" t="s">
        <v>416</v>
      </c>
      <c r="F5314" s="3">
        <v>0.35</v>
      </c>
      <c r="G5314" s="3">
        <v>0.47</v>
      </c>
      <c r="H5314" s="3" t="s">
        <v>60</v>
      </c>
      <c r="I5314" s="2">
        <v>8140</v>
      </c>
      <c r="J5314" s="3" t="s">
        <v>57</v>
      </c>
      <c r="K5314" s="2">
        <v>8140</v>
      </c>
      <c r="L5314" s="3"/>
      <c r="M5314" s="3" t="s">
        <v>430</v>
      </c>
      <c r="N5314" s="3" t="s">
        <v>60</v>
      </c>
      <c r="O5314" s="3"/>
      <c r="P5314" s="3"/>
      <c r="Q5314" s="3"/>
      <c r="R5314" s="3">
        <v>0</v>
      </c>
      <c r="S5314" s="3">
        <v>1</v>
      </c>
      <c r="T5314" s="2">
        <v>137</v>
      </c>
      <c r="U5314" s="3">
        <v>29.295751649703625</v>
      </c>
      <c r="V5314" s="3">
        <v>277.93193759952266</v>
      </c>
      <c r="W5314" s="3">
        <v>37.04032805150743</v>
      </c>
      <c r="X5314" s="3">
        <v>114616.45654264044</v>
      </c>
      <c r="Y5314" s="3">
        <v>277.93193759952266</v>
      </c>
      <c r="Z5314" s="3">
        <v>37.040295306248751</v>
      </c>
      <c r="AA5314" s="3">
        <v>114616.45654264044</v>
      </c>
      <c r="AB5314">
        <f t="shared" si="138"/>
        <v>277.93193759952266</v>
      </c>
      <c r="AC5314">
        <f t="shared" si="139"/>
        <v>37.040295306248751</v>
      </c>
    </row>
    <row r="5315" spans="1:29" x14ac:dyDescent="0.25">
      <c r="A5315" s="2">
        <v>5314</v>
      </c>
      <c r="B5315" s="3" t="s">
        <v>414</v>
      </c>
      <c r="C5315" s="3" t="s">
        <v>28</v>
      </c>
      <c r="D5315" s="3" t="s">
        <v>415</v>
      </c>
      <c r="E5315" s="3" t="s">
        <v>416</v>
      </c>
      <c r="F5315" s="3">
        <v>0.35</v>
      </c>
      <c r="G5315" s="3">
        <v>0.47</v>
      </c>
      <c r="H5315" s="3" t="s">
        <v>60</v>
      </c>
      <c r="I5315" s="2">
        <v>8220</v>
      </c>
      <c r="J5315" s="3" t="s">
        <v>138</v>
      </c>
      <c r="K5315" s="2">
        <v>8220</v>
      </c>
      <c r="L5315" s="3"/>
      <c r="M5315" s="3" t="s">
        <v>65</v>
      </c>
      <c r="N5315" s="3" t="s">
        <v>60</v>
      </c>
      <c r="O5315" s="3"/>
      <c r="P5315" s="3"/>
      <c r="Q5315" s="3"/>
      <c r="R5315" s="3">
        <v>0</v>
      </c>
      <c r="S5315" s="3">
        <v>1</v>
      </c>
      <c r="T5315" s="2">
        <v>1</v>
      </c>
      <c r="U5315" s="3">
        <v>3.4975498948156898E-3</v>
      </c>
      <c r="V5315" s="3">
        <v>2.7978571561002214E-2</v>
      </c>
      <c r="W5315" s="3">
        <v>3.9498400721539127E-3</v>
      </c>
      <c r="X5315" s="3">
        <v>13.460762390906892</v>
      </c>
      <c r="Y5315" s="3">
        <v>2.7978571561002214E-2</v>
      </c>
      <c r="Z5315" s="3">
        <v>3.94983658032375E-3</v>
      </c>
      <c r="AA5315" s="3">
        <v>13.460762390906892</v>
      </c>
      <c r="AB5315">
        <f t="shared" si="138"/>
        <v>2.7978571561002214E-2</v>
      </c>
      <c r="AC5315">
        <f t="shared" si="139"/>
        <v>3.94983658032375E-3</v>
      </c>
    </row>
    <row r="5316" spans="1:29" x14ac:dyDescent="0.25">
      <c r="A5316" s="2">
        <v>5315</v>
      </c>
      <c r="B5316" s="3" t="s">
        <v>414</v>
      </c>
      <c r="C5316" s="3" t="s">
        <v>28</v>
      </c>
      <c r="D5316" s="3" t="s">
        <v>415</v>
      </c>
      <c r="E5316" s="3" t="s">
        <v>416</v>
      </c>
      <c r="F5316" s="3">
        <v>0.35</v>
      </c>
      <c r="G5316" s="3">
        <v>0.47</v>
      </c>
      <c r="H5316" s="3" t="s">
        <v>60</v>
      </c>
      <c r="I5316" s="2">
        <v>8300</v>
      </c>
      <c r="J5316" s="3" t="s">
        <v>202</v>
      </c>
      <c r="K5316" s="2">
        <v>8300</v>
      </c>
      <c r="L5316" s="3"/>
      <c r="M5316" s="3" t="s">
        <v>428</v>
      </c>
      <c r="N5316" s="3" t="s">
        <v>60</v>
      </c>
      <c r="O5316" s="3"/>
      <c r="P5316" s="3"/>
      <c r="Q5316" s="3"/>
      <c r="R5316" s="3">
        <v>0</v>
      </c>
      <c r="S5316" s="3">
        <v>1</v>
      </c>
      <c r="T5316" s="2">
        <v>4</v>
      </c>
      <c r="U5316" s="3">
        <v>0.12268206587945962</v>
      </c>
      <c r="V5316" s="3">
        <v>0.97128706404476961</v>
      </c>
      <c r="W5316" s="3">
        <v>0.12927016605744313</v>
      </c>
      <c r="X5316" s="3">
        <v>428.25829408218277</v>
      </c>
      <c r="Y5316" s="3">
        <v>0.97128706404476961</v>
      </c>
      <c r="Z5316" s="3">
        <v>0.12927005177700207</v>
      </c>
      <c r="AA5316" s="3">
        <v>428.25829408218277</v>
      </c>
      <c r="AB5316">
        <f t="shared" si="138"/>
        <v>0.97128706404476961</v>
      </c>
      <c r="AC5316">
        <f t="shared" si="139"/>
        <v>0.12927005177700207</v>
      </c>
    </row>
    <row r="5317" spans="1:29" x14ac:dyDescent="0.25">
      <c r="A5317" s="2">
        <v>5316</v>
      </c>
      <c r="B5317" s="3" t="s">
        <v>414</v>
      </c>
      <c r="C5317" s="3" t="s">
        <v>28</v>
      </c>
      <c r="D5317" s="3" t="s">
        <v>415</v>
      </c>
      <c r="E5317" s="3" t="s">
        <v>416</v>
      </c>
      <c r="F5317" s="3">
        <v>0.35</v>
      </c>
      <c r="G5317" s="3">
        <v>0.47</v>
      </c>
      <c r="H5317" s="3" t="s">
        <v>60</v>
      </c>
      <c r="I5317" s="2">
        <v>8320</v>
      </c>
      <c r="J5317" s="3" t="s">
        <v>59</v>
      </c>
      <c r="K5317" s="2">
        <v>8320</v>
      </c>
      <c r="L5317" s="3"/>
      <c r="M5317" s="3" t="s">
        <v>428</v>
      </c>
      <c r="N5317" s="3" t="s">
        <v>60</v>
      </c>
      <c r="O5317" s="3"/>
      <c r="P5317" s="3"/>
      <c r="Q5317" s="3"/>
      <c r="R5317" s="3">
        <v>0</v>
      </c>
      <c r="S5317" s="3">
        <v>1</v>
      </c>
      <c r="T5317" s="2">
        <v>6</v>
      </c>
      <c r="U5317" s="3">
        <v>0.33498272756968417</v>
      </c>
      <c r="V5317" s="3">
        <v>1.467126338545482</v>
      </c>
      <c r="W5317" s="3">
        <v>0.15655423401727772</v>
      </c>
      <c r="X5317" s="3">
        <v>606.24614561138526</v>
      </c>
      <c r="Y5317" s="3">
        <v>1.467126338545482</v>
      </c>
      <c r="Z5317" s="3">
        <v>0.15655409561653608</v>
      </c>
      <c r="AA5317" s="3">
        <v>606.24614561138526</v>
      </c>
      <c r="AB5317">
        <f t="shared" si="138"/>
        <v>1.467126338545482</v>
      </c>
      <c r="AC5317">
        <f t="shared" si="139"/>
        <v>0.15655409561653608</v>
      </c>
    </row>
    <row r="5318" spans="1:29" x14ac:dyDescent="0.25">
      <c r="A5318" s="2">
        <v>5317</v>
      </c>
      <c r="B5318" s="3" t="s">
        <v>414</v>
      </c>
      <c r="C5318" s="3" t="s">
        <v>28</v>
      </c>
      <c r="D5318" s="3" t="s">
        <v>415</v>
      </c>
      <c r="E5318" s="3" t="s">
        <v>416</v>
      </c>
      <c r="F5318" s="3">
        <v>0.35</v>
      </c>
      <c r="G5318" s="3">
        <v>0.47</v>
      </c>
      <c r="H5318" s="3" t="s">
        <v>60</v>
      </c>
      <c r="I5318" s="2">
        <v>8320</v>
      </c>
      <c r="J5318" s="3" t="s">
        <v>59</v>
      </c>
      <c r="K5318" s="2">
        <v>8320</v>
      </c>
      <c r="L5318" s="3"/>
      <c r="M5318" s="3" t="s">
        <v>429</v>
      </c>
      <c r="N5318" s="3" t="s">
        <v>60</v>
      </c>
      <c r="O5318" s="3"/>
      <c r="P5318" s="3"/>
      <c r="Q5318" s="3"/>
      <c r="R5318" s="3">
        <v>0</v>
      </c>
      <c r="S5318" s="3">
        <v>1</v>
      </c>
      <c r="T5318" s="2">
        <v>2</v>
      </c>
      <c r="U5318" s="3">
        <v>4.0172849537705099E-3</v>
      </c>
      <c r="V5318" s="3">
        <v>1.210060602447861E-2</v>
      </c>
      <c r="W5318" s="3">
        <v>9.6519210122856104E-4</v>
      </c>
      <c r="X5318" s="3">
        <v>4.841385531115499</v>
      </c>
      <c r="Y5318" s="3">
        <v>1.210060602447861E-2</v>
      </c>
      <c r="Z5318" s="3">
        <v>9.6519124795682598E-4</v>
      </c>
      <c r="AA5318" s="3">
        <v>4.841385531115499</v>
      </c>
      <c r="AB5318">
        <f t="shared" si="138"/>
        <v>1.210060602447861E-2</v>
      </c>
      <c r="AC5318">
        <f t="shared" si="139"/>
        <v>9.6519124795682598E-4</v>
      </c>
    </row>
    <row r="5319" spans="1:29" x14ac:dyDescent="0.25">
      <c r="A5319" s="2">
        <v>5318</v>
      </c>
      <c r="B5319" s="3" t="s">
        <v>414</v>
      </c>
      <c r="C5319" s="3" t="s">
        <v>28</v>
      </c>
      <c r="D5319" s="3" t="s">
        <v>415</v>
      </c>
      <c r="E5319" s="3" t="s">
        <v>416</v>
      </c>
      <c r="F5319" s="3">
        <v>0.35</v>
      </c>
      <c r="G5319" s="3">
        <v>0.47</v>
      </c>
      <c r="H5319" s="3" t="s">
        <v>60</v>
      </c>
      <c r="I5319" s="2">
        <v>8370</v>
      </c>
      <c r="J5319" s="3" t="s">
        <v>68</v>
      </c>
      <c r="K5319" s="2">
        <v>8370</v>
      </c>
      <c r="L5319" s="3"/>
      <c r="M5319" s="3" t="s">
        <v>428</v>
      </c>
      <c r="N5319" s="3" t="s">
        <v>60</v>
      </c>
      <c r="O5319" s="3"/>
      <c r="P5319" s="3"/>
      <c r="Q5319" s="3"/>
      <c r="R5319" s="3">
        <v>0</v>
      </c>
      <c r="S5319" s="3">
        <v>1</v>
      </c>
      <c r="T5319" s="2">
        <v>21</v>
      </c>
      <c r="U5319" s="3">
        <v>2.0787535879763346</v>
      </c>
      <c r="V5319" s="3">
        <v>1.1266385448837033</v>
      </c>
      <c r="W5319" s="3">
        <v>0.1362375541126753</v>
      </c>
      <c r="X5319" s="3">
        <v>2564.4761838028107</v>
      </c>
      <c r="Y5319" s="3">
        <v>1.1266385448837033</v>
      </c>
      <c r="Z5319" s="3">
        <v>0.13623743367276059</v>
      </c>
      <c r="AA5319" s="3">
        <v>2564.4761838028107</v>
      </c>
      <c r="AB5319">
        <f t="shared" si="138"/>
        <v>1.1266385448837033</v>
      </c>
      <c r="AC5319">
        <f t="shared" si="139"/>
        <v>0.13623743367276059</v>
      </c>
    </row>
    <row r="5320" spans="1:29" x14ac:dyDescent="0.25">
      <c r="A5320" s="2">
        <v>5319</v>
      </c>
      <c r="B5320" s="3" t="s">
        <v>414</v>
      </c>
      <c r="C5320" s="3" t="s">
        <v>28</v>
      </c>
      <c r="D5320" s="3" t="s">
        <v>415</v>
      </c>
      <c r="E5320" s="3" t="s">
        <v>416</v>
      </c>
      <c r="F5320" s="3">
        <v>0.35</v>
      </c>
      <c r="G5320" s="3">
        <v>0.47</v>
      </c>
      <c r="H5320" s="3" t="s">
        <v>60</v>
      </c>
      <c r="I5320" s="2">
        <v>8370</v>
      </c>
      <c r="J5320" s="3" t="s">
        <v>68</v>
      </c>
      <c r="K5320" s="2">
        <v>8370</v>
      </c>
      <c r="L5320" s="3"/>
      <c r="M5320" s="3" t="s">
        <v>429</v>
      </c>
      <c r="N5320" s="3" t="s">
        <v>60</v>
      </c>
      <c r="O5320" s="3"/>
      <c r="P5320" s="3"/>
      <c r="Q5320" s="3"/>
      <c r="R5320" s="3">
        <v>0</v>
      </c>
      <c r="S5320" s="3">
        <v>1</v>
      </c>
      <c r="T5320" s="2">
        <v>19</v>
      </c>
      <c r="U5320" s="3">
        <v>2.2641283817627502</v>
      </c>
      <c r="V5320" s="3">
        <v>0.79522853463619092</v>
      </c>
      <c r="W5320" s="3">
        <v>5.6606488200659714E-2</v>
      </c>
      <c r="X5320" s="3">
        <v>1975.0550976037214</v>
      </c>
      <c r="Y5320" s="3">
        <v>0.79522853463619092</v>
      </c>
      <c r="Z5320" s="3">
        <v>5.6606438158065618E-2</v>
      </c>
      <c r="AA5320" s="3">
        <v>1975.0550976037214</v>
      </c>
      <c r="AB5320">
        <f t="shared" si="138"/>
        <v>0.79522853463619092</v>
      </c>
      <c r="AC5320">
        <f t="shared" si="139"/>
        <v>5.6606438158065618E-2</v>
      </c>
    </row>
    <row r="5321" spans="1:29" x14ac:dyDescent="0.25">
      <c r="A5321" s="2">
        <v>5320</v>
      </c>
      <c r="B5321" s="3" t="s">
        <v>414</v>
      </c>
      <c r="C5321" s="3" t="s">
        <v>28</v>
      </c>
      <c r="D5321" s="3" t="s">
        <v>415</v>
      </c>
      <c r="E5321" s="3" t="s">
        <v>416</v>
      </c>
      <c r="F5321" s="3">
        <v>0.35</v>
      </c>
      <c r="G5321" s="3">
        <v>0.47</v>
      </c>
      <c r="H5321" s="3" t="s">
        <v>35</v>
      </c>
      <c r="I5321" s="2">
        <v>1100</v>
      </c>
      <c r="J5321" s="3" t="s">
        <v>42</v>
      </c>
      <c r="K5321" s="2">
        <v>1100</v>
      </c>
      <c r="L5321" s="3"/>
      <c r="M5321" s="3" t="s">
        <v>426</v>
      </c>
      <c r="N5321" s="3" t="s">
        <v>35</v>
      </c>
      <c r="O5321" s="3"/>
      <c r="P5321" s="3"/>
      <c r="Q5321" s="3"/>
      <c r="R5321" s="3">
        <v>0</v>
      </c>
      <c r="S5321" s="3">
        <v>1</v>
      </c>
      <c r="T5321" s="2">
        <v>7</v>
      </c>
      <c r="U5321" s="3">
        <v>0.6443323439947588</v>
      </c>
      <c r="V5321" s="3">
        <v>3.1596167672008653</v>
      </c>
      <c r="W5321" s="3">
        <v>0.40253648822802707</v>
      </c>
      <c r="X5321" s="3">
        <v>1397.7239649959636</v>
      </c>
      <c r="Y5321" s="3">
        <v>3.1596167672008653</v>
      </c>
      <c r="Z5321" s="3">
        <v>0.40253613236828828</v>
      </c>
      <c r="AA5321" s="3">
        <v>1397.7239649959636</v>
      </c>
      <c r="AB5321">
        <f t="shared" si="138"/>
        <v>3.1596167672008653</v>
      </c>
      <c r="AC5321">
        <f t="shared" si="139"/>
        <v>0.40253613236828828</v>
      </c>
    </row>
    <row r="5322" spans="1:29" x14ac:dyDescent="0.25">
      <c r="A5322" s="2">
        <v>5321</v>
      </c>
      <c r="B5322" s="3" t="s">
        <v>414</v>
      </c>
      <c r="C5322" s="3" t="s">
        <v>28</v>
      </c>
      <c r="D5322" s="3" t="s">
        <v>415</v>
      </c>
      <c r="E5322" s="3" t="s">
        <v>416</v>
      </c>
      <c r="F5322" s="3">
        <v>0.35</v>
      </c>
      <c r="G5322" s="3">
        <v>0.47</v>
      </c>
      <c r="H5322" s="3" t="s">
        <v>35</v>
      </c>
      <c r="I5322" s="2">
        <v>1320</v>
      </c>
      <c r="J5322" s="3" t="s">
        <v>115</v>
      </c>
      <c r="K5322" s="2">
        <v>1320</v>
      </c>
      <c r="L5322" s="3"/>
      <c r="M5322" s="3" t="s">
        <v>426</v>
      </c>
      <c r="N5322" s="3" t="s">
        <v>35</v>
      </c>
      <c r="O5322" s="3"/>
      <c r="P5322" s="3"/>
      <c r="Q5322" s="3"/>
      <c r="R5322" s="3">
        <v>0</v>
      </c>
      <c r="S5322" s="3">
        <v>1</v>
      </c>
      <c r="T5322" s="2">
        <v>2</v>
      </c>
      <c r="U5322" s="3">
        <v>2.253984871910043E-2</v>
      </c>
      <c r="V5322" s="3">
        <v>0.10234001169648482</v>
      </c>
      <c r="W5322" s="3">
        <v>1.4884374198978128E-2</v>
      </c>
      <c r="X5322" s="3">
        <v>40.625888099894745</v>
      </c>
      <c r="Y5322" s="3">
        <v>0.10234001169648482</v>
      </c>
      <c r="Z5322" s="3">
        <v>1.488436104054487E-2</v>
      </c>
      <c r="AA5322" s="3">
        <v>40.625888099894745</v>
      </c>
      <c r="AB5322">
        <f t="shared" si="138"/>
        <v>0.10234001169648482</v>
      </c>
      <c r="AC5322">
        <f t="shared" si="139"/>
        <v>1.488436104054487E-2</v>
      </c>
    </row>
    <row r="5323" spans="1:29" x14ac:dyDescent="0.25">
      <c r="A5323" s="2">
        <v>5322</v>
      </c>
      <c r="B5323" s="3" t="s">
        <v>414</v>
      </c>
      <c r="C5323" s="3" t="s">
        <v>28</v>
      </c>
      <c r="D5323" s="3" t="s">
        <v>415</v>
      </c>
      <c r="E5323" s="3" t="s">
        <v>416</v>
      </c>
      <c r="F5323" s="3">
        <v>0.35</v>
      </c>
      <c r="G5323" s="3">
        <v>0.47</v>
      </c>
      <c r="H5323" s="3" t="s">
        <v>35</v>
      </c>
      <c r="I5323" s="2">
        <v>1750</v>
      </c>
      <c r="J5323" s="3" t="s">
        <v>51</v>
      </c>
      <c r="K5323" s="2">
        <v>1750</v>
      </c>
      <c r="L5323" s="3"/>
      <c r="M5323" s="3" t="s">
        <v>34</v>
      </c>
      <c r="N5323" s="3" t="s">
        <v>35</v>
      </c>
      <c r="O5323" s="3"/>
      <c r="P5323" s="3"/>
      <c r="Q5323" s="3"/>
      <c r="R5323" s="3">
        <v>0</v>
      </c>
      <c r="S5323" s="3">
        <v>1</v>
      </c>
      <c r="T5323" s="2">
        <v>12</v>
      </c>
      <c r="U5323" s="3">
        <v>3.7979149738284264</v>
      </c>
      <c r="V5323" s="3">
        <v>18.699499133423053</v>
      </c>
      <c r="W5323" s="3">
        <v>2.5566319488962002</v>
      </c>
      <c r="X5323" s="3">
        <v>9534.7585162162195</v>
      </c>
      <c r="Y5323" s="3">
        <v>18.699499133423053</v>
      </c>
      <c r="Z5323" s="3">
        <v>2.5566296887225182</v>
      </c>
      <c r="AA5323" s="3">
        <v>9534.7585162162195</v>
      </c>
      <c r="AB5323">
        <f t="shared" si="138"/>
        <v>18.699499133423053</v>
      </c>
      <c r="AC5323">
        <f t="shared" si="139"/>
        <v>2.5566296887225182</v>
      </c>
    </row>
    <row r="5324" spans="1:29" x14ac:dyDescent="0.25">
      <c r="A5324" s="2">
        <v>5323</v>
      </c>
      <c r="B5324" s="3" t="s">
        <v>414</v>
      </c>
      <c r="C5324" s="3" t="s">
        <v>28</v>
      </c>
      <c r="D5324" s="3" t="s">
        <v>415</v>
      </c>
      <c r="E5324" s="3" t="s">
        <v>416</v>
      </c>
      <c r="F5324" s="3">
        <v>0.35</v>
      </c>
      <c r="G5324" s="3">
        <v>0.47</v>
      </c>
      <c r="H5324" s="3" t="s">
        <v>35</v>
      </c>
      <c r="I5324" s="2">
        <v>1840</v>
      </c>
      <c r="J5324" s="3" t="s">
        <v>137</v>
      </c>
      <c r="K5324" s="2">
        <v>1840</v>
      </c>
      <c r="L5324" s="3"/>
      <c r="M5324" s="3" t="s">
        <v>34</v>
      </c>
      <c r="N5324" s="3" t="s">
        <v>35</v>
      </c>
      <c r="O5324" s="3"/>
      <c r="P5324" s="3"/>
      <c r="Q5324" s="3"/>
      <c r="R5324" s="3">
        <v>0</v>
      </c>
      <c r="S5324" s="3">
        <v>1</v>
      </c>
      <c r="T5324" s="2">
        <v>74</v>
      </c>
      <c r="U5324" s="3">
        <v>28.92878959709244</v>
      </c>
      <c r="V5324" s="3">
        <v>181.17200657904706</v>
      </c>
      <c r="W5324" s="3">
        <v>24.888134869502863</v>
      </c>
      <c r="X5324" s="3">
        <v>90065.715255231102</v>
      </c>
      <c r="Y5324" s="3">
        <v>181.17200657904706</v>
      </c>
      <c r="Z5324" s="3">
        <v>24.888112867310735</v>
      </c>
      <c r="AA5324" s="3">
        <v>90065.715255231102</v>
      </c>
      <c r="AB5324">
        <f t="shared" si="138"/>
        <v>181.17200657904706</v>
      </c>
      <c r="AC5324">
        <f t="shared" si="139"/>
        <v>24.888112867310735</v>
      </c>
    </row>
    <row r="5325" spans="1:29" x14ac:dyDescent="0.25">
      <c r="A5325" s="2">
        <v>5324</v>
      </c>
      <c r="B5325" s="3" t="s">
        <v>414</v>
      </c>
      <c r="C5325" s="3" t="s">
        <v>28</v>
      </c>
      <c r="D5325" s="3" t="s">
        <v>415</v>
      </c>
      <c r="E5325" s="3" t="s">
        <v>416</v>
      </c>
      <c r="F5325" s="3">
        <v>0.35</v>
      </c>
      <c r="G5325" s="3">
        <v>0.47</v>
      </c>
      <c r="H5325" s="3" t="s">
        <v>35</v>
      </c>
      <c r="I5325" s="2">
        <v>1840</v>
      </c>
      <c r="J5325" s="3" t="s">
        <v>137</v>
      </c>
      <c r="K5325" s="2">
        <v>1840</v>
      </c>
      <c r="L5325" s="3"/>
      <c r="M5325" s="3" t="s">
        <v>431</v>
      </c>
      <c r="N5325" s="3" t="s">
        <v>35</v>
      </c>
      <c r="O5325" s="3"/>
      <c r="P5325" s="3"/>
      <c r="Q5325" s="3"/>
      <c r="R5325" s="3">
        <v>0</v>
      </c>
      <c r="S5325" s="3">
        <v>1</v>
      </c>
      <c r="T5325" s="2">
        <v>3</v>
      </c>
      <c r="U5325" s="3">
        <v>0.32546626068093554</v>
      </c>
      <c r="V5325" s="3">
        <v>2.4991165687459742</v>
      </c>
      <c r="W5325" s="3">
        <v>0.30897830316004771</v>
      </c>
      <c r="X5325" s="3">
        <v>1170.0224795912193</v>
      </c>
      <c r="Y5325" s="3">
        <v>2.4991165687459742</v>
      </c>
      <c r="Z5325" s="3">
        <v>0.30897803000980811</v>
      </c>
      <c r="AA5325" s="3">
        <v>1170.0224795912193</v>
      </c>
      <c r="AB5325">
        <f t="shared" si="138"/>
        <v>2.4991165687459742</v>
      </c>
      <c r="AC5325">
        <f t="shared" si="139"/>
        <v>0.30897803000980811</v>
      </c>
    </row>
    <row r="5326" spans="1:29" x14ac:dyDescent="0.25">
      <c r="A5326" s="2">
        <v>5325</v>
      </c>
      <c r="B5326" s="3" t="s">
        <v>414</v>
      </c>
      <c r="C5326" s="3" t="s">
        <v>28</v>
      </c>
      <c r="D5326" s="3" t="s">
        <v>415</v>
      </c>
      <c r="E5326" s="3" t="s">
        <v>416</v>
      </c>
      <c r="F5326" s="3">
        <v>0.35</v>
      </c>
      <c r="G5326" s="3">
        <v>0.47</v>
      </c>
      <c r="H5326" s="3" t="s">
        <v>35</v>
      </c>
      <c r="I5326" s="2">
        <v>2210</v>
      </c>
      <c r="J5326" s="3" t="s">
        <v>37</v>
      </c>
      <c r="K5326" s="2">
        <v>1000</v>
      </c>
      <c r="L5326" s="3"/>
      <c r="M5326" s="3" t="s">
        <v>34</v>
      </c>
      <c r="N5326" s="3" t="s">
        <v>35</v>
      </c>
      <c r="O5326" s="3"/>
      <c r="P5326" s="3" t="s">
        <v>76</v>
      </c>
      <c r="Q5326" s="3"/>
      <c r="R5326" s="3">
        <v>0</v>
      </c>
      <c r="S5326" s="3">
        <v>1</v>
      </c>
      <c r="T5326" s="2">
        <v>109</v>
      </c>
      <c r="U5326" s="3">
        <v>41.748029638331822</v>
      </c>
      <c r="V5326" s="3">
        <v>220.90038418275259</v>
      </c>
      <c r="W5326" s="3">
        <v>29.755219626344701</v>
      </c>
      <c r="X5326" s="3">
        <v>111204.01447011945</v>
      </c>
      <c r="Y5326" s="3">
        <v>220.90038418275259</v>
      </c>
      <c r="Z5326" s="3">
        <v>29.755193321438245</v>
      </c>
      <c r="AA5326" s="3">
        <v>111204.01447011945</v>
      </c>
      <c r="AB5326">
        <f t="shared" si="138"/>
        <v>220.90038418275259</v>
      </c>
      <c r="AC5326">
        <f t="shared" si="139"/>
        <v>29.755193321438245</v>
      </c>
    </row>
    <row r="5327" spans="1:29" x14ac:dyDescent="0.25">
      <c r="A5327" s="2">
        <v>5326</v>
      </c>
      <c r="B5327" s="3" t="s">
        <v>414</v>
      </c>
      <c r="C5327" s="3" t="s">
        <v>28</v>
      </c>
      <c r="D5327" s="3" t="s">
        <v>415</v>
      </c>
      <c r="E5327" s="3" t="s">
        <v>416</v>
      </c>
      <c r="F5327" s="3">
        <v>0.35</v>
      </c>
      <c r="G5327" s="3">
        <v>0.47</v>
      </c>
      <c r="H5327" s="3" t="s">
        <v>35</v>
      </c>
      <c r="I5327" s="2">
        <v>7100</v>
      </c>
      <c r="J5327" s="3" t="s">
        <v>54</v>
      </c>
      <c r="K5327" s="2">
        <v>7100</v>
      </c>
      <c r="L5327" s="3"/>
      <c r="M5327" s="3" t="s">
        <v>34</v>
      </c>
      <c r="N5327" s="3" t="s">
        <v>35</v>
      </c>
      <c r="O5327" s="3"/>
      <c r="P5327" s="3"/>
      <c r="Q5327" s="3"/>
      <c r="R5327" s="3">
        <v>0</v>
      </c>
      <c r="S5327" s="3">
        <v>1</v>
      </c>
      <c r="T5327" s="2">
        <v>43</v>
      </c>
      <c r="U5327" s="3">
        <v>6.4294228374103692</v>
      </c>
      <c r="V5327" s="3">
        <v>39.368632039770333</v>
      </c>
      <c r="W5327" s="3">
        <v>4.0996509459867134</v>
      </c>
      <c r="X5327" s="3">
        <v>16803.592842187372</v>
      </c>
      <c r="Y5327" s="3">
        <v>39.368632039770333</v>
      </c>
      <c r="Z5327" s="3">
        <v>4.0996473217172245</v>
      </c>
      <c r="AA5327" s="3">
        <v>16803.592842187372</v>
      </c>
      <c r="AB5327">
        <f t="shared" si="138"/>
        <v>39.368632039770333</v>
      </c>
      <c r="AC5327">
        <f t="shared" si="139"/>
        <v>4.0996473217172245</v>
      </c>
    </row>
    <row r="5328" spans="1:29" x14ac:dyDescent="0.25">
      <c r="A5328" s="2">
        <v>5327</v>
      </c>
      <c r="B5328" s="3" t="s">
        <v>414</v>
      </c>
      <c r="C5328" s="3" t="s">
        <v>28</v>
      </c>
      <c r="D5328" s="3" t="s">
        <v>415</v>
      </c>
      <c r="E5328" s="3" t="s">
        <v>416</v>
      </c>
      <c r="F5328" s="3">
        <v>0.35</v>
      </c>
      <c r="G5328" s="3">
        <v>0.47</v>
      </c>
      <c r="H5328" s="3" t="s">
        <v>35</v>
      </c>
      <c r="I5328" s="2">
        <v>7430</v>
      </c>
      <c r="J5328" s="3" t="s">
        <v>55</v>
      </c>
      <c r="K5328" s="2">
        <v>7430</v>
      </c>
      <c r="L5328" s="3"/>
      <c r="M5328" s="3" t="s">
        <v>34</v>
      </c>
      <c r="N5328" s="3" t="s">
        <v>35</v>
      </c>
      <c r="O5328" s="3"/>
      <c r="P5328" s="3"/>
      <c r="Q5328" s="3"/>
      <c r="R5328" s="3">
        <v>0</v>
      </c>
      <c r="S5328" s="3">
        <v>1</v>
      </c>
      <c r="T5328" s="2">
        <v>1</v>
      </c>
      <c r="U5328" s="3">
        <v>8.0985752869798797E-2</v>
      </c>
      <c r="V5328" s="3">
        <v>0.288076642160076</v>
      </c>
      <c r="W5328" s="3">
        <v>3.4506368081417452E-2</v>
      </c>
      <c r="X5328" s="3">
        <v>143.47528818474782</v>
      </c>
      <c r="Y5328" s="3">
        <v>0.288076642160076</v>
      </c>
      <c r="Z5328" s="3">
        <v>3.4506337576289403E-2</v>
      </c>
      <c r="AA5328" s="3">
        <v>143.47528818474782</v>
      </c>
      <c r="AB5328">
        <f t="shared" si="138"/>
        <v>0.288076642160076</v>
      </c>
      <c r="AC5328">
        <f t="shared" si="139"/>
        <v>3.4506337576289403E-2</v>
      </c>
    </row>
    <row r="5329" spans="1:29" x14ac:dyDescent="0.25">
      <c r="A5329" s="2">
        <v>5328</v>
      </c>
      <c r="B5329" s="3" t="s">
        <v>414</v>
      </c>
      <c r="C5329" s="3" t="s">
        <v>28</v>
      </c>
      <c r="D5329" s="3" t="s">
        <v>415</v>
      </c>
      <c r="E5329" s="3" t="s">
        <v>416</v>
      </c>
      <c r="F5329" s="3">
        <v>0.35</v>
      </c>
      <c r="G5329" s="3">
        <v>0.47</v>
      </c>
      <c r="H5329" s="3" t="s">
        <v>35</v>
      </c>
      <c r="I5329" s="2">
        <v>8120</v>
      </c>
      <c r="J5329" s="3" t="s">
        <v>56</v>
      </c>
      <c r="K5329" s="2">
        <v>8120</v>
      </c>
      <c r="L5329" s="3"/>
      <c r="M5329" s="3" t="s">
        <v>34</v>
      </c>
      <c r="N5329" s="3" t="s">
        <v>35</v>
      </c>
      <c r="O5329" s="3"/>
      <c r="P5329" s="3"/>
      <c r="Q5329" s="3"/>
      <c r="R5329" s="3">
        <v>0</v>
      </c>
      <c r="S5329" s="3">
        <v>1</v>
      </c>
      <c r="T5329" s="2">
        <v>103</v>
      </c>
      <c r="U5329" s="3">
        <v>34.012058121288156</v>
      </c>
      <c r="V5329" s="3">
        <v>164.22916524768348</v>
      </c>
      <c r="W5329" s="3">
        <v>21.196921375210941</v>
      </c>
      <c r="X5329" s="3">
        <v>80717.5553182531</v>
      </c>
      <c r="Y5329" s="3">
        <v>164.22916524768348</v>
      </c>
      <c r="Z5329" s="3">
        <v>21.196902636211831</v>
      </c>
      <c r="AA5329" s="3">
        <v>80717.5553182531</v>
      </c>
      <c r="AB5329">
        <f t="shared" si="138"/>
        <v>164.22916524768348</v>
      </c>
      <c r="AC5329">
        <f t="shared" si="139"/>
        <v>21.196902636211831</v>
      </c>
    </row>
    <row r="5330" spans="1:29" x14ac:dyDescent="0.25">
      <c r="A5330" s="2">
        <v>5329</v>
      </c>
      <c r="B5330" s="3" t="s">
        <v>414</v>
      </c>
      <c r="C5330" s="3" t="s">
        <v>28</v>
      </c>
      <c r="D5330" s="3" t="s">
        <v>415</v>
      </c>
      <c r="E5330" s="3" t="s">
        <v>416</v>
      </c>
      <c r="F5330" s="3">
        <v>0.35</v>
      </c>
      <c r="G5330" s="3">
        <v>0.47</v>
      </c>
      <c r="H5330" s="3" t="s">
        <v>35</v>
      </c>
      <c r="I5330" s="2">
        <v>8200</v>
      </c>
      <c r="J5330" s="3" t="s">
        <v>107</v>
      </c>
      <c r="K5330" s="2">
        <v>8200</v>
      </c>
      <c r="L5330" s="3"/>
      <c r="M5330" s="3" t="s">
        <v>426</v>
      </c>
      <c r="N5330" s="3" t="s">
        <v>35</v>
      </c>
      <c r="O5330" s="3"/>
      <c r="P5330" s="3"/>
      <c r="Q5330" s="3"/>
      <c r="R5330" s="3">
        <v>0</v>
      </c>
      <c r="S5330" s="3">
        <v>1</v>
      </c>
      <c r="T5330" s="2">
        <v>23</v>
      </c>
      <c r="U5330" s="3">
        <v>5.9421457012628691</v>
      </c>
      <c r="V5330" s="3">
        <v>28.405780829451746</v>
      </c>
      <c r="W5330" s="3">
        <v>3.917804804624605</v>
      </c>
      <c r="X5330" s="3">
        <v>14433.873532947893</v>
      </c>
      <c r="Y5330" s="3">
        <v>28.405780829451746</v>
      </c>
      <c r="Z5330" s="3">
        <v>3.9178013411150032</v>
      </c>
      <c r="AA5330" s="3">
        <v>14433.873532947893</v>
      </c>
      <c r="AB5330">
        <f t="shared" si="138"/>
        <v>28.405780829451746</v>
      </c>
      <c r="AC5330">
        <f t="shared" si="139"/>
        <v>3.9178013411150032</v>
      </c>
    </row>
    <row r="5331" spans="1:29" x14ac:dyDescent="0.25">
      <c r="A5331" s="2">
        <v>5330</v>
      </c>
      <c r="B5331" s="3" t="s">
        <v>414</v>
      </c>
      <c r="C5331" s="3" t="s">
        <v>28</v>
      </c>
      <c r="D5331" s="3" t="s">
        <v>415</v>
      </c>
      <c r="E5331" s="3" t="s">
        <v>416</v>
      </c>
      <c r="F5331" s="3">
        <v>0.35</v>
      </c>
      <c r="G5331" s="3">
        <v>0.47</v>
      </c>
      <c r="H5331" s="3" t="s">
        <v>64</v>
      </c>
      <c r="I5331" s="2">
        <v>1320</v>
      </c>
      <c r="J5331" s="3" t="s">
        <v>115</v>
      </c>
      <c r="K5331" s="2">
        <v>3000</v>
      </c>
      <c r="L5331" s="3"/>
      <c r="M5331" s="3" t="s">
        <v>417</v>
      </c>
      <c r="N5331" s="3" t="s">
        <v>418</v>
      </c>
      <c r="O5331" s="3"/>
      <c r="P5331" s="3"/>
      <c r="Q5331" s="3"/>
      <c r="R5331" s="3">
        <v>0</v>
      </c>
      <c r="S5331" s="3">
        <v>1</v>
      </c>
      <c r="T5331" s="2">
        <v>19</v>
      </c>
      <c r="U5331" s="3">
        <v>5.8669676518130531</v>
      </c>
      <c r="V5331" s="3">
        <v>51.929881292826956</v>
      </c>
      <c r="W5331" s="3">
        <v>9.721873252721613</v>
      </c>
      <c r="X5331" s="3">
        <v>18564.639159757458</v>
      </c>
      <c r="Y5331" s="3">
        <v>51.929881292826956</v>
      </c>
      <c r="Z5331" s="3">
        <v>9.7218646581634243</v>
      </c>
      <c r="AA5331" s="3">
        <v>18564.639159757458</v>
      </c>
    </row>
    <row r="5332" spans="1:29" x14ac:dyDescent="0.25">
      <c r="A5332" s="2">
        <v>5331</v>
      </c>
      <c r="B5332" s="3" t="s">
        <v>414</v>
      </c>
      <c r="C5332" s="3" t="s">
        <v>28</v>
      </c>
      <c r="D5332" s="3" t="s">
        <v>415</v>
      </c>
      <c r="E5332" s="3" t="s">
        <v>416</v>
      </c>
      <c r="F5332" s="3">
        <v>0.35</v>
      </c>
      <c r="G5332" s="3">
        <v>0.47</v>
      </c>
      <c r="H5332" s="3" t="s">
        <v>64</v>
      </c>
      <c r="I5332" s="2">
        <v>1400</v>
      </c>
      <c r="J5332" s="3" t="s">
        <v>48</v>
      </c>
      <c r="K5332" s="2">
        <v>3000</v>
      </c>
      <c r="L5332" s="3"/>
      <c r="M5332" s="3" t="s">
        <v>417</v>
      </c>
      <c r="N5332" s="3" t="s">
        <v>418</v>
      </c>
      <c r="O5332" s="3"/>
      <c r="P5332" s="3"/>
      <c r="Q5332" s="3"/>
      <c r="R5332" s="3">
        <v>0</v>
      </c>
      <c r="S5332" s="3">
        <v>1</v>
      </c>
      <c r="T5332" s="2">
        <v>3</v>
      </c>
      <c r="U5332" s="3">
        <v>1.33002441313036</v>
      </c>
      <c r="V5332" s="3">
        <v>8.6587412305708114</v>
      </c>
      <c r="W5332" s="3">
        <v>1.1492137218825424</v>
      </c>
      <c r="X5332" s="3">
        <v>4711.7693829040454</v>
      </c>
      <c r="Y5332" s="3">
        <v>8.6587412305708114</v>
      </c>
      <c r="Z5332" s="3">
        <v>1.1492127059277011</v>
      </c>
      <c r="AA5332" s="3">
        <v>4711.7693829040454</v>
      </c>
    </row>
    <row r="5333" spans="1:29" x14ac:dyDescent="0.25">
      <c r="A5333" s="2">
        <v>5332</v>
      </c>
      <c r="B5333" s="3" t="s">
        <v>414</v>
      </c>
      <c r="C5333" s="3" t="s">
        <v>28</v>
      </c>
      <c r="D5333" s="3" t="s">
        <v>415</v>
      </c>
      <c r="E5333" s="3" t="s">
        <v>416</v>
      </c>
      <c r="F5333" s="3">
        <v>0.35</v>
      </c>
      <c r="G5333" s="3">
        <v>0.47</v>
      </c>
      <c r="H5333" s="3" t="s">
        <v>64</v>
      </c>
      <c r="I5333" s="2">
        <v>2110</v>
      </c>
      <c r="J5333" s="3" t="s">
        <v>32</v>
      </c>
      <c r="K5333" s="2">
        <v>3000</v>
      </c>
      <c r="L5333" s="3"/>
      <c r="M5333" s="3" t="s">
        <v>33</v>
      </c>
      <c r="N5333" s="3" t="s">
        <v>33</v>
      </c>
      <c r="O5333" s="3"/>
      <c r="P5333" s="3" t="s">
        <v>76</v>
      </c>
      <c r="Q5333" s="3"/>
      <c r="R5333" s="3">
        <v>0</v>
      </c>
      <c r="S5333" s="3">
        <v>1</v>
      </c>
      <c r="T5333" s="2">
        <v>44</v>
      </c>
      <c r="U5333" s="3">
        <v>19.7046508403429</v>
      </c>
      <c r="V5333" s="3">
        <v>108.12356476891149</v>
      </c>
      <c r="W5333" s="3">
        <v>20.693031999399945</v>
      </c>
      <c r="X5333" s="3">
        <v>25237.494317176119</v>
      </c>
      <c r="Y5333" s="3">
        <v>108.12356476891149</v>
      </c>
      <c r="Z5333" s="3">
        <v>20.693013705860935</v>
      </c>
      <c r="AA5333" s="3">
        <v>25237.494317176119</v>
      </c>
    </row>
    <row r="5334" spans="1:29" x14ac:dyDescent="0.25">
      <c r="A5334" s="2">
        <v>5333</v>
      </c>
      <c r="B5334" s="3" t="s">
        <v>414</v>
      </c>
      <c r="C5334" s="3" t="s">
        <v>28</v>
      </c>
      <c r="D5334" s="3" t="s">
        <v>415</v>
      </c>
      <c r="E5334" s="3" t="s">
        <v>416</v>
      </c>
      <c r="F5334" s="3">
        <v>0.35</v>
      </c>
      <c r="G5334" s="3">
        <v>0.47</v>
      </c>
      <c r="H5334" s="3" t="s">
        <v>64</v>
      </c>
      <c r="I5334" s="2">
        <v>2210</v>
      </c>
      <c r="J5334" s="3" t="s">
        <v>37</v>
      </c>
      <c r="K5334" s="2">
        <v>3000</v>
      </c>
      <c r="L5334" s="3"/>
      <c r="M5334" s="3" t="s">
        <v>33</v>
      </c>
      <c r="N5334" s="3" t="s">
        <v>33</v>
      </c>
      <c r="O5334" s="3"/>
      <c r="P5334" s="3" t="s">
        <v>76</v>
      </c>
      <c r="Q5334" s="3"/>
      <c r="R5334" s="3">
        <v>0</v>
      </c>
      <c r="S5334" s="3">
        <v>1</v>
      </c>
      <c r="T5334" s="2">
        <v>13</v>
      </c>
      <c r="U5334" s="3">
        <v>0.95361244914672194</v>
      </c>
      <c r="V5334" s="3">
        <v>4.7459652246671995</v>
      </c>
      <c r="W5334" s="3">
        <v>0.64703424769356599</v>
      </c>
      <c r="X5334" s="3">
        <v>2400.6056946792933</v>
      </c>
      <c r="Y5334" s="3">
        <v>4.7459652246671995</v>
      </c>
      <c r="Z5334" s="3">
        <v>0.64703367568719017</v>
      </c>
      <c r="AA5334" s="3">
        <v>2400.6056946792933</v>
      </c>
    </row>
    <row r="5335" spans="1:29" x14ac:dyDescent="0.25">
      <c r="A5335" s="2">
        <v>5334</v>
      </c>
      <c r="B5335" s="3" t="s">
        <v>414</v>
      </c>
      <c r="C5335" s="3" t="s">
        <v>28</v>
      </c>
      <c r="D5335" s="3" t="s">
        <v>415</v>
      </c>
      <c r="E5335" s="3" t="s">
        <v>416</v>
      </c>
      <c r="F5335" s="3">
        <v>0.35</v>
      </c>
      <c r="G5335" s="3">
        <v>0.47</v>
      </c>
      <c r="H5335" s="3" t="s">
        <v>64</v>
      </c>
      <c r="I5335" s="2">
        <v>2210</v>
      </c>
      <c r="J5335" s="3" t="s">
        <v>37</v>
      </c>
      <c r="K5335" s="2">
        <v>3000</v>
      </c>
      <c r="L5335" s="3"/>
      <c r="M5335" s="3" t="s">
        <v>417</v>
      </c>
      <c r="N5335" s="3" t="s">
        <v>418</v>
      </c>
      <c r="O5335" s="3"/>
      <c r="P5335" s="3" t="s">
        <v>329</v>
      </c>
      <c r="Q5335" s="3"/>
      <c r="R5335" s="3">
        <v>0</v>
      </c>
      <c r="S5335" s="3">
        <v>1</v>
      </c>
      <c r="T5335" s="2">
        <v>9</v>
      </c>
      <c r="U5335" s="3">
        <v>0.46127042475870955</v>
      </c>
      <c r="V5335" s="3">
        <v>2.8104154285899177</v>
      </c>
      <c r="W5335" s="3">
        <v>0.34476576866085867</v>
      </c>
      <c r="X5335" s="3">
        <v>972.60106013504605</v>
      </c>
      <c r="Y5335" s="3">
        <v>2.8104154285899177</v>
      </c>
      <c r="Z5335" s="3">
        <v>0.34476546387294543</v>
      </c>
      <c r="AA5335" s="3">
        <v>972.60106013504605</v>
      </c>
    </row>
    <row r="5336" spans="1:29" x14ac:dyDescent="0.25">
      <c r="A5336" s="2">
        <v>5335</v>
      </c>
      <c r="B5336" s="3" t="s">
        <v>414</v>
      </c>
      <c r="C5336" s="3" t="s">
        <v>28</v>
      </c>
      <c r="D5336" s="3" t="s">
        <v>415</v>
      </c>
      <c r="E5336" s="3" t="s">
        <v>416</v>
      </c>
      <c r="F5336" s="3">
        <v>0.35</v>
      </c>
      <c r="G5336" s="3">
        <v>0.47</v>
      </c>
      <c r="H5336" s="3" t="s">
        <v>64</v>
      </c>
      <c r="I5336" s="2">
        <v>3100</v>
      </c>
      <c r="J5336" s="3" t="s">
        <v>69</v>
      </c>
      <c r="K5336" s="2">
        <v>3100</v>
      </c>
      <c r="L5336" s="3" t="s">
        <v>64</v>
      </c>
      <c r="M5336" s="3" t="s">
        <v>33</v>
      </c>
      <c r="N5336" s="3" t="s">
        <v>33</v>
      </c>
      <c r="O5336" s="3"/>
      <c r="P5336" s="3"/>
      <c r="Q5336" s="3"/>
      <c r="R5336" s="3">
        <v>0</v>
      </c>
      <c r="S5336" s="3">
        <v>1</v>
      </c>
      <c r="T5336" s="2">
        <v>1097</v>
      </c>
      <c r="U5336" s="3">
        <v>207.90295341464048</v>
      </c>
      <c r="V5336" s="3">
        <v>1045.937704406419</v>
      </c>
      <c r="W5336" s="3">
        <v>120.81545649784614</v>
      </c>
      <c r="X5336" s="3">
        <v>419389.57807199913</v>
      </c>
      <c r="Y5336" s="3">
        <v>1045.937704406419</v>
      </c>
      <c r="Z5336" s="3">
        <v>120.81534969173521</v>
      </c>
      <c r="AA5336" s="3">
        <v>419389.57807199913</v>
      </c>
    </row>
    <row r="5337" spans="1:29" x14ac:dyDescent="0.25">
      <c r="A5337" s="2">
        <v>5336</v>
      </c>
      <c r="B5337" s="3" t="s">
        <v>414</v>
      </c>
      <c r="C5337" s="3" t="s">
        <v>28</v>
      </c>
      <c r="D5337" s="3" t="s">
        <v>415</v>
      </c>
      <c r="E5337" s="3" t="s">
        <v>416</v>
      </c>
      <c r="F5337" s="3">
        <v>0.35</v>
      </c>
      <c r="G5337" s="3">
        <v>0.47</v>
      </c>
      <c r="H5337" s="3" t="s">
        <v>64</v>
      </c>
      <c r="I5337" s="2">
        <v>3100</v>
      </c>
      <c r="J5337" s="3" t="s">
        <v>69</v>
      </c>
      <c r="K5337" s="2">
        <v>3100</v>
      </c>
      <c r="L5337" s="3" t="s">
        <v>64</v>
      </c>
      <c r="M5337" s="3" t="s">
        <v>417</v>
      </c>
      <c r="N5337" s="3" t="s">
        <v>418</v>
      </c>
      <c r="O5337" s="3"/>
      <c r="P5337" s="3"/>
      <c r="Q5337" s="3"/>
      <c r="R5337" s="3">
        <v>0</v>
      </c>
      <c r="S5337" s="3">
        <v>1</v>
      </c>
      <c r="T5337" s="2">
        <v>214</v>
      </c>
      <c r="U5337" s="3">
        <v>46.102419646839408</v>
      </c>
      <c r="V5337" s="3">
        <v>158.63849728250224</v>
      </c>
      <c r="W5337" s="3">
        <v>15.719478480357047</v>
      </c>
      <c r="X5337" s="3">
        <v>65325.69243005952</v>
      </c>
      <c r="Y5337" s="3">
        <v>158.63849728250224</v>
      </c>
      <c r="Z5337" s="3">
        <v>15.71946458365537</v>
      </c>
      <c r="AA5337" s="3">
        <v>65325.69243005952</v>
      </c>
    </row>
    <row r="5338" spans="1:29" x14ac:dyDescent="0.25">
      <c r="A5338" s="2">
        <v>5337</v>
      </c>
      <c r="B5338" s="3" t="s">
        <v>414</v>
      </c>
      <c r="C5338" s="3" t="s">
        <v>28</v>
      </c>
      <c r="D5338" s="3" t="s">
        <v>415</v>
      </c>
      <c r="E5338" s="3" t="s">
        <v>416</v>
      </c>
      <c r="F5338" s="3">
        <v>0.35</v>
      </c>
      <c r="G5338" s="3">
        <v>0.47</v>
      </c>
      <c r="H5338" s="3" t="s">
        <v>64</v>
      </c>
      <c r="I5338" s="2">
        <v>3100</v>
      </c>
      <c r="J5338" s="3" t="s">
        <v>69</v>
      </c>
      <c r="K5338" s="2">
        <v>3100</v>
      </c>
      <c r="L5338" s="3" t="s">
        <v>64</v>
      </c>
      <c r="M5338" s="3" t="s">
        <v>420</v>
      </c>
      <c r="N5338" s="3" t="s">
        <v>421</v>
      </c>
      <c r="O5338" s="3"/>
      <c r="P5338" s="3"/>
      <c r="Q5338" s="3"/>
      <c r="R5338" s="3">
        <v>0</v>
      </c>
      <c r="S5338" s="3">
        <v>1</v>
      </c>
      <c r="T5338" s="2">
        <v>57</v>
      </c>
      <c r="U5338" s="3">
        <v>25.422752480751548</v>
      </c>
      <c r="V5338" s="3">
        <v>83.171138585003035</v>
      </c>
      <c r="W5338" s="3">
        <v>7.1764297345809682</v>
      </c>
      <c r="X5338" s="3">
        <v>28961.893187763399</v>
      </c>
      <c r="Y5338" s="3">
        <v>83.171138585003035</v>
      </c>
      <c r="Z5338" s="3">
        <v>7.176423390305402</v>
      </c>
      <c r="AA5338" s="3">
        <v>28961.893187763399</v>
      </c>
    </row>
    <row r="5339" spans="1:29" x14ac:dyDescent="0.25">
      <c r="A5339" s="2">
        <v>5338</v>
      </c>
      <c r="B5339" s="3" t="s">
        <v>414</v>
      </c>
      <c r="C5339" s="3" t="s">
        <v>28</v>
      </c>
      <c r="D5339" s="3" t="s">
        <v>415</v>
      </c>
      <c r="E5339" s="3" t="s">
        <v>416</v>
      </c>
      <c r="F5339" s="3">
        <v>0.35</v>
      </c>
      <c r="G5339" s="3">
        <v>0.47</v>
      </c>
      <c r="H5339" s="3" t="s">
        <v>64</v>
      </c>
      <c r="I5339" s="2">
        <v>3100</v>
      </c>
      <c r="J5339" s="3" t="s">
        <v>69</v>
      </c>
      <c r="K5339" s="2">
        <v>3100</v>
      </c>
      <c r="L5339" s="3" t="s">
        <v>64</v>
      </c>
      <c r="M5339" s="3" t="s">
        <v>423</v>
      </c>
      <c r="N5339" s="3" t="s">
        <v>424</v>
      </c>
      <c r="O5339" s="3"/>
      <c r="P5339" s="3"/>
      <c r="Q5339" s="3"/>
      <c r="R5339" s="3">
        <v>0</v>
      </c>
      <c r="S5339" s="3">
        <v>1</v>
      </c>
      <c r="T5339" s="2">
        <v>2</v>
      </c>
      <c r="U5339" s="3">
        <v>3.9858562156847639E-2</v>
      </c>
      <c r="V5339" s="3">
        <v>0.33727397634613648</v>
      </c>
      <c r="W5339" s="3">
        <v>4.7147832669964689E-2</v>
      </c>
      <c r="X5339" s="3">
        <v>155.45897864480889</v>
      </c>
      <c r="Y5339" s="3">
        <v>0.33727397634613648</v>
      </c>
      <c r="Z5339" s="3">
        <v>4.7147790989232941E-2</v>
      </c>
      <c r="AA5339" s="3">
        <v>155.45897864480889</v>
      </c>
    </row>
    <row r="5340" spans="1:29" x14ac:dyDescent="0.25">
      <c r="A5340" s="2">
        <v>5339</v>
      </c>
      <c r="B5340" s="3" t="s">
        <v>414</v>
      </c>
      <c r="C5340" s="3" t="s">
        <v>28</v>
      </c>
      <c r="D5340" s="3" t="s">
        <v>415</v>
      </c>
      <c r="E5340" s="3" t="s">
        <v>416</v>
      </c>
      <c r="F5340" s="3">
        <v>0.35</v>
      </c>
      <c r="G5340" s="3">
        <v>0.47</v>
      </c>
      <c r="H5340" s="3" t="s">
        <v>64</v>
      </c>
      <c r="I5340" s="2">
        <v>3100</v>
      </c>
      <c r="J5340" s="3" t="s">
        <v>69</v>
      </c>
      <c r="K5340" s="2">
        <v>3100</v>
      </c>
      <c r="L5340" s="3" t="s">
        <v>64</v>
      </c>
      <c r="M5340" s="3" t="s">
        <v>34</v>
      </c>
      <c r="N5340" s="3" t="s">
        <v>35</v>
      </c>
      <c r="O5340" s="3"/>
      <c r="P5340" s="3"/>
      <c r="Q5340" s="3"/>
      <c r="R5340" s="3">
        <v>0</v>
      </c>
      <c r="S5340" s="3">
        <v>1</v>
      </c>
      <c r="T5340" s="2">
        <v>1691</v>
      </c>
      <c r="U5340" s="3">
        <v>223.71612289778619</v>
      </c>
      <c r="V5340" s="3">
        <v>821.95613849869267</v>
      </c>
      <c r="W5340" s="3">
        <v>95.24859132599201</v>
      </c>
      <c r="X5340" s="3">
        <v>365524.95032262697</v>
      </c>
      <c r="Y5340" s="3">
        <v>821.95613849869267</v>
      </c>
      <c r="Z5340" s="3">
        <v>95.248507122100563</v>
      </c>
      <c r="AA5340" s="3">
        <v>365524.95032262697</v>
      </c>
    </row>
    <row r="5341" spans="1:29" x14ac:dyDescent="0.25">
      <c r="A5341" s="2">
        <v>5340</v>
      </c>
      <c r="B5341" s="3" t="s">
        <v>414</v>
      </c>
      <c r="C5341" s="3" t="s">
        <v>28</v>
      </c>
      <c r="D5341" s="3" t="s">
        <v>415</v>
      </c>
      <c r="E5341" s="3" t="s">
        <v>416</v>
      </c>
      <c r="F5341" s="3">
        <v>0.35</v>
      </c>
      <c r="G5341" s="3">
        <v>0.47</v>
      </c>
      <c r="H5341" s="3" t="s">
        <v>64</v>
      </c>
      <c r="I5341" s="2">
        <v>3100</v>
      </c>
      <c r="J5341" s="3" t="s">
        <v>69</v>
      </c>
      <c r="K5341" s="2">
        <v>3100</v>
      </c>
      <c r="L5341" s="3" t="s">
        <v>64</v>
      </c>
      <c r="M5341" s="3" t="s">
        <v>422</v>
      </c>
      <c r="N5341" s="3" t="s">
        <v>422</v>
      </c>
      <c r="O5341" s="3"/>
      <c r="P5341" s="3"/>
      <c r="Q5341" s="3"/>
      <c r="R5341" s="3">
        <v>0</v>
      </c>
      <c r="S5341" s="3">
        <v>1</v>
      </c>
      <c r="T5341" s="2">
        <v>236</v>
      </c>
      <c r="U5341" s="3">
        <v>62.091098186990692</v>
      </c>
      <c r="V5341" s="3">
        <v>174.67119017770733</v>
      </c>
      <c r="W5341" s="3">
        <v>14.484464992520861</v>
      </c>
      <c r="X5341" s="3">
        <v>57123.17847814157</v>
      </c>
      <c r="Y5341" s="3">
        <v>174.67119017770733</v>
      </c>
      <c r="Z5341" s="3">
        <v>14.484452187624735</v>
      </c>
      <c r="AA5341" s="3">
        <v>57123.17847814157</v>
      </c>
    </row>
    <row r="5342" spans="1:29" x14ac:dyDescent="0.25">
      <c r="A5342" s="2">
        <v>5341</v>
      </c>
      <c r="B5342" s="3" t="s">
        <v>414</v>
      </c>
      <c r="C5342" s="3" t="s">
        <v>28</v>
      </c>
      <c r="D5342" s="3" t="s">
        <v>415</v>
      </c>
      <c r="E5342" s="3" t="s">
        <v>416</v>
      </c>
      <c r="F5342" s="3">
        <v>0.35</v>
      </c>
      <c r="G5342" s="3">
        <v>0.47</v>
      </c>
      <c r="H5342" s="3" t="s">
        <v>64</v>
      </c>
      <c r="I5342" s="2">
        <v>3200</v>
      </c>
      <c r="J5342" s="3" t="s">
        <v>72</v>
      </c>
      <c r="K5342" s="2">
        <v>3200</v>
      </c>
      <c r="L5342" s="3" t="s">
        <v>64</v>
      </c>
      <c r="M5342" s="3" t="s">
        <v>33</v>
      </c>
      <c r="N5342" s="3" t="s">
        <v>33</v>
      </c>
      <c r="O5342" s="3"/>
      <c r="P5342" s="3"/>
      <c r="Q5342" s="3"/>
      <c r="R5342" s="3">
        <v>0</v>
      </c>
      <c r="S5342" s="3">
        <v>1</v>
      </c>
      <c r="T5342" s="2">
        <v>1603</v>
      </c>
      <c r="U5342" s="3">
        <v>427.1859071142527</v>
      </c>
      <c r="V5342" s="3">
        <v>1476.5248039162595</v>
      </c>
      <c r="W5342" s="3">
        <v>186.9899294914544</v>
      </c>
      <c r="X5342" s="3">
        <v>691384.7176569138</v>
      </c>
      <c r="Y5342" s="3">
        <v>1476.5248039162595</v>
      </c>
      <c r="Z5342" s="3">
        <v>186.98976418423516</v>
      </c>
      <c r="AA5342" s="3">
        <v>691384.7176569138</v>
      </c>
    </row>
    <row r="5343" spans="1:29" x14ac:dyDescent="0.25">
      <c r="A5343" s="2">
        <v>5342</v>
      </c>
      <c r="B5343" s="3" t="s">
        <v>414</v>
      </c>
      <c r="C5343" s="3" t="s">
        <v>28</v>
      </c>
      <c r="D5343" s="3" t="s">
        <v>415</v>
      </c>
      <c r="E5343" s="3" t="s">
        <v>416</v>
      </c>
      <c r="F5343" s="3">
        <v>0.35</v>
      </c>
      <c r="G5343" s="3">
        <v>0.47</v>
      </c>
      <c r="H5343" s="3" t="s">
        <v>64</v>
      </c>
      <c r="I5343" s="2">
        <v>3200</v>
      </c>
      <c r="J5343" s="3" t="s">
        <v>72</v>
      </c>
      <c r="K5343" s="2">
        <v>3200</v>
      </c>
      <c r="L5343" s="3" t="s">
        <v>64</v>
      </c>
      <c r="M5343" s="3" t="s">
        <v>417</v>
      </c>
      <c r="N5343" s="3" t="s">
        <v>418</v>
      </c>
      <c r="O5343" s="3"/>
      <c r="P5343" s="3"/>
      <c r="Q5343" s="3"/>
      <c r="R5343" s="3">
        <v>0</v>
      </c>
      <c r="S5343" s="3">
        <v>1</v>
      </c>
      <c r="T5343" s="2">
        <v>207</v>
      </c>
      <c r="U5343" s="3">
        <v>76.107976983975334</v>
      </c>
      <c r="V5343" s="3">
        <v>192.63437900704704</v>
      </c>
      <c r="W5343" s="3">
        <v>22.500324063165827</v>
      </c>
      <c r="X5343" s="3">
        <v>88964.901584544306</v>
      </c>
      <c r="Y5343" s="3">
        <v>192.63437900704704</v>
      </c>
      <c r="Z5343" s="3">
        <v>22.50030417190214</v>
      </c>
      <c r="AA5343" s="3">
        <v>88964.901584544306</v>
      </c>
    </row>
    <row r="5344" spans="1:29" x14ac:dyDescent="0.25">
      <c r="A5344" s="2">
        <v>5343</v>
      </c>
      <c r="B5344" s="3" t="s">
        <v>414</v>
      </c>
      <c r="C5344" s="3" t="s">
        <v>28</v>
      </c>
      <c r="D5344" s="3" t="s">
        <v>415</v>
      </c>
      <c r="E5344" s="3" t="s">
        <v>416</v>
      </c>
      <c r="F5344" s="3">
        <v>0.35</v>
      </c>
      <c r="G5344" s="3">
        <v>0.47</v>
      </c>
      <c r="H5344" s="3" t="s">
        <v>64</v>
      </c>
      <c r="I5344" s="2">
        <v>3200</v>
      </c>
      <c r="J5344" s="3" t="s">
        <v>72</v>
      </c>
      <c r="K5344" s="2">
        <v>3200</v>
      </c>
      <c r="L5344" s="3" t="s">
        <v>64</v>
      </c>
      <c r="M5344" s="3" t="s">
        <v>420</v>
      </c>
      <c r="N5344" s="3" t="s">
        <v>421</v>
      </c>
      <c r="O5344" s="3"/>
      <c r="P5344" s="3"/>
      <c r="Q5344" s="3"/>
      <c r="R5344" s="3">
        <v>0</v>
      </c>
      <c r="S5344" s="3">
        <v>1</v>
      </c>
      <c r="T5344" s="2">
        <v>6</v>
      </c>
      <c r="U5344" s="3">
        <v>1.0367404316791657</v>
      </c>
      <c r="V5344" s="3">
        <v>3.0354451438567946</v>
      </c>
      <c r="W5344" s="3">
        <v>0.41121009004860398</v>
      </c>
      <c r="X5344" s="3">
        <v>1468.6322272511422</v>
      </c>
      <c r="Y5344" s="3">
        <v>3.0354451438567946</v>
      </c>
      <c r="Z5344" s="3">
        <v>0.4112097265210255</v>
      </c>
      <c r="AA5344" s="3">
        <v>1468.6322272511422</v>
      </c>
    </row>
    <row r="5345" spans="1:27" x14ac:dyDescent="0.25">
      <c r="A5345" s="2">
        <v>5344</v>
      </c>
      <c r="B5345" s="3" t="s">
        <v>414</v>
      </c>
      <c r="C5345" s="3" t="s">
        <v>28</v>
      </c>
      <c r="D5345" s="3" t="s">
        <v>415</v>
      </c>
      <c r="E5345" s="3" t="s">
        <v>416</v>
      </c>
      <c r="F5345" s="3">
        <v>0.35</v>
      </c>
      <c r="G5345" s="3">
        <v>0.47</v>
      </c>
      <c r="H5345" s="3" t="s">
        <v>64</v>
      </c>
      <c r="I5345" s="2">
        <v>3200</v>
      </c>
      <c r="J5345" s="3" t="s">
        <v>72</v>
      </c>
      <c r="K5345" s="2">
        <v>3200</v>
      </c>
      <c r="L5345" s="3" t="s">
        <v>64</v>
      </c>
      <c r="M5345" s="3" t="s">
        <v>423</v>
      </c>
      <c r="N5345" s="3" t="s">
        <v>424</v>
      </c>
      <c r="O5345" s="3"/>
      <c r="P5345" s="3"/>
      <c r="Q5345" s="3"/>
      <c r="R5345" s="3">
        <v>0</v>
      </c>
      <c r="S5345" s="3">
        <v>1</v>
      </c>
      <c r="T5345" s="2">
        <v>7</v>
      </c>
      <c r="U5345" s="3">
        <v>0.5117148374914291</v>
      </c>
      <c r="V5345" s="3">
        <v>5.5280815286367693</v>
      </c>
      <c r="W5345" s="3">
        <v>0.73772950498571355</v>
      </c>
      <c r="X5345" s="3">
        <v>1964.8087853588625</v>
      </c>
      <c r="Y5345" s="3">
        <v>5.5280815286367693</v>
      </c>
      <c r="Z5345" s="3">
        <v>0.73772885280079348</v>
      </c>
      <c r="AA5345" s="3">
        <v>1964.8087853588625</v>
      </c>
    </row>
    <row r="5346" spans="1:27" x14ac:dyDescent="0.25">
      <c r="A5346" s="2">
        <v>5345</v>
      </c>
      <c r="B5346" s="3" t="s">
        <v>414</v>
      </c>
      <c r="C5346" s="3" t="s">
        <v>28</v>
      </c>
      <c r="D5346" s="3" t="s">
        <v>415</v>
      </c>
      <c r="E5346" s="3" t="s">
        <v>416</v>
      </c>
      <c r="F5346" s="3">
        <v>0.35</v>
      </c>
      <c r="G5346" s="3">
        <v>0.47</v>
      </c>
      <c r="H5346" s="3" t="s">
        <v>64</v>
      </c>
      <c r="I5346" s="2">
        <v>3200</v>
      </c>
      <c r="J5346" s="3" t="s">
        <v>72</v>
      </c>
      <c r="K5346" s="2">
        <v>3200</v>
      </c>
      <c r="L5346" s="3" t="s">
        <v>64</v>
      </c>
      <c r="M5346" s="3" t="s">
        <v>426</v>
      </c>
      <c r="N5346" s="3" t="s">
        <v>35</v>
      </c>
      <c r="O5346" s="3"/>
      <c r="P5346" s="3"/>
      <c r="Q5346" s="3"/>
      <c r="R5346" s="3">
        <v>0</v>
      </c>
      <c r="S5346" s="3">
        <v>1</v>
      </c>
      <c r="T5346" s="2">
        <v>470</v>
      </c>
      <c r="U5346" s="3">
        <v>131.8980818035661</v>
      </c>
      <c r="V5346" s="3">
        <v>79.983929792979794</v>
      </c>
      <c r="W5346" s="3">
        <v>8.2642252851016984</v>
      </c>
      <c r="X5346" s="3">
        <v>34193.671476637239</v>
      </c>
      <c r="Y5346" s="3">
        <v>79.983929792979794</v>
      </c>
      <c r="Z5346" s="3">
        <v>8.2642179791676238</v>
      </c>
      <c r="AA5346" s="3">
        <v>34193.671476637239</v>
      </c>
    </row>
    <row r="5347" spans="1:27" x14ac:dyDescent="0.25">
      <c r="A5347" s="2">
        <v>5346</v>
      </c>
      <c r="B5347" s="3" t="s">
        <v>414</v>
      </c>
      <c r="C5347" s="3" t="s">
        <v>28</v>
      </c>
      <c r="D5347" s="3" t="s">
        <v>415</v>
      </c>
      <c r="E5347" s="3" t="s">
        <v>416</v>
      </c>
      <c r="F5347" s="3">
        <v>0.35</v>
      </c>
      <c r="G5347" s="3">
        <v>0.47</v>
      </c>
      <c r="H5347" s="3" t="s">
        <v>64</v>
      </c>
      <c r="I5347" s="2">
        <v>3200</v>
      </c>
      <c r="J5347" s="3" t="s">
        <v>72</v>
      </c>
      <c r="K5347" s="2">
        <v>3200</v>
      </c>
      <c r="L5347" s="3" t="s">
        <v>64</v>
      </c>
      <c r="M5347" s="3" t="s">
        <v>34</v>
      </c>
      <c r="N5347" s="3" t="s">
        <v>35</v>
      </c>
      <c r="O5347" s="3"/>
      <c r="P5347" s="3"/>
      <c r="Q5347" s="3"/>
      <c r="R5347" s="3">
        <v>0</v>
      </c>
      <c r="S5347" s="3">
        <v>1</v>
      </c>
      <c r="T5347" s="2">
        <v>3577</v>
      </c>
      <c r="U5347" s="3">
        <v>1133.7339111496606</v>
      </c>
      <c r="V5347" s="3">
        <v>3439.4862083263592</v>
      </c>
      <c r="W5347" s="3">
        <v>401.23007357614432</v>
      </c>
      <c r="X5347" s="3">
        <v>1590099.1508971236</v>
      </c>
      <c r="Y5347" s="3">
        <v>3439.4862083263592</v>
      </c>
      <c r="Z5347" s="3">
        <v>401.22971887133491</v>
      </c>
      <c r="AA5347" s="3">
        <v>1590099.1508971236</v>
      </c>
    </row>
    <row r="5348" spans="1:27" x14ac:dyDescent="0.25">
      <c r="A5348" s="2">
        <v>5347</v>
      </c>
      <c r="B5348" s="3" t="s">
        <v>414</v>
      </c>
      <c r="C5348" s="3" t="s">
        <v>28</v>
      </c>
      <c r="D5348" s="3" t="s">
        <v>415</v>
      </c>
      <c r="E5348" s="3" t="s">
        <v>416</v>
      </c>
      <c r="F5348" s="3">
        <v>0.35</v>
      </c>
      <c r="G5348" s="3">
        <v>0.47</v>
      </c>
      <c r="H5348" s="3" t="s">
        <v>64</v>
      </c>
      <c r="I5348" s="2">
        <v>3200</v>
      </c>
      <c r="J5348" s="3" t="s">
        <v>72</v>
      </c>
      <c r="K5348" s="2">
        <v>3200</v>
      </c>
      <c r="L5348" s="3" t="s">
        <v>64</v>
      </c>
      <c r="M5348" s="3" t="s">
        <v>422</v>
      </c>
      <c r="N5348" s="3" t="s">
        <v>422</v>
      </c>
      <c r="O5348" s="3"/>
      <c r="P5348" s="3"/>
      <c r="Q5348" s="3"/>
      <c r="R5348" s="3">
        <v>0</v>
      </c>
      <c r="S5348" s="3">
        <v>1</v>
      </c>
      <c r="T5348" s="2">
        <v>3212</v>
      </c>
      <c r="U5348" s="3">
        <v>1179.9100901187401</v>
      </c>
      <c r="V5348" s="3">
        <v>2570.3152790797103</v>
      </c>
      <c r="W5348" s="3">
        <v>263.67151121089529</v>
      </c>
      <c r="X5348" s="3">
        <v>1093488.0716182087</v>
      </c>
      <c r="Y5348" s="3">
        <v>2570.3152790797103</v>
      </c>
      <c r="Z5348" s="3">
        <v>263.67127811382721</v>
      </c>
      <c r="AA5348" s="3">
        <v>1093488.0716182087</v>
      </c>
    </row>
    <row r="5349" spans="1:27" x14ac:dyDescent="0.25">
      <c r="A5349" s="2">
        <v>5348</v>
      </c>
      <c r="B5349" s="3" t="s">
        <v>414</v>
      </c>
      <c r="C5349" s="3" t="s">
        <v>28</v>
      </c>
      <c r="D5349" s="3" t="s">
        <v>415</v>
      </c>
      <c r="E5349" s="3" t="s">
        <v>416</v>
      </c>
      <c r="F5349" s="3">
        <v>0.35</v>
      </c>
      <c r="G5349" s="3">
        <v>0.47</v>
      </c>
      <c r="H5349" s="3" t="s">
        <v>64</v>
      </c>
      <c r="I5349" s="2">
        <v>3211</v>
      </c>
      <c r="J5349" s="3" t="s">
        <v>171</v>
      </c>
      <c r="K5349" s="2">
        <v>3211</v>
      </c>
      <c r="L5349" s="3" t="s">
        <v>64</v>
      </c>
      <c r="M5349" s="3" t="s">
        <v>33</v>
      </c>
      <c r="N5349" s="3" t="s">
        <v>33</v>
      </c>
      <c r="O5349" s="3"/>
      <c r="P5349" s="3"/>
      <c r="Q5349" s="3"/>
      <c r="R5349" s="3">
        <v>0</v>
      </c>
      <c r="S5349" s="3">
        <v>1</v>
      </c>
      <c r="T5349" s="2">
        <v>79</v>
      </c>
      <c r="U5349" s="3">
        <v>25.679978551888489</v>
      </c>
      <c r="V5349" s="3">
        <v>136.09983245915768</v>
      </c>
      <c r="W5349" s="3">
        <v>15.262598626411709</v>
      </c>
      <c r="X5349" s="3">
        <v>58026.47642402842</v>
      </c>
      <c r="Y5349" s="3">
        <v>136.09983245915768</v>
      </c>
      <c r="Z5349" s="3">
        <v>15.262585133611653</v>
      </c>
      <c r="AA5349" s="3">
        <v>58026.47642402842</v>
      </c>
    </row>
    <row r="5350" spans="1:27" x14ac:dyDescent="0.25">
      <c r="A5350" s="2">
        <v>5349</v>
      </c>
      <c r="B5350" s="3" t="s">
        <v>414</v>
      </c>
      <c r="C5350" s="3" t="s">
        <v>28</v>
      </c>
      <c r="D5350" s="3" t="s">
        <v>415</v>
      </c>
      <c r="E5350" s="3" t="s">
        <v>416</v>
      </c>
      <c r="F5350" s="3">
        <v>0.35</v>
      </c>
      <c r="G5350" s="3">
        <v>0.47</v>
      </c>
      <c r="H5350" s="3" t="s">
        <v>64</v>
      </c>
      <c r="I5350" s="2">
        <v>3300</v>
      </c>
      <c r="J5350" s="3" t="s">
        <v>39</v>
      </c>
      <c r="K5350" s="2">
        <v>3000</v>
      </c>
      <c r="L5350" s="3"/>
      <c r="M5350" s="3" t="s">
        <v>33</v>
      </c>
      <c r="N5350" s="3" t="s">
        <v>33</v>
      </c>
      <c r="O5350" s="3"/>
      <c r="P5350" s="3" t="s">
        <v>76</v>
      </c>
      <c r="Q5350" s="3"/>
      <c r="R5350" s="3">
        <v>0</v>
      </c>
      <c r="S5350" s="3">
        <v>1</v>
      </c>
      <c r="T5350" s="2">
        <v>25</v>
      </c>
      <c r="U5350" s="3">
        <v>5.2626527107455479</v>
      </c>
      <c r="V5350" s="3">
        <v>27.328287768542985</v>
      </c>
      <c r="W5350" s="3">
        <v>3.0810947227261667</v>
      </c>
      <c r="X5350" s="3">
        <v>11693.244827368912</v>
      </c>
      <c r="Y5350" s="3">
        <v>27.328287768542985</v>
      </c>
      <c r="Z5350" s="3">
        <v>3.0810919989046166</v>
      </c>
      <c r="AA5350" s="3">
        <v>11693.244827368912</v>
      </c>
    </row>
    <row r="5351" spans="1:27" x14ac:dyDescent="0.25">
      <c r="A5351" s="2">
        <v>5350</v>
      </c>
      <c r="B5351" s="3" t="s">
        <v>414</v>
      </c>
      <c r="C5351" s="3" t="s">
        <v>28</v>
      </c>
      <c r="D5351" s="3" t="s">
        <v>415</v>
      </c>
      <c r="E5351" s="3" t="s">
        <v>416</v>
      </c>
      <c r="F5351" s="3">
        <v>0.35</v>
      </c>
      <c r="G5351" s="3">
        <v>0.47</v>
      </c>
      <c r="H5351" s="3" t="s">
        <v>64</v>
      </c>
      <c r="I5351" s="2">
        <v>3300</v>
      </c>
      <c r="J5351" s="3" t="s">
        <v>39</v>
      </c>
      <c r="K5351" s="2">
        <v>3000</v>
      </c>
      <c r="L5351" s="3"/>
      <c r="M5351" s="3" t="s">
        <v>417</v>
      </c>
      <c r="N5351" s="3" t="s">
        <v>418</v>
      </c>
      <c r="O5351" s="3"/>
      <c r="P5351" s="3" t="s">
        <v>329</v>
      </c>
      <c r="Q5351" s="3"/>
      <c r="R5351" s="3">
        <v>0</v>
      </c>
      <c r="S5351" s="3">
        <v>1</v>
      </c>
      <c r="T5351" s="2">
        <v>4</v>
      </c>
      <c r="U5351" s="3">
        <v>0.12501294462418827</v>
      </c>
      <c r="V5351" s="3">
        <v>0.33485697698776357</v>
      </c>
      <c r="W5351" s="3">
        <v>1.899324420504098E-2</v>
      </c>
      <c r="X5351" s="3">
        <v>121.07751911059263</v>
      </c>
      <c r="Y5351" s="3">
        <v>0.33485697698776357</v>
      </c>
      <c r="Z5351" s="3">
        <v>1.8993227414188216E-2</v>
      </c>
      <c r="AA5351" s="3">
        <v>121.07751911059263</v>
      </c>
    </row>
    <row r="5352" spans="1:27" x14ac:dyDescent="0.25">
      <c r="A5352" s="2">
        <v>5351</v>
      </c>
      <c r="B5352" s="3" t="s">
        <v>414</v>
      </c>
      <c r="C5352" s="3" t="s">
        <v>28</v>
      </c>
      <c r="D5352" s="3" t="s">
        <v>415</v>
      </c>
      <c r="E5352" s="3" t="s">
        <v>416</v>
      </c>
      <c r="F5352" s="3">
        <v>0.35</v>
      </c>
      <c r="G5352" s="3">
        <v>0.47</v>
      </c>
      <c r="H5352" s="3" t="s">
        <v>64</v>
      </c>
      <c r="I5352" s="2">
        <v>3300</v>
      </c>
      <c r="J5352" s="3" t="s">
        <v>39</v>
      </c>
      <c r="K5352" s="2">
        <v>3000</v>
      </c>
      <c r="L5352" s="3"/>
      <c r="M5352" s="3" t="s">
        <v>34</v>
      </c>
      <c r="N5352" s="3" t="s">
        <v>35</v>
      </c>
      <c r="O5352" s="3"/>
      <c r="P5352" s="3" t="s">
        <v>76</v>
      </c>
      <c r="Q5352" s="3"/>
      <c r="R5352" s="3">
        <v>0</v>
      </c>
      <c r="S5352" s="3">
        <v>1</v>
      </c>
      <c r="T5352" s="2">
        <v>36</v>
      </c>
      <c r="U5352" s="3">
        <v>8.3905471271647496</v>
      </c>
      <c r="V5352" s="3">
        <v>39.294576343965858</v>
      </c>
      <c r="W5352" s="3">
        <v>5.3025132517236688</v>
      </c>
      <c r="X5352" s="3">
        <v>19768.7867627903</v>
      </c>
      <c r="Y5352" s="3">
        <v>39.294576343965858</v>
      </c>
      <c r="Z5352" s="3">
        <v>5.3025085640716583</v>
      </c>
      <c r="AA5352" s="3">
        <v>19768.7867627903</v>
      </c>
    </row>
    <row r="5353" spans="1:27" x14ac:dyDescent="0.25">
      <c r="A5353" s="2">
        <v>5352</v>
      </c>
      <c r="B5353" s="3" t="s">
        <v>414</v>
      </c>
      <c r="C5353" s="3" t="s">
        <v>28</v>
      </c>
      <c r="D5353" s="3" t="s">
        <v>415</v>
      </c>
      <c r="E5353" s="3" t="s">
        <v>416</v>
      </c>
      <c r="F5353" s="3">
        <v>0.35</v>
      </c>
      <c r="G5353" s="3">
        <v>0.47</v>
      </c>
      <c r="H5353" s="3" t="s">
        <v>64</v>
      </c>
      <c r="I5353" s="2">
        <v>3300</v>
      </c>
      <c r="J5353" s="3" t="s">
        <v>39</v>
      </c>
      <c r="K5353" s="2">
        <v>3000</v>
      </c>
      <c r="L5353" s="3"/>
      <c r="M5353" s="3" t="s">
        <v>422</v>
      </c>
      <c r="N5353" s="3" t="s">
        <v>422</v>
      </c>
      <c r="O5353" s="3"/>
      <c r="P5353" s="3" t="s">
        <v>76</v>
      </c>
      <c r="Q5353" s="3"/>
      <c r="R5353" s="3">
        <v>0</v>
      </c>
      <c r="S5353" s="3">
        <v>1</v>
      </c>
      <c r="T5353" s="2">
        <v>5</v>
      </c>
      <c r="U5353" s="3">
        <v>0.83051819509189884</v>
      </c>
      <c r="V5353" s="3">
        <v>1.8687559001323566</v>
      </c>
      <c r="W5353" s="3">
        <v>0.24955118778391139</v>
      </c>
      <c r="X5353" s="3">
        <v>687.31376062543291</v>
      </c>
      <c r="Y5353" s="3">
        <v>1.8687559001323566</v>
      </c>
      <c r="Z5353" s="3">
        <v>0.24955096716982283</v>
      </c>
      <c r="AA5353" s="3">
        <v>687.31376062543291</v>
      </c>
    </row>
    <row r="5354" spans="1:27" x14ac:dyDescent="0.25">
      <c r="A5354" s="2">
        <v>5353</v>
      </c>
      <c r="B5354" s="3" t="s">
        <v>414</v>
      </c>
      <c r="C5354" s="3" t="s">
        <v>28</v>
      </c>
      <c r="D5354" s="3" t="s">
        <v>415</v>
      </c>
      <c r="E5354" s="3" t="s">
        <v>416</v>
      </c>
      <c r="F5354" s="3">
        <v>0.35</v>
      </c>
      <c r="G5354" s="3">
        <v>0.47</v>
      </c>
      <c r="H5354" s="3" t="s">
        <v>64</v>
      </c>
      <c r="I5354" s="2">
        <v>4110</v>
      </c>
      <c r="J5354" s="3" t="s">
        <v>77</v>
      </c>
      <c r="K5354" s="2">
        <v>4110</v>
      </c>
      <c r="L5354" s="3" t="s">
        <v>64</v>
      </c>
      <c r="M5354" s="3" t="s">
        <v>33</v>
      </c>
      <c r="N5354" s="3" t="s">
        <v>33</v>
      </c>
      <c r="O5354" s="3"/>
      <c r="P5354" s="3"/>
      <c r="Q5354" s="3"/>
      <c r="R5354" s="3">
        <v>0</v>
      </c>
      <c r="S5354" s="3">
        <v>1</v>
      </c>
      <c r="T5354" s="2">
        <v>702</v>
      </c>
      <c r="U5354" s="3">
        <v>166.19731036013985</v>
      </c>
      <c r="V5354" s="3">
        <v>843.1218470456281</v>
      </c>
      <c r="W5354" s="3">
        <v>76.477450014698476</v>
      </c>
      <c r="X5354" s="3">
        <v>358657.62843449594</v>
      </c>
      <c r="Y5354" s="3">
        <v>843.1218470456281</v>
      </c>
      <c r="Z5354" s="3">
        <v>76.477382405311161</v>
      </c>
      <c r="AA5354" s="3">
        <v>358657.62843449594</v>
      </c>
    </row>
    <row r="5355" spans="1:27" x14ac:dyDescent="0.25">
      <c r="A5355" s="2">
        <v>5354</v>
      </c>
      <c r="B5355" s="3" t="s">
        <v>414</v>
      </c>
      <c r="C5355" s="3" t="s">
        <v>28</v>
      </c>
      <c r="D5355" s="3" t="s">
        <v>415</v>
      </c>
      <c r="E5355" s="3" t="s">
        <v>416</v>
      </c>
      <c r="F5355" s="3">
        <v>0.35</v>
      </c>
      <c r="G5355" s="3">
        <v>0.47</v>
      </c>
      <c r="H5355" s="3" t="s">
        <v>64</v>
      </c>
      <c r="I5355" s="2">
        <v>4110</v>
      </c>
      <c r="J5355" s="3" t="s">
        <v>77</v>
      </c>
      <c r="K5355" s="2">
        <v>4110</v>
      </c>
      <c r="L5355" s="3" t="s">
        <v>64</v>
      </c>
      <c r="M5355" s="3" t="s">
        <v>417</v>
      </c>
      <c r="N5355" s="3" t="s">
        <v>418</v>
      </c>
      <c r="O5355" s="3"/>
      <c r="P5355" s="3"/>
      <c r="Q5355" s="3"/>
      <c r="R5355" s="3">
        <v>0</v>
      </c>
      <c r="S5355" s="3">
        <v>1</v>
      </c>
      <c r="T5355" s="2">
        <v>1998</v>
      </c>
      <c r="U5355" s="3">
        <v>782.378180989763</v>
      </c>
      <c r="V5355" s="3">
        <v>2260.5172912100993</v>
      </c>
      <c r="W5355" s="3">
        <v>64.189122206715609</v>
      </c>
      <c r="X5355" s="3">
        <v>864751.85657485412</v>
      </c>
      <c r="Y5355" s="3">
        <v>2260.5172912100993</v>
      </c>
      <c r="Z5355" s="3">
        <v>64.189065460743791</v>
      </c>
      <c r="AA5355" s="3">
        <v>864751.85657485412</v>
      </c>
    </row>
    <row r="5356" spans="1:27" x14ac:dyDescent="0.25">
      <c r="A5356" s="2">
        <v>5355</v>
      </c>
      <c r="B5356" s="3" t="s">
        <v>414</v>
      </c>
      <c r="C5356" s="3" t="s">
        <v>28</v>
      </c>
      <c r="D5356" s="3" t="s">
        <v>415</v>
      </c>
      <c r="E5356" s="3" t="s">
        <v>416</v>
      </c>
      <c r="F5356" s="3">
        <v>0.35</v>
      </c>
      <c r="G5356" s="3">
        <v>0.47</v>
      </c>
      <c r="H5356" s="3" t="s">
        <v>64</v>
      </c>
      <c r="I5356" s="2">
        <v>4110</v>
      </c>
      <c r="J5356" s="3" t="s">
        <v>77</v>
      </c>
      <c r="K5356" s="2">
        <v>4110</v>
      </c>
      <c r="L5356" s="3" t="s">
        <v>64</v>
      </c>
      <c r="M5356" s="3" t="s">
        <v>420</v>
      </c>
      <c r="N5356" s="3" t="s">
        <v>421</v>
      </c>
      <c r="O5356" s="3"/>
      <c r="P5356" s="3"/>
      <c r="Q5356" s="3"/>
      <c r="R5356" s="3">
        <v>0</v>
      </c>
      <c r="S5356" s="3">
        <v>1</v>
      </c>
      <c r="T5356" s="2">
        <v>44</v>
      </c>
      <c r="U5356" s="3">
        <v>14.926372108479598</v>
      </c>
      <c r="V5356" s="3">
        <v>47.082181762267844</v>
      </c>
      <c r="W5356" s="3">
        <v>1.9281093518305445</v>
      </c>
      <c r="X5356" s="3">
        <v>18045.652403481166</v>
      </c>
      <c r="Y5356" s="3">
        <v>47.082181762267844</v>
      </c>
      <c r="Z5356" s="3">
        <v>1.9281076472981376</v>
      </c>
      <c r="AA5356" s="3">
        <v>18045.652403481166</v>
      </c>
    </row>
    <row r="5357" spans="1:27" x14ac:dyDescent="0.25">
      <c r="A5357" s="2">
        <v>5356</v>
      </c>
      <c r="B5357" s="3" t="s">
        <v>414</v>
      </c>
      <c r="C5357" s="3" t="s">
        <v>28</v>
      </c>
      <c r="D5357" s="3" t="s">
        <v>415</v>
      </c>
      <c r="E5357" s="3" t="s">
        <v>416</v>
      </c>
      <c r="F5357" s="3">
        <v>0.35</v>
      </c>
      <c r="G5357" s="3">
        <v>0.47</v>
      </c>
      <c r="H5357" s="3" t="s">
        <v>64</v>
      </c>
      <c r="I5357" s="2">
        <v>4110</v>
      </c>
      <c r="J5357" s="3" t="s">
        <v>77</v>
      </c>
      <c r="K5357" s="2">
        <v>4110</v>
      </c>
      <c r="L5357" s="3" t="s">
        <v>64</v>
      </c>
      <c r="M5357" s="3" t="s">
        <v>426</v>
      </c>
      <c r="N5357" s="3" t="s">
        <v>35</v>
      </c>
      <c r="O5357" s="3"/>
      <c r="P5357" s="3"/>
      <c r="Q5357" s="3"/>
      <c r="R5357" s="3">
        <v>0</v>
      </c>
      <c r="S5357" s="3">
        <v>1</v>
      </c>
      <c r="T5357" s="2">
        <v>202</v>
      </c>
      <c r="U5357" s="3">
        <v>64.798958065463196</v>
      </c>
      <c r="V5357" s="3">
        <v>32.000957974765114</v>
      </c>
      <c r="W5357" s="3">
        <v>0.55876759939816578</v>
      </c>
      <c r="X5357" s="3">
        <v>11730.414966193734</v>
      </c>
      <c r="Y5357" s="3">
        <v>32.000957974765114</v>
      </c>
      <c r="Z5357" s="3">
        <v>0.55876710542334007</v>
      </c>
      <c r="AA5357" s="3">
        <v>11730.414966193734</v>
      </c>
    </row>
    <row r="5358" spans="1:27" x14ac:dyDescent="0.25">
      <c r="A5358" s="2">
        <v>5357</v>
      </c>
      <c r="B5358" s="3" t="s">
        <v>414</v>
      </c>
      <c r="C5358" s="3" t="s">
        <v>28</v>
      </c>
      <c r="D5358" s="3" t="s">
        <v>415</v>
      </c>
      <c r="E5358" s="3" t="s">
        <v>416</v>
      </c>
      <c r="F5358" s="3">
        <v>0.35</v>
      </c>
      <c r="G5358" s="3">
        <v>0.47</v>
      </c>
      <c r="H5358" s="3" t="s">
        <v>64</v>
      </c>
      <c r="I5358" s="2">
        <v>4110</v>
      </c>
      <c r="J5358" s="3" t="s">
        <v>77</v>
      </c>
      <c r="K5358" s="2">
        <v>4110</v>
      </c>
      <c r="L5358" s="3" t="s">
        <v>64</v>
      </c>
      <c r="M5358" s="3" t="s">
        <v>34</v>
      </c>
      <c r="N5358" s="3" t="s">
        <v>35</v>
      </c>
      <c r="O5358" s="3"/>
      <c r="P5358" s="3"/>
      <c r="Q5358" s="3"/>
      <c r="R5358" s="3">
        <v>0</v>
      </c>
      <c r="S5358" s="3">
        <v>1</v>
      </c>
      <c r="T5358" s="2">
        <v>161</v>
      </c>
      <c r="U5358" s="3">
        <v>46.811064519006756</v>
      </c>
      <c r="V5358" s="3">
        <v>253.33336858328062</v>
      </c>
      <c r="W5358" s="3">
        <v>21.876433460169142</v>
      </c>
      <c r="X5358" s="3">
        <v>115511.51850228981</v>
      </c>
      <c r="Y5358" s="3">
        <v>253.33336858328062</v>
      </c>
      <c r="Z5358" s="3">
        <v>21.876414120451837</v>
      </c>
      <c r="AA5358" s="3">
        <v>115511.51850228981</v>
      </c>
    </row>
    <row r="5359" spans="1:27" x14ac:dyDescent="0.25">
      <c r="A5359" s="2">
        <v>5358</v>
      </c>
      <c r="B5359" s="3" t="s">
        <v>414</v>
      </c>
      <c r="C5359" s="3" t="s">
        <v>28</v>
      </c>
      <c r="D5359" s="3" t="s">
        <v>415</v>
      </c>
      <c r="E5359" s="3" t="s">
        <v>416</v>
      </c>
      <c r="F5359" s="3">
        <v>0.35</v>
      </c>
      <c r="G5359" s="3">
        <v>0.47</v>
      </c>
      <c r="H5359" s="3" t="s">
        <v>64</v>
      </c>
      <c r="I5359" s="2">
        <v>4110</v>
      </c>
      <c r="J5359" s="3" t="s">
        <v>77</v>
      </c>
      <c r="K5359" s="2">
        <v>4110</v>
      </c>
      <c r="L5359" s="3" t="s">
        <v>64</v>
      </c>
      <c r="M5359" s="3" t="s">
        <v>422</v>
      </c>
      <c r="N5359" s="3" t="s">
        <v>422</v>
      </c>
      <c r="O5359" s="3"/>
      <c r="P5359" s="3"/>
      <c r="Q5359" s="3"/>
      <c r="R5359" s="3">
        <v>0</v>
      </c>
      <c r="S5359" s="3">
        <v>1</v>
      </c>
      <c r="T5359" s="2">
        <v>2923</v>
      </c>
      <c r="U5359" s="3">
        <v>1068.4779447900839</v>
      </c>
      <c r="V5359" s="3">
        <v>3081.319940216134</v>
      </c>
      <c r="W5359" s="3">
        <v>95.336249432986193</v>
      </c>
      <c r="X5359" s="3">
        <v>1173596.8070641947</v>
      </c>
      <c r="Y5359" s="3">
        <v>3081.319940216134</v>
      </c>
      <c r="Z5359" s="3">
        <v>95.336165151601335</v>
      </c>
      <c r="AA5359" s="3">
        <v>1173596.8070641947</v>
      </c>
    </row>
    <row r="5360" spans="1:27" x14ac:dyDescent="0.25">
      <c r="A5360" s="2">
        <v>5359</v>
      </c>
      <c r="B5360" s="3" t="s">
        <v>414</v>
      </c>
      <c r="C5360" s="3" t="s">
        <v>28</v>
      </c>
      <c r="D5360" s="3" t="s">
        <v>415</v>
      </c>
      <c r="E5360" s="3" t="s">
        <v>416</v>
      </c>
      <c r="F5360" s="3">
        <v>0.35</v>
      </c>
      <c r="G5360" s="3">
        <v>0.47</v>
      </c>
      <c r="H5360" s="3" t="s">
        <v>64</v>
      </c>
      <c r="I5360" s="2">
        <v>4111</v>
      </c>
      <c r="J5360" s="3" t="s">
        <v>280</v>
      </c>
      <c r="K5360" s="2">
        <v>4111</v>
      </c>
      <c r="L5360" s="3" t="s">
        <v>64</v>
      </c>
      <c r="M5360" s="3" t="s">
        <v>33</v>
      </c>
      <c r="N5360" s="3" t="s">
        <v>33</v>
      </c>
      <c r="O5360" s="3"/>
      <c r="P5360" s="3"/>
      <c r="Q5360" s="3"/>
      <c r="R5360" s="3">
        <v>0</v>
      </c>
      <c r="S5360" s="3">
        <v>1</v>
      </c>
      <c r="T5360" s="2">
        <v>23</v>
      </c>
      <c r="U5360" s="3">
        <v>5.9081593765369469</v>
      </c>
      <c r="V5360" s="3">
        <v>21.065329639501481</v>
      </c>
      <c r="W5360" s="3">
        <v>5.8455920958891996</v>
      </c>
      <c r="X5360" s="3">
        <v>10570.57498898312</v>
      </c>
      <c r="Y5360" s="3">
        <v>21.065329639501481</v>
      </c>
      <c r="Z5360" s="3">
        <v>5.8455869281319064</v>
      </c>
      <c r="AA5360" s="3">
        <v>10570.57498898312</v>
      </c>
    </row>
    <row r="5361" spans="1:27" x14ac:dyDescent="0.25">
      <c r="A5361" s="2">
        <v>5360</v>
      </c>
      <c r="B5361" s="3" t="s">
        <v>414</v>
      </c>
      <c r="C5361" s="3" t="s">
        <v>28</v>
      </c>
      <c r="D5361" s="3" t="s">
        <v>415</v>
      </c>
      <c r="E5361" s="3" t="s">
        <v>416</v>
      </c>
      <c r="F5361" s="3">
        <v>0.35</v>
      </c>
      <c r="G5361" s="3">
        <v>0.47</v>
      </c>
      <c r="H5361" s="3" t="s">
        <v>64</v>
      </c>
      <c r="I5361" s="2">
        <v>4112</v>
      </c>
      <c r="J5361" s="3" t="s">
        <v>217</v>
      </c>
      <c r="K5361" s="2">
        <v>4112</v>
      </c>
      <c r="L5361" s="3" t="s">
        <v>64</v>
      </c>
      <c r="M5361" s="3" t="s">
        <v>33</v>
      </c>
      <c r="N5361" s="3" t="s">
        <v>33</v>
      </c>
      <c r="O5361" s="3"/>
      <c r="P5361" s="3"/>
      <c r="Q5361" s="3"/>
      <c r="R5361" s="3">
        <v>0</v>
      </c>
      <c r="S5361" s="3">
        <v>1</v>
      </c>
      <c r="T5361" s="2">
        <v>33</v>
      </c>
      <c r="U5361" s="3">
        <v>6.8618220348569423</v>
      </c>
      <c r="V5361" s="3">
        <v>36.548825599891195</v>
      </c>
      <c r="W5361" s="3">
        <v>4.4432600169299343</v>
      </c>
      <c r="X5361" s="3">
        <v>16192.048087568754</v>
      </c>
      <c r="Y5361" s="3">
        <v>36.548825599891195</v>
      </c>
      <c r="Z5361" s="3">
        <v>4.4432560888951036</v>
      </c>
      <c r="AA5361" s="3">
        <v>16192.048087568754</v>
      </c>
    </row>
    <row r="5362" spans="1:27" x14ac:dyDescent="0.25">
      <c r="A5362" s="2">
        <v>5361</v>
      </c>
      <c r="B5362" s="3" t="s">
        <v>414</v>
      </c>
      <c r="C5362" s="3" t="s">
        <v>28</v>
      </c>
      <c r="D5362" s="3" t="s">
        <v>415</v>
      </c>
      <c r="E5362" s="3" t="s">
        <v>416</v>
      </c>
      <c r="F5362" s="3">
        <v>0.35</v>
      </c>
      <c r="G5362" s="3">
        <v>0.47</v>
      </c>
      <c r="H5362" s="3" t="s">
        <v>64</v>
      </c>
      <c r="I5362" s="2">
        <v>4113</v>
      </c>
      <c r="J5362" s="3" t="s">
        <v>98</v>
      </c>
      <c r="K5362" s="2">
        <v>4113</v>
      </c>
      <c r="L5362" s="3" t="s">
        <v>64</v>
      </c>
      <c r="M5362" s="3" t="s">
        <v>33</v>
      </c>
      <c r="N5362" s="3" t="s">
        <v>33</v>
      </c>
      <c r="O5362" s="3"/>
      <c r="P5362" s="3"/>
      <c r="Q5362" s="3"/>
      <c r="R5362" s="3">
        <v>0</v>
      </c>
      <c r="S5362" s="3">
        <v>1</v>
      </c>
      <c r="T5362" s="2">
        <v>31</v>
      </c>
      <c r="U5362" s="3">
        <v>3.0367975912767449</v>
      </c>
      <c r="V5362" s="3">
        <v>15.626153292580049</v>
      </c>
      <c r="W5362" s="3">
        <v>1.6201022137855028</v>
      </c>
      <c r="X5362" s="3">
        <v>6630.1582002784035</v>
      </c>
      <c r="Y5362" s="3">
        <v>15.626153292580049</v>
      </c>
      <c r="Z5362" s="3">
        <v>1.6201007815447817</v>
      </c>
      <c r="AA5362" s="3">
        <v>6630.1582002784035</v>
      </c>
    </row>
    <row r="5363" spans="1:27" x14ac:dyDescent="0.25">
      <c r="A5363" s="2">
        <v>5362</v>
      </c>
      <c r="B5363" s="3" t="s">
        <v>414</v>
      </c>
      <c r="C5363" s="3" t="s">
        <v>28</v>
      </c>
      <c r="D5363" s="3" t="s">
        <v>415</v>
      </c>
      <c r="E5363" s="3" t="s">
        <v>416</v>
      </c>
      <c r="F5363" s="3">
        <v>0.35</v>
      </c>
      <c r="G5363" s="3">
        <v>0.47</v>
      </c>
      <c r="H5363" s="3" t="s">
        <v>64</v>
      </c>
      <c r="I5363" s="2">
        <v>4130</v>
      </c>
      <c r="J5363" s="3" t="s">
        <v>260</v>
      </c>
      <c r="K5363" s="2">
        <v>4130</v>
      </c>
      <c r="L5363" s="3" t="s">
        <v>64</v>
      </c>
      <c r="M5363" s="3" t="s">
        <v>33</v>
      </c>
      <c r="N5363" s="3" t="s">
        <v>33</v>
      </c>
      <c r="O5363" s="3"/>
      <c r="P5363" s="3"/>
      <c r="Q5363" s="3"/>
      <c r="R5363" s="3">
        <v>0</v>
      </c>
      <c r="S5363" s="3">
        <v>1</v>
      </c>
      <c r="T5363" s="2">
        <v>29</v>
      </c>
      <c r="U5363" s="3">
        <v>4.1268063789422769</v>
      </c>
      <c r="V5363" s="3">
        <v>22.445105932292567</v>
      </c>
      <c r="W5363" s="3">
        <v>3.1832313385492066</v>
      </c>
      <c r="X5363" s="3">
        <v>10320.000693954662</v>
      </c>
      <c r="Y5363" s="3">
        <v>22.445105932292567</v>
      </c>
      <c r="Z5363" s="3">
        <v>3.1832285244344503</v>
      </c>
      <c r="AA5363" s="3">
        <v>10320.000693954662</v>
      </c>
    </row>
    <row r="5364" spans="1:27" x14ac:dyDescent="0.25">
      <c r="A5364" s="2">
        <v>5363</v>
      </c>
      <c r="B5364" s="3" t="s">
        <v>414</v>
      </c>
      <c r="C5364" s="3" t="s">
        <v>28</v>
      </c>
      <c r="D5364" s="3" t="s">
        <v>415</v>
      </c>
      <c r="E5364" s="3" t="s">
        <v>416</v>
      </c>
      <c r="F5364" s="3">
        <v>0.35</v>
      </c>
      <c r="G5364" s="3">
        <v>0.47</v>
      </c>
      <c r="H5364" s="3" t="s">
        <v>64</v>
      </c>
      <c r="I5364" s="2">
        <v>4130</v>
      </c>
      <c r="J5364" s="3" t="s">
        <v>260</v>
      </c>
      <c r="K5364" s="2">
        <v>4130</v>
      </c>
      <c r="L5364" s="3" t="s">
        <v>64</v>
      </c>
      <c r="M5364" s="3" t="s">
        <v>417</v>
      </c>
      <c r="N5364" s="3" t="s">
        <v>418</v>
      </c>
      <c r="O5364" s="3"/>
      <c r="P5364" s="3"/>
      <c r="Q5364" s="3"/>
      <c r="R5364" s="3">
        <v>0</v>
      </c>
      <c r="S5364" s="3">
        <v>1</v>
      </c>
      <c r="T5364" s="2">
        <v>14</v>
      </c>
      <c r="U5364" s="3">
        <v>5.6500634225145365</v>
      </c>
      <c r="V5364" s="3">
        <v>13.066033032538286</v>
      </c>
      <c r="W5364" s="3">
        <v>1.7639780378112948</v>
      </c>
      <c r="X5364" s="3">
        <v>6343.8864395980727</v>
      </c>
      <c r="Y5364" s="3">
        <v>13.066033032538286</v>
      </c>
      <c r="Z5364" s="3">
        <v>1.7639764783780969</v>
      </c>
      <c r="AA5364" s="3">
        <v>6343.8864395980727</v>
      </c>
    </row>
    <row r="5365" spans="1:27" x14ac:dyDescent="0.25">
      <c r="A5365" s="2">
        <v>5364</v>
      </c>
      <c r="B5365" s="3" t="s">
        <v>414</v>
      </c>
      <c r="C5365" s="3" t="s">
        <v>28</v>
      </c>
      <c r="D5365" s="3" t="s">
        <v>415</v>
      </c>
      <c r="E5365" s="3" t="s">
        <v>416</v>
      </c>
      <c r="F5365" s="3">
        <v>0.35</v>
      </c>
      <c r="G5365" s="3">
        <v>0.47</v>
      </c>
      <c r="H5365" s="3" t="s">
        <v>64</v>
      </c>
      <c r="I5365" s="2">
        <v>4140</v>
      </c>
      <c r="J5365" s="3" t="s">
        <v>130</v>
      </c>
      <c r="K5365" s="2">
        <v>4140</v>
      </c>
      <c r="L5365" s="3" t="s">
        <v>64</v>
      </c>
      <c r="M5365" s="3" t="s">
        <v>33</v>
      </c>
      <c r="N5365" s="3" t="s">
        <v>33</v>
      </c>
      <c r="O5365" s="3"/>
      <c r="P5365" s="3"/>
      <c r="Q5365" s="3"/>
      <c r="R5365" s="3">
        <v>0</v>
      </c>
      <c r="S5365" s="3">
        <v>1</v>
      </c>
      <c r="T5365" s="2">
        <v>40</v>
      </c>
      <c r="U5365" s="3">
        <v>3.273521951145606</v>
      </c>
      <c r="V5365" s="3">
        <v>11.821564401579757</v>
      </c>
      <c r="W5365" s="3">
        <v>5.9181381360778431</v>
      </c>
      <c r="X5365" s="3">
        <v>5914.1289468599271</v>
      </c>
      <c r="Y5365" s="3">
        <v>11.821564401579757</v>
      </c>
      <c r="Z5365" s="3">
        <v>5.9181329041867041</v>
      </c>
      <c r="AA5365" s="3">
        <v>5914.1289468599271</v>
      </c>
    </row>
    <row r="5366" spans="1:27" x14ac:dyDescent="0.25">
      <c r="A5366" s="2">
        <v>5365</v>
      </c>
      <c r="B5366" s="3" t="s">
        <v>414</v>
      </c>
      <c r="C5366" s="3" t="s">
        <v>28</v>
      </c>
      <c r="D5366" s="3" t="s">
        <v>415</v>
      </c>
      <c r="E5366" s="3" t="s">
        <v>416</v>
      </c>
      <c r="F5366" s="3">
        <v>0.35</v>
      </c>
      <c r="G5366" s="3">
        <v>0.47</v>
      </c>
      <c r="H5366" s="3" t="s">
        <v>64</v>
      </c>
      <c r="I5366" s="2">
        <v>4140</v>
      </c>
      <c r="J5366" s="3" t="s">
        <v>130</v>
      </c>
      <c r="K5366" s="2">
        <v>4140</v>
      </c>
      <c r="L5366" s="3" t="s">
        <v>64</v>
      </c>
      <c r="M5366" s="3" t="s">
        <v>423</v>
      </c>
      <c r="N5366" s="3" t="s">
        <v>424</v>
      </c>
      <c r="O5366" s="3"/>
      <c r="P5366" s="3"/>
      <c r="Q5366" s="3"/>
      <c r="R5366" s="3">
        <v>0</v>
      </c>
      <c r="S5366" s="3">
        <v>1</v>
      </c>
      <c r="T5366" s="2">
        <v>9</v>
      </c>
      <c r="U5366" s="3">
        <v>1.3233599995743042</v>
      </c>
      <c r="V5366" s="3">
        <v>9.5981014468128105</v>
      </c>
      <c r="W5366" s="3">
        <v>3.4450800738156384</v>
      </c>
      <c r="X5366" s="3">
        <v>4280.9013522462992</v>
      </c>
      <c r="Y5366" s="3">
        <v>9.5981014468128105</v>
      </c>
      <c r="Z5366" s="3">
        <v>3.4450770282152305</v>
      </c>
      <c r="AA5366" s="3">
        <v>4280.9013522462992</v>
      </c>
    </row>
    <row r="5367" spans="1:27" x14ac:dyDescent="0.25">
      <c r="A5367" s="2">
        <v>5366</v>
      </c>
      <c r="B5367" s="3" t="s">
        <v>414</v>
      </c>
      <c r="C5367" s="3" t="s">
        <v>28</v>
      </c>
      <c r="D5367" s="3" t="s">
        <v>415</v>
      </c>
      <c r="E5367" s="3" t="s">
        <v>416</v>
      </c>
      <c r="F5367" s="3">
        <v>0.35</v>
      </c>
      <c r="G5367" s="3">
        <v>0.47</v>
      </c>
      <c r="H5367" s="3" t="s">
        <v>64</v>
      </c>
      <c r="I5367" s="2">
        <v>4200</v>
      </c>
      <c r="J5367" s="3" t="s">
        <v>78</v>
      </c>
      <c r="K5367" s="2">
        <v>4200</v>
      </c>
      <c r="L5367" s="3" t="s">
        <v>64</v>
      </c>
      <c r="M5367" s="3" t="s">
        <v>33</v>
      </c>
      <c r="N5367" s="3" t="s">
        <v>33</v>
      </c>
      <c r="O5367" s="3"/>
      <c r="P5367" s="3"/>
      <c r="Q5367" s="3"/>
      <c r="R5367" s="3">
        <v>0</v>
      </c>
      <c r="S5367" s="3">
        <v>1</v>
      </c>
      <c r="T5367" s="2">
        <v>1414</v>
      </c>
      <c r="U5367" s="3">
        <v>530.15290184483501</v>
      </c>
      <c r="V5367" s="3">
        <v>2170.6925777641472</v>
      </c>
      <c r="W5367" s="3">
        <v>253.1746734382196</v>
      </c>
      <c r="X5367" s="3">
        <v>1037781.1715709361</v>
      </c>
      <c r="Y5367" s="3">
        <v>2170.6925777641472</v>
      </c>
      <c r="Z5367" s="3">
        <v>253.17444962081285</v>
      </c>
      <c r="AA5367" s="3">
        <v>1037781.1715709361</v>
      </c>
    </row>
    <row r="5368" spans="1:27" x14ac:dyDescent="0.25">
      <c r="A5368" s="2">
        <v>5367</v>
      </c>
      <c r="B5368" s="3" t="s">
        <v>414</v>
      </c>
      <c r="C5368" s="3" t="s">
        <v>28</v>
      </c>
      <c r="D5368" s="3" t="s">
        <v>415</v>
      </c>
      <c r="E5368" s="3" t="s">
        <v>416</v>
      </c>
      <c r="F5368" s="3">
        <v>0.35</v>
      </c>
      <c r="G5368" s="3">
        <v>0.47</v>
      </c>
      <c r="H5368" s="3" t="s">
        <v>64</v>
      </c>
      <c r="I5368" s="2">
        <v>4200</v>
      </c>
      <c r="J5368" s="3" t="s">
        <v>78</v>
      </c>
      <c r="K5368" s="2">
        <v>4200</v>
      </c>
      <c r="L5368" s="3" t="s">
        <v>64</v>
      </c>
      <c r="M5368" s="3" t="s">
        <v>423</v>
      </c>
      <c r="N5368" s="3" t="s">
        <v>424</v>
      </c>
      <c r="O5368" s="3"/>
      <c r="P5368" s="3"/>
      <c r="Q5368" s="3"/>
      <c r="R5368" s="3">
        <v>0</v>
      </c>
      <c r="S5368" s="3">
        <v>1</v>
      </c>
      <c r="T5368" s="2">
        <v>71</v>
      </c>
      <c r="U5368" s="3">
        <v>22.823517099122178</v>
      </c>
      <c r="V5368" s="3">
        <v>83.458720327569438</v>
      </c>
      <c r="W5368" s="3">
        <v>10.39739129237563</v>
      </c>
      <c r="X5368" s="3">
        <v>50999.941008502123</v>
      </c>
      <c r="Y5368" s="3">
        <v>83.458720327569438</v>
      </c>
      <c r="Z5368" s="3">
        <v>10.39738210063015</v>
      </c>
      <c r="AA5368" s="3">
        <v>50999.941008502123</v>
      </c>
    </row>
    <row r="5369" spans="1:27" x14ac:dyDescent="0.25">
      <c r="A5369" s="2">
        <v>5368</v>
      </c>
      <c r="B5369" s="3" t="s">
        <v>414</v>
      </c>
      <c r="C5369" s="3" t="s">
        <v>28</v>
      </c>
      <c r="D5369" s="3" t="s">
        <v>415</v>
      </c>
      <c r="E5369" s="3" t="s">
        <v>416</v>
      </c>
      <c r="F5369" s="3">
        <v>0.35</v>
      </c>
      <c r="G5369" s="3">
        <v>0.47</v>
      </c>
      <c r="H5369" s="3" t="s">
        <v>64</v>
      </c>
      <c r="I5369" s="2">
        <v>4200</v>
      </c>
      <c r="J5369" s="3" t="s">
        <v>78</v>
      </c>
      <c r="K5369" s="2">
        <v>4200</v>
      </c>
      <c r="L5369" s="3" t="s">
        <v>64</v>
      </c>
      <c r="M5369" s="3" t="s">
        <v>426</v>
      </c>
      <c r="N5369" s="3" t="s">
        <v>35</v>
      </c>
      <c r="O5369" s="3"/>
      <c r="P5369" s="3"/>
      <c r="Q5369" s="3"/>
      <c r="R5369" s="3">
        <v>0</v>
      </c>
      <c r="S5369" s="3">
        <v>1</v>
      </c>
      <c r="T5369" s="2">
        <v>317</v>
      </c>
      <c r="U5369" s="3">
        <v>150.53324967766429</v>
      </c>
      <c r="V5369" s="3">
        <v>88.87818928483442</v>
      </c>
      <c r="W5369" s="3">
        <v>10.918089497957061</v>
      </c>
      <c r="X5369" s="3">
        <v>44405.829330146698</v>
      </c>
      <c r="Y5369" s="3">
        <v>88.87818928483442</v>
      </c>
      <c r="Z5369" s="3">
        <v>10.918079845891763</v>
      </c>
      <c r="AA5369" s="3">
        <v>44405.829330146698</v>
      </c>
    </row>
    <row r="5370" spans="1:27" x14ac:dyDescent="0.25">
      <c r="A5370" s="2">
        <v>5369</v>
      </c>
      <c r="B5370" s="3" t="s">
        <v>414</v>
      </c>
      <c r="C5370" s="3" t="s">
        <v>28</v>
      </c>
      <c r="D5370" s="3" t="s">
        <v>415</v>
      </c>
      <c r="E5370" s="3" t="s">
        <v>416</v>
      </c>
      <c r="F5370" s="3">
        <v>0.35</v>
      </c>
      <c r="G5370" s="3">
        <v>0.47</v>
      </c>
      <c r="H5370" s="3" t="s">
        <v>64</v>
      </c>
      <c r="I5370" s="2">
        <v>4200</v>
      </c>
      <c r="J5370" s="3" t="s">
        <v>78</v>
      </c>
      <c r="K5370" s="2">
        <v>4200</v>
      </c>
      <c r="L5370" s="3" t="s">
        <v>64</v>
      </c>
      <c r="M5370" s="3" t="s">
        <v>34</v>
      </c>
      <c r="N5370" s="3" t="s">
        <v>35</v>
      </c>
      <c r="O5370" s="3"/>
      <c r="P5370" s="3"/>
      <c r="Q5370" s="3"/>
      <c r="R5370" s="3">
        <v>0</v>
      </c>
      <c r="S5370" s="3">
        <v>1</v>
      </c>
      <c r="T5370" s="2">
        <v>346</v>
      </c>
      <c r="U5370" s="3">
        <v>135.81746294418261</v>
      </c>
      <c r="V5370" s="3">
        <v>179.67000175275808</v>
      </c>
      <c r="W5370" s="3">
        <v>23.681609161977956</v>
      </c>
      <c r="X5370" s="3">
        <v>90928.883805320787</v>
      </c>
      <c r="Y5370" s="3">
        <v>179.67000175275808</v>
      </c>
      <c r="Z5370" s="3">
        <v>23.681588226406966</v>
      </c>
      <c r="AA5370" s="3">
        <v>90928.883805320787</v>
      </c>
    </row>
    <row r="5371" spans="1:27" x14ac:dyDescent="0.25">
      <c r="A5371" s="2">
        <v>5370</v>
      </c>
      <c r="B5371" s="3" t="s">
        <v>414</v>
      </c>
      <c r="C5371" s="3" t="s">
        <v>28</v>
      </c>
      <c r="D5371" s="3" t="s">
        <v>415</v>
      </c>
      <c r="E5371" s="3" t="s">
        <v>416</v>
      </c>
      <c r="F5371" s="3">
        <v>0.35</v>
      </c>
      <c r="G5371" s="3">
        <v>0.47</v>
      </c>
      <c r="H5371" s="3" t="s">
        <v>64</v>
      </c>
      <c r="I5371" s="2">
        <v>4200</v>
      </c>
      <c r="J5371" s="3" t="s">
        <v>78</v>
      </c>
      <c r="K5371" s="2">
        <v>4200</v>
      </c>
      <c r="L5371" s="3" t="s">
        <v>64</v>
      </c>
      <c r="M5371" s="3" t="s">
        <v>422</v>
      </c>
      <c r="N5371" s="3" t="s">
        <v>422</v>
      </c>
      <c r="O5371" s="3"/>
      <c r="P5371" s="3"/>
      <c r="Q5371" s="3"/>
      <c r="R5371" s="3">
        <v>0</v>
      </c>
      <c r="S5371" s="3">
        <v>1</v>
      </c>
      <c r="T5371" s="2">
        <v>702</v>
      </c>
      <c r="U5371" s="3">
        <v>276.26032654499619</v>
      </c>
      <c r="V5371" s="3">
        <v>497.51397117639038</v>
      </c>
      <c r="W5371" s="3">
        <v>32.371466446427362</v>
      </c>
      <c r="X5371" s="3">
        <v>211668.22946118275</v>
      </c>
      <c r="Y5371" s="3">
        <v>497.51397117639038</v>
      </c>
      <c r="Z5371" s="3">
        <v>32.37143782864505</v>
      </c>
      <c r="AA5371" s="3">
        <v>211668.22946118275</v>
      </c>
    </row>
    <row r="5372" spans="1:27" x14ac:dyDescent="0.25">
      <c r="A5372" s="2">
        <v>5371</v>
      </c>
      <c r="B5372" s="3" t="s">
        <v>414</v>
      </c>
      <c r="C5372" s="3" t="s">
        <v>28</v>
      </c>
      <c r="D5372" s="3" t="s">
        <v>415</v>
      </c>
      <c r="E5372" s="3" t="s">
        <v>416</v>
      </c>
      <c r="F5372" s="3">
        <v>0.35</v>
      </c>
      <c r="G5372" s="3">
        <v>0.47</v>
      </c>
      <c r="H5372" s="3" t="s">
        <v>64</v>
      </c>
      <c r="I5372" s="2">
        <v>4210</v>
      </c>
      <c r="J5372" s="3" t="s">
        <v>79</v>
      </c>
      <c r="K5372" s="2">
        <v>4210</v>
      </c>
      <c r="L5372" s="3" t="s">
        <v>64</v>
      </c>
      <c r="M5372" s="3" t="s">
        <v>417</v>
      </c>
      <c r="N5372" s="3" t="s">
        <v>418</v>
      </c>
      <c r="O5372" s="3"/>
      <c r="P5372" s="3"/>
      <c r="Q5372" s="3"/>
      <c r="R5372" s="3">
        <v>0</v>
      </c>
      <c r="S5372" s="3">
        <v>1</v>
      </c>
      <c r="T5372" s="2">
        <v>10</v>
      </c>
      <c r="U5372" s="3">
        <v>1.2255695384218432</v>
      </c>
      <c r="V5372" s="3">
        <v>2.1135466225734119</v>
      </c>
      <c r="W5372" s="3">
        <v>0.25114570691059734</v>
      </c>
      <c r="X5372" s="3">
        <v>956.93292439206539</v>
      </c>
      <c r="Y5372" s="3">
        <v>2.1135466225734119</v>
      </c>
      <c r="Z5372" s="3">
        <v>0.25114548488688487</v>
      </c>
      <c r="AA5372" s="3">
        <v>956.93292439206539</v>
      </c>
    </row>
    <row r="5373" spans="1:27" x14ac:dyDescent="0.25">
      <c r="A5373" s="2">
        <v>5372</v>
      </c>
      <c r="B5373" s="3" t="s">
        <v>414</v>
      </c>
      <c r="C5373" s="3" t="s">
        <v>28</v>
      </c>
      <c r="D5373" s="3" t="s">
        <v>415</v>
      </c>
      <c r="E5373" s="3" t="s">
        <v>416</v>
      </c>
      <c r="F5373" s="3">
        <v>0.35</v>
      </c>
      <c r="G5373" s="3">
        <v>0.47</v>
      </c>
      <c r="H5373" s="3" t="s">
        <v>64</v>
      </c>
      <c r="I5373" s="2">
        <v>4271</v>
      </c>
      <c r="J5373" s="3" t="s">
        <v>174</v>
      </c>
      <c r="K5373" s="2">
        <v>4271</v>
      </c>
      <c r="L5373" s="3" t="s">
        <v>64</v>
      </c>
      <c r="M5373" s="3" t="s">
        <v>33</v>
      </c>
      <c r="N5373" s="3" t="s">
        <v>33</v>
      </c>
      <c r="O5373" s="3"/>
      <c r="P5373" s="3"/>
      <c r="Q5373" s="3"/>
      <c r="R5373" s="3">
        <v>0</v>
      </c>
      <c r="S5373" s="3">
        <v>1</v>
      </c>
      <c r="T5373" s="2">
        <v>324</v>
      </c>
      <c r="U5373" s="3">
        <v>76.95984215666995</v>
      </c>
      <c r="V5373" s="3">
        <v>255.84717785138142</v>
      </c>
      <c r="W5373" s="3">
        <v>161.58279202716071</v>
      </c>
      <c r="X5373" s="3">
        <v>122326.28362931569</v>
      </c>
      <c r="Y5373" s="3">
        <v>255.84717785138142</v>
      </c>
      <c r="Z5373" s="3">
        <v>161.58264918095492</v>
      </c>
      <c r="AA5373" s="3">
        <v>122326.28362931569</v>
      </c>
    </row>
    <row r="5374" spans="1:27" x14ac:dyDescent="0.25">
      <c r="A5374" s="2">
        <v>5373</v>
      </c>
      <c r="B5374" s="3" t="s">
        <v>414</v>
      </c>
      <c r="C5374" s="3" t="s">
        <v>28</v>
      </c>
      <c r="D5374" s="3" t="s">
        <v>415</v>
      </c>
      <c r="E5374" s="3" t="s">
        <v>416</v>
      </c>
      <c r="F5374" s="3">
        <v>0.35</v>
      </c>
      <c r="G5374" s="3">
        <v>0.47</v>
      </c>
      <c r="H5374" s="3" t="s">
        <v>64</v>
      </c>
      <c r="I5374" s="2">
        <v>4271</v>
      </c>
      <c r="J5374" s="3" t="s">
        <v>174</v>
      </c>
      <c r="K5374" s="2">
        <v>4271</v>
      </c>
      <c r="L5374" s="3" t="s">
        <v>64</v>
      </c>
      <c r="M5374" s="3" t="s">
        <v>422</v>
      </c>
      <c r="N5374" s="3" t="s">
        <v>422</v>
      </c>
      <c r="O5374" s="3"/>
      <c r="P5374" s="3"/>
      <c r="Q5374" s="3"/>
      <c r="R5374" s="3">
        <v>0</v>
      </c>
      <c r="S5374" s="3">
        <v>1</v>
      </c>
      <c r="T5374" s="2">
        <v>7</v>
      </c>
      <c r="U5374" s="3">
        <v>0.16001624200180306</v>
      </c>
      <c r="V5374" s="3">
        <v>0.28776083190949642</v>
      </c>
      <c r="W5374" s="3">
        <v>0.14237301973353006</v>
      </c>
      <c r="X5374" s="3">
        <v>171.03283480228066</v>
      </c>
      <c r="Y5374" s="3">
        <v>0.28776083190949642</v>
      </c>
      <c r="Z5374" s="3">
        <v>0.14237289386959717</v>
      </c>
      <c r="AA5374" s="3">
        <v>171.03283480228066</v>
      </c>
    </row>
    <row r="5375" spans="1:27" x14ac:dyDescent="0.25">
      <c r="A5375" s="2">
        <v>5374</v>
      </c>
      <c r="B5375" s="3" t="s">
        <v>414</v>
      </c>
      <c r="C5375" s="3" t="s">
        <v>28</v>
      </c>
      <c r="D5375" s="3" t="s">
        <v>415</v>
      </c>
      <c r="E5375" s="3" t="s">
        <v>416</v>
      </c>
      <c r="F5375" s="3">
        <v>0.35</v>
      </c>
      <c r="G5375" s="3">
        <v>0.47</v>
      </c>
      <c r="H5375" s="3" t="s">
        <v>64</v>
      </c>
      <c r="I5375" s="2">
        <v>4275</v>
      </c>
      <c r="J5375" s="3" t="s">
        <v>275</v>
      </c>
      <c r="K5375" s="2">
        <v>4275</v>
      </c>
      <c r="L5375" s="3" t="s">
        <v>64</v>
      </c>
      <c r="M5375" s="3" t="s">
        <v>33</v>
      </c>
      <c r="N5375" s="3" t="s">
        <v>33</v>
      </c>
      <c r="O5375" s="3"/>
      <c r="P5375" s="3"/>
      <c r="Q5375" s="3"/>
      <c r="R5375" s="3">
        <v>0</v>
      </c>
      <c r="S5375" s="3">
        <v>1</v>
      </c>
      <c r="T5375" s="2">
        <v>154</v>
      </c>
      <c r="U5375" s="3">
        <v>52.968099916285261</v>
      </c>
      <c r="V5375" s="3">
        <v>177.20238149228285</v>
      </c>
      <c r="W5375" s="3">
        <v>145.13044487370223</v>
      </c>
      <c r="X5375" s="3">
        <v>92297.439358160176</v>
      </c>
      <c r="Y5375" s="3">
        <v>177.20238149228285</v>
      </c>
      <c r="Z5375" s="3">
        <v>145.13031657208592</v>
      </c>
      <c r="AA5375" s="3">
        <v>92297.439358160176</v>
      </c>
    </row>
    <row r="5376" spans="1:27" x14ac:dyDescent="0.25">
      <c r="A5376" s="2">
        <v>5375</v>
      </c>
      <c r="B5376" s="3" t="s">
        <v>414</v>
      </c>
      <c r="C5376" s="3" t="s">
        <v>28</v>
      </c>
      <c r="D5376" s="3" t="s">
        <v>415</v>
      </c>
      <c r="E5376" s="3" t="s">
        <v>416</v>
      </c>
      <c r="F5376" s="3">
        <v>0.35</v>
      </c>
      <c r="G5376" s="3">
        <v>0.47</v>
      </c>
      <c r="H5376" s="3" t="s">
        <v>64</v>
      </c>
      <c r="I5376" s="2">
        <v>4322</v>
      </c>
      <c r="J5376" s="3" t="s">
        <v>381</v>
      </c>
      <c r="K5376" s="2">
        <v>4322</v>
      </c>
      <c r="L5376" s="3" t="s">
        <v>64</v>
      </c>
      <c r="M5376" s="3" t="s">
        <v>33</v>
      </c>
      <c r="N5376" s="3" t="s">
        <v>33</v>
      </c>
      <c r="O5376" s="3"/>
      <c r="P5376" s="3"/>
      <c r="Q5376" s="3"/>
      <c r="R5376" s="3">
        <v>0</v>
      </c>
      <c r="S5376" s="3">
        <v>1</v>
      </c>
      <c r="T5376" s="2">
        <v>19</v>
      </c>
      <c r="U5376" s="3">
        <v>6.204575488340117</v>
      </c>
      <c r="V5376" s="3">
        <v>22.758188881765491</v>
      </c>
      <c r="W5376" s="3">
        <v>5.4393567351989853</v>
      </c>
      <c r="X5376" s="3">
        <v>11177.237416656715</v>
      </c>
      <c r="Y5376" s="3">
        <v>22.758188881765491</v>
      </c>
      <c r="Z5376" s="3">
        <v>5.4393519265713959</v>
      </c>
      <c r="AA5376" s="3">
        <v>11177.237416656715</v>
      </c>
    </row>
    <row r="5377" spans="1:27" x14ac:dyDescent="0.25">
      <c r="A5377" s="2">
        <v>5376</v>
      </c>
      <c r="B5377" s="3" t="s">
        <v>414</v>
      </c>
      <c r="C5377" s="3" t="s">
        <v>28</v>
      </c>
      <c r="D5377" s="3" t="s">
        <v>415</v>
      </c>
      <c r="E5377" s="3" t="s">
        <v>416</v>
      </c>
      <c r="F5377" s="3">
        <v>0.35</v>
      </c>
      <c r="G5377" s="3">
        <v>0.47</v>
      </c>
      <c r="H5377" s="3" t="s">
        <v>64</v>
      </c>
      <c r="I5377" s="2">
        <v>4340</v>
      </c>
      <c r="J5377" s="3" t="s">
        <v>82</v>
      </c>
      <c r="K5377" s="2">
        <v>4340</v>
      </c>
      <c r="L5377" s="3" t="s">
        <v>64</v>
      </c>
      <c r="M5377" s="3" t="s">
        <v>33</v>
      </c>
      <c r="N5377" s="3" t="s">
        <v>33</v>
      </c>
      <c r="O5377" s="3"/>
      <c r="P5377" s="3"/>
      <c r="Q5377" s="3"/>
      <c r="R5377" s="3">
        <v>0</v>
      </c>
      <c r="S5377" s="3">
        <v>1</v>
      </c>
      <c r="T5377" s="2">
        <v>1286</v>
      </c>
      <c r="U5377" s="3">
        <v>293.08310030791989</v>
      </c>
      <c r="V5377" s="3">
        <v>1287.5152607563307</v>
      </c>
      <c r="W5377" s="3">
        <v>162.46033689102941</v>
      </c>
      <c r="X5377" s="3">
        <v>601890.01506071456</v>
      </c>
      <c r="Y5377" s="3">
        <v>1287.5152607563307</v>
      </c>
      <c r="Z5377" s="3">
        <v>162.46019326903553</v>
      </c>
      <c r="AA5377" s="3">
        <v>601890.01506071456</v>
      </c>
    </row>
    <row r="5378" spans="1:27" x14ac:dyDescent="0.25">
      <c r="A5378" s="2">
        <v>5377</v>
      </c>
      <c r="B5378" s="3" t="s">
        <v>414</v>
      </c>
      <c r="C5378" s="3" t="s">
        <v>28</v>
      </c>
      <c r="D5378" s="3" t="s">
        <v>415</v>
      </c>
      <c r="E5378" s="3" t="s">
        <v>416</v>
      </c>
      <c r="F5378" s="3">
        <v>0.35</v>
      </c>
      <c r="G5378" s="3">
        <v>0.47</v>
      </c>
      <c r="H5378" s="3" t="s">
        <v>64</v>
      </c>
      <c r="I5378" s="2">
        <v>4340</v>
      </c>
      <c r="J5378" s="3" t="s">
        <v>82</v>
      </c>
      <c r="K5378" s="2">
        <v>4340</v>
      </c>
      <c r="L5378" s="3" t="s">
        <v>64</v>
      </c>
      <c r="M5378" s="3" t="s">
        <v>417</v>
      </c>
      <c r="N5378" s="3" t="s">
        <v>418</v>
      </c>
      <c r="O5378" s="3"/>
      <c r="P5378" s="3"/>
      <c r="Q5378" s="3"/>
      <c r="R5378" s="3">
        <v>0</v>
      </c>
      <c r="S5378" s="3">
        <v>1</v>
      </c>
      <c r="T5378" s="2">
        <v>186</v>
      </c>
      <c r="U5378" s="3">
        <v>36.725721900580986</v>
      </c>
      <c r="V5378" s="3">
        <v>116.08382532114565</v>
      </c>
      <c r="W5378" s="3">
        <v>12.216487377885834</v>
      </c>
      <c r="X5378" s="3">
        <v>50354.978655118946</v>
      </c>
      <c r="Y5378" s="3">
        <v>116.08382532114565</v>
      </c>
      <c r="Z5378" s="3">
        <v>12.216476577980425</v>
      </c>
      <c r="AA5378" s="3">
        <v>50354.978655118946</v>
      </c>
    </row>
    <row r="5379" spans="1:27" x14ac:dyDescent="0.25">
      <c r="A5379" s="2">
        <v>5378</v>
      </c>
      <c r="B5379" s="3" t="s">
        <v>414</v>
      </c>
      <c r="C5379" s="3" t="s">
        <v>28</v>
      </c>
      <c r="D5379" s="3" t="s">
        <v>415</v>
      </c>
      <c r="E5379" s="3" t="s">
        <v>416</v>
      </c>
      <c r="F5379" s="3">
        <v>0.35</v>
      </c>
      <c r="G5379" s="3">
        <v>0.47</v>
      </c>
      <c r="H5379" s="3" t="s">
        <v>64</v>
      </c>
      <c r="I5379" s="2">
        <v>4340</v>
      </c>
      <c r="J5379" s="3" t="s">
        <v>82</v>
      </c>
      <c r="K5379" s="2">
        <v>4340</v>
      </c>
      <c r="L5379" s="3" t="s">
        <v>64</v>
      </c>
      <c r="M5379" s="3" t="s">
        <v>420</v>
      </c>
      <c r="N5379" s="3" t="s">
        <v>421</v>
      </c>
      <c r="O5379" s="3"/>
      <c r="P5379" s="3"/>
      <c r="Q5379" s="3"/>
      <c r="R5379" s="3">
        <v>0</v>
      </c>
      <c r="S5379" s="3">
        <v>1</v>
      </c>
      <c r="T5379" s="2">
        <v>15</v>
      </c>
      <c r="U5379" s="3">
        <v>1.0690554535002312</v>
      </c>
      <c r="V5379" s="3">
        <v>4.9748847630742272</v>
      </c>
      <c r="W5379" s="3">
        <v>0.62138386887546826</v>
      </c>
      <c r="X5379" s="3">
        <v>1922.8379553272221</v>
      </c>
      <c r="Y5379" s="3">
        <v>4.9748847630742272</v>
      </c>
      <c r="Z5379" s="3">
        <v>0.62138331954514125</v>
      </c>
      <c r="AA5379" s="3">
        <v>1922.8379553272221</v>
      </c>
    </row>
    <row r="5380" spans="1:27" x14ac:dyDescent="0.25">
      <c r="A5380" s="2">
        <v>5379</v>
      </c>
      <c r="B5380" s="3" t="s">
        <v>414</v>
      </c>
      <c r="C5380" s="3" t="s">
        <v>28</v>
      </c>
      <c r="D5380" s="3" t="s">
        <v>415</v>
      </c>
      <c r="E5380" s="3" t="s">
        <v>416</v>
      </c>
      <c r="F5380" s="3">
        <v>0.35</v>
      </c>
      <c r="G5380" s="3">
        <v>0.47</v>
      </c>
      <c r="H5380" s="3" t="s">
        <v>64</v>
      </c>
      <c r="I5380" s="2">
        <v>4340</v>
      </c>
      <c r="J5380" s="3" t="s">
        <v>82</v>
      </c>
      <c r="K5380" s="2">
        <v>4340</v>
      </c>
      <c r="L5380" s="3" t="s">
        <v>64</v>
      </c>
      <c r="M5380" s="3" t="s">
        <v>423</v>
      </c>
      <c r="N5380" s="3" t="s">
        <v>424</v>
      </c>
      <c r="O5380" s="3"/>
      <c r="P5380" s="3"/>
      <c r="Q5380" s="3"/>
      <c r="R5380" s="3">
        <v>0</v>
      </c>
      <c r="S5380" s="3">
        <v>1</v>
      </c>
      <c r="T5380" s="2">
        <v>272</v>
      </c>
      <c r="U5380" s="3">
        <v>77.067701808565374</v>
      </c>
      <c r="V5380" s="3">
        <v>467.15967618074808</v>
      </c>
      <c r="W5380" s="3">
        <v>61.46369999099953</v>
      </c>
      <c r="X5380" s="3">
        <v>225594.64690286625</v>
      </c>
      <c r="Y5380" s="3">
        <v>467.15967618074808</v>
      </c>
      <c r="Z5380" s="3">
        <v>61.463645654419281</v>
      </c>
      <c r="AA5380" s="3">
        <v>225594.64690286625</v>
      </c>
    </row>
    <row r="5381" spans="1:27" x14ac:dyDescent="0.25">
      <c r="A5381" s="2">
        <v>5380</v>
      </c>
      <c r="B5381" s="3" t="s">
        <v>414</v>
      </c>
      <c r="C5381" s="3" t="s">
        <v>28</v>
      </c>
      <c r="D5381" s="3" t="s">
        <v>415</v>
      </c>
      <c r="E5381" s="3" t="s">
        <v>416</v>
      </c>
      <c r="F5381" s="3">
        <v>0.35</v>
      </c>
      <c r="G5381" s="3">
        <v>0.47</v>
      </c>
      <c r="H5381" s="3" t="s">
        <v>64</v>
      </c>
      <c r="I5381" s="2">
        <v>4340</v>
      </c>
      <c r="J5381" s="3" t="s">
        <v>82</v>
      </c>
      <c r="K5381" s="2">
        <v>4340</v>
      </c>
      <c r="L5381" s="3" t="s">
        <v>64</v>
      </c>
      <c r="M5381" s="3" t="s">
        <v>426</v>
      </c>
      <c r="N5381" s="3" t="s">
        <v>35</v>
      </c>
      <c r="O5381" s="3"/>
      <c r="P5381" s="3"/>
      <c r="Q5381" s="3"/>
      <c r="R5381" s="3">
        <v>0</v>
      </c>
      <c r="S5381" s="3">
        <v>1</v>
      </c>
      <c r="T5381" s="2">
        <v>81</v>
      </c>
      <c r="U5381" s="3">
        <v>28.895385112629739</v>
      </c>
      <c r="V5381" s="3">
        <v>18.812971411614253</v>
      </c>
      <c r="W5381" s="3">
        <v>2.3490373949108054</v>
      </c>
      <c r="X5381" s="3">
        <v>9247.374614183107</v>
      </c>
      <c r="Y5381" s="3">
        <v>18.812971411614253</v>
      </c>
      <c r="Z5381" s="3">
        <v>2.3490353182597272</v>
      </c>
      <c r="AA5381" s="3">
        <v>9247.374614183107</v>
      </c>
    </row>
    <row r="5382" spans="1:27" x14ac:dyDescent="0.25">
      <c r="A5382" s="2">
        <v>5381</v>
      </c>
      <c r="B5382" s="3" t="s">
        <v>414</v>
      </c>
      <c r="C5382" s="3" t="s">
        <v>28</v>
      </c>
      <c r="D5382" s="3" t="s">
        <v>415</v>
      </c>
      <c r="E5382" s="3" t="s">
        <v>416</v>
      </c>
      <c r="F5382" s="3">
        <v>0.35</v>
      </c>
      <c r="G5382" s="3">
        <v>0.47</v>
      </c>
      <c r="H5382" s="3" t="s">
        <v>64</v>
      </c>
      <c r="I5382" s="2">
        <v>4340</v>
      </c>
      <c r="J5382" s="3" t="s">
        <v>82</v>
      </c>
      <c r="K5382" s="2">
        <v>4340</v>
      </c>
      <c r="L5382" s="3" t="s">
        <v>64</v>
      </c>
      <c r="M5382" s="3" t="s">
        <v>34</v>
      </c>
      <c r="N5382" s="3" t="s">
        <v>35</v>
      </c>
      <c r="O5382" s="3"/>
      <c r="P5382" s="3"/>
      <c r="Q5382" s="3"/>
      <c r="R5382" s="3">
        <v>0</v>
      </c>
      <c r="S5382" s="3">
        <v>1</v>
      </c>
      <c r="T5382" s="2">
        <v>1215</v>
      </c>
      <c r="U5382" s="3">
        <v>421.07415978556776</v>
      </c>
      <c r="V5382" s="3">
        <v>1406.0242057927228</v>
      </c>
      <c r="W5382" s="3">
        <v>171.05770051046235</v>
      </c>
      <c r="X5382" s="3">
        <v>697726.3434541641</v>
      </c>
      <c r="Y5382" s="3">
        <v>1406.0242057927228</v>
      </c>
      <c r="Z5382" s="3">
        <v>171.05754928802608</v>
      </c>
      <c r="AA5382" s="3">
        <v>697726.3434541641</v>
      </c>
    </row>
    <row r="5383" spans="1:27" x14ac:dyDescent="0.25">
      <c r="A5383" s="2">
        <v>5382</v>
      </c>
      <c r="B5383" s="3" t="s">
        <v>414</v>
      </c>
      <c r="C5383" s="3" t="s">
        <v>28</v>
      </c>
      <c r="D5383" s="3" t="s">
        <v>415</v>
      </c>
      <c r="E5383" s="3" t="s">
        <v>416</v>
      </c>
      <c r="F5383" s="3">
        <v>0.35</v>
      </c>
      <c r="G5383" s="3">
        <v>0.47</v>
      </c>
      <c r="H5383" s="3" t="s">
        <v>64</v>
      </c>
      <c r="I5383" s="2">
        <v>4340</v>
      </c>
      <c r="J5383" s="3" t="s">
        <v>82</v>
      </c>
      <c r="K5383" s="2">
        <v>4340</v>
      </c>
      <c r="L5383" s="3" t="s">
        <v>64</v>
      </c>
      <c r="M5383" s="3" t="s">
        <v>422</v>
      </c>
      <c r="N5383" s="3" t="s">
        <v>422</v>
      </c>
      <c r="O5383" s="3"/>
      <c r="P5383" s="3"/>
      <c r="Q5383" s="3"/>
      <c r="R5383" s="3">
        <v>0</v>
      </c>
      <c r="S5383" s="3">
        <v>1</v>
      </c>
      <c r="T5383" s="2">
        <v>3762</v>
      </c>
      <c r="U5383" s="3">
        <v>1422.7152336533902</v>
      </c>
      <c r="V5383" s="3">
        <v>2889.3647916278023</v>
      </c>
      <c r="W5383" s="3">
        <v>264.56903182953607</v>
      </c>
      <c r="X5383" s="3">
        <v>1283749.5544900966</v>
      </c>
      <c r="Y5383" s="3">
        <v>2889.3647916278023</v>
      </c>
      <c r="Z5383" s="3">
        <v>264.56879793902164</v>
      </c>
      <c r="AA5383" s="3">
        <v>1283749.5544900966</v>
      </c>
    </row>
    <row r="5384" spans="1:27" x14ac:dyDescent="0.25">
      <c r="A5384" s="2">
        <v>5383</v>
      </c>
      <c r="B5384" s="3" t="s">
        <v>414</v>
      </c>
      <c r="C5384" s="3" t="s">
        <v>28</v>
      </c>
      <c r="D5384" s="3" t="s">
        <v>415</v>
      </c>
      <c r="E5384" s="3" t="s">
        <v>416</v>
      </c>
      <c r="F5384" s="3">
        <v>0.35</v>
      </c>
      <c r="G5384" s="3">
        <v>0.47</v>
      </c>
      <c r="H5384" s="3" t="s">
        <v>64</v>
      </c>
      <c r="I5384" s="2">
        <v>4410</v>
      </c>
      <c r="J5384" s="3" t="s">
        <v>276</v>
      </c>
      <c r="K5384" s="2">
        <v>4410</v>
      </c>
      <c r="L5384" s="3" t="s">
        <v>64</v>
      </c>
      <c r="M5384" s="3" t="s">
        <v>417</v>
      </c>
      <c r="N5384" s="3" t="s">
        <v>418</v>
      </c>
      <c r="O5384" s="3"/>
      <c r="P5384" s="3"/>
      <c r="Q5384" s="3"/>
      <c r="R5384" s="3">
        <v>0</v>
      </c>
      <c r="S5384" s="3">
        <v>1</v>
      </c>
      <c r="T5384" s="2">
        <v>749</v>
      </c>
      <c r="U5384" s="3">
        <v>285.73112540572885</v>
      </c>
      <c r="V5384" s="3">
        <v>716.47029150095864</v>
      </c>
      <c r="W5384" s="3">
        <v>136.61568464316062</v>
      </c>
      <c r="X5384" s="3">
        <v>341141.46614391805</v>
      </c>
      <c r="Y5384" s="3">
        <v>716.47029150095864</v>
      </c>
      <c r="Z5384" s="3">
        <v>136.61556386896203</v>
      </c>
      <c r="AA5384" s="3">
        <v>341141.46614391805</v>
      </c>
    </row>
    <row r="5385" spans="1:27" x14ac:dyDescent="0.25">
      <c r="A5385" s="2">
        <v>5384</v>
      </c>
      <c r="B5385" s="3" t="s">
        <v>414</v>
      </c>
      <c r="C5385" s="3" t="s">
        <v>28</v>
      </c>
      <c r="D5385" s="3" t="s">
        <v>415</v>
      </c>
      <c r="E5385" s="3" t="s">
        <v>416</v>
      </c>
      <c r="F5385" s="3">
        <v>0.35</v>
      </c>
      <c r="G5385" s="3">
        <v>0.47</v>
      </c>
      <c r="H5385" s="3" t="s">
        <v>64</v>
      </c>
      <c r="I5385" s="2">
        <v>4410</v>
      </c>
      <c r="J5385" s="3" t="s">
        <v>276</v>
      </c>
      <c r="K5385" s="2">
        <v>4410</v>
      </c>
      <c r="L5385" s="3" t="s">
        <v>64</v>
      </c>
      <c r="M5385" s="3" t="s">
        <v>34</v>
      </c>
      <c r="N5385" s="3" t="s">
        <v>35</v>
      </c>
      <c r="O5385" s="3"/>
      <c r="P5385" s="3"/>
      <c r="Q5385" s="3"/>
      <c r="R5385" s="3">
        <v>0</v>
      </c>
      <c r="S5385" s="3">
        <v>1</v>
      </c>
      <c r="T5385" s="2">
        <v>52</v>
      </c>
      <c r="U5385" s="3">
        <v>14.820621930682389</v>
      </c>
      <c r="V5385" s="3">
        <v>32.788043560532557</v>
      </c>
      <c r="W5385" s="3">
        <v>4.9066304652192585</v>
      </c>
      <c r="X5385" s="3">
        <v>16686.311748255903</v>
      </c>
      <c r="Y5385" s="3">
        <v>32.788043560532557</v>
      </c>
      <c r="Z5385" s="3">
        <v>4.9066261275448291</v>
      </c>
      <c r="AA5385" s="3">
        <v>16686.311748255903</v>
      </c>
    </row>
    <row r="5386" spans="1:27" x14ac:dyDescent="0.25">
      <c r="A5386" s="2">
        <v>5385</v>
      </c>
      <c r="B5386" s="3" t="s">
        <v>414</v>
      </c>
      <c r="C5386" s="3" t="s">
        <v>28</v>
      </c>
      <c r="D5386" s="3" t="s">
        <v>415</v>
      </c>
      <c r="E5386" s="3" t="s">
        <v>416</v>
      </c>
      <c r="F5386" s="3">
        <v>0.35</v>
      </c>
      <c r="G5386" s="3">
        <v>0.47</v>
      </c>
      <c r="H5386" s="3" t="s">
        <v>64</v>
      </c>
      <c r="I5386" s="2">
        <v>4410</v>
      </c>
      <c r="J5386" s="3" t="s">
        <v>276</v>
      </c>
      <c r="K5386" s="2">
        <v>4410</v>
      </c>
      <c r="L5386" s="3" t="s">
        <v>64</v>
      </c>
      <c r="M5386" s="3" t="s">
        <v>422</v>
      </c>
      <c r="N5386" s="3" t="s">
        <v>422</v>
      </c>
      <c r="O5386" s="3"/>
      <c r="P5386" s="3"/>
      <c r="Q5386" s="3"/>
      <c r="R5386" s="3">
        <v>0</v>
      </c>
      <c r="S5386" s="3">
        <v>1</v>
      </c>
      <c r="T5386" s="2">
        <v>1702</v>
      </c>
      <c r="U5386" s="3">
        <v>659.88238734669824</v>
      </c>
      <c r="V5386" s="3">
        <v>1510.6335815395703</v>
      </c>
      <c r="W5386" s="3">
        <v>292.16961966271242</v>
      </c>
      <c r="X5386" s="3">
        <v>714462.65973172779</v>
      </c>
      <c r="Y5386" s="3">
        <v>1510.6335815395703</v>
      </c>
      <c r="Z5386" s="3">
        <v>292.1693613720808</v>
      </c>
      <c r="AA5386" s="3">
        <v>714462.65973172779</v>
      </c>
    </row>
    <row r="5387" spans="1:27" x14ac:dyDescent="0.25">
      <c r="A5387" s="2">
        <v>5386</v>
      </c>
      <c r="B5387" s="3" t="s">
        <v>414</v>
      </c>
      <c r="C5387" s="3" t="s">
        <v>28</v>
      </c>
      <c r="D5387" s="3" t="s">
        <v>415</v>
      </c>
      <c r="E5387" s="3" t="s">
        <v>416</v>
      </c>
      <c r="F5387" s="3">
        <v>0.35</v>
      </c>
      <c r="G5387" s="3">
        <v>0.47</v>
      </c>
      <c r="H5387" s="3" t="s">
        <v>64</v>
      </c>
      <c r="I5387" s="2">
        <v>4430</v>
      </c>
      <c r="J5387" s="3" t="s">
        <v>84</v>
      </c>
      <c r="K5387" s="2">
        <v>4430</v>
      </c>
      <c r="L5387" s="3" t="s">
        <v>64</v>
      </c>
      <c r="M5387" s="3" t="s">
        <v>417</v>
      </c>
      <c r="N5387" s="3" t="s">
        <v>418</v>
      </c>
      <c r="O5387" s="3"/>
      <c r="P5387" s="3"/>
      <c r="Q5387" s="3"/>
      <c r="R5387" s="3">
        <v>0</v>
      </c>
      <c r="S5387" s="3">
        <v>1</v>
      </c>
      <c r="T5387" s="2">
        <v>629</v>
      </c>
      <c r="U5387" s="3">
        <v>270.45298340035077</v>
      </c>
      <c r="V5387" s="3">
        <v>898.81414038310015</v>
      </c>
      <c r="W5387" s="3">
        <v>177.60111393226322</v>
      </c>
      <c r="X5387" s="3">
        <v>361838.54953526281</v>
      </c>
      <c r="Y5387" s="3">
        <v>898.81414038310015</v>
      </c>
      <c r="Z5387" s="3">
        <v>177.60095692516509</v>
      </c>
      <c r="AA5387" s="3">
        <v>361838.54953526281</v>
      </c>
    </row>
    <row r="5388" spans="1:27" x14ac:dyDescent="0.25">
      <c r="A5388" s="2">
        <v>5387</v>
      </c>
      <c r="B5388" s="3" t="s">
        <v>414</v>
      </c>
      <c r="C5388" s="3" t="s">
        <v>28</v>
      </c>
      <c r="D5388" s="3" t="s">
        <v>415</v>
      </c>
      <c r="E5388" s="3" t="s">
        <v>416</v>
      </c>
      <c r="F5388" s="3">
        <v>0.35</v>
      </c>
      <c r="G5388" s="3">
        <v>0.47</v>
      </c>
      <c r="H5388" s="3" t="s">
        <v>64</v>
      </c>
      <c r="I5388" s="2">
        <v>4430</v>
      </c>
      <c r="J5388" s="3" t="s">
        <v>84</v>
      </c>
      <c r="K5388" s="2">
        <v>4430</v>
      </c>
      <c r="L5388" s="3" t="s">
        <v>64</v>
      </c>
      <c r="M5388" s="3" t="s">
        <v>422</v>
      </c>
      <c r="N5388" s="3" t="s">
        <v>422</v>
      </c>
      <c r="O5388" s="3"/>
      <c r="P5388" s="3"/>
      <c r="Q5388" s="3"/>
      <c r="R5388" s="3">
        <v>0</v>
      </c>
      <c r="S5388" s="3">
        <v>1</v>
      </c>
      <c r="T5388" s="2">
        <v>166</v>
      </c>
      <c r="U5388" s="3">
        <v>69.063328985855918</v>
      </c>
      <c r="V5388" s="3">
        <v>103.32683673933022</v>
      </c>
      <c r="W5388" s="3">
        <v>17.144412044701127</v>
      </c>
      <c r="X5388" s="3">
        <v>46441.232437166393</v>
      </c>
      <c r="Y5388" s="3">
        <v>103.32683673933022</v>
      </c>
      <c r="Z5388" s="3">
        <v>17.144396888296288</v>
      </c>
      <c r="AA5388" s="3">
        <v>46441.232437166393</v>
      </c>
    </row>
    <row r="5389" spans="1:27" x14ac:dyDescent="0.25">
      <c r="A5389" s="2">
        <v>5388</v>
      </c>
      <c r="B5389" s="3" t="s">
        <v>414</v>
      </c>
      <c r="C5389" s="3" t="s">
        <v>28</v>
      </c>
      <c r="D5389" s="3" t="s">
        <v>415</v>
      </c>
      <c r="E5389" s="3" t="s">
        <v>416</v>
      </c>
      <c r="F5389" s="3">
        <v>0.35</v>
      </c>
      <c r="G5389" s="3">
        <v>0.47</v>
      </c>
      <c r="H5389" s="3" t="s">
        <v>64</v>
      </c>
      <c r="I5389" s="2">
        <v>5100</v>
      </c>
      <c r="J5389" s="3" t="s">
        <v>85</v>
      </c>
      <c r="K5389" s="2">
        <v>5100</v>
      </c>
      <c r="L5389" s="3" t="s">
        <v>64</v>
      </c>
      <c r="M5389" s="3" t="s">
        <v>33</v>
      </c>
      <c r="N5389" s="3" t="s">
        <v>33</v>
      </c>
      <c r="O5389" s="3"/>
      <c r="P5389" s="3"/>
      <c r="Q5389" s="3"/>
      <c r="R5389" s="3">
        <v>0</v>
      </c>
      <c r="S5389" s="3">
        <v>1</v>
      </c>
      <c r="T5389" s="2">
        <v>27</v>
      </c>
      <c r="U5389" s="3">
        <v>3.9290033375084827</v>
      </c>
      <c r="V5389" s="3">
        <v>8.2000283128012743</v>
      </c>
      <c r="W5389" s="3">
        <v>1.336730211821336</v>
      </c>
      <c r="X5389" s="3">
        <v>3167.6729836271516</v>
      </c>
      <c r="Y5389" s="3">
        <v>8.2000283128012743</v>
      </c>
      <c r="Z5389" s="3">
        <v>1.3367290300937711</v>
      </c>
      <c r="AA5389" s="3">
        <v>3167.6729836271516</v>
      </c>
    </row>
    <row r="5390" spans="1:27" x14ac:dyDescent="0.25">
      <c r="A5390" s="2">
        <v>5389</v>
      </c>
      <c r="B5390" s="3" t="s">
        <v>414</v>
      </c>
      <c r="C5390" s="3" t="s">
        <v>28</v>
      </c>
      <c r="D5390" s="3" t="s">
        <v>415</v>
      </c>
      <c r="E5390" s="3" t="s">
        <v>416</v>
      </c>
      <c r="F5390" s="3">
        <v>0.35</v>
      </c>
      <c r="G5390" s="3">
        <v>0.47</v>
      </c>
      <c r="H5390" s="3" t="s">
        <v>64</v>
      </c>
      <c r="I5390" s="2">
        <v>5100</v>
      </c>
      <c r="J5390" s="3" t="s">
        <v>85</v>
      </c>
      <c r="K5390" s="2">
        <v>5100</v>
      </c>
      <c r="L5390" s="3" t="s">
        <v>64</v>
      </c>
      <c r="M5390" s="3" t="s">
        <v>426</v>
      </c>
      <c r="N5390" s="3" t="s">
        <v>35</v>
      </c>
      <c r="O5390" s="3"/>
      <c r="P5390" s="3"/>
      <c r="Q5390" s="3"/>
      <c r="R5390" s="3">
        <v>0</v>
      </c>
      <c r="S5390" s="3">
        <v>1</v>
      </c>
      <c r="T5390" s="2">
        <v>14</v>
      </c>
      <c r="U5390" s="3">
        <v>0.60985317038374609</v>
      </c>
      <c r="V5390" s="3">
        <v>1.4324698070764301</v>
      </c>
      <c r="W5390" s="3">
        <v>0.13688076985212325</v>
      </c>
      <c r="X5390" s="3">
        <v>555.75101444796235</v>
      </c>
      <c r="Y5390" s="3">
        <v>1.4324698070764301</v>
      </c>
      <c r="Z5390" s="3">
        <v>0.13688064884357759</v>
      </c>
      <c r="AA5390" s="3">
        <v>555.75101444796235</v>
      </c>
    </row>
    <row r="5391" spans="1:27" x14ac:dyDescent="0.25">
      <c r="A5391" s="2">
        <v>5390</v>
      </c>
      <c r="B5391" s="3" t="s">
        <v>414</v>
      </c>
      <c r="C5391" s="3" t="s">
        <v>28</v>
      </c>
      <c r="D5391" s="3" t="s">
        <v>415</v>
      </c>
      <c r="E5391" s="3" t="s">
        <v>416</v>
      </c>
      <c r="F5391" s="3">
        <v>0.35</v>
      </c>
      <c r="G5391" s="3">
        <v>0.47</v>
      </c>
      <c r="H5391" s="3" t="s">
        <v>64</v>
      </c>
      <c r="I5391" s="2">
        <v>5100</v>
      </c>
      <c r="J5391" s="3" t="s">
        <v>85</v>
      </c>
      <c r="K5391" s="2">
        <v>5100</v>
      </c>
      <c r="L5391" s="3" t="s">
        <v>64</v>
      </c>
      <c r="M5391" s="3" t="s">
        <v>34</v>
      </c>
      <c r="N5391" s="3" t="s">
        <v>35</v>
      </c>
      <c r="O5391" s="3"/>
      <c r="P5391" s="3"/>
      <c r="Q5391" s="3"/>
      <c r="R5391" s="3">
        <v>0</v>
      </c>
      <c r="S5391" s="3">
        <v>1</v>
      </c>
      <c r="T5391" s="2">
        <v>445</v>
      </c>
      <c r="U5391" s="3">
        <v>45.097049934838651</v>
      </c>
      <c r="V5391" s="3">
        <v>78.781650426680002</v>
      </c>
      <c r="W5391" s="3">
        <v>9.2704392576938517</v>
      </c>
      <c r="X5391" s="3">
        <v>36132.425489219604</v>
      </c>
      <c r="Y5391" s="3">
        <v>78.781650426680002</v>
      </c>
      <c r="Z5391" s="3">
        <v>9.2704310622229311</v>
      </c>
      <c r="AA5391" s="3">
        <v>36132.425489219604</v>
      </c>
    </row>
    <row r="5392" spans="1:27" x14ac:dyDescent="0.25">
      <c r="A5392" s="2">
        <v>5391</v>
      </c>
      <c r="B5392" s="3" t="s">
        <v>414</v>
      </c>
      <c r="C5392" s="3" t="s">
        <v>28</v>
      </c>
      <c r="D5392" s="3" t="s">
        <v>415</v>
      </c>
      <c r="E5392" s="3" t="s">
        <v>416</v>
      </c>
      <c r="F5392" s="3">
        <v>0.35</v>
      </c>
      <c r="G5392" s="3">
        <v>0.47</v>
      </c>
      <c r="H5392" s="3" t="s">
        <v>64</v>
      </c>
      <c r="I5392" s="2">
        <v>5100</v>
      </c>
      <c r="J5392" s="3" t="s">
        <v>85</v>
      </c>
      <c r="K5392" s="2">
        <v>5100</v>
      </c>
      <c r="L5392" s="3" t="s">
        <v>64</v>
      </c>
      <c r="M5392" s="3" t="s">
        <v>422</v>
      </c>
      <c r="N5392" s="3" t="s">
        <v>422</v>
      </c>
      <c r="O5392" s="3"/>
      <c r="P5392" s="3"/>
      <c r="Q5392" s="3"/>
      <c r="R5392" s="3">
        <v>0</v>
      </c>
      <c r="S5392" s="3">
        <v>1</v>
      </c>
      <c r="T5392" s="2">
        <v>503</v>
      </c>
      <c r="U5392" s="3">
        <v>92.993733282054578</v>
      </c>
      <c r="V5392" s="3">
        <v>165.155982369529</v>
      </c>
      <c r="W5392" s="3">
        <v>13.262332574355469</v>
      </c>
      <c r="X5392" s="3">
        <v>53880.807651440366</v>
      </c>
      <c r="Y5392" s="3">
        <v>165.155982369529</v>
      </c>
      <c r="Z5392" s="3">
        <v>13.262320849877474</v>
      </c>
      <c r="AA5392" s="3">
        <v>53880.807651440366</v>
      </c>
    </row>
    <row r="5393" spans="1:27" x14ac:dyDescent="0.25">
      <c r="A5393" s="2">
        <v>5392</v>
      </c>
      <c r="B5393" s="3" t="s">
        <v>414</v>
      </c>
      <c r="C5393" s="3" t="s">
        <v>28</v>
      </c>
      <c r="D5393" s="3" t="s">
        <v>415</v>
      </c>
      <c r="E5393" s="3" t="s">
        <v>416</v>
      </c>
      <c r="F5393" s="3">
        <v>0.35</v>
      </c>
      <c r="G5393" s="3">
        <v>0.47</v>
      </c>
      <c r="H5393" s="3" t="s">
        <v>64</v>
      </c>
      <c r="I5393" s="2">
        <v>5200</v>
      </c>
      <c r="J5393" s="3" t="s">
        <v>86</v>
      </c>
      <c r="K5393" s="2">
        <v>5200</v>
      </c>
      <c r="L5393" s="3" t="s">
        <v>64</v>
      </c>
      <c r="M5393" s="3" t="s">
        <v>33</v>
      </c>
      <c r="N5393" s="3" t="s">
        <v>33</v>
      </c>
      <c r="O5393" s="3"/>
      <c r="P5393" s="3"/>
      <c r="Q5393" s="3"/>
      <c r="R5393" s="3">
        <v>0</v>
      </c>
      <c r="S5393" s="3">
        <v>1</v>
      </c>
      <c r="T5393" s="2">
        <v>10</v>
      </c>
      <c r="U5393" s="3">
        <v>1.3163803484594843</v>
      </c>
      <c r="V5393" s="3">
        <v>1.4154485370702201</v>
      </c>
      <c r="W5393" s="3">
        <v>0.16316076401140742</v>
      </c>
      <c r="X5393" s="3">
        <v>1716.9250143154115</v>
      </c>
      <c r="Y5393" s="3">
        <v>1.4154485370702201</v>
      </c>
      <c r="Z5393" s="3">
        <v>0.1631606197702061</v>
      </c>
      <c r="AA5393" s="3">
        <v>1716.9250143154115</v>
      </c>
    </row>
    <row r="5394" spans="1:27" x14ac:dyDescent="0.25">
      <c r="A5394" s="2">
        <v>5393</v>
      </c>
      <c r="B5394" s="3" t="s">
        <v>414</v>
      </c>
      <c r="C5394" s="3" t="s">
        <v>28</v>
      </c>
      <c r="D5394" s="3" t="s">
        <v>415</v>
      </c>
      <c r="E5394" s="3" t="s">
        <v>416</v>
      </c>
      <c r="F5394" s="3">
        <v>0.35</v>
      </c>
      <c r="G5394" s="3">
        <v>0.47</v>
      </c>
      <c r="H5394" s="3" t="s">
        <v>64</v>
      </c>
      <c r="I5394" s="2">
        <v>5200</v>
      </c>
      <c r="J5394" s="3" t="s">
        <v>86</v>
      </c>
      <c r="K5394" s="2">
        <v>5200</v>
      </c>
      <c r="L5394" s="3" t="s">
        <v>64</v>
      </c>
      <c r="M5394" s="3" t="s">
        <v>34</v>
      </c>
      <c r="N5394" s="3" t="s">
        <v>35</v>
      </c>
      <c r="O5394" s="3"/>
      <c r="P5394" s="3"/>
      <c r="Q5394" s="3"/>
      <c r="R5394" s="3">
        <v>0</v>
      </c>
      <c r="S5394" s="3">
        <v>1</v>
      </c>
      <c r="T5394" s="2">
        <v>18</v>
      </c>
      <c r="U5394" s="3">
        <v>3.6741705494875005</v>
      </c>
      <c r="V5394" s="3">
        <v>0.19025665283901699</v>
      </c>
      <c r="W5394" s="3">
        <v>2.108668040860279E-2</v>
      </c>
      <c r="X5394" s="3">
        <v>85.974823458664673</v>
      </c>
      <c r="Y5394" s="3">
        <v>0.19025665283901699</v>
      </c>
      <c r="Z5394" s="3">
        <v>2.1086661767061504E-2</v>
      </c>
      <c r="AA5394" s="3">
        <v>85.974823458664673</v>
      </c>
    </row>
    <row r="5395" spans="1:27" x14ac:dyDescent="0.25">
      <c r="A5395" s="2">
        <v>5394</v>
      </c>
      <c r="B5395" s="3" t="s">
        <v>414</v>
      </c>
      <c r="C5395" s="3" t="s">
        <v>28</v>
      </c>
      <c r="D5395" s="3" t="s">
        <v>415</v>
      </c>
      <c r="E5395" s="3" t="s">
        <v>416</v>
      </c>
      <c r="F5395" s="3">
        <v>0.35</v>
      </c>
      <c r="G5395" s="3">
        <v>0.47</v>
      </c>
      <c r="H5395" s="3" t="s">
        <v>64</v>
      </c>
      <c r="I5395" s="2">
        <v>5200</v>
      </c>
      <c r="J5395" s="3" t="s">
        <v>86</v>
      </c>
      <c r="K5395" s="2">
        <v>5200</v>
      </c>
      <c r="L5395" s="3" t="s">
        <v>64</v>
      </c>
      <c r="M5395" s="3" t="s">
        <v>422</v>
      </c>
      <c r="N5395" s="3" t="s">
        <v>422</v>
      </c>
      <c r="O5395" s="3"/>
      <c r="P5395" s="3"/>
      <c r="Q5395" s="3"/>
      <c r="R5395" s="3">
        <v>0</v>
      </c>
      <c r="S5395" s="3">
        <v>1</v>
      </c>
      <c r="T5395" s="2">
        <v>12</v>
      </c>
      <c r="U5395" s="3">
        <v>1.9578281379685296</v>
      </c>
      <c r="V5395" s="3">
        <v>1.4113822922916002</v>
      </c>
      <c r="W5395" s="3">
        <v>0.13454273012357951</v>
      </c>
      <c r="X5395" s="3">
        <v>2306.2836908224936</v>
      </c>
      <c r="Y5395" s="3">
        <v>1.4113822922916002</v>
      </c>
      <c r="Z5395" s="3">
        <v>0.13454261118196267</v>
      </c>
      <c r="AA5395" s="3">
        <v>2306.2836908224936</v>
      </c>
    </row>
    <row r="5396" spans="1:27" x14ac:dyDescent="0.25">
      <c r="A5396" s="2">
        <v>5395</v>
      </c>
      <c r="B5396" s="3" t="s">
        <v>414</v>
      </c>
      <c r="C5396" s="3" t="s">
        <v>28</v>
      </c>
      <c r="D5396" s="3" t="s">
        <v>415</v>
      </c>
      <c r="E5396" s="3" t="s">
        <v>416</v>
      </c>
      <c r="F5396" s="3">
        <v>0.35</v>
      </c>
      <c r="G5396" s="3">
        <v>0.47</v>
      </c>
      <c r="H5396" s="3" t="s">
        <v>64</v>
      </c>
      <c r="I5396" s="2">
        <v>5300</v>
      </c>
      <c r="J5396" s="3" t="s">
        <v>88</v>
      </c>
      <c r="K5396" s="2">
        <v>5300</v>
      </c>
      <c r="L5396" s="3" t="s">
        <v>64</v>
      </c>
      <c r="M5396" s="3" t="s">
        <v>33</v>
      </c>
      <c r="N5396" s="3" t="s">
        <v>33</v>
      </c>
      <c r="O5396" s="3"/>
      <c r="P5396" s="3"/>
      <c r="Q5396" s="3"/>
      <c r="R5396" s="3">
        <v>0</v>
      </c>
      <c r="S5396" s="3">
        <v>1</v>
      </c>
      <c r="T5396" s="2">
        <v>261</v>
      </c>
      <c r="U5396" s="3">
        <v>54.240477002265493</v>
      </c>
      <c r="V5396" s="3">
        <v>28.386966004538699</v>
      </c>
      <c r="W5396" s="3">
        <v>4.6946760488504662</v>
      </c>
      <c r="X5396" s="3">
        <v>62986.648314043705</v>
      </c>
      <c r="Y5396" s="3">
        <v>28.386966004538699</v>
      </c>
      <c r="Z5396" s="3">
        <v>4.6946718985529463</v>
      </c>
      <c r="AA5396" s="3">
        <v>62986.648314043705</v>
      </c>
    </row>
    <row r="5397" spans="1:27" x14ac:dyDescent="0.25">
      <c r="A5397" s="2">
        <v>5396</v>
      </c>
      <c r="B5397" s="3" t="s">
        <v>414</v>
      </c>
      <c r="C5397" s="3" t="s">
        <v>28</v>
      </c>
      <c r="D5397" s="3" t="s">
        <v>415</v>
      </c>
      <c r="E5397" s="3" t="s">
        <v>416</v>
      </c>
      <c r="F5397" s="3">
        <v>0.35</v>
      </c>
      <c r="G5397" s="3">
        <v>0.47</v>
      </c>
      <c r="H5397" s="3" t="s">
        <v>64</v>
      </c>
      <c r="I5397" s="2">
        <v>5300</v>
      </c>
      <c r="J5397" s="3" t="s">
        <v>88</v>
      </c>
      <c r="K5397" s="2">
        <v>5300</v>
      </c>
      <c r="L5397" s="3" t="s">
        <v>64</v>
      </c>
      <c r="M5397" s="3" t="s">
        <v>417</v>
      </c>
      <c r="N5397" s="3" t="s">
        <v>418</v>
      </c>
      <c r="O5397" s="3"/>
      <c r="P5397" s="3"/>
      <c r="Q5397" s="3"/>
      <c r="R5397" s="3">
        <v>0</v>
      </c>
      <c r="S5397" s="3">
        <v>1</v>
      </c>
      <c r="T5397" s="2">
        <v>292</v>
      </c>
      <c r="U5397" s="3">
        <v>106.61119052224528</v>
      </c>
      <c r="V5397" s="3">
        <v>15.260583973815544</v>
      </c>
      <c r="W5397" s="3">
        <v>1.8190263983581401</v>
      </c>
      <c r="X5397" s="3">
        <v>80492.331317946839</v>
      </c>
      <c r="Y5397" s="3">
        <v>15.260583973815544</v>
      </c>
      <c r="Z5397" s="3">
        <v>1.8190247902598027</v>
      </c>
      <c r="AA5397" s="3">
        <v>80492.331317946839</v>
      </c>
    </row>
    <row r="5398" spans="1:27" x14ac:dyDescent="0.25">
      <c r="A5398" s="2">
        <v>5397</v>
      </c>
      <c r="B5398" s="3" t="s">
        <v>414</v>
      </c>
      <c r="C5398" s="3" t="s">
        <v>28</v>
      </c>
      <c r="D5398" s="3" t="s">
        <v>415</v>
      </c>
      <c r="E5398" s="3" t="s">
        <v>416</v>
      </c>
      <c r="F5398" s="3">
        <v>0.35</v>
      </c>
      <c r="G5398" s="3">
        <v>0.47</v>
      </c>
      <c r="H5398" s="3" t="s">
        <v>64</v>
      </c>
      <c r="I5398" s="2">
        <v>5300</v>
      </c>
      <c r="J5398" s="3" t="s">
        <v>88</v>
      </c>
      <c r="K5398" s="2">
        <v>5300</v>
      </c>
      <c r="L5398" s="3" t="s">
        <v>64</v>
      </c>
      <c r="M5398" s="3" t="s">
        <v>423</v>
      </c>
      <c r="N5398" s="3" t="s">
        <v>424</v>
      </c>
      <c r="O5398" s="3"/>
      <c r="P5398" s="3"/>
      <c r="Q5398" s="3"/>
      <c r="R5398" s="3">
        <v>0</v>
      </c>
      <c r="S5398" s="3">
        <v>1</v>
      </c>
      <c r="T5398" s="2">
        <v>77</v>
      </c>
      <c r="U5398" s="3">
        <v>20.144257673300761</v>
      </c>
      <c r="V5398" s="3">
        <v>9.6717549911308502</v>
      </c>
      <c r="W5398" s="3">
        <v>1.2900018154677491</v>
      </c>
      <c r="X5398" s="3">
        <v>26392.281167898178</v>
      </c>
      <c r="Y5398" s="3">
        <v>9.6717549911308502</v>
      </c>
      <c r="Z5398" s="3">
        <v>1.2900006750501192</v>
      </c>
      <c r="AA5398" s="3">
        <v>26392.281167898178</v>
      </c>
    </row>
    <row r="5399" spans="1:27" x14ac:dyDescent="0.25">
      <c r="A5399" s="2">
        <v>5398</v>
      </c>
      <c r="B5399" s="3" t="s">
        <v>414</v>
      </c>
      <c r="C5399" s="3" t="s">
        <v>28</v>
      </c>
      <c r="D5399" s="3" t="s">
        <v>415</v>
      </c>
      <c r="E5399" s="3" t="s">
        <v>416</v>
      </c>
      <c r="F5399" s="3">
        <v>0.35</v>
      </c>
      <c r="G5399" s="3">
        <v>0.47</v>
      </c>
      <c r="H5399" s="3" t="s">
        <v>64</v>
      </c>
      <c r="I5399" s="2">
        <v>5300</v>
      </c>
      <c r="J5399" s="3" t="s">
        <v>88</v>
      </c>
      <c r="K5399" s="2">
        <v>5300</v>
      </c>
      <c r="L5399" s="3" t="s">
        <v>64</v>
      </c>
      <c r="M5399" s="3" t="s">
        <v>426</v>
      </c>
      <c r="N5399" s="3" t="s">
        <v>35</v>
      </c>
      <c r="O5399" s="3"/>
      <c r="P5399" s="3"/>
      <c r="Q5399" s="3"/>
      <c r="R5399" s="3">
        <v>0</v>
      </c>
      <c r="S5399" s="3">
        <v>1</v>
      </c>
      <c r="T5399" s="2">
        <v>4</v>
      </c>
      <c r="U5399" s="3">
        <v>0.6387011564306001</v>
      </c>
      <c r="V5399" s="3">
        <v>5.0556588574559806E-3</v>
      </c>
      <c r="W5399" s="3">
        <v>6.9615167111696408E-4</v>
      </c>
      <c r="X5399" s="3">
        <v>2.587828226151311</v>
      </c>
      <c r="Y5399" s="3">
        <v>5.0556588574559806E-3</v>
      </c>
      <c r="Z5399" s="3">
        <v>6.961510556886541E-4</v>
      </c>
      <c r="AA5399" s="3">
        <v>2.587828226151311</v>
      </c>
    </row>
    <row r="5400" spans="1:27" x14ac:dyDescent="0.25">
      <c r="A5400" s="2">
        <v>5399</v>
      </c>
      <c r="B5400" s="3" t="s">
        <v>414</v>
      </c>
      <c r="C5400" s="3" t="s">
        <v>28</v>
      </c>
      <c r="D5400" s="3" t="s">
        <v>415</v>
      </c>
      <c r="E5400" s="3" t="s">
        <v>416</v>
      </c>
      <c r="F5400" s="3">
        <v>0.35</v>
      </c>
      <c r="G5400" s="3">
        <v>0.47</v>
      </c>
      <c r="H5400" s="3" t="s">
        <v>64</v>
      </c>
      <c r="I5400" s="2">
        <v>5300</v>
      </c>
      <c r="J5400" s="3" t="s">
        <v>88</v>
      </c>
      <c r="K5400" s="2">
        <v>5300</v>
      </c>
      <c r="L5400" s="3" t="s">
        <v>64</v>
      </c>
      <c r="M5400" s="3" t="s">
        <v>34</v>
      </c>
      <c r="N5400" s="3" t="s">
        <v>35</v>
      </c>
      <c r="O5400" s="3"/>
      <c r="P5400" s="3"/>
      <c r="Q5400" s="3"/>
      <c r="R5400" s="3">
        <v>0</v>
      </c>
      <c r="S5400" s="3">
        <v>1</v>
      </c>
      <c r="T5400" s="2">
        <v>25</v>
      </c>
      <c r="U5400" s="3">
        <v>4.2170130835608921</v>
      </c>
      <c r="V5400" s="3">
        <v>0.38151142962896145</v>
      </c>
      <c r="W5400" s="3">
        <v>1.8978980271053277E-2</v>
      </c>
      <c r="X5400" s="3">
        <v>3421.5274729948605</v>
      </c>
      <c r="Y5400" s="3">
        <v>0.38151142962896145</v>
      </c>
      <c r="Z5400" s="3">
        <v>1.8978963492810429E-2</v>
      </c>
      <c r="AA5400" s="3">
        <v>3421.5274729948605</v>
      </c>
    </row>
    <row r="5401" spans="1:27" x14ac:dyDescent="0.25">
      <c r="A5401" s="2">
        <v>5400</v>
      </c>
      <c r="B5401" s="3" t="s">
        <v>414</v>
      </c>
      <c r="C5401" s="3" t="s">
        <v>28</v>
      </c>
      <c r="D5401" s="3" t="s">
        <v>415</v>
      </c>
      <c r="E5401" s="3" t="s">
        <v>416</v>
      </c>
      <c r="F5401" s="3">
        <v>0.35</v>
      </c>
      <c r="G5401" s="3">
        <v>0.47</v>
      </c>
      <c r="H5401" s="3" t="s">
        <v>64</v>
      </c>
      <c r="I5401" s="2">
        <v>5300</v>
      </c>
      <c r="J5401" s="3" t="s">
        <v>88</v>
      </c>
      <c r="K5401" s="2">
        <v>5300</v>
      </c>
      <c r="L5401" s="3" t="s">
        <v>64</v>
      </c>
      <c r="M5401" s="3" t="s">
        <v>422</v>
      </c>
      <c r="N5401" s="3" t="s">
        <v>422</v>
      </c>
      <c r="O5401" s="3"/>
      <c r="P5401" s="3"/>
      <c r="Q5401" s="3"/>
      <c r="R5401" s="3">
        <v>0</v>
      </c>
      <c r="S5401" s="3">
        <v>1</v>
      </c>
      <c r="T5401" s="2">
        <v>526</v>
      </c>
      <c r="U5401" s="3">
        <v>149.62306646033315</v>
      </c>
      <c r="V5401" s="3">
        <v>29.092821695467858</v>
      </c>
      <c r="W5401" s="3">
        <v>3.2795486826488567</v>
      </c>
      <c r="X5401" s="3">
        <v>118127.22083410094</v>
      </c>
      <c r="Y5401" s="3">
        <v>29.092821695467858</v>
      </c>
      <c r="Z5401" s="3">
        <v>3.2795457833853852</v>
      </c>
      <c r="AA5401" s="3">
        <v>118127.22083410094</v>
      </c>
    </row>
    <row r="5402" spans="1:27" x14ac:dyDescent="0.25">
      <c r="A5402" s="2">
        <v>5401</v>
      </c>
      <c r="B5402" s="3" t="s">
        <v>414</v>
      </c>
      <c r="C5402" s="3" t="s">
        <v>28</v>
      </c>
      <c r="D5402" s="3" t="s">
        <v>415</v>
      </c>
      <c r="E5402" s="3" t="s">
        <v>416</v>
      </c>
      <c r="F5402" s="3">
        <v>0.35</v>
      </c>
      <c r="G5402" s="3">
        <v>0.47</v>
      </c>
      <c r="H5402" s="3" t="s">
        <v>64</v>
      </c>
      <c r="I5402" s="2">
        <v>5400</v>
      </c>
      <c r="J5402" s="3" t="s">
        <v>89</v>
      </c>
      <c r="K5402" s="2">
        <v>5400</v>
      </c>
      <c r="L5402" s="3" t="s">
        <v>64</v>
      </c>
      <c r="M5402" s="3" t="s">
        <v>33</v>
      </c>
      <c r="N5402" s="3" t="s">
        <v>33</v>
      </c>
      <c r="O5402" s="3"/>
      <c r="P5402" s="3"/>
      <c r="Q5402" s="3"/>
      <c r="R5402" s="3">
        <v>0</v>
      </c>
      <c r="S5402" s="3">
        <v>1</v>
      </c>
      <c r="T5402" s="2">
        <v>40940</v>
      </c>
      <c r="U5402" s="3">
        <v>23988.59900446987</v>
      </c>
      <c r="V5402" s="3">
        <v>944.52873682988854</v>
      </c>
      <c r="W5402" s="3">
        <v>98.928817680140085</v>
      </c>
      <c r="X5402" s="3">
        <v>395991.46216505935</v>
      </c>
      <c r="Y5402" s="3">
        <v>944.52873682988854</v>
      </c>
      <c r="Z5402" s="3">
        <v>98.928730222768849</v>
      </c>
      <c r="AA5402" s="3">
        <v>395991.46216505935</v>
      </c>
    </row>
    <row r="5403" spans="1:27" x14ac:dyDescent="0.25">
      <c r="A5403" s="2">
        <v>5402</v>
      </c>
      <c r="B5403" s="3" t="s">
        <v>414</v>
      </c>
      <c r="C5403" s="3" t="s">
        <v>28</v>
      </c>
      <c r="D5403" s="3" t="s">
        <v>415</v>
      </c>
      <c r="E5403" s="3" t="s">
        <v>416</v>
      </c>
      <c r="F5403" s="3">
        <v>0.35</v>
      </c>
      <c r="G5403" s="3">
        <v>0.47</v>
      </c>
      <c r="H5403" s="3" t="s">
        <v>64</v>
      </c>
      <c r="I5403" s="2">
        <v>5400</v>
      </c>
      <c r="J5403" s="3" t="s">
        <v>89</v>
      </c>
      <c r="K5403" s="2">
        <v>5400</v>
      </c>
      <c r="L5403" s="3" t="s">
        <v>64</v>
      </c>
      <c r="M5403" s="3" t="s">
        <v>423</v>
      </c>
      <c r="N5403" s="3" t="s">
        <v>424</v>
      </c>
      <c r="O5403" s="3"/>
      <c r="P5403" s="3"/>
      <c r="Q5403" s="3"/>
      <c r="R5403" s="3">
        <v>0</v>
      </c>
      <c r="S5403" s="3">
        <v>1</v>
      </c>
      <c r="T5403" s="2">
        <v>830</v>
      </c>
      <c r="U5403" s="3">
        <v>383.74100133864636</v>
      </c>
      <c r="V5403" s="3">
        <v>103.09132433820108</v>
      </c>
      <c r="W5403" s="3">
        <v>13.771881370140674</v>
      </c>
      <c r="X5403" s="3">
        <v>47401.137307358644</v>
      </c>
      <c r="Y5403" s="3">
        <v>103.09132433820108</v>
      </c>
      <c r="Z5403" s="3">
        <v>13.771869195199409</v>
      </c>
      <c r="AA5403" s="3">
        <v>47401.137307358644</v>
      </c>
    </row>
    <row r="5404" spans="1:27" x14ac:dyDescent="0.25">
      <c r="A5404" s="2">
        <v>5403</v>
      </c>
      <c r="B5404" s="3" t="s">
        <v>414</v>
      </c>
      <c r="C5404" s="3" t="s">
        <v>28</v>
      </c>
      <c r="D5404" s="3" t="s">
        <v>415</v>
      </c>
      <c r="E5404" s="3" t="s">
        <v>416</v>
      </c>
      <c r="F5404" s="3">
        <v>0.35</v>
      </c>
      <c r="G5404" s="3">
        <v>0.47</v>
      </c>
      <c r="H5404" s="3" t="s">
        <v>64</v>
      </c>
      <c r="I5404" s="2">
        <v>5400</v>
      </c>
      <c r="J5404" s="3" t="s">
        <v>89</v>
      </c>
      <c r="K5404" s="2">
        <v>5400</v>
      </c>
      <c r="L5404" s="3" t="s">
        <v>64</v>
      </c>
      <c r="M5404" s="3" t="s">
        <v>426</v>
      </c>
      <c r="N5404" s="3" t="s">
        <v>35</v>
      </c>
      <c r="O5404" s="3"/>
      <c r="P5404" s="3"/>
      <c r="Q5404" s="3"/>
      <c r="R5404" s="3">
        <v>0</v>
      </c>
      <c r="S5404" s="3">
        <v>1</v>
      </c>
      <c r="T5404" s="2">
        <v>145</v>
      </c>
      <c r="U5404" s="3">
        <v>17.465605136700443</v>
      </c>
      <c r="V5404" s="3">
        <v>4.7035087502683703</v>
      </c>
      <c r="W5404" s="3">
        <v>0.63108697317201201</v>
      </c>
      <c r="X5404" s="3">
        <v>2360.8532774267442</v>
      </c>
      <c r="Y5404" s="3">
        <v>4.7035087502683703</v>
      </c>
      <c r="Z5404" s="3">
        <v>0.63108641526371878</v>
      </c>
      <c r="AA5404" s="3">
        <v>2360.8532774267442</v>
      </c>
    </row>
    <row r="5405" spans="1:27" x14ac:dyDescent="0.25">
      <c r="A5405" s="2">
        <v>5404</v>
      </c>
      <c r="B5405" s="3" t="s">
        <v>414</v>
      </c>
      <c r="C5405" s="3" t="s">
        <v>28</v>
      </c>
      <c r="D5405" s="3" t="s">
        <v>415</v>
      </c>
      <c r="E5405" s="3" t="s">
        <v>416</v>
      </c>
      <c r="F5405" s="3">
        <v>0.35</v>
      </c>
      <c r="G5405" s="3">
        <v>0.47</v>
      </c>
      <c r="H5405" s="3" t="s">
        <v>64</v>
      </c>
      <c r="I5405" s="2">
        <v>5400</v>
      </c>
      <c r="J5405" s="3" t="s">
        <v>89</v>
      </c>
      <c r="K5405" s="2">
        <v>5400</v>
      </c>
      <c r="L5405" s="3" t="s">
        <v>64</v>
      </c>
      <c r="M5405" s="3" t="s">
        <v>34</v>
      </c>
      <c r="N5405" s="3" t="s">
        <v>35</v>
      </c>
      <c r="O5405" s="3"/>
      <c r="P5405" s="3"/>
      <c r="Q5405" s="3"/>
      <c r="R5405" s="3">
        <v>0</v>
      </c>
      <c r="S5405" s="3">
        <v>1</v>
      </c>
      <c r="T5405" s="2">
        <v>1415</v>
      </c>
      <c r="U5405" s="3">
        <v>55.520739337884649</v>
      </c>
      <c r="V5405" s="3">
        <v>25.804672931893947</v>
      </c>
      <c r="W5405" s="3">
        <v>2.9811832161834269</v>
      </c>
      <c r="X5405" s="3">
        <v>11705.606913213493</v>
      </c>
      <c r="Y5405" s="3">
        <v>25.804672931893947</v>
      </c>
      <c r="Z5405" s="3">
        <v>2.9811805806879872</v>
      </c>
      <c r="AA5405" s="3">
        <v>11705.606913213493</v>
      </c>
    </row>
    <row r="5406" spans="1:27" x14ac:dyDescent="0.25">
      <c r="A5406" s="2">
        <v>5405</v>
      </c>
      <c r="B5406" s="3" t="s">
        <v>414</v>
      </c>
      <c r="C5406" s="3" t="s">
        <v>28</v>
      </c>
      <c r="D5406" s="3" t="s">
        <v>415</v>
      </c>
      <c r="E5406" s="3" t="s">
        <v>416</v>
      </c>
      <c r="F5406" s="3">
        <v>0.35</v>
      </c>
      <c r="G5406" s="3">
        <v>0.47</v>
      </c>
      <c r="H5406" s="3" t="s">
        <v>64</v>
      </c>
      <c r="I5406" s="2">
        <v>5400</v>
      </c>
      <c r="J5406" s="3" t="s">
        <v>89</v>
      </c>
      <c r="K5406" s="2">
        <v>5400</v>
      </c>
      <c r="L5406" s="3" t="s">
        <v>64</v>
      </c>
      <c r="M5406" s="3" t="s">
        <v>422</v>
      </c>
      <c r="N5406" s="3" t="s">
        <v>422</v>
      </c>
      <c r="O5406" s="3"/>
      <c r="P5406" s="3"/>
      <c r="Q5406" s="3"/>
      <c r="R5406" s="3">
        <v>0</v>
      </c>
      <c r="S5406" s="3">
        <v>1</v>
      </c>
      <c r="T5406" s="2">
        <v>688</v>
      </c>
      <c r="U5406" s="3">
        <v>331.16441997391161</v>
      </c>
      <c r="V5406" s="3">
        <v>27.088270456414346</v>
      </c>
      <c r="W5406" s="3">
        <v>2.5772585503714582</v>
      </c>
      <c r="X5406" s="3">
        <v>10535.165543405894</v>
      </c>
      <c r="Y5406" s="3">
        <v>27.088270456414346</v>
      </c>
      <c r="Z5406" s="3">
        <v>2.5772562719629635</v>
      </c>
      <c r="AA5406" s="3">
        <v>10535.165543405894</v>
      </c>
    </row>
    <row r="5407" spans="1:27" x14ac:dyDescent="0.25">
      <c r="A5407" s="2">
        <v>5406</v>
      </c>
      <c r="B5407" s="3" t="s">
        <v>414</v>
      </c>
      <c r="C5407" s="3" t="s">
        <v>28</v>
      </c>
      <c r="D5407" s="3" t="s">
        <v>415</v>
      </c>
      <c r="E5407" s="3" t="s">
        <v>416</v>
      </c>
      <c r="F5407" s="3">
        <v>0.35</v>
      </c>
      <c r="G5407" s="3">
        <v>0.47</v>
      </c>
      <c r="H5407" s="3" t="s">
        <v>64</v>
      </c>
      <c r="I5407" s="2">
        <v>5430</v>
      </c>
      <c r="J5407" s="3" t="s">
        <v>92</v>
      </c>
      <c r="K5407" s="2">
        <v>5430</v>
      </c>
      <c r="L5407" s="3" t="s">
        <v>64</v>
      </c>
      <c r="M5407" s="3" t="s">
        <v>33</v>
      </c>
      <c r="N5407" s="3" t="s">
        <v>33</v>
      </c>
      <c r="O5407" s="3"/>
      <c r="P5407" s="3"/>
      <c r="Q5407" s="3"/>
      <c r="R5407" s="3">
        <v>0</v>
      </c>
      <c r="S5407" s="3">
        <v>1</v>
      </c>
      <c r="T5407" s="2">
        <v>252</v>
      </c>
      <c r="U5407" s="3">
        <v>47.212123885064116</v>
      </c>
      <c r="V5407" s="3">
        <v>88.34632393466886</v>
      </c>
      <c r="W5407" s="3">
        <v>7.6724578084789758</v>
      </c>
      <c r="X5407" s="3">
        <v>32055.927733904886</v>
      </c>
      <c r="Y5407" s="3">
        <v>88.34632393466886</v>
      </c>
      <c r="Z5407" s="3">
        <v>7.6724510256930518</v>
      </c>
      <c r="AA5407" s="3">
        <v>32055.927733904886</v>
      </c>
    </row>
    <row r="5408" spans="1:27" x14ac:dyDescent="0.25">
      <c r="A5408" s="2">
        <v>5407</v>
      </c>
      <c r="B5408" s="3" t="s">
        <v>414</v>
      </c>
      <c r="C5408" s="3" t="s">
        <v>28</v>
      </c>
      <c r="D5408" s="3" t="s">
        <v>415</v>
      </c>
      <c r="E5408" s="3" t="s">
        <v>416</v>
      </c>
      <c r="F5408" s="3">
        <v>0.35</v>
      </c>
      <c r="G5408" s="3">
        <v>0.47</v>
      </c>
      <c r="H5408" s="3" t="s">
        <v>64</v>
      </c>
      <c r="I5408" s="2">
        <v>5430</v>
      </c>
      <c r="J5408" s="3" t="s">
        <v>92</v>
      </c>
      <c r="K5408" s="2">
        <v>5430</v>
      </c>
      <c r="L5408" s="3" t="s">
        <v>64</v>
      </c>
      <c r="M5408" s="3" t="s">
        <v>426</v>
      </c>
      <c r="N5408" s="3" t="s">
        <v>35</v>
      </c>
      <c r="O5408" s="3"/>
      <c r="P5408" s="3"/>
      <c r="Q5408" s="3"/>
      <c r="R5408" s="3">
        <v>0</v>
      </c>
      <c r="S5408" s="3">
        <v>1</v>
      </c>
      <c r="T5408" s="2">
        <v>99</v>
      </c>
      <c r="U5408" s="3">
        <v>20.785381348706888</v>
      </c>
      <c r="V5408" s="3">
        <v>4.8857783327084547</v>
      </c>
      <c r="W5408" s="3">
        <v>0.56592355967467645</v>
      </c>
      <c r="X5408" s="3">
        <v>2200.5763796630667</v>
      </c>
      <c r="Y5408" s="3">
        <v>4.8857783327084547</v>
      </c>
      <c r="Z5408" s="3">
        <v>0.56592305937367082</v>
      </c>
      <c r="AA5408" s="3">
        <v>2200.5763796630667</v>
      </c>
    </row>
    <row r="5409" spans="1:27" x14ac:dyDescent="0.25">
      <c r="A5409" s="2">
        <v>5408</v>
      </c>
      <c r="B5409" s="3" t="s">
        <v>414</v>
      </c>
      <c r="C5409" s="3" t="s">
        <v>28</v>
      </c>
      <c r="D5409" s="3" t="s">
        <v>415</v>
      </c>
      <c r="E5409" s="3" t="s">
        <v>416</v>
      </c>
      <c r="F5409" s="3">
        <v>0.35</v>
      </c>
      <c r="G5409" s="3">
        <v>0.47</v>
      </c>
      <c r="H5409" s="3" t="s">
        <v>64</v>
      </c>
      <c r="I5409" s="2">
        <v>5430</v>
      </c>
      <c r="J5409" s="3" t="s">
        <v>92</v>
      </c>
      <c r="K5409" s="2">
        <v>5430</v>
      </c>
      <c r="L5409" s="3" t="s">
        <v>64</v>
      </c>
      <c r="M5409" s="3" t="s">
        <v>34</v>
      </c>
      <c r="N5409" s="3" t="s">
        <v>35</v>
      </c>
      <c r="O5409" s="3"/>
      <c r="P5409" s="3"/>
      <c r="Q5409" s="3"/>
      <c r="R5409" s="3">
        <v>0</v>
      </c>
      <c r="S5409" s="3">
        <v>1</v>
      </c>
      <c r="T5409" s="2">
        <v>4218</v>
      </c>
      <c r="U5409" s="3">
        <v>1414.9980393198875</v>
      </c>
      <c r="V5409" s="3">
        <v>961.53426035978919</v>
      </c>
      <c r="W5409" s="3">
        <v>108.09117555699392</v>
      </c>
      <c r="X5409" s="3">
        <v>421809.52329717093</v>
      </c>
      <c r="Y5409" s="3">
        <v>961.53426035978919</v>
      </c>
      <c r="Z5409" s="3">
        <v>108.09107999970023</v>
      </c>
      <c r="AA5409" s="3">
        <v>421809.52329717093</v>
      </c>
    </row>
    <row r="5410" spans="1:27" x14ac:dyDescent="0.25">
      <c r="A5410" s="2">
        <v>5409</v>
      </c>
      <c r="B5410" s="3" t="s">
        <v>414</v>
      </c>
      <c r="C5410" s="3" t="s">
        <v>28</v>
      </c>
      <c r="D5410" s="3" t="s">
        <v>415</v>
      </c>
      <c r="E5410" s="3" t="s">
        <v>416</v>
      </c>
      <c r="F5410" s="3">
        <v>0.35</v>
      </c>
      <c r="G5410" s="3">
        <v>0.47</v>
      </c>
      <c r="H5410" s="3" t="s">
        <v>64</v>
      </c>
      <c r="I5410" s="2">
        <v>5430</v>
      </c>
      <c r="J5410" s="3" t="s">
        <v>92</v>
      </c>
      <c r="K5410" s="2">
        <v>5430</v>
      </c>
      <c r="L5410" s="3" t="s">
        <v>64</v>
      </c>
      <c r="M5410" s="3" t="s">
        <v>422</v>
      </c>
      <c r="N5410" s="3" t="s">
        <v>422</v>
      </c>
      <c r="O5410" s="3"/>
      <c r="P5410" s="3"/>
      <c r="Q5410" s="3"/>
      <c r="R5410" s="3">
        <v>0</v>
      </c>
      <c r="S5410" s="3">
        <v>1</v>
      </c>
      <c r="T5410" s="2">
        <v>9</v>
      </c>
      <c r="U5410" s="3">
        <v>1.0218491638512142</v>
      </c>
      <c r="V5410" s="3">
        <v>2.1538374759353975</v>
      </c>
      <c r="W5410" s="3">
        <v>0.17561093345506412</v>
      </c>
      <c r="X5410" s="3">
        <v>747.3960447530385</v>
      </c>
      <c r="Y5410" s="3">
        <v>2.1538374759353975</v>
      </c>
      <c r="Z5410" s="3">
        <v>0.17561077820737164</v>
      </c>
      <c r="AA5410" s="3">
        <v>747.3960447530385</v>
      </c>
    </row>
    <row r="5411" spans="1:27" x14ac:dyDescent="0.25">
      <c r="A5411" s="2">
        <v>5410</v>
      </c>
      <c r="B5411" s="3" t="s">
        <v>414</v>
      </c>
      <c r="C5411" s="3" t="s">
        <v>28</v>
      </c>
      <c r="D5411" s="3" t="s">
        <v>415</v>
      </c>
      <c r="E5411" s="3" t="s">
        <v>416</v>
      </c>
      <c r="F5411" s="3">
        <v>0.35</v>
      </c>
      <c r="G5411" s="3">
        <v>0.47</v>
      </c>
      <c r="H5411" s="3" t="s">
        <v>64</v>
      </c>
      <c r="I5411" s="2">
        <v>6120</v>
      </c>
      <c r="J5411" s="3" t="s">
        <v>63</v>
      </c>
      <c r="K5411" s="2">
        <v>6120</v>
      </c>
      <c r="L5411" s="3" t="s">
        <v>64</v>
      </c>
      <c r="M5411" s="3" t="s">
        <v>33</v>
      </c>
      <c r="N5411" s="3" t="s">
        <v>33</v>
      </c>
      <c r="O5411" s="3"/>
      <c r="P5411" s="3"/>
      <c r="Q5411" s="3"/>
      <c r="R5411" s="3">
        <v>0</v>
      </c>
      <c r="S5411" s="3">
        <v>1</v>
      </c>
      <c r="T5411" s="2">
        <v>637</v>
      </c>
      <c r="U5411" s="3">
        <v>157.17636873533831</v>
      </c>
      <c r="V5411" s="3">
        <v>721.74742486542641</v>
      </c>
      <c r="W5411" s="3">
        <v>64.000157133611268</v>
      </c>
      <c r="X5411" s="3">
        <v>268700.42877096718</v>
      </c>
      <c r="Y5411" s="3">
        <v>721.74742486542641</v>
      </c>
      <c r="Z5411" s="3">
        <v>64.000100554692693</v>
      </c>
      <c r="AA5411" s="3">
        <v>268700.42877096718</v>
      </c>
    </row>
    <row r="5412" spans="1:27" x14ac:dyDescent="0.25">
      <c r="A5412" s="2">
        <v>5411</v>
      </c>
      <c r="B5412" s="3" t="s">
        <v>414</v>
      </c>
      <c r="C5412" s="3" t="s">
        <v>28</v>
      </c>
      <c r="D5412" s="3" t="s">
        <v>415</v>
      </c>
      <c r="E5412" s="3" t="s">
        <v>416</v>
      </c>
      <c r="F5412" s="3">
        <v>0.35</v>
      </c>
      <c r="G5412" s="3">
        <v>0.47</v>
      </c>
      <c r="H5412" s="3" t="s">
        <v>64</v>
      </c>
      <c r="I5412" s="2">
        <v>6120</v>
      </c>
      <c r="J5412" s="3" t="s">
        <v>63</v>
      </c>
      <c r="K5412" s="2">
        <v>6120</v>
      </c>
      <c r="L5412" s="3" t="s">
        <v>64</v>
      </c>
      <c r="M5412" s="3" t="s">
        <v>423</v>
      </c>
      <c r="N5412" s="3" t="s">
        <v>424</v>
      </c>
      <c r="O5412" s="3"/>
      <c r="P5412" s="3"/>
      <c r="Q5412" s="3"/>
      <c r="R5412" s="3">
        <v>0</v>
      </c>
      <c r="S5412" s="3">
        <v>1</v>
      </c>
      <c r="T5412" s="2">
        <v>4</v>
      </c>
      <c r="U5412" s="3">
        <v>0.39275701422907794</v>
      </c>
      <c r="V5412" s="3">
        <v>2.9331450355408686</v>
      </c>
      <c r="W5412" s="3">
        <v>0.36324974489058692</v>
      </c>
      <c r="X5412" s="3">
        <v>1374.9848892377136</v>
      </c>
      <c r="Y5412" s="3">
        <v>2.9331450355408686</v>
      </c>
      <c r="Z5412" s="3">
        <v>0.36324942376203612</v>
      </c>
      <c r="AA5412" s="3">
        <v>1374.9848892377136</v>
      </c>
    </row>
    <row r="5413" spans="1:27" x14ac:dyDescent="0.25">
      <c r="A5413" s="2">
        <v>5412</v>
      </c>
      <c r="B5413" s="3" t="s">
        <v>414</v>
      </c>
      <c r="C5413" s="3" t="s">
        <v>28</v>
      </c>
      <c r="D5413" s="3" t="s">
        <v>415</v>
      </c>
      <c r="E5413" s="3" t="s">
        <v>416</v>
      </c>
      <c r="F5413" s="3">
        <v>0.35</v>
      </c>
      <c r="G5413" s="3">
        <v>0.47</v>
      </c>
      <c r="H5413" s="3" t="s">
        <v>64</v>
      </c>
      <c r="I5413" s="2">
        <v>6120</v>
      </c>
      <c r="J5413" s="3" t="s">
        <v>63</v>
      </c>
      <c r="K5413" s="2">
        <v>6120</v>
      </c>
      <c r="L5413" s="3" t="s">
        <v>64</v>
      </c>
      <c r="M5413" s="3" t="s">
        <v>34</v>
      </c>
      <c r="N5413" s="3" t="s">
        <v>35</v>
      </c>
      <c r="O5413" s="3"/>
      <c r="P5413" s="3"/>
      <c r="Q5413" s="3"/>
      <c r="R5413" s="3">
        <v>0</v>
      </c>
      <c r="S5413" s="3">
        <v>1</v>
      </c>
      <c r="T5413" s="2">
        <v>1001</v>
      </c>
      <c r="U5413" s="3">
        <v>189.50757988141314</v>
      </c>
      <c r="V5413" s="3">
        <v>721.06749975295418</v>
      </c>
      <c r="W5413" s="3">
        <v>79.957325537131823</v>
      </c>
      <c r="X5413" s="3">
        <v>313330.12947265053</v>
      </c>
      <c r="Y5413" s="3">
        <v>721.06749975295418</v>
      </c>
      <c r="Z5413" s="3">
        <v>79.957254851383396</v>
      </c>
      <c r="AA5413" s="3">
        <v>313330.12947265053</v>
      </c>
    </row>
    <row r="5414" spans="1:27" x14ac:dyDescent="0.25">
      <c r="A5414" s="2">
        <v>5413</v>
      </c>
      <c r="B5414" s="3" t="s">
        <v>414</v>
      </c>
      <c r="C5414" s="3" t="s">
        <v>28</v>
      </c>
      <c r="D5414" s="3" t="s">
        <v>415</v>
      </c>
      <c r="E5414" s="3" t="s">
        <v>416</v>
      </c>
      <c r="F5414" s="3">
        <v>0.35</v>
      </c>
      <c r="G5414" s="3">
        <v>0.47</v>
      </c>
      <c r="H5414" s="3" t="s">
        <v>64</v>
      </c>
      <c r="I5414" s="2">
        <v>6120</v>
      </c>
      <c r="J5414" s="3" t="s">
        <v>63</v>
      </c>
      <c r="K5414" s="2">
        <v>6120</v>
      </c>
      <c r="L5414" s="3" t="s">
        <v>64</v>
      </c>
      <c r="M5414" s="3" t="s">
        <v>431</v>
      </c>
      <c r="N5414" s="3" t="s">
        <v>35</v>
      </c>
      <c r="O5414" s="3"/>
      <c r="P5414" s="3"/>
      <c r="Q5414" s="3"/>
      <c r="R5414" s="3">
        <v>0</v>
      </c>
      <c r="S5414" s="3">
        <v>1</v>
      </c>
      <c r="T5414" s="2">
        <v>1</v>
      </c>
      <c r="U5414" s="3">
        <v>0.162837048759778</v>
      </c>
      <c r="V5414" s="3">
        <v>1.2531773552924128</v>
      </c>
      <c r="W5414" s="3">
        <v>0.1539386556980924</v>
      </c>
      <c r="X5414" s="3">
        <v>583.89541155174402</v>
      </c>
      <c r="Y5414" s="3">
        <v>1.2531773552924128</v>
      </c>
      <c r="Z5414" s="3">
        <v>0.15393851960963501</v>
      </c>
      <c r="AA5414" s="3">
        <v>583.89541155174402</v>
      </c>
    </row>
    <row r="5415" spans="1:27" x14ac:dyDescent="0.25">
      <c r="A5415" s="2">
        <v>5414</v>
      </c>
      <c r="B5415" s="3" t="s">
        <v>414</v>
      </c>
      <c r="C5415" s="3" t="s">
        <v>28</v>
      </c>
      <c r="D5415" s="3" t="s">
        <v>415</v>
      </c>
      <c r="E5415" s="3" t="s">
        <v>416</v>
      </c>
      <c r="F5415" s="3">
        <v>0.35</v>
      </c>
      <c r="G5415" s="3">
        <v>0.47</v>
      </c>
      <c r="H5415" s="3" t="s">
        <v>64</v>
      </c>
      <c r="I5415" s="2">
        <v>6151</v>
      </c>
      <c r="J5415" s="3" t="s">
        <v>382</v>
      </c>
      <c r="K5415" s="2">
        <v>6151</v>
      </c>
      <c r="L5415" s="3" t="s">
        <v>64</v>
      </c>
      <c r="M5415" s="3" t="s">
        <v>33</v>
      </c>
      <c r="N5415" s="3" t="s">
        <v>33</v>
      </c>
      <c r="O5415" s="3"/>
      <c r="P5415" s="3"/>
      <c r="Q5415" s="3"/>
      <c r="R5415" s="3">
        <v>0</v>
      </c>
      <c r="S5415" s="3">
        <v>1</v>
      </c>
      <c r="T5415" s="2">
        <v>59</v>
      </c>
      <c r="U5415" s="3">
        <v>18.830611061136214</v>
      </c>
      <c r="V5415" s="3">
        <v>88.092065516138476</v>
      </c>
      <c r="W5415" s="3">
        <v>13.046977773391218</v>
      </c>
      <c r="X5415" s="3">
        <v>32093.999484144239</v>
      </c>
      <c r="Y5415" s="3">
        <v>88.092065516138476</v>
      </c>
      <c r="Z5415" s="3">
        <v>13.046966239296232</v>
      </c>
      <c r="AA5415" s="3">
        <v>32093.999484144239</v>
      </c>
    </row>
    <row r="5416" spans="1:27" x14ac:dyDescent="0.25">
      <c r="A5416" s="2">
        <v>5415</v>
      </c>
      <c r="B5416" s="3" t="s">
        <v>414</v>
      </c>
      <c r="C5416" s="3" t="s">
        <v>28</v>
      </c>
      <c r="D5416" s="3" t="s">
        <v>415</v>
      </c>
      <c r="E5416" s="3" t="s">
        <v>416</v>
      </c>
      <c r="F5416" s="3">
        <v>0.35</v>
      </c>
      <c r="G5416" s="3">
        <v>0.47</v>
      </c>
      <c r="H5416" s="3" t="s">
        <v>64</v>
      </c>
      <c r="I5416" s="2">
        <v>6152</v>
      </c>
      <c r="J5416" s="3" t="s">
        <v>285</v>
      </c>
      <c r="K5416" s="2">
        <v>6152</v>
      </c>
      <c r="L5416" s="3" t="s">
        <v>64</v>
      </c>
      <c r="M5416" s="3" t="s">
        <v>33</v>
      </c>
      <c r="N5416" s="3" t="s">
        <v>33</v>
      </c>
      <c r="O5416" s="3"/>
      <c r="P5416" s="3"/>
      <c r="Q5416" s="3"/>
      <c r="R5416" s="3">
        <v>0</v>
      </c>
      <c r="S5416" s="3">
        <v>1</v>
      </c>
      <c r="T5416" s="2">
        <v>6</v>
      </c>
      <c r="U5416" s="3">
        <v>1.4985527296846282</v>
      </c>
      <c r="V5416" s="3">
        <v>6.7869629570719692</v>
      </c>
      <c r="W5416" s="3">
        <v>0.69615216164235028</v>
      </c>
      <c r="X5416" s="3">
        <v>2601.1130415572457</v>
      </c>
      <c r="Y5416" s="3">
        <v>6.7869629570719692</v>
      </c>
      <c r="Z5416" s="3">
        <v>0.6961515462136052</v>
      </c>
      <c r="AA5416" s="3">
        <v>2601.1130415572457</v>
      </c>
    </row>
    <row r="5417" spans="1:27" x14ac:dyDescent="0.25">
      <c r="A5417" s="2">
        <v>5416</v>
      </c>
      <c r="B5417" s="3" t="s">
        <v>414</v>
      </c>
      <c r="C5417" s="3" t="s">
        <v>28</v>
      </c>
      <c r="D5417" s="3" t="s">
        <v>415</v>
      </c>
      <c r="E5417" s="3" t="s">
        <v>416</v>
      </c>
      <c r="F5417" s="3">
        <v>0.35</v>
      </c>
      <c r="G5417" s="3">
        <v>0.47</v>
      </c>
      <c r="H5417" s="3" t="s">
        <v>64</v>
      </c>
      <c r="I5417" s="2">
        <v>6153</v>
      </c>
      <c r="J5417" s="3" t="s">
        <v>131</v>
      </c>
      <c r="K5417" s="2">
        <v>6153</v>
      </c>
      <c r="L5417" s="3" t="s">
        <v>64</v>
      </c>
      <c r="M5417" s="3" t="s">
        <v>33</v>
      </c>
      <c r="N5417" s="3" t="s">
        <v>33</v>
      </c>
      <c r="O5417" s="3"/>
      <c r="P5417" s="3"/>
      <c r="Q5417" s="3"/>
      <c r="R5417" s="3">
        <v>0</v>
      </c>
      <c r="S5417" s="3">
        <v>1</v>
      </c>
      <c r="T5417" s="2">
        <v>17</v>
      </c>
      <c r="U5417" s="3">
        <v>2.9250662188470886</v>
      </c>
      <c r="V5417" s="3">
        <v>14.646299356151049</v>
      </c>
      <c r="W5417" s="3">
        <v>1.5237572070214147</v>
      </c>
      <c r="X5417" s="3">
        <v>5361.4334124200986</v>
      </c>
      <c r="Y5417" s="3">
        <v>14.646299356151049</v>
      </c>
      <c r="Z5417" s="3">
        <v>1.5237558599538654</v>
      </c>
      <c r="AA5417" s="3">
        <v>5361.4334124200986</v>
      </c>
    </row>
    <row r="5418" spans="1:27" x14ac:dyDescent="0.25">
      <c r="A5418" s="2">
        <v>5417</v>
      </c>
      <c r="B5418" s="3" t="s">
        <v>414</v>
      </c>
      <c r="C5418" s="3" t="s">
        <v>28</v>
      </c>
      <c r="D5418" s="3" t="s">
        <v>415</v>
      </c>
      <c r="E5418" s="3" t="s">
        <v>416</v>
      </c>
      <c r="F5418" s="3">
        <v>0.35</v>
      </c>
      <c r="G5418" s="3">
        <v>0.47</v>
      </c>
      <c r="H5418" s="3" t="s">
        <v>64</v>
      </c>
      <c r="I5418" s="2">
        <v>6170</v>
      </c>
      <c r="J5418" s="3" t="s">
        <v>94</v>
      </c>
      <c r="K5418" s="2">
        <v>6170</v>
      </c>
      <c r="L5418" s="3" t="s">
        <v>64</v>
      </c>
      <c r="M5418" s="3" t="s">
        <v>33</v>
      </c>
      <c r="N5418" s="3" t="s">
        <v>33</v>
      </c>
      <c r="O5418" s="3"/>
      <c r="P5418" s="3"/>
      <c r="Q5418" s="3"/>
      <c r="R5418" s="3">
        <v>0</v>
      </c>
      <c r="S5418" s="3">
        <v>1</v>
      </c>
      <c r="T5418" s="2">
        <v>433</v>
      </c>
      <c r="U5418" s="3">
        <v>119.32574405919544</v>
      </c>
      <c r="V5418" s="3">
        <v>611.90023894170304</v>
      </c>
      <c r="W5418" s="3">
        <v>65.964095630111387</v>
      </c>
      <c r="X5418" s="3">
        <v>232925.97929614451</v>
      </c>
      <c r="Y5418" s="3">
        <v>611.90023894170304</v>
      </c>
      <c r="Z5418" s="3">
        <v>65.964037314985944</v>
      </c>
      <c r="AA5418" s="3">
        <v>232925.97929614451</v>
      </c>
    </row>
    <row r="5419" spans="1:27" x14ac:dyDescent="0.25">
      <c r="A5419" s="2">
        <v>5418</v>
      </c>
      <c r="B5419" s="3" t="s">
        <v>414</v>
      </c>
      <c r="C5419" s="3" t="s">
        <v>28</v>
      </c>
      <c r="D5419" s="3" t="s">
        <v>415</v>
      </c>
      <c r="E5419" s="3" t="s">
        <v>416</v>
      </c>
      <c r="F5419" s="3">
        <v>0.35</v>
      </c>
      <c r="G5419" s="3">
        <v>0.47</v>
      </c>
      <c r="H5419" s="3" t="s">
        <v>64</v>
      </c>
      <c r="I5419" s="2">
        <v>6170</v>
      </c>
      <c r="J5419" s="3" t="s">
        <v>94</v>
      </c>
      <c r="K5419" s="2">
        <v>6170</v>
      </c>
      <c r="L5419" s="3" t="s">
        <v>64</v>
      </c>
      <c r="M5419" s="3" t="s">
        <v>417</v>
      </c>
      <c r="N5419" s="3" t="s">
        <v>418</v>
      </c>
      <c r="O5419" s="3"/>
      <c r="P5419" s="3"/>
      <c r="Q5419" s="3"/>
      <c r="R5419" s="3">
        <v>0</v>
      </c>
      <c r="S5419" s="3">
        <v>1</v>
      </c>
      <c r="T5419" s="2">
        <v>673</v>
      </c>
      <c r="U5419" s="3">
        <v>234.30891793784116</v>
      </c>
      <c r="V5419" s="3">
        <v>956.21973912936426</v>
      </c>
      <c r="W5419" s="3">
        <v>78.088961248739295</v>
      </c>
      <c r="X5419" s="3">
        <v>328212.3523888443</v>
      </c>
      <c r="Y5419" s="3">
        <v>956.21973912936426</v>
      </c>
      <c r="Z5419" s="3">
        <v>78.088892214706206</v>
      </c>
      <c r="AA5419" s="3">
        <v>328212.3523888443</v>
      </c>
    </row>
    <row r="5420" spans="1:27" x14ac:dyDescent="0.25">
      <c r="A5420" s="2">
        <v>5419</v>
      </c>
      <c r="B5420" s="3" t="s">
        <v>414</v>
      </c>
      <c r="C5420" s="3" t="s">
        <v>28</v>
      </c>
      <c r="D5420" s="3" t="s">
        <v>415</v>
      </c>
      <c r="E5420" s="3" t="s">
        <v>416</v>
      </c>
      <c r="F5420" s="3">
        <v>0.35</v>
      </c>
      <c r="G5420" s="3">
        <v>0.47</v>
      </c>
      <c r="H5420" s="3" t="s">
        <v>64</v>
      </c>
      <c r="I5420" s="2">
        <v>6170</v>
      </c>
      <c r="J5420" s="3" t="s">
        <v>94</v>
      </c>
      <c r="K5420" s="2">
        <v>6170</v>
      </c>
      <c r="L5420" s="3" t="s">
        <v>64</v>
      </c>
      <c r="M5420" s="3" t="s">
        <v>420</v>
      </c>
      <c r="N5420" s="3" t="s">
        <v>421</v>
      </c>
      <c r="O5420" s="3"/>
      <c r="P5420" s="3"/>
      <c r="Q5420" s="3"/>
      <c r="R5420" s="3">
        <v>0</v>
      </c>
      <c r="S5420" s="3">
        <v>1</v>
      </c>
      <c r="T5420" s="2">
        <v>34</v>
      </c>
      <c r="U5420" s="3">
        <v>10.076948367388626</v>
      </c>
      <c r="V5420" s="3">
        <v>38.337069503893979</v>
      </c>
      <c r="W5420" s="3">
        <v>2.9361246219630446</v>
      </c>
      <c r="X5420" s="3">
        <v>12509.973811083477</v>
      </c>
      <c r="Y5420" s="3">
        <v>38.337069503893979</v>
      </c>
      <c r="Z5420" s="3">
        <v>2.9361220263013568</v>
      </c>
      <c r="AA5420" s="3">
        <v>12509.973811083477</v>
      </c>
    </row>
    <row r="5421" spans="1:27" x14ac:dyDescent="0.25">
      <c r="A5421" s="2">
        <v>5420</v>
      </c>
      <c r="B5421" s="3" t="s">
        <v>414</v>
      </c>
      <c r="C5421" s="3" t="s">
        <v>28</v>
      </c>
      <c r="D5421" s="3" t="s">
        <v>415</v>
      </c>
      <c r="E5421" s="3" t="s">
        <v>416</v>
      </c>
      <c r="F5421" s="3">
        <v>0.35</v>
      </c>
      <c r="G5421" s="3">
        <v>0.47</v>
      </c>
      <c r="H5421" s="3" t="s">
        <v>64</v>
      </c>
      <c r="I5421" s="2">
        <v>6170</v>
      </c>
      <c r="J5421" s="3" t="s">
        <v>94</v>
      </c>
      <c r="K5421" s="2">
        <v>6170</v>
      </c>
      <c r="L5421" s="3" t="s">
        <v>64</v>
      </c>
      <c r="M5421" s="3" t="s">
        <v>423</v>
      </c>
      <c r="N5421" s="3" t="s">
        <v>424</v>
      </c>
      <c r="O5421" s="3"/>
      <c r="P5421" s="3"/>
      <c r="Q5421" s="3"/>
      <c r="R5421" s="3">
        <v>0</v>
      </c>
      <c r="S5421" s="3">
        <v>1</v>
      </c>
      <c r="T5421" s="2">
        <v>53</v>
      </c>
      <c r="U5421" s="3">
        <v>10.361637758576885</v>
      </c>
      <c r="V5421" s="3">
        <v>59.403018250224392</v>
      </c>
      <c r="W5421" s="3">
        <v>6.311855783100139</v>
      </c>
      <c r="X5421" s="3">
        <v>22039.038715256025</v>
      </c>
      <c r="Y5421" s="3">
        <v>59.403018250224392</v>
      </c>
      <c r="Z5421" s="3">
        <v>6.3118502031454931</v>
      </c>
      <c r="AA5421" s="3">
        <v>22039.038715256025</v>
      </c>
    </row>
    <row r="5422" spans="1:27" x14ac:dyDescent="0.25">
      <c r="A5422" s="2">
        <v>5421</v>
      </c>
      <c r="B5422" s="3" t="s">
        <v>414</v>
      </c>
      <c r="C5422" s="3" t="s">
        <v>28</v>
      </c>
      <c r="D5422" s="3" t="s">
        <v>415</v>
      </c>
      <c r="E5422" s="3" t="s">
        <v>416</v>
      </c>
      <c r="F5422" s="3">
        <v>0.35</v>
      </c>
      <c r="G5422" s="3">
        <v>0.47</v>
      </c>
      <c r="H5422" s="3" t="s">
        <v>64</v>
      </c>
      <c r="I5422" s="2">
        <v>6170</v>
      </c>
      <c r="J5422" s="3" t="s">
        <v>94</v>
      </c>
      <c r="K5422" s="2">
        <v>6170</v>
      </c>
      <c r="L5422" s="3" t="s">
        <v>64</v>
      </c>
      <c r="M5422" s="3" t="s">
        <v>426</v>
      </c>
      <c r="N5422" s="3" t="s">
        <v>35</v>
      </c>
      <c r="O5422" s="3"/>
      <c r="P5422" s="3"/>
      <c r="Q5422" s="3"/>
      <c r="R5422" s="3">
        <v>0</v>
      </c>
      <c r="S5422" s="3">
        <v>1</v>
      </c>
      <c r="T5422" s="2">
        <v>1818</v>
      </c>
      <c r="U5422" s="3">
        <v>814.31708444111507</v>
      </c>
      <c r="V5422" s="3">
        <v>59.988781395593627</v>
      </c>
      <c r="W5422" s="3">
        <v>5.2379608246714051</v>
      </c>
      <c r="X5422" s="3">
        <v>21794.631726708885</v>
      </c>
      <c r="Y5422" s="3">
        <v>59.988781395593627</v>
      </c>
      <c r="Z5422" s="3">
        <v>5.2379561940865491</v>
      </c>
      <c r="AA5422" s="3">
        <v>21794.631726708885</v>
      </c>
    </row>
    <row r="5423" spans="1:27" x14ac:dyDescent="0.25">
      <c r="A5423" s="2">
        <v>5422</v>
      </c>
      <c r="B5423" s="3" t="s">
        <v>414</v>
      </c>
      <c r="C5423" s="3" t="s">
        <v>28</v>
      </c>
      <c r="D5423" s="3" t="s">
        <v>415</v>
      </c>
      <c r="E5423" s="3" t="s">
        <v>416</v>
      </c>
      <c r="F5423" s="3">
        <v>0.35</v>
      </c>
      <c r="G5423" s="3">
        <v>0.47</v>
      </c>
      <c r="H5423" s="3" t="s">
        <v>64</v>
      </c>
      <c r="I5423" s="2">
        <v>6170</v>
      </c>
      <c r="J5423" s="3" t="s">
        <v>94</v>
      </c>
      <c r="K5423" s="2">
        <v>6170</v>
      </c>
      <c r="L5423" s="3" t="s">
        <v>64</v>
      </c>
      <c r="M5423" s="3" t="s">
        <v>34</v>
      </c>
      <c r="N5423" s="3" t="s">
        <v>35</v>
      </c>
      <c r="O5423" s="3"/>
      <c r="P5423" s="3"/>
      <c r="Q5423" s="3"/>
      <c r="R5423" s="3">
        <v>0</v>
      </c>
      <c r="S5423" s="3">
        <v>1</v>
      </c>
      <c r="T5423" s="2">
        <v>1105</v>
      </c>
      <c r="U5423" s="3">
        <v>338.77487211824752</v>
      </c>
      <c r="V5423" s="3">
        <v>1139.4971934194964</v>
      </c>
      <c r="W5423" s="3">
        <v>111.66689293560543</v>
      </c>
      <c r="X5423" s="3">
        <v>450454.49735549296</v>
      </c>
      <c r="Y5423" s="3">
        <v>1139.4971934194964</v>
      </c>
      <c r="Z5423" s="3">
        <v>111.6667942172223</v>
      </c>
      <c r="AA5423" s="3">
        <v>450454.49735549296</v>
      </c>
    </row>
    <row r="5424" spans="1:27" x14ac:dyDescent="0.25">
      <c r="A5424" s="2">
        <v>5423</v>
      </c>
      <c r="B5424" s="3" t="s">
        <v>414</v>
      </c>
      <c r="C5424" s="3" t="s">
        <v>28</v>
      </c>
      <c r="D5424" s="3" t="s">
        <v>415</v>
      </c>
      <c r="E5424" s="3" t="s">
        <v>416</v>
      </c>
      <c r="F5424" s="3">
        <v>0.35</v>
      </c>
      <c r="G5424" s="3">
        <v>0.47</v>
      </c>
      <c r="H5424" s="3" t="s">
        <v>64</v>
      </c>
      <c r="I5424" s="2">
        <v>6170</v>
      </c>
      <c r="J5424" s="3" t="s">
        <v>94</v>
      </c>
      <c r="K5424" s="2">
        <v>6170</v>
      </c>
      <c r="L5424" s="3" t="s">
        <v>64</v>
      </c>
      <c r="M5424" s="3" t="s">
        <v>422</v>
      </c>
      <c r="N5424" s="3" t="s">
        <v>422</v>
      </c>
      <c r="O5424" s="3"/>
      <c r="P5424" s="3"/>
      <c r="Q5424" s="3"/>
      <c r="R5424" s="3">
        <v>0</v>
      </c>
      <c r="S5424" s="3">
        <v>1</v>
      </c>
      <c r="T5424" s="2">
        <v>18677</v>
      </c>
      <c r="U5424" s="3">
        <v>9251.1232862536326</v>
      </c>
      <c r="V5424" s="3">
        <v>31204.845748403728</v>
      </c>
      <c r="W5424" s="3">
        <v>2079.0488262671925</v>
      </c>
      <c r="X5424" s="3">
        <v>9342451.7536673788</v>
      </c>
      <c r="Y5424" s="3">
        <v>31204.845748403728</v>
      </c>
      <c r="Z5424" s="3">
        <v>2079.0469882977195</v>
      </c>
      <c r="AA5424" s="3">
        <v>9342451.7536673788</v>
      </c>
    </row>
    <row r="5425" spans="1:27" x14ac:dyDescent="0.25">
      <c r="A5425" s="2">
        <v>5424</v>
      </c>
      <c r="B5425" s="3" t="s">
        <v>414</v>
      </c>
      <c r="C5425" s="3" t="s">
        <v>28</v>
      </c>
      <c r="D5425" s="3" t="s">
        <v>415</v>
      </c>
      <c r="E5425" s="3" t="s">
        <v>416</v>
      </c>
      <c r="F5425" s="3">
        <v>0.35</v>
      </c>
      <c r="G5425" s="3">
        <v>0.47</v>
      </c>
      <c r="H5425" s="3" t="s">
        <v>64</v>
      </c>
      <c r="I5425" s="2">
        <v>6181</v>
      </c>
      <c r="J5425" s="3" t="s">
        <v>95</v>
      </c>
      <c r="K5425" s="2">
        <v>6181</v>
      </c>
      <c r="L5425" s="3" t="s">
        <v>64</v>
      </c>
      <c r="M5425" s="3" t="s">
        <v>33</v>
      </c>
      <c r="N5425" s="3" t="s">
        <v>33</v>
      </c>
      <c r="O5425" s="3"/>
      <c r="P5425" s="3"/>
      <c r="Q5425" s="3"/>
      <c r="R5425" s="3">
        <v>0</v>
      </c>
      <c r="S5425" s="3">
        <v>1</v>
      </c>
      <c r="T5425" s="2">
        <v>1258</v>
      </c>
      <c r="U5425" s="3">
        <v>503.20141724535478</v>
      </c>
      <c r="V5425" s="3">
        <v>1897.9579583430755</v>
      </c>
      <c r="W5425" s="3">
        <v>173.50334366283386</v>
      </c>
      <c r="X5425" s="3">
        <v>878500.71108339541</v>
      </c>
      <c r="Y5425" s="3">
        <v>1897.9579583430755</v>
      </c>
      <c r="Z5425" s="3">
        <v>173.5031902783426</v>
      </c>
      <c r="AA5425" s="3">
        <v>878500.71108339541</v>
      </c>
    </row>
    <row r="5426" spans="1:27" x14ac:dyDescent="0.25">
      <c r="A5426" s="2">
        <v>5425</v>
      </c>
      <c r="B5426" s="3" t="s">
        <v>414</v>
      </c>
      <c r="C5426" s="3" t="s">
        <v>28</v>
      </c>
      <c r="D5426" s="3" t="s">
        <v>415</v>
      </c>
      <c r="E5426" s="3" t="s">
        <v>416</v>
      </c>
      <c r="F5426" s="3">
        <v>0.35</v>
      </c>
      <c r="G5426" s="3">
        <v>0.47</v>
      </c>
      <c r="H5426" s="3" t="s">
        <v>64</v>
      </c>
      <c r="I5426" s="2">
        <v>6181</v>
      </c>
      <c r="J5426" s="3" t="s">
        <v>95</v>
      </c>
      <c r="K5426" s="2">
        <v>6181</v>
      </c>
      <c r="L5426" s="3" t="s">
        <v>64</v>
      </c>
      <c r="M5426" s="3" t="s">
        <v>423</v>
      </c>
      <c r="N5426" s="3" t="s">
        <v>424</v>
      </c>
      <c r="O5426" s="3"/>
      <c r="P5426" s="3"/>
      <c r="Q5426" s="3"/>
      <c r="R5426" s="3">
        <v>0</v>
      </c>
      <c r="S5426" s="3">
        <v>1</v>
      </c>
      <c r="T5426" s="2">
        <v>8</v>
      </c>
      <c r="U5426" s="3">
        <v>1.0169737438867665</v>
      </c>
      <c r="V5426" s="3">
        <v>3.9726430162819057</v>
      </c>
      <c r="W5426" s="3">
        <v>0.4229914272367975</v>
      </c>
      <c r="X5426" s="3">
        <v>2101.9688754507492</v>
      </c>
      <c r="Y5426" s="3">
        <v>3.9726430162819057</v>
      </c>
      <c r="Z5426" s="3">
        <v>0.42299105329400527</v>
      </c>
      <c r="AA5426" s="3">
        <v>2101.9688754507492</v>
      </c>
    </row>
    <row r="5427" spans="1:27" x14ac:dyDescent="0.25">
      <c r="A5427" s="2">
        <v>5426</v>
      </c>
      <c r="B5427" s="3" t="s">
        <v>414</v>
      </c>
      <c r="C5427" s="3" t="s">
        <v>28</v>
      </c>
      <c r="D5427" s="3" t="s">
        <v>415</v>
      </c>
      <c r="E5427" s="3" t="s">
        <v>416</v>
      </c>
      <c r="F5427" s="3">
        <v>0.35</v>
      </c>
      <c r="G5427" s="3">
        <v>0.47</v>
      </c>
      <c r="H5427" s="3" t="s">
        <v>64</v>
      </c>
      <c r="I5427" s="2">
        <v>6181</v>
      </c>
      <c r="J5427" s="3" t="s">
        <v>95</v>
      </c>
      <c r="K5427" s="2">
        <v>6181</v>
      </c>
      <c r="L5427" s="3" t="s">
        <v>64</v>
      </c>
      <c r="M5427" s="3" t="s">
        <v>426</v>
      </c>
      <c r="N5427" s="3" t="s">
        <v>35</v>
      </c>
      <c r="O5427" s="3"/>
      <c r="P5427" s="3"/>
      <c r="Q5427" s="3"/>
      <c r="R5427" s="3">
        <v>0</v>
      </c>
      <c r="S5427" s="3">
        <v>1</v>
      </c>
      <c r="T5427" s="2">
        <v>241</v>
      </c>
      <c r="U5427" s="3">
        <v>95.186652264211688</v>
      </c>
      <c r="V5427" s="3">
        <v>24.0802217783597</v>
      </c>
      <c r="W5427" s="3">
        <v>0.66419601113731797</v>
      </c>
      <c r="X5427" s="3">
        <v>9635.4135975659901</v>
      </c>
      <c r="Y5427" s="3">
        <v>24.0802217783597</v>
      </c>
      <c r="Z5427" s="3">
        <v>0.66419542395919762</v>
      </c>
      <c r="AA5427" s="3">
        <v>9635.4135975659901</v>
      </c>
    </row>
    <row r="5428" spans="1:27" x14ac:dyDescent="0.25">
      <c r="A5428" s="2">
        <v>5427</v>
      </c>
      <c r="B5428" s="3" t="s">
        <v>414</v>
      </c>
      <c r="C5428" s="3" t="s">
        <v>28</v>
      </c>
      <c r="D5428" s="3" t="s">
        <v>415</v>
      </c>
      <c r="E5428" s="3" t="s">
        <v>416</v>
      </c>
      <c r="F5428" s="3">
        <v>0.35</v>
      </c>
      <c r="G5428" s="3">
        <v>0.47</v>
      </c>
      <c r="H5428" s="3" t="s">
        <v>64</v>
      </c>
      <c r="I5428" s="2">
        <v>6181</v>
      </c>
      <c r="J5428" s="3" t="s">
        <v>95</v>
      </c>
      <c r="K5428" s="2">
        <v>6181</v>
      </c>
      <c r="L5428" s="3" t="s">
        <v>64</v>
      </c>
      <c r="M5428" s="3" t="s">
        <v>34</v>
      </c>
      <c r="N5428" s="3" t="s">
        <v>35</v>
      </c>
      <c r="O5428" s="3"/>
      <c r="P5428" s="3"/>
      <c r="Q5428" s="3"/>
      <c r="R5428" s="3">
        <v>0</v>
      </c>
      <c r="S5428" s="3">
        <v>1</v>
      </c>
      <c r="T5428" s="2">
        <v>1469</v>
      </c>
      <c r="U5428" s="3">
        <v>463.63972482482461</v>
      </c>
      <c r="V5428" s="3">
        <v>924.12866563539808</v>
      </c>
      <c r="W5428" s="3">
        <v>107.73770615909784</v>
      </c>
      <c r="X5428" s="3">
        <v>450688.95778576261</v>
      </c>
      <c r="Y5428" s="3">
        <v>924.12866563539808</v>
      </c>
      <c r="Z5428" s="3">
        <v>107.73761091428626</v>
      </c>
      <c r="AA5428" s="3">
        <v>450688.95778576261</v>
      </c>
    </row>
    <row r="5429" spans="1:27" x14ac:dyDescent="0.25">
      <c r="A5429" s="2">
        <v>5428</v>
      </c>
      <c r="B5429" s="3" t="s">
        <v>414</v>
      </c>
      <c r="C5429" s="3" t="s">
        <v>28</v>
      </c>
      <c r="D5429" s="3" t="s">
        <v>415</v>
      </c>
      <c r="E5429" s="3" t="s">
        <v>416</v>
      </c>
      <c r="F5429" s="3">
        <v>0.35</v>
      </c>
      <c r="G5429" s="3">
        <v>0.47</v>
      </c>
      <c r="H5429" s="3" t="s">
        <v>64</v>
      </c>
      <c r="I5429" s="2">
        <v>6181</v>
      </c>
      <c r="J5429" s="3" t="s">
        <v>95</v>
      </c>
      <c r="K5429" s="2">
        <v>6181</v>
      </c>
      <c r="L5429" s="3" t="s">
        <v>64</v>
      </c>
      <c r="M5429" s="3" t="s">
        <v>422</v>
      </c>
      <c r="N5429" s="3" t="s">
        <v>422</v>
      </c>
      <c r="O5429" s="3"/>
      <c r="P5429" s="3"/>
      <c r="Q5429" s="3"/>
      <c r="R5429" s="3">
        <v>0</v>
      </c>
      <c r="S5429" s="3">
        <v>1</v>
      </c>
      <c r="T5429" s="2">
        <v>1322</v>
      </c>
      <c r="U5429" s="3">
        <v>570.02399307653457</v>
      </c>
      <c r="V5429" s="3">
        <v>1650.122186374743</v>
      </c>
      <c r="W5429" s="3">
        <v>72.838695518962865</v>
      </c>
      <c r="X5429" s="3">
        <v>691680.48071641929</v>
      </c>
      <c r="Y5429" s="3">
        <v>1650.122186374743</v>
      </c>
      <c r="Z5429" s="3">
        <v>72.838631126392357</v>
      </c>
      <c r="AA5429" s="3">
        <v>691680.48071641929</v>
      </c>
    </row>
    <row r="5430" spans="1:27" x14ac:dyDescent="0.25">
      <c r="A5430" s="2">
        <v>5429</v>
      </c>
      <c r="B5430" s="3" t="s">
        <v>414</v>
      </c>
      <c r="C5430" s="3" t="s">
        <v>28</v>
      </c>
      <c r="D5430" s="3" t="s">
        <v>415</v>
      </c>
      <c r="E5430" s="3" t="s">
        <v>416</v>
      </c>
      <c r="F5430" s="3">
        <v>0.35</v>
      </c>
      <c r="G5430" s="3">
        <v>0.47</v>
      </c>
      <c r="H5430" s="3" t="s">
        <v>64</v>
      </c>
      <c r="I5430" s="2">
        <v>6182</v>
      </c>
      <c r="J5430" s="3" t="s">
        <v>96</v>
      </c>
      <c r="K5430" s="2">
        <v>6182</v>
      </c>
      <c r="L5430" s="3" t="s">
        <v>64</v>
      </c>
      <c r="M5430" s="3" t="s">
        <v>426</v>
      </c>
      <c r="N5430" s="3" t="s">
        <v>35</v>
      </c>
      <c r="O5430" s="3"/>
      <c r="P5430" s="3"/>
      <c r="Q5430" s="3"/>
      <c r="R5430" s="3">
        <v>0</v>
      </c>
      <c r="S5430" s="3">
        <v>1</v>
      </c>
      <c r="T5430" s="2">
        <v>99</v>
      </c>
      <c r="U5430" s="3">
        <v>39.591344424507483</v>
      </c>
      <c r="V5430" s="3">
        <v>1.2463136974027034</v>
      </c>
      <c r="W5430" s="3">
        <v>7.9127246031271831E-2</v>
      </c>
      <c r="X5430" s="3">
        <v>410.14380420392558</v>
      </c>
      <c r="Y5430" s="3">
        <v>1.2463136974027034</v>
      </c>
      <c r="Z5430" s="3">
        <v>7.9127176079349618E-2</v>
      </c>
      <c r="AA5430" s="3">
        <v>410.14380420392558</v>
      </c>
    </row>
    <row r="5431" spans="1:27" x14ac:dyDescent="0.25">
      <c r="A5431" s="2">
        <v>5430</v>
      </c>
      <c r="B5431" s="3" t="s">
        <v>414</v>
      </c>
      <c r="C5431" s="3" t="s">
        <v>28</v>
      </c>
      <c r="D5431" s="3" t="s">
        <v>415</v>
      </c>
      <c r="E5431" s="3" t="s">
        <v>416</v>
      </c>
      <c r="F5431" s="3">
        <v>0.35</v>
      </c>
      <c r="G5431" s="3">
        <v>0.47</v>
      </c>
      <c r="H5431" s="3" t="s">
        <v>64</v>
      </c>
      <c r="I5431" s="2">
        <v>6182</v>
      </c>
      <c r="J5431" s="3" t="s">
        <v>96</v>
      </c>
      <c r="K5431" s="2">
        <v>6182</v>
      </c>
      <c r="L5431" s="3" t="s">
        <v>64</v>
      </c>
      <c r="M5431" s="3" t="s">
        <v>34</v>
      </c>
      <c r="N5431" s="3" t="s">
        <v>35</v>
      </c>
      <c r="O5431" s="3"/>
      <c r="P5431" s="3"/>
      <c r="Q5431" s="3"/>
      <c r="R5431" s="3">
        <v>0</v>
      </c>
      <c r="S5431" s="3">
        <v>1</v>
      </c>
      <c r="T5431" s="2">
        <v>17</v>
      </c>
      <c r="U5431" s="3">
        <v>4.6695895314492901</v>
      </c>
      <c r="V5431" s="3">
        <v>14.856413966122775</v>
      </c>
      <c r="W5431" s="3">
        <v>1.3040519191859801</v>
      </c>
      <c r="X5431" s="3">
        <v>6840.0881030071077</v>
      </c>
      <c r="Y5431" s="3">
        <v>14.856413966122775</v>
      </c>
      <c r="Z5431" s="3">
        <v>1.3040507663474459</v>
      </c>
      <c r="AA5431" s="3">
        <v>6840.0881030071077</v>
      </c>
    </row>
    <row r="5432" spans="1:27" x14ac:dyDescent="0.25">
      <c r="A5432" s="2">
        <v>5431</v>
      </c>
      <c r="B5432" s="3" t="s">
        <v>414</v>
      </c>
      <c r="C5432" s="3" t="s">
        <v>28</v>
      </c>
      <c r="D5432" s="3" t="s">
        <v>415</v>
      </c>
      <c r="E5432" s="3" t="s">
        <v>416</v>
      </c>
      <c r="F5432" s="3">
        <v>0.35</v>
      </c>
      <c r="G5432" s="3">
        <v>0.47</v>
      </c>
      <c r="H5432" s="3" t="s">
        <v>64</v>
      </c>
      <c r="I5432" s="2">
        <v>6182</v>
      </c>
      <c r="J5432" s="3" t="s">
        <v>96</v>
      </c>
      <c r="K5432" s="2">
        <v>6182</v>
      </c>
      <c r="L5432" s="3" t="s">
        <v>64</v>
      </c>
      <c r="M5432" s="3" t="s">
        <v>422</v>
      </c>
      <c r="N5432" s="3" t="s">
        <v>422</v>
      </c>
      <c r="O5432" s="3"/>
      <c r="P5432" s="3"/>
      <c r="Q5432" s="3"/>
      <c r="R5432" s="3">
        <v>0</v>
      </c>
      <c r="S5432" s="3">
        <v>1</v>
      </c>
      <c r="T5432" s="2">
        <v>61</v>
      </c>
      <c r="U5432" s="3">
        <v>23.64608620150868</v>
      </c>
      <c r="V5432" s="3">
        <v>59.093548295542362</v>
      </c>
      <c r="W5432" s="3">
        <v>1.5169660243670855</v>
      </c>
      <c r="X5432" s="3">
        <v>24063.168575508873</v>
      </c>
      <c r="Y5432" s="3">
        <v>59.093548295542362</v>
      </c>
      <c r="Z5432" s="3">
        <v>1.516964683303236</v>
      </c>
      <c r="AA5432" s="3">
        <v>24063.168575508873</v>
      </c>
    </row>
    <row r="5433" spans="1:27" x14ac:dyDescent="0.25">
      <c r="A5433" s="2">
        <v>5432</v>
      </c>
      <c r="B5433" s="3" t="s">
        <v>414</v>
      </c>
      <c r="C5433" s="3" t="s">
        <v>28</v>
      </c>
      <c r="D5433" s="3" t="s">
        <v>415</v>
      </c>
      <c r="E5433" s="3" t="s">
        <v>416</v>
      </c>
      <c r="F5433" s="3">
        <v>0.35</v>
      </c>
      <c r="G5433" s="3">
        <v>0.47</v>
      </c>
      <c r="H5433" s="3" t="s">
        <v>64</v>
      </c>
      <c r="I5433" s="2">
        <v>6210</v>
      </c>
      <c r="J5433" s="3" t="s">
        <v>97</v>
      </c>
      <c r="K5433" s="2">
        <v>6210</v>
      </c>
      <c r="L5433" s="3" t="s">
        <v>64</v>
      </c>
      <c r="M5433" s="3" t="s">
        <v>417</v>
      </c>
      <c r="N5433" s="3" t="s">
        <v>418</v>
      </c>
      <c r="O5433" s="3"/>
      <c r="P5433" s="3"/>
      <c r="Q5433" s="3"/>
      <c r="R5433" s="3">
        <v>0</v>
      </c>
      <c r="S5433" s="3">
        <v>1</v>
      </c>
      <c r="T5433" s="2">
        <v>759</v>
      </c>
      <c r="U5433" s="3">
        <v>230.51099023283535</v>
      </c>
      <c r="V5433" s="3">
        <v>802.69944373858061</v>
      </c>
      <c r="W5433" s="3">
        <v>59.11304135794478</v>
      </c>
      <c r="X5433" s="3">
        <v>258120.66733217306</v>
      </c>
      <c r="Y5433" s="3">
        <v>802.69944373858061</v>
      </c>
      <c r="Z5433" s="3">
        <v>59.112989099448804</v>
      </c>
      <c r="AA5433" s="3">
        <v>258120.66733217306</v>
      </c>
    </row>
    <row r="5434" spans="1:27" x14ac:dyDescent="0.25">
      <c r="A5434" s="2">
        <v>5433</v>
      </c>
      <c r="B5434" s="3" t="s">
        <v>414</v>
      </c>
      <c r="C5434" s="3" t="s">
        <v>28</v>
      </c>
      <c r="D5434" s="3" t="s">
        <v>415</v>
      </c>
      <c r="E5434" s="3" t="s">
        <v>416</v>
      </c>
      <c r="F5434" s="3">
        <v>0.35</v>
      </c>
      <c r="G5434" s="3">
        <v>0.47</v>
      </c>
      <c r="H5434" s="3" t="s">
        <v>64</v>
      </c>
      <c r="I5434" s="2">
        <v>6210</v>
      </c>
      <c r="J5434" s="3" t="s">
        <v>97</v>
      </c>
      <c r="K5434" s="2">
        <v>6210</v>
      </c>
      <c r="L5434" s="3" t="s">
        <v>64</v>
      </c>
      <c r="M5434" s="3" t="s">
        <v>422</v>
      </c>
      <c r="N5434" s="3" t="s">
        <v>422</v>
      </c>
      <c r="O5434" s="3"/>
      <c r="P5434" s="3"/>
      <c r="Q5434" s="3"/>
      <c r="R5434" s="3">
        <v>0</v>
      </c>
      <c r="S5434" s="3">
        <v>1</v>
      </c>
      <c r="T5434" s="2">
        <v>2374</v>
      </c>
      <c r="U5434" s="3">
        <v>790.12550947669058</v>
      </c>
      <c r="V5434" s="3">
        <v>2694.3202784952928</v>
      </c>
      <c r="W5434" s="3">
        <v>186.21396113079481</v>
      </c>
      <c r="X5434" s="3">
        <v>827958.7875654907</v>
      </c>
      <c r="Y5434" s="3">
        <v>2694.3202784952928</v>
      </c>
      <c r="Z5434" s="3">
        <v>186.21379650956484</v>
      </c>
      <c r="AA5434" s="3">
        <v>827958.7875654907</v>
      </c>
    </row>
    <row r="5435" spans="1:27" x14ac:dyDescent="0.25">
      <c r="A5435" s="2">
        <v>5434</v>
      </c>
      <c r="B5435" s="3" t="s">
        <v>414</v>
      </c>
      <c r="C5435" s="3" t="s">
        <v>28</v>
      </c>
      <c r="D5435" s="3" t="s">
        <v>415</v>
      </c>
      <c r="E5435" s="3" t="s">
        <v>416</v>
      </c>
      <c r="F5435" s="3">
        <v>0.35</v>
      </c>
      <c r="G5435" s="3">
        <v>0.47</v>
      </c>
      <c r="H5435" s="3" t="s">
        <v>64</v>
      </c>
      <c r="I5435" s="2">
        <v>6250</v>
      </c>
      <c r="J5435" s="3" t="s">
        <v>98</v>
      </c>
      <c r="K5435" s="2">
        <v>6250</v>
      </c>
      <c r="L5435" s="3" t="s">
        <v>64</v>
      </c>
      <c r="M5435" s="3" t="s">
        <v>33</v>
      </c>
      <c r="N5435" s="3" t="s">
        <v>33</v>
      </c>
      <c r="O5435" s="3"/>
      <c r="P5435" s="3"/>
      <c r="Q5435" s="3"/>
      <c r="R5435" s="3">
        <v>0</v>
      </c>
      <c r="S5435" s="3">
        <v>1</v>
      </c>
      <c r="T5435" s="2">
        <v>40</v>
      </c>
      <c r="U5435" s="3">
        <v>12.180060138315788</v>
      </c>
      <c r="V5435" s="3">
        <v>41.457442693517997</v>
      </c>
      <c r="W5435" s="3">
        <v>4.8262045322236151</v>
      </c>
      <c r="X5435" s="3">
        <v>19719.913272599922</v>
      </c>
      <c r="Y5435" s="3">
        <v>41.457442693517997</v>
      </c>
      <c r="Z5435" s="3">
        <v>4.8262002656491987</v>
      </c>
      <c r="AA5435" s="3">
        <v>19719.913272599922</v>
      </c>
    </row>
    <row r="5436" spans="1:27" x14ac:dyDescent="0.25">
      <c r="A5436" s="2">
        <v>5435</v>
      </c>
      <c r="B5436" s="3" t="s">
        <v>414</v>
      </c>
      <c r="C5436" s="3" t="s">
        <v>28</v>
      </c>
      <c r="D5436" s="3" t="s">
        <v>415</v>
      </c>
      <c r="E5436" s="3" t="s">
        <v>416</v>
      </c>
      <c r="F5436" s="3">
        <v>0.35</v>
      </c>
      <c r="G5436" s="3">
        <v>0.47</v>
      </c>
      <c r="H5436" s="3" t="s">
        <v>64</v>
      </c>
      <c r="I5436" s="2">
        <v>6250</v>
      </c>
      <c r="J5436" s="3" t="s">
        <v>98</v>
      </c>
      <c r="K5436" s="2">
        <v>6250</v>
      </c>
      <c r="L5436" s="3" t="s">
        <v>64</v>
      </c>
      <c r="M5436" s="3" t="s">
        <v>417</v>
      </c>
      <c r="N5436" s="3" t="s">
        <v>418</v>
      </c>
      <c r="O5436" s="3"/>
      <c r="P5436" s="3"/>
      <c r="Q5436" s="3"/>
      <c r="R5436" s="3">
        <v>0</v>
      </c>
      <c r="S5436" s="3">
        <v>1</v>
      </c>
      <c r="T5436" s="2">
        <v>160</v>
      </c>
      <c r="U5436" s="3">
        <v>43.430345056916678</v>
      </c>
      <c r="V5436" s="3">
        <v>99.962177220325358</v>
      </c>
      <c r="W5436" s="3">
        <v>7.8189333353004198</v>
      </c>
      <c r="X5436" s="3">
        <v>42888.811422181818</v>
      </c>
      <c r="Y5436" s="3">
        <v>99.962177220325358</v>
      </c>
      <c r="Z5436" s="3">
        <v>7.8189264230237647</v>
      </c>
      <c r="AA5436" s="3">
        <v>42888.811422181818</v>
      </c>
    </row>
    <row r="5437" spans="1:27" x14ac:dyDescent="0.25">
      <c r="A5437" s="2">
        <v>5436</v>
      </c>
      <c r="B5437" s="3" t="s">
        <v>414</v>
      </c>
      <c r="C5437" s="3" t="s">
        <v>28</v>
      </c>
      <c r="D5437" s="3" t="s">
        <v>415</v>
      </c>
      <c r="E5437" s="3" t="s">
        <v>416</v>
      </c>
      <c r="F5437" s="3">
        <v>0.35</v>
      </c>
      <c r="G5437" s="3">
        <v>0.47</v>
      </c>
      <c r="H5437" s="3" t="s">
        <v>64</v>
      </c>
      <c r="I5437" s="2">
        <v>6250</v>
      </c>
      <c r="J5437" s="3" t="s">
        <v>98</v>
      </c>
      <c r="K5437" s="2">
        <v>6250</v>
      </c>
      <c r="L5437" s="3" t="s">
        <v>64</v>
      </c>
      <c r="M5437" s="3" t="s">
        <v>420</v>
      </c>
      <c r="N5437" s="3" t="s">
        <v>421</v>
      </c>
      <c r="O5437" s="3"/>
      <c r="P5437" s="3"/>
      <c r="Q5437" s="3"/>
      <c r="R5437" s="3">
        <v>0</v>
      </c>
      <c r="S5437" s="3">
        <v>1</v>
      </c>
      <c r="T5437" s="2">
        <v>83</v>
      </c>
      <c r="U5437" s="3">
        <v>22.644928505504797</v>
      </c>
      <c r="V5437" s="3">
        <v>76.115352448684007</v>
      </c>
      <c r="W5437" s="3">
        <v>7.4303573309416446</v>
      </c>
      <c r="X5437" s="3">
        <v>33260.406585076656</v>
      </c>
      <c r="Y5437" s="3">
        <v>76.115352448684007</v>
      </c>
      <c r="Z5437" s="3">
        <v>7.4303507621830569</v>
      </c>
      <c r="AA5437" s="3">
        <v>33260.406585076656</v>
      </c>
    </row>
    <row r="5438" spans="1:27" x14ac:dyDescent="0.25">
      <c r="A5438" s="2">
        <v>5437</v>
      </c>
      <c r="B5438" s="3" t="s">
        <v>414</v>
      </c>
      <c r="C5438" s="3" t="s">
        <v>28</v>
      </c>
      <c r="D5438" s="3" t="s">
        <v>415</v>
      </c>
      <c r="E5438" s="3" t="s">
        <v>416</v>
      </c>
      <c r="F5438" s="3">
        <v>0.35</v>
      </c>
      <c r="G5438" s="3">
        <v>0.47</v>
      </c>
      <c r="H5438" s="3" t="s">
        <v>64</v>
      </c>
      <c r="I5438" s="2">
        <v>6250</v>
      </c>
      <c r="J5438" s="3" t="s">
        <v>98</v>
      </c>
      <c r="K5438" s="2">
        <v>6250</v>
      </c>
      <c r="L5438" s="3" t="s">
        <v>64</v>
      </c>
      <c r="M5438" s="3" t="s">
        <v>422</v>
      </c>
      <c r="N5438" s="3" t="s">
        <v>422</v>
      </c>
      <c r="O5438" s="3"/>
      <c r="P5438" s="3"/>
      <c r="Q5438" s="3"/>
      <c r="R5438" s="3">
        <v>0</v>
      </c>
      <c r="S5438" s="3">
        <v>1</v>
      </c>
      <c r="T5438" s="2">
        <v>175</v>
      </c>
      <c r="U5438" s="3">
        <v>59.565506890189816</v>
      </c>
      <c r="V5438" s="3">
        <v>137.12028579281895</v>
      </c>
      <c r="W5438" s="3">
        <v>11.833897650611609</v>
      </c>
      <c r="X5438" s="3">
        <v>61723.31713976989</v>
      </c>
      <c r="Y5438" s="3">
        <v>137.12028579281895</v>
      </c>
      <c r="Z5438" s="3">
        <v>11.83388718893212</v>
      </c>
      <c r="AA5438" s="3">
        <v>61723.31713976989</v>
      </c>
    </row>
    <row r="5439" spans="1:27" x14ac:dyDescent="0.25">
      <c r="A5439" s="2">
        <v>5438</v>
      </c>
      <c r="B5439" s="3" t="s">
        <v>414</v>
      </c>
      <c r="C5439" s="3" t="s">
        <v>28</v>
      </c>
      <c r="D5439" s="3" t="s">
        <v>415</v>
      </c>
      <c r="E5439" s="3" t="s">
        <v>416</v>
      </c>
      <c r="F5439" s="3">
        <v>0.35</v>
      </c>
      <c r="G5439" s="3">
        <v>0.47</v>
      </c>
      <c r="H5439" s="3" t="s">
        <v>64</v>
      </c>
      <c r="I5439" s="2">
        <v>6300</v>
      </c>
      <c r="J5439" s="3" t="s">
        <v>99</v>
      </c>
      <c r="K5439" s="2">
        <v>6300</v>
      </c>
      <c r="L5439" s="3" t="s">
        <v>64</v>
      </c>
      <c r="M5439" s="3" t="s">
        <v>33</v>
      </c>
      <c r="N5439" s="3" t="s">
        <v>33</v>
      </c>
      <c r="O5439" s="3"/>
      <c r="P5439" s="3"/>
      <c r="Q5439" s="3"/>
      <c r="R5439" s="3">
        <v>0</v>
      </c>
      <c r="S5439" s="3">
        <v>1</v>
      </c>
      <c r="T5439" s="2">
        <v>1496</v>
      </c>
      <c r="U5439" s="3">
        <v>465.89947912360435</v>
      </c>
      <c r="V5439" s="3">
        <v>2282.2144682252542</v>
      </c>
      <c r="W5439" s="3">
        <v>213.32063481906221</v>
      </c>
      <c r="X5439" s="3">
        <v>841159.01662966586</v>
      </c>
      <c r="Y5439" s="3">
        <v>2282.2144682252542</v>
      </c>
      <c r="Z5439" s="3">
        <v>213.32044623435613</v>
      </c>
      <c r="AA5439" s="3">
        <v>841159.01662966586</v>
      </c>
    </row>
    <row r="5440" spans="1:27" x14ac:dyDescent="0.25">
      <c r="A5440" s="2">
        <v>5439</v>
      </c>
      <c r="B5440" s="3" t="s">
        <v>414</v>
      </c>
      <c r="C5440" s="3" t="s">
        <v>28</v>
      </c>
      <c r="D5440" s="3" t="s">
        <v>415</v>
      </c>
      <c r="E5440" s="3" t="s">
        <v>416</v>
      </c>
      <c r="F5440" s="3">
        <v>0.35</v>
      </c>
      <c r="G5440" s="3">
        <v>0.47</v>
      </c>
      <c r="H5440" s="3" t="s">
        <v>64</v>
      </c>
      <c r="I5440" s="2">
        <v>6300</v>
      </c>
      <c r="J5440" s="3" t="s">
        <v>99</v>
      </c>
      <c r="K5440" s="2">
        <v>6300</v>
      </c>
      <c r="L5440" s="3" t="s">
        <v>64</v>
      </c>
      <c r="M5440" s="3" t="s">
        <v>417</v>
      </c>
      <c r="N5440" s="3" t="s">
        <v>418</v>
      </c>
      <c r="O5440" s="3"/>
      <c r="P5440" s="3"/>
      <c r="Q5440" s="3"/>
      <c r="R5440" s="3">
        <v>0</v>
      </c>
      <c r="S5440" s="3">
        <v>1</v>
      </c>
      <c r="T5440" s="2">
        <v>1813</v>
      </c>
      <c r="U5440" s="3">
        <v>535.45081985784896</v>
      </c>
      <c r="V5440" s="3">
        <v>1843.5465117565764</v>
      </c>
      <c r="W5440" s="3">
        <v>139.57980084508762</v>
      </c>
      <c r="X5440" s="3">
        <v>620373.57570091262</v>
      </c>
      <c r="Y5440" s="3">
        <v>1843.5465117565764</v>
      </c>
      <c r="Z5440" s="3">
        <v>139.57967745048117</v>
      </c>
      <c r="AA5440" s="3">
        <v>620373.57570091262</v>
      </c>
    </row>
    <row r="5441" spans="1:27" x14ac:dyDescent="0.25">
      <c r="A5441" s="2">
        <v>5440</v>
      </c>
      <c r="B5441" s="3" t="s">
        <v>414</v>
      </c>
      <c r="C5441" s="3" t="s">
        <v>28</v>
      </c>
      <c r="D5441" s="3" t="s">
        <v>415</v>
      </c>
      <c r="E5441" s="3" t="s">
        <v>416</v>
      </c>
      <c r="F5441" s="3">
        <v>0.35</v>
      </c>
      <c r="G5441" s="3">
        <v>0.47</v>
      </c>
      <c r="H5441" s="3" t="s">
        <v>64</v>
      </c>
      <c r="I5441" s="2">
        <v>6300</v>
      </c>
      <c r="J5441" s="3" t="s">
        <v>99</v>
      </c>
      <c r="K5441" s="2">
        <v>6300</v>
      </c>
      <c r="L5441" s="3" t="s">
        <v>64</v>
      </c>
      <c r="M5441" s="3" t="s">
        <v>420</v>
      </c>
      <c r="N5441" s="3" t="s">
        <v>421</v>
      </c>
      <c r="O5441" s="3"/>
      <c r="P5441" s="3"/>
      <c r="Q5441" s="3"/>
      <c r="R5441" s="3">
        <v>0</v>
      </c>
      <c r="S5441" s="3">
        <v>1</v>
      </c>
      <c r="T5441" s="2">
        <v>11</v>
      </c>
      <c r="U5441" s="3">
        <v>2.6334819112642931</v>
      </c>
      <c r="V5441" s="3">
        <v>8.9985617406695315</v>
      </c>
      <c r="W5441" s="3">
        <v>0.61300786236388793</v>
      </c>
      <c r="X5441" s="3">
        <v>2808.7618323789338</v>
      </c>
      <c r="Y5441" s="3">
        <v>8.9985617406695315</v>
      </c>
      <c r="Z5441" s="3">
        <v>0.61300732043831363</v>
      </c>
      <c r="AA5441" s="3">
        <v>2808.7618323789338</v>
      </c>
    </row>
    <row r="5442" spans="1:27" x14ac:dyDescent="0.25">
      <c r="A5442" s="2">
        <v>5441</v>
      </c>
      <c r="B5442" s="3" t="s">
        <v>414</v>
      </c>
      <c r="C5442" s="3" t="s">
        <v>28</v>
      </c>
      <c r="D5442" s="3" t="s">
        <v>415</v>
      </c>
      <c r="E5442" s="3" t="s">
        <v>416</v>
      </c>
      <c r="F5442" s="3">
        <v>0.35</v>
      </c>
      <c r="G5442" s="3">
        <v>0.47</v>
      </c>
      <c r="H5442" s="3" t="s">
        <v>64</v>
      </c>
      <c r="I5442" s="2">
        <v>6300</v>
      </c>
      <c r="J5442" s="3" t="s">
        <v>99</v>
      </c>
      <c r="K5442" s="2">
        <v>6300</v>
      </c>
      <c r="L5442" s="3" t="s">
        <v>64</v>
      </c>
      <c r="M5442" s="3" t="s">
        <v>423</v>
      </c>
      <c r="N5442" s="3" t="s">
        <v>424</v>
      </c>
      <c r="O5442" s="3"/>
      <c r="P5442" s="3"/>
      <c r="Q5442" s="3"/>
      <c r="R5442" s="3">
        <v>0</v>
      </c>
      <c r="S5442" s="3">
        <v>1</v>
      </c>
      <c r="T5442" s="2">
        <v>141</v>
      </c>
      <c r="U5442" s="3">
        <v>33.940928286896849</v>
      </c>
      <c r="V5442" s="3">
        <v>218.29354415684986</v>
      </c>
      <c r="W5442" s="3">
        <v>25.596834435071226</v>
      </c>
      <c r="X5442" s="3">
        <v>107708.99502829928</v>
      </c>
      <c r="Y5442" s="3">
        <v>218.29354415684986</v>
      </c>
      <c r="Z5442" s="3">
        <v>25.596811806357881</v>
      </c>
      <c r="AA5442" s="3">
        <v>107708.99502829928</v>
      </c>
    </row>
    <row r="5443" spans="1:27" x14ac:dyDescent="0.25">
      <c r="A5443" s="2">
        <v>5442</v>
      </c>
      <c r="B5443" s="3" t="s">
        <v>414</v>
      </c>
      <c r="C5443" s="3" t="s">
        <v>28</v>
      </c>
      <c r="D5443" s="3" t="s">
        <v>415</v>
      </c>
      <c r="E5443" s="3" t="s">
        <v>416</v>
      </c>
      <c r="F5443" s="3">
        <v>0.35</v>
      </c>
      <c r="G5443" s="3">
        <v>0.47</v>
      </c>
      <c r="H5443" s="3" t="s">
        <v>64</v>
      </c>
      <c r="I5443" s="2">
        <v>6300</v>
      </c>
      <c r="J5443" s="3" t="s">
        <v>99</v>
      </c>
      <c r="K5443" s="2">
        <v>6300</v>
      </c>
      <c r="L5443" s="3" t="s">
        <v>64</v>
      </c>
      <c r="M5443" s="3" t="s">
        <v>426</v>
      </c>
      <c r="N5443" s="3" t="s">
        <v>35</v>
      </c>
      <c r="O5443" s="3"/>
      <c r="P5443" s="3"/>
      <c r="Q5443" s="3"/>
      <c r="R5443" s="3">
        <v>0</v>
      </c>
      <c r="S5443" s="3">
        <v>1</v>
      </c>
      <c r="T5443" s="2">
        <v>115</v>
      </c>
      <c r="U5443" s="3">
        <v>49.042416395712294</v>
      </c>
      <c r="V5443" s="3">
        <v>30.356557102193136</v>
      </c>
      <c r="W5443" s="3">
        <v>1.8368680499945798</v>
      </c>
      <c r="X5443" s="3">
        <v>9220.1824536781296</v>
      </c>
      <c r="Y5443" s="3">
        <v>30.356557102193136</v>
      </c>
      <c r="Z5443" s="3">
        <v>1.8368664261234471</v>
      </c>
      <c r="AA5443" s="3">
        <v>9220.1824536781296</v>
      </c>
    </row>
    <row r="5444" spans="1:27" x14ac:dyDescent="0.25">
      <c r="A5444" s="2">
        <v>5443</v>
      </c>
      <c r="B5444" s="3" t="s">
        <v>414</v>
      </c>
      <c r="C5444" s="3" t="s">
        <v>28</v>
      </c>
      <c r="D5444" s="3" t="s">
        <v>415</v>
      </c>
      <c r="E5444" s="3" t="s">
        <v>416</v>
      </c>
      <c r="F5444" s="3">
        <v>0.35</v>
      </c>
      <c r="G5444" s="3">
        <v>0.47</v>
      </c>
      <c r="H5444" s="3" t="s">
        <v>64</v>
      </c>
      <c r="I5444" s="2">
        <v>6300</v>
      </c>
      <c r="J5444" s="3" t="s">
        <v>99</v>
      </c>
      <c r="K5444" s="2">
        <v>6300</v>
      </c>
      <c r="L5444" s="3" t="s">
        <v>64</v>
      </c>
      <c r="M5444" s="3" t="s">
        <v>34</v>
      </c>
      <c r="N5444" s="3" t="s">
        <v>35</v>
      </c>
      <c r="O5444" s="3"/>
      <c r="P5444" s="3"/>
      <c r="Q5444" s="3"/>
      <c r="R5444" s="3">
        <v>0</v>
      </c>
      <c r="S5444" s="3">
        <v>1</v>
      </c>
      <c r="T5444" s="2">
        <v>213</v>
      </c>
      <c r="U5444" s="3">
        <v>61.951078245246265</v>
      </c>
      <c r="V5444" s="3">
        <v>357.45955309407526</v>
      </c>
      <c r="W5444" s="3">
        <v>35.056714649963837</v>
      </c>
      <c r="X5444" s="3">
        <v>140799.15313649471</v>
      </c>
      <c r="Y5444" s="3">
        <v>357.45955309407526</v>
      </c>
      <c r="Z5444" s="3">
        <v>35.056683658305538</v>
      </c>
      <c r="AA5444" s="3">
        <v>140799.15313649471</v>
      </c>
    </row>
    <row r="5445" spans="1:27" x14ac:dyDescent="0.25">
      <c r="A5445" s="2">
        <v>5444</v>
      </c>
      <c r="B5445" s="3" t="s">
        <v>414</v>
      </c>
      <c r="C5445" s="3" t="s">
        <v>28</v>
      </c>
      <c r="D5445" s="3" t="s">
        <v>415</v>
      </c>
      <c r="E5445" s="3" t="s">
        <v>416</v>
      </c>
      <c r="F5445" s="3">
        <v>0.35</v>
      </c>
      <c r="G5445" s="3">
        <v>0.47</v>
      </c>
      <c r="H5445" s="3" t="s">
        <v>64</v>
      </c>
      <c r="I5445" s="2">
        <v>6300</v>
      </c>
      <c r="J5445" s="3" t="s">
        <v>99</v>
      </c>
      <c r="K5445" s="2">
        <v>6300</v>
      </c>
      <c r="L5445" s="3" t="s">
        <v>64</v>
      </c>
      <c r="M5445" s="3" t="s">
        <v>422</v>
      </c>
      <c r="N5445" s="3" t="s">
        <v>422</v>
      </c>
      <c r="O5445" s="3"/>
      <c r="P5445" s="3"/>
      <c r="Q5445" s="3"/>
      <c r="R5445" s="3">
        <v>0</v>
      </c>
      <c r="S5445" s="3">
        <v>1</v>
      </c>
      <c r="T5445" s="2">
        <v>4870</v>
      </c>
      <c r="U5445" s="3">
        <v>1927.953276372426</v>
      </c>
      <c r="V5445" s="3">
        <v>6298.3611345300378</v>
      </c>
      <c r="W5445" s="3">
        <v>415.08567815467308</v>
      </c>
      <c r="X5445" s="3">
        <v>1911453.4030835598</v>
      </c>
      <c r="Y5445" s="3">
        <v>6298.3611345300378</v>
      </c>
      <c r="Z5445" s="3">
        <v>415.08531120090623</v>
      </c>
      <c r="AA5445" s="3">
        <v>1911453.4030835598</v>
      </c>
    </row>
    <row r="5446" spans="1:27" x14ac:dyDescent="0.25">
      <c r="A5446" s="2">
        <v>5445</v>
      </c>
      <c r="B5446" s="3" t="s">
        <v>414</v>
      </c>
      <c r="C5446" s="3" t="s">
        <v>28</v>
      </c>
      <c r="D5446" s="3" t="s">
        <v>415</v>
      </c>
      <c r="E5446" s="3" t="s">
        <v>416</v>
      </c>
      <c r="F5446" s="3">
        <v>0.35</v>
      </c>
      <c r="G5446" s="3">
        <v>0.47</v>
      </c>
      <c r="H5446" s="3" t="s">
        <v>64</v>
      </c>
      <c r="I5446" s="2">
        <v>6410</v>
      </c>
      <c r="J5446" s="3" t="s">
        <v>100</v>
      </c>
      <c r="K5446" s="2">
        <v>6410</v>
      </c>
      <c r="L5446" s="3" t="s">
        <v>64</v>
      </c>
      <c r="M5446" s="3" t="s">
        <v>33</v>
      </c>
      <c r="N5446" s="3" t="s">
        <v>33</v>
      </c>
      <c r="O5446" s="3"/>
      <c r="P5446" s="3"/>
      <c r="Q5446" s="3"/>
      <c r="R5446" s="3">
        <v>0</v>
      </c>
      <c r="S5446" s="3">
        <v>1</v>
      </c>
      <c r="T5446" s="2">
        <v>609</v>
      </c>
      <c r="U5446" s="3">
        <v>187.77290907831767</v>
      </c>
      <c r="V5446" s="3">
        <v>900.68374067174125</v>
      </c>
      <c r="W5446" s="3">
        <v>82.45585033981564</v>
      </c>
      <c r="X5446" s="3">
        <v>335604.66678995389</v>
      </c>
      <c r="Y5446" s="3">
        <v>900.68374067174125</v>
      </c>
      <c r="Z5446" s="3">
        <v>82.455777445262825</v>
      </c>
      <c r="AA5446" s="3">
        <v>335604.66678995389</v>
      </c>
    </row>
    <row r="5447" spans="1:27" x14ac:dyDescent="0.25">
      <c r="A5447" s="2">
        <v>5446</v>
      </c>
      <c r="B5447" s="3" t="s">
        <v>414</v>
      </c>
      <c r="C5447" s="3" t="s">
        <v>28</v>
      </c>
      <c r="D5447" s="3" t="s">
        <v>415</v>
      </c>
      <c r="E5447" s="3" t="s">
        <v>416</v>
      </c>
      <c r="F5447" s="3">
        <v>0.35</v>
      </c>
      <c r="G5447" s="3">
        <v>0.47</v>
      </c>
      <c r="H5447" s="3" t="s">
        <v>64</v>
      </c>
      <c r="I5447" s="2">
        <v>6410</v>
      </c>
      <c r="J5447" s="3" t="s">
        <v>100</v>
      </c>
      <c r="K5447" s="2">
        <v>6410</v>
      </c>
      <c r="L5447" s="3" t="s">
        <v>64</v>
      </c>
      <c r="M5447" s="3" t="s">
        <v>417</v>
      </c>
      <c r="N5447" s="3" t="s">
        <v>418</v>
      </c>
      <c r="O5447" s="3"/>
      <c r="P5447" s="3"/>
      <c r="Q5447" s="3"/>
      <c r="R5447" s="3">
        <v>0</v>
      </c>
      <c r="S5447" s="3">
        <v>1</v>
      </c>
      <c r="T5447" s="2">
        <v>198</v>
      </c>
      <c r="U5447" s="3">
        <v>38.719236783448821</v>
      </c>
      <c r="V5447" s="3">
        <v>131.36830758675811</v>
      </c>
      <c r="W5447" s="3">
        <v>11.573762005795702</v>
      </c>
      <c r="X5447" s="3">
        <v>46729.737687126042</v>
      </c>
      <c r="Y5447" s="3">
        <v>131.36830758675811</v>
      </c>
      <c r="Z5447" s="3">
        <v>11.573751774087425</v>
      </c>
      <c r="AA5447" s="3">
        <v>46729.737687126042</v>
      </c>
    </row>
    <row r="5448" spans="1:27" x14ac:dyDescent="0.25">
      <c r="A5448" s="2">
        <v>5447</v>
      </c>
      <c r="B5448" s="3" t="s">
        <v>414</v>
      </c>
      <c r="C5448" s="3" t="s">
        <v>28</v>
      </c>
      <c r="D5448" s="3" t="s">
        <v>415</v>
      </c>
      <c r="E5448" s="3" t="s">
        <v>416</v>
      </c>
      <c r="F5448" s="3">
        <v>0.35</v>
      </c>
      <c r="G5448" s="3">
        <v>0.47</v>
      </c>
      <c r="H5448" s="3" t="s">
        <v>64</v>
      </c>
      <c r="I5448" s="2">
        <v>6410</v>
      </c>
      <c r="J5448" s="3" t="s">
        <v>100</v>
      </c>
      <c r="K5448" s="2">
        <v>6410</v>
      </c>
      <c r="L5448" s="3" t="s">
        <v>64</v>
      </c>
      <c r="M5448" s="3" t="s">
        <v>420</v>
      </c>
      <c r="N5448" s="3" t="s">
        <v>421</v>
      </c>
      <c r="O5448" s="3"/>
      <c r="P5448" s="3"/>
      <c r="Q5448" s="3"/>
      <c r="R5448" s="3">
        <v>0</v>
      </c>
      <c r="S5448" s="3">
        <v>1</v>
      </c>
      <c r="T5448" s="2">
        <v>10</v>
      </c>
      <c r="U5448" s="3">
        <v>1.0598995125170212</v>
      </c>
      <c r="V5448" s="3">
        <v>3.2777613304118747</v>
      </c>
      <c r="W5448" s="3">
        <v>0.27676780711975618</v>
      </c>
      <c r="X5448" s="3">
        <v>1409.1552625012557</v>
      </c>
      <c r="Y5448" s="3">
        <v>3.2777613304118747</v>
      </c>
      <c r="Z5448" s="3">
        <v>0.27676756244499412</v>
      </c>
      <c r="AA5448" s="3">
        <v>1409.1552625012557</v>
      </c>
    </row>
    <row r="5449" spans="1:27" x14ac:dyDescent="0.25">
      <c r="A5449" s="2">
        <v>5448</v>
      </c>
      <c r="B5449" s="3" t="s">
        <v>414</v>
      </c>
      <c r="C5449" s="3" t="s">
        <v>28</v>
      </c>
      <c r="D5449" s="3" t="s">
        <v>415</v>
      </c>
      <c r="E5449" s="3" t="s">
        <v>416</v>
      </c>
      <c r="F5449" s="3">
        <v>0.35</v>
      </c>
      <c r="G5449" s="3">
        <v>0.47</v>
      </c>
      <c r="H5449" s="3" t="s">
        <v>64</v>
      </c>
      <c r="I5449" s="2">
        <v>6410</v>
      </c>
      <c r="J5449" s="3" t="s">
        <v>100</v>
      </c>
      <c r="K5449" s="2">
        <v>6410</v>
      </c>
      <c r="L5449" s="3" t="s">
        <v>64</v>
      </c>
      <c r="M5449" s="3" t="s">
        <v>423</v>
      </c>
      <c r="N5449" s="3" t="s">
        <v>424</v>
      </c>
      <c r="O5449" s="3"/>
      <c r="P5449" s="3"/>
      <c r="Q5449" s="3"/>
      <c r="R5449" s="3">
        <v>0</v>
      </c>
      <c r="S5449" s="3">
        <v>1</v>
      </c>
      <c r="T5449" s="2">
        <v>5</v>
      </c>
      <c r="U5449" s="3">
        <v>0.17312257357681279</v>
      </c>
      <c r="V5449" s="3">
        <v>1.3048932666932394</v>
      </c>
      <c r="W5449" s="3">
        <v>0.17222830294199956</v>
      </c>
      <c r="X5449" s="3">
        <v>669.70765963380268</v>
      </c>
      <c r="Y5449" s="3">
        <v>1.3048932666932394</v>
      </c>
      <c r="Z5449" s="3">
        <v>0.17222815068469963</v>
      </c>
      <c r="AA5449" s="3">
        <v>669.70765963380268</v>
      </c>
    </row>
    <row r="5450" spans="1:27" x14ac:dyDescent="0.25">
      <c r="A5450" s="2">
        <v>5449</v>
      </c>
      <c r="B5450" s="3" t="s">
        <v>414</v>
      </c>
      <c r="C5450" s="3" t="s">
        <v>28</v>
      </c>
      <c r="D5450" s="3" t="s">
        <v>415</v>
      </c>
      <c r="E5450" s="3" t="s">
        <v>416</v>
      </c>
      <c r="F5450" s="3">
        <v>0.35</v>
      </c>
      <c r="G5450" s="3">
        <v>0.47</v>
      </c>
      <c r="H5450" s="3" t="s">
        <v>64</v>
      </c>
      <c r="I5450" s="2">
        <v>6410</v>
      </c>
      <c r="J5450" s="3" t="s">
        <v>100</v>
      </c>
      <c r="K5450" s="2">
        <v>6410</v>
      </c>
      <c r="L5450" s="3" t="s">
        <v>64</v>
      </c>
      <c r="M5450" s="3" t="s">
        <v>426</v>
      </c>
      <c r="N5450" s="3" t="s">
        <v>35</v>
      </c>
      <c r="O5450" s="3"/>
      <c r="P5450" s="3"/>
      <c r="Q5450" s="3"/>
      <c r="R5450" s="3">
        <v>0</v>
      </c>
      <c r="S5450" s="3">
        <v>1</v>
      </c>
      <c r="T5450" s="2">
        <v>106</v>
      </c>
      <c r="U5450" s="3">
        <v>20.953788605275925</v>
      </c>
      <c r="V5450" s="3">
        <v>2.4811660064785288</v>
      </c>
      <c r="W5450" s="3">
        <v>0.1723266171991463</v>
      </c>
      <c r="X5450" s="3">
        <v>818.26392024004736</v>
      </c>
      <c r="Y5450" s="3">
        <v>2.4811660064785288</v>
      </c>
      <c r="Z5450" s="3">
        <v>0.1723264648549323</v>
      </c>
      <c r="AA5450" s="3">
        <v>818.26392024004736</v>
      </c>
    </row>
    <row r="5451" spans="1:27" x14ac:dyDescent="0.25">
      <c r="A5451" s="2">
        <v>5450</v>
      </c>
      <c r="B5451" s="3" t="s">
        <v>414</v>
      </c>
      <c r="C5451" s="3" t="s">
        <v>28</v>
      </c>
      <c r="D5451" s="3" t="s">
        <v>415</v>
      </c>
      <c r="E5451" s="3" t="s">
        <v>416</v>
      </c>
      <c r="F5451" s="3">
        <v>0.35</v>
      </c>
      <c r="G5451" s="3">
        <v>0.47</v>
      </c>
      <c r="H5451" s="3" t="s">
        <v>64</v>
      </c>
      <c r="I5451" s="2">
        <v>6410</v>
      </c>
      <c r="J5451" s="3" t="s">
        <v>100</v>
      </c>
      <c r="K5451" s="2">
        <v>6410</v>
      </c>
      <c r="L5451" s="3" t="s">
        <v>64</v>
      </c>
      <c r="M5451" s="3" t="s">
        <v>34</v>
      </c>
      <c r="N5451" s="3" t="s">
        <v>35</v>
      </c>
      <c r="O5451" s="3"/>
      <c r="P5451" s="3"/>
      <c r="Q5451" s="3"/>
      <c r="R5451" s="3">
        <v>0</v>
      </c>
      <c r="S5451" s="3">
        <v>1</v>
      </c>
      <c r="T5451" s="2">
        <v>844</v>
      </c>
      <c r="U5451" s="3">
        <v>187.93834508970414</v>
      </c>
      <c r="V5451" s="3">
        <v>536.0044810102163</v>
      </c>
      <c r="W5451" s="3">
        <v>51.892800089987986</v>
      </c>
      <c r="X5451" s="3">
        <v>214837.42424786554</v>
      </c>
      <c r="Y5451" s="3">
        <v>536.0044810102163</v>
      </c>
      <c r="Z5451" s="3">
        <v>51.89275421449905</v>
      </c>
      <c r="AA5451" s="3">
        <v>214837.42424786554</v>
      </c>
    </row>
    <row r="5452" spans="1:27" x14ac:dyDescent="0.25">
      <c r="A5452" s="2">
        <v>5451</v>
      </c>
      <c r="B5452" s="3" t="s">
        <v>414</v>
      </c>
      <c r="C5452" s="3" t="s">
        <v>28</v>
      </c>
      <c r="D5452" s="3" t="s">
        <v>415</v>
      </c>
      <c r="E5452" s="3" t="s">
        <v>416</v>
      </c>
      <c r="F5452" s="3">
        <v>0.35</v>
      </c>
      <c r="G5452" s="3">
        <v>0.47</v>
      </c>
      <c r="H5452" s="3" t="s">
        <v>64</v>
      </c>
      <c r="I5452" s="2">
        <v>6410</v>
      </c>
      <c r="J5452" s="3" t="s">
        <v>100</v>
      </c>
      <c r="K5452" s="2">
        <v>6410</v>
      </c>
      <c r="L5452" s="3" t="s">
        <v>64</v>
      </c>
      <c r="M5452" s="3" t="s">
        <v>422</v>
      </c>
      <c r="N5452" s="3" t="s">
        <v>422</v>
      </c>
      <c r="O5452" s="3"/>
      <c r="P5452" s="3"/>
      <c r="Q5452" s="3"/>
      <c r="R5452" s="3">
        <v>0</v>
      </c>
      <c r="S5452" s="3">
        <v>1</v>
      </c>
      <c r="T5452" s="2">
        <v>2000</v>
      </c>
      <c r="U5452" s="3">
        <v>655.05000207688283</v>
      </c>
      <c r="V5452" s="3">
        <v>2261.0663244884427</v>
      </c>
      <c r="W5452" s="3">
        <v>172.03696998471617</v>
      </c>
      <c r="X5452" s="3">
        <v>750214.45272699429</v>
      </c>
      <c r="Y5452" s="3">
        <v>2261.0663244884427</v>
      </c>
      <c r="Z5452" s="3">
        <v>172.03681789656281</v>
      </c>
      <c r="AA5452" s="3">
        <v>750214.45272699429</v>
      </c>
    </row>
    <row r="5453" spans="1:27" x14ac:dyDescent="0.25">
      <c r="A5453" s="2">
        <v>5452</v>
      </c>
      <c r="B5453" s="3" t="s">
        <v>414</v>
      </c>
      <c r="C5453" s="3" t="s">
        <v>28</v>
      </c>
      <c r="D5453" s="3" t="s">
        <v>415</v>
      </c>
      <c r="E5453" s="3" t="s">
        <v>416</v>
      </c>
      <c r="F5453" s="3">
        <v>0.35</v>
      </c>
      <c r="G5453" s="3">
        <v>0.47</v>
      </c>
      <c r="H5453" s="3" t="s">
        <v>64</v>
      </c>
      <c r="I5453" s="2">
        <v>6420</v>
      </c>
      <c r="J5453" s="3" t="s">
        <v>101</v>
      </c>
      <c r="K5453" s="2">
        <v>6420</v>
      </c>
      <c r="L5453" s="3" t="s">
        <v>64</v>
      </c>
      <c r="M5453" s="3" t="s">
        <v>33</v>
      </c>
      <c r="N5453" s="3" t="s">
        <v>33</v>
      </c>
      <c r="O5453" s="3"/>
      <c r="P5453" s="3"/>
      <c r="Q5453" s="3"/>
      <c r="R5453" s="3">
        <v>0</v>
      </c>
      <c r="S5453" s="3">
        <v>1</v>
      </c>
      <c r="T5453" s="2">
        <v>1572</v>
      </c>
      <c r="U5453" s="3">
        <v>383.5943179944469</v>
      </c>
      <c r="V5453" s="3">
        <v>1692.5029740087741</v>
      </c>
      <c r="W5453" s="3">
        <v>151.56083575616961</v>
      </c>
      <c r="X5453" s="3">
        <v>627354.05473826826</v>
      </c>
      <c r="Y5453" s="3">
        <v>1692.5029740087741</v>
      </c>
      <c r="Z5453" s="3">
        <v>151.56070176980819</v>
      </c>
      <c r="AA5453" s="3">
        <v>627354.05473826826</v>
      </c>
    </row>
    <row r="5454" spans="1:27" x14ac:dyDescent="0.25">
      <c r="A5454" s="2">
        <v>5453</v>
      </c>
      <c r="B5454" s="3" t="s">
        <v>414</v>
      </c>
      <c r="C5454" s="3" t="s">
        <v>28</v>
      </c>
      <c r="D5454" s="3" t="s">
        <v>415</v>
      </c>
      <c r="E5454" s="3" t="s">
        <v>416</v>
      </c>
      <c r="F5454" s="3">
        <v>0.35</v>
      </c>
      <c r="G5454" s="3">
        <v>0.47</v>
      </c>
      <c r="H5454" s="3" t="s">
        <v>64</v>
      </c>
      <c r="I5454" s="2">
        <v>6420</v>
      </c>
      <c r="J5454" s="3" t="s">
        <v>101</v>
      </c>
      <c r="K5454" s="2">
        <v>6420</v>
      </c>
      <c r="L5454" s="3" t="s">
        <v>64</v>
      </c>
      <c r="M5454" s="3" t="s">
        <v>426</v>
      </c>
      <c r="N5454" s="3" t="s">
        <v>35</v>
      </c>
      <c r="O5454" s="3"/>
      <c r="P5454" s="3"/>
      <c r="Q5454" s="3"/>
      <c r="R5454" s="3">
        <v>0</v>
      </c>
      <c r="S5454" s="3">
        <v>1</v>
      </c>
      <c r="T5454" s="2">
        <v>271</v>
      </c>
      <c r="U5454" s="3">
        <v>89.366362632991553</v>
      </c>
      <c r="V5454" s="3">
        <v>264.28982251183731</v>
      </c>
      <c r="W5454" s="3">
        <v>24.269873131209952</v>
      </c>
      <c r="X5454" s="3">
        <v>99715.131179259552</v>
      </c>
      <c r="Y5454" s="3">
        <v>264.28982251183731</v>
      </c>
      <c r="Z5454" s="3">
        <v>24.26985167558804</v>
      </c>
      <c r="AA5454" s="3">
        <v>99715.131179259552</v>
      </c>
    </row>
    <row r="5455" spans="1:27" x14ac:dyDescent="0.25">
      <c r="A5455" s="2">
        <v>5454</v>
      </c>
      <c r="B5455" s="3" t="s">
        <v>414</v>
      </c>
      <c r="C5455" s="3" t="s">
        <v>28</v>
      </c>
      <c r="D5455" s="3" t="s">
        <v>415</v>
      </c>
      <c r="E5455" s="3" t="s">
        <v>416</v>
      </c>
      <c r="F5455" s="3">
        <v>0.35</v>
      </c>
      <c r="G5455" s="3">
        <v>0.47</v>
      </c>
      <c r="H5455" s="3" t="s">
        <v>64</v>
      </c>
      <c r="I5455" s="2">
        <v>6420</v>
      </c>
      <c r="J5455" s="3" t="s">
        <v>101</v>
      </c>
      <c r="K5455" s="2">
        <v>6420</v>
      </c>
      <c r="L5455" s="3" t="s">
        <v>64</v>
      </c>
      <c r="M5455" s="3" t="s">
        <v>34</v>
      </c>
      <c r="N5455" s="3" t="s">
        <v>35</v>
      </c>
      <c r="O5455" s="3"/>
      <c r="P5455" s="3"/>
      <c r="Q5455" s="3"/>
      <c r="R5455" s="3">
        <v>0</v>
      </c>
      <c r="S5455" s="3">
        <v>1</v>
      </c>
      <c r="T5455" s="2">
        <v>9181</v>
      </c>
      <c r="U5455" s="3">
        <v>3415.9458864704429</v>
      </c>
      <c r="V5455" s="3">
        <v>15458.045024741634</v>
      </c>
      <c r="W5455" s="3">
        <v>1668.5893867187849</v>
      </c>
      <c r="X5455" s="3">
        <v>6568554.9036824992</v>
      </c>
      <c r="Y5455" s="3">
        <v>15458.045024741634</v>
      </c>
      <c r="Z5455" s="3">
        <v>1668.5879116133035</v>
      </c>
      <c r="AA5455" s="3">
        <v>6568554.9036824992</v>
      </c>
    </row>
    <row r="5456" spans="1:27" x14ac:dyDescent="0.25">
      <c r="A5456" s="2">
        <v>5455</v>
      </c>
      <c r="B5456" s="3" t="s">
        <v>414</v>
      </c>
      <c r="C5456" s="3" t="s">
        <v>28</v>
      </c>
      <c r="D5456" s="3" t="s">
        <v>415</v>
      </c>
      <c r="E5456" s="3" t="s">
        <v>416</v>
      </c>
      <c r="F5456" s="3">
        <v>0.35</v>
      </c>
      <c r="G5456" s="3">
        <v>0.47</v>
      </c>
      <c r="H5456" s="3" t="s">
        <v>64</v>
      </c>
      <c r="I5456" s="2">
        <v>6420</v>
      </c>
      <c r="J5456" s="3" t="s">
        <v>101</v>
      </c>
      <c r="K5456" s="2">
        <v>6420</v>
      </c>
      <c r="L5456" s="3" t="s">
        <v>64</v>
      </c>
      <c r="M5456" s="3" t="s">
        <v>422</v>
      </c>
      <c r="N5456" s="3" t="s">
        <v>422</v>
      </c>
      <c r="O5456" s="3"/>
      <c r="P5456" s="3"/>
      <c r="Q5456" s="3"/>
      <c r="R5456" s="3">
        <v>0</v>
      </c>
      <c r="S5456" s="3">
        <v>1</v>
      </c>
      <c r="T5456" s="2">
        <v>1216</v>
      </c>
      <c r="U5456" s="3">
        <v>450.6759567256093</v>
      </c>
      <c r="V5456" s="3">
        <v>1854.0784093203208</v>
      </c>
      <c r="W5456" s="3">
        <v>148.92498303323123</v>
      </c>
      <c r="X5456" s="3">
        <v>643024.97047468647</v>
      </c>
      <c r="Y5456" s="3">
        <v>1854.0784093203208</v>
      </c>
      <c r="Z5456" s="3">
        <v>148.92485137707837</v>
      </c>
      <c r="AA5456" s="3">
        <v>643024.97047468647</v>
      </c>
    </row>
    <row r="5457" spans="1:27" x14ac:dyDescent="0.25">
      <c r="A5457" s="2">
        <v>5456</v>
      </c>
      <c r="B5457" s="3" t="s">
        <v>414</v>
      </c>
      <c r="C5457" s="3" t="s">
        <v>28</v>
      </c>
      <c r="D5457" s="3" t="s">
        <v>415</v>
      </c>
      <c r="E5457" s="3" t="s">
        <v>416</v>
      </c>
      <c r="F5457" s="3">
        <v>0.35</v>
      </c>
      <c r="G5457" s="3">
        <v>0.47</v>
      </c>
      <c r="H5457" s="3" t="s">
        <v>64</v>
      </c>
      <c r="I5457" s="2">
        <v>6430</v>
      </c>
      <c r="J5457" s="3" t="s">
        <v>102</v>
      </c>
      <c r="K5457" s="2">
        <v>6430</v>
      </c>
      <c r="L5457" s="3" t="s">
        <v>64</v>
      </c>
      <c r="M5457" s="3" t="s">
        <v>33</v>
      </c>
      <c r="N5457" s="3" t="s">
        <v>33</v>
      </c>
      <c r="O5457" s="3"/>
      <c r="P5457" s="3"/>
      <c r="Q5457" s="3"/>
      <c r="R5457" s="3">
        <v>0</v>
      </c>
      <c r="S5457" s="3">
        <v>1</v>
      </c>
      <c r="T5457" s="2">
        <v>135</v>
      </c>
      <c r="U5457" s="3">
        <v>20.90542869762707</v>
      </c>
      <c r="V5457" s="3">
        <v>77.152206994328722</v>
      </c>
      <c r="W5457" s="3">
        <v>6.5791813647610509</v>
      </c>
      <c r="X5457" s="3">
        <v>36851.941105465688</v>
      </c>
      <c r="Y5457" s="3">
        <v>77.152206994328722</v>
      </c>
      <c r="Z5457" s="3">
        <v>6.5791755484789833</v>
      </c>
      <c r="AA5457" s="3">
        <v>36851.941105465688</v>
      </c>
    </row>
    <row r="5458" spans="1:27" x14ac:dyDescent="0.25">
      <c r="A5458" s="2">
        <v>5457</v>
      </c>
      <c r="B5458" s="3" t="s">
        <v>414</v>
      </c>
      <c r="C5458" s="3" t="s">
        <v>28</v>
      </c>
      <c r="D5458" s="3" t="s">
        <v>415</v>
      </c>
      <c r="E5458" s="3" t="s">
        <v>416</v>
      </c>
      <c r="F5458" s="3">
        <v>0.35</v>
      </c>
      <c r="G5458" s="3">
        <v>0.47</v>
      </c>
      <c r="H5458" s="3" t="s">
        <v>64</v>
      </c>
      <c r="I5458" s="2">
        <v>6430</v>
      </c>
      <c r="J5458" s="3" t="s">
        <v>102</v>
      </c>
      <c r="K5458" s="2">
        <v>6430</v>
      </c>
      <c r="L5458" s="3" t="s">
        <v>64</v>
      </c>
      <c r="M5458" s="3" t="s">
        <v>417</v>
      </c>
      <c r="N5458" s="3" t="s">
        <v>418</v>
      </c>
      <c r="O5458" s="3"/>
      <c r="P5458" s="3"/>
      <c r="Q5458" s="3"/>
      <c r="R5458" s="3">
        <v>0</v>
      </c>
      <c r="S5458" s="3">
        <v>1</v>
      </c>
      <c r="T5458" s="2">
        <v>105</v>
      </c>
      <c r="U5458" s="3">
        <v>23.090417189331127</v>
      </c>
      <c r="V5458" s="3">
        <v>58.552356328613151</v>
      </c>
      <c r="W5458" s="3">
        <v>4.3306432016042979</v>
      </c>
      <c r="X5458" s="3">
        <v>27557.975458254263</v>
      </c>
      <c r="Y5458" s="3">
        <v>58.552356328613151</v>
      </c>
      <c r="Z5458" s="3">
        <v>4.3306393731276245</v>
      </c>
      <c r="AA5458" s="3">
        <v>27557.975458254263</v>
      </c>
    </row>
    <row r="5459" spans="1:27" x14ac:dyDescent="0.25">
      <c r="A5459" s="2">
        <v>5458</v>
      </c>
      <c r="B5459" s="3" t="s">
        <v>414</v>
      </c>
      <c r="C5459" s="3" t="s">
        <v>28</v>
      </c>
      <c r="D5459" s="3" t="s">
        <v>415</v>
      </c>
      <c r="E5459" s="3" t="s">
        <v>416</v>
      </c>
      <c r="F5459" s="3">
        <v>0.35</v>
      </c>
      <c r="G5459" s="3">
        <v>0.47</v>
      </c>
      <c r="H5459" s="3" t="s">
        <v>64</v>
      </c>
      <c r="I5459" s="2">
        <v>6430</v>
      </c>
      <c r="J5459" s="3" t="s">
        <v>102</v>
      </c>
      <c r="K5459" s="2">
        <v>6430</v>
      </c>
      <c r="L5459" s="3" t="s">
        <v>64</v>
      </c>
      <c r="M5459" s="3" t="s">
        <v>420</v>
      </c>
      <c r="N5459" s="3" t="s">
        <v>421</v>
      </c>
      <c r="O5459" s="3"/>
      <c r="P5459" s="3"/>
      <c r="Q5459" s="3"/>
      <c r="R5459" s="3">
        <v>0</v>
      </c>
      <c r="S5459" s="3">
        <v>1</v>
      </c>
      <c r="T5459" s="2">
        <v>37</v>
      </c>
      <c r="U5459" s="3">
        <v>12.403868324600424</v>
      </c>
      <c r="V5459" s="3">
        <v>30.656914615020462</v>
      </c>
      <c r="W5459" s="3">
        <v>1.7577834651742008</v>
      </c>
      <c r="X5459" s="3">
        <v>16280.591682223197</v>
      </c>
      <c r="Y5459" s="3">
        <v>30.656914615020462</v>
      </c>
      <c r="Z5459" s="3">
        <v>1.7577819112172735</v>
      </c>
      <c r="AA5459" s="3">
        <v>16280.591682223197</v>
      </c>
    </row>
    <row r="5460" spans="1:27" x14ac:dyDescent="0.25">
      <c r="A5460" s="2">
        <v>5459</v>
      </c>
      <c r="B5460" s="3" t="s">
        <v>414</v>
      </c>
      <c r="C5460" s="3" t="s">
        <v>28</v>
      </c>
      <c r="D5460" s="3" t="s">
        <v>415</v>
      </c>
      <c r="E5460" s="3" t="s">
        <v>416</v>
      </c>
      <c r="F5460" s="3">
        <v>0.35</v>
      </c>
      <c r="G5460" s="3">
        <v>0.47</v>
      </c>
      <c r="H5460" s="3" t="s">
        <v>64</v>
      </c>
      <c r="I5460" s="2">
        <v>6430</v>
      </c>
      <c r="J5460" s="3" t="s">
        <v>102</v>
      </c>
      <c r="K5460" s="2">
        <v>6430</v>
      </c>
      <c r="L5460" s="3" t="s">
        <v>64</v>
      </c>
      <c r="M5460" s="3" t="s">
        <v>423</v>
      </c>
      <c r="N5460" s="3" t="s">
        <v>424</v>
      </c>
      <c r="O5460" s="3"/>
      <c r="P5460" s="3"/>
      <c r="Q5460" s="3"/>
      <c r="R5460" s="3">
        <v>0</v>
      </c>
      <c r="S5460" s="3">
        <v>1</v>
      </c>
      <c r="T5460" s="2">
        <v>4</v>
      </c>
      <c r="U5460" s="3">
        <v>0.37896667144962648</v>
      </c>
      <c r="V5460" s="3">
        <v>2.0511955130100152</v>
      </c>
      <c r="W5460" s="3">
        <v>0.26282834378307074</v>
      </c>
      <c r="X5460" s="3">
        <v>1147.5951024369554</v>
      </c>
      <c r="Y5460" s="3">
        <v>2.0511955130100152</v>
      </c>
      <c r="Z5460" s="3">
        <v>0.26282811143139934</v>
      </c>
      <c r="AA5460" s="3">
        <v>1147.5951024369554</v>
      </c>
    </row>
    <row r="5461" spans="1:27" x14ac:dyDescent="0.25">
      <c r="A5461" s="2">
        <v>5460</v>
      </c>
      <c r="B5461" s="3" t="s">
        <v>414</v>
      </c>
      <c r="C5461" s="3" t="s">
        <v>28</v>
      </c>
      <c r="D5461" s="3" t="s">
        <v>415</v>
      </c>
      <c r="E5461" s="3" t="s">
        <v>416</v>
      </c>
      <c r="F5461" s="3">
        <v>0.35</v>
      </c>
      <c r="G5461" s="3">
        <v>0.47</v>
      </c>
      <c r="H5461" s="3" t="s">
        <v>64</v>
      </c>
      <c r="I5461" s="2">
        <v>6430</v>
      </c>
      <c r="J5461" s="3" t="s">
        <v>102</v>
      </c>
      <c r="K5461" s="2">
        <v>6430</v>
      </c>
      <c r="L5461" s="3" t="s">
        <v>64</v>
      </c>
      <c r="M5461" s="3" t="s">
        <v>426</v>
      </c>
      <c r="N5461" s="3" t="s">
        <v>35</v>
      </c>
      <c r="O5461" s="3"/>
      <c r="P5461" s="3"/>
      <c r="Q5461" s="3"/>
      <c r="R5461" s="3">
        <v>0</v>
      </c>
      <c r="S5461" s="3">
        <v>1</v>
      </c>
      <c r="T5461" s="2">
        <v>548</v>
      </c>
      <c r="U5461" s="3">
        <v>231.73083326538833</v>
      </c>
      <c r="V5461" s="3">
        <v>126.72366946139279</v>
      </c>
      <c r="W5461" s="3">
        <v>17.352851949171093</v>
      </c>
      <c r="X5461" s="3">
        <v>64673.603523558042</v>
      </c>
      <c r="Y5461" s="3">
        <v>126.72366946139279</v>
      </c>
      <c r="Z5461" s="3">
        <v>17.352836608496347</v>
      </c>
      <c r="AA5461" s="3">
        <v>64673.603523558042</v>
      </c>
    </row>
    <row r="5462" spans="1:27" x14ac:dyDescent="0.25">
      <c r="A5462" s="2">
        <v>5461</v>
      </c>
      <c r="B5462" s="3" t="s">
        <v>414</v>
      </c>
      <c r="C5462" s="3" t="s">
        <v>28</v>
      </c>
      <c r="D5462" s="3" t="s">
        <v>415</v>
      </c>
      <c r="E5462" s="3" t="s">
        <v>416</v>
      </c>
      <c r="F5462" s="3">
        <v>0.35</v>
      </c>
      <c r="G5462" s="3">
        <v>0.47</v>
      </c>
      <c r="H5462" s="3" t="s">
        <v>64</v>
      </c>
      <c r="I5462" s="2">
        <v>6430</v>
      </c>
      <c r="J5462" s="3" t="s">
        <v>102</v>
      </c>
      <c r="K5462" s="2">
        <v>6430</v>
      </c>
      <c r="L5462" s="3" t="s">
        <v>64</v>
      </c>
      <c r="M5462" s="3" t="s">
        <v>34</v>
      </c>
      <c r="N5462" s="3" t="s">
        <v>35</v>
      </c>
      <c r="O5462" s="3"/>
      <c r="P5462" s="3"/>
      <c r="Q5462" s="3"/>
      <c r="R5462" s="3">
        <v>0</v>
      </c>
      <c r="S5462" s="3">
        <v>1</v>
      </c>
      <c r="T5462" s="2">
        <v>786</v>
      </c>
      <c r="U5462" s="3">
        <v>275.29780431865197</v>
      </c>
      <c r="V5462" s="3">
        <v>213.75610579756085</v>
      </c>
      <c r="W5462" s="3">
        <v>27.696203509795449</v>
      </c>
      <c r="X5462" s="3">
        <v>108683.75126485125</v>
      </c>
      <c r="Y5462" s="3">
        <v>213.75610579756085</v>
      </c>
      <c r="Z5462" s="3">
        <v>27.696179025148655</v>
      </c>
      <c r="AA5462" s="3">
        <v>108683.75126485125</v>
      </c>
    </row>
    <row r="5463" spans="1:27" x14ac:dyDescent="0.25">
      <c r="A5463" s="2">
        <v>5462</v>
      </c>
      <c r="B5463" s="3" t="s">
        <v>414</v>
      </c>
      <c r="C5463" s="3" t="s">
        <v>28</v>
      </c>
      <c r="D5463" s="3" t="s">
        <v>415</v>
      </c>
      <c r="E5463" s="3" t="s">
        <v>416</v>
      </c>
      <c r="F5463" s="3">
        <v>0.35</v>
      </c>
      <c r="G5463" s="3">
        <v>0.47</v>
      </c>
      <c r="H5463" s="3" t="s">
        <v>64</v>
      </c>
      <c r="I5463" s="2">
        <v>6430</v>
      </c>
      <c r="J5463" s="3" t="s">
        <v>102</v>
      </c>
      <c r="K5463" s="2">
        <v>6430</v>
      </c>
      <c r="L5463" s="3" t="s">
        <v>64</v>
      </c>
      <c r="M5463" s="3" t="s">
        <v>422</v>
      </c>
      <c r="N5463" s="3" t="s">
        <v>422</v>
      </c>
      <c r="O5463" s="3"/>
      <c r="P5463" s="3"/>
      <c r="Q5463" s="3"/>
      <c r="R5463" s="3">
        <v>0</v>
      </c>
      <c r="S5463" s="3">
        <v>1</v>
      </c>
      <c r="T5463" s="2">
        <v>292</v>
      </c>
      <c r="U5463" s="3">
        <v>54.863878174310607</v>
      </c>
      <c r="V5463" s="3">
        <v>131.286892338933</v>
      </c>
      <c r="W5463" s="3">
        <v>9.3500299458533203</v>
      </c>
      <c r="X5463" s="3">
        <v>63418.380712463004</v>
      </c>
      <c r="Y5463" s="3">
        <v>131.286892338933</v>
      </c>
      <c r="Z5463" s="3">
        <v>9.3500216800207596</v>
      </c>
      <c r="AA5463" s="3">
        <v>63418.380712463004</v>
      </c>
    </row>
    <row r="5464" spans="1:27" x14ac:dyDescent="0.25">
      <c r="A5464" s="2">
        <v>5463</v>
      </c>
      <c r="B5464" s="3" t="s">
        <v>414</v>
      </c>
      <c r="C5464" s="3" t="s">
        <v>28</v>
      </c>
      <c r="D5464" s="3" t="s">
        <v>415</v>
      </c>
      <c r="E5464" s="3" t="s">
        <v>416</v>
      </c>
      <c r="F5464" s="3">
        <v>0.35</v>
      </c>
      <c r="G5464" s="3">
        <v>0.47</v>
      </c>
      <c r="H5464" s="3" t="s">
        <v>64</v>
      </c>
      <c r="I5464" s="2">
        <v>6440</v>
      </c>
      <c r="J5464" s="3" t="s">
        <v>103</v>
      </c>
      <c r="K5464" s="2">
        <v>6440</v>
      </c>
      <c r="L5464" s="3" t="s">
        <v>64</v>
      </c>
      <c r="M5464" s="3" t="s">
        <v>33</v>
      </c>
      <c r="N5464" s="3" t="s">
        <v>33</v>
      </c>
      <c r="O5464" s="3"/>
      <c r="P5464" s="3"/>
      <c r="Q5464" s="3"/>
      <c r="R5464" s="3">
        <v>0</v>
      </c>
      <c r="S5464" s="3">
        <v>1</v>
      </c>
      <c r="T5464" s="2">
        <v>49</v>
      </c>
      <c r="U5464" s="3">
        <v>6.9582532523658616</v>
      </c>
      <c r="V5464" s="3">
        <v>27.543688221649582</v>
      </c>
      <c r="W5464" s="3">
        <v>2.7935497257786741</v>
      </c>
      <c r="X5464" s="3">
        <v>11928.236800705465</v>
      </c>
      <c r="Y5464" s="3">
        <v>27.543688221649582</v>
      </c>
      <c r="Z5464" s="3">
        <v>2.7935472561593899</v>
      </c>
      <c r="AA5464" s="3">
        <v>11928.236800705465</v>
      </c>
    </row>
    <row r="5465" spans="1:27" x14ac:dyDescent="0.25">
      <c r="A5465" s="2">
        <v>5464</v>
      </c>
      <c r="B5465" s="3" t="s">
        <v>414</v>
      </c>
      <c r="C5465" s="3" t="s">
        <v>28</v>
      </c>
      <c r="D5465" s="3" t="s">
        <v>415</v>
      </c>
      <c r="E5465" s="3" t="s">
        <v>416</v>
      </c>
      <c r="F5465" s="3">
        <v>0.35</v>
      </c>
      <c r="G5465" s="3">
        <v>0.47</v>
      </c>
      <c r="H5465" s="3" t="s">
        <v>64</v>
      </c>
      <c r="I5465" s="2">
        <v>6440</v>
      </c>
      <c r="J5465" s="3" t="s">
        <v>103</v>
      </c>
      <c r="K5465" s="2">
        <v>6440</v>
      </c>
      <c r="L5465" s="3" t="s">
        <v>64</v>
      </c>
      <c r="M5465" s="3" t="s">
        <v>417</v>
      </c>
      <c r="N5465" s="3" t="s">
        <v>418</v>
      </c>
      <c r="O5465" s="3"/>
      <c r="P5465" s="3"/>
      <c r="Q5465" s="3"/>
      <c r="R5465" s="3">
        <v>0</v>
      </c>
      <c r="S5465" s="3">
        <v>1</v>
      </c>
      <c r="T5465" s="2">
        <v>3</v>
      </c>
      <c r="U5465" s="3">
        <v>1.415776312237391E-3</v>
      </c>
      <c r="V5465" s="3">
        <v>8.7646089199542535E-3</v>
      </c>
      <c r="W5465" s="3">
        <v>1.0479201904707593E-3</v>
      </c>
      <c r="X5465" s="3">
        <v>4.2493011690057889</v>
      </c>
      <c r="Y5465" s="3">
        <v>8.7646089199542535E-3</v>
      </c>
      <c r="Z5465" s="3">
        <v>1.0479192640637991E-3</v>
      </c>
      <c r="AA5465" s="3">
        <v>4.2493011690057889</v>
      </c>
    </row>
    <row r="5466" spans="1:27" x14ac:dyDescent="0.25">
      <c r="A5466" s="2">
        <v>5465</v>
      </c>
      <c r="B5466" s="3" t="s">
        <v>414</v>
      </c>
      <c r="C5466" s="3" t="s">
        <v>28</v>
      </c>
      <c r="D5466" s="3" t="s">
        <v>415</v>
      </c>
      <c r="E5466" s="3" t="s">
        <v>416</v>
      </c>
      <c r="F5466" s="3">
        <v>0.35</v>
      </c>
      <c r="G5466" s="3">
        <v>0.47</v>
      </c>
      <c r="H5466" s="3" t="s">
        <v>64</v>
      </c>
      <c r="I5466" s="2">
        <v>6440</v>
      </c>
      <c r="J5466" s="3" t="s">
        <v>103</v>
      </c>
      <c r="K5466" s="2">
        <v>6440</v>
      </c>
      <c r="L5466" s="3" t="s">
        <v>64</v>
      </c>
      <c r="M5466" s="3" t="s">
        <v>422</v>
      </c>
      <c r="N5466" s="3" t="s">
        <v>422</v>
      </c>
      <c r="O5466" s="3"/>
      <c r="P5466" s="3"/>
      <c r="Q5466" s="3"/>
      <c r="R5466" s="3">
        <v>0</v>
      </c>
      <c r="S5466" s="3">
        <v>1</v>
      </c>
      <c r="T5466" s="2">
        <v>27</v>
      </c>
      <c r="U5466" s="3">
        <v>2.9576273642505364</v>
      </c>
      <c r="V5466" s="3">
        <v>14.695108958978267</v>
      </c>
      <c r="W5466" s="3">
        <v>1.5895875676474867</v>
      </c>
      <c r="X5466" s="3">
        <v>5809.2737207421133</v>
      </c>
      <c r="Y5466" s="3">
        <v>14.695108958978267</v>
      </c>
      <c r="Z5466" s="3">
        <v>1.5895861623830394</v>
      </c>
      <c r="AA5466" s="3">
        <v>5809.2737207421133</v>
      </c>
    </row>
    <row r="5467" spans="1:27" x14ac:dyDescent="0.25">
      <c r="A5467" s="2">
        <v>5466</v>
      </c>
      <c r="B5467" s="3" t="s">
        <v>414</v>
      </c>
      <c r="C5467" s="3" t="s">
        <v>28</v>
      </c>
      <c r="D5467" s="3" t="s">
        <v>415</v>
      </c>
      <c r="E5467" s="3" t="s">
        <v>416</v>
      </c>
      <c r="F5467" s="3">
        <v>0.35</v>
      </c>
      <c r="G5467" s="3">
        <v>0.47</v>
      </c>
      <c r="H5467" s="3" t="s">
        <v>64</v>
      </c>
      <c r="I5467" s="2">
        <v>6460</v>
      </c>
      <c r="J5467" s="3" t="s">
        <v>104</v>
      </c>
      <c r="K5467" s="2">
        <v>6460</v>
      </c>
      <c r="L5467" s="3" t="s">
        <v>64</v>
      </c>
      <c r="M5467" s="3" t="s">
        <v>33</v>
      </c>
      <c r="N5467" s="3" t="s">
        <v>33</v>
      </c>
      <c r="O5467" s="3"/>
      <c r="P5467" s="3"/>
      <c r="Q5467" s="3"/>
      <c r="R5467" s="3">
        <v>0</v>
      </c>
      <c r="S5467" s="3">
        <v>1</v>
      </c>
      <c r="T5467" s="2">
        <v>817</v>
      </c>
      <c r="U5467" s="3">
        <v>214.88187329837535</v>
      </c>
      <c r="V5467" s="3">
        <v>1042.3031272578276</v>
      </c>
      <c r="W5467" s="3">
        <v>99.966837837506048</v>
      </c>
      <c r="X5467" s="3">
        <v>381564.63002641755</v>
      </c>
      <c r="Y5467" s="3">
        <v>1042.3031272578276</v>
      </c>
      <c r="Z5467" s="3">
        <v>99.966749462479783</v>
      </c>
      <c r="AA5467" s="3">
        <v>381564.63002641755</v>
      </c>
    </row>
    <row r="5468" spans="1:27" x14ac:dyDescent="0.25">
      <c r="A5468" s="2">
        <v>5467</v>
      </c>
      <c r="B5468" s="3" t="s">
        <v>414</v>
      </c>
      <c r="C5468" s="3" t="s">
        <v>28</v>
      </c>
      <c r="D5468" s="3" t="s">
        <v>415</v>
      </c>
      <c r="E5468" s="3" t="s">
        <v>416</v>
      </c>
      <c r="F5468" s="3">
        <v>0.35</v>
      </c>
      <c r="G5468" s="3">
        <v>0.47</v>
      </c>
      <c r="H5468" s="3" t="s">
        <v>64</v>
      </c>
      <c r="I5468" s="2">
        <v>6460</v>
      </c>
      <c r="J5468" s="3" t="s">
        <v>104</v>
      </c>
      <c r="K5468" s="2">
        <v>6460</v>
      </c>
      <c r="L5468" s="3" t="s">
        <v>64</v>
      </c>
      <c r="M5468" s="3" t="s">
        <v>417</v>
      </c>
      <c r="N5468" s="3" t="s">
        <v>418</v>
      </c>
      <c r="O5468" s="3"/>
      <c r="P5468" s="3"/>
      <c r="Q5468" s="3"/>
      <c r="R5468" s="3">
        <v>0</v>
      </c>
      <c r="S5468" s="3">
        <v>1</v>
      </c>
      <c r="T5468" s="2">
        <v>287</v>
      </c>
      <c r="U5468" s="3">
        <v>64.731468429873743</v>
      </c>
      <c r="V5468" s="3">
        <v>215.89900698541138</v>
      </c>
      <c r="W5468" s="3">
        <v>15.874249013832644</v>
      </c>
      <c r="X5468" s="3">
        <v>70380.986311878005</v>
      </c>
      <c r="Y5468" s="3">
        <v>215.89900698541138</v>
      </c>
      <c r="Z5468" s="3">
        <v>15.874234980307083</v>
      </c>
      <c r="AA5468" s="3">
        <v>70380.986311878005</v>
      </c>
    </row>
    <row r="5469" spans="1:27" x14ac:dyDescent="0.25">
      <c r="A5469" s="2">
        <v>5468</v>
      </c>
      <c r="B5469" s="3" t="s">
        <v>414</v>
      </c>
      <c r="C5469" s="3" t="s">
        <v>28</v>
      </c>
      <c r="D5469" s="3" t="s">
        <v>415</v>
      </c>
      <c r="E5469" s="3" t="s">
        <v>416</v>
      </c>
      <c r="F5469" s="3">
        <v>0.35</v>
      </c>
      <c r="G5469" s="3">
        <v>0.47</v>
      </c>
      <c r="H5469" s="3" t="s">
        <v>64</v>
      </c>
      <c r="I5469" s="2">
        <v>6460</v>
      </c>
      <c r="J5469" s="3" t="s">
        <v>104</v>
      </c>
      <c r="K5469" s="2">
        <v>6460</v>
      </c>
      <c r="L5469" s="3" t="s">
        <v>64</v>
      </c>
      <c r="M5469" s="3" t="s">
        <v>420</v>
      </c>
      <c r="N5469" s="3" t="s">
        <v>421</v>
      </c>
      <c r="O5469" s="3"/>
      <c r="P5469" s="3"/>
      <c r="Q5469" s="3"/>
      <c r="R5469" s="3">
        <v>0</v>
      </c>
      <c r="S5469" s="3">
        <v>1</v>
      </c>
      <c r="T5469" s="2">
        <v>14</v>
      </c>
      <c r="U5469" s="3">
        <v>3.5143604489222215</v>
      </c>
      <c r="V5469" s="3">
        <v>14.059799217716861</v>
      </c>
      <c r="W5469" s="3">
        <v>1.1865461422677643</v>
      </c>
      <c r="X5469" s="3">
        <v>4975.6517272025712</v>
      </c>
      <c r="Y5469" s="3">
        <v>14.059799217716861</v>
      </c>
      <c r="Z5469" s="3">
        <v>1.1865450933094421</v>
      </c>
      <c r="AA5469" s="3">
        <v>4975.6517272025712</v>
      </c>
    </row>
    <row r="5470" spans="1:27" x14ac:dyDescent="0.25">
      <c r="A5470" s="2">
        <v>5469</v>
      </c>
      <c r="B5470" s="3" t="s">
        <v>414</v>
      </c>
      <c r="C5470" s="3" t="s">
        <v>28</v>
      </c>
      <c r="D5470" s="3" t="s">
        <v>415</v>
      </c>
      <c r="E5470" s="3" t="s">
        <v>416</v>
      </c>
      <c r="F5470" s="3">
        <v>0.35</v>
      </c>
      <c r="G5470" s="3">
        <v>0.47</v>
      </c>
      <c r="H5470" s="3" t="s">
        <v>64</v>
      </c>
      <c r="I5470" s="2">
        <v>6460</v>
      </c>
      <c r="J5470" s="3" t="s">
        <v>104</v>
      </c>
      <c r="K5470" s="2">
        <v>6460</v>
      </c>
      <c r="L5470" s="3" t="s">
        <v>64</v>
      </c>
      <c r="M5470" s="3" t="s">
        <v>423</v>
      </c>
      <c r="N5470" s="3" t="s">
        <v>424</v>
      </c>
      <c r="O5470" s="3"/>
      <c r="P5470" s="3"/>
      <c r="Q5470" s="3"/>
      <c r="R5470" s="3">
        <v>0</v>
      </c>
      <c r="S5470" s="3">
        <v>1</v>
      </c>
      <c r="T5470" s="2">
        <v>29</v>
      </c>
      <c r="U5470" s="3">
        <v>3.1579286959214143</v>
      </c>
      <c r="V5470" s="3">
        <v>14.203990246990845</v>
      </c>
      <c r="W5470" s="3">
        <v>1.5916458404186389</v>
      </c>
      <c r="X5470" s="3">
        <v>6476.4444998679455</v>
      </c>
      <c r="Y5470" s="3">
        <v>14.203990246990845</v>
      </c>
      <c r="Z5470" s="3">
        <v>1.5916444333345887</v>
      </c>
      <c r="AA5470" s="3">
        <v>6476.4444998679455</v>
      </c>
    </row>
    <row r="5471" spans="1:27" x14ac:dyDescent="0.25">
      <c r="A5471" s="2">
        <v>5470</v>
      </c>
      <c r="B5471" s="3" t="s">
        <v>414</v>
      </c>
      <c r="C5471" s="3" t="s">
        <v>28</v>
      </c>
      <c r="D5471" s="3" t="s">
        <v>415</v>
      </c>
      <c r="E5471" s="3" t="s">
        <v>416</v>
      </c>
      <c r="F5471" s="3">
        <v>0.35</v>
      </c>
      <c r="G5471" s="3">
        <v>0.47</v>
      </c>
      <c r="H5471" s="3" t="s">
        <v>64</v>
      </c>
      <c r="I5471" s="2">
        <v>6460</v>
      </c>
      <c r="J5471" s="3" t="s">
        <v>104</v>
      </c>
      <c r="K5471" s="2">
        <v>6460</v>
      </c>
      <c r="L5471" s="3" t="s">
        <v>64</v>
      </c>
      <c r="M5471" s="3" t="s">
        <v>426</v>
      </c>
      <c r="N5471" s="3" t="s">
        <v>35</v>
      </c>
      <c r="O5471" s="3"/>
      <c r="P5471" s="3"/>
      <c r="Q5471" s="3"/>
      <c r="R5471" s="3">
        <v>0</v>
      </c>
      <c r="S5471" s="3">
        <v>1</v>
      </c>
      <c r="T5471" s="2">
        <v>669</v>
      </c>
      <c r="U5471" s="3">
        <v>227.01146226298061</v>
      </c>
      <c r="V5471" s="3">
        <v>10.966755986754038</v>
      </c>
      <c r="W5471" s="3">
        <v>0.86291418783749463</v>
      </c>
      <c r="X5471" s="3">
        <v>3790.6233502372925</v>
      </c>
      <c r="Y5471" s="3">
        <v>10.966755986754038</v>
      </c>
      <c r="Z5471" s="3">
        <v>0.86291342498387502</v>
      </c>
      <c r="AA5471" s="3">
        <v>3790.6233502372925</v>
      </c>
    </row>
    <row r="5472" spans="1:27" x14ac:dyDescent="0.25">
      <c r="A5472" s="2">
        <v>5471</v>
      </c>
      <c r="B5472" s="3" t="s">
        <v>414</v>
      </c>
      <c r="C5472" s="3" t="s">
        <v>28</v>
      </c>
      <c r="D5472" s="3" t="s">
        <v>415</v>
      </c>
      <c r="E5472" s="3" t="s">
        <v>416</v>
      </c>
      <c r="F5472" s="3">
        <v>0.35</v>
      </c>
      <c r="G5472" s="3">
        <v>0.47</v>
      </c>
      <c r="H5472" s="3" t="s">
        <v>64</v>
      </c>
      <c r="I5472" s="2">
        <v>6460</v>
      </c>
      <c r="J5472" s="3" t="s">
        <v>104</v>
      </c>
      <c r="K5472" s="2">
        <v>6460</v>
      </c>
      <c r="L5472" s="3" t="s">
        <v>64</v>
      </c>
      <c r="M5472" s="3" t="s">
        <v>34</v>
      </c>
      <c r="N5472" s="3" t="s">
        <v>35</v>
      </c>
      <c r="O5472" s="3"/>
      <c r="P5472" s="3"/>
      <c r="Q5472" s="3"/>
      <c r="R5472" s="3">
        <v>0</v>
      </c>
      <c r="S5472" s="3">
        <v>1</v>
      </c>
      <c r="T5472" s="2">
        <v>1606</v>
      </c>
      <c r="U5472" s="3">
        <v>380.63953801649126</v>
      </c>
      <c r="V5472" s="3">
        <v>1575.0301982706362</v>
      </c>
      <c r="W5472" s="3">
        <v>159.05668840200136</v>
      </c>
      <c r="X5472" s="3">
        <v>640777.17114876257</v>
      </c>
      <c r="Y5472" s="3">
        <v>1575.0301982706362</v>
      </c>
      <c r="Z5472" s="3">
        <v>159.05654778898059</v>
      </c>
      <c r="AA5472" s="3">
        <v>640777.17114876257</v>
      </c>
    </row>
    <row r="5473" spans="1:29" x14ac:dyDescent="0.25">
      <c r="A5473" s="2">
        <v>5472</v>
      </c>
      <c r="B5473" s="3" t="s">
        <v>414</v>
      </c>
      <c r="C5473" s="3" t="s">
        <v>28</v>
      </c>
      <c r="D5473" s="3" t="s">
        <v>415</v>
      </c>
      <c r="E5473" s="3" t="s">
        <v>416</v>
      </c>
      <c r="F5473" s="3">
        <v>0.35</v>
      </c>
      <c r="G5473" s="3">
        <v>0.47</v>
      </c>
      <c r="H5473" s="3" t="s">
        <v>64</v>
      </c>
      <c r="I5473" s="2">
        <v>6460</v>
      </c>
      <c r="J5473" s="3" t="s">
        <v>104</v>
      </c>
      <c r="K5473" s="2">
        <v>6460</v>
      </c>
      <c r="L5473" s="3" t="s">
        <v>64</v>
      </c>
      <c r="M5473" s="3" t="s">
        <v>431</v>
      </c>
      <c r="N5473" s="3" t="s">
        <v>35</v>
      </c>
      <c r="O5473" s="3"/>
      <c r="P5473" s="3"/>
      <c r="Q5473" s="3"/>
      <c r="R5473" s="3">
        <v>0</v>
      </c>
      <c r="S5473" s="3">
        <v>1</v>
      </c>
      <c r="T5473" s="2">
        <v>1</v>
      </c>
      <c r="U5473" s="3">
        <v>5.1930293764817399E-3</v>
      </c>
      <c r="V5473" s="3">
        <v>3.9748508321196807E-2</v>
      </c>
      <c r="W5473" s="3">
        <v>4.9590293556253844E-3</v>
      </c>
      <c r="X5473" s="3">
        <v>18.73517166371461</v>
      </c>
      <c r="Y5473" s="3">
        <v>3.9748508321196807E-2</v>
      </c>
      <c r="Z5473" s="3">
        <v>4.9590249716280604E-3</v>
      </c>
      <c r="AA5473" s="3">
        <v>18.73517166371461</v>
      </c>
    </row>
    <row r="5474" spans="1:29" x14ac:dyDescent="0.25">
      <c r="A5474" s="2">
        <v>5473</v>
      </c>
      <c r="B5474" s="3" t="s">
        <v>414</v>
      </c>
      <c r="C5474" s="3" t="s">
        <v>28</v>
      </c>
      <c r="D5474" s="3" t="s">
        <v>415</v>
      </c>
      <c r="E5474" s="3" t="s">
        <v>416</v>
      </c>
      <c r="F5474" s="3">
        <v>0.35</v>
      </c>
      <c r="G5474" s="3">
        <v>0.47</v>
      </c>
      <c r="H5474" s="3" t="s">
        <v>64</v>
      </c>
      <c r="I5474" s="2">
        <v>6460</v>
      </c>
      <c r="J5474" s="3" t="s">
        <v>104</v>
      </c>
      <c r="K5474" s="2">
        <v>6460</v>
      </c>
      <c r="L5474" s="3" t="s">
        <v>64</v>
      </c>
      <c r="M5474" s="3" t="s">
        <v>422</v>
      </c>
      <c r="N5474" s="3" t="s">
        <v>422</v>
      </c>
      <c r="O5474" s="3"/>
      <c r="P5474" s="3"/>
      <c r="Q5474" s="3"/>
      <c r="R5474" s="3">
        <v>0</v>
      </c>
      <c r="S5474" s="3">
        <v>1</v>
      </c>
      <c r="T5474" s="2">
        <v>1714</v>
      </c>
      <c r="U5474" s="3">
        <v>501.72086823992765</v>
      </c>
      <c r="V5474" s="3">
        <v>1694.9412839479189</v>
      </c>
      <c r="W5474" s="3">
        <v>117.33396279133076</v>
      </c>
      <c r="X5474" s="3">
        <v>534209.82164923998</v>
      </c>
      <c r="Y5474" s="3">
        <v>1694.9412839479189</v>
      </c>
      <c r="Z5474" s="3">
        <v>117.33385906301149</v>
      </c>
      <c r="AA5474" s="3">
        <v>534209.82164923998</v>
      </c>
    </row>
    <row r="5475" spans="1:29" x14ac:dyDescent="0.25">
      <c r="A5475" s="2">
        <v>5474</v>
      </c>
      <c r="B5475" s="3" t="s">
        <v>414</v>
      </c>
      <c r="C5475" s="3" t="s">
        <v>28</v>
      </c>
      <c r="D5475" s="3" t="s">
        <v>415</v>
      </c>
      <c r="E5475" s="3" t="s">
        <v>416</v>
      </c>
      <c r="F5475" s="3">
        <v>0.35</v>
      </c>
      <c r="G5475" s="3">
        <v>0.47</v>
      </c>
      <c r="H5475" s="3" t="s">
        <v>64</v>
      </c>
      <c r="I5475" s="2">
        <v>6500</v>
      </c>
      <c r="J5475" s="3" t="s">
        <v>105</v>
      </c>
      <c r="K5475" s="2">
        <v>6500</v>
      </c>
      <c r="L5475" s="3" t="s">
        <v>64</v>
      </c>
      <c r="M5475" s="3" t="s">
        <v>33</v>
      </c>
      <c r="N5475" s="3" t="s">
        <v>33</v>
      </c>
      <c r="O5475" s="3"/>
      <c r="P5475" s="3"/>
      <c r="Q5475" s="3"/>
      <c r="R5475" s="3">
        <v>0</v>
      </c>
      <c r="S5475" s="3">
        <v>1</v>
      </c>
      <c r="T5475" s="2">
        <v>40</v>
      </c>
      <c r="U5475" s="3">
        <v>5.5915677294181734</v>
      </c>
      <c r="V5475" s="3">
        <v>16.95168773784334</v>
      </c>
      <c r="W5475" s="3">
        <v>1.2877403636071336</v>
      </c>
      <c r="X5475" s="3">
        <v>5601.2750085555872</v>
      </c>
      <c r="Y5475" s="3">
        <v>16.95168773784334</v>
      </c>
      <c r="Z5475" s="3">
        <v>1.2877392251887225</v>
      </c>
      <c r="AA5475" s="3">
        <v>5601.2750085555872</v>
      </c>
    </row>
    <row r="5476" spans="1:29" x14ac:dyDescent="0.25">
      <c r="A5476" s="2">
        <v>5475</v>
      </c>
      <c r="B5476" s="3" t="s">
        <v>414</v>
      </c>
      <c r="C5476" s="3" t="s">
        <v>28</v>
      </c>
      <c r="D5476" s="3" t="s">
        <v>415</v>
      </c>
      <c r="E5476" s="3" t="s">
        <v>416</v>
      </c>
      <c r="F5476" s="3">
        <v>0.35</v>
      </c>
      <c r="G5476" s="3">
        <v>0.47</v>
      </c>
      <c r="H5476" s="3" t="s">
        <v>64</v>
      </c>
      <c r="I5476" s="2">
        <v>6500</v>
      </c>
      <c r="J5476" s="3" t="s">
        <v>105</v>
      </c>
      <c r="K5476" s="2">
        <v>6500</v>
      </c>
      <c r="L5476" s="3" t="s">
        <v>64</v>
      </c>
      <c r="M5476" s="3" t="s">
        <v>34</v>
      </c>
      <c r="N5476" s="3" t="s">
        <v>35</v>
      </c>
      <c r="O5476" s="3"/>
      <c r="P5476" s="3"/>
      <c r="Q5476" s="3"/>
      <c r="R5476" s="3">
        <v>0</v>
      </c>
      <c r="S5476" s="3">
        <v>1</v>
      </c>
      <c r="T5476" s="2">
        <v>777</v>
      </c>
      <c r="U5476" s="3">
        <v>201.38081490005482</v>
      </c>
      <c r="V5476" s="3">
        <v>1111.9666145077695</v>
      </c>
      <c r="W5476" s="3">
        <v>122.33426214109011</v>
      </c>
      <c r="X5476" s="3">
        <v>478699.98774800129</v>
      </c>
      <c r="Y5476" s="3">
        <v>1111.9666145077695</v>
      </c>
      <c r="Z5476" s="3">
        <v>122.33415399228917</v>
      </c>
      <c r="AA5476" s="3">
        <v>478699.98774800129</v>
      </c>
    </row>
    <row r="5477" spans="1:29" x14ac:dyDescent="0.25">
      <c r="A5477" s="2">
        <v>5476</v>
      </c>
      <c r="B5477" s="3" t="s">
        <v>414</v>
      </c>
      <c r="C5477" s="3" t="s">
        <v>28</v>
      </c>
      <c r="D5477" s="3" t="s">
        <v>415</v>
      </c>
      <c r="E5477" s="3" t="s">
        <v>416</v>
      </c>
      <c r="F5477" s="3">
        <v>0.35</v>
      </c>
      <c r="G5477" s="3">
        <v>0.47</v>
      </c>
      <c r="H5477" s="3" t="s">
        <v>64</v>
      </c>
      <c r="I5477" s="2">
        <v>7400</v>
      </c>
      <c r="J5477" s="3" t="s">
        <v>127</v>
      </c>
      <c r="K5477" s="2">
        <v>3000</v>
      </c>
      <c r="L5477" s="3"/>
      <c r="M5477" s="3" t="s">
        <v>417</v>
      </c>
      <c r="N5477" s="3" t="s">
        <v>418</v>
      </c>
      <c r="O5477" s="3"/>
      <c r="P5477" s="3"/>
      <c r="Q5477" s="3"/>
      <c r="R5477" s="3">
        <v>0</v>
      </c>
      <c r="S5477" s="3">
        <v>1</v>
      </c>
      <c r="T5477" s="2">
        <v>2</v>
      </c>
      <c r="U5477" s="3">
        <v>1.0638958345503894E-4</v>
      </c>
      <c r="V5477" s="3">
        <v>1.3288315306023198E-4</v>
      </c>
      <c r="W5477" s="3">
        <v>6.9124745551663475E-6</v>
      </c>
      <c r="X5477" s="3">
        <v>0.11874333362638641</v>
      </c>
      <c r="Y5477" s="3">
        <v>1.3288315306023198E-4</v>
      </c>
      <c r="Z5477" s="3">
        <v>6.9124684442386098E-6</v>
      </c>
      <c r="AA5477" s="3">
        <v>0.11874333362638641</v>
      </c>
    </row>
    <row r="5478" spans="1:29" x14ac:dyDescent="0.25">
      <c r="A5478" s="2">
        <v>5477</v>
      </c>
      <c r="B5478" s="3" t="s">
        <v>414</v>
      </c>
      <c r="C5478" s="3" t="s">
        <v>28</v>
      </c>
      <c r="D5478" s="3" t="s">
        <v>415</v>
      </c>
      <c r="E5478" s="3" t="s">
        <v>416</v>
      </c>
      <c r="F5478" s="3">
        <v>0.35</v>
      </c>
      <c r="G5478" s="3">
        <v>0.47</v>
      </c>
      <c r="H5478" s="3" t="s">
        <v>422</v>
      </c>
      <c r="I5478" s="2">
        <v>1100</v>
      </c>
      <c r="J5478" s="3" t="s">
        <v>42</v>
      </c>
      <c r="K5478" s="2">
        <v>1100</v>
      </c>
      <c r="L5478" s="3"/>
      <c r="M5478" s="3" t="s">
        <v>422</v>
      </c>
      <c r="N5478" s="3" t="s">
        <v>422</v>
      </c>
      <c r="O5478" s="3"/>
      <c r="P5478" s="3"/>
      <c r="Q5478" s="3"/>
      <c r="R5478" s="3">
        <v>0</v>
      </c>
      <c r="S5478" s="3">
        <v>1</v>
      </c>
      <c r="T5478" s="2">
        <v>916</v>
      </c>
      <c r="U5478" s="3">
        <v>154.70026210033069</v>
      </c>
      <c r="V5478" s="3">
        <v>1032.6664312767746</v>
      </c>
      <c r="W5478" s="3">
        <v>139.62209860635883</v>
      </c>
      <c r="X5478" s="3">
        <v>474019.1972682426</v>
      </c>
      <c r="Y5478" s="3">
        <v>1032.6664312767746</v>
      </c>
      <c r="Z5478" s="3">
        <v>139.62197517435956</v>
      </c>
      <c r="AA5478" s="3">
        <v>474019.1972682426</v>
      </c>
      <c r="AB5478">
        <f t="shared" ref="AB5478:AB5541" si="140">Y5478</f>
        <v>1032.6664312767746</v>
      </c>
      <c r="AC5478">
        <f t="shared" ref="AC5478:AC5541" si="141">Z5478</f>
        <v>139.62197517435956</v>
      </c>
    </row>
    <row r="5479" spans="1:29" x14ac:dyDescent="0.25">
      <c r="A5479" s="2">
        <v>5478</v>
      </c>
      <c r="B5479" s="3" t="s">
        <v>414</v>
      </c>
      <c r="C5479" s="3" t="s">
        <v>28</v>
      </c>
      <c r="D5479" s="3" t="s">
        <v>415</v>
      </c>
      <c r="E5479" s="3" t="s">
        <v>416</v>
      </c>
      <c r="F5479" s="3">
        <v>0.35</v>
      </c>
      <c r="G5479" s="3">
        <v>0.47</v>
      </c>
      <c r="H5479" s="3" t="s">
        <v>422</v>
      </c>
      <c r="I5479" s="2">
        <v>1110</v>
      </c>
      <c r="J5479" s="3" t="s">
        <v>46</v>
      </c>
      <c r="K5479" s="2">
        <v>1110</v>
      </c>
      <c r="L5479" s="3"/>
      <c r="M5479" s="3" t="s">
        <v>422</v>
      </c>
      <c r="N5479" s="3" t="s">
        <v>422</v>
      </c>
      <c r="O5479" s="3"/>
      <c r="P5479" s="3"/>
      <c r="Q5479" s="3"/>
      <c r="R5479" s="3">
        <v>0</v>
      </c>
      <c r="S5479" s="3">
        <v>1</v>
      </c>
      <c r="T5479" s="2">
        <v>435</v>
      </c>
      <c r="U5479" s="3">
        <v>151.50546886572351</v>
      </c>
      <c r="V5479" s="3">
        <v>1035.445247899451</v>
      </c>
      <c r="W5479" s="3">
        <v>140.41356148794426</v>
      </c>
      <c r="X5479" s="3">
        <v>502921.20727614529</v>
      </c>
      <c r="Y5479" s="3">
        <v>1035.445247899451</v>
      </c>
      <c r="Z5479" s="3">
        <v>140.41343735625745</v>
      </c>
      <c r="AA5479" s="3">
        <v>502921.20727614529</v>
      </c>
      <c r="AB5479">
        <f t="shared" si="140"/>
        <v>1035.445247899451</v>
      </c>
      <c r="AC5479">
        <f t="shared" si="141"/>
        <v>140.41343735625745</v>
      </c>
    </row>
    <row r="5480" spans="1:29" x14ac:dyDescent="0.25">
      <c r="A5480" s="2">
        <v>5479</v>
      </c>
      <c r="B5480" s="3" t="s">
        <v>414</v>
      </c>
      <c r="C5480" s="3" t="s">
        <v>28</v>
      </c>
      <c r="D5480" s="3" t="s">
        <v>415</v>
      </c>
      <c r="E5480" s="3" t="s">
        <v>416</v>
      </c>
      <c r="F5480" s="3">
        <v>0.35</v>
      </c>
      <c r="G5480" s="3">
        <v>0.47</v>
      </c>
      <c r="H5480" s="3" t="s">
        <v>422</v>
      </c>
      <c r="I5480" s="2">
        <v>1180</v>
      </c>
      <c r="J5480" s="3" t="s">
        <v>43</v>
      </c>
      <c r="K5480" s="2">
        <v>1180</v>
      </c>
      <c r="L5480" s="3"/>
      <c r="M5480" s="3" t="s">
        <v>422</v>
      </c>
      <c r="N5480" s="3" t="s">
        <v>422</v>
      </c>
      <c r="O5480" s="3"/>
      <c r="P5480" s="3"/>
      <c r="Q5480" s="3"/>
      <c r="R5480" s="3">
        <v>0</v>
      </c>
      <c r="S5480" s="3">
        <v>1</v>
      </c>
      <c r="T5480" s="2">
        <v>411</v>
      </c>
      <c r="U5480" s="3">
        <v>83.709071769120271</v>
      </c>
      <c r="V5480" s="3">
        <v>505.81141407098045</v>
      </c>
      <c r="W5480" s="3">
        <v>65.896435442579332</v>
      </c>
      <c r="X5480" s="3">
        <v>240939.64953708672</v>
      </c>
      <c r="Y5480" s="3">
        <v>505.81141407098045</v>
      </c>
      <c r="Z5480" s="3">
        <v>65.896377187268499</v>
      </c>
      <c r="AA5480" s="3">
        <v>240939.64953708672</v>
      </c>
      <c r="AB5480">
        <f t="shared" si="140"/>
        <v>505.81141407098045</v>
      </c>
      <c r="AC5480">
        <f t="shared" si="141"/>
        <v>65.896377187268499</v>
      </c>
    </row>
    <row r="5481" spans="1:29" x14ac:dyDescent="0.25">
      <c r="A5481" s="2">
        <v>5480</v>
      </c>
      <c r="B5481" s="3" t="s">
        <v>414</v>
      </c>
      <c r="C5481" s="3" t="s">
        <v>28</v>
      </c>
      <c r="D5481" s="3" t="s">
        <v>415</v>
      </c>
      <c r="E5481" s="3" t="s">
        <v>416</v>
      </c>
      <c r="F5481" s="3">
        <v>0.35</v>
      </c>
      <c r="G5481" s="3">
        <v>0.47</v>
      </c>
      <c r="H5481" s="3" t="s">
        <v>422</v>
      </c>
      <c r="I5481" s="2">
        <v>1200</v>
      </c>
      <c r="J5481" s="3" t="s">
        <v>45</v>
      </c>
      <c r="K5481" s="2">
        <v>1200</v>
      </c>
      <c r="L5481" s="3"/>
      <c r="M5481" s="3" t="s">
        <v>422</v>
      </c>
      <c r="N5481" s="3" t="s">
        <v>422</v>
      </c>
      <c r="O5481" s="3"/>
      <c r="P5481" s="3"/>
      <c r="Q5481" s="3"/>
      <c r="R5481" s="3">
        <v>0</v>
      </c>
      <c r="S5481" s="3">
        <v>1</v>
      </c>
      <c r="T5481" s="2">
        <v>100</v>
      </c>
      <c r="U5481" s="3">
        <v>6.2145089464878858</v>
      </c>
      <c r="V5481" s="3">
        <v>47.950490022257341</v>
      </c>
      <c r="W5481" s="3">
        <v>6.2107185218474319</v>
      </c>
      <c r="X5481" s="3">
        <v>17489.223604266521</v>
      </c>
      <c r="Y5481" s="3">
        <v>47.950490022257341</v>
      </c>
      <c r="Z5481" s="3">
        <v>6.2107130313025198</v>
      </c>
      <c r="AA5481" s="3">
        <v>17489.223604266521</v>
      </c>
      <c r="AB5481">
        <f t="shared" si="140"/>
        <v>47.950490022257341</v>
      </c>
      <c r="AC5481">
        <f t="shared" si="141"/>
        <v>6.2107130313025198</v>
      </c>
    </row>
    <row r="5482" spans="1:29" x14ac:dyDescent="0.25">
      <c r="A5482" s="2">
        <v>5481</v>
      </c>
      <c r="B5482" s="3" t="s">
        <v>414</v>
      </c>
      <c r="C5482" s="3" t="s">
        <v>28</v>
      </c>
      <c r="D5482" s="3" t="s">
        <v>415</v>
      </c>
      <c r="E5482" s="3" t="s">
        <v>416</v>
      </c>
      <c r="F5482" s="3">
        <v>0.35</v>
      </c>
      <c r="G5482" s="3">
        <v>0.47</v>
      </c>
      <c r="H5482" s="3" t="s">
        <v>422</v>
      </c>
      <c r="I5482" s="2">
        <v>1300</v>
      </c>
      <c r="J5482" s="3" t="s">
        <v>114</v>
      </c>
      <c r="K5482" s="2">
        <v>1300</v>
      </c>
      <c r="L5482" s="3"/>
      <c r="M5482" s="3" t="s">
        <v>422</v>
      </c>
      <c r="N5482" s="3" t="s">
        <v>422</v>
      </c>
      <c r="O5482" s="3"/>
      <c r="P5482" s="3"/>
      <c r="Q5482" s="3"/>
      <c r="R5482" s="3">
        <v>0</v>
      </c>
      <c r="S5482" s="3">
        <v>1</v>
      </c>
      <c r="T5482" s="2">
        <v>44</v>
      </c>
      <c r="U5482" s="3">
        <v>8.7423811762814747</v>
      </c>
      <c r="V5482" s="3">
        <v>74.235535718789663</v>
      </c>
      <c r="W5482" s="3">
        <v>13.621057041847653</v>
      </c>
      <c r="X5482" s="3">
        <v>25205.467947584846</v>
      </c>
      <c r="Y5482" s="3">
        <v>74.235535718789663</v>
      </c>
      <c r="Z5482" s="3">
        <v>13.621045000241658</v>
      </c>
      <c r="AA5482" s="3">
        <v>25205.467947584846</v>
      </c>
      <c r="AB5482">
        <f t="shared" si="140"/>
        <v>74.235535718789663</v>
      </c>
      <c r="AC5482">
        <f t="shared" si="141"/>
        <v>13.621045000241658</v>
      </c>
    </row>
    <row r="5483" spans="1:29" x14ac:dyDescent="0.25">
      <c r="A5483" s="2">
        <v>5482</v>
      </c>
      <c r="B5483" s="3" t="s">
        <v>414</v>
      </c>
      <c r="C5483" s="3" t="s">
        <v>28</v>
      </c>
      <c r="D5483" s="3" t="s">
        <v>415</v>
      </c>
      <c r="E5483" s="3" t="s">
        <v>416</v>
      </c>
      <c r="F5483" s="3">
        <v>0.35</v>
      </c>
      <c r="G5483" s="3">
        <v>0.47</v>
      </c>
      <c r="H5483" s="3" t="s">
        <v>422</v>
      </c>
      <c r="I5483" s="2">
        <v>1310</v>
      </c>
      <c r="J5483" s="3" t="s">
        <v>46</v>
      </c>
      <c r="K5483" s="2">
        <v>1310</v>
      </c>
      <c r="L5483" s="3"/>
      <c r="M5483" s="3" t="s">
        <v>422</v>
      </c>
      <c r="N5483" s="3" t="s">
        <v>422</v>
      </c>
      <c r="O5483" s="3"/>
      <c r="P5483" s="3"/>
      <c r="Q5483" s="3"/>
      <c r="R5483" s="3">
        <v>0</v>
      </c>
      <c r="S5483" s="3">
        <v>1</v>
      </c>
      <c r="T5483" s="2">
        <v>17</v>
      </c>
      <c r="U5483" s="3">
        <v>8.1474809474190737E-2</v>
      </c>
      <c r="V5483" s="3">
        <v>0.41884401881635658</v>
      </c>
      <c r="W5483" s="3">
        <v>5.6609950370781224E-2</v>
      </c>
      <c r="X5483" s="3">
        <v>181.50068746025559</v>
      </c>
      <c r="Y5483" s="3">
        <v>0.41884401881635658</v>
      </c>
      <c r="Z5483" s="3">
        <v>5.6609900325126361E-2</v>
      </c>
      <c r="AA5483" s="3">
        <v>181.50068746025559</v>
      </c>
      <c r="AB5483">
        <f t="shared" si="140"/>
        <v>0.41884401881635658</v>
      </c>
      <c r="AC5483">
        <f t="shared" si="141"/>
        <v>5.6609900325126361E-2</v>
      </c>
    </row>
    <row r="5484" spans="1:29" x14ac:dyDescent="0.25">
      <c r="A5484" s="2">
        <v>5483</v>
      </c>
      <c r="B5484" s="3" t="s">
        <v>414</v>
      </c>
      <c r="C5484" s="3" t="s">
        <v>28</v>
      </c>
      <c r="D5484" s="3" t="s">
        <v>415</v>
      </c>
      <c r="E5484" s="3" t="s">
        <v>416</v>
      </c>
      <c r="F5484" s="3">
        <v>0.35</v>
      </c>
      <c r="G5484" s="3">
        <v>0.47</v>
      </c>
      <c r="H5484" s="3" t="s">
        <v>422</v>
      </c>
      <c r="I5484" s="2">
        <v>1320</v>
      </c>
      <c r="J5484" s="3" t="s">
        <v>115</v>
      </c>
      <c r="K5484" s="2">
        <v>1320</v>
      </c>
      <c r="L5484" s="3"/>
      <c r="M5484" s="3" t="s">
        <v>422</v>
      </c>
      <c r="N5484" s="3" t="s">
        <v>422</v>
      </c>
      <c r="O5484" s="3"/>
      <c r="P5484" s="3"/>
      <c r="Q5484" s="3"/>
      <c r="R5484" s="3">
        <v>0</v>
      </c>
      <c r="S5484" s="3">
        <v>1</v>
      </c>
      <c r="T5484" s="2">
        <v>1665</v>
      </c>
      <c r="U5484" s="3">
        <v>524.85551436673722</v>
      </c>
      <c r="V5484" s="3">
        <v>4852.9146672027118</v>
      </c>
      <c r="W5484" s="3">
        <v>900.86115815065648</v>
      </c>
      <c r="X5484" s="3">
        <v>1728950.3923498627</v>
      </c>
      <c r="Y5484" s="3">
        <v>4852.9146672027118</v>
      </c>
      <c r="Z5484" s="3">
        <v>900.8603617502647</v>
      </c>
      <c r="AA5484" s="3">
        <v>1728950.3923498627</v>
      </c>
      <c r="AB5484">
        <f t="shared" si="140"/>
        <v>4852.9146672027118</v>
      </c>
      <c r="AC5484">
        <f t="shared" si="141"/>
        <v>900.8603617502647</v>
      </c>
    </row>
    <row r="5485" spans="1:29" x14ac:dyDescent="0.25">
      <c r="A5485" s="2">
        <v>5484</v>
      </c>
      <c r="B5485" s="3" t="s">
        <v>414</v>
      </c>
      <c r="C5485" s="3" t="s">
        <v>28</v>
      </c>
      <c r="D5485" s="3" t="s">
        <v>415</v>
      </c>
      <c r="E5485" s="3" t="s">
        <v>416</v>
      </c>
      <c r="F5485" s="3">
        <v>0.35</v>
      </c>
      <c r="G5485" s="3">
        <v>0.47</v>
      </c>
      <c r="H5485" s="3" t="s">
        <v>422</v>
      </c>
      <c r="I5485" s="2">
        <v>1400</v>
      </c>
      <c r="J5485" s="3" t="s">
        <v>48</v>
      </c>
      <c r="K5485" s="2">
        <v>1400</v>
      </c>
      <c r="L5485" s="3"/>
      <c r="M5485" s="3" t="s">
        <v>422</v>
      </c>
      <c r="N5485" s="3" t="s">
        <v>422</v>
      </c>
      <c r="O5485" s="3"/>
      <c r="P5485" s="3"/>
      <c r="Q5485" s="3"/>
      <c r="R5485" s="3">
        <v>0</v>
      </c>
      <c r="S5485" s="3">
        <v>1</v>
      </c>
      <c r="T5485" s="2">
        <v>5296</v>
      </c>
      <c r="U5485" s="3">
        <v>1581.4437887469476</v>
      </c>
      <c r="V5485" s="3">
        <v>13729.125940487036</v>
      </c>
      <c r="W5485" s="3">
        <v>1820.1914757469988</v>
      </c>
      <c r="X5485" s="3">
        <v>5299064.6955997702</v>
      </c>
      <c r="Y5485" s="3">
        <v>13729.125940487036</v>
      </c>
      <c r="Z5485" s="3">
        <v>1820.1898666186748</v>
      </c>
      <c r="AA5485" s="3">
        <v>5299064.6955997702</v>
      </c>
      <c r="AB5485">
        <f t="shared" si="140"/>
        <v>13729.125940487036</v>
      </c>
      <c r="AC5485">
        <f t="shared" si="141"/>
        <v>1820.1898666186748</v>
      </c>
    </row>
    <row r="5486" spans="1:29" x14ac:dyDescent="0.25">
      <c r="A5486" s="2">
        <v>5485</v>
      </c>
      <c r="B5486" s="3" t="s">
        <v>414</v>
      </c>
      <c r="C5486" s="3" t="s">
        <v>28</v>
      </c>
      <c r="D5486" s="3" t="s">
        <v>415</v>
      </c>
      <c r="E5486" s="3" t="s">
        <v>416</v>
      </c>
      <c r="F5486" s="3">
        <v>0.35</v>
      </c>
      <c r="G5486" s="3">
        <v>0.47</v>
      </c>
      <c r="H5486" s="3" t="s">
        <v>422</v>
      </c>
      <c r="I5486" s="2">
        <v>1420</v>
      </c>
      <c r="J5486" s="3" t="s">
        <v>117</v>
      </c>
      <c r="K5486" s="2">
        <v>1420</v>
      </c>
      <c r="L5486" s="3"/>
      <c r="M5486" s="3" t="s">
        <v>422</v>
      </c>
      <c r="N5486" s="3" t="s">
        <v>422</v>
      </c>
      <c r="O5486" s="3"/>
      <c r="P5486" s="3"/>
      <c r="Q5486" s="3"/>
      <c r="R5486" s="3">
        <v>0</v>
      </c>
      <c r="S5486" s="3">
        <v>1</v>
      </c>
      <c r="T5486" s="2">
        <v>126</v>
      </c>
      <c r="U5486" s="3">
        <v>47.991633655314253</v>
      </c>
      <c r="V5486" s="3">
        <v>347.62952439462242</v>
      </c>
      <c r="W5486" s="3">
        <v>46.611258211268662</v>
      </c>
      <c r="X5486" s="3">
        <v>159585.86795967547</v>
      </c>
      <c r="Y5486" s="3">
        <v>347.62952439462242</v>
      </c>
      <c r="Z5486" s="3">
        <v>46.611217004892055</v>
      </c>
      <c r="AA5486" s="3">
        <v>159585.86795967547</v>
      </c>
      <c r="AB5486">
        <f t="shared" si="140"/>
        <v>347.62952439462242</v>
      </c>
      <c r="AC5486">
        <f t="shared" si="141"/>
        <v>46.611217004892055</v>
      </c>
    </row>
    <row r="5487" spans="1:29" x14ac:dyDescent="0.25">
      <c r="A5487" s="2">
        <v>5486</v>
      </c>
      <c r="B5487" s="3" t="s">
        <v>414</v>
      </c>
      <c r="C5487" s="3" t="s">
        <v>28</v>
      </c>
      <c r="D5487" s="3" t="s">
        <v>415</v>
      </c>
      <c r="E5487" s="3" t="s">
        <v>416</v>
      </c>
      <c r="F5487" s="3">
        <v>0.35</v>
      </c>
      <c r="G5487" s="3">
        <v>0.47</v>
      </c>
      <c r="H5487" s="3" t="s">
        <v>422</v>
      </c>
      <c r="I5487" s="2">
        <v>1510</v>
      </c>
      <c r="J5487" s="3" t="s">
        <v>152</v>
      </c>
      <c r="K5487" s="2">
        <v>1510</v>
      </c>
      <c r="L5487" s="3"/>
      <c r="M5487" s="3" t="s">
        <v>422</v>
      </c>
      <c r="N5487" s="3" t="s">
        <v>422</v>
      </c>
      <c r="O5487" s="3"/>
      <c r="P5487" s="3"/>
      <c r="Q5487" s="3"/>
      <c r="R5487" s="3">
        <v>0</v>
      </c>
      <c r="S5487" s="3">
        <v>1</v>
      </c>
      <c r="T5487" s="2">
        <v>36</v>
      </c>
      <c r="U5487" s="3">
        <v>4.3895378915561523</v>
      </c>
      <c r="V5487" s="3">
        <v>31.515051615553862</v>
      </c>
      <c r="W5487" s="3">
        <v>4.0843995638118367</v>
      </c>
      <c r="X5487" s="3">
        <v>12406.921214353095</v>
      </c>
      <c r="Y5487" s="3">
        <v>31.515051615553862</v>
      </c>
      <c r="Z5487" s="3">
        <v>4.0843959530252292</v>
      </c>
      <c r="AA5487" s="3">
        <v>12406.921214353095</v>
      </c>
      <c r="AB5487">
        <f t="shared" si="140"/>
        <v>31.515051615553862</v>
      </c>
      <c r="AC5487">
        <f t="shared" si="141"/>
        <v>4.0843959530252292</v>
      </c>
    </row>
    <row r="5488" spans="1:29" x14ac:dyDescent="0.25">
      <c r="A5488" s="2">
        <v>5487</v>
      </c>
      <c r="B5488" s="3" t="s">
        <v>414</v>
      </c>
      <c r="C5488" s="3" t="s">
        <v>28</v>
      </c>
      <c r="D5488" s="3" t="s">
        <v>415</v>
      </c>
      <c r="E5488" s="3" t="s">
        <v>416</v>
      </c>
      <c r="F5488" s="3">
        <v>0.35</v>
      </c>
      <c r="G5488" s="3">
        <v>0.47</v>
      </c>
      <c r="H5488" s="3" t="s">
        <v>422</v>
      </c>
      <c r="I5488" s="2">
        <v>1550</v>
      </c>
      <c r="J5488" s="3" t="s">
        <v>120</v>
      </c>
      <c r="K5488" s="2">
        <v>1550</v>
      </c>
      <c r="L5488" s="3"/>
      <c r="M5488" s="3" t="s">
        <v>422</v>
      </c>
      <c r="N5488" s="3" t="s">
        <v>422</v>
      </c>
      <c r="O5488" s="3"/>
      <c r="P5488" s="3"/>
      <c r="Q5488" s="3"/>
      <c r="R5488" s="3">
        <v>0</v>
      </c>
      <c r="S5488" s="3">
        <v>1</v>
      </c>
      <c r="T5488" s="2">
        <v>27</v>
      </c>
      <c r="U5488" s="3">
        <v>10.140887736793626</v>
      </c>
      <c r="V5488" s="3">
        <v>73.035172541173509</v>
      </c>
      <c r="W5488" s="3">
        <v>10.39366351146397</v>
      </c>
      <c r="X5488" s="3">
        <v>34820.134433253683</v>
      </c>
      <c r="Y5488" s="3">
        <v>73.035172541173509</v>
      </c>
      <c r="Z5488" s="3">
        <v>10.393654323014022</v>
      </c>
      <c r="AA5488" s="3">
        <v>34820.134433253683</v>
      </c>
      <c r="AB5488">
        <f t="shared" si="140"/>
        <v>73.035172541173509</v>
      </c>
      <c r="AC5488">
        <f t="shared" si="141"/>
        <v>10.393654323014022</v>
      </c>
    </row>
    <row r="5489" spans="1:29" x14ac:dyDescent="0.25">
      <c r="A5489" s="2">
        <v>5488</v>
      </c>
      <c r="B5489" s="3" t="s">
        <v>414</v>
      </c>
      <c r="C5489" s="3" t="s">
        <v>28</v>
      </c>
      <c r="D5489" s="3" t="s">
        <v>415</v>
      </c>
      <c r="E5489" s="3" t="s">
        <v>416</v>
      </c>
      <c r="F5489" s="3">
        <v>0.35</v>
      </c>
      <c r="G5489" s="3">
        <v>0.47</v>
      </c>
      <c r="H5489" s="3" t="s">
        <v>422</v>
      </c>
      <c r="I5489" s="2">
        <v>1620</v>
      </c>
      <c r="J5489" s="3" t="s">
        <v>246</v>
      </c>
      <c r="K5489" s="2">
        <v>1620</v>
      </c>
      <c r="L5489" s="3"/>
      <c r="M5489" s="3" t="s">
        <v>422</v>
      </c>
      <c r="N5489" s="3" t="s">
        <v>422</v>
      </c>
      <c r="O5489" s="3"/>
      <c r="P5489" s="3"/>
      <c r="Q5489" s="3"/>
      <c r="R5489" s="3">
        <v>0</v>
      </c>
      <c r="S5489" s="3">
        <v>1</v>
      </c>
      <c r="T5489" s="2">
        <v>57</v>
      </c>
      <c r="U5489" s="3">
        <v>22.37791209724827</v>
      </c>
      <c r="V5489" s="3">
        <v>42.75363200811875</v>
      </c>
      <c r="W5489" s="3">
        <v>5.4978504053273891</v>
      </c>
      <c r="X5489" s="3">
        <v>18747.683810599294</v>
      </c>
      <c r="Y5489" s="3">
        <v>42.75363200811875</v>
      </c>
      <c r="Z5489" s="3">
        <v>5.4978455449888513</v>
      </c>
      <c r="AA5489" s="3">
        <v>18747.683810599294</v>
      </c>
      <c r="AB5489">
        <f t="shared" si="140"/>
        <v>42.75363200811875</v>
      </c>
      <c r="AC5489">
        <f t="shared" si="141"/>
        <v>5.4978455449888513</v>
      </c>
    </row>
    <row r="5490" spans="1:29" x14ac:dyDescent="0.25">
      <c r="A5490" s="2">
        <v>5489</v>
      </c>
      <c r="B5490" s="3" t="s">
        <v>414</v>
      </c>
      <c r="C5490" s="3" t="s">
        <v>28</v>
      </c>
      <c r="D5490" s="3" t="s">
        <v>415</v>
      </c>
      <c r="E5490" s="3" t="s">
        <v>416</v>
      </c>
      <c r="F5490" s="3">
        <v>0.35</v>
      </c>
      <c r="G5490" s="3">
        <v>0.47</v>
      </c>
      <c r="H5490" s="3" t="s">
        <v>422</v>
      </c>
      <c r="I5490" s="2">
        <v>1632</v>
      </c>
      <c r="J5490" s="3" t="s">
        <v>432</v>
      </c>
      <c r="K5490" s="2">
        <v>1632</v>
      </c>
      <c r="L5490" s="3"/>
      <c r="M5490" s="3" t="s">
        <v>422</v>
      </c>
      <c r="N5490" s="3" t="s">
        <v>422</v>
      </c>
      <c r="O5490" s="3"/>
      <c r="P5490" s="3"/>
      <c r="Q5490" s="3"/>
      <c r="R5490" s="3">
        <v>0</v>
      </c>
      <c r="S5490" s="3">
        <v>1</v>
      </c>
      <c r="T5490" s="2">
        <v>71</v>
      </c>
      <c r="U5490" s="3">
        <v>15.691730870264333</v>
      </c>
      <c r="V5490" s="3">
        <v>27.106048766912618</v>
      </c>
      <c r="W5490" s="3">
        <v>3.756085346364805</v>
      </c>
      <c r="X5490" s="3">
        <v>11708.42143646158</v>
      </c>
      <c r="Y5490" s="3">
        <v>27.106048766912618</v>
      </c>
      <c r="Z5490" s="3">
        <v>3.7560820258222272</v>
      </c>
      <c r="AA5490" s="3">
        <v>11708.42143646158</v>
      </c>
      <c r="AB5490">
        <f t="shared" si="140"/>
        <v>27.106048766912618</v>
      </c>
      <c r="AC5490">
        <f t="shared" si="141"/>
        <v>3.7560820258222272</v>
      </c>
    </row>
    <row r="5491" spans="1:29" x14ac:dyDescent="0.25">
      <c r="A5491" s="2">
        <v>5490</v>
      </c>
      <c r="B5491" s="3" t="s">
        <v>414</v>
      </c>
      <c r="C5491" s="3" t="s">
        <v>28</v>
      </c>
      <c r="D5491" s="3" t="s">
        <v>415</v>
      </c>
      <c r="E5491" s="3" t="s">
        <v>416</v>
      </c>
      <c r="F5491" s="3">
        <v>0.35</v>
      </c>
      <c r="G5491" s="3">
        <v>0.47</v>
      </c>
      <c r="H5491" s="3" t="s">
        <v>422</v>
      </c>
      <c r="I5491" s="2">
        <v>1660</v>
      </c>
      <c r="J5491" s="3" t="s">
        <v>316</v>
      </c>
      <c r="K5491" s="2">
        <v>1660</v>
      </c>
      <c r="L5491" s="3"/>
      <c r="M5491" s="3" t="s">
        <v>422</v>
      </c>
      <c r="N5491" s="3" t="s">
        <v>422</v>
      </c>
      <c r="O5491" s="3"/>
      <c r="P5491" s="3"/>
      <c r="Q5491" s="3"/>
      <c r="R5491" s="3">
        <v>0</v>
      </c>
      <c r="S5491" s="3">
        <v>1</v>
      </c>
      <c r="T5491" s="2">
        <v>50</v>
      </c>
      <c r="U5491" s="3">
        <v>15.520423867851807</v>
      </c>
      <c r="V5491" s="3">
        <v>25.444194134434856</v>
      </c>
      <c r="W5491" s="3">
        <v>3.4248612314985656</v>
      </c>
      <c r="X5491" s="3">
        <v>11530.522506781264</v>
      </c>
      <c r="Y5491" s="3">
        <v>25.444194134434856</v>
      </c>
      <c r="Z5491" s="3">
        <v>3.4248582037724913</v>
      </c>
      <c r="AA5491" s="3">
        <v>11530.522506781264</v>
      </c>
      <c r="AB5491">
        <f t="shared" si="140"/>
        <v>25.444194134434856</v>
      </c>
      <c r="AC5491">
        <f t="shared" si="141"/>
        <v>3.4248582037724913</v>
      </c>
    </row>
    <row r="5492" spans="1:29" x14ac:dyDescent="0.25">
      <c r="A5492" s="2">
        <v>5491</v>
      </c>
      <c r="B5492" s="3" t="s">
        <v>414</v>
      </c>
      <c r="C5492" s="3" t="s">
        <v>28</v>
      </c>
      <c r="D5492" s="3" t="s">
        <v>415</v>
      </c>
      <c r="E5492" s="3" t="s">
        <v>416</v>
      </c>
      <c r="F5492" s="3">
        <v>0.35</v>
      </c>
      <c r="G5492" s="3">
        <v>0.47</v>
      </c>
      <c r="H5492" s="3" t="s">
        <v>422</v>
      </c>
      <c r="I5492" s="2">
        <v>1710</v>
      </c>
      <c r="J5492" s="3" t="s">
        <v>122</v>
      </c>
      <c r="K5492" s="2">
        <v>1710</v>
      </c>
      <c r="L5492" s="3"/>
      <c r="M5492" s="3" t="s">
        <v>422</v>
      </c>
      <c r="N5492" s="3" t="s">
        <v>422</v>
      </c>
      <c r="O5492" s="3"/>
      <c r="P5492" s="3"/>
      <c r="Q5492" s="3"/>
      <c r="R5492" s="3">
        <v>0</v>
      </c>
      <c r="S5492" s="3">
        <v>1</v>
      </c>
      <c r="T5492" s="2">
        <v>5</v>
      </c>
      <c r="U5492" s="3">
        <v>4.8544660996172516E-2</v>
      </c>
      <c r="V5492" s="3">
        <v>0.13170915218976309</v>
      </c>
      <c r="W5492" s="3">
        <v>1.7262620437460807E-2</v>
      </c>
      <c r="X5492" s="3">
        <v>111.09388506671249</v>
      </c>
      <c r="Y5492" s="3">
        <v>0.13170915218976309</v>
      </c>
      <c r="Z5492" s="3">
        <v>1.7262605176554677E-2</v>
      </c>
      <c r="AA5492" s="3">
        <v>111.09388506671249</v>
      </c>
      <c r="AB5492">
        <f t="shared" si="140"/>
        <v>0.13170915218976309</v>
      </c>
      <c r="AC5492">
        <f t="shared" si="141"/>
        <v>1.7262605176554677E-2</v>
      </c>
    </row>
    <row r="5493" spans="1:29" x14ac:dyDescent="0.25">
      <c r="A5493" s="2">
        <v>5492</v>
      </c>
      <c r="B5493" s="3" t="s">
        <v>414</v>
      </c>
      <c r="C5493" s="3" t="s">
        <v>28</v>
      </c>
      <c r="D5493" s="3" t="s">
        <v>415</v>
      </c>
      <c r="E5493" s="3" t="s">
        <v>416</v>
      </c>
      <c r="F5493" s="3">
        <v>0.35</v>
      </c>
      <c r="G5493" s="3">
        <v>0.47</v>
      </c>
      <c r="H5493" s="3" t="s">
        <v>422</v>
      </c>
      <c r="I5493" s="2">
        <v>1720</v>
      </c>
      <c r="J5493" s="3" t="s">
        <v>123</v>
      </c>
      <c r="K5493" s="2">
        <v>1720</v>
      </c>
      <c r="L5493" s="3"/>
      <c r="M5493" s="3" t="s">
        <v>422</v>
      </c>
      <c r="N5493" s="3" t="s">
        <v>422</v>
      </c>
      <c r="O5493" s="3"/>
      <c r="P5493" s="3"/>
      <c r="Q5493" s="3"/>
      <c r="R5493" s="3">
        <v>0</v>
      </c>
      <c r="S5493" s="3">
        <v>1</v>
      </c>
      <c r="T5493" s="2">
        <v>3</v>
      </c>
      <c r="U5493" s="3">
        <v>0.43819889378826526</v>
      </c>
      <c r="V5493" s="3">
        <v>3.0780348778901989</v>
      </c>
      <c r="W5493" s="3">
        <v>0.4173108468789461</v>
      </c>
      <c r="X5493" s="3">
        <v>1511.5319629933585</v>
      </c>
      <c r="Y5493" s="3">
        <v>3.0780348778901989</v>
      </c>
      <c r="Z5493" s="3">
        <v>0.41731047795803378</v>
      </c>
      <c r="AA5493" s="3">
        <v>1511.5319629933585</v>
      </c>
      <c r="AB5493">
        <f t="shared" si="140"/>
        <v>3.0780348778901989</v>
      </c>
      <c r="AC5493">
        <f t="shared" si="141"/>
        <v>0.41731047795803378</v>
      </c>
    </row>
    <row r="5494" spans="1:29" x14ac:dyDescent="0.25">
      <c r="A5494" s="2">
        <v>5493</v>
      </c>
      <c r="B5494" s="3" t="s">
        <v>414</v>
      </c>
      <c r="C5494" s="3" t="s">
        <v>28</v>
      </c>
      <c r="D5494" s="3" t="s">
        <v>415</v>
      </c>
      <c r="E5494" s="3" t="s">
        <v>416</v>
      </c>
      <c r="F5494" s="3">
        <v>0.35</v>
      </c>
      <c r="G5494" s="3">
        <v>0.47</v>
      </c>
      <c r="H5494" s="3" t="s">
        <v>422</v>
      </c>
      <c r="I5494" s="2">
        <v>1750</v>
      </c>
      <c r="J5494" s="3" t="s">
        <v>51</v>
      </c>
      <c r="K5494" s="2">
        <v>1750</v>
      </c>
      <c r="L5494" s="3"/>
      <c r="M5494" s="3" t="s">
        <v>422</v>
      </c>
      <c r="N5494" s="3" t="s">
        <v>422</v>
      </c>
      <c r="O5494" s="3"/>
      <c r="P5494" s="3"/>
      <c r="Q5494" s="3"/>
      <c r="R5494" s="3">
        <v>0</v>
      </c>
      <c r="S5494" s="3">
        <v>1</v>
      </c>
      <c r="T5494" s="2">
        <v>243</v>
      </c>
      <c r="U5494" s="3">
        <v>106.89863228381873</v>
      </c>
      <c r="V5494" s="3">
        <v>709.65832254711768</v>
      </c>
      <c r="W5494" s="3">
        <v>94.473327320625785</v>
      </c>
      <c r="X5494" s="3">
        <v>346734.73702074558</v>
      </c>
      <c r="Y5494" s="3">
        <v>709.65832254711768</v>
      </c>
      <c r="Z5494" s="3">
        <v>94.473243802101422</v>
      </c>
      <c r="AA5494" s="3">
        <v>346734.73702074558</v>
      </c>
      <c r="AB5494">
        <f t="shared" si="140"/>
        <v>709.65832254711768</v>
      </c>
      <c r="AC5494">
        <f t="shared" si="141"/>
        <v>94.473243802101422</v>
      </c>
    </row>
    <row r="5495" spans="1:29" x14ac:dyDescent="0.25">
      <c r="A5495" s="2">
        <v>5494</v>
      </c>
      <c r="B5495" s="3" t="s">
        <v>414</v>
      </c>
      <c r="C5495" s="3" t="s">
        <v>28</v>
      </c>
      <c r="D5495" s="3" t="s">
        <v>415</v>
      </c>
      <c r="E5495" s="3" t="s">
        <v>416</v>
      </c>
      <c r="F5495" s="3">
        <v>0.35</v>
      </c>
      <c r="G5495" s="3">
        <v>0.47</v>
      </c>
      <c r="H5495" s="3" t="s">
        <v>422</v>
      </c>
      <c r="I5495" s="2">
        <v>2210</v>
      </c>
      <c r="J5495" s="3" t="s">
        <v>37</v>
      </c>
      <c r="K5495" s="2">
        <v>1000</v>
      </c>
      <c r="L5495" s="3"/>
      <c r="M5495" s="3" t="s">
        <v>422</v>
      </c>
      <c r="N5495" s="3" t="s">
        <v>422</v>
      </c>
      <c r="O5495" s="3"/>
      <c r="P5495" s="3" t="s">
        <v>76</v>
      </c>
      <c r="Q5495" s="3"/>
      <c r="R5495" s="3">
        <v>0</v>
      </c>
      <c r="S5495" s="3">
        <v>1</v>
      </c>
      <c r="T5495" s="2">
        <v>34</v>
      </c>
      <c r="U5495" s="3">
        <v>10.048787487246845</v>
      </c>
      <c r="V5495" s="3">
        <v>35.269083147870568</v>
      </c>
      <c r="W5495" s="3">
        <v>3.3977231305866633</v>
      </c>
      <c r="X5495" s="3">
        <v>9551.9320756844536</v>
      </c>
      <c r="Y5495" s="3">
        <v>35.269083147870568</v>
      </c>
      <c r="Z5495" s="3">
        <v>3.3977201268518455</v>
      </c>
      <c r="AA5495" s="3">
        <v>9551.9320756844536</v>
      </c>
      <c r="AB5495">
        <f t="shared" si="140"/>
        <v>35.269083147870568</v>
      </c>
      <c r="AC5495">
        <f t="shared" si="141"/>
        <v>3.3977201268518455</v>
      </c>
    </row>
    <row r="5496" spans="1:29" x14ac:dyDescent="0.25">
      <c r="A5496" s="2">
        <v>5495</v>
      </c>
      <c r="B5496" s="3" t="s">
        <v>414</v>
      </c>
      <c r="C5496" s="3" t="s">
        <v>28</v>
      </c>
      <c r="D5496" s="3" t="s">
        <v>415</v>
      </c>
      <c r="E5496" s="3" t="s">
        <v>416</v>
      </c>
      <c r="F5496" s="3">
        <v>0.35</v>
      </c>
      <c r="G5496" s="3">
        <v>0.47</v>
      </c>
      <c r="H5496" s="3" t="s">
        <v>422</v>
      </c>
      <c r="I5496" s="2">
        <v>7400</v>
      </c>
      <c r="J5496" s="3" t="s">
        <v>127</v>
      </c>
      <c r="K5496" s="2">
        <v>7400</v>
      </c>
      <c r="L5496" s="3"/>
      <c r="M5496" s="3" t="s">
        <v>422</v>
      </c>
      <c r="N5496" s="3" t="s">
        <v>422</v>
      </c>
      <c r="O5496" s="3"/>
      <c r="P5496" s="3"/>
      <c r="Q5496" s="3"/>
      <c r="R5496" s="3">
        <v>0</v>
      </c>
      <c r="S5496" s="3">
        <v>1</v>
      </c>
      <c r="T5496" s="2">
        <v>25</v>
      </c>
      <c r="U5496" s="3">
        <v>3.4890503845512777</v>
      </c>
      <c r="V5496" s="3">
        <v>6.934307910897985</v>
      </c>
      <c r="W5496" s="3">
        <v>0.58846597882536456</v>
      </c>
      <c r="X5496" s="3">
        <v>3417.3286486313641</v>
      </c>
      <c r="Y5496" s="3">
        <v>6.934307910897985</v>
      </c>
      <c r="Z5496" s="3">
        <v>0.58846545859588151</v>
      </c>
      <c r="AA5496" s="3">
        <v>3417.3286486313641</v>
      </c>
      <c r="AB5496">
        <f t="shared" si="140"/>
        <v>6.934307910897985</v>
      </c>
      <c r="AC5496">
        <f t="shared" si="141"/>
        <v>0.58846545859588151</v>
      </c>
    </row>
    <row r="5497" spans="1:29" x14ac:dyDescent="0.25">
      <c r="A5497" s="2">
        <v>5496</v>
      </c>
      <c r="B5497" s="3" t="s">
        <v>414</v>
      </c>
      <c r="C5497" s="3" t="s">
        <v>28</v>
      </c>
      <c r="D5497" s="3" t="s">
        <v>415</v>
      </c>
      <c r="E5497" s="3" t="s">
        <v>416</v>
      </c>
      <c r="F5497" s="3">
        <v>0.35</v>
      </c>
      <c r="G5497" s="3">
        <v>0.47</v>
      </c>
      <c r="H5497" s="3" t="s">
        <v>422</v>
      </c>
      <c r="I5497" s="2">
        <v>7410</v>
      </c>
      <c r="J5497" s="3" t="s">
        <v>150</v>
      </c>
      <c r="K5497" s="2">
        <v>7410</v>
      </c>
      <c r="L5497" s="3"/>
      <c r="M5497" s="3" t="s">
        <v>422</v>
      </c>
      <c r="N5497" s="3" t="s">
        <v>422</v>
      </c>
      <c r="O5497" s="3"/>
      <c r="P5497" s="3"/>
      <c r="Q5497" s="3"/>
      <c r="R5497" s="3">
        <v>0</v>
      </c>
      <c r="S5497" s="3">
        <v>1</v>
      </c>
      <c r="T5497" s="2">
        <v>190</v>
      </c>
      <c r="U5497" s="3">
        <v>75.23693560519979</v>
      </c>
      <c r="V5497" s="3">
        <v>152.70396443199439</v>
      </c>
      <c r="W5497" s="3">
        <v>10.570282989874713</v>
      </c>
      <c r="X5497" s="3">
        <v>61545.786843581816</v>
      </c>
      <c r="Y5497" s="3">
        <v>152.70396443199439</v>
      </c>
      <c r="Z5497" s="3">
        <v>10.570273645285461</v>
      </c>
      <c r="AA5497" s="3">
        <v>61545.786843581816</v>
      </c>
      <c r="AB5497">
        <f t="shared" si="140"/>
        <v>152.70396443199439</v>
      </c>
      <c r="AC5497">
        <f t="shared" si="141"/>
        <v>10.570273645285461</v>
      </c>
    </row>
    <row r="5498" spans="1:29" x14ac:dyDescent="0.25">
      <c r="A5498" s="2">
        <v>5497</v>
      </c>
      <c r="B5498" s="3" t="s">
        <v>414</v>
      </c>
      <c r="C5498" s="3" t="s">
        <v>28</v>
      </c>
      <c r="D5498" s="3" t="s">
        <v>415</v>
      </c>
      <c r="E5498" s="3" t="s">
        <v>416</v>
      </c>
      <c r="F5498" s="3">
        <v>0.35</v>
      </c>
      <c r="G5498" s="3">
        <v>0.47</v>
      </c>
      <c r="H5498" s="3" t="s">
        <v>422</v>
      </c>
      <c r="I5498" s="2">
        <v>7430</v>
      </c>
      <c r="J5498" s="3" t="s">
        <v>55</v>
      </c>
      <c r="K5498" s="2">
        <v>7430</v>
      </c>
      <c r="L5498" s="3"/>
      <c r="M5498" s="3" t="s">
        <v>422</v>
      </c>
      <c r="N5498" s="3" t="s">
        <v>422</v>
      </c>
      <c r="O5498" s="3"/>
      <c r="P5498" s="3"/>
      <c r="Q5498" s="3"/>
      <c r="R5498" s="3">
        <v>0</v>
      </c>
      <c r="S5498" s="3">
        <v>1</v>
      </c>
      <c r="T5498" s="2">
        <v>4</v>
      </c>
      <c r="U5498" s="3">
        <v>0.610859478772381</v>
      </c>
      <c r="V5498" s="3">
        <v>1.042401385912985</v>
      </c>
      <c r="W5498" s="3">
        <v>9.4687236325204704E-2</v>
      </c>
      <c r="X5498" s="3">
        <v>497.99576209645937</v>
      </c>
      <c r="Y5498" s="3">
        <v>1.042401385912985</v>
      </c>
      <c r="Z5498" s="3">
        <v>9.4687152617575182E-2</v>
      </c>
      <c r="AA5498" s="3">
        <v>497.99576209645937</v>
      </c>
      <c r="AB5498">
        <f t="shared" si="140"/>
        <v>1.042401385912985</v>
      </c>
      <c r="AC5498">
        <f t="shared" si="141"/>
        <v>9.4687152617575182E-2</v>
      </c>
    </row>
    <row r="5499" spans="1:29" x14ac:dyDescent="0.25">
      <c r="A5499" s="2">
        <v>5498</v>
      </c>
      <c r="B5499" s="3" t="s">
        <v>414</v>
      </c>
      <c r="C5499" s="3" t="s">
        <v>28</v>
      </c>
      <c r="D5499" s="3" t="s">
        <v>415</v>
      </c>
      <c r="E5499" s="3" t="s">
        <v>416</v>
      </c>
      <c r="F5499" s="3">
        <v>0.35</v>
      </c>
      <c r="G5499" s="3">
        <v>0.47</v>
      </c>
      <c r="H5499" s="3" t="s">
        <v>422</v>
      </c>
      <c r="I5499" s="2">
        <v>8110</v>
      </c>
      <c r="J5499" s="3" t="s">
        <v>128</v>
      </c>
      <c r="K5499" s="2">
        <v>8110</v>
      </c>
      <c r="L5499" s="3"/>
      <c r="M5499" s="3" t="s">
        <v>422</v>
      </c>
      <c r="N5499" s="3" t="s">
        <v>422</v>
      </c>
      <c r="O5499" s="3"/>
      <c r="P5499" s="3"/>
      <c r="Q5499" s="3"/>
      <c r="R5499" s="3">
        <v>0</v>
      </c>
      <c r="S5499" s="3">
        <v>1</v>
      </c>
      <c r="T5499" s="2">
        <v>68</v>
      </c>
      <c r="U5499" s="3">
        <v>19.304498216056714</v>
      </c>
      <c r="V5499" s="3">
        <v>136.21731933292389</v>
      </c>
      <c r="W5499" s="3">
        <v>18.097405109754394</v>
      </c>
      <c r="X5499" s="3">
        <v>64520.654756693453</v>
      </c>
      <c r="Y5499" s="3">
        <v>136.21731933292389</v>
      </c>
      <c r="Z5499" s="3">
        <v>18.097389110862295</v>
      </c>
      <c r="AA5499" s="3">
        <v>64520.654756693453</v>
      </c>
      <c r="AB5499">
        <f t="shared" si="140"/>
        <v>136.21731933292389</v>
      </c>
      <c r="AC5499">
        <f t="shared" si="141"/>
        <v>18.097389110862295</v>
      </c>
    </row>
    <row r="5500" spans="1:29" x14ac:dyDescent="0.25">
      <c r="A5500" s="2">
        <v>5499</v>
      </c>
      <c r="B5500" s="3" t="s">
        <v>414</v>
      </c>
      <c r="C5500" s="3" t="s">
        <v>28</v>
      </c>
      <c r="D5500" s="3" t="s">
        <v>415</v>
      </c>
      <c r="E5500" s="3" t="s">
        <v>416</v>
      </c>
      <c r="F5500" s="3">
        <v>0.35</v>
      </c>
      <c r="G5500" s="3">
        <v>0.47</v>
      </c>
      <c r="H5500" s="3" t="s">
        <v>422</v>
      </c>
      <c r="I5500" s="2">
        <v>8140</v>
      </c>
      <c r="J5500" s="3" t="s">
        <v>57</v>
      </c>
      <c r="K5500" s="2">
        <v>8140</v>
      </c>
      <c r="L5500" s="3"/>
      <c r="M5500" s="3" t="s">
        <v>422</v>
      </c>
      <c r="N5500" s="3" t="s">
        <v>422</v>
      </c>
      <c r="O5500" s="3"/>
      <c r="P5500" s="3"/>
      <c r="Q5500" s="3"/>
      <c r="R5500" s="3">
        <v>0</v>
      </c>
      <c r="S5500" s="3">
        <v>1</v>
      </c>
      <c r="T5500" s="2">
        <v>128</v>
      </c>
      <c r="U5500" s="3">
        <v>2.6193103747762141</v>
      </c>
      <c r="V5500" s="3">
        <v>15.837999520603525</v>
      </c>
      <c r="W5500" s="3">
        <v>1.8895757871431578</v>
      </c>
      <c r="X5500" s="3">
        <v>6555.3852232285699</v>
      </c>
      <c r="Y5500" s="3">
        <v>15.837999520603525</v>
      </c>
      <c r="Z5500" s="3">
        <v>1.8895741166760958</v>
      </c>
      <c r="AA5500" s="3">
        <v>6555.3852232285699</v>
      </c>
      <c r="AB5500">
        <f t="shared" si="140"/>
        <v>15.837999520603525</v>
      </c>
      <c r="AC5500">
        <f t="shared" si="141"/>
        <v>1.8895741166760958</v>
      </c>
    </row>
    <row r="5501" spans="1:29" x14ac:dyDescent="0.25">
      <c r="A5501" s="2">
        <v>5500</v>
      </c>
      <c r="B5501" s="3" t="s">
        <v>414</v>
      </c>
      <c r="C5501" s="3" t="s">
        <v>28</v>
      </c>
      <c r="D5501" s="3" t="s">
        <v>415</v>
      </c>
      <c r="E5501" s="3" t="s">
        <v>416</v>
      </c>
      <c r="F5501" s="3">
        <v>0.35</v>
      </c>
      <c r="G5501" s="3">
        <v>0.47</v>
      </c>
      <c r="H5501" s="3" t="s">
        <v>422</v>
      </c>
      <c r="I5501" s="2">
        <v>8200</v>
      </c>
      <c r="J5501" s="3" t="s">
        <v>107</v>
      </c>
      <c r="K5501" s="2">
        <v>8200</v>
      </c>
      <c r="L5501" s="3"/>
      <c r="M5501" s="3" t="s">
        <v>422</v>
      </c>
      <c r="N5501" s="3" t="s">
        <v>422</v>
      </c>
      <c r="O5501" s="3"/>
      <c r="P5501" s="3"/>
      <c r="Q5501" s="3"/>
      <c r="R5501" s="3">
        <v>0</v>
      </c>
      <c r="S5501" s="3">
        <v>1</v>
      </c>
      <c r="T5501" s="2">
        <v>5</v>
      </c>
      <c r="U5501" s="3">
        <v>0.24039011726444562</v>
      </c>
      <c r="V5501" s="3">
        <v>0.73535237187186464</v>
      </c>
      <c r="W5501" s="3">
        <v>8.8497711696937126E-2</v>
      </c>
      <c r="X5501" s="3">
        <v>320.06392041478313</v>
      </c>
      <c r="Y5501" s="3">
        <v>0.73535237187186464</v>
      </c>
      <c r="Z5501" s="3">
        <v>8.8497633461116471E-2</v>
      </c>
      <c r="AA5501" s="3">
        <v>320.06392041478313</v>
      </c>
      <c r="AB5501">
        <f t="shared" si="140"/>
        <v>0.73535237187186464</v>
      </c>
      <c r="AC5501">
        <f t="shared" si="141"/>
        <v>8.8497633461116471E-2</v>
      </c>
    </row>
    <row r="5502" spans="1:29" x14ac:dyDescent="0.25">
      <c r="A5502" s="2">
        <v>5501</v>
      </c>
      <c r="B5502" s="3" t="s">
        <v>414</v>
      </c>
      <c r="C5502" s="3" t="s">
        <v>28</v>
      </c>
      <c r="D5502" s="3" t="s">
        <v>415</v>
      </c>
      <c r="E5502" s="3" t="s">
        <v>416</v>
      </c>
      <c r="F5502" s="3">
        <v>0.35</v>
      </c>
      <c r="G5502" s="3">
        <v>0.47</v>
      </c>
      <c r="H5502" s="3" t="s">
        <v>422</v>
      </c>
      <c r="I5502" s="2">
        <v>8300</v>
      </c>
      <c r="J5502" s="3" t="s">
        <v>202</v>
      </c>
      <c r="K5502" s="2">
        <v>8300</v>
      </c>
      <c r="L5502" s="3"/>
      <c r="M5502" s="3" t="s">
        <v>422</v>
      </c>
      <c r="N5502" s="3" t="s">
        <v>422</v>
      </c>
      <c r="O5502" s="3"/>
      <c r="P5502" s="3"/>
      <c r="Q5502" s="3"/>
      <c r="R5502" s="3">
        <v>0</v>
      </c>
      <c r="S5502" s="3">
        <v>1</v>
      </c>
      <c r="T5502" s="2">
        <v>50</v>
      </c>
      <c r="U5502" s="3">
        <v>15.746121233073147</v>
      </c>
      <c r="V5502" s="3">
        <v>110.37771182817318</v>
      </c>
      <c r="W5502" s="3">
        <v>15.468751103328156</v>
      </c>
      <c r="X5502" s="3">
        <v>51262.718909211981</v>
      </c>
      <c r="Y5502" s="3">
        <v>110.37771182817318</v>
      </c>
      <c r="Z5502" s="3">
        <v>15.468737428280342</v>
      </c>
      <c r="AA5502" s="3">
        <v>51262.718909211981</v>
      </c>
      <c r="AB5502">
        <f t="shared" si="140"/>
        <v>110.37771182817318</v>
      </c>
      <c r="AC5502">
        <f t="shared" si="141"/>
        <v>15.468737428280342</v>
      </c>
    </row>
    <row r="5503" spans="1:29" x14ac:dyDescent="0.25">
      <c r="A5503" s="2">
        <v>5502</v>
      </c>
      <c r="B5503" s="3" t="s">
        <v>414</v>
      </c>
      <c r="C5503" s="3" t="s">
        <v>28</v>
      </c>
      <c r="D5503" s="3" t="s">
        <v>415</v>
      </c>
      <c r="E5503" s="3" t="s">
        <v>416</v>
      </c>
      <c r="F5503" s="3">
        <v>0.35</v>
      </c>
      <c r="G5503" s="3">
        <v>0.47</v>
      </c>
      <c r="H5503" s="3" t="s">
        <v>422</v>
      </c>
      <c r="I5503" s="2">
        <v>8320</v>
      </c>
      <c r="J5503" s="3" t="s">
        <v>59</v>
      </c>
      <c r="K5503" s="2">
        <v>8320</v>
      </c>
      <c r="L5503" s="3"/>
      <c r="M5503" s="3" t="s">
        <v>422</v>
      </c>
      <c r="N5503" s="3" t="s">
        <v>422</v>
      </c>
      <c r="O5503" s="3"/>
      <c r="P5503" s="3"/>
      <c r="Q5503" s="3"/>
      <c r="R5503" s="3">
        <v>0</v>
      </c>
      <c r="S5503" s="3">
        <v>1</v>
      </c>
      <c r="T5503" s="2">
        <v>48</v>
      </c>
      <c r="U5503" s="3">
        <v>10.021340337207935</v>
      </c>
      <c r="V5503" s="3">
        <v>30.301043266028302</v>
      </c>
      <c r="W5503" s="3">
        <v>2.8702803984546361</v>
      </c>
      <c r="X5503" s="3">
        <v>12573.975333032466</v>
      </c>
      <c r="Y5503" s="3">
        <v>30.301043266028302</v>
      </c>
      <c r="Z5503" s="3">
        <v>2.8702778610021027</v>
      </c>
      <c r="AA5503" s="3">
        <v>12573.975333032466</v>
      </c>
      <c r="AB5503">
        <f t="shared" si="140"/>
        <v>30.301043266028302</v>
      </c>
      <c r="AC5503">
        <f t="shared" si="141"/>
        <v>2.8702778610021027</v>
      </c>
    </row>
    <row r="5504" spans="1:29" x14ac:dyDescent="0.25">
      <c r="A5504" s="2">
        <v>5503</v>
      </c>
      <c r="B5504" s="3" t="s">
        <v>414</v>
      </c>
      <c r="C5504" s="3" t="s">
        <v>28</v>
      </c>
      <c r="D5504" s="3" t="s">
        <v>415</v>
      </c>
      <c r="E5504" s="3" t="s">
        <v>416</v>
      </c>
      <c r="F5504" s="3">
        <v>0.35</v>
      </c>
      <c r="G5504" s="3">
        <v>0.47</v>
      </c>
      <c r="H5504" s="3" t="s">
        <v>422</v>
      </c>
      <c r="I5504" s="2">
        <v>8330</v>
      </c>
      <c r="J5504" s="3" t="s">
        <v>129</v>
      </c>
      <c r="K5504" s="2">
        <v>8330</v>
      </c>
      <c r="L5504" s="3"/>
      <c r="M5504" s="3" t="s">
        <v>422</v>
      </c>
      <c r="N5504" s="3" t="s">
        <v>422</v>
      </c>
      <c r="O5504" s="3"/>
      <c r="P5504" s="3"/>
      <c r="Q5504" s="3"/>
      <c r="R5504" s="3">
        <v>0</v>
      </c>
      <c r="S5504" s="3">
        <v>1</v>
      </c>
      <c r="T5504" s="2">
        <v>2</v>
      </c>
      <c r="U5504" s="3">
        <v>3.7989691255347402E-2</v>
      </c>
      <c r="V5504" s="3">
        <v>0.1701294428734495</v>
      </c>
      <c r="W5504" s="3">
        <v>2.3178136531014842E-2</v>
      </c>
      <c r="X5504" s="3">
        <v>87.50287217995492</v>
      </c>
      <c r="Y5504" s="3">
        <v>0.1701294428734495</v>
      </c>
      <c r="Z5504" s="3">
        <v>2.3178116040535587E-2</v>
      </c>
      <c r="AA5504" s="3">
        <v>87.50287217995492</v>
      </c>
      <c r="AB5504">
        <f t="shared" si="140"/>
        <v>0.1701294428734495</v>
      </c>
      <c r="AC5504">
        <f t="shared" si="141"/>
        <v>2.3178116040535587E-2</v>
      </c>
    </row>
    <row r="5505" spans="1:29" x14ac:dyDescent="0.25">
      <c r="A5505" s="2">
        <v>5504</v>
      </c>
      <c r="B5505" s="3" t="s">
        <v>414</v>
      </c>
      <c r="C5505" s="3" t="s">
        <v>28</v>
      </c>
      <c r="D5505" s="3" t="s">
        <v>415</v>
      </c>
      <c r="E5505" s="3" t="s">
        <v>416</v>
      </c>
      <c r="F5505" s="3">
        <v>0.35</v>
      </c>
      <c r="G5505" s="3">
        <v>0.47</v>
      </c>
      <c r="H5505" s="3" t="s">
        <v>422</v>
      </c>
      <c r="I5505" s="2">
        <v>8340</v>
      </c>
      <c r="J5505" s="3" t="s">
        <v>151</v>
      </c>
      <c r="K5505" s="2">
        <v>8340</v>
      </c>
      <c r="L5505" s="3"/>
      <c r="M5505" s="3" t="s">
        <v>422</v>
      </c>
      <c r="N5505" s="3" t="s">
        <v>422</v>
      </c>
      <c r="O5505" s="3"/>
      <c r="P5505" s="3"/>
      <c r="Q5505" s="3"/>
      <c r="R5505" s="3">
        <v>0</v>
      </c>
      <c r="S5505" s="3">
        <v>1</v>
      </c>
      <c r="T5505" s="2">
        <v>2</v>
      </c>
      <c r="U5505" s="3">
        <v>8.9545931971039203E-2</v>
      </c>
      <c r="V5505" s="3">
        <v>0.58125939449129116</v>
      </c>
      <c r="W5505" s="3">
        <v>8.6588508391698876E-2</v>
      </c>
      <c r="X5505" s="3">
        <v>276.84238281670008</v>
      </c>
      <c r="Y5505" s="3">
        <v>0.58125939449129116</v>
      </c>
      <c r="Z5505" s="3">
        <v>8.65884318436968E-2</v>
      </c>
      <c r="AA5505" s="3">
        <v>276.84238281670008</v>
      </c>
      <c r="AB5505">
        <f t="shared" si="140"/>
        <v>0.58125939449129116</v>
      </c>
      <c r="AC5505">
        <f t="shared" si="141"/>
        <v>8.65884318436968E-2</v>
      </c>
    </row>
    <row r="5506" spans="1:29" x14ac:dyDescent="0.25">
      <c r="A5506" s="2">
        <v>5505</v>
      </c>
      <c r="B5506" s="3" t="s">
        <v>414</v>
      </c>
      <c r="C5506" s="3" t="s">
        <v>28</v>
      </c>
      <c r="D5506" s="3" t="s">
        <v>415</v>
      </c>
      <c r="E5506" s="3" t="s">
        <v>416</v>
      </c>
      <c r="F5506" s="3">
        <v>0.35</v>
      </c>
      <c r="G5506" s="3">
        <v>0.47</v>
      </c>
      <c r="H5506" s="3" t="s">
        <v>422</v>
      </c>
      <c r="I5506" s="2">
        <v>8370</v>
      </c>
      <c r="J5506" s="3" t="s">
        <v>68</v>
      </c>
      <c r="K5506" s="2">
        <v>8370</v>
      </c>
      <c r="L5506" s="3"/>
      <c r="M5506" s="3" t="s">
        <v>422</v>
      </c>
      <c r="N5506" s="3" t="s">
        <v>422</v>
      </c>
      <c r="O5506" s="3"/>
      <c r="P5506" s="3"/>
      <c r="Q5506" s="3"/>
      <c r="R5506" s="3">
        <v>0</v>
      </c>
      <c r="S5506" s="3">
        <v>1</v>
      </c>
      <c r="T5506" s="2">
        <v>9</v>
      </c>
      <c r="U5506" s="3">
        <v>2.8435183819102941E-2</v>
      </c>
      <c r="V5506" s="3">
        <v>5.2717126777988288E-2</v>
      </c>
      <c r="W5506" s="3">
        <v>6.5992818634460285E-3</v>
      </c>
      <c r="X5506" s="3">
        <v>55.975854812200744</v>
      </c>
      <c r="Y5506" s="3">
        <v>5.2717126777988288E-2</v>
      </c>
      <c r="Z5506" s="3">
        <v>6.5992760293942451E-3</v>
      </c>
      <c r="AA5506" s="3">
        <v>55.975854812200744</v>
      </c>
      <c r="AB5506">
        <f t="shared" si="140"/>
        <v>5.2717126777988288E-2</v>
      </c>
      <c r="AC5506">
        <f t="shared" si="141"/>
        <v>6.5992760293942451E-3</v>
      </c>
    </row>
    <row r="5507" spans="1:29" x14ac:dyDescent="0.25">
      <c r="A5507" s="2">
        <v>5506</v>
      </c>
      <c r="B5507" s="3" t="s">
        <v>414</v>
      </c>
      <c r="C5507" s="3" t="s">
        <v>28</v>
      </c>
      <c r="D5507" s="3" t="s">
        <v>415</v>
      </c>
      <c r="E5507" s="3" t="s">
        <v>433</v>
      </c>
      <c r="F5507" s="3">
        <v>0.35</v>
      </c>
      <c r="G5507" s="3">
        <v>0.47</v>
      </c>
      <c r="H5507" s="3" t="s">
        <v>31</v>
      </c>
      <c r="I5507" s="2">
        <v>2210</v>
      </c>
      <c r="J5507" s="3" t="s">
        <v>37</v>
      </c>
      <c r="K5507" s="2">
        <v>2210</v>
      </c>
      <c r="L5507" s="3"/>
      <c r="M5507" s="3" t="s">
        <v>423</v>
      </c>
      <c r="N5507" s="3" t="s">
        <v>424</v>
      </c>
      <c r="O5507" s="3" t="s">
        <v>31</v>
      </c>
      <c r="P5507" s="3"/>
      <c r="Q5507" s="3"/>
      <c r="R5507" s="3">
        <v>0</v>
      </c>
      <c r="S5507" s="3">
        <v>1</v>
      </c>
      <c r="T5507" s="2">
        <v>16</v>
      </c>
      <c r="U5507" s="3">
        <v>4.8818283878056716</v>
      </c>
      <c r="V5507" s="3">
        <v>30.0029127661955</v>
      </c>
      <c r="W5507" s="3">
        <v>4.2181723156989417</v>
      </c>
      <c r="X5507" s="3">
        <v>14300.271705603982</v>
      </c>
      <c r="Y5507" s="3">
        <v>30.0029127661955</v>
      </c>
      <c r="Z5507" s="3">
        <v>4.2181685866514069</v>
      </c>
      <c r="AA5507" s="3">
        <v>14300.271705603982</v>
      </c>
      <c r="AB5507">
        <f t="shared" si="140"/>
        <v>30.0029127661955</v>
      </c>
      <c r="AC5507">
        <f t="shared" si="141"/>
        <v>4.2181685866514069</v>
      </c>
    </row>
    <row r="5508" spans="1:29" x14ac:dyDescent="0.25">
      <c r="A5508" s="2">
        <v>5507</v>
      </c>
      <c r="B5508" s="3" t="s">
        <v>414</v>
      </c>
      <c r="C5508" s="3" t="s">
        <v>28</v>
      </c>
      <c r="D5508" s="3" t="s">
        <v>415</v>
      </c>
      <c r="E5508" s="3" t="s">
        <v>433</v>
      </c>
      <c r="F5508" s="3">
        <v>0.35</v>
      </c>
      <c r="G5508" s="3">
        <v>0.47</v>
      </c>
      <c r="H5508" s="3" t="s">
        <v>31</v>
      </c>
      <c r="I5508" s="2">
        <v>2210</v>
      </c>
      <c r="J5508" s="3" t="s">
        <v>37</v>
      </c>
      <c r="K5508" s="2">
        <v>2210</v>
      </c>
      <c r="L5508" s="3"/>
      <c r="M5508" s="3" t="s">
        <v>34</v>
      </c>
      <c r="N5508" s="3" t="s">
        <v>35</v>
      </c>
      <c r="O5508" s="3" t="s">
        <v>31</v>
      </c>
      <c r="P5508" s="3"/>
      <c r="Q5508" s="3"/>
      <c r="R5508" s="3">
        <v>0</v>
      </c>
      <c r="S5508" s="3">
        <v>1</v>
      </c>
      <c r="T5508" s="2">
        <v>361</v>
      </c>
      <c r="U5508" s="3">
        <v>158.3258323849353</v>
      </c>
      <c r="V5508" s="3">
        <v>535.99262733114347</v>
      </c>
      <c r="W5508" s="3">
        <v>44.784925178646738</v>
      </c>
      <c r="X5508" s="3">
        <v>152088.24734841468</v>
      </c>
      <c r="Y5508" s="3">
        <v>535.99262733114347</v>
      </c>
      <c r="Z5508" s="3">
        <v>44.784885586827833</v>
      </c>
      <c r="AA5508" s="3">
        <v>152088.24734841468</v>
      </c>
      <c r="AB5508">
        <f t="shared" si="140"/>
        <v>535.99262733114347</v>
      </c>
      <c r="AC5508">
        <f t="shared" si="141"/>
        <v>44.784885586827833</v>
      </c>
    </row>
    <row r="5509" spans="1:29" x14ac:dyDescent="0.25">
      <c r="A5509" s="2">
        <v>5508</v>
      </c>
      <c r="B5509" s="3" t="s">
        <v>414</v>
      </c>
      <c r="C5509" s="3" t="s">
        <v>28</v>
      </c>
      <c r="D5509" s="3" t="s">
        <v>415</v>
      </c>
      <c r="E5509" s="3" t="s">
        <v>433</v>
      </c>
      <c r="F5509" s="3">
        <v>0.35</v>
      </c>
      <c r="G5509" s="3">
        <v>0.47</v>
      </c>
      <c r="H5509" s="3" t="s">
        <v>31</v>
      </c>
      <c r="I5509" s="2">
        <v>2240</v>
      </c>
      <c r="J5509" s="3" t="s">
        <v>38</v>
      </c>
      <c r="K5509" s="2">
        <v>2240</v>
      </c>
      <c r="L5509" s="3"/>
      <c r="M5509" s="3" t="s">
        <v>423</v>
      </c>
      <c r="N5509" s="3" t="s">
        <v>424</v>
      </c>
      <c r="O5509" s="3" t="s">
        <v>31</v>
      </c>
      <c r="P5509" s="3"/>
      <c r="Q5509" s="3"/>
      <c r="R5509" s="3">
        <v>0</v>
      </c>
      <c r="S5509" s="3">
        <v>1</v>
      </c>
      <c r="T5509" s="2">
        <v>4</v>
      </c>
      <c r="U5509" s="3">
        <v>0.20371649714281817</v>
      </c>
      <c r="V5509" s="3">
        <v>2.0366928367730948</v>
      </c>
      <c r="W5509" s="3">
        <v>0.28765917262152824</v>
      </c>
      <c r="X5509" s="3">
        <v>740.70762002369918</v>
      </c>
      <c r="Y5509" s="3">
        <v>2.0366928367730948</v>
      </c>
      <c r="Z5509" s="3">
        <v>0.2876589183183263</v>
      </c>
      <c r="AA5509" s="3">
        <v>740.70762002369918</v>
      </c>
      <c r="AB5509">
        <f t="shared" si="140"/>
        <v>2.0366928367730948</v>
      </c>
      <c r="AC5509">
        <f t="shared" si="141"/>
        <v>0.2876589183183263</v>
      </c>
    </row>
    <row r="5510" spans="1:29" x14ac:dyDescent="0.25">
      <c r="A5510" s="2">
        <v>5509</v>
      </c>
      <c r="B5510" s="3" t="s">
        <v>414</v>
      </c>
      <c r="C5510" s="3" t="s">
        <v>28</v>
      </c>
      <c r="D5510" s="3" t="s">
        <v>415</v>
      </c>
      <c r="E5510" s="3" t="s">
        <v>433</v>
      </c>
      <c r="F5510" s="3">
        <v>0.35</v>
      </c>
      <c r="G5510" s="3">
        <v>0.47</v>
      </c>
      <c r="H5510" s="3" t="s">
        <v>31</v>
      </c>
      <c r="I5510" s="2">
        <v>2240</v>
      </c>
      <c r="J5510" s="3" t="s">
        <v>38</v>
      </c>
      <c r="K5510" s="2">
        <v>2240</v>
      </c>
      <c r="L5510" s="3"/>
      <c r="M5510" s="3" t="s">
        <v>34</v>
      </c>
      <c r="N5510" s="3" t="s">
        <v>35</v>
      </c>
      <c r="O5510" s="3" t="s">
        <v>31</v>
      </c>
      <c r="P5510" s="3"/>
      <c r="Q5510" s="3"/>
      <c r="R5510" s="3">
        <v>0</v>
      </c>
      <c r="S5510" s="3">
        <v>1</v>
      </c>
      <c r="T5510" s="2">
        <v>432</v>
      </c>
      <c r="U5510" s="3">
        <v>191.17027168356839</v>
      </c>
      <c r="V5510" s="3">
        <v>497.66809497147858</v>
      </c>
      <c r="W5510" s="3">
        <v>111.38762577059281</v>
      </c>
      <c r="X5510" s="3">
        <v>177867.74785444373</v>
      </c>
      <c r="Y5510" s="3">
        <v>497.66809497147858</v>
      </c>
      <c r="Z5510" s="3">
        <v>111.38752729909386</v>
      </c>
      <c r="AA5510" s="3">
        <v>177867.74785444373</v>
      </c>
      <c r="AB5510">
        <f t="shared" si="140"/>
        <v>497.66809497147858</v>
      </c>
      <c r="AC5510">
        <f t="shared" si="141"/>
        <v>111.38752729909386</v>
      </c>
    </row>
    <row r="5511" spans="1:29" x14ac:dyDescent="0.25">
      <c r="A5511" s="2">
        <v>5510</v>
      </c>
      <c r="B5511" s="3" t="s">
        <v>414</v>
      </c>
      <c r="C5511" s="3" t="s">
        <v>28</v>
      </c>
      <c r="D5511" s="3" t="s">
        <v>415</v>
      </c>
      <c r="E5511" s="3" t="s">
        <v>433</v>
      </c>
      <c r="F5511" s="3">
        <v>0.35</v>
      </c>
      <c r="G5511" s="3">
        <v>0.47</v>
      </c>
      <c r="H5511" s="3" t="s">
        <v>31</v>
      </c>
      <c r="I5511" s="2">
        <v>3300</v>
      </c>
      <c r="J5511" s="3" t="s">
        <v>39</v>
      </c>
      <c r="K5511" s="2">
        <v>3300</v>
      </c>
      <c r="L5511" s="3"/>
      <c r="M5511" s="3" t="s">
        <v>33</v>
      </c>
      <c r="N5511" s="3" t="s">
        <v>33</v>
      </c>
      <c r="O5511" s="3" t="s">
        <v>31</v>
      </c>
      <c r="P5511" s="3"/>
      <c r="Q5511" s="3"/>
      <c r="R5511" s="3">
        <v>0</v>
      </c>
      <c r="S5511" s="3">
        <v>1</v>
      </c>
      <c r="T5511" s="2">
        <v>1</v>
      </c>
      <c r="U5511" s="3">
        <v>1.8132110846669498E-2</v>
      </c>
      <c r="V5511" s="3">
        <v>9.5578834599559792E-2</v>
      </c>
      <c r="W5511" s="3">
        <v>9.8973542756976614E-3</v>
      </c>
      <c r="X5511" s="3">
        <v>42.314981040150002</v>
      </c>
      <c r="Y5511" s="3">
        <v>9.5578834599559792E-2</v>
      </c>
      <c r="Z5511" s="3">
        <v>9.8973455260066307E-3</v>
      </c>
      <c r="AA5511" s="3">
        <v>42.314981040150002</v>
      </c>
      <c r="AB5511">
        <f t="shared" si="140"/>
        <v>9.5578834599559792E-2</v>
      </c>
      <c r="AC5511">
        <f t="shared" si="141"/>
        <v>9.8973455260066307E-3</v>
      </c>
    </row>
    <row r="5512" spans="1:29" x14ac:dyDescent="0.25">
      <c r="A5512" s="2">
        <v>5511</v>
      </c>
      <c r="B5512" s="3" t="s">
        <v>414</v>
      </c>
      <c r="C5512" s="3" t="s">
        <v>28</v>
      </c>
      <c r="D5512" s="3" t="s">
        <v>415</v>
      </c>
      <c r="E5512" s="3" t="s">
        <v>433</v>
      </c>
      <c r="F5512" s="3">
        <v>0.35</v>
      </c>
      <c r="G5512" s="3">
        <v>0.47</v>
      </c>
      <c r="H5512" s="3" t="s">
        <v>31</v>
      </c>
      <c r="I5512" s="2">
        <v>3300</v>
      </c>
      <c r="J5512" s="3" t="s">
        <v>39</v>
      </c>
      <c r="K5512" s="2">
        <v>3300</v>
      </c>
      <c r="L5512" s="3"/>
      <c r="M5512" s="3" t="s">
        <v>423</v>
      </c>
      <c r="N5512" s="3" t="s">
        <v>424</v>
      </c>
      <c r="O5512" s="3" t="s">
        <v>31</v>
      </c>
      <c r="P5512" s="3"/>
      <c r="Q5512" s="3"/>
      <c r="R5512" s="3">
        <v>0</v>
      </c>
      <c r="S5512" s="3">
        <v>1</v>
      </c>
      <c r="T5512" s="2">
        <v>48</v>
      </c>
      <c r="U5512" s="3">
        <v>10.944594942315076</v>
      </c>
      <c r="V5512" s="3">
        <v>49.10364664506389</v>
      </c>
      <c r="W5512" s="3">
        <v>6.5519847942308997</v>
      </c>
      <c r="X5512" s="3">
        <v>24523.522135945532</v>
      </c>
      <c r="Y5512" s="3">
        <v>49.10364664506389</v>
      </c>
      <c r="Z5512" s="3">
        <v>6.5519790019917794</v>
      </c>
      <c r="AA5512" s="3">
        <v>24523.522135945532</v>
      </c>
      <c r="AB5512">
        <f t="shared" si="140"/>
        <v>49.10364664506389</v>
      </c>
      <c r="AC5512">
        <f t="shared" si="141"/>
        <v>6.5519790019917794</v>
      </c>
    </row>
    <row r="5513" spans="1:29" x14ac:dyDescent="0.25">
      <c r="A5513" s="2">
        <v>5512</v>
      </c>
      <c r="B5513" s="3" t="s">
        <v>414</v>
      </c>
      <c r="C5513" s="3" t="s">
        <v>28</v>
      </c>
      <c r="D5513" s="3" t="s">
        <v>415</v>
      </c>
      <c r="E5513" s="3" t="s">
        <v>433</v>
      </c>
      <c r="F5513" s="3">
        <v>0.35</v>
      </c>
      <c r="G5513" s="3">
        <v>0.47</v>
      </c>
      <c r="H5513" s="3" t="s">
        <v>31</v>
      </c>
      <c r="I5513" s="2">
        <v>3300</v>
      </c>
      <c r="J5513" s="3" t="s">
        <v>39</v>
      </c>
      <c r="K5513" s="2">
        <v>3300</v>
      </c>
      <c r="L5513" s="3"/>
      <c r="M5513" s="3" t="s">
        <v>34</v>
      </c>
      <c r="N5513" s="3" t="s">
        <v>35</v>
      </c>
      <c r="O5513" s="3" t="s">
        <v>31</v>
      </c>
      <c r="P5513" s="3"/>
      <c r="Q5513" s="3"/>
      <c r="R5513" s="3">
        <v>0</v>
      </c>
      <c r="S5513" s="3">
        <v>1</v>
      </c>
      <c r="T5513" s="2">
        <v>120</v>
      </c>
      <c r="U5513" s="3">
        <v>22.919903863970482</v>
      </c>
      <c r="V5513" s="3">
        <v>45.210600812804579</v>
      </c>
      <c r="W5513" s="3">
        <v>4.0455304208895226</v>
      </c>
      <c r="X5513" s="3">
        <v>27315.247496331263</v>
      </c>
      <c r="Y5513" s="3">
        <v>45.210600812804579</v>
      </c>
      <c r="Z5513" s="3">
        <v>4.0455268444649262</v>
      </c>
      <c r="AA5513" s="3">
        <v>27315.247496331263</v>
      </c>
      <c r="AB5513">
        <f t="shared" si="140"/>
        <v>45.210600812804579</v>
      </c>
      <c r="AC5513">
        <f t="shared" si="141"/>
        <v>4.0455268444649262</v>
      </c>
    </row>
    <row r="5514" spans="1:29" x14ac:dyDescent="0.25">
      <c r="A5514" s="2">
        <v>5513</v>
      </c>
      <c r="B5514" s="3" t="s">
        <v>414</v>
      </c>
      <c r="C5514" s="3" t="s">
        <v>28</v>
      </c>
      <c r="D5514" s="3" t="s">
        <v>415</v>
      </c>
      <c r="E5514" s="3" t="s">
        <v>433</v>
      </c>
      <c r="F5514" s="3">
        <v>0.35</v>
      </c>
      <c r="G5514" s="3">
        <v>0.47</v>
      </c>
      <c r="H5514" s="3" t="s">
        <v>33</v>
      </c>
      <c r="I5514" s="2">
        <v>1100</v>
      </c>
      <c r="J5514" s="3" t="s">
        <v>42</v>
      </c>
      <c r="K5514" s="2">
        <v>1100</v>
      </c>
      <c r="L5514" s="3"/>
      <c r="M5514" s="3" t="s">
        <v>33</v>
      </c>
      <c r="N5514" s="3" t="s">
        <v>33</v>
      </c>
      <c r="O5514" s="3"/>
      <c r="P5514" s="3"/>
      <c r="Q5514" s="3"/>
      <c r="R5514" s="3">
        <v>0</v>
      </c>
      <c r="S5514" s="3">
        <v>1</v>
      </c>
      <c r="T5514" s="2">
        <v>41</v>
      </c>
      <c r="U5514" s="3">
        <v>5.1916500738902283</v>
      </c>
      <c r="V5514" s="3">
        <v>43.350955715552658</v>
      </c>
      <c r="W5514" s="3">
        <v>6.2405039212010722</v>
      </c>
      <c r="X5514" s="3">
        <v>19608.141388461598</v>
      </c>
      <c r="Y5514" s="3">
        <v>43.350955715552658</v>
      </c>
      <c r="Z5514" s="3">
        <v>6.2404984043245708</v>
      </c>
      <c r="AA5514" s="3">
        <v>19608.141388461598</v>
      </c>
      <c r="AB5514">
        <f t="shared" si="140"/>
        <v>43.350955715552658</v>
      </c>
      <c r="AC5514">
        <f t="shared" si="141"/>
        <v>6.2404984043245708</v>
      </c>
    </row>
    <row r="5515" spans="1:29" x14ac:dyDescent="0.25">
      <c r="A5515" s="2">
        <v>5514</v>
      </c>
      <c r="B5515" s="3" t="s">
        <v>414</v>
      </c>
      <c r="C5515" s="3" t="s">
        <v>28</v>
      </c>
      <c r="D5515" s="3" t="s">
        <v>415</v>
      </c>
      <c r="E5515" s="3" t="s">
        <v>433</v>
      </c>
      <c r="F5515" s="3">
        <v>0.35</v>
      </c>
      <c r="G5515" s="3">
        <v>0.47</v>
      </c>
      <c r="H5515" s="3" t="s">
        <v>33</v>
      </c>
      <c r="I5515" s="2">
        <v>1190</v>
      </c>
      <c r="J5515" s="3" t="s">
        <v>44</v>
      </c>
      <c r="K5515" s="2">
        <v>1190</v>
      </c>
      <c r="L5515" s="3"/>
      <c r="M5515" s="3" t="s">
        <v>33</v>
      </c>
      <c r="N5515" s="3" t="s">
        <v>33</v>
      </c>
      <c r="O5515" s="3"/>
      <c r="P5515" s="3"/>
      <c r="Q5515" s="3"/>
      <c r="R5515" s="3">
        <v>0</v>
      </c>
      <c r="S5515" s="3">
        <v>1</v>
      </c>
      <c r="T5515" s="2">
        <v>2</v>
      </c>
      <c r="U5515" s="3">
        <v>0.13096079263980714</v>
      </c>
      <c r="V5515" s="3">
        <v>1.0734414037335194</v>
      </c>
      <c r="W5515" s="3">
        <v>0.14455416386971479</v>
      </c>
      <c r="X5515" s="3">
        <v>513.09284735197355</v>
      </c>
      <c r="Y5515" s="3">
        <v>1.0734414037335194</v>
      </c>
      <c r="Z5515" s="3">
        <v>0.14455403607755607</v>
      </c>
      <c r="AA5515" s="3">
        <v>513.09284735197355</v>
      </c>
      <c r="AB5515">
        <f t="shared" si="140"/>
        <v>1.0734414037335194</v>
      </c>
      <c r="AC5515">
        <f t="shared" si="141"/>
        <v>0.14455403607755607</v>
      </c>
    </row>
    <row r="5516" spans="1:29" x14ac:dyDescent="0.25">
      <c r="A5516" s="2">
        <v>5515</v>
      </c>
      <c r="B5516" s="3" t="s">
        <v>414</v>
      </c>
      <c r="C5516" s="3" t="s">
        <v>28</v>
      </c>
      <c r="D5516" s="3" t="s">
        <v>415</v>
      </c>
      <c r="E5516" s="3" t="s">
        <v>433</v>
      </c>
      <c r="F5516" s="3">
        <v>0.35</v>
      </c>
      <c r="G5516" s="3">
        <v>0.47</v>
      </c>
      <c r="H5516" s="3" t="s">
        <v>33</v>
      </c>
      <c r="I5516" s="2">
        <v>1200</v>
      </c>
      <c r="J5516" s="3" t="s">
        <v>45</v>
      </c>
      <c r="K5516" s="2">
        <v>1200</v>
      </c>
      <c r="L5516" s="3"/>
      <c r="M5516" s="3" t="s">
        <v>33</v>
      </c>
      <c r="N5516" s="3" t="s">
        <v>33</v>
      </c>
      <c r="O5516" s="3"/>
      <c r="P5516" s="3"/>
      <c r="Q5516" s="3"/>
      <c r="R5516" s="3">
        <v>0</v>
      </c>
      <c r="S5516" s="3">
        <v>1</v>
      </c>
      <c r="T5516" s="2">
        <v>76</v>
      </c>
      <c r="U5516" s="3">
        <v>7.7863299616755981</v>
      </c>
      <c r="V5516" s="3">
        <v>73.610057516979637</v>
      </c>
      <c r="W5516" s="3">
        <v>10.684578806613985</v>
      </c>
      <c r="X5516" s="3">
        <v>29863.007365473579</v>
      </c>
      <c r="Y5516" s="3">
        <v>73.610057516979637</v>
      </c>
      <c r="Z5516" s="3">
        <v>10.684569360982278</v>
      </c>
      <c r="AA5516" s="3">
        <v>29863.007365473579</v>
      </c>
      <c r="AB5516">
        <f t="shared" si="140"/>
        <v>73.610057516979637</v>
      </c>
      <c r="AC5516">
        <f t="shared" si="141"/>
        <v>10.684569360982278</v>
      </c>
    </row>
    <row r="5517" spans="1:29" x14ac:dyDescent="0.25">
      <c r="A5517" s="2">
        <v>5516</v>
      </c>
      <c r="B5517" s="3" t="s">
        <v>414</v>
      </c>
      <c r="C5517" s="3" t="s">
        <v>28</v>
      </c>
      <c r="D5517" s="3" t="s">
        <v>415</v>
      </c>
      <c r="E5517" s="3" t="s">
        <v>433</v>
      </c>
      <c r="F5517" s="3">
        <v>0.35</v>
      </c>
      <c r="G5517" s="3">
        <v>0.47</v>
      </c>
      <c r="H5517" s="3" t="s">
        <v>33</v>
      </c>
      <c r="I5517" s="2">
        <v>1210</v>
      </c>
      <c r="J5517" s="3" t="s">
        <v>46</v>
      </c>
      <c r="K5517" s="2">
        <v>1210</v>
      </c>
      <c r="L5517" s="3"/>
      <c r="M5517" s="3" t="s">
        <v>33</v>
      </c>
      <c r="N5517" s="3" t="s">
        <v>33</v>
      </c>
      <c r="O5517" s="3"/>
      <c r="P5517" s="3"/>
      <c r="Q5517" s="3"/>
      <c r="R5517" s="3">
        <v>0</v>
      </c>
      <c r="S5517" s="3">
        <v>1</v>
      </c>
      <c r="T5517" s="2">
        <v>506</v>
      </c>
      <c r="U5517" s="3">
        <v>54.061057295504533</v>
      </c>
      <c r="V5517" s="3">
        <v>497.84513978074563</v>
      </c>
      <c r="W5517" s="3">
        <v>72.551827277567071</v>
      </c>
      <c r="X5517" s="3">
        <v>201839.29143935046</v>
      </c>
      <c r="Y5517" s="3">
        <v>497.84513978074563</v>
      </c>
      <c r="Z5517" s="3">
        <v>72.551763138600862</v>
      </c>
      <c r="AA5517" s="3">
        <v>201839.29143935046</v>
      </c>
      <c r="AB5517">
        <f t="shared" si="140"/>
        <v>497.84513978074563</v>
      </c>
      <c r="AC5517">
        <f t="shared" si="141"/>
        <v>72.551763138600862</v>
      </c>
    </row>
    <row r="5518" spans="1:29" x14ac:dyDescent="0.25">
      <c r="A5518" s="2">
        <v>5517</v>
      </c>
      <c r="B5518" s="3" t="s">
        <v>414</v>
      </c>
      <c r="C5518" s="3" t="s">
        <v>28</v>
      </c>
      <c r="D5518" s="3" t="s">
        <v>415</v>
      </c>
      <c r="E5518" s="3" t="s">
        <v>433</v>
      </c>
      <c r="F5518" s="3">
        <v>0.35</v>
      </c>
      <c r="G5518" s="3">
        <v>0.47</v>
      </c>
      <c r="H5518" s="3" t="s">
        <v>33</v>
      </c>
      <c r="I5518" s="2">
        <v>1290</v>
      </c>
      <c r="J5518" s="3" t="s">
        <v>145</v>
      </c>
      <c r="K5518" s="2">
        <v>1290</v>
      </c>
      <c r="L5518" s="3"/>
      <c r="M5518" s="3" t="s">
        <v>33</v>
      </c>
      <c r="N5518" s="3" t="s">
        <v>33</v>
      </c>
      <c r="O5518" s="3"/>
      <c r="P5518" s="3"/>
      <c r="Q5518" s="3"/>
      <c r="R5518" s="3">
        <v>0</v>
      </c>
      <c r="S5518" s="3">
        <v>1</v>
      </c>
      <c r="T5518" s="2">
        <v>16</v>
      </c>
      <c r="U5518" s="3">
        <v>2.0753705904718438</v>
      </c>
      <c r="V5518" s="3">
        <v>17.451498415956166</v>
      </c>
      <c r="W5518" s="3">
        <v>2.5918570081851078</v>
      </c>
      <c r="X5518" s="3">
        <v>7850.1047946046974</v>
      </c>
      <c r="Y5518" s="3">
        <v>17.451498415956166</v>
      </c>
      <c r="Z5518" s="3">
        <v>2.5918547168709458</v>
      </c>
      <c r="AA5518" s="3">
        <v>7850.1047946046974</v>
      </c>
      <c r="AB5518">
        <f t="shared" si="140"/>
        <v>17.451498415956166</v>
      </c>
      <c r="AC5518">
        <f t="shared" si="141"/>
        <v>2.5918547168709458</v>
      </c>
    </row>
    <row r="5519" spans="1:29" x14ac:dyDescent="0.25">
      <c r="A5519" s="2">
        <v>5518</v>
      </c>
      <c r="B5519" s="3" t="s">
        <v>414</v>
      </c>
      <c r="C5519" s="3" t="s">
        <v>28</v>
      </c>
      <c r="D5519" s="3" t="s">
        <v>415</v>
      </c>
      <c r="E5519" s="3" t="s">
        <v>433</v>
      </c>
      <c r="F5519" s="3">
        <v>0.35</v>
      </c>
      <c r="G5519" s="3">
        <v>0.47</v>
      </c>
      <c r="H5519" s="3" t="s">
        <v>33</v>
      </c>
      <c r="I5519" s="2">
        <v>1300</v>
      </c>
      <c r="J5519" s="3" t="s">
        <v>114</v>
      </c>
      <c r="K5519" s="2">
        <v>1300</v>
      </c>
      <c r="L5519" s="3"/>
      <c r="M5519" s="3" t="s">
        <v>33</v>
      </c>
      <c r="N5519" s="3" t="s">
        <v>33</v>
      </c>
      <c r="O5519" s="3"/>
      <c r="P5519" s="3"/>
      <c r="Q5519" s="3"/>
      <c r="R5519" s="3">
        <v>0</v>
      </c>
      <c r="S5519" s="3">
        <v>1</v>
      </c>
      <c r="T5519" s="2">
        <v>41</v>
      </c>
      <c r="U5519" s="3">
        <v>4.1848009372422048</v>
      </c>
      <c r="V5519" s="3">
        <v>44.75771759046166</v>
      </c>
      <c r="W5519" s="3">
        <v>8.4181566105263759</v>
      </c>
      <c r="X5519" s="3">
        <v>16085.114778367164</v>
      </c>
      <c r="Y5519" s="3">
        <v>44.75771759046166</v>
      </c>
      <c r="Z5519" s="3">
        <v>8.4181491685103111</v>
      </c>
      <c r="AA5519" s="3">
        <v>16085.114778367164</v>
      </c>
      <c r="AB5519">
        <f t="shared" si="140"/>
        <v>44.75771759046166</v>
      </c>
      <c r="AC5519">
        <f t="shared" si="141"/>
        <v>8.4181491685103111</v>
      </c>
    </row>
    <row r="5520" spans="1:29" x14ac:dyDescent="0.25">
      <c r="A5520" s="2">
        <v>5519</v>
      </c>
      <c r="B5520" s="3" t="s">
        <v>414</v>
      </c>
      <c r="C5520" s="3" t="s">
        <v>28</v>
      </c>
      <c r="D5520" s="3" t="s">
        <v>415</v>
      </c>
      <c r="E5520" s="3" t="s">
        <v>433</v>
      </c>
      <c r="F5520" s="3">
        <v>0.35</v>
      </c>
      <c r="G5520" s="3">
        <v>0.47</v>
      </c>
      <c r="H5520" s="3" t="s">
        <v>33</v>
      </c>
      <c r="I5520" s="2">
        <v>1330</v>
      </c>
      <c r="J5520" s="3" t="s">
        <v>47</v>
      </c>
      <c r="K5520" s="2">
        <v>1330</v>
      </c>
      <c r="L5520" s="3"/>
      <c r="M5520" s="3" t="s">
        <v>33</v>
      </c>
      <c r="N5520" s="3" t="s">
        <v>33</v>
      </c>
      <c r="O5520" s="3"/>
      <c r="P5520" s="3"/>
      <c r="Q5520" s="3"/>
      <c r="R5520" s="3">
        <v>0</v>
      </c>
      <c r="S5520" s="3">
        <v>1</v>
      </c>
      <c r="T5520" s="2">
        <v>160</v>
      </c>
      <c r="U5520" s="3">
        <v>17.525677560308658</v>
      </c>
      <c r="V5520" s="3">
        <v>185.97003997837089</v>
      </c>
      <c r="W5520" s="3">
        <v>35.168292402314208</v>
      </c>
      <c r="X5520" s="3">
        <v>66282.895441037545</v>
      </c>
      <c r="Y5520" s="3">
        <v>185.97003997837089</v>
      </c>
      <c r="Z5520" s="3">
        <v>35.168261312016334</v>
      </c>
      <c r="AA5520" s="3">
        <v>66282.895441037545</v>
      </c>
      <c r="AB5520">
        <f t="shared" si="140"/>
        <v>185.97003997837089</v>
      </c>
      <c r="AC5520">
        <f t="shared" si="141"/>
        <v>35.168261312016334</v>
      </c>
    </row>
    <row r="5521" spans="1:29" x14ac:dyDescent="0.25">
      <c r="A5521" s="2">
        <v>5520</v>
      </c>
      <c r="B5521" s="3" t="s">
        <v>414</v>
      </c>
      <c r="C5521" s="3" t="s">
        <v>28</v>
      </c>
      <c r="D5521" s="3" t="s">
        <v>415</v>
      </c>
      <c r="E5521" s="3" t="s">
        <v>433</v>
      </c>
      <c r="F5521" s="3">
        <v>0.35</v>
      </c>
      <c r="G5521" s="3">
        <v>0.47</v>
      </c>
      <c r="H5521" s="3" t="s">
        <v>33</v>
      </c>
      <c r="I5521" s="2">
        <v>1390</v>
      </c>
      <c r="J5521" s="3" t="s">
        <v>134</v>
      </c>
      <c r="K5521" s="2">
        <v>1390</v>
      </c>
      <c r="L5521" s="3"/>
      <c r="M5521" s="3" t="s">
        <v>33</v>
      </c>
      <c r="N5521" s="3" t="s">
        <v>33</v>
      </c>
      <c r="O5521" s="3"/>
      <c r="P5521" s="3"/>
      <c r="Q5521" s="3"/>
      <c r="R5521" s="3">
        <v>0</v>
      </c>
      <c r="S5521" s="3">
        <v>1</v>
      </c>
      <c r="T5521" s="2">
        <v>3</v>
      </c>
      <c r="U5521" s="3">
        <v>4.9635624973050373E-2</v>
      </c>
      <c r="V5521" s="3">
        <v>0.3401969265030696</v>
      </c>
      <c r="W5521" s="3">
        <v>4.8462766204907047E-2</v>
      </c>
      <c r="X5521" s="3">
        <v>156.781457120391</v>
      </c>
      <c r="Y5521" s="3">
        <v>0.3401969265030696</v>
      </c>
      <c r="Z5521" s="3">
        <v>4.8462723361716961E-2</v>
      </c>
      <c r="AA5521" s="3">
        <v>156.781457120391</v>
      </c>
      <c r="AB5521">
        <f t="shared" si="140"/>
        <v>0.3401969265030696</v>
      </c>
      <c r="AC5521">
        <f t="shared" si="141"/>
        <v>4.8462723361716961E-2</v>
      </c>
    </row>
    <row r="5522" spans="1:29" x14ac:dyDescent="0.25">
      <c r="A5522" s="2">
        <v>5521</v>
      </c>
      <c r="B5522" s="3" t="s">
        <v>414</v>
      </c>
      <c r="C5522" s="3" t="s">
        <v>28</v>
      </c>
      <c r="D5522" s="3" t="s">
        <v>415</v>
      </c>
      <c r="E5522" s="3" t="s">
        <v>433</v>
      </c>
      <c r="F5522" s="3">
        <v>0.35</v>
      </c>
      <c r="G5522" s="3">
        <v>0.47</v>
      </c>
      <c r="H5522" s="3" t="s">
        <v>33</v>
      </c>
      <c r="I5522" s="2">
        <v>1400</v>
      </c>
      <c r="J5522" s="3" t="s">
        <v>48</v>
      </c>
      <c r="K5522" s="2">
        <v>1400</v>
      </c>
      <c r="L5522" s="3"/>
      <c r="M5522" s="3" t="s">
        <v>33</v>
      </c>
      <c r="N5522" s="3" t="s">
        <v>33</v>
      </c>
      <c r="O5522" s="3"/>
      <c r="P5522" s="3"/>
      <c r="Q5522" s="3"/>
      <c r="R5522" s="3">
        <v>0</v>
      </c>
      <c r="S5522" s="3">
        <v>1</v>
      </c>
      <c r="T5522" s="2">
        <v>18</v>
      </c>
      <c r="U5522" s="3">
        <v>1.8585428985281762</v>
      </c>
      <c r="V5522" s="3">
        <v>18.123272328891819</v>
      </c>
      <c r="W5522" s="3">
        <v>2.3438076790050628</v>
      </c>
      <c r="X5522" s="3">
        <v>7019.7185474085054</v>
      </c>
      <c r="Y5522" s="3">
        <v>18.123272328891819</v>
      </c>
      <c r="Z5522" s="3">
        <v>2.3438056069772788</v>
      </c>
      <c r="AA5522" s="3">
        <v>7019.7185474085054</v>
      </c>
      <c r="AB5522">
        <f t="shared" si="140"/>
        <v>18.123272328891819</v>
      </c>
      <c r="AC5522">
        <f t="shared" si="141"/>
        <v>2.3438056069772788</v>
      </c>
    </row>
    <row r="5523" spans="1:29" x14ac:dyDescent="0.25">
      <c r="A5523" s="2">
        <v>5522</v>
      </c>
      <c r="B5523" s="3" t="s">
        <v>414</v>
      </c>
      <c r="C5523" s="3" t="s">
        <v>28</v>
      </c>
      <c r="D5523" s="3" t="s">
        <v>415</v>
      </c>
      <c r="E5523" s="3" t="s">
        <v>433</v>
      </c>
      <c r="F5523" s="3">
        <v>0.35</v>
      </c>
      <c r="G5523" s="3">
        <v>0.47</v>
      </c>
      <c r="H5523" s="3" t="s">
        <v>33</v>
      </c>
      <c r="I5523" s="2">
        <v>1430</v>
      </c>
      <c r="J5523" s="3" t="s">
        <v>118</v>
      </c>
      <c r="K5523" s="2">
        <v>1430</v>
      </c>
      <c r="L5523" s="3"/>
      <c r="M5523" s="3" t="s">
        <v>33</v>
      </c>
      <c r="N5523" s="3" t="s">
        <v>33</v>
      </c>
      <c r="O5523" s="3"/>
      <c r="P5523" s="3"/>
      <c r="Q5523" s="3"/>
      <c r="R5523" s="3">
        <v>0</v>
      </c>
      <c r="S5523" s="3">
        <v>1</v>
      </c>
      <c r="T5523" s="2">
        <v>9</v>
      </c>
      <c r="U5523" s="3">
        <v>2.6693841634872966E-2</v>
      </c>
      <c r="V5523" s="3">
        <v>0.246983560367844</v>
      </c>
      <c r="W5523" s="3">
        <v>3.2497534494990502E-2</v>
      </c>
      <c r="X5523" s="3">
        <v>104.58914267869551</v>
      </c>
      <c r="Y5523" s="3">
        <v>0.246983560367844</v>
      </c>
      <c r="Z5523" s="3">
        <v>3.2497505765758564E-2</v>
      </c>
      <c r="AA5523" s="3">
        <v>104.58914267869551</v>
      </c>
      <c r="AB5523">
        <f t="shared" si="140"/>
        <v>0.246983560367844</v>
      </c>
      <c r="AC5523">
        <f t="shared" si="141"/>
        <v>3.2497505765758564E-2</v>
      </c>
    </row>
    <row r="5524" spans="1:29" x14ac:dyDescent="0.25">
      <c r="A5524" s="2">
        <v>5523</v>
      </c>
      <c r="B5524" s="3" t="s">
        <v>414</v>
      </c>
      <c r="C5524" s="3" t="s">
        <v>28</v>
      </c>
      <c r="D5524" s="3" t="s">
        <v>415</v>
      </c>
      <c r="E5524" s="3" t="s">
        <v>433</v>
      </c>
      <c r="F5524" s="3">
        <v>0.35</v>
      </c>
      <c r="G5524" s="3">
        <v>0.47</v>
      </c>
      <c r="H5524" s="3" t="s">
        <v>33</v>
      </c>
      <c r="I5524" s="2">
        <v>1490</v>
      </c>
      <c r="J5524" s="3" t="s">
        <v>147</v>
      </c>
      <c r="K5524" s="2">
        <v>1490</v>
      </c>
      <c r="L5524" s="3"/>
      <c r="M5524" s="3" t="s">
        <v>33</v>
      </c>
      <c r="N5524" s="3" t="s">
        <v>33</v>
      </c>
      <c r="O5524" s="3"/>
      <c r="P5524" s="3"/>
      <c r="Q5524" s="3"/>
      <c r="R5524" s="3">
        <v>0</v>
      </c>
      <c r="S5524" s="3">
        <v>1</v>
      </c>
      <c r="T5524" s="2">
        <v>13</v>
      </c>
      <c r="U5524" s="3">
        <v>1.0123512329384723</v>
      </c>
      <c r="V5524" s="3">
        <v>9.6804646126532816</v>
      </c>
      <c r="W5524" s="3">
        <v>1.3238998715800527</v>
      </c>
      <c r="X5524" s="3">
        <v>3533.572041875585</v>
      </c>
      <c r="Y5524" s="3">
        <v>9.6804646126532816</v>
      </c>
      <c r="Z5524" s="3">
        <v>1.32389870119507</v>
      </c>
      <c r="AA5524" s="3">
        <v>3533.572041875585</v>
      </c>
      <c r="AB5524">
        <f t="shared" si="140"/>
        <v>9.6804646126532816</v>
      </c>
      <c r="AC5524">
        <f t="shared" si="141"/>
        <v>1.32389870119507</v>
      </c>
    </row>
    <row r="5525" spans="1:29" x14ac:dyDescent="0.25">
      <c r="A5525" s="2">
        <v>5524</v>
      </c>
      <c r="B5525" s="3" t="s">
        <v>414</v>
      </c>
      <c r="C5525" s="3" t="s">
        <v>28</v>
      </c>
      <c r="D5525" s="3" t="s">
        <v>415</v>
      </c>
      <c r="E5525" s="3" t="s">
        <v>433</v>
      </c>
      <c r="F5525" s="3">
        <v>0.35</v>
      </c>
      <c r="G5525" s="3">
        <v>0.47</v>
      </c>
      <c r="H5525" s="3" t="s">
        <v>33</v>
      </c>
      <c r="I5525" s="2">
        <v>1700</v>
      </c>
      <c r="J5525" s="3" t="s">
        <v>121</v>
      </c>
      <c r="K5525" s="2">
        <v>1700</v>
      </c>
      <c r="L5525" s="3"/>
      <c r="M5525" s="3" t="s">
        <v>33</v>
      </c>
      <c r="N5525" s="3" t="s">
        <v>33</v>
      </c>
      <c r="O5525" s="3"/>
      <c r="P5525" s="3"/>
      <c r="Q5525" s="3"/>
      <c r="R5525" s="3">
        <v>0</v>
      </c>
      <c r="S5525" s="3">
        <v>1</v>
      </c>
      <c r="T5525" s="2">
        <v>4</v>
      </c>
      <c r="U5525" s="3">
        <v>1.2864360789718334E-2</v>
      </c>
      <c r="V5525" s="3">
        <v>0.11862190513750887</v>
      </c>
      <c r="W5525" s="3">
        <v>1.7857664059547584E-2</v>
      </c>
      <c r="X5525" s="3">
        <v>50.367039978318971</v>
      </c>
      <c r="Y5525" s="3">
        <v>0.11862190513750887</v>
      </c>
      <c r="Z5525" s="3">
        <v>1.7857648272597018E-2</v>
      </c>
      <c r="AA5525" s="3">
        <v>50.367039978318971</v>
      </c>
      <c r="AB5525">
        <f t="shared" si="140"/>
        <v>0.11862190513750887</v>
      </c>
      <c r="AC5525">
        <f t="shared" si="141"/>
        <v>1.7857648272597018E-2</v>
      </c>
    </row>
    <row r="5526" spans="1:29" x14ac:dyDescent="0.25">
      <c r="A5526" s="2">
        <v>5525</v>
      </c>
      <c r="B5526" s="3" t="s">
        <v>414</v>
      </c>
      <c r="C5526" s="3" t="s">
        <v>28</v>
      </c>
      <c r="D5526" s="3" t="s">
        <v>415</v>
      </c>
      <c r="E5526" s="3" t="s">
        <v>433</v>
      </c>
      <c r="F5526" s="3">
        <v>0.35</v>
      </c>
      <c r="G5526" s="3">
        <v>0.47</v>
      </c>
      <c r="H5526" s="3" t="s">
        <v>33</v>
      </c>
      <c r="I5526" s="2">
        <v>1750</v>
      </c>
      <c r="J5526" s="3" t="s">
        <v>51</v>
      </c>
      <c r="K5526" s="2">
        <v>1750</v>
      </c>
      <c r="L5526" s="3"/>
      <c r="M5526" s="3" t="s">
        <v>33</v>
      </c>
      <c r="N5526" s="3" t="s">
        <v>33</v>
      </c>
      <c r="O5526" s="3"/>
      <c r="P5526" s="3"/>
      <c r="Q5526" s="3"/>
      <c r="R5526" s="3">
        <v>0</v>
      </c>
      <c r="S5526" s="3">
        <v>1</v>
      </c>
      <c r="T5526" s="2">
        <v>69</v>
      </c>
      <c r="U5526" s="3">
        <v>3.3110274808753863</v>
      </c>
      <c r="V5526" s="3">
        <v>27.967137970373823</v>
      </c>
      <c r="W5526" s="3">
        <v>3.8545986889388879</v>
      </c>
      <c r="X5526" s="3">
        <v>12605.272573712859</v>
      </c>
      <c r="Y5526" s="3">
        <v>27.967137970373823</v>
      </c>
      <c r="Z5526" s="3">
        <v>3.8545952813062412</v>
      </c>
      <c r="AA5526" s="3">
        <v>12605.272573712859</v>
      </c>
      <c r="AB5526">
        <f t="shared" si="140"/>
        <v>27.967137970373823</v>
      </c>
      <c r="AC5526">
        <f t="shared" si="141"/>
        <v>3.8545952813062412</v>
      </c>
    </row>
    <row r="5527" spans="1:29" x14ac:dyDescent="0.25">
      <c r="A5527" s="2">
        <v>5526</v>
      </c>
      <c r="B5527" s="3" t="s">
        <v>414</v>
      </c>
      <c r="C5527" s="3" t="s">
        <v>28</v>
      </c>
      <c r="D5527" s="3" t="s">
        <v>415</v>
      </c>
      <c r="E5527" s="3" t="s">
        <v>433</v>
      </c>
      <c r="F5527" s="3">
        <v>0.35</v>
      </c>
      <c r="G5527" s="3">
        <v>0.47</v>
      </c>
      <c r="H5527" s="3" t="s">
        <v>33</v>
      </c>
      <c r="I5527" s="2">
        <v>1780</v>
      </c>
      <c r="J5527" s="3" t="s">
        <v>125</v>
      </c>
      <c r="K5527" s="2">
        <v>1780</v>
      </c>
      <c r="L5527" s="3"/>
      <c r="M5527" s="3" t="s">
        <v>33</v>
      </c>
      <c r="N5527" s="3" t="s">
        <v>33</v>
      </c>
      <c r="O5527" s="3"/>
      <c r="P5527" s="3"/>
      <c r="Q5527" s="3"/>
      <c r="R5527" s="3">
        <v>0</v>
      </c>
      <c r="S5527" s="3">
        <v>1</v>
      </c>
      <c r="T5527" s="2">
        <v>3</v>
      </c>
      <c r="U5527" s="3">
        <v>1.597415957471935E-2</v>
      </c>
      <c r="V5527" s="3">
        <v>8.8968676943381855E-2</v>
      </c>
      <c r="W5527" s="3">
        <v>1.0818548946895106E-2</v>
      </c>
      <c r="X5527" s="3">
        <v>42.596397749281856</v>
      </c>
      <c r="Y5527" s="3">
        <v>8.8968676943381855E-2</v>
      </c>
      <c r="Z5527" s="3">
        <v>1.0818539382828E-2</v>
      </c>
      <c r="AA5527" s="3">
        <v>42.596397749281856</v>
      </c>
      <c r="AB5527">
        <f t="shared" si="140"/>
        <v>8.8968676943381855E-2</v>
      </c>
      <c r="AC5527">
        <f t="shared" si="141"/>
        <v>1.0818539382828E-2</v>
      </c>
    </row>
    <row r="5528" spans="1:29" x14ac:dyDescent="0.25">
      <c r="A5528" s="2">
        <v>5527</v>
      </c>
      <c r="B5528" s="3" t="s">
        <v>414</v>
      </c>
      <c r="C5528" s="3" t="s">
        <v>28</v>
      </c>
      <c r="D5528" s="3" t="s">
        <v>415</v>
      </c>
      <c r="E5528" s="3" t="s">
        <v>433</v>
      </c>
      <c r="F5528" s="3">
        <v>0.35</v>
      </c>
      <c r="G5528" s="3">
        <v>0.47</v>
      </c>
      <c r="H5528" s="3" t="s">
        <v>33</v>
      </c>
      <c r="I5528" s="2">
        <v>1840</v>
      </c>
      <c r="J5528" s="3" t="s">
        <v>137</v>
      </c>
      <c r="K5528" s="2">
        <v>1840</v>
      </c>
      <c r="L5528" s="3"/>
      <c r="M5528" s="3" t="s">
        <v>33</v>
      </c>
      <c r="N5528" s="3" t="s">
        <v>33</v>
      </c>
      <c r="O5528" s="3"/>
      <c r="P5528" s="3"/>
      <c r="Q5528" s="3"/>
      <c r="R5528" s="3">
        <v>0</v>
      </c>
      <c r="S5528" s="3">
        <v>1</v>
      </c>
      <c r="T5528" s="2">
        <v>1</v>
      </c>
      <c r="U5528" s="3">
        <v>3.6250219419034298E-3</v>
      </c>
      <c r="V5528" s="3">
        <v>6.6468382076836884E-3</v>
      </c>
      <c r="W5528" s="3">
        <v>9.4043051205010438E-4</v>
      </c>
      <c r="X5528" s="3">
        <v>3.1050356263784762</v>
      </c>
      <c r="Y5528" s="3">
        <v>6.6468382076836884E-3</v>
      </c>
      <c r="Z5528" s="3">
        <v>9.4042968066868602E-4</v>
      </c>
      <c r="AA5528" s="3">
        <v>3.1050356263784762</v>
      </c>
      <c r="AB5528">
        <f t="shared" si="140"/>
        <v>6.6468382076836884E-3</v>
      </c>
      <c r="AC5528">
        <f t="shared" si="141"/>
        <v>9.4042968066868602E-4</v>
      </c>
    </row>
    <row r="5529" spans="1:29" x14ac:dyDescent="0.25">
      <c r="A5529" s="2">
        <v>5528</v>
      </c>
      <c r="B5529" s="3" t="s">
        <v>414</v>
      </c>
      <c r="C5529" s="3" t="s">
        <v>28</v>
      </c>
      <c r="D5529" s="3" t="s">
        <v>415</v>
      </c>
      <c r="E5529" s="3" t="s">
        <v>433</v>
      </c>
      <c r="F5529" s="3">
        <v>0.35</v>
      </c>
      <c r="G5529" s="3">
        <v>0.47</v>
      </c>
      <c r="H5529" s="3" t="s">
        <v>33</v>
      </c>
      <c r="I5529" s="2">
        <v>7410</v>
      </c>
      <c r="J5529" s="3" t="s">
        <v>150</v>
      </c>
      <c r="K5529" s="2">
        <v>7410</v>
      </c>
      <c r="L5529" s="3"/>
      <c r="M5529" s="3" t="s">
        <v>33</v>
      </c>
      <c r="N5529" s="3" t="s">
        <v>33</v>
      </c>
      <c r="O5529" s="3"/>
      <c r="P5529" s="3"/>
      <c r="Q5529" s="3"/>
      <c r="R5529" s="3">
        <v>0</v>
      </c>
      <c r="S5529" s="3">
        <v>1</v>
      </c>
      <c r="T5529" s="2">
        <v>1</v>
      </c>
      <c r="U5529" s="3">
        <v>1.4049997063360199E-3</v>
      </c>
      <c r="V5529" s="3">
        <v>6.9475425298310871E-3</v>
      </c>
      <c r="W5529" s="3">
        <v>8.1933176443927975E-4</v>
      </c>
      <c r="X5529" s="3">
        <v>3.1722470313498285</v>
      </c>
      <c r="Y5529" s="3">
        <v>6.9475425298310871E-3</v>
      </c>
      <c r="Z5529" s="3">
        <v>8.1933104011441696E-4</v>
      </c>
      <c r="AA5529" s="3">
        <v>3.1722470313498285</v>
      </c>
      <c r="AB5529">
        <f t="shared" si="140"/>
        <v>6.9475425298310871E-3</v>
      </c>
      <c r="AC5529">
        <f t="shared" si="141"/>
        <v>8.1933104011441696E-4</v>
      </c>
    </row>
    <row r="5530" spans="1:29" x14ac:dyDescent="0.25">
      <c r="A5530" s="2">
        <v>5529</v>
      </c>
      <c r="B5530" s="3" t="s">
        <v>414</v>
      </c>
      <c r="C5530" s="3" t="s">
        <v>28</v>
      </c>
      <c r="D5530" s="3" t="s">
        <v>415</v>
      </c>
      <c r="E5530" s="3" t="s">
        <v>433</v>
      </c>
      <c r="F5530" s="3">
        <v>0.35</v>
      </c>
      <c r="G5530" s="3">
        <v>0.47</v>
      </c>
      <c r="H5530" s="3" t="s">
        <v>33</v>
      </c>
      <c r="I5530" s="2">
        <v>7430</v>
      </c>
      <c r="J5530" s="3" t="s">
        <v>55</v>
      </c>
      <c r="K5530" s="2">
        <v>7430</v>
      </c>
      <c r="L5530" s="3"/>
      <c r="M5530" s="3" t="s">
        <v>33</v>
      </c>
      <c r="N5530" s="3" t="s">
        <v>33</v>
      </c>
      <c r="O5530" s="3"/>
      <c r="P5530" s="3"/>
      <c r="Q5530" s="3"/>
      <c r="R5530" s="3">
        <v>0</v>
      </c>
      <c r="S5530" s="3">
        <v>1</v>
      </c>
      <c r="T5530" s="2">
        <v>474</v>
      </c>
      <c r="U5530" s="3">
        <v>19.810566905112253</v>
      </c>
      <c r="V5530" s="3">
        <v>55.912475104063063</v>
      </c>
      <c r="W5530" s="3">
        <v>6.7024452076538852</v>
      </c>
      <c r="X5530" s="3">
        <v>27186.044409678183</v>
      </c>
      <c r="Y5530" s="3">
        <v>55.912475104063063</v>
      </c>
      <c r="Z5530" s="3">
        <v>6.7024392824012207</v>
      </c>
      <c r="AA5530" s="3">
        <v>27186.044409678183</v>
      </c>
      <c r="AB5530">
        <f t="shared" si="140"/>
        <v>55.912475104063063</v>
      </c>
      <c r="AC5530">
        <f t="shared" si="141"/>
        <v>6.7024392824012207</v>
      </c>
    </row>
    <row r="5531" spans="1:29" x14ac:dyDescent="0.25">
      <c r="A5531" s="2">
        <v>5530</v>
      </c>
      <c r="B5531" s="3" t="s">
        <v>414</v>
      </c>
      <c r="C5531" s="3" t="s">
        <v>28</v>
      </c>
      <c r="D5531" s="3" t="s">
        <v>415</v>
      </c>
      <c r="E5531" s="3" t="s">
        <v>433</v>
      </c>
      <c r="F5531" s="3">
        <v>0.35</v>
      </c>
      <c r="G5531" s="3">
        <v>0.47</v>
      </c>
      <c r="H5531" s="3" t="s">
        <v>33</v>
      </c>
      <c r="I5531" s="2">
        <v>7430</v>
      </c>
      <c r="J5531" s="3" t="s">
        <v>55</v>
      </c>
      <c r="K5531" s="2">
        <v>7430</v>
      </c>
      <c r="L5531" s="3"/>
      <c r="M5531" s="3" t="s">
        <v>33</v>
      </c>
      <c r="N5531" s="3" t="s">
        <v>33</v>
      </c>
      <c r="O5531" s="3"/>
      <c r="P5531" s="3"/>
      <c r="Q5531" s="3" t="s">
        <v>434</v>
      </c>
      <c r="R5531" s="3">
        <v>0</v>
      </c>
      <c r="S5531" s="3">
        <v>1</v>
      </c>
      <c r="T5531" s="2">
        <v>2</v>
      </c>
      <c r="U5531" s="3">
        <v>4.3278328926414697E-7</v>
      </c>
      <c r="V5531" s="3">
        <v>2.0255701693919406E-6</v>
      </c>
      <c r="W5531" s="3">
        <v>1.947795971995618E-7</v>
      </c>
      <c r="X5531" s="3">
        <v>8.2188062018072978E-4</v>
      </c>
      <c r="Y5531" s="3">
        <v>2.0255701693919406E-6</v>
      </c>
      <c r="Z5531" s="3">
        <v>1.9477942500593858E-7</v>
      </c>
      <c r="AA5531" s="3">
        <v>8.2188062018072978E-4</v>
      </c>
      <c r="AB5531">
        <f t="shared" si="140"/>
        <v>2.0255701693919406E-6</v>
      </c>
      <c r="AC5531">
        <f t="shared" si="141"/>
        <v>1.9477942500593858E-7</v>
      </c>
    </row>
    <row r="5532" spans="1:29" x14ac:dyDescent="0.25">
      <c r="A5532" s="2">
        <v>5531</v>
      </c>
      <c r="B5532" s="3" t="s">
        <v>414</v>
      </c>
      <c r="C5532" s="3" t="s">
        <v>28</v>
      </c>
      <c r="D5532" s="3" t="s">
        <v>415</v>
      </c>
      <c r="E5532" s="3" t="s">
        <v>433</v>
      </c>
      <c r="F5532" s="3">
        <v>0.35</v>
      </c>
      <c r="G5532" s="3">
        <v>0.47</v>
      </c>
      <c r="H5532" s="3" t="s">
        <v>33</v>
      </c>
      <c r="I5532" s="2">
        <v>8120</v>
      </c>
      <c r="J5532" s="3" t="s">
        <v>56</v>
      </c>
      <c r="K5532" s="2">
        <v>8120</v>
      </c>
      <c r="L5532" s="3"/>
      <c r="M5532" s="3" t="s">
        <v>33</v>
      </c>
      <c r="N5532" s="3" t="s">
        <v>33</v>
      </c>
      <c r="O5532" s="3"/>
      <c r="P5532" s="3"/>
      <c r="Q5532" s="3"/>
      <c r="R5532" s="3">
        <v>0</v>
      </c>
      <c r="S5532" s="3">
        <v>1</v>
      </c>
      <c r="T5532" s="2">
        <v>1</v>
      </c>
      <c r="U5532" s="3">
        <v>1.0985519997790599E-2</v>
      </c>
      <c r="V5532" s="3">
        <v>1.7175094535687625E-2</v>
      </c>
      <c r="W5532" s="3">
        <v>1.6473409333458641E-3</v>
      </c>
      <c r="X5532" s="3">
        <v>6.7334264213010462</v>
      </c>
      <c r="Y5532" s="3">
        <v>1.7175094535687625E-2</v>
      </c>
      <c r="Z5532" s="3">
        <v>1.64733947702494E-3</v>
      </c>
      <c r="AA5532" s="3">
        <v>6.7334264213010462</v>
      </c>
      <c r="AB5532">
        <f t="shared" si="140"/>
        <v>1.7175094535687625E-2</v>
      </c>
      <c r="AC5532">
        <f t="shared" si="141"/>
        <v>1.64733947702494E-3</v>
      </c>
    </row>
    <row r="5533" spans="1:29" x14ac:dyDescent="0.25">
      <c r="A5533" s="2">
        <v>5532</v>
      </c>
      <c r="B5533" s="3" t="s">
        <v>414</v>
      </c>
      <c r="C5533" s="3" t="s">
        <v>28</v>
      </c>
      <c r="D5533" s="3" t="s">
        <v>415</v>
      </c>
      <c r="E5533" s="3" t="s">
        <v>433</v>
      </c>
      <c r="F5533" s="3">
        <v>0.35</v>
      </c>
      <c r="G5533" s="3">
        <v>0.47</v>
      </c>
      <c r="H5533" s="3" t="s">
        <v>33</v>
      </c>
      <c r="I5533" s="2">
        <v>8140</v>
      </c>
      <c r="J5533" s="3" t="s">
        <v>57</v>
      </c>
      <c r="K5533" s="2">
        <v>8140</v>
      </c>
      <c r="L5533" s="3"/>
      <c r="M5533" s="3" t="s">
        <v>33</v>
      </c>
      <c r="N5533" s="3" t="s">
        <v>33</v>
      </c>
      <c r="O5533" s="3"/>
      <c r="P5533" s="3"/>
      <c r="Q5533" s="3"/>
      <c r="R5533" s="3">
        <v>0</v>
      </c>
      <c r="S5533" s="3">
        <v>1</v>
      </c>
      <c r="T5533" s="2">
        <v>292</v>
      </c>
      <c r="U5533" s="3">
        <v>14.383968307953332</v>
      </c>
      <c r="V5533" s="3">
        <v>90.892372277553847</v>
      </c>
      <c r="W5533" s="3">
        <v>11.515810904651703</v>
      </c>
      <c r="X5533" s="3">
        <v>37272.463897691137</v>
      </c>
      <c r="Y5533" s="3">
        <v>90.892372277553847</v>
      </c>
      <c r="Z5533" s="3">
        <v>11.515800724174701</v>
      </c>
      <c r="AA5533" s="3">
        <v>37272.463897691137</v>
      </c>
      <c r="AB5533">
        <f t="shared" si="140"/>
        <v>90.892372277553847</v>
      </c>
      <c r="AC5533">
        <f t="shared" si="141"/>
        <v>11.515800724174701</v>
      </c>
    </row>
    <row r="5534" spans="1:29" x14ac:dyDescent="0.25">
      <c r="A5534" s="2">
        <v>5533</v>
      </c>
      <c r="B5534" s="3" t="s">
        <v>414</v>
      </c>
      <c r="C5534" s="3" t="s">
        <v>28</v>
      </c>
      <c r="D5534" s="3" t="s">
        <v>415</v>
      </c>
      <c r="E5534" s="3" t="s">
        <v>433</v>
      </c>
      <c r="F5534" s="3">
        <v>0.35</v>
      </c>
      <c r="G5534" s="3">
        <v>0.47</v>
      </c>
      <c r="H5534" s="3" t="s">
        <v>33</v>
      </c>
      <c r="I5534" s="2">
        <v>8310</v>
      </c>
      <c r="J5534" s="3" t="s">
        <v>108</v>
      </c>
      <c r="K5534" s="2">
        <v>8310</v>
      </c>
      <c r="L5534" s="3"/>
      <c r="M5534" s="3" t="s">
        <v>33</v>
      </c>
      <c r="N5534" s="3" t="s">
        <v>33</v>
      </c>
      <c r="O5534" s="3"/>
      <c r="P5534" s="3"/>
      <c r="Q5534" s="3"/>
      <c r="R5534" s="3">
        <v>0</v>
      </c>
      <c r="S5534" s="3">
        <v>1</v>
      </c>
      <c r="T5534" s="2">
        <v>24</v>
      </c>
      <c r="U5534" s="3">
        <v>6.9993453815632423</v>
      </c>
      <c r="V5534" s="3">
        <v>53.676693774610634</v>
      </c>
      <c r="W5534" s="3">
        <v>7.7183273653082809</v>
      </c>
      <c r="X5534" s="3">
        <v>25622.048675918744</v>
      </c>
      <c r="Y5534" s="3">
        <v>53.676693774610634</v>
      </c>
      <c r="Z5534" s="3">
        <v>7.7183205419716767</v>
      </c>
      <c r="AA5534" s="3">
        <v>25622.048675918744</v>
      </c>
      <c r="AB5534">
        <f t="shared" si="140"/>
        <v>53.676693774610634</v>
      </c>
      <c r="AC5534">
        <f t="shared" si="141"/>
        <v>7.7183205419716767</v>
      </c>
    </row>
    <row r="5535" spans="1:29" x14ac:dyDescent="0.25">
      <c r="A5535" s="2">
        <v>5534</v>
      </c>
      <c r="B5535" s="3" t="s">
        <v>414</v>
      </c>
      <c r="C5535" s="3" t="s">
        <v>28</v>
      </c>
      <c r="D5535" s="3" t="s">
        <v>415</v>
      </c>
      <c r="E5535" s="3" t="s">
        <v>433</v>
      </c>
      <c r="F5535" s="3">
        <v>0.35</v>
      </c>
      <c r="G5535" s="3">
        <v>0.47</v>
      </c>
      <c r="H5535" s="3" t="s">
        <v>33</v>
      </c>
      <c r="I5535" s="2">
        <v>8330</v>
      </c>
      <c r="J5535" s="3" t="s">
        <v>129</v>
      </c>
      <c r="K5535" s="2">
        <v>8330</v>
      </c>
      <c r="L5535" s="3"/>
      <c r="M5535" s="3" t="s">
        <v>33</v>
      </c>
      <c r="N5535" s="3" t="s">
        <v>33</v>
      </c>
      <c r="O5535" s="3"/>
      <c r="P5535" s="3"/>
      <c r="Q5535" s="3"/>
      <c r="R5535" s="3">
        <v>0</v>
      </c>
      <c r="S5535" s="3">
        <v>1</v>
      </c>
      <c r="T5535" s="2">
        <v>2</v>
      </c>
      <c r="U5535" s="3">
        <v>8.1734415678470802E-3</v>
      </c>
      <c r="V5535" s="3">
        <v>6.9765868813992368E-2</v>
      </c>
      <c r="W5535" s="3">
        <v>9.9629931891159658E-3</v>
      </c>
      <c r="X5535" s="3">
        <v>31.03462246601179</v>
      </c>
      <c r="Y5535" s="3">
        <v>6.9765868813992368E-2</v>
      </c>
      <c r="Z5535" s="3">
        <v>9.9629843813972604E-3</v>
      </c>
      <c r="AA5535" s="3">
        <v>31.03462246601179</v>
      </c>
      <c r="AB5535">
        <f t="shared" si="140"/>
        <v>6.9765868813992368E-2</v>
      </c>
      <c r="AC5535">
        <f t="shared" si="141"/>
        <v>9.9629843813972604E-3</v>
      </c>
    </row>
    <row r="5536" spans="1:29" x14ac:dyDescent="0.25">
      <c r="A5536" s="2">
        <v>5535</v>
      </c>
      <c r="B5536" s="3" t="s">
        <v>414</v>
      </c>
      <c r="C5536" s="3" t="s">
        <v>28</v>
      </c>
      <c r="D5536" s="3" t="s">
        <v>415</v>
      </c>
      <c r="E5536" s="3" t="s">
        <v>433</v>
      </c>
      <c r="F5536" s="3">
        <v>0.35</v>
      </c>
      <c r="G5536" s="3">
        <v>0.47</v>
      </c>
      <c r="H5536" s="3" t="s">
        <v>424</v>
      </c>
      <c r="I5536" s="2">
        <v>1100</v>
      </c>
      <c r="J5536" s="3" t="s">
        <v>42</v>
      </c>
      <c r="K5536" s="2">
        <v>1100</v>
      </c>
      <c r="L5536" s="3"/>
      <c r="M5536" s="3" t="s">
        <v>423</v>
      </c>
      <c r="N5536" s="3" t="s">
        <v>424</v>
      </c>
      <c r="O5536" s="3"/>
      <c r="P5536" s="3"/>
      <c r="Q5536" s="3"/>
      <c r="R5536" s="3">
        <v>0</v>
      </c>
      <c r="S5536" s="3">
        <v>1</v>
      </c>
      <c r="T5536" s="2">
        <v>194</v>
      </c>
      <c r="U5536" s="3">
        <v>36.156411979830189</v>
      </c>
      <c r="V5536" s="3">
        <v>297.89061196450058</v>
      </c>
      <c r="W5536" s="3">
        <v>42.09403417347594</v>
      </c>
      <c r="X5536" s="3">
        <v>135831.44355727127</v>
      </c>
      <c r="Y5536" s="3">
        <v>297.89061196450058</v>
      </c>
      <c r="Z5536" s="3">
        <v>42.093996960521544</v>
      </c>
      <c r="AA5536" s="3">
        <v>135831.44355727127</v>
      </c>
      <c r="AB5536">
        <f t="shared" si="140"/>
        <v>297.89061196450058</v>
      </c>
      <c r="AC5536">
        <f t="shared" si="141"/>
        <v>42.093996960521544</v>
      </c>
    </row>
    <row r="5537" spans="1:29" x14ac:dyDescent="0.25">
      <c r="A5537" s="2">
        <v>5536</v>
      </c>
      <c r="B5537" s="3" t="s">
        <v>414</v>
      </c>
      <c r="C5537" s="3" t="s">
        <v>28</v>
      </c>
      <c r="D5537" s="3" t="s">
        <v>415</v>
      </c>
      <c r="E5537" s="3" t="s">
        <v>433</v>
      </c>
      <c r="F5537" s="3">
        <v>0.35</v>
      </c>
      <c r="G5537" s="3">
        <v>0.47</v>
      </c>
      <c r="H5537" s="3" t="s">
        <v>424</v>
      </c>
      <c r="I5537" s="2">
        <v>1190</v>
      </c>
      <c r="J5537" s="3" t="s">
        <v>44</v>
      </c>
      <c r="K5537" s="2">
        <v>1190</v>
      </c>
      <c r="L5537" s="3"/>
      <c r="M5537" s="3" t="s">
        <v>423</v>
      </c>
      <c r="N5537" s="3" t="s">
        <v>424</v>
      </c>
      <c r="O5537" s="3"/>
      <c r="P5537" s="3"/>
      <c r="Q5537" s="3"/>
      <c r="R5537" s="3">
        <v>0</v>
      </c>
      <c r="S5537" s="3">
        <v>1</v>
      </c>
      <c r="T5537" s="2">
        <v>2</v>
      </c>
      <c r="U5537" s="3">
        <v>1.9350359233170568E-3</v>
      </c>
      <c r="V5537" s="3">
        <v>1.5856618215764329E-2</v>
      </c>
      <c r="W5537" s="3">
        <v>2.1351325785387613E-3</v>
      </c>
      <c r="X5537" s="3">
        <v>7.5812565098996654</v>
      </c>
      <c r="Y5537" s="3">
        <v>1.5856618215764329E-2</v>
      </c>
      <c r="Z5537" s="3">
        <v>2.1351306909888194E-3</v>
      </c>
      <c r="AA5537" s="3">
        <v>7.5812565098996654</v>
      </c>
      <c r="AB5537">
        <f t="shared" si="140"/>
        <v>1.5856618215764329E-2</v>
      </c>
      <c r="AC5537">
        <f t="shared" si="141"/>
        <v>2.1351306909888194E-3</v>
      </c>
    </row>
    <row r="5538" spans="1:29" x14ac:dyDescent="0.25">
      <c r="A5538" s="2">
        <v>5537</v>
      </c>
      <c r="B5538" s="3" t="s">
        <v>414</v>
      </c>
      <c r="C5538" s="3" t="s">
        <v>28</v>
      </c>
      <c r="D5538" s="3" t="s">
        <v>415</v>
      </c>
      <c r="E5538" s="3" t="s">
        <v>433</v>
      </c>
      <c r="F5538" s="3">
        <v>0.35</v>
      </c>
      <c r="G5538" s="3">
        <v>0.47</v>
      </c>
      <c r="H5538" s="3" t="s">
        <v>424</v>
      </c>
      <c r="I5538" s="2">
        <v>1200</v>
      </c>
      <c r="J5538" s="3" t="s">
        <v>45</v>
      </c>
      <c r="K5538" s="2">
        <v>1200</v>
      </c>
      <c r="L5538" s="3"/>
      <c r="M5538" s="3" t="s">
        <v>423</v>
      </c>
      <c r="N5538" s="3" t="s">
        <v>424</v>
      </c>
      <c r="O5538" s="3"/>
      <c r="P5538" s="3"/>
      <c r="Q5538" s="3"/>
      <c r="R5538" s="3">
        <v>0</v>
      </c>
      <c r="S5538" s="3">
        <v>1</v>
      </c>
      <c r="T5538" s="2">
        <v>3285</v>
      </c>
      <c r="U5538" s="3">
        <v>543.47018738380507</v>
      </c>
      <c r="V5538" s="3">
        <v>5060.8850331868907</v>
      </c>
      <c r="W5538" s="3">
        <v>743.68087620231813</v>
      </c>
      <c r="X5538" s="3">
        <v>2098630.8577737864</v>
      </c>
      <c r="Y5538" s="3">
        <v>5060.8850331868907</v>
      </c>
      <c r="Z5538" s="3">
        <v>743.68021875612226</v>
      </c>
      <c r="AA5538" s="3">
        <v>2098630.8577737864</v>
      </c>
      <c r="AB5538">
        <f t="shared" si="140"/>
        <v>5060.8850331868907</v>
      </c>
      <c r="AC5538">
        <f t="shared" si="141"/>
        <v>743.68021875612226</v>
      </c>
    </row>
    <row r="5539" spans="1:29" x14ac:dyDescent="0.25">
      <c r="A5539" s="2">
        <v>5538</v>
      </c>
      <c r="B5539" s="3" t="s">
        <v>414</v>
      </c>
      <c r="C5539" s="3" t="s">
        <v>28</v>
      </c>
      <c r="D5539" s="3" t="s">
        <v>415</v>
      </c>
      <c r="E5539" s="3" t="s">
        <v>433</v>
      </c>
      <c r="F5539" s="3">
        <v>0.35</v>
      </c>
      <c r="G5539" s="3">
        <v>0.47</v>
      </c>
      <c r="H5539" s="3" t="s">
        <v>424</v>
      </c>
      <c r="I5539" s="2">
        <v>1210</v>
      </c>
      <c r="J5539" s="3" t="s">
        <v>46</v>
      </c>
      <c r="K5539" s="2">
        <v>1210</v>
      </c>
      <c r="L5539" s="3"/>
      <c r="M5539" s="3" t="s">
        <v>423</v>
      </c>
      <c r="N5539" s="3" t="s">
        <v>424</v>
      </c>
      <c r="O5539" s="3"/>
      <c r="P5539" s="3"/>
      <c r="Q5539" s="3"/>
      <c r="R5539" s="3">
        <v>0</v>
      </c>
      <c r="S5539" s="3">
        <v>1</v>
      </c>
      <c r="T5539" s="2">
        <v>16382</v>
      </c>
      <c r="U5539" s="3">
        <v>1388.4515697913578</v>
      </c>
      <c r="V5539" s="3">
        <v>12848.107682292381</v>
      </c>
      <c r="W5539" s="3">
        <v>1890.7778001311483</v>
      </c>
      <c r="X5539" s="3">
        <v>5384456.8037514398</v>
      </c>
      <c r="Y5539" s="3">
        <v>12848.107682292381</v>
      </c>
      <c r="Z5539" s="3">
        <v>1890.7761286014538</v>
      </c>
      <c r="AA5539" s="3">
        <v>5384456.8037514398</v>
      </c>
      <c r="AB5539">
        <f t="shared" si="140"/>
        <v>12848.107682292381</v>
      </c>
      <c r="AC5539">
        <f t="shared" si="141"/>
        <v>1890.7761286014538</v>
      </c>
    </row>
    <row r="5540" spans="1:29" x14ac:dyDescent="0.25">
      <c r="A5540" s="2">
        <v>5539</v>
      </c>
      <c r="B5540" s="3" t="s">
        <v>414</v>
      </c>
      <c r="C5540" s="3" t="s">
        <v>28</v>
      </c>
      <c r="D5540" s="3" t="s">
        <v>415</v>
      </c>
      <c r="E5540" s="3" t="s">
        <v>433</v>
      </c>
      <c r="F5540" s="3">
        <v>0.35</v>
      </c>
      <c r="G5540" s="3">
        <v>0.47</v>
      </c>
      <c r="H5540" s="3" t="s">
        <v>424</v>
      </c>
      <c r="I5540" s="2">
        <v>1290</v>
      </c>
      <c r="J5540" s="3" t="s">
        <v>145</v>
      </c>
      <c r="K5540" s="2">
        <v>1290</v>
      </c>
      <c r="L5540" s="3"/>
      <c r="M5540" s="3" t="s">
        <v>423</v>
      </c>
      <c r="N5540" s="3" t="s">
        <v>424</v>
      </c>
      <c r="O5540" s="3"/>
      <c r="P5540" s="3"/>
      <c r="Q5540" s="3"/>
      <c r="R5540" s="3">
        <v>0</v>
      </c>
      <c r="S5540" s="3">
        <v>1</v>
      </c>
      <c r="T5540" s="2">
        <v>124</v>
      </c>
      <c r="U5540" s="3">
        <v>23.79821921050824</v>
      </c>
      <c r="V5540" s="3">
        <v>187.29330156661891</v>
      </c>
      <c r="W5540" s="3">
        <v>26.49023820036706</v>
      </c>
      <c r="X5540" s="3">
        <v>90869.915091653937</v>
      </c>
      <c r="Y5540" s="3">
        <v>187.29330156661891</v>
      </c>
      <c r="Z5540" s="3">
        <v>26.490214781845971</v>
      </c>
      <c r="AA5540" s="3">
        <v>90869.915091653937</v>
      </c>
      <c r="AB5540">
        <f t="shared" si="140"/>
        <v>187.29330156661891</v>
      </c>
      <c r="AC5540">
        <f t="shared" si="141"/>
        <v>26.490214781845971</v>
      </c>
    </row>
    <row r="5541" spans="1:29" x14ac:dyDescent="0.25">
      <c r="A5541" s="2">
        <v>5540</v>
      </c>
      <c r="B5541" s="3" t="s">
        <v>414</v>
      </c>
      <c r="C5541" s="3" t="s">
        <v>28</v>
      </c>
      <c r="D5541" s="3" t="s">
        <v>415</v>
      </c>
      <c r="E5541" s="3" t="s">
        <v>433</v>
      </c>
      <c r="F5541" s="3">
        <v>0.35</v>
      </c>
      <c r="G5541" s="3">
        <v>0.47</v>
      </c>
      <c r="H5541" s="3" t="s">
        <v>424</v>
      </c>
      <c r="I5541" s="2">
        <v>1300</v>
      </c>
      <c r="J5541" s="3" t="s">
        <v>114</v>
      </c>
      <c r="K5541" s="2">
        <v>1300</v>
      </c>
      <c r="L5541" s="3"/>
      <c r="M5541" s="3" t="s">
        <v>423</v>
      </c>
      <c r="N5541" s="3" t="s">
        <v>424</v>
      </c>
      <c r="O5541" s="3"/>
      <c r="P5541" s="3"/>
      <c r="Q5541" s="3"/>
      <c r="R5541" s="3">
        <v>0</v>
      </c>
      <c r="S5541" s="3">
        <v>1</v>
      </c>
      <c r="T5541" s="2">
        <v>2098</v>
      </c>
      <c r="U5541" s="3">
        <v>349.44154537269679</v>
      </c>
      <c r="V5541" s="3">
        <v>3399.9414058600728</v>
      </c>
      <c r="W5541" s="3">
        <v>584.7757629618053</v>
      </c>
      <c r="X5541" s="3">
        <v>1338361.7919708851</v>
      </c>
      <c r="Y5541" s="3">
        <v>3399.9414058600728</v>
      </c>
      <c r="Z5541" s="3">
        <v>584.77524599463231</v>
      </c>
      <c r="AA5541" s="3">
        <v>1338361.7919708851</v>
      </c>
      <c r="AB5541">
        <f t="shared" si="140"/>
        <v>3399.9414058600728</v>
      </c>
      <c r="AC5541">
        <f t="shared" si="141"/>
        <v>584.77524599463231</v>
      </c>
    </row>
    <row r="5542" spans="1:29" x14ac:dyDescent="0.25">
      <c r="A5542" s="2">
        <v>5541</v>
      </c>
      <c r="B5542" s="3" t="s">
        <v>414</v>
      </c>
      <c r="C5542" s="3" t="s">
        <v>28</v>
      </c>
      <c r="D5542" s="3" t="s">
        <v>415</v>
      </c>
      <c r="E5542" s="3" t="s">
        <v>433</v>
      </c>
      <c r="F5542" s="3">
        <v>0.35</v>
      </c>
      <c r="G5542" s="3">
        <v>0.47</v>
      </c>
      <c r="H5542" s="3" t="s">
        <v>424</v>
      </c>
      <c r="I5542" s="2">
        <v>1320</v>
      </c>
      <c r="J5542" s="3" t="s">
        <v>115</v>
      </c>
      <c r="K5542" s="2">
        <v>1320</v>
      </c>
      <c r="L5542" s="3"/>
      <c r="M5542" s="3" t="s">
        <v>423</v>
      </c>
      <c r="N5542" s="3" t="s">
        <v>424</v>
      </c>
      <c r="O5542" s="3"/>
      <c r="P5542" s="3"/>
      <c r="Q5542" s="3"/>
      <c r="R5542" s="3">
        <v>0</v>
      </c>
      <c r="S5542" s="3">
        <v>1</v>
      </c>
      <c r="T5542" s="2">
        <v>325</v>
      </c>
      <c r="U5542" s="3">
        <v>38.202443964938702</v>
      </c>
      <c r="V5542" s="3">
        <v>363.01253047306949</v>
      </c>
      <c r="W5542" s="3">
        <v>60.248213090084533</v>
      </c>
      <c r="X5542" s="3">
        <v>148457.01824529539</v>
      </c>
      <c r="Y5542" s="3">
        <v>363.01253047306949</v>
      </c>
      <c r="Z5542" s="3">
        <v>60.248159828047555</v>
      </c>
      <c r="AA5542" s="3">
        <v>148457.01824529539</v>
      </c>
      <c r="AB5542">
        <f t="shared" ref="AB5542:AB5605" si="142">Y5542</f>
        <v>363.01253047306949</v>
      </c>
      <c r="AC5542">
        <f t="shared" ref="AC5542:AC5605" si="143">Z5542</f>
        <v>60.248159828047555</v>
      </c>
    </row>
    <row r="5543" spans="1:29" x14ac:dyDescent="0.25">
      <c r="A5543" s="2">
        <v>5542</v>
      </c>
      <c r="B5543" s="3" t="s">
        <v>414</v>
      </c>
      <c r="C5543" s="3" t="s">
        <v>28</v>
      </c>
      <c r="D5543" s="3" t="s">
        <v>415</v>
      </c>
      <c r="E5543" s="3" t="s">
        <v>433</v>
      </c>
      <c r="F5543" s="3">
        <v>0.35</v>
      </c>
      <c r="G5543" s="3">
        <v>0.47</v>
      </c>
      <c r="H5543" s="3" t="s">
        <v>424</v>
      </c>
      <c r="I5543" s="2">
        <v>1330</v>
      </c>
      <c r="J5543" s="3" t="s">
        <v>47</v>
      </c>
      <c r="K5543" s="2">
        <v>1330</v>
      </c>
      <c r="L5543" s="3"/>
      <c r="M5543" s="3" t="s">
        <v>423</v>
      </c>
      <c r="N5543" s="3" t="s">
        <v>424</v>
      </c>
      <c r="O5543" s="3"/>
      <c r="P5543" s="3"/>
      <c r="Q5543" s="3"/>
      <c r="R5543" s="3">
        <v>0</v>
      </c>
      <c r="S5543" s="3">
        <v>1</v>
      </c>
      <c r="T5543" s="2">
        <v>2407</v>
      </c>
      <c r="U5543" s="3">
        <v>128.56006657808402</v>
      </c>
      <c r="V5543" s="3">
        <v>1313.4340205233873</v>
      </c>
      <c r="W5543" s="3">
        <v>228.13237603868222</v>
      </c>
      <c r="X5543" s="3">
        <v>501822.06278279389</v>
      </c>
      <c r="Y5543" s="3">
        <v>1313.4340205233873</v>
      </c>
      <c r="Z5543" s="3">
        <v>228.13217435975392</v>
      </c>
      <c r="AA5543" s="3">
        <v>501822.06278279389</v>
      </c>
      <c r="AB5543">
        <f t="shared" si="142"/>
        <v>1313.4340205233873</v>
      </c>
      <c r="AC5543">
        <f t="shared" si="143"/>
        <v>228.13217435975392</v>
      </c>
    </row>
    <row r="5544" spans="1:29" x14ac:dyDescent="0.25">
      <c r="A5544" s="2">
        <v>5543</v>
      </c>
      <c r="B5544" s="3" t="s">
        <v>414</v>
      </c>
      <c r="C5544" s="3" t="s">
        <v>28</v>
      </c>
      <c r="D5544" s="3" t="s">
        <v>415</v>
      </c>
      <c r="E5544" s="3" t="s">
        <v>433</v>
      </c>
      <c r="F5544" s="3">
        <v>0.35</v>
      </c>
      <c r="G5544" s="3">
        <v>0.47</v>
      </c>
      <c r="H5544" s="3" t="s">
        <v>424</v>
      </c>
      <c r="I5544" s="2">
        <v>1340</v>
      </c>
      <c r="J5544" s="3" t="s">
        <v>133</v>
      </c>
      <c r="K5544" s="2">
        <v>1340</v>
      </c>
      <c r="L5544" s="3"/>
      <c r="M5544" s="3" t="s">
        <v>423</v>
      </c>
      <c r="N5544" s="3" t="s">
        <v>424</v>
      </c>
      <c r="O5544" s="3"/>
      <c r="P5544" s="3"/>
      <c r="Q5544" s="3"/>
      <c r="R5544" s="3">
        <v>0</v>
      </c>
      <c r="S5544" s="3">
        <v>1</v>
      </c>
      <c r="T5544" s="2">
        <v>270</v>
      </c>
      <c r="U5544" s="3">
        <v>88.789615696134376</v>
      </c>
      <c r="V5544" s="3">
        <v>952.29232630055606</v>
      </c>
      <c r="W5544" s="3">
        <v>176.49901264279947</v>
      </c>
      <c r="X5544" s="3">
        <v>348528.24394958251</v>
      </c>
      <c r="Y5544" s="3">
        <v>952.29232630055606</v>
      </c>
      <c r="Z5544" s="3">
        <v>176.4988566100067</v>
      </c>
      <c r="AA5544" s="3">
        <v>348528.24394958251</v>
      </c>
      <c r="AB5544">
        <f t="shared" si="142"/>
        <v>952.29232630055606</v>
      </c>
      <c r="AC5544">
        <f t="shared" si="143"/>
        <v>176.4988566100067</v>
      </c>
    </row>
    <row r="5545" spans="1:29" x14ac:dyDescent="0.25">
      <c r="A5545" s="2">
        <v>5544</v>
      </c>
      <c r="B5545" s="3" t="s">
        <v>414</v>
      </c>
      <c r="C5545" s="3" t="s">
        <v>28</v>
      </c>
      <c r="D5545" s="3" t="s">
        <v>415</v>
      </c>
      <c r="E5545" s="3" t="s">
        <v>433</v>
      </c>
      <c r="F5545" s="3">
        <v>0.35</v>
      </c>
      <c r="G5545" s="3">
        <v>0.47</v>
      </c>
      <c r="H5545" s="3" t="s">
        <v>424</v>
      </c>
      <c r="I5545" s="2">
        <v>1350</v>
      </c>
      <c r="J5545" s="3" t="s">
        <v>146</v>
      </c>
      <c r="K5545" s="2">
        <v>1350</v>
      </c>
      <c r="L5545" s="3"/>
      <c r="M5545" s="3" t="s">
        <v>423</v>
      </c>
      <c r="N5545" s="3" t="s">
        <v>424</v>
      </c>
      <c r="O5545" s="3"/>
      <c r="P5545" s="3"/>
      <c r="Q5545" s="3"/>
      <c r="R5545" s="3">
        <v>0</v>
      </c>
      <c r="S5545" s="3">
        <v>1</v>
      </c>
      <c r="T5545" s="2">
        <v>4</v>
      </c>
      <c r="U5545" s="3">
        <v>0.68177665608340576</v>
      </c>
      <c r="V5545" s="3">
        <v>7.0290467145309066</v>
      </c>
      <c r="W5545" s="3">
        <v>1.1662590919248637</v>
      </c>
      <c r="X5545" s="3">
        <v>2673.2541435486146</v>
      </c>
      <c r="Y5545" s="3">
        <v>7.0290467145309066</v>
      </c>
      <c r="Z5545" s="3">
        <v>1.1662580609011735</v>
      </c>
      <c r="AA5545" s="3">
        <v>2673.2541435486146</v>
      </c>
      <c r="AB5545">
        <f t="shared" si="142"/>
        <v>7.0290467145309066</v>
      </c>
      <c r="AC5545">
        <f t="shared" si="143"/>
        <v>1.1662580609011735</v>
      </c>
    </row>
    <row r="5546" spans="1:29" x14ac:dyDescent="0.25">
      <c r="A5546" s="2">
        <v>5545</v>
      </c>
      <c r="B5546" s="3" t="s">
        <v>414</v>
      </c>
      <c r="C5546" s="3" t="s">
        <v>28</v>
      </c>
      <c r="D5546" s="3" t="s">
        <v>415</v>
      </c>
      <c r="E5546" s="3" t="s">
        <v>433</v>
      </c>
      <c r="F5546" s="3">
        <v>0.35</v>
      </c>
      <c r="G5546" s="3">
        <v>0.47</v>
      </c>
      <c r="H5546" s="3" t="s">
        <v>424</v>
      </c>
      <c r="I5546" s="2">
        <v>1390</v>
      </c>
      <c r="J5546" s="3" t="s">
        <v>134</v>
      </c>
      <c r="K5546" s="2">
        <v>1390</v>
      </c>
      <c r="L5546" s="3"/>
      <c r="M5546" s="3" t="s">
        <v>423</v>
      </c>
      <c r="N5546" s="3" t="s">
        <v>424</v>
      </c>
      <c r="O5546" s="3"/>
      <c r="P5546" s="3"/>
      <c r="Q5546" s="3"/>
      <c r="R5546" s="3">
        <v>0</v>
      </c>
      <c r="S5546" s="3">
        <v>1</v>
      </c>
      <c r="T5546" s="2">
        <v>328</v>
      </c>
      <c r="U5546" s="3">
        <v>96.877753404723634</v>
      </c>
      <c r="V5546" s="3">
        <v>860.06964592929887</v>
      </c>
      <c r="W5546" s="3">
        <v>144.03962272159717</v>
      </c>
      <c r="X5546" s="3">
        <v>372057.17167163274</v>
      </c>
      <c r="Y5546" s="3">
        <v>860.06964592929887</v>
      </c>
      <c r="Z5546" s="3">
        <v>144.03949538431473</v>
      </c>
      <c r="AA5546" s="3">
        <v>372057.17167163274</v>
      </c>
      <c r="AB5546">
        <f t="shared" si="142"/>
        <v>860.06964592929887</v>
      </c>
      <c r="AC5546">
        <f t="shared" si="143"/>
        <v>144.03949538431473</v>
      </c>
    </row>
    <row r="5547" spans="1:29" x14ac:dyDescent="0.25">
      <c r="A5547" s="2">
        <v>5546</v>
      </c>
      <c r="B5547" s="3" t="s">
        <v>414</v>
      </c>
      <c r="C5547" s="3" t="s">
        <v>28</v>
      </c>
      <c r="D5547" s="3" t="s">
        <v>415</v>
      </c>
      <c r="E5547" s="3" t="s">
        <v>433</v>
      </c>
      <c r="F5547" s="3">
        <v>0.35</v>
      </c>
      <c r="G5547" s="3">
        <v>0.47</v>
      </c>
      <c r="H5547" s="3" t="s">
        <v>424</v>
      </c>
      <c r="I5547" s="2">
        <v>1400</v>
      </c>
      <c r="J5547" s="3" t="s">
        <v>48</v>
      </c>
      <c r="K5547" s="2">
        <v>1400</v>
      </c>
      <c r="L5547" s="3"/>
      <c r="M5547" s="3" t="s">
        <v>423</v>
      </c>
      <c r="N5547" s="3" t="s">
        <v>424</v>
      </c>
      <c r="O5547" s="3"/>
      <c r="P5547" s="3"/>
      <c r="Q5547" s="3"/>
      <c r="R5547" s="3">
        <v>0</v>
      </c>
      <c r="S5547" s="3">
        <v>1</v>
      </c>
      <c r="T5547" s="2">
        <v>1211</v>
      </c>
      <c r="U5547" s="3">
        <v>195.26387827899399</v>
      </c>
      <c r="V5547" s="3">
        <v>2157.9211978268654</v>
      </c>
      <c r="W5547" s="3">
        <v>293.64967196344912</v>
      </c>
      <c r="X5547" s="3">
        <v>766810.23672517622</v>
      </c>
      <c r="Y5547" s="3">
        <v>2157.9211978268654</v>
      </c>
      <c r="Z5547" s="3">
        <v>293.64941236438659</v>
      </c>
      <c r="AA5547" s="3">
        <v>766810.23672517622</v>
      </c>
      <c r="AB5547">
        <f t="shared" si="142"/>
        <v>2157.9211978268654</v>
      </c>
      <c r="AC5547">
        <f t="shared" si="143"/>
        <v>293.64941236438659</v>
      </c>
    </row>
    <row r="5548" spans="1:29" x14ac:dyDescent="0.25">
      <c r="A5548" s="2">
        <v>5547</v>
      </c>
      <c r="B5548" s="3" t="s">
        <v>414</v>
      </c>
      <c r="C5548" s="3" t="s">
        <v>28</v>
      </c>
      <c r="D5548" s="3" t="s">
        <v>415</v>
      </c>
      <c r="E5548" s="3" t="s">
        <v>433</v>
      </c>
      <c r="F5548" s="3">
        <v>0.35</v>
      </c>
      <c r="G5548" s="3">
        <v>0.47</v>
      </c>
      <c r="H5548" s="3" t="s">
        <v>424</v>
      </c>
      <c r="I5548" s="2">
        <v>1410</v>
      </c>
      <c r="J5548" s="3" t="s">
        <v>116</v>
      </c>
      <c r="K5548" s="2">
        <v>1410</v>
      </c>
      <c r="L5548" s="3"/>
      <c r="M5548" s="3" t="s">
        <v>423</v>
      </c>
      <c r="N5548" s="3" t="s">
        <v>424</v>
      </c>
      <c r="O5548" s="3"/>
      <c r="P5548" s="3"/>
      <c r="Q5548" s="3"/>
      <c r="R5548" s="3">
        <v>0</v>
      </c>
      <c r="S5548" s="3">
        <v>1</v>
      </c>
      <c r="T5548" s="2">
        <v>1402</v>
      </c>
      <c r="U5548" s="3">
        <v>267.84304751677593</v>
      </c>
      <c r="V5548" s="3">
        <v>2885.530449266721</v>
      </c>
      <c r="W5548" s="3">
        <v>390.0685352998164</v>
      </c>
      <c r="X5548" s="3">
        <v>1045122.5048184906</v>
      </c>
      <c r="Y5548" s="3">
        <v>2885.530449266721</v>
      </c>
      <c r="Z5548" s="3">
        <v>390.06819046228998</v>
      </c>
      <c r="AA5548" s="3">
        <v>1045122.5048184906</v>
      </c>
      <c r="AB5548">
        <f t="shared" si="142"/>
        <v>2885.530449266721</v>
      </c>
      <c r="AC5548">
        <f t="shared" si="143"/>
        <v>390.06819046228998</v>
      </c>
    </row>
    <row r="5549" spans="1:29" x14ac:dyDescent="0.25">
      <c r="A5549" s="2">
        <v>5548</v>
      </c>
      <c r="B5549" s="3" t="s">
        <v>414</v>
      </c>
      <c r="C5549" s="3" t="s">
        <v>28</v>
      </c>
      <c r="D5549" s="3" t="s">
        <v>415</v>
      </c>
      <c r="E5549" s="3" t="s">
        <v>433</v>
      </c>
      <c r="F5549" s="3">
        <v>0.35</v>
      </c>
      <c r="G5549" s="3">
        <v>0.47</v>
      </c>
      <c r="H5549" s="3" t="s">
        <v>424</v>
      </c>
      <c r="I5549" s="2">
        <v>1420</v>
      </c>
      <c r="J5549" s="3" t="s">
        <v>117</v>
      </c>
      <c r="K5549" s="2">
        <v>1420</v>
      </c>
      <c r="L5549" s="3"/>
      <c r="M5549" s="3" t="s">
        <v>423</v>
      </c>
      <c r="N5549" s="3" t="s">
        <v>424</v>
      </c>
      <c r="O5549" s="3"/>
      <c r="P5549" s="3"/>
      <c r="Q5549" s="3"/>
      <c r="R5549" s="3">
        <v>0</v>
      </c>
      <c r="S5549" s="3">
        <v>1</v>
      </c>
      <c r="T5549" s="2">
        <v>429</v>
      </c>
      <c r="U5549" s="3">
        <v>88.240511498751019</v>
      </c>
      <c r="V5549" s="3">
        <v>916.21923272584536</v>
      </c>
      <c r="W5549" s="3">
        <v>123.00897434177782</v>
      </c>
      <c r="X5549" s="3">
        <v>347372.74749814032</v>
      </c>
      <c r="Y5549" s="3">
        <v>916.21923272584536</v>
      </c>
      <c r="Z5549" s="3">
        <v>123.00886559650205</v>
      </c>
      <c r="AA5549" s="3">
        <v>347372.74749814032</v>
      </c>
      <c r="AB5549">
        <f t="shared" si="142"/>
        <v>916.21923272584536</v>
      </c>
      <c r="AC5549">
        <f t="shared" si="143"/>
        <v>123.00886559650205</v>
      </c>
    </row>
    <row r="5550" spans="1:29" x14ac:dyDescent="0.25">
      <c r="A5550" s="2">
        <v>5549</v>
      </c>
      <c r="B5550" s="3" t="s">
        <v>414</v>
      </c>
      <c r="C5550" s="3" t="s">
        <v>28</v>
      </c>
      <c r="D5550" s="3" t="s">
        <v>415</v>
      </c>
      <c r="E5550" s="3" t="s">
        <v>433</v>
      </c>
      <c r="F5550" s="3">
        <v>0.35</v>
      </c>
      <c r="G5550" s="3">
        <v>0.47</v>
      </c>
      <c r="H5550" s="3" t="s">
        <v>424</v>
      </c>
      <c r="I5550" s="2">
        <v>1430</v>
      </c>
      <c r="J5550" s="3" t="s">
        <v>118</v>
      </c>
      <c r="K5550" s="2">
        <v>1430</v>
      </c>
      <c r="L5550" s="3"/>
      <c r="M5550" s="3" t="s">
        <v>423</v>
      </c>
      <c r="N5550" s="3" t="s">
        <v>424</v>
      </c>
      <c r="O5550" s="3"/>
      <c r="P5550" s="3"/>
      <c r="Q5550" s="3"/>
      <c r="R5550" s="3">
        <v>0</v>
      </c>
      <c r="S5550" s="3">
        <v>1</v>
      </c>
      <c r="T5550" s="2">
        <v>473</v>
      </c>
      <c r="U5550" s="3">
        <v>69.146750690148778</v>
      </c>
      <c r="V5550" s="3">
        <v>692.50651303241659</v>
      </c>
      <c r="W5550" s="3">
        <v>94.765292574995826</v>
      </c>
      <c r="X5550" s="3">
        <v>271844.85411686107</v>
      </c>
      <c r="Y5550" s="3">
        <v>692.50651303241659</v>
      </c>
      <c r="Z5550" s="3">
        <v>94.765208798361513</v>
      </c>
      <c r="AA5550" s="3">
        <v>271844.85411686107</v>
      </c>
      <c r="AB5550">
        <f t="shared" si="142"/>
        <v>692.50651303241659</v>
      </c>
      <c r="AC5550">
        <f t="shared" si="143"/>
        <v>94.765208798361513</v>
      </c>
    </row>
    <row r="5551" spans="1:29" x14ac:dyDescent="0.25">
      <c r="A5551" s="2">
        <v>5550</v>
      </c>
      <c r="B5551" s="3" t="s">
        <v>414</v>
      </c>
      <c r="C5551" s="3" t="s">
        <v>28</v>
      </c>
      <c r="D5551" s="3" t="s">
        <v>415</v>
      </c>
      <c r="E5551" s="3" t="s">
        <v>433</v>
      </c>
      <c r="F5551" s="3">
        <v>0.35</v>
      </c>
      <c r="G5551" s="3">
        <v>0.47</v>
      </c>
      <c r="H5551" s="3" t="s">
        <v>424</v>
      </c>
      <c r="I5551" s="2">
        <v>1440</v>
      </c>
      <c r="J5551" s="3" t="s">
        <v>135</v>
      </c>
      <c r="K5551" s="2">
        <v>1440</v>
      </c>
      <c r="L5551" s="3"/>
      <c r="M5551" s="3" t="s">
        <v>423</v>
      </c>
      <c r="N5551" s="3" t="s">
        <v>424</v>
      </c>
      <c r="O5551" s="3"/>
      <c r="P5551" s="3"/>
      <c r="Q5551" s="3"/>
      <c r="R5551" s="3">
        <v>0</v>
      </c>
      <c r="S5551" s="3">
        <v>1</v>
      </c>
      <c r="T5551" s="2">
        <v>15</v>
      </c>
      <c r="U5551" s="3">
        <v>2.351047376809702</v>
      </c>
      <c r="V5551" s="3">
        <v>27.867579456192377</v>
      </c>
      <c r="W5551" s="3">
        <v>3.7149752354837076</v>
      </c>
      <c r="X5551" s="3">
        <v>9332.8980390674842</v>
      </c>
      <c r="Y5551" s="3">
        <v>27.867579456192377</v>
      </c>
      <c r="Z5551" s="3">
        <v>3.7149719512842609</v>
      </c>
      <c r="AA5551" s="3">
        <v>9332.8980390674842</v>
      </c>
      <c r="AB5551">
        <f t="shared" si="142"/>
        <v>27.867579456192377</v>
      </c>
      <c r="AC5551">
        <f t="shared" si="143"/>
        <v>3.7149719512842609</v>
      </c>
    </row>
    <row r="5552" spans="1:29" x14ac:dyDescent="0.25">
      <c r="A5552" s="2">
        <v>5551</v>
      </c>
      <c r="B5552" s="3" t="s">
        <v>414</v>
      </c>
      <c r="C5552" s="3" t="s">
        <v>28</v>
      </c>
      <c r="D5552" s="3" t="s">
        <v>415</v>
      </c>
      <c r="E5552" s="3" t="s">
        <v>433</v>
      </c>
      <c r="F5552" s="3">
        <v>0.35</v>
      </c>
      <c r="G5552" s="3">
        <v>0.47</v>
      </c>
      <c r="H5552" s="3" t="s">
        <v>424</v>
      </c>
      <c r="I5552" s="2">
        <v>1450</v>
      </c>
      <c r="J5552" s="3" t="s">
        <v>119</v>
      </c>
      <c r="K5552" s="2">
        <v>1450</v>
      </c>
      <c r="L5552" s="3"/>
      <c r="M5552" s="3" t="s">
        <v>423</v>
      </c>
      <c r="N5552" s="3" t="s">
        <v>424</v>
      </c>
      <c r="O5552" s="3"/>
      <c r="P5552" s="3"/>
      <c r="Q5552" s="3"/>
      <c r="R5552" s="3">
        <v>0</v>
      </c>
      <c r="S5552" s="3">
        <v>1</v>
      </c>
      <c r="T5552" s="2">
        <v>39</v>
      </c>
      <c r="U5552" s="3">
        <v>6.152220727759004</v>
      </c>
      <c r="V5552" s="3">
        <v>72.438721693312729</v>
      </c>
      <c r="W5552" s="3">
        <v>9.7680987247744451</v>
      </c>
      <c r="X5552" s="3">
        <v>24531.749940423186</v>
      </c>
      <c r="Y5552" s="3">
        <v>72.438721693312729</v>
      </c>
      <c r="Z5552" s="3">
        <v>9.768090089350931</v>
      </c>
      <c r="AA5552" s="3">
        <v>24531.749940423186</v>
      </c>
      <c r="AB5552">
        <f t="shared" si="142"/>
        <v>72.438721693312729</v>
      </c>
      <c r="AC5552">
        <f t="shared" si="143"/>
        <v>9.768090089350931</v>
      </c>
    </row>
    <row r="5553" spans="1:29" x14ac:dyDescent="0.25">
      <c r="A5553" s="2">
        <v>5552</v>
      </c>
      <c r="B5553" s="3" t="s">
        <v>414</v>
      </c>
      <c r="C5553" s="3" t="s">
        <v>28</v>
      </c>
      <c r="D5553" s="3" t="s">
        <v>415</v>
      </c>
      <c r="E5553" s="3" t="s">
        <v>433</v>
      </c>
      <c r="F5553" s="3">
        <v>0.35</v>
      </c>
      <c r="G5553" s="3">
        <v>0.47</v>
      </c>
      <c r="H5553" s="3" t="s">
        <v>424</v>
      </c>
      <c r="I5553" s="2">
        <v>1480</v>
      </c>
      <c r="J5553" s="3" t="s">
        <v>199</v>
      </c>
      <c r="K5553" s="2">
        <v>1480</v>
      </c>
      <c r="L5553" s="3"/>
      <c r="M5553" s="3" t="s">
        <v>423</v>
      </c>
      <c r="N5553" s="3" t="s">
        <v>424</v>
      </c>
      <c r="O5553" s="3"/>
      <c r="P5553" s="3"/>
      <c r="Q5553" s="3"/>
      <c r="R5553" s="3">
        <v>0</v>
      </c>
      <c r="S5553" s="3">
        <v>1</v>
      </c>
      <c r="T5553" s="2">
        <v>17</v>
      </c>
      <c r="U5553" s="3">
        <v>5.6987461836793392</v>
      </c>
      <c r="V5553" s="3">
        <v>45.541130172908701</v>
      </c>
      <c r="W5553" s="3">
        <v>6.5206020606386783</v>
      </c>
      <c r="X5553" s="3">
        <v>22330.710855174133</v>
      </c>
      <c r="Y5553" s="3">
        <v>45.541130172908701</v>
      </c>
      <c r="Z5553" s="3">
        <v>6.5205962961432737</v>
      </c>
      <c r="AA5553" s="3">
        <v>22330.710855174133</v>
      </c>
      <c r="AB5553">
        <f t="shared" si="142"/>
        <v>45.541130172908701</v>
      </c>
      <c r="AC5553">
        <f t="shared" si="143"/>
        <v>6.5205962961432737</v>
      </c>
    </row>
    <row r="5554" spans="1:29" x14ac:dyDescent="0.25">
      <c r="A5554" s="2">
        <v>5553</v>
      </c>
      <c r="B5554" s="3" t="s">
        <v>414</v>
      </c>
      <c r="C5554" s="3" t="s">
        <v>28</v>
      </c>
      <c r="D5554" s="3" t="s">
        <v>415</v>
      </c>
      <c r="E5554" s="3" t="s">
        <v>433</v>
      </c>
      <c r="F5554" s="3">
        <v>0.35</v>
      </c>
      <c r="G5554" s="3">
        <v>0.47</v>
      </c>
      <c r="H5554" s="3" t="s">
        <v>424</v>
      </c>
      <c r="I5554" s="2">
        <v>1490</v>
      </c>
      <c r="J5554" s="3" t="s">
        <v>147</v>
      </c>
      <c r="K5554" s="2">
        <v>1490</v>
      </c>
      <c r="L5554" s="3"/>
      <c r="M5554" s="3" t="s">
        <v>423</v>
      </c>
      <c r="N5554" s="3" t="s">
        <v>424</v>
      </c>
      <c r="O5554" s="3"/>
      <c r="P5554" s="3"/>
      <c r="Q5554" s="3"/>
      <c r="R5554" s="3">
        <v>0</v>
      </c>
      <c r="S5554" s="3">
        <v>1</v>
      </c>
      <c r="T5554" s="2">
        <v>51</v>
      </c>
      <c r="U5554" s="3">
        <v>16.221434294705716</v>
      </c>
      <c r="V5554" s="3">
        <v>128.95270792403761</v>
      </c>
      <c r="W5554" s="3">
        <v>17.331484089888974</v>
      </c>
      <c r="X5554" s="3">
        <v>63971.826150009001</v>
      </c>
      <c r="Y5554" s="3">
        <v>128.95270792403761</v>
      </c>
      <c r="Z5554" s="3">
        <v>17.331468768104301</v>
      </c>
      <c r="AA5554" s="3">
        <v>63971.826150009001</v>
      </c>
      <c r="AB5554">
        <f t="shared" si="142"/>
        <v>128.95270792403761</v>
      </c>
      <c r="AC5554">
        <f t="shared" si="143"/>
        <v>17.331468768104301</v>
      </c>
    </row>
    <row r="5555" spans="1:29" x14ac:dyDescent="0.25">
      <c r="A5555" s="2">
        <v>5554</v>
      </c>
      <c r="B5555" s="3" t="s">
        <v>414</v>
      </c>
      <c r="C5555" s="3" t="s">
        <v>28</v>
      </c>
      <c r="D5555" s="3" t="s">
        <v>415</v>
      </c>
      <c r="E5555" s="3" t="s">
        <v>433</v>
      </c>
      <c r="F5555" s="3">
        <v>0.35</v>
      </c>
      <c r="G5555" s="3">
        <v>0.47</v>
      </c>
      <c r="H5555" s="3" t="s">
        <v>424</v>
      </c>
      <c r="I5555" s="2">
        <v>1510</v>
      </c>
      <c r="J5555" s="3" t="s">
        <v>152</v>
      </c>
      <c r="K5555" s="2">
        <v>1510</v>
      </c>
      <c r="L5555" s="3"/>
      <c r="M5555" s="3" t="s">
        <v>423</v>
      </c>
      <c r="N5555" s="3" t="s">
        <v>424</v>
      </c>
      <c r="O5555" s="3"/>
      <c r="P5555" s="3"/>
      <c r="Q5555" s="3"/>
      <c r="R5555" s="3">
        <v>0</v>
      </c>
      <c r="S5555" s="3">
        <v>1</v>
      </c>
      <c r="T5555" s="2">
        <v>28</v>
      </c>
      <c r="U5555" s="3">
        <v>4.8749745224088121</v>
      </c>
      <c r="V5555" s="3">
        <v>42.823288324057188</v>
      </c>
      <c r="W5555" s="3">
        <v>6.485737965489367</v>
      </c>
      <c r="X5555" s="3">
        <v>19431.843029547912</v>
      </c>
      <c r="Y5555" s="3">
        <v>42.823288324057188</v>
      </c>
      <c r="Z5555" s="3">
        <v>6.4857322318153301</v>
      </c>
      <c r="AA5555" s="3">
        <v>19431.843029547912</v>
      </c>
      <c r="AB5555">
        <f t="shared" si="142"/>
        <v>42.823288324057188</v>
      </c>
      <c r="AC5555">
        <f t="shared" si="143"/>
        <v>6.4857322318153301</v>
      </c>
    </row>
    <row r="5556" spans="1:29" x14ac:dyDescent="0.25">
      <c r="A5556" s="2">
        <v>5555</v>
      </c>
      <c r="B5556" s="3" t="s">
        <v>414</v>
      </c>
      <c r="C5556" s="3" t="s">
        <v>28</v>
      </c>
      <c r="D5556" s="3" t="s">
        <v>415</v>
      </c>
      <c r="E5556" s="3" t="s">
        <v>433</v>
      </c>
      <c r="F5556" s="3">
        <v>0.35</v>
      </c>
      <c r="G5556" s="3">
        <v>0.47</v>
      </c>
      <c r="H5556" s="3" t="s">
        <v>424</v>
      </c>
      <c r="I5556" s="2">
        <v>1550</v>
      </c>
      <c r="J5556" s="3" t="s">
        <v>120</v>
      </c>
      <c r="K5556" s="2">
        <v>1550</v>
      </c>
      <c r="L5556" s="3"/>
      <c r="M5556" s="3" t="s">
        <v>423</v>
      </c>
      <c r="N5556" s="3" t="s">
        <v>424</v>
      </c>
      <c r="O5556" s="3"/>
      <c r="P5556" s="3"/>
      <c r="Q5556" s="3"/>
      <c r="R5556" s="3">
        <v>0</v>
      </c>
      <c r="S5556" s="3">
        <v>1</v>
      </c>
      <c r="T5556" s="2">
        <v>92</v>
      </c>
      <c r="U5556" s="3">
        <v>15.485989021858456</v>
      </c>
      <c r="V5556" s="3">
        <v>136.11194021328527</v>
      </c>
      <c r="W5556" s="3">
        <v>19.090591123139781</v>
      </c>
      <c r="X5556" s="3">
        <v>59211.750686020845</v>
      </c>
      <c r="Y5556" s="3">
        <v>136.11194021328527</v>
      </c>
      <c r="Z5556" s="3">
        <v>19.090574246228087</v>
      </c>
      <c r="AA5556" s="3">
        <v>59211.750686020845</v>
      </c>
      <c r="AB5556">
        <f t="shared" si="142"/>
        <v>136.11194021328527</v>
      </c>
      <c r="AC5556">
        <f t="shared" si="143"/>
        <v>19.090574246228087</v>
      </c>
    </row>
    <row r="5557" spans="1:29" x14ac:dyDescent="0.25">
      <c r="A5557" s="2">
        <v>5556</v>
      </c>
      <c r="B5557" s="3" t="s">
        <v>414</v>
      </c>
      <c r="C5557" s="3" t="s">
        <v>28</v>
      </c>
      <c r="D5557" s="3" t="s">
        <v>415</v>
      </c>
      <c r="E5557" s="3" t="s">
        <v>433</v>
      </c>
      <c r="F5557" s="3">
        <v>0.35</v>
      </c>
      <c r="G5557" s="3">
        <v>0.47</v>
      </c>
      <c r="H5557" s="3" t="s">
        <v>424</v>
      </c>
      <c r="I5557" s="2">
        <v>1560</v>
      </c>
      <c r="J5557" s="3" t="s">
        <v>148</v>
      </c>
      <c r="K5557" s="2">
        <v>1560</v>
      </c>
      <c r="L5557" s="3"/>
      <c r="M5557" s="3" t="s">
        <v>423</v>
      </c>
      <c r="N5557" s="3" t="s">
        <v>424</v>
      </c>
      <c r="O5557" s="3"/>
      <c r="P5557" s="3"/>
      <c r="Q5557" s="3"/>
      <c r="R5557" s="3">
        <v>0</v>
      </c>
      <c r="S5557" s="3">
        <v>1</v>
      </c>
      <c r="T5557" s="2">
        <v>12</v>
      </c>
      <c r="U5557" s="3">
        <v>4.3880267798820363</v>
      </c>
      <c r="V5557" s="3">
        <v>38.436161919448615</v>
      </c>
      <c r="W5557" s="3">
        <v>5.4695602809640675</v>
      </c>
      <c r="X5557" s="3">
        <v>17554.276288514986</v>
      </c>
      <c r="Y5557" s="3">
        <v>38.436161919448615</v>
      </c>
      <c r="Z5557" s="3">
        <v>5.4695554456352315</v>
      </c>
      <c r="AA5557" s="3">
        <v>17554.276288514986</v>
      </c>
      <c r="AB5557">
        <f t="shared" si="142"/>
        <v>38.436161919448615</v>
      </c>
      <c r="AC5557">
        <f t="shared" si="143"/>
        <v>5.4695554456352315</v>
      </c>
    </row>
    <row r="5558" spans="1:29" x14ac:dyDescent="0.25">
      <c r="A5558" s="2">
        <v>5557</v>
      </c>
      <c r="B5558" s="3" t="s">
        <v>414</v>
      </c>
      <c r="C5558" s="3" t="s">
        <v>28</v>
      </c>
      <c r="D5558" s="3" t="s">
        <v>415</v>
      </c>
      <c r="E5558" s="3" t="s">
        <v>433</v>
      </c>
      <c r="F5558" s="3">
        <v>0.35</v>
      </c>
      <c r="G5558" s="3">
        <v>0.47</v>
      </c>
      <c r="H5558" s="3" t="s">
        <v>424</v>
      </c>
      <c r="I5558" s="2">
        <v>1562</v>
      </c>
      <c r="J5558" s="3" t="s">
        <v>314</v>
      </c>
      <c r="K5558" s="2">
        <v>1562</v>
      </c>
      <c r="L5558" s="3"/>
      <c r="M5558" s="3" t="s">
        <v>423</v>
      </c>
      <c r="N5558" s="3" t="s">
        <v>424</v>
      </c>
      <c r="O5558" s="3"/>
      <c r="P5558" s="3"/>
      <c r="Q5558" s="3"/>
      <c r="R5558" s="3">
        <v>0</v>
      </c>
      <c r="S5558" s="3">
        <v>1</v>
      </c>
      <c r="T5558" s="2">
        <v>20</v>
      </c>
      <c r="U5558" s="3">
        <v>3.1309443605392584</v>
      </c>
      <c r="V5558" s="3">
        <v>28.640185438552827</v>
      </c>
      <c r="W5558" s="3">
        <v>4.049452156609358</v>
      </c>
      <c r="X5558" s="3">
        <v>12553.993213406522</v>
      </c>
      <c r="Y5558" s="3">
        <v>28.640185438552827</v>
      </c>
      <c r="Z5558" s="3">
        <v>4.0494485767177801</v>
      </c>
      <c r="AA5558" s="3">
        <v>12553.993213406522</v>
      </c>
      <c r="AB5558">
        <f t="shared" si="142"/>
        <v>28.640185438552827</v>
      </c>
      <c r="AC5558">
        <f t="shared" si="143"/>
        <v>4.0494485767177801</v>
      </c>
    </row>
    <row r="5559" spans="1:29" x14ac:dyDescent="0.25">
      <c r="A5559" s="2">
        <v>5558</v>
      </c>
      <c r="B5559" s="3" t="s">
        <v>414</v>
      </c>
      <c r="C5559" s="3" t="s">
        <v>28</v>
      </c>
      <c r="D5559" s="3" t="s">
        <v>415</v>
      </c>
      <c r="E5559" s="3" t="s">
        <v>433</v>
      </c>
      <c r="F5559" s="3">
        <v>0.35</v>
      </c>
      <c r="G5559" s="3">
        <v>0.47</v>
      </c>
      <c r="H5559" s="3" t="s">
        <v>424</v>
      </c>
      <c r="I5559" s="2">
        <v>1700</v>
      </c>
      <c r="J5559" s="3" t="s">
        <v>121</v>
      </c>
      <c r="K5559" s="2">
        <v>1700</v>
      </c>
      <c r="L5559" s="3"/>
      <c r="M5559" s="3" t="s">
        <v>423</v>
      </c>
      <c r="N5559" s="3" t="s">
        <v>424</v>
      </c>
      <c r="O5559" s="3"/>
      <c r="P5559" s="3"/>
      <c r="Q5559" s="3"/>
      <c r="R5559" s="3">
        <v>0</v>
      </c>
      <c r="S5559" s="3">
        <v>1</v>
      </c>
      <c r="T5559" s="2">
        <v>386</v>
      </c>
      <c r="U5559" s="3">
        <v>57.112825484445644</v>
      </c>
      <c r="V5559" s="3">
        <v>472.36139452382224</v>
      </c>
      <c r="W5559" s="3">
        <v>65.213578692868865</v>
      </c>
      <c r="X5559" s="3">
        <v>217553.53099515586</v>
      </c>
      <c r="Y5559" s="3">
        <v>472.36139452382224</v>
      </c>
      <c r="Z5559" s="3">
        <v>65.213521041233022</v>
      </c>
      <c r="AA5559" s="3">
        <v>217553.53099515586</v>
      </c>
      <c r="AB5559">
        <f t="shared" si="142"/>
        <v>472.36139452382224</v>
      </c>
      <c r="AC5559">
        <f t="shared" si="143"/>
        <v>65.213521041233022</v>
      </c>
    </row>
    <row r="5560" spans="1:29" x14ac:dyDescent="0.25">
      <c r="A5560" s="2">
        <v>5559</v>
      </c>
      <c r="B5560" s="3" t="s">
        <v>414</v>
      </c>
      <c r="C5560" s="3" t="s">
        <v>28</v>
      </c>
      <c r="D5560" s="3" t="s">
        <v>415</v>
      </c>
      <c r="E5560" s="3" t="s">
        <v>433</v>
      </c>
      <c r="F5560" s="3">
        <v>0.35</v>
      </c>
      <c r="G5560" s="3">
        <v>0.47</v>
      </c>
      <c r="H5560" s="3" t="s">
        <v>424</v>
      </c>
      <c r="I5560" s="2">
        <v>1710</v>
      </c>
      <c r="J5560" s="3" t="s">
        <v>122</v>
      </c>
      <c r="K5560" s="2">
        <v>1710</v>
      </c>
      <c r="L5560" s="3"/>
      <c r="M5560" s="3" t="s">
        <v>423</v>
      </c>
      <c r="N5560" s="3" t="s">
        <v>424</v>
      </c>
      <c r="O5560" s="3"/>
      <c r="P5560" s="3"/>
      <c r="Q5560" s="3"/>
      <c r="R5560" s="3">
        <v>0</v>
      </c>
      <c r="S5560" s="3">
        <v>1</v>
      </c>
      <c r="T5560" s="2">
        <v>215</v>
      </c>
      <c r="U5560" s="3">
        <v>85.173221713029363</v>
      </c>
      <c r="V5560" s="3">
        <v>686.00912057742437</v>
      </c>
      <c r="W5560" s="3">
        <v>93.770333816234881</v>
      </c>
      <c r="X5560" s="3">
        <v>332784.34841105633</v>
      </c>
      <c r="Y5560" s="3">
        <v>686.00912057742437</v>
      </c>
      <c r="Z5560" s="3">
        <v>93.770250919187319</v>
      </c>
      <c r="AA5560" s="3">
        <v>332784.34841105633</v>
      </c>
      <c r="AB5560">
        <f t="shared" si="142"/>
        <v>686.00912057742437</v>
      </c>
      <c r="AC5560">
        <f t="shared" si="143"/>
        <v>93.770250919187319</v>
      </c>
    </row>
    <row r="5561" spans="1:29" x14ac:dyDescent="0.25">
      <c r="A5561" s="2">
        <v>5560</v>
      </c>
      <c r="B5561" s="3" t="s">
        <v>414</v>
      </c>
      <c r="C5561" s="3" t="s">
        <v>28</v>
      </c>
      <c r="D5561" s="3" t="s">
        <v>415</v>
      </c>
      <c r="E5561" s="3" t="s">
        <v>433</v>
      </c>
      <c r="F5561" s="3">
        <v>0.35</v>
      </c>
      <c r="G5561" s="3">
        <v>0.47</v>
      </c>
      <c r="H5561" s="3" t="s">
        <v>424</v>
      </c>
      <c r="I5561" s="2">
        <v>1720</v>
      </c>
      <c r="J5561" s="3" t="s">
        <v>123</v>
      </c>
      <c r="K5561" s="2">
        <v>1720</v>
      </c>
      <c r="L5561" s="3"/>
      <c r="M5561" s="3" t="s">
        <v>423</v>
      </c>
      <c r="N5561" s="3" t="s">
        <v>424</v>
      </c>
      <c r="O5561" s="3"/>
      <c r="P5561" s="3"/>
      <c r="Q5561" s="3"/>
      <c r="R5561" s="3">
        <v>0</v>
      </c>
      <c r="S5561" s="3">
        <v>1</v>
      </c>
      <c r="T5561" s="2">
        <v>347</v>
      </c>
      <c r="U5561" s="3">
        <v>88.58579822612522</v>
      </c>
      <c r="V5561" s="3">
        <v>747.22624548898557</v>
      </c>
      <c r="W5561" s="3">
        <v>103.63785079914511</v>
      </c>
      <c r="X5561" s="3">
        <v>343433.9510323854</v>
      </c>
      <c r="Y5561" s="3">
        <v>747.22624548898557</v>
      </c>
      <c r="Z5561" s="3">
        <v>103.63775917878387</v>
      </c>
      <c r="AA5561" s="3">
        <v>343433.9510323854</v>
      </c>
      <c r="AB5561">
        <f t="shared" si="142"/>
        <v>747.22624548898557</v>
      </c>
      <c r="AC5561">
        <f t="shared" si="143"/>
        <v>103.63775917878387</v>
      </c>
    </row>
    <row r="5562" spans="1:29" x14ac:dyDescent="0.25">
      <c r="A5562" s="2">
        <v>5561</v>
      </c>
      <c r="B5562" s="3" t="s">
        <v>414</v>
      </c>
      <c r="C5562" s="3" t="s">
        <v>28</v>
      </c>
      <c r="D5562" s="3" t="s">
        <v>415</v>
      </c>
      <c r="E5562" s="3" t="s">
        <v>433</v>
      </c>
      <c r="F5562" s="3">
        <v>0.35</v>
      </c>
      <c r="G5562" s="3">
        <v>0.47</v>
      </c>
      <c r="H5562" s="3" t="s">
        <v>424</v>
      </c>
      <c r="I5562" s="2">
        <v>1740</v>
      </c>
      <c r="J5562" s="3" t="s">
        <v>124</v>
      </c>
      <c r="K5562" s="2">
        <v>1740</v>
      </c>
      <c r="L5562" s="3"/>
      <c r="M5562" s="3" t="s">
        <v>423</v>
      </c>
      <c r="N5562" s="3" t="s">
        <v>424</v>
      </c>
      <c r="O5562" s="3"/>
      <c r="P5562" s="3"/>
      <c r="Q5562" s="3"/>
      <c r="R5562" s="3">
        <v>0</v>
      </c>
      <c r="S5562" s="3">
        <v>1</v>
      </c>
      <c r="T5562" s="2">
        <v>36</v>
      </c>
      <c r="U5562" s="3">
        <v>15.925798975843733</v>
      </c>
      <c r="V5562" s="3">
        <v>121.71412359188861</v>
      </c>
      <c r="W5562" s="3">
        <v>16.371159828365329</v>
      </c>
      <c r="X5562" s="3">
        <v>58752.346816118719</v>
      </c>
      <c r="Y5562" s="3">
        <v>121.71412359188861</v>
      </c>
      <c r="Z5562" s="3">
        <v>16.371145355549029</v>
      </c>
      <c r="AA5562" s="3">
        <v>58752.346816118719</v>
      </c>
      <c r="AB5562">
        <f t="shared" si="142"/>
        <v>121.71412359188861</v>
      </c>
      <c r="AC5562">
        <f t="shared" si="143"/>
        <v>16.371145355549029</v>
      </c>
    </row>
    <row r="5563" spans="1:29" x14ac:dyDescent="0.25">
      <c r="A5563" s="2">
        <v>5562</v>
      </c>
      <c r="B5563" s="3" t="s">
        <v>414</v>
      </c>
      <c r="C5563" s="3" t="s">
        <v>28</v>
      </c>
      <c r="D5563" s="3" t="s">
        <v>415</v>
      </c>
      <c r="E5563" s="3" t="s">
        <v>433</v>
      </c>
      <c r="F5563" s="3">
        <v>0.35</v>
      </c>
      <c r="G5563" s="3">
        <v>0.47</v>
      </c>
      <c r="H5563" s="3" t="s">
        <v>424</v>
      </c>
      <c r="I5563" s="2">
        <v>1750</v>
      </c>
      <c r="J5563" s="3" t="s">
        <v>51</v>
      </c>
      <c r="K5563" s="2">
        <v>1750</v>
      </c>
      <c r="L5563" s="3"/>
      <c r="M5563" s="3" t="s">
        <v>423</v>
      </c>
      <c r="N5563" s="3" t="s">
        <v>424</v>
      </c>
      <c r="O5563" s="3"/>
      <c r="P5563" s="3"/>
      <c r="Q5563" s="3"/>
      <c r="R5563" s="3">
        <v>0</v>
      </c>
      <c r="S5563" s="3">
        <v>1</v>
      </c>
      <c r="T5563" s="2">
        <v>1262</v>
      </c>
      <c r="U5563" s="3">
        <v>508.1541002795496</v>
      </c>
      <c r="V5563" s="3">
        <v>4145.2344955560102</v>
      </c>
      <c r="W5563" s="3">
        <v>556.3471653115015</v>
      </c>
      <c r="X5563" s="3">
        <v>1923592.4084790926</v>
      </c>
      <c r="Y5563" s="3">
        <v>4145.2344955560102</v>
      </c>
      <c r="Z5563" s="3">
        <v>556.34667347644393</v>
      </c>
      <c r="AA5563" s="3">
        <v>1923592.4084790926</v>
      </c>
      <c r="AB5563">
        <f t="shared" si="142"/>
        <v>4145.2344955560102</v>
      </c>
      <c r="AC5563">
        <f t="shared" si="143"/>
        <v>556.34667347644393</v>
      </c>
    </row>
    <row r="5564" spans="1:29" x14ac:dyDescent="0.25">
      <c r="A5564" s="2">
        <v>5563</v>
      </c>
      <c r="B5564" s="3" t="s">
        <v>414</v>
      </c>
      <c r="C5564" s="3" t="s">
        <v>28</v>
      </c>
      <c r="D5564" s="3" t="s">
        <v>415</v>
      </c>
      <c r="E5564" s="3" t="s">
        <v>433</v>
      </c>
      <c r="F5564" s="3">
        <v>0.35</v>
      </c>
      <c r="G5564" s="3">
        <v>0.47</v>
      </c>
      <c r="H5564" s="3" t="s">
        <v>424</v>
      </c>
      <c r="I5564" s="2">
        <v>1780</v>
      </c>
      <c r="J5564" s="3" t="s">
        <v>125</v>
      </c>
      <c r="K5564" s="2">
        <v>1780</v>
      </c>
      <c r="L5564" s="3"/>
      <c r="M5564" s="3" t="s">
        <v>423</v>
      </c>
      <c r="N5564" s="3" t="s">
        <v>424</v>
      </c>
      <c r="O5564" s="3"/>
      <c r="P5564" s="3"/>
      <c r="Q5564" s="3"/>
      <c r="R5564" s="3">
        <v>0</v>
      </c>
      <c r="S5564" s="3">
        <v>1</v>
      </c>
      <c r="T5564" s="2">
        <v>47</v>
      </c>
      <c r="U5564" s="3">
        <v>10.537023951007368</v>
      </c>
      <c r="V5564" s="3">
        <v>84.407587560338158</v>
      </c>
      <c r="W5564" s="3">
        <v>11.395230592842108</v>
      </c>
      <c r="X5564" s="3">
        <v>39362.502850786143</v>
      </c>
      <c r="Y5564" s="3">
        <v>84.407587560338158</v>
      </c>
      <c r="Z5564" s="3">
        <v>11.395220518963344</v>
      </c>
      <c r="AA5564" s="3">
        <v>39362.502850786143</v>
      </c>
      <c r="AB5564">
        <f t="shared" si="142"/>
        <v>84.407587560338158</v>
      </c>
      <c r="AC5564">
        <f t="shared" si="143"/>
        <v>11.395220518963344</v>
      </c>
    </row>
    <row r="5565" spans="1:29" x14ac:dyDescent="0.25">
      <c r="A5565" s="2">
        <v>5564</v>
      </c>
      <c r="B5565" s="3" t="s">
        <v>414</v>
      </c>
      <c r="C5565" s="3" t="s">
        <v>28</v>
      </c>
      <c r="D5565" s="3" t="s">
        <v>415</v>
      </c>
      <c r="E5565" s="3" t="s">
        <v>433</v>
      </c>
      <c r="F5565" s="3">
        <v>0.35</v>
      </c>
      <c r="G5565" s="3">
        <v>0.47</v>
      </c>
      <c r="H5565" s="3" t="s">
        <v>424</v>
      </c>
      <c r="I5565" s="2">
        <v>1820</v>
      </c>
      <c r="J5565" s="3" t="s">
        <v>52</v>
      </c>
      <c r="K5565" s="2">
        <v>1820</v>
      </c>
      <c r="L5565" s="3"/>
      <c r="M5565" s="3" t="s">
        <v>423</v>
      </c>
      <c r="N5565" s="3" t="s">
        <v>424</v>
      </c>
      <c r="O5565" s="3"/>
      <c r="P5565" s="3"/>
      <c r="Q5565" s="3"/>
      <c r="R5565" s="3">
        <v>0</v>
      </c>
      <c r="S5565" s="3">
        <v>1</v>
      </c>
      <c r="T5565" s="2">
        <v>240</v>
      </c>
      <c r="U5565" s="3">
        <v>77.635590834767243</v>
      </c>
      <c r="V5565" s="3">
        <v>553.77403956289629</v>
      </c>
      <c r="W5565" s="3">
        <v>78.809827683361604</v>
      </c>
      <c r="X5565" s="3">
        <v>276357.77132097492</v>
      </c>
      <c r="Y5565" s="3">
        <v>553.77403956289629</v>
      </c>
      <c r="Z5565" s="3">
        <v>78.80975801205112</v>
      </c>
      <c r="AA5565" s="3">
        <v>276357.77132097492</v>
      </c>
      <c r="AB5565">
        <f t="shared" si="142"/>
        <v>553.77403956289629</v>
      </c>
      <c r="AC5565">
        <f t="shared" si="143"/>
        <v>78.80975801205112</v>
      </c>
    </row>
    <row r="5566" spans="1:29" x14ac:dyDescent="0.25">
      <c r="A5566" s="2">
        <v>5565</v>
      </c>
      <c r="B5566" s="3" t="s">
        <v>414</v>
      </c>
      <c r="C5566" s="3" t="s">
        <v>28</v>
      </c>
      <c r="D5566" s="3" t="s">
        <v>415</v>
      </c>
      <c r="E5566" s="3" t="s">
        <v>433</v>
      </c>
      <c r="F5566" s="3">
        <v>0.35</v>
      </c>
      <c r="G5566" s="3">
        <v>0.47</v>
      </c>
      <c r="H5566" s="3" t="s">
        <v>424</v>
      </c>
      <c r="I5566" s="2">
        <v>1840</v>
      </c>
      <c r="J5566" s="3" t="s">
        <v>137</v>
      </c>
      <c r="K5566" s="2">
        <v>1840</v>
      </c>
      <c r="L5566" s="3"/>
      <c r="M5566" s="3" t="s">
        <v>423</v>
      </c>
      <c r="N5566" s="3" t="s">
        <v>424</v>
      </c>
      <c r="O5566" s="3"/>
      <c r="P5566" s="3"/>
      <c r="Q5566" s="3"/>
      <c r="R5566" s="3">
        <v>0</v>
      </c>
      <c r="S5566" s="3">
        <v>1</v>
      </c>
      <c r="T5566" s="2">
        <v>39</v>
      </c>
      <c r="U5566" s="3">
        <v>5.1419843104962508</v>
      </c>
      <c r="V5566" s="3">
        <v>29.793907874963949</v>
      </c>
      <c r="W5566" s="3">
        <v>4.2934421948850163</v>
      </c>
      <c r="X5566" s="3">
        <v>13684.982737541854</v>
      </c>
      <c r="Y5566" s="3">
        <v>29.793907874963949</v>
      </c>
      <c r="Z5566" s="3">
        <v>4.2934383992956482</v>
      </c>
      <c r="AA5566" s="3">
        <v>13684.982737541854</v>
      </c>
      <c r="AB5566">
        <f t="shared" si="142"/>
        <v>29.793907874963949</v>
      </c>
      <c r="AC5566">
        <f t="shared" si="143"/>
        <v>4.2934383992956482</v>
      </c>
    </row>
    <row r="5567" spans="1:29" x14ac:dyDescent="0.25">
      <c r="A5567" s="2">
        <v>5566</v>
      </c>
      <c r="B5567" s="3" t="s">
        <v>414</v>
      </c>
      <c r="C5567" s="3" t="s">
        <v>28</v>
      </c>
      <c r="D5567" s="3" t="s">
        <v>415</v>
      </c>
      <c r="E5567" s="3" t="s">
        <v>433</v>
      </c>
      <c r="F5567" s="3">
        <v>0.35</v>
      </c>
      <c r="G5567" s="3">
        <v>0.47</v>
      </c>
      <c r="H5567" s="3" t="s">
        <v>424</v>
      </c>
      <c r="I5567" s="2">
        <v>1850</v>
      </c>
      <c r="J5567" s="3" t="s">
        <v>53</v>
      </c>
      <c r="K5567" s="2">
        <v>1850</v>
      </c>
      <c r="L5567" s="3"/>
      <c r="M5567" s="3" t="s">
        <v>423</v>
      </c>
      <c r="N5567" s="3" t="s">
        <v>424</v>
      </c>
      <c r="O5567" s="3"/>
      <c r="P5567" s="3"/>
      <c r="Q5567" s="3"/>
      <c r="R5567" s="3">
        <v>0</v>
      </c>
      <c r="S5567" s="3">
        <v>1</v>
      </c>
      <c r="T5567" s="2">
        <v>34</v>
      </c>
      <c r="U5567" s="3">
        <v>8.1109655551794457</v>
      </c>
      <c r="V5567" s="3">
        <v>56.949366744589469</v>
      </c>
      <c r="W5567" s="3">
        <v>7.816524466563731</v>
      </c>
      <c r="X5567" s="3">
        <v>29557.954515865094</v>
      </c>
      <c r="Y5567" s="3">
        <v>56.949366744589469</v>
      </c>
      <c r="Z5567" s="3">
        <v>7.8165175564166312</v>
      </c>
      <c r="AA5567" s="3">
        <v>29557.954515865094</v>
      </c>
      <c r="AB5567">
        <f t="shared" si="142"/>
        <v>56.949366744589469</v>
      </c>
      <c r="AC5567">
        <f t="shared" si="143"/>
        <v>7.8165175564166312</v>
      </c>
    </row>
    <row r="5568" spans="1:29" x14ac:dyDescent="0.25">
      <c r="A5568" s="2">
        <v>5567</v>
      </c>
      <c r="B5568" s="3" t="s">
        <v>414</v>
      </c>
      <c r="C5568" s="3" t="s">
        <v>28</v>
      </c>
      <c r="D5568" s="3" t="s">
        <v>415</v>
      </c>
      <c r="E5568" s="3" t="s">
        <v>433</v>
      </c>
      <c r="F5568" s="3">
        <v>0.35</v>
      </c>
      <c r="G5568" s="3">
        <v>0.47</v>
      </c>
      <c r="H5568" s="3" t="s">
        <v>424</v>
      </c>
      <c r="I5568" s="2">
        <v>1860</v>
      </c>
      <c r="J5568" s="3" t="s">
        <v>126</v>
      </c>
      <c r="K5568" s="2">
        <v>1860</v>
      </c>
      <c r="L5568" s="3"/>
      <c r="M5568" s="3" t="s">
        <v>423</v>
      </c>
      <c r="N5568" s="3" t="s">
        <v>424</v>
      </c>
      <c r="O5568" s="3"/>
      <c r="P5568" s="3"/>
      <c r="Q5568" s="3"/>
      <c r="R5568" s="3">
        <v>0</v>
      </c>
      <c r="S5568" s="3">
        <v>1</v>
      </c>
      <c r="T5568" s="2">
        <v>27</v>
      </c>
      <c r="U5568" s="3">
        <v>4.5592769318377462</v>
      </c>
      <c r="V5568" s="3">
        <v>37.572704586262226</v>
      </c>
      <c r="W5568" s="3">
        <v>5.2696931943416816</v>
      </c>
      <c r="X5568" s="3">
        <v>17901.815158309004</v>
      </c>
      <c r="Y5568" s="3">
        <v>37.572704586262226</v>
      </c>
      <c r="Z5568" s="3">
        <v>5.2696885357040264</v>
      </c>
      <c r="AA5568" s="3">
        <v>17901.815158309004</v>
      </c>
      <c r="AB5568">
        <f t="shared" si="142"/>
        <v>37.572704586262226</v>
      </c>
      <c r="AC5568">
        <f t="shared" si="143"/>
        <v>5.2696885357040264</v>
      </c>
    </row>
    <row r="5569" spans="1:29" x14ac:dyDescent="0.25">
      <c r="A5569" s="2">
        <v>5568</v>
      </c>
      <c r="B5569" s="3" t="s">
        <v>414</v>
      </c>
      <c r="C5569" s="3" t="s">
        <v>28</v>
      </c>
      <c r="D5569" s="3" t="s">
        <v>415</v>
      </c>
      <c r="E5569" s="3" t="s">
        <v>433</v>
      </c>
      <c r="F5569" s="3">
        <v>0.35</v>
      </c>
      <c r="G5569" s="3">
        <v>0.47</v>
      </c>
      <c r="H5569" s="3" t="s">
        <v>424</v>
      </c>
      <c r="I5569" s="2">
        <v>1890</v>
      </c>
      <c r="J5569" s="3" t="s">
        <v>66</v>
      </c>
      <c r="K5569" s="2">
        <v>1890</v>
      </c>
      <c r="L5569" s="3"/>
      <c r="M5569" s="3" t="s">
        <v>423</v>
      </c>
      <c r="N5569" s="3" t="s">
        <v>424</v>
      </c>
      <c r="O5569" s="3"/>
      <c r="P5569" s="3"/>
      <c r="Q5569" s="3"/>
      <c r="R5569" s="3">
        <v>0</v>
      </c>
      <c r="S5569" s="3">
        <v>1</v>
      </c>
      <c r="T5569" s="2">
        <v>14</v>
      </c>
      <c r="U5569" s="3">
        <v>5.9485142388900547</v>
      </c>
      <c r="V5569" s="3">
        <v>48.970987517156125</v>
      </c>
      <c r="W5569" s="3">
        <v>6.6966884923767527</v>
      </c>
      <c r="X5569" s="3">
        <v>22529.776020726567</v>
      </c>
      <c r="Y5569" s="3">
        <v>48.970987517156125</v>
      </c>
      <c r="Z5569" s="3">
        <v>6.6966825722132732</v>
      </c>
      <c r="AA5569" s="3">
        <v>22529.776020726567</v>
      </c>
      <c r="AB5569">
        <f t="shared" si="142"/>
        <v>48.970987517156125</v>
      </c>
      <c r="AC5569">
        <f t="shared" si="143"/>
        <v>6.6966825722132732</v>
      </c>
    </row>
    <row r="5570" spans="1:29" x14ac:dyDescent="0.25">
      <c r="A5570" s="2">
        <v>5569</v>
      </c>
      <c r="B5570" s="3" t="s">
        <v>414</v>
      </c>
      <c r="C5570" s="3" t="s">
        <v>28</v>
      </c>
      <c r="D5570" s="3" t="s">
        <v>415</v>
      </c>
      <c r="E5570" s="3" t="s">
        <v>433</v>
      </c>
      <c r="F5570" s="3">
        <v>0.35</v>
      </c>
      <c r="G5570" s="3">
        <v>0.47</v>
      </c>
      <c r="H5570" s="3" t="s">
        <v>424</v>
      </c>
      <c r="I5570" s="2">
        <v>7400</v>
      </c>
      <c r="J5570" s="3" t="s">
        <v>127</v>
      </c>
      <c r="K5570" s="2">
        <v>7400</v>
      </c>
      <c r="L5570" s="3"/>
      <c r="M5570" s="3" t="s">
        <v>423</v>
      </c>
      <c r="N5570" s="3" t="s">
        <v>424</v>
      </c>
      <c r="O5570" s="3"/>
      <c r="P5570" s="3"/>
      <c r="Q5570" s="3"/>
      <c r="R5570" s="3">
        <v>0</v>
      </c>
      <c r="S5570" s="3">
        <v>1</v>
      </c>
      <c r="T5570" s="2">
        <v>12</v>
      </c>
      <c r="U5570" s="3">
        <v>2.2788800843882853</v>
      </c>
      <c r="V5570" s="3">
        <v>11.56245607028298</v>
      </c>
      <c r="W5570" s="3">
        <v>1.2805854085558437</v>
      </c>
      <c r="X5570" s="3">
        <v>4987.4292782908024</v>
      </c>
      <c r="Y5570" s="3">
        <v>11.56245607028298</v>
      </c>
      <c r="Z5570" s="3">
        <v>1.2805842764627242</v>
      </c>
      <c r="AA5570" s="3">
        <v>4987.4292782908024</v>
      </c>
      <c r="AB5570">
        <f t="shared" si="142"/>
        <v>11.56245607028298</v>
      </c>
      <c r="AC5570">
        <f t="shared" si="143"/>
        <v>1.2805842764627242</v>
      </c>
    </row>
    <row r="5571" spans="1:29" x14ac:dyDescent="0.25">
      <c r="A5571" s="2">
        <v>5570</v>
      </c>
      <c r="B5571" s="3" t="s">
        <v>414</v>
      </c>
      <c r="C5571" s="3" t="s">
        <v>28</v>
      </c>
      <c r="D5571" s="3" t="s">
        <v>415</v>
      </c>
      <c r="E5571" s="3" t="s">
        <v>433</v>
      </c>
      <c r="F5571" s="3">
        <v>0.35</v>
      </c>
      <c r="G5571" s="3">
        <v>0.47</v>
      </c>
      <c r="H5571" s="3" t="s">
        <v>424</v>
      </c>
      <c r="I5571" s="2">
        <v>7410</v>
      </c>
      <c r="J5571" s="3" t="s">
        <v>150</v>
      </c>
      <c r="K5571" s="2">
        <v>7410</v>
      </c>
      <c r="L5571" s="3"/>
      <c r="M5571" s="3" t="s">
        <v>423</v>
      </c>
      <c r="N5571" s="3" t="s">
        <v>424</v>
      </c>
      <c r="O5571" s="3"/>
      <c r="P5571" s="3"/>
      <c r="Q5571" s="3"/>
      <c r="R5571" s="3">
        <v>0</v>
      </c>
      <c r="S5571" s="3">
        <v>1</v>
      </c>
      <c r="T5571" s="2">
        <v>28</v>
      </c>
      <c r="U5571" s="3">
        <v>6.0711275000275382</v>
      </c>
      <c r="V5571" s="3">
        <v>26.899181299593099</v>
      </c>
      <c r="W5571" s="3">
        <v>3.2136228690414987</v>
      </c>
      <c r="X5571" s="3">
        <v>13307.134963686009</v>
      </c>
      <c r="Y5571" s="3">
        <v>26.899181299593099</v>
      </c>
      <c r="Z5571" s="3">
        <v>3.2136200280593106</v>
      </c>
      <c r="AA5571" s="3">
        <v>13307.134963686009</v>
      </c>
      <c r="AB5571">
        <f t="shared" si="142"/>
        <v>26.899181299593099</v>
      </c>
      <c r="AC5571">
        <f t="shared" si="143"/>
        <v>3.2136200280593106</v>
      </c>
    </row>
    <row r="5572" spans="1:29" x14ac:dyDescent="0.25">
      <c r="A5572" s="2">
        <v>5571</v>
      </c>
      <c r="B5572" s="3" t="s">
        <v>414</v>
      </c>
      <c r="C5572" s="3" t="s">
        <v>28</v>
      </c>
      <c r="D5572" s="3" t="s">
        <v>415</v>
      </c>
      <c r="E5572" s="3" t="s">
        <v>433</v>
      </c>
      <c r="F5572" s="3">
        <v>0.35</v>
      </c>
      <c r="G5572" s="3">
        <v>0.47</v>
      </c>
      <c r="H5572" s="3" t="s">
        <v>424</v>
      </c>
      <c r="I5572" s="2">
        <v>8120</v>
      </c>
      <c r="J5572" s="3" t="s">
        <v>56</v>
      </c>
      <c r="K5572" s="2">
        <v>8120</v>
      </c>
      <c r="L5572" s="3"/>
      <c r="M5572" s="3" t="s">
        <v>423</v>
      </c>
      <c r="N5572" s="3" t="s">
        <v>424</v>
      </c>
      <c r="O5572" s="3"/>
      <c r="P5572" s="3"/>
      <c r="Q5572" s="3"/>
      <c r="R5572" s="3">
        <v>0</v>
      </c>
      <c r="S5572" s="3">
        <v>1</v>
      </c>
      <c r="T5572" s="2">
        <v>183</v>
      </c>
      <c r="U5572" s="3">
        <v>27.309499983455193</v>
      </c>
      <c r="V5572" s="3">
        <v>225.34980104545801</v>
      </c>
      <c r="W5572" s="3">
        <v>31.075235226469346</v>
      </c>
      <c r="X5572" s="3">
        <v>92598.294926864983</v>
      </c>
      <c r="Y5572" s="3">
        <v>225.34980104545801</v>
      </c>
      <c r="Z5572" s="3">
        <v>31.075207754611764</v>
      </c>
      <c r="AA5572" s="3">
        <v>92598.294926864983</v>
      </c>
      <c r="AB5572">
        <f t="shared" si="142"/>
        <v>225.34980104545801</v>
      </c>
      <c r="AC5572">
        <f t="shared" si="143"/>
        <v>31.075207754611764</v>
      </c>
    </row>
    <row r="5573" spans="1:29" x14ac:dyDescent="0.25">
      <c r="A5573" s="2">
        <v>5572</v>
      </c>
      <c r="B5573" s="3" t="s">
        <v>414</v>
      </c>
      <c r="C5573" s="3" t="s">
        <v>28</v>
      </c>
      <c r="D5573" s="3" t="s">
        <v>415</v>
      </c>
      <c r="E5573" s="3" t="s">
        <v>433</v>
      </c>
      <c r="F5573" s="3">
        <v>0.35</v>
      </c>
      <c r="G5573" s="3">
        <v>0.47</v>
      </c>
      <c r="H5573" s="3" t="s">
        <v>424</v>
      </c>
      <c r="I5573" s="2">
        <v>8140</v>
      </c>
      <c r="J5573" s="3" t="s">
        <v>57</v>
      </c>
      <c r="K5573" s="2">
        <v>8140</v>
      </c>
      <c r="L5573" s="3"/>
      <c r="M5573" s="3" t="s">
        <v>423</v>
      </c>
      <c r="N5573" s="3" t="s">
        <v>424</v>
      </c>
      <c r="O5573" s="3"/>
      <c r="P5573" s="3"/>
      <c r="Q5573" s="3"/>
      <c r="R5573" s="3">
        <v>0</v>
      </c>
      <c r="S5573" s="3">
        <v>1</v>
      </c>
      <c r="T5573" s="2">
        <v>175</v>
      </c>
      <c r="U5573" s="3">
        <v>6.8286577264171093</v>
      </c>
      <c r="V5573" s="3">
        <v>62.441189303485253</v>
      </c>
      <c r="W5573" s="3">
        <v>8.3004692187452402</v>
      </c>
      <c r="X5573" s="3">
        <v>25867.412399087287</v>
      </c>
      <c r="Y5573" s="3">
        <v>62.441189303485253</v>
      </c>
      <c r="Z5573" s="3">
        <v>8.3004618807699604</v>
      </c>
      <c r="AA5573" s="3">
        <v>25867.412399087287</v>
      </c>
      <c r="AB5573">
        <f t="shared" si="142"/>
        <v>62.441189303485253</v>
      </c>
      <c r="AC5573">
        <f t="shared" si="143"/>
        <v>8.3004618807699604</v>
      </c>
    </row>
    <row r="5574" spans="1:29" x14ac:dyDescent="0.25">
      <c r="A5574" s="2">
        <v>5573</v>
      </c>
      <c r="B5574" s="3" t="s">
        <v>414</v>
      </c>
      <c r="C5574" s="3" t="s">
        <v>28</v>
      </c>
      <c r="D5574" s="3" t="s">
        <v>415</v>
      </c>
      <c r="E5574" s="3" t="s">
        <v>433</v>
      </c>
      <c r="F5574" s="3">
        <v>0.35</v>
      </c>
      <c r="G5574" s="3">
        <v>0.47</v>
      </c>
      <c r="H5574" s="3" t="s">
        <v>424</v>
      </c>
      <c r="I5574" s="2">
        <v>8180</v>
      </c>
      <c r="J5574" s="3" t="s">
        <v>155</v>
      </c>
      <c r="K5574" s="2">
        <v>8180</v>
      </c>
      <c r="L5574" s="3"/>
      <c r="M5574" s="3" t="s">
        <v>423</v>
      </c>
      <c r="N5574" s="3" t="s">
        <v>424</v>
      </c>
      <c r="O5574" s="3"/>
      <c r="P5574" s="3"/>
      <c r="Q5574" s="3"/>
      <c r="R5574" s="3">
        <v>0</v>
      </c>
      <c r="S5574" s="3">
        <v>1</v>
      </c>
      <c r="T5574" s="2">
        <v>13</v>
      </c>
      <c r="U5574" s="3">
        <v>0.83822173868734906</v>
      </c>
      <c r="V5574" s="3">
        <v>6.8802027084176212</v>
      </c>
      <c r="W5574" s="3">
        <v>0.93623918733736855</v>
      </c>
      <c r="X5574" s="3">
        <v>2895.8705768071127</v>
      </c>
      <c r="Y5574" s="3">
        <v>6.8802027084176212</v>
      </c>
      <c r="Z5574" s="3">
        <v>0.93623835966126412</v>
      </c>
      <c r="AA5574" s="3">
        <v>2895.8705768071127</v>
      </c>
      <c r="AB5574">
        <f t="shared" si="142"/>
        <v>6.8802027084176212</v>
      </c>
      <c r="AC5574">
        <f t="shared" si="143"/>
        <v>0.93623835966126412</v>
      </c>
    </row>
    <row r="5575" spans="1:29" x14ac:dyDescent="0.25">
      <c r="A5575" s="2">
        <v>5574</v>
      </c>
      <c r="B5575" s="3" t="s">
        <v>414</v>
      </c>
      <c r="C5575" s="3" t="s">
        <v>28</v>
      </c>
      <c r="D5575" s="3" t="s">
        <v>415</v>
      </c>
      <c r="E5575" s="3" t="s">
        <v>433</v>
      </c>
      <c r="F5575" s="3">
        <v>0.35</v>
      </c>
      <c r="G5575" s="3">
        <v>0.47</v>
      </c>
      <c r="H5575" s="3" t="s">
        <v>424</v>
      </c>
      <c r="I5575" s="2">
        <v>8200</v>
      </c>
      <c r="J5575" s="3" t="s">
        <v>107</v>
      </c>
      <c r="K5575" s="2">
        <v>8200</v>
      </c>
      <c r="L5575" s="3"/>
      <c r="M5575" s="3" t="s">
        <v>423</v>
      </c>
      <c r="N5575" s="3" t="s">
        <v>424</v>
      </c>
      <c r="O5575" s="3"/>
      <c r="P5575" s="3"/>
      <c r="Q5575" s="3"/>
      <c r="R5575" s="3">
        <v>0</v>
      </c>
      <c r="S5575" s="3">
        <v>1</v>
      </c>
      <c r="T5575" s="2">
        <v>8</v>
      </c>
      <c r="U5575" s="3">
        <v>0.57999042612807883</v>
      </c>
      <c r="V5575" s="3">
        <v>5.0588305790665213</v>
      </c>
      <c r="W5575" s="3">
        <v>0.73991298418598295</v>
      </c>
      <c r="X5575" s="3">
        <v>2286.3462346340375</v>
      </c>
      <c r="Y5575" s="3">
        <v>5.0588305790665213</v>
      </c>
      <c r="Z5575" s="3">
        <v>0.7399123300707684</v>
      </c>
      <c r="AA5575" s="3">
        <v>2286.3462346340375</v>
      </c>
      <c r="AB5575">
        <f t="shared" si="142"/>
        <v>5.0588305790665213</v>
      </c>
      <c r="AC5575">
        <f t="shared" si="143"/>
        <v>0.7399123300707684</v>
      </c>
    </row>
    <row r="5576" spans="1:29" x14ac:dyDescent="0.25">
      <c r="A5576" s="2">
        <v>5575</v>
      </c>
      <c r="B5576" s="3" t="s">
        <v>414</v>
      </c>
      <c r="C5576" s="3" t="s">
        <v>28</v>
      </c>
      <c r="D5576" s="3" t="s">
        <v>415</v>
      </c>
      <c r="E5576" s="3" t="s">
        <v>433</v>
      </c>
      <c r="F5576" s="3">
        <v>0.35</v>
      </c>
      <c r="G5576" s="3">
        <v>0.47</v>
      </c>
      <c r="H5576" s="3" t="s">
        <v>424</v>
      </c>
      <c r="I5576" s="2">
        <v>8220</v>
      </c>
      <c r="J5576" s="3" t="s">
        <v>138</v>
      </c>
      <c r="K5576" s="2">
        <v>8220</v>
      </c>
      <c r="L5576" s="3"/>
      <c r="M5576" s="3" t="s">
        <v>423</v>
      </c>
      <c r="N5576" s="3" t="s">
        <v>424</v>
      </c>
      <c r="O5576" s="3"/>
      <c r="P5576" s="3"/>
      <c r="Q5576" s="3"/>
      <c r="R5576" s="3">
        <v>0</v>
      </c>
      <c r="S5576" s="3">
        <v>1</v>
      </c>
      <c r="T5576" s="2">
        <v>26</v>
      </c>
      <c r="U5576" s="3">
        <v>7.0332361720019332</v>
      </c>
      <c r="V5576" s="3">
        <v>60.810108635077086</v>
      </c>
      <c r="W5576" s="3">
        <v>8.8261546310084196</v>
      </c>
      <c r="X5576" s="3">
        <v>27805.539847839307</v>
      </c>
      <c r="Y5576" s="3">
        <v>60.810108635077086</v>
      </c>
      <c r="Z5576" s="3">
        <v>8.8261468283043989</v>
      </c>
      <c r="AA5576" s="3">
        <v>27805.539847839307</v>
      </c>
      <c r="AB5576">
        <f t="shared" si="142"/>
        <v>60.810108635077086</v>
      </c>
      <c r="AC5576">
        <f t="shared" si="143"/>
        <v>8.8261468283043989</v>
      </c>
    </row>
    <row r="5577" spans="1:29" x14ac:dyDescent="0.25">
      <c r="A5577" s="2">
        <v>5576</v>
      </c>
      <c r="B5577" s="3" t="s">
        <v>414</v>
      </c>
      <c r="C5577" s="3" t="s">
        <v>28</v>
      </c>
      <c r="D5577" s="3" t="s">
        <v>415</v>
      </c>
      <c r="E5577" s="3" t="s">
        <v>433</v>
      </c>
      <c r="F5577" s="3">
        <v>0.35</v>
      </c>
      <c r="G5577" s="3">
        <v>0.47</v>
      </c>
      <c r="H5577" s="3" t="s">
        <v>424</v>
      </c>
      <c r="I5577" s="2">
        <v>8300</v>
      </c>
      <c r="J5577" s="3" t="s">
        <v>202</v>
      </c>
      <c r="K5577" s="2">
        <v>8300</v>
      </c>
      <c r="L5577" s="3"/>
      <c r="M5577" s="3" t="s">
        <v>423</v>
      </c>
      <c r="N5577" s="3" t="s">
        <v>424</v>
      </c>
      <c r="O5577" s="3"/>
      <c r="P5577" s="3"/>
      <c r="Q5577" s="3"/>
      <c r="R5577" s="3">
        <v>0</v>
      </c>
      <c r="S5577" s="3">
        <v>1</v>
      </c>
      <c r="T5577" s="2">
        <v>4</v>
      </c>
      <c r="U5577" s="3">
        <v>0.94963934652024551</v>
      </c>
      <c r="V5577" s="3">
        <v>8.3344736434897317</v>
      </c>
      <c r="W5577" s="3">
        <v>1.1813921513180046</v>
      </c>
      <c r="X5577" s="3">
        <v>3630.8118987967487</v>
      </c>
      <c r="Y5577" s="3">
        <v>8.3344736434897317</v>
      </c>
      <c r="Z5577" s="3">
        <v>1.1813911069160299</v>
      </c>
      <c r="AA5577" s="3">
        <v>3630.8118987967487</v>
      </c>
      <c r="AB5577">
        <f t="shared" si="142"/>
        <v>8.3344736434897317</v>
      </c>
      <c r="AC5577">
        <f t="shared" si="143"/>
        <v>1.1813911069160299</v>
      </c>
    </row>
    <row r="5578" spans="1:29" x14ac:dyDescent="0.25">
      <c r="A5578" s="2">
        <v>5577</v>
      </c>
      <c r="B5578" s="3" t="s">
        <v>414</v>
      </c>
      <c r="C5578" s="3" t="s">
        <v>28</v>
      </c>
      <c r="D5578" s="3" t="s">
        <v>415</v>
      </c>
      <c r="E5578" s="3" t="s">
        <v>433</v>
      </c>
      <c r="F5578" s="3">
        <v>0.35</v>
      </c>
      <c r="G5578" s="3">
        <v>0.47</v>
      </c>
      <c r="H5578" s="3" t="s">
        <v>424</v>
      </c>
      <c r="I5578" s="2">
        <v>8310</v>
      </c>
      <c r="J5578" s="3" t="s">
        <v>108</v>
      </c>
      <c r="K5578" s="2">
        <v>8310</v>
      </c>
      <c r="L5578" s="3"/>
      <c r="M5578" s="3" t="s">
        <v>423</v>
      </c>
      <c r="N5578" s="3" t="s">
        <v>424</v>
      </c>
      <c r="O5578" s="3"/>
      <c r="P5578" s="3"/>
      <c r="Q5578" s="3"/>
      <c r="R5578" s="3">
        <v>0</v>
      </c>
      <c r="S5578" s="3">
        <v>1</v>
      </c>
      <c r="T5578" s="2">
        <v>24</v>
      </c>
      <c r="U5578" s="3">
        <v>4.7308093450155893</v>
      </c>
      <c r="V5578" s="3">
        <v>40.712533194495535</v>
      </c>
      <c r="W5578" s="3">
        <v>5.9021123486956801</v>
      </c>
      <c r="X5578" s="3">
        <v>18200.903243897701</v>
      </c>
      <c r="Y5578" s="3">
        <v>40.712533194495535</v>
      </c>
      <c r="Z5578" s="3">
        <v>5.902107130972035</v>
      </c>
      <c r="AA5578" s="3">
        <v>18200.903243897701</v>
      </c>
      <c r="AB5578">
        <f t="shared" si="142"/>
        <v>40.712533194495535</v>
      </c>
      <c r="AC5578">
        <f t="shared" si="143"/>
        <v>5.902107130972035</v>
      </c>
    </row>
    <row r="5579" spans="1:29" x14ac:dyDescent="0.25">
      <c r="A5579" s="2">
        <v>5578</v>
      </c>
      <c r="B5579" s="3" t="s">
        <v>414</v>
      </c>
      <c r="C5579" s="3" t="s">
        <v>28</v>
      </c>
      <c r="D5579" s="3" t="s">
        <v>415</v>
      </c>
      <c r="E5579" s="3" t="s">
        <v>433</v>
      </c>
      <c r="F5579" s="3">
        <v>0.35</v>
      </c>
      <c r="G5579" s="3">
        <v>0.47</v>
      </c>
      <c r="H5579" s="3" t="s">
        <v>424</v>
      </c>
      <c r="I5579" s="2">
        <v>8330</v>
      </c>
      <c r="J5579" s="3" t="s">
        <v>129</v>
      </c>
      <c r="K5579" s="2">
        <v>8330</v>
      </c>
      <c r="L5579" s="3"/>
      <c r="M5579" s="3" t="s">
        <v>423</v>
      </c>
      <c r="N5579" s="3" t="s">
        <v>424</v>
      </c>
      <c r="O5579" s="3"/>
      <c r="P5579" s="3"/>
      <c r="Q5579" s="3"/>
      <c r="R5579" s="3">
        <v>0</v>
      </c>
      <c r="S5579" s="3">
        <v>1</v>
      </c>
      <c r="T5579" s="2">
        <v>3</v>
      </c>
      <c r="U5579" s="3">
        <v>0.14800173081535911</v>
      </c>
      <c r="V5579" s="3">
        <v>1.2286125009248834</v>
      </c>
      <c r="W5579" s="3">
        <v>0.17426362582406224</v>
      </c>
      <c r="X5579" s="3">
        <v>550.26297911951269</v>
      </c>
      <c r="Y5579" s="3">
        <v>1.2286125009248834</v>
      </c>
      <c r="Z5579" s="3">
        <v>0.17426347176744833</v>
      </c>
      <c r="AA5579" s="3">
        <v>550.26297911951269</v>
      </c>
      <c r="AB5579">
        <f t="shared" si="142"/>
        <v>1.2286125009248834</v>
      </c>
      <c r="AC5579">
        <f t="shared" si="143"/>
        <v>0.17426347176744833</v>
      </c>
    </row>
    <row r="5580" spans="1:29" x14ac:dyDescent="0.25">
      <c r="A5580" s="2">
        <v>5579</v>
      </c>
      <c r="B5580" s="3" t="s">
        <v>414</v>
      </c>
      <c r="C5580" s="3" t="s">
        <v>28</v>
      </c>
      <c r="D5580" s="3" t="s">
        <v>415</v>
      </c>
      <c r="E5580" s="3" t="s">
        <v>433</v>
      </c>
      <c r="F5580" s="3">
        <v>0.35</v>
      </c>
      <c r="G5580" s="3">
        <v>0.47</v>
      </c>
      <c r="H5580" s="3" t="s">
        <v>424</v>
      </c>
      <c r="I5580" s="2">
        <v>8370</v>
      </c>
      <c r="J5580" s="3" t="s">
        <v>68</v>
      </c>
      <c r="K5580" s="2">
        <v>8370</v>
      </c>
      <c r="L5580" s="3"/>
      <c r="M5580" s="3" t="s">
        <v>423</v>
      </c>
      <c r="N5580" s="3" t="s">
        <v>424</v>
      </c>
      <c r="O5580" s="3"/>
      <c r="P5580" s="3"/>
      <c r="Q5580" s="3"/>
      <c r="R5580" s="3">
        <v>0</v>
      </c>
      <c r="S5580" s="3">
        <v>1</v>
      </c>
      <c r="T5580" s="2">
        <v>8</v>
      </c>
      <c r="U5580" s="3">
        <v>0.55145936482154023</v>
      </c>
      <c r="V5580" s="3">
        <v>1.3371153828202142</v>
      </c>
      <c r="W5580" s="3">
        <v>0.23867122570585977</v>
      </c>
      <c r="X5580" s="3">
        <v>1362.9423939347528</v>
      </c>
      <c r="Y5580" s="3">
        <v>1.3371153828202142</v>
      </c>
      <c r="Z5580" s="3">
        <v>0.23867101471013044</v>
      </c>
      <c r="AA5580" s="3">
        <v>1362.9423939347528</v>
      </c>
      <c r="AB5580">
        <f t="shared" si="142"/>
        <v>1.3371153828202142</v>
      </c>
      <c r="AC5580">
        <f t="shared" si="143"/>
        <v>0.23867101471013044</v>
      </c>
    </row>
    <row r="5581" spans="1:29" x14ac:dyDescent="0.25">
      <c r="A5581" s="2">
        <v>5580</v>
      </c>
      <c r="B5581" s="3" t="s">
        <v>414</v>
      </c>
      <c r="C5581" s="3" t="s">
        <v>28</v>
      </c>
      <c r="D5581" s="3" t="s">
        <v>415</v>
      </c>
      <c r="E5581" s="3" t="s">
        <v>433</v>
      </c>
      <c r="F5581" s="3">
        <v>0.35</v>
      </c>
      <c r="G5581" s="3">
        <v>0.47</v>
      </c>
      <c r="H5581" s="3" t="s">
        <v>60</v>
      </c>
      <c r="I5581" s="2">
        <v>1100</v>
      </c>
      <c r="J5581" s="3" t="s">
        <v>42</v>
      </c>
      <c r="K5581" s="2">
        <v>1100</v>
      </c>
      <c r="L5581" s="3"/>
      <c r="M5581" s="3" t="s">
        <v>430</v>
      </c>
      <c r="N5581" s="3" t="s">
        <v>60</v>
      </c>
      <c r="O5581" s="3"/>
      <c r="P5581" s="3"/>
      <c r="Q5581" s="3"/>
      <c r="R5581" s="3">
        <v>0</v>
      </c>
      <c r="S5581" s="3">
        <v>1</v>
      </c>
      <c r="T5581" s="2">
        <v>27</v>
      </c>
      <c r="U5581" s="3">
        <v>2.7351143704721128</v>
      </c>
      <c r="V5581" s="3">
        <v>24.692017696764779</v>
      </c>
      <c r="W5581" s="3">
        <v>3.4740391340249763</v>
      </c>
      <c r="X5581" s="3">
        <v>10750.881364664991</v>
      </c>
      <c r="Y5581" s="3">
        <v>24.692017696764779</v>
      </c>
      <c r="Z5581" s="3">
        <v>3.4740360628234992</v>
      </c>
      <c r="AA5581" s="3">
        <v>10750.881364664991</v>
      </c>
      <c r="AB5581">
        <f t="shared" si="142"/>
        <v>24.692017696764779</v>
      </c>
      <c r="AC5581">
        <f t="shared" si="143"/>
        <v>3.4740360628234992</v>
      </c>
    </row>
    <row r="5582" spans="1:29" x14ac:dyDescent="0.25">
      <c r="A5582" s="2">
        <v>5581</v>
      </c>
      <c r="B5582" s="3" t="s">
        <v>414</v>
      </c>
      <c r="C5582" s="3" t="s">
        <v>28</v>
      </c>
      <c r="D5582" s="3" t="s">
        <v>415</v>
      </c>
      <c r="E5582" s="3" t="s">
        <v>433</v>
      </c>
      <c r="F5582" s="3">
        <v>0.35</v>
      </c>
      <c r="G5582" s="3">
        <v>0.47</v>
      </c>
      <c r="H5582" s="3" t="s">
        <v>60</v>
      </c>
      <c r="I5582" s="2">
        <v>1200</v>
      </c>
      <c r="J5582" s="3" t="s">
        <v>45</v>
      </c>
      <c r="K5582" s="2">
        <v>1200</v>
      </c>
      <c r="L5582" s="3"/>
      <c r="M5582" s="3" t="s">
        <v>430</v>
      </c>
      <c r="N5582" s="3" t="s">
        <v>60</v>
      </c>
      <c r="O5582" s="3"/>
      <c r="P5582" s="3"/>
      <c r="Q5582" s="3"/>
      <c r="R5582" s="3">
        <v>0</v>
      </c>
      <c r="S5582" s="3">
        <v>1</v>
      </c>
      <c r="T5582" s="2">
        <v>28</v>
      </c>
      <c r="U5582" s="3">
        <v>1.7024437779752619</v>
      </c>
      <c r="V5582" s="3">
        <v>16.760682881876942</v>
      </c>
      <c r="W5582" s="3">
        <v>2.4632972449357831</v>
      </c>
      <c r="X5582" s="3">
        <v>6745.0291135983207</v>
      </c>
      <c r="Y5582" s="3">
        <v>16.760682881876942</v>
      </c>
      <c r="Z5582" s="3">
        <v>2.4632950672740321</v>
      </c>
      <c r="AA5582" s="3">
        <v>6745.0291135983207</v>
      </c>
      <c r="AB5582">
        <f t="shared" si="142"/>
        <v>16.760682881876942</v>
      </c>
      <c r="AC5582">
        <f t="shared" si="143"/>
        <v>2.4632950672740321</v>
      </c>
    </row>
    <row r="5583" spans="1:29" x14ac:dyDescent="0.25">
      <c r="A5583" s="2">
        <v>5582</v>
      </c>
      <c r="B5583" s="3" t="s">
        <v>414</v>
      </c>
      <c r="C5583" s="3" t="s">
        <v>28</v>
      </c>
      <c r="D5583" s="3" t="s">
        <v>415</v>
      </c>
      <c r="E5583" s="3" t="s">
        <v>433</v>
      </c>
      <c r="F5583" s="3">
        <v>0.35</v>
      </c>
      <c r="G5583" s="3">
        <v>0.47</v>
      </c>
      <c r="H5583" s="3" t="s">
        <v>60</v>
      </c>
      <c r="I5583" s="2">
        <v>1210</v>
      </c>
      <c r="J5583" s="3" t="s">
        <v>46</v>
      </c>
      <c r="K5583" s="2">
        <v>1210</v>
      </c>
      <c r="L5583" s="3"/>
      <c r="M5583" s="3" t="s">
        <v>430</v>
      </c>
      <c r="N5583" s="3" t="s">
        <v>60</v>
      </c>
      <c r="O5583" s="3"/>
      <c r="P5583" s="3"/>
      <c r="Q5583" s="3"/>
      <c r="R5583" s="3">
        <v>0</v>
      </c>
      <c r="S5583" s="3">
        <v>1</v>
      </c>
      <c r="T5583" s="2">
        <v>40</v>
      </c>
      <c r="U5583" s="3">
        <v>8.11836846323295E-2</v>
      </c>
      <c r="V5583" s="3">
        <v>0.7522069334410052</v>
      </c>
      <c r="W5583" s="3">
        <v>0.10666001754337755</v>
      </c>
      <c r="X5583" s="3">
        <v>318.71041039158206</v>
      </c>
      <c r="Y5583" s="3">
        <v>0.7522069334410052</v>
      </c>
      <c r="Z5583" s="3">
        <v>0.1066599232512896</v>
      </c>
      <c r="AA5583" s="3">
        <v>318.71041039158206</v>
      </c>
      <c r="AB5583">
        <f t="shared" si="142"/>
        <v>0.7522069334410052</v>
      </c>
      <c r="AC5583">
        <f t="shared" si="143"/>
        <v>0.1066599232512896</v>
      </c>
    </row>
    <row r="5584" spans="1:29" x14ac:dyDescent="0.25">
      <c r="A5584" s="2">
        <v>5583</v>
      </c>
      <c r="B5584" s="3" t="s">
        <v>414</v>
      </c>
      <c r="C5584" s="3" t="s">
        <v>28</v>
      </c>
      <c r="D5584" s="3" t="s">
        <v>415</v>
      </c>
      <c r="E5584" s="3" t="s">
        <v>433</v>
      </c>
      <c r="F5584" s="3">
        <v>0.35</v>
      </c>
      <c r="G5584" s="3">
        <v>0.47</v>
      </c>
      <c r="H5584" s="3" t="s">
        <v>60</v>
      </c>
      <c r="I5584" s="2">
        <v>1300</v>
      </c>
      <c r="J5584" s="3" t="s">
        <v>114</v>
      </c>
      <c r="K5584" s="2">
        <v>1300</v>
      </c>
      <c r="L5584" s="3"/>
      <c r="M5584" s="3" t="s">
        <v>430</v>
      </c>
      <c r="N5584" s="3" t="s">
        <v>60</v>
      </c>
      <c r="O5584" s="3"/>
      <c r="P5584" s="3"/>
      <c r="Q5584" s="3"/>
      <c r="R5584" s="3">
        <v>0</v>
      </c>
      <c r="S5584" s="3">
        <v>1</v>
      </c>
      <c r="T5584" s="2">
        <v>72</v>
      </c>
      <c r="U5584" s="3">
        <v>2.0067955864545941</v>
      </c>
      <c r="V5584" s="3">
        <v>20.971044583937925</v>
      </c>
      <c r="W5584" s="3">
        <v>3.3605999214134821</v>
      </c>
      <c r="X5584" s="3">
        <v>7922.8439099478228</v>
      </c>
      <c r="Y5584" s="3">
        <v>20.971044583937925</v>
      </c>
      <c r="Z5584" s="3">
        <v>3.3605969504972029</v>
      </c>
      <c r="AA5584" s="3">
        <v>7922.8439099478228</v>
      </c>
      <c r="AB5584">
        <f t="shared" si="142"/>
        <v>20.971044583937925</v>
      </c>
      <c r="AC5584">
        <f t="shared" si="143"/>
        <v>3.3605969504972029</v>
      </c>
    </row>
    <row r="5585" spans="1:29" x14ac:dyDescent="0.25">
      <c r="A5585" s="2">
        <v>5584</v>
      </c>
      <c r="B5585" s="3" t="s">
        <v>414</v>
      </c>
      <c r="C5585" s="3" t="s">
        <v>28</v>
      </c>
      <c r="D5585" s="3" t="s">
        <v>415</v>
      </c>
      <c r="E5585" s="3" t="s">
        <v>433</v>
      </c>
      <c r="F5585" s="3">
        <v>0.35</v>
      </c>
      <c r="G5585" s="3">
        <v>0.47</v>
      </c>
      <c r="H5585" s="3" t="s">
        <v>60</v>
      </c>
      <c r="I5585" s="2">
        <v>1330</v>
      </c>
      <c r="J5585" s="3" t="s">
        <v>47</v>
      </c>
      <c r="K5585" s="2">
        <v>1330</v>
      </c>
      <c r="L5585" s="3"/>
      <c r="M5585" s="3" t="s">
        <v>430</v>
      </c>
      <c r="N5585" s="3" t="s">
        <v>60</v>
      </c>
      <c r="O5585" s="3"/>
      <c r="P5585" s="3"/>
      <c r="Q5585" s="3"/>
      <c r="R5585" s="3">
        <v>0</v>
      </c>
      <c r="S5585" s="3">
        <v>1</v>
      </c>
      <c r="T5585" s="2">
        <v>9</v>
      </c>
      <c r="U5585" s="3">
        <v>1.2818786431943655E-2</v>
      </c>
      <c r="V5585" s="3">
        <v>0.12763486988417341</v>
      </c>
      <c r="W5585" s="3">
        <v>2.039630164054744E-2</v>
      </c>
      <c r="X5585" s="3">
        <v>50.786638010710405</v>
      </c>
      <c r="Y5585" s="3">
        <v>0.12763486988417341</v>
      </c>
      <c r="Z5585" s="3">
        <v>2.0396283609330958E-2</v>
      </c>
      <c r="AA5585" s="3">
        <v>50.786638010710405</v>
      </c>
      <c r="AB5585">
        <f t="shared" si="142"/>
        <v>0.12763486988417341</v>
      </c>
      <c r="AC5585">
        <f t="shared" si="143"/>
        <v>2.0396283609330958E-2</v>
      </c>
    </row>
    <row r="5586" spans="1:29" x14ac:dyDescent="0.25">
      <c r="A5586" s="2">
        <v>5585</v>
      </c>
      <c r="B5586" s="3" t="s">
        <v>414</v>
      </c>
      <c r="C5586" s="3" t="s">
        <v>28</v>
      </c>
      <c r="D5586" s="3" t="s">
        <v>415</v>
      </c>
      <c r="E5586" s="3" t="s">
        <v>433</v>
      </c>
      <c r="F5586" s="3">
        <v>0.35</v>
      </c>
      <c r="G5586" s="3">
        <v>0.47</v>
      </c>
      <c r="H5586" s="3" t="s">
        <v>60</v>
      </c>
      <c r="I5586" s="2">
        <v>1400</v>
      </c>
      <c r="J5586" s="3" t="s">
        <v>48</v>
      </c>
      <c r="K5586" s="2">
        <v>1400</v>
      </c>
      <c r="L5586" s="3"/>
      <c r="M5586" s="3" t="s">
        <v>65</v>
      </c>
      <c r="N5586" s="3" t="s">
        <v>60</v>
      </c>
      <c r="O5586" s="3"/>
      <c r="P5586" s="3"/>
      <c r="Q5586" s="3"/>
      <c r="R5586" s="3">
        <v>0</v>
      </c>
      <c r="S5586" s="3">
        <v>1</v>
      </c>
      <c r="T5586" s="2">
        <v>7</v>
      </c>
      <c r="U5586" s="3">
        <v>4.6067106998749184E-2</v>
      </c>
      <c r="V5586" s="3">
        <v>0.42979322285392729</v>
      </c>
      <c r="W5586" s="3">
        <v>5.6776875331137532E-2</v>
      </c>
      <c r="X5586" s="3">
        <v>184.10996518346514</v>
      </c>
      <c r="Y5586" s="3">
        <v>0.42979322285392729</v>
      </c>
      <c r="Z5586" s="3">
        <v>5.6776825137913663E-2</v>
      </c>
      <c r="AA5586" s="3">
        <v>184.10996518346514</v>
      </c>
      <c r="AB5586">
        <f t="shared" si="142"/>
        <v>0.42979322285392729</v>
      </c>
      <c r="AC5586">
        <f t="shared" si="143"/>
        <v>5.6776825137913663E-2</v>
      </c>
    </row>
    <row r="5587" spans="1:29" x14ac:dyDescent="0.25">
      <c r="A5587" s="2">
        <v>5586</v>
      </c>
      <c r="B5587" s="3" t="s">
        <v>414</v>
      </c>
      <c r="C5587" s="3" t="s">
        <v>28</v>
      </c>
      <c r="D5587" s="3" t="s">
        <v>415</v>
      </c>
      <c r="E5587" s="3" t="s">
        <v>433</v>
      </c>
      <c r="F5587" s="3">
        <v>0.35</v>
      </c>
      <c r="G5587" s="3">
        <v>0.47</v>
      </c>
      <c r="H5587" s="3" t="s">
        <v>60</v>
      </c>
      <c r="I5587" s="2">
        <v>1400</v>
      </c>
      <c r="J5587" s="3" t="s">
        <v>48</v>
      </c>
      <c r="K5587" s="2">
        <v>1400</v>
      </c>
      <c r="L5587" s="3"/>
      <c r="M5587" s="3" t="s">
        <v>430</v>
      </c>
      <c r="N5587" s="3" t="s">
        <v>60</v>
      </c>
      <c r="O5587" s="3"/>
      <c r="P5587" s="3"/>
      <c r="Q5587" s="3"/>
      <c r="R5587" s="3">
        <v>0</v>
      </c>
      <c r="S5587" s="3">
        <v>1</v>
      </c>
      <c r="T5587" s="2">
        <v>293</v>
      </c>
      <c r="U5587" s="3">
        <v>22.132273348387635</v>
      </c>
      <c r="V5587" s="3">
        <v>246.48700792803189</v>
      </c>
      <c r="W5587" s="3">
        <v>32.794957305237055</v>
      </c>
      <c r="X5587" s="3">
        <v>88113.168320927987</v>
      </c>
      <c r="Y5587" s="3">
        <v>246.48700792803189</v>
      </c>
      <c r="Z5587" s="3">
        <v>32.794928313070493</v>
      </c>
      <c r="AA5587" s="3">
        <v>88113.168320927987</v>
      </c>
      <c r="AB5587">
        <f t="shared" si="142"/>
        <v>246.48700792803189</v>
      </c>
      <c r="AC5587">
        <f t="shared" si="143"/>
        <v>32.794928313070493</v>
      </c>
    </row>
    <row r="5588" spans="1:29" x14ac:dyDescent="0.25">
      <c r="A5588" s="2">
        <v>5587</v>
      </c>
      <c r="B5588" s="3" t="s">
        <v>414</v>
      </c>
      <c r="C5588" s="3" t="s">
        <v>28</v>
      </c>
      <c r="D5588" s="3" t="s">
        <v>415</v>
      </c>
      <c r="E5588" s="3" t="s">
        <v>433</v>
      </c>
      <c r="F5588" s="3">
        <v>0.35</v>
      </c>
      <c r="G5588" s="3">
        <v>0.47</v>
      </c>
      <c r="H5588" s="3" t="s">
        <v>60</v>
      </c>
      <c r="I5588" s="2">
        <v>1410</v>
      </c>
      <c r="J5588" s="3" t="s">
        <v>116</v>
      </c>
      <c r="K5588" s="2">
        <v>1410</v>
      </c>
      <c r="L5588" s="3"/>
      <c r="M5588" s="3" t="s">
        <v>430</v>
      </c>
      <c r="N5588" s="3" t="s">
        <v>60</v>
      </c>
      <c r="O5588" s="3"/>
      <c r="P5588" s="3"/>
      <c r="Q5588" s="3"/>
      <c r="R5588" s="3">
        <v>0</v>
      </c>
      <c r="S5588" s="3">
        <v>1</v>
      </c>
      <c r="T5588" s="2">
        <v>134</v>
      </c>
      <c r="U5588" s="3">
        <v>0.35848203419708241</v>
      </c>
      <c r="V5588" s="3">
        <v>3.5766489544941136</v>
      </c>
      <c r="W5588" s="3">
        <v>0.48723394087350341</v>
      </c>
      <c r="X5588" s="3">
        <v>1417.0822061523145</v>
      </c>
      <c r="Y5588" s="3">
        <v>3.5766489544941136</v>
      </c>
      <c r="Z5588" s="3">
        <v>0.48723351013753835</v>
      </c>
      <c r="AA5588" s="3">
        <v>1417.0822061523145</v>
      </c>
      <c r="AB5588">
        <f t="shared" si="142"/>
        <v>3.5766489544941136</v>
      </c>
      <c r="AC5588">
        <f t="shared" si="143"/>
        <v>0.48723351013753835</v>
      </c>
    </row>
    <row r="5589" spans="1:29" x14ac:dyDescent="0.25">
      <c r="A5589" s="2">
        <v>5588</v>
      </c>
      <c r="B5589" s="3" t="s">
        <v>414</v>
      </c>
      <c r="C5589" s="3" t="s">
        <v>28</v>
      </c>
      <c r="D5589" s="3" t="s">
        <v>415</v>
      </c>
      <c r="E5589" s="3" t="s">
        <v>433</v>
      </c>
      <c r="F5589" s="3">
        <v>0.35</v>
      </c>
      <c r="G5589" s="3">
        <v>0.47</v>
      </c>
      <c r="H5589" s="3" t="s">
        <v>60</v>
      </c>
      <c r="I5589" s="2">
        <v>1420</v>
      </c>
      <c r="J5589" s="3" t="s">
        <v>117</v>
      </c>
      <c r="K5589" s="2">
        <v>1420</v>
      </c>
      <c r="L5589" s="3"/>
      <c r="M5589" s="3" t="s">
        <v>430</v>
      </c>
      <c r="N5589" s="3" t="s">
        <v>60</v>
      </c>
      <c r="O5589" s="3"/>
      <c r="P5589" s="3"/>
      <c r="Q5589" s="3"/>
      <c r="R5589" s="3">
        <v>0</v>
      </c>
      <c r="S5589" s="3">
        <v>1</v>
      </c>
      <c r="T5589" s="2">
        <v>32</v>
      </c>
      <c r="U5589" s="3">
        <v>0.27480783213039028</v>
      </c>
      <c r="V5589" s="3">
        <v>2.7013045404798781</v>
      </c>
      <c r="W5589" s="3">
        <v>0.35879411126705418</v>
      </c>
      <c r="X5589" s="3">
        <v>1104.4682313161206</v>
      </c>
      <c r="Y5589" s="3">
        <v>2.7013045404798781</v>
      </c>
      <c r="Z5589" s="3">
        <v>0.35879379407747664</v>
      </c>
      <c r="AA5589" s="3">
        <v>1104.4682313161206</v>
      </c>
      <c r="AB5589">
        <f t="shared" si="142"/>
        <v>2.7013045404798781</v>
      </c>
      <c r="AC5589">
        <f t="shared" si="143"/>
        <v>0.35879379407747664</v>
      </c>
    </row>
    <row r="5590" spans="1:29" x14ac:dyDescent="0.25">
      <c r="A5590" s="2">
        <v>5589</v>
      </c>
      <c r="B5590" s="3" t="s">
        <v>414</v>
      </c>
      <c r="C5590" s="3" t="s">
        <v>28</v>
      </c>
      <c r="D5590" s="3" t="s">
        <v>415</v>
      </c>
      <c r="E5590" s="3" t="s">
        <v>433</v>
      </c>
      <c r="F5590" s="3">
        <v>0.35</v>
      </c>
      <c r="G5590" s="3">
        <v>0.47</v>
      </c>
      <c r="H5590" s="3" t="s">
        <v>60</v>
      </c>
      <c r="I5590" s="2">
        <v>1430</v>
      </c>
      <c r="J5590" s="3" t="s">
        <v>118</v>
      </c>
      <c r="K5590" s="2">
        <v>1430</v>
      </c>
      <c r="L5590" s="3"/>
      <c r="M5590" s="3" t="s">
        <v>430</v>
      </c>
      <c r="N5590" s="3" t="s">
        <v>60</v>
      </c>
      <c r="O5590" s="3"/>
      <c r="P5590" s="3"/>
      <c r="Q5590" s="3"/>
      <c r="R5590" s="3">
        <v>0</v>
      </c>
      <c r="S5590" s="3">
        <v>1</v>
      </c>
      <c r="T5590" s="2">
        <v>64</v>
      </c>
      <c r="U5590" s="3">
        <v>0.21623605815560257</v>
      </c>
      <c r="V5590" s="3">
        <v>2.5347056049503083</v>
      </c>
      <c r="W5590" s="3">
        <v>0.34024016413071306</v>
      </c>
      <c r="X5590" s="3">
        <v>867.30707487299105</v>
      </c>
      <c r="Y5590" s="3">
        <v>2.5347056049503083</v>
      </c>
      <c r="Z5590" s="3">
        <v>0.34023986334363154</v>
      </c>
      <c r="AA5590" s="3">
        <v>867.30707487299105</v>
      </c>
      <c r="AB5590">
        <f t="shared" si="142"/>
        <v>2.5347056049503083</v>
      </c>
      <c r="AC5590">
        <f t="shared" si="143"/>
        <v>0.34023986334363154</v>
      </c>
    </row>
    <row r="5591" spans="1:29" x14ac:dyDescent="0.25">
      <c r="A5591" s="2">
        <v>5590</v>
      </c>
      <c r="B5591" s="3" t="s">
        <v>414</v>
      </c>
      <c r="C5591" s="3" t="s">
        <v>28</v>
      </c>
      <c r="D5591" s="3" t="s">
        <v>415</v>
      </c>
      <c r="E5591" s="3" t="s">
        <v>433</v>
      </c>
      <c r="F5591" s="3">
        <v>0.35</v>
      </c>
      <c r="G5591" s="3">
        <v>0.47</v>
      </c>
      <c r="H5591" s="3" t="s">
        <v>60</v>
      </c>
      <c r="I5591" s="2">
        <v>1440</v>
      </c>
      <c r="J5591" s="3" t="s">
        <v>135</v>
      </c>
      <c r="K5591" s="2">
        <v>1440</v>
      </c>
      <c r="L5591" s="3"/>
      <c r="M5591" s="3" t="s">
        <v>430</v>
      </c>
      <c r="N5591" s="3" t="s">
        <v>60</v>
      </c>
      <c r="O5591" s="3"/>
      <c r="P5591" s="3"/>
      <c r="Q5591" s="3"/>
      <c r="R5591" s="3">
        <v>0</v>
      </c>
      <c r="S5591" s="3">
        <v>1</v>
      </c>
      <c r="T5591" s="2">
        <v>1</v>
      </c>
      <c r="U5591" s="3">
        <v>3.9590838771762501E-5</v>
      </c>
      <c r="V5591" s="3">
        <v>4.0697688214240445E-4</v>
      </c>
      <c r="W5591" s="3">
        <v>5.3436868967785248E-5</v>
      </c>
      <c r="X5591" s="3">
        <v>0.15698791482246596</v>
      </c>
      <c r="Y5591" s="3">
        <v>4.0697688214240445E-4</v>
      </c>
      <c r="Z5591" s="3">
        <v>5.3436821727272301E-5</v>
      </c>
      <c r="AA5591" s="3">
        <v>0.15698791482246596</v>
      </c>
      <c r="AB5591">
        <f t="shared" si="142"/>
        <v>4.0697688214240445E-4</v>
      </c>
      <c r="AC5591">
        <f t="shared" si="143"/>
        <v>5.3436821727272301E-5</v>
      </c>
    </row>
    <row r="5592" spans="1:29" x14ac:dyDescent="0.25">
      <c r="A5592" s="2">
        <v>5591</v>
      </c>
      <c r="B5592" s="3" t="s">
        <v>414</v>
      </c>
      <c r="C5592" s="3" t="s">
        <v>28</v>
      </c>
      <c r="D5592" s="3" t="s">
        <v>415</v>
      </c>
      <c r="E5592" s="3" t="s">
        <v>433</v>
      </c>
      <c r="F5592" s="3">
        <v>0.35</v>
      </c>
      <c r="G5592" s="3">
        <v>0.47</v>
      </c>
      <c r="H5592" s="3" t="s">
        <v>60</v>
      </c>
      <c r="I5592" s="2">
        <v>1450</v>
      </c>
      <c r="J5592" s="3" t="s">
        <v>119</v>
      </c>
      <c r="K5592" s="2">
        <v>1450</v>
      </c>
      <c r="L5592" s="3"/>
      <c r="M5592" s="3" t="s">
        <v>430</v>
      </c>
      <c r="N5592" s="3" t="s">
        <v>60</v>
      </c>
      <c r="O5592" s="3"/>
      <c r="P5592" s="3"/>
      <c r="Q5592" s="3"/>
      <c r="R5592" s="3">
        <v>0</v>
      </c>
      <c r="S5592" s="3">
        <v>1</v>
      </c>
      <c r="T5592" s="2">
        <v>9</v>
      </c>
      <c r="U5592" s="3">
        <v>2.6828088471664589E-2</v>
      </c>
      <c r="V5592" s="3">
        <v>0.32267047867063847</v>
      </c>
      <c r="W5592" s="3">
        <v>4.277013348506005E-2</v>
      </c>
      <c r="X5592" s="3">
        <v>107.43173430123613</v>
      </c>
      <c r="Y5592" s="3">
        <v>0.32267047867063847</v>
      </c>
      <c r="Z5592" s="3">
        <v>4.2770095674404568E-2</v>
      </c>
      <c r="AA5592" s="3">
        <v>107.43173430123613</v>
      </c>
      <c r="AB5592">
        <f t="shared" si="142"/>
        <v>0.32267047867063847</v>
      </c>
      <c r="AC5592">
        <f t="shared" si="143"/>
        <v>4.2770095674404568E-2</v>
      </c>
    </row>
    <row r="5593" spans="1:29" x14ac:dyDescent="0.25">
      <c r="A5593" s="2">
        <v>5592</v>
      </c>
      <c r="B5593" s="3" t="s">
        <v>414</v>
      </c>
      <c r="C5593" s="3" t="s">
        <v>28</v>
      </c>
      <c r="D5593" s="3" t="s">
        <v>415</v>
      </c>
      <c r="E5593" s="3" t="s">
        <v>433</v>
      </c>
      <c r="F5593" s="3">
        <v>0.35</v>
      </c>
      <c r="G5593" s="3">
        <v>0.47</v>
      </c>
      <c r="H5593" s="3" t="s">
        <v>60</v>
      </c>
      <c r="I5593" s="2">
        <v>1490</v>
      </c>
      <c r="J5593" s="3" t="s">
        <v>147</v>
      </c>
      <c r="K5593" s="2">
        <v>1490</v>
      </c>
      <c r="L5593" s="3"/>
      <c r="M5593" s="3" t="s">
        <v>430</v>
      </c>
      <c r="N5593" s="3" t="s">
        <v>60</v>
      </c>
      <c r="O5593" s="3"/>
      <c r="P5593" s="3"/>
      <c r="Q5593" s="3"/>
      <c r="R5593" s="3">
        <v>0</v>
      </c>
      <c r="S5593" s="3">
        <v>1</v>
      </c>
      <c r="T5593" s="2">
        <v>14</v>
      </c>
      <c r="U5593" s="3">
        <v>0.48124790526455613</v>
      </c>
      <c r="V5593" s="3">
        <v>4.5735385202636234</v>
      </c>
      <c r="W5593" s="3">
        <v>0.6030939326914615</v>
      </c>
      <c r="X5593" s="3">
        <v>1830.1423328026124</v>
      </c>
      <c r="Y5593" s="3">
        <v>4.5735385202636234</v>
      </c>
      <c r="Z5593" s="3">
        <v>0.60309339953023255</v>
      </c>
      <c r="AA5593" s="3">
        <v>1830.1423328026124</v>
      </c>
      <c r="AB5593">
        <f t="shared" si="142"/>
        <v>4.5735385202636234</v>
      </c>
      <c r="AC5593">
        <f t="shared" si="143"/>
        <v>0.60309339953023255</v>
      </c>
    </row>
    <row r="5594" spans="1:29" x14ac:dyDescent="0.25">
      <c r="A5594" s="2">
        <v>5593</v>
      </c>
      <c r="B5594" s="3" t="s">
        <v>414</v>
      </c>
      <c r="C5594" s="3" t="s">
        <v>28</v>
      </c>
      <c r="D5594" s="3" t="s">
        <v>415</v>
      </c>
      <c r="E5594" s="3" t="s">
        <v>433</v>
      </c>
      <c r="F5594" s="3">
        <v>0.35</v>
      </c>
      <c r="G5594" s="3">
        <v>0.47</v>
      </c>
      <c r="H5594" s="3" t="s">
        <v>60</v>
      </c>
      <c r="I5594" s="2">
        <v>1510</v>
      </c>
      <c r="J5594" s="3" t="s">
        <v>152</v>
      </c>
      <c r="K5594" s="2">
        <v>1510</v>
      </c>
      <c r="L5594" s="3"/>
      <c r="M5594" s="3" t="s">
        <v>430</v>
      </c>
      <c r="N5594" s="3" t="s">
        <v>60</v>
      </c>
      <c r="O5594" s="3"/>
      <c r="P5594" s="3"/>
      <c r="Q5594" s="3"/>
      <c r="R5594" s="3">
        <v>0</v>
      </c>
      <c r="S5594" s="3">
        <v>1</v>
      </c>
      <c r="T5594" s="2">
        <v>3</v>
      </c>
      <c r="U5594" s="3">
        <v>3.0044259764567909E-2</v>
      </c>
      <c r="V5594" s="3">
        <v>0.29567272183450599</v>
      </c>
      <c r="W5594" s="3">
        <v>4.009760394671158E-2</v>
      </c>
      <c r="X5594" s="3">
        <v>119.59366920734914</v>
      </c>
      <c r="Y5594" s="3">
        <v>0.29567272183450599</v>
      </c>
      <c r="Z5594" s="3">
        <v>4.009756849868816E-2</v>
      </c>
      <c r="AA5594" s="3">
        <v>119.59366920734914</v>
      </c>
      <c r="AB5594">
        <f t="shared" si="142"/>
        <v>0.29567272183450599</v>
      </c>
      <c r="AC5594">
        <f t="shared" si="143"/>
        <v>4.009756849868816E-2</v>
      </c>
    </row>
    <row r="5595" spans="1:29" x14ac:dyDescent="0.25">
      <c r="A5595" s="2">
        <v>5594</v>
      </c>
      <c r="B5595" s="3" t="s">
        <v>414</v>
      </c>
      <c r="C5595" s="3" t="s">
        <v>28</v>
      </c>
      <c r="D5595" s="3" t="s">
        <v>415</v>
      </c>
      <c r="E5595" s="3" t="s">
        <v>433</v>
      </c>
      <c r="F5595" s="3">
        <v>0.35</v>
      </c>
      <c r="G5595" s="3">
        <v>0.47</v>
      </c>
      <c r="H5595" s="3" t="s">
        <v>60</v>
      </c>
      <c r="I5595" s="2">
        <v>1550</v>
      </c>
      <c r="J5595" s="3" t="s">
        <v>120</v>
      </c>
      <c r="K5595" s="2">
        <v>1550</v>
      </c>
      <c r="L5595" s="3"/>
      <c r="M5595" s="3" t="s">
        <v>430</v>
      </c>
      <c r="N5595" s="3" t="s">
        <v>60</v>
      </c>
      <c r="O5595" s="3"/>
      <c r="P5595" s="3"/>
      <c r="Q5595" s="3"/>
      <c r="R5595" s="3">
        <v>0</v>
      </c>
      <c r="S5595" s="3">
        <v>1</v>
      </c>
      <c r="T5595" s="2">
        <v>6</v>
      </c>
      <c r="U5595" s="3">
        <v>4.6773678478043895E-2</v>
      </c>
      <c r="V5595" s="3">
        <v>0.50458941027870585</v>
      </c>
      <c r="W5595" s="3">
        <v>6.6475661677291242E-2</v>
      </c>
      <c r="X5595" s="3">
        <v>184.38300744860345</v>
      </c>
      <c r="Y5595" s="3">
        <v>0.50458941027870585</v>
      </c>
      <c r="Z5595" s="3">
        <v>6.647560290991926E-2</v>
      </c>
      <c r="AA5595" s="3">
        <v>184.38300744860345</v>
      </c>
      <c r="AB5595">
        <f t="shared" si="142"/>
        <v>0.50458941027870585</v>
      </c>
      <c r="AC5595">
        <f t="shared" si="143"/>
        <v>6.647560290991926E-2</v>
      </c>
    </row>
    <row r="5596" spans="1:29" x14ac:dyDescent="0.25">
      <c r="A5596" s="2">
        <v>5595</v>
      </c>
      <c r="B5596" s="3" t="s">
        <v>414</v>
      </c>
      <c r="C5596" s="3" t="s">
        <v>28</v>
      </c>
      <c r="D5596" s="3" t="s">
        <v>415</v>
      </c>
      <c r="E5596" s="3" t="s">
        <v>433</v>
      </c>
      <c r="F5596" s="3">
        <v>0.35</v>
      </c>
      <c r="G5596" s="3">
        <v>0.47</v>
      </c>
      <c r="H5596" s="3" t="s">
        <v>60</v>
      </c>
      <c r="I5596" s="2">
        <v>1700</v>
      </c>
      <c r="J5596" s="3" t="s">
        <v>121</v>
      </c>
      <c r="K5596" s="2">
        <v>1700</v>
      </c>
      <c r="L5596" s="3"/>
      <c r="M5596" s="3" t="s">
        <v>430</v>
      </c>
      <c r="N5596" s="3" t="s">
        <v>60</v>
      </c>
      <c r="O5596" s="3"/>
      <c r="P5596" s="3"/>
      <c r="Q5596" s="3"/>
      <c r="R5596" s="3">
        <v>0</v>
      </c>
      <c r="S5596" s="3">
        <v>1</v>
      </c>
      <c r="T5596" s="2">
        <v>27</v>
      </c>
      <c r="U5596" s="3">
        <v>1.3919640214141915</v>
      </c>
      <c r="V5596" s="3">
        <v>12.281157827051175</v>
      </c>
      <c r="W5596" s="3">
        <v>1.6674569189493116</v>
      </c>
      <c r="X5596" s="3">
        <v>5474.7644329049717</v>
      </c>
      <c r="Y5596" s="3">
        <v>12.281157827051175</v>
      </c>
      <c r="Z5596" s="3">
        <v>1.6674554448449774</v>
      </c>
      <c r="AA5596" s="3">
        <v>5474.7644329049717</v>
      </c>
      <c r="AB5596">
        <f t="shared" si="142"/>
        <v>12.281157827051175</v>
      </c>
      <c r="AC5596">
        <f t="shared" si="143"/>
        <v>1.6674554448449774</v>
      </c>
    </row>
    <row r="5597" spans="1:29" x14ac:dyDescent="0.25">
      <c r="A5597" s="2">
        <v>5596</v>
      </c>
      <c r="B5597" s="3" t="s">
        <v>414</v>
      </c>
      <c r="C5597" s="3" t="s">
        <v>28</v>
      </c>
      <c r="D5597" s="3" t="s">
        <v>415</v>
      </c>
      <c r="E5597" s="3" t="s">
        <v>433</v>
      </c>
      <c r="F5597" s="3">
        <v>0.35</v>
      </c>
      <c r="G5597" s="3">
        <v>0.47</v>
      </c>
      <c r="H5597" s="3" t="s">
        <v>60</v>
      </c>
      <c r="I5597" s="2">
        <v>1720</v>
      </c>
      <c r="J5597" s="3" t="s">
        <v>123</v>
      </c>
      <c r="K5597" s="2">
        <v>1720</v>
      </c>
      <c r="L5597" s="3"/>
      <c r="M5597" s="3" t="s">
        <v>430</v>
      </c>
      <c r="N5597" s="3" t="s">
        <v>60</v>
      </c>
      <c r="O5597" s="3"/>
      <c r="P5597" s="3"/>
      <c r="Q5597" s="3"/>
      <c r="R5597" s="3">
        <v>0</v>
      </c>
      <c r="S5597" s="3">
        <v>1</v>
      </c>
      <c r="T5597" s="2">
        <v>8</v>
      </c>
      <c r="U5597" s="3">
        <v>1.6611596874985802E-2</v>
      </c>
      <c r="V5597" s="3">
        <v>0.16269529627203638</v>
      </c>
      <c r="W5597" s="3">
        <v>2.1660845163357537E-2</v>
      </c>
      <c r="X5597" s="3">
        <v>65.500319637955897</v>
      </c>
      <c r="Y5597" s="3">
        <v>0.16269529627203638</v>
      </c>
      <c r="Z5597" s="3">
        <v>2.1660826014229646E-2</v>
      </c>
      <c r="AA5597" s="3">
        <v>65.500319637955897</v>
      </c>
      <c r="AB5597">
        <f t="shared" si="142"/>
        <v>0.16269529627203638</v>
      </c>
      <c r="AC5597">
        <f t="shared" si="143"/>
        <v>2.1660826014229646E-2</v>
      </c>
    </row>
    <row r="5598" spans="1:29" x14ac:dyDescent="0.25">
      <c r="A5598" s="2">
        <v>5597</v>
      </c>
      <c r="B5598" s="3" t="s">
        <v>414</v>
      </c>
      <c r="C5598" s="3" t="s">
        <v>28</v>
      </c>
      <c r="D5598" s="3" t="s">
        <v>415</v>
      </c>
      <c r="E5598" s="3" t="s">
        <v>433</v>
      </c>
      <c r="F5598" s="3">
        <v>0.35</v>
      </c>
      <c r="G5598" s="3">
        <v>0.47</v>
      </c>
      <c r="H5598" s="3" t="s">
        <v>60</v>
      </c>
      <c r="I5598" s="2">
        <v>1750</v>
      </c>
      <c r="J5598" s="3" t="s">
        <v>51</v>
      </c>
      <c r="K5598" s="2">
        <v>1750</v>
      </c>
      <c r="L5598" s="3"/>
      <c r="M5598" s="3" t="s">
        <v>430</v>
      </c>
      <c r="N5598" s="3" t="s">
        <v>60</v>
      </c>
      <c r="O5598" s="3"/>
      <c r="P5598" s="3"/>
      <c r="Q5598" s="3"/>
      <c r="R5598" s="3">
        <v>0</v>
      </c>
      <c r="S5598" s="3">
        <v>1</v>
      </c>
      <c r="T5598" s="2">
        <v>72</v>
      </c>
      <c r="U5598" s="3">
        <v>0.1798216778849028</v>
      </c>
      <c r="V5598" s="3">
        <v>1.54560813575663</v>
      </c>
      <c r="W5598" s="3">
        <v>0.20598504998273734</v>
      </c>
      <c r="X5598" s="3">
        <v>685.06052247923924</v>
      </c>
      <c r="Y5598" s="3">
        <v>1.54560813575663</v>
      </c>
      <c r="Z5598" s="3">
        <v>0.2059848678830071</v>
      </c>
      <c r="AA5598" s="3">
        <v>685.06052247923924</v>
      </c>
      <c r="AB5598">
        <f t="shared" si="142"/>
        <v>1.54560813575663</v>
      </c>
      <c r="AC5598">
        <f t="shared" si="143"/>
        <v>0.2059848678830071</v>
      </c>
    </row>
    <row r="5599" spans="1:29" x14ac:dyDescent="0.25">
      <c r="A5599" s="2">
        <v>5598</v>
      </c>
      <c r="B5599" s="3" t="s">
        <v>414</v>
      </c>
      <c r="C5599" s="3" t="s">
        <v>28</v>
      </c>
      <c r="D5599" s="3" t="s">
        <v>415</v>
      </c>
      <c r="E5599" s="3" t="s">
        <v>433</v>
      </c>
      <c r="F5599" s="3">
        <v>0.35</v>
      </c>
      <c r="G5599" s="3">
        <v>0.47</v>
      </c>
      <c r="H5599" s="3" t="s">
        <v>60</v>
      </c>
      <c r="I5599" s="2">
        <v>1840</v>
      </c>
      <c r="J5599" s="3" t="s">
        <v>137</v>
      </c>
      <c r="K5599" s="2">
        <v>1840</v>
      </c>
      <c r="L5599" s="3"/>
      <c r="M5599" s="3" t="s">
        <v>430</v>
      </c>
      <c r="N5599" s="3" t="s">
        <v>60</v>
      </c>
      <c r="O5599" s="3"/>
      <c r="P5599" s="3"/>
      <c r="Q5599" s="3"/>
      <c r="R5599" s="3">
        <v>0</v>
      </c>
      <c r="S5599" s="3">
        <v>1</v>
      </c>
      <c r="T5599" s="2">
        <v>12</v>
      </c>
      <c r="U5599" s="3">
        <v>0.87992740655322932</v>
      </c>
      <c r="V5599" s="3">
        <v>7.6161825277594026</v>
      </c>
      <c r="W5599" s="3">
        <v>1.0705373073391304</v>
      </c>
      <c r="X5599" s="3">
        <v>3436.7042248973084</v>
      </c>
      <c r="Y5599" s="3">
        <v>7.6161825277594026</v>
      </c>
      <c r="Z5599" s="3">
        <v>1.070536360937655</v>
      </c>
      <c r="AA5599" s="3">
        <v>3436.7042248973084</v>
      </c>
      <c r="AB5599">
        <f t="shared" si="142"/>
        <v>7.6161825277594026</v>
      </c>
      <c r="AC5599">
        <f t="shared" si="143"/>
        <v>1.070536360937655</v>
      </c>
    </row>
    <row r="5600" spans="1:29" x14ac:dyDescent="0.25">
      <c r="A5600" s="2">
        <v>5599</v>
      </c>
      <c r="B5600" s="3" t="s">
        <v>414</v>
      </c>
      <c r="C5600" s="3" t="s">
        <v>28</v>
      </c>
      <c r="D5600" s="3" t="s">
        <v>415</v>
      </c>
      <c r="E5600" s="3" t="s">
        <v>433</v>
      </c>
      <c r="F5600" s="3">
        <v>0.35</v>
      </c>
      <c r="G5600" s="3">
        <v>0.47</v>
      </c>
      <c r="H5600" s="3" t="s">
        <v>60</v>
      </c>
      <c r="I5600" s="2">
        <v>1850</v>
      </c>
      <c r="J5600" s="3" t="s">
        <v>53</v>
      </c>
      <c r="K5600" s="2">
        <v>1850</v>
      </c>
      <c r="L5600" s="3"/>
      <c r="M5600" s="3" t="s">
        <v>430</v>
      </c>
      <c r="N5600" s="3" t="s">
        <v>60</v>
      </c>
      <c r="O5600" s="3"/>
      <c r="P5600" s="3"/>
      <c r="Q5600" s="3"/>
      <c r="R5600" s="3">
        <v>0</v>
      </c>
      <c r="S5600" s="3">
        <v>1</v>
      </c>
      <c r="T5600" s="2">
        <v>2</v>
      </c>
      <c r="U5600" s="3">
        <v>1.058242661201651E-3</v>
      </c>
      <c r="V5600" s="3">
        <v>1.0005194140501479E-2</v>
      </c>
      <c r="W5600" s="3">
        <v>1.3340416587357714E-3</v>
      </c>
      <c r="X5600" s="3">
        <v>4.249817732818423</v>
      </c>
      <c r="Y5600" s="3">
        <v>1.0005194140501479E-2</v>
      </c>
      <c r="Z5600" s="3">
        <v>1.334040479385004E-3</v>
      </c>
      <c r="AA5600" s="3">
        <v>4.249817732818423</v>
      </c>
      <c r="AB5600">
        <f t="shared" si="142"/>
        <v>1.0005194140501479E-2</v>
      </c>
      <c r="AC5600">
        <f t="shared" si="143"/>
        <v>1.334040479385004E-3</v>
      </c>
    </row>
    <row r="5601" spans="1:29" x14ac:dyDescent="0.25">
      <c r="A5601" s="2">
        <v>5600</v>
      </c>
      <c r="B5601" s="3" t="s">
        <v>414</v>
      </c>
      <c r="C5601" s="3" t="s">
        <v>28</v>
      </c>
      <c r="D5601" s="3" t="s">
        <v>415</v>
      </c>
      <c r="E5601" s="3" t="s">
        <v>433</v>
      </c>
      <c r="F5601" s="3">
        <v>0.35</v>
      </c>
      <c r="G5601" s="3">
        <v>0.47</v>
      </c>
      <c r="H5601" s="3" t="s">
        <v>60</v>
      </c>
      <c r="I5601" s="2">
        <v>1860</v>
      </c>
      <c r="J5601" s="3" t="s">
        <v>126</v>
      </c>
      <c r="K5601" s="2">
        <v>1860</v>
      </c>
      <c r="L5601" s="3"/>
      <c r="M5601" s="3" t="s">
        <v>430</v>
      </c>
      <c r="N5601" s="3" t="s">
        <v>60</v>
      </c>
      <c r="O5601" s="3"/>
      <c r="P5601" s="3"/>
      <c r="Q5601" s="3"/>
      <c r="R5601" s="3">
        <v>0</v>
      </c>
      <c r="S5601" s="3">
        <v>1</v>
      </c>
      <c r="T5601" s="2">
        <v>8</v>
      </c>
      <c r="U5601" s="3">
        <v>0.30879312713782486</v>
      </c>
      <c r="V5601" s="3">
        <v>2.7342949188119956</v>
      </c>
      <c r="W5601" s="3">
        <v>0.41010706123818302</v>
      </c>
      <c r="X5601" s="3">
        <v>1198.7229290737437</v>
      </c>
      <c r="Y5601" s="3">
        <v>2.7342949188119956</v>
      </c>
      <c r="Z5601" s="3">
        <v>0.41010669868573041</v>
      </c>
      <c r="AA5601" s="3">
        <v>1198.7229290737437</v>
      </c>
      <c r="AB5601">
        <f t="shared" si="142"/>
        <v>2.7342949188119956</v>
      </c>
      <c r="AC5601">
        <f t="shared" si="143"/>
        <v>0.41010669868573041</v>
      </c>
    </row>
    <row r="5602" spans="1:29" x14ac:dyDescent="0.25">
      <c r="A5602" s="2">
        <v>5601</v>
      </c>
      <c r="B5602" s="3" t="s">
        <v>414</v>
      </c>
      <c r="C5602" s="3" t="s">
        <v>28</v>
      </c>
      <c r="D5602" s="3" t="s">
        <v>415</v>
      </c>
      <c r="E5602" s="3" t="s">
        <v>433</v>
      </c>
      <c r="F5602" s="3">
        <v>0.35</v>
      </c>
      <c r="G5602" s="3">
        <v>0.47</v>
      </c>
      <c r="H5602" s="3" t="s">
        <v>60</v>
      </c>
      <c r="I5602" s="2">
        <v>3100</v>
      </c>
      <c r="J5602" s="3" t="s">
        <v>69</v>
      </c>
      <c r="K5602" s="2">
        <v>3100</v>
      </c>
      <c r="L5602" s="3" t="s">
        <v>64</v>
      </c>
      <c r="M5602" s="3" t="s">
        <v>65</v>
      </c>
      <c r="N5602" s="3" t="s">
        <v>60</v>
      </c>
      <c r="O5602" s="3"/>
      <c r="P5602" s="3"/>
      <c r="Q5602" s="3"/>
      <c r="R5602" s="3">
        <v>0</v>
      </c>
      <c r="S5602" s="3">
        <v>1</v>
      </c>
      <c r="T5602" s="2">
        <v>7</v>
      </c>
      <c r="U5602" s="3">
        <v>0.16561328758355739</v>
      </c>
      <c r="V5602" s="3">
        <v>1.1597708654828947</v>
      </c>
      <c r="W5602" s="3">
        <v>0.1448249064268145</v>
      </c>
      <c r="X5602" s="3">
        <v>496.84686669355676</v>
      </c>
      <c r="Y5602" s="3">
        <v>1.1597708654828947</v>
      </c>
      <c r="Z5602" s="3">
        <v>0.14482477839530755</v>
      </c>
      <c r="AA5602" s="3">
        <v>496.84686669355676</v>
      </c>
      <c r="AB5602">
        <f t="shared" si="142"/>
        <v>1.1597708654828947</v>
      </c>
      <c r="AC5602">
        <f t="shared" si="143"/>
        <v>0.14482477839530755</v>
      </c>
    </row>
    <row r="5603" spans="1:29" x14ac:dyDescent="0.25">
      <c r="A5603" s="2">
        <v>5602</v>
      </c>
      <c r="B5603" s="3" t="s">
        <v>414</v>
      </c>
      <c r="C5603" s="3" t="s">
        <v>28</v>
      </c>
      <c r="D5603" s="3" t="s">
        <v>415</v>
      </c>
      <c r="E5603" s="3" t="s">
        <v>433</v>
      </c>
      <c r="F5603" s="3">
        <v>0.35</v>
      </c>
      <c r="G5603" s="3">
        <v>0.47</v>
      </c>
      <c r="H5603" s="3" t="s">
        <v>60</v>
      </c>
      <c r="I5603" s="2">
        <v>3100</v>
      </c>
      <c r="J5603" s="3" t="s">
        <v>69</v>
      </c>
      <c r="K5603" s="2">
        <v>3100</v>
      </c>
      <c r="L5603" s="3" t="s">
        <v>64</v>
      </c>
      <c r="M5603" s="3" t="s">
        <v>430</v>
      </c>
      <c r="N5603" s="3" t="s">
        <v>60</v>
      </c>
      <c r="O5603" s="3"/>
      <c r="P5603" s="3"/>
      <c r="Q5603" s="3"/>
      <c r="R5603" s="3">
        <v>0</v>
      </c>
      <c r="S5603" s="3">
        <v>1</v>
      </c>
      <c r="T5603" s="2">
        <v>63</v>
      </c>
      <c r="U5603" s="3">
        <v>3.0998590551717364</v>
      </c>
      <c r="V5603" s="3">
        <v>22.555021771023792</v>
      </c>
      <c r="W5603" s="3">
        <v>2.981019600759435</v>
      </c>
      <c r="X5603" s="3">
        <v>10002.13860069779</v>
      </c>
      <c r="Y5603" s="3">
        <v>22.555021771023792</v>
      </c>
      <c r="Z5603" s="3">
        <v>2.9810169654086414</v>
      </c>
      <c r="AA5603" s="3">
        <v>10002.13860069779</v>
      </c>
      <c r="AB5603">
        <f t="shared" si="142"/>
        <v>22.555021771023792</v>
      </c>
      <c r="AC5603">
        <f t="shared" si="143"/>
        <v>2.9810169654086414</v>
      </c>
    </row>
    <row r="5604" spans="1:29" x14ac:dyDescent="0.25">
      <c r="A5604" s="2">
        <v>5603</v>
      </c>
      <c r="B5604" s="3" t="s">
        <v>414</v>
      </c>
      <c r="C5604" s="3" t="s">
        <v>28</v>
      </c>
      <c r="D5604" s="3" t="s">
        <v>415</v>
      </c>
      <c r="E5604" s="3" t="s">
        <v>433</v>
      </c>
      <c r="F5604" s="3">
        <v>0.35</v>
      </c>
      <c r="G5604" s="3">
        <v>0.47</v>
      </c>
      <c r="H5604" s="3" t="s">
        <v>60</v>
      </c>
      <c r="I5604" s="2">
        <v>3200</v>
      </c>
      <c r="J5604" s="3" t="s">
        <v>72</v>
      </c>
      <c r="K5604" s="2">
        <v>3200</v>
      </c>
      <c r="L5604" s="3" t="s">
        <v>64</v>
      </c>
      <c r="M5604" s="3" t="s">
        <v>430</v>
      </c>
      <c r="N5604" s="3" t="s">
        <v>60</v>
      </c>
      <c r="O5604" s="3"/>
      <c r="P5604" s="3"/>
      <c r="Q5604" s="3"/>
      <c r="R5604" s="3">
        <v>0</v>
      </c>
      <c r="S5604" s="3">
        <v>1</v>
      </c>
      <c r="T5604" s="2">
        <v>12</v>
      </c>
      <c r="U5604" s="3">
        <v>0.36016670200865042</v>
      </c>
      <c r="V5604" s="3">
        <v>2.1028851597214908</v>
      </c>
      <c r="W5604" s="3">
        <v>0.25955021339636819</v>
      </c>
      <c r="X5604" s="3">
        <v>949.46450136515148</v>
      </c>
      <c r="Y5604" s="3">
        <v>2.1028851597214908</v>
      </c>
      <c r="Z5604" s="3">
        <v>0.25954998394270673</v>
      </c>
      <c r="AA5604" s="3">
        <v>949.46450136515148</v>
      </c>
      <c r="AB5604">
        <f t="shared" si="142"/>
        <v>2.1028851597214908</v>
      </c>
      <c r="AC5604">
        <f t="shared" si="143"/>
        <v>0.25954998394270673</v>
      </c>
    </row>
    <row r="5605" spans="1:29" x14ac:dyDescent="0.25">
      <c r="A5605" s="2">
        <v>5604</v>
      </c>
      <c r="B5605" s="3" t="s">
        <v>414</v>
      </c>
      <c r="C5605" s="3" t="s">
        <v>28</v>
      </c>
      <c r="D5605" s="3" t="s">
        <v>415</v>
      </c>
      <c r="E5605" s="3" t="s">
        <v>433</v>
      </c>
      <c r="F5605" s="3">
        <v>0.35</v>
      </c>
      <c r="G5605" s="3">
        <v>0.47</v>
      </c>
      <c r="H5605" s="3" t="s">
        <v>60</v>
      </c>
      <c r="I5605" s="2">
        <v>4110</v>
      </c>
      <c r="J5605" s="3" t="s">
        <v>77</v>
      </c>
      <c r="K5605" s="2">
        <v>4110</v>
      </c>
      <c r="L5605" s="3" t="s">
        <v>64</v>
      </c>
      <c r="M5605" s="3" t="s">
        <v>65</v>
      </c>
      <c r="N5605" s="3" t="s">
        <v>60</v>
      </c>
      <c r="O5605" s="3"/>
      <c r="P5605" s="3"/>
      <c r="Q5605" s="3"/>
      <c r="R5605" s="3">
        <v>0</v>
      </c>
      <c r="S5605" s="3">
        <v>1</v>
      </c>
      <c r="T5605" s="2">
        <v>1</v>
      </c>
      <c r="U5605" s="3">
        <v>1.0805997502223099E-4</v>
      </c>
      <c r="V5605" s="3">
        <v>8.7344254449078437E-4</v>
      </c>
      <c r="W5605" s="3">
        <v>1.0458351292992902E-4</v>
      </c>
      <c r="X5605" s="3">
        <v>0.3687960851711154</v>
      </c>
      <c r="Y5605" s="3">
        <v>8.7344254449078437E-4</v>
      </c>
      <c r="Z5605" s="3">
        <v>1.04583420473562E-4</v>
      </c>
      <c r="AA5605" s="3">
        <v>0.3687960851711154</v>
      </c>
      <c r="AB5605">
        <f t="shared" si="142"/>
        <v>8.7344254449078437E-4</v>
      </c>
      <c r="AC5605">
        <f t="shared" si="143"/>
        <v>1.04583420473562E-4</v>
      </c>
    </row>
    <row r="5606" spans="1:29" x14ac:dyDescent="0.25">
      <c r="A5606" s="2">
        <v>5605</v>
      </c>
      <c r="B5606" s="3" t="s">
        <v>414</v>
      </c>
      <c r="C5606" s="3" t="s">
        <v>28</v>
      </c>
      <c r="D5606" s="3" t="s">
        <v>415</v>
      </c>
      <c r="E5606" s="3" t="s">
        <v>433</v>
      </c>
      <c r="F5606" s="3">
        <v>0.35</v>
      </c>
      <c r="G5606" s="3">
        <v>0.47</v>
      </c>
      <c r="H5606" s="3" t="s">
        <v>60</v>
      </c>
      <c r="I5606" s="2">
        <v>4110</v>
      </c>
      <c r="J5606" s="3" t="s">
        <v>77</v>
      </c>
      <c r="K5606" s="2">
        <v>4110</v>
      </c>
      <c r="L5606" s="3" t="s">
        <v>64</v>
      </c>
      <c r="M5606" s="3" t="s">
        <v>430</v>
      </c>
      <c r="N5606" s="3" t="s">
        <v>60</v>
      </c>
      <c r="O5606" s="3"/>
      <c r="P5606" s="3"/>
      <c r="Q5606" s="3"/>
      <c r="R5606" s="3">
        <v>0</v>
      </c>
      <c r="S5606" s="3">
        <v>1</v>
      </c>
      <c r="T5606" s="2">
        <v>30</v>
      </c>
      <c r="U5606" s="3">
        <v>0.73536539954032787</v>
      </c>
      <c r="V5606" s="3">
        <v>5.037553441711327</v>
      </c>
      <c r="W5606" s="3">
        <v>0.5358230867595456</v>
      </c>
      <c r="X5606" s="3">
        <v>2121.0135546361848</v>
      </c>
      <c r="Y5606" s="3">
        <v>5.037553441711327</v>
      </c>
      <c r="Z5606" s="3">
        <v>0.53582261306866519</v>
      </c>
      <c r="AA5606" s="3">
        <v>2121.0135546361848</v>
      </c>
      <c r="AB5606">
        <f t="shared" ref="AB5606:AB5633" si="144">Y5606</f>
        <v>5.037553441711327</v>
      </c>
      <c r="AC5606">
        <f t="shared" ref="AC5606:AC5633" si="145">Z5606</f>
        <v>0.53582261306866519</v>
      </c>
    </row>
    <row r="5607" spans="1:29" x14ac:dyDescent="0.25">
      <c r="A5607" s="2">
        <v>5606</v>
      </c>
      <c r="B5607" s="3" t="s">
        <v>414</v>
      </c>
      <c r="C5607" s="3" t="s">
        <v>28</v>
      </c>
      <c r="D5607" s="3" t="s">
        <v>415</v>
      </c>
      <c r="E5607" s="3" t="s">
        <v>433</v>
      </c>
      <c r="F5607" s="3">
        <v>0.35</v>
      </c>
      <c r="G5607" s="3">
        <v>0.47</v>
      </c>
      <c r="H5607" s="3" t="s">
        <v>60</v>
      </c>
      <c r="I5607" s="2">
        <v>4340</v>
      </c>
      <c r="J5607" s="3" t="s">
        <v>82</v>
      </c>
      <c r="K5607" s="2">
        <v>4340</v>
      </c>
      <c r="L5607" s="3" t="s">
        <v>64</v>
      </c>
      <c r="M5607" s="3" t="s">
        <v>65</v>
      </c>
      <c r="N5607" s="3" t="s">
        <v>60</v>
      </c>
      <c r="O5607" s="3"/>
      <c r="P5607" s="3"/>
      <c r="Q5607" s="3"/>
      <c r="R5607" s="3">
        <v>0</v>
      </c>
      <c r="S5607" s="3">
        <v>1</v>
      </c>
      <c r="T5607" s="2">
        <v>29</v>
      </c>
      <c r="U5607" s="3">
        <v>1.3828088774899658</v>
      </c>
      <c r="V5607" s="3">
        <v>7.2212989686934943</v>
      </c>
      <c r="W5607" s="3">
        <v>0.86259725830930933</v>
      </c>
      <c r="X5607" s="3">
        <v>3266.0318343081635</v>
      </c>
      <c r="Y5607" s="3">
        <v>7.2212989686934943</v>
      </c>
      <c r="Z5607" s="3">
        <v>0.86259649573586938</v>
      </c>
      <c r="AA5607" s="3">
        <v>3266.0318343081635</v>
      </c>
      <c r="AB5607">
        <f t="shared" si="144"/>
        <v>7.2212989686934943</v>
      </c>
      <c r="AC5607">
        <f t="shared" si="145"/>
        <v>0.86259649573586938</v>
      </c>
    </row>
    <row r="5608" spans="1:29" x14ac:dyDescent="0.25">
      <c r="A5608" s="2">
        <v>5607</v>
      </c>
      <c r="B5608" s="3" t="s">
        <v>414</v>
      </c>
      <c r="C5608" s="3" t="s">
        <v>28</v>
      </c>
      <c r="D5608" s="3" t="s">
        <v>415</v>
      </c>
      <c r="E5608" s="3" t="s">
        <v>433</v>
      </c>
      <c r="F5608" s="3">
        <v>0.35</v>
      </c>
      <c r="G5608" s="3">
        <v>0.47</v>
      </c>
      <c r="H5608" s="3" t="s">
        <v>60</v>
      </c>
      <c r="I5608" s="2">
        <v>4340</v>
      </c>
      <c r="J5608" s="3" t="s">
        <v>82</v>
      </c>
      <c r="K5608" s="2">
        <v>4340</v>
      </c>
      <c r="L5608" s="3" t="s">
        <v>64</v>
      </c>
      <c r="M5608" s="3" t="s">
        <v>430</v>
      </c>
      <c r="N5608" s="3" t="s">
        <v>60</v>
      </c>
      <c r="O5608" s="3"/>
      <c r="P5608" s="3"/>
      <c r="Q5608" s="3"/>
      <c r="R5608" s="3">
        <v>0</v>
      </c>
      <c r="S5608" s="3">
        <v>1</v>
      </c>
      <c r="T5608" s="2">
        <v>66</v>
      </c>
      <c r="U5608" s="3">
        <v>4.2181679206360245</v>
      </c>
      <c r="V5608" s="3">
        <v>27.08698532347832</v>
      </c>
      <c r="W5608" s="3">
        <v>3.4700610809964938</v>
      </c>
      <c r="X5608" s="3">
        <v>12227.397171620687</v>
      </c>
      <c r="Y5608" s="3">
        <v>27.08698532347832</v>
      </c>
      <c r="Z5608" s="3">
        <v>3.470058013311788</v>
      </c>
      <c r="AA5608" s="3">
        <v>12227.397171620687</v>
      </c>
      <c r="AB5608">
        <f t="shared" si="144"/>
        <v>27.08698532347832</v>
      </c>
      <c r="AC5608">
        <f t="shared" si="145"/>
        <v>3.470058013311788</v>
      </c>
    </row>
    <row r="5609" spans="1:29" x14ac:dyDescent="0.25">
      <c r="A5609" s="2">
        <v>5608</v>
      </c>
      <c r="B5609" s="3" t="s">
        <v>414</v>
      </c>
      <c r="C5609" s="3" t="s">
        <v>28</v>
      </c>
      <c r="D5609" s="3" t="s">
        <v>415</v>
      </c>
      <c r="E5609" s="3" t="s">
        <v>433</v>
      </c>
      <c r="F5609" s="3">
        <v>0.35</v>
      </c>
      <c r="G5609" s="3">
        <v>0.47</v>
      </c>
      <c r="H5609" s="3" t="s">
        <v>60</v>
      </c>
      <c r="I5609" s="2">
        <v>5400</v>
      </c>
      <c r="J5609" s="3" t="s">
        <v>89</v>
      </c>
      <c r="K5609" s="2">
        <v>5400</v>
      </c>
      <c r="L5609" s="3" t="s">
        <v>64</v>
      </c>
      <c r="M5609" s="3" t="s">
        <v>430</v>
      </c>
      <c r="N5609" s="3" t="s">
        <v>60</v>
      </c>
      <c r="O5609" s="3"/>
      <c r="P5609" s="3"/>
      <c r="Q5609" s="3"/>
      <c r="R5609" s="3">
        <v>0</v>
      </c>
      <c r="S5609" s="3">
        <v>1</v>
      </c>
      <c r="T5609" s="2">
        <v>1</v>
      </c>
      <c r="U5609" s="3">
        <v>4.5899790837839599E-3</v>
      </c>
      <c r="V5609" s="3">
        <v>0</v>
      </c>
      <c r="W5609" s="3">
        <v>0</v>
      </c>
      <c r="X5609" s="3">
        <v>0</v>
      </c>
      <c r="Y5609" s="3">
        <v>0</v>
      </c>
      <c r="Z5609" s="3">
        <v>0</v>
      </c>
      <c r="AA5609" s="3">
        <v>0</v>
      </c>
      <c r="AB5609">
        <f t="shared" si="144"/>
        <v>0</v>
      </c>
      <c r="AC5609">
        <f t="shared" si="145"/>
        <v>0</v>
      </c>
    </row>
    <row r="5610" spans="1:29" x14ac:dyDescent="0.25">
      <c r="A5610" s="2">
        <v>5609</v>
      </c>
      <c r="B5610" s="3" t="s">
        <v>414</v>
      </c>
      <c r="C5610" s="3" t="s">
        <v>28</v>
      </c>
      <c r="D5610" s="3" t="s">
        <v>415</v>
      </c>
      <c r="E5610" s="3" t="s">
        <v>433</v>
      </c>
      <c r="F5610" s="3">
        <v>0.35</v>
      </c>
      <c r="G5610" s="3">
        <v>0.47</v>
      </c>
      <c r="H5610" s="3" t="s">
        <v>60</v>
      </c>
      <c r="I5610" s="2">
        <v>6120</v>
      </c>
      <c r="J5610" s="3" t="s">
        <v>63</v>
      </c>
      <c r="K5610" s="2">
        <v>6120</v>
      </c>
      <c r="L5610" s="3" t="s">
        <v>64</v>
      </c>
      <c r="M5610" s="3" t="s">
        <v>430</v>
      </c>
      <c r="N5610" s="3" t="s">
        <v>60</v>
      </c>
      <c r="O5610" s="3"/>
      <c r="P5610" s="3"/>
      <c r="Q5610" s="3"/>
      <c r="R5610" s="3">
        <v>0</v>
      </c>
      <c r="S5610" s="3">
        <v>1</v>
      </c>
      <c r="T5610" s="2">
        <v>3</v>
      </c>
      <c r="U5610" s="3">
        <v>4.0838477451082954E-2</v>
      </c>
      <c r="V5610" s="3">
        <v>0.25886554194678951</v>
      </c>
      <c r="W5610" s="3">
        <v>3.2358006860916139E-2</v>
      </c>
      <c r="X5610" s="3">
        <v>113.68380261349719</v>
      </c>
      <c r="Y5610" s="3">
        <v>0.25886554194678951</v>
      </c>
      <c r="Z5610" s="3">
        <v>3.235797825503272E-2</v>
      </c>
      <c r="AA5610" s="3">
        <v>113.68380261349719</v>
      </c>
      <c r="AB5610">
        <f t="shared" si="144"/>
        <v>0.25886554194678951</v>
      </c>
      <c r="AC5610">
        <f t="shared" si="145"/>
        <v>3.235797825503272E-2</v>
      </c>
    </row>
    <row r="5611" spans="1:29" x14ac:dyDescent="0.25">
      <c r="A5611" s="2">
        <v>5610</v>
      </c>
      <c r="B5611" s="3" t="s">
        <v>414</v>
      </c>
      <c r="C5611" s="3" t="s">
        <v>28</v>
      </c>
      <c r="D5611" s="3" t="s">
        <v>415</v>
      </c>
      <c r="E5611" s="3" t="s">
        <v>433</v>
      </c>
      <c r="F5611" s="3">
        <v>0.35</v>
      </c>
      <c r="G5611" s="3">
        <v>0.47</v>
      </c>
      <c r="H5611" s="3" t="s">
        <v>60</v>
      </c>
      <c r="I5611" s="2">
        <v>6170</v>
      </c>
      <c r="J5611" s="3" t="s">
        <v>94</v>
      </c>
      <c r="K5611" s="2">
        <v>6170</v>
      </c>
      <c r="L5611" s="3" t="s">
        <v>64</v>
      </c>
      <c r="M5611" s="3" t="s">
        <v>65</v>
      </c>
      <c r="N5611" s="3" t="s">
        <v>60</v>
      </c>
      <c r="O5611" s="3"/>
      <c r="P5611" s="3"/>
      <c r="Q5611" s="3"/>
      <c r="R5611" s="3">
        <v>0</v>
      </c>
      <c r="S5611" s="3">
        <v>1</v>
      </c>
      <c r="T5611" s="2">
        <v>4</v>
      </c>
      <c r="U5611" s="3">
        <v>0.25488708409333005</v>
      </c>
      <c r="V5611" s="3">
        <v>1.9796087710492467</v>
      </c>
      <c r="W5611" s="3">
        <v>0.23842199816507348</v>
      </c>
      <c r="X5611" s="3">
        <v>816.94107717296765</v>
      </c>
      <c r="Y5611" s="3">
        <v>1.9796087710492467</v>
      </c>
      <c r="Z5611" s="3">
        <v>0.23842178738967168</v>
      </c>
      <c r="AA5611" s="3">
        <v>816.94107717296765</v>
      </c>
      <c r="AB5611">
        <f t="shared" si="144"/>
        <v>1.9796087710492467</v>
      </c>
      <c r="AC5611">
        <f t="shared" si="145"/>
        <v>0.23842178738967168</v>
      </c>
    </row>
    <row r="5612" spans="1:29" x14ac:dyDescent="0.25">
      <c r="A5612" s="2">
        <v>5611</v>
      </c>
      <c r="B5612" s="3" t="s">
        <v>414</v>
      </c>
      <c r="C5612" s="3" t="s">
        <v>28</v>
      </c>
      <c r="D5612" s="3" t="s">
        <v>415</v>
      </c>
      <c r="E5612" s="3" t="s">
        <v>433</v>
      </c>
      <c r="F5612" s="3">
        <v>0.35</v>
      </c>
      <c r="G5612" s="3">
        <v>0.47</v>
      </c>
      <c r="H5612" s="3" t="s">
        <v>60</v>
      </c>
      <c r="I5612" s="2">
        <v>6170</v>
      </c>
      <c r="J5612" s="3" t="s">
        <v>94</v>
      </c>
      <c r="K5612" s="2">
        <v>6170</v>
      </c>
      <c r="L5612" s="3" t="s">
        <v>64</v>
      </c>
      <c r="M5612" s="3" t="s">
        <v>430</v>
      </c>
      <c r="N5612" s="3" t="s">
        <v>60</v>
      </c>
      <c r="O5612" s="3"/>
      <c r="P5612" s="3"/>
      <c r="Q5612" s="3"/>
      <c r="R5612" s="3">
        <v>0</v>
      </c>
      <c r="S5612" s="3">
        <v>1</v>
      </c>
      <c r="T5612" s="2">
        <v>22</v>
      </c>
      <c r="U5612" s="3">
        <v>1.9022079657542954</v>
      </c>
      <c r="V5612" s="3">
        <v>13.67948868664535</v>
      </c>
      <c r="W5612" s="3">
        <v>1.6235777048676654</v>
      </c>
      <c r="X5612" s="3">
        <v>5668.5600843923949</v>
      </c>
      <c r="Y5612" s="3">
        <v>13.67948868664535</v>
      </c>
      <c r="Z5612" s="3">
        <v>1.6235762695544611</v>
      </c>
      <c r="AA5612" s="3">
        <v>5668.5600843923949</v>
      </c>
      <c r="AB5612">
        <f t="shared" si="144"/>
        <v>13.67948868664535</v>
      </c>
      <c r="AC5612">
        <f t="shared" si="145"/>
        <v>1.6235762695544611</v>
      </c>
    </row>
    <row r="5613" spans="1:29" x14ac:dyDescent="0.25">
      <c r="A5613" s="2">
        <v>5612</v>
      </c>
      <c r="B5613" s="3" t="s">
        <v>414</v>
      </c>
      <c r="C5613" s="3" t="s">
        <v>28</v>
      </c>
      <c r="D5613" s="3" t="s">
        <v>415</v>
      </c>
      <c r="E5613" s="3" t="s">
        <v>433</v>
      </c>
      <c r="F5613" s="3">
        <v>0.35</v>
      </c>
      <c r="G5613" s="3">
        <v>0.47</v>
      </c>
      <c r="H5613" s="3" t="s">
        <v>60</v>
      </c>
      <c r="I5613" s="2">
        <v>6250</v>
      </c>
      <c r="J5613" s="3" t="s">
        <v>98</v>
      </c>
      <c r="K5613" s="2">
        <v>6250</v>
      </c>
      <c r="L5613" s="3" t="s">
        <v>64</v>
      </c>
      <c r="M5613" s="3" t="s">
        <v>65</v>
      </c>
      <c r="N5613" s="3" t="s">
        <v>60</v>
      </c>
      <c r="O5613" s="3"/>
      <c r="P5613" s="3"/>
      <c r="Q5613" s="3"/>
      <c r="R5613" s="3">
        <v>0</v>
      </c>
      <c r="S5613" s="3">
        <v>1</v>
      </c>
      <c r="T5613" s="2">
        <v>9</v>
      </c>
      <c r="U5613" s="3">
        <v>0.12074306236183351</v>
      </c>
      <c r="V5613" s="3">
        <v>0.71936747806341794</v>
      </c>
      <c r="W5613" s="3">
        <v>8.5878555526337996E-2</v>
      </c>
      <c r="X5613" s="3">
        <v>318.73916771026427</v>
      </c>
      <c r="Y5613" s="3">
        <v>0.71936747806341794</v>
      </c>
      <c r="Z5613" s="3">
        <v>8.5878479605965077E-2</v>
      </c>
      <c r="AA5613" s="3">
        <v>318.73916771026427</v>
      </c>
      <c r="AB5613">
        <f t="shared" si="144"/>
        <v>0.71936747806341794</v>
      </c>
      <c r="AC5613">
        <f t="shared" si="145"/>
        <v>8.5878479605965077E-2</v>
      </c>
    </row>
    <row r="5614" spans="1:29" x14ac:dyDescent="0.25">
      <c r="A5614" s="2">
        <v>5613</v>
      </c>
      <c r="B5614" s="3" t="s">
        <v>414</v>
      </c>
      <c r="C5614" s="3" t="s">
        <v>28</v>
      </c>
      <c r="D5614" s="3" t="s">
        <v>415</v>
      </c>
      <c r="E5614" s="3" t="s">
        <v>433</v>
      </c>
      <c r="F5614" s="3">
        <v>0.35</v>
      </c>
      <c r="G5614" s="3">
        <v>0.47</v>
      </c>
      <c r="H5614" s="3" t="s">
        <v>60</v>
      </c>
      <c r="I5614" s="2">
        <v>6250</v>
      </c>
      <c r="J5614" s="3" t="s">
        <v>98</v>
      </c>
      <c r="K5614" s="2">
        <v>6250</v>
      </c>
      <c r="L5614" s="3" t="s">
        <v>64</v>
      </c>
      <c r="M5614" s="3" t="s">
        <v>430</v>
      </c>
      <c r="N5614" s="3" t="s">
        <v>60</v>
      </c>
      <c r="O5614" s="3"/>
      <c r="P5614" s="3"/>
      <c r="Q5614" s="3"/>
      <c r="R5614" s="3">
        <v>0</v>
      </c>
      <c r="S5614" s="3">
        <v>1</v>
      </c>
      <c r="T5614" s="2">
        <v>6</v>
      </c>
      <c r="U5614" s="3">
        <v>9.2552524627306162E-2</v>
      </c>
      <c r="V5614" s="3">
        <v>0.76075016566682252</v>
      </c>
      <c r="W5614" s="3">
        <v>0.10031682949771739</v>
      </c>
      <c r="X5614" s="3">
        <v>347.87396042096628</v>
      </c>
      <c r="Y5614" s="3">
        <v>0.76075016566682252</v>
      </c>
      <c r="Z5614" s="3">
        <v>0.10031674081328344</v>
      </c>
      <c r="AA5614" s="3">
        <v>347.87396042096628</v>
      </c>
      <c r="AB5614">
        <f t="shared" si="144"/>
        <v>0.76075016566682252</v>
      </c>
      <c r="AC5614">
        <f t="shared" si="145"/>
        <v>0.10031674081328344</v>
      </c>
    </row>
    <row r="5615" spans="1:29" x14ac:dyDescent="0.25">
      <c r="A5615" s="2">
        <v>5614</v>
      </c>
      <c r="B5615" s="3" t="s">
        <v>414</v>
      </c>
      <c r="C5615" s="3" t="s">
        <v>28</v>
      </c>
      <c r="D5615" s="3" t="s">
        <v>415</v>
      </c>
      <c r="E5615" s="3" t="s">
        <v>433</v>
      </c>
      <c r="F5615" s="3">
        <v>0.35</v>
      </c>
      <c r="G5615" s="3">
        <v>0.47</v>
      </c>
      <c r="H5615" s="3" t="s">
        <v>60</v>
      </c>
      <c r="I5615" s="2">
        <v>6300</v>
      </c>
      <c r="J5615" s="3" t="s">
        <v>99</v>
      </c>
      <c r="K5615" s="2">
        <v>6300</v>
      </c>
      <c r="L5615" s="3" t="s">
        <v>64</v>
      </c>
      <c r="M5615" s="3" t="s">
        <v>430</v>
      </c>
      <c r="N5615" s="3" t="s">
        <v>60</v>
      </c>
      <c r="O5615" s="3"/>
      <c r="P5615" s="3"/>
      <c r="Q5615" s="3"/>
      <c r="R5615" s="3">
        <v>0</v>
      </c>
      <c r="S5615" s="3">
        <v>1</v>
      </c>
      <c r="T5615" s="2">
        <v>4</v>
      </c>
      <c r="U5615" s="3">
        <v>0.21812728358703162</v>
      </c>
      <c r="V5615" s="3">
        <v>1.3560023642840382</v>
      </c>
      <c r="W5615" s="3">
        <v>0.14464501098344251</v>
      </c>
      <c r="X5615" s="3">
        <v>547.4649872393851</v>
      </c>
      <c r="Y5615" s="3">
        <v>1.3560023642840382</v>
      </c>
      <c r="Z5615" s="3">
        <v>0.14464488311097082</v>
      </c>
      <c r="AA5615" s="3">
        <v>547.4649872393851</v>
      </c>
      <c r="AB5615">
        <f t="shared" si="144"/>
        <v>1.3560023642840382</v>
      </c>
      <c r="AC5615">
        <f t="shared" si="145"/>
        <v>0.14464488311097082</v>
      </c>
    </row>
    <row r="5616" spans="1:29" x14ac:dyDescent="0.25">
      <c r="A5616" s="2">
        <v>5615</v>
      </c>
      <c r="B5616" s="3" t="s">
        <v>414</v>
      </c>
      <c r="C5616" s="3" t="s">
        <v>28</v>
      </c>
      <c r="D5616" s="3" t="s">
        <v>415</v>
      </c>
      <c r="E5616" s="3" t="s">
        <v>433</v>
      </c>
      <c r="F5616" s="3">
        <v>0.35</v>
      </c>
      <c r="G5616" s="3">
        <v>0.47</v>
      </c>
      <c r="H5616" s="3" t="s">
        <v>60</v>
      </c>
      <c r="I5616" s="2">
        <v>6430</v>
      </c>
      <c r="J5616" s="3" t="s">
        <v>102</v>
      </c>
      <c r="K5616" s="2">
        <v>6430</v>
      </c>
      <c r="L5616" s="3" t="s">
        <v>64</v>
      </c>
      <c r="M5616" s="3" t="s">
        <v>430</v>
      </c>
      <c r="N5616" s="3" t="s">
        <v>60</v>
      </c>
      <c r="O5616" s="3"/>
      <c r="P5616" s="3"/>
      <c r="Q5616" s="3"/>
      <c r="R5616" s="3">
        <v>0</v>
      </c>
      <c r="S5616" s="3">
        <v>1</v>
      </c>
      <c r="T5616" s="2">
        <v>7</v>
      </c>
      <c r="U5616" s="3">
        <v>0.35473045677394116</v>
      </c>
      <c r="V5616" s="3">
        <v>1.9407973679539814</v>
      </c>
      <c r="W5616" s="3">
        <v>0.20490087302678872</v>
      </c>
      <c r="X5616" s="3">
        <v>934.52820187506904</v>
      </c>
      <c r="Y5616" s="3">
        <v>1.9407973679539814</v>
      </c>
      <c r="Z5616" s="3">
        <v>0.20490069188551818</v>
      </c>
      <c r="AA5616" s="3">
        <v>934.52820187506904</v>
      </c>
      <c r="AB5616">
        <f t="shared" si="144"/>
        <v>1.9407973679539814</v>
      </c>
      <c r="AC5616">
        <f t="shared" si="145"/>
        <v>0.20490069188551818</v>
      </c>
    </row>
    <row r="5617" spans="1:29" x14ac:dyDescent="0.25">
      <c r="A5617" s="2">
        <v>5616</v>
      </c>
      <c r="B5617" s="3" t="s">
        <v>414</v>
      </c>
      <c r="C5617" s="3" t="s">
        <v>28</v>
      </c>
      <c r="D5617" s="3" t="s">
        <v>415</v>
      </c>
      <c r="E5617" s="3" t="s">
        <v>433</v>
      </c>
      <c r="F5617" s="3">
        <v>0.35</v>
      </c>
      <c r="G5617" s="3">
        <v>0.47</v>
      </c>
      <c r="H5617" s="3" t="s">
        <v>60</v>
      </c>
      <c r="I5617" s="2">
        <v>6460</v>
      </c>
      <c r="J5617" s="3" t="s">
        <v>104</v>
      </c>
      <c r="K5617" s="2">
        <v>6460</v>
      </c>
      <c r="L5617" s="3" t="s">
        <v>64</v>
      </c>
      <c r="M5617" s="3" t="s">
        <v>430</v>
      </c>
      <c r="N5617" s="3" t="s">
        <v>60</v>
      </c>
      <c r="O5617" s="3"/>
      <c r="P5617" s="3"/>
      <c r="Q5617" s="3"/>
      <c r="R5617" s="3">
        <v>0</v>
      </c>
      <c r="S5617" s="3">
        <v>1</v>
      </c>
      <c r="T5617" s="2">
        <v>16</v>
      </c>
      <c r="U5617" s="3">
        <v>0.4563946359859079</v>
      </c>
      <c r="V5617" s="3">
        <v>3.0876467363195501</v>
      </c>
      <c r="W5617" s="3">
        <v>0.33546350799947033</v>
      </c>
      <c r="X5617" s="3">
        <v>1257.0169243970265</v>
      </c>
      <c r="Y5617" s="3">
        <v>3.0876467363195501</v>
      </c>
      <c r="Z5617" s="3">
        <v>0.33546321143515972</v>
      </c>
      <c r="AA5617" s="3">
        <v>1257.0169243970265</v>
      </c>
      <c r="AB5617">
        <f t="shared" si="144"/>
        <v>3.0876467363195501</v>
      </c>
      <c r="AC5617">
        <f t="shared" si="145"/>
        <v>0.33546321143515972</v>
      </c>
    </row>
    <row r="5618" spans="1:29" x14ac:dyDescent="0.25">
      <c r="A5618" s="2">
        <v>5617</v>
      </c>
      <c r="B5618" s="3" t="s">
        <v>414</v>
      </c>
      <c r="C5618" s="3" t="s">
        <v>28</v>
      </c>
      <c r="D5618" s="3" t="s">
        <v>415</v>
      </c>
      <c r="E5618" s="3" t="s">
        <v>433</v>
      </c>
      <c r="F5618" s="3">
        <v>0.35</v>
      </c>
      <c r="G5618" s="3">
        <v>0.47</v>
      </c>
      <c r="H5618" s="3" t="s">
        <v>60</v>
      </c>
      <c r="I5618" s="2">
        <v>8120</v>
      </c>
      <c r="J5618" s="3" t="s">
        <v>56</v>
      </c>
      <c r="K5618" s="2">
        <v>8120</v>
      </c>
      <c r="L5618" s="3"/>
      <c r="M5618" s="3" t="s">
        <v>430</v>
      </c>
      <c r="N5618" s="3" t="s">
        <v>60</v>
      </c>
      <c r="O5618" s="3"/>
      <c r="P5618" s="3"/>
      <c r="Q5618" s="3"/>
      <c r="R5618" s="3">
        <v>0</v>
      </c>
      <c r="S5618" s="3">
        <v>1</v>
      </c>
      <c r="T5618" s="2">
        <v>2</v>
      </c>
      <c r="U5618" s="3">
        <v>8.4110034720629098E-2</v>
      </c>
      <c r="V5618" s="3">
        <v>0.72548535093108002</v>
      </c>
      <c r="W5618" s="3">
        <v>9.6648822684695657E-2</v>
      </c>
      <c r="X5618" s="3">
        <v>307.88314744540958</v>
      </c>
      <c r="Y5618" s="3">
        <v>0.72548535093108002</v>
      </c>
      <c r="Z5618" s="3">
        <v>9.6648737242938418E-2</v>
      </c>
      <c r="AA5618" s="3">
        <v>307.88314744540958</v>
      </c>
      <c r="AB5618">
        <f t="shared" si="144"/>
        <v>0.72548535093108002</v>
      </c>
      <c r="AC5618">
        <f t="shared" si="145"/>
        <v>9.6648737242938418E-2</v>
      </c>
    </row>
    <row r="5619" spans="1:29" x14ac:dyDescent="0.25">
      <c r="A5619" s="2">
        <v>5618</v>
      </c>
      <c r="B5619" s="3" t="s">
        <v>414</v>
      </c>
      <c r="C5619" s="3" t="s">
        <v>28</v>
      </c>
      <c r="D5619" s="3" t="s">
        <v>415</v>
      </c>
      <c r="E5619" s="3" t="s">
        <v>433</v>
      </c>
      <c r="F5619" s="3">
        <v>0.35</v>
      </c>
      <c r="G5619" s="3">
        <v>0.47</v>
      </c>
      <c r="H5619" s="3" t="s">
        <v>60</v>
      </c>
      <c r="I5619" s="2">
        <v>8140</v>
      </c>
      <c r="J5619" s="3" t="s">
        <v>57</v>
      </c>
      <c r="K5619" s="2">
        <v>8140</v>
      </c>
      <c r="L5619" s="3"/>
      <c r="M5619" s="3" t="s">
        <v>65</v>
      </c>
      <c r="N5619" s="3" t="s">
        <v>60</v>
      </c>
      <c r="O5619" s="3"/>
      <c r="P5619" s="3"/>
      <c r="Q5619" s="3"/>
      <c r="R5619" s="3">
        <v>0</v>
      </c>
      <c r="S5619" s="3">
        <v>1</v>
      </c>
      <c r="T5619" s="2">
        <v>91</v>
      </c>
      <c r="U5619" s="3">
        <v>25.355320635994115</v>
      </c>
      <c r="V5619" s="3">
        <v>214.27476810251207</v>
      </c>
      <c r="W5619" s="3">
        <v>27.639352343241747</v>
      </c>
      <c r="X5619" s="3">
        <v>92619.810214992845</v>
      </c>
      <c r="Y5619" s="3">
        <v>214.27476810251207</v>
      </c>
      <c r="Z5619" s="3">
        <v>27.639327908853879</v>
      </c>
      <c r="AA5619" s="3">
        <v>92619.810214992845</v>
      </c>
      <c r="AB5619">
        <f t="shared" si="144"/>
        <v>214.27476810251207</v>
      </c>
      <c r="AC5619">
        <f t="shared" si="145"/>
        <v>27.639327908853879</v>
      </c>
    </row>
    <row r="5620" spans="1:29" x14ac:dyDescent="0.25">
      <c r="A5620" s="2">
        <v>5619</v>
      </c>
      <c r="B5620" s="3" t="s">
        <v>414</v>
      </c>
      <c r="C5620" s="3" t="s">
        <v>28</v>
      </c>
      <c r="D5620" s="3" t="s">
        <v>415</v>
      </c>
      <c r="E5620" s="3" t="s">
        <v>433</v>
      </c>
      <c r="F5620" s="3">
        <v>0.35</v>
      </c>
      <c r="G5620" s="3">
        <v>0.47</v>
      </c>
      <c r="H5620" s="3" t="s">
        <v>60</v>
      </c>
      <c r="I5620" s="2">
        <v>8140</v>
      </c>
      <c r="J5620" s="3" t="s">
        <v>57</v>
      </c>
      <c r="K5620" s="2">
        <v>8140</v>
      </c>
      <c r="L5620" s="3"/>
      <c r="M5620" s="3" t="s">
        <v>430</v>
      </c>
      <c r="N5620" s="3" t="s">
        <v>60</v>
      </c>
      <c r="O5620" s="3"/>
      <c r="P5620" s="3"/>
      <c r="Q5620" s="3"/>
      <c r="R5620" s="3">
        <v>0</v>
      </c>
      <c r="S5620" s="3">
        <v>1</v>
      </c>
      <c r="T5620" s="2">
        <v>477</v>
      </c>
      <c r="U5620" s="3">
        <v>93.406713252480429</v>
      </c>
      <c r="V5620" s="3">
        <v>829.58903145683075</v>
      </c>
      <c r="W5620" s="3">
        <v>109.47535567884414</v>
      </c>
      <c r="X5620" s="3">
        <v>339332.90894495742</v>
      </c>
      <c r="Y5620" s="3">
        <v>829.58903145683075</v>
      </c>
      <c r="Z5620" s="3">
        <v>109.47525889787502</v>
      </c>
      <c r="AA5620" s="3">
        <v>339332.90894495742</v>
      </c>
      <c r="AB5620">
        <f t="shared" si="144"/>
        <v>829.58903145683075</v>
      </c>
      <c r="AC5620">
        <f t="shared" si="145"/>
        <v>109.47525889787502</v>
      </c>
    </row>
    <row r="5621" spans="1:29" x14ac:dyDescent="0.25">
      <c r="A5621" s="2">
        <v>5620</v>
      </c>
      <c r="B5621" s="3" t="s">
        <v>414</v>
      </c>
      <c r="C5621" s="3" t="s">
        <v>28</v>
      </c>
      <c r="D5621" s="3" t="s">
        <v>415</v>
      </c>
      <c r="E5621" s="3" t="s">
        <v>433</v>
      </c>
      <c r="F5621" s="3">
        <v>0.35</v>
      </c>
      <c r="G5621" s="3">
        <v>0.47</v>
      </c>
      <c r="H5621" s="3" t="s">
        <v>60</v>
      </c>
      <c r="I5621" s="2">
        <v>8180</v>
      </c>
      <c r="J5621" s="3" t="s">
        <v>155</v>
      </c>
      <c r="K5621" s="2">
        <v>8180</v>
      </c>
      <c r="L5621" s="3"/>
      <c r="M5621" s="3" t="s">
        <v>430</v>
      </c>
      <c r="N5621" s="3" t="s">
        <v>60</v>
      </c>
      <c r="O5621" s="3"/>
      <c r="P5621" s="3"/>
      <c r="Q5621" s="3"/>
      <c r="R5621" s="3">
        <v>0</v>
      </c>
      <c r="S5621" s="3">
        <v>1</v>
      </c>
      <c r="T5621" s="2">
        <v>8</v>
      </c>
      <c r="U5621" s="3">
        <v>3.6776699084788561E-2</v>
      </c>
      <c r="V5621" s="3">
        <v>0.33589031097864946</v>
      </c>
      <c r="W5621" s="3">
        <v>4.4869300901103838E-2</v>
      </c>
      <c r="X5621" s="3">
        <v>144.0810552461019</v>
      </c>
      <c r="Y5621" s="3">
        <v>0.33589031097864946</v>
      </c>
      <c r="Z5621" s="3">
        <v>4.4869261234693189E-2</v>
      </c>
      <c r="AA5621" s="3">
        <v>144.0810552461019</v>
      </c>
      <c r="AB5621">
        <f t="shared" si="144"/>
        <v>0.33589031097864946</v>
      </c>
      <c r="AC5621">
        <f t="shared" si="145"/>
        <v>4.4869261234693189E-2</v>
      </c>
    </row>
    <row r="5622" spans="1:29" x14ac:dyDescent="0.25">
      <c r="A5622" s="2">
        <v>5621</v>
      </c>
      <c r="B5622" s="3" t="s">
        <v>414</v>
      </c>
      <c r="C5622" s="3" t="s">
        <v>28</v>
      </c>
      <c r="D5622" s="3" t="s">
        <v>415</v>
      </c>
      <c r="E5622" s="3" t="s">
        <v>433</v>
      </c>
      <c r="F5622" s="3">
        <v>0.35</v>
      </c>
      <c r="G5622" s="3">
        <v>0.47</v>
      </c>
      <c r="H5622" s="3" t="s">
        <v>60</v>
      </c>
      <c r="I5622" s="2">
        <v>8220</v>
      </c>
      <c r="J5622" s="3" t="s">
        <v>138</v>
      </c>
      <c r="K5622" s="2">
        <v>8220</v>
      </c>
      <c r="L5622" s="3"/>
      <c r="M5622" s="3" t="s">
        <v>430</v>
      </c>
      <c r="N5622" s="3" t="s">
        <v>60</v>
      </c>
      <c r="O5622" s="3"/>
      <c r="P5622" s="3"/>
      <c r="Q5622" s="3"/>
      <c r="R5622" s="3">
        <v>0</v>
      </c>
      <c r="S5622" s="3">
        <v>1</v>
      </c>
      <c r="T5622" s="2">
        <v>2</v>
      </c>
      <c r="U5622" s="3">
        <v>9.0020686327526399E-6</v>
      </c>
      <c r="V5622" s="3">
        <v>9.5372373086466161E-5</v>
      </c>
      <c r="W5622" s="3">
        <v>1.2869269523201385E-5</v>
      </c>
      <c r="X5622" s="3">
        <v>3.5972068165394611E-2</v>
      </c>
      <c r="Y5622" s="3">
        <v>9.5372373086466161E-5</v>
      </c>
      <c r="Z5622" s="3">
        <v>1.2869258146208211E-5</v>
      </c>
      <c r="AA5622" s="3">
        <v>3.5972068165394611E-2</v>
      </c>
      <c r="AB5622">
        <f t="shared" si="144"/>
        <v>9.5372373086466161E-5</v>
      </c>
      <c r="AC5622">
        <f t="shared" si="145"/>
        <v>1.2869258146208211E-5</v>
      </c>
    </row>
    <row r="5623" spans="1:29" x14ac:dyDescent="0.25">
      <c r="A5623" s="2">
        <v>5622</v>
      </c>
      <c r="B5623" s="3" t="s">
        <v>414</v>
      </c>
      <c r="C5623" s="3" t="s">
        <v>28</v>
      </c>
      <c r="D5623" s="3" t="s">
        <v>415</v>
      </c>
      <c r="E5623" s="3" t="s">
        <v>433</v>
      </c>
      <c r="F5623" s="3">
        <v>0.35</v>
      </c>
      <c r="G5623" s="3">
        <v>0.47</v>
      </c>
      <c r="H5623" s="3" t="s">
        <v>35</v>
      </c>
      <c r="I5623" s="2">
        <v>1750</v>
      </c>
      <c r="J5623" s="3" t="s">
        <v>51</v>
      </c>
      <c r="K5623" s="2">
        <v>1750</v>
      </c>
      <c r="L5623" s="3"/>
      <c r="M5623" s="3" t="s">
        <v>34</v>
      </c>
      <c r="N5623" s="3" t="s">
        <v>35</v>
      </c>
      <c r="O5623" s="3"/>
      <c r="P5623" s="3"/>
      <c r="Q5623" s="3"/>
      <c r="R5623" s="3">
        <v>0</v>
      </c>
      <c r="S5623" s="3">
        <v>1</v>
      </c>
      <c r="T5623" s="2">
        <v>2979</v>
      </c>
      <c r="U5623" s="3">
        <v>1236.4190930931511</v>
      </c>
      <c r="V5623" s="3">
        <v>9123.1041592143993</v>
      </c>
      <c r="W5623" s="3">
        <v>1191.0485780745485</v>
      </c>
      <c r="X5623" s="3">
        <v>4091067.2265056483</v>
      </c>
      <c r="Y5623" s="3">
        <v>9123.1041592143993</v>
      </c>
      <c r="Z5623" s="3">
        <v>1191.047525135876</v>
      </c>
      <c r="AA5623" s="3">
        <v>4091067.2265056483</v>
      </c>
      <c r="AB5623">
        <f t="shared" si="144"/>
        <v>9123.1041592143993</v>
      </c>
      <c r="AC5623">
        <f t="shared" si="145"/>
        <v>1191.047525135876</v>
      </c>
    </row>
    <row r="5624" spans="1:29" x14ac:dyDescent="0.25">
      <c r="A5624" s="2">
        <v>5623</v>
      </c>
      <c r="B5624" s="3" t="s">
        <v>414</v>
      </c>
      <c r="C5624" s="3" t="s">
        <v>28</v>
      </c>
      <c r="D5624" s="3" t="s">
        <v>415</v>
      </c>
      <c r="E5624" s="3" t="s">
        <v>433</v>
      </c>
      <c r="F5624" s="3">
        <v>0.35</v>
      </c>
      <c r="G5624" s="3">
        <v>0.47</v>
      </c>
      <c r="H5624" s="3" t="s">
        <v>35</v>
      </c>
      <c r="I5624" s="2">
        <v>1750</v>
      </c>
      <c r="J5624" s="3" t="s">
        <v>51</v>
      </c>
      <c r="K5624" s="2">
        <v>1750</v>
      </c>
      <c r="L5624" s="3"/>
      <c r="M5624" s="3" t="s">
        <v>34</v>
      </c>
      <c r="N5624" s="3" t="s">
        <v>35</v>
      </c>
      <c r="O5624" s="3"/>
      <c r="P5624" s="3"/>
      <c r="Q5624" s="3" t="s">
        <v>67</v>
      </c>
      <c r="R5624" s="3">
        <v>0</v>
      </c>
      <c r="S5624" s="3">
        <v>1</v>
      </c>
      <c r="T5624" s="2">
        <v>1</v>
      </c>
      <c r="U5624" s="3">
        <v>1.51352224641237E-8</v>
      </c>
      <c r="V5624" s="3">
        <v>1.2476010165819154E-7</v>
      </c>
      <c r="W5624" s="3">
        <v>1.6372895511469807E-8</v>
      </c>
      <c r="X5624" s="3">
        <v>5.5337195584781514E-5</v>
      </c>
      <c r="Y5624" s="3">
        <v>1.2476010165819154E-7</v>
      </c>
      <c r="Z5624" s="3">
        <v>1.63728810371191E-8</v>
      </c>
      <c r="AA5624" s="3">
        <v>5.5337195584781514E-5</v>
      </c>
      <c r="AB5624">
        <f t="shared" si="144"/>
        <v>1.2476010165819154E-7</v>
      </c>
      <c r="AC5624">
        <f t="shared" si="145"/>
        <v>1.63728810371191E-8</v>
      </c>
    </row>
    <row r="5625" spans="1:29" x14ac:dyDescent="0.25">
      <c r="A5625" s="2">
        <v>5624</v>
      </c>
      <c r="B5625" s="3" t="s">
        <v>414</v>
      </c>
      <c r="C5625" s="3" t="s">
        <v>28</v>
      </c>
      <c r="D5625" s="3" t="s">
        <v>415</v>
      </c>
      <c r="E5625" s="3" t="s">
        <v>433</v>
      </c>
      <c r="F5625" s="3">
        <v>0.35</v>
      </c>
      <c r="G5625" s="3">
        <v>0.47</v>
      </c>
      <c r="H5625" s="3" t="s">
        <v>35</v>
      </c>
      <c r="I5625" s="2">
        <v>1840</v>
      </c>
      <c r="J5625" s="3" t="s">
        <v>137</v>
      </c>
      <c r="K5625" s="2">
        <v>1840</v>
      </c>
      <c r="L5625" s="3"/>
      <c r="M5625" s="3" t="s">
        <v>34</v>
      </c>
      <c r="N5625" s="3" t="s">
        <v>35</v>
      </c>
      <c r="O5625" s="3"/>
      <c r="P5625" s="3"/>
      <c r="Q5625" s="3"/>
      <c r="R5625" s="3">
        <v>0</v>
      </c>
      <c r="S5625" s="3">
        <v>1</v>
      </c>
      <c r="T5625" s="2">
        <v>4</v>
      </c>
      <c r="U5625" s="3">
        <v>0.79831666517144961</v>
      </c>
      <c r="V5625" s="3">
        <v>6.0857489610119337</v>
      </c>
      <c r="W5625" s="3">
        <v>0.74928644388007271</v>
      </c>
      <c r="X5625" s="3">
        <v>2838.3612673106372</v>
      </c>
      <c r="Y5625" s="3">
        <v>6.0857489610119337</v>
      </c>
      <c r="Z5625" s="3">
        <v>0.74928578147831315</v>
      </c>
      <c r="AA5625" s="3">
        <v>2838.3612673106372</v>
      </c>
      <c r="AB5625">
        <f t="shared" si="144"/>
        <v>6.0857489610119337</v>
      </c>
      <c r="AC5625">
        <f t="shared" si="145"/>
        <v>0.74928578147831315</v>
      </c>
    </row>
    <row r="5626" spans="1:29" x14ac:dyDescent="0.25">
      <c r="A5626" s="2">
        <v>5625</v>
      </c>
      <c r="B5626" s="3" t="s">
        <v>414</v>
      </c>
      <c r="C5626" s="3" t="s">
        <v>28</v>
      </c>
      <c r="D5626" s="3" t="s">
        <v>415</v>
      </c>
      <c r="E5626" s="3" t="s">
        <v>433</v>
      </c>
      <c r="F5626" s="3">
        <v>0.35</v>
      </c>
      <c r="G5626" s="3">
        <v>0.47</v>
      </c>
      <c r="H5626" s="3" t="s">
        <v>35</v>
      </c>
      <c r="I5626" s="2">
        <v>1840</v>
      </c>
      <c r="J5626" s="3" t="s">
        <v>137</v>
      </c>
      <c r="K5626" s="2">
        <v>1840</v>
      </c>
      <c r="L5626" s="3"/>
      <c r="M5626" s="3" t="s">
        <v>431</v>
      </c>
      <c r="N5626" s="3" t="s">
        <v>35</v>
      </c>
      <c r="O5626" s="3"/>
      <c r="P5626" s="3"/>
      <c r="Q5626" s="3"/>
      <c r="R5626" s="3">
        <v>0</v>
      </c>
      <c r="S5626" s="3">
        <v>1</v>
      </c>
      <c r="T5626" s="2">
        <v>1</v>
      </c>
      <c r="U5626" s="3">
        <v>4.1749584399449098E-2</v>
      </c>
      <c r="V5626" s="3">
        <v>0.31928598319610635</v>
      </c>
      <c r="W5626" s="3">
        <v>4.0119326563974496E-2</v>
      </c>
      <c r="X5626" s="3">
        <v>151.19457129789953</v>
      </c>
      <c r="Y5626" s="3">
        <v>0.31928598319610635</v>
      </c>
      <c r="Z5626" s="3">
        <v>4.0119291096747299E-2</v>
      </c>
      <c r="AA5626" s="3">
        <v>151.19457129789953</v>
      </c>
      <c r="AB5626">
        <f t="shared" si="144"/>
        <v>0.31928598319610635</v>
      </c>
      <c r="AC5626">
        <f t="shared" si="145"/>
        <v>4.0119291096747299E-2</v>
      </c>
    </row>
    <row r="5627" spans="1:29" x14ac:dyDescent="0.25">
      <c r="A5627" s="2">
        <v>5626</v>
      </c>
      <c r="B5627" s="3" t="s">
        <v>414</v>
      </c>
      <c r="C5627" s="3" t="s">
        <v>28</v>
      </c>
      <c r="D5627" s="3" t="s">
        <v>415</v>
      </c>
      <c r="E5627" s="3" t="s">
        <v>433</v>
      </c>
      <c r="F5627" s="3">
        <v>0.35</v>
      </c>
      <c r="G5627" s="3">
        <v>0.47</v>
      </c>
      <c r="H5627" s="3" t="s">
        <v>35</v>
      </c>
      <c r="I5627" s="2">
        <v>7410</v>
      </c>
      <c r="J5627" s="3" t="s">
        <v>150</v>
      </c>
      <c r="K5627" s="2">
        <v>7410</v>
      </c>
      <c r="L5627" s="3"/>
      <c r="M5627" s="3" t="s">
        <v>34</v>
      </c>
      <c r="N5627" s="3" t="s">
        <v>35</v>
      </c>
      <c r="O5627" s="3"/>
      <c r="P5627" s="3"/>
      <c r="Q5627" s="3"/>
      <c r="R5627" s="3">
        <v>0</v>
      </c>
      <c r="S5627" s="3">
        <v>1</v>
      </c>
      <c r="T5627" s="2">
        <v>80</v>
      </c>
      <c r="U5627" s="3">
        <v>20.993654364685497</v>
      </c>
      <c r="V5627" s="3">
        <v>27.255111035612007</v>
      </c>
      <c r="W5627" s="3">
        <v>1.8607386099377439</v>
      </c>
      <c r="X5627" s="3">
        <v>23092.045000408678</v>
      </c>
      <c r="Y5627" s="3">
        <v>27.255111035612007</v>
      </c>
      <c r="Z5627" s="3">
        <v>1.8607369649639969</v>
      </c>
      <c r="AA5627" s="3">
        <v>23092.045000408678</v>
      </c>
      <c r="AB5627">
        <f t="shared" si="144"/>
        <v>27.255111035612007</v>
      </c>
      <c r="AC5627">
        <f t="shared" si="145"/>
        <v>1.8607369649639969</v>
      </c>
    </row>
    <row r="5628" spans="1:29" x14ac:dyDescent="0.25">
      <c r="A5628" s="2">
        <v>5627</v>
      </c>
      <c r="B5628" s="3" t="s">
        <v>414</v>
      </c>
      <c r="C5628" s="3" t="s">
        <v>28</v>
      </c>
      <c r="D5628" s="3" t="s">
        <v>415</v>
      </c>
      <c r="E5628" s="3" t="s">
        <v>433</v>
      </c>
      <c r="F5628" s="3">
        <v>0.35</v>
      </c>
      <c r="G5628" s="3">
        <v>0.47</v>
      </c>
      <c r="H5628" s="3" t="s">
        <v>35</v>
      </c>
      <c r="I5628" s="2">
        <v>7430</v>
      </c>
      <c r="J5628" s="3" t="s">
        <v>55</v>
      </c>
      <c r="K5628" s="2">
        <v>7430</v>
      </c>
      <c r="L5628" s="3"/>
      <c r="M5628" s="3" t="s">
        <v>34</v>
      </c>
      <c r="N5628" s="3" t="s">
        <v>35</v>
      </c>
      <c r="O5628" s="3"/>
      <c r="P5628" s="3"/>
      <c r="Q5628" s="3"/>
      <c r="R5628" s="3">
        <v>0</v>
      </c>
      <c r="S5628" s="3">
        <v>1</v>
      </c>
      <c r="T5628" s="2">
        <v>1767</v>
      </c>
      <c r="U5628" s="3">
        <v>240.08434870226546</v>
      </c>
      <c r="V5628" s="3">
        <v>783.61752771478803</v>
      </c>
      <c r="W5628" s="3">
        <v>85.788205653585436</v>
      </c>
      <c r="X5628" s="3">
        <v>355684.7996757151</v>
      </c>
      <c r="Y5628" s="3">
        <v>783.61752771478803</v>
      </c>
      <c r="Z5628" s="3">
        <v>85.788129813085675</v>
      </c>
      <c r="AA5628" s="3">
        <v>355684.7996757151</v>
      </c>
      <c r="AB5628">
        <f t="shared" si="144"/>
        <v>783.61752771478803</v>
      </c>
      <c r="AC5628">
        <f t="shared" si="145"/>
        <v>85.788129813085675</v>
      </c>
    </row>
    <row r="5629" spans="1:29" x14ac:dyDescent="0.25">
      <c r="A5629" s="2">
        <v>5628</v>
      </c>
      <c r="B5629" s="3" t="s">
        <v>414</v>
      </c>
      <c r="C5629" s="3" t="s">
        <v>28</v>
      </c>
      <c r="D5629" s="3" t="s">
        <v>415</v>
      </c>
      <c r="E5629" s="3" t="s">
        <v>433</v>
      </c>
      <c r="F5629" s="3">
        <v>0.35</v>
      </c>
      <c r="G5629" s="3">
        <v>0.47</v>
      </c>
      <c r="H5629" s="3" t="s">
        <v>35</v>
      </c>
      <c r="I5629" s="2">
        <v>7430</v>
      </c>
      <c r="J5629" s="3" t="s">
        <v>55</v>
      </c>
      <c r="K5629" s="2">
        <v>7430</v>
      </c>
      <c r="L5629" s="3"/>
      <c r="M5629" s="3" t="s">
        <v>34</v>
      </c>
      <c r="N5629" s="3" t="s">
        <v>35</v>
      </c>
      <c r="O5629" s="3"/>
      <c r="P5629" s="3"/>
      <c r="Q5629" s="3" t="s">
        <v>380</v>
      </c>
      <c r="R5629" s="3">
        <v>0</v>
      </c>
      <c r="S5629" s="3">
        <v>1</v>
      </c>
      <c r="T5629" s="2">
        <v>31</v>
      </c>
      <c r="U5629" s="3">
        <v>1.6489573624022091E-3</v>
      </c>
      <c r="V5629" s="3">
        <v>3.4211042383351961E-3</v>
      </c>
      <c r="W5629" s="3">
        <v>3.8364486960060782E-4</v>
      </c>
      <c r="X5629" s="3">
        <v>1.5977621286823476</v>
      </c>
      <c r="Y5629" s="3">
        <v>3.4211042383351961E-3</v>
      </c>
      <c r="Z5629" s="3">
        <v>3.8364453044187997E-4</v>
      </c>
      <c r="AA5629" s="3">
        <v>1.5977621286823476</v>
      </c>
      <c r="AB5629">
        <f t="shared" si="144"/>
        <v>3.4211042383351961E-3</v>
      </c>
      <c r="AC5629">
        <f t="shared" si="145"/>
        <v>3.8364453044187997E-4</v>
      </c>
    </row>
    <row r="5630" spans="1:29" x14ac:dyDescent="0.25">
      <c r="A5630" s="2">
        <v>5629</v>
      </c>
      <c r="B5630" s="3" t="s">
        <v>414</v>
      </c>
      <c r="C5630" s="3" t="s">
        <v>28</v>
      </c>
      <c r="D5630" s="3" t="s">
        <v>415</v>
      </c>
      <c r="E5630" s="3" t="s">
        <v>433</v>
      </c>
      <c r="F5630" s="3">
        <v>0.35</v>
      </c>
      <c r="G5630" s="3">
        <v>0.47</v>
      </c>
      <c r="H5630" s="3" t="s">
        <v>35</v>
      </c>
      <c r="I5630" s="2">
        <v>7430</v>
      </c>
      <c r="J5630" s="3" t="s">
        <v>55</v>
      </c>
      <c r="K5630" s="2">
        <v>7430</v>
      </c>
      <c r="L5630" s="3"/>
      <c r="M5630" s="3" t="s">
        <v>34</v>
      </c>
      <c r="N5630" s="3" t="s">
        <v>35</v>
      </c>
      <c r="O5630" s="3"/>
      <c r="P5630" s="3"/>
      <c r="Q5630" s="3" t="s">
        <v>67</v>
      </c>
      <c r="R5630" s="3">
        <v>0</v>
      </c>
      <c r="S5630" s="3">
        <v>1</v>
      </c>
      <c r="T5630" s="2">
        <v>63</v>
      </c>
      <c r="U5630" s="3">
        <v>4.3774745899074815E-3</v>
      </c>
      <c r="V5630" s="3">
        <v>1.462172802788091E-2</v>
      </c>
      <c r="W5630" s="3">
        <v>1.2784549471424309E-3</v>
      </c>
      <c r="X5630" s="3">
        <v>5.7121038211002189</v>
      </c>
      <c r="Y5630" s="3">
        <v>1.462172802788091E-2</v>
      </c>
      <c r="Z5630" s="3">
        <v>1.2784538169327299E-3</v>
      </c>
      <c r="AA5630" s="3">
        <v>5.7121038211002189</v>
      </c>
      <c r="AB5630">
        <f t="shared" si="144"/>
        <v>1.462172802788091E-2</v>
      </c>
      <c r="AC5630">
        <f t="shared" si="145"/>
        <v>1.2784538169327299E-3</v>
      </c>
    </row>
    <row r="5631" spans="1:29" x14ac:dyDescent="0.25">
      <c r="A5631" s="2">
        <v>5630</v>
      </c>
      <c r="B5631" s="3" t="s">
        <v>414</v>
      </c>
      <c r="C5631" s="3" t="s">
        <v>28</v>
      </c>
      <c r="D5631" s="3" t="s">
        <v>415</v>
      </c>
      <c r="E5631" s="3" t="s">
        <v>433</v>
      </c>
      <c r="F5631" s="3">
        <v>0.35</v>
      </c>
      <c r="G5631" s="3">
        <v>0.47</v>
      </c>
      <c r="H5631" s="3" t="s">
        <v>35</v>
      </c>
      <c r="I5631" s="2">
        <v>8120</v>
      </c>
      <c r="J5631" s="3" t="s">
        <v>56</v>
      </c>
      <c r="K5631" s="2">
        <v>8120</v>
      </c>
      <c r="L5631" s="3"/>
      <c r="M5631" s="3" t="s">
        <v>34</v>
      </c>
      <c r="N5631" s="3" t="s">
        <v>35</v>
      </c>
      <c r="O5631" s="3"/>
      <c r="P5631" s="3"/>
      <c r="Q5631" s="3"/>
      <c r="R5631" s="3">
        <v>0</v>
      </c>
      <c r="S5631" s="3">
        <v>1</v>
      </c>
      <c r="T5631" s="2">
        <v>2</v>
      </c>
      <c r="U5631" s="3">
        <v>3.82233176413024E-2</v>
      </c>
      <c r="V5631" s="3">
        <v>5.9759491957505691E-2</v>
      </c>
      <c r="W5631" s="3">
        <v>5.731802934359263E-3</v>
      </c>
      <c r="X5631" s="3">
        <v>23.428467379558803</v>
      </c>
      <c r="Y5631" s="3">
        <v>5.9759491957505691E-2</v>
      </c>
      <c r="Z5631" s="3">
        <v>5.7317978671965406E-3</v>
      </c>
      <c r="AA5631" s="3">
        <v>23.428467379558803</v>
      </c>
      <c r="AB5631">
        <f t="shared" si="144"/>
        <v>5.9759491957505691E-2</v>
      </c>
      <c r="AC5631">
        <f t="shared" si="145"/>
        <v>5.7317978671965406E-3</v>
      </c>
    </row>
    <row r="5632" spans="1:29" x14ac:dyDescent="0.25">
      <c r="A5632" s="2">
        <v>5631</v>
      </c>
      <c r="B5632" s="3" t="s">
        <v>414</v>
      </c>
      <c r="C5632" s="3" t="s">
        <v>28</v>
      </c>
      <c r="D5632" s="3" t="s">
        <v>415</v>
      </c>
      <c r="E5632" s="3" t="s">
        <v>433</v>
      </c>
      <c r="F5632" s="3">
        <v>0.35</v>
      </c>
      <c r="G5632" s="3">
        <v>0.47</v>
      </c>
      <c r="H5632" s="3" t="s">
        <v>35</v>
      </c>
      <c r="I5632" s="2">
        <v>8140</v>
      </c>
      <c r="J5632" s="3" t="s">
        <v>57</v>
      </c>
      <c r="K5632" s="2">
        <v>8140</v>
      </c>
      <c r="L5632" s="3"/>
      <c r="M5632" s="3" t="s">
        <v>34</v>
      </c>
      <c r="N5632" s="3" t="s">
        <v>35</v>
      </c>
      <c r="O5632" s="3"/>
      <c r="P5632" s="3"/>
      <c r="Q5632" s="3"/>
      <c r="R5632" s="3">
        <v>0</v>
      </c>
      <c r="S5632" s="3">
        <v>1</v>
      </c>
      <c r="T5632" s="2">
        <v>1547</v>
      </c>
      <c r="U5632" s="3">
        <v>397.51074503326436</v>
      </c>
      <c r="V5632" s="3">
        <v>2835.5987615849976</v>
      </c>
      <c r="W5632" s="3">
        <v>360.88306318715729</v>
      </c>
      <c r="X5632" s="3">
        <v>1200789.1536075601</v>
      </c>
      <c r="Y5632" s="3">
        <v>2835.5987615849976</v>
      </c>
      <c r="Z5632" s="3">
        <v>360.88274415085505</v>
      </c>
      <c r="AA5632" s="3">
        <v>1200789.1536075601</v>
      </c>
      <c r="AB5632">
        <f t="shared" si="144"/>
        <v>2835.5987615849976</v>
      </c>
      <c r="AC5632">
        <f t="shared" si="145"/>
        <v>360.88274415085505</v>
      </c>
    </row>
    <row r="5633" spans="1:29" x14ac:dyDescent="0.25">
      <c r="A5633" s="2">
        <v>5632</v>
      </c>
      <c r="B5633" s="3" t="s">
        <v>414</v>
      </c>
      <c r="C5633" s="3" t="s">
        <v>28</v>
      </c>
      <c r="D5633" s="3" t="s">
        <v>415</v>
      </c>
      <c r="E5633" s="3" t="s">
        <v>433</v>
      </c>
      <c r="F5633" s="3">
        <v>0.35</v>
      </c>
      <c r="G5633" s="3">
        <v>0.47</v>
      </c>
      <c r="H5633" s="3" t="s">
        <v>35</v>
      </c>
      <c r="I5633" s="2">
        <v>8140</v>
      </c>
      <c r="J5633" s="3" t="s">
        <v>57</v>
      </c>
      <c r="K5633" s="2">
        <v>8140</v>
      </c>
      <c r="L5633" s="3"/>
      <c r="M5633" s="3" t="s">
        <v>34</v>
      </c>
      <c r="N5633" s="3" t="s">
        <v>35</v>
      </c>
      <c r="O5633" s="3"/>
      <c r="P5633" s="3"/>
      <c r="Q5633" s="3" t="s">
        <v>67</v>
      </c>
      <c r="R5633" s="3">
        <v>0</v>
      </c>
      <c r="S5633" s="3">
        <v>1</v>
      </c>
      <c r="T5633" s="2">
        <v>52</v>
      </c>
      <c r="U5633" s="3">
        <v>2.10543166201592E-3</v>
      </c>
      <c r="V5633" s="3">
        <v>1.3848396197693711E-2</v>
      </c>
      <c r="W5633" s="3">
        <v>1.783535015987844E-3</v>
      </c>
      <c r="X5633" s="3">
        <v>6.1528252252336335</v>
      </c>
      <c r="Y5633" s="3">
        <v>1.3848396197693711E-2</v>
      </c>
      <c r="Z5633" s="3">
        <v>1.7835334392654232E-3</v>
      </c>
      <c r="AA5633" s="3">
        <v>6.1528252252336335</v>
      </c>
      <c r="AB5633">
        <f t="shared" si="144"/>
        <v>1.3848396197693711E-2</v>
      </c>
      <c r="AC5633">
        <f t="shared" si="145"/>
        <v>1.7835334392654232E-3</v>
      </c>
    </row>
    <row r="5634" spans="1:29" x14ac:dyDescent="0.25">
      <c r="A5634" s="2">
        <v>5633</v>
      </c>
      <c r="B5634" s="3" t="s">
        <v>414</v>
      </c>
      <c r="C5634" s="3" t="s">
        <v>28</v>
      </c>
      <c r="D5634" s="3" t="s">
        <v>415</v>
      </c>
      <c r="E5634" s="3" t="s">
        <v>433</v>
      </c>
      <c r="F5634" s="3">
        <v>0.35</v>
      </c>
      <c r="G5634" s="3">
        <v>0.47</v>
      </c>
      <c r="H5634" s="3" t="s">
        <v>64</v>
      </c>
      <c r="I5634" s="2">
        <v>3100</v>
      </c>
      <c r="J5634" s="3" t="s">
        <v>69</v>
      </c>
      <c r="K5634" s="2">
        <v>3100</v>
      </c>
      <c r="L5634" s="3" t="s">
        <v>64</v>
      </c>
      <c r="M5634" s="3" t="s">
        <v>33</v>
      </c>
      <c r="N5634" s="3" t="s">
        <v>33</v>
      </c>
      <c r="O5634" s="3"/>
      <c r="P5634" s="3"/>
      <c r="Q5634" s="3"/>
      <c r="R5634" s="3">
        <v>0</v>
      </c>
      <c r="S5634" s="3">
        <v>1</v>
      </c>
      <c r="T5634" s="2">
        <v>232</v>
      </c>
      <c r="U5634" s="3">
        <v>19.248801748621695</v>
      </c>
      <c r="V5634" s="3">
        <v>72.850243902016473</v>
      </c>
      <c r="W5634" s="3">
        <v>7.7369833100996086</v>
      </c>
      <c r="X5634" s="3">
        <v>30495.991270160201</v>
      </c>
      <c r="Y5634" s="3">
        <v>72.850243902016473</v>
      </c>
      <c r="Z5634" s="3">
        <v>7.7369764702703341</v>
      </c>
      <c r="AA5634" s="3">
        <v>30495.991270160201</v>
      </c>
    </row>
    <row r="5635" spans="1:29" x14ac:dyDescent="0.25">
      <c r="A5635" s="2">
        <v>5634</v>
      </c>
      <c r="B5635" s="3" t="s">
        <v>414</v>
      </c>
      <c r="C5635" s="3" t="s">
        <v>28</v>
      </c>
      <c r="D5635" s="3" t="s">
        <v>415</v>
      </c>
      <c r="E5635" s="3" t="s">
        <v>433</v>
      </c>
      <c r="F5635" s="3">
        <v>0.35</v>
      </c>
      <c r="G5635" s="3">
        <v>0.47</v>
      </c>
      <c r="H5635" s="3" t="s">
        <v>64</v>
      </c>
      <c r="I5635" s="2">
        <v>3100</v>
      </c>
      <c r="J5635" s="3" t="s">
        <v>69</v>
      </c>
      <c r="K5635" s="2">
        <v>3100</v>
      </c>
      <c r="L5635" s="3" t="s">
        <v>64</v>
      </c>
      <c r="M5635" s="3" t="s">
        <v>423</v>
      </c>
      <c r="N5635" s="3" t="s">
        <v>424</v>
      </c>
      <c r="O5635" s="3"/>
      <c r="P5635" s="3"/>
      <c r="Q5635" s="3"/>
      <c r="R5635" s="3">
        <v>0</v>
      </c>
      <c r="S5635" s="3">
        <v>1</v>
      </c>
      <c r="T5635" s="2">
        <v>152</v>
      </c>
      <c r="U5635" s="3">
        <v>32.268753053779847</v>
      </c>
      <c r="V5635" s="3">
        <v>187.75069113326214</v>
      </c>
      <c r="W5635" s="3">
        <v>23.951102447183832</v>
      </c>
      <c r="X5635" s="3">
        <v>81404.995368464428</v>
      </c>
      <c r="Y5635" s="3">
        <v>187.75069113326214</v>
      </c>
      <c r="Z5635" s="3">
        <v>23.951081273369049</v>
      </c>
      <c r="AA5635" s="3">
        <v>81404.995368464428</v>
      </c>
    </row>
    <row r="5636" spans="1:29" x14ac:dyDescent="0.25">
      <c r="A5636" s="2">
        <v>5635</v>
      </c>
      <c r="B5636" s="3" t="s">
        <v>414</v>
      </c>
      <c r="C5636" s="3" t="s">
        <v>28</v>
      </c>
      <c r="D5636" s="3" t="s">
        <v>415</v>
      </c>
      <c r="E5636" s="3" t="s">
        <v>433</v>
      </c>
      <c r="F5636" s="3">
        <v>0.35</v>
      </c>
      <c r="G5636" s="3">
        <v>0.47</v>
      </c>
      <c r="H5636" s="3" t="s">
        <v>64</v>
      </c>
      <c r="I5636" s="2">
        <v>3100</v>
      </c>
      <c r="J5636" s="3" t="s">
        <v>69</v>
      </c>
      <c r="K5636" s="2">
        <v>3100</v>
      </c>
      <c r="L5636" s="3" t="s">
        <v>64</v>
      </c>
      <c r="M5636" s="3" t="s">
        <v>34</v>
      </c>
      <c r="N5636" s="3" t="s">
        <v>35</v>
      </c>
      <c r="O5636" s="3"/>
      <c r="P5636" s="3"/>
      <c r="Q5636" s="3"/>
      <c r="R5636" s="3">
        <v>0</v>
      </c>
      <c r="S5636" s="3">
        <v>1</v>
      </c>
      <c r="T5636" s="2">
        <v>1761</v>
      </c>
      <c r="U5636" s="3">
        <v>290.99864833995269</v>
      </c>
      <c r="V5636" s="3">
        <v>1423.1662284932131</v>
      </c>
      <c r="W5636" s="3">
        <v>152.55136000523831</v>
      </c>
      <c r="X5636" s="3">
        <v>590759.16569206456</v>
      </c>
      <c r="Y5636" s="3">
        <v>1423.1662284932131</v>
      </c>
      <c r="Z5636" s="3">
        <v>152.55122514321079</v>
      </c>
      <c r="AA5636" s="3">
        <v>590759.16569206456</v>
      </c>
    </row>
    <row r="5637" spans="1:29" x14ac:dyDescent="0.25">
      <c r="A5637" s="2">
        <v>5636</v>
      </c>
      <c r="B5637" s="3" t="s">
        <v>414</v>
      </c>
      <c r="C5637" s="3" t="s">
        <v>28</v>
      </c>
      <c r="D5637" s="3" t="s">
        <v>415</v>
      </c>
      <c r="E5637" s="3" t="s">
        <v>433</v>
      </c>
      <c r="F5637" s="3">
        <v>0.35</v>
      </c>
      <c r="G5637" s="3">
        <v>0.47</v>
      </c>
      <c r="H5637" s="3" t="s">
        <v>64</v>
      </c>
      <c r="I5637" s="2">
        <v>3200</v>
      </c>
      <c r="J5637" s="3" t="s">
        <v>72</v>
      </c>
      <c r="K5637" s="2">
        <v>3200</v>
      </c>
      <c r="L5637" s="3" t="s">
        <v>64</v>
      </c>
      <c r="M5637" s="3" t="s">
        <v>33</v>
      </c>
      <c r="N5637" s="3" t="s">
        <v>33</v>
      </c>
      <c r="O5637" s="3"/>
      <c r="P5637" s="3"/>
      <c r="Q5637" s="3"/>
      <c r="R5637" s="3">
        <v>0</v>
      </c>
      <c r="S5637" s="3">
        <v>1</v>
      </c>
      <c r="T5637" s="2">
        <v>231</v>
      </c>
      <c r="U5637" s="3">
        <v>28.914722306438954</v>
      </c>
      <c r="V5637" s="3">
        <v>99.400477261678702</v>
      </c>
      <c r="W5637" s="3">
        <v>12.22343064360664</v>
      </c>
      <c r="X5637" s="3">
        <v>46188.377772056119</v>
      </c>
      <c r="Y5637" s="3">
        <v>99.400477261678702</v>
      </c>
      <c r="Z5637" s="3">
        <v>12.223419837563075</v>
      </c>
      <c r="AA5637" s="3">
        <v>46188.377772056119</v>
      </c>
    </row>
    <row r="5638" spans="1:29" x14ac:dyDescent="0.25">
      <c r="A5638" s="2">
        <v>5637</v>
      </c>
      <c r="B5638" s="3" t="s">
        <v>414</v>
      </c>
      <c r="C5638" s="3" t="s">
        <v>28</v>
      </c>
      <c r="D5638" s="3" t="s">
        <v>415</v>
      </c>
      <c r="E5638" s="3" t="s">
        <v>433</v>
      </c>
      <c r="F5638" s="3">
        <v>0.35</v>
      </c>
      <c r="G5638" s="3">
        <v>0.47</v>
      </c>
      <c r="H5638" s="3" t="s">
        <v>64</v>
      </c>
      <c r="I5638" s="2">
        <v>3200</v>
      </c>
      <c r="J5638" s="3" t="s">
        <v>72</v>
      </c>
      <c r="K5638" s="2">
        <v>3200</v>
      </c>
      <c r="L5638" s="3" t="s">
        <v>64</v>
      </c>
      <c r="M5638" s="3" t="s">
        <v>423</v>
      </c>
      <c r="N5638" s="3" t="s">
        <v>424</v>
      </c>
      <c r="O5638" s="3"/>
      <c r="P5638" s="3"/>
      <c r="Q5638" s="3"/>
      <c r="R5638" s="3">
        <v>0</v>
      </c>
      <c r="S5638" s="3">
        <v>1</v>
      </c>
      <c r="T5638" s="2">
        <v>796</v>
      </c>
      <c r="U5638" s="3">
        <v>331.48772547494423</v>
      </c>
      <c r="V5638" s="3">
        <v>1212.3314036035529</v>
      </c>
      <c r="W5638" s="3">
        <v>154.22237960456314</v>
      </c>
      <c r="X5638" s="3">
        <v>590555.6968597552</v>
      </c>
      <c r="Y5638" s="3">
        <v>1212.3314036035529</v>
      </c>
      <c r="Z5638" s="3">
        <v>154.22224326528172</v>
      </c>
      <c r="AA5638" s="3">
        <v>590555.6968597552</v>
      </c>
    </row>
    <row r="5639" spans="1:29" x14ac:dyDescent="0.25">
      <c r="A5639" s="2">
        <v>5638</v>
      </c>
      <c r="B5639" s="3" t="s">
        <v>414</v>
      </c>
      <c r="C5639" s="3" t="s">
        <v>28</v>
      </c>
      <c r="D5639" s="3" t="s">
        <v>415</v>
      </c>
      <c r="E5639" s="3" t="s">
        <v>433</v>
      </c>
      <c r="F5639" s="3">
        <v>0.35</v>
      </c>
      <c r="G5639" s="3">
        <v>0.47</v>
      </c>
      <c r="H5639" s="3" t="s">
        <v>64</v>
      </c>
      <c r="I5639" s="2">
        <v>3200</v>
      </c>
      <c r="J5639" s="3" t="s">
        <v>72</v>
      </c>
      <c r="K5639" s="2">
        <v>3200</v>
      </c>
      <c r="L5639" s="3" t="s">
        <v>64</v>
      </c>
      <c r="M5639" s="3" t="s">
        <v>34</v>
      </c>
      <c r="N5639" s="3" t="s">
        <v>35</v>
      </c>
      <c r="O5639" s="3"/>
      <c r="P5639" s="3"/>
      <c r="Q5639" s="3"/>
      <c r="R5639" s="3">
        <v>0</v>
      </c>
      <c r="S5639" s="3">
        <v>1</v>
      </c>
      <c r="T5639" s="2">
        <v>19052</v>
      </c>
      <c r="U5639" s="3">
        <v>7586.5992331085299</v>
      </c>
      <c r="V5639" s="3">
        <v>22183.670419024427</v>
      </c>
      <c r="W5639" s="3">
        <v>2391.3696152888356</v>
      </c>
      <c r="X5639" s="3">
        <v>9784670.7906563226</v>
      </c>
      <c r="Y5639" s="3">
        <v>22183.670419024427</v>
      </c>
      <c r="Z5639" s="3">
        <v>2391.3675012142194</v>
      </c>
      <c r="AA5639" s="3">
        <v>9784670.7906563226</v>
      </c>
    </row>
    <row r="5640" spans="1:29" x14ac:dyDescent="0.25">
      <c r="A5640" s="2">
        <v>5639</v>
      </c>
      <c r="B5640" s="3" t="s">
        <v>414</v>
      </c>
      <c r="C5640" s="3" t="s">
        <v>28</v>
      </c>
      <c r="D5640" s="3" t="s">
        <v>415</v>
      </c>
      <c r="E5640" s="3" t="s">
        <v>433</v>
      </c>
      <c r="F5640" s="3">
        <v>0.35</v>
      </c>
      <c r="G5640" s="3">
        <v>0.47</v>
      </c>
      <c r="H5640" s="3" t="s">
        <v>64</v>
      </c>
      <c r="I5640" s="2">
        <v>3200</v>
      </c>
      <c r="J5640" s="3" t="s">
        <v>72</v>
      </c>
      <c r="K5640" s="2">
        <v>3200</v>
      </c>
      <c r="L5640" s="3" t="s">
        <v>64</v>
      </c>
      <c r="M5640" s="3" t="s">
        <v>34</v>
      </c>
      <c r="N5640" s="3" t="s">
        <v>35</v>
      </c>
      <c r="O5640" s="3"/>
      <c r="P5640" s="3"/>
      <c r="Q5640" s="3" t="s">
        <v>67</v>
      </c>
      <c r="R5640" s="3">
        <v>0</v>
      </c>
      <c r="S5640" s="3">
        <v>1</v>
      </c>
      <c r="T5640" s="2">
        <v>9</v>
      </c>
      <c r="U5640" s="3">
        <v>3.1796280980166922E-4</v>
      </c>
      <c r="V5640" s="3">
        <v>2.3704824083989259E-3</v>
      </c>
      <c r="W5640" s="3">
        <v>3.0829882066372121E-4</v>
      </c>
      <c r="X5640" s="3">
        <v>1.056416128817198</v>
      </c>
      <c r="Y5640" s="3">
        <v>2.3704824083989259E-3</v>
      </c>
      <c r="Z5640" s="3">
        <v>3.0829854811417903E-4</v>
      </c>
      <c r="AA5640" s="3">
        <v>1.056416128817198</v>
      </c>
    </row>
    <row r="5641" spans="1:29" x14ac:dyDescent="0.25">
      <c r="A5641" s="2">
        <v>5640</v>
      </c>
      <c r="B5641" s="3" t="s">
        <v>414</v>
      </c>
      <c r="C5641" s="3" t="s">
        <v>28</v>
      </c>
      <c r="D5641" s="3" t="s">
        <v>415</v>
      </c>
      <c r="E5641" s="3" t="s">
        <v>433</v>
      </c>
      <c r="F5641" s="3">
        <v>0.35</v>
      </c>
      <c r="G5641" s="3">
        <v>0.47</v>
      </c>
      <c r="H5641" s="3" t="s">
        <v>64</v>
      </c>
      <c r="I5641" s="2">
        <v>3200</v>
      </c>
      <c r="J5641" s="3" t="s">
        <v>72</v>
      </c>
      <c r="K5641" s="2">
        <v>3200</v>
      </c>
      <c r="L5641" s="3" t="s">
        <v>64</v>
      </c>
      <c r="M5641" s="3" t="s">
        <v>431</v>
      </c>
      <c r="N5641" s="3" t="s">
        <v>35</v>
      </c>
      <c r="O5641" s="3"/>
      <c r="P5641" s="3"/>
      <c r="Q5641" s="3"/>
      <c r="R5641" s="3">
        <v>0</v>
      </c>
      <c r="S5641" s="3">
        <v>1</v>
      </c>
      <c r="T5641" s="2">
        <v>2</v>
      </c>
      <c r="U5641" s="3">
        <v>4.1810655872227799E-2</v>
      </c>
      <c r="V5641" s="3">
        <v>0.11320932216046634</v>
      </c>
      <c r="W5641" s="3">
        <v>1.5453097586155484E-2</v>
      </c>
      <c r="X5641" s="3">
        <v>57.652081755513848</v>
      </c>
      <c r="Y5641" s="3">
        <v>0.11320932216046634</v>
      </c>
      <c r="Z5641" s="3">
        <v>1.5453083924946064E-2</v>
      </c>
      <c r="AA5641" s="3">
        <v>57.652081755513848</v>
      </c>
    </row>
    <row r="5642" spans="1:29" x14ac:dyDescent="0.25">
      <c r="A5642" s="2">
        <v>5641</v>
      </c>
      <c r="B5642" s="3" t="s">
        <v>414</v>
      </c>
      <c r="C5642" s="3" t="s">
        <v>28</v>
      </c>
      <c r="D5642" s="3" t="s">
        <v>415</v>
      </c>
      <c r="E5642" s="3" t="s">
        <v>433</v>
      </c>
      <c r="F5642" s="3">
        <v>0.35</v>
      </c>
      <c r="G5642" s="3">
        <v>0.47</v>
      </c>
      <c r="H5642" s="3" t="s">
        <v>64</v>
      </c>
      <c r="I5642" s="2">
        <v>3300</v>
      </c>
      <c r="J5642" s="3" t="s">
        <v>39</v>
      </c>
      <c r="K5642" s="2">
        <v>3000</v>
      </c>
      <c r="L5642" s="3"/>
      <c r="M5642" s="3" t="s">
        <v>33</v>
      </c>
      <c r="N5642" s="3" t="s">
        <v>33</v>
      </c>
      <c r="O5642" s="3"/>
      <c r="P5642" s="3" t="s">
        <v>76</v>
      </c>
      <c r="Q5642" s="3"/>
      <c r="R5642" s="3">
        <v>0</v>
      </c>
      <c r="S5642" s="3">
        <v>1</v>
      </c>
      <c r="T5642" s="2">
        <v>19</v>
      </c>
      <c r="U5642" s="3">
        <v>1.648378353022423</v>
      </c>
      <c r="V5642" s="3">
        <v>5.8475987104027016</v>
      </c>
      <c r="W5642" s="3">
        <v>0.65329933343200219</v>
      </c>
      <c r="X5642" s="3">
        <v>2482.2101118961182</v>
      </c>
      <c r="Y5642" s="3">
        <v>5.8475987104027016</v>
      </c>
      <c r="Z5642" s="3">
        <v>0.65329875588701747</v>
      </c>
      <c r="AA5642" s="3">
        <v>2482.2101118961182</v>
      </c>
    </row>
    <row r="5643" spans="1:29" x14ac:dyDescent="0.25">
      <c r="A5643" s="2">
        <v>5642</v>
      </c>
      <c r="B5643" s="3" t="s">
        <v>414</v>
      </c>
      <c r="C5643" s="3" t="s">
        <v>28</v>
      </c>
      <c r="D5643" s="3" t="s">
        <v>415</v>
      </c>
      <c r="E5643" s="3" t="s">
        <v>433</v>
      </c>
      <c r="F5643" s="3">
        <v>0.35</v>
      </c>
      <c r="G5643" s="3">
        <v>0.47</v>
      </c>
      <c r="H5643" s="3" t="s">
        <v>64</v>
      </c>
      <c r="I5643" s="2">
        <v>3300</v>
      </c>
      <c r="J5643" s="3" t="s">
        <v>39</v>
      </c>
      <c r="K5643" s="2">
        <v>3000</v>
      </c>
      <c r="L5643" s="3"/>
      <c r="M5643" s="3" t="s">
        <v>34</v>
      </c>
      <c r="N5643" s="3" t="s">
        <v>35</v>
      </c>
      <c r="O5643" s="3"/>
      <c r="P5643" s="3" t="s">
        <v>76</v>
      </c>
      <c r="Q5643" s="3"/>
      <c r="R5643" s="3">
        <v>0</v>
      </c>
      <c r="S5643" s="3">
        <v>1</v>
      </c>
      <c r="T5643" s="2">
        <v>423</v>
      </c>
      <c r="U5643" s="3">
        <v>142.94355030323121</v>
      </c>
      <c r="V5643" s="3">
        <v>817.74961174957673</v>
      </c>
      <c r="W5643" s="3">
        <v>85.358400723653844</v>
      </c>
      <c r="X5643" s="3">
        <v>331506.16494819644</v>
      </c>
      <c r="Y5643" s="3">
        <v>817.74961174957673</v>
      </c>
      <c r="Z5643" s="3">
        <v>85.358325263120562</v>
      </c>
      <c r="AA5643" s="3">
        <v>331506.16494819644</v>
      </c>
    </row>
    <row r="5644" spans="1:29" x14ac:dyDescent="0.25">
      <c r="A5644" s="2">
        <v>5643</v>
      </c>
      <c r="B5644" s="3" t="s">
        <v>414</v>
      </c>
      <c r="C5644" s="3" t="s">
        <v>28</v>
      </c>
      <c r="D5644" s="3" t="s">
        <v>415</v>
      </c>
      <c r="E5644" s="3" t="s">
        <v>433</v>
      </c>
      <c r="F5644" s="3">
        <v>0.35</v>
      </c>
      <c r="G5644" s="3">
        <v>0.47</v>
      </c>
      <c r="H5644" s="3" t="s">
        <v>64</v>
      </c>
      <c r="I5644" s="2">
        <v>4110</v>
      </c>
      <c r="J5644" s="3" t="s">
        <v>77</v>
      </c>
      <c r="K5644" s="2">
        <v>4110</v>
      </c>
      <c r="L5644" s="3" t="s">
        <v>64</v>
      </c>
      <c r="M5644" s="3" t="s">
        <v>33</v>
      </c>
      <c r="N5644" s="3" t="s">
        <v>33</v>
      </c>
      <c r="O5644" s="3"/>
      <c r="P5644" s="3"/>
      <c r="Q5644" s="3"/>
      <c r="R5644" s="3">
        <v>0</v>
      </c>
      <c r="S5644" s="3">
        <v>1</v>
      </c>
      <c r="T5644" s="2">
        <v>17</v>
      </c>
      <c r="U5644" s="3">
        <v>0.76781280805280505</v>
      </c>
      <c r="V5644" s="3">
        <v>4.1964277440546303</v>
      </c>
      <c r="W5644" s="3">
        <v>0.36549206113366584</v>
      </c>
      <c r="X5644" s="3">
        <v>1770.1957354055801</v>
      </c>
      <c r="Y5644" s="3">
        <v>4.1964277440546303</v>
      </c>
      <c r="Z5644" s="3">
        <v>0.36549173802280988</v>
      </c>
      <c r="AA5644" s="3">
        <v>1770.1957354055801</v>
      </c>
    </row>
    <row r="5645" spans="1:29" x14ac:dyDescent="0.25">
      <c r="A5645" s="2">
        <v>5644</v>
      </c>
      <c r="B5645" s="3" t="s">
        <v>414</v>
      </c>
      <c r="C5645" s="3" t="s">
        <v>28</v>
      </c>
      <c r="D5645" s="3" t="s">
        <v>415</v>
      </c>
      <c r="E5645" s="3" t="s">
        <v>433</v>
      </c>
      <c r="F5645" s="3">
        <v>0.35</v>
      </c>
      <c r="G5645" s="3">
        <v>0.47</v>
      </c>
      <c r="H5645" s="3" t="s">
        <v>64</v>
      </c>
      <c r="I5645" s="2">
        <v>4110</v>
      </c>
      <c r="J5645" s="3" t="s">
        <v>77</v>
      </c>
      <c r="K5645" s="2">
        <v>4110</v>
      </c>
      <c r="L5645" s="3" t="s">
        <v>64</v>
      </c>
      <c r="M5645" s="3" t="s">
        <v>423</v>
      </c>
      <c r="N5645" s="3" t="s">
        <v>424</v>
      </c>
      <c r="O5645" s="3"/>
      <c r="P5645" s="3"/>
      <c r="Q5645" s="3"/>
      <c r="R5645" s="3">
        <v>0</v>
      </c>
      <c r="S5645" s="3">
        <v>1</v>
      </c>
      <c r="T5645" s="2">
        <v>661</v>
      </c>
      <c r="U5645" s="3">
        <v>227.14286110201601</v>
      </c>
      <c r="V5645" s="3">
        <v>1200.9754454734123</v>
      </c>
      <c r="W5645" s="3">
        <v>96.615309480418887</v>
      </c>
      <c r="X5645" s="3">
        <v>515670.02433627378</v>
      </c>
      <c r="Y5645" s="3">
        <v>1200.9754454734123</v>
      </c>
      <c r="Z5645" s="3">
        <v>96.615224068289336</v>
      </c>
      <c r="AA5645" s="3">
        <v>515670.02433627378</v>
      </c>
    </row>
    <row r="5646" spans="1:29" x14ac:dyDescent="0.25">
      <c r="A5646" s="2">
        <v>5645</v>
      </c>
      <c r="B5646" s="3" t="s">
        <v>414</v>
      </c>
      <c r="C5646" s="3" t="s">
        <v>28</v>
      </c>
      <c r="D5646" s="3" t="s">
        <v>415</v>
      </c>
      <c r="E5646" s="3" t="s">
        <v>433</v>
      </c>
      <c r="F5646" s="3">
        <v>0.35</v>
      </c>
      <c r="G5646" s="3">
        <v>0.47</v>
      </c>
      <c r="H5646" s="3" t="s">
        <v>64</v>
      </c>
      <c r="I5646" s="2">
        <v>4110</v>
      </c>
      <c r="J5646" s="3" t="s">
        <v>77</v>
      </c>
      <c r="K5646" s="2">
        <v>4110</v>
      </c>
      <c r="L5646" s="3" t="s">
        <v>64</v>
      </c>
      <c r="M5646" s="3" t="s">
        <v>34</v>
      </c>
      <c r="N5646" s="3" t="s">
        <v>35</v>
      </c>
      <c r="O5646" s="3"/>
      <c r="P5646" s="3"/>
      <c r="Q5646" s="3"/>
      <c r="R5646" s="3">
        <v>0</v>
      </c>
      <c r="S5646" s="3">
        <v>1</v>
      </c>
      <c r="T5646" s="2">
        <v>617</v>
      </c>
      <c r="U5646" s="3">
        <v>189.76079759706488</v>
      </c>
      <c r="V5646" s="3">
        <v>798.64598451660265</v>
      </c>
      <c r="W5646" s="3">
        <v>47.642646437086064</v>
      </c>
      <c r="X5646" s="3">
        <v>332607.18452113832</v>
      </c>
      <c r="Y5646" s="3">
        <v>798.64598451660265</v>
      </c>
      <c r="Z5646" s="3">
        <v>47.642604318917499</v>
      </c>
      <c r="AA5646" s="3">
        <v>332607.18452113832</v>
      </c>
    </row>
    <row r="5647" spans="1:29" x14ac:dyDescent="0.25">
      <c r="A5647" s="2">
        <v>5646</v>
      </c>
      <c r="B5647" s="3" t="s">
        <v>414</v>
      </c>
      <c r="C5647" s="3" t="s">
        <v>28</v>
      </c>
      <c r="D5647" s="3" t="s">
        <v>415</v>
      </c>
      <c r="E5647" s="3" t="s">
        <v>433</v>
      </c>
      <c r="F5647" s="3">
        <v>0.35</v>
      </c>
      <c r="G5647" s="3">
        <v>0.47</v>
      </c>
      <c r="H5647" s="3" t="s">
        <v>64</v>
      </c>
      <c r="I5647" s="2">
        <v>4112</v>
      </c>
      <c r="J5647" s="3" t="s">
        <v>217</v>
      </c>
      <c r="K5647" s="2">
        <v>4112</v>
      </c>
      <c r="L5647" s="3" t="s">
        <v>64</v>
      </c>
      <c r="M5647" s="3" t="s">
        <v>33</v>
      </c>
      <c r="N5647" s="3" t="s">
        <v>33</v>
      </c>
      <c r="O5647" s="3"/>
      <c r="P5647" s="3"/>
      <c r="Q5647" s="3"/>
      <c r="R5647" s="3">
        <v>0</v>
      </c>
      <c r="S5647" s="3">
        <v>1</v>
      </c>
      <c r="T5647" s="2">
        <v>2</v>
      </c>
      <c r="U5647" s="3">
        <v>1.717244916691014E-3</v>
      </c>
      <c r="V5647" s="3">
        <v>8.9407779255216632E-3</v>
      </c>
      <c r="W5647" s="3">
        <v>1.2513757376230112E-3</v>
      </c>
      <c r="X5647" s="3">
        <v>4.4768043281486509</v>
      </c>
      <c r="Y5647" s="3">
        <v>8.9407779255216632E-3</v>
      </c>
      <c r="Z5647" s="3">
        <v>1.2513746313525089E-3</v>
      </c>
      <c r="AA5647" s="3">
        <v>4.4768043281486509</v>
      </c>
    </row>
    <row r="5648" spans="1:29" x14ac:dyDescent="0.25">
      <c r="A5648" s="2">
        <v>5647</v>
      </c>
      <c r="B5648" s="3" t="s">
        <v>414</v>
      </c>
      <c r="C5648" s="3" t="s">
        <v>28</v>
      </c>
      <c r="D5648" s="3" t="s">
        <v>415</v>
      </c>
      <c r="E5648" s="3" t="s">
        <v>433</v>
      </c>
      <c r="F5648" s="3">
        <v>0.35</v>
      </c>
      <c r="G5648" s="3">
        <v>0.47</v>
      </c>
      <c r="H5648" s="3" t="s">
        <v>64</v>
      </c>
      <c r="I5648" s="2">
        <v>4112</v>
      </c>
      <c r="J5648" s="3" t="s">
        <v>217</v>
      </c>
      <c r="K5648" s="2">
        <v>4112</v>
      </c>
      <c r="L5648" s="3" t="s">
        <v>64</v>
      </c>
      <c r="M5648" s="3" t="s">
        <v>423</v>
      </c>
      <c r="N5648" s="3" t="s">
        <v>424</v>
      </c>
      <c r="O5648" s="3"/>
      <c r="P5648" s="3"/>
      <c r="Q5648" s="3"/>
      <c r="R5648" s="3">
        <v>0</v>
      </c>
      <c r="S5648" s="3">
        <v>1</v>
      </c>
      <c r="T5648" s="2">
        <v>8</v>
      </c>
      <c r="U5648" s="3">
        <v>1.9028901190429068</v>
      </c>
      <c r="V5648" s="3">
        <v>10.224309540111179</v>
      </c>
      <c r="W5648" s="3">
        <v>1.3894027448044131</v>
      </c>
      <c r="X5648" s="3">
        <v>4807.8367637028796</v>
      </c>
      <c r="Y5648" s="3">
        <v>10.224309540111179</v>
      </c>
      <c r="Z5648" s="3">
        <v>1.3894015165120446</v>
      </c>
      <c r="AA5648" s="3">
        <v>4807.8367637028796</v>
      </c>
    </row>
    <row r="5649" spans="1:27" x14ac:dyDescent="0.25">
      <c r="A5649" s="2">
        <v>5648</v>
      </c>
      <c r="B5649" s="3" t="s">
        <v>414</v>
      </c>
      <c r="C5649" s="3" t="s">
        <v>28</v>
      </c>
      <c r="D5649" s="3" t="s">
        <v>415</v>
      </c>
      <c r="E5649" s="3" t="s">
        <v>433</v>
      </c>
      <c r="F5649" s="3">
        <v>0.35</v>
      </c>
      <c r="G5649" s="3">
        <v>0.47</v>
      </c>
      <c r="H5649" s="3" t="s">
        <v>64</v>
      </c>
      <c r="I5649" s="2">
        <v>4120</v>
      </c>
      <c r="J5649" s="3" t="s">
        <v>218</v>
      </c>
      <c r="K5649" s="2">
        <v>4120</v>
      </c>
      <c r="L5649" s="3" t="s">
        <v>64</v>
      </c>
      <c r="M5649" s="3" t="s">
        <v>34</v>
      </c>
      <c r="N5649" s="3" t="s">
        <v>35</v>
      </c>
      <c r="O5649" s="3"/>
      <c r="P5649" s="3"/>
      <c r="Q5649" s="3"/>
      <c r="R5649" s="3">
        <v>0</v>
      </c>
      <c r="S5649" s="3">
        <v>1</v>
      </c>
      <c r="T5649" s="2">
        <v>15</v>
      </c>
      <c r="U5649" s="3">
        <v>3.6310713961342715</v>
      </c>
      <c r="V5649" s="3">
        <v>7.7105300193525261</v>
      </c>
      <c r="W5649" s="3">
        <v>9.6842532806618262</v>
      </c>
      <c r="X5649" s="3">
        <v>4246.9463928606037</v>
      </c>
      <c r="Y5649" s="3">
        <v>7.7105300193525261</v>
      </c>
      <c r="Z5649" s="3">
        <v>9.6842447193613364</v>
      </c>
      <c r="AA5649" s="3">
        <v>4246.9463928606037</v>
      </c>
    </row>
    <row r="5650" spans="1:27" x14ac:dyDescent="0.25">
      <c r="A5650" s="2">
        <v>5649</v>
      </c>
      <c r="B5650" s="3" t="s">
        <v>414</v>
      </c>
      <c r="C5650" s="3" t="s">
        <v>28</v>
      </c>
      <c r="D5650" s="3" t="s">
        <v>415</v>
      </c>
      <c r="E5650" s="3" t="s">
        <v>433</v>
      </c>
      <c r="F5650" s="3">
        <v>0.35</v>
      </c>
      <c r="G5650" s="3">
        <v>0.47</v>
      </c>
      <c r="H5650" s="3" t="s">
        <v>64</v>
      </c>
      <c r="I5650" s="2">
        <v>4200</v>
      </c>
      <c r="J5650" s="3" t="s">
        <v>78</v>
      </c>
      <c r="K5650" s="2">
        <v>4200</v>
      </c>
      <c r="L5650" s="3" t="s">
        <v>64</v>
      </c>
      <c r="M5650" s="3" t="s">
        <v>33</v>
      </c>
      <c r="N5650" s="3" t="s">
        <v>33</v>
      </c>
      <c r="O5650" s="3"/>
      <c r="P5650" s="3"/>
      <c r="Q5650" s="3"/>
      <c r="R5650" s="3">
        <v>0</v>
      </c>
      <c r="S5650" s="3">
        <v>1</v>
      </c>
      <c r="T5650" s="2">
        <v>113</v>
      </c>
      <c r="U5650" s="3">
        <v>2.2997290604324405</v>
      </c>
      <c r="V5650" s="3">
        <v>2.341533596171554</v>
      </c>
      <c r="W5650" s="3">
        <v>0.27859100681745869</v>
      </c>
      <c r="X5650" s="3">
        <v>1131.7592354147812</v>
      </c>
      <c r="Y5650" s="3">
        <v>2.341533596171554</v>
      </c>
      <c r="Z5650" s="3">
        <v>0.27859076053090931</v>
      </c>
      <c r="AA5650" s="3">
        <v>1131.7592354147812</v>
      </c>
    </row>
    <row r="5651" spans="1:27" x14ac:dyDescent="0.25">
      <c r="A5651" s="2">
        <v>5650</v>
      </c>
      <c r="B5651" s="3" t="s">
        <v>414</v>
      </c>
      <c r="C5651" s="3" t="s">
        <v>28</v>
      </c>
      <c r="D5651" s="3" t="s">
        <v>415</v>
      </c>
      <c r="E5651" s="3" t="s">
        <v>433</v>
      </c>
      <c r="F5651" s="3">
        <v>0.35</v>
      </c>
      <c r="G5651" s="3">
        <v>0.47</v>
      </c>
      <c r="H5651" s="3" t="s">
        <v>64</v>
      </c>
      <c r="I5651" s="2">
        <v>4200</v>
      </c>
      <c r="J5651" s="3" t="s">
        <v>78</v>
      </c>
      <c r="K5651" s="2">
        <v>4200</v>
      </c>
      <c r="L5651" s="3" t="s">
        <v>64</v>
      </c>
      <c r="M5651" s="3" t="s">
        <v>423</v>
      </c>
      <c r="N5651" s="3" t="s">
        <v>424</v>
      </c>
      <c r="O5651" s="3"/>
      <c r="P5651" s="3"/>
      <c r="Q5651" s="3"/>
      <c r="R5651" s="3">
        <v>0</v>
      </c>
      <c r="S5651" s="3">
        <v>1</v>
      </c>
      <c r="T5651" s="2">
        <v>43</v>
      </c>
      <c r="U5651" s="3">
        <v>12.80986569305847</v>
      </c>
      <c r="V5651" s="3">
        <v>68.996702811353032</v>
      </c>
      <c r="W5651" s="3">
        <v>8.6940724163147376</v>
      </c>
      <c r="X5651" s="3">
        <v>32196.556781257561</v>
      </c>
      <c r="Y5651" s="3">
        <v>68.996702811353032</v>
      </c>
      <c r="Z5651" s="3">
        <v>8.6940647303771232</v>
      </c>
      <c r="AA5651" s="3">
        <v>32196.556781257561</v>
      </c>
    </row>
    <row r="5652" spans="1:27" x14ac:dyDescent="0.25">
      <c r="A5652" s="2">
        <v>5651</v>
      </c>
      <c r="B5652" s="3" t="s">
        <v>414</v>
      </c>
      <c r="C5652" s="3" t="s">
        <v>28</v>
      </c>
      <c r="D5652" s="3" t="s">
        <v>415</v>
      </c>
      <c r="E5652" s="3" t="s">
        <v>433</v>
      </c>
      <c r="F5652" s="3">
        <v>0.35</v>
      </c>
      <c r="G5652" s="3">
        <v>0.47</v>
      </c>
      <c r="H5652" s="3" t="s">
        <v>64</v>
      </c>
      <c r="I5652" s="2">
        <v>4200</v>
      </c>
      <c r="J5652" s="3" t="s">
        <v>78</v>
      </c>
      <c r="K5652" s="2">
        <v>4200</v>
      </c>
      <c r="L5652" s="3" t="s">
        <v>64</v>
      </c>
      <c r="M5652" s="3" t="s">
        <v>34</v>
      </c>
      <c r="N5652" s="3" t="s">
        <v>35</v>
      </c>
      <c r="O5652" s="3"/>
      <c r="P5652" s="3"/>
      <c r="Q5652" s="3"/>
      <c r="R5652" s="3">
        <v>0</v>
      </c>
      <c r="S5652" s="3">
        <v>1</v>
      </c>
      <c r="T5652" s="2">
        <v>1700</v>
      </c>
      <c r="U5652" s="3">
        <v>603.06092348176401</v>
      </c>
      <c r="V5652" s="3">
        <v>2162.6309073477328</v>
      </c>
      <c r="W5652" s="3">
        <v>234.46799221878544</v>
      </c>
      <c r="X5652" s="3">
        <v>1042061.4733260158</v>
      </c>
      <c r="Y5652" s="3">
        <v>2162.6309073477328</v>
      </c>
      <c r="Z5652" s="3">
        <v>234.46778493889727</v>
      </c>
      <c r="AA5652" s="3">
        <v>1042061.4733260158</v>
      </c>
    </row>
    <row r="5653" spans="1:27" x14ac:dyDescent="0.25">
      <c r="A5653" s="2">
        <v>5652</v>
      </c>
      <c r="B5653" s="3" t="s">
        <v>414</v>
      </c>
      <c r="C5653" s="3" t="s">
        <v>28</v>
      </c>
      <c r="D5653" s="3" t="s">
        <v>415</v>
      </c>
      <c r="E5653" s="3" t="s">
        <v>433</v>
      </c>
      <c r="F5653" s="3">
        <v>0.35</v>
      </c>
      <c r="G5653" s="3">
        <v>0.47</v>
      </c>
      <c r="H5653" s="3" t="s">
        <v>64</v>
      </c>
      <c r="I5653" s="2">
        <v>4280</v>
      </c>
      <c r="J5653" s="3" t="s">
        <v>80</v>
      </c>
      <c r="K5653" s="2">
        <v>4280</v>
      </c>
      <c r="L5653" s="3" t="s">
        <v>64</v>
      </c>
      <c r="M5653" s="3" t="s">
        <v>33</v>
      </c>
      <c r="N5653" s="3" t="s">
        <v>33</v>
      </c>
      <c r="O5653" s="3"/>
      <c r="P5653" s="3"/>
      <c r="Q5653" s="3"/>
      <c r="R5653" s="3">
        <v>0</v>
      </c>
      <c r="S5653" s="3">
        <v>1</v>
      </c>
      <c r="T5653" s="2">
        <v>10</v>
      </c>
      <c r="U5653" s="3">
        <v>0.91874621831473957</v>
      </c>
      <c r="V5653" s="3">
        <v>2.426811574238771</v>
      </c>
      <c r="W5653" s="3">
        <v>3.0186082083315146E-2</v>
      </c>
      <c r="X5653" s="3">
        <v>929.47030159203382</v>
      </c>
      <c r="Y5653" s="3">
        <v>2.426811574238771</v>
      </c>
      <c r="Z5653" s="3">
        <v>3.0186055397507548E-2</v>
      </c>
      <c r="AA5653" s="3">
        <v>929.47030159203382</v>
      </c>
    </row>
    <row r="5654" spans="1:27" x14ac:dyDescent="0.25">
      <c r="A5654" s="2">
        <v>5653</v>
      </c>
      <c r="B5654" s="3" t="s">
        <v>414</v>
      </c>
      <c r="C5654" s="3" t="s">
        <v>28</v>
      </c>
      <c r="D5654" s="3" t="s">
        <v>415</v>
      </c>
      <c r="E5654" s="3" t="s">
        <v>433</v>
      </c>
      <c r="F5654" s="3">
        <v>0.35</v>
      </c>
      <c r="G5654" s="3">
        <v>0.47</v>
      </c>
      <c r="H5654" s="3" t="s">
        <v>64</v>
      </c>
      <c r="I5654" s="2">
        <v>4280</v>
      </c>
      <c r="J5654" s="3" t="s">
        <v>80</v>
      </c>
      <c r="K5654" s="2">
        <v>4280</v>
      </c>
      <c r="L5654" s="3" t="s">
        <v>64</v>
      </c>
      <c r="M5654" s="3" t="s">
        <v>34</v>
      </c>
      <c r="N5654" s="3" t="s">
        <v>35</v>
      </c>
      <c r="O5654" s="3"/>
      <c r="P5654" s="3"/>
      <c r="Q5654" s="3"/>
      <c r="R5654" s="3">
        <v>0</v>
      </c>
      <c r="S5654" s="3">
        <v>1</v>
      </c>
      <c r="T5654" s="2">
        <v>180</v>
      </c>
      <c r="U5654" s="3">
        <v>72.036217306595645</v>
      </c>
      <c r="V5654" s="3">
        <v>197.25409535366512</v>
      </c>
      <c r="W5654" s="3">
        <v>3.8605424162738946</v>
      </c>
      <c r="X5654" s="3">
        <v>75115.443919745958</v>
      </c>
      <c r="Y5654" s="3">
        <v>197.25409535366512</v>
      </c>
      <c r="Z5654" s="3">
        <v>3.8605390033867319</v>
      </c>
      <c r="AA5654" s="3">
        <v>75115.443919745958</v>
      </c>
    </row>
    <row r="5655" spans="1:27" x14ac:dyDescent="0.25">
      <c r="A5655" s="2">
        <v>5654</v>
      </c>
      <c r="B5655" s="3" t="s">
        <v>414</v>
      </c>
      <c r="C5655" s="3" t="s">
        <v>28</v>
      </c>
      <c r="D5655" s="3" t="s">
        <v>415</v>
      </c>
      <c r="E5655" s="3" t="s">
        <v>433</v>
      </c>
      <c r="F5655" s="3">
        <v>0.35</v>
      </c>
      <c r="G5655" s="3">
        <v>0.47</v>
      </c>
      <c r="H5655" s="3" t="s">
        <v>64</v>
      </c>
      <c r="I5655" s="2">
        <v>4340</v>
      </c>
      <c r="J5655" s="3" t="s">
        <v>82</v>
      </c>
      <c r="K5655" s="2">
        <v>4340</v>
      </c>
      <c r="L5655" s="3" t="s">
        <v>64</v>
      </c>
      <c r="M5655" s="3" t="s">
        <v>33</v>
      </c>
      <c r="N5655" s="3" t="s">
        <v>33</v>
      </c>
      <c r="O5655" s="3"/>
      <c r="P5655" s="3"/>
      <c r="Q5655" s="3"/>
      <c r="R5655" s="3">
        <v>0</v>
      </c>
      <c r="S5655" s="3">
        <v>1</v>
      </c>
      <c r="T5655" s="2">
        <v>258</v>
      </c>
      <c r="U5655" s="3">
        <v>53.021165760562475</v>
      </c>
      <c r="V5655" s="3">
        <v>157.66957880137409</v>
      </c>
      <c r="W5655" s="3">
        <v>15.685749372084921</v>
      </c>
      <c r="X5655" s="3">
        <v>72010.866961819804</v>
      </c>
      <c r="Y5655" s="3">
        <v>157.66957880137409</v>
      </c>
      <c r="Z5655" s="3">
        <v>15.685735505201237</v>
      </c>
      <c r="AA5655" s="3">
        <v>72010.866961819804</v>
      </c>
    </row>
    <row r="5656" spans="1:27" x14ac:dyDescent="0.25">
      <c r="A5656" s="2">
        <v>5655</v>
      </c>
      <c r="B5656" s="3" t="s">
        <v>414</v>
      </c>
      <c r="C5656" s="3" t="s">
        <v>28</v>
      </c>
      <c r="D5656" s="3" t="s">
        <v>415</v>
      </c>
      <c r="E5656" s="3" t="s">
        <v>433</v>
      </c>
      <c r="F5656" s="3">
        <v>0.35</v>
      </c>
      <c r="G5656" s="3">
        <v>0.47</v>
      </c>
      <c r="H5656" s="3" t="s">
        <v>64</v>
      </c>
      <c r="I5656" s="2">
        <v>4340</v>
      </c>
      <c r="J5656" s="3" t="s">
        <v>82</v>
      </c>
      <c r="K5656" s="2">
        <v>4340</v>
      </c>
      <c r="L5656" s="3" t="s">
        <v>64</v>
      </c>
      <c r="M5656" s="3" t="s">
        <v>423</v>
      </c>
      <c r="N5656" s="3" t="s">
        <v>424</v>
      </c>
      <c r="O5656" s="3"/>
      <c r="P5656" s="3"/>
      <c r="Q5656" s="3"/>
      <c r="R5656" s="3">
        <v>0</v>
      </c>
      <c r="S5656" s="3">
        <v>1</v>
      </c>
      <c r="T5656" s="2">
        <v>619</v>
      </c>
      <c r="U5656" s="3">
        <v>175.6144327398178</v>
      </c>
      <c r="V5656" s="3">
        <v>825.23075706227587</v>
      </c>
      <c r="W5656" s="3">
        <v>104.56507984397039</v>
      </c>
      <c r="X5656" s="3">
        <v>396516.38886358956</v>
      </c>
      <c r="Y5656" s="3">
        <v>825.23075706227587</v>
      </c>
      <c r="Z5656" s="3">
        <v>104.56498740389831</v>
      </c>
      <c r="AA5656" s="3">
        <v>396516.38886358956</v>
      </c>
    </row>
    <row r="5657" spans="1:27" x14ac:dyDescent="0.25">
      <c r="A5657" s="2">
        <v>5656</v>
      </c>
      <c r="B5657" s="3" t="s">
        <v>414</v>
      </c>
      <c r="C5657" s="3" t="s">
        <v>28</v>
      </c>
      <c r="D5657" s="3" t="s">
        <v>415</v>
      </c>
      <c r="E5657" s="3" t="s">
        <v>433</v>
      </c>
      <c r="F5657" s="3">
        <v>0.35</v>
      </c>
      <c r="G5657" s="3">
        <v>0.47</v>
      </c>
      <c r="H5657" s="3" t="s">
        <v>64</v>
      </c>
      <c r="I5657" s="2">
        <v>4340</v>
      </c>
      <c r="J5657" s="3" t="s">
        <v>82</v>
      </c>
      <c r="K5657" s="2">
        <v>4340</v>
      </c>
      <c r="L5657" s="3" t="s">
        <v>64</v>
      </c>
      <c r="M5657" s="3" t="s">
        <v>34</v>
      </c>
      <c r="N5657" s="3" t="s">
        <v>35</v>
      </c>
      <c r="O5657" s="3"/>
      <c r="P5657" s="3"/>
      <c r="Q5657" s="3"/>
      <c r="R5657" s="3">
        <v>0</v>
      </c>
      <c r="S5657" s="3">
        <v>1</v>
      </c>
      <c r="T5657" s="2">
        <v>2140</v>
      </c>
      <c r="U5657" s="3">
        <v>736.60057735038356</v>
      </c>
      <c r="V5657" s="3">
        <v>2126.0614948961779</v>
      </c>
      <c r="W5657" s="3">
        <v>191.07466658356472</v>
      </c>
      <c r="X5657" s="3">
        <v>989272.18511325493</v>
      </c>
      <c r="Y5657" s="3">
        <v>2126.0614948961779</v>
      </c>
      <c r="Z5657" s="3">
        <v>191.07449766526122</v>
      </c>
      <c r="AA5657" s="3">
        <v>989272.18511325493</v>
      </c>
    </row>
    <row r="5658" spans="1:27" x14ac:dyDescent="0.25">
      <c r="A5658" s="2">
        <v>5657</v>
      </c>
      <c r="B5658" s="3" t="s">
        <v>414</v>
      </c>
      <c r="C5658" s="3" t="s">
        <v>28</v>
      </c>
      <c r="D5658" s="3" t="s">
        <v>415</v>
      </c>
      <c r="E5658" s="3" t="s">
        <v>433</v>
      </c>
      <c r="F5658" s="3">
        <v>0.35</v>
      </c>
      <c r="G5658" s="3">
        <v>0.47</v>
      </c>
      <c r="H5658" s="3" t="s">
        <v>64</v>
      </c>
      <c r="I5658" s="2">
        <v>4370</v>
      </c>
      <c r="J5658" s="3" t="s">
        <v>83</v>
      </c>
      <c r="K5658" s="2">
        <v>4370</v>
      </c>
      <c r="L5658" s="3" t="s">
        <v>64</v>
      </c>
      <c r="M5658" s="3" t="s">
        <v>33</v>
      </c>
      <c r="N5658" s="3" t="s">
        <v>33</v>
      </c>
      <c r="O5658" s="3"/>
      <c r="P5658" s="3"/>
      <c r="Q5658" s="3"/>
      <c r="R5658" s="3">
        <v>0</v>
      </c>
      <c r="S5658" s="3">
        <v>1</v>
      </c>
      <c r="T5658" s="2">
        <v>1</v>
      </c>
      <c r="U5658" s="3">
        <v>2.74179486019571E-2</v>
      </c>
      <c r="V5658" s="3">
        <v>7.1766523948678523E-2</v>
      </c>
      <c r="W5658" s="3">
        <v>1.1261197823563612E-3</v>
      </c>
      <c r="X5658" s="3">
        <v>27.550017400531527</v>
      </c>
      <c r="Y5658" s="3">
        <v>7.1766523948678523E-2</v>
      </c>
      <c r="Z5658" s="3">
        <v>1.12611878681757E-3</v>
      </c>
      <c r="AA5658" s="3">
        <v>27.550017400531527</v>
      </c>
    </row>
    <row r="5659" spans="1:27" x14ac:dyDescent="0.25">
      <c r="A5659" s="2">
        <v>5658</v>
      </c>
      <c r="B5659" s="3" t="s">
        <v>414</v>
      </c>
      <c r="C5659" s="3" t="s">
        <v>28</v>
      </c>
      <c r="D5659" s="3" t="s">
        <v>415</v>
      </c>
      <c r="E5659" s="3" t="s">
        <v>433</v>
      </c>
      <c r="F5659" s="3">
        <v>0.35</v>
      </c>
      <c r="G5659" s="3">
        <v>0.47</v>
      </c>
      <c r="H5659" s="3" t="s">
        <v>64</v>
      </c>
      <c r="I5659" s="2">
        <v>4370</v>
      </c>
      <c r="J5659" s="3" t="s">
        <v>83</v>
      </c>
      <c r="K5659" s="2">
        <v>4370</v>
      </c>
      <c r="L5659" s="3" t="s">
        <v>64</v>
      </c>
      <c r="M5659" s="3" t="s">
        <v>34</v>
      </c>
      <c r="N5659" s="3" t="s">
        <v>35</v>
      </c>
      <c r="O5659" s="3"/>
      <c r="P5659" s="3"/>
      <c r="Q5659" s="3"/>
      <c r="R5659" s="3">
        <v>0</v>
      </c>
      <c r="S5659" s="3">
        <v>1</v>
      </c>
      <c r="T5659" s="2">
        <v>216</v>
      </c>
      <c r="U5659" s="3">
        <v>49.267124772283132</v>
      </c>
      <c r="V5659" s="3">
        <v>153.04029500849202</v>
      </c>
      <c r="W5659" s="3">
        <v>23.792324182935449</v>
      </c>
      <c r="X5659" s="3">
        <v>70431.155108048813</v>
      </c>
      <c r="Y5659" s="3">
        <v>153.04029500849202</v>
      </c>
      <c r="Z5659" s="3">
        <v>23.792303149487569</v>
      </c>
      <c r="AA5659" s="3">
        <v>70431.155108048813</v>
      </c>
    </row>
    <row r="5660" spans="1:27" x14ac:dyDescent="0.25">
      <c r="A5660" s="2">
        <v>5659</v>
      </c>
      <c r="B5660" s="3" t="s">
        <v>414</v>
      </c>
      <c r="C5660" s="3" t="s">
        <v>28</v>
      </c>
      <c r="D5660" s="3" t="s">
        <v>415</v>
      </c>
      <c r="E5660" s="3" t="s">
        <v>433</v>
      </c>
      <c r="F5660" s="3">
        <v>0.35</v>
      </c>
      <c r="G5660" s="3">
        <v>0.47</v>
      </c>
      <c r="H5660" s="3" t="s">
        <v>64</v>
      </c>
      <c r="I5660" s="2">
        <v>4410</v>
      </c>
      <c r="J5660" s="3" t="s">
        <v>276</v>
      </c>
      <c r="K5660" s="2">
        <v>4410</v>
      </c>
      <c r="L5660" s="3" t="s">
        <v>64</v>
      </c>
      <c r="M5660" s="3" t="s">
        <v>34</v>
      </c>
      <c r="N5660" s="3" t="s">
        <v>35</v>
      </c>
      <c r="O5660" s="3"/>
      <c r="P5660" s="3"/>
      <c r="Q5660" s="3"/>
      <c r="R5660" s="3">
        <v>0</v>
      </c>
      <c r="S5660" s="3">
        <v>1</v>
      </c>
      <c r="T5660" s="2">
        <v>61</v>
      </c>
      <c r="U5660" s="3">
        <v>23.746703404034374</v>
      </c>
      <c r="V5660" s="3">
        <v>39.017123336430167</v>
      </c>
      <c r="W5660" s="3">
        <v>8.5235094826979481</v>
      </c>
      <c r="X5660" s="3">
        <v>17974.585226745228</v>
      </c>
      <c r="Y5660" s="3">
        <v>39.017123336430167</v>
      </c>
      <c r="Z5660" s="3">
        <v>8.5235019475453839</v>
      </c>
      <c r="AA5660" s="3">
        <v>17974.585226745228</v>
      </c>
    </row>
    <row r="5661" spans="1:27" x14ac:dyDescent="0.25">
      <c r="A5661" s="2">
        <v>5660</v>
      </c>
      <c r="B5661" s="3" t="s">
        <v>414</v>
      </c>
      <c r="C5661" s="3" t="s">
        <v>28</v>
      </c>
      <c r="D5661" s="3" t="s">
        <v>415</v>
      </c>
      <c r="E5661" s="3" t="s">
        <v>433</v>
      </c>
      <c r="F5661" s="3">
        <v>0.35</v>
      </c>
      <c r="G5661" s="3">
        <v>0.47</v>
      </c>
      <c r="H5661" s="3" t="s">
        <v>64</v>
      </c>
      <c r="I5661" s="2">
        <v>4430</v>
      </c>
      <c r="J5661" s="3" t="s">
        <v>84</v>
      </c>
      <c r="K5661" s="2">
        <v>4430</v>
      </c>
      <c r="L5661" s="3" t="s">
        <v>64</v>
      </c>
      <c r="M5661" s="3" t="s">
        <v>34</v>
      </c>
      <c r="N5661" s="3" t="s">
        <v>35</v>
      </c>
      <c r="O5661" s="3"/>
      <c r="P5661" s="3"/>
      <c r="Q5661" s="3"/>
      <c r="R5661" s="3">
        <v>0</v>
      </c>
      <c r="S5661" s="3">
        <v>1</v>
      </c>
      <c r="T5661" s="2">
        <v>348</v>
      </c>
      <c r="U5661" s="3">
        <v>159.63715275821286</v>
      </c>
      <c r="V5661" s="3">
        <v>381.06169422591586</v>
      </c>
      <c r="W5661" s="3">
        <v>86.563620952276835</v>
      </c>
      <c r="X5661" s="3">
        <v>136381.90409058615</v>
      </c>
      <c r="Y5661" s="3">
        <v>381.06169422591586</v>
      </c>
      <c r="Z5661" s="3">
        <v>86.563544426276238</v>
      </c>
      <c r="AA5661" s="3">
        <v>136381.90409058615</v>
      </c>
    </row>
    <row r="5662" spans="1:27" x14ac:dyDescent="0.25">
      <c r="A5662" s="2">
        <v>5661</v>
      </c>
      <c r="B5662" s="3" t="s">
        <v>414</v>
      </c>
      <c r="C5662" s="3" t="s">
        <v>28</v>
      </c>
      <c r="D5662" s="3" t="s">
        <v>415</v>
      </c>
      <c r="E5662" s="3" t="s">
        <v>433</v>
      </c>
      <c r="F5662" s="3">
        <v>0.35</v>
      </c>
      <c r="G5662" s="3">
        <v>0.47</v>
      </c>
      <c r="H5662" s="3" t="s">
        <v>64</v>
      </c>
      <c r="I5662" s="2">
        <v>5100</v>
      </c>
      <c r="J5662" s="3" t="s">
        <v>85</v>
      </c>
      <c r="K5662" s="2">
        <v>5100</v>
      </c>
      <c r="L5662" s="3" t="s">
        <v>64</v>
      </c>
      <c r="M5662" s="3" t="s">
        <v>33</v>
      </c>
      <c r="N5662" s="3" t="s">
        <v>33</v>
      </c>
      <c r="O5662" s="3"/>
      <c r="P5662" s="3"/>
      <c r="Q5662" s="3"/>
      <c r="R5662" s="3">
        <v>0</v>
      </c>
      <c r="S5662" s="3">
        <v>1</v>
      </c>
      <c r="T5662" s="2">
        <v>3</v>
      </c>
      <c r="U5662" s="3">
        <v>1.504473445146759E-2</v>
      </c>
      <c r="V5662" s="3">
        <v>2.0799838735108593E-2</v>
      </c>
      <c r="W5662" s="3">
        <v>1.7683109846616707E-3</v>
      </c>
      <c r="X5662" s="3">
        <v>7.4250830617368022</v>
      </c>
      <c r="Y5662" s="3">
        <v>2.0799838735108593E-2</v>
      </c>
      <c r="Z5662" s="3">
        <v>1.7683094213979621E-3</v>
      </c>
      <c r="AA5662" s="3">
        <v>7.4250830617368022</v>
      </c>
    </row>
    <row r="5663" spans="1:27" x14ac:dyDescent="0.25">
      <c r="A5663" s="2">
        <v>5662</v>
      </c>
      <c r="B5663" s="3" t="s">
        <v>414</v>
      </c>
      <c r="C5663" s="3" t="s">
        <v>28</v>
      </c>
      <c r="D5663" s="3" t="s">
        <v>415</v>
      </c>
      <c r="E5663" s="3" t="s">
        <v>433</v>
      </c>
      <c r="F5663" s="3">
        <v>0.35</v>
      </c>
      <c r="G5663" s="3">
        <v>0.47</v>
      </c>
      <c r="H5663" s="3" t="s">
        <v>64</v>
      </c>
      <c r="I5663" s="2">
        <v>5100</v>
      </c>
      <c r="J5663" s="3" t="s">
        <v>85</v>
      </c>
      <c r="K5663" s="2">
        <v>5100</v>
      </c>
      <c r="L5663" s="3" t="s">
        <v>64</v>
      </c>
      <c r="M5663" s="3" t="s">
        <v>34</v>
      </c>
      <c r="N5663" s="3" t="s">
        <v>35</v>
      </c>
      <c r="O5663" s="3"/>
      <c r="P5663" s="3"/>
      <c r="Q5663" s="3"/>
      <c r="R5663" s="3">
        <v>0</v>
      </c>
      <c r="S5663" s="3">
        <v>1</v>
      </c>
      <c r="T5663" s="2">
        <v>1161</v>
      </c>
      <c r="U5663" s="3">
        <v>216.44196250057186</v>
      </c>
      <c r="V5663" s="3">
        <v>723.0145352312187</v>
      </c>
      <c r="W5663" s="3">
        <v>89.190928530366278</v>
      </c>
      <c r="X5663" s="3">
        <v>305234.03598897456</v>
      </c>
      <c r="Y5663" s="3">
        <v>723.0145352312187</v>
      </c>
      <c r="Z5663" s="3">
        <v>89.190849681711711</v>
      </c>
      <c r="AA5663" s="3">
        <v>305234.03598897456</v>
      </c>
    </row>
    <row r="5664" spans="1:27" x14ac:dyDescent="0.25">
      <c r="A5664" s="2">
        <v>5663</v>
      </c>
      <c r="B5664" s="3" t="s">
        <v>414</v>
      </c>
      <c r="C5664" s="3" t="s">
        <v>28</v>
      </c>
      <c r="D5664" s="3" t="s">
        <v>415</v>
      </c>
      <c r="E5664" s="3" t="s">
        <v>433</v>
      </c>
      <c r="F5664" s="3">
        <v>0.35</v>
      </c>
      <c r="G5664" s="3">
        <v>0.47</v>
      </c>
      <c r="H5664" s="3" t="s">
        <v>64</v>
      </c>
      <c r="I5664" s="2">
        <v>5200</v>
      </c>
      <c r="J5664" s="3" t="s">
        <v>86</v>
      </c>
      <c r="K5664" s="2">
        <v>5200</v>
      </c>
      <c r="L5664" s="3" t="s">
        <v>64</v>
      </c>
      <c r="M5664" s="3" t="s">
        <v>34</v>
      </c>
      <c r="N5664" s="3" t="s">
        <v>35</v>
      </c>
      <c r="O5664" s="3"/>
      <c r="P5664" s="3"/>
      <c r="Q5664" s="3"/>
      <c r="R5664" s="3">
        <v>0</v>
      </c>
      <c r="S5664" s="3">
        <v>1</v>
      </c>
      <c r="T5664" s="2">
        <v>117</v>
      </c>
      <c r="U5664" s="3">
        <v>22.050265815889855</v>
      </c>
      <c r="V5664" s="3">
        <v>11.168930270212787</v>
      </c>
      <c r="W5664" s="3">
        <v>0.62073467595350218</v>
      </c>
      <c r="X5664" s="3">
        <v>30357.709787730615</v>
      </c>
      <c r="Y5664" s="3">
        <v>11.168930270212787</v>
      </c>
      <c r="Z5664" s="3">
        <v>0.6207341271970892</v>
      </c>
      <c r="AA5664" s="3">
        <v>30357.709787730615</v>
      </c>
    </row>
    <row r="5665" spans="1:27" x14ac:dyDescent="0.25">
      <c r="A5665" s="2">
        <v>5664</v>
      </c>
      <c r="B5665" s="3" t="s">
        <v>414</v>
      </c>
      <c r="C5665" s="3" t="s">
        <v>28</v>
      </c>
      <c r="D5665" s="3" t="s">
        <v>415</v>
      </c>
      <c r="E5665" s="3" t="s">
        <v>433</v>
      </c>
      <c r="F5665" s="3">
        <v>0.35</v>
      </c>
      <c r="G5665" s="3">
        <v>0.47</v>
      </c>
      <c r="H5665" s="3" t="s">
        <v>64</v>
      </c>
      <c r="I5665" s="2">
        <v>5250</v>
      </c>
      <c r="J5665" s="3" t="s">
        <v>87</v>
      </c>
      <c r="K5665" s="2">
        <v>5250</v>
      </c>
      <c r="L5665" s="3" t="s">
        <v>64</v>
      </c>
      <c r="M5665" s="3" t="s">
        <v>34</v>
      </c>
      <c r="N5665" s="3" t="s">
        <v>35</v>
      </c>
      <c r="O5665" s="3"/>
      <c r="P5665" s="3"/>
      <c r="Q5665" s="3"/>
      <c r="R5665" s="3">
        <v>0</v>
      </c>
      <c r="S5665" s="3">
        <v>1</v>
      </c>
      <c r="T5665" s="2">
        <v>9</v>
      </c>
      <c r="U5665" s="3">
        <v>1.499204325788603</v>
      </c>
      <c r="V5665" s="3">
        <v>0.951478820225653</v>
      </c>
      <c r="W5665" s="3">
        <v>5.570250850062021E-2</v>
      </c>
      <c r="X5665" s="3">
        <v>1745.5971104526411</v>
      </c>
      <c r="Y5665" s="3">
        <v>0.951478820225653</v>
      </c>
      <c r="Z5665" s="3">
        <v>5.5702459257183617E-2</v>
      </c>
      <c r="AA5665" s="3">
        <v>1745.5971104526411</v>
      </c>
    </row>
    <row r="5666" spans="1:27" x14ac:dyDescent="0.25">
      <c r="A5666" s="2">
        <v>5665</v>
      </c>
      <c r="B5666" s="3" t="s">
        <v>414</v>
      </c>
      <c r="C5666" s="3" t="s">
        <v>28</v>
      </c>
      <c r="D5666" s="3" t="s">
        <v>415</v>
      </c>
      <c r="E5666" s="3" t="s">
        <v>433</v>
      </c>
      <c r="F5666" s="3">
        <v>0.35</v>
      </c>
      <c r="G5666" s="3">
        <v>0.47</v>
      </c>
      <c r="H5666" s="3" t="s">
        <v>64</v>
      </c>
      <c r="I5666" s="2">
        <v>5300</v>
      </c>
      <c r="J5666" s="3" t="s">
        <v>88</v>
      </c>
      <c r="K5666" s="2">
        <v>5300</v>
      </c>
      <c r="L5666" s="3" t="s">
        <v>64</v>
      </c>
      <c r="M5666" s="3" t="s">
        <v>423</v>
      </c>
      <c r="N5666" s="3" t="s">
        <v>424</v>
      </c>
      <c r="O5666" s="3"/>
      <c r="P5666" s="3"/>
      <c r="Q5666" s="3"/>
      <c r="R5666" s="3">
        <v>0</v>
      </c>
      <c r="S5666" s="3">
        <v>1</v>
      </c>
      <c r="T5666" s="2">
        <v>219</v>
      </c>
      <c r="U5666" s="3">
        <v>39.847008873942031</v>
      </c>
      <c r="V5666" s="3">
        <v>55.960329271289567</v>
      </c>
      <c r="W5666" s="3">
        <v>8.6784074388016652</v>
      </c>
      <c r="X5666" s="3">
        <v>74060.39313398239</v>
      </c>
      <c r="Y5666" s="3">
        <v>55.960329271289567</v>
      </c>
      <c r="Z5666" s="3">
        <v>8.6783997667125767</v>
      </c>
      <c r="AA5666" s="3">
        <v>74060.39313398239</v>
      </c>
    </row>
    <row r="5667" spans="1:27" x14ac:dyDescent="0.25">
      <c r="A5667" s="2">
        <v>5666</v>
      </c>
      <c r="B5667" s="3" t="s">
        <v>414</v>
      </c>
      <c r="C5667" s="3" t="s">
        <v>28</v>
      </c>
      <c r="D5667" s="3" t="s">
        <v>415</v>
      </c>
      <c r="E5667" s="3" t="s">
        <v>433</v>
      </c>
      <c r="F5667" s="3">
        <v>0.35</v>
      </c>
      <c r="G5667" s="3">
        <v>0.47</v>
      </c>
      <c r="H5667" s="3" t="s">
        <v>64</v>
      </c>
      <c r="I5667" s="2">
        <v>5300</v>
      </c>
      <c r="J5667" s="3" t="s">
        <v>88</v>
      </c>
      <c r="K5667" s="2">
        <v>5300</v>
      </c>
      <c r="L5667" s="3" t="s">
        <v>64</v>
      </c>
      <c r="M5667" s="3" t="s">
        <v>34</v>
      </c>
      <c r="N5667" s="3" t="s">
        <v>35</v>
      </c>
      <c r="O5667" s="3"/>
      <c r="P5667" s="3"/>
      <c r="Q5667" s="3"/>
      <c r="R5667" s="3">
        <v>0</v>
      </c>
      <c r="S5667" s="3">
        <v>1</v>
      </c>
      <c r="T5667" s="2">
        <v>539</v>
      </c>
      <c r="U5667" s="3">
        <v>150.92359179439808</v>
      </c>
      <c r="V5667" s="3">
        <v>33.49944502898925</v>
      </c>
      <c r="W5667" s="3">
        <v>2.1056115424632731</v>
      </c>
      <c r="X5667" s="3">
        <v>142300.10457101563</v>
      </c>
      <c r="Y5667" s="3">
        <v>33.49944502898925</v>
      </c>
      <c r="Z5667" s="3">
        <v>2.1056096810112188</v>
      </c>
      <c r="AA5667" s="3">
        <v>142300.10457101563</v>
      </c>
    </row>
    <row r="5668" spans="1:27" x14ac:dyDescent="0.25">
      <c r="A5668" s="2">
        <v>5667</v>
      </c>
      <c r="B5668" s="3" t="s">
        <v>414</v>
      </c>
      <c r="C5668" s="3" t="s">
        <v>28</v>
      </c>
      <c r="D5668" s="3" t="s">
        <v>415</v>
      </c>
      <c r="E5668" s="3" t="s">
        <v>433</v>
      </c>
      <c r="F5668" s="3">
        <v>0.35</v>
      </c>
      <c r="G5668" s="3">
        <v>0.47</v>
      </c>
      <c r="H5668" s="3" t="s">
        <v>64</v>
      </c>
      <c r="I5668" s="2">
        <v>5400</v>
      </c>
      <c r="J5668" s="3" t="s">
        <v>89</v>
      </c>
      <c r="K5668" s="2">
        <v>5400</v>
      </c>
      <c r="L5668" s="3" t="s">
        <v>64</v>
      </c>
      <c r="M5668" s="3" t="s">
        <v>33</v>
      </c>
      <c r="N5668" s="3" t="s">
        <v>33</v>
      </c>
      <c r="O5668" s="3"/>
      <c r="P5668" s="3"/>
      <c r="Q5668" s="3"/>
      <c r="R5668" s="3">
        <v>0</v>
      </c>
      <c r="S5668" s="3">
        <v>1</v>
      </c>
      <c r="T5668" s="2">
        <v>27916</v>
      </c>
      <c r="U5668" s="3">
        <v>16183.251465371333</v>
      </c>
      <c r="V5668" s="3">
        <v>907.44020727566669</v>
      </c>
      <c r="W5668" s="3">
        <v>94.779660367372131</v>
      </c>
      <c r="X5668" s="3">
        <v>372716.9778299951</v>
      </c>
      <c r="Y5668" s="3">
        <v>907.44020727566669</v>
      </c>
      <c r="Z5668" s="3">
        <v>94.779576578035858</v>
      </c>
      <c r="AA5668" s="3">
        <v>372716.9778299951</v>
      </c>
    </row>
    <row r="5669" spans="1:27" x14ac:dyDescent="0.25">
      <c r="A5669" s="2">
        <v>5668</v>
      </c>
      <c r="B5669" s="3" t="s">
        <v>414</v>
      </c>
      <c r="C5669" s="3" t="s">
        <v>28</v>
      </c>
      <c r="D5669" s="3" t="s">
        <v>415</v>
      </c>
      <c r="E5669" s="3" t="s">
        <v>433</v>
      </c>
      <c r="F5669" s="3">
        <v>0.35</v>
      </c>
      <c r="G5669" s="3">
        <v>0.47</v>
      </c>
      <c r="H5669" s="3" t="s">
        <v>64</v>
      </c>
      <c r="I5669" s="2">
        <v>5400</v>
      </c>
      <c r="J5669" s="3" t="s">
        <v>89</v>
      </c>
      <c r="K5669" s="2">
        <v>5400</v>
      </c>
      <c r="L5669" s="3" t="s">
        <v>64</v>
      </c>
      <c r="M5669" s="3" t="s">
        <v>423</v>
      </c>
      <c r="N5669" s="3" t="s">
        <v>424</v>
      </c>
      <c r="O5669" s="3"/>
      <c r="P5669" s="3"/>
      <c r="Q5669" s="3"/>
      <c r="R5669" s="3">
        <v>0</v>
      </c>
      <c r="S5669" s="3">
        <v>1</v>
      </c>
      <c r="T5669" s="2">
        <v>4617</v>
      </c>
      <c r="U5669" s="3">
        <v>2633.7220478412801</v>
      </c>
      <c r="V5669" s="3">
        <v>232.25220231401133</v>
      </c>
      <c r="W5669" s="3">
        <v>36.568147744619942</v>
      </c>
      <c r="X5669" s="3">
        <v>91849.145951356215</v>
      </c>
      <c r="Y5669" s="3">
        <v>232.25220231401133</v>
      </c>
      <c r="Z5669" s="3">
        <v>36.568115416789176</v>
      </c>
      <c r="AA5669" s="3">
        <v>91849.145951356215</v>
      </c>
    </row>
    <row r="5670" spans="1:27" x14ac:dyDescent="0.25">
      <c r="A5670" s="2">
        <v>5669</v>
      </c>
      <c r="B5670" s="3" t="s">
        <v>414</v>
      </c>
      <c r="C5670" s="3" t="s">
        <v>28</v>
      </c>
      <c r="D5670" s="3" t="s">
        <v>415</v>
      </c>
      <c r="E5670" s="3" t="s">
        <v>433</v>
      </c>
      <c r="F5670" s="3">
        <v>0.35</v>
      </c>
      <c r="G5670" s="3">
        <v>0.47</v>
      </c>
      <c r="H5670" s="3" t="s">
        <v>64</v>
      </c>
      <c r="I5670" s="2">
        <v>5400</v>
      </c>
      <c r="J5670" s="3" t="s">
        <v>89</v>
      </c>
      <c r="K5670" s="2">
        <v>5400</v>
      </c>
      <c r="L5670" s="3" t="s">
        <v>64</v>
      </c>
      <c r="M5670" s="3" t="s">
        <v>34</v>
      </c>
      <c r="N5670" s="3" t="s">
        <v>35</v>
      </c>
      <c r="O5670" s="3"/>
      <c r="P5670" s="3"/>
      <c r="Q5670" s="3"/>
      <c r="R5670" s="3">
        <v>0</v>
      </c>
      <c r="S5670" s="3">
        <v>1</v>
      </c>
      <c r="T5670" s="2">
        <v>1270</v>
      </c>
      <c r="U5670" s="3">
        <v>16.963094073912124</v>
      </c>
      <c r="V5670" s="3">
        <v>42.347413548882905</v>
      </c>
      <c r="W5670" s="3">
        <v>4.2878452110053002</v>
      </c>
      <c r="X5670" s="3">
        <v>16963.764373655271</v>
      </c>
      <c r="Y5670" s="3">
        <v>42.347413548882905</v>
      </c>
      <c r="Z5670" s="3">
        <v>4.2878414203639039</v>
      </c>
      <c r="AA5670" s="3">
        <v>16963.764373655271</v>
      </c>
    </row>
    <row r="5671" spans="1:27" x14ac:dyDescent="0.25">
      <c r="A5671" s="2">
        <v>5670</v>
      </c>
      <c r="B5671" s="3" t="s">
        <v>414</v>
      </c>
      <c r="C5671" s="3" t="s">
        <v>28</v>
      </c>
      <c r="D5671" s="3" t="s">
        <v>415</v>
      </c>
      <c r="E5671" s="3" t="s">
        <v>433</v>
      </c>
      <c r="F5671" s="3">
        <v>0.35</v>
      </c>
      <c r="G5671" s="3">
        <v>0.47</v>
      </c>
      <c r="H5671" s="3" t="s">
        <v>64</v>
      </c>
      <c r="I5671" s="2">
        <v>5400</v>
      </c>
      <c r="J5671" s="3" t="s">
        <v>89</v>
      </c>
      <c r="K5671" s="2">
        <v>5400</v>
      </c>
      <c r="L5671" s="3" t="s">
        <v>64</v>
      </c>
      <c r="M5671" s="3" t="s">
        <v>431</v>
      </c>
      <c r="N5671" s="3" t="s">
        <v>35</v>
      </c>
      <c r="O5671" s="3"/>
      <c r="P5671" s="3"/>
      <c r="Q5671" s="3"/>
      <c r="R5671" s="3">
        <v>0</v>
      </c>
      <c r="S5671" s="3">
        <v>1</v>
      </c>
      <c r="T5671" s="2">
        <v>1</v>
      </c>
      <c r="U5671" s="3">
        <v>4.9051136606721799E-4</v>
      </c>
      <c r="V5671" s="3">
        <v>6.3566219820475889E-5</v>
      </c>
      <c r="W5671" s="3">
        <v>8.5457504494210149E-6</v>
      </c>
      <c r="X5671" s="3">
        <v>3.2084934769074536E-2</v>
      </c>
      <c r="Y5671" s="3">
        <v>6.3566219820475889E-5</v>
      </c>
      <c r="Z5671" s="3">
        <v>8.5457428946064596E-6</v>
      </c>
      <c r="AA5671" s="3">
        <v>3.2084934769074536E-2</v>
      </c>
    </row>
    <row r="5672" spans="1:27" x14ac:dyDescent="0.25">
      <c r="A5672" s="2">
        <v>5671</v>
      </c>
      <c r="B5672" s="3" t="s">
        <v>414</v>
      </c>
      <c r="C5672" s="3" t="s">
        <v>28</v>
      </c>
      <c r="D5672" s="3" t="s">
        <v>415</v>
      </c>
      <c r="E5672" s="3" t="s">
        <v>433</v>
      </c>
      <c r="F5672" s="3">
        <v>0.35</v>
      </c>
      <c r="G5672" s="3">
        <v>0.47</v>
      </c>
      <c r="H5672" s="3" t="s">
        <v>64</v>
      </c>
      <c r="I5672" s="2">
        <v>5430</v>
      </c>
      <c r="J5672" s="3" t="s">
        <v>92</v>
      </c>
      <c r="K5672" s="2">
        <v>5430</v>
      </c>
      <c r="L5672" s="3" t="s">
        <v>64</v>
      </c>
      <c r="M5672" s="3" t="s">
        <v>33</v>
      </c>
      <c r="N5672" s="3" t="s">
        <v>33</v>
      </c>
      <c r="O5672" s="3"/>
      <c r="P5672" s="3"/>
      <c r="Q5672" s="3"/>
      <c r="R5672" s="3">
        <v>0</v>
      </c>
      <c r="S5672" s="3">
        <v>1</v>
      </c>
      <c r="T5672" s="2">
        <v>335</v>
      </c>
      <c r="U5672" s="3">
        <v>134.21851186224114</v>
      </c>
      <c r="V5672" s="3">
        <v>22.700275296830839</v>
      </c>
      <c r="W5672" s="3">
        <v>2.7807004565869917</v>
      </c>
      <c r="X5672" s="3">
        <v>10905.154804632442</v>
      </c>
      <c r="Y5672" s="3">
        <v>22.700275296830839</v>
      </c>
      <c r="Z5672" s="3">
        <v>2.7806979983270184</v>
      </c>
      <c r="AA5672" s="3">
        <v>10905.154804632442</v>
      </c>
    </row>
    <row r="5673" spans="1:27" x14ac:dyDescent="0.25">
      <c r="A5673" s="2">
        <v>5672</v>
      </c>
      <c r="B5673" s="3" t="s">
        <v>414</v>
      </c>
      <c r="C5673" s="3" t="s">
        <v>28</v>
      </c>
      <c r="D5673" s="3" t="s">
        <v>415</v>
      </c>
      <c r="E5673" s="3" t="s">
        <v>433</v>
      </c>
      <c r="F5673" s="3">
        <v>0.35</v>
      </c>
      <c r="G5673" s="3">
        <v>0.47</v>
      </c>
      <c r="H5673" s="3" t="s">
        <v>64</v>
      </c>
      <c r="I5673" s="2">
        <v>5430</v>
      </c>
      <c r="J5673" s="3" t="s">
        <v>92</v>
      </c>
      <c r="K5673" s="2">
        <v>5430</v>
      </c>
      <c r="L5673" s="3" t="s">
        <v>64</v>
      </c>
      <c r="M5673" s="3" t="s">
        <v>423</v>
      </c>
      <c r="N5673" s="3" t="s">
        <v>424</v>
      </c>
      <c r="O5673" s="3"/>
      <c r="P5673" s="3"/>
      <c r="Q5673" s="3"/>
      <c r="R5673" s="3">
        <v>0</v>
      </c>
      <c r="S5673" s="3">
        <v>1</v>
      </c>
      <c r="T5673" s="2">
        <v>14</v>
      </c>
      <c r="U5673" s="3">
        <v>2.9037064698855874</v>
      </c>
      <c r="V5673" s="3">
        <v>7.2520953283965133</v>
      </c>
      <c r="W5673" s="3">
        <v>1.0108459900708493</v>
      </c>
      <c r="X5673" s="3">
        <v>3599.0815432998115</v>
      </c>
      <c r="Y5673" s="3">
        <v>7.2520953283965133</v>
      </c>
      <c r="Z5673" s="3">
        <v>1.0108450964390923</v>
      </c>
      <c r="AA5673" s="3">
        <v>3599.0815432998115</v>
      </c>
    </row>
    <row r="5674" spans="1:27" x14ac:dyDescent="0.25">
      <c r="A5674" s="2">
        <v>5673</v>
      </c>
      <c r="B5674" s="3" t="s">
        <v>414</v>
      </c>
      <c r="C5674" s="3" t="s">
        <v>28</v>
      </c>
      <c r="D5674" s="3" t="s">
        <v>415</v>
      </c>
      <c r="E5674" s="3" t="s">
        <v>433</v>
      </c>
      <c r="F5674" s="3">
        <v>0.35</v>
      </c>
      <c r="G5674" s="3">
        <v>0.47</v>
      </c>
      <c r="H5674" s="3" t="s">
        <v>64</v>
      </c>
      <c r="I5674" s="2">
        <v>5430</v>
      </c>
      <c r="J5674" s="3" t="s">
        <v>92</v>
      </c>
      <c r="K5674" s="2">
        <v>5430</v>
      </c>
      <c r="L5674" s="3" t="s">
        <v>64</v>
      </c>
      <c r="M5674" s="3" t="s">
        <v>34</v>
      </c>
      <c r="N5674" s="3" t="s">
        <v>35</v>
      </c>
      <c r="O5674" s="3"/>
      <c r="P5674" s="3"/>
      <c r="Q5674" s="3"/>
      <c r="R5674" s="3">
        <v>0</v>
      </c>
      <c r="S5674" s="3">
        <v>1</v>
      </c>
      <c r="T5674" s="2">
        <v>6125</v>
      </c>
      <c r="U5674" s="3">
        <v>1906.1394925930649</v>
      </c>
      <c r="V5674" s="3">
        <v>1544.1191273004529</v>
      </c>
      <c r="W5674" s="3">
        <v>171.85952161534047</v>
      </c>
      <c r="X5674" s="3">
        <v>677065.39815484942</v>
      </c>
      <c r="Y5674" s="3">
        <v>1544.1191273004529</v>
      </c>
      <c r="Z5674" s="3">
        <v>171.859369684059</v>
      </c>
      <c r="AA5674" s="3">
        <v>677065.39815484942</v>
      </c>
    </row>
    <row r="5675" spans="1:27" x14ac:dyDescent="0.25">
      <c r="A5675" s="2">
        <v>5674</v>
      </c>
      <c r="B5675" s="3" t="s">
        <v>414</v>
      </c>
      <c r="C5675" s="3" t="s">
        <v>28</v>
      </c>
      <c r="D5675" s="3" t="s">
        <v>415</v>
      </c>
      <c r="E5675" s="3" t="s">
        <v>433</v>
      </c>
      <c r="F5675" s="3">
        <v>0.35</v>
      </c>
      <c r="G5675" s="3">
        <v>0.47</v>
      </c>
      <c r="H5675" s="3" t="s">
        <v>64</v>
      </c>
      <c r="I5675" s="2">
        <v>5430</v>
      </c>
      <c r="J5675" s="3" t="s">
        <v>92</v>
      </c>
      <c r="K5675" s="2">
        <v>5430</v>
      </c>
      <c r="L5675" s="3" t="s">
        <v>64</v>
      </c>
      <c r="M5675" s="3" t="s">
        <v>34</v>
      </c>
      <c r="N5675" s="3" t="s">
        <v>35</v>
      </c>
      <c r="O5675" s="3"/>
      <c r="P5675" s="3"/>
      <c r="Q5675" s="3" t="s">
        <v>380</v>
      </c>
      <c r="R5675" s="3">
        <v>0</v>
      </c>
      <c r="S5675" s="3">
        <v>1</v>
      </c>
      <c r="T5675" s="2">
        <v>3</v>
      </c>
      <c r="U5675" s="3">
        <v>2.2605364415690971E-4</v>
      </c>
      <c r="V5675" s="3">
        <v>4.7875279454821828E-4</v>
      </c>
      <c r="W5675" s="3">
        <v>5.4523826562936185E-5</v>
      </c>
      <c r="X5675" s="3">
        <v>0.23026722493270146</v>
      </c>
      <c r="Y5675" s="3">
        <v>4.7875279454821828E-4</v>
      </c>
      <c r="Z5675" s="3">
        <v>5.45237783615048E-5</v>
      </c>
      <c r="AA5675" s="3">
        <v>0.23026722493270146</v>
      </c>
    </row>
    <row r="5676" spans="1:27" x14ac:dyDescent="0.25">
      <c r="A5676" s="2">
        <v>5675</v>
      </c>
      <c r="B5676" s="3" t="s">
        <v>414</v>
      </c>
      <c r="C5676" s="3" t="s">
        <v>28</v>
      </c>
      <c r="D5676" s="3" t="s">
        <v>415</v>
      </c>
      <c r="E5676" s="3" t="s">
        <v>433</v>
      </c>
      <c r="F5676" s="3">
        <v>0.35</v>
      </c>
      <c r="G5676" s="3">
        <v>0.47</v>
      </c>
      <c r="H5676" s="3" t="s">
        <v>64</v>
      </c>
      <c r="I5676" s="2">
        <v>5430</v>
      </c>
      <c r="J5676" s="3" t="s">
        <v>92</v>
      </c>
      <c r="K5676" s="2">
        <v>5430</v>
      </c>
      <c r="L5676" s="3" t="s">
        <v>64</v>
      </c>
      <c r="M5676" s="3" t="s">
        <v>34</v>
      </c>
      <c r="N5676" s="3" t="s">
        <v>35</v>
      </c>
      <c r="O5676" s="3"/>
      <c r="P5676" s="3"/>
      <c r="Q5676" s="3" t="s">
        <v>67</v>
      </c>
      <c r="R5676" s="3">
        <v>0</v>
      </c>
      <c r="S5676" s="3">
        <v>1</v>
      </c>
      <c r="T5676" s="2">
        <v>2</v>
      </c>
      <c r="U5676" s="3">
        <v>1.1232244567395638E-4</v>
      </c>
      <c r="V5676" s="3">
        <v>1.1621552279871664E-4</v>
      </c>
      <c r="W5676" s="3">
        <v>1.1233092772052421E-5</v>
      </c>
      <c r="X5676" s="3">
        <v>4.8322777841737934E-2</v>
      </c>
      <c r="Y5676" s="3">
        <v>1.1621552279871664E-4</v>
      </c>
      <c r="Z5676" s="3">
        <v>1.1233082841510445E-5</v>
      </c>
      <c r="AA5676" s="3">
        <v>4.8322777841737934E-2</v>
      </c>
    </row>
    <row r="5677" spans="1:27" x14ac:dyDescent="0.25">
      <c r="A5677" s="2">
        <v>5676</v>
      </c>
      <c r="B5677" s="3" t="s">
        <v>414</v>
      </c>
      <c r="C5677" s="3" t="s">
        <v>28</v>
      </c>
      <c r="D5677" s="3" t="s">
        <v>415</v>
      </c>
      <c r="E5677" s="3" t="s">
        <v>433</v>
      </c>
      <c r="F5677" s="3">
        <v>0.35</v>
      </c>
      <c r="G5677" s="3">
        <v>0.47</v>
      </c>
      <c r="H5677" s="3" t="s">
        <v>64</v>
      </c>
      <c r="I5677" s="2">
        <v>6110</v>
      </c>
      <c r="J5677" s="3" t="s">
        <v>93</v>
      </c>
      <c r="K5677" s="2">
        <v>6110</v>
      </c>
      <c r="L5677" s="3" t="s">
        <v>64</v>
      </c>
      <c r="M5677" s="3" t="s">
        <v>423</v>
      </c>
      <c r="N5677" s="3" t="s">
        <v>424</v>
      </c>
      <c r="O5677" s="3"/>
      <c r="P5677" s="3"/>
      <c r="Q5677" s="3"/>
      <c r="R5677" s="3">
        <v>0</v>
      </c>
      <c r="S5677" s="3">
        <v>1</v>
      </c>
      <c r="T5677" s="2">
        <v>40</v>
      </c>
      <c r="U5677" s="3">
        <v>9.1595736253468818</v>
      </c>
      <c r="V5677" s="3">
        <v>51.295682607309828</v>
      </c>
      <c r="W5677" s="3">
        <v>4.6468658960701603</v>
      </c>
      <c r="X5677" s="3">
        <v>19610.831918920823</v>
      </c>
      <c r="Y5677" s="3">
        <v>51.295682607309828</v>
      </c>
      <c r="Z5677" s="3">
        <v>4.6468617880388887</v>
      </c>
      <c r="AA5677" s="3">
        <v>19610.831918920823</v>
      </c>
    </row>
    <row r="5678" spans="1:27" x14ac:dyDescent="0.25">
      <c r="A5678" s="2">
        <v>5677</v>
      </c>
      <c r="B5678" s="3" t="s">
        <v>414</v>
      </c>
      <c r="C5678" s="3" t="s">
        <v>28</v>
      </c>
      <c r="D5678" s="3" t="s">
        <v>415</v>
      </c>
      <c r="E5678" s="3" t="s">
        <v>433</v>
      </c>
      <c r="F5678" s="3">
        <v>0.35</v>
      </c>
      <c r="G5678" s="3">
        <v>0.47</v>
      </c>
      <c r="H5678" s="3" t="s">
        <v>64</v>
      </c>
      <c r="I5678" s="2">
        <v>6110</v>
      </c>
      <c r="J5678" s="3" t="s">
        <v>93</v>
      </c>
      <c r="K5678" s="2">
        <v>6110</v>
      </c>
      <c r="L5678" s="3" t="s">
        <v>64</v>
      </c>
      <c r="M5678" s="3" t="s">
        <v>34</v>
      </c>
      <c r="N5678" s="3" t="s">
        <v>35</v>
      </c>
      <c r="O5678" s="3"/>
      <c r="P5678" s="3"/>
      <c r="Q5678" s="3"/>
      <c r="R5678" s="3">
        <v>0</v>
      </c>
      <c r="S5678" s="3">
        <v>1</v>
      </c>
      <c r="T5678" s="2">
        <v>15</v>
      </c>
      <c r="U5678" s="3">
        <v>2.803262668518602</v>
      </c>
      <c r="V5678" s="3">
        <v>19.404363715036066</v>
      </c>
      <c r="W5678" s="3">
        <v>1.917846029452394</v>
      </c>
      <c r="X5678" s="3">
        <v>7810.4095361987938</v>
      </c>
      <c r="Y5678" s="3">
        <v>19.404363715036066</v>
      </c>
      <c r="Z5678" s="3">
        <v>1.9178443339932099</v>
      </c>
      <c r="AA5678" s="3">
        <v>7810.4095361987938</v>
      </c>
    </row>
    <row r="5679" spans="1:27" x14ac:dyDescent="0.25">
      <c r="A5679" s="2">
        <v>5678</v>
      </c>
      <c r="B5679" s="3" t="s">
        <v>414</v>
      </c>
      <c r="C5679" s="3" t="s">
        <v>28</v>
      </c>
      <c r="D5679" s="3" t="s">
        <v>415</v>
      </c>
      <c r="E5679" s="3" t="s">
        <v>433</v>
      </c>
      <c r="F5679" s="3">
        <v>0.35</v>
      </c>
      <c r="G5679" s="3">
        <v>0.47</v>
      </c>
      <c r="H5679" s="3" t="s">
        <v>64</v>
      </c>
      <c r="I5679" s="2">
        <v>6120</v>
      </c>
      <c r="J5679" s="3" t="s">
        <v>63</v>
      </c>
      <c r="K5679" s="2">
        <v>6120</v>
      </c>
      <c r="L5679" s="3" t="s">
        <v>64</v>
      </c>
      <c r="M5679" s="3" t="s">
        <v>33</v>
      </c>
      <c r="N5679" s="3" t="s">
        <v>33</v>
      </c>
      <c r="O5679" s="3"/>
      <c r="P5679" s="3"/>
      <c r="Q5679" s="3"/>
      <c r="R5679" s="3">
        <v>0</v>
      </c>
      <c r="S5679" s="3">
        <v>1</v>
      </c>
      <c r="T5679" s="2">
        <v>706</v>
      </c>
      <c r="U5679" s="3">
        <v>9.5402959959605251</v>
      </c>
      <c r="V5679" s="3">
        <v>26.394431571163853</v>
      </c>
      <c r="W5679" s="3">
        <v>2.5989770391808014</v>
      </c>
      <c r="X5679" s="3">
        <v>10462.74047043716</v>
      </c>
      <c r="Y5679" s="3">
        <v>26.394431571163853</v>
      </c>
      <c r="Z5679" s="3">
        <v>2.5989747415722206</v>
      </c>
      <c r="AA5679" s="3">
        <v>10462.74047043716</v>
      </c>
    </row>
    <row r="5680" spans="1:27" x14ac:dyDescent="0.25">
      <c r="A5680" s="2">
        <v>5679</v>
      </c>
      <c r="B5680" s="3" t="s">
        <v>414</v>
      </c>
      <c r="C5680" s="3" t="s">
        <v>28</v>
      </c>
      <c r="D5680" s="3" t="s">
        <v>415</v>
      </c>
      <c r="E5680" s="3" t="s">
        <v>433</v>
      </c>
      <c r="F5680" s="3">
        <v>0.35</v>
      </c>
      <c r="G5680" s="3">
        <v>0.47</v>
      </c>
      <c r="H5680" s="3" t="s">
        <v>64</v>
      </c>
      <c r="I5680" s="2">
        <v>6120</v>
      </c>
      <c r="J5680" s="3" t="s">
        <v>63</v>
      </c>
      <c r="K5680" s="2">
        <v>6120</v>
      </c>
      <c r="L5680" s="3" t="s">
        <v>64</v>
      </c>
      <c r="M5680" s="3" t="s">
        <v>423</v>
      </c>
      <c r="N5680" s="3" t="s">
        <v>424</v>
      </c>
      <c r="O5680" s="3"/>
      <c r="P5680" s="3"/>
      <c r="Q5680" s="3"/>
      <c r="R5680" s="3">
        <v>0</v>
      </c>
      <c r="S5680" s="3">
        <v>1</v>
      </c>
      <c r="T5680" s="2">
        <v>5</v>
      </c>
      <c r="U5680" s="3">
        <v>0.54985094973611925</v>
      </c>
      <c r="V5680" s="3">
        <v>2.957428380673977</v>
      </c>
      <c r="W5680" s="3">
        <v>0.35299434071006436</v>
      </c>
      <c r="X5680" s="3">
        <v>1280.1486187368328</v>
      </c>
      <c r="Y5680" s="3">
        <v>2.957428380673977</v>
      </c>
      <c r="Z5680" s="3">
        <v>0.35299402864773599</v>
      </c>
      <c r="AA5680" s="3">
        <v>1280.1486187368328</v>
      </c>
    </row>
    <row r="5681" spans="1:27" x14ac:dyDescent="0.25">
      <c r="A5681" s="2">
        <v>5680</v>
      </c>
      <c r="B5681" s="3" t="s">
        <v>414</v>
      </c>
      <c r="C5681" s="3" t="s">
        <v>28</v>
      </c>
      <c r="D5681" s="3" t="s">
        <v>415</v>
      </c>
      <c r="E5681" s="3" t="s">
        <v>433</v>
      </c>
      <c r="F5681" s="3">
        <v>0.35</v>
      </c>
      <c r="G5681" s="3">
        <v>0.47</v>
      </c>
      <c r="H5681" s="3" t="s">
        <v>64</v>
      </c>
      <c r="I5681" s="2">
        <v>6120</v>
      </c>
      <c r="J5681" s="3" t="s">
        <v>63</v>
      </c>
      <c r="K5681" s="2">
        <v>6120</v>
      </c>
      <c r="L5681" s="3" t="s">
        <v>64</v>
      </c>
      <c r="M5681" s="3" t="s">
        <v>34</v>
      </c>
      <c r="N5681" s="3" t="s">
        <v>35</v>
      </c>
      <c r="O5681" s="3"/>
      <c r="P5681" s="3"/>
      <c r="Q5681" s="3"/>
      <c r="R5681" s="3">
        <v>0</v>
      </c>
      <c r="S5681" s="3">
        <v>1</v>
      </c>
      <c r="T5681" s="2">
        <v>4772</v>
      </c>
      <c r="U5681" s="3">
        <v>1060.035967968583</v>
      </c>
      <c r="V5681" s="3">
        <v>4874.6611991720001</v>
      </c>
      <c r="W5681" s="3">
        <v>510.4448229849325</v>
      </c>
      <c r="X5681" s="3">
        <v>2028567.9555699541</v>
      </c>
      <c r="Y5681" s="3">
        <v>4874.6611991720001</v>
      </c>
      <c r="Z5681" s="3">
        <v>510.44437172953945</v>
      </c>
      <c r="AA5681" s="3">
        <v>2028567.9555699541</v>
      </c>
    </row>
    <row r="5682" spans="1:27" x14ac:dyDescent="0.25">
      <c r="A5682" s="2">
        <v>5681</v>
      </c>
      <c r="B5682" s="3" t="s">
        <v>414</v>
      </c>
      <c r="C5682" s="3" t="s">
        <v>28</v>
      </c>
      <c r="D5682" s="3" t="s">
        <v>415</v>
      </c>
      <c r="E5682" s="3" t="s">
        <v>433</v>
      </c>
      <c r="F5682" s="3">
        <v>0.35</v>
      </c>
      <c r="G5682" s="3">
        <v>0.47</v>
      </c>
      <c r="H5682" s="3" t="s">
        <v>64</v>
      </c>
      <c r="I5682" s="2">
        <v>6120</v>
      </c>
      <c r="J5682" s="3" t="s">
        <v>63</v>
      </c>
      <c r="K5682" s="2">
        <v>6120</v>
      </c>
      <c r="L5682" s="3" t="s">
        <v>64</v>
      </c>
      <c r="M5682" s="3" t="s">
        <v>431</v>
      </c>
      <c r="N5682" s="3" t="s">
        <v>35</v>
      </c>
      <c r="O5682" s="3"/>
      <c r="P5682" s="3"/>
      <c r="Q5682" s="3"/>
      <c r="R5682" s="3">
        <v>0</v>
      </c>
      <c r="S5682" s="3">
        <v>1</v>
      </c>
      <c r="T5682" s="2">
        <v>1</v>
      </c>
      <c r="U5682" s="3">
        <v>1.5997707245098702E-2</v>
      </c>
      <c r="V5682" s="3">
        <v>0.10409407646464046</v>
      </c>
      <c r="W5682" s="3">
        <v>1.0826568860842507E-2</v>
      </c>
      <c r="X5682" s="3">
        <v>42.97169682973054</v>
      </c>
      <c r="Y5682" s="3">
        <v>0.10409407646464046</v>
      </c>
      <c r="Z5682" s="3">
        <v>1.08265592896854E-2</v>
      </c>
      <c r="AA5682" s="3">
        <v>42.97169682973054</v>
      </c>
    </row>
    <row r="5683" spans="1:27" x14ac:dyDescent="0.25">
      <c r="A5683" s="2">
        <v>5682</v>
      </c>
      <c r="B5683" s="3" t="s">
        <v>414</v>
      </c>
      <c r="C5683" s="3" t="s">
        <v>28</v>
      </c>
      <c r="D5683" s="3" t="s">
        <v>415</v>
      </c>
      <c r="E5683" s="3" t="s">
        <v>433</v>
      </c>
      <c r="F5683" s="3">
        <v>0.35</v>
      </c>
      <c r="G5683" s="3">
        <v>0.47</v>
      </c>
      <c r="H5683" s="3" t="s">
        <v>64</v>
      </c>
      <c r="I5683" s="2">
        <v>6170</v>
      </c>
      <c r="J5683" s="3" t="s">
        <v>94</v>
      </c>
      <c r="K5683" s="2">
        <v>6170</v>
      </c>
      <c r="L5683" s="3" t="s">
        <v>64</v>
      </c>
      <c r="M5683" s="3" t="s">
        <v>33</v>
      </c>
      <c r="N5683" s="3" t="s">
        <v>33</v>
      </c>
      <c r="O5683" s="3"/>
      <c r="P5683" s="3"/>
      <c r="Q5683" s="3"/>
      <c r="R5683" s="3">
        <v>0</v>
      </c>
      <c r="S5683" s="3">
        <v>1</v>
      </c>
      <c r="T5683" s="2">
        <v>143</v>
      </c>
      <c r="U5683" s="3">
        <v>30.404810837015994</v>
      </c>
      <c r="V5683" s="3">
        <v>172.02862172294618</v>
      </c>
      <c r="W5683" s="3">
        <v>15.877053808005606</v>
      </c>
      <c r="X5683" s="3">
        <v>65433.259813776305</v>
      </c>
      <c r="Y5683" s="3">
        <v>172.02862172294618</v>
      </c>
      <c r="Z5683" s="3">
        <v>15.877039772000476</v>
      </c>
      <c r="AA5683" s="3">
        <v>65433.259813776305</v>
      </c>
    </row>
    <row r="5684" spans="1:27" x14ac:dyDescent="0.25">
      <c r="A5684" s="2">
        <v>5683</v>
      </c>
      <c r="B5684" s="3" t="s">
        <v>414</v>
      </c>
      <c r="C5684" s="3" t="s">
        <v>28</v>
      </c>
      <c r="D5684" s="3" t="s">
        <v>415</v>
      </c>
      <c r="E5684" s="3" t="s">
        <v>433</v>
      </c>
      <c r="F5684" s="3">
        <v>0.35</v>
      </c>
      <c r="G5684" s="3">
        <v>0.47</v>
      </c>
      <c r="H5684" s="3" t="s">
        <v>64</v>
      </c>
      <c r="I5684" s="2">
        <v>6170</v>
      </c>
      <c r="J5684" s="3" t="s">
        <v>94</v>
      </c>
      <c r="K5684" s="2">
        <v>6170</v>
      </c>
      <c r="L5684" s="3" t="s">
        <v>64</v>
      </c>
      <c r="M5684" s="3" t="s">
        <v>423</v>
      </c>
      <c r="N5684" s="3" t="s">
        <v>424</v>
      </c>
      <c r="O5684" s="3"/>
      <c r="P5684" s="3"/>
      <c r="Q5684" s="3"/>
      <c r="R5684" s="3">
        <v>0</v>
      </c>
      <c r="S5684" s="3">
        <v>1</v>
      </c>
      <c r="T5684" s="2">
        <v>661</v>
      </c>
      <c r="U5684" s="3">
        <v>266.81603223718975</v>
      </c>
      <c r="V5684" s="3">
        <v>1397.1637862987818</v>
      </c>
      <c r="W5684" s="3">
        <v>127.08381128888536</v>
      </c>
      <c r="X5684" s="3">
        <v>520856.55927802966</v>
      </c>
      <c r="Y5684" s="3">
        <v>1397.1637862987818</v>
      </c>
      <c r="Z5684" s="3">
        <v>127.08369894127644</v>
      </c>
      <c r="AA5684" s="3">
        <v>520856.55927802966</v>
      </c>
    </row>
    <row r="5685" spans="1:27" x14ac:dyDescent="0.25">
      <c r="A5685" s="2">
        <v>5684</v>
      </c>
      <c r="B5685" s="3" t="s">
        <v>414</v>
      </c>
      <c r="C5685" s="3" t="s">
        <v>28</v>
      </c>
      <c r="D5685" s="3" t="s">
        <v>415</v>
      </c>
      <c r="E5685" s="3" t="s">
        <v>433</v>
      </c>
      <c r="F5685" s="3">
        <v>0.35</v>
      </c>
      <c r="G5685" s="3">
        <v>0.47</v>
      </c>
      <c r="H5685" s="3" t="s">
        <v>64</v>
      </c>
      <c r="I5685" s="2">
        <v>6170</v>
      </c>
      <c r="J5685" s="3" t="s">
        <v>94</v>
      </c>
      <c r="K5685" s="2">
        <v>6170</v>
      </c>
      <c r="L5685" s="3" t="s">
        <v>64</v>
      </c>
      <c r="M5685" s="3" t="s">
        <v>34</v>
      </c>
      <c r="N5685" s="3" t="s">
        <v>35</v>
      </c>
      <c r="O5685" s="3"/>
      <c r="P5685" s="3"/>
      <c r="Q5685" s="3"/>
      <c r="R5685" s="3">
        <v>0</v>
      </c>
      <c r="S5685" s="3">
        <v>1</v>
      </c>
      <c r="T5685" s="2">
        <v>10035</v>
      </c>
      <c r="U5685" s="3">
        <v>3343.4523861496468</v>
      </c>
      <c r="V5685" s="3">
        <v>13764.859474178098</v>
      </c>
      <c r="W5685" s="3">
        <v>1110.9144122159939</v>
      </c>
      <c r="X5685" s="3">
        <v>4788280.5779167227</v>
      </c>
      <c r="Y5685" s="3">
        <v>13764.859474178098</v>
      </c>
      <c r="Z5685" s="3">
        <v>1110.9134301194008</v>
      </c>
      <c r="AA5685" s="3">
        <v>4788280.5779167227</v>
      </c>
    </row>
    <row r="5686" spans="1:27" x14ac:dyDescent="0.25">
      <c r="A5686" s="2">
        <v>5685</v>
      </c>
      <c r="B5686" s="3" t="s">
        <v>414</v>
      </c>
      <c r="C5686" s="3" t="s">
        <v>28</v>
      </c>
      <c r="D5686" s="3" t="s">
        <v>415</v>
      </c>
      <c r="E5686" s="3" t="s">
        <v>433</v>
      </c>
      <c r="F5686" s="3">
        <v>0.35</v>
      </c>
      <c r="G5686" s="3">
        <v>0.47</v>
      </c>
      <c r="H5686" s="3" t="s">
        <v>64</v>
      </c>
      <c r="I5686" s="2">
        <v>6181</v>
      </c>
      <c r="J5686" s="3" t="s">
        <v>95</v>
      </c>
      <c r="K5686" s="2">
        <v>6181</v>
      </c>
      <c r="L5686" s="3" t="s">
        <v>64</v>
      </c>
      <c r="M5686" s="3" t="s">
        <v>33</v>
      </c>
      <c r="N5686" s="3" t="s">
        <v>33</v>
      </c>
      <c r="O5686" s="3"/>
      <c r="P5686" s="3"/>
      <c r="Q5686" s="3"/>
      <c r="R5686" s="3">
        <v>0</v>
      </c>
      <c r="S5686" s="3">
        <v>1</v>
      </c>
      <c r="T5686" s="2">
        <v>4</v>
      </c>
      <c r="U5686" s="3">
        <v>2.1271564104690919E-2</v>
      </c>
      <c r="V5686" s="3">
        <v>3.3540916776540849E-2</v>
      </c>
      <c r="W5686" s="3">
        <v>1.6311095613022253E-3</v>
      </c>
      <c r="X5686" s="3">
        <v>13.742289702964197</v>
      </c>
      <c r="Y5686" s="3">
        <v>3.3540916776540849E-2</v>
      </c>
      <c r="Z5686" s="3">
        <v>1.6311081193305435E-3</v>
      </c>
      <c r="AA5686" s="3">
        <v>13.742289702964197</v>
      </c>
    </row>
    <row r="5687" spans="1:27" x14ac:dyDescent="0.25">
      <c r="A5687" s="2">
        <v>5686</v>
      </c>
      <c r="B5687" s="3" t="s">
        <v>414</v>
      </c>
      <c r="C5687" s="3" t="s">
        <v>28</v>
      </c>
      <c r="D5687" s="3" t="s">
        <v>415</v>
      </c>
      <c r="E5687" s="3" t="s">
        <v>433</v>
      </c>
      <c r="F5687" s="3">
        <v>0.35</v>
      </c>
      <c r="G5687" s="3">
        <v>0.47</v>
      </c>
      <c r="H5687" s="3" t="s">
        <v>64</v>
      </c>
      <c r="I5687" s="2">
        <v>6181</v>
      </c>
      <c r="J5687" s="3" t="s">
        <v>95</v>
      </c>
      <c r="K5687" s="2">
        <v>6181</v>
      </c>
      <c r="L5687" s="3" t="s">
        <v>64</v>
      </c>
      <c r="M5687" s="3" t="s">
        <v>34</v>
      </c>
      <c r="N5687" s="3" t="s">
        <v>35</v>
      </c>
      <c r="O5687" s="3"/>
      <c r="P5687" s="3"/>
      <c r="Q5687" s="3"/>
      <c r="R5687" s="3">
        <v>0</v>
      </c>
      <c r="S5687" s="3">
        <v>1</v>
      </c>
      <c r="T5687" s="2">
        <v>3744</v>
      </c>
      <c r="U5687" s="3">
        <v>1266.1975164141124</v>
      </c>
      <c r="V5687" s="3">
        <v>4787.2782648459433</v>
      </c>
      <c r="W5687" s="3">
        <v>327.53315000652236</v>
      </c>
      <c r="X5687" s="3">
        <v>2090513.4153074934</v>
      </c>
      <c r="Y5687" s="3">
        <v>4787.2782648459433</v>
      </c>
      <c r="Z5687" s="3">
        <v>327.5328604529916</v>
      </c>
      <c r="AA5687" s="3">
        <v>2090513.4153074934</v>
      </c>
    </row>
    <row r="5688" spans="1:27" x14ac:dyDescent="0.25">
      <c r="A5688" s="2">
        <v>5687</v>
      </c>
      <c r="B5688" s="3" t="s">
        <v>414</v>
      </c>
      <c r="C5688" s="3" t="s">
        <v>28</v>
      </c>
      <c r="D5688" s="3" t="s">
        <v>415</v>
      </c>
      <c r="E5688" s="3" t="s">
        <v>433</v>
      </c>
      <c r="F5688" s="3">
        <v>0.35</v>
      </c>
      <c r="G5688" s="3">
        <v>0.47</v>
      </c>
      <c r="H5688" s="3" t="s">
        <v>64</v>
      </c>
      <c r="I5688" s="2">
        <v>6182</v>
      </c>
      <c r="J5688" s="3" t="s">
        <v>96</v>
      </c>
      <c r="K5688" s="2">
        <v>6182</v>
      </c>
      <c r="L5688" s="3" t="s">
        <v>64</v>
      </c>
      <c r="M5688" s="3" t="s">
        <v>34</v>
      </c>
      <c r="N5688" s="3" t="s">
        <v>35</v>
      </c>
      <c r="O5688" s="3"/>
      <c r="P5688" s="3"/>
      <c r="Q5688" s="3"/>
      <c r="R5688" s="3">
        <v>0</v>
      </c>
      <c r="S5688" s="3">
        <v>1</v>
      </c>
      <c r="T5688" s="2">
        <v>748</v>
      </c>
      <c r="U5688" s="3">
        <v>203.89402810126799</v>
      </c>
      <c r="V5688" s="3">
        <v>645.6776802437372</v>
      </c>
      <c r="W5688" s="3">
        <v>47.411666279512026</v>
      </c>
      <c r="X5688" s="3">
        <v>282766.51447071432</v>
      </c>
      <c r="Y5688" s="3">
        <v>645.6776802437372</v>
      </c>
      <c r="Z5688" s="3">
        <v>47.411624365539858</v>
      </c>
      <c r="AA5688" s="3">
        <v>282766.51447071432</v>
      </c>
    </row>
    <row r="5689" spans="1:27" x14ac:dyDescent="0.25">
      <c r="A5689" s="2">
        <v>5688</v>
      </c>
      <c r="B5689" s="3" t="s">
        <v>414</v>
      </c>
      <c r="C5689" s="3" t="s">
        <v>28</v>
      </c>
      <c r="D5689" s="3" t="s">
        <v>415</v>
      </c>
      <c r="E5689" s="3" t="s">
        <v>433</v>
      </c>
      <c r="F5689" s="3">
        <v>0.35</v>
      </c>
      <c r="G5689" s="3">
        <v>0.47</v>
      </c>
      <c r="H5689" s="3" t="s">
        <v>64</v>
      </c>
      <c r="I5689" s="2">
        <v>6210</v>
      </c>
      <c r="J5689" s="3" t="s">
        <v>97</v>
      </c>
      <c r="K5689" s="2">
        <v>6210</v>
      </c>
      <c r="L5689" s="3" t="s">
        <v>64</v>
      </c>
      <c r="M5689" s="3" t="s">
        <v>33</v>
      </c>
      <c r="N5689" s="3" t="s">
        <v>33</v>
      </c>
      <c r="O5689" s="3"/>
      <c r="P5689" s="3"/>
      <c r="Q5689" s="3"/>
      <c r="R5689" s="3">
        <v>0</v>
      </c>
      <c r="S5689" s="3">
        <v>1</v>
      </c>
      <c r="T5689" s="2">
        <v>18</v>
      </c>
      <c r="U5689" s="3">
        <v>4.881595450288958</v>
      </c>
      <c r="V5689" s="3">
        <v>13.687239406740984</v>
      </c>
      <c r="W5689" s="3">
        <v>0.84731380564491787</v>
      </c>
      <c r="X5689" s="3">
        <v>4415.9384812866365</v>
      </c>
      <c r="Y5689" s="3">
        <v>13.687239406740984</v>
      </c>
      <c r="Z5689" s="3">
        <v>0.84731305658271328</v>
      </c>
      <c r="AA5689" s="3">
        <v>4415.9384812866365</v>
      </c>
    </row>
    <row r="5690" spans="1:27" x14ac:dyDescent="0.25">
      <c r="A5690" s="2">
        <v>5689</v>
      </c>
      <c r="B5690" s="3" t="s">
        <v>414</v>
      </c>
      <c r="C5690" s="3" t="s">
        <v>28</v>
      </c>
      <c r="D5690" s="3" t="s">
        <v>415</v>
      </c>
      <c r="E5690" s="3" t="s">
        <v>433</v>
      </c>
      <c r="F5690" s="3">
        <v>0.35</v>
      </c>
      <c r="G5690" s="3">
        <v>0.47</v>
      </c>
      <c r="H5690" s="3" t="s">
        <v>64</v>
      </c>
      <c r="I5690" s="2">
        <v>6210</v>
      </c>
      <c r="J5690" s="3" t="s">
        <v>97</v>
      </c>
      <c r="K5690" s="2">
        <v>6210</v>
      </c>
      <c r="L5690" s="3" t="s">
        <v>64</v>
      </c>
      <c r="M5690" s="3" t="s">
        <v>34</v>
      </c>
      <c r="N5690" s="3" t="s">
        <v>35</v>
      </c>
      <c r="O5690" s="3"/>
      <c r="P5690" s="3"/>
      <c r="Q5690" s="3"/>
      <c r="R5690" s="3">
        <v>0</v>
      </c>
      <c r="S5690" s="3">
        <v>1</v>
      </c>
      <c r="T5690" s="2">
        <v>547</v>
      </c>
      <c r="U5690" s="3">
        <v>162.95033822161096</v>
      </c>
      <c r="V5690" s="3">
        <v>597.34462122874243</v>
      </c>
      <c r="W5690" s="3">
        <v>40.794272742428284</v>
      </c>
      <c r="X5690" s="3">
        <v>189650.39934987243</v>
      </c>
      <c r="Y5690" s="3">
        <v>597.34462122874243</v>
      </c>
      <c r="Z5690" s="3">
        <v>40.794236678519397</v>
      </c>
      <c r="AA5690" s="3">
        <v>189650.39934987243</v>
      </c>
    </row>
    <row r="5691" spans="1:27" x14ac:dyDescent="0.25">
      <c r="A5691" s="2">
        <v>5690</v>
      </c>
      <c r="B5691" s="3" t="s">
        <v>414</v>
      </c>
      <c r="C5691" s="3" t="s">
        <v>28</v>
      </c>
      <c r="D5691" s="3" t="s">
        <v>415</v>
      </c>
      <c r="E5691" s="3" t="s">
        <v>433</v>
      </c>
      <c r="F5691" s="3">
        <v>0.35</v>
      </c>
      <c r="G5691" s="3">
        <v>0.47</v>
      </c>
      <c r="H5691" s="3" t="s">
        <v>64</v>
      </c>
      <c r="I5691" s="2">
        <v>6250</v>
      </c>
      <c r="J5691" s="3" t="s">
        <v>98</v>
      </c>
      <c r="K5691" s="2">
        <v>6250</v>
      </c>
      <c r="L5691" s="3" t="s">
        <v>64</v>
      </c>
      <c r="M5691" s="3" t="s">
        <v>33</v>
      </c>
      <c r="N5691" s="3" t="s">
        <v>33</v>
      </c>
      <c r="O5691" s="3"/>
      <c r="P5691" s="3"/>
      <c r="Q5691" s="3"/>
      <c r="R5691" s="3">
        <v>0</v>
      </c>
      <c r="S5691" s="3">
        <v>1</v>
      </c>
      <c r="T5691" s="2">
        <v>29</v>
      </c>
      <c r="U5691" s="3">
        <v>8.1458415557204606</v>
      </c>
      <c r="V5691" s="3">
        <v>34.346520708912813</v>
      </c>
      <c r="W5691" s="3">
        <v>3.6811380102519045</v>
      </c>
      <c r="X5691" s="3">
        <v>16184.767864202231</v>
      </c>
      <c r="Y5691" s="3">
        <v>34.346520708912813</v>
      </c>
      <c r="Z5691" s="3">
        <v>3.681134755966029</v>
      </c>
      <c r="AA5691" s="3">
        <v>16184.767864202231</v>
      </c>
    </row>
    <row r="5692" spans="1:27" x14ac:dyDescent="0.25">
      <c r="A5692" s="2">
        <v>5691</v>
      </c>
      <c r="B5692" s="3" t="s">
        <v>414</v>
      </c>
      <c r="C5692" s="3" t="s">
        <v>28</v>
      </c>
      <c r="D5692" s="3" t="s">
        <v>415</v>
      </c>
      <c r="E5692" s="3" t="s">
        <v>433</v>
      </c>
      <c r="F5692" s="3">
        <v>0.35</v>
      </c>
      <c r="G5692" s="3">
        <v>0.47</v>
      </c>
      <c r="H5692" s="3" t="s">
        <v>64</v>
      </c>
      <c r="I5692" s="2">
        <v>6250</v>
      </c>
      <c r="J5692" s="3" t="s">
        <v>98</v>
      </c>
      <c r="K5692" s="2">
        <v>6250</v>
      </c>
      <c r="L5692" s="3" t="s">
        <v>64</v>
      </c>
      <c r="M5692" s="3" t="s">
        <v>423</v>
      </c>
      <c r="N5692" s="3" t="s">
        <v>424</v>
      </c>
      <c r="O5692" s="3"/>
      <c r="P5692" s="3"/>
      <c r="Q5692" s="3"/>
      <c r="R5692" s="3">
        <v>0</v>
      </c>
      <c r="S5692" s="3">
        <v>1</v>
      </c>
      <c r="T5692" s="2">
        <v>90</v>
      </c>
      <c r="U5692" s="3">
        <v>26.922002642586243</v>
      </c>
      <c r="V5692" s="3">
        <v>110.57215501660981</v>
      </c>
      <c r="W5692" s="3">
        <v>11.981955591002649</v>
      </c>
      <c r="X5692" s="3">
        <v>52630.588873773704</v>
      </c>
      <c r="Y5692" s="3">
        <v>110.57215501660981</v>
      </c>
      <c r="Z5692" s="3">
        <v>11.981944998433516</v>
      </c>
      <c r="AA5692" s="3">
        <v>52630.588873773704</v>
      </c>
    </row>
    <row r="5693" spans="1:27" x14ac:dyDescent="0.25">
      <c r="A5693" s="2">
        <v>5692</v>
      </c>
      <c r="B5693" s="3" t="s">
        <v>414</v>
      </c>
      <c r="C5693" s="3" t="s">
        <v>28</v>
      </c>
      <c r="D5693" s="3" t="s">
        <v>415</v>
      </c>
      <c r="E5693" s="3" t="s">
        <v>433</v>
      </c>
      <c r="F5693" s="3">
        <v>0.35</v>
      </c>
      <c r="G5693" s="3">
        <v>0.47</v>
      </c>
      <c r="H5693" s="3" t="s">
        <v>64</v>
      </c>
      <c r="I5693" s="2">
        <v>6250</v>
      </c>
      <c r="J5693" s="3" t="s">
        <v>98</v>
      </c>
      <c r="K5693" s="2">
        <v>6250</v>
      </c>
      <c r="L5693" s="3" t="s">
        <v>64</v>
      </c>
      <c r="M5693" s="3" t="s">
        <v>34</v>
      </c>
      <c r="N5693" s="3" t="s">
        <v>35</v>
      </c>
      <c r="O5693" s="3"/>
      <c r="P5693" s="3"/>
      <c r="Q5693" s="3"/>
      <c r="R5693" s="3">
        <v>0</v>
      </c>
      <c r="S5693" s="3">
        <v>1</v>
      </c>
      <c r="T5693" s="2">
        <v>20</v>
      </c>
      <c r="U5693" s="3">
        <v>4.5612035344513204</v>
      </c>
      <c r="V5693" s="3">
        <v>26.418511662412406</v>
      </c>
      <c r="W5693" s="3">
        <v>2.98261989760669</v>
      </c>
      <c r="X5693" s="3">
        <v>12363.958857449134</v>
      </c>
      <c r="Y5693" s="3">
        <v>26.418511662412406</v>
      </c>
      <c r="Z5693" s="3">
        <v>2.9826172608411632</v>
      </c>
      <c r="AA5693" s="3">
        <v>12363.958857449134</v>
      </c>
    </row>
    <row r="5694" spans="1:27" x14ac:dyDescent="0.25">
      <c r="A5694" s="2">
        <v>5693</v>
      </c>
      <c r="B5694" s="3" t="s">
        <v>414</v>
      </c>
      <c r="C5694" s="3" t="s">
        <v>28</v>
      </c>
      <c r="D5694" s="3" t="s">
        <v>415</v>
      </c>
      <c r="E5694" s="3" t="s">
        <v>433</v>
      </c>
      <c r="F5694" s="3">
        <v>0.35</v>
      </c>
      <c r="G5694" s="3">
        <v>0.47</v>
      </c>
      <c r="H5694" s="3" t="s">
        <v>64</v>
      </c>
      <c r="I5694" s="2">
        <v>6300</v>
      </c>
      <c r="J5694" s="3" t="s">
        <v>99</v>
      </c>
      <c r="K5694" s="2">
        <v>6300</v>
      </c>
      <c r="L5694" s="3" t="s">
        <v>64</v>
      </c>
      <c r="M5694" s="3" t="s">
        <v>33</v>
      </c>
      <c r="N5694" s="3" t="s">
        <v>33</v>
      </c>
      <c r="O5694" s="3"/>
      <c r="P5694" s="3"/>
      <c r="Q5694" s="3"/>
      <c r="R5694" s="3">
        <v>0</v>
      </c>
      <c r="S5694" s="3">
        <v>1</v>
      </c>
      <c r="T5694" s="2">
        <v>37</v>
      </c>
      <c r="U5694" s="3">
        <v>7.3553270345058976</v>
      </c>
      <c r="V5694" s="3">
        <v>42.331461387166264</v>
      </c>
      <c r="W5694" s="3">
        <v>3.9710013290083577</v>
      </c>
      <c r="X5694" s="3">
        <v>15838.573629782892</v>
      </c>
      <c r="Y5694" s="3">
        <v>42.331461387166264</v>
      </c>
      <c r="Z5694" s="3">
        <v>3.9709978184707171</v>
      </c>
      <c r="AA5694" s="3">
        <v>15838.573629782892</v>
      </c>
    </row>
    <row r="5695" spans="1:27" x14ac:dyDescent="0.25">
      <c r="A5695" s="2">
        <v>5694</v>
      </c>
      <c r="B5695" s="3" t="s">
        <v>414</v>
      </c>
      <c r="C5695" s="3" t="s">
        <v>28</v>
      </c>
      <c r="D5695" s="3" t="s">
        <v>415</v>
      </c>
      <c r="E5695" s="3" t="s">
        <v>433</v>
      </c>
      <c r="F5695" s="3">
        <v>0.35</v>
      </c>
      <c r="G5695" s="3">
        <v>0.47</v>
      </c>
      <c r="H5695" s="3" t="s">
        <v>64</v>
      </c>
      <c r="I5695" s="2">
        <v>6300</v>
      </c>
      <c r="J5695" s="3" t="s">
        <v>99</v>
      </c>
      <c r="K5695" s="2">
        <v>6300</v>
      </c>
      <c r="L5695" s="3" t="s">
        <v>64</v>
      </c>
      <c r="M5695" s="3" t="s">
        <v>423</v>
      </c>
      <c r="N5695" s="3" t="s">
        <v>424</v>
      </c>
      <c r="O5695" s="3"/>
      <c r="P5695" s="3"/>
      <c r="Q5695" s="3"/>
      <c r="R5695" s="3">
        <v>0</v>
      </c>
      <c r="S5695" s="3">
        <v>1</v>
      </c>
      <c r="T5695" s="2">
        <v>76</v>
      </c>
      <c r="U5695" s="3">
        <v>16.653547061107044</v>
      </c>
      <c r="V5695" s="3">
        <v>104.25655479355594</v>
      </c>
      <c r="W5695" s="3">
        <v>11.297006437469484</v>
      </c>
      <c r="X5695" s="3">
        <v>39975.965406624047</v>
      </c>
      <c r="Y5695" s="3">
        <v>104.25655479355594</v>
      </c>
      <c r="Z5695" s="3">
        <v>11.296996450425148</v>
      </c>
      <c r="AA5695" s="3">
        <v>39975.965406624047</v>
      </c>
    </row>
    <row r="5696" spans="1:27" x14ac:dyDescent="0.25">
      <c r="A5696" s="2">
        <v>5695</v>
      </c>
      <c r="B5696" s="3" t="s">
        <v>414</v>
      </c>
      <c r="C5696" s="3" t="s">
        <v>28</v>
      </c>
      <c r="D5696" s="3" t="s">
        <v>415</v>
      </c>
      <c r="E5696" s="3" t="s">
        <v>433</v>
      </c>
      <c r="F5696" s="3">
        <v>0.35</v>
      </c>
      <c r="G5696" s="3">
        <v>0.47</v>
      </c>
      <c r="H5696" s="3" t="s">
        <v>64</v>
      </c>
      <c r="I5696" s="2">
        <v>6300</v>
      </c>
      <c r="J5696" s="3" t="s">
        <v>99</v>
      </c>
      <c r="K5696" s="2">
        <v>6300</v>
      </c>
      <c r="L5696" s="3" t="s">
        <v>64</v>
      </c>
      <c r="M5696" s="3" t="s">
        <v>34</v>
      </c>
      <c r="N5696" s="3" t="s">
        <v>35</v>
      </c>
      <c r="O5696" s="3"/>
      <c r="P5696" s="3"/>
      <c r="Q5696" s="3"/>
      <c r="R5696" s="3">
        <v>0</v>
      </c>
      <c r="S5696" s="3">
        <v>1</v>
      </c>
      <c r="T5696" s="2">
        <v>902</v>
      </c>
      <c r="U5696" s="3">
        <v>294.96746978790463</v>
      </c>
      <c r="V5696" s="3">
        <v>1224.7986808927069</v>
      </c>
      <c r="W5696" s="3">
        <v>94.164807026038844</v>
      </c>
      <c r="X5696" s="3">
        <v>418278.45639330451</v>
      </c>
      <c r="Y5696" s="3">
        <v>1224.7986808927069</v>
      </c>
      <c r="Z5696" s="3">
        <v>94.164723780259621</v>
      </c>
      <c r="AA5696" s="3">
        <v>418278.45639330451</v>
      </c>
    </row>
    <row r="5697" spans="1:29" x14ac:dyDescent="0.25">
      <c r="A5697" s="2">
        <v>5696</v>
      </c>
      <c r="B5697" s="3" t="s">
        <v>414</v>
      </c>
      <c r="C5697" s="3" t="s">
        <v>28</v>
      </c>
      <c r="D5697" s="3" t="s">
        <v>415</v>
      </c>
      <c r="E5697" s="3" t="s">
        <v>433</v>
      </c>
      <c r="F5697" s="3">
        <v>0.35</v>
      </c>
      <c r="G5697" s="3">
        <v>0.47</v>
      </c>
      <c r="H5697" s="3" t="s">
        <v>64</v>
      </c>
      <c r="I5697" s="2">
        <v>6410</v>
      </c>
      <c r="J5697" s="3" t="s">
        <v>100</v>
      </c>
      <c r="K5697" s="2">
        <v>6410</v>
      </c>
      <c r="L5697" s="3" t="s">
        <v>64</v>
      </c>
      <c r="M5697" s="3" t="s">
        <v>33</v>
      </c>
      <c r="N5697" s="3" t="s">
        <v>33</v>
      </c>
      <c r="O5697" s="3"/>
      <c r="P5697" s="3"/>
      <c r="Q5697" s="3"/>
      <c r="R5697" s="3">
        <v>0</v>
      </c>
      <c r="S5697" s="3">
        <v>1</v>
      </c>
      <c r="T5697" s="2">
        <v>7</v>
      </c>
      <c r="U5697" s="3">
        <v>0.5898367497974274</v>
      </c>
      <c r="V5697" s="3">
        <v>1.204165758840898</v>
      </c>
      <c r="W5697" s="3">
        <v>7.0745807577991759E-2</v>
      </c>
      <c r="X5697" s="3">
        <v>469.87743321607303</v>
      </c>
      <c r="Y5697" s="3">
        <v>1.204165758840898</v>
      </c>
      <c r="Z5697" s="3">
        <v>7.0745745035625293E-2</v>
      </c>
      <c r="AA5697" s="3">
        <v>469.87743321607303</v>
      </c>
    </row>
    <row r="5698" spans="1:29" x14ac:dyDescent="0.25">
      <c r="A5698" s="2">
        <v>5697</v>
      </c>
      <c r="B5698" s="3" t="s">
        <v>414</v>
      </c>
      <c r="C5698" s="3" t="s">
        <v>28</v>
      </c>
      <c r="D5698" s="3" t="s">
        <v>415</v>
      </c>
      <c r="E5698" s="3" t="s">
        <v>433</v>
      </c>
      <c r="F5698" s="3">
        <v>0.35</v>
      </c>
      <c r="G5698" s="3">
        <v>0.47</v>
      </c>
      <c r="H5698" s="3" t="s">
        <v>64</v>
      </c>
      <c r="I5698" s="2">
        <v>6410</v>
      </c>
      <c r="J5698" s="3" t="s">
        <v>100</v>
      </c>
      <c r="K5698" s="2">
        <v>6410</v>
      </c>
      <c r="L5698" s="3" t="s">
        <v>64</v>
      </c>
      <c r="M5698" s="3" t="s">
        <v>423</v>
      </c>
      <c r="N5698" s="3" t="s">
        <v>424</v>
      </c>
      <c r="O5698" s="3"/>
      <c r="P5698" s="3"/>
      <c r="Q5698" s="3"/>
      <c r="R5698" s="3">
        <v>0</v>
      </c>
      <c r="S5698" s="3">
        <v>1</v>
      </c>
      <c r="T5698" s="2">
        <v>154</v>
      </c>
      <c r="U5698" s="3">
        <v>46.700715321707918</v>
      </c>
      <c r="V5698" s="3">
        <v>239.6989315402497</v>
      </c>
      <c r="W5698" s="3">
        <v>25.920704508828898</v>
      </c>
      <c r="X5698" s="3">
        <v>110831.43598352699</v>
      </c>
      <c r="Y5698" s="3">
        <v>239.6989315402497</v>
      </c>
      <c r="Z5698" s="3">
        <v>25.920681593800353</v>
      </c>
      <c r="AA5698" s="3">
        <v>110831.43598352699</v>
      </c>
    </row>
    <row r="5699" spans="1:29" x14ac:dyDescent="0.25">
      <c r="A5699" s="2">
        <v>5698</v>
      </c>
      <c r="B5699" s="3" t="s">
        <v>414</v>
      </c>
      <c r="C5699" s="3" t="s">
        <v>28</v>
      </c>
      <c r="D5699" s="3" t="s">
        <v>415</v>
      </c>
      <c r="E5699" s="3" t="s">
        <v>433</v>
      </c>
      <c r="F5699" s="3">
        <v>0.35</v>
      </c>
      <c r="G5699" s="3">
        <v>0.47</v>
      </c>
      <c r="H5699" s="3" t="s">
        <v>64</v>
      </c>
      <c r="I5699" s="2">
        <v>6410</v>
      </c>
      <c r="J5699" s="3" t="s">
        <v>100</v>
      </c>
      <c r="K5699" s="2">
        <v>6410</v>
      </c>
      <c r="L5699" s="3" t="s">
        <v>64</v>
      </c>
      <c r="M5699" s="3" t="s">
        <v>34</v>
      </c>
      <c r="N5699" s="3" t="s">
        <v>35</v>
      </c>
      <c r="O5699" s="3"/>
      <c r="P5699" s="3"/>
      <c r="Q5699" s="3"/>
      <c r="R5699" s="3">
        <v>0</v>
      </c>
      <c r="S5699" s="3">
        <v>1</v>
      </c>
      <c r="T5699" s="2">
        <v>9706</v>
      </c>
      <c r="U5699" s="3">
        <v>2589.9020591174003</v>
      </c>
      <c r="V5699" s="3">
        <v>10320.435541432907</v>
      </c>
      <c r="W5699" s="3">
        <v>829.21108051768215</v>
      </c>
      <c r="X5699" s="3">
        <v>3632686.1600942905</v>
      </c>
      <c r="Y5699" s="3">
        <v>10320.435541432907</v>
      </c>
      <c r="Z5699" s="3">
        <v>829.21034745906809</v>
      </c>
      <c r="AA5699" s="3">
        <v>3632686.1600942905</v>
      </c>
    </row>
    <row r="5700" spans="1:29" x14ac:dyDescent="0.25">
      <c r="A5700" s="2">
        <v>5699</v>
      </c>
      <c r="B5700" s="3" t="s">
        <v>414</v>
      </c>
      <c r="C5700" s="3" t="s">
        <v>28</v>
      </c>
      <c r="D5700" s="3" t="s">
        <v>415</v>
      </c>
      <c r="E5700" s="3" t="s">
        <v>433</v>
      </c>
      <c r="F5700" s="3">
        <v>0.35</v>
      </c>
      <c r="G5700" s="3">
        <v>0.47</v>
      </c>
      <c r="H5700" s="3" t="s">
        <v>64</v>
      </c>
      <c r="I5700" s="2">
        <v>6420</v>
      </c>
      <c r="J5700" s="3" t="s">
        <v>101</v>
      </c>
      <c r="K5700" s="2">
        <v>6420</v>
      </c>
      <c r="L5700" s="3" t="s">
        <v>64</v>
      </c>
      <c r="M5700" s="3" t="s">
        <v>33</v>
      </c>
      <c r="N5700" s="3" t="s">
        <v>33</v>
      </c>
      <c r="O5700" s="3"/>
      <c r="P5700" s="3"/>
      <c r="Q5700" s="3"/>
      <c r="R5700" s="3">
        <v>0</v>
      </c>
      <c r="S5700" s="3">
        <v>1</v>
      </c>
      <c r="T5700" s="2">
        <v>118</v>
      </c>
      <c r="U5700" s="3">
        <v>7.4395988312275181</v>
      </c>
      <c r="V5700" s="3">
        <v>28.391217137567981</v>
      </c>
      <c r="W5700" s="3">
        <v>2.8536853025256481</v>
      </c>
      <c r="X5700" s="3">
        <v>11440.275047802785</v>
      </c>
      <c r="Y5700" s="3">
        <v>28.391217137567981</v>
      </c>
      <c r="Z5700" s="3">
        <v>2.8536827797439006</v>
      </c>
      <c r="AA5700" s="3">
        <v>11440.275047802785</v>
      </c>
    </row>
    <row r="5701" spans="1:29" x14ac:dyDescent="0.25">
      <c r="A5701" s="2">
        <v>5700</v>
      </c>
      <c r="B5701" s="3" t="s">
        <v>414</v>
      </c>
      <c r="C5701" s="3" t="s">
        <v>28</v>
      </c>
      <c r="D5701" s="3" t="s">
        <v>415</v>
      </c>
      <c r="E5701" s="3" t="s">
        <v>433</v>
      </c>
      <c r="F5701" s="3">
        <v>0.35</v>
      </c>
      <c r="G5701" s="3">
        <v>0.47</v>
      </c>
      <c r="H5701" s="3" t="s">
        <v>64</v>
      </c>
      <c r="I5701" s="2">
        <v>6420</v>
      </c>
      <c r="J5701" s="3" t="s">
        <v>101</v>
      </c>
      <c r="K5701" s="2">
        <v>6420</v>
      </c>
      <c r="L5701" s="3" t="s">
        <v>64</v>
      </c>
      <c r="M5701" s="3" t="s">
        <v>34</v>
      </c>
      <c r="N5701" s="3" t="s">
        <v>35</v>
      </c>
      <c r="O5701" s="3"/>
      <c r="P5701" s="3"/>
      <c r="Q5701" s="3"/>
      <c r="R5701" s="3">
        <v>0</v>
      </c>
      <c r="S5701" s="3">
        <v>1</v>
      </c>
      <c r="T5701" s="2">
        <v>16276</v>
      </c>
      <c r="U5701" s="3">
        <v>6639.9417405694694</v>
      </c>
      <c r="V5701" s="3">
        <v>28680.197930232873</v>
      </c>
      <c r="W5701" s="3">
        <v>3108.5443887687461</v>
      </c>
      <c r="X5701" s="3">
        <v>12248978.580076335</v>
      </c>
      <c r="Y5701" s="3">
        <v>28680.197930232873</v>
      </c>
      <c r="Z5701" s="3">
        <v>3108.5416406804961</v>
      </c>
      <c r="AA5701" s="3">
        <v>12248978.580076335</v>
      </c>
    </row>
    <row r="5702" spans="1:29" x14ac:dyDescent="0.25">
      <c r="A5702" s="2">
        <v>5701</v>
      </c>
      <c r="B5702" s="3" t="s">
        <v>414</v>
      </c>
      <c r="C5702" s="3" t="s">
        <v>28</v>
      </c>
      <c r="D5702" s="3" t="s">
        <v>415</v>
      </c>
      <c r="E5702" s="3" t="s">
        <v>433</v>
      </c>
      <c r="F5702" s="3">
        <v>0.35</v>
      </c>
      <c r="G5702" s="3">
        <v>0.47</v>
      </c>
      <c r="H5702" s="3" t="s">
        <v>64</v>
      </c>
      <c r="I5702" s="2">
        <v>6420</v>
      </c>
      <c r="J5702" s="3" t="s">
        <v>101</v>
      </c>
      <c r="K5702" s="2">
        <v>6420</v>
      </c>
      <c r="L5702" s="3" t="s">
        <v>64</v>
      </c>
      <c r="M5702" s="3" t="s">
        <v>34</v>
      </c>
      <c r="N5702" s="3" t="s">
        <v>35</v>
      </c>
      <c r="O5702" s="3"/>
      <c r="P5702" s="3"/>
      <c r="Q5702" s="3" t="s">
        <v>67</v>
      </c>
      <c r="R5702" s="3">
        <v>0</v>
      </c>
      <c r="S5702" s="3">
        <v>1</v>
      </c>
      <c r="T5702" s="2">
        <v>1</v>
      </c>
      <c r="U5702" s="3">
        <v>8.3034231005089994E-5</v>
      </c>
      <c r="V5702" s="3">
        <v>2.5228672778950743E-4</v>
      </c>
      <c r="W5702" s="3">
        <v>1.6818732740061569E-5</v>
      </c>
      <c r="X5702" s="3">
        <v>8.6016878088248122E-2</v>
      </c>
      <c r="Y5702" s="3">
        <v>2.5228672778950743E-4</v>
      </c>
      <c r="Z5702" s="3">
        <v>1.6818717871571301E-5</v>
      </c>
      <c r="AA5702" s="3">
        <v>8.6016878088248122E-2</v>
      </c>
    </row>
    <row r="5703" spans="1:29" x14ac:dyDescent="0.25">
      <c r="A5703" s="2">
        <v>5702</v>
      </c>
      <c r="B5703" s="3" t="s">
        <v>414</v>
      </c>
      <c r="C5703" s="3" t="s">
        <v>28</v>
      </c>
      <c r="D5703" s="3" t="s">
        <v>415</v>
      </c>
      <c r="E5703" s="3" t="s">
        <v>433</v>
      </c>
      <c r="F5703" s="3">
        <v>0.35</v>
      </c>
      <c r="G5703" s="3">
        <v>0.47</v>
      </c>
      <c r="H5703" s="3" t="s">
        <v>64</v>
      </c>
      <c r="I5703" s="2">
        <v>6430</v>
      </c>
      <c r="J5703" s="3" t="s">
        <v>102</v>
      </c>
      <c r="K5703" s="2">
        <v>6430</v>
      </c>
      <c r="L5703" s="3" t="s">
        <v>64</v>
      </c>
      <c r="M5703" s="3" t="s">
        <v>33</v>
      </c>
      <c r="N5703" s="3" t="s">
        <v>33</v>
      </c>
      <c r="O5703" s="3"/>
      <c r="P5703" s="3"/>
      <c r="Q5703" s="3"/>
      <c r="R5703" s="3">
        <v>0</v>
      </c>
      <c r="S5703" s="3">
        <v>1</v>
      </c>
      <c r="T5703" s="2">
        <v>73</v>
      </c>
      <c r="U5703" s="3">
        <v>17.557507578793729</v>
      </c>
      <c r="V5703" s="3">
        <v>74.111206390792731</v>
      </c>
      <c r="W5703" s="3">
        <v>6.2066027817238929</v>
      </c>
      <c r="X5703" s="3">
        <v>36820.644004586051</v>
      </c>
      <c r="Y5703" s="3">
        <v>74.111206390792731</v>
      </c>
      <c r="Z5703" s="3">
        <v>6.2065972948174668</v>
      </c>
      <c r="AA5703" s="3">
        <v>36820.644004586051</v>
      </c>
    </row>
    <row r="5704" spans="1:29" x14ac:dyDescent="0.25">
      <c r="A5704" s="2">
        <v>5703</v>
      </c>
      <c r="B5704" s="3" t="s">
        <v>414</v>
      </c>
      <c r="C5704" s="3" t="s">
        <v>28</v>
      </c>
      <c r="D5704" s="3" t="s">
        <v>415</v>
      </c>
      <c r="E5704" s="3" t="s">
        <v>433</v>
      </c>
      <c r="F5704" s="3">
        <v>0.35</v>
      </c>
      <c r="G5704" s="3">
        <v>0.47</v>
      </c>
      <c r="H5704" s="3" t="s">
        <v>64</v>
      </c>
      <c r="I5704" s="2">
        <v>6430</v>
      </c>
      <c r="J5704" s="3" t="s">
        <v>102</v>
      </c>
      <c r="K5704" s="2">
        <v>6430</v>
      </c>
      <c r="L5704" s="3" t="s">
        <v>64</v>
      </c>
      <c r="M5704" s="3" t="s">
        <v>423</v>
      </c>
      <c r="N5704" s="3" t="s">
        <v>424</v>
      </c>
      <c r="O5704" s="3"/>
      <c r="P5704" s="3"/>
      <c r="Q5704" s="3"/>
      <c r="R5704" s="3">
        <v>0</v>
      </c>
      <c r="S5704" s="3">
        <v>1</v>
      </c>
      <c r="T5704" s="2">
        <v>6</v>
      </c>
      <c r="U5704" s="3">
        <v>3.3700628606472112E-2</v>
      </c>
      <c r="V5704" s="3">
        <v>0.17630548336159602</v>
      </c>
      <c r="W5704" s="3">
        <v>1.8056308578744091E-2</v>
      </c>
      <c r="X5704" s="3">
        <v>85.426576247552305</v>
      </c>
      <c r="Y5704" s="3">
        <v>0.17630548336159602</v>
      </c>
      <c r="Z5704" s="3">
        <v>1.8056292616183099E-2</v>
      </c>
      <c r="AA5704" s="3">
        <v>85.426576247552305</v>
      </c>
    </row>
    <row r="5705" spans="1:29" x14ac:dyDescent="0.25">
      <c r="A5705" s="2">
        <v>5704</v>
      </c>
      <c r="B5705" s="3" t="s">
        <v>414</v>
      </c>
      <c r="C5705" s="3" t="s">
        <v>28</v>
      </c>
      <c r="D5705" s="3" t="s">
        <v>415</v>
      </c>
      <c r="E5705" s="3" t="s">
        <v>433</v>
      </c>
      <c r="F5705" s="3">
        <v>0.35</v>
      </c>
      <c r="G5705" s="3">
        <v>0.47</v>
      </c>
      <c r="H5705" s="3" t="s">
        <v>64</v>
      </c>
      <c r="I5705" s="2">
        <v>6430</v>
      </c>
      <c r="J5705" s="3" t="s">
        <v>102</v>
      </c>
      <c r="K5705" s="2">
        <v>6430</v>
      </c>
      <c r="L5705" s="3" t="s">
        <v>64</v>
      </c>
      <c r="M5705" s="3" t="s">
        <v>34</v>
      </c>
      <c r="N5705" s="3" t="s">
        <v>35</v>
      </c>
      <c r="O5705" s="3"/>
      <c r="P5705" s="3"/>
      <c r="Q5705" s="3"/>
      <c r="R5705" s="3">
        <v>0</v>
      </c>
      <c r="S5705" s="3">
        <v>1</v>
      </c>
      <c r="T5705" s="2">
        <v>1168</v>
      </c>
      <c r="U5705" s="3">
        <v>249.41962920222633</v>
      </c>
      <c r="V5705" s="3">
        <v>600.26781594139607</v>
      </c>
      <c r="W5705" s="3">
        <v>33.602024574511667</v>
      </c>
      <c r="X5705" s="3">
        <v>292556.1376115334</v>
      </c>
      <c r="Y5705" s="3">
        <v>600.26781594139607</v>
      </c>
      <c r="Z5705" s="3">
        <v>33.601994868862512</v>
      </c>
      <c r="AA5705" s="3">
        <v>292556.1376115334</v>
      </c>
    </row>
    <row r="5706" spans="1:29" x14ac:dyDescent="0.25">
      <c r="A5706" s="2">
        <v>5705</v>
      </c>
      <c r="B5706" s="3" t="s">
        <v>414</v>
      </c>
      <c r="C5706" s="3" t="s">
        <v>28</v>
      </c>
      <c r="D5706" s="3" t="s">
        <v>415</v>
      </c>
      <c r="E5706" s="3" t="s">
        <v>433</v>
      </c>
      <c r="F5706" s="3">
        <v>0.35</v>
      </c>
      <c r="G5706" s="3">
        <v>0.47</v>
      </c>
      <c r="H5706" s="3" t="s">
        <v>64</v>
      </c>
      <c r="I5706" s="2">
        <v>6440</v>
      </c>
      <c r="J5706" s="3" t="s">
        <v>103</v>
      </c>
      <c r="K5706" s="2">
        <v>6440</v>
      </c>
      <c r="L5706" s="3" t="s">
        <v>64</v>
      </c>
      <c r="M5706" s="3" t="s">
        <v>423</v>
      </c>
      <c r="N5706" s="3" t="s">
        <v>424</v>
      </c>
      <c r="O5706" s="3"/>
      <c r="P5706" s="3"/>
      <c r="Q5706" s="3"/>
      <c r="R5706" s="3">
        <v>0</v>
      </c>
      <c r="S5706" s="3">
        <v>1</v>
      </c>
      <c r="T5706" s="2">
        <v>10</v>
      </c>
      <c r="U5706" s="3">
        <v>2.1913791401362732</v>
      </c>
      <c r="V5706" s="3">
        <v>16.012810708157712</v>
      </c>
      <c r="W5706" s="3">
        <v>1.7601849958757221</v>
      </c>
      <c r="X5706" s="3">
        <v>6292.7895960211199</v>
      </c>
      <c r="Y5706" s="3">
        <v>16.012810708157712</v>
      </c>
      <c r="Z5706" s="3">
        <v>1.760183439795737</v>
      </c>
      <c r="AA5706" s="3">
        <v>6292.7895960211199</v>
      </c>
    </row>
    <row r="5707" spans="1:29" x14ac:dyDescent="0.25">
      <c r="A5707" s="2">
        <v>5706</v>
      </c>
      <c r="B5707" s="3" t="s">
        <v>414</v>
      </c>
      <c r="C5707" s="3" t="s">
        <v>28</v>
      </c>
      <c r="D5707" s="3" t="s">
        <v>415</v>
      </c>
      <c r="E5707" s="3" t="s">
        <v>433</v>
      </c>
      <c r="F5707" s="3">
        <v>0.35</v>
      </c>
      <c r="G5707" s="3">
        <v>0.47</v>
      </c>
      <c r="H5707" s="3" t="s">
        <v>64</v>
      </c>
      <c r="I5707" s="2">
        <v>6440</v>
      </c>
      <c r="J5707" s="3" t="s">
        <v>103</v>
      </c>
      <c r="K5707" s="2">
        <v>6440</v>
      </c>
      <c r="L5707" s="3" t="s">
        <v>64</v>
      </c>
      <c r="M5707" s="3" t="s">
        <v>34</v>
      </c>
      <c r="N5707" s="3" t="s">
        <v>35</v>
      </c>
      <c r="O5707" s="3"/>
      <c r="P5707" s="3"/>
      <c r="Q5707" s="3"/>
      <c r="R5707" s="3">
        <v>0</v>
      </c>
      <c r="S5707" s="3">
        <v>1</v>
      </c>
      <c r="T5707" s="2">
        <v>70</v>
      </c>
      <c r="U5707" s="3">
        <v>13.62960804950613</v>
      </c>
      <c r="V5707" s="3">
        <v>67.04118618796322</v>
      </c>
      <c r="W5707" s="3">
        <v>6.5485116043319147</v>
      </c>
      <c r="X5707" s="3">
        <v>27435.39201883537</v>
      </c>
      <c r="Y5707" s="3">
        <v>67.04118618796322</v>
      </c>
      <c r="Z5707" s="3">
        <v>6.5485058151632449</v>
      </c>
      <c r="AA5707" s="3">
        <v>27435.39201883537</v>
      </c>
    </row>
    <row r="5708" spans="1:29" x14ac:dyDescent="0.25">
      <c r="A5708" s="2">
        <v>5707</v>
      </c>
      <c r="B5708" s="3" t="s">
        <v>414</v>
      </c>
      <c r="C5708" s="3" t="s">
        <v>28</v>
      </c>
      <c r="D5708" s="3" t="s">
        <v>415</v>
      </c>
      <c r="E5708" s="3" t="s">
        <v>433</v>
      </c>
      <c r="F5708" s="3">
        <v>0.35</v>
      </c>
      <c r="G5708" s="3">
        <v>0.47</v>
      </c>
      <c r="H5708" s="3" t="s">
        <v>64</v>
      </c>
      <c r="I5708" s="2">
        <v>6460</v>
      </c>
      <c r="J5708" s="3" t="s">
        <v>104</v>
      </c>
      <c r="K5708" s="2">
        <v>6460</v>
      </c>
      <c r="L5708" s="3" t="s">
        <v>64</v>
      </c>
      <c r="M5708" s="3" t="s">
        <v>33</v>
      </c>
      <c r="N5708" s="3" t="s">
        <v>33</v>
      </c>
      <c r="O5708" s="3"/>
      <c r="P5708" s="3"/>
      <c r="Q5708" s="3"/>
      <c r="R5708" s="3">
        <v>0</v>
      </c>
      <c r="S5708" s="3">
        <v>1</v>
      </c>
      <c r="T5708" s="2">
        <v>154</v>
      </c>
      <c r="U5708" s="3">
        <v>46.979335245744721</v>
      </c>
      <c r="V5708" s="3">
        <v>259.73330139448819</v>
      </c>
      <c r="W5708" s="3">
        <v>23.92743368171174</v>
      </c>
      <c r="X5708" s="3">
        <v>99097.737387949674</v>
      </c>
      <c r="Y5708" s="3">
        <v>259.73330139448819</v>
      </c>
      <c r="Z5708" s="3">
        <v>23.927412528821165</v>
      </c>
      <c r="AA5708" s="3">
        <v>99097.737387949674</v>
      </c>
    </row>
    <row r="5709" spans="1:29" x14ac:dyDescent="0.25">
      <c r="A5709" s="2">
        <v>5708</v>
      </c>
      <c r="B5709" s="3" t="s">
        <v>414</v>
      </c>
      <c r="C5709" s="3" t="s">
        <v>28</v>
      </c>
      <c r="D5709" s="3" t="s">
        <v>415</v>
      </c>
      <c r="E5709" s="3" t="s">
        <v>433</v>
      </c>
      <c r="F5709" s="3">
        <v>0.35</v>
      </c>
      <c r="G5709" s="3">
        <v>0.47</v>
      </c>
      <c r="H5709" s="3" t="s">
        <v>64</v>
      </c>
      <c r="I5709" s="2">
        <v>6460</v>
      </c>
      <c r="J5709" s="3" t="s">
        <v>104</v>
      </c>
      <c r="K5709" s="2">
        <v>6460</v>
      </c>
      <c r="L5709" s="3" t="s">
        <v>64</v>
      </c>
      <c r="M5709" s="3" t="s">
        <v>423</v>
      </c>
      <c r="N5709" s="3" t="s">
        <v>424</v>
      </c>
      <c r="O5709" s="3"/>
      <c r="P5709" s="3"/>
      <c r="Q5709" s="3"/>
      <c r="R5709" s="3">
        <v>0</v>
      </c>
      <c r="S5709" s="3">
        <v>1</v>
      </c>
      <c r="T5709" s="2">
        <v>407</v>
      </c>
      <c r="U5709" s="3">
        <v>131.92543457946005</v>
      </c>
      <c r="V5709" s="3">
        <v>708.80802372600454</v>
      </c>
      <c r="W5709" s="3">
        <v>72.2808785692458</v>
      </c>
      <c r="X5709" s="3">
        <v>283163.22570325877</v>
      </c>
      <c r="Y5709" s="3">
        <v>708.80802372600454</v>
      </c>
      <c r="Z5709" s="3">
        <v>72.280814669809843</v>
      </c>
      <c r="AA5709" s="3">
        <v>283163.22570325877</v>
      </c>
    </row>
    <row r="5710" spans="1:29" x14ac:dyDescent="0.25">
      <c r="A5710" s="2">
        <v>5709</v>
      </c>
      <c r="B5710" s="3" t="s">
        <v>414</v>
      </c>
      <c r="C5710" s="3" t="s">
        <v>28</v>
      </c>
      <c r="D5710" s="3" t="s">
        <v>415</v>
      </c>
      <c r="E5710" s="3" t="s">
        <v>433</v>
      </c>
      <c r="F5710" s="3">
        <v>0.35</v>
      </c>
      <c r="G5710" s="3">
        <v>0.47</v>
      </c>
      <c r="H5710" s="3" t="s">
        <v>64</v>
      </c>
      <c r="I5710" s="2">
        <v>6460</v>
      </c>
      <c r="J5710" s="3" t="s">
        <v>104</v>
      </c>
      <c r="K5710" s="2">
        <v>6460</v>
      </c>
      <c r="L5710" s="3" t="s">
        <v>64</v>
      </c>
      <c r="M5710" s="3" t="s">
        <v>34</v>
      </c>
      <c r="N5710" s="3" t="s">
        <v>35</v>
      </c>
      <c r="O5710" s="3"/>
      <c r="P5710" s="3"/>
      <c r="Q5710" s="3"/>
      <c r="R5710" s="3">
        <v>0</v>
      </c>
      <c r="S5710" s="3">
        <v>1</v>
      </c>
      <c r="T5710" s="2">
        <v>9309</v>
      </c>
      <c r="U5710" s="3">
        <v>2495.2283900552789</v>
      </c>
      <c r="V5710" s="3">
        <v>11084.419891590578</v>
      </c>
      <c r="W5710" s="3">
        <v>984.78185160779231</v>
      </c>
      <c r="X5710" s="3">
        <v>4143997.2604875965</v>
      </c>
      <c r="Y5710" s="3">
        <v>11084.419891590578</v>
      </c>
      <c r="Z5710" s="3">
        <v>984.78098101786804</v>
      </c>
      <c r="AA5710" s="3">
        <v>4143997.2604875965</v>
      </c>
    </row>
    <row r="5711" spans="1:29" x14ac:dyDescent="0.25">
      <c r="A5711" s="2">
        <v>5710</v>
      </c>
      <c r="B5711" s="3" t="s">
        <v>414</v>
      </c>
      <c r="C5711" s="3" t="s">
        <v>28</v>
      </c>
      <c r="D5711" s="3" t="s">
        <v>415</v>
      </c>
      <c r="E5711" s="3" t="s">
        <v>433</v>
      </c>
      <c r="F5711" s="3">
        <v>0.35</v>
      </c>
      <c r="G5711" s="3">
        <v>0.47</v>
      </c>
      <c r="H5711" s="3" t="s">
        <v>64</v>
      </c>
      <c r="I5711" s="2">
        <v>6500</v>
      </c>
      <c r="J5711" s="3" t="s">
        <v>105</v>
      </c>
      <c r="K5711" s="2">
        <v>6500</v>
      </c>
      <c r="L5711" s="3" t="s">
        <v>64</v>
      </c>
      <c r="M5711" s="3" t="s">
        <v>34</v>
      </c>
      <c r="N5711" s="3" t="s">
        <v>35</v>
      </c>
      <c r="O5711" s="3"/>
      <c r="P5711" s="3"/>
      <c r="Q5711" s="3"/>
      <c r="R5711" s="3">
        <v>0</v>
      </c>
      <c r="S5711" s="3">
        <v>1</v>
      </c>
      <c r="T5711" s="2">
        <v>461</v>
      </c>
      <c r="U5711" s="3">
        <v>123.65621661173773</v>
      </c>
      <c r="V5711" s="3">
        <v>611.51330200360087</v>
      </c>
      <c r="W5711" s="3">
        <v>63.42445813907014</v>
      </c>
      <c r="X5711" s="3">
        <v>251946.51430733982</v>
      </c>
      <c r="Y5711" s="3">
        <v>611.51330200360087</v>
      </c>
      <c r="Z5711" s="3">
        <v>63.424402069094533</v>
      </c>
      <c r="AA5711" s="3">
        <v>251946.51430733982</v>
      </c>
    </row>
    <row r="5712" spans="1:29" x14ac:dyDescent="0.25">
      <c r="A5712" s="2">
        <v>5711</v>
      </c>
      <c r="B5712" s="3" t="s">
        <v>414</v>
      </c>
      <c r="C5712" s="3" t="s">
        <v>110</v>
      </c>
      <c r="D5712" s="3" t="s">
        <v>435</v>
      </c>
      <c r="E5712" s="3" t="s">
        <v>436</v>
      </c>
      <c r="F5712" s="3">
        <v>0.36</v>
      </c>
      <c r="G5712" s="3">
        <v>0.53</v>
      </c>
      <c r="H5712" s="3" t="s">
        <v>31</v>
      </c>
      <c r="I5712" s="2">
        <v>2110</v>
      </c>
      <c r="J5712" s="3" t="s">
        <v>32</v>
      </c>
      <c r="K5712" s="2">
        <v>2110</v>
      </c>
      <c r="L5712" s="3"/>
      <c r="M5712" s="3" t="s">
        <v>33</v>
      </c>
      <c r="N5712" s="3" t="s">
        <v>33</v>
      </c>
      <c r="O5712" s="3" t="s">
        <v>31</v>
      </c>
      <c r="P5712" s="3"/>
      <c r="Q5712" s="3"/>
      <c r="R5712" s="3">
        <v>0</v>
      </c>
      <c r="S5712" s="3">
        <v>1</v>
      </c>
      <c r="T5712" s="2">
        <v>2008</v>
      </c>
      <c r="U5712" s="3">
        <v>755.68852532845062</v>
      </c>
      <c r="V5712" s="3">
        <v>4536.2209347205289</v>
      </c>
      <c r="W5712" s="3">
        <v>776.61595662976606</v>
      </c>
      <c r="X5712" s="3">
        <v>1332911.6935254203</v>
      </c>
      <c r="Y5712" s="3">
        <v>4536.2209347205289</v>
      </c>
      <c r="Z5712" s="3">
        <v>776.61527006753522</v>
      </c>
      <c r="AA5712" s="3">
        <v>1332911.6935254203</v>
      </c>
      <c r="AB5712">
        <f t="shared" ref="AB5712:AB5775" si="146">Y5712</f>
        <v>4536.2209347205289</v>
      </c>
      <c r="AC5712">
        <f t="shared" ref="AC5712:AC5775" si="147">Z5712</f>
        <v>776.61527006753522</v>
      </c>
    </row>
    <row r="5713" spans="1:29" x14ac:dyDescent="0.25">
      <c r="A5713" s="2">
        <v>5712</v>
      </c>
      <c r="B5713" s="3" t="s">
        <v>414</v>
      </c>
      <c r="C5713" s="3" t="s">
        <v>110</v>
      </c>
      <c r="D5713" s="3" t="s">
        <v>435</v>
      </c>
      <c r="E5713" s="3" t="s">
        <v>436</v>
      </c>
      <c r="F5713" s="3">
        <v>0.36</v>
      </c>
      <c r="G5713" s="3">
        <v>0.53</v>
      </c>
      <c r="H5713" s="3" t="s">
        <v>31</v>
      </c>
      <c r="I5713" s="2">
        <v>2110</v>
      </c>
      <c r="J5713" s="3" t="s">
        <v>32</v>
      </c>
      <c r="K5713" s="2">
        <v>2110</v>
      </c>
      <c r="L5713" s="3"/>
      <c r="M5713" s="3" t="s">
        <v>34</v>
      </c>
      <c r="N5713" s="3" t="s">
        <v>35</v>
      </c>
      <c r="O5713" s="3" t="s">
        <v>31</v>
      </c>
      <c r="P5713" s="3"/>
      <c r="Q5713" s="3"/>
      <c r="R5713" s="3">
        <v>0</v>
      </c>
      <c r="S5713" s="3">
        <v>1</v>
      </c>
      <c r="T5713" s="2">
        <v>3</v>
      </c>
      <c r="U5713" s="3">
        <v>6.8856659410044485E-2</v>
      </c>
      <c r="V5713" s="3">
        <v>0.37583161126300968</v>
      </c>
      <c r="W5713" s="3">
        <v>6.1162282575094762E-2</v>
      </c>
      <c r="X5713" s="3">
        <v>108.7067462576351</v>
      </c>
      <c r="Y5713" s="3">
        <v>0.37583161126300968</v>
      </c>
      <c r="Z5713" s="3">
        <v>6.1162228504980709E-2</v>
      </c>
      <c r="AA5713" s="3">
        <v>108.7067462576351</v>
      </c>
      <c r="AB5713">
        <f t="shared" si="146"/>
        <v>0.37583161126300968</v>
      </c>
      <c r="AC5713">
        <f t="shared" si="147"/>
        <v>6.1162228504980709E-2</v>
      </c>
    </row>
    <row r="5714" spans="1:29" x14ac:dyDescent="0.25">
      <c r="A5714" s="2">
        <v>5713</v>
      </c>
      <c r="B5714" s="3" t="s">
        <v>414</v>
      </c>
      <c r="C5714" s="3" t="s">
        <v>110</v>
      </c>
      <c r="D5714" s="3" t="s">
        <v>435</v>
      </c>
      <c r="E5714" s="3" t="s">
        <v>436</v>
      </c>
      <c r="F5714" s="3">
        <v>0.36</v>
      </c>
      <c r="G5714" s="3">
        <v>0.53</v>
      </c>
      <c r="H5714" s="3" t="s">
        <v>31</v>
      </c>
      <c r="I5714" s="2">
        <v>2120</v>
      </c>
      <c r="J5714" s="3" t="s">
        <v>226</v>
      </c>
      <c r="K5714" s="2">
        <v>2120</v>
      </c>
      <c r="L5714" s="3"/>
      <c r="M5714" s="3" t="s">
        <v>33</v>
      </c>
      <c r="N5714" s="3" t="s">
        <v>33</v>
      </c>
      <c r="O5714" s="3" t="s">
        <v>31</v>
      </c>
      <c r="P5714" s="3"/>
      <c r="Q5714" s="3"/>
      <c r="R5714" s="3">
        <v>0</v>
      </c>
      <c r="S5714" s="3">
        <v>1</v>
      </c>
      <c r="T5714" s="2">
        <v>163</v>
      </c>
      <c r="U5714" s="3">
        <v>45.077297530939624</v>
      </c>
      <c r="V5714" s="3">
        <v>268.29842296810455</v>
      </c>
      <c r="W5714" s="3">
        <v>45.37822357845728</v>
      </c>
      <c r="X5714" s="3">
        <v>85097.935306374566</v>
      </c>
      <c r="Y5714" s="3">
        <v>268.29842296810455</v>
      </c>
      <c r="Z5714" s="3">
        <v>45.378183462136796</v>
      </c>
      <c r="AA5714" s="3">
        <v>85097.935306374566</v>
      </c>
      <c r="AB5714">
        <f t="shared" si="146"/>
        <v>268.29842296810455</v>
      </c>
      <c r="AC5714">
        <f t="shared" si="147"/>
        <v>45.378183462136796</v>
      </c>
    </row>
    <row r="5715" spans="1:29" x14ac:dyDescent="0.25">
      <c r="A5715" s="2">
        <v>5714</v>
      </c>
      <c r="B5715" s="3" t="s">
        <v>414</v>
      </c>
      <c r="C5715" s="3" t="s">
        <v>110</v>
      </c>
      <c r="D5715" s="3" t="s">
        <v>435</v>
      </c>
      <c r="E5715" s="3" t="s">
        <v>436</v>
      </c>
      <c r="F5715" s="3">
        <v>0.36</v>
      </c>
      <c r="G5715" s="3">
        <v>0.53</v>
      </c>
      <c r="H5715" s="3" t="s">
        <v>31</v>
      </c>
      <c r="I5715" s="2">
        <v>2130</v>
      </c>
      <c r="J5715" s="3" t="s">
        <v>36</v>
      </c>
      <c r="K5715" s="2">
        <v>2130</v>
      </c>
      <c r="L5715" s="3"/>
      <c r="M5715" s="3" t="s">
        <v>33</v>
      </c>
      <c r="N5715" s="3" t="s">
        <v>33</v>
      </c>
      <c r="O5715" s="3" t="s">
        <v>31</v>
      </c>
      <c r="P5715" s="3"/>
      <c r="Q5715" s="3"/>
      <c r="R5715" s="3">
        <v>0</v>
      </c>
      <c r="S5715" s="3">
        <v>1</v>
      </c>
      <c r="T5715" s="2">
        <v>54</v>
      </c>
      <c r="U5715" s="3">
        <v>4.6483090226183199</v>
      </c>
      <c r="V5715" s="3">
        <v>31.754070428009719</v>
      </c>
      <c r="W5715" s="3">
        <v>5.7262750633360575</v>
      </c>
      <c r="X5715" s="3">
        <v>13386.105580583164</v>
      </c>
      <c r="Y5715" s="3">
        <v>31.754070428009719</v>
      </c>
      <c r="Z5715" s="3">
        <v>5.726270001060203</v>
      </c>
      <c r="AA5715" s="3">
        <v>13386.105580583164</v>
      </c>
      <c r="AB5715">
        <f t="shared" si="146"/>
        <v>31.754070428009719</v>
      </c>
      <c r="AC5715">
        <f t="shared" si="147"/>
        <v>5.726270001060203</v>
      </c>
    </row>
    <row r="5716" spans="1:29" x14ac:dyDescent="0.25">
      <c r="A5716" s="2">
        <v>5715</v>
      </c>
      <c r="B5716" s="3" t="s">
        <v>414</v>
      </c>
      <c r="C5716" s="3" t="s">
        <v>110</v>
      </c>
      <c r="D5716" s="3" t="s">
        <v>435</v>
      </c>
      <c r="E5716" s="3" t="s">
        <v>436</v>
      </c>
      <c r="F5716" s="3">
        <v>0.36</v>
      </c>
      <c r="G5716" s="3">
        <v>0.53</v>
      </c>
      <c r="H5716" s="3" t="s">
        <v>31</v>
      </c>
      <c r="I5716" s="2">
        <v>2200</v>
      </c>
      <c r="J5716" s="3" t="s">
        <v>141</v>
      </c>
      <c r="K5716" s="2">
        <v>2200</v>
      </c>
      <c r="L5716" s="3"/>
      <c r="M5716" s="3" t="s">
        <v>33</v>
      </c>
      <c r="N5716" s="3" t="s">
        <v>33</v>
      </c>
      <c r="O5716" s="3" t="s">
        <v>31</v>
      </c>
      <c r="P5716" s="3"/>
      <c r="Q5716" s="3"/>
      <c r="R5716" s="3">
        <v>0</v>
      </c>
      <c r="S5716" s="3">
        <v>1</v>
      </c>
      <c r="T5716" s="2">
        <v>45</v>
      </c>
      <c r="U5716" s="3">
        <v>11.302819669532276</v>
      </c>
      <c r="V5716" s="3">
        <v>77.597686274426934</v>
      </c>
      <c r="W5716" s="3">
        <v>9.7850290155176154</v>
      </c>
      <c r="X5716" s="3">
        <v>32088.768288007359</v>
      </c>
      <c r="Y5716" s="3">
        <v>77.597686274426934</v>
      </c>
      <c r="Z5716" s="3">
        <v>9.7850203651269823</v>
      </c>
      <c r="AA5716" s="3">
        <v>32088.768288007359</v>
      </c>
      <c r="AB5716">
        <f t="shared" si="146"/>
        <v>77.597686274426934</v>
      </c>
      <c r="AC5716">
        <f t="shared" si="147"/>
        <v>9.7850203651269823</v>
      </c>
    </row>
    <row r="5717" spans="1:29" x14ac:dyDescent="0.25">
      <c r="A5717" s="2">
        <v>5716</v>
      </c>
      <c r="B5717" s="3" t="s">
        <v>414</v>
      </c>
      <c r="C5717" s="3" t="s">
        <v>110</v>
      </c>
      <c r="D5717" s="3" t="s">
        <v>435</v>
      </c>
      <c r="E5717" s="3" t="s">
        <v>436</v>
      </c>
      <c r="F5717" s="3">
        <v>0.36</v>
      </c>
      <c r="G5717" s="3">
        <v>0.53</v>
      </c>
      <c r="H5717" s="3" t="s">
        <v>31</v>
      </c>
      <c r="I5717" s="2">
        <v>2210</v>
      </c>
      <c r="J5717" s="3" t="s">
        <v>37</v>
      </c>
      <c r="K5717" s="2">
        <v>2210</v>
      </c>
      <c r="L5717" s="3"/>
      <c r="M5717" s="3" t="s">
        <v>33</v>
      </c>
      <c r="N5717" s="3" t="s">
        <v>33</v>
      </c>
      <c r="O5717" s="3" t="s">
        <v>31</v>
      </c>
      <c r="P5717" s="3"/>
      <c r="Q5717" s="3"/>
      <c r="R5717" s="3">
        <v>0</v>
      </c>
      <c r="S5717" s="3">
        <v>1</v>
      </c>
      <c r="T5717" s="2">
        <v>1236</v>
      </c>
      <c r="U5717" s="3">
        <v>301.72372222379556</v>
      </c>
      <c r="V5717" s="3">
        <v>1637.0422029177444</v>
      </c>
      <c r="W5717" s="3">
        <v>204.94993546464113</v>
      </c>
      <c r="X5717" s="3">
        <v>667871.51069836516</v>
      </c>
      <c r="Y5717" s="3">
        <v>1637.0422029177444</v>
      </c>
      <c r="Z5717" s="3">
        <v>204.94975427999739</v>
      </c>
      <c r="AA5717" s="3">
        <v>667871.51069836516</v>
      </c>
      <c r="AB5717">
        <f t="shared" si="146"/>
        <v>1637.0422029177444</v>
      </c>
      <c r="AC5717">
        <f t="shared" si="147"/>
        <v>204.94975427999739</v>
      </c>
    </row>
    <row r="5718" spans="1:29" x14ac:dyDescent="0.25">
      <c r="A5718" s="2">
        <v>5717</v>
      </c>
      <c r="B5718" s="3" t="s">
        <v>414</v>
      </c>
      <c r="C5718" s="3" t="s">
        <v>110</v>
      </c>
      <c r="D5718" s="3" t="s">
        <v>435</v>
      </c>
      <c r="E5718" s="3" t="s">
        <v>436</v>
      </c>
      <c r="F5718" s="3">
        <v>0.36</v>
      </c>
      <c r="G5718" s="3">
        <v>0.53</v>
      </c>
      <c r="H5718" s="3" t="s">
        <v>31</v>
      </c>
      <c r="I5718" s="2">
        <v>2210</v>
      </c>
      <c r="J5718" s="3" t="s">
        <v>37</v>
      </c>
      <c r="K5718" s="2">
        <v>2210</v>
      </c>
      <c r="L5718" s="3"/>
      <c r="M5718" s="3" t="s">
        <v>34</v>
      </c>
      <c r="N5718" s="3" t="s">
        <v>35</v>
      </c>
      <c r="O5718" s="3" t="s">
        <v>31</v>
      </c>
      <c r="P5718" s="3"/>
      <c r="Q5718" s="3"/>
      <c r="R5718" s="3">
        <v>0</v>
      </c>
      <c r="S5718" s="3">
        <v>1</v>
      </c>
      <c r="T5718" s="2">
        <v>68</v>
      </c>
      <c r="U5718" s="3">
        <v>23.300387020077167</v>
      </c>
      <c r="V5718" s="3">
        <v>72.685446600758539</v>
      </c>
      <c r="W5718" s="3">
        <v>7.7578608931447732</v>
      </c>
      <c r="X5718" s="3">
        <v>33390.630739751541</v>
      </c>
      <c r="Y5718" s="3">
        <v>72.685446600758539</v>
      </c>
      <c r="Z5718" s="3">
        <v>7.7578540348588101</v>
      </c>
      <c r="AA5718" s="3">
        <v>33390.630739751541</v>
      </c>
      <c r="AB5718">
        <f t="shared" si="146"/>
        <v>72.685446600758539</v>
      </c>
      <c r="AC5718">
        <f t="shared" si="147"/>
        <v>7.7578540348588101</v>
      </c>
    </row>
    <row r="5719" spans="1:29" x14ac:dyDescent="0.25">
      <c r="A5719" s="2">
        <v>5718</v>
      </c>
      <c r="B5719" s="3" t="s">
        <v>414</v>
      </c>
      <c r="C5719" s="3" t="s">
        <v>110</v>
      </c>
      <c r="D5719" s="3" t="s">
        <v>435</v>
      </c>
      <c r="E5719" s="3" t="s">
        <v>436</v>
      </c>
      <c r="F5719" s="3">
        <v>0.36</v>
      </c>
      <c r="G5719" s="3">
        <v>0.53</v>
      </c>
      <c r="H5719" s="3" t="s">
        <v>31</v>
      </c>
      <c r="I5719" s="2">
        <v>2240</v>
      </c>
      <c r="J5719" s="3" t="s">
        <v>38</v>
      </c>
      <c r="K5719" s="2">
        <v>2240</v>
      </c>
      <c r="L5719" s="3"/>
      <c r="M5719" s="3" t="s">
        <v>33</v>
      </c>
      <c r="N5719" s="3" t="s">
        <v>33</v>
      </c>
      <c r="O5719" s="3" t="s">
        <v>31</v>
      </c>
      <c r="P5719" s="3"/>
      <c r="Q5719" s="3"/>
      <c r="R5719" s="3">
        <v>0</v>
      </c>
      <c r="S5719" s="3">
        <v>1</v>
      </c>
      <c r="T5719" s="2">
        <v>16</v>
      </c>
      <c r="U5719" s="3">
        <v>0.7772035484090698</v>
      </c>
      <c r="V5719" s="3">
        <v>4.2960971495989986</v>
      </c>
      <c r="W5719" s="3">
        <v>0.67406713143468411</v>
      </c>
      <c r="X5719" s="3">
        <v>1915.9265242201679</v>
      </c>
      <c r="Y5719" s="3">
        <v>4.2960971495989986</v>
      </c>
      <c r="Z5719" s="3">
        <v>0.67406653553006468</v>
      </c>
      <c r="AA5719" s="3">
        <v>1915.9265242201679</v>
      </c>
      <c r="AB5719">
        <f t="shared" si="146"/>
        <v>4.2960971495989986</v>
      </c>
      <c r="AC5719">
        <f t="shared" si="147"/>
        <v>0.67406653553006468</v>
      </c>
    </row>
    <row r="5720" spans="1:29" x14ac:dyDescent="0.25">
      <c r="A5720" s="2">
        <v>5719</v>
      </c>
      <c r="B5720" s="3" t="s">
        <v>414</v>
      </c>
      <c r="C5720" s="3" t="s">
        <v>110</v>
      </c>
      <c r="D5720" s="3" t="s">
        <v>435</v>
      </c>
      <c r="E5720" s="3" t="s">
        <v>436</v>
      </c>
      <c r="F5720" s="3">
        <v>0.36</v>
      </c>
      <c r="G5720" s="3">
        <v>0.53</v>
      </c>
      <c r="H5720" s="3" t="s">
        <v>31</v>
      </c>
      <c r="I5720" s="2">
        <v>2240</v>
      </c>
      <c r="J5720" s="3" t="s">
        <v>38</v>
      </c>
      <c r="K5720" s="2">
        <v>2240</v>
      </c>
      <c r="L5720" s="3"/>
      <c r="M5720" s="3" t="s">
        <v>34</v>
      </c>
      <c r="N5720" s="3" t="s">
        <v>35</v>
      </c>
      <c r="O5720" s="3" t="s">
        <v>31</v>
      </c>
      <c r="P5720" s="3"/>
      <c r="Q5720" s="3"/>
      <c r="R5720" s="3">
        <v>0</v>
      </c>
      <c r="S5720" s="3">
        <v>1</v>
      </c>
      <c r="T5720" s="2">
        <v>52</v>
      </c>
      <c r="U5720" s="3">
        <v>17.876678288315418</v>
      </c>
      <c r="V5720" s="3">
        <v>50.500882156000124</v>
      </c>
      <c r="W5720" s="3">
        <v>9.4932981861349361</v>
      </c>
      <c r="X5720" s="3">
        <v>17192.015724281799</v>
      </c>
      <c r="Y5720" s="3">
        <v>50.500882156000124</v>
      </c>
      <c r="Z5720" s="3">
        <v>9.4932897936470351</v>
      </c>
      <c r="AA5720" s="3">
        <v>17192.015724281799</v>
      </c>
      <c r="AB5720">
        <f t="shared" si="146"/>
        <v>50.500882156000124</v>
      </c>
      <c r="AC5720">
        <f t="shared" si="147"/>
        <v>9.4932897936470351</v>
      </c>
    </row>
    <row r="5721" spans="1:29" x14ac:dyDescent="0.25">
      <c r="A5721" s="2">
        <v>5720</v>
      </c>
      <c r="B5721" s="3" t="s">
        <v>414</v>
      </c>
      <c r="C5721" s="3" t="s">
        <v>110</v>
      </c>
      <c r="D5721" s="3" t="s">
        <v>435</v>
      </c>
      <c r="E5721" s="3" t="s">
        <v>436</v>
      </c>
      <c r="F5721" s="3">
        <v>0.36</v>
      </c>
      <c r="G5721" s="3">
        <v>0.53</v>
      </c>
      <c r="H5721" s="3" t="s">
        <v>31</v>
      </c>
      <c r="I5721" s="2">
        <v>2400</v>
      </c>
      <c r="J5721" s="3" t="s">
        <v>229</v>
      </c>
      <c r="K5721" s="2">
        <v>2400</v>
      </c>
      <c r="L5721" s="3"/>
      <c r="M5721" s="3" t="s">
        <v>33</v>
      </c>
      <c r="N5721" s="3" t="s">
        <v>33</v>
      </c>
      <c r="O5721" s="3" t="s">
        <v>31</v>
      </c>
      <c r="P5721" s="3"/>
      <c r="Q5721" s="3"/>
      <c r="R5721" s="3">
        <v>0</v>
      </c>
      <c r="S5721" s="3">
        <v>1</v>
      </c>
      <c r="T5721" s="2">
        <v>40</v>
      </c>
      <c r="U5721" s="3">
        <v>4.5907222251686113</v>
      </c>
      <c r="V5721" s="3">
        <v>18.273419516213288</v>
      </c>
      <c r="W5721" s="3">
        <v>2.8179546690015007</v>
      </c>
      <c r="X5721" s="3">
        <v>7096.0470748969501</v>
      </c>
      <c r="Y5721" s="3">
        <v>18.273419516213288</v>
      </c>
      <c r="Z5721" s="3">
        <v>2.8179521778071854</v>
      </c>
      <c r="AA5721" s="3">
        <v>7096.0470748969501</v>
      </c>
      <c r="AB5721">
        <f t="shared" si="146"/>
        <v>18.273419516213288</v>
      </c>
      <c r="AC5721">
        <f t="shared" si="147"/>
        <v>2.8179521778071854</v>
      </c>
    </row>
    <row r="5722" spans="1:29" x14ac:dyDescent="0.25">
      <c r="A5722" s="2">
        <v>5721</v>
      </c>
      <c r="B5722" s="3" t="s">
        <v>414</v>
      </c>
      <c r="C5722" s="3" t="s">
        <v>110</v>
      </c>
      <c r="D5722" s="3" t="s">
        <v>435</v>
      </c>
      <c r="E5722" s="3" t="s">
        <v>436</v>
      </c>
      <c r="F5722" s="3">
        <v>0.36</v>
      </c>
      <c r="G5722" s="3">
        <v>0.53</v>
      </c>
      <c r="H5722" s="3" t="s">
        <v>31</v>
      </c>
      <c r="I5722" s="2">
        <v>2410</v>
      </c>
      <c r="J5722" s="3" t="s">
        <v>113</v>
      </c>
      <c r="K5722" s="2">
        <v>2410</v>
      </c>
      <c r="L5722" s="3"/>
      <c r="M5722" s="3" t="s">
        <v>33</v>
      </c>
      <c r="N5722" s="3" t="s">
        <v>33</v>
      </c>
      <c r="O5722" s="3" t="s">
        <v>31</v>
      </c>
      <c r="P5722" s="3"/>
      <c r="Q5722" s="3"/>
      <c r="R5722" s="3">
        <v>0</v>
      </c>
      <c r="S5722" s="3">
        <v>1</v>
      </c>
      <c r="T5722" s="2">
        <v>105</v>
      </c>
      <c r="U5722" s="3">
        <v>34.231762950243834</v>
      </c>
      <c r="V5722" s="3">
        <v>224.86937535893748</v>
      </c>
      <c r="W5722" s="3">
        <v>32.477511102465414</v>
      </c>
      <c r="X5722" s="3">
        <v>100110.72288863861</v>
      </c>
      <c r="Y5722" s="3">
        <v>224.86937535893748</v>
      </c>
      <c r="Z5722" s="3">
        <v>32.47748239093508</v>
      </c>
      <c r="AA5722" s="3">
        <v>100110.72288863861</v>
      </c>
      <c r="AB5722">
        <f t="shared" si="146"/>
        <v>224.86937535893748</v>
      </c>
      <c r="AC5722">
        <f t="shared" si="147"/>
        <v>32.47748239093508</v>
      </c>
    </row>
    <row r="5723" spans="1:29" x14ac:dyDescent="0.25">
      <c r="A5723" s="2">
        <v>5722</v>
      </c>
      <c r="B5723" s="3" t="s">
        <v>414</v>
      </c>
      <c r="C5723" s="3" t="s">
        <v>110</v>
      </c>
      <c r="D5723" s="3" t="s">
        <v>435</v>
      </c>
      <c r="E5723" s="3" t="s">
        <v>436</v>
      </c>
      <c r="F5723" s="3">
        <v>0.36</v>
      </c>
      <c r="G5723" s="3">
        <v>0.53</v>
      </c>
      <c r="H5723" s="3" t="s">
        <v>31</v>
      </c>
      <c r="I5723" s="2">
        <v>2430</v>
      </c>
      <c r="J5723" s="3" t="s">
        <v>231</v>
      </c>
      <c r="K5723" s="2">
        <v>2430</v>
      </c>
      <c r="L5723" s="3"/>
      <c r="M5723" s="3" t="s">
        <v>33</v>
      </c>
      <c r="N5723" s="3" t="s">
        <v>33</v>
      </c>
      <c r="O5723" s="3" t="s">
        <v>31</v>
      </c>
      <c r="P5723" s="3"/>
      <c r="Q5723" s="3"/>
      <c r="R5723" s="3">
        <v>0</v>
      </c>
      <c r="S5723" s="3">
        <v>1</v>
      </c>
      <c r="T5723" s="2">
        <v>64</v>
      </c>
      <c r="U5723" s="3">
        <v>18.913819416041928</v>
      </c>
      <c r="V5723" s="3">
        <v>121.05749947603603</v>
      </c>
      <c r="W5723" s="3">
        <v>18.387837723416105</v>
      </c>
      <c r="X5723" s="3">
        <v>47210.488566870801</v>
      </c>
      <c r="Y5723" s="3">
        <v>121.05749947603603</v>
      </c>
      <c r="Z5723" s="3">
        <v>18.387821467768948</v>
      </c>
      <c r="AA5723" s="3">
        <v>47210.488566870801</v>
      </c>
      <c r="AB5723">
        <f t="shared" si="146"/>
        <v>121.05749947603603</v>
      </c>
      <c r="AC5723">
        <f t="shared" si="147"/>
        <v>18.387821467768948</v>
      </c>
    </row>
    <row r="5724" spans="1:29" x14ac:dyDescent="0.25">
      <c r="A5724" s="2">
        <v>5723</v>
      </c>
      <c r="B5724" s="3" t="s">
        <v>414</v>
      </c>
      <c r="C5724" s="3" t="s">
        <v>110</v>
      </c>
      <c r="D5724" s="3" t="s">
        <v>435</v>
      </c>
      <c r="E5724" s="3" t="s">
        <v>436</v>
      </c>
      <c r="F5724" s="3">
        <v>0.36</v>
      </c>
      <c r="G5724" s="3">
        <v>0.53</v>
      </c>
      <c r="H5724" s="3" t="s">
        <v>31</v>
      </c>
      <c r="I5724" s="2">
        <v>2510</v>
      </c>
      <c r="J5724" s="3" t="s">
        <v>234</v>
      </c>
      <c r="K5724" s="2">
        <v>2510</v>
      </c>
      <c r="L5724" s="3"/>
      <c r="M5724" s="3" t="s">
        <v>33</v>
      </c>
      <c r="N5724" s="3" t="s">
        <v>33</v>
      </c>
      <c r="O5724" s="3" t="s">
        <v>31</v>
      </c>
      <c r="P5724" s="3"/>
      <c r="Q5724" s="3"/>
      <c r="R5724" s="3">
        <v>0</v>
      </c>
      <c r="S5724" s="3">
        <v>1</v>
      </c>
      <c r="T5724" s="2">
        <v>31</v>
      </c>
      <c r="U5724" s="3">
        <v>7.2771268220098202</v>
      </c>
      <c r="V5724" s="3">
        <v>51.726584349280685</v>
      </c>
      <c r="W5724" s="3">
        <v>7.5900141873202704</v>
      </c>
      <c r="X5724" s="3">
        <v>21080.551254064092</v>
      </c>
      <c r="Y5724" s="3">
        <v>51.726584349280685</v>
      </c>
      <c r="Z5724" s="3">
        <v>7.590007477418081</v>
      </c>
      <c r="AA5724" s="3">
        <v>21080.551254064092</v>
      </c>
      <c r="AB5724">
        <f t="shared" si="146"/>
        <v>51.726584349280685</v>
      </c>
      <c r="AC5724">
        <f t="shared" si="147"/>
        <v>7.590007477418081</v>
      </c>
    </row>
    <row r="5725" spans="1:29" x14ac:dyDescent="0.25">
      <c r="A5725" s="2">
        <v>5724</v>
      </c>
      <c r="B5725" s="3" t="s">
        <v>414</v>
      </c>
      <c r="C5725" s="3" t="s">
        <v>110</v>
      </c>
      <c r="D5725" s="3" t="s">
        <v>435</v>
      </c>
      <c r="E5725" s="3" t="s">
        <v>436</v>
      </c>
      <c r="F5725" s="3">
        <v>0.36</v>
      </c>
      <c r="G5725" s="3">
        <v>0.53</v>
      </c>
      <c r="H5725" s="3" t="s">
        <v>31</v>
      </c>
      <c r="I5725" s="2">
        <v>3300</v>
      </c>
      <c r="J5725" s="3" t="s">
        <v>39</v>
      </c>
      <c r="K5725" s="2">
        <v>3300</v>
      </c>
      <c r="L5725" s="3"/>
      <c r="M5725" s="3" t="s">
        <v>33</v>
      </c>
      <c r="N5725" s="3" t="s">
        <v>33</v>
      </c>
      <c r="O5725" s="3" t="s">
        <v>31</v>
      </c>
      <c r="P5725" s="3"/>
      <c r="Q5725" s="3"/>
      <c r="R5725" s="3">
        <v>0</v>
      </c>
      <c r="S5725" s="3">
        <v>1</v>
      </c>
      <c r="T5725" s="2">
        <v>434</v>
      </c>
      <c r="U5725" s="3">
        <v>123.86648859844453</v>
      </c>
      <c r="V5725" s="3">
        <v>604.4356331891953</v>
      </c>
      <c r="W5725" s="3">
        <v>67.344922877505454</v>
      </c>
      <c r="X5725" s="3">
        <v>242410.11767295297</v>
      </c>
      <c r="Y5725" s="3">
        <v>604.4356331891953</v>
      </c>
      <c r="Z5725" s="3">
        <v>67.344863341668685</v>
      </c>
      <c r="AA5725" s="3">
        <v>242410.11767295297</v>
      </c>
      <c r="AB5725">
        <f t="shared" si="146"/>
        <v>604.4356331891953</v>
      </c>
      <c r="AC5725">
        <f t="shared" si="147"/>
        <v>67.344863341668685</v>
      </c>
    </row>
    <row r="5726" spans="1:29" x14ac:dyDescent="0.25">
      <c r="A5726" s="2">
        <v>5725</v>
      </c>
      <c r="B5726" s="3" t="s">
        <v>414</v>
      </c>
      <c r="C5726" s="3" t="s">
        <v>110</v>
      </c>
      <c r="D5726" s="3" t="s">
        <v>435</v>
      </c>
      <c r="E5726" s="3" t="s">
        <v>436</v>
      </c>
      <c r="F5726" s="3">
        <v>0.36</v>
      </c>
      <c r="G5726" s="3">
        <v>0.53</v>
      </c>
      <c r="H5726" s="3" t="s">
        <v>31</v>
      </c>
      <c r="I5726" s="2">
        <v>3300</v>
      </c>
      <c r="J5726" s="3" t="s">
        <v>39</v>
      </c>
      <c r="K5726" s="2">
        <v>3300</v>
      </c>
      <c r="L5726" s="3"/>
      <c r="M5726" s="3" t="s">
        <v>437</v>
      </c>
      <c r="N5726" s="3" t="s">
        <v>438</v>
      </c>
      <c r="O5726" s="3" t="s">
        <v>31</v>
      </c>
      <c r="P5726" s="3"/>
      <c r="Q5726" s="3"/>
      <c r="R5726" s="3">
        <v>0</v>
      </c>
      <c r="S5726" s="3">
        <v>1</v>
      </c>
      <c r="T5726" s="2">
        <v>44</v>
      </c>
      <c r="U5726" s="3">
        <v>12.560696448180547</v>
      </c>
      <c r="V5726" s="3">
        <v>82.621658271915962</v>
      </c>
      <c r="W5726" s="3">
        <v>10.507841995278199</v>
      </c>
      <c r="X5726" s="3">
        <v>39063.408103725895</v>
      </c>
      <c r="Y5726" s="3">
        <v>82.621658271915962</v>
      </c>
      <c r="Z5726" s="3">
        <v>10.5078327058895</v>
      </c>
      <c r="AA5726" s="3">
        <v>39063.408103725895</v>
      </c>
      <c r="AB5726">
        <f t="shared" si="146"/>
        <v>82.621658271915962</v>
      </c>
      <c r="AC5726">
        <f t="shared" si="147"/>
        <v>10.5078327058895</v>
      </c>
    </row>
    <row r="5727" spans="1:29" x14ac:dyDescent="0.25">
      <c r="A5727" s="2">
        <v>5726</v>
      </c>
      <c r="B5727" s="3" t="s">
        <v>414</v>
      </c>
      <c r="C5727" s="3" t="s">
        <v>110</v>
      </c>
      <c r="D5727" s="3" t="s">
        <v>435</v>
      </c>
      <c r="E5727" s="3" t="s">
        <v>436</v>
      </c>
      <c r="F5727" s="3">
        <v>0.36</v>
      </c>
      <c r="G5727" s="3">
        <v>0.53</v>
      </c>
      <c r="H5727" s="3" t="s">
        <v>31</v>
      </c>
      <c r="I5727" s="2">
        <v>3300</v>
      </c>
      <c r="J5727" s="3" t="s">
        <v>39</v>
      </c>
      <c r="K5727" s="2">
        <v>3300</v>
      </c>
      <c r="L5727" s="3"/>
      <c r="M5727" s="3" t="s">
        <v>423</v>
      </c>
      <c r="N5727" s="3" t="s">
        <v>424</v>
      </c>
      <c r="O5727" s="3" t="s">
        <v>31</v>
      </c>
      <c r="P5727" s="3"/>
      <c r="Q5727" s="3"/>
      <c r="R5727" s="3">
        <v>0</v>
      </c>
      <c r="S5727" s="3">
        <v>1</v>
      </c>
      <c r="T5727" s="2">
        <v>69</v>
      </c>
      <c r="U5727" s="3">
        <v>15.871138794538409</v>
      </c>
      <c r="V5727" s="3">
        <v>106.04353026681365</v>
      </c>
      <c r="W5727" s="3">
        <v>13.774021583630637</v>
      </c>
      <c r="X5727" s="3">
        <v>47781.892667474363</v>
      </c>
      <c r="Y5727" s="3">
        <v>106.04353026681365</v>
      </c>
      <c r="Z5727" s="3">
        <v>13.774009406797319</v>
      </c>
      <c r="AA5727" s="3">
        <v>47781.892667474363</v>
      </c>
      <c r="AB5727">
        <f t="shared" si="146"/>
        <v>106.04353026681365</v>
      </c>
      <c r="AC5727">
        <f t="shared" si="147"/>
        <v>13.774009406797319</v>
      </c>
    </row>
    <row r="5728" spans="1:29" x14ac:dyDescent="0.25">
      <c r="A5728" s="2">
        <v>5727</v>
      </c>
      <c r="B5728" s="3" t="s">
        <v>414</v>
      </c>
      <c r="C5728" s="3" t="s">
        <v>110</v>
      </c>
      <c r="D5728" s="3" t="s">
        <v>435</v>
      </c>
      <c r="E5728" s="3" t="s">
        <v>436</v>
      </c>
      <c r="F5728" s="3">
        <v>0.36</v>
      </c>
      <c r="G5728" s="3">
        <v>0.53</v>
      </c>
      <c r="H5728" s="3" t="s">
        <v>31</v>
      </c>
      <c r="I5728" s="2">
        <v>3300</v>
      </c>
      <c r="J5728" s="3" t="s">
        <v>39</v>
      </c>
      <c r="K5728" s="2">
        <v>3300</v>
      </c>
      <c r="L5728" s="3"/>
      <c r="M5728" s="3" t="s">
        <v>34</v>
      </c>
      <c r="N5728" s="3" t="s">
        <v>35</v>
      </c>
      <c r="O5728" s="3" t="s">
        <v>31</v>
      </c>
      <c r="P5728" s="3"/>
      <c r="Q5728" s="3"/>
      <c r="R5728" s="3">
        <v>0</v>
      </c>
      <c r="S5728" s="3">
        <v>1</v>
      </c>
      <c r="T5728" s="2">
        <v>33</v>
      </c>
      <c r="U5728" s="3">
        <v>6.3559873734302936</v>
      </c>
      <c r="V5728" s="3">
        <v>35.650404026429811</v>
      </c>
      <c r="W5728" s="3">
        <v>4.7169130223185389</v>
      </c>
      <c r="X5728" s="3">
        <v>16795.480510210862</v>
      </c>
      <c r="Y5728" s="3">
        <v>35.650404026429811</v>
      </c>
      <c r="Z5728" s="3">
        <v>4.7169088523625655</v>
      </c>
      <c r="AA5728" s="3">
        <v>16795.480510210862</v>
      </c>
      <c r="AB5728">
        <f t="shared" si="146"/>
        <v>35.650404026429811</v>
      </c>
      <c r="AC5728">
        <f t="shared" si="147"/>
        <v>4.7169088523625655</v>
      </c>
    </row>
    <row r="5729" spans="1:29" x14ac:dyDescent="0.25">
      <c r="A5729" s="2">
        <v>5728</v>
      </c>
      <c r="B5729" s="3" t="s">
        <v>414</v>
      </c>
      <c r="C5729" s="3" t="s">
        <v>110</v>
      </c>
      <c r="D5729" s="3" t="s">
        <v>435</v>
      </c>
      <c r="E5729" s="3" t="s">
        <v>436</v>
      </c>
      <c r="F5729" s="3">
        <v>0.36</v>
      </c>
      <c r="G5729" s="3">
        <v>0.53</v>
      </c>
      <c r="H5729" s="3" t="s">
        <v>33</v>
      </c>
      <c r="I5729" s="2">
        <v>1100</v>
      </c>
      <c r="J5729" s="3" t="s">
        <v>42</v>
      </c>
      <c r="K5729" s="2">
        <v>1100</v>
      </c>
      <c r="L5729" s="3"/>
      <c r="M5729" s="3" t="s">
        <v>33</v>
      </c>
      <c r="N5729" s="3" t="s">
        <v>33</v>
      </c>
      <c r="O5729" s="3"/>
      <c r="P5729" s="3"/>
      <c r="Q5729" s="3"/>
      <c r="R5729" s="3">
        <v>0</v>
      </c>
      <c r="S5729" s="3">
        <v>1</v>
      </c>
      <c r="T5729" s="2">
        <v>2562</v>
      </c>
      <c r="U5729" s="3">
        <v>368.8137913685747</v>
      </c>
      <c r="V5729" s="3">
        <v>2758.9443510068613</v>
      </c>
      <c r="W5729" s="3">
        <v>392.43301654018501</v>
      </c>
      <c r="X5729" s="3">
        <v>1276061.7122371867</v>
      </c>
      <c r="Y5729" s="3">
        <v>2758.9443510068613</v>
      </c>
      <c r="Z5729" s="3">
        <v>392.43266961235253</v>
      </c>
      <c r="AA5729" s="3">
        <v>1276061.7122371867</v>
      </c>
      <c r="AB5729">
        <f t="shared" si="146"/>
        <v>2758.9443510068613</v>
      </c>
      <c r="AC5729">
        <f t="shared" si="147"/>
        <v>392.43266961235253</v>
      </c>
    </row>
    <row r="5730" spans="1:29" x14ac:dyDescent="0.25">
      <c r="A5730" s="2">
        <v>5729</v>
      </c>
      <c r="B5730" s="3" t="s">
        <v>414</v>
      </c>
      <c r="C5730" s="3" t="s">
        <v>110</v>
      </c>
      <c r="D5730" s="3" t="s">
        <v>435</v>
      </c>
      <c r="E5730" s="3" t="s">
        <v>436</v>
      </c>
      <c r="F5730" s="3">
        <v>0.36</v>
      </c>
      <c r="G5730" s="3">
        <v>0.53</v>
      </c>
      <c r="H5730" s="3" t="s">
        <v>33</v>
      </c>
      <c r="I5730" s="2">
        <v>1180</v>
      </c>
      <c r="J5730" s="3" t="s">
        <v>43</v>
      </c>
      <c r="K5730" s="2">
        <v>1180</v>
      </c>
      <c r="L5730" s="3"/>
      <c r="M5730" s="3" t="s">
        <v>33</v>
      </c>
      <c r="N5730" s="3" t="s">
        <v>33</v>
      </c>
      <c r="O5730" s="3"/>
      <c r="P5730" s="3"/>
      <c r="Q5730" s="3"/>
      <c r="R5730" s="3">
        <v>0</v>
      </c>
      <c r="S5730" s="3">
        <v>1</v>
      </c>
      <c r="T5730" s="2">
        <v>260</v>
      </c>
      <c r="U5730" s="3">
        <v>43.207393340854992</v>
      </c>
      <c r="V5730" s="3">
        <v>324.54685675388833</v>
      </c>
      <c r="W5730" s="3">
        <v>44.827414801169716</v>
      </c>
      <c r="X5730" s="3">
        <v>140684.67521436725</v>
      </c>
      <c r="Y5730" s="3">
        <v>324.54685675388833</v>
      </c>
      <c r="Z5730" s="3">
        <v>44.827375171788141</v>
      </c>
      <c r="AA5730" s="3">
        <v>140684.67521436725</v>
      </c>
      <c r="AB5730">
        <f t="shared" si="146"/>
        <v>324.54685675388833</v>
      </c>
      <c r="AC5730">
        <f t="shared" si="147"/>
        <v>44.827375171788141</v>
      </c>
    </row>
    <row r="5731" spans="1:29" x14ac:dyDescent="0.25">
      <c r="A5731" s="2">
        <v>5730</v>
      </c>
      <c r="B5731" s="3" t="s">
        <v>414</v>
      </c>
      <c r="C5731" s="3" t="s">
        <v>110</v>
      </c>
      <c r="D5731" s="3" t="s">
        <v>435</v>
      </c>
      <c r="E5731" s="3" t="s">
        <v>436</v>
      </c>
      <c r="F5731" s="3">
        <v>0.36</v>
      </c>
      <c r="G5731" s="3">
        <v>0.53</v>
      </c>
      <c r="H5731" s="3" t="s">
        <v>33</v>
      </c>
      <c r="I5731" s="2">
        <v>1190</v>
      </c>
      <c r="J5731" s="3" t="s">
        <v>44</v>
      </c>
      <c r="K5731" s="2">
        <v>1190</v>
      </c>
      <c r="L5731" s="3"/>
      <c r="M5731" s="3" t="s">
        <v>33</v>
      </c>
      <c r="N5731" s="3" t="s">
        <v>33</v>
      </c>
      <c r="O5731" s="3"/>
      <c r="P5731" s="3"/>
      <c r="Q5731" s="3"/>
      <c r="R5731" s="3">
        <v>0</v>
      </c>
      <c r="S5731" s="3">
        <v>1</v>
      </c>
      <c r="T5731" s="2">
        <v>529</v>
      </c>
      <c r="U5731" s="3">
        <v>204.32622765541475</v>
      </c>
      <c r="V5731" s="3">
        <v>1399.2019051661916</v>
      </c>
      <c r="W5731" s="3">
        <v>189.69338550773455</v>
      </c>
      <c r="X5731" s="3">
        <v>705222.90181832889</v>
      </c>
      <c r="Y5731" s="3">
        <v>1399.2019051661916</v>
      </c>
      <c r="Z5731" s="3">
        <v>189.69321781054305</v>
      </c>
      <c r="AA5731" s="3">
        <v>705222.90181832889</v>
      </c>
      <c r="AB5731">
        <f t="shared" si="146"/>
        <v>1399.2019051661916</v>
      </c>
      <c r="AC5731">
        <f t="shared" si="147"/>
        <v>189.69321781054305</v>
      </c>
    </row>
    <row r="5732" spans="1:29" x14ac:dyDescent="0.25">
      <c r="A5732" s="2">
        <v>5731</v>
      </c>
      <c r="B5732" s="3" t="s">
        <v>414</v>
      </c>
      <c r="C5732" s="3" t="s">
        <v>110</v>
      </c>
      <c r="D5732" s="3" t="s">
        <v>435</v>
      </c>
      <c r="E5732" s="3" t="s">
        <v>436</v>
      </c>
      <c r="F5732" s="3">
        <v>0.36</v>
      </c>
      <c r="G5732" s="3">
        <v>0.53</v>
      </c>
      <c r="H5732" s="3" t="s">
        <v>33</v>
      </c>
      <c r="I5732" s="2">
        <v>1200</v>
      </c>
      <c r="J5732" s="3" t="s">
        <v>45</v>
      </c>
      <c r="K5732" s="2">
        <v>1200</v>
      </c>
      <c r="L5732" s="3"/>
      <c r="M5732" s="3" t="s">
        <v>33</v>
      </c>
      <c r="N5732" s="3" t="s">
        <v>33</v>
      </c>
      <c r="O5732" s="3"/>
      <c r="P5732" s="3"/>
      <c r="Q5732" s="3"/>
      <c r="R5732" s="3">
        <v>0</v>
      </c>
      <c r="S5732" s="3">
        <v>1</v>
      </c>
      <c r="T5732" s="2">
        <v>4587</v>
      </c>
      <c r="U5732" s="3">
        <v>682.05463071114741</v>
      </c>
      <c r="V5732" s="3">
        <v>6015.3799803652892</v>
      </c>
      <c r="W5732" s="3">
        <v>906.27833795791173</v>
      </c>
      <c r="X5732" s="3">
        <v>2506124.9916610946</v>
      </c>
      <c r="Y5732" s="3">
        <v>6015.3799803652892</v>
      </c>
      <c r="Z5732" s="3">
        <v>906.27753676850011</v>
      </c>
      <c r="AA5732" s="3">
        <v>2506124.9916610946</v>
      </c>
      <c r="AB5732">
        <f t="shared" si="146"/>
        <v>6015.3799803652892</v>
      </c>
      <c r="AC5732">
        <f t="shared" si="147"/>
        <v>906.27753676850011</v>
      </c>
    </row>
    <row r="5733" spans="1:29" x14ac:dyDescent="0.25">
      <c r="A5733" s="2">
        <v>5732</v>
      </c>
      <c r="B5733" s="3" t="s">
        <v>414</v>
      </c>
      <c r="C5733" s="3" t="s">
        <v>110</v>
      </c>
      <c r="D5733" s="3" t="s">
        <v>435</v>
      </c>
      <c r="E5733" s="3" t="s">
        <v>436</v>
      </c>
      <c r="F5733" s="3">
        <v>0.36</v>
      </c>
      <c r="G5733" s="3">
        <v>0.53</v>
      </c>
      <c r="H5733" s="3" t="s">
        <v>33</v>
      </c>
      <c r="I5733" s="2">
        <v>1210</v>
      </c>
      <c r="J5733" s="3" t="s">
        <v>46</v>
      </c>
      <c r="K5733" s="2">
        <v>1210</v>
      </c>
      <c r="L5733" s="3"/>
      <c r="M5733" s="3" t="s">
        <v>33</v>
      </c>
      <c r="N5733" s="3" t="s">
        <v>33</v>
      </c>
      <c r="O5733" s="3"/>
      <c r="P5733" s="3"/>
      <c r="Q5733" s="3"/>
      <c r="R5733" s="3">
        <v>0</v>
      </c>
      <c r="S5733" s="3">
        <v>1</v>
      </c>
      <c r="T5733" s="2">
        <v>23464</v>
      </c>
      <c r="U5733" s="3">
        <v>3314.2211430027119</v>
      </c>
      <c r="V5733" s="3">
        <v>29034.313645833528</v>
      </c>
      <c r="W5733" s="3">
        <v>4269.8401481080518</v>
      </c>
      <c r="X5733" s="3">
        <v>12091046.256242927</v>
      </c>
      <c r="Y5733" s="3">
        <v>29034.313645833528</v>
      </c>
      <c r="Z5733" s="3">
        <v>4269.8363733838578</v>
      </c>
      <c r="AA5733" s="3">
        <v>12091046.256242927</v>
      </c>
      <c r="AB5733">
        <f t="shared" si="146"/>
        <v>29034.313645833528</v>
      </c>
      <c r="AC5733">
        <f t="shared" si="147"/>
        <v>4269.8363733838578</v>
      </c>
    </row>
    <row r="5734" spans="1:29" x14ac:dyDescent="0.25">
      <c r="A5734" s="2">
        <v>5733</v>
      </c>
      <c r="B5734" s="3" t="s">
        <v>414</v>
      </c>
      <c r="C5734" s="3" t="s">
        <v>110</v>
      </c>
      <c r="D5734" s="3" t="s">
        <v>435</v>
      </c>
      <c r="E5734" s="3" t="s">
        <v>436</v>
      </c>
      <c r="F5734" s="3">
        <v>0.36</v>
      </c>
      <c r="G5734" s="3">
        <v>0.53</v>
      </c>
      <c r="H5734" s="3" t="s">
        <v>33</v>
      </c>
      <c r="I5734" s="2">
        <v>1300</v>
      </c>
      <c r="J5734" s="3" t="s">
        <v>114</v>
      </c>
      <c r="K5734" s="2">
        <v>1300</v>
      </c>
      <c r="L5734" s="3"/>
      <c r="M5734" s="3" t="s">
        <v>33</v>
      </c>
      <c r="N5734" s="3" t="s">
        <v>33</v>
      </c>
      <c r="O5734" s="3"/>
      <c r="P5734" s="3"/>
      <c r="Q5734" s="3"/>
      <c r="R5734" s="3">
        <v>0</v>
      </c>
      <c r="S5734" s="3">
        <v>1</v>
      </c>
      <c r="T5734" s="2">
        <v>1786</v>
      </c>
      <c r="U5734" s="3">
        <v>350.9395642501625</v>
      </c>
      <c r="V5734" s="3">
        <v>3105.4788906432159</v>
      </c>
      <c r="W5734" s="3">
        <v>520.76639982109805</v>
      </c>
      <c r="X5734" s="3">
        <v>1302517.4670114531</v>
      </c>
      <c r="Y5734" s="3">
        <v>3105.4788906432159</v>
      </c>
      <c r="Z5734" s="3">
        <v>520.76593944098227</v>
      </c>
      <c r="AA5734" s="3">
        <v>1302517.4670114531</v>
      </c>
      <c r="AB5734">
        <f t="shared" si="146"/>
        <v>3105.4788906432159</v>
      </c>
      <c r="AC5734">
        <f t="shared" si="147"/>
        <v>520.76593944098227</v>
      </c>
    </row>
    <row r="5735" spans="1:29" x14ac:dyDescent="0.25">
      <c r="A5735" s="2">
        <v>5734</v>
      </c>
      <c r="B5735" s="3" t="s">
        <v>414</v>
      </c>
      <c r="C5735" s="3" t="s">
        <v>110</v>
      </c>
      <c r="D5735" s="3" t="s">
        <v>435</v>
      </c>
      <c r="E5735" s="3" t="s">
        <v>436</v>
      </c>
      <c r="F5735" s="3">
        <v>0.36</v>
      </c>
      <c r="G5735" s="3">
        <v>0.53</v>
      </c>
      <c r="H5735" s="3" t="s">
        <v>33</v>
      </c>
      <c r="I5735" s="2">
        <v>1310</v>
      </c>
      <c r="J5735" s="3" t="s">
        <v>46</v>
      </c>
      <c r="K5735" s="2">
        <v>1310</v>
      </c>
      <c r="L5735" s="3"/>
      <c r="M5735" s="3" t="s">
        <v>33</v>
      </c>
      <c r="N5735" s="3" t="s">
        <v>33</v>
      </c>
      <c r="O5735" s="3"/>
      <c r="P5735" s="3"/>
      <c r="Q5735" s="3"/>
      <c r="R5735" s="3">
        <v>0</v>
      </c>
      <c r="S5735" s="3">
        <v>1</v>
      </c>
      <c r="T5735" s="2">
        <v>134</v>
      </c>
      <c r="U5735" s="3">
        <v>26.204265707701879</v>
      </c>
      <c r="V5735" s="3">
        <v>264.59937122931257</v>
      </c>
      <c r="W5735" s="3">
        <v>48.264784010451393</v>
      </c>
      <c r="X5735" s="3">
        <v>95723.934353862263</v>
      </c>
      <c r="Y5735" s="3">
        <v>264.59937122931257</v>
      </c>
      <c r="Z5735" s="3">
        <v>48.264741342286143</v>
      </c>
      <c r="AA5735" s="3">
        <v>95723.934353862263</v>
      </c>
      <c r="AB5735">
        <f t="shared" si="146"/>
        <v>264.59937122931257</v>
      </c>
      <c r="AC5735">
        <f t="shared" si="147"/>
        <v>48.264741342286143</v>
      </c>
    </row>
    <row r="5736" spans="1:29" x14ac:dyDescent="0.25">
      <c r="A5736" s="2">
        <v>5735</v>
      </c>
      <c r="B5736" s="3" t="s">
        <v>414</v>
      </c>
      <c r="C5736" s="3" t="s">
        <v>110</v>
      </c>
      <c r="D5736" s="3" t="s">
        <v>435</v>
      </c>
      <c r="E5736" s="3" t="s">
        <v>436</v>
      </c>
      <c r="F5736" s="3">
        <v>0.36</v>
      </c>
      <c r="G5736" s="3">
        <v>0.53</v>
      </c>
      <c r="H5736" s="3" t="s">
        <v>33</v>
      </c>
      <c r="I5736" s="2">
        <v>1320</v>
      </c>
      <c r="J5736" s="3" t="s">
        <v>115</v>
      </c>
      <c r="K5736" s="2">
        <v>1320</v>
      </c>
      <c r="L5736" s="3"/>
      <c r="M5736" s="3" t="s">
        <v>33</v>
      </c>
      <c r="N5736" s="3" t="s">
        <v>33</v>
      </c>
      <c r="O5736" s="3"/>
      <c r="P5736" s="3"/>
      <c r="Q5736" s="3"/>
      <c r="R5736" s="3">
        <v>0</v>
      </c>
      <c r="S5736" s="3">
        <v>1</v>
      </c>
      <c r="T5736" s="2">
        <v>3221</v>
      </c>
      <c r="U5736" s="3">
        <v>561.86387123453028</v>
      </c>
      <c r="V5736" s="3">
        <v>6121.8533444020031</v>
      </c>
      <c r="W5736" s="3">
        <v>1150.8404657347473</v>
      </c>
      <c r="X5736" s="3">
        <v>2147279.9702370213</v>
      </c>
      <c r="Y5736" s="3">
        <v>6121.8533444020031</v>
      </c>
      <c r="Z5736" s="3">
        <v>1150.8394483417956</v>
      </c>
      <c r="AA5736" s="3">
        <v>2147279.9702370213</v>
      </c>
      <c r="AB5736">
        <f t="shared" si="146"/>
        <v>6121.8533444020031</v>
      </c>
      <c r="AC5736">
        <f t="shared" si="147"/>
        <v>1150.8394483417956</v>
      </c>
    </row>
    <row r="5737" spans="1:29" x14ac:dyDescent="0.25">
      <c r="A5737" s="2">
        <v>5736</v>
      </c>
      <c r="B5737" s="3" t="s">
        <v>414</v>
      </c>
      <c r="C5737" s="3" t="s">
        <v>110</v>
      </c>
      <c r="D5737" s="3" t="s">
        <v>435</v>
      </c>
      <c r="E5737" s="3" t="s">
        <v>436</v>
      </c>
      <c r="F5737" s="3">
        <v>0.36</v>
      </c>
      <c r="G5737" s="3">
        <v>0.53</v>
      </c>
      <c r="H5737" s="3" t="s">
        <v>33</v>
      </c>
      <c r="I5737" s="2">
        <v>1330</v>
      </c>
      <c r="J5737" s="3" t="s">
        <v>47</v>
      </c>
      <c r="K5737" s="2">
        <v>1330</v>
      </c>
      <c r="L5737" s="3"/>
      <c r="M5737" s="3" t="s">
        <v>33</v>
      </c>
      <c r="N5737" s="3" t="s">
        <v>33</v>
      </c>
      <c r="O5737" s="3"/>
      <c r="P5737" s="3"/>
      <c r="Q5737" s="3"/>
      <c r="R5737" s="3">
        <v>0</v>
      </c>
      <c r="S5737" s="3">
        <v>1</v>
      </c>
      <c r="T5737" s="2">
        <v>1138</v>
      </c>
      <c r="U5737" s="3">
        <v>153.94963092040493</v>
      </c>
      <c r="V5737" s="3">
        <v>1540.6479729811881</v>
      </c>
      <c r="W5737" s="3">
        <v>277.57227824215698</v>
      </c>
      <c r="X5737" s="3">
        <v>564848.23666081461</v>
      </c>
      <c r="Y5737" s="3">
        <v>1540.6479729811881</v>
      </c>
      <c r="Z5737" s="3">
        <v>277.5720328562079</v>
      </c>
      <c r="AA5737" s="3">
        <v>564848.23666081461</v>
      </c>
      <c r="AB5737">
        <f t="shared" si="146"/>
        <v>1540.6479729811881</v>
      </c>
      <c r="AC5737">
        <f t="shared" si="147"/>
        <v>277.5720328562079</v>
      </c>
    </row>
    <row r="5738" spans="1:29" x14ac:dyDescent="0.25">
      <c r="A5738" s="2">
        <v>5737</v>
      </c>
      <c r="B5738" s="3" t="s">
        <v>414</v>
      </c>
      <c r="C5738" s="3" t="s">
        <v>110</v>
      </c>
      <c r="D5738" s="3" t="s">
        <v>435</v>
      </c>
      <c r="E5738" s="3" t="s">
        <v>436</v>
      </c>
      <c r="F5738" s="3">
        <v>0.36</v>
      </c>
      <c r="G5738" s="3">
        <v>0.53</v>
      </c>
      <c r="H5738" s="3" t="s">
        <v>33</v>
      </c>
      <c r="I5738" s="2">
        <v>1340</v>
      </c>
      <c r="J5738" s="3" t="s">
        <v>133</v>
      </c>
      <c r="K5738" s="2">
        <v>1340</v>
      </c>
      <c r="L5738" s="3"/>
      <c r="M5738" s="3" t="s">
        <v>33</v>
      </c>
      <c r="N5738" s="3" t="s">
        <v>33</v>
      </c>
      <c r="O5738" s="3"/>
      <c r="P5738" s="3"/>
      <c r="Q5738" s="3"/>
      <c r="R5738" s="3">
        <v>0</v>
      </c>
      <c r="S5738" s="3">
        <v>1</v>
      </c>
      <c r="T5738" s="2">
        <v>71</v>
      </c>
      <c r="U5738" s="3">
        <v>28.912583420533036</v>
      </c>
      <c r="V5738" s="3">
        <v>313.72001531299992</v>
      </c>
      <c r="W5738" s="3">
        <v>59.959457761560984</v>
      </c>
      <c r="X5738" s="3">
        <v>107736.81844149089</v>
      </c>
      <c r="Y5738" s="3">
        <v>313.72001531299992</v>
      </c>
      <c r="Z5738" s="3">
        <v>59.959404754796147</v>
      </c>
      <c r="AA5738" s="3">
        <v>107736.81844149089</v>
      </c>
      <c r="AB5738">
        <f t="shared" si="146"/>
        <v>313.72001531299992</v>
      </c>
      <c r="AC5738">
        <f t="shared" si="147"/>
        <v>59.959404754796147</v>
      </c>
    </row>
    <row r="5739" spans="1:29" x14ac:dyDescent="0.25">
      <c r="A5739" s="2">
        <v>5738</v>
      </c>
      <c r="B5739" s="3" t="s">
        <v>414</v>
      </c>
      <c r="C5739" s="3" t="s">
        <v>110</v>
      </c>
      <c r="D5739" s="3" t="s">
        <v>435</v>
      </c>
      <c r="E5739" s="3" t="s">
        <v>436</v>
      </c>
      <c r="F5739" s="3">
        <v>0.36</v>
      </c>
      <c r="G5739" s="3">
        <v>0.53</v>
      </c>
      <c r="H5739" s="3" t="s">
        <v>33</v>
      </c>
      <c r="I5739" s="2">
        <v>1350</v>
      </c>
      <c r="J5739" s="3" t="s">
        <v>146</v>
      </c>
      <c r="K5739" s="2">
        <v>1350</v>
      </c>
      <c r="L5739" s="3"/>
      <c r="M5739" s="3" t="s">
        <v>33</v>
      </c>
      <c r="N5739" s="3" t="s">
        <v>33</v>
      </c>
      <c r="O5739" s="3"/>
      <c r="P5739" s="3"/>
      <c r="Q5739" s="3"/>
      <c r="R5739" s="3">
        <v>0</v>
      </c>
      <c r="S5739" s="3">
        <v>1</v>
      </c>
      <c r="T5739" s="2">
        <v>16</v>
      </c>
      <c r="U5739" s="3">
        <v>2.1450598531305309</v>
      </c>
      <c r="V5739" s="3">
        <v>21.812810484090196</v>
      </c>
      <c r="W5739" s="3">
        <v>3.7692500408819134</v>
      </c>
      <c r="X5739" s="3">
        <v>8286.769177779046</v>
      </c>
      <c r="Y5739" s="3">
        <v>21.812810484090196</v>
      </c>
      <c r="Z5739" s="3">
        <v>3.7692467087011763</v>
      </c>
      <c r="AA5739" s="3">
        <v>8286.769177779046</v>
      </c>
      <c r="AB5739">
        <f t="shared" si="146"/>
        <v>21.812810484090196</v>
      </c>
      <c r="AC5739">
        <f t="shared" si="147"/>
        <v>3.7692467087011763</v>
      </c>
    </row>
    <row r="5740" spans="1:29" x14ac:dyDescent="0.25">
      <c r="A5740" s="2">
        <v>5739</v>
      </c>
      <c r="B5740" s="3" t="s">
        <v>414</v>
      </c>
      <c r="C5740" s="3" t="s">
        <v>110</v>
      </c>
      <c r="D5740" s="3" t="s">
        <v>435</v>
      </c>
      <c r="E5740" s="3" t="s">
        <v>436</v>
      </c>
      <c r="F5740" s="3">
        <v>0.36</v>
      </c>
      <c r="G5740" s="3">
        <v>0.53</v>
      </c>
      <c r="H5740" s="3" t="s">
        <v>33</v>
      </c>
      <c r="I5740" s="2">
        <v>1390</v>
      </c>
      <c r="J5740" s="3" t="s">
        <v>134</v>
      </c>
      <c r="K5740" s="2">
        <v>1390</v>
      </c>
      <c r="L5740" s="3"/>
      <c r="M5740" s="3" t="s">
        <v>33</v>
      </c>
      <c r="N5740" s="3" t="s">
        <v>33</v>
      </c>
      <c r="O5740" s="3"/>
      <c r="P5740" s="3"/>
      <c r="Q5740" s="3"/>
      <c r="R5740" s="3">
        <v>0</v>
      </c>
      <c r="S5740" s="3">
        <v>1</v>
      </c>
      <c r="T5740" s="2">
        <v>14</v>
      </c>
      <c r="U5740" s="3">
        <v>3.6622380806906594</v>
      </c>
      <c r="V5740" s="3">
        <v>39.634614636458409</v>
      </c>
      <c r="W5740" s="3">
        <v>7.2489524125879319</v>
      </c>
      <c r="X5740" s="3">
        <v>13885.480649848767</v>
      </c>
      <c r="Y5740" s="3">
        <v>39.634614636458409</v>
      </c>
      <c r="Z5740" s="3">
        <v>7.2489460041991629</v>
      </c>
      <c r="AA5740" s="3">
        <v>13885.480649848767</v>
      </c>
      <c r="AB5740">
        <f t="shared" si="146"/>
        <v>39.634614636458409</v>
      </c>
      <c r="AC5740">
        <f t="shared" si="147"/>
        <v>7.2489460041991629</v>
      </c>
    </row>
    <row r="5741" spans="1:29" x14ac:dyDescent="0.25">
      <c r="A5741" s="2">
        <v>5740</v>
      </c>
      <c r="B5741" s="3" t="s">
        <v>414</v>
      </c>
      <c r="C5741" s="3" t="s">
        <v>110</v>
      </c>
      <c r="D5741" s="3" t="s">
        <v>435</v>
      </c>
      <c r="E5741" s="3" t="s">
        <v>436</v>
      </c>
      <c r="F5741" s="3">
        <v>0.36</v>
      </c>
      <c r="G5741" s="3">
        <v>0.53</v>
      </c>
      <c r="H5741" s="3" t="s">
        <v>33</v>
      </c>
      <c r="I5741" s="2">
        <v>1400</v>
      </c>
      <c r="J5741" s="3" t="s">
        <v>48</v>
      </c>
      <c r="K5741" s="2">
        <v>1400</v>
      </c>
      <c r="L5741" s="3"/>
      <c r="M5741" s="3" t="s">
        <v>33</v>
      </c>
      <c r="N5741" s="3" t="s">
        <v>33</v>
      </c>
      <c r="O5741" s="3"/>
      <c r="P5741" s="3"/>
      <c r="Q5741" s="3"/>
      <c r="R5741" s="3">
        <v>0</v>
      </c>
      <c r="S5741" s="3">
        <v>1</v>
      </c>
      <c r="T5741" s="2">
        <v>1124</v>
      </c>
      <c r="U5741" s="3">
        <v>139.80550458773908</v>
      </c>
      <c r="V5741" s="3">
        <v>1370.5338010133871</v>
      </c>
      <c r="W5741" s="3">
        <v>187.04455120642339</v>
      </c>
      <c r="X5741" s="3">
        <v>515953.65634214692</v>
      </c>
      <c r="Y5741" s="3">
        <v>1370.5338010133871</v>
      </c>
      <c r="Z5741" s="3">
        <v>187.04438585091631</v>
      </c>
      <c r="AA5741" s="3">
        <v>515953.65634214692</v>
      </c>
      <c r="AB5741">
        <f t="shared" si="146"/>
        <v>1370.5338010133871</v>
      </c>
      <c r="AC5741">
        <f t="shared" si="147"/>
        <v>187.04438585091631</v>
      </c>
    </row>
    <row r="5742" spans="1:29" x14ac:dyDescent="0.25">
      <c r="A5742" s="2">
        <v>5741</v>
      </c>
      <c r="B5742" s="3" t="s">
        <v>414</v>
      </c>
      <c r="C5742" s="3" t="s">
        <v>110</v>
      </c>
      <c r="D5742" s="3" t="s">
        <v>435</v>
      </c>
      <c r="E5742" s="3" t="s">
        <v>436</v>
      </c>
      <c r="F5742" s="3">
        <v>0.36</v>
      </c>
      <c r="G5742" s="3">
        <v>0.53</v>
      </c>
      <c r="H5742" s="3" t="s">
        <v>33</v>
      </c>
      <c r="I5742" s="2">
        <v>1410</v>
      </c>
      <c r="J5742" s="3" t="s">
        <v>116</v>
      </c>
      <c r="K5742" s="2">
        <v>1410</v>
      </c>
      <c r="L5742" s="3"/>
      <c r="M5742" s="3" t="s">
        <v>33</v>
      </c>
      <c r="N5742" s="3" t="s">
        <v>33</v>
      </c>
      <c r="O5742" s="3"/>
      <c r="P5742" s="3"/>
      <c r="Q5742" s="3"/>
      <c r="R5742" s="3">
        <v>0</v>
      </c>
      <c r="S5742" s="3">
        <v>1</v>
      </c>
      <c r="T5742" s="2">
        <v>1220</v>
      </c>
      <c r="U5742" s="3">
        <v>296.57537322415084</v>
      </c>
      <c r="V5742" s="3">
        <v>2977.4906519847214</v>
      </c>
      <c r="W5742" s="3">
        <v>407.7438015717488</v>
      </c>
      <c r="X5742" s="3">
        <v>1128240.8194596872</v>
      </c>
      <c r="Y5742" s="3">
        <v>2977.4906519847214</v>
      </c>
      <c r="Z5742" s="3">
        <v>407.7434411085199</v>
      </c>
      <c r="AA5742" s="3">
        <v>1128240.8194596872</v>
      </c>
      <c r="AB5742">
        <f t="shared" si="146"/>
        <v>2977.4906519847214</v>
      </c>
      <c r="AC5742">
        <f t="shared" si="147"/>
        <v>407.7434411085199</v>
      </c>
    </row>
    <row r="5743" spans="1:29" x14ac:dyDescent="0.25">
      <c r="A5743" s="2">
        <v>5742</v>
      </c>
      <c r="B5743" s="3" t="s">
        <v>414</v>
      </c>
      <c r="C5743" s="3" t="s">
        <v>110</v>
      </c>
      <c r="D5743" s="3" t="s">
        <v>435</v>
      </c>
      <c r="E5743" s="3" t="s">
        <v>436</v>
      </c>
      <c r="F5743" s="3">
        <v>0.36</v>
      </c>
      <c r="G5743" s="3">
        <v>0.53</v>
      </c>
      <c r="H5743" s="3" t="s">
        <v>33</v>
      </c>
      <c r="I5743" s="2">
        <v>1420</v>
      </c>
      <c r="J5743" s="3" t="s">
        <v>117</v>
      </c>
      <c r="K5743" s="2">
        <v>1420</v>
      </c>
      <c r="L5743" s="3"/>
      <c r="M5743" s="3" t="s">
        <v>33</v>
      </c>
      <c r="N5743" s="3" t="s">
        <v>33</v>
      </c>
      <c r="O5743" s="3"/>
      <c r="P5743" s="3"/>
      <c r="Q5743" s="3"/>
      <c r="R5743" s="3">
        <v>0</v>
      </c>
      <c r="S5743" s="3">
        <v>1</v>
      </c>
      <c r="T5743" s="2">
        <v>594</v>
      </c>
      <c r="U5743" s="3">
        <v>141.52967420148832</v>
      </c>
      <c r="V5743" s="3">
        <v>1372.3809933067846</v>
      </c>
      <c r="W5743" s="3">
        <v>186.08659951457179</v>
      </c>
      <c r="X5743" s="3">
        <v>551522.75233564351</v>
      </c>
      <c r="Y5743" s="3">
        <v>1372.3809933067846</v>
      </c>
      <c r="Z5743" s="3">
        <v>186.08643500593573</v>
      </c>
      <c r="AA5743" s="3">
        <v>551522.75233564351</v>
      </c>
      <c r="AB5743">
        <f t="shared" si="146"/>
        <v>1372.3809933067846</v>
      </c>
      <c r="AC5743">
        <f t="shared" si="147"/>
        <v>186.08643500593573</v>
      </c>
    </row>
    <row r="5744" spans="1:29" x14ac:dyDescent="0.25">
      <c r="A5744" s="2">
        <v>5743</v>
      </c>
      <c r="B5744" s="3" t="s">
        <v>414</v>
      </c>
      <c r="C5744" s="3" t="s">
        <v>110</v>
      </c>
      <c r="D5744" s="3" t="s">
        <v>435</v>
      </c>
      <c r="E5744" s="3" t="s">
        <v>436</v>
      </c>
      <c r="F5744" s="3">
        <v>0.36</v>
      </c>
      <c r="G5744" s="3">
        <v>0.53</v>
      </c>
      <c r="H5744" s="3" t="s">
        <v>33</v>
      </c>
      <c r="I5744" s="2">
        <v>1430</v>
      </c>
      <c r="J5744" s="3" t="s">
        <v>118</v>
      </c>
      <c r="K5744" s="2">
        <v>1430</v>
      </c>
      <c r="L5744" s="3"/>
      <c r="M5744" s="3" t="s">
        <v>33</v>
      </c>
      <c r="N5744" s="3" t="s">
        <v>33</v>
      </c>
      <c r="O5744" s="3"/>
      <c r="P5744" s="3"/>
      <c r="Q5744" s="3"/>
      <c r="R5744" s="3">
        <v>0</v>
      </c>
      <c r="S5744" s="3">
        <v>1</v>
      </c>
      <c r="T5744" s="2">
        <v>466</v>
      </c>
      <c r="U5744" s="3">
        <v>83.472121533303209</v>
      </c>
      <c r="V5744" s="3">
        <v>813.24611483015462</v>
      </c>
      <c r="W5744" s="3">
        <v>111.29381631357843</v>
      </c>
      <c r="X5744" s="3">
        <v>319762.340004028</v>
      </c>
      <c r="Y5744" s="3">
        <v>813.24611483015462</v>
      </c>
      <c r="Z5744" s="3">
        <v>111.29371792501119</v>
      </c>
      <c r="AA5744" s="3">
        <v>319762.340004028</v>
      </c>
      <c r="AB5744">
        <f t="shared" si="146"/>
        <v>813.24611483015462</v>
      </c>
      <c r="AC5744">
        <f t="shared" si="147"/>
        <v>111.29371792501119</v>
      </c>
    </row>
    <row r="5745" spans="1:29" x14ac:dyDescent="0.25">
      <c r="A5745" s="2">
        <v>5744</v>
      </c>
      <c r="B5745" s="3" t="s">
        <v>414</v>
      </c>
      <c r="C5745" s="3" t="s">
        <v>110</v>
      </c>
      <c r="D5745" s="3" t="s">
        <v>435</v>
      </c>
      <c r="E5745" s="3" t="s">
        <v>436</v>
      </c>
      <c r="F5745" s="3">
        <v>0.36</v>
      </c>
      <c r="G5745" s="3">
        <v>0.53</v>
      </c>
      <c r="H5745" s="3" t="s">
        <v>33</v>
      </c>
      <c r="I5745" s="2">
        <v>1440</v>
      </c>
      <c r="J5745" s="3" t="s">
        <v>135</v>
      </c>
      <c r="K5745" s="2">
        <v>1440</v>
      </c>
      <c r="L5745" s="3"/>
      <c r="M5745" s="3" t="s">
        <v>33</v>
      </c>
      <c r="N5745" s="3" t="s">
        <v>33</v>
      </c>
      <c r="O5745" s="3"/>
      <c r="P5745" s="3"/>
      <c r="Q5745" s="3"/>
      <c r="R5745" s="3">
        <v>0</v>
      </c>
      <c r="S5745" s="3">
        <v>1</v>
      </c>
      <c r="T5745" s="2">
        <v>131</v>
      </c>
      <c r="U5745" s="3">
        <v>49.029374441710161</v>
      </c>
      <c r="V5745" s="3">
        <v>553.26914664746823</v>
      </c>
      <c r="W5745" s="3">
        <v>73.438541620113057</v>
      </c>
      <c r="X5745" s="3">
        <v>186160.47723308671</v>
      </c>
      <c r="Y5745" s="3">
        <v>553.26914664746823</v>
      </c>
      <c r="Z5745" s="3">
        <v>73.438476697252781</v>
      </c>
      <c r="AA5745" s="3">
        <v>186160.47723308671</v>
      </c>
      <c r="AB5745">
        <f t="shared" si="146"/>
        <v>553.26914664746823</v>
      </c>
      <c r="AC5745">
        <f t="shared" si="147"/>
        <v>73.438476697252781</v>
      </c>
    </row>
    <row r="5746" spans="1:29" x14ac:dyDescent="0.25">
      <c r="A5746" s="2">
        <v>5745</v>
      </c>
      <c r="B5746" s="3" t="s">
        <v>414</v>
      </c>
      <c r="C5746" s="3" t="s">
        <v>110</v>
      </c>
      <c r="D5746" s="3" t="s">
        <v>435</v>
      </c>
      <c r="E5746" s="3" t="s">
        <v>436</v>
      </c>
      <c r="F5746" s="3">
        <v>0.36</v>
      </c>
      <c r="G5746" s="3">
        <v>0.53</v>
      </c>
      <c r="H5746" s="3" t="s">
        <v>33</v>
      </c>
      <c r="I5746" s="2">
        <v>1450</v>
      </c>
      <c r="J5746" s="3" t="s">
        <v>119</v>
      </c>
      <c r="K5746" s="2">
        <v>1450</v>
      </c>
      <c r="L5746" s="3"/>
      <c r="M5746" s="3" t="s">
        <v>33</v>
      </c>
      <c r="N5746" s="3" t="s">
        <v>33</v>
      </c>
      <c r="O5746" s="3"/>
      <c r="P5746" s="3"/>
      <c r="Q5746" s="3"/>
      <c r="R5746" s="3">
        <v>0</v>
      </c>
      <c r="S5746" s="3">
        <v>1</v>
      </c>
      <c r="T5746" s="2">
        <v>31</v>
      </c>
      <c r="U5746" s="3">
        <v>5.4172937953579599</v>
      </c>
      <c r="V5746" s="3">
        <v>64.183181428436328</v>
      </c>
      <c r="W5746" s="3">
        <v>8.5204356214522932</v>
      </c>
      <c r="X5746" s="3">
        <v>21505.76641780197</v>
      </c>
      <c r="Y5746" s="3">
        <v>64.183181428436328</v>
      </c>
      <c r="Z5746" s="3">
        <v>8.5204280890171518</v>
      </c>
      <c r="AA5746" s="3">
        <v>21505.76641780197</v>
      </c>
      <c r="AB5746">
        <f t="shared" si="146"/>
        <v>64.183181428436328</v>
      </c>
      <c r="AC5746">
        <f t="shared" si="147"/>
        <v>8.5204280890171518</v>
      </c>
    </row>
    <row r="5747" spans="1:29" x14ac:dyDescent="0.25">
      <c r="A5747" s="2">
        <v>5746</v>
      </c>
      <c r="B5747" s="3" t="s">
        <v>414</v>
      </c>
      <c r="C5747" s="3" t="s">
        <v>110</v>
      </c>
      <c r="D5747" s="3" t="s">
        <v>435</v>
      </c>
      <c r="E5747" s="3" t="s">
        <v>436</v>
      </c>
      <c r="F5747" s="3">
        <v>0.36</v>
      </c>
      <c r="G5747" s="3">
        <v>0.53</v>
      </c>
      <c r="H5747" s="3" t="s">
        <v>33</v>
      </c>
      <c r="I5747" s="2">
        <v>1480</v>
      </c>
      <c r="J5747" s="3" t="s">
        <v>199</v>
      </c>
      <c r="K5747" s="2">
        <v>1480</v>
      </c>
      <c r="L5747" s="3"/>
      <c r="M5747" s="3" t="s">
        <v>33</v>
      </c>
      <c r="N5747" s="3" t="s">
        <v>33</v>
      </c>
      <c r="O5747" s="3"/>
      <c r="P5747" s="3"/>
      <c r="Q5747" s="3"/>
      <c r="R5747" s="3">
        <v>0</v>
      </c>
      <c r="S5747" s="3">
        <v>1</v>
      </c>
      <c r="T5747" s="2">
        <v>99</v>
      </c>
      <c r="U5747" s="3">
        <v>40.023836889770863</v>
      </c>
      <c r="V5747" s="3">
        <v>323.87102613065917</v>
      </c>
      <c r="W5747" s="3">
        <v>46.50166441554002</v>
      </c>
      <c r="X5747" s="3">
        <v>150284.12064962092</v>
      </c>
      <c r="Y5747" s="3">
        <v>323.87102613065917</v>
      </c>
      <c r="Z5747" s="3">
        <v>46.501623306049062</v>
      </c>
      <c r="AA5747" s="3">
        <v>150284.12064962092</v>
      </c>
      <c r="AB5747">
        <f t="shared" si="146"/>
        <v>323.87102613065917</v>
      </c>
      <c r="AC5747">
        <f t="shared" si="147"/>
        <v>46.501623306049062</v>
      </c>
    </row>
    <row r="5748" spans="1:29" x14ac:dyDescent="0.25">
      <c r="A5748" s="2">
        <v>5747</v>
      </c>
      <c r="B5748" s="3" t="s">
        <v>414</v>
      </c>
      <c r="C5748" s="3" t="s">
        <v>110</v>
      </c>
      <c r="D5748" s="3" t="s">
        <v>435</v>
      </c>
      <c r="E5748" s="3" t="s">
        <v>436</v>
      </c>
      <c r="F5748" s="3">
        <v>0.36</v>
      </c>
      <c r="G5748" s="3">
        <v>0.53</v>
      </c>
      <c r="H5748" s="3" t="s">
        <v>33</v>
      </c>
      <c r="I5748" s="2">
        <v>1490</v>
      </c>
      <c r="J5748" s="3" t="s">
        <v>147</v>
      </c>
      <c r="K5748" s="2">
        <v>1490</v>
      </c>
      <c r="L5748" s="3"/>
      <c r="M5748" s="3" t="s">
        <v>33</v>
      </c>
      <c r="N5748" s="3" t="s">
        <v>33</v>
      </c>
      <c r="O5748" s="3"/>
      <c r="P5748" s="3"/>
      <c r="Q5748" s="3"/>
      <c r="R5748" s="3">
        <v>0</v>
      </c>
      <c r="S5748" s="3">
        <v>1</v>
      </c>
      <c r="T5748" s="2">
        <v>6</v>
      </c>
      <c r="U5748" s="3">
        <v>1.3181340645612911</v>
      </c>
      <c r="V5748" s="3">
        <v>12.054197193002974</v>
      </c>
      <c r="W5748" s="3">
        <v>1.6516645211248799</v>
      </c>
      <c r="X5748" s="3">
        <v>5190.8368332429782</v>
      </c>
      <c r="Y5748" s="3">
        <v>12.054197193002974</v>
      </c>
      <c r="Z5748" s="3">
        <v>1.6516630609817105</v>
      </c>
      <c r="AA5748" s="3">
        <v>5190.8368332429782</v>
      </c>
      <c r="AB5748">
        <f t="shared" si="146"/>
        <v>12.054197193002974</v>
      </c>
      <c r="AC5748">
        <f t="shared" si="147"/>
        <v>1.6516630609817105</v>
      </c>
    </row>
    <row r="5749" spans="1:29" x14ac:dyDescent="0.25">
      <c r="A5749" s="2">
        <v>5748</v>
      </c>
      <c r="B5749" s="3" t="s">
        <v>414</v>
      </c>
      <c r="C5749" s="3" t="s">
        <v>110</v>
      </c>
      <c r="D5749" s="3" t="s">
        <v>435</v>
      </c>
      <c r="E5749" s="3" t="s">
        <v>436</v>
      </c>
      <c r="F5749" s="3">
        <v>0.36</v>
      </c>
      <c r="G5749" s="3">
        <v>0.53</v>
      </c>
      <c r="H5749" s="3" t="s">
        <v>33</v>
      </c>
      <c r="I5749" s="2">
        <v>1510</v>
      </c>
      <c r="J5749" s="3" t="s">
        <v>152</v>
      </c>
      <c r="K5749" s="2">
        <v>1510</v>
      </c>
      <c r="L5749" s="3"/>
      <c r="M5749" s="3" t="s">
        <v>33</v>
      </c>
      <c r="N5749" s="3" t="s">
        <v>33</v>
      </c>
      <c r="O5749" s="3"/>
      <c r="P5749" s="3"/>
      <c r="Q5749" s="3"/>
      <c r="R5749" s="3">
        <v>0</v>
      </c>
      <c r="S5749" s="3">
        <v>1</v>
      </c>
      <c r="T5749" s="2">
        <v>12</v>
      </c>
      <c r="U5749" s="3">
        <v>3.2633511243736173</v>
      </c>
      <c r="V5749" s="3">
        <v>25.937098182080341</v>
      </c>
      <c r="W5749" s="3">
        <v>3.7357897697929698</v>
      </c>
      <c r="X5749" s="3">
        <v>12283.148157317339</v>
      </c>
      <c r="Y5749" s="3">
        <v>25.937098182080341</v>
      </c>
      <c r="Z5749" s="3">
        <v>3.7357864671925696</v>
      </c>
      <c r="AA5749" s="3">
        <v>12283.148157317339</v>
      </c>
      <c r="AB5749">
        <f t="shared" si="146"/>
        <v>25.937098182080341</v>
      </c>
      <c r="AC5749">
        <f t="shared" si="147"/>
        <v>3.7357864671925696</v>
      </c>
    </row>
    <row r="5750" spans="1:29" x14ac:dyDescent="0.25">
      <c r="A5750" s="2">
        <v>5749</v>
      </c>
      <c r="B5750" s="3" t="s">
        <v>414</v>
      </c>
      <c r="C5750" s="3" t="s">
        <v>110</v>
      </c>
      <c r="D5750" s="3" t="s">
        <v>435</v>
      </c>
      <c r="E5750" s="3" t="s">
        <v>436</v>
      </c>
      <c r="F5750" s="3">
        <v>0.36</v>
      </c>
      <c r="G5750" s="3">
        <v>0.53</v>
      </c>
      <c r="H5750" s="3" t="s">
        <v>33</v>
      </c>
      <c r="I5750" s="2">
        <v>1530</v>
      </c>
      <c r="J5750" s="3" t="s">
        <v>427</v>
      </c>
      <c r="K5750" s="2">
        <v>1530</v>
      </c>
      <c r="L5750" s="3"/>
      <c r="M5750" s="3" t="s">
        <v>33</v>
      </c>
      <c r="N5750" s="3" t="s">
        <v>33</v>
      </c>
      <c r="O5750" s="3"/>
      <c r="P5750" s="3"/>
      <c r="Q5750" s="3"/>
      <c r="R5750" s="3">
        <v>0</v>
      </c>
      <c r="S5750" s="3">
        <v>1</v>
      </c>
      <c r="T5750" s="2">
        <v>52</v>
      </c>
      <c r="U5750" s="3">
        <v>6.6607272026911586</v>
      </c>
      <c r="V5750" s="3">
        <v>51.898024095087088</v>
      </c>
      <c r="W5750" s="3">
        <v>7.4215647897230346</v>
      </c>
      <c r="X5750" s="3">
        <v>23605.001693990591</v>
      </c>
      <c r="Y5750" s="3">
        <v>51.898024095087088</v>
      </c>
      <c r="Z5750" s="3">
        <v>7.421558228737438</v>
      </c>
      <c r="AA5750" s="3">
        <v>23605.001693990591</v>
      </c>
      <c r="AB5750">
        <f t="shared" si="146"/>
        <v>51.898024095087088</v>
      </c>
      <c r="AC5750">
        <f t="shared" si="147"/>
        <v>7.421558228737438</v>
      </c>
    </row>
    <row r="5751" spans="1:29" x14ac:dyDescent="0.25">
      <c r="A5751" s="2">
        <v>5750</v>
      </c>
      <c r="B5751" s="3" t="s">
        <v>414</v>
      </c>
      <c r="C5751" s="3" t="s">
        <v>110</v>
      </c>
      <c r="D5751" s="3" t="s">
        <v>435</v>
      </c>
      <c r="E5751" s="3" t="s">
        <v>436</v>
      </c>
      <c r="F5751" s="3">
        <v>0.36</v>
      </c>
      <c r="G5751" s="3">
        <v>0.53</v>
      </c>
      <c r="H5751" s="3" t="s">
        <v>33</v>
      </c>
      <c r="I5751" s="2">
        <v>1550</v>
      </c>
      <c r="J5751" s="3" t="s">
        <v>120</v>
      </c>
      <c r="K5751" s="2">
        <v>1550</v>
      </c>
      <c r="L5751" s="3"/>
      <c r="M5751" s="3" t="s">
        <v>33</v>
      </c>
      <c r="N5751" s="3" t="s">
        <v>33</v>
      </c>
      <c r="O5751" s="3"/>
      <c r="P5751" s="3"/>
      <c r="Q5751" s="3"/>
      <c r="R5751" s="3">
        <v>0</v>
      </c>
      <c r="S5751" s="3">
        <v>1</v>
      </c>
      <c r="T5751" s="2">
        <v>548</v>
      </c>
      <c r="U5751" s="3">
        <v>171.82351071999477</v>
      </c>
      <c r="V5751" s="3">
        <v>1280.4555859719042</v>
      </c>
      <c r="W5751" s="3">
        <v>178.80740497849573</v>
      </c>
      <c r="X5751" s="3">
        <v>642697.4015964698</v>
      </c>
      <c r="Y5751" s="3">
        <v>1280.4555859719042</v>
      </c>
      <c r="Z5751" s="3">
        <v>178.80724690498383</v>
      </c>
      <c r="AA5751" s="3">
        <v>642697.4015964698</v>
      </c>
      <c r="AB5751">
        <f t="shared" si="146"/>
        <v>1280.4555859719042</v>
      </c>
      <c r="AC5751">
        <f t="shared" si="147"/>
        <v>178.80724690498383</v>
      </c>
    </row>
    <row r="5752" spans="1:29" x14ac:dyDescent="0.25">
      <c r="A5752" s="2">
        <v>5751</v>
      </c>
      <c r="B5752" s="3" t="s">
        <v>414</v>
      </c>
      <c r="C5752" s="3" t="s">
        <v>110</v>
      </c>
      <c r="D5752" s="3" t="s">
        <v>435</v>
      </c>
      <c r="E5752" s="3" t="s">
        <v>436</v>
      </c>
      <c r="F5752" s="3">
        <v>0.36</v>
      </c>
      <c r="G5752" s="3">
        <v>0.53</v>
      </c>
      <c r="H5752" s="3" t="s">
        <v>33</v>
      </c>
      <c r="I5752" s="2">
        <v>1560</v>
      </c>
      <c r="J5752" s="3" t="s">
        <v>148</v>
      </c>
      <c r="K5752" s="2">
        <v>1560</v>
      </c>
      <c r="L5752" s="3"/>
      <c r="M5752" s="3" t="s">
        <v>33</v>
      </c>
      <c r="N5752" s="3" t="s">
        <v>33</v>
      </c>
      <c r="O5752" s="3"/>
      <c r="P5752" s="3"/>
      <c r="Q5752" s="3"/>
      <c r="R5752" s="3">
        <v>0</v>
      </c>
      <c r="S5752" s="3">
        <v>1</v>
      </c>
      <c r="T5752" s="2">
        <v>57</v>
      </c>
      <c r="U5752" s="3">
        <v>19.903203693856241</v>
      </c>
      <c r="V5752" s="3">
        <v>153.53798747419836</v>
      </c>
      <c r="W5752" s="3">
        <v>22.823481550863693</v>
      </c>
      <c r="X5752" s="3">
        <v>71846.459526092454</v>
      </c>
      <c r="Y5752" s="3">
        <v>153.53798747419836</v>
      </c>
      <c r="Z5752" s="3">
        <v>22.823461373914732</v>
      </c>
      <c r="AA5752" s="3">
        <v>71846.459526092454</v>
      </c>
      <c r="AB5752">
        <f t="shared" si="146"/>
        <v>153.53798747419836</v>
      </c>
      <c r="AC5752">
        <f t="shared" si="147"/>
        <v>22.823461373914732</v>
      </c>
    </row>
    <row r="5753" spans="1:29" x14ac:dyDescent="0.25">
      <c r="A5753" s="2">
        <v>5752</v>
      </c>
      <c r="B5753" s="3" t="s">
        <v>414</v>
      </c>
      <c r="C5753" s="3" t="s">
        <v>110</v>
      </c>
      <c r="D5753" s="3" t="s">
        <v>435</v>
      </c>
      <c r="E5753" s="3" t="s">
        <v>436</v>
      </c>
      <c r="F5753" s="3">
        <v>0.36</v>
      </c>
      <c r="G5753" s="3">
        <v>0.53</v>
      </c>
      <c r="H5753" s="3" t="s">
        <v>33</v>
      </c>
      <c r="I5753" s="2">
        <v>1620</v>
      </c>
      <c r="J5753" s="3" t="s">
        <v>246</v>
      </c>
      <c r="K5753" s="2">
        <v>1620</v>
      </c>
      <c r="L5753" s="3"/>
      <c r="M5753" s="3" t="s">
        <v>33</v>
      </c>
      <c r="N5753" s="3" t="s">
        <v>33</v>
      </c>
      <c r="O5753" s="3"/>
      <c r="P5753" s="3"/>
      <c r="Q5753" s="3"/>
      <c r="R5753" s="3">
        <v>0</v>
      </c>
      <c r="S5753" s="3">
        <v>1</v>
      </c>
      <c r="T5753" s="2">
        <v>69</v>
      </c>
      <c r="U5753" s="3">
        <v>17.414690709695936</v>
      </c>
      <c r="V5753" s="3">
        <v>96.671081863909549</v>
      </c>
      <c r="W5753" s="3">
        <v>13.230050643844269</v>
      </c>
      <c r="X5753" s="3">
        <v>49797.079552490744</v>
      </c>
      <c r="Y5753" s="3">
        <v>96.671081863909549</v>
      </c>
      <c r="Z5753" s="3">
        <v>13.230038947904907</v>
      </c>
      <c r="AA5753" s="3">
        <v>49797.079552490744</v>
      </c>
      <c r="AB5753">
        <f t="shared" si="146"/>
        <v>96.671081863909549</v>
      </c>
      <c r="AC5753">
        <f t="shared" si="147"/>
        <v>13.230038947904907</v>
      </c>
    </row>
    <row r="5754" spans="1:29" x14ac:dyDescent="0.25">
      <c r="A5754" s="2">
        <v>5753</v>
      </c>
      <c r="B5754" s="3" t="s">
        <v>414</v>
      </c>
      <c r="C5754" s="3" t="s">
        <v>110</v>
      </c>
      <c r="D5754" s="3" t="s">
        <v>435</v>
      </c>
      <c r="E5754" s="3" t="s">
        <v>436</v>
      </c>
      <c r="F5754" s="3">
        <v>0.36</v>
      </c>
      <c r="G5754" s="3">
        <v>0.53</v>
      </c>
      <c r="H5754" s="3" t="s">
        <v>33</v>
      </c>
      <c r="I5754" s="2">
        <v>1660</v>
      </c>
      <c r="J5754" s="3" t="s">
        <v>316</v>
      </c>
      <c r="K5754" s="2">
        <v>1660</v>
      </c>
      <c r="L5754" s="3"/>
      <c r="M5754" s="3" t="s">
        <v>33</v>
      </c>
      <c r="N5754" s="3" t="s">
        <v>33</v>
      </c>
      <c r="O5754" s="3"/>
      <c r="P5754" s="3"/>
      <c r="Q5754" s="3"/>
      <c r="R5754" s="3">
        <v>0</v>
      </c>
      <c r="S5754" s="3">
        <v>1</v>
      </c>
      <c r="T5754" s="2">
        <v>74</v>
      </c>
      <c r="U5754" s="3">
        <v>33.169551901725669</v>
      </c>
      <c r="V5754" s="3">
        <v>182.99477283892165</v>
      </c>
      <c r="W5754" s="3">
        <v>25.096532135906905</v>
      </c>
      <c r="X5754" s="3">
        <v>92102.944963374757</v>
      </c>
      <c r="Y5754" s="3">
        <v>182.99477283892165</v>
      </c>
      <c r="Z5754" s="3">
        <v>25.096509949482542</v>
      </c>
      <c r="AA5754" s="3">
        <v>92102.944963374757</v>
      </c>
      <c r="AB5754">
        <f t="shared" si="146"/>
        <v>182.99477283892165</v>
      </c>
      <c r="AC5754">
        <f t="shared" si="147"/>
        <v>25.096509949482542</v>
      </c>
    </row>
    <row r="5755" spans="1:29" x14ac:dyDescent="0.25">
      <c r="A5755" s="2">
        <v>5754</v>
      </c>
      <c r="B5755" s="3" t="s">
        <v>414</v>
      </c>
      <c r="C5755" s="3" t="s">
        <v>110</v>
      </c>
      <c r="D5755" s="3" t="s">
        <v>435</v>
      </c>
      <c r="E5755" s="3" t="s">
        <v>436</v>
      </c>
      <c r="F5755" s="3">
        <v>0.36</v>
      </c>
      <c r="G5755" s="3">
        <v>0.53</v>
      </c>
      <c r="H5755" s="3" t="s">
        <v>33</v>
      </c>
      <c r="I5755" s="2">
        <v>1700</v>
      </c>
      <c r="J5755" s="3" t="s">
        <v>121</v>
      </c>
      <c r="K5755" s="2">
        <v>1700</v>
      </c>
      <c r="L5755" s="3"/>
      <c r="M5755" s="3" t="s">
        <v>33</v>
      </c>
      <c r="N5755" s="3" t="s">
        <v>33</v>
      </c>
      <c r="O5755" s="3"/>
      <c r="P5755" s="3"/>
      <c r="Q5755" s="3"/>
      <c r="R5755" s="3">
        <v>0</v>
      </c>
      <c r="S5755" s="3">
        <v>1</v>
      </c>
      <c r="T5755" s="2">
        <v>450</v>
      </c>
      <c r="U5755" s="3">
        <v>114.629353600738</v>
      </c>
      <c r="V5755" s="3">
        <v>847.33485599402638</v>
      </c>
      <c r="W5755" s="3">
        <v>116.15851387335249</v>
      </c>
      <c r="X5755" s="3">
        <v>413845.44865392358</v>
      </c>
      <c r="Y5755" s="3">
        <v>847.33485599402638</v>
      </c>
      <c r="Z5755" s="3">
        <v>116.15841118418145</v>
      </c>
      <c r="AA5755" s="3">
        <v>413845.44865392358</v>
      </c>
      <c r="AB5755">
        <f t="shared" si="146"/>
        <v>847.33485599402638</v>
      </c>
      <c r="AC5755">
        <f t="shared" si="147"/>
        <v>116.15841118418145</v>
      </c>
    </row>
    <row r="5756" spans="1:29" x14ac:dyDescent="0.25">
      <c r="A5756" s="2">
        <v>5755</v>
      </c>
      <c r="B5756" s="3" t="s">
        <v>414</v>
      </c>
      <c r="C5756" s="3" t="s">
        <v>110</v>
      </c>
      <c r="D5756" s="3" t="s">
        <v>435</v>
      </c>
      <c r="E5756" s="3" t="s">
        <v>436</v>
      </c>
      <c r="F5756" s="3">
        <v>0.36</v>
      </c>
      <c r="G5756" s="3">
        <v>0.53</v>
      </c>
      <c r="H5756" s="3" t="s">
        <v>33</v>
      </c>
      <c r="I5756" s="2">
        <v>1710</v>
      </c>
      <c r="J5756" s="3" t="s">
        <v>122</v>
      </c>
      <c r="K5756" s="2">
        <v>1710</v>
      </c>
      <c r="L5756" s="3"/>
      <c r="M5756" s="3" t="s">
        <v>33</v>
      </c>
      <c r="N5756" s="3" t="s">
        <v>33</v>
      </c>
      <c r="O5756" s="3"/>
      <c r="P5756" s="3"/>
      <c r="Q5756" s="3"/>
      <c r="R5756" s="3">
        <v>0</v>
      </c>
      <c r="S5756" s="3">
        <v>1</v>
      </c>
      <c r="T5756" s="2">
        <v>91</v>
      </c>
      <c r="U5756" s="3">
        <v>37.422119755543072</v>
      </c>
      <c r="V5756" s="3">
        <v>278.84780786682245</v>
      </c>
      <c r="W5756" s="3">
        <v>38.427760068143179</v>
      </c>
      <c r="X5756" s="3">
        <v>137662.31649898103</v>
      </c>
      <c r="Y5756" s="3">
        <v>278.84780786682245</v>
      </c>
      <c r="Z5756" s="3">
        <v>38.427726096334325</v>
      </c>
      <c r="AA5756" s="3">
        <v>137662.31649898103</v>
      </c>
      <c r="AB5756">
        <f t="shared" si="146"/>
        <v>278.84780786682245</v>
      </c>
      <c r="AC5756">
        <f t="shared" si="147"/>
        <v>38.427726096334325</v>
      </c>
    </row>
    <row r="5757" spans="1:29" x14ac:dyDescent="0.25">
      <c r="A5757" s="2">
        <v>5756</v>
      </c>
      <c r="B5757" s="3" t="s">
        <v>414</v>
      </c>
      <c r="C5757" s="3" t="s">
        <v>110</v>
      </c>
      <c r="D5757" s="3" t="s">
        <v>435</v>
      </c>
      <c r="E5757" s="3" t="s">
        <v>436</v>
      </c>
      <c r="F5757" s="3">
        <v>0.36</v>
      </c>
      <c r="G5757" s="3">
        <v>0.53</v>
      </c>
      <c r="H5757" s="3" t="s">
        <v>33</v>
      </c>
      <c r="I5757" s="2">
        <v>1720</v>
      </c>
      <c r="J5757" s="3" t="s">
        <v>123</v>
      </c>
      <c r="K5757" s="2">
        <v>1720</v>
      </c>
      <c r="L5757" s="3"/>
      <c r="M5757" s="3" t="s">
        <v>33</v>
      </c>
      <c r="N5757" s="3" t="s">
        <v>33</v>
      </c>
      <c r="O5757" s="3"/>
      <c r="P5757" s="3"/>
      <c r="Q5757" s="3"/>
      <c r="R5757" s="3">
        <v>0</v>
      </c>
      <c r="S5757" s="3">
        <v>1</v>
      </c>
      <c r="T5757" s="2">
        <v>892</v>
      </c>
      <c r="U5757" s="3">
        <v>407.98552613358004</v>
      </c>
      <c r="V5757" s="3">
        <v>3084.9703692438607</v>
      </c>
      <c r="W5757" s="3">
        <v>421.5513482015956</v>
      </c>
      <c r="X5757" s="3">
        <v>1510542.4588048095</v>
      </c>
      <c r="Y5757" s="3">
        <v>3084.9703692438607</v>
      </c>
      <c r="Z5757" s="3">
        <v>421.55097553189557</v>
      </c>
      <c r="AA5757" s="3">
        <v>1510542.4588048095</v>
      </c>
      <c r="AB5757">
        <f t="shared" si="146"/>
        <v>3084.9703692438607</v>
      </c>
      <c r="AC5757">
        <f t="shared" si="147"/>
        <v>421.55097553189557</v>
      </c>
    </row>
    <row r="5758" spans="1:29" x14ac:dyDescent="0.25">
      <c r="A5758" s="2">
        <v>5757</v>
      </c>
      <c r="B5758" s="3" t="s">
        <v>414</v>
      </c>
      <c r="C5758" s="3" t="s">
        <v>110</v>
      </c>
      <c r="D5758" s="3" t="s">
        <v>435</v>
      </c>
      <c r="E5758" s="3" t="s">
        <v>436</v>
      </c>
      <c r="F5758" s="3">
        <v>0.36</v>
      </c>
      <c r="G5758" s="3">
        <v>0.53</v>
      </c>
      <c r="H5758" s="3" t="s">
        <v>33</v>
      </c>
      <c r="I5758" s="2">
        <v>1740</v>
      </c>
      <c r="J5758" s="3" t="s">
        <v>124</v>
      </c>
      <c r="K5758" s="2">
        <v>1740</v>
      </c>
      <c r="L5758" s="3"/>
      <c r="M5758" s="3" t="s">
        <v>33</v>
      </c>
      <c r="N5758" s="3" t="s">
        <v>33</v>
      </c>
      <c r="O5758" s="3"/>
      <c r="P5758" s="3"/>
      <c r="Q5758" s="3"/>
      <c r="R5758" s="3">
        <v>0</v>
      </c>
      <c r="S5758" s="3">
        <v>1</v>
      </c>
      <c r="T5758" s="2">
        <v>119</v>
      </c>
      <c r="U5758" s="3">
        <v>39.14060905757794</v>
      </c>
      <c r="V5758" s="3">
        <v>300.2864564012678</v>
      </c>
      <c r="W5758" s="3">
        <v>40.978006604861939</v>
      </c>
      <c r="X5758" s="3">
        <v>145084.98668745824</v>
      </c>
      <c r="Y5758" s="3">
        <v>300.2864564012678</v>
      </c>
      <c r="Z5758" s="3">
        <v>40.97797037852439</v>
      </c>
      <c r="AA5758" s="3">
        <v>145084.98668745824</v>
      </c>
      <c r="AB5758">
        <f t="shared" si="146"/>
        <v>300.2864564012678</v>
      </c>
      <c r="AC5758">
        <f t="shared" si="147"/>
        <v>40.97797037852439</v>
      </c>
    </row>
    <row r="5759" spans="1:29" x14ac:dyDescent="0.25">
      <c r="A5759" s="2">
        <v>5758</v>
      </c>
      <c r="B5759" s="3" t="s">
        <v>414</v>
      </c>
      <c r="C5759" s="3" t="s">
        <v>110</v>
      </c>
      <c r="D5759" s="3" t="s">
        <v>435</v>
      </c>
      <c r="E5759" s="3" t="s">
        <v>436</v>
      </c>
      <c r="F5759" s="3">
        <v>0.36</v>
      </c>
      <c r="G5759" s="3">
        <v>0.53</v>
      </c>
      <c r="H5759" s="3" t="s">
        <v>33</v>
      </c>
      <c r="I5759" s="2">
        <v>1750</v>
      </c>
      <c r="J5759" s="3" t="s">
        <v>51</v>
      </c>
      <c r="K5759" s="2">
        <v>1750</v>
      </c>
      <c r="L5759" s="3"/>
      <c r="M5759" s="3" t="s">
        <v>33</v>
      </c>
      <c r="N5759" s="3" t="s">
        <v>33</v>
      </c>
      <c r="O5759" s="3"/>
      <c r="P5759" s="3"/>
      <c r="Q5759" s="3"/>
      <c r="R5759" s="3">
        <v>0</v>
      </c>
      <c r="S5759" s="3">
        <v>1</v>
      </c>
      <c r="T5759" s="2">
        <v>1460</v>
      </c>
      <c r="U5759" s="3">
        <v>578.37918532404444</v>
      </c>
      <c r="V5759" s="3">
        <v>4326.446433215744</v>
      </c>
      <c r="W5759" s="3">
        <v>588.34400007193062</v>
      </c>
      <c r="X5759" s="3">
        <v>2126655.6452060002</v>
      </c>
      <c r="Y5759" s="3">
        <v>4326.446433215744</v>
      </c>
      <c r="Z5759" s="3">
        <v>588.34347995028247</v>
      </c>
      <c r="AA5759" s="3">
        <v>2126655.6452060002</v>
      </c>
      <c r="AB5759">
        <f t="shared" si="146"/>
        <v>4326.446433215744</v>
      </c>
      <c r="AC5759">
        <f t="shared" si="147"/>
        <v>588.34347995028247</v>
      </c>
    </row>
    <row r="5760" spans="1:29" x14ac:dyDescent="0.25">
      <c r="A5760" s="2">
        <v>5759</v>
      </c>
      <c r="B5760" s="3" t="s">
        <v>414</v>
      </c>
      <c r="C5760" s="3" t="s">
        <v>110</v>
      </c>
      <c r="D5760" s="3" t="s">
        <v>435</v>
      </c>
      <c r="E5760" s="3" t="s">
        <v>436</v>
      </c>
      <c r="F5760" s="3">
        <v>0.36</v>
      </c>
      <c r="G5760" s="3">
        <v>0.53</v>
      </c>
      <c r="H5760" s="3" t="s">
        <v>33</v>
      </c>
      <c r="I5760" s="2">
        <v>1780</v>
      </c>
      <c r="J5760" s="3" t="s">
        <v>125</v>
      </c>
      <c r="K5760" s="2">
        <v>1780</v>
      </c>
      <c r="L5760" s="3"/>
      <c r="M5760" s="3" t="s">
        <v>33</v>
      </c>
      <c r="N5760" s="3" t="s">
        <v>33</v>
      </c>
      <c r="O5760" s="3"/>
      <c r="P5760" s="3"/>
      <c r="Q5760" s="3"/>
      <c r="R5760" s="3">
        <v>0</v>
      </c>
      <c r="S5760" s="3">
        <v>1</v>
      </c>
      <c r="T5760" s="2">
        <v>33</v>
      </c>
      <c r="U5760" s="3">
        <v>4.1731072964066973</v>
      </c>
      <c r="V5760" s="3">
        <v>37.994906981373575</v>
      </c>
      <c r="W5760" s="3">
        <v>5.2873323182729361</v>
      </c>
      <c r="X5760" s="3">
        <v>15809.420617904128</v>
      </c>
      <c r="Y5760" s="3">
        <v>37.994906981373575</v>
      </c>
      <c r="Z5760" s="3">
        <v>5.2873276440415218</v>
      </c>
      <c r="AA5760" s="3">
        <v>15809.420617904128</v>
      </c>
      <c r="AB5760">
        <f t="shared" si="146"/>
        <v>37.994906981373575</v>
      </c>
      <c r="AC5760">
        <f t="shared" si="147"/>
        <v>5.2873276440415218</v>
      </c>
    </row>
    <row r="5761" spans="1:29" x14ac:dyDescent="0.25">
      <c r="A5761" s="2">
        <v>5760</v>
      </c>
      <c r="B5761" s="3" t="s">
        <v>414</v>
      </c>
      <c r="C5761" s="3" t="s">
        <v>110</v>
      </c>
      <c r="D5761" s="3" t="s">
        <v>435</v>
      </c>
      <c r="E5761" s="3" t="s">
        <v>436</v>
      </c>
      <c r="F5761" s="3">
        <v>0.36</v>
      </c>
      <c r="G5761" s="3">
        <v>0.53</v>
      </c>
      <c r="H5761" s="3" t="s">
        <v>33</v>
      </c>
      <c r="I5761" s="2">
        <v>1820</v>
      </c>
      <c r="J5761" s="3" t="s">
        <v>52</v>
      </c>
      <c r="K5761" s="2">
        <v>1820</v>
      </c>
      <c r="L5761" s="3"/>
      <c r="M5761" s="3" t="s">
        <v>33</v>
      </c>
      <c r="N5761" s="3" t="s">
        <v>33</v>
      </c>
      <c r="O5761" s="3"/>
      <c r="P5761" s="3"/>
      <c r="Q5761" s="3"/>
      <c r="R5761" s="3">
        <v>0</v>
      </c>
      <c r="S5761" s="3">
        <v>1</v>
      </c>
      <c r="T5761" s="2">
        <v>60</v>
      </c>
      <c r="U5761" s="3">
        <v>19.317288619446167</v>
      </c>
      <c r="V5761" s="3">
        <v>151.84165819553297</v>
      </c>
      <c r="W5761" s="3">
        <v>21.34584678632438</v>
      </c>
      <c r="X5761" s="3">
        <v>74461.734032283275</v>
      </c>
      <c r="Y5761" s="3">
        <v>151.84165819553297</v>
      </c>
      <c r="Z5761" s="3">
        <v>21.345827915668753</v>
      </c>
      <c r="AA5761" s="3">
        <v>74461.734032283275</v>
      </c>
      <c r="AB5761">
        <f t="shared" si="146"/>
        <v>151.84165819553297</v>
      </c>
      <c r="AC5761">
        <f t="shared" si="147"/>
        <v>21.345827915668753</v>
      </c>
    </row>
    <row r="5762" spans="1:29" x14ac:dyDescent="0.25">
      <c r="A5762" s="2">
        <v>5761</v>
      </c>
      <c r="B5762" s="3" t="s">
        <v>414</v>
      </c>
      <c r="C5762" s="3" t="s">
        <v>110</v>
      </c>
      <c r="D5762" s="3" t="s">
        <v>435</v>
      </c>
      <c r="E5762" s="3" t="s">
        <v>436</v>
      </c>
      <c r="F5762" s="3">
        <v>0.36</v>
      </c>
      <c r="G5762" s="3">
        <v>0.53</v>
      </c>
      <c r="H5762" s="3" t="s">
        <v>33</v>
      </c>
      <c r="I5762" s="2">
        <v>1840</v>
      </c>
      <c r="J5762" s="3" t="s">
        <v>137</v>
      </c>
      <c r="K5762" s="2">
        <v>1840</v>
      </c>
      <c r="L5762" s="3"/>
      <c r="M5762" s="3" t="s">
        <v>33</v>
      </c>
      <c r="N5762" s="3" t="s">
        <v>33</v>
      </c>
      <c r="O5762" s="3"/>
      <c r="P5762" s="3"/>
      <c r="Q5762" s="3"/>
      <c r="R5762" s="3">
        <v>0</v>
      </c>
      <c r="S5762" s="3">
        <v>1</v>
      </c>
      <c r="T5762" s="2">
        <v>122</v>
      </c>
      <c r="U5762" s="3">
        <v>38.50646223586449</v>
      </c>
      <c r="V5762" s="3">
        <v>285.63185944201228</v>
      </c>
      <c r="W5762" s="3">
        <v>41.721671914321746</v>
      </c>
      <c r="X5762" s="3">
        <v>132408.48390844229</v>
      </c>
      <c r="Y5762" s="3">
        <v>285.63185944201228</v>
      </c>
      <c r="Z5762" s="3">
        <v>41.721635030551745</v>
      </c>
      <c r="AA5762" s="3">
        <v>132408.48390844229</v>
      </c>
      <c r="AB5762">
        <f t="shared" si="146"/>
        <v>285.63185944201228</v>
      </c>
      <c r="AC5762">
        <f t="shared" si="147"/>
        <v>41.721635030551745</v>
      </c>
    </row>
    <row r="5763" spans="1:29" x14ac:dyDescent="0.25">
      <c r="A5763" s="2">
        <v>5762</v>
      </c>
      <c r="B5763" s="3" t="s">
        <v>414</v>
      </c>
      <c r="C5763" s="3" t="s">
        <v>110</v>
      </c>
      <c r="D5763" s="3" t="s">
        <v>435</v>
      </c>
      <c r="E5763" s="3" t="s">
        <v>436</v>
      </c>
      <c r="F5763" s="3">
        <v>0.36</v>
      </c>
      <c r="G5763" s="3">
        <v>0.53</v>
      </c>
      <c r="H5763" s="3" t="s">
        <v>33</v>
      </c>
      <c r="I5763" s="2">
        <v>1850</v>
      </c>
      <c r="J5763" s="3" t="s">
        <v>53</v>
      </c>
      <c r="K5763" s="2">
        <v>1850</v>
      </c>
      <c r="L5763" s="3"/>
      <c r="M5763" s="3" t="s">
        <v>33</v>
      </c>
      <c r="N5763" s="3" t="s">
        <v>33</v>
      </c>
      <c r="O5763" s="3"/>
      <c r="P5763" s="3"/>
      <c r="Q5763" s="3"/>
      <c r="R5763" s="3">
        <v>0</v>
      </c>
      <c r="S5763" s="3">
        <v>1</v>
      </c>
      <c r="T5763" s="2">
        <v>66</v>
      </c>
      <c r="U5763" s="3">
        <v>7.3236679797823152</v>
      </c>
      <c r="V5763" s="3">
        <v>56.838405302602617</v>
      </c>
      <c r="W5763" s="3">
        <v>7.7667338315521421</v>
      </c>
      <c r="X5763" s="3">
        <v>27295.318469551443</v>
      </c>
      <c r="Y5763" s="3">
        <v>56.838405302602617</v>
      </c>
      <c r="Z5763" s="3">
        <v>7.7667269654221203</v>
      </c>
      <c r="AA5763" s="3">
        <v>27295.318469551443</v>
      </c>
      <c r="AB5763">
        <f t="shared" si="146"/>
        <v>56.838405302602617</v>
      </c>
      <c r="AC5763">
        <f t="shared" si="147"/>
        <v>7.7667269654221203</v>
      </c>
    </row>
    <row r="5764" spans="1:29" x14ac:dyDescent="0.25">
      <c r="A5764" s="2">
        <v>5763</v>
      </c>
      <c r="B5764" s="3" t="s">
        <v>414</v>
      </c>
      <c r="C5764" s="3" t="s">
        <v>110</v>
      </c>
      <c r="D5764" s="3" t="s">
        <v>435</v>
      </c>
      <c r="E5764" s="3" t="s">
        <v>436</v>
      </c>
      <c r="F5764" s="3">
        <v>0.36</v>
      </c>
      <c r="G5764" s="3">
        <v>0.53</v>
      </c>
      <c r="H5764" s="3" t="s">
        <v>33</v>
      </c>
      <c r="I5764" s="2">
        <v>1860</v>
      </c>
      <c r="J5764" s="3" t="s">
        <v>126</v>
      </c>
      <c r="K5764" s="2">
        <v>1860</v>
      </c>
      <c r="L5764" s="3"/>
      <c r="M5764" s="3" t="s">
        <v>33</v>
      </c>
      <c r="N5764" s="3" t="s">
        <v>33</v>
      </c>
      <c r="O5764" s="3"/>
      <c r="P5764" s="3"/>
      <c r="Q5764" s="3"/>
      <c r="R5764" s="3">
        <v>0</v>
      </c>
      <c r="S5764" s="3">
        <v>1</v>
      </c>
      <c r="T5764" s="2">
        <v>27</v>
      </c>
      <c r="U5764" s="3">
        <v>6.016805265962244</v>
      </c>
      <c r="V5764" s="3">
        <v>26.989045365198852</v>
      </c>
      <c r="W5764" s="3">
        <v>3.6043753494334405</v>
      </c>
      <c r="X5764" s="3">
        <v>18273.091965987183</v>
      </c>
      <c r="Y5764" s="3">
        <v>26.989045365198852</v>
      </c>
      <c r="Z5764" s="3">
        <v>3.6043721630090886</v>
      </c>
      <c r="AA5764" s="3">
        <v>18273.091965987183</v>
      </c>
      <c r="AB5764">
        <f t="shared" si="146"/>
        <v>26.989045365198852</v>
      </c>
      <c r="AC5764">
        <f t="shared" si="147"/>
        <v>3.6043721630090886</v>
      </c>
    </row>
    <row r="5765" spans="1:29" x14ac:dyDescent="0.25">
      <c r="A5765" s="2">
        <v>5764</v>
      </c>
      <c r="B5765" s="3" t="s">
        <v>414</v>
      </c>
      <c r="C5765" s="3" t="s">
        <v>110</v>
      </c>
      <c r="D5765" s="3" t="s">
        <v>435</v>
      </c>
      <c r="E5765" s="3" t="s">
        <v>436</v>
      </c>
      <c r="F5765" s="3">
        <v>0.36</v>
      </c>
      <c r="G5765" s="3">
        <v>0.53</v>
      </c>
      <c r="H5765" s="3" t="s">
        <v>33</v>
      </c>
      <c r="I5765" s="2">
        <v>1890</v>
      </c>
      <c r="J5765" s="3" t="s">
        <v>66</v>
      </c>
      <c r="K5765" s="2">
        <v>1890</v>
      </c>
      <c r="L5765" s="3"/>
      <c r="M5765" s="3" t="s">
        <v>33</v>
      </c>
      <c r="N5765" s="3" t="s">
        <v>33</v>
      </c>
      <c r="O5765" s="3"/>
      <c r="P5765" s="3"/>
      <c r="Q5765" s="3"/>
      <c r="R5765" s="3">
        <v>0</v>
      </c>
      <c r="S5765" s="3">
        <v>1</v>
      </c>
      <c r="T5765" s="2">
        <v>20</v>
      </c>
      <c r="U5765" s="3">
        <v>6.6530820256069783</v>
      </c>
      <c r="V5765" s="3">
        <v>52.57571534487407</v>
      </c>
      <c r="W5765" s="3">
        <v>7.0165492166668573</v>
      </c>
      <c r="X5765" s="3">
        <v>22204.462117806946</v>
      </c>
      <c r="Y5765" s="3">
        <v>52.57571534487407</v>
      </c>
      <c r="Z5765" s="3">
        <v>7.016543013732627</v>
      </c>
      <c r="AA5765" s="3">
        <v>22204.462117806946</v>
      </c>
      <c r="AB5765">
        <f t="shared" si="146"/>
        <v>52.57571534487407</v>
      </c>
      <c r="AC5765">
        <f t="shared" si="147"/>
        <v>7.016543013732627</v>
      </c>
    </row>
    <row r="5766" spans="1:29" x14ac:dyDescent="0.25">
      <c r="A5766" s="2">
        <v>5765</v>
      </c>
      <c r="B5766" s="3" t="s">
        <v>414</v>
      </c>
      <c r="C5766" s="3" t="s">
        <v>110</v>
      </c>
      <c r="D5766" s="3" t="s">
        <v>435</v>
      </c>
      <c r="E5766" s="3" t="s">
        <v>436</v>
      </c>
      <c r="F5766" s="3">
        <v>0.36</v>
      </c>
      <c r="G5766" s="3">
        <v>0.53</v>
      </c>
      <c r="H5766" s="3" t="s">
        <v>33</v>
      </c>
      <c r="I5766" s="2">
        <v>2110</v>
      </c>
      <c r="J5766" s="3" t="s">
        <v>32</v>
      </c>
      <c r="K5766" s="2">
        <v>1000</v>
      </c>
      <c r="L5766" s="3"/>
      <c r="M5766" s="3" t="s">
        <v>33</v>
      </c>
      <c r="N5766" s="3" t="s">
        <v>33</v>
      </c>
      <c r="O5766" s="3"/>
      <c r="P5766" s="3" t="s">
        <v>76</v>
      </c>
      <c r="Q5766" s="3"/>
      <c r="R5766" s="3">
        <v>0</v>
      </c>
      <c r="S5766" s="3">
        <v>1</v>
      </c>
      <c r="T5766" s="2">
        <v>88</v>
      </c>
      <c r="U5766" s="3">
        <v>38.126854317236351</v>
      </c>
      <c r="V5766" s="3">
        <v>237.43055417644462</v>
      </c>
      <c r="W5766" s="3">
        <v>40.032547082949336</v>
      </c>
      <c r="X5766" s="3">
        <v>62687.480495889213</v>
      </c>
      <c r="Y5766" s="3">
        <v>237.43055417644462</v>
      </c>
      <c r="Z5766" s="3">
        <v>40.032511692439051</v>
      </c>
      <c r="AA5766" s="3">
        <v>62687.480495889213</v>
      </c>
      <c r="AB5766">
        <f t="shared" si="146"/>
        <v>237.43055417644462</v>
      </c>
      <c r="AC5766">
        <f t="shared" si="147"/>
        <v>40.032511692439051</v>
      </c>
    </row>
    <row r="5767" spans="1:29" x14ac:dyDescent="0.25">
      <c r="A5767" s="2">
        <v>5766</v>
      </c>
      <c r="B5767" s="3" t="s">
        <v>414</v>
      </c>
      <c r="C5767" s="3" t="s">
        <v>110</v>
      </c>
      <c r="D5767" s="3" t="s">
        <v>435</v>
      </c>
      <c r="E5767" s="3" t="s">
        <v>436</v>
      </c>
      <c r="F5767" s="3">
        <v>0.36</v>
      </c>
      <c r="G5767" s="3">
        <v>0.53</v>
      </c>
      <c r="H5767" s="3" t="s">
        <v>33</v>
      </c>
      <c r="I5767" s="2">
        <v>2120</v>
      </c>
      <c r="J5767" s="3" t="s">
        <v>226</v>
      </c>
      <c r="K5767" s="2">
        <v>1000</v>
      </c>
      <c r="L5767" s="3"/>
      <c r="M5767" s="3" t="s">
        <v>33</v>
      </c>
      <c r="N5767" s="3" t="s">
        <v>33</v>
      </c>
      <c r="O5767" s="3"/>
      <c r="P5767" s="3" t="s">
        <v>76</v>
      </c>
      <c r="Q5767" s="3"/>
      <c r="R5767" s="3">
        <v>0</v>
      </c>
      <c r="S5767" s="3">
        <v>1</v>
      </c>
      <c r="T5767" s="2">
        <v>47</v>
      </c>
      <c r="U5767" s="3">
        <v>14.534126064814251</v>
      </c>
      <c r="V5767" s="3">
        <v>92.222942314844545</v>
      </c>
      <c r="W5767" s="3">
        <v>14.654218954532189</v>
      </c>
      <c r="X5767" s="3">
        <v>34995.285754637327</v>
      </c>
      <c r="Y5767" s="3">
        <v>92.222942314844545</v>
      </c>
      <c r="Z5767" s="3">
        <v>14.654205999566182</v>
      </c>
      <c r="AA5767" s="3">
        <v>34995.285754637327</v>
      </c>
      <c r="AB5767">
        <f t="shared" si="146"/>
        <v>92.222942314844545</v>
      </c>
      <c r="AC5767">
        <f t="shared" si="147"/>
        <v>14.654205999566182</v>
      </c>
    </row>
    <row r="5768" spans="1:29" x14ac:dyDescent="0.25">
      <c r="A5768" s="2">
        <v>5767</v>
      </c>
      <c r="B5768" s="3" t="s">
        <v>414</v>
      </c>
      <c r="C5768" s="3" t="s">
        <v>110</v>
      </c>
      <c r="D5768" s="3" t="s">
        <v>435</v>
      </c>
      <c r="E5768" s="3" t="s">
        <v>436</v>
      </c>
      <c r="F5768" s="3">
        <v>0.36</v>
      </c>
      <c r="G5768" s="3">
        <v>0.53</v>
      </c>
      <c r="H5768" s="3" t="s">
        <v>33</v>
      </c>
      <c r="I5768" s="2">
        <v>2210</v>
      </c>
      <c r="J5768" s="3" t="s">
        <v>37</v>
      </c>
      <c r="K5768" s="2">
        <v>1000</v>
      </c>
      <c r="L5768" s="3"/>
      <c r="M5768" s="3" t="s">
        <v>33</v>
      </c>
      <c r="N5768" s="3" t="s">
        <v>33</v>
      </c>
      <c r="O5768" s="3"/>
      <c r="P5768" s="3" t="s">
        <v>76</v>
      </c>
      <c r="Q5768" s="3"/>
      <c r="R5768" s="3">
        <v>0</v>
      </c>
      <c r="S5768" s="3">
        <v>1</v>
      </c>
      <c r="T5768" s="2">
        <v>129</v>
      </c>
      <c r="U5768" s="3">
        <v>57.051561115706988</v>
      </c>
      <c r="V5768" s="3">
        <v>254.79900642543973</v>
      </c>
      <c r="W5768" s="3">
        <v>28.570906134882676</v>
      </c>
      <c r="X5768" s="3">
        <v>88150.084905968557</v>
      </c>
      <c r="Y5768" s="3">
        <v>254.79900642543973</v>
      </c>
      <c r="Z5768" s="3">
        <v>28.570880876960778</v>
      </c>
      <c r="AA5768" s="3">
        <v>88150.084905968557</v>
      </c>
      <c r="AB5768">
        <f t="shared" si="146"/>
        <v>254.79900642543973</v>
      </c>
      <c r="AC5768">
        <f t="shared" si="147"/>
        <v>28.570880876960778</v>
      </c>
    </row>
    <row r="5769" spans="1:29" x14ac:dyDescent="0.25">
      <c r="A5769" s="2">
        <v>5768</v>
      </c>
      <c r="B5769" s="3" t="s">
        <v>414</v>
      </c>
      <c r="C5769" s="3" t="s">
        <v>110</v>
      </c>
      <c r="D5769" s="3" t="s">
        <v>435</v>
      </c>
      <c r="E5769" s="3" t="s">
        <v>436</v>
      </c>
      <c r="F5769" s="3">
        <v>0.36</v>
      </c>
      <c r="G5769" s="3">
        <v>0.53</v>
      </c>
      <c r="H5769" s="3" t="s">
        <v>33</v>
      </c>
      <c r="I5769" s="2">
        <v>3300</v>
      </c>
      <c r="J5769" s="3" t="s">
        <v>39</v>
      </c>
      <c r="K5769" s="2">
        <v>1000</v>
      </c>
      <c r="L5769" s="3"/>
      <c r="M5769" s="3" t="s">
        <v>33</v>
      </c>
      <c r="N5769" s="3" t="s">
        <v>33</v>
      </c>
      <c r="O5769" s="3"/>
      <c r="P5769" s="3" t="s">
        <v>76</v>
      </c>
      <c r="Q5769" s="3"/>
      <c r="R5769" s="3">
        <v>0</v>
      </c>
      <c r="S5769" s="3">
        <v>1</v>
      </c>
      <c r="T5769" s="2">
        <v>4</v>
      </c>
      <c r="U5769" s="3">
        <v>0.55794306556692297</v>
      </c>
      <c r="V5769" s="3">
        <v>4.357627235936163</v>
      </c>
      <c r="W5769" s="3">
        <v>0.6996855823333259</v>
      </c>
      <c r="X5769" s="3">
        <v>1616.4783718395256</v>
      </c>
      <c r="Y5769" s="3">
        <v>4.357627235936163</v>
      </c>
      <c r="Z5769" s="3">
        <v>0.69968496378088296</v>
      </c>
      <c r="AA5769" s="3">
        <v>1616.4783718395256</v>
      </c>
      <c r="AB5769">
        <f t="shared" si="146"/>
        <v>4.357627235936163</v>
      </c>
      <c r="AC5769">
        <f t="shared" si="147"/>
        <v>0.69968496378088296</v>
      </c>
    </row>
    <row r="5770" spans="1:29" x14ac:dyDescent="0.25">
      <c r="A5770" s="2">
        <v>5769</v>
      </c>
      <c r="B5770" s="3" t="s">
        <v>414</v>
      </c>
      <c r="C5770" s="3" t="s">
        <v>110</v>
      </c>
      <c r="D5770" s="3" t="s">
        <v>435</v>
      </c>
      <c r="E5770" s="3" t="s">
        <v>436</v>
      </c>
      <c r="F5770" s="3">
        <v>0.36</v>
      </c>
      <c r="G5770" s="3">
        <v>0.53</v>
      </c>
      <c r="H5770" s="3" t="s">
        <v>33</v>
      </c>
      <c r="I5770" s="2">
        <v>7200</v>
      </c>
      <c r="J5770" s="3" t="s">
        <v>242</v>
      </c>
      <c r="K5770" s="2">
        <v>7200</v>
      </c>
      <c r="L5770" s="3"/>
      <c r="M5770" s="3" t="s">
        <v>33</v>
      </c>
      <c r="N5770" s="3" t="s">
        <v>33</v>
      </c>
      <c r="O5770" s="3"/>
      <c r="P5770" s="3"/>
      <c r="Q5770" s="3"/>
      <c r="R5770" s="3">
        <v>0</v>
      </c>
      <c r="S5770" s="3">
        <v>1</v>
      </c>
      <c r="T5770" s="2">
        <v>7</v>
      </c>
      <c r="U5770" s="3">
        <v>0.56747203991827255</v>
      </c>
      <c r="V5770" s="3">
        <v>0.6324657712602284</v>
      </c>
      <c r="W5770" s="3">
        <v>6.7932016655578631E-2</v>
      </c>
      <c r="X5770" s="3">
        <v>298.88208246231812</v>
      </c>
      <c r="Y5770" s="3">
        <v>0.6324657712602284</v>
      </c>
      <c r="Z5770" s="3">
        <v>6.7931956600725693E-2</v>
      </c>
      <c r="AA5770" s="3">
        <v>298.88208246231812</v>
      </c>
      <c r="AB5770">
        <f t="shared" si="146"/>
        <v>0.6324657712602284</v>
      </c>
      <c r="AC5770">
        <f t="shared" si="147"/>
        <v>6.7931956600725693E-2</v>
      </c>
    </row>
    <row r="5771" spans="1:29" x14ac:dyDescent="0.25">
      <c r="A5771" s="2">
        <v>5770</v>
      </c>
      <c r="B5771" s="3" t="s">
        <v>414</v>
      </c>
      <c r="C5771" s="3" t="s">
        <v>110</v>
      </c>
      <c r="D5771" s="3" t="s">
        <v>435</v>
      </c>
      <c r="E5771" s="3" t="s">
        <v>436</v>
      </c>
      <c r="F5771" s="3">
        <v>0.36</v>
      </c>
      <c r="G5771" s="3">
        <v>0.53</v>
      </c>
      <c r="H5771" s="3" t="s">
        <v>33</v>
      </c>
      <c r="I5771" s="2">
        <v>7400</v>
      </c>
      <c r="J5771" s="3" t="s">
        <v>127</v>
      </c>
      <c r="K5771" s="2">
        <v>7400</v>
      </c>
      <c r="L5771" s="3"/>
      <c r="M5771" s="3" t="s">
        <v>33</v>
      </c>
      <c r="N5771" s="3" t="s">
        <v>33</v>
      </c>
      <c r="O5771" s="3"/>
      <c r="P5771" s="3"/>
      <c r="Q5771" s="3"/>
      <c r="R5771" s="3">
        <v>0</v>
      </c>
      <c r="S5771" s="3">
        <v>1</v>
      </c>
      <c r="T5771" s="2">
        <v>660</v>
      </c>
      <c r="U5771" s="3">
        <v>124.64367975791914</v>
      </c>
      <c r="V5771" s="3">
        <v>439.90774043514148</v>
      </c>
      <c r="W5771" s="3">
        <v>65.3225959501642</v>
      </c>
      <c r="X5771" s="3">
        <v>178194.88598860445</v>
      </c>
      <c r="Y5771" s="3">
        <v>439.90774043514148</v>
      </c>
      <c r="Z5771" s="3">
        <v>65.322538202152344</v>
      </c>
      <c r="AA5771" s="3">
        <v>178194.88598860445</v>
      </c>
      <c r="AB5771">
        <f t="shared" si="146"/>
        <v>439.90774043514148</v>
      </c>
      <c r="AC5771">
        <f t="shared" si="147"/>
        <v>65.322538202152344</v>
      </c>
    </row>
    <row r="5772" spans="1:29" x14ac:dyDescent="0.25">
      <c r="A5772" s="2">
        <v>5771</v>
      </c>
      <c r="B5772" s="3" t="s">
        <v>414</v>
      </c>
      <c r="C5772" s="3" t="s">
        <v>110</v>
      </c>
      <c r="D5772" s="3" t="s">
        <v>435</v>
      </c>
      <c r="E5772" s="3" t="s">
        <v>436</v>
      </c>
      <c r="F5772" s="3">
        <v>0.36</v>
      </c>
      <c r="G5772" s="3">
        <v>0.53</v>
      </c>
      <c r="H5772" s="3" t="s">
        <v>33</v>
      </c>
      <c r="I5772" s="2">
        <v>7410</v>
      </c>
      <c r="J5772" s="3" t="s">
        <v>150</v>
      </c>
      <c r="K5772" s="2">
        <v>7410</v>
      </c>
      <c r="L5772" s="3"/>
      <c r="M5772" s="3" t="s">
        <v>33</v>
      </c>
      <c r="N5772" s="3" t="s">
        <v>33</v>
      </c>
      <c r="O5772" s="3"/>
      <c r="P5772" s="3"/>
      <c r="Q5772" s="3"/>
      <c r="R5772" s="3">
        <v>0</v>
      </c>
      <c r="S5772" s="3">
        <v>1</v>
      </c>
      <c r="T5772" s="2">
        <v>11</v>
      </c>
      <c r="U5772" s="3">
        <v>1.0655748418353059</v>
      </c>
      <c r="V5772" s="3">
        <v>3.0407744139486947</v>
      </c>
      <c r="W5772" s="3">
        <v>0.25133029958097142</v>
      </c>
      <c r="X5772" s="3">
        <v>1257.2708036516542</v>
      </c>
      <c r="Y5772" s="3">
        <v>3.0407744139486947</v>
      </c>
      <c r="Z5772" s="3">
        <v>0.25133007739407065</v>
      </c>
      <c r="AA5772" s="3">
        <v>1257.2708036516542</v>
      </c>
      <c r="AB5772">
        <f t="shared" si="146"/>
        <v>3.0407744139486947</v>
      </c>
      <c r="AC5772">
        <f t="shared" si="147"/>
        <v>0.25133007739407065</v>
      </c>
    </row>
    <row r="5773" spans="1:29" x14ac:dyDescent="0.25">
      <c r="A5773" s="2">
        <v>5772</v>
      </c>
      <c r="B5773" s="3" t="s">
        <v>414</v>
      </c>
      <c r="C5773" s="3" t="s">
        <v>110</v>
      </c>
      <c r="D5773" s="3" t="s">
        <v>435</v>
      </c>
      <c r="E5773" s="3" t="s">
        <v>436</v>
      </c>
      <c r="F5773" s="3">
        <v>0.36</v>
      </c>
      <c r="G5773" s="3">
        <v>0.53</v>
      </c>
      <c r="H5773" s="3" t="s">
        <v>33</v>
      </c>
      <c r="I5773" s="2">
        <v>7430</v>
      </c>
      <c r="J5773" s="3" t="s">
        <v>55</v>
      </c>
      <c r="K5773" s="2">
        <v>7430</v>
      </c>
      <c r="L5773" s="3"/>
      <c r="M5773" s="3" t="s">
        <v>33</v>
      </c>
      <c r="N5773" s="3" t="s">
        <v>33</v>
      </c>
      <c r="O5773" s="3"/>
      <c r="P5773" s="3"/>
      <c r="Q5773" s="3"/>
      <c r="R5773" s="3">
        <v>0</v>
      </c>
      <c r="S5773" s="3">
        <v>1</v>
      </c>
      <c r="T5773" s="2">
        <v>21</v>
      </c>
      <c r="U5773" s="3">
        <v>7.0036181091160206</v>
      </c>
      <c r="V5773" s="3">
        <v>46.738567372424797</v>
      </c>
      <c r="W5773" s="3">
        <v>6.3117489607234241</v>
      </c>
      <c r="X5773" s="3">
        <v>22329.891919273039</v>
      </c>
      <c r="Y5773" s="3">
        <v>46.738567372424797</v>
      </c>
      <c r="Z5773" s="3">
        <v>6.3117433808632182</v>
      </c>
      <c r="AA5773" s="3">
        <v>22329.891919273039</v>
      </c>
      <c r="AB5773">
        <f t="shared" si="146"/>
        <v>46.738567372424797</v>
      </c>
      <c r="AC5773">
        <f t="shared" si="147"/>
        <v>6.3117433808632182</v>
      </c>
    </row>
    <row r="5774" spans="1:29" x14ac:dyDescent="0.25">
      <c r="A5774" s="2">
        <v>5773</v>
      </c>
      <c r="B5774" s="3" t="s">
        <v>414</v>
      </c>
      <c r="C5774" s="3" t="s">
        <v>110</v>
      </c>
      <c r="D5774" s="3" t="s">
        <v>435</v>
      </c>
      <c r="E5774" s="3" t="s">
        <v>436</v>
      </c>
      <c r="F5774" s="3">
        <v>0.36</v>
      </c>
      <c r="G5774" s="3">
        <v>0.53</v>
      </c>
      <c r="H5774" s="3" t="s">
        <v>33</v>
      </c>
      <c r="I5774" s="2">
        <v>8110</v>
      </c>
      <c r="J5774" s="3" t="s">
        <v>128</v>
      </c>
      <c r="K5774" s="2">
        <v>8110</v>
      </c>
      <c r="L5774" s="3"/>
      <c r="M5774" s="3" t="s">
        <v>33</v>
      </c>
      <c r="N5774" s="3" t="s">
        <v>33</v>
      </c>
      <c r="O5774" s="3"/>
      <c r="P5774" s="3"/>
      <c r="Q5774" s="3"/>
      <c r="R5774" s="3">
        <v>0</v>
      </c>
      <c r="S5774" s="3">
        <v>1</v>
      </c>
      <c r="T5774" s="2">
        <v>18</v>
      </c>
      <c r="U5774" s="3">
        <v>2.9594646053223492</v>
      </c>
      <c r="V5774" s="3">
        <v>21.159135274930183</v>
      </c>
      <c r="W5774" s="3">
        <v>2.7452912161189249</v>
      </c>
      <c r="X5774" s="3">
        <v>10250.769699149394</v>
      </c>
      <c r="Y5774" s="3">
        <v>21.159135274930183</v>
      </c>
      <c r="Z5774" s="3">
        <v>2.7452887891622564</v>
      </c>
      <c r="AA5774" s="3">
        <v>10250.769699149394</v>
      </c>
      <c r="AB5774">
        <f t="shared" si="146"/>
        <v>21.159135274930183</v>
      </c>
      <c r="AC5774">
        <f t="shared" si="147"/>
        <v>2.7452887891622564</v>
      </c>
    </row>
    <row r="5775" spans="1:29" x14ac:dyDescent="0.25">
      <c r="A5775" s="2">
        <v>5774</v>
      </c>
      <c r="B5775" s="3" t="s">
        <v>414</v>
      </c>
      <c r="C5775" s="3" t="s">
        <v>110</v>
      </c>
      <c r="D5775" s="3" t="s">
        <v>435</v>
      </c>
      <c r="E5775" s="3" t="s">
        <v>436</v>
      </c>
      <c r="F5775" s="3">
        <v>0.36</v>
      </c>
      <c r="G5775" s="3">
        <v>0.53</v>
      </c>
      <c r="H5775" s="3" t="s">
        <v>33</v>
      </c>
      <c r="I5775" s="2">
        <v>8120</v>
      </c>
      <c r="J5775" s="3" t="s">
        <v>56</v>
      </c>
      <c r="K5775" s="2">
        <v>8120</v>
      </c>
      <c r="L5775" s="3"/>
      <c r="M5775" s="3" t="s">
        <v>33</v>
      </c>
      <c r="N5775" s="3" t="s">
        <v>33</v>
      </c>
      <c r="O5775" s="3"/>
      <c r="P5775" s="3"/>
      <c r="Q5775" s="3"/>
      <c r="R5775" s="3">
        <v>0</v>
      </c>
      <c r="S5775" s="3">
        <v>1</v>
      </c>
      <c r="T5775" s="2">
        <v>170</v>
      </c>
      <c r="U5775" s="3">
        <v>20.917852245350282</v>
      </c>
      <c r="V5775" s="3">
        <v>149.38670735827986</v>
      </c>
      <c r="W5775" s="3">
        <v>19.967273137820449</v>
      </c>
      <c r="X5775" s="3">
        <v>69664.667994483752</v>
      </c>
      <c r="Y5775" s="3">
        <v>149.38670735827986</v>
      </c>
      <c r="Z5775" s="3">
        <v>19.967255485883776</v>
      </c>
      <c r="AA5775" s="3">
        <v>69664.667994483752</v>
      </c>
      <c r="AB5775">
        <f t="shared" si="146"/>
        <v>149.38670735827986</v>
      </c>
      <c r="AC5775">
        <f t="shared" si="147"/>
        <v>19.967255485883776</v>
      </c>
    </row>
    <row r="5776" spans="1:29" x14ac:dyDescent="0.25">
      <c r="A5776" s="2">
        <v>5775</v>
      </c>
      <c r="B5776" s="3" t="s">
        <v>414</v>
      </c>
      <c r="C5776" s="3" t="s">
        <v>110</v>
      </c>
      <c r="D5776" s="3" t="s">
        <v>435</v>
      </c>
      <c r="E5776" s="3" t="s">
        <v>436</v>
      </c>
      <c r="F5776" s="3">
        <v>0.36</v>
      </c>
      <c r="G5776" s="3">
        <v>0.53</v>
      </c>
      <c r="H5776" s="3" t="s">
        <v>33</v>
      </c>
      <c r="I5776" s="2">
        <v>8140</v>
      </c>
      <c r="J5776" s="3" t="s">
        <v>57</v>
      </c>
      <c r="K5776" s="2">
        <v>8140</v>
      </c>
      <c r="L5776" s="3"/>
      <c r="M5776" s="3" t="s">
        <v>33</v>
      </c>
      <c r="N5776" s="3" t="s">
        <v>33</v>
      </c>
      <c r="O5776" s="3"/>
      <c r="P5776" s="3"/>
      <c r="Q5776" s="3"/>
      <c r="R5776" s="3">
        <v>0</v>
      </c>
      <c r="S5776" s="3">
        <v>1</v>
      </c>
      <c r="T5776" s="2">
        <v>726</v>
      </c>
      <c r="U5776" s="3">
        <v>69.594350564817077</v>
      </c>
      <c r="V5776" s="3">
        <v>510.4575301642459</v>
      </c>
      <c r="W5776" s="3">
        <v>66.649419450363595</v>
      </c>
      <c r="X5776" s="3">
        <v>218790.95653088336</v>
      </c>
      <c r="Y5776" s="3">
        <v>510.4575301642459</v>
      </c>
      <c r="Z5776" s="3">
        <v>66.649360529382164</v>
      </c>
      <c r="AA5776" s="3">
        <v>218790.95653088336</v>
      </c>
      <c r="AB5776">
        <f t="shared" ref="AB5776:AB5839" si="148">Y5776</f>
        <v>510.4575301642459</v>
      </c>
      <c r="AC5776">
        <f t="shared" ref="AC5776:AC5839" si="149">Z5776</f>
        <v>66.649360529382164</v>
      </c>
    </row>
    <row r="5777" spans="1:29" x14ac:dyDescent="0.25">
      <c r="A5777" s="2">
        <v>5776</v>
      </c>
      <c r="B5777" s="3" t="s">
        <v>414</v>
      </c>
      <c r="C5777" s="3" t="s">
        <v>110</v>
      </c>
      <c r="D5777" s="3" t="s">
        <v>435</v>
      </c>
      <c r="E5777" s="3" t="s">
        <v>436</v>
      </c>
      <c r="F5777" s="3">
        <v>0.36</v>
      </c>
      <c r="G5777" s="3">
        <v>0.53</v>
      </c>
      <c r="H5777" s="3" t="s">
        <v>33</v>
      </c>
      <c r="I5777" s="2">
        <v>8150</v>
      </c>
      <c r="J5777" s="3" t="s">
        <v>58</v>
      </c>
      <c r="K5777" s="2">
        <v>8150</v>
      </c>
      <c r="L5777" s="3"/>
      <c r="M5777" s="3" t="s">
        <v>33</v>
      </c>
      <c r="N5777" s="3" t="s">
        <v>33</v>
      </c>
      <c r="O5777" s="3"/>
      <c r="P5777" s="3"/>
      <c r="Q5777" s="3"/>
      <c r="R5777" s="3">
        <v>0</v>
      </c>
      <c r="S5777" s="3">
        <v>1</v>
      </c>
      <c r="T5777" s="2">
        <v>17</v>
      </c>
      <c r="U5777" s="3">
        <v>4.8714240530265647</v>
      </c>
      <c r="V5777" s="3">
        <v>39.011281888258914</v>
      </c>
      <c r="W5777" s="3">
        <v>5.3278184563727136</v>
      </c>
      <c r="X5777" s="3">
        <v>17551.366439996462</v>
      </c>
      <c r="Y5777" s="3">
        <v>39.011281888258914</v>
      </c>
      <c r="Z5777" s="3">
        <v>5.3278137463498059</v>
      </c>
      <c r="AA5777" s="3">
        <v>17551.366439996462</v>
      </c>
      <c r="AB5777">
        <f t="shared" si="148"/>
        <v>39.011281888258914</v>
      </c>
      <c r="AC5777">
        <f t="shared" si="149"/>
        <v>5.3278137463498059</v>
      </c>
    </row>
    <row r="5778" spans="1:29" x14ac:dyDescent="0.25">
      <c r="A5778" s="2">
        <v>5777</v>
      </c>
      <c r="B5778" s="3" t="s">
        <v>414</v>
      </c>
      <c r="C5778" s="3" t="s">
        <v>110</v>
      </c>
      <c r="D5778" s="3" t="s">
        <v>435</v>
      </c>
      <c r="E5778" s="3" t="s">
        <v>436</v>
      </c>
      <c r="F5778" s="3">
        <v>0.36</v>
      </c>
      <c r="G5778" s="3">
        <v>0.53</v>
      </c>
      <c r="H5778" s="3" t="s">
        <v>33</v>
      </c>
      <c r="I5778" s="2">
        <v>8180</v>
      </c>
      <c r="J5778" s="3" t="s">
        <v>155</v>
      </c>
      <c r="K5778" s="2">
        <v>8180</v>
      </c>
      <c r="L5778" s="3"/>
      <c r="M5778" s="3" t="s">
        <v>33</v>
      </c>
      <c r="N5778" s="3" t="s">
        <v>33</v>
      </c>
      <c r="O5778" s="3"/>
      <c r="P5778" s="3"/>
      <c r="Q5778" s="3"/>
      <c r="R5778" s="3">
        <v>0</v>
      </c>
      <c r="S5778" s="3">
        <v>1</v>
      </c>
      <c r="T5778" s="2">
        <v>6</v>
      </c>
      <c r="U5778" s="3">
        <v>1.843789761793555</v>
      </c>
      <c r="V5778" s="3">
        <v>19.037864366425318</v>
      </c>
      <c r="W5778" s="3">
        <v>2.5259942496754242</v>
      </c>
      <c r="X5778" s="3">
        <v>6678.3099350654238</v>
      </c>
      <c r="Y5778" s="3">
        <v>19.037864366425318</v>
      </c>
      <c r="Z5778" s="3">
        <v>2.5259920165867991</v>
      </c>
      <c r="AA5778" s="3">
        <v>6678.3099350654238</v>
      </c>
      <c r="AB5778">
        <f t="shared" si="148"/>
        <v>19.037864366425318</v>
      </c>
      <c r="AC5778">
        <f t="shared" si="149"/>
        <v>2.5259920165867991</v>
      </c>
    </row>
    <row r="5779" spans="1:29" x14ac:dyDescent="0.25">
      <c r="A5779" s="2">
        <v>5778</v>
      </c>
      <c r="B5779" s="3" t="s">
        <v>414</v>
      </c>
      <c r="C5779" s="3" t="s">
        <v>110</v>
      </c>
      <c r="D5779" s="3" t="s">
        <v>435</v>
      </c>
      <c r="E5779" s="3" t="s">
        <v>436</v>
      </c>
      <c r="F5779" s="3">
        <v>0.36</v>
      </c>
      <c r="G5779" s="3">
        <v>0.53</v>
      </c>
      <c r="H5779" s="3" t="s">
        <v>33</v>
      </c>
      <c r="I5779" s="2">
        <v>8200</v>
      </c>
      <c r="J5779" s="3" t="s">
        <v>107</v>
      </c>
      <c r="K5779" s="2">
        <v>8200</v>
      </c>
      <c r="L5779" s="3"/>
      <c r="M5779" s="3" t="s">
        <v>33</v>
      </c>
      <c r="N5779" s="3" t="s">
        <v>33</v>
      </c>
      <c r="O5779" s="3"/>
      <c r="P5779" s="3"/>
      <c r="Q5779" s="3"/>
      <c r="R5779" s="3">
        <v>0</v>
      </c>
      <c r="S5779" s="3">
        <v>1</v>
      </c>
      <c r="T5779" s="2">
        <v>30</v>
      </c>
      <c r="U5779" s="3">
        <v>7.7947746676096088</v>
      </c>
      <c r="V5779" s="3">
        <v>63.283071084434042</v>
      </c>
      <c r="W5779" s="3">
        <v>9.3778529793390941</v>
      </c>
      <c r="X5779" s="3">
        <v>29049.414597995201</v>
      </c>
      <c r="Y5779" s="3">
        <v>63.283071084434042</v>
      </c>
      <c r="Z5779" s="3">
        <v>9.3778446889097733</v>
      </c>
      <c r="AA5779" s="3">
        <v>29049.414597995201</v>
      </c>
      <c r="AB5779">
        <f t="shared" si="148"/>
        <v>63.283071084434042</v>
      </c>
      <c r="AC5779">
        <f t="shared" si="149"/>
        <v>9.3778446889097733</v>
      </c>
    </row>
    <row r="5780" spans="1:29" x14ac:dyDescent="0.25">
      <c r="A5780" s="2">
        <v>5779</v>
      </c>
      <c r="B5780" s="3" t="s">
        <v>414</v>
      </c>
      <c r="C5780" s="3" t="s">
        <v>110</v>
      </c>
      <c r="D5780" s="3" t="s">
        <v>435</v>
      </c>
      <c r="E5780" s="3" t="s">
        <v>436</v>
      </c>
      <c r="F5780" s="3">
        <v>0.36</v>
      </c>
      <c r="G5780" s="3">
        <v>0.53</v>
      </c>
      <c r="H5780" s="3" t="s">
        <v>33</v>
      </c>
      <c r="I5780" s="2">
        <v>8220</v>
      </c>
      <c r="J5780" s="3" t="s">
        <v>138</v>
      </c>
      <c r="K5780" s="2">
        <v>8220</v>
      </c>
      <c r="L5780" s="3"/>
      <c r="M5780" s="3" t="s">
        <v>33</v>
      </c>
      <c r="N5780" s="3" t="s">
        <v>33</v>
      </c>
      <c r="O5780" s="3"/>
      <c r="P5780" s="3"/>
      <c r="Q5780" s="3"/>
      <c r="R5780" s="3">
        <v>0</v>
      </c>
      <c r="S5780" s="3">
        <v>1</v>
      </c>
      <c r="T5780" s="2">
        <v>15</v>
      </c>
      <c r="U5780" s="3">
        <v>1.3560433536045173</v>
      </c>
      <c r="V5780" s="3">
        <v>11.972664216138481</v>
      </c>
      <c r="W5780" s="3">
        <v>1.5918245227448018</v>
      </c>
      <c r="X5780" s="3">
        <v>4746.0211834311212</v>
      </c>
      <c r="Y5780" s="3">
        <v>11.972664216138481</v>
      </c>
      <c r="Z5780" s="3">
        <v>1.5918231155027878</v>
      </c>
      <c r="AA5780" s="3">
        <v>4746.0211834311212</v>
      </c>
      <c r="AB5780">
        <f t="shared" si="148"/>
        <v>11.972664216138481</v>
      </c>
      <c r="AC5780">
        <f t="shared" si="149"/>
        <v>1.5918231155027878</v>
      </c>
    </row>
    <row r="5781" spans="1:29" x14ac:dyDescent="0.25">
      <c r="A5781" s="2">
        <v>5780</v>
      </c>
      <c r="B5781" s="3" t="s">
        <v>414</v>
      </c>
      <c r="C5781" s="3" t="s">
        <v>110</v>
      </c>
      <c r="D5781" s="3" t="s">
        <v>435</v>
      </c>
      <c r="E5781" s="3" t="s">
        <v>436</v>
      </c>
      <c r="F5781" s="3">
        <v>0.36</v>
      </c>
      <c r="G5781" s="3">
        <v>0.53</v>
      </c>
      <c r="H5781" s="3" t="s">
        <v>33</v>
      </c>
      <c r="I5781" s="2">
        <v>8310</v>
      </c>
      <c r="J5781" s="3" t="s">
        <v>108</v>
      </c>
      <c r="K5781" s="2">
        <v>8310</v>
      </c>
      <c r="L5781" s="3"/>
      <c r="M5781" s="3" t="s">
        <v>33</v>
      </c>
      <c r="N5781" s="3" t="s">
        <v>33</v>
      </c>
      <c r="O5781" s="3"/>
      <c r="P5781" s="3"/>
      <c r="Q5781" s="3"/>
      <c r="R5781" s="3">
        <v>0</v>
      </c>
      <c r="S5781" s="3">
        <v>1</v>
      </c>
      <c r="T5781" s="2">
        <v>524</v>
      </c>
      <c r="U5781" s="3">
        <v>141.66784481727325</v>
      </c>
      <c r="V5781" s="3">
        <v>1060.542274446045</v>
      </c>
      <c r="W5781" s="3">
        <v>151.53661315867532</v>
      </c>
      <c r="X5781" s="3">
        <v>525609.80526123801</v>
      </c>
      <c r="Y5781" s="3">
        <v>1060.542274446045</v>
      </c>
      <c r="Z5781" s="3">
        <v>151.5364791937275</v>
      </c>
      <c r="AA5781" s="3">
        <v>525609.80526123801</v>
      </c>
      <c r="AB5781">
        <f t="shared" si="148"/>
        <v>1060.542274446045</v>
      </c>
      <c r="AC5781">
        <f t="shared" si="149"/>
        <v>151.5364791937275</v>
      </c>
    </row>
    <row r="5782" spans="1:29" x14ac:dyDescent="0.25">
      <c r="A5782" s="2">
        <v>5781</v>
      </c>
      <c r="B5782" s="3" t="s">
        <v>414</v>
      </c>
      <c r="C5782" s="3" t="s">
        <v>110</v>
      </c>
      <c r="D5782" s="3" t="s">
        <v>435</v>
      </c>
      <c r="E5782" s="3" t="s">
        <v>436</v>
      </c>
      <c r="F5782" s="3">
        <v>0.36</v>
      </c>
      <c r="G5782" s="3">
        <v>0.53</v>
      </c>
      <c r="H5782" s="3" t="s">
        <v>33</v>
      </c>
      <c r="I5782" s="2">
        <v>8320</v>
      </c>
      <c r="J5782" s="3" t="s">
        <v>59</v>
      </c>
      <c r="K5782" s="2">
        <v>8320</v>
      </c>
      <c r="L5782" s="3"/>
      <c r="M5782" s="3" t="s">
        <v>33</v>
      </c>
      <c r="N5782" s="3" t="s">
        <v>33</v>
      </c>
      <c r="O5782" s="3"/>
      <c r="P5782" s="3"/>
      <c r="Q5782" s="3"/>
      <c r="R5782" s="3">
        <v>0</v>
      </c>
      <c r="S5782" s="3">
        <v>1</v>
      </c>
      <c r="T5782" s="2">
        <v>59</v>
      </c>
      <c r="U5782" s="3">
        <v>18.195862011171481</v>
      </c>
      <c r="V5782" s="3">
        <v>115.14842485642757</v>
      </c>
      <c r="W5782" s="3">
        <v>14.183504829178428</v>
      </c>
      <c r="X5782" s="3">
        <v>56120.76722180409</v>
      </c>
      <c r="Y5782" s="3">
        <v>115.14842485642757</v>
      </c>
      <c r="Z5782" s="3">
        <v>14.183492290344164</v>
      </c>
      <c r="AA5782" s="3">
        <v>56120.76722180409</v>
      </c>
      <c r="AB5782">
        <f t="shared" si="148"/>
        <v>115.14842485642757</v>
      </c>
      <c r="AC5782">
        <f t="shared" si="149"/>
        <v>14.183492290344164</v>
      </c>
    </row>
    <row r="5783" spans="1:29" x14ac:dyDescent="0.25">
      <c r="A5783" s="2">
        <v>5782</v>
      </c>
      <c r="B5783" s="3" t="s">
        <v>414</v>
      </c>
      <c r="C5783" s="3" t="s">
        <v>110</v>
      </c>
      <c r="D5783" s="3" t="s">
        <v>435</v>
      </c>
      <c r="E5783" s="3" t="s">
        <v>436</v>
      </c>
      <c r="F5783" s="3">
        <v>0.36</v>
      </c>
      <c r="G5783" s="3">
        <v>0.53</v>
      </c>
      <c r="H5783" s="3" t="s">
        <v>33</v>
      </c>
      <c r="I5783" s="2">
        <v>8330</v>
      </c>
      <c r="J5783" s="3" t="s">
        <v>129</v>
      </c>
      <c r="K5783" s="2">
        <v>8330</v>
      </c>
      <c r="L5783" s="3"/>
      <c r="M5783" s="3" t="s">
        <v>33</v>
      </c>
      <c r="N5783" s="3" t="s">
        <v>33</v>
      </c>
      <c r="O5783" s="3"/>
      <c r="P5783" s="3"/>
      <c r="Q5783" s="3"/>
      <c r="R5783" s="3">
        <v>0</v>
      </c>
      <c r="S5783" s="3">
        <v>1</v>
      </c>
      <c r="T5783" s="2">
        <v>9</v>
      </c>
      <c r="U5783" s="3">
        <v>1.8612095972103784</v>
      </c>
      <c r="V5783" s="3">
        <v>14.733536340159738</v>
      </c>
      <c r="W5783" s="3">
        <v>2.2770096002250066</v>
      </c>
      <c r="X5783" s="3">
        <v>6485.752993520653</v>
      </c>
      <c r="Y5783" s="3">
        <v>14.733536340159738</v>
      </c>
      <c r="Z5783" s="3">
        <v>2.2770075872496265</v>
      </c>
      <c r="AA5783" s="3">
        <v>6485.752993520653</v>
      </c>
      <c r="AB5783">
        <f t="shared" si="148"/>
        <v>14.733536340159738</v>
      </c>
      <c r="AC5783">
        <f t="shared" si="149"/>
        <v>2.2770075872496265</v>
      </c>
    </row>
    <row r="5784" spans="1:29" x14ac:dyDescent="0.25">
      <c r="A5784" s="2">
        <v>5783</v>
      </c>
      <c r="B5784" s="3" t="s">
        <v>414</v>
      </c>
      <c r="C5784" s="3" t="s">
        <v>110</v>
      </c>
      <c r="D5784" s="3" t="s">
        <v>435</v>
      </c>
      <c r="E5784" s="3" t="s">
        <v>436</v>
      </c>
      <c r="F5784" s="3">
        <v>0.36</v>
      </c>
      <c r="G5784" s="3">
        <v>0.53</v>
      </c>
      <c r="H5784" s="3" t="s">
        <v>33</v>
      </c>
      <c r="I5784" s="2">
        <v>8370</v>
      </c>
      <c r="J5784" s="3" t="s">
        <v>68</v>
      </c>
      <c r="K5784" s="2">
        <v>8370</v>
      </c>
      <c r="L5784" s="3"/>
      <c r="M5784" s="3" t="s">
        <v>33</v>
      </c>
      <c r="N5784" s="3" t="s">
        <v>33</v>
      </c>
      <c r="O5784" s="3"/>
      <c r="P5784" s="3"/>
      <c r="Q5784" s="3"/>
      <c r="R5784" s="3">
        <v>0</v>
      </c>
      <c r="S5784" s="3">
        <v>1</v>
      </c>
      <c r="T5784" s="2">
        <v>157</v>
      </c>
      <c r="U5784" s="3">
        <v>19.232790805852286</v>
      </c>
      <c r="V5784" s="3">
        <v>21.259357480813375</v>
      </c>
      <c r="W5784" s="3">
        <v>2.8368970747988009</v>
      </c>
      <c r="X5784" s="3">
        <v>23802.381757146904</v>
      </c>
      <c r="Y5784" s="3">
        <v>21.259357480813375</v>
      </c>
      <c r="Z5784" s="3">
        <v>2.836894566858577</v>
      </c>
      <c r="AA5784" s="3">
        <v>23802.381757146904</v>
      </c>
      <c r="AB5784">
        <f t="shared" si="148"/>
        <v>21.259357480813375</v>
      </c>
      <c r="AC5784">
        <f t="shared" si="149"/>
        <v>2.836894566858577</v>
      </c>
    </row>
    <row r="5785" spans="1:29" x14ac:dyDescent="0.25">
      <c r="A5785" s="2">
        <v>5784</v>
      </c>
      <c r="B5785" s="3" t="s">
        <v>414</v>
      </c>
      <c r="C5785" s="3" t="s">
        <v>110</v>
      </c>
      <c r="D5785" s="3" t="s">
        <v>435</v>
      </c>
      <c r="E5785" s="3" t="s">
        <v>436</v>
      </c>
      <c r="F5785" s="3">
        <v>0.36</v>
      </c>
      <c r="G5785" s="3">
        <v>0.53</v>
      </c>
      <c r="H5785" s="3" t="s">
        <v>438</v>
      </c>
      <c r="I5785" s="2">
        <v>1100</v>
      </c>
      <c r="J5785" s="3" t="s">
        <v>42</v>
      </c>
      <c r="K5785" s="2">
        <v>1100</v>
      </c>
      <c r="L5785" s="3"/>
      <c r="M5785" s="3" t="s">
        <v>437</v>
      </c>
      <c r="N5785" s="3" t="s">
        <v>438</v>
      </c>
      <c r="O5785" s="3"/>
      <c r="P5785" s="3"/>
      <c r="Q5785" s="3"/>
      <c r="R5785" s="3">
        <v>0</v>
      </c>
      <c r="S5785" s="3">
        <v>1</v>
      </c>
      <c r="T5785" s="2">
        <v>171</v>
      </c>
      <c r="U5785" s="3">
        <v>13.882190724139855</v>
      </c>
      <c r="V5785" s="3">
        <v>117.98507750361496</v>
      </c>
      <c r="W5785" s="3">
        <v>17.722737005114386</v>
      </c>
      <c r="X5785" s="3">
        <v>49722.31840036856</v>
      </c>
      <c r="Y5785" s="3">
        <v>117.98507750361496</v>
      </c>
      <c r="Z5785" s="3">
        <v>17.722721337445144</v>
      </c>
      <c r="AA5785" s="3">
        <v>49722.31840036856</v>
      </c>
      <c r="AB5785">
        <f t="shared" si="148"/>
        <v>117.98507750361496</v>
      </c>
      <c r="AC5785">
        <f t="shared" si="149"/>
        <v>17.722721337445144</v>
      </c>
    </row>
    <row r="5786" spans="1:29" x14ac:dyDescent="0.25">
      <c r="A5786" s="2">
        <v>5785</v>
      </c>
      <c r="B5786" s="3" t="s">
        <v>414</v>
      </c>
      <c r="C5786" s="3" t="s">
        <v>110</v>
      </c>
      <c r="D5786" s="3" t="s">
        <v>435</v>
      </c>
      <c r="E5786" s="3" t="s">
        <v>436</v>
      </c>
      <c r="F5786" s="3">
        <v>0.36</v>
      </c>
      <c r="G5786" s="3">
        <v>0.53</v>
      </c>
      <c r="H5786" s="3" t="s">
        <v>438</v>
      </c>
      <c r="I5786" s="2">
        <v>1200</v>
      </c>
      <c r="J5786" s="3" t="s">
        <v>45</v>
      </c>
      <c r="K5786" s="2">
        <v>1200</v>
      </c>
      <c r="L5786" s="3"/>
      <c r="M5786" s="3" t="s">
        <v>437</v>
      </c>
      <c r="N5786" s="3" t="s">
        <v>438</v>
      </c>
      <c r="O5786" s="3"/>
      <c r="P5786" s="3"/>
      <c r="Q5786" s="3"/>
      <c r="R5786" s="3">
        <v>0</v>
      </c>
      <c r="S5786" s="3">
        <v>1</v>
      </c>
      <c r="T5786" s="2">
        <v>1303</v>
      </c>
      <c r="U5786" s="3">
        <v>194.37515647081551</v>
      </c>
      <c r="V5786" s="3">
        <v>1860.4943038381284</v>
      </c>
      <c r="W5786" s="3">
        <v>274.75873112306118</v>
      </c>
      <c r="X5786" s="3">
        <v>742074.92358880327</v>
      </c>
      <c r="Y5786" s="3">
        <v>1860.4943038381284</v>
      </c>
      <c r="Z5786" s="3">
        <v>274.7584882244098</v>
      </c>
      <c r="AA5786" s="3">
        <v>742074.92358880327</v>
      </c>
      <c r="AB5786">
        <f t="shared" si="148"/>
        <v>1860.4943038381284</v>
      </c>
      <c r="AC5786">
        <f t="shared" si="149"/>
        <v>274.7584882244098</v>
      </c>
    </row>
    <row r="5787" spans="1:29" x14ac:dyDescent="0.25">
      <c r="A5787" s="2">
        <v>5786</v>
      </c>
      <c r="B5787" s="3" t="s">
        <v>414</v>
      </c>
      <c r="C5787" s="3" t="s">
        <v>110</v>
      </c>
      <c r="D5787" s="3" t="s">
        <v>435</v>
      </c>
      <c r="E5787" s="3" t="s">
        <v>436</v>
      </c>
      <c r="F5787" s="3">
        <v>0.36</v>
      </c>
      <c r="G5787" s="3">
        <v>0.53</v>
      </c>
      <c r="H5787" s="3" t="s">
        <v>438</v>
      </c>
      <c r="I5787" s="2">
        <v>1210</v>
      </c>
      <c r="J5787" s="3" t="s">
        <v>46</v>
      </c>
      <c r="K5787" s="2">
        <v>1210</v>
      </c>
      <c r="L5787" s="3"/>
      <c r="M5787" s="3" t="s">
        <v>437</v>
      </c>
      <c r="N5787" s="3" t="s">
        <v>438</v>
      </c>
      <c r="O5787" s="3"/>
      <c r="P5787" s="3"/>
      <c r="Q5787" s="3"/>
      <c r="R5787" s="3">
        <v>0</v>
      </c>
      <c r="S5787" s="3">
        <v>1</v>
      </c>
      <c r="T5787" s="2">
        <v>6026</v>
      </c>
      <c r="U5787" s="3">
        <v>492.63255524215248</v>
      </c>
      <c r="V5787" s="3">
        <v>4724.6580387274789</v>
      </c>
      <c r="W5787" s="3">
        <v>698.98238505734855</v>
      </c>
      <c r="X5787" s="3">
        <v>1885836.6017215624</v>
      </c>
      <c r="Y5787" s="3">
        <v>4724.6580387274789</v>
      </c>
      <c r="Z5787" s="3">
        <v>698.98176712656084</v>
      </c>
      <c r="AA5787" s="3">
        <v>1885836.6017215624</v>
      </c>
      <c r="AB5787">
        <f t="shared" si="148"/>
        <v>4724.6580387274789</v>
      </c>
      <c r="AC5787">
        <f t="shared" si="149"/>
        <v>698.98176712656084</v>
      </c>
    </row>
    <row r="5788" spans="1:29" x14ac:dyDescent="0.25">
      <c r="A5788" s="2">
        <v>5787</v>
      </c>
      <c r="B5788" s="3" t="s">
        <v>414</v>
      </c>
      <c r="C5788" s="3" t="s">
        <v>110</v>
      </c>
      <c r="D5788" s="3" t="s">
        <v>435</v>
      </c>
      <c r="E5788" s="3" t="s">
        <v>436</v>
      </c>
      <c r="F5788" s="3">
        <v>0.36</v>
      </c>
      <c r="G5788" s="3">
        <v>0.53</v>
      </c>
      <c r="H5788" s="3" t="s">
        <v>438</v>
      </c>
      <c r="I5788" s="2">
        <v>1300</v>
      </c>
      <c r="J5788" s="3" t="s">
        <v>114</v>
      </c>
      <c r="K5788" s="2">
        <v>1300</v>
      </c>
      <c r="L5788" s="3"/>
      <c r="M5788" s="3" t="s">
        <v>437</v>
      </c>
      <c r="N5788" s="3" t="s">
        <v>438</v>
      </c>
      <c r="O5788" s="3"/>
      <c r="P5788" s="3"/>
      <c r="Q5788" s="3"/>
      <c r="R5788" s="3">
        <v>0</v>
      </c>
      <c r="S5788" s="3">
        <v>1</v>
      </c>
      <c r="T5788" s="2">
        <v>625</v>
      </c>
      <c r="U5788" s="3">
        <v>92.375520287422859</v>
      </c>
      <c r="V5788" s="3">
        <v>915.83147958205802</v>
      </c>
      <c r="W5788" s="3">
        <v>160.35379801784484</v>
      </c>
      <c r="X5788" s="3">
        <v>355663.21523071284</v>
      </c>
      <c r="Y5788" s="3">
        <v>915.83147958205802</v>
      </c>
      <c r="Z5788" s="3">
        <v>160.3536562581231</v>
      </c>
      <c r="AA5788" s="3">
        <v>355663.21523071284</v>
      </c>
      <c r="AB5788">
        <f t="shared" si="148"/>
        <v>915.83147958205802</v>
      </c>
      <c r="AC5788">
        <f t="shared" si="149"/>
        <v>160.3536562581231</v>
      </c>
    </row>
    <row r="5789" spans="1:29" x14ac:dyDescent="0.25">
      <c r="A5789" s="2">
        <v>5788</v>
      </c>
      <c r="B5789" s="3" t="s">
        <v>414</v>
      </c>
      <c r="C5789" s="3" t="s">
        <v>110</v>
      </c>
      <c r="D5789" s="3" t="s">
        <v>435</v>
      </c>
      <c r="E5789" s="3" t="s">
        <v>436</v>
      </c>
      <c r="F5789" s="3">
        <v>0.36</v>
      </c>
      <c r="G5789" s="3">
        <v>0.53</v>
      </c>
      <c r="H5789" s="3" t="s">
        <v>438</v>
      </c>
      <c r="I5789" s="2">
        <v>1320</v>
      </c>
      <c r="J5789" s="3" t="s">
        <v>115</v>
      </c>
      <c r="K5789" s="2">
        <v>1320</v>
      </c>
      <c r="L5789" s="3"/>
      <c r="M5789" s="3" t="s">
        <v>437</v>
      </c>
      <c r="N5789" s="3" t="s">
        <v>438</v>
      </c>
      <c r="O5789" s="3"/>
      <c r="P5789" s="3"/>
      <c r="Q5789" s="3"/>
      <c r="R5789" s="3">
        <v>0</v>
      </c>
      <c r="S5789" s="3">
        <v>1</v>
      </c>
      <c r="T5789" s="2">
        <v>64</v>
      </c>
      <c r="U5789" s="3">
        <v>16.069042144116015</v>
      </c>
      <c r="V5789" s="3">
        <v>174.71641263341135</v>
      </c>
      <c r="W5789" s="3">
        <v>32.518434617932279</v>
      </c>
      <c r="X5789" s="3">
        <v>61457.128945702207</v>
      </c>
      <c r="Y5789" s="3">
        <v>174.71641263341135</v>
      </c>
      <c r="Z5789" s="3">
        <v>32.518405870223766</v>
      </c>
      <c r="AA5789" s="3">
        <v>61457.128945702207</v>
      </c>
      <c r="AB5789">
        <f t="shared" si="148"/>
        <v>174.71641263341135</v>
      </c>
      <c r="AC5789">
        <f t="shared" si="149"/>
        <v>32.518405870223766</v>
      </c>
    </row>
    <row r="5790" spans="1:29" x14ac:dyDescent="0.25">
      <c r="A5790" s="2">
        <v>5789</v>
      </c>
      <c r="B5790" s="3" t="s">
        <v>414</v>
      </c>
      <c r="C5790" s="3" t="s">
        <v>110</v>
      </c>
      <c r="D5790" s="3" t="s">
        <v>435</v>
      </c>
      <c r="E5790" s="3" t="s">
        <v>436</v>
      </c>
      <c r="F5790" s="3">
        <v>0.36</v>
      </c>
      <c r="G5790" s="3">
        <v>0.53</v>
      </c>
      <c r="H5790" s="3" t="s">
        <v>438</v>
      </c>
      <c r="I5790" s="2">
        <v>1330</v>
      </c>
      <c r="J5790" s="3" t="s">
        <v>47</v>
      </c>
      <c r="K5790" s="2">
        <v>1330</v>
      </c>
      <c r="L5790" s="3"/>
      <c r="M5790" s="3" t="s">
        <v>437</v>
      </c>
      <c r="N5790" s="3" t="s">
        <v>438</v>
      </c>
      <c r="O5790" s="3"/>
      <c r="P5790" s="3"/>
      <c r="Q5790" s="3"/>
      <c r="R5790" s="3">
        <v>0</v>
      </c>
      <c r="S5790" s="3">
        <v>1</v>
      </c>
      <c r="T5790" s="2">
        <v>636</v>
      </c>
      <c r="U5790" s="3">
        <v>61.858771205728708</v>
      </c>
      <c r="V5790" s="3">
        <v>656.9159103650054</v>
      </c>
      <c r="W5790" s="3">
        <v>118.98629610926511</v>
      </c>
      <c r="X5790" s="3">
        <v>237750.96504526673</v>
      </c>
      <c r="Y5790" s="3">
        <v>656.9159103650054</v>
      </c>
      <c r="Z5790" s="3">
        <v>118.98619092021151</v>
      </c>
      <c r="AA5790" s="3">
        <v>237750.96504526673</v>
      </c>
      <c r="AB5790">
        <f t="shared" si="148"/>
        <v>656.9159103650054</v>
      </c>
      <c r="AC5790">
        <f t="shared" si="149"/>
        <v>118.98619092021151</v>
      </c>
    </row>
    <row r="5791" spans="1:29" x14ac:dyDescent="0.25">
      <c r="A5791" s="2">
        <v>5790</v>
      </c>
      <c r="B5791" s="3" t="s">
        <v>414</v>
      </c>
      <c r="C5791" s="3" t="s">
        <v>110</v>
      </c>
      <c r="D5791" s="3" t="s">
        <v>435</v>
      </c>
      <c r="E5791" s="3" t="s">
        <v>436</v>
      </c>
      <c r="F5791" s="3">
        <v>0.36</v>
      </c>
      <c r="G5791" s="3">
        <v>0.53</v>
      </c>
      <c r="H5791" s="3" t="s">
        <v>438</v>
      </c>
      <c r="I5791" s="2">
        <v>1340</v>
      </c>
      <c r="J5791" s="3" t="s">
        <v>133</v>
      </c>
      <c r="K5791" s="2">
        <v>1340</v>
      </c>
      <c r="L5791" s="3"/>
      <c r="M5791" s="3" t="s">
        <v>437</v>
      </c>
      <c r="N5791" s="3" t="s">
        <v>438</v>
      </c>
      <c r="O5791" s="3"/>
      <c r="P5791" s="3"/>
      <c r="Q5791" s="3"/>
      <c r="R5791" s="3">
        <v>0</v>
      </c>
      <c r="S5791" s="3">
        <v>1</v>
      </c>
      <c r="T5791" s="2">
        <v>67</v>
      </c>
      <c r="U5791" s="3">
        <v>17.090642671864277</v>
      </c>
      <c r="V5791" s="3">
        <v>182.44197795910222</v>
      </c>
      <c r="W5791" s="3">
        <v>32.850678688268246</v>
      </c>
      <c r="X5791" s="3">
        <v>65532.69251035963</v>
      </c>
      <c r="Y5791" s="3">
        <v>182.44197795910222</v>
      </c>
      <c r="Z5791" s="3">
        <v>32.850649646841539</v>
      </c>
      <c r="AA5791" s="3">
        <v>65532.69251035963</v>
      </c>
      <c r="AB5791">
        <f t="shared" si="148"/>
        <v>182.44197795910222</v>
      </c>
      <c r="AC5791">
        <f t="shared" si="149"/>
        <v>32.850649646841539</v>
      </c>
    </row>
    <row r="5792" spans="1:29" x14ac:dyDescent="0.25">
      <c r="A5792" s="2">
        <v>5791</v>
      </c>
      <c r="B5792" s="3" t="s">
        <v>414</v>
      </c>
      <c r="C5792" s="3" t="s">
        <v>110</v>
      </c>
      <c r="D5792" s="3" t="s">
        <v>435</v>
      </c>
      <c r="E5792" s="3" t="s">
        <v>436</v>
      </c>
      <c r="F5792" s="3">
        <v>0.36</v>
      </c>
      <c r="G5792" s="3">
        <v>0.53</v>
      </c>
      <c r="H5792" s="3" t="s">
        <v>438</v>
      </c>
      <c r="I5792" s="2">
        <v>1400</v>
      </c>
      <c r="J5792" s="3" t="s">
        <v>48</v>
      </c>
      <c r="K5792" s="2">
        <v>1400</v>
      </c>
      <c r="L5792" s="3"/>
      <c r="M5792" s="3" t="s">
        <v>437</v>
      </c>
      <c r="N5792" s="3" t="s">
        <v>438</v>
      </c>
      <c r="O5792" s="3"/>
      <c r="P5792" s="3"/>
      <c r="Q5792" s="3"/>
      <c r="R5792" s="3">
        <v>0</v>
      </c>
      <c r="S5792" s="3">
        <v>1</v>
      </c>
      <c r="T5792" s="2">
        <v>887</v>
      </c>
      <c r="U5792" s="3">
        <v>116.18018722798169</v>
      </c>
      <c r="V5792" s="3">
        <v>1242.4931319678014</v>
      </c>
      <c r="W5792" s="3">
        <v>168.34308170211324</v>
      </c>
      <c r="X5792" s="3">
        <v>449683.73669357871</v>
      </c>
      <c r="Y5792" s="3">
        <v>1242.4931319678014</v>
      </c>
      <c r="Z5792" s="3">
        <v>168.34293287951763</v>
      </c>
      <c r="AA5792" s="3">
        <v>449683.73669357871</v>
      </c>
      <c r="AB5792">
        <f t="shared" si="148"/>
        <v>1242.4931319678014</v>
      </c>
      <c r="AC5792">
        <f t="shared" si="149"/>
        <v>168.34293287951763</v>
      </c>
    </row>
    <row r="5793" spans="1:29" x14ac:dyDescent="0.25">
      <c r="A5793" s="2">
        <v>5792</v>
      </c>
      <c r="B5793" s="3" t="s">
        <v>414</v>
      </c>
      <c r="C5793" s="3" t="s">
        <v>110</v>
      </c>
      <c r="D5793" s="3" t="s">
        <v>435</v>
      </c>
      <c r="E5793" s="3" t="s">
        <v>436</v>
      </c>
      <c r="F5793" s="3">
        <v>0.36</v>
      </c>
      <c r="G5793" s="3">
        <v>0.53</v>
      </c>
      <c r="H5793" s="3" t="s">
        <v>438</v>
      </c>
      <c r="I5793" s="2">
        <v>1410</v>
      </c>
      <c r="J5793" s="3" t="s">
        <v>116</v>
      </c>
      <c r="K5793" s="2">
        <v>1410</v>
      </c>
      <c r="L5793" s="3"/>
      <c r="M5793" s="3" t="s">
        <v>437</v>
      </c>
      <c r="N5793" s="3" t="s">
        <v>438</v>
      </c>
      <c r="O5793" s="3"/>
      <c r="P5793" s="3"/>
      <c r="Q5793" s="3"/>
      <c r="R5793" s="3">
        <v>0</v>
      </c>
      <c r="S5793" s="3">
        <v>1</v>
      </c>
      <c r="T5793" s="2">
        <v>783</v>
      </c>
      <c r="U5793" s="3">
        <v>139.43848137519274</v>
      </c>
      <c r="V5793" s="3">
        <v>1489.1246380828691</v>
      </c>
      <c r="W5793" s="3">
        <v>199.97597848066943</v>
      </c>
      <c r="X5793" s="3">
        <v>547084.76145950251</v>
      </c>
      <c r="Y5793" s="3">
        <v>1489.1246380828691</v>
      </c>
      <c r="Z5793" s="3">
        <v>199.97580169321955</v>
      </c>
      <c r="AA5793" s="3">
        <v>547084.76145950251</v>
      </c>
      <c r="AB5793">
        <f t="shared" si="148"/>
        <v>1489.1246380828691</v>
      </c>
      <c r="AC5793">
        <f t="shared" si="149"/>
        <v>199.97580169321955</v>
      </c>
    </row>
    <row r="5794" spans="1:29" x14ac:dyDescent="0.25">
      <c r="A5794" s="2">
        <v>5793</v>
      </c>
      <c r="B5794" s="3" t="s">
        <v>414</v>
      </c>
      <c r="C5794" s="3" t="s">
        <v>110</v>
      </c>
      <c r="D5794" s="3" t="s">
        <v>435</v>
      </c>
      <c r="E5794" s="3" t="s">
        <v>436</v>
      </c>
      <c r="F5794" s="3">
        <v>0.36</v>
      </c>
      <c r="G5794" s="3">
        <v>0.53</v>
      </c>
      <c r="H5794" s="3" t="s">
        <v>438</v>
      </c>
      <c r="I5794" s="2">
        <v>1420</v>
      </c>
      <c r="J5794" s="3" t="s">
        <v>117</v>
      </c>
      <c r="K5794" s="2">
        <v>1420</v>
      </c>
      <c r="L5794" s="3"/>
      <c r="M5794" s="3" t="s">
        <v>437</v>
      </c>
      <c r="N5794" s="3" t="s">
        <v>438</v>
      </c>
      <c r="O5794" s="3"/>
      <c r="P5794" s="3"/>
      <c r="Q5794" s="3"/>
      <c r="R5794" s="3">
        <v>0</v>
      </c>
      <c r="S5794" s="3">
        <v>1</v>
      </c>
      <c r="T5794" s="2">
        <v>452</v>
      </c>
      <c r="U5794" s="3">
        <v>89.437569744180593</v>
      </c>
      <c r="V5794" s="3">
        <v>915.70230710793692</v>
      </c>
      <c r="W5794" s="3">
        <v>123.01558645132582</v>
      </c>
      <c r="X5794" s="3">
        <v>353283.23283968837</v>
      </c>
      <c r="Y5794" s="3">
        <v>915.70230710793692</v>
      </c>
      <c r="Z5794" s="3">
        <v>123.01547770020481</v>
      </c>
      <c r="AA5794" s="3">
        <v>353283.23283968837</v>
      </c>
      <c r="AB5794">
        <f t="shared" si="148"/>
        <v>915.70230710793692</v>
      </c>
      <c r="AC5794">
        <f t="shared" si="149"/>
        <v>123.01547770020481</v>
      </c>
    </row>
    <row r="5795" spans="1:29" x14ac:dyDescent="0.25">
      <c r="A5795" s="2">
        <v>5794</v>
      </c>
      <c r="B5795" s="3" t="s">
        <v>414</v>
      </c>
      <c r="C5795" s="3" t="s">
        <v>110</v>
      </c>
      <c r="D5795" s="3" t="s">
        <v>435</v>
      </c>
      <c r="E5795" s="3" t="s">
        <v>436</v>
      </c>
      <c r="F5795" s="3">
        <v>0.36</v>
      </c>
      <c r="G5795" s="3">
        <v>0.53</v>
      </c>
      <c r="H5795" s="3" t="s">
        <v>438</v>
      </c>
      <c r="I5795" s="2">
        <v>1430</v>
      </c>
      <c r="J5795" s="3" t="s">
        <v>118</v>
      </c>
      <c r="K5795" s="2">
        <v>1430</v>
      </c>
      <c r="L5795" s="3"/>
      <c r="M5795" s="3" t="s">
        <v>437</v>
      </c>
      <c r="N5795" s="3" t="s">
        <v>438</v>
      </c>
      <c r="O5795" s="3"/>
      <c r="P5795" s="3"/>
      <c r="Q5795" s="3"/>
      <c r="R5795" s="3">
        <v>0</v>
      </c>
      <c r="S5795" s="3">
        <v>1</v>
      </c>
      <c r="T5795" s="2">
        <v>200</v>
      </c>
      <c r="U5795" s="3">
        <v>32.02221922989181</v>
      </c>
      <c r="V5795" s="3">
        <v>332.41328558160598</v>
      </c>
      <c r="W5795" s="3">
        <v>44.864426341634598</v>
      </c>
      <c r="X5795" s="3">
        <v>126863.52632093849</v>
      </c>
      <c r="Y5795" s="3">
        <v>332.41328558160598</v>
      </c>
      <c r="Z5795" s="3">
        <v>44.864386679533219</v>
      </c>
      <c r="AA5795" s="3">
        <v>126863.52632093849</v>
      </c>
      <c r="AB5795">
        <f t="shared" si="148"/>
        <v>332.41328558160598</v>
      </c>
      <c r="AC5795">
        <f t="shared" si="149"/>
        <v>44.864386679533219</v>
      </c>
    </row>
    <row r="5796" spans="1:29" x14ac:dyDescent="0.25">
      <c r="A5796" s="2">
        <v>5795</v>
      </c>
      <c r="B5796" s="3" t="s">
        <v>414</v>
      </c>
      <c r="C5796" s="3" t="s">
        <v>110</v>
      </c>
      <c r="D5796" s="3" t="s">
        <v>435</v>
      </c>
      <c r="E5796" s="3" t="s">
        <v>436</v>
      </c>
      <c r="F5796" s="3">
        <v>0.36</v>
      </c>
      <c r="G5796" s="3">
        <v>0.53</v>
      </c>
      <c r="H5796" s="3" t="s">
        <v>438</v>
      </c>
      <c r="I5796" s="2">
        <v>1450</v>
      </c>
      <c r="J5796" s="3" t="s">
        <v>119</v>
      </c>
      <c r="K5796" s="2">
        <v>1450</v>
      </c>
      <c r="L5796" s="3"/>
      <c r="M5796" s="3" t="s">
        <v>437</v>
      </c>
      <c r="N5796" s="3" t="s">
        <v>438</v>
      </c>
      <c r="O5796" s="3"/>
      <c r="P5796" s="3"/>
      <c r="Q5796" s="3"/>
      <c r="R5796" s="3">
        <v>0</v>
      </c>
      <c r="S5796" s="3">
        <v>1</v>
      </c>
      <c r="T5796" s="2">
        <v>30</v>
      </c>
      <c r="U5796" s="3">
        <v>5.1142601598093389</v>
      </c>
      <c r="V5796" s="3">
        <v>58.026573945336253</v>
      </c>
      <c r="W5796" s="3">
        <v>7.7055363396724736</v>
      </c>
      <c r="X5796" s="3">
        <v>19921.766309202318</v>
      </c>
      <c r="Y5796" s="3">
        <v>58.026573945336253</v>
      </c>
      <c r="Z5796" s="3">
        <v>7.7055295276436881</v>
      </c>
      <c r="AA5796" s="3">
        <v>19921.766309202318</v>
      </c>
      <c r="AB5796">
        <f t="shared" si="148"/>
        <v>58.026573945336253</v>
      </c>
      <c r="AC5796">
        <f t="shared" si="149"/>
        <v>7.7055295276436881</v>
      </c>
    </row>
    <row r="5797" spans="1:29" x14ac:dyDescent="0.25">
      <c r="A5797" s="2">
        <v>5796</v>
      </c>
      <c r="B5797" s="3" t="s">
        <v>414</v>
      </c>
      <c r="C5797" s="3" t="s">
        <v>110</v>
      </c>
      <c r="D5797" s="3" t="s">
        <v>435</v>
      </c>
      <c r="E5797" s="3" t="s">
        <v>436</v>
      </c>
      <c r="F5797" s="3">
        <v>0.36</v>
      </c>
      <c r="G5797" s="3">
        <v>0.53</v>
      </c>
      <c r="H5797" s="3" t="s">
        <v>438</v>
      </c>
      <c r="I5797" s="2">
        <v>1490</v>
      </c>
      <c r="J5797" s="3" t="s">
        <v>147</v>
      </c>
      <c r="K5797" s="2">
        <v>1490</v>
      </c>
      <c r="L5797" s="3"/>
      <c r="M5797" s="3" t="s">
        <v>437</v>
      </c>
      <c r="N5797" s="3" t="s">
        <v>438</v>
      </c>
      <c r="O5797" s="3"/>
      <c r="P5797" s="3"/>
      <c r="Q5797" s="3"/>
      <c r="R5797" s="3">
        <v>0</v>
      </c>
      <c r="S5797" s="3">
        <v>1</v>
      </c>
      <c r="T5797" s="2">
        <v>15</v>
      </c>
      <c r="U5797" s="3">
        <v>4.2663819555368008</v>
      </c>
      <c r="V5797" s="3">
        <v>50.395985869323226</v>
      </c>
      <c r="W5797" s="3">
        <v>6.7870782944402634</v>
      </c>
      <c r="X5797" s="3">
        <v>17190.123251142286</v>
      </c>
      <c r="Y5797" s="3">
        <v>50.395985869323226</v>
      </c>
      <c r="Z5797" s="3">
        <v>6.78707229436829</v>
      </c>
      <c r="AA5797" s="3">
        <v>17190.123251142286</v>
      </c>
      <c r="AB5797">
        <f t="shared" si="148"/>
        <v>50.395985869323226</v>
      </c>
      <c r="AC5797">
        <f t="shared" si="149"/>
        <v>6.78707229436829</v>
      </c>
    </row>
    <row r="5798" spans="1:29" x14ac:dyDescent="0.25">
      <c r="A5798" s="2">
        <v>5797</v>
      </c>
      <c r="B5798" s="3" t="s">
        <v>414</v>
      </c>
      <c r="C5798" s="3" t="s">
        <v>110</v>
      </c>
      <c r="D5798" s="3" t="s">
        <v>435</v>
      </c>
      <c r="E5798" s="3" t="s">
        <v>436</v>
      </c>
      <c r="F5798" s="3">
        <v>0.36</v>
      </c>
      <c r="G5798" s="3">
        <v>0.53</v>
      </c>
      <c r="H5798" s="3" t="s">
        <v>438</v>
      </c>
      <c r="I5798" s="2">
        <v>1530</v>
      </c>
      <c r="J5798" s="3" t="s">
        <v>427</v>
      </c>
      <c r="K5798" s="2">
        <v>1530</v>
      </c>
      <c r="L5798" s="3"/>
      <c r="M5798" s="3" t="s">
        <v>437</v>
      </c>
      <c r="N5798" s="3" t="s">
        <v>438</v>
      </c>
      <c r="O5798" s="3"/>
      <c r="P5798" s="3"/>
      <c r="Q5798" s="3"/>
      <c r="R5798" s="3">
        <v>0</v>
      </c>
      <c r="S5798" s="3">
        <v>1</v>
      </c>
      <c r="T5798" s="2">
        <v>8</v>
      </c>
      <c r="U5798" s="3">
        <v>0.94673898003113288</v>
      </c>
      <c r="V5798" s="3">
        <v>7.5572713853796163</v>
      </c>
      <c r="W5798" s="3">
        <v>1.036517364390551</v>
      </c>
      <c r="X5798" s="3">
        <v>3707.1574580160795</v>
      </c>
      <c r="Y5798" s="3">
        <v>7.5572713853796163</v>
      </c>
      <c r="Z5798" s="3">
        <v>1.0365164480641837</v>
      </c>
      <c r="AA5798" s="3">
        <v>3707.1574580160795</v>
      </c>
      <c r="AB5798">
        <f t="shared" si="148"/>
        <v>7.5572713853796163</v>
      </c>
      <c r="AC5798">
        <f t="shared" si="149"/>
        <v>1.0365164480641837</v>
      </c>
    </row>
    <row r="5799" spans="1:29" x14ac:dyDescent="0.25">
      <c r="A5799" s="2">
        <v>5798</v>
      </c>
      <c r="B5799" s="3" t="s">
        <v>414</v>
      </c>
      <c r="C5799" s="3" t="s">
        <v>110</v>
      </c>
      <c r="D5799" s="3" t="s">
        <v>435</v>
      </c>
      <c r="E5799" s="3" t="s">
        <v>436</v>
      </c>
      <c r="F5799" s="3">
        <v>0.36</v>
      </c>
      <c r="G5799" s="3">
        <v>0.53</v>
      </c>
      <c r="H5799" s="3" t="s">
        <v>438</v>
      </c>
      <c r="I5799" s="2">
        <v>1550</v>
      </c>
      <c r="J5799" s="3" t="s">
        <v>120</v>
      </c>
      <c r="K5799" s="2">
        <v>1550</v>
      </c>
      <c r="L5799" s="3"/>
      <c r="M5799" s="3" t="s">
        <v>437</v>
      </c>
      <c r="N5799" s="3" t="s">
        <v>438</v>
      </c>
      <c r="O5799" s="3"/>
      <c r="P5799" s="3"/>
      <c r="Q5799" s="3"/>
      <c r="R5799" s="3">
        <v>0</v>
      </c>
      <c r="S5799" s="3">
        <v>1</v>
      </c>
      <c r="T5799" s="2">
        <v>73</v>
      </c>
      <c r="U5799" s="3">
        <v>8.4145434608651737</v>
      </c>
      <c r="V5799" s="3">
        <v>77.852091378834345</v>
      </c>
      <c r="W5799" s="3">
        <v>10.649418430735926</v>
      </c>
      <c r="X5799" s="3">
        <v>32121.434372025611</v>
      </c>
      <c r="Y5799" s="3">
        <v>77.852091378834345</v>
      </c>
      <c r="Z5799" s="3">
        <v>10.649409016187519</v>
      </c>
      <c r="AA5799" s="3">
        <v>32121.434372025611</v>
      </c>
      <c r="AB5799">
        <f t="shared" si="148"/>
        <v>77.852091378834345</v>
      </c>
      <c r="AC5799">
        <f t="shared" si="149"/>
        <v>10.649409016187519</v>
      </c>
    </row>
    <row r="5800" spans="1:29" x14ac:dyDescent="0.25">
      <c r="A5800" s="2">
        <v>5799</v>
      </c>
      <c r="B5800" s="3" t="s">
        <v>414</v>
      </c>
      <c r="C5800" s="3" t="s">
        <v>110</v>
      </c>
      <c r="D5800" s="3" t="s">
        <v>435</v>
      </c>
      <c r="E5800" s="3" t="s">
        <v>436</v>
      </c>
      <c r="F5800" s="3">
        <v>0.36</v>
      </c>
      <c r="G5800" s="3">
        <v>0.53</v>
      </c>
      <c r="H5800" s="3" t="s">
        <v>438</v>
      </c>
      <c r="I5800" s="2">
        <v>1560</v>
      </c>
      <c r="J5800" s="3" t="s">
        <v>148</v>
      </c>
      <c r="K5800" s="2">
        <v>1560</v>
      </c>
      <c r="L5800" s="3"/>
      <c r="M5800" s="3" t="s">
        <v>437</v>
      </c>
      <c r="N5800" s="3" t="s">
        <v>438</v>
      </c>
      <c r="O5800" s="3"/>
      <c r="P5800" s="3"/>
      <c r="Q5800" s="3"/>
      <c r="R5800" s="3">
        <v>0</v>
      </c>
      <c r="S5800" s="3">
        <v>1</v>
      </c>
      <c r="T5800" s="2">
        <v>5</v>
      </c>
      <c r="U5800" s="3">
        <v>0.40322025416747603</v>
      </c>
      <c r="V5800" s="3">
        <v>3.2206531183303277</v>
      </c>
      <c r="W5800" s="3">
        <v>0.45114171785484514</v>
      </c>
      <c r="X5800" s="3">
        <v>1597.9871466223028</v>
      </c>
      <c r="Y5800" s="3">
        <v>3.2206531183303277</v>
      </c>
      <c r="Z5800" s="3">
        <v>0.45114131902597265</v>
      </c>
      <c r="AA5800" s="3">
        <v>1597.9871466223028</v>
      </c>
      <c r="AB5800">
        <f t="shared" si="148"/>
        <v>3.2206531183303277</v>
      </c>
      <c r="AC5800">
        <f t="shared" si="149"/>
        <v>0.45114131902597265</v>
      </c>
    </row>
    <row r="5801" spans="1:29" x14ac:dyDescent="0.25">
      <c r="A5801" s="2">
        <v>5800</v>
      </c>
      <c r="B5801" s="3" t="s">
        <v>414</v>
      </c>
      <c r="C5801" s="3" t="s">
        <v>110</v>
      </c>
      <c r="D5801" s="3" t="s">
        <v>435</v>
      </c>
      <c r="E5801" s="3" t="s">
        <v>436</v>
      </c>
      <c r="F5801" s="3">
        <v>0.36</v>
      </c>
      <c r="G5801" s="3">
        <v>0.53</v>
      </c>
      <c r="H5801" s="3" t="s">
        <v>438</v>
      </c>
      <c r="I5801" s="2">
        <v>1700</v>
      </c>
      <c r="J5801" s="3" t="s">
        <v>121</v>
      </c>
      <c r="K5801" s="2">
        <v>1700</v>
      </c>
      <c r="L5801" s="3"/>
      <c r="M5801" s="3" t="s">
        <v>437</v>
      </c>
      <c r="N5801" s="3" t="s">
        <v>438</v>
      </c>
      <c r="O5801" s="3"/>
      <c r="P5801" s="3"/>
      <c r="Q5801" s="3"/>
      <c r="R5801" s="3">
        <v>0</v>
      </c>
      <c r="S5801" s="3">
        <v>1</v>
      </c>
      <c r="T5801" s="2">
        <v>134</v>
      </c>
      <c r="U5801" s="3">
        <v>11.620750596103477</v>
      </c>
      <c r="V5801" s="3">
        <v>102.06890570386055</v>
      </c>
      <c r="W5801" s="3">
        <v>14.148114693961448</v>
      </c>
      <c r="X5801" s="3">
        <v>45277.356693380687</v>
      </c>
      <c r="Y5801" s="3">
        <v>102.06890570386055</v>
      </c>
      <c r="Z5801" s="3">
        <v>14.148102186413585</v>
      </c>
      <c r="AA5801" s="3">
        <v>45277.356693380687</v>
      </c>
      <c r="AB5801">
        <f t="shared" si="148"/>
        <v>102.06890570386055</v>
      </c>
      <c r="AC5801">
        <f t="shared" si="149"/>
        <v>14.148102186413585</v>
      </c>
    </row>
    <row r="5802" spans="1:29" x14ac:dyDescent="0.25">
      <c r="A5802" s="2">
        <v>5801</v>
      </c>
      <c r="B5802" s="3" t="s">
        <v>414</v>
      </c>
      <c r="C5802" s="3" t="s">
        <v>110</v>
      </c>
      <c r="D5802" s="3" t="s">
        <v>435</v>
      </c>
      <c r="E5802" s="3" t="s">
        <v>436</v>
      </c>
      <c r="F5802" s="3">
        <v>0.36</v>
      </c>
      <c r="G5802" s="3">
        <v>0.53</v>
      </c>
      <c r="H5802" s="3" t="s">
        <v>438</v>
      </c>
      <c r="I5802" s="2">
        <v>1710</v>
      </c>
      <c r="J5802" s="3" t="s">
        <v>122</v>
      </c>
      <c r="K5802" s="2">
        <v>1710</v>
      </c>
      <c r="L5802" s="3"/>
      <c r="M5802" s="3" t="s">
        <v>437</v>
      </c>
      <c r="N5802" s="3" t="s">
        <v>438</v>
      </c>
      <c r="O5802" s="3"/>
      <c r="P5802" s="3"/>
      <c r="Q5802" s="3"/>
      <c r="R5802" s="3">
        <v>0</v>
      </c>
      <c r="S5802" s="3">
        <v>1</v>
      </c>
      <c r="T5802" s="2">
        <v>84</v>
      </c>
      <c r="U5802" s="3">
        <v>32.640541995099078</v>
      </c>
      <c r="V5802" s="3">
        <v>261.46636179373365</v>
      </c>
      <c r="W5802" s="3">
        <v>36.114662888006698</v>
      </c>
      <c r="X5802" s="3">
        <v>126350.29672525887</v>
      </c>
      <c r="Y5802" s="3">
        <v>261.46636179373365</v>
      </c>
      <c r="Z5802" s="3">
        <v>36.114630961076209</v>
      </c>
      <c r="AA5802" s="3">
        <v>126350.29672525887</v>
      </c>
      <c r="AB5802">
        <f t="shared" si="148"/>
        <v>261.46636179373365</v>
      </c>
      <c r="AC5802">
        <f t="shared" si="149"/>
        <v>36.114630961076209</v>
      </c>
    </row>
    <row r="5803" spans="1:29" x14ac:dyDescent="0.25">
      <c r="A5803" s="2">
        <v>5802</v>
      </c>
      <c r="B5803" s="3" t="s">
        <v>414</v>
      </c>
      <c r="C5803" s="3" t="s">
        <v>110</v>
      </c>
      <c r="D5803" s="3" t="s">
        <v>435</v>
      </c>
      <c r="E5803" s="3" t="s">
        <v>436</v>
      </c>
      <c r="F5803" s="3">
        <v>0.36</v>
      </c>
      <c r="G5803" s="3">
        <v>0.53</v>
      </c>
      <c r="H5803" s="3" t="s">
        <v>438</v>
      </c>
      <c r="I5803" s="2">
        <v>1720</v>
      </c>
      <c r="J5803" s="3" t="s">
        <v>123</v>
      </c>
      <c r="K5803" s="2">
        <v>1720</v>
      </c>
      <c r="L5803" s="3"/>
      <c r="M5803" s="3" t="s">
        <v>437</v>
      </c>
      <c r="N5803" s="3" t="s">
        <v>438</v>
      </c>
      <c r="O5803" s="3"/>
      <c r="P5803" s="3"/>
      <c r="Q5803" s="3"/>
      <c r="R5803" s="3">
        <v>0</v>
      </c>
      <c r="S5803" s="3">
        <v>1</v>
      </c>
      <c r="T5803" s="2">
        <v>161</v>
      </c>
      <c r="U5803" s="3">
        <v>35.263592877719056</v>
      </c>
      <c r="V5803" s="3">
        <v>294.71359620816708</v>
      </c>
      <c r="W5803" s="3">
        <v>40.319072864225852</v>
      </c>
      <c r="X5803" s="3">
        <v>136213.43201920512</v>
      </c>
      <c r="Y5803" s="3">
        <v>294.71359620816708</v>
      </c>
      <c r="Z5803" s="3">
        <v>40.319037220414316</v>
      </c>
      <c r="AA5803" s="3">
        <v>136213.43201920512</v>
      </c>
      <c r="AB5803">
        <f t="shared" si="148"/>
        <v>294.71359620816708</v>
      </c>
      <c r="AC5803">
        <f t="shared" si="149"/>
        <v>40.319037220414316</v>
      </c>
    </row>
    <row r="5804" spans="1:29" x14ac:dyDescent="0.25">
      <c r="A5804" s="2">
        <v>5803</v>
      </c>
      <c r="B5804" s="3" t="s">
        <v>414</v>
      </c>
      <c r="C5804" s="3" t="s">
        <v>110</v>
      </c>
      <c r="D5804" s="3" t="s">
        <v>435</v>
      </c>
      <c r="E5804" s="3" t="s">
        <v>436</v>
      </c>
      <c r="F5804" s="3">
        <v>0.36</v>
      </c>
      <c r="G5804" s="3">
        <v>0.53</v>
      </c>
      <c r="H5804" s="3" t="s">
        <v>438</v>
      </c>
      <c r="I5804" s="2">
        <v>1740</v>
      </c>
      <c r="J5804" s="3" t="s">
        <v>124</v>
      </c>
      <c r="K5804" s="2">
        <v>1740</v>
      </c>
      <c r="L5804" s="3"/>
      <c r="M5804" s="3" t="s">
        <v>437</v>
      </c>
      <c r="N5804" s="3" t="s">
        <v>438</v>
      </c>
      <c r="O5804" s="3"/>
      <c r="P5804" s="3"/>
      <c r="Q5804" s="3"/>
      <c r="R5804" s="3">
        <v>0</v>
      </c>
      <c r="S5804" s="3">
        <v>1</v>
      </c>
      <c r="T5804" s="2">
        <v>8</v>
      </c>
      <c r="U5804" s="3">
        <v>0.8802513609336774</v>
      </c>
      <c r="V5804" s="3">
        <v>6.8798810432204274</v>
      </c>
      <c r="W5804" s="3">
        <v>0.93736046687803509</v>
      </c>
      <c r="X5804" s="3">
        <v>3133.9757255830523</v>
      </c>
      <c r="Y5804" s="3">
        <v>6.8798810432204274</v>
      </c>
      <c r="Z5804" s="3">
        <v>0.93735963821067136</v>
      </c>
      <c r="AA5804" s="3">
        <v>3133.9757255830523</v>
      </c>
      <c r="AB5804">
        <f t="shared" si="148"/>
        <v>6.8798810432204274</v>
      </c>
      <c r="AC5804">
        <f t="shared" si="149"/>
        <v>0.93735963821067136</v>
      </c>
    </row>
    <row r="5805" spans="1:29" x14ac:dyDescent="0.25">
      <c r="A5805" s="2">
        <v>5804</v>
      </c>
      <c r="B5805" s="3" t="s">
        <v>414</v>
      </c>
      <c r="C5805" s="3" t="s">
        <v>110</v>
      </c>
      <c r="D5805" s="3" t="s">
        <v>435</v>
      </c>
      <c r="E5805" s="3" t="s">
        <v>436</v>
      </c>
      <c r="F5805" s="3">
        <v>0.36</v>
      </c>
      <c r="G5805" s="3">
        <v>0.53</v>
      </c>
      <c r="H5805" s="3" t="s">
        <v>438</v>
      </c>
      <c r="I5805" s="2">
        <v>1750</v>
      </c>
      <c r="J5805" s="3" t="s">
        <v>51</v>
      </c>
      <c r="K5805" s="2">
        <v>1750</v>
      </c>
      <c r="L5805" s="3"/>
      <c r="M5805" s="3" t="s">
        <v>437</v>
      </c>
      <c r="N5805" s="3" t="s">
        <v>438</v>
      </c>
      <c r="O5805" s="3"/>
      <c r="P5805" s="3"/>
      <c r="Q5805" s="3"/>
      <c r="R5805" s="3">
        <v>0</v>
      </c>
      <c r="S5805" s="3">
        <v>1</v>
      </c>
      <c r="T5805" s="2">
        <v>253</v>
      </c>
      <c r="U5805" s="3">
        <v>68.932096646623364</v>
      </c>
      <c r="V5805" s="3">
        <v>590.67917753462689</v>
      </c>
      <c r="W5805" s="3">
        <v>81.472711238500295</v>
      </c>
      <c r="X5805" s="3">
        <v>266097.65695122042</v>
      </c>
      <c r="Y5805" s="3">
        <v>590.67917753462689</v>
      </c>
      <c r="Z5805" s="3">
        <v>81.472639213085145</v>
      </c>
      <c r="AA5805" s="3">
        <v>266097.65695122042</v>
      </c>
      <c r="AB5805">
        <f t="shared" si="148"/>
        <v>590.67917753462689</v>
      </c>
      <c r="AC5805">
        <f t="shared" si="149"/>
        <v>81.472639213085145</v>
      </c>
    </row>
    <row r="5806" spans="1:29" x14ac:dyDescent="0.25">
      <c r="A5806" s="2">
        <v>5805</v>
      </c>
      <c r="B5806" s="3" t="s">
        <v>414</v>
      </c>
      <c r="C5806" s="3" t="s">
        <v>110</v>
      </c>
      <c r="D5806" s="3" t="s">
        <v>435</v>
      </c>
      <c r="E5806" s="3" t="s">
        <v>436</v>
      </c>
      <c r="F5806" s="3">
        <v>0.36</v>
      </c>
      <c r="G5806" s="3">
        <v>0.53</v>
      </c>
      <c r="H5806" s="3" t="s">
        <v>438</v>
      </c>
      <c r="I5806" s="2">
        <v>1780</v>
      </c>
      <c r="J5806" s="3" t="s">
        <v>125</v>
      </c>
      <c r="K5806" s="2">
        <v>1780</v>
      </c>
      <c r="L5806" s="3"/>
      <c r="M5806" s="3" t="s">
        <v>437</v>
      </c>
      <c r="N5806" s="3" t="s">
        <v>438</v>
      </c>
      <c r="O5806" s="3"/>
      <c r="P5806" s="3"/>
      <c r="Q5806" s="3"/>
      <c r="R5806" s="3">
        <v>0</v>
      </c>
      <c r="S5806" s="3">
        <v>1</v>
      </c>
      <c r="T5806" s="2">
        <v>18</v>
      </c>
      <c r="U5806" s="3">
        <v>1.5943897153402771</v>
      </c>
      <c r="V5806" s="3">
        <v>16.334712777325816</v>
      </c>
      <c r="W5806" s="3">
        <v>2.3934884082410668</v>
      </c>
      <c r="X5806" s="3">
        <v>6195.3548404061212</v>
      </c>
      <c r="Y5806" s="3">
        <v>16.334712777325816</v>
      </c>
      <c r="Z5806" s="3">
        <v>2.3934862922933604</v>
      </c>
      <c r="AA5806" s="3">
        <v>6195.3548404061212</v>
      </c>
      <c r="AB5806">
        <f t="shared" si="148"/>
        <v>16.334712777325816</v>
      </c>
      <c r="AC5806">
        <f t="shared" si="149"/>
        <v>2.3934862922933604</v>
      </c>
    </row>
    <row r="5807" spans="1:29" x14ac:dyDescent="0.25">
      <c r="A5807" s="2">
        <v>5806</v>
      </c>
      <c r="B5807" s="3" t="s">
        <v>414</v>
      </c>
      <c r="C5807" s="3" t="s">
        <v>110</v>
      </c>
      <c r="D5807" s="3" t="s">
        <v>435</v>
      </c>
      <c r="E5807" s="3" t="s">
        <v>436</v>
      </c>
      <c r="F5807" s="3">
        <v>0.36</v>
      </c>
      <c r="G5807" s="3">
        <v>0.53</v>
      </c>
      <c r="H5807" s="3" t="s">
        <v>438</v>
      </c>
      <c r="I5807" s="2">
        <v>1840</v>
      </c>
      <c r="J5807" s="3" t="s">
        <v>137</v>
      </c>
      <c r="K5807" s="2">
        <v>1840</v>
      </c>
      <c r="L5807" s="3"/>
      <c r="M5807" s="3" t="s">
        <v>437</v>
      </c>
      <c r="N5807" s="3" t="s">
        <v>438</v>
      </c>
      <c r="O5807" s="3"/>
      <c r="P5807" s="3"/>
      <c r="Q5807" s="3"/>
      <c r="R5807" s="3">
        <v>0</v>
      </c>
      <c r="S5807" s="3">
        <v>1</v>
      </c>
      <c r="T5807" s="2">
        <v>28</v>
      </c>
      <c r="U5807" s="3">
        <v>5.6633612115844159</v>
      </c>
      <c r="V5807" s="3">
        <v>40.26976880603501</v>
      </c>
      <c r="W5807" s="3">
        <v>5.7236297039773083</v>
      </c>
      <c r="X5807" s="3">
        <v>19035.926235914092</v>
      </c>
      <c r="Y5807" s="3">
        <v>40.26976880603501</v>
      </c>
      <c r="Z5807" s="3">
        <v>5.7236246440400764</v>
      </c>
      <c r="AA5807" s="3">
        <v>19035.926235914092</v>
      </c>
      <c r="AB5807">
        <f t="shared" si="148"/>
        <v>40.26976880603501</v>
      </c>
      <c r="AC5807">
        <f t="shared" si="149"/>
        <v>5.7236246440400764</v>
      </c>
    </row>
    <row r="5808" spans="1:29" x14ac:dyDescent="0.25">
      <c r="A5808" s="2">
        <v>5807</v>
      </c>
      <c r="B5808" s="3" t="s">
        <v>414</v>
      </c>
      <c r="C5808" s="3" t="s">
        <v>110</v>
      </c>
      <c r="D5808" s="3" t="s">
        <v>435</v>
      </c>
      <c r="E5808" s="3" t="s">
        <v>436</v>
      </c>
      <c r="F5808" s="3">
        <v>0.36</v>
      </c>
      <c r="G5808" s="3">
        <v>0.53</v>
      </c>
      <c r="H5808" s="3" t="s">
        <v>438</v>
      </c>
      <c r="I5808" s="2">
        <v>7400</v>
      </c>
      <c r="J5808" s="3" t="s">
        <v>127</v>
      </c>
      <c r="K5808" s="2">
        <v>7400</v>
      </c>
      <c r="L5808" s="3"/>
      <c r="M5808" s="3" t="s">
        <v>437</v>
      </c>
      <c r="N5808" s="3" t="s">
        <v>438</v>
      </c>
      <c r="O5808" s="3"/>
      <c r="P5808" s="3"/>
      <c r="Q5808" s="3"/>
      <c r="R5808" s="3">
        <v>0</v>
      </c>
      <c r="S5808" s="3">
        <v>1</v>
      </c>
      <c r="T5808" s="2">
        <v>15</v>
      </c>
      <c r="U5808" s="3">
        <v>4.1443990085185423</v>
      </c>
      <c r="V5808" s="3">
        <v>27.775768153215303</v>
      </c>
      <c r="W5808" s="3">
        <v>3.9858954114853695</v>
      </c>
      <c r="X5808" s="3">
        <v>13206.368825509175</v>
      </c>
      <c r="Y5808" s="3">
        <v>27.775768153215303</v>
      </c>
      <c r="Z5808" s="3">
        <v>3.9858918877807161</v>
      </c>
      <c r="AA5808" s="3">
        <v>13206.368825509175</v>
      </c>
      <c r="AB5808">
        <f t="shared" si="148"/>
        <v>27.775768153215303</v>
      </c>
      <c r="AC5808">
        <f t="shared" si="149"/>
        <v>3.9858918877807161</v>
      </c>
    </row>
    <row r="5809" spans="1:29" x14ac:dyDescent="0.25">
      <c r="A5809" s="2">
        <v>5808</v>
      </c>
      <c r="B5809" s="3" t="s">
        <v>414</v>
      </c>
      <c r="C5809" s="3" t="s">
        <v>110</v>
      </c>
      <c r="D5809" s="3" t="s">
        <v>435</v>
      </c>
      <c r="E5809" s="3" t="s">
        <v>436</v>
      </c>
      <c r="F5809" s="3">
        <v>0.36</v>
      </c>
      <c r="G5809" s="3">
        <v>0.53</v>
      </c>
      <c r="H5809" s="3" t="s">
        <v>438</v>
      </c>
      <c r="I5809" s="2">
        <v>7420</v>
      </c>
      <c r="J5809" s="3" t="s">
        <v>243</v>
      </c>
      <c r="K5809" s="2">
        <v>7420</v>
      </c>
      <c r="L5809" s="3"/>
      <c r="M5809" s="3" t="s">
        <v>437</v>
      </c>
      <c r="N5809" s="3" t="s">
        <v>438</v>
      </c>
      <c r="O5809" s="3"/>
      <c r="P5809" s="3"/>
      <c r="Q5809" s="3"/>
      <c r="R5809" s="3">
        <v>0</v>
      </c>
      <c r="S5809" s="3">
        <v>1</v>
      </c>
      <c r="T5809" s="2">
        <v>66</v>
      </c>
      <c r="U5809" s="3">
        <v>21.168931768443404</v>
      </c>
      <c r="V5809" s="3">
        <v>3.845742439571624</v>
      </c>
      <c r="W5809" s="3">
        <v>0.48095328284755412</v>
      </c>
      <c r="X5809" s="3">
        <v>21811.102592631349</v>
      </c>
      <c r="Y5809" s="3">
        <v>3.845742439571624</v>
      </c>
      <c r="Z5809" s="3">
        <v>0.48095285766396451</v>
      </c>
      <c r="AA5809" s="3">
        <v>21811.102592631349</v>
      </c>
      <c r="AB5809">
        <f t="shared" si="148"/>
        <v>3.845742439571624</v>
      </c>
      <c r="AC5809">
        <f t="shared" si="149"/>
        <v>0.48095285766396451</v>
      </c>
    </row>
    <row r="5810" spans="1:29" x14ac:dyDescent="0.25">
      <c r="A5810" s="2">
        <v>5809</v>
      </c>
      <c r="B5810" s="3" t="s">
        <v>414</v>
      </c>
      <c r="C5810" s="3" t="s">
        <v>110</v>
      </c>
      <c r="D5810" s="3" t="s">
        <v>435</v>
      </c>
      <c r="E5810" s="3" t="s">
        <v>436</v>
      </c>
      <c r="F5810" s="3">
        <v>0.36</v>
      </c>
      <c r="G5810" s="3">
        <v>0.53</v>
      </c>
      <c r="H5810" s="3" t="s">
        <v>438</v>
      </c>
      <c r="I5810" s="2">
        <v>7430</v>
      </c>
      <c r="J5810" s="3" t="s">
        <v>55</v>
      </c>
      <c r="K5810" s="2">
        <v>7430</v>
      </c>
      <c r="L5810" s="3"/>
      <c r="M5810" s="3" t="s">
        <v>437</v>
      </c>
      <c r="N5810" s="3" t="s">
        <v>438</v>
      </c>
      <c r="O5810" s="3"/>
      <c r="P5810" s="3"/>
      <c r="Q5810" s="3"/>
      <c r="R5810" s="3">
        <v>0</v>
      </c>
      <c r="S5810" s="3">
        <v>1</v>
      </c>
      <c r="T5810" s="2">
        <v>24</v>
      </c>
      <c r="U5810" s="3">
        <v>7.2412240218626316</v>
      </c>
      <c r="V5810" s="3">
        <v>46.821197822431671</v>
      </c>
      <c r="W5810" s="3">
        <v>6.2626413808692618</v>
      </c>
      <c r="X5810" s="3">
        <v>22894.501478622296</v>
      </c>
      <c r="Y5810" s="3">
        <v>46.821197822431671</v>
      </c>
      <c r="Z5810" s="3">
        <v>6.2626358444222943</v>
      </c>
      <c r="AA5810" s="3">
        <v>22894.501478622296</v>
      </c>
      <c r="AB5810">
        <f t="shared" si="148"/>
        <v>46.821197822431671</v>
      </c>
      <c r="AC5810">
        <f t="shared" si="149"/>
        <v>6.2626358444222943</v>
      </c>
    </row>
    <row r="5811" spans="1:29" x14ac:dyDescent="0.25">
      <c r="A5811" s="2">
        <v>5810</v>
      </c>
      <c r="B5811" s="3" t="s">
        <v>414</v>
      </c>
      <c r="C5811" s="3" t="s">
        <v>110</v>
      </c>
      <c r="D5811" s="3" t="s">
        <v>435</v>
      </c>
      <c r="E5811" s="3" t="s">
        <v>436</v>
      </c>
      <c r="F5811" s="3">
        <v>0.36</v>
      </c>
      <c r="G5811" s="3">
        <v>0.53</v>
      </c>
      <c r="H5811" s="3" t="s">
        <v>438</v>
      </c>
      <c r="I5811" s="2">
        <v>8120</v>
      </c>
      <c r="J5811" s="3" t="s">
        <v>56</v>
      </c>
      <c r="K5811" s="2">
        <v>8120</v>
      </c>
      <c r="L5811" s="3"/>
      <c r="M5811" s="3" t="s">
        <v>437</v>
      </c>
      <c r="N5811" s="3" t="s">
        <v>438</v>
      </c>
      <c r="O5811" s="3"/>
      <c r="P5811" s="3"/>
      <c r="Q5811" s="3"/>
      <c r="R5811" s="3">
        <v>0</v>
      </c>
      <c r="S5811" s="3">
        <v>1</v>
      </c>
      <c r="T5811" s="2">
        <v>141</v>
      </c>
      <c r="U5811" s="3">
        <v>16.735097718151437</v>
      </c>
      <c r="V5811" s="3">
        <v>132.44426006870606</v>
      </c>
      <c r="W5811" s="3">
        <v>17.438042892163413</v>
      </c>
      <c r="X5811" s="3">
        <v>56242.044918677617</v>
      </c>
      <c r="Y5811" s="3">
        <v>132.44426006870606</v>
      </c>
      <c r="Z5811" s="3">
        <v>17.438027476176156</v>
      </c>
      <c r="AA5811" s="3">
        <v>56242.044918677617</v>
      </c>
      <c r="AB5811">
        <f t="shared" si="148"/>
        <v>132.44426006870606</v>
      </c>
      <c r="AC5811">
        <f t="shared" si="149"/>
        <v>17.438027476176156</v>
      </c>
    </row>
    <row r="5812" spans="1:29" x14ac:dyDescent="0.25">
      <c r="A5812" s="2">
        <v>5811</v>
      </c>
      <c r="B5812" s="3" t="s">
        <v>414</v>
      </c>
      <c r="C5812" s="3" t="s">
        <v>110</v>
      </c>
      <c r="D5812" s="3" t="s">
        <v>435</v>
      </c>
      <c r="E5812" s="3" t="s">
        <v>436</v>
      </c>
      <c r="F5812" s="3">
        <v>0.36</v>
      </c>
      <c r="G5812" s="3">
        <v>0.53</v>
      </c>
      <c r="H5812" s="3" t="s">
        <v>438</v>
      </c>
      <c r="I5812" s="2">
        <v>8120</v>
      </c>
      <c r="J5812" s="3" t="s">
        <v>56</v>
      </c>
      <c r="K5812" s="2">
        <v>8120</v>
      </c>
      <c r="L5812" s="3"/>
      <c r="M5812" s="3" t="s">
        <v>437</v>
      </c>
      <c r="N5812" s="3" t="s">
        <v>438</v>
      </c>
      <c r="O5812" s="3"/>
      <c r="P5812" s="3"/>
      <c r="Q5812" s="3" t="s">
        <v>439</v>
      </c>
      <c r="R5812" s="3">
        <v>0</v>
      </c>
      <c r="S5812" s="3">
        <v>1</v>
      </c>
      <c r="T5812" s="2">
        <v>83</v>
      </c>
      <c r="U5812" s="3">
        <v>3.7092252883427664E-3</v>
      </c>
      <c r="V5812" s="3">
        <v>3.2760290172176194E-2</v>
      </c>
      <c r="W5812" s="3">
        <v>4.3634782856363762E-3</v>
      </c>
      <c r="X5812" s="3">
        <v>13.037145706814766</v>
      </c>
      <c r="Y5812" s="3">
        <v>3.2760290172176194E-2</v>
      </c>
      <c r="Z5812" s="3">
        <v>4.363474428132068E-3</v>
      </c>
      <c r="AA5812" s="3">
        <v>13.037145706814766</v>
      </c>
      <c r="AB5812">
        <f t="shared" si="148"/>
        <v>3.2760290172176194E-2</v>
      </c>
      <c r="AC5812">
        <f t="shared" si="149"/>
        <v>4.363474428132068E-3</v>
      </c>
    </row>
    <row r="5813" spans="1:29" x14ac:dyDescent="0.25">
      <c r="A5813" s="2">
        <v>5812</v>
      </c>
      <c r="B5813" s="3" t="s">
        <v>414</v>
      </c>
      <c r="C5813" s="3" t="s">
        <v>110</v>
      </c>
      <c r="D5813" s="3" t="s">
        <v>435</v>
      </c>
      <c r="E5813" s="3" t="s">
        <v>436</v>
      </c>
      <c r="F5813" s="3">
        <v>0.36</v>
      </c>
      <c r="G5813" s="3">
        <v>0.53</v>
      </c>
      <c r="H5813" s="3" t="s">
        <v>438</v>
      </c>
      <c r="I5813" s="2">
        <v>8140</v>
      </c>
      <c r="J5813" s="3" t="s">
        <v>57</v>
      </c>
      <c r="K5813" s="2">
        <v>8140</v>
      </c>
      <c r="L5813" s="3"/>
      <c r="M5813" s="3" t="s">
        <v>437</v>
      </c>
      <c r="N5813" s="3" t="s">
        <v>438</v>
      </c>
      <c r="O5813" s="3"/>
      <c r="P5813" s="3"/>
      <c r="Q5813" s="3"/>
      <c r="R5813" s="3">
        <v>0</v>
      </c>
      <c r="S5813" s="3">
        <v>1</v>
      </c>
      <c r="T5813" s="2">
        <v>386</v>
      </c>
      <c r="U5813" s="3">
        <v>80.750388443063386</v>
      </c>
      <c r="V5813" s="3">
        <v>705.79345047905872</v>
      </c>
      <c r="W5813" s="3">
        <v>92.001954331716931</v>
      </c>
      <c r="X5813" s="3">
        <v>303846.5892935514</v>
      </c>
      <c r="Y5813" s="3">
        <v>705.79345047905872</v>
      </c>
      <c r="Z5813" s="3">
        <v>92.001872997993587</v>
      </c>
      <c r="AA5813" s="3">
        <v>303846.5892935514</v>
      </c>
      <c r="AB5813">
        <f t="shared" si="148"/>
        <v>705.79345047905872</v>
      </c>
      <c r="AC5813">
        <f t="shared" si="149"/>
        <v>92.001872997993587</v>
      </c>
    </row>
    <row r="5814" spans="1:29" x14ac:dyDescent="0.25">
      <c r="A5814" s="2">
        <v>5813</v>
      </c>
      <c r="B5814" s="3" t="s">
        <v>414</v>
      </c>
      <c r="C5814" s="3" t="s">
        <v>110</v>
      </c>
      <c r="D5814" s="3" t="s">
        <v>435</v>
      </c>
      <c r="E5814" s="3" t="s">
        <v>436</v>
      </c>
      <c r="F5814" s="3">
        <v>0.36</v>
      </c>
      <c r="G5814" s="3">
        <v>0.53</v>
      </c>
      <c r="H5814" s="3" t="s">
        <v>438</v>
      </c>
      <c r="I5814" s="2">
        <v>8220</v>
      </c>
      <c r="J5814" s="3" t="s">
        <v>138</v>
      </c>
      <c r="K5814" s="2">
        <v>8220</v>
      </c>
      <c r="L5814" s="3"/>
      <c r="M5814" s="3" t="s">
        <v>437</v>
      </c>
      <c r="N5814" s="3" t="s">
        <v>438</v>
      </c>
      <c r="O5814" s="3"/>
      <c r="P5814" s="3"/>
      <c r="Q5814" s="3"/>
      <c r="R5814" s="3">
        <v>0</v>
      </c>
      <c r="S5814" s="3">
        <v>1</v>
      </c>
      <c r="T5814" s="2">
        <v>17</v>
      </c>
      <c r="U5814" s="3">
        <v>2.9734340414068745</v>
      </c>
      <c r="V5814" s="3">
        <v>25.573640048023229</v>
      </c>
      <c r="W5814" s="3">
        <v>3.5576587979912606</v>
      </c>
      <c r="X5814" s="3">
        <v>11170.929348043317</v>
      </c>
      <c r="Y5814" s="3">
        <v>25.573640048023229</v>
      </c>
      <c r="Z5814" s="3">
        <v>3.557655652866369</v>
      </c>
      <c r="AA5814" s="3">
        <v>11170.929348043317</v>
      </c>
      <c r="AB5814">
        <f t="shared" si="148"/>
        <v>25.573640048023229</v>
      </c>
      <c r="AC5814">
        <f t="shared" si="149"/>
        <v>3.557655652866369</v>
      </c>
    </row>
    <row r="5815" spans="1:29" x14ac:dyDescent="0.25">
      <c r="A5815" s="2">
        <v>5814</v>
      </c>
      <c r="B5815" s="3" t="s">
        <v>414</v>
      </c>
      <c r="C5815" s="3" t="s">
        <v>110</v>
      </c>
      <c r="D5815" s="3" t="s">
        <v>435</v>
      </c>
      <c r="E5815" s="3" t="s">
        <v>436</v>
      </c>
      <c r="F5815" s="3">
        <v>0.36</v>
      </c>
      <c r="G5815" s="3">
        <v>0.53</v>
      </c>
      <c r="H5815" s="3" t="s">
        <v>438</v>
      </c>
      <c r="I5815" s="2">
        <v>8330</v>
      </c>
      <c r="J5815" s="3" t="s">
        <v>129</v>
      </c>
      <c r="K5815" s="2">
        <v>8330</v>
      </c>
      <c r="L5815" s="3"/>
      <c r="M5815" s="3" t="s">
        <v>437</v>
      </c>
      <c r="N5815" s="3" t="s">
        <v>438</v>
      </c>
      <c r="O5815" s="3"/>
      <c r="P5815" s="3"/>
      <c r="Q5815" s="3"/>
      <c r="R5815" s="3">
        <v>0</v>
      </c>
      <c r="S5815" s="3">
        <v>1</v>
      </c>
      <c r="T5815" s="2">
        <v>49</v>
      </c>
      <c r="U5815" s="3">
        <v>9.8177999986686295</v>
      </c>
      <c r="V5815" s="3">
        <v>81.480757226515152</v>
      </c>
      <c r="W5815" s="3">
        <v>11.61472673926988</v>
      </c>
      <c r="X5815" s="3">
        <v>37879.620489060384</v>
      </c>
      <c r="Y5815" s="3">
        <v>81.480757226515152</v>
      </c>
      <c r="Z5815" s="3">
        <v>11.614716471346995</v>
      </c>
      <c r="AA5815" s="3">
        <v>37879.620489060384</v>
      </c>
      <c r="AB5815">
        <f t="shared" si="148"/>
        <v>81.480757226515152</v>
      </c>
      <c r="AC5815">
        <f t="shared" si="149"/>
        <v>11.614716471346995</v>
      </c>
    </row>
    <row r="5816" spans="1:29" x14ac:dyDescent="0.25">
      <c r="A5816" s="2">
        <v>5815</v>
      </c>
      <c r="B5816" s="3" t="s">
        <v>414</v>
      </c>
      <c r="C5816" s="3" t="s">
        <v>110</v>
      </c>
      <c r="D5816" s="3" t="s">
        <v>435</v>
      </c>
      <c r="E5816" s="3" t="s">
        <v>436</v>
      </c>
      <c r="F5816" s="3">
        <v>0.36</v>
      </c>
      <c r="G5816" s="3">
        <v>0.53</v>
      </c>
      <c r="H5816" s="3" t="s">
        <v>438</v>
      </c>
      <c r="I5816" s="2">
        <v>8340</v>
      </c>
      <c r="J5816" s="3" t="s">
        <v>151</v>
      </c>
      <c r="K5816" s="2">
        <v>8340</v>
      </c>
      <c r="L5816" s="3"/>
      <c r="M5816" s="3" t="s">
        <v>437</v>
      </c>
      <c r="N5816" s="3" t="s">
        <v>438</v>
      </c>
      <c r="O5816" s="3"/>
      <c r="P5816" s="3"/>
      <c r="Q5816" s="3"/>
      <c r="R5816" s="3">
        <v>0</v>
      </c>
      <c r="S5816" s="3">
        <v>1</v>
      </c>
      <c r="T5816" s="2">
        <v>28</v>
      </c>
      <c r="U5816" s="3">
        <v>1.823554267073298</v>
      </c>
      <c r="V5816" s="3">
        <v>16.477367283202025</v>
      </c>
      <c r="W5816" s="3">
        <v>2.3015202753971877</v>
      </c>
      <c r="X5816" s="3">
        <v>7054.8288996749061</v>
      </c>
      <c r="Y5816" s="3">
        <v>16.477367283202025</v>
      </c>
      <c r="Z5816" s="3">
        <v>2.3015182407533095</v>
      </c>
      <c r="AA5816" s="3">
        <v>7054.8288996749061</v>
      </c>
      <c r="AB5816">
        <f t="shared" si="148"/>
        <v>16.477367283202025</v>
      </c>
      <c r="AC5816">
        <f t="shared" si="149"/>
        <v>2.3015182407533095</v>
      </c>
    </row>
    <row r="5817" spans="1:29" x14ac:dyDescent="0.25">
      <c r="A5817" s="2">
        <v>5816</v>
      </c>
      <c r="B5817" s="3" t="s">
        <v>414</v>
      </c>
      <c r="C5817" s="3" t="s">
        <v>110</v>
      </c>
      <c r="D5817" s="3" t="s">
        <v>435</v>
      </c>
      <c r="E5817" s="3" t="s">
        <v>436</v>
      </c>
      <c r="F5817" s="3">
        <v>0.36</v>
      </c>
      <c r="G5817" s="3">
        <v>0.53</v>
      </c>
      <c r="H5817" s="3" t="s">
        <v>438</v>
      </c>
      <c r="I5817" s="2">
        <v>8370</v>
      </c>
      <c r="J5817" s="3" t="s">
        <v>68</v>
      </c>
      <c r="K5817" s="2">
        <v>8370</v>
      </c>
      <c r="L5817" s="3"/>
      <c r="M5817" s="3" t="s">
        <v>437</v>
      </c>
      <c r="N5817" s="3" t="s">
        <v>438</v>
      </c>
      <c r="O5817" s="3"/>
      <c r="P5817" s="3"/>
      <c r="Q5817" s="3"/>
      <c r="R5817" s="3">
        <v>0</v>
      </c>
      <c r="S5817" s="3">
        <v>1</v>
      </c>
      <c r="T5817" s="2">
        <v>40</v>
      </c>
      <c r="U5817" s="3">
        <v>9.0314904272517857</v>
      </c>
      <c r="V5817" s="3">
        <v>6.8975828252303515</v>
      </c>
      <c r="W5817" s="3">
        <v>0.88209603203841769</v>
      </c>
      <c r="X5817" s="3">
        <v>13894.485143690783</v>
      </c>
      <c r="Y5817" s="3">
        <v>6.8975828252303515</v>
      </c>
      <c r="Z5817" s="3">
        <v>0.88209525222721463</v>
      </c>
      <c r="AA5817" s="3">
        <v>13894.485143690783</v>
      </c>
      <c r="AB5817">
        <f t="shared" si="148"/>
        <v>6.8975828252303515</v>
      </c>
      <c r="AC5817">
        <f t="shared" si="149"/>
        <v>0.88209525222721463</v>
      </c>
    </row>
    <row r="5818" spans="1:29" x14ac:dyDescent="0.25">
      <c r="A5818" s="2">
        <v>5817</v>
      </c>
      <c r="B5818" s="3" t="s">
        <v>414</v>
      </c>
      <c r="C5818" s="3" t="s">
        <v>110</v>
      </c>
      <c r="D5818" s="3" t="s">
        <v>435</v>
      </c>
      <c r="E5818" s="3" t="s">
        <v>436</v>
      </c>
      <c r="F5818" s="3">
        <v>0.36</v>
      </c>
      <c r="G5818" s="3">
        <v>0.53</v>
      </c>
      <c r="H5818" s="3" t="s">
        <v>424</v>
      </c>
      <c r="I5818" s="2">
        <v>1100</v>
      </c>
      <c r="J5818" s="3" t="s">
        <v>42</v>
      </c>
      <c r="K5818" s="2">
        <v>1100</v>
      </c>
      <c r="L5818" s="3"/>
      <c r="M5818" s="3" t="s">
        <v>423</v>
      </c>
      <c r="N5818" s="3" t="s">
        <v>424</v>
      </c>
      <c r="O5818" s="3"/>
      <c r="P5818" s="3"/>
      <c r="Q5818" s="3"/>
      <c r="R5818" s="3">
        <v>0</v>
      </c>
      <c r="S5818" s="3">
        <v>1</v>
      </c>
      <c r="T5818" s="2">
        <v>3</v>
      </c>
      <c r="U5818" s="3">
        <v>0.17171761805369631</v>
      </c>
      <c r="V5818" s="3">
        <v>1.4515298855037797</v>
      </c>
      <c r="W5818" s="3">
        <v>0.19884201008115338</v>
      </c>
      <c r="X5818" s="3">
        <v>658.68736496282895</v>
      </c>
      <c r="Y5818" s="3">
        <v>1.4515298855037797</v>
      </c>
      <c r="Z5818" s="3">
        <v>0.19884183429618049</v>
      </c>
      <c r="AA5818" s="3">
        <v>658.68736496282895</v>
      </c>
      <c r="AB5818">
        <f t="shared" si="148"/>
        <v>1.4515298855037797</v>
      </c>
      <c r="AC5818">
        <f t="shared" si="149"/>
        <v>0.19884183429618049</v>
      </c>
    </row>
    <row r="5819" spans="1:29" x14ac:dyDescent="0.25">
      <c r="A5819" s="2">
        <v>5818</v>
      </c>
      <c r="B5819" s="3" t="s">
        <v>414</v>
      </c>
      <c r="C5819" s="3" t="s">
        <v>110</v>
      </c>
      <c r="D5819" s="3" t="s">
        <v>435</v>
      </c>
      <c r="E5819" s="3" t="s">
        <v>436</v>
      </c>
      <c r="F5819" s="3">
        <v>0.36</v>
      </c>
      <c r="G5819" s="3">
        <v>0.53</v>
      </c>
      <c r="H5819" s="3" t="s">
        <v>424</v>
      </c>
      <c r="I5819" s="2">
        <v>1200</v>
      </c>
      <c r="J5819" s="3" t="s">
        <v>45</v>
      </c>
      <c r="K5819" s="2">
        <v>1200</v>
      </c>
      <c r="L5819" s="3"/>
      <c r="M5819" s="3" t="s">
        <v>423</v>
      </c>
      <c r="N5819" s="3" t="s">
        <v>424</v>
      </c>
      <c r="O5819" s="3"/>
      <c r="P5819" s="3"/>
      <c r="Q5819" s="3"/>
      <c r="R5819" s="3">
        <v>0</v>
      </c>
      <c r="S5819" s="3">
        <v>1</v>
      </c>
      <c r="T5819" s="2">
        <v>12</v>
      </c>
      <c r="U5819" s="3">
        <v>0.69096085719253764</v>
      </c>
      <c r="V5819" s="3">
        <v>6.013612435492206</v>
      </c>
      <c r="W5819" s="3">
        <v>0.83914486319035686</v>
      </c>
      <c r="X5819" s="3">
        <v>2609.1796596575346</v>
      </c>
      <c r="Y5819" s="3">
        <v>6.013612435492206</v>
      </c>
      <c r="Z5819" s="3">
        <v>0.83914412134985106</v>
      </c>
      <c r="AA5819" s="3">
        <v>2609.1796596575346</v>
      </c>
      <c r="AB5819">
        <f t="shared" si="148"/>
        <v>6.013612435492206</v>
      </c>
      <c r="AC5819">
        <f t="shared" si="149"/>
        <v>0.83914412134985106</v>
      </c>
    </row>
    <row r="5820" spans="1:29" x14ac:dyDescent="0.25">
      <c r="A5820" s="2">
        <v>5819</v>
      </c>
      <c r="B5820" s="3" t="s">
        <v>414</v>
      </c>
      <c r="C5820" s="3" t="s">
        <v>110</v>
      </c>
      <c r="D5820" s="3" t="s">
        <v>435</v>
      </c>
      <c r="E5820" s="3" t="s">
        <v>436</v>
      </c>
      <c r="F5820" s="3">
        <v>0.36</v>
      </c>
      <c r="G5820" s="3">
        <v>0.53</v>
      </c>
      <c r="H5820" s="3" t="s">
        <v>424</v>
      </c>
      <c r="I5820" s="2">
        <v>1400</v>
      </c>
      <c r="J5820" s="3" t="s">
        <v>48</v>
      </c>
      <c r="K5820" s="2">
        <v>1400</v>
      </c>
      <c r="L5820" s="3"/>
      <c r="M5820" s="3" t="s">
        <v>423</v>
      </c>
      <c r="N5820" s="3" t="s">
        <v>424</v>
      </c>
      <c r="O5820" s="3"/>
      <c r="P5820" s="3"/>
      <c r="Q5820" s="3"/>
      <c r="R5820" s="3">
        <v>0</v>
      </c>
      <c r="S5820" s="3">
        <v>1</v>
      </c>
      <c r="T5820" s="2">
        <v>57</v>
      </c>
      <c r="U5820" s="3">
        <v>5.5976077916599705</v>
      </c>
      <c r="V5820" s="3">
        <v>45.947420017319452</v>
      </c>
      <c r="W5820" s="3">
        <v>6.2158771750206343</v>
      </c>
      <c r="X5820" s="3">
        <v>20445.598521932676</v>
      </c>
      <c r="Y5820" s="3">
        <v>45.947420017319452</v>
      </c>
      <c r="Z5820" s="3">
        <v>6.2158716799152476</v>
      </c>
      <c r="AA5820" s="3">
        <v>20445.598521932676</v>
      </c>
      <c r="AB5820">
        <f t="shared" si="148"/>
        <v>45.947420017319452</v>
      </c>
      <c r="AC5820">
        <f t="shared" si="149"/>
        <v>6.2158716799152476</v>
      </c>
    </row>
    <row r="5821" spans="1:29" x14ac:dyDescent="0.25">
      <c r="A5821" s="2">
        <v>5820</v>
      </c>
      <c r="B5821" s="3" t="s">
        <v>414</v>
      </c>
      <c r="C5821" s="3" t="s">
        <v>110</v>
      </c>
      <c r="D5821" s="3" t="s">
        <v>435</v>
      </c>
      <c r="E5821" s="3" t="s">
        <v>436</v>
      </c>
      <c r="F5821" s="3">
        <v>0.36</v>
      </c>
      <c r="G5821" s="3">
        <v>0.53</v>
      </c>
      <c r="H5821" s="3" t="s">
        <v>424</v>
      </c>
      <c r="I5821" s="2">
        <v>1410</v>
      </c>
      <c r="J5821" s="3" t="s">
        <v>116</v>
      </c>
      <c r="K5821" s="2">
        <v>1410</v>
      </c>
      <c r="L5821" s="3"/>
      <c r="M5821" s="3" t="s">
        <v>423</v>
      </c>
      <c r="N5821" s="3" t="s">
        <v>424</v>
      </c>
      <c r="O5821" s="3"/>
      <c r="P5821" s="3"/>
      <c r="Q5821" s="3"/>
      <c r="R5821" s="3">
        <v>0</v>
      </c>
      <c r="S5821" s="3">
        <v>1</v>
      </c>
      <c r="T5821" s="2">
        <v>2</v>
      </c>
      <c r="U5821" s="3">
        <v>1.24388509849783E-2</v>
      </c>
      <c r="V5821" s="3">
        <v>0.11296103955131721</v>
      </c>
      <c r="W5821" s="3">
        <v>1.5197512445260079E-2</v>
      </c>
      <c r="X5821" s="3">
        <v>48.569575133788518</v>
      </c>
      <c r="Y5821" s="3">
        <v>0.11296103955131721</v>
      </c>
      <c r="Z5821" s="3">
        <v>1.519749900999901E-2</v>
      </c>
      <c r="AA5821" s="3">
        <v>48.569575133788518</v>
      </c>
      <c r="AB5821">
        <f t="shared" si="148"/>
        <v>0.11296103955131721</v>
      </c>
      <c r="AC5821">
        <f t="shared" si="149"/>
        <v>1.519749900999901E-2</v>
      </c>
    </row>
    <row r="5822" spans="1:29" x14ac:dyDescent="0.25">
      <c r="A5822" s="2">
        <v>5821</v>
      </c>
      <c r="B5822" s="3" t="s">
        <v>414</v>
      </c>
      <c r="C5822" s="3" t="s">
        <v>110</v>
      </c>
      <c r="D5822" s="3" t="s">
        <v>435</v>
      </c>
      <c r="E5822" s="3" t="s">
        <v>436</v>
      </c>
      <c r="F5822" s="3">
        <v>0.36</v>
      </c>
      <c r="G5822" s="3">
        <v>0.53</v>
      </c>
      <c r="H5822" s="3" t="s">
        <v>424</v>
      </c>
      <c r="I5822" s="2">
        <v>1420</v>
      </c>
      <c r="J5822" s="3" t="s">
        <v>117</v>
      </c>
      <c r="K5822" s="2">
        <v>1420</v>
      </c>
      <c r="L5822" s="3"/>
      <c r="M5822" s="3" t="s">
        <v>423</v>
      </c>
      <c r="N5822" s="3" t="s">
        <v>424</v>
      </c>
      <c r="O5822" s="3"/>
      <c r="P5822" s="3"/>
      <c r="Q5822" s="3"/>
      <c r="R5822" s="3">
        <v>0</v>
      </c>
      <c r="S5822" s="3">
        <v>1</v>
      </c>
      <c r="T5822" s="2">
        <v>98</v>
      </c>
      <c r="U5822" s="3">
        <v>45.882098515477722</v>
      </c>
      <c r="V5822" s="3">
        <v>527.81647575862087</v>
      </c>
      <c r="W5822" s="3">
        <v>69.239579649289851</v>
      </c>
      <c r="X5822" s="3">
        <v>176554.65943376074</v>
      </c>
      <c r="Y5822" s="3">
        <v>527.81647575862087</v>
      </c>
      <c r="Z5822" s="3">
        <v>69.239518438494343</v>
      </c>
      <c r="AA5822" s="3">
        <v>176554.65943376074</v>
      </c>
      <c r="AB5822">
        <f t="shared" si="148"/>
        <v>527.81647575862087</v>
      </c>
      <c r="AC5822">
        <f t="shared" si="149"/>
        <v>69.239518438494343</v>
      </c>
    </row>
    <row r="5823" spans="1:29" x14ac:dyDescent="0.25">
      <c r="A5823" s="2">
        <v>5822</v>
      </c>
      <c r="B5823" s="3" t="s">
        <v>414</v>
      </c>
      <c r="C5823" s="3" t="s">
        <v>110</v>
      </c>
      <c r="D5823" s="3" t="s">
        <v>435</v>
      </c>
      <c r="E5823" s="3" t="s">
        <v>436</v>
      </c>
      <c r="F5823" s="3">
        <v>0.36</v>
      </c>
      <c r="G5823" s="3">
        <v>0.53</v>
      </c>
      <c r="H5823" s="3" t="s">
        <v>424</v>
      </c>
      <c r="I5823" s="2">
        <v>1430</v>
      </c>
      <c r="J5823" s="3" t="s">
        <v>118</v>
      </c>
      <c r="K5823" s="2">
        <v>1430</v>
      </c>
      <c r="L5823" s="3"/>
      <c r="M5823" s="3" t="s">
        <v>423</v>
      </c>
      <c r="N5823" s="3" t="s">
        <v>424</v>
      </c>
      <c r="O5823" s="3"/>
      <c r="P5823" s="3"/>
      <c r="Q5823" s="3"/>
      <c r="R5823" s="3">
        <v>0</v>
      </c>
      <c r="S5823" s="3">
        <v>1</v>
      </c>
      <c r="T5823" s="2">
        <v>74</v>
      </c>
      <c r="U5823" s="3">
        <v>22.445866204902092</v>
      </c>
      <c r="V5823" s="3">
        <v>192.77670987944353</v>
      </c>
      <c r="W5823" s="3">
        <v>26.121634806050064</v>
      </c>
      <c r="X5823" s="3">
        <v>86863.216415675139</v>
      </c>
      <c r="Y5823" s="3">
        <v>192.77670987944353</v>
      </c>
      <c r="Z5823" s="3">
        <v>26.121611713390386</v>
      </c>
      <c r="AA5823" s="3">
        <v>86863.216415675139</v>
      </c>
      <c r="AB5823">
        <f t="shared" si="148"/>
        <v>192.77670987944353</v>
      </c>
      <c r="AC5823">
        <f t="shared" si="149"/>
        <v>26.121611713390386</v>
      </c>
    </row>
    <row r="5824" spans="1:29" x14ac:dyDescent="0.25">
      <c r="A5824" s="2">
        <v>5823</v>
      </c>
      <c r="B5824" s="3" t="s">
        <v>414</v>
      </c>
      <c r="C5824" s="3" t="s">
        <v>110</v>
      </c>
      <c r="D5824" s="3" t="s">
        <v>435</v>
      </c>
      <c r="E5824" s="3" t="s">
        <v>436</v>
      </c>
      <c r="F5824" s="3">
        <v>0.36</v>
      </c>
      <c r="G5824" s="3">
        <v>0.53</v>
      </c>
      <c r="H5824" s="3" t="s">
        <v>424</v>
      </c>
      <c r="I5824" s="2">
        <v>1450</v>
      </c>
      <c r="J5824" s="3" t="s">
        <v>119</v>
      </c>
      <c r="K5824" s="2">
        <v>1450</v>
      </c>
      <c r="L5824" s="3"/>
      <c r="M5824" s="3" t="s">
        <v>423</v>
      </c>
      <c r="N5824" s="3" t="s">
        <v>424</v>
      </c>
      <c r="O5824" s="3"/>
      <c r="P5824" s="3"/>
      <c r="Q5824" s="3"/>
      <c r="R5824" s="3">
        <v>0</v>
      </c>
      <c r="S5824" s="3">
        <v>1</v>
      </c>
      <c r="T5824" s="2">
        <v>44</v>
      </c>
      <c r="U5824" s="3">
        <v>15.963029572911974</v>
      </c>
      <c r="V5824" s="3">
        <v>138.71532428099371</v>
      </c>
      <c r="W5824" s="3">
        <v>18.754991105696469</v>
      </c>
      <c r="X5824" s="3">
        <v>62408.545378462259</v>
      </c>
      <c r="Y5824" s="3">
        <v>138.71532428099371</v>
      </c>
      <c r="Z5824" s="3">
        <v>18.754974525469787</v>
      </c>
      <c r="AA5824" s="3">
        <v>62408.545378462259</v>
      </c>
      <c r="AB5824">
        <f t="shared" si="148"/>
        <v>138.71532428099371</v>
      </c>
      <c r="AC5824">
        <f t="shared" si="149"/>
        <v>18.754974525469787</v>
      </c>
    </row>
    <row r="5825" spans="1:29" x14ac:dyDescent="0.25">
      <c r="A5825" s="2">
        <v>5824</v>
      </c>
      <c r="B5825" s="3" t="s">
        <v>414</v>
      </c>
      <c r="C5825" s="3" t="s">
        <v>110</v>
      </c>
      <c r="D5825" s="3" t="s">
        <v>435</v>
      </c>
      <c r="E5825" s="3" t="s">
        <v>436</v>
      </c>
      <c r="F5825" s="3">
        <v>0.36</v>
      </c>
      <c r="G5825" s="3">
        <v>0.53</v>
      </c>
      <c r="H5825" s="3" t="s">
        <v>424</v>
      </c>
      <c r="I5825" s="2">
        <v>1550</v>
      </c>
      <c r="J5825" s="3" t="s">
        <v>120</v>
      </c>
      <c r="K5825" s="2">
        <v>1550</v>
      </c>
      <c r="L5825" s="3"/>
      <c r="M5825" s="3" t="s">
        <v>423</v>
      </c>
      <c r="N5825" s="3" t="s">
        <v>424</v>
      </c>
      <c r="O5825" s="3"/>
      <c r="P5825" s="3"/>
      <c r="Q5825" s="3"/>
      <c r="R5825" s="3">
        <v>0</v>
      </c>
      <c r="S5825" s="3">
        <v>1</v>
      </c>
      <c r="T5825" s="2">
        <v>16</v>
      </c>
      <c r="U5825" s="3">
        <v>0.19299690904490252</v>
      </c>
      <c r="V5825" s="3">
        <v>1.2985858432761148</v>
      </c>
      <c r="W5825" s="3">
        <v>0.17281536445341153</v>
      </c>
      <c r="X5825" s="3">
        <v>661.50502073752023</v>
      </c>
      <c r="Y5825" s="3">
        <v>1.2985858432761148</v>
      </c>
      <c r="Z5825" s="3">
        <v>0.17281521167712385</v>
      </c>
      <c r="AA5825" s="3">
        <v>661.50502073752023</v>
      </c>
      <c r="AB5825">
        <f t="shared" si="148"/>
        <v>1.2985858432761148</v>
      </c>
      <c r="AC5825">
        <f t="shared" si="149"/>
        <v>0.17281521167712385</v>
      </c>
    </row>
    <row r="5826" spans="1:29" x14ac:dyDescent="0.25">
      <c r="A5826" s="2">
        <v>5825</v>
      </c>
      <c r="B5826" s="3" t="s">
        <v>414</v>
      </c>
      <c r="C5826" s="3" t="s">
        <v>110</v>
      </c>
      <c r="D5826" s="3" t="s">
        <v>435</v>
      </c>
      <c r="E5826" s="3" t="s">
        <v>436</v>
      </c>
      <c r="F5826" s="3">
        <v>0.36</v>
      </c>
      <c r="G5826" s="3">
        <v>0.53</v>
      </c>
      <c r="H5826" s="3" t="s">
        <v>424</v>
      </c>
      <c r="I5826" s="2">
        <v>1620</v>
      </c>
      <c r="J5826" s="3" t="s">
        <v>246</v>
      </c>
      <c r="K5826" s="2">
        <v>1620</v>
      </c>
      <c r="L5826" s="3"/>
      <c r="M5826" s="3" t="s">
        <v>423</v>
      </c>
      <c r="N5826" s="3" t="s">
        <v>424</v>
      </c>
      <c r="O5826" s="3"/>
      <c r="P5826" s="3"/>
      <c r="Q5826" s="3"/>
      <c r="R5826" s="3">
        <v>0</v>
      </c>
      <c r="S5826" s="3">
        <v>1</v>
      </c>
      <c r="T5826" s="2">
        <v>31</v>
      </c>
      <c r="U5826" s="3">
        <v>6.842997146188325</v>
      </c>
      <c r="V5826" s="3">
        <v>39.358934251487661</v>
      </c>
      <c r="W5826" s="3">
        <v>5.3816726638244798</v>
      </c>
      <c r="X5826" s="3">
        <v>19368.16008525723</v>
      </c>
      <c r="Y5826" s="3">
        <v>39.358934251487661</v>
      </c>
      <c r="Z5826" s="3">
        <v>5.3816679061921144</v>
      </c>
      <c r="AA5826" s="3">
        <v>19368.16008525723</v>
      </c>
      <c r="AB5826">
        <f t="shared" si="148"/>
        <v>39.358934251487661</v>
      </c>
      <c r="AC5826">
        <f t="shared" si="149"/>
        <v>5.3816679061921144</v>
      </c>
    </row>
    <row r="5827" spans="1:29" x14ac:dyDescent="0.25">
      <c r="A5827" s="2">
        <v>5826</v>
      </c>
      <c r="B5827" s="3" t="s">
        <v>414</v>
      </c>
      <c r="C5827" s="3" t="s">
        <v>110</v>
      </c>
      <c r="D5827" s="3" t="s">
        <v>435</v>
      </c>
      <c r="E5827" s="3" t="s">
        <v>436</v>
      </c>
      <c r="F5827" s="3">
        <v>0.36</v>
      </c>
      <c r="G5827" s="3">
        <v>0.53</v>
      </c>
      <c r="H5827" s="3" t="s">
        <v>424</v>
      </c>
      <c r="I5827" s="2">
        <v>1700</v>
      </c>
      <c r="J5827" s="3" t="s">
        <v>121</v>
      </c>
      <c r="K5827" s="2">
        <v>1700</v>
      </c>
      <c r="L5827" s="3"/>
      <c r="M5827" s="3" t="s">
        <v>423</v>
      </c>
      <c r="N5827" s="3" t="s">
        <v>424</v>
      </c>
      <c r="O5827" s="3"/>
      <c r="P5827" s="3"/>
      <c r="Q5827" s="3"/>
      <c r="R5827" s="3">
        <v>0</v>
      </c>
      <c r="S5827" s="3">
        <v>1</v>
      </c>
      <c r="T5827" s="2">
        <v>5</v>
      </c>
      <c r="U5827" s="3">
        <v>0.24581600351440619</v>
      </c>
      <c r="V5827" s="3">
        <v>1.7466282510855473</v>
      </c>
      <c r="W5827" s="3">
        <v>0.20683500499483259</v>
      </c>
      <c r="X5827" s="3">
        <v>832.65755434708433</v>
      </c>
      <c r="Y5827" s="3">
        <v>1.7466282510855473</v>
      </c>
      <c r="Z5827" s="3">
        <v>0.20683482214370488</v>
      </c>
      <c r="AA5827" s="3">
        <v>832.65755434708433</v>
      </c>
      <c r="AB5827">
        <f t="shared" si="148"/>
        <v>1.7466282510855473</v>
      </c>
      <c r="AC5827">
        <f t="shared" si="149"/>
        <v>0.20683482214370488</v>
      </c>
    </row>
    <row r="5828" spans="1:29" x14ac:dyDescent="0.25">
      <c r="A5828" s="2">
        <v>5827</v>
      </c>
      <c r="B5828" s="3" t="s">
        <v>414</v>
      </c>
      <c r="C5828" s="3" t="s">
        <v>110</v>
      </c>
      <c r="D5828" s="3" t="s">
        <v>435</v>
      </c>
      <c r="E5828" s="3" t="s">
        <v>436</v>
      </c>
      <c r="F5828" s="3">
        <v>0.36</v>
      </c>
      <c r="G5828" s="3">
        <v>0.53</v>
      </c>
      <c r="H5828" s="3" t="s">
        <v>424</v>
      </c>
      <c r="I5828" s="2">
        <v>1720</v>
      </c>
      <c r="J5828" s="3" t="s">
        <v>123</v>
      </c>
      <c r="K5828" s="2">
        <v>1720</v>
      </c>
      <c r="L5828" s="3"/>
      <c r="M5828" s="3" t="s">
        <v>423</v>
      </c>
      <c r="N5828" s="3" t="s">
        <v>424</v>
      </c>
      <c r="O5828" s="3"/>
      <c r="P5828" s="3"/>
      <c r="Q5828" s="3"/>
      <c r="R5828" s="3">
        <v>0</v>
      </c>
      <c r="S5828" s="3">
        <v>1</v>
      </c>
      <c r="T5828" s="2">
        <v>47</v>
      </c>
      <c r="U5828" s="3">
        <v>19.079755817420509</v>
      </c>
      <c r="V5828" s="3">
        <v>151.3475185019017</v>
      </c>
      <c r="W5828" s="3">
        <v>20.41811273380609</v>
      </c>
      <c r="X5828" s="3">
        <v>73172.674354817907</v>
      </c>
      <c r="Y5828" s="3">
        <v>151.3475185019017</v>
      </c>
      <c r="Z5828" s="3">
        <v>20.418094683307643</v>
      </c>
      <c r="AA5828" s="3">
        <v>73172.674354817907</v>
      </c>
      <c r="AB5828">
        <f t="shared" si="148"/>
        <v>151.3475185019017</v>
      </c>
      <c r="AC5828">
        <f t="shared" si="149"/>
        <v>20.418094683307643</v>
      </c>
    </row>
    <row r="5829" spans="1:29" x14ac:dyDescent="0.25">
      <c r="A5829" s="2">
        <v>5828</v>
      </c>
      <c r="B5829" s="3" t="s">
        <v>414</v>
      </c>
      <c r="C5829" s="3" t="s">
        <v>110</v>
      </c>
      <c r="D5829" s="3" t="s">
        <v>435</v>
      </c>
      <c r="E5829" s="3" t="s">
        <v>436</v>
      </c>
      <c r="F5829" s="3">
        <v>0.36</v>
      </c>
      <c r="G5829" s="3">
        <v>0.53</v>
      </c>
      <c r="H5829" s="3" t="s">
        <v>424</v>
      </c>
      <c r="I5829" s="2">
        <v>1750</v>
      </c>
      <c r="J5829" s="3" t="s">
        <v>51</v>
      </c>
      <c r="K5829" s="2">
        <v>1750</v>
      </c>
      <c r="L5829" s="3"/>
      <c r="M5829" s="3" t="s">
        <v>423</v>
      </c>
      <c r="N5829" s="3" t="s">
        <v>424</v>
      </c>
      <c r="O5829" s="3"/>
      <c r="P5829" s="3"/>
      <c r="Q5829" s="3"/>
      <c r="R5829" s="3">
        <v>0</v>
      </c>
      <c r="S5829" s="3">
        <v>1</v>
      </c>
      <c r="T5829" s="2">
        <v>779</v>
      </c>
      <c r="U5829" s="3">
        <v>315.70658067773661</v>
      </c>
      <c r="V5829" s="3">
        <v>2454.2796239148092</v>
      </c>
      <c r="W5829" s="3">
        <v>332.99416722478946</v>
      </c>
      <c r="X5829" s="3">
        <v>1217903.7510409036</v>
      </c>
      <c r="Y5829" s="3">
        <v>2454.2796239148092</v>
      </c>
      <c r="Z5829" s="3">
        <v>332.99387284348342</v>
      </c>
      <c r="AA5829" s="3">
        <v>1217903.7510409036</v>
      </c>
      <c r="AB5829">
        <f t="shared" si="148"/>
        <v>2454.2796239148092</v>
      </c>
      <c r="AC5829">
        <f t="shared" si="149"/>
        <v>332.99387284348342</v>
      </c>
    </row>
    <row r="5830" spans="1:29" x14ac:dyDescent="0.25">
      <c r="A5830" s="2">
        <v>5829</v>
      </c>
      <c r="B5830" s="3" t="s">
        <v>414</v>
      </c>
      <c r="C5830" s="3" t="s">
        <v>110</v>
      </c>
      <c r="D5830" s="3" t="s">
        <v>435</v>
      </c>
      <c r="E5830" s="3" t="s">
        <v>436</v>
      </c>
      <c r="F5830" s="3">
        <v>0.36</v>
      </c>
      <c r="G5830" s="3">
        <v>0.53</v>
      </c>
      <c r="H5830" s="3" t="s">
        <v>424</v>
      </c>
      <c r="I5830" s="2">
        <v>8110</v>
      </c>
      <c r="J5830" s="3" t="s">
        <v>128</v>
      </c>
      <c r="K5830" s="2">
        <v>8110</v>
      </c>
      <c r="L5830" s="3"/>
      <c r="M5830" s="3" t="s">
        <v>423</v>
      </c>
      <c r="N5830" s="3" t="s">
        <v>424</v>
      </c>
      <c r="O5830" s="3"/>
      <c r="P5830" s="3"/>
      <c r="Q5830" s="3"/>
      <c r="R5830" s="3">
        <v>0</v>
      </c>
      <c r="S5830" s="3">
        <v>1</v>
      </c>
      <c r="T5830" s="2">
        <v>436</v>
      </c>
      <c r="U5830" s="3">
        <v>130.69377799066825</v>
      </c>
      <c r="V5830" s="3">
        <v>1049.5610086998915</v>
      </c>
      <c r="W5830" s="3">
        <v>141.58153311570328</v>
      </c>
      <c r="X5830" s="3">
        <v>506308.72567560221</v>
      </c>
      <c r="Y5830" s="3">
        <v>1049.5610086998915</v>
      </c>
      <c r="Z5830" s="3">
        <v>141.58140795147898</v>
      </c>
      <c r="AA5830" s="3">
        <v>506308.72567560221</v>
      </c>
      <c r="AB5830">
        <f t="shared" si="148"/>
        <v>1049.5610086998915</v>
      </c>
      <c r="AC5830">
        <f t="shared" si="149"/>
        <v>141.58140795147898</v>
      </c>
    </row>
    <row r="5831" spans="1:29" x14ac:dyDescent="0.25">
      <c r="A5831" s="2">
        <v>5830</v>
      </c>
      <c r="B5831" s="3" t="s">
        <v>414</v>
      </c>
      <c r="C5831" s="3" t="s">
        <v>110</v>
      </c>
      <c r="D5831" s="3" t="s">
        <v>435</v>
      </c>
      <c r="E5831" s="3" t="s">
        <v>436</v>
      </c>
      <c r="F5831" s="3">
        <v>0.36</v>
      </c>
      <c r="G5831" s="3">
        <v>0.53</v>
      </c>
      <c r="H5831" s="3" t="s">
        <v>424</v>
      </c>
      <c r="I5831" s="2">
        <v>8120</v>
      </c>
      <c r="J5831" s="3" t="s">
        <v>56</v>
      </c>
      <c r="K5831" s="2">
        <v>8120</v>
      </c>
      <c r="L5831" s="3"/>
      <c r="M5831" s="3" t="s">
        <v>423</v>
      </c>
      <c r="N5831" s="3" t="s">
        <v>424</v>
      </c>
      <c r="O5831" s="3"/>
      <c r="P5831" s="3"/>
      <c r="Q5831" s="3"/>
      <c r="R5831" s="3">
        <v>0</v>
      </c>
      <c r="S5831" s="3">
        <v>1</v>
      </c>
      <c r="T5831" s="2">
        <v>64</v>
      </c>
      <c r="U5831" s="3">
        <v>14.544512003438244</v>
      </c>
      <c r="V5831" s="3">
        <v>75.80082263432368</v>
      </c>
      <c r="W5831" s="3">
        <v>9.9342482074653233</v>
      </c>
      <c r="X5831" s="3">
        <v>35383.580847023637</v>
      </c>
      <c r="Y5831" s="3">
        <v>75.80082263432368</v>
      </c>
      <c r="Z5831" s="3">
        <v>9.9342394251584469</v>
      </c>
      <c r="AA5831" s="3">
        <v>35383.580847023637</v>
      </c>
      <c r="AB5831">
        <f t="shared" si="148"/>
        <v>75.80082263432368</v>
      </c>
      <c r="AC5831">
        <f t="shared" si="149"/>
        <v>9.9342394251584469</v>
      </c>
    </row>
    <row r="5832" spans="1:29" x14ac:dyDescent="0.25">
      <c r="A5832" s="2">
        <v>5831</v>
      </c>
      <c r="B5832" s="3" t="s">
        <v>414</v>
      </c>
      <c r="C5832" s="3" t="s">
        <v>110</v>
      </c>
      <c r="D5832" s="3" t="s">
        <v>435</v>
      </c>
      <c r="E5832" s="3" t="s">
        <v>436</v>
      </c>
      <c r="F5832" s="3">
        <v>0.36</v>
      </c>
      <c r="G5832" s="3">
        <v>0.53</v>
      </c>
      <c r="H5832" s="3" t="s">
        <v>424</v>
      </c>
      <c r="I5832" s="2">
        <v>8140</v>
      </c>
      <c r="J5832" s="3" t="s">
        <v>57</v>
      </c>
      <c r="K5832" s="2">
        <v>8140</v>
      </c>
      <c r="L5832" s="3"/>
      <c r="M5832" s="3" t="s">
        <v>423</v>
      </c>
      <c r="N5832" s="3" t="s">
        <v>424</v>
      </c>
      <c r="O5832" s="3"/>
      <c r="P5832" s="3"/>
      <c r="Q5832" s="3"/>
      <c r="R5832" s="3">
        <v>0</v>
      </c>
      <c r="S5832" s="3">
        <v>1</v>
      </c>
      <c r="T5832" s="2">
        <v>54</v>
      </c>
      <c r="U5832" s="3">
        <v>3.3356252852797228</v>
      </c>
      <c r="V5832" s="3">
        <v>28.652986939554321</v>
      </c>
      <c r="W5832" s="3">
        <v>3.780232244818297</v>
      </c>
      <c r="X5832" s="3">
        <v>12663.594887764821</v>
      </c>
      <c r="Y5832" s="3">
        <v>28.652986939554321</v>
      </c>
      <c r="Z5832" s="3">
        <v>3.7802289029288123</v>
      </c>
      <c r="AA5832" s="3">
        <v>12663.594887764821</v>
      </c>
      <c r="AB5832">
        <f t="shared" si="148"/>
        <v>28.652986939554321</v>
      </c>
      <c r="AC5832">
        <f t="shared" si="149"/>
        <v>3.7802289029288123</v>
      </c>
    </row>
    <row r="5833" spans="1:29" x14ac:dyDescent="0.25">
      <c r="A5833" s="2">
        <v>5832</v>
      </c>
      <c r="B5833" s="3" t="s">
        <v>414</v>
      </c>
      <c r="C5833" s="3" t="s">
        <v>110</v>
      </c>
      <c r="D5833" s="3" t="s">
        <v>435</v>
      </c>
      <c r="E5833" s="3" t="s">
        <v>436</v>
      </c>
      <c r="F5833" s="3">
        <v>0.36</v>
      </c>
      <c r="G5833" s="3">
        <v>0.53</v>
      </c>
      <c r="H5833" s="3" t="s">
        <v>424</v>
      </c>
      <c r="I5833" s="2">
        <v>8180</v>
      </c>
      <c r="J5833" s="3" t="s">
        <v>155</v>
      </c>
      <c r="K5833" s="2">
        <v>8180</v>
      </c>
      <c r="L5833" s="3"/>
      <c r="M5833" s="3" t="s">
        <v>423</v>
      </c>
      <c r="N5833" s="3" t="s">
        <v>424</v>
      </c>
      <c r="O5833" s="3"/>
      <c r="P5833" s="3"/>
      <c r="Q5833" s="3"/>
      <c r="R5833" s="3">
        <v>0</v>
      </c>
      <c r="S5833" s="3">
        <v>1</v>
      </c>
      <c r="T5833" s="2">
        <v>106</v>
      </c>
      <c r="U5833" s="3">
        <v>44.629279428654286</v>
      </c>
      <c r="V5833" s="3">
        <v>510.22961152302139</v>
      </c>
      <c r="W5833" s="3">
        <v>67.097894245934071</v>
      </c>
      <c r="X5833" s="3">
        <v>169731.98579628248</v>
      </c>
      <c r="Y5833" s="3">
        <v>510.22961152302139</v>
      </c>
      <c r="Z5833" s="3">
        <v>67.097834928481447</v>
      </c>
      <c r="AA5833" s="3">
        <v>169731.98579628248</v>
      </c>
      <c r="AB5833">
        <f t="shared" si="148"/>
        <v>510.22961152302139</v>
      </c>
      <c r="AC5833">
        <f t="shared" si="149"/>
        <v>67.097834928481447</v>
      </c>
    </row>
    <row r="5834" spans="1:29" x14ac:dyDescent="0.25">
      <c r="A5834" s="2">
        <v>5833</v>
      </c>
      <c r="B5834" s="3" t="s">
        <v>414</v>
      </c>
      <c r="C5834" s="3" t="s">
        <v>110</v>
      </c>
      <c r="D5834" s="3" t="s">
        <v>435</v>
      </c>
      <c r="E5834" s="3" t="s">
        <v>436</v>
      </c>
      <c r="F5834" s="3">
        <v>0.36</v>
      </c>
      <c r="G5834" s="3">
        <v>0.53</v>
      </c>
      <c r="H5834" s="3" t="s">
        <v>424</v>
      </c>
      <c r="I5834" s="2">
        <v>8370</v>
      </c>
      <c r="J5834" s="3" t="s">
        <v>68</v>
      </c>
      <c r="K5834" s="2">
        <v>8370</v>
      </c>
      <c r="L5834" s="3"/>
      <c r="M5834" s="3" t="s">
        <v>423</v>
      </c>
      <c r="N5834" s="3" t="s">
        <v>424</v>
      </c>
      <c r="O5834" s="3"/>
      <c r="P5834" s="3"/>
      <c r="Q5834" s="3"/>
      <c r="R5834" s="3">
        <v>0</v>
      </c>
      <c r="S5834" s="3">
        <v>1</v>
      </c>
      <c r="T5834" s="2">
        <v>16</v>
      </c>
      <c r="U5834" s="3">
        <v>2.7078010766306431</v>
      </c>
      <c r="V5834" s="3">
        <v>0.72346213070053778</v>
      </c>
      <c r="W5834" s="3">
        <v>6.8025039360321699E-2</v>
      </c>
      <c r="X5834" s="3">
        <v>3177.9065214879574</v>
      </c>
      <c r="Y5834" s="3">
        <v>0.72346213070053778</v>
      </c>
      <c r="Z5834" s="3">
        <v>6.8024979223232362E-2</v>
      </c>
      <c r="AA5834" s="3">
        <v>3177.9065214879574</v>
      </c>
      <c r="AB5834">
        <f t="shared" si="148"/>
        <v>0.72346213070053778</v>
      </c>
      <c r="AC5834">
        <f t="shared" si="149"/>
        <v>6.8024979223232362E-2</v>
      </c>
    </row>
    <row r="5835" spans="1:29" x14ac:dyDescent="0.25">
      <c r="A5835" s="2">
        <v>5834</v>
      </c>
      <c r="B5835" s="3" t="s">
        <v>414</v>
      </c>
      <c r="C5835" s="3" t="s">
        <v>110</v>
      </c>
      <c r="D5835" s="3" t="s">
        <v>435</v>
      </c>
      <c r="E5835" s="3" t="s">
        <v>436</v>
      </c>
      <c r="F5835" s="3">
        <v>0.36</v>
      </c>
      <c r="G5835" s="3">
        <v>0.53</v>
      </c>
      <c r="H5835" s="3" t="s">
        <v>60</v>
      </c>
      <c r="I5835" s="2">
        <v>1100</v>
      </c>
      <c r="J5835" s="3" t="s">
        <v>42</v>
      </c>
      <c r="K5835" s="2">
        <v>1100</v>
      </c>
      <c r="L5835" s="3"/>
      <c r="M5835" s="3" t="s">
        <v>65</v>
      </c>
      <c r="N5835" s="3" t="s">
        <v>60</v>
      </c>
      <c r="O5835" s="3"/>
      <c r="P5835" s="3"/>
      <c r="Q5835" s="3"/>
      <c r="R5835" s="3">
        <v>0</v>
      </c>
      <c r="S5835" s="3">
        <v>1</v>
      </c>
      <c r="T5835" s="2">
        <v>110</v>
      </c>
      <c r="U5835" s="3">
        <v>3.4155735989431433</v>
      </c>
      <c r="V5835" s="3">
        <v>27.166042052806112</v>
      </c>
      <c r="W5835" s="3">
        <v>3.7411703960163956</v>
      </c>
      <c r="X5835" s="3">
        <v>12206.746847559954</v>
      </c>
      <c r="Y5835" s="3">
        <v>27.166042052806112</v>
      </c>
      <c r="Z5835" s="3">
        <v>3.7411670886592812</v>
      </c>
      <c r="AA5835" s="3">
        <v>12206.746847559954</v>
      </c>
      <c r="AB5835">
        <f t="shared" si="148"/>
        <v>27.166042052806112</v>
      </c>
      <c r="AC5835">
        <f t="shared" si="149"/>
        <v>3.7411670886592812</v>
      </c>
    </row>
    <row r="5836" spans="1:29" x14ac:dyDescent="0.25">
      <c r="A5836" s="2">
        <v>5835</v>
      </c>
      <c r="B5836" s="3" t="s">
        <v>414</v>
      </c>
      <c r="C5836" s="3" t="s">
        <v>110</v>
      </c>
      <c r="D5836" s="3" t="s">
        <v>435</v>
      </c>
      <c r="E5836" s="3" t="s">
        <v>436</v>
      </c>
      <c r="F5836" s="3">
        <v>0.36</v>
      </c>
      <c r="G5836" s="3">
        <v>0.53</v>
      </c>
      <c r="H5836" s="3" t="s">
        <v>60</v>
      </c>
      <c r="I5836" s="2">
        <v>1180</v>
      </c>
      <c r="J5836" s="3" t="s">
        <v>43</v>
      </c>
      <c r="K5836" s="2">
        <v>1180</v>
      </c>
      <c r="L5836" s="3"/>
      <c r="M5836" s="3" t="s">
        <v>65</v>
      </c>
      <c r="N5836" s="3" t="s">
        <v>60</v>
      </c>
      <c r="O5836" s="3"/>
      <c r="P5836" s="3"/>
      <c r="Q5836" s="3"/>
      <c r="R5836" s="3">
        <v>0</v>
      </c>
      <c r="S5836" s="3">
        <v>1</v>
      </c>
      <c r="T5836" s="2">
        <v>8</v>
      </c>
      <c r="U5836" s="3">
        <v>0.27666828938451088</v>
      </c>
      <c r="V5836" s="3">
        <v>2.4761122114867025</v>
      </c>
      <c r="W5836" s="3">
        <v>0.33660816571762886</v>
      </c>
      <c r="X5836" s="3">
        <v>1008.6593807682991</v>
      </c>
      <c r="Y5836" s="3">
        <v>2.4761122114867025</v>
      </c>
      <c r="Z5836" s="3">
        <v>0.33660786814139126</v>
      </c>
      <c r="AA5836" s="3">
        <v>1008.6593807682991</v>
      </c>
      <c r="AB5836">
        <f t="shared" si="148"/>
        <v>2.4761122114867025</v>
      </c>
      <c r="AC5836">
        <f t="shared" si="149"/>
        <v>0.33660786814139126</v>
      </c>
    </row>
    <row r="5837" spans="1:29" x14ac:dyDescent="0.25">
      <c r="A5837" s="2">
        <v>5836</v>
      </c>
      <c r="B5837" s="3" t="s">
        <v>414</v>
      </c>
      <c r="C5837" s="3" t="s">
        <v>110</v>
      </c>
      <c r="D5837" s="3" t="s">
        <v>435</v>
      </c>
      <c r="E5837" s="3" t="s">
        <v>436</v>
      </c>
      <c r="F5837" s="3">
        <v>0.36</v>
      </c>
      <c r="G5837" s="3">
        <v>0.53</v>
      </c>
      <c r="H5837" s="3" t="s">
        <v>60</v>
      </c>
      <c r="I5837" s="2">
        <v>1200</v>
      </c>
      <c r="J5837" s="3" t="s">
        <v>45</v>
      </c>
      <c r="K5837" s="2">
        <v>1200</v>
      </c>
      <c r="L5837" s="3"/>
      <c r="M5837" s="3" t="s">
        <v>65</v>
      </c>
      <c r="N5837" s="3" t="s">
        <v>60</v>
      </c>
      <c r="O5837" s="3"/>
      <c r="P5837" s="3"/>
      <c r="Q5837" s="3"/>
      <c r="R5837" s="3">
        <v>0</v>
      </c>
      <c r="S5837" s="3">
        <v>1</v>
      </c>
      <c r="T5837" s="2">
        <v>80</v>
      </c>
      <c r="U5837" s="3">
        <v>4.3245398740018315</v>
      </c>
      <c r="V5837" s="3">
        <v>39.360844467213305</v>
      </c>
      <c r="W5837" s="3">
        <v>5.7080898980728056</v>
      </c>
      <c r="X5837" s="3">
        <v>16046.134007420746</v>
      </c>
      <c r="Y5837" s="3">
        <v>39.360844467213305</v>
      </c>
      <c r="Z5837" s="3">
        <v>5.7080848518734255</v>
      </c>
      <c r="AA5837" s="3">
        <v>16046.134007420746</v>
      </c>
      <c r="AB5837">
        <f t="shared" si="148"/>
        <v>39.360844467213305</v>
      </c>
      <c r="AC5837">
        <f t="shared" si="149"/>
        <v>5.7080848518734255</v>
      </c>
    </row>
    <row r="5838" spans="1:29" x14ac:dyDescent="0.25">
      <c r="A5838" s="2">
        <v>5837</v>
      </c>
      <c r="B5838" s="3" t="s">
        <v>414</v>
      </c>
      <c r="C5838" s="3" t="s">
        <v>110</v>
      </c>
      <c r="D5838" s="3" t="s">
        <v>435</v>
      </c>
      <c r="E5838" s="3" t="s">
        <v>436</v>
      </c>
      <c r="F5838" s="3">
        <v>0.36</v>
      </c>
      <c r="G5838" s="3">
        <v>0.53</v>
      </c>
      <c r="H5838" s="3" t="s">
        <v>60</v>
      </c>
      <c r="I5838" s="2">
        <v>1200</v>
      </c>
      <c r="J5838" s="3" t="s">
        <v>45</v>
      </c>
      <c r="K5838" s="2">
        <v>1200</v>
      </c>
      <c r="L5838" s="3"/>
      <c r="M5838" s="3" t="s">
        <v>440</v>
      </c>
      <c r="N5838" s="3" t="s">
        <v>60</v>
      </c>
      <c r="O5838" s="3"/>
      <c r="P5838" s="3"/>
      <c r="Q5838" s="3"/>
      <c r="R5838" s="3">
        <v>0</v>
      </c>
      <c r="S5838" s="3">
        <v>1</v>
      </c>
      <c r="T5838" s="2">
        <v>59</v>
      </c>
      <c r="U5838" s="3">
        <v>3.8595599517746129</v>
      </c>
      <c r="V5838" s="3">
        <v>34.852693030731935</v>
      </c>
      <c r="W5838" s="3">
        <v>4.9060611891885433</v>
      </c>
      <c r="X5838" s="3">
        <v>14749.870790875853</v>
      </c>
      <c r="Y5838" s="3">
        <v>34.852693030731935</v>
      </c>
      <c r="Z5838" s="3">
        <v>4.9060568520173753</v>
      </c>
      <c r="AA5838" s="3">
        <v>14749.870790875853</v>
      </c>
      <c r="AB5838">
        <f t="shared" si="148"/>
        <v>34.852693030731935</v>
      </c>
      <c r="AC5838">
        <f t="shared" si="149"/>
        <v>4.9060568520173753</v>
      </c>
    </row>
    <row r="5839" spans="1:29" x14ac:dyDescent="0.25">
      <c r="A5839" s="2">
        <v>5838</v>
      </c>
      <c r="B5839" s="3" t="s">
        <v>414</v>
      </c>
      <c r="C5839" s="3" t="s">
        <v>110</v>
      </c>
      <c r="D5839" s="3" t="s">
        <v>435</v>
      </c>
      <c r="E5839" s="3" t="s">
        <v>436</v>
      </c>
      <c r="F5839" s="3">
        <v>0.36</v>
      </c>
      <c r="G5839" s="3">
        <v>0.53</v>
      </c>
      <c r="H5839" s="3" t="s">
        <v>60</v>
      </c>
      <c r="I5839" s="2">
        <v>1210</v>
      </c>
      <c r="J5839" s="3" t="s">
        <v>46</v>
      </c>
      <c r="K5839" s="2">
        <v>1210</v>
      </c>
      <c r="L5839" s="3"/>
      <c r="M5839" s="3" t="s">
        <v>65</v>
      </c>
      <c r="N5839" s="3" t="s">
        <v>60</v>
      </c>
      <c r="O5839" s="3"/>
      <c r="P5839" s="3"/>
      <c r="Q5839" s="3"/>
      <c r="R5839" s="3">
        <v>0</v>
      </c>
      <c r="S5839" s="3">
        <v>1</v>
      </c>
      <c r="T5839" s="2">
        <v>131</v>
      </c>
      <c r="U5839" s="3">
        <v>0.66809623339806579</v>
      </c>
      <c r="V5839" s="3">
        <v>6.2932649230857471</v>
      </c>
      <c r="W5839" s="3">
        <v>0.90558855756140466</v>
      </c>
      <c r="X5839" s="3">
        <v>2532.9540029215091</v>
      </c>
      <c r="Y5839" s="3">
        <v>6.2932649230857471</v>
      </c>
      <c r="Z5839" s="3">
        <v>0.90558775698178873</v>
      </c>
      <c r="AA5839" s="3">
        <v>2532.9540029215091</v>
      </c>
      <c r="AB5839">
        <f t="shared" si="148"/>
        <v>6.2932649230857471</v>
      </c>
      <c r="AC5839">
        <f t="shared" si="149"/>
        <v>0.90558775698178873</v>
      </c>
    </row>
    <row r="5840" spans="1:29" x14ac:dyDescent="0.25">
      <c r="A5840" s="2">
        <v>5839</v>
      </c>
      <c r="B5840" s="3" t="s">
        <v>414</v>
      </c>
      <c r="C5840" s="3" t="s">
        <v>110</v>
      </c>
      <c r="D5840" s="3" t="s">
        <v>435</v>
      </c>
      <c r="E5840" s="3" t="s">
        <v>436</v>
      </c>
      <c r="F5840" s="3">
        <v>0.36</v>
      </c>
      <c r="G5840" s="3">
        <v>0.53</v>
      </c>
      <c r="H5840" s="3" t="s">
        <v>60</v>
      </c>
      <c r="I5840" s="2">
        <v>1210</v>
      </c>
      <c r="J5840" s="3" t="s">
        <v>46</v>
      </c>
      <c r="K5840" s="2">
        <v>1210</v>
      </c>
      <c r="L5840" s="3"/>
      <c r="M5840" s="3" t="s">
        <v>440</v>
      </c>
      <c r="N5840" s="3" t="s">
        <v>60</v>
      </c>
      <c r="O5840" s="3"/>
      <c r="P5840" s="3"/>
      <c r="Q5840" s="3"/>
      <c r="R5840" s="3">
        <v>0</v>
      </c>
      <c r="S5840" s="3">
        <v>1</v>
      </c>
      <c r="T5840" s="2">
        <v>34</v>
      </c>
      <c r="U5840" s="3">
        <v>8.7037865537324954E-2</v>
      </c>
      <c r="V5840" s="3">
        <v>0.85845765712634448</v>
      </c>
      <c r="W5840" s="3">
        <v>0.11993124744668587</v>
      </c>
      <c r="X5840" s="3">
        <v>338.79971582629213</v>
      </c>
      <c r="Y5840" s="3">
        <v>0.85845765712634448</v>
      </c>
      <c r="Z5840" s="3">
        <v>0.11993114142225435</v>
      </c>
      <c r="AA5840" s="3">
        <v>338.79971582629213</v>
      </c>
      <c r="AB5840">
        <f t="shared" ref="AB5840:AB5903" si="150">Y5840</f>
        <v>0.85845765712634448</v>
      </c>
      <c r="AC5840">
        <f t="shared" ref="AC5840:AC5903" si="151">Z5840</f>
        <v>0.11993114142225435</v>
      </c>
    </row>
    <row r="5841" spans="1:29" x14ac:dyDescent="0.25">
      <c r="A5841" s="2">
        <v>5840</v>
      </c>
      <c r="B5841" s="3" t="s">
        <v>414</v>
      </c>
      <c r="C5841" s="3" t="s">
        <v>110</v>
      </c>
      <c r="D5841" s="3" t="s">
        <v>435</v>
      </c>
      <c r="E5841" s="3" t="s">
        <v>436</v>
      </c>
      <c r="F5841" s="3">
        <v>0.36</v>
      </c>
      <c r="G5841" s="3">
        <v>0.53</v>
      </c>
      <c r="H5841" s="3" t="s">
        <v>60</v>
      </c>
      <c r="I5841" s="2">
        <v>1300</v>
      </c>
      <c r="J5841" s="3" t="s">
        <v>114</v>
      </c>
      <c r="K5841" s="2">
        <v>1300</v>
      </c>
      <c r="L5841" s="3"/>
      <c r="M5841" s="3" t="s">
        <v>65</v>
      </c>
      <c r="N5841" s="3" t="s">
        <v>60</v>
      </c>
      <c r="O5841" s="3"/>
      <c r="P5841" s="3"/>
      <c r="Q5841" s="3"/>
      <c r="R5841" s="3">
        <v>0</v>
      </c>
      <c r="S5841" s="3">
        <v>1</v>
      </c>
      <c r="T5841" s="2">
        <v>138</v>
      </c>
      <c r="U5841" s="3">
        <v>2.5656545731381297</v>
      </c>
      <c r="V5841" s="3">
        <v>25.635968071035563</v>
      </c>
      <c r="W5841" s="3">
        <v>4.3109112437351707</v>
      </c>
      <c r="X5841" s="3">
        <v>9885.2389406534458</v>
      </c>
      <c r="Y5841" s="3">
        <v>25.635968071035563</v>
      </c>
      <c r="Z5841" s="3">
        <v>4.3109074327024057</v>
      </c>
      <c r="AA5841" s="3">
        <v>9885.2389406534458</v>
      </c>
      <c r="AB5841">
        <f t="shared" si="150"/>
        <v>25.635968071035563</v>
      </c>
      <c r="AC5841">
        <f t="shared" si="151"/>
        <v>4.3109074327024057</v>
      </c>
    </row>
    <row r="5842" spans="1:29" x14ac:dyDescent="0.25">
      <c r="A5842" s="2">
        <v>5841</v>
      </c>
      <c r="B5842" s="3" t="s">
        <v>414</v>
      </c>
      <c r="C5842" s="3" t="s">
        <v>110</v>
      </c>
      <c r="D5842" s="3" t="s">
        <v>435</v>
      </c>
      <c r="E5842" s="3" t="s">
        <v>436</v>
      </c>
      <c r="F5842" s="3">
        <v>0.36</v>
      </c>
      <c r="G5842" s="3">
        <v>0.53</v>
      </c>
      <c r="H5842" s="3" t="s">
        <v>60</v>
      </c>
      <c r="I5842" s="2">
        <v>1320</v>
      </c>
      <c r="J5842" s="3" t="s">
        <v>115</v>
      </c>
      <c r="K5842" s="2">
        <v>1320</v>
      </c>
      <c r="L5842" s="3"/>
      <c r="M5842" s="3" t="s">
        <v>65</v>
      </c>
      <c r="N5842" s="3" t="s">
        <v>60</v>
      </c>
      <c r="O5842" s="3"/>
      <c r="P5842" s="3"/>
      <c r="Q5842" s="3"/>
      <c r="R5842" s="3">
        <v>0</v>
      </c>
      <c r="S5842" s="3">
        <v>1</v>
      </c>
      <c r="T5842" s="2">
        <v>41</v>
      </c>
      <c r="U5842" s="3">
        <v>0.72373270008176704</v>
      </c>
      <c r="V5842" s="3">
        <v>7.7623550123768013</v>
      </c>
      <c r="W5842" s="3">
        <v>1.3408347340410172</v>
      </c>
      <c r="X5842" s="3">
        <v>2847.3463703513644</v>
      </c>
      <c r="Y5842" s="3">
        <v>7.7623550123768013</v>
      </c>
      <c r="Z5842" s="3">
        <v>1.340833548684877</v>
      </c>
      <c r="AA5842" s="3">
        <v>2847.3463703513644</v>
      </c>
      <c r="AB5842">
        <f t="shared" si="150"/>
        <v>7.7623550123768013</v>
      </c>
      <c r="AC5842">
        <f t="shared" si="151"/>
        <v>1.340833548684877</v>
      </c>
    </row>
    <row r="5843" spans="1:29" x14ac:dyDescent="0.25">
      <c r="A5843" s="2">
        <v>5842</v>
      </c>
      <c r="B5843" s="3" t="s">
        <v>414</v>
      </c>
      <c r="C5843" s="3" t="s">
        <v>110</v>
      </c>
      <c r="D5843" s="3" t="s">
        <v>435</v>
      </c>
      <c r="E5843" s="3" t="s">
        <v>436</v>
      </c>
      <c r="F5843" s="3">
        <v>0.36</v>
      </c>
      <c r="G5843" s="3">
        <v>0.53</v>
      </c>
      <c r="H5843" s="3" t="s">
        <v>60</v>
      </c>
      <c r="I5843" s="2">
        <v>1330</v>
      </c>
      <c r="J5843" s="3" t="s">
        <v>47</v>
      </c>
      <c r="K5843" s="2">
        <v>1330</v>
      </c>
      <c r="L5843" s="3"/>
      <c r="M5843" s="3" t="s">
        <v>65</v>
      </c>
      <c r="N5843" s="3" t="s">
        <v>60</v>
      </c>
      <c r="O5843" s="3"/>
      <c r="P5843" s="3"/>
      <c r="Q5843" s="3"/>
      <c r="R5843" s="3">
        <v>0</v>
      </c>
      <c r="S5843" s="3">
        <v>1</v>
      </c>
      <c r="T5843" s="2">
        <v>22</v>
      </c>
      <c r="U5843" s="3">
        <v>4.9681098017795848E-2</v>
      </c>
      <c r="V5843" s="3">
        <v>0.51326677673765131</v>
      </c>
      <c r="W5843" s="3">
        <v>8.5136760439787601E-2</v>
      </c>
      <c r="X5843" s="3">
        <v>196.55346963553586</v>
      </c>
      <c r="Y5843" s="3">
        <v>0.51326677673765131</v>
      </c>
      <c r="Z5843" s="3">
        <v>8.5136685175193849E-2</v>
      </c>
      <c r="AA5843" s="3">
        <v>196.55346963553586</v>
      </c>
      <c r="AB5843">
        <f t="shared" si="150"/>
        <v>0.51326677673765131</v>
      </c>
      <c r="AC5843">
        <f t="shared" si="151"/>
        <v>8.5136685175193849E-2</v>
      </c>
    </row>
    <row r="5844" spans="1:29" x14ac:dyDescent="0.25">
      <c r="A5844" s="2">
        <v>5843</v>
      </c>
      <c r="B5844" s="3" t="s">
        <v>414</v>
      </c>
      <c r="C5844" s="3" t="s">
        <v>110</v>
      </c>
      <c r="D5844" s="3" t="s">
        <v>435</v>
      </c>
      <c r="E5844" s="3" t="s">
        <v>436</v>
      </c>
      <c r="F5844" s="3">
        <v>0.36</v>
      </c>
      <c r="G5844" s="3">
        <v>0.53</v>
      </c>
      <c r="H5844" s="3" t="s">
        <v>60</v>
      </c>
      <c r="I5844" s="2">
        <v>1390</v>
      </c>
      <c r="J5844" s="3" t="s">
        <v>134</v>
      </c>
      <c r="K5844" s="2">
        <v>1390</v>
      </c>
      <c r="L5844" s="3"/>
      <c r="M5844" s="3" t="s">
        <v>65</v>
      </c>
      <c r="N5844" s="3" t="s">
        <v>60</v>
      </c>
      <c r="O5844" s="3"/>
      <c r="P5844" s="3"/>
      <c r="Q5844" s="3"/>
      <c r="R5844" s="3">
        <v>0</v>
      </c>
      <c r="S5844" s="3">
        <v>1</v>
      </c>
      <c r="T5844" s="2">
        <v>1</v>
      </c>
      <c r="U5844" s="3">
        <v>1.16938939551948E-2</v>
      </c>
      <c r="V5844" s="3">
        <v>0.13047566076239123</v>
      </c>
      <c r="W5844" s="3">
        <v>2.3441704197113444E-2</v>
      </c>
      <c r="X5844" s="3">
        <v>44.498607477096698</v>
      </c>
      <c r="Y5844" s="3">
        <v>0.13047566076239123</v>
      </c>
      <c r="Z5844" s="3">
        <v>2.3441683473628901E-2</v>
      </c>
      <c r="AA5844" s="3">
        <v>44.498607477096698</v>
      </c>
      <c r="AB5844">
        <f t="shared" si="150"/>
        <v>0.13047566076239123</v>
      </c>
      <c r="AC5844">
        <f t="shared" si="151"/>
        <v>2.3441683473628901E-2</v>
      </c>
    </row>
    <row r="5845" spans="1:29" x14ac:dyDescent="0.25">
      <c r="A5845" s="2">
        <v>5844</v>
      </c>
      <c r="B5845" s="3" t="s">
        <v>414</v>
      </c>
      <c r="C5845" s="3" t="s">
        <v>110</v>
      </c>
      <c r="D5845" s="3" t="s">
        <v>435</v>
      </c>
      <c r="E5845" s="3" t="s">
        <v>436</v>
      </c>
      <c r="F5845" s="3">
        <v>0.36</v>
      </c>
      <c r="G5845" s="3">
        <v>0.53</v>
      </c>
      <c r="H5845" s="3" t="s">
        <v>60</v>
      </c>
      <c r="I5845" s="2">
        <v>1400</v>
      </c>
      <c r="J5845" s="3" t="s">
        <v>48</v>
      </c>
      <c r="K5845" s="2">
        <v>1400</v>
      </c>
      <c r="L5845" s="3"/>
      <c r="M5845" s="3" t="s">
        <v>65</v>
      </c>
      <c r="N5845" s="3" t="s">
        <v>60</v>
      </c>
      <c r="O5845" s="3"/>
      <c r="P5845" s="3"/>
      <c r="Q5845" s="3"/>
      <c r="R5845" s="3">
        <v>0</v>
      </c>
      <c r="S5845" s="3">
        <v>1</v>
      </c>
      <c r="T5845" s="2">
        <v>346</v>
      </c>
      <c r="U5845" s="3">
        <v>15.108518884061645</v>
      </c>
      <c r="V5845" s="3">
        <v>149.52074220533925</v>
      </c>
      <c r="W5845" s="3">
        <v>20.099508396551638</v>
      </c>
      <c r="X5845" s="3">
        <v>58513.743916047926</v>
      </c>
      <c r="Y5845" s="3">
        <v>149.52074220533925</v>
      </c>
      <c r="Z5845" s="3">
        <v>20.09949062771323</v>
      </c>
      <c r="AA5845" s="3">
        <v>58513.743916047926</v>
      </c>
      <c r="AB5845">
        <f t="shared" si="150"/>
        <v>149.52074220533925</v>
      </c>
      <c r="AC5845">
        <f t="shared" si="151"/>
        <v>20.09949062771323</v>
      </c>
    </row>
    <row r="5846" spans="1:29" x14ac:dyDescent="0.25">
      <c r="A5846" s="2">
        <v>5845</v>
      </c>
      <c r="B5846" s="3" t="s">
        <v>414</v>
      </c>
      <c r="C5846" s="3" t="s">
        <v>110</v>
      </c>
      <c r="D5846" s="3" t="s">
        <v>435</v>
      </c>
      <c r="E5846" s="3" t="s">
        <v>436</v>
      </c>
      <c r="F5846" s="3">
        <v>0.36</v>
      </c>
      <c r="G5846" s="3">
        <v>0.53</v>
      </c>
      <c r="H5846" s="3" t="s">
        <v>60</v>
      </c>
      <c r="I5846" s="2">
        <v>1400</v>
      </c>
      <c r="J5846" s="3" t="s">
        <v>48</v>
      </c>
      <c r="K5846" s="2">
        <v>1400</v>
      </c>
      <c r="L5846" s="3"/>
      <c r="M5846" s="3" t="s">
        <v>440</v>
      </c>
      <c r="N5846" s="3" t="s">
        <v>60</v>
      </c>
      <c r="O5846" s="3"/>
      <c r="P5846" s="3"/>
      <c r="Q5846" s="3"/>
      <c r="R5846" s="3">
        <v>0</v>
      </c>
      <c r="S5846" s="3">
        <v>1</v>
      </c>
      <c r="T5846" s="2">
        <v>154</v>
      </c>
      <c r="U5846" s="3">
        <v>8.1409347290925922</v>
      </c>
      <c r="V5846" s="3">
        <v>89.323097920558979</v>
      </c>
      <c r="W5846" s="3">
        <v>11.919773844621046</v>
      </c>
      <c r="X5846" s="3">
        <v>31663.736866599847</v>
      </c>
      <c r="Y5846" s="3">
        <v>89.323097920558979</v>
      </c>
      <c r="Z5846" s="3">
        <v>11.919763307023288</v>
      </c>
      <c r="AA5846" s="3">
        <v>31663.736866599847</v>
      </c>
      <c r="AB5846">
        <f t="shared" si="150"/>
        <v>89.323097920558979</v>
      </c>
      <c r="AC5846">
        <f t="shared" si="151"/>
        <v>11.919763307023288</v>
      </c>
    </row>
    <row r="5847" spans="1:29" x14ac:dyDescent="0.25">
      <c r="A5847" s="2">
        <v>5846</v>
      </c>
      <c r="B5847" s="3" t="s">
        <v>414</v>
      </c>
      <c r="C5847" s="3" t="s">
        <v>110</v>
      </c>
      <c r="D5847" s="3" t="s">
        <v>435</v>
      </c>
      <c r="E5847" s="3" t="s">
        <v>436</v>
      </c>
      <c r="F5847" s="3">
        <v>0.36</v>
      </c>
      <c r="G5847" s="3">
        <v>0.53</v>
      </c>
      <c r="H5847" s="3" t="s">
        <v>60</v>
      </c>
      <c r="I5847" s="2">
        <v>1400</v>
      </c>
      <c r="J5847" s="3" t="s">
        <v>48</v>
      </c>
      <c r="K5847" s="2">
        <v>1400</v>
      </c>
      <c r="L5847" s="3"/>
      <c r="M5847" s="3" t="s">
        <v>430</v>
      </c>
      <c r="N5847" s="3" t="s">
        <v>60</v>
      </c>
      <c r="O5847" s="3"/>
      <c r="P5847" s="3"/>
      <c r="Q5847" s="3"/>
      <c r="R5847" s="3">
        <v>0</v>
      </c>
      <c r="S5847" s="3">
        <v>1</v>
      </c>
      <c r="T5847" s="2">
        <v>12</v>
      </c>
      <c r="U5847" s="3">
        <v>0.61196571360143459</v>
      </c>
      <c r="V5847" s="3">
        <v>5.7897953904979431</v>
      </c>
      <c r="W5847" s="3">
        <v>0.77128275628436138</v>
      </c>
      <c r="X5847" s="3">
        <v>2416.2749957823353</v>
      </c>
      <c r="Y5847" s="3">
        <v>5.7897953904979431</v>
      </c>
      <c r="Z5847" s="3">
        <v>0.7712820744369101</v>
      </c>
      <c r="AA5847" s="3">
        <v>2416.2749957823353</v>
      </c>
      <c r="AB5847">
        <f t="shared" si="150"/>
        <v>5.7897953904979431</v>
      </c>
      <c r="AC5847">
        <f t="shared" si="151"/>
        <v>0.7712820744369101</v>
      </c>
    </row>
    <row r="5848" spans="1:29" x14ac:dyDescent="0.25">
      <c r="A5848" s="2">
        <v>5847</v>
      </c>
      <c r="B5848" s="3" t="s">
        <v>414</v>
      </c>
      <c r="C5848" s="3" t="s">
        <v>110</v>
      </c>
      <c r="D5848" s="3" t="s">
        <v>435</v>
      </c>
      <c r="E5848" s="3" t="s">
        <v>436</v>
      </c>
      <c r="F5848" s="3">
        <v>0.36</v>
      </c>
      <c r="G5848" s="3">
        <v>0.53</v>
      </c>
      <c r="H5848" s="3" t="s">
        <v>60</v>
      </c>
      <c r="I5848" s="2">
        <v>1400</v>
      </c>
      <c r="J5848" s="3" t="s">
        <v>48</v>
      </c>
      <c r="K5848" s="2">
        <v>1400</v>
      </c>
      <c r="L5848" s="3"/>
      <c r="M5848" s="3" t="s">
        <v>441</v>
      </c>
      <c r="N5848" s="3" t="s">
        <v>60</v>
      </c>
      <c r="O5848" s="3"/>
      <c r="P5848" s="3"/>
      <c r="Q5848" s="3"/>
      <c r="R5848" s="3">
        <v>0</v>
      </c>
      <c r="S5848" s="3">
        <v>1</v>
      </c>
      <c r="T5848" s="2">
        <v>5</v>
      </c>
      <c r="U5848" s="3">
        <v>7.7210340418159398E-2</v>
      </c>
      <c r="V5848" s="3">
        <v>0.82330092441537395</v>
      </c>
      <c r="W5848" s="3">
        <v>0.10779519892642962</v>
      </c>
      <c r="X5848" s="3">
        <v>294.62933129117249</v>
      </c>
      <c r="Y5848" s="3">
        <v>0.82330092441537395</v>
      </c>
      <c r="Z5848" s="3">
        <v>0.1077951036307917</v>
      </c>
      <c r="AA5848" s="3">
        <v>294.62933129117249</v>
      </c>
      <c r="AB5848">
        <f t="shared" si="150"/>
        <v>0.82330092441537395</v>
      </c>
      <c r="AC5848">
        <f t="shared" si="151"/>
        <v>0.1077951036307917</v>
      </c>
    </row>
    <row r="5849" spans="1:29" x14ac:dyDescent="0.25">
      <c r="A5849" s="2">
        <v>5848</v>
      </c>
      <c r="B5849" s="3" t="s">
        <v>414</v>
      </c>
      <c r="C5849" s="3" t="s">
        <v>110</v>
      </c>
      <c r="D5849" s="3" t="s">
        <v>435</v>
      </c>
      <c r="E5849" s="3" t="s">
        <v>436</v>
      </c>
      <c r="F5849" s="3">
        <v>0.36</v>
      </c>
      <c r="G5849" s="3">
        <v>0.53</v>
      </c>
      <c r="H5849" s="3" t="s">
        <v>60</v>
      </c>
      <c r="I5849" s="2">
        <v>1410</v>
      </c>
      <c r="J5849" s="3" t="s">
        <v>116</v>
      </c>
      <c r="K5849" s="2">
        <v>1410</v>
      </c>
      <c r="L5849" s="3"/>
      <c r="M5849" s="3" t="s">
        <v>65</v>
      </c>
      <c r="N5849" s="3" t="s">
        <v>60</v>
      </c>
      <c r="O5849" s="3"/>
      <c r="P5849" s="3"/>
      <c r="Q5849" s="3"/>
      <c r="R5849" s="3">
        <v>0</v>
      </c>
      <c r="S5849" s="3">
        <v>1</v>
      </c>
      <c r="T5849" s="2">
        <v>125</v>
      </c>
      <c r="U5849" s="3">
        <v>1.9891775937471261</v>
      </c>
      <c r="V5849" s="3">
        <v>19.369394579766293</v>
      </c>
      <c r="W5849" s="3">
        <v>2.6005082378352005</v>
      </c>
      <c r="X5849" s="3">
        <v>7812.346108446467</v>
      </c>
      <c r="Y5849" s="3">
        <v>19.369394579766293</v>
      </c>
      <c r="Z5849" s="3">
        <v>2.6005059388729737</v>
      </c>
      <c r="AA5849" s="3">
        <v>7812.346108446467</v>
      </c>
      <c r="AB5849">
        <f t="shared" si="150"/>
        <v>19.369394579766293</v>
      </c>
      <c r="AC5849">
        <f t="shared" si="151"/>
        <v>2.6005059388729737</v>
      </c>
    </row>
    <row r="5850" spans="1:29" x14ac:dyDescent="0.25">
      <c r="A5850" s="2">
        <v>5849</v>
      </c>
      <c r="B5850" s="3" t="s">
        <v>414</v>
      </c>
      <c r="C5850" s="3" t="s">
        <v>110</v>
      </c>
      <c r="D5850" s="3" t="s">
        <v>435</v>
      </c>
      <c r="E5850" s="3" t="s">
        <v>436</v>
      </c>
      <c r="F5850" s="3">
        <v>0.36</v>
      </c>
      <c r="G5850" s="3">
        <v>0.53</v>
      </c>
      <c r="H5850" s="3" t="s">
        <v>60</v>
      </c>
      <c r="I5850" s="2">
        <v>1410</v>
      </c>
      <c r="J5850" s="3" t="s">
        <v>116</v>
      </c>
      <c r="K5850" s="2">
        <v>1410</v>
      </c>
      <c r="L5850" s="3"/>
      <c r="M5850" s="3" t="s">
        <v>440</v>
      </c>
      <c r="N5850" s="3" t="s">
        <v>60</v>
      </c>
      <c r="O5850" s="3"/>
      <c r="P5850" s="3"/>
      <c r="Q5850" s="3"/>
      <c r="R5850" s="3">
        <v>0</v>
      </c>
      <c r="S5850" s="3">
        <v>1</v>
      </c>
      <c r="T5850" s="2">
        <v>77</v>
      </c>
      <c r="U5850" s="3">
        <v>2.0873134744602817</v>
      </c>
      <c r="V5850" s="3">
        <v>23.353110769469559</v>
      </c>
      <c r="W5850" s="3">
        <v>3.0885877881567989</v>
      </c>
      <c r="X5850" s="3">
        <v>8123.7240871136864</v>
      </c>
      <c r="Y5850" s="3">
        <v>23.353110769469559</v>
      </c>
      <c r="Z5850" s="3">
        <v>3.0885850577110525</v>
      </c>
      <c r="AA5850" s="3">
        <v>8123.7240871136864</v>
      </c>
      <c r="AB5850">
        <f t="shared" si="150"/>
        <v>23.353110769469559</v>
      </c>
      <c r="AC5850">
        <f t="shared" si="151"/>
        <v>3.0885850577110525</v>
      </c>
    </row>
    <row r="5851" spans="1:29" x14ac:dyDescent="0.25">
      <c r="A5851" s="2">
        <v>5850</v>
      </c>
      <c r="B5851" s="3" t="s">
        <v>414</v>
      </c>
      <c r="C5851" s="3" t="s">
        <v>110</v>
      </c>
      <c r="D5851" s="3" t="s">
        <v>435</v>
      </c>
      <c r="E5851" s="3" t="s">
        <v>436</v>
      </c>
      <c r="F5851" s="3">
        <v>0.36</v>
      </c>
      <c r="G5851" s="3">
        <v>0.53</v>
      </c>
      <c r="H5851" s="3" t="s">
        <v>60</v>
      </c>
      <c r="I5851" s="2">
        <v>1420</v>
      </c>
      <c r="J5851" s="3" t="s">
        <v>117</v>
      </c>
      <c r="K5851" s="2">
        <v>1420</v>
      </c>
      <c r="L5851" s="3"/>
      <c r="M5851" s="3" t="s">
        <v>65</v>
      </c>
      <c r="N5851" s="3" t="s">
        <v>60</v>
      </c>
      <c r="O5851" s="3"/>
      <c r="P5851" s="3"/>
      <c r="Q5851" s="3"/>
      <c r="R5851" s="3">
        <v>0</v>
      </c>
      <c r="S5851" s="3">
        <v>1</v>
      </c>
      <c r="T5851" s="2">
        <v>50</v>
      </c>
      <c r="U5851" s="3">
        <v>1.0916663689486297</v>
      </c>
      <c r="V5851" s="3">
        <v>10.296033093054314</v>
      </c>
      <c r="W5851" s="3">
        <v>1.3756244909713302</v>
      </c>
      <c r="X5851" s="3">
        <v>4326.958812678914</v>
      </c>
      <c r="Y5851" s="3">
        <v>10.296033093054314</v>
      </c>
      <c r="Z5851" s="3">
        <v>1.3756232748595345</v>
      </c>
      <c r="AA5851" s="3">
        <v>4326.958812678914</v>
      </c>
      <c r="AB5851">
        <f t="shared" si="150"/>
        <v>10.296033093054314</v>
      </c>
      <c r="AC5851">
        <f t="shared" si="151"/>
        <v>1.3756232748595345</v>
      </c>
    </row>
    <row r="5852" spans="1:29" x14ac:dyDescent="0.25">
      <c r="A5852" s="2">
        <v>5851</v>
      </c>
      <c r="B5852" s="3" t="s">
        <v>414</v>
      </c>
      <c r="C5852" s="3" t="s">
        <v>110</v>
      </c>
      <c r="D5852" s="3" t="s">
        <v>435</v>
      </c>
      <c r="E5852" s="3" t="s">
        <v>436</v>
      </c>
      <c r="F5852" s="3">
        <v>0.36</v>
      </c>
      <c r="G5852" s="3">
        <v>0.53</v>
      </c>
      <c r="H5852" s="3" t="s">
        <v>60</v>
      </c>
      <c r="I5852" s="2">
        <v>1420</v>
      </c>
      <c r="J5852" s="3" t="s">
        <v>117</v>
      </c>
      <c r="K5852" s="2">
        <v>1420</v>
      </c>
      <c r="L5852" s="3"/>
      <c r="M5852" s="3" t="s">
        <v>440</v>
      </c>
      <c r="N5852" s="3" t="s">
        <v>60</v>
      </c>
      <c r="O5852" s="3"/>
      <c r="P5852" s="3"/>
      <c r="Q5852" s="3"/>
      <c r="R5852" s="3">
        <v>0</v>
      </c>
      <c r="S5852" s="3">
        <v>1</v>
      </c>
      <c r="T5852" s="2">
        <v>15</v>
      </c>
      <c r="U5852" s="3">
        <v>0.25900372319122966</v>
      </c>
      <c r="V5852" s="3">
        <v>2.8570487572036338</v>
      </c>
      <c r="W5852" s="3">
        <v>0.37654247145614406</v>
      </c>
      <c r="X5852" s="3">
        <v>1004.5575117461763</v>
      </c>
      <c r="Y5852" s="3">
        <v>2.8570487572036338</v>
      </c>
      <c r="Z5852" s="3">
        <v>0.37654213857624497</v>
      </c>
      <c r="AA5852" s="3">
        <v>1004.5575117461763</v>
      </c>
      <c r="AB5852">
        <f t="shared" si="150"/>
        <v>2.8570487572036338</v>
      </c>
      <c r="AC5852">
        <f t="shared" si="151"/>
        <v>0.37654213857624497</v>
      </c>
    </row>
    <row r="5853" spans="1:29" x14ac:dyDescent="0.25">
      <c r="A5853" s="2">
        <v>5852</v>
      </c>
      <c r="B5853" s="3" t="s">
        <v>414</v>
      </c>
      <c r="C5853" s="3" t="s">
        <v>110</v>
      </c>
      <c r="D5853" s="3" t="s">
        <v>435</v>
      </c>
      <c r="E5853" s="3" t="s">
        <v>436</v>
      </c>
      <c r="F5853" s="3">
        <v>0.36</v>
      </c>
      <c r="G5853" s="3">
        <v>0.53</v>
      </c>
      <c r="H5853" s="3" t="s">
        <v>60</v>
      </c>
      <c r="I5853" s="2">
        <v>1430</v>
      </c>
      <c r="J5853" s="3" t="s">
        <v>118</v>
      </c>
      <c r="K5853" s="2">
        <v>1430</v>
      </c>
      <c r="L5853" s="3"/>
      <c r="M5853" s="3" t="s">
        <v>65</v>
      </c>
      <c r="N5853" s="3" t="s">
        <v>60</v>
      </c>
      <c r="O5853" s="3"/>
      <c r="P5853" s="3"/>
      <c r="Q5853" s="3"/>
      <c r="R5853" s="3">
        <v>0</v>
      </c>
      <c r="S5853" s="3">
        <v>1</v>
      </c>
      <c r="T5853" s="2">
        <v>37</v>
      </c>
      <c r="U5853" s="3">
        <v>0.27460198801374436</v>
      </c>
      <c r="V5853" s="3">
        <v>2.6237635228341558</v>
      </c>
      <c r="W5853" s="3">
        <v>0.36378456116448266</v>
      </c>
      <c r="X5853" s="3">
        <v>1065.3364415832089</v>
      </c>
      <c r="Y5853" s="3">
        <v>2.6237635228341558</v>
      </c>
      <c r="Z5853" s="3">
        <v>0.36378423956313055</v>
      </c>
      <c r="AA5853" s="3">
        <v>1065.3364415832089</v>
      </c>
      <c r="AB5853">
        <f t="shared" si="150"/>
        <v>2.6237635228341558</v>
      </c>
      <c r="AC5853">
        <f t="shared" si="151"/>
        <v>0.36378423956313055</v>
      </c>
    </row>
    <row r="5854" spans="1:29" x14ac:dyDescent="0.25">
      <c r="A5854" s="2">
        <v>5853</v>
      </c>
      <c r="B5854" s="3" t="s">
        <v>414</v>
      </c>
      <c r="C5854" s="3" t="s">
        <v>110</v>
      </c>
      <c r="D5854" s="3" t="s">
        <v>435</v>
      </c>
      <c r="E5854" s="3" t="s">
        <v>436</v>
      </c>
      <c r="F5854" s="3">
        <v>0.36</v>
      </c>
      <c r="G5854" s="3">
        <v>0.53</v>
      </c>
      <c r="H5854" s="3" t="s">
        <v>60</v>
      </c>
      <c r="I5854" s="2">
        <v>1430</v>
      </c>
      <c r="J5854" s="3" t="s">
        <v>118</v>
      </c>
      <c r="K5854" s="2">
        <v>1430</v>
      </c>
      <c r="L5854" s="3"/>
      <c r="M5854" s="3" t="s">
        <v>440</v>
      </c>
      <c r="N5854" s="3" t="s">
        <v>60</v>
      </c>
      <c r="O5854" s="3"/>
      <c r="P5854" s="3"/>
      <c r="Q5854" s="3"/>
      <c r="R5854" s="3">
        <v>0</v>
      </c>
      <c r="S5854" s="3">
        <v>1</v>
      </c>
      <c r="T5854" s="2">
        <v>15</v>
      </c>
      <c r="U5854" s="3">
        <v>0.48967446731685182</v>
      </c>
      <c r="V5854" s="3">
        <v>5.5106686170436276</v>
      </c>
      <c r="W5854" s="3">
        <v>0.72778618154403785</v>
      </c>
      <c r="X5854" s="3">
        <v>1898.5530974064625</v>
      </c>
      <c r="Y5854" s="3">
        <v>5.5106686170436276</v>
      </c>
      <c r="Z5854" s="3">
        <v>0.72778553814944602</v>
      </c>
      <c r="AA5854" s="3">
        <v>1898.5530974064625</v>
      </c>
      <c r="AB5854">
        <f t="shared" si="150"/>
        <v>5.5106686170436276</v>
      </c>
      <c r="AC5854">
        <f t="shared" si="151"/>
        <v>0.72778553814944602</v>
      </c>
    </row>
    <row r="5855" spans="1:29" x14ac:dyDescent="0.25">
      <c r="A5855" s="2">
        <v>5854</v>
      </c>
      <c r="B5855" s="3" t="s">
        <v>414</v>
      </c>
      <c r="C5855" s="3" t="s">
        <v>110</v>
      </c>
      <c r="D5855" s="3" t="s">
        <v>435</v>
      </c>
      <c r="E5855" s="3" t="s">
        <v>436</v>
      </c>
      <c r="F5855" s="3">
        <v>0.36</v>
      </c>
      <c r="G5855" s="3">
        <v>0.53</v>
      </c>
      <c r="H5855" s="3" t="s">
        <v>60</v>
      </c>
      <c r="I5855" s="2">
        <v>1430</v>
      </c>
      <c r="J5855" s="3" t="s">
        <v>118</v>
      </c>
      <c r="K5855" s="2">
        <v>1430</v>
      </c>
      <c r="L5855" s="3"/>
      <c r="M5855" s="3" t="s">
        <v>430</v>
      </c>
      <c r="N5855" s="3" t="s">
        <v>60</v>
      </c>
      <c r="O5855" s="3"/>
      <c r="P5855" s="3"/>
      <c r="Q5855" s="3"/>
      <c r="R5855" s="3">
        <v>0</v>
      </c>
      <c r="S5855" s="3">
        <v>1</v>
      </c>
      <c r="T5855" s="2">
        <v>9</v>
      </c>
      <c r="U5855" s="3">
        <v>4.1143690260946067E-2</v>
      </c>
      <c r="V5855" s="3">
        <v>0.3747629629299743</v>
      </c>
      <c r="W5855" s="3">
        <v>5.0048422881173983E-2</v>
      </c>
      <c r="X5855" s="3">
        <v>159.56465226675462</v>
      </c>
      <c r="Y5855" s="3">
        <v>0.3747629629299743</v>
      </c>
      <c r="Z5855" s="3">
        <v>5.0048378636194574E-2</v>
      </c>
      <c r="AA5855" s="3">
        <v>159.56465226675462</v>
      </c>
      <c r="AB5855">
        <f t="shared" si="150"/>
        <v>0.3747629629299743</v>
      </c>
      <c r="AC5855">
        <f t="shared" si="151"/>
        <v>5.0048378636194574E-2</v>
      </c>
    </row>
    <row r="5856" spans="1:29" x14ac:dyDescent="0.25">
      <c r="A5856" s="2">
        <v>5855</v>
      </c>
      <c r="B5856" s="3" t="s">
        <v>414</v>
      </c>
      <c r="C5856" s="3" t="s">
        <v>110</v>
      </c>
      <c r="D5856" s="3" t="s">
        <v>435</v>
      </c>
      <c r="E5856" s="3" t="s">
        <v>436</v>
      </c>
      <c r="F5856" s="3">
        <v>0.36</v>
      </c>
      <c r="G5856" s="3">
        <v>0.53</v>
      </c>
      <c r="H5856" s="3" t="s">
        <v>60</v>
      </c>
      <c r="I5856" s="2">
        <v>1450</v>
      </c>
      <c r="J5856" s="3" t="s">
        <v>119</v>
      </c>
      <c r="K5856" s="2">
        <v>1450</v>
      </c>
      <c r="L5856" s="3"/>
      <c r="M5856" s="3" t="s">
        <v>65</v>
      </c>
      <c r="N5856" s="3" t="s">
        <v>60</v>
      </c>
      <c r="O5856" s="3"/>
      <c r="P5856" s="3"/>
      <c r="Q5856" s="3"/>
      <c r="R5856" s="3">
        <v>0</v>
      </c>
      <c r="S5856" s="3">
        <v>1</v>
      </c>
      <c r="T5856" s="2">
        <v>2</v>
      </c>
      <c r="U5856" s="3">
        <v>2.1943912992452071E-2</v>
      </c>
      <c r="V5856" s="3">
        <v>0.22375691167270345</v>
      </c>
      <c r="W5856" s="3">
        <v>2.9375135773925469E-2</v>
      </c>
      <c r="X5856" s="3">
        <v>81.291345769583515</v>
      </c>
      <c r="Y5856" s="3">
        <v>0.22375691167270345</v>
      </c>
      <c r="Z5856" s="3">
        <v>2.9375109805029651E-2</v>
      </c>
      <c r="AA5856" s="3">
        <v>81.291345769583515</v>
      </c>
      <c r="AB5856">
        <f t="shared" si="150"/>
        <v>0.22375691167270345</v>
      </c>
      <c r="AC5856">
        <f t="shared" si="151"/>
        <v>2.9375109805029651E-2</v>
      </c>
    </row>
    <row r="5857" spans="1:29" x14ac:dyDescent="0.25">
      <c r="A5857" s="2">
        <v>5856</v>
      </c>
      <c r="B5857" s="3" t="s">
        <v>414</v>
      </c>
      <c r="C5857" s="3" t="s">
        <v>110</v>
      </c>
      <c r="D5857" s="3" t="s">
        <v>435</v>
      </c>
      <c r="E5857" s="3" t="s">
        <v>436</v>
      </c>
      <c r="F5857" s="3">
        <v>0.36</v>
      </c>
      <c r="G5857" s="3">
        <v>0.53</v>
      </c>
      <c r="H5857" s="3" t="s">
        <v>60</v>
      </c>
      <c r="I5857" s="2">
        <v>1450</v>
      </c>
      <c r="J5857" s="3" t="s">
        <v>119</v>
      </c>
      <c r="K5857" s="2">
        <v>1450</v>
      </c>
      <c r="L5857" s="3"/>
      <c r="M5857" s="3" t="s">
        <v>440</v>
      </c>
      <c r="N5857" s="3" t="s">
        <v>60</v>
      </c>
      <c r="O5857" s="3"/>
      <c r="P5857" s="3"/>
      <c r="Q5857" s="3"/>
      <c r="R5857" s="3">
        <v>0</v>
      </c>
      <c r="S5857" s="3">
        <v>1</v>
      </c>
      <c r="T5857" s="2">
        <v>6</v>
      </c>
      <c r="U5857" s="3">
        <v>0.14656567316034239</v>
      </c>
      <c r="V5857" s="3">
        <v>1.5850455504252001</v>
      </c>
      <c r="W5857" s="3">
        <v>0.20974104971235705</v>
      </c>
      <c r="X5857" s="3">
        <v>572.37411159055671</v>
      </c>
      <c r="Y5857" s="3">
        <v>1.5850455504252001</v>
      </c>
      <c r="Z5857" s="3">
        <v>0.20974086429215991</v>
      </c>
      <c r="AA5857" s="3">
        <v>572.37411159055671</v>
      </c>
      <c r="AB5857">
        <f t="shared" si="150"/>
        <v>1.5850455504252001</v>
      </c>
      <c r="AC5857">
        <f t="shared" si="151"/>
        <v>0.20974086429215991</v>
      </c>
    </row>
    <row r="5858" spans="1:29" x14ac:dyDescent="0.25">
      <c r="A5858" s="2">
        <v>5857</v>
      </c>
      <c r="B5858" s="3" t="s">
        <v>414</v>
      </c>
      <c r="C5858" s="3" t="s">
        <v>110</v>
      </c>
      <c r="D5858" s="3" t="s">
        <v>435</v>
      </c>
      <c r="E5858" s="3" t="s">
        <v>436</v>
      </c>
      <c r="F5858" s="3">
        <v>0.36</v>
      </c>
      <c r="G5858" s="3">
        <v>0.53</v>
      </c>
      <c r="H5858" s="3" t="s">
        <v>60</v>
      </c>
      <c r="I5858" s="2">
        <v>1490</v>
      </c>
      <c r="J5858" s="3" t="s">
        <v>147</v>
      </c>
      <c r="K5858" s="2">
        <v>1490</v>
      </c>
      <c r="L5858" s="3"/>
      <c r="M5858" s="3" t="s">
        <v>65</v>
      </c>
      <c r="N5858" s="3" t="s">
        <v>60</v>
      </c>
      <c r="O5858" s="3"/>
      <c r="P5858" s="3"/>
      <c r="Q5858" s="3"/>
      <c r="R5858" s="3">
        <v>0</v>
      </c>
      <c r="S5858" s="3">
        <v>1</v>
      </c>
      <c r="T5858" s="2">
        <v>3</v>
      </c>
      <c r="U5858" s="3">
        <v>2.3554165946326481E-2</v>
      </c>
      <c r="V5858" s="3">
        <v>0.17166515956521874</v>
      </c>
      <c r="W5858" s="3">
        <v>2.2932861515691148E-2</v>
      </c>
      <c r="X5858" s="3">
        <v>77.289606605631704</v>
      </c>
      <c r="Y5858" s="3">
        <v>0.17166515956521874</v>
      </c>
      <c r="Z5858" s="3">
        <v>2.293284124204565E-2</v>
      </c>
      <c r="AA5858" s="3">
        <v>77.289606605631704</v>
      </c>
      <c r="AB5858">
        <f t="shared" si="150"/>
        <v>0.17166515956521874</v>
      </c>
      <c r="AC5858">
        <f t="shared" si="151"/>
        <v>2.293284124204565E-2</v>
      </c>
    </row>
    <row r="5859" spans="1:29" x14ac:dyDescent="0.25">
      <c r="A5859" s="2">
        <v>5858</v>
      </c>
      <c r="B5859" s="3" t="s">
        <v>414</v>
      </c>
      <c r="C5859" s="3" t="s">
        <v>110</v>
      </c>
      <c r="D5859" s="3" t="s">
        <v>435</v>
      </c>
      <c r="E5859" s="3" t="s">
        <v>436</v>
      </c>
      <c r="F5859" s="3">
        <v>0.36</v>
      </c>
      <c r="G5859" s="3">
        <v>0.53</v>
      </c>
      <c r="H5859" s="3" t="s">
        <v>60</v>
      </c>
      <c r="I5859" s="2">
        <v>1510</v>
      </c>
      <c r="J5859" s="3" t="s">
        <v>152</v>
      </c>
      <c r="K5859" s="2">
        <v>1510</v>
      </c>
      <c r="L5859" s="3"/>
      <c r="M5859" s="3" t="s">
        <v>65</v>
      </c>
      <c r="N5859" s="3" t="s">
        <v>60</v>
      </c>
      <c r="O5859" s="3"/>
      <c r="P5859" s="3"/>
      <c r="Q5859" s="3"/>
      <c r="R5859" s="3">
        <v>0</v>
      </c>
      <c r="S5859" s="3">
        <v>1</v>
      </c>
      <c r="T5859" s="2">
        <v>2</v>
      </c>
      <c r="U5859" s="3">
        <v>4.6181245097932592E-3</v>
      </c>
      <c r="V5859" s="3">
        <v>3.569748262635497E-2</v>
      </c>
      <c r="W5859" s="3">
        <v>5.1123300619874369E-3</v>
      </c>
      <c r="X5859" s="3">
        <v>17.642997165501278</v>
      </c>
      <c r="Y5859" s="3">
        <v>3.569748262635497E-2</v>
      </c>
      <c r="Z5859" s="3">
        <v>5.1123255424656306E-3</v>
      </c>
      <c r="AA5859" s="3">
        <v>17.642997165501278</v>
      </c>
      <c r="AB5859">
        <f t="shared" si="150"/>
        <v>3.569748262635497E-2</v>
      </c>
      <c r="AC5859">
        <f t="shared" si="151"/>
        <v>5.1123255424656306E-3</v>
      </c>
    </row>
    <row r="5860" spans="1:29" x14ac:dyDescent="0.25">
      <c r="A5860" s="2">
        <v>5859</v>
      </c>
      <c r="B5860" s="3" t="s">
        <v>414</v>
      </c>
      <c r="C5860" s="3" t="s">
        <v>110</v>
      </c>
      <c r="D5860" s="3" t="s">
        <v>435</v>
      </c>
      <c r="E5860" s="3" t="s">
        <v>436</v>
      </c>
      <c r="F5860" s="3">
        <v>0.36</v>
      </c>
      <c r="G5860" s="3">
        <v>0.53</v>
      </c>
      <c r="H5860" s="3" t="s">
        <v>60</v>
      </c>
      <c r="I5860" s="2">
        <v>1550</v>
      </c>
      <c r="J5860" s="3" t="s">
        <v>120</v>
      </c>
      <c r="K5860" s="2">
        <v>1550</v>
      </c>
      <c r="L5860" s="3"/>
      <c r="M5860" s="3" t="s">
        <v>65</v>
      </c>
      <c r="N5860" s="3" t="s">
        <v>60</v>
      </c>
      <c r="O5860" s="3"/>
      <c r="P5860" s="3"/>
      <c r="Q5860" s="3"/>
      <c r="R5860" s="3">
        <v>0</v>
      </c>
      <c r="S5860" s="3">
        <v>1</v>
      </c>
      <c r="T5860" s="2">
        <v>44</v>
      </c>
      <c r="U5860" s="3">
        <v>2.2678407692592546</v>
      </c>
      <c r="V5860" s="3">
        <v>18.589463551500753</v>
      </c>
      <c r="W5860" s="3">
        <v>2.5535487599610631</v>
      </c>
      <c r="X5860" s="3">
        <v>8568.6897691259728</v>
      </c>
      <c r="Y5860" s="3">
        <v>18.589463551500753</v>
      </c>
      <c r="Z5860" s="3">
        <v>2.5535465025130533</v>
      </c>
      <c r="AA5860" s="3">
        <v>8568.6897691259728</v>
      </c>
      <c r="AB5860">
        <f t="shared" si="150"/>
        <v>18.589463551500753</v>
      </c>
      <c r="AC5860">
        <f t="shared" si="151"/>
        <v>2.5535465025130533</v>
      </c>
    </row>
    <row r="5861" spans="1:29" x14ac:dyDescent="0.25">
      <c r="A5861" s="2">
        <v>5860</v>
      </c>
      <c r="B5861" s="3" t="s">
        <v>414</v>
      </c>
      <c r="C5861" s="3" t="s">
        <v>110</v>
      </c>
      <c r="D5861" s="3" t="s">
        <v>435</v>
      </c>
      <c r="E5861" s="3" t="s">
        <v>436</v>
      </c>
      <c r="F5861" s="3">
        <v>0.36</v>
      </c>
      <c r="G5861" s="3">
        <v>0.53</v>
      </c>
      <c r="H5861" s="3" t="s">
        <v>60</v>
      </c>
      <c r="I5861" s="2">
        <v>1560</v>
      </c>
      <c r="J5861" s="3" t="s">
        <v>148</v>
      </c>
      <c r="K5861" s="2">
        <v>1560</v>
      </c>
      <c r="L5861" s="3"/>
      <c r="M5861" s="3" t="s">
        <v>65</v>
      </c>
      <c r="N5861" s="3" t="s">
        <v>60</v>
      </c>
      <c r="O5861" s="3"/>
      <c r="P5861" s="3"/>
      <c r="Q5861" s="3"/>
      <c r="R5861" s="3">
        <v>0</v>
      </c>
      <c r="S5861" s="3">
        <v>1</v>
      </c>
      <c r="T5861" s="2">
        <v>3</v>
      </c>
      <c r="U5861" s="3">
        <v>2.7519765339632012E-2</v>
      </c>
      <c r="V5861" s="3">
        <v>0.2258317136803952</v>
      </c>
      <c r="W5861" s="3">
        <v>3.2020368735293764E-2</v>
      </c>
      <c r="X5861" s="3">
        <v>104.02807307609227</v>
      </c>
      <c r="Y5861" s="3">
        <v>0.2258317136803952</v>
      </c>
      <c r="Z5861" s="3">
        <v>3.2020340427897163E-2</v>
      </c>
      <c r="AA5861" s="3">
        <v>104.02807307609227</v>
      </c>
      <c r="AB5861">
        <f t="shared" si="150"/>
        <v>0.2258317136803952</v>
      </c>
      <c r="AC5861">
        <f t="shared" si="151"/>
        <v>3.2020340427897163E-2</v>
      </c>
    </row>
    <row r="5862" spans="1:29" x14ac:dyDescent="0.25">
      <c r="A5862" s="2">
        <v>5861</v>
      </c>
      <c r="B5862" s="3" t="s">
        <v>414</v>
      </c>
      <c r="C5862" s="3" t="s">
        <v>110</v>
      </c>
      <c r="D5862" s="3" t="s">
        <v>435</v>
      </c>
      <c r="E5862" s="3" t="s">
        <v>436</v>
      </c>
      <c r="F5862" s="3">
        <v>0.36</v>
      </c>
      <c r="G5862" s="3">
        <v>0.53</v>
      </c>
      <c r="H5862" s="3" t="s">
        <v>60</v>
      </c>
      <c r="I5862" s="2">
        <v>1700</v>
      </c>
      <c r="J5862" s="3" t="s">
        <v>121</v>
      </c>
      <c r="K5862" s="2">
        <v>1700</v>
      </c>
      <c r="L5862" s="3"/>
      <c r="M5862" s="3" t="s">
        <v>65</v>
      </c>
      <c r="N5862" s="3" t="s">
        <v>60</v>
      </c>
      <c r="O5862" s="3"/>
      <c r="P5862" s="3"/>
      <c r="Q5862" s="3"/>
      <c r="R5862" s="3">
        <v>0</v>
      </c>
      <c r="S5862" s="3">
        <v>1</v>
      </c>
      <c r="T5862" s="2">
        <v>50</v>
      </c>
      <c r="U5862" s="3">
        <v>2.1729335032331996</v>
      </c>
      <c r="V5862" s="3">
        <v>18.065497357653864</v>
      </c>
      <c r="W5862" s="3">
        <v>2.4223577650600245</v>
      </c>
      <c r="X5862" s="3">
        <v>8073.6294877283599</v>
      </c>
      <c r="Y5862" s="3">
        <v>18.065497357653864</v>
      </c>
      <c r="Z5862" s="3">
        <v>2.4223556235905557</v>
      </c>
      <c r="AA5862" s="3">
        <v>8073.6294877283599</v>
      </c>
      <c r="AB5862">
        <f t="shared" si="150"/>
        <v>18.065497357653864</v>
      </c>
      <c r="AC5862">
        <f t="shared" si="151"/>
        <v>2.4223556235905557</v>
      </c>
    </row>
    <row r="5863" spans="1:29" x14ac:dyDescent="0.25">
      <c r="A5863" s="2">
        <v>5862</v>
      </c>
      <c r="B5863" s="3" t="s">
        <v>414</v>
      </c>
      <c r="C5863" s="3" t="s">
        <v>110</v>
      </c>
      <c r="D5863" s="3" t="s">
        <v>435</v>
      </c>
      <c r="E5863" s="3" t="s">
        <v>436</v>
      </c>
      <c r="F5863" s="3">
        <v>0.36</v>
      </c>
      <c r="G5863" s="3">
        <v>0.53</v>
      </c>
      <c r="H5863" s="3" t="s">
        <v>60</v>
      </c>
      <c r="I5863" s="2">
        <v>1700</v>
      </c>
      <c r="J5863" s="3" t="s">
        <v>121</v>
      </c>
      <c r="K5863" s="2">
        <v>1700</v>
      </c>
      <c r="L5863" s="3"/>
      <c r="M5863" s="3" t="s">
        <v>430</v>
      </c>
      <c r="N5863" s="3" t="s">
        <v>60</v>
      </c>
      <c r="O5863" s="3"/>
      <c r="P5863" s="3"/>
      <c r="Q5863" s="3"/>
      <c r="R5863" s="3">
        <v>0</v>
      </c>
      <c r="S5863" s="3">
        <v>1</v>
      </c>
      <c r="T5863" s="2">
        <v>9</v>
      </c>
      <c r="U5863" s="3">
        <v>0.19981502031355688</v>
      </c>
      <c r="V5863" s="3">
        <v>1.6631504160273409</v>
      </c>
      <c r="W5863" s="3">
        <v>0.21782856033285525</v>
      </c>
      <c r="X5863" s="3">
        <v>764.74983584468964</v>
      </c>
      <c r="Y5863" s="3">
        <v>1.6631504160273409</v>
      </c>
      <c r="Z5863" s="3">
        <v>0.21782836776294748</v>
      </c>
      <c r="AA5863" s="3">
        <v>764.74983584468964</v>
      </c>
      <c r="AB5863">
        <f t="shared" si="150"/>
        <v>1.6631504160273409</v>
      </c>
      <c r="AC5863">
        <f t="shared" si="151"/>
        <v>0.21782836776294748</v>
      </c>
    </row>
    <row r="5864" spans="1:29" x14ac:dyDescent="0.25">
      <c r="A5864" s="2">
        <v>5863</v>
      </c>
      <c r="B5864" s="3" t="s">
        <v>414</v>
      </c>
      <c r="C5864" s="3" t="s">
        <v>110</v>
      </c>
      <c r="D5864" s="3" t="s">
        <v>435</v>
      </c>
      <c r="E5864" s="3" t="s">
        <v>436</v>
      </c>
      <c r="F5864" s="3">
        <v>0.36</v>
      </c>
      <c r="G5864" s="3">
        <v>0.53</v>
      </c>
      <c r="H5864" s="3" t="s">
        <v>60</v>
      </c>
      <c r="I5864" s="2">
        <v>1720</v>
      </c>
      <c r="J5864" s="3" t="s">
        <v>123</v>
      </c>
      <c r="K5864" s="2">
        <v>1720</v>
      </c>
      <c r="L5864" s="3"/>
      <c r="M5864" s="3" t="s">
        <v>65</v>
      </c>
      <c r="N5864" s="3" t="s">
        <v>60</v>
      </c>
      <c r="O5864" s="3"/>
      <c r="P5864" s="3"/>
      <c r="Q5864" s="3"/>
      <c r="R5864" s="3">
        <v>0</v>
      </c>
      <c r="S5864" s="3">
        <v>1</v>
      </c>
      <c r="T5864" s="2">
        <v>12</v>
      </c>
      <c r="U5864" s="3">
        <v>5.1886635542262527E-2</v>
      </c>
      <c r="V5864" s="3">
        <v>0.41108335982121225</v>
      </c>
      <c r="W5864" s="3">
        <v>5.3734088309544806E-2</v>
      </c>
      <c r="X5864" s="3">
        <v>190.76398745723685</v>
      </c>
      <c r="Y5864" s="3">
        <v>0.41108335982121225</v>
      </c>
      <c r="Z5864" s="3">
        <v>5.3734040806277077E-2</v>
      </c>
      <c r="AA5864" s="3">
        <v>190.76398745723685</v>
      </c>
      <c r="AB5864">
        <f t="shared" si="150"/>
        <v>0.41108335982121225</v>
      </c>
      <c r="AC5864">
        <f t="shared" si="151"/>
        <v>5.3734040806277077E-2</v>
      </c>
    </row>
    <row r="5865" spans="1:29" x14ac:dyDescent="0.25">
      <c r="A5865" s="2">
        <v>5864</v>
      </c>
      <c r="B5865" s="3" t="s">
        <v>414</v>
      </c>
      <c r="C5865" s="3" t="s">
        <v>110</v>
      </c>
      <c r="D5865" s="3" t="s">
        <v>435</v>
      </c>
      <c r="E5865" s="3" t="s">
        <v>436</v>
      </c>
      <c r="F5865" s="3">
        <v>0.36</v>
      </c>
      <c r="G5865" s="3">
        <v>0.53</v>
      </c>
      <c r="H5865" s="3" t="s">
        <v>60</v>
      </c>
      <c r="I5865" s="2">
        <v>1720</v>
      </c>
      <c r="J5865" s="3" t="s">
        <v>123</v>
      </c>
      <c r="K5865" s="2">
        <v>1720</v>
      </c>
      <c r="L5865" s="3"/>
      <c r="M5865" s="3" t="s">
        <v>440</v>
      </c>
      <c r="N5865" s="3" t="s">
        <v>60</v>
      </c>
      <c r="O5865" s="3"/>
      <c r="P5865" s="3"/>
      <c r="Q5865" s="3"/>
      <c r="R5865" s="3">
        <v>0</v>
      </c>
      <c r="S5865" s="3">
        <v>1</v>
      </c>
      <c r="T5865" s="2">
        <v>2</v>
      </c>
      <c r="U5865" s="3">
        <v>6.6499495031816083E-2</v>
      </c>
      <c r="V5865" s="3">
        <v>0.56473300498888712</v>
      </c>
      <c r="W5865" s="3">
        <v>7.5533371950525258E-2</v>
      </c>
      <c r="X5865" s="3">
        <v>258.10277493397098</v>
      </c>
      <c r="Y5865" s="3">
        <v>0.56473300498888712</v>
      </c>
      <c r="Z5865" s="3">
        <v>7.5533305175743887E-2</v>
      </c>
      <c r="AA5865" s="3">
        <v>258.10277493397098</v>
      </c>
      <c r="AB5865">
        <f t="shared" si="150"/>
        <v>0.56473300498888712</v>
      </c>
      <c r="AC5865">
        <f t="shared" si="151"/>
        <v>7.5533305175743887E-2</v>
      </c>
    </row>
    <row r="5866" spans="1:29" x14ac:dyDescent="0.25">
      <c r="A5866" s="2">
        <v>5865</v>
      </c>
      <c r="B5866" s="3" t="s">
        <v>414</v>
      </c>
      <c r="C5866" s="3" t="s">
        <v>110</v>
      </c>
      <c r="D5866" s="3" t="s">
        <v>435</v>
      </c>
      <c r="E5866" s="3" t="s">
        <v>436</v>
      </c>
      <c r="F5866" s="3">
        <v>0.36</v>
      </c>
      <c r="G5866" s="3">
        <v>0.53</v>
      </c>
      <c r="H5866" s="3" t="s">
        <v>60</v>
      </c>
      <c r="I5866" s="2">
        <v>1720</v>
      </c>
      <c r="J5866" s="3" t="s">
        <v>123</v>
      </c>
      <c r="K5866" s="2">
        <v>1720</v>
      </c>
      <c r="L5866" s="3"/>
      <c r="M5866" s="3" t="s">
        <v>430</v>
      </c>
      <c r="N5866" s="3" t="s">
        <v>60</v>
      </c>
      <c r="O5866" s="3"/>
      <c r="P5866" s="3"/>
      <c r="Q5866" s="3"/>
      <c r="R5866" s="3">
        <v>0</v>
      </c>
      <c r="S5866" s="3">
        <v>1</v>
      </c>
      <c r="T5866" s="2">
        <v>14</v>
      </c>
      <c r="U5866" s="3">
        <v>6.5137405272975513E-2</v>
      </c>
      <c r="V5866" s="3">
        <v>0.54211705905557173</v>
      </c>
      <c r="W5866" s="3">
        <v>7.1758598111355598E-2</v>
      </c>
      <c r="X5866" s="3">
        <v>251.56990087448747</v>
      </c>
      <c r="Y5866" s="3">
        <v>0.54211705905557173</v>
      </c>
      <c r="Z5866" s="3">
        <v>7.1758534673638324E-2</v>
      </c>
      <c r="AA5866" s="3">
        <v>251.56990087448747</v>
      </c>
      <c r="AB5866">
        <f t="shared" si="150"/>
        <v>0.54211705905557173</v>
      </c>
      <c r="AC5866">
        <f t="shared" si="151"/>
        <v>7.1758534673638324E-2</v>
      </c>
    </row>
    <row r="5867" spans="1:29" x14ac:dyDescent="0.25">
      <c r="A5867" s="2">
        <v>5866</v>
      </c>
      <c r="B5867" s="3" t="s">
        <v>414</v>
      </c>
      <c r="C5867" s="3" t="s">
        <v>110</v>
      </c>
      <c r="D5867" s="3" t="s">
        <v>435</v>
      </c>
      <c r="E5867" s="3" t="s">
        <v>436</v>
      </c>
      <c r="F5867" s="3">
        <v>0.36</v>
      </c>
      <c r="G5867" s="3">
        <v>0.53</v>
      </c>
      <c r="H5867" s="3" t="s">
        <v>60</v>
      </c>
      <c r="I5867" s="2">
        <v>1750</v>
      </c>
      <c r="J5867" s="3" t="s">
        <v>51</v>
      </c>
      <c r="K5867" s="2">
        <v>1750</v>
      </c>
      <c r="L5867" s="3"/>
      <c r="M5867" s="3" t="s">
        <v>65</v>
      </c>
      <c r="N5867" s="3" t="s">
        <v>60</v>
      </c>
      <c r="O5867" s="3"/>
      <c r="P5867" s="3"/>
      <c r="Q5867" s="3"/>
      <c r="R5867" s="3">
        <v>0</v>
      </c>
      <c r="S5867" s="3">
        <v>1</v>
      </c>
      <c r="T5867" s="2">
        <v>47</v>
      </c>
      <c r="U5867" s="3">
        <v>0.87747715037828933</v>
      </c>
      <c r="V5867" s="3">
        <v>7.3735526401198799</v>
      </c>
      <c r="W5867" s="3">
        <v>0.98755658557884274</v>
      </c>
      <c r="X5867" s="3">
        <v>3423.5600941702201</v>
      </c>
      <c r="Y5867" s="3">
        <v>7.3735526401198799</v>
      </c>
      <c r="Z5867" s="3">
        <v>0.98755571253593044</v>
      </c>
      <c r="AA5867" s="3">
        <v>3423.5600941702201</v>
      </c>
      <c r="AB5867">
        <f t="shared" si="150"/>
        <v>7.3735526401198799</v>
      </c>
      <c r="AC5867">
        <f t="shared" si="151"/>
        <v>0.98755571253593044</v>
      </c>
    </row>
    <row r="5868" spans="1:29" x14ac:dyDescent="0.25">
      <c r="A5868" s="2">
        <v>5867</v>
      </c>
      <c r="B5868" s="3" t="s">
        <v>414</v>
      </c>
      <c r="C5868" s="3" t="s">
        <v>110</v>
      </c>
      <c r="D5868" s="3" t="s">
        <v>435</v>
      </c>
      <c r="E5868" s="3" t="s">
        <v>436</v>
      </c>
      <c r="F5868" s="3">
        <v>0.36</v>
      </c>
      <c r="G5868" s="3">
        <v>0.53</v>
      </c>
      <c r="H5868" s="3" t="s">
        <v>60</v>
      </c>
      <c r="I5868" s="2">
        <v>1750</v>
      </c>
      <c r="J5868" s="3" t="s">
        <v>51</v>
      </c>
      <c r="K5868" s="2">
        <v>1750</v>
      </c>
      <c r="L5868" s="3"/>
      <c r="M5868" s="3" t="s">
        <v>440</v>
      </c>
      <c r="N5868" s="3" t="s">
        <v>60</v>
      </c>
      <c r="O5868" s="3"/>
      <c r="P5868" s="3"/>
      <c r="Q5868" s="3"/>
      <c r="R5868" s="3">
        <v>0</v>
      </c>
      <c r="S5868" s="3">
        <v>1</v>
      </c>
      <c r="T5868" s="2">
        <v>5</v>
      </c>
      <c r="U5868" s="3">
        <v>0.18892217322756338</v>
      </c>
      <c r="V5868" s="3">
        <v>1.8540347078905883</v>
      </c>
      <c r="W5868" s="3">
        <v>0.24728077888178818</v>
      </c>
      <c r="X5868" s="3">
        <v>729.95276669341069</v>
      </c>
      <c r="Y5868" s="3">
        <v>1.8540347078905883</v>
      </c>
      <c r="Z5868" s="3">
        <v>0.24728056027483941</v>
      </c>
      <c r="AA5868" s="3">
        <v>729.95276669341069</v>
      </c>
      <c r="AB5868">
        <f t="shared" si="150"/>
        <v>1.8540347078905883</v>
      </c>
      <c r="AC5868">
        <f t="shared" si="151"/>
        <v>0.24728056027483941</v>
      </c>
    </row>
    <row r="5869" spans="1:29" x14ac:dyDescent="0.25">
      <c r="A5869" s="2">
        <v>5868</v>
      </c>
      <c r="B5869" s="3" t="s">
        <v>414</v>
      </c>
      <c r="C5869" s="3" t="s">
        <v>110</v>
      </c>
      <c r="D5869" s="3" t="s">
        <v>435</v>
      </c>
      <c r="E5869" s="3" t="s">
        <v>436</v>
      </c>
      <c r="F5869" s="3">
        <v>0.36</v>
      </c>
      <c r="G5869" s="3">
        <v>0.53</v>
      </c>
      <c r="H5869" s="3" t="s">
        <v>60</v>
      </c>
      <c r="I5869" s="2">
        <v>1780</v>
      </c>
      <c r="J5869" s="3" t="s">
        <v>125</v>
      </c>
      <c r="K5869" s="2">
        <v>1780</v>
      </c>
      <c r="L5869" s="3"/>
      <c r="M5869" s="3" t="s">
        <v>65</v>
      </c>
      <c r="N5869" s="3" t="s">
        <v>60</v>
      </c>
      <c r="O5869" s="3"/>
      <c r="P5869" s="3"/>
      <c r="Q5869" s="3"/>
      <c r="R5869" s="3">
        <v>0</v>
      </c>
      <c r="S5869" s="3">
        <v>1</v>
      </c>
      <c r="T5869" s="2">
        <v>4</v>
      </c>
      <c r="U5869" s="3">
        <v>9.60278285849662E-3</v>
      </c>
      <c r="V5869" s="3">
        <v>8.8648659475575348E-2</v>
      </c>
      <c r="W5869" s="3">
        <v>1.1863748193002817E-2</v>
      </c>
      <c r="X5869" s="3">
        <v>37.33460778948109</v>
      </c>
      <c r="Y5869" s="3">
        <v>8.8648659475575348E-2</v>
      </c>
      <c r="Z5869" s="3">
        <v>1.1863737704934169E-2</v>
      </c>
      <c r="AA5869" s="3">
        <v>37.33460778948109</v>
      </c>
      <c r="AB5869">
        <f t="shared" si="150"/>
        <v>8.8648659475575348E-2</v>
      </c>
      <c r="AC5869">
        <f t="shared" si="151"/>
        <v>1.1863737704934169E-2</v>
      </c>
    </row>
    <row r="5870" spans="1:29" x14ac:dyDescent="0.25">
      <c r="A5870" s="2">
        <v>5869</v>
      </c>
      <c r="B5870" s="3" t="s">
        <v>414</v>
      </c>
      <c r="C5870" s="3" t="s">
        <v>110</v>
      </c>
      <c r="D5870" s="3" t="s">
        <v>435</v>
      </c>
      <c r="E5870" s="3" t="s">
        <v>436</v>
      </c>
      <c r="F5870" s="3">
        <v>0.36</v>
      </c>
      <c r="G5870" s="3">
        <v>0.53</v>
      </c>
      <c r="H5870" s="3" t="s">
        <v>60</v>
      </c>
      <c r="I5870" s="2">
        <v>1820</v>
      </c>
      <c r="J5870" s="3" t="s">
        <v>52</v>
      </c>
      <c r="K5870" s="2">
        <v>1820</v>
      </c>
      <c r="L5870" s="3"/>
      <c r="M5870" s="3" t="s">
        <v>65</v>
      </c>
      <c r="N5870" s="3" t="s">
        <v>60</v>
      </c>
      <c r="O5870" s="3"/>
      <c r="P5870" s="3"/>
      <c r="Q5870" s="3"/>
      <c r="R5870" s="3">
        <v>0</v>
      </c>
      <c r="S5870" s="3">
        <v>1</v>
      </c>
      <c r="T5870" s="2">
        <v>13</v>
      </c>
      <c r="U5870" s="3">
        <v>1.359907429047724</v>
      </c>
      <c r="V5870" s="3">
        <v>11.327061482002396</v>
      </c>
      <c r="W5870" s="3">
        <v>1.5374442502232359</v>
      </c>
      <c r="X5870" s="3">
        <v>5313.6006043404741</v>
      </c>
      <c r="Y5870" s="3">
        <v>11.327061482002396</v>
      </c>
      <c r="Z5870" s="3">
        <v>1.5374428910557454</v>
      </c>
      <c r="AA5870" s="3">
        <v>5313.6006043404741</v>
      </c>
      <c r="AB5870">
        <f t="shared" si="150"/>
        <v>11.327061482002396</v>
      </c>
      <c r="AC5870">
        <f t="shared" si="151"/>
        <v>1.5374428910557454</v>
      </c>
    </row>
    <row r="5871" spans="1:29" x14ac:dyDescent="0.25">
      <c r="A5871" s="2">
        <v>5870</v>
      </c>
      <c r="B5871" s="3" t="s">
        <v>414</v>
      </c>
      <c r="C5871" s="3" t="s">
        <v>110</v>
      </c>
      <c r="D5871" s="3" t="s">
        <v>435</v>
      </c>
      <c r="E5871" s="3" t="s">
        <v>436</v>
      </c>
      <c r="F5871" s="3">
        <v>0.36</v>
      </c>
      <c r="G5871" s="3">
        <v>0.53</v>
      </c>
      <c r="H5871" s="3" t="s">
        <v>60</v>
      </c>
      <c r="I5871" s="2">
        <v>1840</v>
      </c>
      <c r="J5871" s="3" t="s">
        <v>137</v>
      </c>
      <c r="K5871" s="2">
        <v>1840</v>
      </c>
      <c r="L5871" s="3"/>
      <c r="M5871" s="3" t="s">
        <v>65</v>
      </c>
      <c r="N5871" s="3" t="s">
        <v>60</v>
      </c>
      <c r="O5871" s="3"/>
      <c r="P5871" s="3"/>
      <c r="Q5871" s="3"/>
      <c r="R5871" s="3">
        <v>0</v>
      </c>
      <c r="S5871" s="3">
        <v>1</v>
      </c>
      <c r="T5871" s="2">
        <v>23</v>
      </c>
      <c r="U5871" s="3">
        <v>1.5931703273644988</v>
      </c>
      <c r="V5871" s="3">
        <v>12.038545101602947</v>
      </c>
      <c r="W5871" s="3">
        <v>1.6431355348393983</v>
      </c>
      <c r="X5871" s="3">
        <v>5736.6489418590963</v>
      </c>
      <c r="Y5871" s="3">
        <v>12.038545101602947</v>
      </c>
      <c r="Z5871" s="3">
        <v>1.6431340822362213</v>
      </c>
      <c r="AA5871" s="3">
        <v>5736.6489418590963</v>
      </c>
      <c r="AB5871">
        <f t="shared" si="150"/>
        <v>12.038545101602947</v>
      </c>
      <c r="AC5871">
        <f t="shared" si="151"/>
        <v>1.6431340822362213</v>
      </c>
    </row>
    <row r="5872" spans="1:29" x14ac:dyDescent="0.25">
      <c r="A5872" s="2">
        <v>5871</v>
      </c>
      <c r="B5872" s="3" t="s">
        <v>414</v>
      </c>
      <c r="C5872" s="3" t="s">
        <v>110</v>
      </c>
      <c r="D5872" s="3" t="s">
        <v>435</v>
      </c>
      <c r="E5872" s="3" t="s">
        <v>436</v>
      </c>
      <c r="F5872" s="3">
        <v>0.36</v>
      </c>
      <c r="G5872" s="3">
        <v>0.53</v>
      </c>
      <c r="H5872" s="3" t="s">
        <v>60</v>
      </c>
      <c r="I5872" s="2">
        <v>1840</v>
      </c>
      <c r="J5872" s="3" t="s">
        <v>137</v>
      </c>
      <c r="K5872" s="2">
        <v>1840</v>
      </c>
      <c r="L5872" s="3"/>
      <c r="M5872" s="3" t="s">
        <v>440</v>
      </c>
      <c r="N5872" s="3" t="s">
        <v>60</v>
      </c>
      <c r="O5872" s="3"/>
      <c r="P5872" s="3"/>
      <c r="Q5872" s="3"/>
      <c r="R5872" s="3">
        <v>0</v>
      </c>
      <c r="S5872" s="3">
        <v>1</v>
      </c>
      <c r="T5872" s="2">
        <v>13</v>
      </c>
      <c r="U5872" s="3">
        <v>1.5794495295322935</v>
      </c>
      <c r="V5872" s="3">
        <v>10.759561770685448</v>
      </c>
      <c r="W5872" s="3">
        <v>1.5020587643458099</v>
      </c>
      <c r="X5872" s="3">
        <v>5286.149226565487</v>
      </c>
      <c r="Y5872" s="3">
        <v>10.759561770685448</v>
      </c>
      <c r="Z5872" s="3">
        <v>1.5020574364606294</v>
      </c>
      <c r="AA5872" s="3">
        <v>5286.149226565487</v>
      </c>
      <c r="AB5872">
        <f t="shared" si="150"/>
        <v>10.759561770685448</v>
      </c>
      <c r="AC5872">
        <f t="shared" si="151"/>
        <v>1.5020574364606294</v>
      </c>
    </row>
    <row r="5873" spans="1:29" x14ac:dyDescent="0.25">
      <c r="A5873" s="2">
        <v>5872</v>
      </c>
      <c r="B5873" s="3" t="s">
        <v>414</v>
      </c>
      <c r="C5873" s="3" t="s">
        <v>110</v>
      </c>
      <c r="D5873" s="3" t="s">
        <v>435</v>
      </c>
      <c r="E5873" s="3" t="s">
        <v>436</v>
      </c>
      <c r="F5873" s="3">
        <v>0.36</v>
      </c>
      <c r="G5873" s="3">
        <v>0.53</v>
      </c>
      <c r="H5873" s="3" t="s">
        <v>60</v>
      </c>
      <c r="I5873" s="2">
        <v>1850</v>
      </c>
      <c r="J5873" s="3" t="s">
        <v>53</v>
      </c>
      <c r="K5873" s="2">
        <v>1850</v>
      </c>
      <c r="L5873" s="3"/>
      <c r="M5873" s="3" t="s">
        <v>65</v>
      </c>
      <c r="N5873" s="3" t="s">
        <v>60</v>
      </c>
      <c r="O5873" s="3"/>
      <c r="P5873" s="3"/>
      <c r="Q5873" s="3"/>
      <c r="R5873" s="3">
        <v>0</v>
      </c>
      <c r="S5873" s="3">
        <v>1</v>
      </c>
      <c r="T5873" s="2">
        <v>16</v>
      </c>
      <c r="U5873" s="3">
        <v>0.45947133703111437</v>
      </c>
      <c r="V5873" s="3">
        <v>3.9698343962514828</v>
      </c>
      <c r="W5873" s="3">
        <v>0.5363452000246981</v>
      </c>
      <c r="X5873" s="3">
        <v>1799.0894502881367</v>
      </c>
      <c r="Y5873" s="3">
        <v>3.9698343962514828</v>
      </c>
      <c r="Z5873" s="3">
        <v>0.53634472587224746</v>
      </c>
      <c r="AA5873" s="3">
        <v>1799.0894502881367</v>
      </c>
      <c r="AB5873">
        <f t="shared" si="150"/>
        <v>3.9698343962514828</v>
      </c>
      <c r="AC5873">
        <f t="shared" si="151"/>
        <v>0.53634472587224746</v>
      </c>
    </row>
    <row r="5874" spans="1:29" x14ac:dyDescent="0.25">
      <c r="A5874" s="2">
        <v>5873</v>
      </c>
      <c r="B5874" s="3" t="s">
        <v>414</v>
      </c>
      <c r="C5874" s="3" t="s">
        <v>110</v>
      </c>
      <c r="D5874" s="3" t="s">
        <v>435</v>
      </c>
      <c r="E5874" s="3" t="s">
        <v>436</v>
      </c>
      <c r="F5874" s="3">
        <v>0.36</v>
      </c>
      <c r="G5874" s="3">
        <v>0.53</v>
      </c>
      <c r="H5874" s="3" t="s">
        <v>60</v>
      </c>
      <c r="I5874" s="2">
        <v>2110</v>
      </c>
      <c r="J5874" s="3" t="s">
        <v>32</v>
      </c>
      <c r="K5874" s="2">
        <v>2110</v>
      </c>
      <c r="L5874" s="3"/>
      <c r="M5874" s="3" t="s">
        <v>65</v>
      </c>
      <c r="N5874" s="3" t="s">
        <v>60</v>
      </c>
      <c r="O5874" s="3" t="s">
        <v>31</v>
      </c>
      <c r="P5874" s="3"/>
      <c r="Q5874" s="3"/>
      <c r="R5874" s="3">
        <v>0</v>
      </c>
      <c r="S5874" s="3">
        <v>1</v>
      </c>
      <c r="T5874" s="2">
        <v>21</v>
      </c>
      <c r="U5874" s="3">
        <v>2.1496730499970473E-2</v>
      </c>
      <c r="V5874" s="3">
        <v>0.16710362005320384</v>
      </c>
      <c r="W5874" s="3">
        <v>2.4031040211741447E-2</v>
      </c>
      <c r="X5874" s="3">
        <v>60.568476871223446</v>
      </c>
      <c r="Y5874" s="3">
        <v>0.16710362005320384</v>
      </c>
      <c r="Z5874" s="3">
        <v>2.4031018967258237E-2</v>
      </c>
      <c r="AA5874" s="3">
        <v>60.568476871223446</v>
      </c>
      <c r="AB5874">
        <f t="shared" si="150"/>
        <v>0.16710362005320384</v>
      </c>
      <c r="AC5874">
        <f t="shared" si="151"/>
        <v>2.4031018967258237E-2</v>
      </c>
    </row>
    <row r="5875" spans="1:29" x14ac:dyDescent="0.25">
      <c r="A5875" s="2">
        <v>5874</v>
      </c>
      <c r="B5875" s="3" t="s">
        <v>414</v>
      </c>
      <c r="C5875" s="3" t="s">
        <v>110</v>
      </c>
      <c r="D5875" s="3" t="s">
        <v>435</v>
      </c>
      <c r="E5875" s="3" t="s">
        <v>436</v>
      </c>
      <c r="F5875" s="3">
        <v>0.36</v>
      </c>
      <c r="G5875" s="3">
        <v>0.53</v>
      </c>
      <c r="H5875" s="3" t="s">
        <v>60</v>
      </c>
      <c r="I5875" s="2">
        <v>2210</v>
      </c>
      <c r="J5875" s="3" t="s">
        <v>37</v>
      </c>
      <c r="K5875" s="2">
        <v>2210</v>
      </c>
      <c r="L5875" s="3"/>
      <c r="M5875" s="3" t="s">
        <v>65</v>
      </c>
      <c r="N5875" s="3" t="s">
        <v>60</v>
      </c>
      <c r="O5875" s="3" t="s">
        <v>31</v>
      </c>
      <c r="P5875" s="3"/>
      <c r="Q5875" s="3"/>
      <c r="R5875" s="3">
        <v>0</v>
      </c>
      <c r="S5875" s="3">
        <v>1</v>
      </c>
      <c r="T5875" s="2">
        <v>36</v>
      </c>
      <c r="U5875" s="3">
        <v>1.7207663344090975</v>
      </c>
      <c r="V5875" s="3">
        <v>12.518051502157579</v>
      </c>
      <c r="W5875" s="3">
        <v>1.6801231665917886</v>
      </c>
      <c r="X5875" s="3">
        <v>5118.9879267751767</v>
      </c>
      <c r="Y5875" s="3">
        <v>12.518051502157579</v>
      </c>
      <c r="Z5875" s="3">
        <v>1.6801216812899407</v>
      </c>
      <c r="AA5875" s="3">
        <v>5118.9879267751767</v>
      </c>
      <c r="AB5875">
        <f t="shared" si="150"/>
        <v>12.518051502157579</v>
      </c>
      <c r="AC5875">
        <f t="shared" si="151"/>
        <v>1.6801216812899407</v>
      </c>
    </row>
    <row r="5876" spans="1:29" x14ac:dyDescent="0.25">
      <c r="A5876" s="2">
        <v>5875</v>
      </c>
      <c r="B5876" s="3" t="s">
        <v>414</v>
      </c>
      <c r="C5876" s="3" t="s">
        <v>110</v>
      </c>
      <c r="D5876" s="3" t="s">
        <v>435</v>
      </c>
      <c r="E5876" s="3" t="s">
        <v>436</v>
      </c>
      <c r="F5876" s="3">
        <v>0.36</v>
      </c>
      <c r="G5876" s="3">
        <v>0.53</v>
      </c>
      <c r="H5876" s="3" t="s">
        <v>60</v>
      </c>
      <c r="I5876" s="2">
        <v>2210</v>
      </c>
      <c r="J5876" s="3" t="s">
        <v>37</v>
      </c>
      <c r="K5876" s="2">
        <v>2210</v>
      </c>
      <c r="L5876" s="3"/>
      <c r="M5876" s="3" t="s">
        <v>440</v>
      </c>
      <c r="N5876" s="3" t="s">
        <v>60</v>
      </c>
      <c r="O5876" s="3" t="s">
        <v>31</v>
      </c>
      <c r="P5876" s="3"/>
      <c r="Q5876" s="3"/>
      <c r="R5876" s="3">
        <v>0</v>
      </c>
      <c r="S5876" s="3">
        <v>1</v>
      </c>
      <c r="T5876" s="2">
        <v>11</v>
      </c>
      <c r="U5876" s="3">
        <v>0.80500535036682308</v>
      </c>
      <c r="V5876" s="3">
        <v>7.0773659519504095</v>
      </c>
      <c r="W5876" s="3">
        <v>0.98520226864912097</v>
      </c>
      <c r="X5876" s="3">
        <v>3023.5654682560762</v>
      </c>
      <c r="Y5876" s="3">
        <v>7.0773659519504095</v>
      </c>
      <c r="Z5876" s="3">
        <v>0.98520139768752601</v>
      </c>
      <c r="AA5876" s="3">
        <v>3023.5654682560762</v>
      </c>
      <c r="AB5876">
        <f t="shared" si="150"/>
        <v>7.0773659519504095</v>
      </c>
      <c r="AC5876">
        <f t="shared" si="151"/>
        <v>0.98520139768752601</v>
      </c>
    </row>
    <row r="5877" spans="1:29" x14ac:dyDescent="0.25">
      <c r="A5877" s="2">
        <v>5876</v>
      </c>
      <c r="B5877" s="3" t="s">
        <v>414</v>
      </c>
      <c r="C5877" s="3" t="s">
        <v>110</v>
      </c>
      <c r="D5877" s="3" t="s">
        <v>435</v>
      </c>
      <c r="E5877" s="3" t="s">
        <v>436</v>
      </c>
      <c r="F5877" s="3">
        <v>0.36</v>
      </c>
      <c r="G5877" s="3">
        <v>0.53</v>
      </c>
      <c r="H5877" s="3" t="s">
        <v>60</v>
      </c>
      <c r="I5877" s="2">
        <v>2430</v>
      </c>
      <c r="J5877" s="3" t="s">
        <v>231</v>
      </c>
      <c r="K5877" s="2">
        <v>2430</v>
      </c>
      <c r="L5877" s="3"/>
      <c r="M5877" s="3" t="s">
        <v>65</v>
      </c>
      <c r="N5877" s="3" t="s">
        <v>60</v>
      </c>
      <c r="O5877" s="3" t="s">
        <v>31</v>
      </c>
      <c r="P5877" s="3"/>
      <c r="Q5877" s="3"/>
      <c r="R5877" s="3">
        <v>0</v>
      </c>
      <c r="S5877" s="3">
        <v>1</v>
      </c>
      <c r="T5877" s="2">
        <v>3</v>
      </c>
      <c r="U5877" s="3">
        <v>7.1288354347086597E-3</v>
      </c>
      <c r="V5877" s="3">
        <v>5.0234447285637696E-2</v>
      </c>
      <c r="W5877" s="3">
        <v>6.7816944057514528E-3</v>
      </c>
      <c r="X5877" s="3">
        <v>24.811833912739758</v>
      </c>
      <c r="Y5877" s="3">
        <v>5.0234447285637696E-2</v>
      </c>
      <c r="Z5877" s="3">
        <v>6.7816884104390596E-3</v>
      </c>
      <c r="AA5877" s="3">
        <v>24.811833912739758</v>
      </c>
      <c r="AB5877">
        <f t="shared" si="150"/>
        <v>5.0234447285637696E-2</v>
      </c>
      <c r="AC5877">
        <f t="shared" si="151"/>
        <v>6.7816884104390596E-3</v>
      </c>
    </row>
    <row r="5878" spans="1:29" x14ac:dyDescent="0.25">
      <c r="A5878" s="2">
        <v>5877</v>
      </c>
      <c r="B5878" s="3" t="s">
        <v>414</v>
      </c>
      <c r="C5878" s="3" t="s">
        <v>110</v>
      </c>
      <c r="D5878" s="3" t="s">
        <v>435</v>
      </c>
      <c r="E5878" s="3" t="s">
        <v>436</v>
      </c>
      <c r="F5878" s="3">
        <v>0.36</v>
      </c>
      <c r="G5878" s="3">
        <v>0.53</v>
      </c>
      <c r="H5878" s="3" t="s">
        <v>60</v>
      </c>
      <c r="I5878" s="2">
        <v>3100</v>
      </c>
      <c r="J5878" s="3" t="s">
        <v>69</v>
      </c>
      <c r="K5878" s="2">
        <v>3100</v>
      </c>
      <c r="L5878" s="3" t="s">
        <v>64</v>
      </c>
      <c r="M5878" s="3" t="s">
        <v>65</v>
      </c>
      <c r="N5878" s="3" t="s">
        <v>60</v>
      </c>
      <c r="O5878" s="3"/>
      <c r="P5878" s="3"/>
      <c r="Q5878" s="3"/>
      <c r="R5878" s="3">
        <v>0</v>
      </c>
      <c r="S5878" s="3">
        <v>1</v>
      </c>
      <c r="T5878" s="2">
        <v>75</v>
      </c>
      <c r="U5878" s="3">
        <v>3.3504548139987751</v>
      </c>
      <c r="V5878" s="3">
        <v>23.484086456064116</v>
      </c>
      <c r="W5878" s="3">
        <v>3.230297058286574</v>
      </c>
      <c r="X5878" s="3">
        <v>9749.8270976203567</v>
      </c>
      <c r="Y5878" s="3">
        <v>23.484086456064116</v>
      </c>
      <c r="Z5878" s="3">
        <v>3.230294202563682</v>
      </c>
      <c r="AA5878" s="3">
        <v>9749.8270976203567</v>
      </c>
      <c r="AB5878">
        <f t="shared" si="150"/>
        <v>23.484086456064116</v>
      </c>
      <c r="AC5878">
        <f t="shared" si="151"/>
        <v>3.230294202563682</v>
      </c>
    </row>
    <row r="5879" spans="1:29" x14ac:dyDescent="0.25">
      <c r="A5879" s="2">
        <v>5878</v>
      </c>
      <c r="B5879" s="3" t="s">
        <v>414</v>
      </c>
      <c r="C5879" s="3" t="s">
        <v>110</v>
      </c>
      <c r="D5879" s="3" t="s">
        <v>435</v>
      </c>
      <c r="E5879" s="3" t="s">
        <v>436</v>
      </c>
      <c r="F5879" s="3">
        <v>0.36</v>
      </c>
      <c r="G5879" s="3">
        <v>0.53</v>
      </c>
      <c r="H5879" s="3" t="s">
        <v>60</v>
      </c>
      <c r="I5879" s="2">
        <v>3200</v>
      </c>
      <c r="J5879" s="3" t="s">
        <v>72</v>
      </c>
      <c r="K5879" s="2">
        <v>3200</v>
      </c>
      <c r="L5879" s="3" t="s">
        <v>64</v>
      </c>
      <c r="M5879" s="3" t="s">
        <v>65</v>
      </c>
      <c r="N5879" s="3" t="s">
        <v>60</v>
      </c>
      <c r="O5879" s="3"/>
      <c r="P5879" s="3"/>
      <c r="Q5879" s="3"/>
      <c r="R5879" s="3">
        <v>0</v>
      </c>
      <c r="S5879" s="3">
        <v>1</v>
      </c>
      <c r="T5879" s="2">
        <v>45</v>
      </c>
      <c r="U5879" s="3">
        <v>2.6192492796136682</v>
      </c>
      <c r="V5879" s="3">
        <v>16.71186572587521</v>
      </c>
      <c r="W5879" s="3">
        <v>2.1981821155658174</v>
      </c>
      <c r="X5879" s="3">
        <v>7665.8197911299312</v>
      </c>
      <c r="Y5879" s="3">
        <v>16.71186572587521</v>
      </c>
      <c r="Z5879" s="3">
        <v>2.198180172277358</v>
      </c>
      <c r="AA5879" s="3">
        <v>7665.8197911299312</v>
      </c>
      <c r="AB5879">
        <f t="shared" si="150"/>
        <v>16.71186572587521</v>
      </c>
      <c r="AC5879">
        <f t="shared" si="151"/>
        <v>2.198180172277358</v>
      </c>
    </row>
    <row r="5880" spans="1:29" x14ac:dyDescent="0.25">
      <c r="A5880" s="2">
        <v>5879</v>
      </c>
      <c r="B5880" s="3" t="s">
        <v>414</v>
      </c>
      <c r="C5880" s="3" t="s">
        <v>110</v>
      </c>
      <c r="D5880" s="3" t="s">
        <v>435</v>
      </c>
      <c r="E5880" s="3" t="s">
        <v>436</v>
      </c>
      <c r="F5880" s="3">
        <v>0.36</v>
      </c>
      <c r="G5880" s="3">
        <v>0.53</v>
      </c>
      <c r="H5880" s="3" t="s">
        <v>60</v>
      </c>
      <c r="I5880" s="2">
        <v>3200</v>
      </c>
      <c r="J5880" s="3" t="s">
        <v>72</v>
      </c>
      <c r="K5880" s="2">
        <v>3200</v>
      </c>
      <c r="L5880" s="3" t="s">
        <v>64</v>
      </c>
      <c r="M5880" s="3" t="s">
        <v>430</v>
      </c>
      <c r="N5880" s="3" t="s">
        <v>60</v>
      </c>
      <c r="O5880" s="3"/>
      <c r="P5880" s="3"/>
      <c r="Q5880" s="3"/>
      <c r="R5880" s="3">
        <v>0</v>
      </c>
      <c r="S5880" s="3">
        <v>1</v>
      </c>
      <c r="T5880" s="2">
        <v>33</v>
      </c>
      <c r="U5880" s="3">
        <v>1.1572025558979118</v>
      </c>
      <c r="V5880" s="3">
        <v>7.9615006007157163</v>
      </c>
      <c r="W5880" s="3">
        <v>1.0553321356448664</v>
      </c>
      <c r="X5880" s="3">
        <v>3635.5661130775916</v>
      </c>
      <c r="Y5880" s="3">
        <v>7.9615006007157163</v>
      </c>
      <c r="Z5880" s="3">
        <v>1.0553312026854234</v>
      </c>
      <c r="AA5880" s="3">
        <v>3635.5661130775916</v>
      </c>
      <c r="AB5880">
        <f t="shared" si="150"/>
        <v>7.9615006007157163</v>
      </c>
      <c r="AC5880">
        <f t="shared" si="151"/>
        <v>1.0553312026854234</v>
      </c>
    </row>
    <row r="5881" spans="1:29" x14ac:dyDescent="0.25">
      <c r="A5881" s="2">
        <v>5880</v>
      </c>
      <c r="B5881" s="3" t="s">
        <v>414</v>
      </c>
      <c r="C5881" s="3" t="s">
        <v>110</v>
      </c>
      <c r="D5881" s="3" t="s">
        <v>435</v>
      </c>
      <c r="E5881" s="3" t="s">
        <v>436</v>
      </c>
      <c r="F5881" s="3">
        <v>0.36</v>
      </c>
      <c r="G5881" s="3">
        <v>0.53</v>
      </c>
      <c r="H5881" s="3" t="s">
        <v>60</v>
      </c>
      <c r="I5881" s="2">
        <v>3300</v>
      </c>
      <c r="J5881" s="3" t="s">
        <v>39</v>
      </c>
      <c r="K5881" s="2">
        <v>3300</v>
      </c>
      <c r="L5881" s="3"/>
      <c r="M5881" s="3" t="s">
        <v>65</v>
      </c>
      <c r="N5881" s="3" t="s">
        <v>60</v>
      </c>
      <c r="O5881" s="3" t="s">
        <v>31</v>
      </c>
      <c r="P5881" s="3"/>
      <c r="Q5881" s="3"/>
      <c r="R5881" s="3">
        <v>0</v>
      </c>
      <c r="S5881" s="3">
        <v>1</v>
      </c>
      <c r="T5881" s="2">
        <v>17</v>
      </c>
      <c r="U5881" s="3">
        <v>1.1124831916964513</v>
      </c>
      <c r="V5881" s="3">
        <v>7.0154369853406813</v>
      </c>
      <c r="W5881" s="3">
        <v>0.79245315957340923</v>
      </c>
      <c r="X5881" s="3">
        <v>2813.0961027406079</v>
      </c>
      <c r="Y5881" s="3">
        <v>7.0154369853406813</v>
      </c>
      <c r="Z5881" s="3">
        <v>0.79245245901039907</v>
      </c>
      <c r="AA5881" s="3">
        <v>2813.0961027406079</v>
      </c>
      <c r="AB5881">
        <f t="shared" si="150"/>
        <v>7.0154369853406813</v>
      </c>
      <c r="AC5881">
        <f t="shared" si="151"/>
        <v>0.79245245901039907</v>
      </c>
    </row>
    <row r="5882" spans="1:29" x14ac:dyDescent="0.25">
      <c r="A5882" s="2">
        <v>5881</v>
      </c>
      <c r="B5882" s="3" t="s">
        <v>414</v>
      </c>
      <c r="C5882" s="3" t="s">
        <v>110</v>
      </c>
      <c r="D5882" s="3" t="s">
        <v>435</v>
      </c>
      <c r="E5882" s="3" t="s">
        <v>436</v>
      </c>
      <c r="F5882" s="3">
        <v>0.36</v>
      </c>
      <c r="G5882" s="3">
        <v>0.53</v>
      </c>
      <c r="H5882" s="3" t="s">
        <v>60</v>
      </c>
      <c r="I5882" s="2">
        <v>4110</v>
      </c>
      <c r="J5882" s="3" t="s">
        <v>77</v>
      </c>
      <c r="K5882" s="2">
        <v>4110</v>
      </c>
      <c r="L5882" s="3" t="s">
        <v>64</v>
      </c>
      <c r="M5882" s="3" t="s">
        <v>65</v>
      </c>
      <c r="N5882" s="3" t="s">
        <v>60</v>
      </c>
      <c r="O5882" s="3"/>
      <c r="P5882" s="3"/>
      <c r="Q5882" s="3"/>
      <c r="R5882" s="3">
        <v>0</v>
      </c>
      <c r="S5882" s="3">
        <v>1</v>
      </c>
      <c r="T5882" s="2">
        <v>46</v>
      </c>
      <c r="U5882" s="3">
        <v>2.4637234826652037</v>
      </c>
      <c r="V5882" s="3">
        <v>15.23656016405549</v>
      </c>
      <c r="W5882" s="3">
        <v>1.5719681611430725</v>
      </c>
      <c r="X5882" s="3">
        <v>6474.8082724474843</v>
      </c>
      <c r="Y5882" s="3">
        <v>15.23656016405549</v>
      </c>
      <c r="Z5882" s="3">
        <v>1.5719667714549461</v>
      </c>
      <c r="AA5882" s="3">
        <v>6474.8082724474843</v>
      </c>
      <c r="AB5882">
        <f t="shared" si="150"/>
        <v>15.23656016405549</v>
      </c>
      <c r="AC5882">
        <f t="shared" si="151"/>
        <v>1.5719667714549461</v>
      </c>
    </row>
    <row r="5883" spans="1:29" x14ac:dyDescent="0.25">
      <c r="A5883" s="2">
        <v>5882</v>
      </c>
      <c r="B5883" s="3" t="s">
        <v>414</v>
      </c>
      <c r="C5883" s="3" t="s">
        <v>110</v>
      </c>
      <c r="D5883" s="3" t="s">
        <v>435</v>
      </c>
      <c r="E5883" s="3" t="s">
        <v>436</v>
      </c>
      <c r="F5883" s="3">
        <v>0.36</v>
      </c>
      <c r="G5883" s="3">
        <v>0.53</v>
      </c>
      <c r="H5883" s="3" t="s">
        <v>60</v>
      </c>
      <c r="I5883" s="2">
        <v>4110</v>
      </c>
      <c r="J5883" s="3" t="s">
        <v>77</v>
      </c>
      <c r="K5883" s="2">
        <v>4110</v>
      </c>
      <c r="L5883" s="3" t="s">
        <v>64</v>
      </c>
      <c r="M5883" s="3" t="s">
        <v>430</v>
      </c>
      <c r="N5883" s="3" t="s">
        <v>60</v>
      </c>
      <c r="O5883" s="3"/>
      <c r="P5883" s="3"/>
      <c r="Q5883" s="3"/>
      <c r="R5883" s="3">
        <v>0</v>
      </c>
      <c r="S5883" s="3">
        <v>1</v>
      </c>
      <c r="T5883" s="2">
        <v>11</v>
      </c>
      <c r="U5883" s="3">
        <v>0.31549870406671193</v>
      </c>
      <c r="V5883" s="3">
        <v>2.3229106776284567</v>
      </c>
      <c r="W5883" s="3">
        <v>0.29074651968395637</v>
      </c>
      <c r="X5883" s="3">
        <v>1059.0426542134101</v>
      </c>
      <c r="Y5883" s="3">
        <v>2.3229106776284567</v>
      </c>
      <c r="Z5883" s="3">
        <v>0.29074626265140591</v>
      </c>
      <c r="AA5883" s="3">
        <v>1059.0426542134101</v>
      </c>
      <c r="AB5883">
        <f t="shared" si="150"/>
        <v>2.3229106776284567</v>
      </c>
      <c r="AC5883">
        <f t="shared" si="151"/>
        <v>0.29074626265140591</v>
      </c>
    </row>
    <row r="5884" spans="1:29" x14ac:dyDescent="0.25">
      <c r="A5884" s="2">
        <v>5883</v>
      </c>
      <c r="B5884" s="3" t="s">
        <v>414</v>
      </c>
      <c r="C5884" s="3" t="s">
        <v>110</v>
      </c>
      <c r="D5884" s="3" t="s">
        <v>435</v>
      </c>
      <c r="E5884" s="3" t="s">
        <v>436</v>
      </c>
      <c r="F5884" s="3">
        <v>0.36</v>
      </c>
      <c r="G5884" s="3">
        <v>0.53</v>
      </c>
      <c r="H5884" s="3" t="s">
        <v>60</v>
      </c>
      <c r="I5884" s="2">
        <v>4120</v>
      </c>
      <c r="J5884" s="3" t="s">
        <v>218</v>
      </c>
      <c r="K5884" s="2">
        <v>4120</v>
      </c>
      <c r="L5884" s="3" t="s">
        <v>64</v>
      </c>
      <c r="M5884" s="3" t="s">
        <v>65</v>
      </c>
      <c r="N5884" s="3" t="s">
        <v>60</v>
      </c>
      <c r="O5884" s="3"/>
      <c r="P5884" s="3"/>
      <c r="Q5884" s="3"/>
      <c r="R5884" s="3">
        <v>0</v>
      </c>
      <c r="S5884" s="3">
        <v>1</v>
      </c>
      <c r="T5884" s="2">
        <v>10</v>
      </c>
      <c r="U5884" s="3">
        <v>0.53483271285379175</v>
      </c>
      <c r="V5884" s="3">
        <v>4.1954756303752188</v>
      </c>
      <c r="W5884" s="3">
        <v>0.99365255100896388</v>
      </c>
      <c r="X5884" s="3">
        <v>1919.0867307491621</v>
      </c>
      <c r="Y5884" s="3">
        <v>4.1954756303752188</v>
      </c>
      <c r="Z5884" s="3">
        <v>0.99365167257695353</v>
      </c>
      <c r="AA5884" s="3">
        <v>1919.0867307491621</v>
      </c>
      <c r="AB5884">
        <f t="shared" si="150"/>
        <v>4.1954756303752188</v>
      </c>
      <c r="AC5884">
        <f t="shared" si="151"/>
        <v>0.99365167257695353</v>
      </c>
    </row>
    <row r="5885" spans="1:29" x14ac:dyDescent="0.25">
      <c r="A5885" s="2">
        <v>5884</v>
      </c>
      <c r="B5885" s="3" t="s">
        <v>414</v>
      </c>
      <c r="C5885" s="3" t="s">
        <v>110</v>
      </c>
      <c r="D5885" s="3" t="s">
        <v>435</v>
      </c>
      <c r="E5885" s="3" t="s">
        <v>436</v>
      </c>
      <c r="F5885" s="3">
        <v>0.36</v>
      </c>
      <c r="G5885" s="3">
        <v>0.53</v>
      </c>
      <c r="H5885" s="3" t="s">
        <v>60</v>
      </c>
      <c r="I5885" s="2">
        <v>4200</v>
      </c>
      <c r="J5885" s="3" t="s">
        <v>78</v>
      </c>
      <c r="K5885" s="2">
        <v>4200</v>
      </c>
      <c r="L5885" s="3" t="s">
        <v>64</v>
      </c>
      <c r="M5885" s="3" t="s">
        <v>65</v>
      </c>
      <c r="N5885" s="3" t="s">
        <v>60</v>
      </c>
      <c r="O5885" s="3"/>
      <c r="P5885" s="3"/>
      <c r="Q5885" s="3"/>
      <c r="R5885" s="3">
        <v>0</v>
      </c>
      <c r="S5885" s="3">
        <v>1</v>
      </c>
      <c r="T5885" s="2">
        <v>6</v>
      </c>
      <c r="U5885" s="3">
        <v>0.33856217244458492</v>
      </c>
      <c r="V5885" s="3">
        <v>2.3218260676699898</v>
      </c>
      <c r="W5885" s="3">
        <v>0.33011423918529714</v>
      </c>
      <c r="X5885" s="3">
        <v>830.82961309132975</v>
      </c>
      <c r="Y5885" s="3">
        <v>2.3218260676699898</v>
      </c>
      <c r="Z5885" s="3">
        <v>0.33011394734997285</v>
      </c>
      <c r="AA5885" s="3">
        <v>830.82961309132975</v>
      </c>
      <c r="AB5885">
        <f t="shared" si="150"/>
        <v>2.3218260676699898</v>
      </c>
      <c r="AC5885">
        <f t="shared" si="151"/>
        <v>0.33011394734997285</v>
      </c>
    </row>
    <row r="5886" spans="1:29" x14ac:dyDescent="0.25">
      <c r="A5886" s="2">
        <v>5885</v>
      </c>
      <c r="B5886" s="3" t="s">
        <v>414</v>
      </c>
      <c r="C5886" s="3" t="s">
        <v>110</v>
      </c>
      <c r="D5886" s="3" t="s">
        <v>435</v>
      </c>
      <c r="E5886" s="3" t="s">
        <v>436</v>
      </c>
      <c r="F5886" s="3">
        <v>0.36</v>
      </c>
      <c r="G5886" s="3">
        <v>0.53</v>
      </c>
      <c r="H5886" s="3" t="s">
        <v>60</v>
      </c>
      <c r="I5886" s="2">
        <v>4340</v>
      </c>
      <c r="J5886" s="3" t="s">
        <v>82</v>
      </c>
      <c r="K5886" s="2">
        <v>4340</v>
      </c>
      <c r="L5886" s="3" t="s">
        <v>64</v>
      </c>
      <c r="M5886" s="3" t="s">
        <v>65</v>
      </c>
      <c r="N5886" s="3" t="s">
        <v>60</v>
      </c>
      <c r="O5886" s="3"/>
      <c r="P5886" s="3"/>
      <c r="Q5886" s="3"/>
      <c r="R5886" s="3">
        <v>0</v>
      </c>
      <c r="S5886" s="3">
        <v>1</v>
      </c>
      <c r="T5886" s="2">
        <v>85</v>
      </c>
      <c r="U5886" s="3">
        <v>2.2425219782101751</v>
      </c>
      <c r="V5886" s="3">
        <v>15.666542794416644</v>
      </c>
      <c r="W5886" s="3">
        <v>2.1014247432239208</v>
      </c>
      <c r="X5886" s="3">
        <v>6814.4074947250219</v>
      </c>
      <c r="Y5886" s="3">
        <v>15.666542794416644</v>
      </c>
      <c r="Z5886" s="3">
        <v>2.1014228854731782</v>
      </c>
      <c r="AA5886" s="3">
        <v>6814.4074947250219</v>
      </c>
      <c r="AB5886">
        <f t="shared" si="150"/>
        <v>15.666542794416644</v>
      </c>
      <c r="AC5886">
        <f t="shared" si="151"/>
        <v>2.1014228854731782</v>
      </c>
    </row>
    <row r="5887" spans="1:29" x14ac:dyDescent="0.25">
      <c r="A5887" s="2">
        <v>5886</v>
      </c>
      <c r="B5887" s="3" t="s">
        <v>414</v>
      </c>
      <c r="C5887" s="3" t="s">
        <v>110</v>
      </c>
      <c r="D5887" s="3" t="s">
        <v>435</v>
      </c>
      <c r="E5887" s="3" t="s">
        <v>436</v>
      </c>
      <c r="F5887" s="3">
        <v>0.36</v>
      </c>
      <c r="G5887" s="3">
        <v>0.53</v>
      </c>
      <c r="H5887" s="3" t="s">
        <v>60</v>
      </c>
      <c r="I5887" s="2">
        <v>4340</v>
      </c>
      <c r="J5887" s="3" t="s">
        <v>82</v>
      </c>
      <c r="K5887" s="2">
        <v>4340</v>
      </c>
      <c r="L5887" s="3" t="s">
        <v>64</v>
      </c>
      <c r="M5887" s="3" t="s">
        <v>430</v>
      </c>
      <c r="N5887" s="3" t="s">
        <v>60</v>
      </c>
      <c r="O5887" s="3"/>
      <c r="P5887" s="3"/>
      <c r="Q5887" s="3"/>
      <c r="R5887" s="3">
        <v>0</v>
      </c>
      <c r="S5887" s="3">
        <v>1</v>
      </c>
      <c r="T5887" s="2">
        <v>12</v>
      </c>
      <c r="U5887" s="3">
        <v>3.5822806429378358E-2</v>
      </c>
      <c r="V5887" s="3">
        <v>0.23249560905320465</v>
      </c>
      <c r="W5887" s="3">
        <v>3.0653504115237547E-2</v>
      </c>
      <c r="X5887" s="3">
        <v>106.75125331039993</v>
      </c>
      <c r="Y5887" s="3">
        <v>0.23249560905320465</v>
      </c>
      <c r="Z5887" s="3">
        <v>3.0653477016208568E-2</v>
      </c>
      <c r="AA5887" s="3">
        <v>106.75125331039993</v>
      </c>
      <c r="AB5887">
        <f t="shared" si="150"/>
        <v>0.23249560905320465</v>
      </c>
      <c r="AC5887">
        <f t="shared" si="151"/>
        <v>3.0653477016208568E-2</v>
      </c>
    </row>
    <row r="5888" spans="1:29" x14ac:dyDescent="0.25">
      <c r="A5888" s="2">
        <v>5887</v>
      </c>
      <c r="B5888" s="3" t="s">
        <v>414</v>
      </c>
      <c r="C5888" s="3" t="s">
        <v>110</v>
      </c>
      <c r="D5888" s="3" t="s">
        <v>435</v>
      </c>
      <c r="E5888" s="3" t="s">
        <v>436</v>
      </c>
      <c r="F5888" s="3">
        <v>0.36</v>
      </c>
      <c r="G5888" s="3">
        <v>0.53</v>
      </c>
      <c r="H5888" s="3" t="s">
        <v>60</v>
      </c>
      <c r="I5888" s="2">
        <v>4370</v>
      </c>
      <c r="J5888" s="3" t="s">
        <v>83</v>
      </c>
      <c r="K5888" s="2">
        <v>4370</v>
      </c>
      <c r="L5888" s="3" t="s">
        <v>64</v>
      </c>
      <c r="M5888" s="3" t="s">
        <v>65</v>
      </c>
      <c r="N5888" s="3" t="s">
        <v>60</v>
      </c>
      <c r="O5888" s="3"/>
      <c r="P5888" s="3"/>
      <c r="Q5888" s="3"/>
      <c r="R5888" s="3">
        <v>0</v>
      </c>
      <c r="S5888" s="3">
        <v>1</v>
      </c>
      <c r="T5888" s="2">
        <v>6</v>
      </c>
      <c r="U5888" s="3">
        <v>0.16132785996268637</v>
      </c>
      <c r="V5888" s="3">
        <v>1.2696388426084724</v>
      </c>
      <c r="W5888" s="3">
        <v>0.17414845435346032</v>
      </c>
      <c r="X5888" s="3">
        <v>529.3082557799604</v>
      </c>
      <c r="Y5888" s="3">
        <v>1.2696388426084724</v>
      </c>
      <c r="Z5888" s="3">
        <v>0.17414830039866352</v>
      </c>
      <c r="AA5888" s="3">
        <v>529.3082557799604</v>
      </c>
      <c r="AB5888">
        <f t="shared" si="150"/>
        <v>1.2696388426084724</v>
      </c>
      <c r="AC5888">
        <f t="shared" si="151"/>
        <v>0.17414830039866352</v>
      </c>
    </row>
    <row r="5889" spans="1:29" x14ac:dyDescent="0.25">
      <c r="A5889" s="2">
        <v>5888</v>
      </c>
      <c r="B5889" s="3" t="s">
        <v>414</v>
      </c>
      <c r="C5889" s="3" t="s">
        <v>110</v>
      </c>
      <c r="D5889" s="3" t="s">
        <v>435</v>
      </c>
      <c r="E5889" s="3" t="s">
        <v>436</v>
      </c>
      <c r="F5889" s="3">
        <v>0.36</v>
      </c>
      <c r="G5889" s="3">
        <v>0.53</v>
      </c>
      <c r="H5889" s="3" t="s">
        <v>60</v>
      </c>
      <c r="I5889" s="2">
        <v>5100</v>
      </c>
      <c r="J5889" s="3" t="s">
        <v>85</v>
      </c>
      <c r="K5889" s="2">
        <v>5100</v>
      </c>
      <c r="L5889" s="3" t="s">
        <v>64</v>
      </c>
      <c r="M5889" s="3" t="s">
        <v>65</v>
      </c>
      <c r="N5889" s="3" t="s">
        <v>60</v>
      </c>
      <c r="O5889" s="3"/>
      <c r="P5889" s="3"/>
      <c r="Q5889" s="3"/>
      <c r="R5889" s="3">
        <v>0</v>
      </c>
      <c r="S5889" s="3">
        <v>1</v>
      </c>
      <c r="T5889" s="2">
        <v>6</v>
      </c>
      <c r="U5889" s="3">
        <v>0.87257873402626562</v>
      </c>
      <c r="V5889" s="3">
        <v>2.8571510606720216</v>
      </c>
      <c r="W5889" s="3">
        <v>0.37397113207873245</v>
      </c>
      <c r="X5889" s="3">
        <v>1256.2556433596983</v>
      </c>
      <c r="Y5889" s="3">
        <v>2.8571510606720216</v>
      </c>
      <c r="Z5889" s="3">
        <v>0.37397080147200962</v>
      </c>
      <c r="AA5889" s="3">
        <v>1256.2556433596983</v>
      </c>
      <c r="AB5889">
        <f t="shared" si="150"/>
        <v>2.8571510606720216</v>
      </c>
      <c r="AC5889">
        <f t="shared" si="151"/>
        <v>0.37397080147200962</v>
      </c>
    </row>
    <row r="5890" spans="1:29" x14ac:dyDescent="0.25">
      <c r="A5890" s="2">
        <v>5889</v>
      </c>
      <c r="B5890" s="3" t="s">
        <v>414</v>
      </c>
      <c r="C5890" s="3" t="s">
        <v>110</v>
      </c>
      <c r="D5890" s="3" t="s">
        <v>435</v>
      </c>
      <c r="E5890" s="3" t="s">
        <v>436</v>
      </c>
      <c r="F5890" s="3">
        <v>0.36</v>
      </c>
      <c r="G5890" s="3">
        <v>0.53</v>
      </c>
      <c r="H5890" s="3" t="s">
        <v>60</v>
      </c>
      <c r="I5890" s="2">
        <v>5300</v>
      </c>
      <c r="J5890" s="3" t="s">
        <v>88</v>
      </c>
      <c r="K5890" s="2">
        <v>5300</v>
      </c>
      <c r="L5890" s="3" t="s">
        <v>64</v>
      </c>
      <c r="M5890" s="3" t="s">
        <v>65</v>
      </c>
      <c r="N5890" s="3" t="s">
        <v>60</v>
      </c>
      <c r="O5890" s="3"/>
      <c r="P5890" s="3"/>
      <c r="Q5890" s="3"/>
      <c r="R5890" s="3">
        <v>0</v>
      </c>
      <c r="S5890" s="3">
        <v>1</v>
      </c>
      <c r="T5890" s="2">
        <v>8</v>
      </c>
      <c r="U5890" s="3">
        <v>0.91354849845004815</v>
      </c>
      <c r="V5890" s="3">
        <v>0.68840379443535338</v>
      </c>
      <c r="W5890" s="3">
        <v>9.3322846188889502E-2</v>
      </c>
      <c r="X5890" s="3">
        <v>1231.4061001912096</v>
      </c>
      <c r="Y5890" s="3">
        <v>0.68840379443535338</v>
      </c>
      <c r="Z5890" s="3">
        <v>9.3322763687440399E-2</v>
      </c>
      <c r="AA5890" s="3">
        <v>1231.4061001912096</v>
      </c>
      <c r="AB5890">
        <f t="shared" si="150"/>
        <v>0.68840379443535338</v>
      </c>
      <c r="AC5890">
        <f t="shared" si="151"/>
        <v>9.3322763687440399E-2</v>
      </c>
    </row>
    <row r="5891" spans="1:29" x14ac:dyDescent="0.25">
      <c r="A5891" s="2">
        <v>5890</v>
      </c>
      <c r="B5891" s="3" t="s">
        <v>414</v>
      </c>
      <c r="C5891" s="3" t="s">
        <v>110</v>
      </c>
      <c r="D5891" s="3" t="s">
        <v>435</v>
      </c>
      <c r="E5891" s="3" t="s">
        <v>436</v>
      </c>
      <c r="F5891" s="3">
        <v>0.36</v>
      </c>
      <c r="G5891" s="3">
        <v>0.53</v>
      </c>
      <c r="H5891" s="3" t="s">
        <v>60</v>
      </c>
      <c r="I5891" s="2">
        <v>5400</v>
      </c>
      <c r="J5891" s="3" t="s">
        <v>89</v>
      </c>
      <c r="K5891" s="2">
        <v>5400</v>
      </c>
      <c r="L5891" s="3" t="s">
        <v>64</v>
      </c>
      <c r="M5891" s="3" t="s">
        <v>65</v>
      </c>
      <c r="N5891" s="3" t="s">
        <v>60</v>
      </c>
      <c r="O5891" s="3"/>
      <c r="P5891" s="3"/>
      <c r="Q5891" s="3"/>
      <c r="R5891" s="3">
        <v>0</v>
      </c>
      <c r="S5891" s="3">
        <v>1</v>
      </c>
      <c r="T5891" s="2">
        <v>50</v>
      </c>
      <c r="U5891" s="3">
        <v>4.1507821217275334</v>
      </c>
      <c r="V5891" s="3">
        <v>5.6350923904027086</v>
      </c>
      <c r="W5891" s="3">
        <v>0.73564467001598421</v>
      </c>
      <c r="X5891" s="3">
        <v>2407.0483357142407</v>
      </c>
      <c r="Y5891" s="3">
        <v>5.6350923904027086</v>
      </c>
      <c r="Z5891" s="3">
        <v>0.73564401967414539</v>
      </c>
      <c r="AA5891" s="3">
        <v>2407.0483357142407</v>
      </c>
      <c r="AB5891">
        <f t="shared" si="150"/>
        <v>5.6350923904027086</v>
      </c>
      <c r="AC5891">
        <f t="shared" si="151"/>
        <v>0.73564401967414539</v>
      </c>
    </row>
    <row r="5892" spans="1:29" x14ac:dyDescent="0.25">
      <c r="A5892" s="2">
        <v>5891</v>
      </c>
      <c r="B5892" s="3" t="s">
        <v>414</v>
      </c>
      <c r="C5892" s="3" t="s">
        <v>110</v>
      </c>
      <c r="D5892" s="3" t="s">
        <v>435</v>
      </c>
      <c r="E5892" s="3" t="s">
        <v>436</v>
      </c>
      <c r="F5892" s="3">
        <v>0.36</v>
      </c>
      <c r="G5892" s="3">
        <v>0.53</v>
      </c>
      <c r="H5892" s="3" t="s">
        <v>60</v>
      </c>
      <c r="I5892" s="2">
        <v>5400</v>
      </c>
      <c r="J5892" s="3" t="s">
        <v>89</v>
      </c>
      <c r="K5892" s="2">
        <v>5400</v>
      </c>
      <c r="L5892" s="3" t="s">
        <v>64</v>
      </c>
      <c r="M5892" s="3" t="s">
        <v>440</v>
      </c>
      <c r="N5892" s="3" t="s">
        <v>60</v>
      </c>
      <c r="O5892" s="3"/>
      <c r="P5892" s="3"/>
      <c r="Q5892" s="3"/>
      <c r="R5892" s="3">
        <v>0</v>
      </c>
      <c r="S5892" s="3">
        <v>1</v>
      </c>
      <c r="T5892" s="2">
        <v>1</v>
      </c>
      <c r="U5892" s="3">
        <v>1.8276841637485199E-2</v>
      </c>
      <c r="V5892" s="3">
        <v>4.0156511568596114E-2</v>
      </c>
      <c r="W5892" s="3">
        <v>5.5793445299163044E-3</v>
      </c>
      <c r="X5892" s="3">
        <v>19.96574463454499</v>
      </c>
      <c r="Y5892" s="3">
        <v>4.0156511568596114E-2</v>
      </c>
      <c r="Z5892" s="3">
        <v>5.5793395975334498E-3</v>
      </c>
      <c r="AA5892" s="3">
        <v>19.96574463454499</v>
      </c>
      <c r="AB5892">
        <f t="shared" si="150"/>
        <v>4.0156511568596114E-2</v>
      </c>
      <c r="AC5892">
        <f t="shared" si="151"/>
        <v>5.5793395975334498E-3</v>
      </c>
    </row>
    <row r="5893" spans="1:29" x14ac:dyDescent="0.25">
      <c r="A5893" s="2">
        <v>5892</v>
      </c>
      <c r="B5893" s="3" t="s">
        <v>414</v>
      </c>
      <c r="C5893" s="3" t="s">
        <v>110</v>
      </c>
      <c r="D5893" s="3" t="s">
        <v>435</v>
      </c>
      <c r="E5893" s="3" t="s">
        <v>436</v>
      </c>
      <c r="F5893" s="3">
        <v>0.36</v>
      </c>
      <c r="G5893" s="3">
        <v>0.53</v>
      </c>
      <c r="H5893" s="3" t="s">
        <v>60</v>
      </c>
      <c r="I5893" s="2">
        <v>6170</v>
      </c>
      <c r="J5893" s="3" t="s">
        <v>94</v>
      </c>
      <c r="K5893" s="2">
        <v>6170</v>
      </c>
      <c r="L5893" s="3" t="s">
        <v>64</v>
      </c>
      <c r="M5893" s="3" t="s">
        <v>65</v>
      </c>
      <c r="N5893" s="3" t="s">
        <v>60</v>
      </c>
      <c r="O5893" s="3"/>
      <c r="P5893" s="3"/>
      <c r="Q5893" s="3"/>
      <c r="R5893" s="3">
        <v>0</v>
      </c>
      <c r="S5893" s="3">
        <v>1</v>
      </c>
      <c r="T5893" s="2">
        <v>36</v>
      </c>
      <c r="U5893" s="3">
        <v>2.3357482569844694</v>
      </c>
      <c r="V5893" s="3">
        <v>17.134329915206848</v>
      </c>
      <c r="W5893" s="3">
        <v>1.9416704918452223</v>
      </c>
      <c r="X5893" s="3">
        <v>6978.4252227304614</v>
      </c>
      <c r="Y5893" s="3">
        <v>17.134329915206848</v>
      </c>
      <c r="Z5893" s="3">
        <v>1.9416687753241786</v>
      </c>
      <c r="AA5893" s="3">
        <v>6978.4252227304614</v>
      </c>
      <c r="AB5893">
        <f t="shared" si="150"/>
        <v>17.134329915206848</v>
      </c>
      <c r="AC5893">
        <f t="shared" si="151"/>
        <v>1.9416687753241786</v>
      </c>
    </row>
    <row r="5894" spans="1:29" x14ac:dyDescent="0.25">
      <c r="A5894" s="2">
        <v>5893</v>
      </c>
      <c r="B5894" s="3" t="s">
        <v>414</v>
      </c>
      <c r="C5894" s="3" t="s">
        <v>110</v>
      </c>
      <c r="D5894" s="3" t="s">
        <v>435</v>
      </c>
      <c r="E5894" s="3" t="s">
        <v>436</v>
      </c>
      <c r="F5894" s="3">
        <v>0.36</v>
      </c>
      <c r="G5894" s="3">
        <v>0.53</v>
      </c>
      <c r="H5894" s="3" t="s">
        <v>60</v>
      </c>
      <c r="I5894" s="2">
        <v>6170</v>
      </c>
      <c r="J5894" s="3" t="s">
        <v>94</v>
      </c>
      <c r="K5894" s="2">
        <v>6170</v>
      </c>
      <c r="L5894" s="3" t="s">
        <v>64</v>
      </c>
      <c r="M5894" s="3" t="s">
        <v>430</v>
      </c>
      <c r="N5894" s="3" t="s">
        <v>60</v>
      </c>
      <c r="O5894" s="3"/>
      <c r="P5894" s="3"/>
      <c r="Q5894" s="3"/>
      <c r="R5894" s="3">
        <v>0</v>
      </c>
      <c r="S5894" s="3">
        <v>1</v>
      </c>
      <c r="T5894" s="2">
        <v>1</v>
      </c>
      <c r="U5894" s="3">
        <v>1.0827266492568701E-3</v>
      </c>
      <c r="V5894" s="3">
        <v>8.9320960049994839E-3</v>
      </c>
      <c r="W5894" s="3">
        <v>1.1658047282074489E-3</v>
      </c>
      <c r="X5894" s="3">
        <v>3.9487591291035118</v>
      </c>
      <c r="Y5894" s="3">
        <v>8.9320960049994839E-3</v>
      </c>
      <c r="Z5894" s="3">
        <v>1.1658036975854399E-3</v>
      </c>
      <c r="AA5894" s="3">
        <v>3.9487591291035118</v>
      </c>
      <c r="AB5894">
        <f t="shared" si="150"/>
        <v>8.9320960049994839E-3</v>
      </c>
      <c r="AC5894">
        <f t="shared" si="151"/>
        <v>1.1658036975854399E-3</v>
      </c>
    </row>
    <row r="5895" spans="1:29" x14ac:dyDescent="0.25">
      <c r="A5895" s="2">
        <v>5894</v>
      </c>
      <c r="B5895" s="3" t="s">
        <v>414</v>
      </c>
      <c r="C5895" s="3" t="s">
        <v>110</v>
      </c>
      <c r="D5895" s="3" t="s">
        <v>435</v>
      </c>
      <c r="E5895" s="3" t="s">
        <v>436</v>
      </c>
      <c r="F5895" s="3">
        <v>0.36</v>
      </c>
      <c r="G5895" s="3">
        <v>0.53</v>
      </c>
      <c r="H5895" s="3" t="s">
        <v>60</v>
      </c>
      <c r="I5895" s="2">
        <v>6250</v>
      </c>
      <c r="J5895" s="3" t="s">
        <v>98</v>
      </c>
      <c r="K5895" s="2">
        <v>6250</v>
      </c>
      <c r="L5895" s="3" t="s">
        <v>64</v>
      </c>
      <c r="M5895" s="3" t="s">
        <v>65</v>
      </c>
      <c r="N5895" s="3" t="s">
        <v>60</v>
      </c>
      <c r="O5895" s="3"/>
      <c r="P5895" s="3"/>
      <c r="Q5895" s="3"/>
      <c r="R5895" s="3">
        <v>0</v>
      </c>
      <c r="S5895" s="3">
        <v>1</v>
      </c>
      <c r="T5895" s="2">
        <v>3</v>
      </c>
      <c r="U5895" s="3">
        <v>8.3762938255697805E-2</v>
      </c>
      <c r="V5895" s="3">
        <v>0.47269416234844208</v>
      </c>
      <c r="W5895" s="3">
        <v>5.7292381946299667E-2</v>
      </c>
      <c r="X5895" s="3">
        <v>201.19417837200416</v>
      </c>
      <c r="Y5895" s="3">
        <v>0.47269416234844208</v>
      </c>
      <c r="Z5895" s="3">
        <v>5.7292331297345803E-2</v>
      </c>
      <c r="AA5895" s="3">
        <v>201.19417837200416</v>
      </c>
      <c r="AB5895">
        <f t="shared" si="150"/>
        <v>0.47269416234844208</v>
      </c>
      <c r="AC5895">
        <f t="shared" si="151"/>
        <v>5.7292331297345803E-2</v>
      </c>
    </row>
    <row r="5896" spans="1:29" x14ac:dyDescent="0.25">
      <c r="A5896" s="2">
        <v>5895</v>
      </c>
      <c r="B5896" s="3" t="s">
        <v>414</v>
      </c>
      <c r="C5896" s="3" t="s">
        <v>110</v>
      </c>
      <c r="D5896" s="3" t="s">
        <v>435</v>
      </c>
      <c r="E5896" s="3" t="s">
        <v>436</v>
      </c>
      <c r="F5896" s="3">
        <v>0.36</v>
      </c>
      <c r="G5896" s="3">
        <v>0.53</v>
      </c>
      <c r="H5896" s="3" t="s">
        <v>60</v>
      </c>
      <c r="I5896" s="2">
        <v>6300</v>
      </c>
      <c r="J5896" s="3" t="s">
        <v>99</v>
      </c>
      <c r="K5896" s="2">
        <v>6300</v>
      </c>
      <c r="L5896" s="3" t="s">
        <v>64</v>
      </c>
      <c r="M5896" s="3" t="s">
        <v>65</v>
      </c>
      <c r="N5896" s="3" t="s">
        <v>60</v>
      </c>
      <c r="O5896" s="3"/>
      <c r="P5896" s="3"/>
      <c r="Q5896" s="3"/>
      <c r="R5896" s="3">
        <v>0</v>
      </c>
      <c r="S5896" s="3">
        <v>1</v>
      </c>
      <c r="T5896" s="2">
        <v>57</v>
      </c>
      <c r="U5896" s="3">
        <v>1.8038669268959431</v>
      </c>
      <c r="V5896" s="3">
        <v>11.746077722590806</v>
      </c>
      <c r="W5896" s="3">
        <v>1.3273864882538202</v>
      </c>
      <c r="X5896" s="3">
        <v>4526.8155285435123</v>
      </c>
      <c r="Y5896" s="3">
        <v>11.746077722590806</v>
      </c>
      <c r="Z5896" s="3">
        <v>1.3273853147865149</v>
      </c>
      <c r="AA5896" s="3">
        <v>4526.8155285435123</v>
      </c>
      <c r="AB5896">
        <f t="shared" si="150"/>
        <v>11.746077722590806</v>
      </c>
      <c r="AC5896">
        <f t="shared" si="151"/>
        <v>1.3273853147865149</v>
      </c>
    </row>
    <row r="5897" spans="1:29" x14ac:dyDescent="0.25">
      <c r="A5897" s="2">
        <v>5896</v>
      </c>
      <c r="B5897" s="3" t="s">
        <v>414</v>
      </c>
      <c r="C5897" s="3" t="s">
        <v>110</v>
      </c>
      <c r="D5897" s="3" t="s">
        <v>435</v>
      </c>
      <c r="E5897" s="3" t="s">
        <v>436</v>
      </c>
      <c r="F5897" s="3">
        <v>0.36</v>
      </c>
      <c r="G5897" s="3">
        <v>0.53</v>
      </c>
      <c r="H5897" s="3" t="s">
        <v>60</v>
      </c>
      <c r="I5897" s="2">
        <v>6300</v>
      </c>
      <c r="J5897" s="3" t="s">
        <v>99</v>
      </c>
      <c r="K5897" s="2">
        <v>6300</v>
      </c>
      <c r="L5897" s="3" t="s">
        <v>64</v>
      </c>
      <c r="M5897" s="3" t="s">
        <v>430</v>
      </c>
      <c r="N5897" s="3" t="s">
        <v>60</v>
      </c>
      <c r="O5897" s="3"/>
      <c r="P5897" s="3"/>
      <c r="Q5897" s="3"/>
      <c r="R5897" s="3">
        <v>0</v>
      </c>
      <c r="S5897" s="3">
        <v>1</v>
      </c>
      <c r="T5897" s="2">
        <v>5</v>
      </c>
      <c r="U5897" s="3">
        <v>5.1148614291386188E-2</v>
      </c>
      <c r="V5897" s="3">
        <v>0.41021103694697092</v>
      </c>
      <c r="W5897" s="3">
        <v>4.7825006244785168E-2</v>
      </c>
      <c r="X5897" s="3">
        <v>168.57538379821</v>
      </c>
      <c r="Y5897" s="3">
        <v>0.41021103694697092</v>
      </c>
      <c r="Z5897" s="3">
        <v>4.7824963965402562E-2</v>
      </c>
      <c r="AA5897" s="3">
        <v>168.57538379821</v>
      </c>
      <c r="AB5897">
        <f t="shared" si="150"/>
        <v>0.41021103694697092</v>
      </c>
      <c r="AC5897">
        <f t="shared" si="151"/>
        <v>4.7824963965402562E-2</v>
      </c>
    </row>
    <row r="5898" spans="1:29" x14ac:dyDescent="0.25">
      <c r="A5898" s="2">
        <v>5897</v>
      </c>
      <c r="B5898" s="3" t="s">
        <v>414</v>
      </c>
      <c r="C5898" s="3" t="s">
        <v>110</v>
      </c>
      <c r="D5898" s="3" t="s">
        <v>435</v>
      </c>
      <c r="E5898" s="3" t="s">
        <v>436</v>
      </c>
      <c r="F5898" s="3">
        <v>0.36</v>
      </c>
      <c r="G5898" s="3">
        <v>0.53</v>
      </c>
      <c r="H5898" s="3" t="s">
        <v>60</v>
      </c>
      <c r="I5898" s="2">
        <v>6410</v>
      </c>
      <c r="J5898" s="3" t="s">
        <v>100</v>
      </c>
      <c r="K5898" s="2">
        <v>6410</v>
      </c>
      <c r="L5898" s="3" t="s">
        <v>64</v>
      </c>
      <c r="M5898" s="3" t="s">
        <v>65</v>
      </c>
      <c r="N5898" s="3" t="s">
        <v>60</v>
      </c>
      <c r="O5898" s="3"/>
      <c r="P5898" s="3"/>
      <c r="Q5898" s="3"/>
      <c r="R5898" s="3">
        <v>0</v>
      </c>
      <c r="S5898" s="3">
        <v>1</v>
      </c>
      <c r="T5898" s="2">
        <v>3</v>
      </c>
      <c r="U5898" s="3">
        <v>3.744293740284628E-2</v>
      </c>
      <c r="V5898" s="3">
        <v>0.1759757117648314</v>
      </c>
      <c r="W5898" s="3">
        <v>1.5186118541729382E-2</v>
      </c>
      <c r="X5898" s="3">
        <v>59.873740569987838</v>
      </c>
      <c r="Y5898" s="3">
        <v>0.1759757117648314</v>
      </c>
      <c r="Z5898" s="3">
        <v>1.5186105116541102E-2</v>
      </c>
      <c r="AA5898" s="3">
        <v>59.873740569987838</v>
      </c>
      <c r="AB5898">
        <f t="shared" si="150"/>
        <v>0.1759757117648314</v>
      </c>
      <c r="AC5898">
        <f t="shared" si="151"/>
        <v>1.5186105116541102E-2</v>
      </c>
    </row>
    <row r="5899" spans="1:29" x14ac:dyDescent="0.25">
      <c r="A5899" s="2">
        <v>5898</v>
      </c>
      <c r="B5899" s="3" t="s">
        <v>414</v>
      </c>
      <c r="C5899" s="3" t="s">
        <v>110</v>
      </c>
      <c r="D5899" s="3" t="s">
        <v>435</v>
      </c>
      <c r="E5899" s="3" t="s">
        <v>436</v>
      </c>
      <c r="F5899" s="3">
        <v>0.36</v>
      </c>
      <c r="G5899" s="3">
        <v>0.53</v>
      </c>
      <c r="H5899" s="3" t="s">
        <v>60</v>
      </c>
      <c r="I5899" s="2">
        <v>6460</v>
      </c>
      <c r="J5899" s="3" t="s">
        <v>104</v>
      </c>
      <c r="K5899" s="2">
        <v>6460</v>
      </c>
      <c r="L5899" s="3" t="s">
        <v>64</v>
      </c>
      <c r="M5899" s="3" t="s">
        <v>65</v>
      </c>
      <c r="N5899" s="3" t="s">
        <v>60</v>
      </c>
      <c r="O5899" s="3"/>
      <c r="P5899" s="3"/>
      <c r="Q5899" s="3"/>
      <c r="R5899" s="3">
        <v>0</v>
      </c>
      <c r="S5899" s="3">
        <v>1</v>
      </c>
      <c r="T5899" s="2">
        <v>33</v>
      </c>
      <c r="U5899" s="3">
        <v>0.69646433328792712</v>
      </c>
      <c r="V5899" s="3">
        <v>5.0802041371894555</v>
      </c>
      <c r="W5899" s="3">
        <v>0.60383472662938487</v>
      </c>
      <c r="X5899" s="3">
        <v>2074.4814609944528</v>
      </c>
      <c r="Y5899" s="3">
        <v>5.0802041371894555</v>
      </c>
      <c r="Z5899" s="3">
        <v>0.60383419281326067</v>
      </c>
      <c r="AA5899" s="3">
        <v>2074.4814609944528</v>
      </c>
      <c r="AB5899">
        <f t="shared" si="150"/>
        <v>5.0802041371894555</v>
      </c>
      <c r="AC5899">
        <f t="shared" si="151"/>
        <v>0.60383419281326067</v>
      </c>
    </row>
    <row r="5900" spans="1:29" x14ac:dyDescent="0.25">
      <c r="A5900" s="2">
        <v>5899</v>
      </c>
      <c r="B5900" s="3" t="s">
        <v>414</v>
      </c>
      <c r="C5900" s="3" t="s">
        <v>110</v>
      </c>
      <c r="D5900" s="3" t="s">
        <v>435</v>
      </c>
      <c r="E5900" s="3" t="s">
        <v>436</v>
      </c>
      <c r="F5900" s="3">
        <v>0.36</v>
      </c>
      <c r="G5900" s="3">
        <v>0.53</v>
      </c>
      <c r="H5900" s="3" t="s">
        <v>60</v>
      </c>
      <c r="I5900" s="2">
        <v>6460</v>
      </c>
      <c r="J5900" s="3" t="s">
        <v>104</v>
      </c>
      <c r="K5900" s="2">
        <v>6460</v>
      </c>
      <c r="L5900" s="3" t="s">
        <v>64</v>
      </c>
      <c r="M5900" s="3" t="s">
        <v>430</v>
      </c>
      <c r="N5900" s="3" t="s">
        <v>60</v>
      </c>
      <c r="O5900" s="3"/>
      <c r="P5900" s="3"/>
      <c r="Q5900" s="3"/>
      <c r="R5900" s="3">
        <v>0</v>
      </c>
      <c r="S5900" s="3">
        <v>1</v>
      </c>
      <c r="T5900" s="2">
        <v>2</v>
      </c>
      <c r="U5900" s="3">
        <v>4.0861684407460701E-3</v>
      </c>
      <c r="V5900" s="3">
        <v>3.3039986250688103E-2</v>
      </c>
      <c r="W5900" s="3">
        <v>3.8500160324314971E-3</v>
      </c>
      <c r="X5900" s="3">
        <v>13.732065617778783</v>
      </c>
      <c r="Y5900" s="3">
        <v>3.3039986250688103E-2</v>
      </c>
      <c r="Z5900" s="3">
        <v>3.8500126288501042E-3</v>
      </c>
      <c r="AA5900" s="3">
        <v>13.732065617778783</v>
      </c>
      <c r="AB5900">
        <f t="shared" si="150"/>
        <v>3.3039986250688103E-2</v>
      </c>
      <c r="AC5900">
        <f t="shared" si="151"/>
        <v>3.8500126288501042E-3</v>
      </c>
    </row>
    <row r="5901" spans="1:29" x14ac:dyDescent="0.25">
      <c r="A5901" s="2">
        <v>5900</v>
      </c>
      <c r="B5901" s="3" t="s">
        <v>414</v>
      </c>
      <c r="C5901" s="3" t="s">
        <v>110</v>
      </c>
      <c r="D5901" s="3" t="s">
        <v>435</v>
      </c>
      <c r="E5901" s="3" t="s">
        <v>436</v>
      </c>
      <c r="F5901" s="3">
        <v>0.36</v>
      </c>
      <c r="G5901" s="3">
        <v>0.53</v>
      </c>
      <c r="H5901" s="3" t="s">
        <v>60</v>
      </c>
      <c r="I5901" s="2">
        <v>7430</v>
      </c>
      <c r="J5901" s="3" t="s">
        <v>55</v>
      </c>
      <c r="K5901" s="2">
        <v>7430</v>
      </c>
      <c r="L5901" s="3"/>
      <c r="M5901" s="3" t="s">
        <v>440</v>
      </c>
      <c r="N5901" s="3" t="s">
        <v>60</v>
      </c>
      <c r="O5901" s="3"/>
      <c r="P5901" s="3"/>
      <c r="Q5901" s="3"/>
      <c r="R5901" s="3">
        <v>0</v>
      </c>
      <c r="S5901" s="3">
        <v>1</v>
      </c>
      <c r="T5901" s="2">
        <v>2</v>
      </c>
      <c r="U5901" s="3">
        <v>5.7179281596889198E-3</v>
      </c>
      <c r="V5901" s="3">
        <v>4.8142355626825867E-2</v>
      </c>
      <c r="W5901" s="3">
        <v>6.3348195569031948E-3</v>
      </c>
      <c r="X5901" s="3">
        <v>21.260643929424425</v>
      </c>
      <c r="Y5901" s="3">
        <v>4.8142355626825867E-2</v>
      </c>
      <c r="Z5901" s="3">
        <v>6.3348139566475701E-3</v>
      </c>
      <c r="AA5901" s="3">
        <v>21.260643929424425</v>
      </c>
      <c r="AB5901">
        <f t="shared" si="150"/>
        <v>4.8142355626825867E-2</v>
      </c>
      <c r="AC5901">
        <f t="shared" si="151"/>
        <v>6.3348139566475701E-3</v>
      </c>
    </row>
    <row r="5902" spans="1:29" x14ac:dyDescent="0.25">
      <c r="A5902" s="2">
        <v>5901</v>
      </c>
      <c r="B5902" s="3" t="s">
        <v>414</v>
      </c>
      <c r="C5902" s="3" t="s">
        <v>110</v>
      </c>
      <c r="D5902" s="3" t="s">
        <v>435</v>
      </c>
      <c r="E5902" s="3" t="s">
        <v>436</v>
      </c>
      <c r="F5902" s="3">
        <v>0.36</v>
      </c>
      <c r="G5902" s="3">
        <v>0.53</v>
      </c>
      <c r="H5902" s="3" t="s">
        <v>60</v>
      </c>
      <c r="I5902" s="2">
        <v>8110</v>
      </c>
      <c r="J5902" s="3" t="s">
        <v>128</v>
      </c>
      <c r="K5902" s="2">
        <v>8110</v>
      </c>
      <c r="L5902" s="3"/>
      <c r="M5902" s="3" t="s">
        <v>65</v>
      </c>
      <c r="N5902" s="3" t="s">
        <v>60</v>
      </c>
      <c r="O5902" s="3"/>
      <c r="P5902" s="3"/>
      <c r="Q5902" s="3"/>
      <c r="R5902" s="3">
        <v>0</v>
      </c>
      <c r="S5902" s="3">
        <v>1</v>
      </c>
      <c r="T5902" s="2">
        <v>1</v>
      </c>
      <c r="U5902" s="3">
        <v>3.0775593574380301E-2</v>
      </c>
      <c r="V5902" s="3">
        <v>0.26781457203223341</v>
      </c>
      <c r="W5902" s="3">
        <v>3.4947803993501968E-2</v>
      </c>
      <c r="X5902" s="3">
        <v>118.5517858714834</v>
      </c>
      <c r="Y5902" s="3">
        <v>0.26781457203223341</v>
      </c>
      <c r="Z5902" s="3">
        <v>3.4947773098125398E-2</v>
      </c>
      <c r="AA5902" s="3">
        <v>118.5517858714834</v>
      </c>
      <c r="AB5902">
        <f t="shared" si="150"/>
        <v>0.26781457203223341</v>
      </c>
      <c r="AC5902">
        <f t="shared" si="151"/>
        <v>3.4947773098125398E-2</v>
      </c>
    </row>
    <row r="5903" spans="1:29" x14ac:dyDescent="0.25">
      <c r="A5903" s="2">
        <v>5902</v>
      </c>
      <c r="B5903" s="3" t="s">
        <v>414</v>
      </c>
      <c r="C5903" s="3" t="s">
        <v>110</v>
      </c>
      <c r="D5903" s="3" t="s">
        <v>435</v>
      </c>
      <c r="E5903" s="3" t="s">
        <v>436</v>
      </c>
      <c r="F5903" s="3">
        <v>0.36</v>
      </c>
      <c r="G5903" s="3">
        <v>0.53</v>
      </c>
      <c r="H5903" s="3" t="s">
        <v>60</v>
      </c>
      <c r="I5903" s="2">
        <v>8110</v>
      </c>
      <c r="J5903" s="3" t="s">
        <v>128</v>
      </c>
      <c r="K5903" s="2">
        <v>8110</v>
      </c>
      <c r="L5903" s="3"/>
      <c r="M5903" s="3" t="s">
        <v>430</v>
      </c>
      <c r="N5903" s="3" t="s">
        <v>60</v>
      </c>
      <c r="O5903" s="3"/>
      <c r="P5903" s="3"/>
      <c r="Q5903" s="3"/>
      <c r="R5903" s="3">
        <v>0</v>
      </c>
      <c r="S5903" s="3">
        <v>1</v>
      </c>
      <c r="T5903" s="2">
        <v>2</v>
      </c>
      <c r="U5903" s="3">
        <v>1.5423855465889171E-2</v>
      </c>
      <c r="V5903" s="3">
        <v>0.13625130640341199</v>
      </c>
      <c r="W5903" s="3">
        <v>1.7888453231553789E-2</v>
      </c>
      <c r="X5903" s="3">
        <v>60.465036667311111</v>
      </c>
      <c r="Y5903" s="3">
        <v>0.13625130640341199</v>
      </c>
      <c r="Z5903" s="3">
        <v>1.7888437417384249E-2</v>
      </c>
      <c r="AA5903" s="3">
        <v>60.465036667311111</v>
      </c>
      <c r="AB5903">
        <f t="shared" si="150"/>
        <v>0.13625130640341199</v>
      </c>
      <c r="AC5903">
        <f t="shared" si="151"/>
        <v>1.7888437417384249E-2</v>
      </c>
    </row>
    <row r="5904" spans="1:29" x14ac:dyDescent="0.25">
      <c r="A5904" s="2">
        <v>5903</v>
      </c>
      <c r="B5904" s="3" t="s">
        <v>414</v>
      </c>
      <c r="C5904" s="3" t="s">
        <v>110</v>
      </c>
      <c r="D5904" s="3" t="s">
        <v>435</v>
      </c>
      <c r="E5904" s="3" t="s">
        <v>436</v>
      </c>
      <c r="F5904" s="3">
        <v>0.36</v>
      </c>
      <c r="G5904" s="3">
        <v>0.53</v>
      </c>
      <c r="H5904" s="3" t="s">
        <v>60</v>
      </c>
      <c r="I5904" s="2">
        <v>8140</v>
      </c>
      <c r="J5904" s="3" t="s">
        <v>57</v>
      </c>
      <c r="K5904" s="2">
        <v>8140</v>
      </c>
      <c r="L5904" s="3"/>
      <c r="M5904" s="3" t="s">
        <v>65</v>
      </c>
      <c r="N5904" s="3" t="s">
        <v>60</v>
      </c>
      <c r="O5904" s="3"/>
      <c r="P5904" s="3"/>
      <c r="Q5904" s="3"/>
      <c r="R5904" s="3">
        <v>0</v>
      </c>
      <c r="S5904" s="3">
        <v>1</v>
      </c>
      <c r="T5904" s="2">
        <v>1277</v>
      </c>
      <c r="U5904" s="3">
        <v>301.16801038446732</v>
      </c>
      <c r="V5904" s="3">
        <v>2582.9177801697497</v>
      </c>
      <c r="W5904" s="3">
        <v>344.51338871007232</v>
      </c>
      <c r="X5904" s="3">
        <v>1092301.2800071829</v>
      </c>
      <c r="Y5904" s="3">
        <v>2582.9177801697497</v>
      </c>
      <c r="Z5904" s="3">
        <v>344.51308414527387</v>
      </c>
      <c r="AA5904" s="3">
        <v>1092301.2800071829</v>
      </c>
      <c r="AB5904">
        <f t="shared" ref="AB5904:AB5927" si="152">Y5904</f>
        <v>2582.9177801697497</v>
      </c>
      <c r="AC5904">
        <f t="shared" ref="AC5904:AC5927" si="153">Z5904</f>
        <v>344.51308414527387</v>
      </c>
    </row>
    <row r="5905" spans="1:29" x14ac:dyDescent="0.25">
      <c r="A5905" s="2">
        <v>5904</v>
      </c>
      <c r="B5905" s="3" t="s">
        <v>414</v>
      </c>
      <c r="C5905" s="3" t="s">
        <v>110</v>
      </c>
      <c r="D5905" s="3" t="s">
        <v>435</v>
      </c>
      <c r="E5905" s="3" t="s">
        <v>436</v>
      </c>
      <c r="F5905" s="3">
        <v>0.36</v>
      </c>
      <c r="G5905" s="3">
        <v>0.53</v>
      </c>
      <c r="H5905" s="3" t="s">
        <v>60</v>
      </c>
      <c r="I5905" s="2">
        <v>8140</v>
      </c>
      <c r="J5905" s="3" t="s">
        <v>57</v>
      </c>
      <c r="K5905" s="2">
        <v>8140</v>
      </c>
      <c r="L5905" s="3"/>
      <c r="M5905" s="3" t="s">
        <v>440</v>
      </c>
      <c r="N5905" s="3" t="s">
        <v>60</v>
      </c>
      <c r="O5905" s="3"/>
      <c r="P5905" s="3"/>
      <c r="Q5905" s="3"/>
      <c r="R5905" s="3">
        <v>0</v>
      </c>
      <c r="S5905" s="3">
        <v>1</v>
      </c>
      <c r="T5905" s="2">
        <v>163</v>
      </c>
      <c r="U5905" s="3">
        <v>30.196934112096773</v>
      </c>
      <c r="V5905" s="3">
        <v>289.6266080543254</v>
      </c>
      <c r="W5905" s="3">
        <v>38.550948407968427</v>
      </c>
      <c r="X5905" s="3">
        <v>116620.87062831155</v>
      </c>
      <c r="Y5905" s="3">
        <v>289.6266080543254</v>
      </c>
      <c r="Z5905" s="3">
        <v>38.550914327255683</v>
      </c>
      <c r="AA5905" s="3">
        <v>116620.87062831155</v>
      </c>
      <c r="AB5905">
        <f t="shared" si="152"/>
        <v>289.6266080543254</v>
      </c>
      <c r="AC5905">
        <f t="shared" si="153"/>
        <v>38.550914327255683</v>
      </c>
    </row>
    <row r="5906" spans="1:29" x14ac:dyDescent="0.25">
      <c r="A5906" s="2">
        <v>5905</v>
      </c>
      <c r="B5906" s="3" t="s">
        <v>414</v>
      </c>
      <c r="C5906" s="3" t="s">
        <v>110</v>
      </c>
      <c r="D5906" s="3" t="s">
        <v>435</v>
      </c>
      <c r="E5906" s="3" t="s">
        <v>436</v>
      </c>
      <c r="F5906" s="3">
        <v>0.36</v>
      </c>
      <c r="G5906" s="3">
        <v>0.53</v>
      </c>
      <c r="H5906" s="3" t="s">
        <v>60</v>
      </c>
      <c r="I5906" s="2">
        <v>8140</v>
      </c>
      <c r="J5906" s="3" t="s">
        <v>57</v>
      </c>
      <c r="K5906" s="2">
        <v>8140</v>
      </c>
      <c r="L5906" s="3"/>
      <c r="M5906" s="3" t="s">
        <v>430</v>
      </c>
      <c r="N5906" s="3" t="s">
        <v>60</v>
      </c>
      <c r="O5906" s="3"/>
      <c r="P5906" s="3"/>
      <c r="Q5906" s="3"/>
      <c r="R5906" s="3">
        <v>0</v>
      </c>
      <c r="S5906" s="3">
        <v>1</v>
      </c>
      <c r="T5906" s="2">
        <v>88</v>
      </c>
      <c r="U5906" s="3">
        <v>20.164827552437025</v>
      </c>
      <c r="V5906" s="3">
        <v>169.26243108811829</v>
      </c>
      <c r="W5906" s="3">
        <v>22.212629310495068</v>
      </c>
      <c r="X5906" s="3">
        <v>74724.866043377406</v>
      </c>
      <c r="Y5906" s="3">
        <v>169.26243108811829</v>
      </c>
      <c r="Z5906" s="3">
        <v>22.212609673566046</v>
      </c>
      <c r="AA5906" s="3">
        <v>74724.866043377406</v>
      </c>
      <c r="AB5906">
        <f t="shared" si="152"/>
        <v>169.26243108811829</v>
      </c>
      <c r="AC5906">
        <f t="shared" si="153"/>
        <v>22.212609673566046</v>
      </c>
    </row>
    <row r="5907" spans="1:29" x14ac:dyDescent="0.25">
      <c r="A5907" s="2">
        <v>5906</v>
      </c>
      <c r="B5907" s="3" t="s">
        <v>414</v>
      </c>
      <c r="C5907" s="3" t="s">
        <v>110</v>
      </c>
      <c r="D5907" s="3" t="s">
        <v>435</v>
      </c>
      <c r="E5907" s="3" t="s">
        <v>436</v>
      </c>
      <c r="F5907" s="3">
        <v>0.36</v>
      </c>
      <c r="G5907" s="3">
        <v>0.53</v>
      </c>
      <c r="H5907" s="3" t="s">
        <v>60</v>
      </c>
      <c r="I5907" s="2">
        <v>8140</v>
      </c>
      <c r="J5907" s="3" t="s">
        <v>57</v>
      </c>
      <c r="K5907" s="2">
        <v>8140</v>
      </c>
      <c r="L5907" s="3"/>
      <c r="M5907" s="3" t="s">
        <v>441</v>
      </c>
      <c r="N5907" s="3" t="s">
        <v>60</v>
      </c>
      <c r="O5907" s="3"/>
      <c r="P5907" s="3"/>
      <c r="Q5907" s="3"/>
      <c r="R5907" s="3">
        <v>0</v>
      </c>
      <c r="S5907" s="3">
        <v>1</v>
      </c>
      <c r="T5907" s="2">
        <v>7</v>
      </c>
      <c r="U5907" s="3">
        <v>1.6083630033088825</v>
      </c>
      <c r="V5907" s="3">
        <v>13.660294714317665</v>
      </c>
      <c r="W5907" s="3">
        <v>1.778515454090188</v>
      </c>
      <c r="X5907" s="3">
        <v>5885.937994806457</v>
      </c>
      <c r="Y5907" s="3">
        <v>13.660294714317665</v>
      </c>
      <c r="Z5907" s="3">
        <v>1.7785138818052859</v>
      </c>
      <c r="AA5907" s="3">
        <v>5885.937994806457</v>
      </c>
      <c r="AB5907">
        <f t="shared" si="152"/>
        <v>13.660294714317665</v>
      </c>
      <c r="AC5907">
        <f t="shared" si="153"/>
        <v>1.7785138818052859</v>
      </c>
    </row>
    <row r="5908" spans="1:29" x14ac:dyDescent="0.25">
      <c r="A5908" s="2">
        <v>5907</v>
      </c>
      <c r="B5908" s="3" t="s">
        <v>414</v>
      </c>
      <c r="C5908" s="3" t="s">
        <v>110</v>
      </c>
      <c r="D5908" s="3" t="s">
        <v>435</v>
      </c>
      <c r="E5908" s="3" t="s">
        <v>436</v>
      </c>
      <c r="F5908" s="3">
        <v>0.36</v>
      </c>
      <c r="G5908" s="3">
        <v>0.53</v>
      </c>
      <c r="H5908" s="3" t="s">
        <v>60</v>
      </c>
      <c r="I5908" s="2">
        <v>8150</v>
      </c>
      <c r="J5908" s="3" t="s">
        <v>58</v>
      </c>
      <c r="K5908" s="2">
        <v>8150</v>
      </c>
      <c r="L5908" s="3"/>
      <c r="M5908" s="3" t="s">
        <v>65</v>
      </c>
      <c r="N5908" s="3" t="s">
        <v>60</v>
      </c>
      <c r="O5908" s="3"/>
      <c r="P5908" s="3"/>
      <c r="Q5908" s="3"/>
      <c r="R5908" s="3">
        <v>0</v>
      </c>
      <c r="S5908" s="3">
        <v>1</v>
      </c>
      <c r="T5908" s="2">
        <v>4</v>
      </c>
      <c r="U5908" s="3">
        <v>3.8521694033474365E-3</v>
      </c>
      <c r="V5908" s="3">
        <v>2.9896698073328745E-2</v>
      </c>
      <c r="W5908" s="3">
        <v>4.1277885390633351E-3</v>
      </c>
      <c r="X5908" s="3">
        <v>14.395444948987263</v>
      </c>
      <c r="Y5908" s="3">
        <v>2.9896698073328745E-2</v>
      </c>
      <c r="Z5908" s="3">
        <v>4.1277848899189968E-3</v>
      </c>
      <c r="AA5908" s="3">
        <v>14.395444948987263</v>
      </c>
      <c r="AB5908">
        <f t="shared" si="152"/>
        <v>2.9896698073328745E-2</v>
      </c>
      <c r="AC5908">
        <f t="shared" si="153"/>
        <v>4.1277848899189968E-3</v>
      </c>
    </row>
    <row r="5909" spans="1:29" x14ac:dyDescent="0.25">
      <c r="A5909" s="2">
        <v>5908</v>
      </c>
      <c r="B5909" s="3" t="s">
        <v>414</v>
      </c>
      <c r="C5909" s="3" t="s">
        <v>110</v>
      </c>
      <c r="D5909" s="3" t="s">
        <v>435</v>
      </c>
      <c r="E5909" s="3" t="s">
        <v>436</v>
      </c>
      <c r="F5909" s="3">
        <v>0.36</v>
      </c>
      <c r="G5909" s="3">
        <v>0.53</v>
      </c>
      <c r="H5909" s="3" t="s">
        <v>60</v>
      </c>
      <c r="I5909" s="2">
        <v>8310</v>
      </c>
      <c r="J5909" s="3" t="s">
        <v>108</v>
      </c>
      <c r="K5909" s="2">
        <v>8310</v>
      </c>
      <c r="L5909" s="3"/>
      <c r="M5909" s="3" t="s">
        <v>65</v>
      </c>
      <c r="N5909" s="3" t="s">
        <v>60</v>
      </c>
      <c r="O5909" s="3"/>
      <c r="P5909" s="3"/>
      <c r="Q5909" s="3"/>
      <c r="R5909" s="3">
        <v>0</v>
      </c>
      <c r="S5909" s="3">
        <v>1</v>
      </c>
      <c r="T5909" s="2">
        <v>73</v>
      </c>
      <c r="U5909" s="3">
        <v>3.1517137712617913</v>
      </c>
      <c r="V5909" s="3">
        <v>26.770008360329868</v>
      </c>
      <c r="W5909" s="3">
        <v>3.7526915312500893</v>
      </c>
      <c r="X5909" s="3">
        <v>12211.52475289528</v>
      </c>
      <c r="Y5909" s="3">
        <v>26.770008360329868</v>
      </c>
      <c r="Z5909" s="3">
        <v>3.7526882137077919</v>
      </c>
      <c r="AA5909" s="3">
        <v>12211.52475289528</v>
      </c>
      <c r="AB5909">
        <f t="shared" si="152"/>
        <v>26.770008360329868</v>
      </c>
      <c r="AC5909">
        <f t="shared" si="153"/>
        <v>3.7526882137077919</v>
      </c>
    </row>
    <row r="5910" spans="1:29" x14ac:dyDescent="0.25">
      <c r="A5910" s="2">
        <v>5909</v>
      </c>
      <c r="B5910" s="3" t="s">
        <v>414</v>
      </c>
      <c r="C5910" s="3" t="s">
        <v>110</v>
      </c>
      <c r="D5910" s="3" t="s">
        <v>435</v>
      </c>
      <c r="E5910" s="3" t="s">
        <v>436</v>
      </c>
      <c r="F5910" s="3">
        <v>0.36</v>
      </c>
      <c r="G5910" s="3">
        <v>0.53</v>
      </c>
      <c r="H5910" s="3" t="s">
        <v>60</v>
      </c>
      <c r="I5910" s="2">
        <v>8330</v>
      </c>
      <c r="J5910" s="3" t="s">
        <v>129</v>
      </c>
      <c r="K5910" s="2">
        <v>8330</v>
      </c>
      <c r="L5910" s="3"/>
      <c r="M5910" s="3" t="s">
        <v>440</v>
      </c>
      <c r="N5910" s="3" t="s">
        <v>60</v>
      </c>
      <c r="O5910" s="3"/>
      <c r="P5910" s="3"/>
      <c r="Q5910" s="3"/>
      <c r="R5910" s="3">
        <v>0</v>
      </c>
      <c r="S5910" s="3">
        <v>1</v>
      </c>
      <c r="T5910" s="2">
        <v>5</v>
      </c>
      <c r="U5910" s="3">
        <v>0.12008547567104025</v>
      </c>
      <c r="V5910" s="3">
        <v>1.0279334028379699</v>
      </c>
      <c r="W5910" s="3">
        <v>0.1411737626443364</v>
      </c>
      <c r="X5910" s="3">
        <v>465.43161005944341</v>
      </c>
      <c r="Y5910" s="3">
        <v>1.0279334028379699</v>
      </c>
      <c r="Z5910" s="3">
        <v>0.14117363784059841</v>
      </c>
      <c r="AA5910" s="3">
        <v>465.43161005944341</v>
      </c>
      <c r="AB5910">
        <f t="shared" si="152"/>
        <v>1.0279334028379699</v>
      </c>
      <c r="AC5910">
        <f t="shared" si="153"/>
        <v>0.14117363784059841</v>
      </c>
    </row>
    <row r="5911" spans="1:29" x14ac:dyDescent="0.25">
      <c r="A5911" s="2">
        <v>5910</v>
      </c>
      <c r="B5911" s="3" t="s">
        <v>414</v>
      </c>
      <c r="C5911" s="3" t="s">
        <v>110</v>
      </c>
      <c r="D5911" s="3" t="s">
        <v>435</v>
      </c>
      <c r="E5911" s="3" t="s">
        <v>436</v>
      </c>
      <c r="F5911" s="3">
        <v>0.36</v>
      </c>
      <c r="G5911" s="3">
        <v>0.53</v>
      </c>
      <c r="H5911" s="3" t="s">
        <v>60</v>
      </c>
      <c r="I5911" s="2">
        <v>8340</v>
      </c>
      <c r="J5911" s="3" t="s">
        <v>151</v>
      </c>
      <c r="K5911" s="2">
        <v>8340</v>
      </c>
      <c r="L5911" s="3"/>
      <c r="M5911" s="3" t="s">
        <v>440</v>
      </c>
      <c r="N5911" s="3" t="s">
        <v>60</v>
      </c>
      <c r="O5911" s="3"/>
      <c r="P5911" s="3"/>
      <c r="Q5911" s="3"/>
      <c r="R5911" s="3">
        <v>0</v>
      </c>
      <c r="S5911" s="3">
        <v>1</v>
      </c>
      <c r="T5911" s="2">
        <v>6</v>
      </c>
      <c r="U5911" s="3">
        <v>0.32584873234987943</v>
      </c>
      <c r="V5911" s="3">
        <v>2.76309348235137</v>
      </c>
      <c r="W5911" s="3">
        <v>0.38237030308612663</v>
      </c>
      <c r="X5911" s="3">
        <v>1256.6111180916571</v>
      </c>
      <c r="Y5911" s="3">
        <v>2.76309348235137</v>
      </c>
      <c r="Z5911" s="3">
        <v>0.38236996505417215</v>
      </c>
      <c r="AA5911" s="3">
        <v>1256.6111180916571</v>
      </c>
      <c r="AB5911">
        <f t="shared" si="152"/>
        <v>2.76309348235137</v>
      </c>
      <c r="AC5911">
        <f t="shared" si="153"/>
        <v>0.38236996505417215</v>
      </c>
    </row>
    <row r="5912" spans="1:29" x14ac:dyDescent="0.25">
      <c r="A5912" s="2">
        <v>5911</v>
      </c>
      <c r="B5912" s="3" t="s">
        <v>414</v>
      </c>
      <c r="C5912" s="3" t="s">
        <v>110</v>
      </c>
      <c r="D5912" s="3" t="s">
        <v>435</v>
      </c>
      <c r="E5912" s="3" t="s">
        <v>436</v>
      </c>
      <c r="F5912" s="3">
        <v>0.36</v>
      </c>
      <c r="G5912" s="3">
        <v>0.53</v>
      </c>
      <c r="H5912" s="3" t="s">
        <v>60</v>
      </c>
      <c r="I5912" s="2">
        <v>8370</v>
      </c>
      <c r="J5912" s="3" t="s">
        <v>68</v>
      </c>
      <c r="K5912" s="2">
        <v>8370</v>
      </c>
      <c r="L5912" s="3"/>
      <c r="M5912" s="3" t="s">
        <v>65</v>
      </c>
      <c r="N5912" s="3" t="s">
        <v>60</v>
      </c>
      <c r="O5912" s="3"/>
      <c r="P5912" s="3"/>
      <c r="Q5912" s="3"/>
      <c r="R5912" s="3">
        <v>0</v>
      </c>
      <c r="S5912" s="3">
        <v>1</v>
      </c>
      <c r="T5912" s="2">
        <v>33</v>
      </c>
      <c r="U5912" s="3">
        <v>3.7950106286883396</v>
      </c>
      <c r="V5912" s="3">
        <v>4.9824770301845192</v>
      </c>
      <c r="W5912" s="3">
        <v>0.61757472173588912</v>
      </c>
      <c r="X5912" s="3">
        <v>7127.0591260351503</v>
      </c>
      <c r="Y5912" s="3">
        <v>4.9824770301845192</v>
      </c>
      <c r="Z5912" s="3">
        <v>0.61757417577301232</v>
      </c>
      <c r="AA5912" s="3">
        <v>7127.0591260351503</v>
      </c>
      <c r="AB5912">
        <f t="shared" si="152"/>
        <v>4.9824770301845192</v>
      </c>
      <c r="AC5912">
        <f t="shared" si="153"/>
        <v>0.61757417577301232</v>
      </c>
    </row>
    <row r="5913" spans="1:29" x14ac:dyDescent="0.25">
      <c r="A5913" s="2">
        <v>5912</v>
      </c>
      <c r="B5913" s="3" t="s">
        <v>414</v>
      </c>
      <c r="C5913" s="3" t="s">
        <v>110</v>
      </c>
      <c r="D5913" s="3" t="s">
        <v>435</v>
      </c>
      <c r="E5913" s="3" t="s">
        <v>436</v>
      </c>
      <c r="F5913" s="3">
        <v>0.36</v>
      </c>
      <c r="G5913" s="3">
        <v>0.53</v>
      </c>
      <c r="H5913" s="3" t="s">
        <v>60</v>
      </c>
      <c r="I5913" s="2">
        <v>8370</v>
      </c>
      <c r="J5913" s="3" t="s">
        <v>68</v>
      </c>
      <c r="K5913" s="2">
        <v>8370</v>
      </c>
      <c r="L5913" s="3"/>
      <c r="M5913" s="3" t="s">
        <v>440</v>
      </c>
      <c r="N5913" s="3" t="s">
        <v>60</v>
      </c>
      <c r="O5913" s="3"/>
      <c r="P5913" s="3"/>
      <c r="Q5913" s="3"/>
      <c r="R5913" s="3">
        <v>0</v>
      </c>
      <c r="S5913" s="3">
        <v>1</v>
      </c>
      <c r="T5913" s="2">
        <v>4</v>
      </c>
      <c r="U5913" s="3">
        <v>4.2901132060784684E-2</v>
      </c>
      <c r="V5913" s="3">
        <v>0.10800931544255796</v>
      </c>
      <c r="W5913" s="3">
        <v>1.4152608521450087E-2</v>
      </c>
      <c r="X5913" s="3">
        <v>115.9101244913232</v>
      </c>
      <c r="Y5913" s="3">
        <v>0.10800931544255796</v>
      </c>
      <c r="Z5913" s="3">
        <v>1.41525960099295E-2</v>
      </c>
      <c r="AA5913" s="3">
        <v>115.9101244913232</v>
      </c>
      <c r="AB5913">
        <f t="shared" si="152"/>
        <v>0.10800931544255796</v>
      </c>
      <c r="AC5913">
        <f t="shared" si="153"/>
        <v>1.41525960099295E-2</v>
      </c>
    </row>
    <row r="5914" spans="1:29" x14ac:dyDescent="0.25">
      <c r="A5914" s="2">
        <v>5913</v>
      </c>
      <c r="B5914" s="3" t="s">
        <v>414</v>
      </c>
      <c r="C5914" s="3" t="s">
        <v>110</v>
      </c>
      <c r="D5914" s="3" t="s">
        <v>435</v>
      </c>
      <c r="E5914" s="3" t="s">
        <v>436</v>
      </c>
      <c r="F5914" s="3">
        <v>0.36</v>
      </c>
      <c r="G5914" s="3">
        <v>0.53</v>
      </c>
      <c r="H5914" s="3" t="s">
        <v>35</v>
      </c>
      <c r="I5914" s="2">
        <v>1100</v>
      </c>
      <c r="J5914" s="3" t="s">
        <v>42</v>
      </c>
      <c r="K5914" s="2">
        <v>1100</v>
      </c>
      <c r="L5914" s="3"/>
      <c r="M5914" s="3" t="s">
        <v>34</v>
      </c>
      <c r="N5914" s="3" t="s">
        <v>35</v>
      </c>
      <c r="O5914" s="3"/>
      <c r="P5914" s="3"/>
      <c r="Q5914" s="3"/>
      <c r="R5914" s="3">
        <v>0</v>
      </c>
      <c r="S5914" s="3">
        <v>1</v>
      </c>
      <c r="T5914" s="2">
        <v>2</v>
      </c>
      <c r="U5914" s="3">
        <v>6.9030788946952581E-2</v>
      </c>
      <c r="V5914" s="3">
        <v>0.17589409759788341</v>
      </c>
      <c r="W5914" s="3">
        <v>1.4962328191268599E-2</v>
      </c>
      <c r="X5914" s="3">
        <v>80.622461987182106</v>
      </c>
      <c r="Y5914" s="3">
        <v>0.17589409759788341</v>
      </c>
      <c r="Z5914" s="3">
        <v>1.496231496392063E-2</v>
      </c>
      <c r="AA5914" s="3">
        <v>80.622461987182106</v>
      </c>
      <c r="AB5914">
        <f t="shared" si="152"/>
        <v>0.17589409759788341</v>
      </c>
      <c r="AC5914">
        <f t="shared" si="153"/>
        <v>1.496231496392063E-2</v>
      </c>
    </row>
    <row r="5915" spans="1:29" x14ac:dyDescent="0.25">
      <c r="A5915" s="2">
        <v>5914</v>
      </c>
      <c r="B5915" s="3" t="s">
        <v>414</v>
      </c>
      <c r="C5915" s="3" t="s">
        <v>110</v>
      </c>
      <c r="D5915" s="3" t="s">
        <v>435</v>
      </c>
      <c r="E5915" s="3" t="s">
        <v>436</v>
      </c>
      <c r="F5915" s="3">
        <v>0.36</v>
      </c>
      <c r="G5915" s="3">
        <v>0.53</v>
      </c>
      <c r="H5915" s="3" t="s">
        <v>35</v>
      </c>
      <c r="I5915" s="2">
        <v>1180</v>
      </c>
      <c r="J5915" s="3" t="s">
        <v>43</v>
      </c>
      <c r="K5915" s="2">
        <v>1180</v>
      </c>
      <c r="L5915" s="3"/>
      <c r="M5915" s="3" t="s">
        <v>34</v>
      </c>
      <c r="N5915" s="3" t="s">
        <v>35</v>
      </c>
      <c r="O5915" s="3"/>
      <c r="P5915" s="3"/>
      <c r="Q5915" s="3"/>
      <c r="R5915" s="3">
        <v>0</v>
      </c>
      <c r="S5915" s="3">
        <v>1</v>
      </c>
      <c r="T5915" s="2">
        <v>7</v>
      </c>
      <c r="U5915" s="3">
        <v>0.10874050174668469</v>
      </c>
      <c r="V5915" s="3">
        <v>0.53538820443460733</v>
      </c>
      <c r="W5915" s="3">
        <v>6.5925151293450834E-2</v>
      </c>
      <c r="X5915" s="3">
        <v>245.64346900447143</v>
      </c>
      <c r="Y5915" s="3">
        <v>0.53538820443460733</v>
      </c>
      <c r="Z5915" s="3">
        <v>6.5925093012753885E-2</v>
      </c>
      <c r="AA5915" s="3">
        <v>245.64346900447143</v>
      </c>
      <c r="AB5915">
        <f t="shared" si="152"/>
        <v>0.53538820443460733</v>
      </c>
      <c r="AC5915">
        <f t="shared" si="153"/>
        <v>6.5925093012753885E-2</v>
      </c>
    </row>
    <row r="5916" spans="1:29" x14ac:dyDescent="0.25">
      <c r="A5916" s="2">
        <v>5915</v>
      </c>
      <c r="B5916" s="3" t="s">
        <v>414</v>
      </c>
      <c r="C5916" s="3" t="s">
        <v>110</v>
      </c>
      <c r="D5916" s="3" t="s">
        <v>435</v>
      </c>
      <c r="E5916" s="3" t="s">
        <v>436</v>
      </c>
      <c r="F5916" s="3">
        <v>0.36</v>
      </c>
      <c r="G5916" s="3">
        <v>0.53</v>
      </c>
      <c r="H5916" s="3" t="s">
        <v>35</v>
      </c>
      <c r="I5916" s="2">
        <v>1210</v>
      </c>
      <c r="J5916" s="3" t="s">
        <v>46</v>
      </c>
      <c r="K5916" s="2">
        <v>1210</v>
      </c>
      <c r="L5916" s="3"/>
      <c r="M5916" s="3" t="s">
        <v>34</v>
      </c>
      <c r="N5916" s="3" t="s">
        <v>35</v>
      </c>
      <c r="O5916" s="3"/>
      <c r="P5916" s="3"/>
      <c r="Q5916" s="3"/>
      <c r="R5916" s="3">
        <v>0</v>
      </c>
      <c r="S5916" s="3">
        <v>1</v>
      </c>
      <c r="T5916" s="2">
        <v>1</v>
      </c>
      <c r="U5916" s="3">
        <v>2.87696937351596E-3</v>
      </c>
      <c r="V5916" s="3">
        <v>1.1418252528619673E-2</v>
      </c>
      <c r="W5916" s="3">
        <v>8.9585914407307654E-4</v>
      </c>
      <c r="X5916" s="3">
        <v>3.4941703885175035</v>
      </c>
      <c r="Y5916" s="3">
        <v>1.1418252528619673E-2</v>
      </c>
      <c r="Z5916" s="3">
        <v>8.9585835209468796E-4</v>
      </c>
      <c r="AA5916" s="3">
        <v>3.4941703885175035</v>
      </c>
      <c r="AB5916">
        <f t="shared" si="152"/>
        <v>1.1418252528619673E-2</v>
      </c>
      <c r="AC5916">
        <f t="shared" si="153"/>
        <v>8.9585835209468796E-4</v>
      </c>
    </row>
    <row r="5917" spans="1:29" x14ac:dyDescent="0.25">
      <c r="A5917" s="2">
        <v>5916</v>
      </c>
      <c r="B5917" s="3" t="s">
        <v>414</v>
      </c>
      <c r="C5917" s="3" t="s">
        <v>110</v>
      </c>
      <c r="D5917" s="3" t="s">
        <v>435</v>
      </c>
      <c r="E5917" s="3" t="s">
        <v>436</v>
      </c>
      <c r="F5917" s="3">
        <v>0.36</v>
      </c>
      <c r="G5917" s="3">
        <v>0.53</v>
      </c>
      <c r="H5917" s="3" t="s">
        <v>35</v>
      </c>
      <c r="I5917" s="2">
        <v>1320</v>
      </c>
      <c r="J5917" s="3" t="s">
        <v>115</v>
      </c>
      <c r="K5917" s="2">
        <v>1320</v>
      </c>
      <c r="L5917" s="3"/>
      <c r="M5917" s="3" t="s">
        <v>34</v>
      </c>
      <c r="N5917" s="3" t="s">
        <v>35</v>
      </c>
      <c r="O5917" s="3"/>
      <c r="P5917" s="3"/>
      <c r="Q5917" s="3"/>
      <c r="R5917" s="3">
        <v>0</v>
      </c>
      <c r="S5917" s="3">
        <v>1</v>
      </c>
      <c r="T5917" s="2">
        <v>5</v>
      </c>
      <c r="U5917" s="3">
        <v>8.2479387646347005E-2</v>
      </c>
      <c r="V5917" s="3">
        <v>0.40214581292551821</v>
      </c>
      <c r="W5917" s="3">
        <v>5.1204118645287129E-2</v>
      </c>
      <c r="X5917" s="3">
        <v>123.43894820071014</v>
      </c>
      <c r="Y5917" s="3">
        <v>0.40214581292551821</v>
      </c>
      <c r="Z5917" s="3">
        <v>5.1204073378622407E-2</v>
      </c>
      <c r="AA5917" s="3">
        <v>123.43894820071014</v>
      </c>
      <c r="AB5917">
        <f t="shared" si="152"/>
        <v>0.40214581292551821</v>
      </c>
      <c r="AC5917">
        <f t="shared" si="153"/>
        <v>5.1204073378622407E-2</v>
      </c>
    </row>
    <row r="5918" spans="1:29" x14ac:dyDescent="0.25">
      <c r="A5918" s="2">
        <v>5917</v>
      </c>
      <c r="B5918" s="3" t="s">
        <v>414</v>
      </c>
      <c r="C5918" s="3" t="s">
        <v>110</v>
      </c>
      <c r="D5918" s="3" t="s">
        <v>435</v>
      </c>
      <c r="E5918" s="3" t="s">
        <v>436</v>
      </c>
      <c r="F5918" s="3">
        <v>0.36</v>
      </c>
      <c r="G5918" s="3">
        <v>0.53</v>
      </c>
      <c r="H5918" s="3" t="s">
        <v>35</v>
      </c>
      <c r="I5918" s="2">
        <v>1400</v>
      </c>
      <c r="J5918" s="3" t="s">
        <v>48</v>
      </c>
      <c r="K5918" s="2">
        <v>1400</v>
      </c>
      <c r="L5918" s="3"/>
      <c r="M5918" s="3" t="s">
        <v>34</v>
      </c>
      <c r="N5918" s="3" t="s">
        <v>35</v>
      </c>
      <c r="O5918" s="3"/>
      <c r="P5918" s="3"/>
      <c r="Q5918" s="3"/>
      <c r="R5918" s="3">
        <v>0</v>
      </c>
      <c r="S5918" s="3">
        <v>1</v>
      </c>
      <c r="T5918" s="2">
        <v>33</v>
      </c>
      <c r="U5918" s="3">
        <v>10.985724504576382</v>
      </c>
      <c r="V5918" s="3">
        <v>95.362571775815411</v>
      </c>
      <c r="W5918" s="3">
        <v>12.549354215309222</v>
      </c>
      <c r="X5918" s="3">
        <v>40525.072687772488</v>
      </c>
      <c r="Y5918" s="3">
        <v>95.362571775815411</v>
      </c>
      <c r="Z5918" s="3">
        <v>12.549343121135044</v>
      </c>
      <c r="AA5918" s="3">
        <v>40525.072687772488</v>
      </c>
      <c r="AB5918">
        <f t="shared" si="152"/>
        <v>95.362571775815411</v>
      </c>
      <c r="AC5918">
        <f t="shared" si="153"/>
        <v>12.549343121135044</v>
      </c>
    </row>
    <row r="5919" spans="1:29" x14ac:dyDescent="0.25">
      <c r="A5919" s="2">
        <v>5918</v>
      </c>
      <c r="B5919" s="3" t="s">
        <v>414</v>
      </c>
      <c r="C5919" s="3" t="s">
        <v>110</v>
      </c>
      <c r="D5919" s="3" t="s">
        <v>435</v>
      </c>
      <c r="E5919" s="3" t="s">
        <v>436</v>
      </c>
      <c r="F5919" s="3">
        <v>0.36</v>
      </c>
      <c r="G5919" s="3">
        <v>0.53</v>
      </c>
      <c r="H5919" s="3" t="s">
        <v>35</v>
      </c>
      <c r="I5919" s="2">
        <v>1400</v>
      </c>
      <c r="J5919" s="3" t="s">
        <v>48</v>
      </c>
      <c r="K5919" s="2">
        <v>1400</v>
      </c>
      <c r="L5919" s="3"/>
      <c r="M5919" s="3" t="s">
        <v>431</v>
      </c>
      <c r="N5919" s="3" t="s">
        <v>35</v>
      </c>
      <c r="O5919" s="3"/>
      <c r="P5919" s="3"/>
      <c r="Q5919" s="3"/>
      <c r="R5919" s="3">
        <v>0</v>
      </c>
      <c r="S5919" s="3">
        <v>1</v>
      </c>
      <c r="T5919" s="2">
        <v>2</v>
      </c>
      <c r="U5919" s="3">
        <v>9.4669112082791489E-3</v>
      </c>
      <c r="V5919" s="3">
        <v>8.0306589161501823E-2</v>
      </c>
      <c r="W5919" s="3">
        <v>1.0688812168424523E-2</v>
      </c>
      <c r="X5919" s="3">
        <v>35.722259099644631</v>
      </c>
      <c r="Y5919" s="3">
        <v>8.0306589161501823E-2</v>
      </c>
      <c r="Z5919" s="3">
        <v>1.0688802719050341E-2</v>
      </c>
      <c r="AA5919" s="3">
        <v>35.722259099644631</v>
      </c>
      <c r="AB5919">
        <f t="shared" si="152"/>
        <v>8.0306589161501823E-2</v>
      </c>
      <c r="AC5919">
        <f t="shared" si="153"/>
        <v>1.0688802719050341E-2</v>
      </c>
    </row>
    <row r="5920" spans="1:29" x14ac:dyDescent="0.25">
      <c r="A5920" s="2">
        <v>5919</v>
      </c>
      <c r="B5920" s="3" t="s">
        <v>414</v>
      </c>
      <c r="C5920" s="3" t="s">
        <v>110</v>
      </c>
      <c r="D5920" s="3" t="s">
        <v>435</v>
      </c>
      <c r="E5920" s="3" t="s">
        <v>436</v>
      </c>
      <c r="F5920" s="3">
        <v>0.36</v>
      </c>
      <c r="G5920" s="3">
        <v>0.53</v>
      </c>
      <c r="H5920" s="3" t="s">
        <v>35</v>
      </c>
      <c r="I5920" s="2">
        <v>1450</v>
      </c>
      <c r="J5920" s="3" t="s">
        <v>119</v>
      </c>
      <c r="K5920" s="2">
        <v>1450</v>
      </c>
      <c r="L5920" s="3"/>
      <c r="M5920" s="3" t="s">
        <v>34</v>
      </c>
      <c r="N5920" s="3" t="s">
        <v>35</v>
      </c>
      <c r="O5920" s="3"/>
      <c r="P5920" s="3"/>
      <c r="Q5920" s="3"/>
      <c r="R5920" s="3">
        <v>0</v>
      </c>
      <c r="S5920" s="3">
        <v>1</v>
      </c>
      <c r="T5920" s="2">
        <v>2</v>
      </c>
      <c r="U5920" s="3">
        <v>4.8483032272381398E-3</v>
      </c>
      <c r="V5920" s="3">
        <v>1.0815116640271242E-2</v>
      </c>
      <c r="W5920" s="3">
        <v>1.4638380618641428E-3</v>
      </c>
      <c r="X5920" s="3">
        <v>4.7877807339982246</v>
      </c>
      <c r="Y5920" s="3">
        <v>1.0815116640271242E-2</v>
      </c>
      <c r="Z5920" s="3">
        <v>1.4638367677677231E-3</v>
      </c>
      <c r="AA5920" s="3">
        <v>4.7877807339982246</v>
      </c>
      <c r="AB5920">
        <f t="shared" si="152"/>
        <v>1.0815116640271242E-2</v>
      </c>
      <c r="AC5920">
        <f t="shared" si="153"/>
        <v>1.4638367677677231E-3</v>
      </c>
    </row>
    <row r="5921" spans="1:29" x14ac:dyDescent="0.25">
      <c r="A5921" s="2">
        <v>5920</v>
      </c>
      <c r="B5921" s="3" t="s">
        <v>414</v>
      </c>
      <c r="C5921" s="3" t="s">
        <v>110</v>
      </c>
      <c r="D5921" s="3" t="s">
        <v>435</v>
      </c>
      <c r="E5921" s="3" t="s">
        <v>436</v>
      </c>
      <c r="F5921" s="3">
        <v>0.36</v>
      </c>
      <c r="G5921" s="3">
        <v>0.53</v>
      </c>
      <c r="H5921" s="3" t="s">
        <v>35</v>
      </c>
      <c r="I5921" s="2">
        <v>1450</v>
      </c>
      <c r="J5921" s="3" t="s">
        <v>119</v>
      </c>
      <c r="K5921" s="2">
        <v>1450</v>
      </c>
      <c r="L5921" s="3"/>
      <c r="M5921" s="3" t="s">
        <v>431</v>
      </c>
      <c r="N5921" s="3" t="s">
        <v>35</v>
      </c>
      <c r="O5921" s="3"/>
      <c r="P5921" s="3"/>
      <c r="Q5921" s="3"/>
      <c r="R5921" s="3">
        <v>0</v>
      </c>
      <c r="S5921" s="3">
        <v>1</v>
      </c>
      <c r="T5921" s="2">
        <v>9</v>
      </c>
      <c r="U5921" s="3">
        <v>0.89432080171396477</v>
      </c>
      <c r="V5921" s="3">
        <v>6.4499392637294202</v>
      </c>
      <c r="W5921" s="3">
        <v>0.86634391360632956</v>
      </c>
      <c r="X5921" s="3">
        <v>2903.4499003331821</v>
      </c>
      <c r="Y5921" s="3">
        <v>6.4499392637294202</v>
      </c>
      <c r="Z5921" s="3">
        <v>0.86634314772068222</v>
      </c>
      <c r="AA5921" s="3">
        <v>2903.4499003331821</v>
      </c>
      <c r="AB5921">
        <f t="shared" si="152"/>
        <v>6.4499392637294202</v>
      </c>
      <c r="AC5921">
        <f t="shared" si="153"/>
        <v>0.86634314772068222</v>
      </c>
    </row>
    <row r="5922" spans="1:29" x14ac:dyDescent="0.25">
      <c r="A5922" s="2">
        <v>5921</v>
      </c>
      <c r="B5922" s="3" t="s">
        <v>414</v>
      </c>
      <c r="C5922" s="3" t="s">
        <v>110</v>
      </c>
      <c r="D5922" s="3" t="s">
        <v>435</v>
      </c>
      <c r="E5922" s="3" t="s">
        <v>436</v>
      </c>
      <c r="F5922" s="3">
        <v>0.36</v>
      </c>
      <c r="G5922" s="3">
        <v>0.53</v>
      </c>
      <c r="H5922" s="3" t="s">
        <v>35</v>
      </c>
      <c r="I5922" s="2">
        <v>1750</v>
      </c>
      <c r="J5922" s="3" t="s">
        <v>51</v>
      </c>
      <c r="K5922" s="2">
        <v>1750</v>
      </c>
      <c r="L5922" s="3"/>
      <c r="M5922" s="3" t="s">
        <v>34</v>
      </c>
      <c r="N5922" s="3" t="s">
        <v>35</v>
      </c>
      <c r="O5922" s="3"/>
      <c r="P5922" s="3"/>
      <c r="Q5922" s="3"/>
      <c r="R5922" s="3">
        <v>0</v>
      </c>
      <c r="S5922" s="3">
        <v>1</v>
      </c>
      <c r="T5922" s="2">
        <v>431</v>
      </c>
      <c r="U5922" s="3">
        <v>185.15111509489083</v>
      </c>
      <c r="V5922" s="3">
        <v>1344.7009695014256</v>
      </c>
      <c r="W5922" s="3">
        <v>175.23101452265064</v>
      </c>
      <c r="X5922" s="3">
        <v>629783.30774805532</v>
      </c>
      <c r="Y5922" s="3">
        <v>1344.7009695014256</v>
      </c>
      <c r="Z5922" s="3">
        <v>175.2308596108233</v>
      </c>
      <c r="AA5922" s="3">
        <v>629783.30774805532</v>
      </c>
      <c r="AB5922">
        <f t="shared" si="152"/>
        <v>1344.7009695014256</v>
      </c>
      <c r="AC5922">
        <f t="shared" si="153"/>
        <v>175.2308596108233</v>
      </c>
    </row>
    <row r="5923" spans="1:29" x14ac:dyDescent="0.25">
      <c r="A5923" s="2">
        <v>5922</v>
      </c>
      <c r="B5923" s="3" t="s">
        <v>414</v>
      </c>
      <c r="C5923" s="3" t="s">
        <v>110</v>
      </c>
      <c r="D5923" s="3" t="s">
        <v>435</v>
      </c>
      <c r="E5923" s="3" t="s">
        <v>436</v>
      </c>
      <c r="F5923" s="3">
        <v>0.36</v>
      </c>
      <c r="G5923" s="3">
        <v>0.53</v>
      </c>
      <c r="H5923" s="3" t="s">
        <v>35</v>
      </c>
      <c r="I5923" s="2">
        <v>2210</v>
      </c>
      <c r="J5923" s="3" t="s">
        <v>37</v>
      </c>
      <c r="K5923" s="2">
        <v>1000</v>
      </c>
      <c r="L5923" s="3"/>
      <c r="M5923" s="3" t="s">
        <v>34</v>
      </c>
      <c r="N5923" s="3" t="s">
        <v>35</v>
      </c>
      <c r="O5923" s="3"/>
      <c r="P5923" s="3" t="s">
        <v>76</v>
      </c>
      <c r="Q5923" s="3"/>
      <c r="R5923" s="3">
        <v>0</v>
      </c>
      <c r="S5923" s="3">
        <v>1</v>
      </c>
      <c r="T5923" s="2">
        <v>1740</v>
      </c>
      <c r="U5923" s="3">
        <v>787.75860440526435</v>
      </c>
      <c r="V5923" s="3">
        <v>2778.0722049743322</v>
      </c>
      <c r="W5923" s="3">
        <v>256.83900664229805</v>
      </c>
      <c r="X5923" s="3">
        <v>920038.8706769346</v>
      </c>
      <c r="Y5923" s="3">
        <v>2778.0722049743322</v>
      </c>
      <c r="Z5923" s="3">
        <v>256.83877958546122</v>
      </c>
      <c r="AA5923" s="3">
        <v>920038.8706769346</v>
      </c>
      <c r="AB5923">
        <f t="shared" si="152"/>
        <v>2778.0722049743322</v>
      </c>
      <c r="AC5923">
        <f t="shared" si="153"/>
        <v>256.83877958546122</v>
      </c>
    </row>
    <row r="5924" spans="1:29" x14ac:dyDescent="0.25">
      <c r="A5924" s="2">
        <v>5923</v>
      </c>
      <c r="B5924" s="3" t="s">
        <v>414</v>
      </c>
      <c r="C5924" s="3" t="s">
        <v>110</v>
      </c>
      <c r="D5924" s="3" t="s">
        <v>435</v>
      </c>
      <c r="E5924" s="3" t="s">
        <v>436</v>
      </c>
      <c r="F5924" s="3">
        <v>0.36</v>
      </c>
      <c r="G5924" s="3">
        <v>0.53</v>
      </c>
      <c r="H5924" s="3" t="s">
        <v>35</v>
      </c>
      <c r="I5924" s="2">
        <v>7400</v>
      </c>
      <c r="J5924" s="3" t="s">
        <v>127</v>
      </c>
      <c r="K5924" s="2">
        <v>7400</v>
      </c>
      <c r="L5924" s="3"/>
      <c r="M5924" s="3" t="s">
        <v>34</v>
      </c>
      <c r="N5924" s="3" t="s">
        <v>35</v>
      </c>
      <c r="O5924" s="3"/>
      <c r="P5924" s="3"/>
      <c r="Q5924" s="3"/>
      <c r="R5924" s="3">
        <v>0</v>
      </c>
      <c r="S5924" s="3">
        <v>1</v>
      </c>
      <c r="T5924" s="2">
        <v>17</v>
      </c>
      <c r="U5924" s="3">
        <v>0.60159787551579536</v>
      </c>
      <c r="V5924" s="3">
        <v>0.72882772890403458</v>
      </c>
      <c r="W5924" s="3">
        <v>6.1272762546756142E-2</v>
      </c>
      <c r="X5924" s="3">
        <v>569.57279140373578</v>
      </c>
      <c r="Y5924" s="3">
        <v>0.72882772890403458</v>
      </c>
      <c r="Z5924" s="3">
        <v>6.1272708378972932E-2</v>
      </c>
      <c r="AA5924" s="3">
        <v>569.57279140373578</v>
      </c>
      <c r="AB5924">
        <f t="shared" si="152"/>
        <v>0.72882772890403458</v>
      </c>
      <c r="AC5924">
        <f t="shared" si="153"/>
        <v>6.1272708378972932E-2</v>
      </c>
    </row>
    <row r="5925" spans="1:29" x14ac:dyDescent="0.25">
      <c r="A5925" s="2">
        <v>5924</v>
      </c>
      <c r="B5925" s="3" t="s">
        <v>414</v>
      </c>
      <c r="C5925" s="3" t="s">
        <v>110</v>
      </c>
      <c r="D5925" s="3" t="s">
        <v>435</v>
      </c>
      <c r="E5925" s="3" t="s">
        <v>436</v>
      </c>
      <c r="F5925" s="3">
        <v>0.36</v>
      </c>
      <c r="G5925" s="3">
        <v>0.53</v>
      </c>
      <c r="H5925" s="3" t="s">
        <v>35</v>
      </c>
      <c r="I5925" s="2">
        <v>8140</v>
      </c>
      <c r="J5925" s="3" t="s">
        <v>57</v>
      </c>
      <c r="K5925" s="2">
        <v>8140</v>
      </c>
      <c r="L5925" s="3"/>
      <c r="M5925" s="3" t="s">
        <v>34</v>
      </c>
      <c r="N5925" s="3" t="s">
        <v>35</v>
      </c>
      <c r="O5925" s="3"/>
      <c r="P5925" s="3"/>
      <c r="Q5925" s="3"/>
      <c r="R5925" s="3">
        <v>0</v>
      </c>
      <c r="S5925" s="3">
        <v>1</v>
      </c>
      <c r="T5925" s="2">
        <v>448</v>
      </c>
      <c r="U5925" s="3">
        <v>89.240552748781894</v>
      </c>
      <c r="V5925" s="3">
        <v>608.14377819993524</v>
      </c>
      <c r="W5925" s="3">
        <v>77.750348370894116</v>
      </c>
      <c r="X5925" s="3">
        <v>272025.44433903095</v>
      </c>
      <c r="Y5925" s="3">
        <v>608.14377819993524</v>
      </c>
      <c r="Z5925" s="3">
        <v>77.750279636209243</v>
      </c>
      <c r="AA5925" s="3">
        <v>272025.44433903095</v>
      </c>
      <c r="AB5925">
        <f t="shared" si="152"/>
        <v>608.14377819993524</v>
      </c>
      <c r="AC5925">
        <f t="shared" si="153"/>
        <v>77.750279636209243</v>
      </c>
    </row>
    <row r="5926" spans="1:29" x14ac:dyDescent="0.25">
      <c r="A5926" s="2">
        <v>5925</v>
      </c>
      <c r="B5926" s="3" t="s">
        <v>414</v>
      </c>
      <c r="C5926" s="3" t="s">
        <v>110</v>
      </c>
      <c r="D5926" s="3" t="s">
        <v>435</v>
      </c>
      <c r="E5926" s="3" t="s">
        <v>436</v>
      </c>
      <c r="F5926" s="3">
        <v>0.36</v>
      </c>
      <c r="G5926" s="3">
        <v>0.53</v>
      </c>
      <c r="H5926" s="3" t="s">
        <v>35</v>
      </c>
      <c r="I5926" s="2">
        <v>8140</v>
      </c>
      <c r="J5926" s="3" t="s">
        <v>57</v>
      </c>
      <c r="K5926" s="2">
        <v>8140</v>
      </c>
      <c r="L5926" s="3"/>
      <c r="M5926" s="3" t="s">
        <v>34</v>
      </c>
      <c r="N5926" s="3" t="s">
        <v>35</v>
      </c>
      <c r="O5926" s="3"/>
      <c r="P5926" s="3"/>
      <c r="Q5926" s="3" t="s">
        <v>67</v>
      </c>
      <c r="R5926" s="3">
        <v>0</v>
      </c>
      <c r="S5926" s="3">
        <v>1</v>
      </c>
      <c r="T5926" s="2">
        <v>16</v>
      </c>
      <c r="U5926" s="3">
        <v>6.8234642766992163E-4</v>
      </c>
      <c r="V5926" s="3">
        <v>5.1001894939074191E-3</v>
      </c>
      <c r="W5926" s="3">
        <v>6.6434958708483783E-4</v>
      </c>
      <c r="X5926" s="3">
        <v>2.3750453105205689</v>
      </c>
      <c r="Y5926" s="3">
        <v>5.1001894939074191E-3</v>
      </c>
      <c r="Z5926" s="3">
        <v>6.6434899977095281E-4</v>
      </c>
      <c r="AA5926" s="3">
        <v>2.3750453105205689</v>
      </c>
      <c r="AB5926">
        <f t="shared" si="152"/>
        <v>5.1001894939074191E-3</v>
      </c>
      <c r="AC5926">
        <f t="shared" si="153"/>
        <v>6.6434899977095281E-4</v>
      </c>
    </row>
    <row r="5927" spans="1:29" x14ac:dyDescent="0.25">
      <c r="A5927" s="2">
        <v>5926</v>
      </c>
      <c r="B5927" s="3" t="s">
        <v>414</v>
      </c>
      <c r="C5927" s="3" t="s">
        <v>110</v>
      </c>
      <c r="D5927" s="3" t="s">
        <v>435</v>
      </c>
      <c r="E5927" s="3" t="s">
        <v>436</v>
      </c>
      <c r="F5927" s="3">
        <v>0.36</v>
      </c>
      <c r="G5927" s="3">
        <v>0.53</v>
      </c>
      <c r="H5927" s="3" t="s">
        <v>35</v>
      </c>
      <c r="I5927" s="2">
        <v>8370</v>
      </c>
      <c r="J5927" s="3" t="s">
        <v>68</v>
      </c>
      <c r="K5927" s="2">
        <v>8370</v>
      </c>
      <c r="L5927" s="3"/>
      <c r="M5927" s="3" t="s">
        <v>34</v>
      </c>
      <c r="N5927" s="3" t="s">
        <v>35</v>
      </c>
      <c r="O5927" s="3"/>
      <c r="P5927" s="3"/>
      <c r="Q5927" s="3"/>
      <c r="R5927" s="3">
        <v>0</v>
      </c>
      <c r="S5927" s="3">
        <v>1</v>
      </c>
      <c r="T5927" s="2">
        <v>22</v>
      </c>
      <c r="U5927" s="3">
        <v>4.5114264795285735</v>
      </c>
      <c r="V5927" s="3">
        <v>1.4598964309627303</v>
      </c>
      <c r="W5927" s="3">
        <v>0.16255744817303447</v>
      </c>
      <c r="X5927" s="3">
        <v>4369.7164297181898</v>
      </c>
      <c r="Y5927" s="3">
        <v>1.4598964309627303</v>
      </c>
      <c r="Z5927" s="3">
        <v>0.16255730446519009</v>
      </c>
      <c r="AA5927" s="3">
        <v>4369.7164297181898</v>
      </c>
      <c r="AB5927">
        <f t="shared" si="152"/>
        <v>1.4598964309627303</v>
      </c>
      <c r="AC5927">
        <f t="shared" si="153"/>
        <v>0.16255730446519009</v>
      </c>
    </row>
    <row r="5928" spans="1:29" x14ac:dyDescent="0.25">
      <c r="A5928" s="2">
        <v>5927</v>
      </c>
      <c r="B5928" s="3" t="s">
        <v>414</v>
      </c>
      <c r="C5928" s="3" t="s">
        <v>110</v>
      </c>
      <c r="D5928" s="3" t="s">
        <v>435</v>
      </c>
      <c r="E5928" s="3" t="s">
        <v>436</v>
      </c>
      <c r="F5928" s="3">
        <v>0.36</v>
      </c>
      <c r="G5928" s="3">
        <v>0.53</v>
      </c>
      <c r="H5928" s="3" t="s">
        <v>64</v>
      </c>
      <c r="I5928" s="2">
        <v>2110</v>
      </c>
      <c r="J5928" s="3" t="s">
        <v>32</v>
      </c>
      <c r="K5928" s="2">
        <v>3000</v>
      </c>
      <c r="L5928" s="3"/>
      <c r="M5928" s="3" t="s">
        <v>33</v>
      </c>
      <c r="N5928" s="3" t="s">
        <v>33</v>
      </c>
      <c r="O5928" s="3"/>
      <c r="P5928" s="3" t="s">
        <v>76</v>
      </c>
      <c r="Q5928" s="3"/>
      <c r="R5928" s="3">
        <v>0</v>
      </c>
      <c r="S5928" s="3">
        <v>1</v>
      </c>
      <c r="T5928" s="2">
        <v>39</v>
      </c>
      <c r="U5928" s="3">
        <v>17.601882688353907</v>
      </c>
      <c r="V5928" s="3">
        <v>99.613586600400268</v>
      </c>
      <c r="W5928" s="3">
        <v>17.360708193335785</v>
      </c>
      <c r="X5928" s="3">
        <v>22544.539181223154</v>
      </c>
      <c r="Y5928" s="3">
        <v>99.613586600400268</v>
      </c>
      <c r="Z5928" s="3">
        <v>17.360692845715732</v>
      </c>
      <c r="AA5928" s="3">
        <v>22544.539181223154</v>
      </c>
    </row>
    <row r="5929" spans="1:29" x14ac:dyDescent="0.25">
      <c r="A5929" s="2">
        <v>5928</v>
      </c>
      <c r="B5929" s="3" t="s">
        <v>414</v>
      </c>
      <c r="C5929" s="3" t="s">
        <v>110</v>
      </c>
      <c r="D5929" s="3" t="s">
        <v>435</v>
      </c>
      <c r="E5929" s="3" t="s">
        <v>436</v>
      </c>
      <c r="F5929" s="3">
        <v>0.36</v>
      </c>
      <c r="G5929" s="3">
        <v>0.53</v>
      </c>
      <c r="H5929" s="3" t="s">
        <v>64</v>
      </c>
      <c r="I5929" s="2">
        <v>2210</v>
      </c>
      <c r="J5929" s="3" t="s">
        <v>37</v>
      </c>
      <c r="K5929" s="2">
        <v>3000</v>
      </c>
      <c r="L5929" s="3"/>
      <c r="M5929" s="3" t="s">
        <v>34</v>
      </c>
      <c r="N5929" s="3" t="s">
        <v>35</v>
      </c>
      <c r="O5929" s="3"/>
      <c r="P5929" s="3" t="s">
        <v>76</v>
      </c>
      <c r="Q5929" s="3"/>
      <c r="R5929" s="3">
        <v>0</v>
      </c>
      <c r="S5929" s="3">
        <v>1</v>
      </c>
      <c r="T5929" s="2">
        <v>3</v>
      </c>
      <c r="U5929" s="3">
        <v>0.34901422053348663</v>
      </c>
      <c r="V5929" s="3">
        <v>1.7802384251915568</v>
      </c>
      <c r="W5929" s="3">
        <v>0.18423986643437051</v>
      </c>
      <c r="X5929" s="3">
        <v>652.12876504363953</v>
      </c>
      <c r="Y5929" s="3">
        <v>1.7802384251915568</v>
      </c>
      <c r="Z5929" s="3">
        <v>0.18423970355832719</v>
      </c>
      <c r="AA5929" s="3">
        <v>652.12876504363953</v>
      </c>
    </row>
    <row r="5930" spans="1:29" x14ac:dyDescent="0.25">
      <c r="A5930" s="2">
        <v>5929</v>
      </c>
      <c r="B5930" s="3" t="s">
        <v>414</v>
      </c>
      <c r="C5930" s="3" t="s">
        <v>110</v>
      </c>
      <c r="D5930" s="3" t="s">
        <v>435</v>
      </c>
      <c r="E5930" s="3" t="s">
        <v>436</v>
      </c>
      <c r="F5930" s="3">
        <v>0.36</v>
      </c>
      <c r="G5930" s="3">
        <v>0.53</v>
      </c>
      <c r="H5930" s="3" t="s">
        <v>64</v>
      </c>
      <c r="I5930" s="2">
        <v>3100</v>
      </c>
      <c r="J5930" s="3" t="s">
        <v>69</v>
      </c>
      <c r="K5930" s="2">
        <v>3100</v>
      </c>
      <c r="L5930" s="3" t="s">
        <v>64</v>
      </c>
      <c r="M5930" s="3" t="s">
        <v>33</v>
      </c>
      <c r="N5930" s="3" t="s">
        <v>33</v>
      </c>
      <c r="O5930" s="3"/>
      <c r="P5930" s="3"/>
      <c r="Q5930" s="3"/>
      <c r="R5930" s="3">
        <v>0</v>
      </c>
      <c r="S5930" s="3">
        <v>1</v>
      </c>
      <c r="T5930" s="2">
        <v>580</v>
      </c>
      <c r="U5930" s="3">
        <v>168.50843198563641</v>
      </c>
      <c r="V5930" s="3">
        <v>811.01798683921265</v>
      </c>
      <c r="W5930" s="3">
        <v>88.867882322759186</v>
      </c>
      <c r="X5930" s="3">
        <v>327696.20925392676</v>
      </c>
      <c r="Y5930" s="3">
        <v>811.01798683921265</v>
      </c>
      <c r="Z5930" s="3">
        <v>88.867803759691398</v>
      </c>
      <c r="AA5930" s="3">
        <v>327696.20925392676</v>
      </c>
    </row>
    <row r="5931" spans="1:29" x14ac:dyDescent="0.25">
      <c r="A5931" s="2">
        <v>5930</v>
      </c>
      <c r="B5931" s="3" t="s">
        <v>414</v>
      </c>
      <c r="C5931" s="3" t="s">
        <v>110</v>
      </c>
      <c r="D5931" s="3" t="s">
        <v>435</v>
      </c>
      <c r="E5931" s="3" t="s">
        <v>436</v>
      </c>
      <c r="F5931" s="3">
        <v>0.36</v>
      </c>
      <c r="G5931" s="3">
        <v>0.53</v>
      </c>
      <c r="H5931" s="3" t="s">
        <v>64</v>
      </c>
      <c r="I5931" s="2">
        <v>3100</v>
      </c>
      <c r="J5931" s="3" t="s">
        <v>69</v>
      </c>
      <c r="K5931" s="2">
        <v>3100</v>
      </c>
      <c r="L5931" s="3" t="s">
        <v>64</v>
      </c>
      <c r="M5931" s="3" t="s">
        <v>437</v>
      </c>
      <c r="N5931" s="3" t="s">
        <v>438</v>
      </c>
      <c r="O5931" s="3"/>
      <c r="P5931" s="3"/>
      <c r="Q5931" s="3"/>
      <c r="R5931" s="3">
        <v>0</v>
      </c>
      <c r="S5931" s="3">
        <v>1</v>
      </c>
      <c r="T5931" s="2">
        <v>187</v>
      </c>
      <c r="U5931" s="3">
        <v>44.890691103960194</v>
      </c>
      <c r="V5931" s="3">
        <v>240.30651806078146</v>
      </c>
      <c r="W5931" s="3">
        <v>31.748181409211274</v>
      </c>
      <c r="X5931" s="3">
        <v>125821.41199101476</v>
      </c>
      <c r="Y5931" s="3">
        <v>240.30651806078146</v>
      </c>
      <c r="Z5931" s="3">
        <v>31.748153342440066</v>
      </c>
      <c r="AA5931" s="3">
        <v>125821.41199101476</v>
      </c>
    </row>
    <row r="5932" spans="1:29" x14ac:dyDescent="0.25">
      <c r="A5932" s="2">
        <v>5931</v>
      </c>
      <c r="B5932" s="3" t="s">
        <v>414</v>
      </c>
      <c r="C5932" s="3" t="s">
        <v>110</v>
      </c>
      <c r="D5932" s="3" t="s">
        <v>435</v>
      </c>
      <c r="E5932" s="3" t="s">
        <v>436</v>
      </c>
      <c r="F5932" s="3">
        <v>0.36</v>
      </c>
      <c r="G5932" s="3">
        <v>0.53</v>
      </c>
      <c r="H5932" s="3" t="s">
        <v>64</v>
      </c>
      <c r="I5932" s="2">
        <v>3100</v>
      </c>
      <c r="J5932" s="3" t="s">
        <v>69</v>
      </c>
      <c r="K5932" s="2">
        <v>3100</v>
      </c>
      <c r="L5932" s="3" t="s">
        <v>64</v>
      </c>
      <c r="M5932" s="3" t="s">
        <v>423</v>
      </c>
      <c r="N5932" s="3" t="s">
        <v>424</v>
      </c>
      <c r="O5932" s="3"/>
      <c r="P5932" s="3"/>
      <c r="Q5932" s="3"/>
      <c r="R5932" s="3">
        <v>0</v>
      </c>
      <c r="S5932" s="3">
        <v>1</v>
      </c>
      <c r="T5932" s="2">
        <v>59</v>
      </c>
      <c r="U5932" s="3">
        <v>17.838282710715617</v>
      </c>
      <c r="V5932" s="3">
        <v>80.750797500253</v>
      </c>
      <c r="W5932" s="3">
        <v>10.974708078316823</v>
      </c>
      <c r="X5932" s="3">
        <v>40479.824836174987</v>
      </c>
      <c r="Y5932" s="3">
        <v>80.750797500253</v>
      </c>
      <c r="Z5932" s="3">
        <v>10.974698376198241</v>
      </c>
      <c r="AA5932" s="3">
        <v>40479.824836174987</v>
      </c>
    </row>
    <row r="5933" spans="1:29" x14ac:dyDescent="0.25">
      <c r="A5933" s="2">
        <v>5932</v>
      </c>
      <c r="B5933" s="3" t="s">
        <v>414</v>
      </c>
      <c r="C5933" s="3" t="s">
        <v>110</v>
      </c>
      <c r="D5933" s="3" t="s">
        <v>435</v>
      </c>
      <c r="E5933" s="3" t="s">
        <v>436</v>
      </c>
      <c r="F5933" s="3">
        <v>0.36</v>
      </c>
      <c r="G5933" s="3">
        <v>0.53</v>
      </c>
      <c r="H5933" s="3" t="s">
        <v>64</v>
      </c>
      <c r="I5933" s="2">
        <v>3100</v>
      </c>
      <c r="J5933" s="3" t="s">
        <v>69</v>
      </c>
      <c r="K5933" s="2">
        <v>3100</v>
      </c>
      <c r="L5933" s="3" t="s">
        <v>64</v>
      </c>
      <c r="M5933" s="3" t="s">
        <v>34</v>
      </c>
      <c r="N5933" s="3" t="s">
        <v>35</v>
      </c>
      <c r="O5933" s="3"/>
      <c r="P5933" s="3"/>
      <c r="Q5933" s="3"/>
      <c r="R5933" s="3">
        <v>0</v>
      </c>
      <c r="S5933" s="3">
        <v>1</v>
      </c>
      <c r="T5933" s="2">
        <v>280</v>
      </c>
      <c r="U5933" s="3">
        <v>80.242650511624973</v>
      </c>
      <c r="V5933" s="3">
        <v>215.97350885713686</v>
      </c>
      <c r="W5933" s="3">
        <v>20.473017789467249</v>
      </c>
      <c r="X5933" s="3">
        <v>91666.985798378519</v>
      </c>
      <c r="Y5933" s="3">
        <v>215.97350885713686</v>
      </c>
      <c r="Z5933" s="3">
        <v>20.472999690430353</v>
      </c>
      <c r="AA5933" s="3">
        <v>91666.985798378519</v>
      </c>
    </row>
    <row r="5934" spans="1:29" x14ac:dyDescent="0.25">
      <c r="A5934" s="2">
        <v>5933</v>
      </c>
      <c r="B5934" s="3" t="s">
        <v>414</v>
      </c>
      <c r="C5934" s="3" t="s">
        <v>110</v>
      </c>
      <c r="D5934" s="3" t="s">
        <v>435</v>
      </c>
      <c r="E5934" s="3" t="s">
        <v>436</v>
      </c>
      <c r="F5934" s="3">
        <v>0.36</v>
      </c>
      <c r="G5934" s="3">
        <v>0.53</v>
      </c>
      <c r="H5934" s="3" t="s">
        <v>64</v>
      </c>
      <c r="I5934" s="2">
        <v>3200</v>
      </c>
      <c r="J5934" s="3" t="s">
        <v>72</v>
      </c>
      <c r="K5934" s="2">
        <v>3200</v>
      </c>
      <c r="L5934" s="3" t="s">
        <v>64</v>
      </c>
      <c r="M5934" s="3" t="s">
        <v>33</v>
      </c>
      <c r="N5934" s="3" t="s">
        <v>33</v>
      </c>
      <c r="O5934" s="3"/>
      <c r="P5934" s="3"/>
      <c r="Q5934" s="3"/>
      <c r="R5934" s="3">
        <v>0</v>
      </c>
      <c r="S5934" s="3">
        <v>1</v>
      </c>
      <c r="T5934" s="2">
        <v>1026</v>
      </c>
      <c r="U5934" s="3">
        <v>284.7948420120033</v>
      </c>
      <c r="V5934" s="3">
        <v>1261.7798692948127</v>
      </c>
      <c r="W5934" s="3">
        <v>152.1627758408255</v>
      </c>
      <c r="X5934" s="3">
        <v>584245.18140259932</v>
      </c>
      <c r="Y5934" s="3">
        <v>1261.7798692948127</v>
      </c>
      <c r="Z5934" s="3">
        <v>152.16264132232314</v>
      </c>
      <c r="AA5934" s="3">
        <v>584245.18140259932</v>
      </c>
    </row>
    <row r="5935" spans="1:29" x14ac:dyDescent="0.25">
      <c r="A5935" s="2">
        <v>5934</v>
      </c>
      <c r="B5935" s="3" t="s">
        <v>414</v>
      </c>
      <c r="C5935" s="3" t="s">
        <v>110</v>
      </c>
      <c r="D5935" s="3" t="s">
        <v>435</v>
      </c>
      <c r="E5935" s="3" t="s">
        <v>436</v>
      </c>
      <c r="F5935" s="3">
        <v>0.36</v>
      </c>
      <c r="G5935" s="3">
        <v>0.53</v>
      </c>
      <c r="H5935" s="3" t="s">
        <v>64</v>
      </c>
      <c r="I5935" s="2">
        <v>3200</v>
      </c>
      <c r="J5935" s="3" t="s">
        <v>72</v>
      </c>
      <c r="K5935" s="2">
        <v>3200</v>
      </c>
      <c r="L5935" s="3" t="s">
        <v>64</v>
      </c>
      <c r="M5935" s="3" t="s">
        <v>437</v>
      </c>
      <c r="N5935" s="3" t="s">
        <v>438</v>
      </c>
      <c r="O5935" s="3"/>
      <c r="P5935" s="3"/>
      <c r="Q5935" s="3"/>
      <c r="R5935" s="3">
        <v>0</v>
      </c>
      <c r="S5935" s="3">
        <v>1</v>
      </c>
      <c r="T5935" s="2">
        <v>95</v>
      </c>
      <c r="U5935" s="3">
        <v>24.030445710935421</v>
      </c>
      <c r="V5935" s="3">
        <v>163.08817268804449</v>
      </c>
      <c r="W5935" s="3">
        <v>20.982078174669109</v>
      </c>
      <c r="X5935" s="3">
        <v>77139.553956612217</v>
      </c>
      <c r="Y5935" s="3">
        <v>163.08817268804449</v>
      </c>
      <c r="Z5935" s="3">
        <v>20.982059625600723</v>
      </c>
      <c r="AA5935" s="3">
        <v>77139.553956612217</v>
      </c>
    </row>
    <row r="5936" spans="1:29" x14ac:dyDescent="0.25">
      <c r="A5936" s="2">
        <v>5935</v>
      </c>
      <c r="B5936" s="3" t="s">
        <v>414</v>
      </c>
      <c r="C5936" s="3" t="s">
        <v>110</v>
      </c>
      <c r="D5936" s="3" t="s">
        <v>435</v>
      </c>
      <c r="E5936" s="3" t="s">
        <v>436</v>
      </c>
      <c r="F5936" s="3">
        <v>0.36</v>
      </c>
      <c r="G5936" s="3">
        <v>0.53</v>
      </c>
      <c r="H5936" s="3" t="s">
        <v>64</v>
      </c>
      <c r="I5936" s="2">
        <v>3200</v>
      </c>
      <c r="J5936" s="3" t="s">
        <v>72</v>
      </c>
      <c r="K5936" s="2">
        <v>3200</v>
      </c>
      <c r="L5936" s="3" t="s">
        <v>64</v>
      </c>
      <c r="M5936" s="3" t="s">
        <v>423</v>
      </c>
      <c r="N5936" s="3" t="s">
        <v>424</v>
      </c>
      <c r="O5936" s="3"/>
      <c r="P5936" s="3"/>
      <c r="Q5936" s="3"/>
      <c r="R5936" s="3">
        <v>0</v>
      </c>
      <c r="S5936" s="3">
        <v>1</v>
      </c>
      <c r="T5936" s="2">
        <v>324</v>
      </c>
      <c r="U5936" s="3">
        <v>115.01984049967751</v>
      </c>
      <c r="V5936" s="3">
        <v>535.57420953809878</v>
      </c>
      <c r="W5936" s="3">
        <v>70.744214911832685</v>
      </c>
      <c r="X5936" s="3">
        <v>263431.54156872007</v>
      </c>
      <c r="Y5936" s="3">
        <v>535.57420953809878</v>
      </c>
      <c r="Z5936" s="3">
        <v>70.74415237087419</v>
      </c>
      <c r="AA5936" s="3">
        <v>263431.54156872007</v>
      </c>
    </row>
    <row r="5937" spans="1:27" x14ac:dyDescent="0.25">
      <c r="A5937" s="2">
        <v>5936</v>
      </c>
      <c r="B5937" s="3" t="s">
        <v>414</v>
      </c>
      <c r="C5937" s="3" t="s">
        <v>110</v>
      </c>
      <c r="D5937" s="3" t="s">
        <v>435</v>
      </c>
      <c r="E5937" s="3" t="s">
        <v>436</v>
      </c>
      <c r="F5937" s="3">
        <v>0.36</v>
      </c>
      <c r="G5937" s="3">
        <v>0.53</v>
      </c>
      <c r="H5937" s="3" t="s">
        <v>64</v>
      </c>
      <c r="I5937" s="2">
        <v>3200</v>
      </c>
      <c r="J5937" s="3" t="s">
        <v>72</v>
      </c>
      <c r="K5937" s="2">
        <v>3200</v>
      </c>
      <c r="L5937" s="3" t="s">
        <v>64</v>
      </c>
      <c r="M5937" s="3" t="s">
        <v>34</v>
      </c>
      <c r="N5937" s="3" t="s">
        <v>35</v>
      </c>
      <c r="O5937" s="3"/>
      <c r="P5937" s="3"/>
      <c r="Q5937" s="3"/>
      <c r="R5937" s="3">
        <v>0</v>
      </c>
      <c r="S5937" s="3">
        <v>1</v>
      </c>
      <c r="T5937" s="2">
        <v>828</v>
      </c>
      <c r="U5937" s="3">
        <v>285.9357976952378</v>
      </c>
      <c r="V5937" s="3">
        <v>831.60208657263718</v>
      </c>
      <c r="W5937" s="3">
        <v>84.061846694666613</v>
      </c>
      <c r="X5937" s="3">
        <v>362734.97860926884</v>
      </c>
      <c r="Y5937" s="3">
        <v>831.60208657263718</v>
      </c>
      <c r="Z5937" s="3">
        <v>84.061772380343271</v>
      </c>
      <c r="AA5937" s="3">
        <v>362734.97860926884</v>
      </c>
    </row>
    <row r="5938" spans="1:27" x14ac:dyDescent="0.25">
      <c r="A5938" s="2">
        <v>5937</v>
      </c>
      <c r="B5938" s="3" t="s">
        <v>414</v>
      </c>
      <c r="C5938" s="3" t="s">
        <v>110</v>
      </c>
      <c r="D5938" s="3" t="s">
        <v>435</v>
      </c>
      <c r="E5938" s="3" t="s">
        <v>436</v>
      </c>
      <c r="F5938" s="3">
        <v>0.36</v>
      </c>
      <c r="G5938" s="3">
        <v>0.53</v>
      </c>
      <c r="H5938" s="3" t="s">
        <v>64</v>
      </c>
      <c r="I5938" s="2">
        <v>4110</v>
      </c>
      <c r="J5938" s="3" t="s">
        <v>77</v>
      </c>
      <c r="K5938" s="2">
        <v>4110</v>
      </c>
      <c r="L5938" s="3" t="s">
        <v>64</v>
      </c>
      <c r="M5938" s="3" t="s">
        <v>33</v>
      </c>
      <c r="N5938" s="3" t="s">
        <v>33</v>
      </c>
      <c r="O5938" s="3"/>
      <c r="P5938" s="3"/>
      <c r="Q5938" s="3"/>
      <c r="R5938" s="3">
        <v>0</v>
      </c>
      <c r="S5938" s="3">
        <v>1</v>
      </c>
      <c r="T5938" s="2">
        <v>1143</v>
      </c>
      <c r="U5938" s="3">
        <v>359.07005006663252</v>
      </c>
      <c r="V5938" s="3">
        <v>1694.2281548862513</v>
      </c>
      <c r="W5938" s="3">
        <v>134.5409639719461</v>
      </c>
      <c r="X5938" s="3">
        <v>721904.31633168773</v>
      </c>
      <c r="Y5938" s="3">
        <v>1694.2281548862513</v>
      </c>
      <c r="Z5938" s="3">
        <v>134.54084503189071</v>
      </c>
      <c r="AA5938" s="3">
        <v>721904.31633168773</v>
      </c>
    </row>
    <row r="5939" spans="1:27" x14ac:dyDescent="0.25">
      <c r="A5939" s="2">
        <v>5938</v>
      </c>
      <c r="B5939" s="3" t="s">
        <v>414</v>
      </c>
      <c r="C5939" s="3" t="s">
        <v>110</v>
      </c>
      <c r="D5939" s="3" t="s">
        <v>435</v>
      </c>
      <c r="E5939" s="3" t="s">
        <v>436</v>
      </c>
      <c r="F5939" s="3">
        <v>0.36</v>
      </c>
      <c r="G5939" s="3">
        <v>0.53</v>
      </c>
      <c r="H5939" s="3" t="s">
        <v>64</v>
      </c>
      <c r="I5939" s="2">
        <v>4110</v>
      </c>
      <c r="J5939" s="3" t="s">
        <v>77</v>
      </c>
      <c r="K5939" s="2">
        <v>4110</v>
      </c>
      <c r="L5939" s="3" t="s">
        <v>64</v>
      </c>
      <c r="M5939" s="3" t="s">
        <v>437</v>
      </c>
      <c r="N5939" s="3" t="s">
        <v>438</v>
      </c>
      <c r="O5939" s="3"/>
      <c r="P5939" s="3"/>
      <c r="Q5939" s="3"/>
      <c r="R5939" s="3">
        <v>0</v>
      </c>
      <c r="S5939" s="3">
        <v>1</v>
      </c>
      <c r="T5939" s="2">
        <v>184</v>
      </c>
      <c r="U5939" s="3">
        <v>46.189565184543746</v>
      </c>
      <c r="V5939" s="3">
        <v>321.91393967799132</v>
      </c>
      <c r="W5939" s="3">
        <v>34.240384296098981</v>
      </c>
      <c r="X5939" s="3">
        <v>143555.5501701739</v>
      </c>
      <c r="Y5939" s="3">
        <v>321.91393967799132</v>
      </c>
      <c r="Z5939" s="3">
        <v>34.240354026112172</v>
      </c>
      <c r="AA5939" s="3">
        <v>143555.5501701739</v>
      </c>
    </row>
    <row r="5940" spans="1:27" x14ac:dyDescent="0.25">
      <c r="A5940" s="2">
        <v>5939</v>
      </c>
      <c r="B5940" s="3" t="s">
        <v>414</v>
      </c>
      <c r="C5940" s="3" t="s">
        <v>110</v>
      </c>
      <c r="D5940" s="3" t="s">
        <v>435</v>
      </c>
      <c r="E5940" s="3" t="s">
        <v>436</v>
      </c>
      <c r="F5940" s="3">
        <v>0.36</v>
      </c>
      <c r="G5940" s="3">
        <v>0.53</v>
      </c>
      <c r="H5940" s="3" t="s">
        <v>64</v>
      </c>
      <c r="I5940" s="2">
        <v>4110</v>
      </c>
      <c r="J5940" s="3" t="s">
        <v>77</v>
      </c>
      <c r="K5940" s="2">
        <v>4110</v>
      </c>
      <c r="L5940" s="3" t="s">
        <v>64</v>
      </c>
      <c r="M5940" s="3" t="s">
        <v>423</v>
      </c>
      <c r="N5940" s="3" t="s">
        <v>424</v>
      </c>
      <c r="O5940" s="3"/>
      <c r="P5940" s="3"/>
      <c r="Q5940" s="3"/>
      <c r="R5940" s="3">
        <v>0</v>
      </c>
      <c r="S5940" s="3">
        <v>1</v>
      </c>
      <c r="T5940" s="2">
        <v>111</v>
      </c>
      <c r="U5940" s="3">
        <v>30.861039211715312</v>
      </c>
      <c r="V5940" s="3">
        <v>151.13810139337991</v>
      </c>
      <c r="W5940" s="3">
        <v>17.273745735501137</v>
      </c>
      <c r="X5940" s="3">
        <v>73189.087302762142</v>
      </c>
      <c r="Y5940" s="3">
        <v>151.13810139337991</v>
      </c>
      <c r="Z5940" s="3">
        <v>17.273730464759691</v>
      </c>
      <c r="AA5940" s="3">
        <v>73189.087302762142</v>
      </c>
    </row>
    <row r="5941" spans="1:27" x14ac:dyDescent="0.25">
      <c r="A5941" s="2">
        <v>5940</v>
      </c>
      <c r="B5941" s="3" t="s">
        <v>414</v>
      </c>
      <c r="C5941" s="3" t="s">
        <v>110</v>
      </c>
      <c r="D5941" s="3" t="s">
        <v>435</v>
      </c>
      <c r="E5941" s="3" t="s">
        <v>436</v>
      </c>
      <c r="F5941" s="3">
        <v>0.36</v>
      </c>
      <c r="G5941" s="3">
        <v>0.53</v>
      </c>
      <c r="H5941" s="3" t="s">
        <v>64</v>
      </c>
      <c r="I5941" s="2">
        <v>4110</v>
      </c>
      <c r="J5941" s="3" t="s">
        <v>77</v>
      </c>
      <c r="K5941" s="2">
        <v>4110</v>
      </c>
      <c r="L5941" s="3" t="s">
        <v>64</v>
      </c>
      <c r="M5941" s="3" t="s">
        <v>34</v>
      </c>
      <c r="N5941" s="3" t="s">
        <v>35</v>
      </c>
      <c r="O5941" s="3"/>
      <c r="P5941" s="3"/>
      <c r="Q5941" s="3"/>
      <c r="R5941" s="3">
        <v>0</v>
      </c>
      <c r="S5941" s="3">
        <v>1</v>
      </c>
      <c r="T5941" s="2">
        <v>136</v>
      </c>
      <c r="U5941" s="3">
        <v>40.410918033002211</v>
      </c>
      <c r="V5941" s="3">
        <v>136.25371596374086</v>
      </c>
      <c r="W5941" s="3">
        <v>6.0624177765250238</v>
      </c>
      <c r="X5941" s="3">
        <v>54834.789580037068</v>
      </c>
      <c r="Y5941" s="3">
        <v>136.25371596374086</v>
      </c>
      <c r="Z5941" s="3">
        <v>6.0624124170844116</v>
      </c>
      <c r="AA5941" s="3">
        <v>54834.789580037068</v>
      </c>
    </row>
    <row r="5942" spans="1:27" x14ac:dyDescent="0.25">
      <c r="A5942" s="2">
        <v>5941</v>
      </c>
      <c r="B5942" s="3" t="s">
        <v>414</v>
      </c>
      <c r="C5942" s="3" t="s">
        <v>110</v>
      </c>
      <c r="D5942" s="3" t="s">
        <v>435</v>
      </c>
      <c r="E5942" s="3" t="s">
        <v>436</v>
      </c>
      <c r="F5942" s="3">
        <v>0.36</v>
      </c>
      <c r="G5942" s="3">
        <v>0.53</v>
      </c>
      <c r="H5942" s="3" t="s">
        <v>64</v>
      </c>
      <c r="I5942" s="2">
        <v>4110</v>
      </c>
      <c r="J5942" s="3" t="s">
        <v>77</v>
      </c>
      <c r="K5942" s="2">
        <v>4110</v>
      </c>
      <c r="L5942" s="3" t="s">
        <v>64</v>
      </c>
      <c r="M5942" s="3" t="s">
        <v>431</v>
      </c>
      <c r="N5942" s="3" t="s">
        <v>35</v>
      </c>
      <c r="O5942" s="3"/>
      <c r="P5942" s="3"/>
      <c r="Q5942" s="3"/>
      <c r="R5942" s="3">
        <v>0</v>
      </c>
      <c r="S5942" s="3">
        <v>1</v>
      </c>
      <c r="T5942" s="2">
        <v>6</v>
      </c>
      <c r="U5942" s="3">
        <v>2.7457262527933957E-2</v>
      </c>
      <c r="V5942" s="3">
        <v>0.21358681758604442</v>
      </c>
      <c r="W5942" s="3">
        <v>2.6177761137268753E-2</v>
      </c>
      <c r="X5942" s="3">
        <v>95.377447213339934</v>
      </c>
      <c r="Y5942" s="3">
        <v>0.21358681758604442</v>
      </c>
      <c r="Z5942" s="3">
        <v>2.6177737994990929E-2</v>
      </c>
      <c r="AA5942" s="3">
        <v>95.377447213339934</v>
      </c>
    </row>
    <row r="5943" spans="1:27" x14ac:dyDescent="0.25">
      <c r="A5943" s="2">
        <v>5942</v>
      </c>
      <c r="B5943" s="3" t="s">
        <v>414</v>
      </c>
      <c r="C5943" s="3" t="s">
        <v>110</v>
      </c>
      <c r="D5943" s="3" t="s">
        <v>435</v>
      </c>
      <c r="E5943" s="3" t="s">
        <v>436</v>
      </c>
      <c r="F5943" s="3">
        <v>0.36</v>
      </c>
      <c r="G5943" s="3">
        <v>0.53</v>
      </c>
      <c r="H5943" s="3" t="s">
        <v>64</v>
      </c>
      <c r="I5943" s="2">
        <v>4113</v>
      </c>
      <c r="J5943" s="3" t="s">
        <v>98</v>
      </c>
      <c r="K5943" s="2">
        <v>4113</v>
      </c>
      <c r="L5943" s="3" t="s">
        <v>64</v>
      </c>
      <c r="M5943" s="3" t="s">
        <v>33</v>
      </c>
      <c r="N5943" s="3" t="s">
        <v>33</v>
      </c>
      <c r="O5943" s="3"/>
      <c r="P5943" s="3"/>
      <c r="Q5943" s="3"/>
      <c r="R5943" s="3">
        <v>0</v>
      </c>
      <c r="S5943" s="3">
        <v>1</v>
      </c>
      <c r="T5943" s="2">
        <v>6</v>
      </c>
      <c r="U5943" s="3">
        <v>1.2010438071975074</v>
      </c>
      <c r="V5943" s="3">
        <v>5.7516557140284412</v>
      </c>
      <c r="W5943" s="3">
        <v>0.5278737726399827</v>
      </c>
      <c r="X5943" s="3">
        <v>2430.4691150540293</v>
      </c>
      <c r="Y5943" s="3">
        <v>5.7516557140284412</v>
      </c>
      <c r="Z5943" s="3">
        <v>0.52787330597664162</v>
      </c>
      <c r="AA5943" s="3">
        <v>2430.4691150540293</v>
      </c>
    </row>
    <row r="5944" spans="1:27" x14ac:dyDescent="0.25">
      <c r="A5944" s="2">
        <v>5943</v>
      </c>
      <c r="B5944" s="3" t="s">
        <v>414</v>
      </c>
      <c r="C5944" s="3" t="s">
        <v>110</v>
      </c>
      <c r="D5944" s="3" t="s">
        <v>435</v>
      </c>
      <c r="E5944" s="3" t="s">
        <v>436</v>
      </c>
      <c r="F5944" s="3">
        <v>0.36</v>
      </c>
      <c r="G5944" s="3">
        <v>0.53</v>
      </c>
      <c r="H5944" s="3" t="s">
        <v>64</v>
      </c>
      <c r="I5944" s="2">
        <v>4120</v>
      </c>
      <c r="J5944" s="3" t="s">
        <v>218</v>
      </c>
      <c r="K5944" s="2">
        <v>4120</v>
      </c>
      <c r="L5944" s="3" t="s">
        <v>64</v>
      </c>
      <c r="M5944" s="3" t="s">
        <v>33</v>
      </c>
      <c r="N5944" s="3" t="s">
        <v>33</v>
      </c>
      <c r="O5944" s="3"/>
      <c r="P5944" s="3"/>
      <c r="Q5944" s="3"/>
      <c r="R5944" s="3">
        <v>0</v>
      </c>
      <c r="S5944" s="3">
        <v>1</v>
      </c>
      <c r="T5944" s="2">
        <v>28</v>
      </c>
      <c r="U5944" s="3">
        <v>6.9212811657345528</v>
      </c>
      <c r="V5944" s="3">
        <v>42.771939838034875</v>
      </c>
      <c r="W5944" s="3">
        <v>21.346017063436776</v>
      </c>
      <c r="X5944" s="3">
        <v>20404.313965515128</v>
      </c>
      <c r="Y5944" s="3">
        <v>42.771939838034875</v>
      </c>
      <c r="Z5944" s="3">
        <v>21.345998192630606</v>
      </c>
      <c r="AA5944" s="3">
        <v>20404.313965515128</v>
      </c>
    </row>
    <row r="5945" spans="1:27" x14ac:dyDescent="0.25">
      <c r="A5945" s="2">
        <v>5944</v>
      </c>
      <c r="B5945" s="3" t="s">
        <v>414</v>
      </c>
      <c r="C5945" s="3" t="s">
        <v>110</v>
      </c>
      <c r="D5945" s="3" t="s">
        <v>435</v>
      </c>
      <c r="E5945" s="3" t="s">
        <v>436</v>
      </c>
      <c r="F5945" s="3">
        <v>0.36</v>
      </c>
      <c r="G5945" s="3">
        <v>0.53</v>
      </c>
      <c r="H5945" s="3" t="s">
        <v>64</v>
      </c>
      <c r="I5945" s="2">
        <v>4140</v>
      </c>
      <c r="J5945" s="3" t="s">
        <v>130</v>
      </c>
      <c r="K5945" s="2">
        <v>4140</v>
      </c>
      <c r="L5945" s="3" t="s">
        <v>64</v>
      </c>
      <c r="M5945" s="3" t="s">
        <v>33</v>
      </c>
      <c r="N5945" s="3" t="s">
        <v>33</v>
      </c>
      <c r="O5945" s="3"/>
      <c r="P5945" s="3"/>
      <c r="Q5945" s="3"/>
      <c r="R5945" s="3">
        <v>0</v>
      </c>
      <c r="S5945" s="3">
        <v>1</v>
      </c>
      <c r="T5945" s="2">
        <v>201</v>
      </c>
      <c r="U5945" s="3">
        <v>56.691355945754268</v>
      </c>
      <c r="V5945" s="3">
        <v>172.8978200115105</v>
      </c>
      <c r="W5945" s="3">
        <v>155.85742031764426</v>
      </c>
      <c r="X5945" s="3">
        <v>83457.422722584044</v>
      </c>
      <c r="Y5945" s="3">
        <v>172.8978200115105</v>
      </c>
      <c r="Z5945" s="3">
        <v>155.8572825329156</v>
      </c>
      <c r="AA5945" s="3">
        <v>83457.422722584044</v>
      </c>
    </row>
    <row r="5946" spans="1:27" x14ac:dyDescent="0.25">
      <c r="A5946" s="2">
        <v>5945</v>
      </c>
      <c r="B5946" s="3" t="s">
        <v>414</v>
      </c>
      <c r="C5946" s="3" t="s">
        <v>110</v>
      </c>
      <c r="D5946" s="3" t="s">
        <v>435</v>
      </c>
      <c r="E5946" s="3" t="s">
        <v>436</v>
      </c>
      <c r="F5946" s="3">
        <v>0.36</v>
      </c>
      <c r="G5946" s="3">
        <v>0.53</v>
      </c>
      <c r="H5946" s="3" t="s">
        <v>64</v>
      </c>
      <c r="I5946" s="2">
        <v>4140</v>
      </c>
      <c r="J5946" s="3" t="s">
        <v>130</v>
      </c>
      <c r="K5946" s="2">
        <v>4140</v>
      </c>
      <c r="L5946" s="3" t="s">
        <v>64</v>
      </c>
      <c r="M5946" s="3" t="s">
        <v>423</v>
      </c>
      <c r="N5946" s="3" t="s">
        <v>424</v>
      </c>
      <c r="O5946" s="3"/>
      <c r="P5946" s="3"/>
      <c r="Q5946" s="3"/>
      <c r="R5946" s="3">
        <v>0</v>
      </c>
      <c r="S5946" s="3">
        <v>1</v>
      </c>
      <c r="T5946" s="2">
        <v>5</v>
      </c>
      <c r="U5946" s="3">
        <v>2.071514190155303E-3</v>
      </c>
      <c r="V5946" s="3">
        <v>5.0423257953756979E-3</v>
      </c>
      <c r="W5946" s="3">
        <v>5.6435621754795211E-4</v>
      </c>
      <c r="X5946" s="3">
        <v>2.3302228388794015</v>
      </c>
      <c r="Y5946" s="3">
        <v>5.0423257953756979E-3</v>
      </c>
      <c r="Z5946" s="3">
        <v>5.6435571863254854E-4</v>
      </c>
      <c r="AA5946" s="3">
        <v>2.3302228388794015</v>
      </c>
    </row>
    <row r="5947" spans="1:27" x14ac:dyDescent="0.25">
      <c r="A5947" s="2">
        <v>5946</v>
      </c>
      <c r="B5947" s="3" t="s">
        <v>414</v>
      </c>
      <c r="C5947" s="3" t="s">
        <v>110</v>
      </c>
      <c r="D5947" s="3" t="s">
        <v>435</v>
      </c>
      <c r="E5947" s="3" t="s">
        <v>436</v>
      </c>
      <c r="F5947" s="3">
        <v>0.36</v>
      </c>
      <c r="G5947" s="3">
        <v>0.53</v>
      </c>
      <c r="H5947" s="3" t="s">
        <v>64</v>
      </c>
      <c r="I5947" s="2">
        <v>4200</v>
      </c>
      <c r="J5947" s="3" t="s">
        <v>78</v>
      </c>
      <c r="K5947" s="2">
        <v>4200</v>
      </c>
      <c r="L5947" s="3" t="s">
        <v>64</v>
      </c>
      <c r="M5947" s="3" t="s">
        <v>33</v>
      </c>
      <c r="N5947" s="3" t="s">
        <v>33</v>
      </c>
      <c r="O5947" s="3"/>
      <c r="P5947" s="3"/>
      <c r="Q5947" s="3"/>
      <c r="R5947" s="3">
        <v>0</v>
      </c>
      <c r="S5947" s="3">
        <v>1</v>
      </c>
      <c r="T5947" s="2">
        <v>251</v>
      </c>
      <c r="U5947" s="3">
        <v>64.951233578025608</v>
      </c>
      <c r="V5947" s="3">
        <v>224.61967577505237</v>
      </c>
      <c r="W5947" s="3">
        <v>25.570551430397376</v>
      </c>
      <c r="X5947" s="3">
        <v>102158.74903286125</v>
      </c>
      <c r="Y5947" s="3">
        <v>224.61967577505237</v>
      </c>
      <c r="Z5947" s="3">
        <v>25.570528824919354</v>
      </c>
      <c r="AA5947" s="3">
        <v>102158.74903286125</v>
      </c>
    </row>
    <row r="5948" spans="1:27" x14ac:dyDescent="0.25">
      <c r="A5948" s="2">
        <v>5947</v>
      </c>
      <c r="B5948" s="3" t="s">
        <v>414</v>
      </c>
      <c r="C5948" s="3" t="s">
        <v>110</v>
      </c>
      <c r="D5948" s="3" t="s">
        <v>435</v>
      </c>
      <c r="E5948" s="3" t="s">
        <v>436</v>
      </c>
      <c r="F5948" s="3">
        <v>0.36</v>
      </c>
      <c r="G5948" s="3">
        <v>0.53</v>
      </c>
      <c r="H5948" s="3" t="s">
        <v>64</v>
      </c>
      <c r="I5948" s="2">
        <v>4200</v>
      </c>
      <c r="J5948" s="3" t="s">
        <v>78</v>
      </c>
      <c r="K5948" s="2">
        <v>4200</v>
      </c>
      <c r="L5948" s="3" t="s">
        <v>64</v>
      </c>
      <c r="M5948" s="3" t="s">
        <v>437</v>
      </c>
      <c r="N5948" s="3" t="s">
        <v>438</v>
      </c>
      <c r="O5948" s="3"/>
      <c r="P5948" s="3"/>
      <c r="Q5948" s="3"/>
      <c r="R5948" s="3">
        <v>0</v>
      </c>
      <c r="S5948" s="3">
        <v>1</v>
      </c>
      <c r="T5948" s="2">
        <v>82</v>
      </c>
      <c r="U5948" s="3">
        <v>19.548531053939232</v>
      </c>
      <c r="V5948" s="3">
        <v>131.48336524453077</v>
      </c>
      <c r="W5948" s="3">
        <v>17.952432286256713</v>
      </c>
      <c r="X5948" s="3">
        <v>63063.807627263806</v>
      </c>
      <c r="Y5948" s="3">
        <v>131.48336524453077</v>
      </c>
      <c r="Z5948" s="3">
        <v>17.952416415526866</v>
      </c>
      <c r="AA5948" s="3">
        <v>63063.807627263806</v>
      </c>
    </row>
    <row r="5949" spans="1:27" x14ac:dyDescent="0.25">
      <c r="A5949" s="2">
        <v>5948</v>
      </c>
      <c r="B5949" s="3" t="s">
        <v>414</v>
      </c>
      <c r="C5949" s="3" t="s">
        <v>110</v>
      </c>
      <c r="D5949" s="3" t="s">
        <v>435</v>
      </c>
      <c r="E5949" s="3" t="s">
        <v>436</v>
      </c>
      <c r="F5949" s="3">
        <v>0.36</v>
      </c>
      <c r="G5949" s="3">
        <v>0.53</v>
      </c>
      <c r="H5949" s="3" t="s">
        <v>64</v>
      </c>
      <c r="I5949" s="2">
        <v>4200</v>
      </c>
      <c r="J5949" s="3" t="s">
        <v>78</v>
      </c>
      <c r="K5949" s="2">
        <v>4200</v>
      </c>
      <c r="L5949" s="3" t="s">
        <v>64</v>
      </c>
      <c r="M5949" s="3" t="s">
        <v>34</v>
      </c>
      <c r="N5949" s="3" t="s">
        <v>35</v>
      </c>
      <c r="O5949" s="3"/>
      <c r="P5949" s="3"/>
      <c r="Q5949" s="3"/>
      <c r="R5949" s="3">
        <v>0</v>
      </c>
      <c r="S5949" s="3">
        <v>1</v>
      </c>
      <c r="T5949" s="2">
        <v>121</v>
      </c>
      <c r="U5949" s="3">
        <v>43.355423790134566</v>
      </c>
      <c r="V5949" s="3">
        <v>149.65672871485626</v>
      </c>
      <c r="W5949" s="3">
        <v>16.217212804443875</v>
      </c>
      <c r="X5949" s="3">
        <v>73122.684670472634</v>
      </c>
      <c r="Y5949" s="3">
        <v>149.65672871485626</v>
      </c>
      <c r="Z5949" s="3">
        <v>16.217198467723435</v>
      </c>
      <c r="AA5949" s="3">
        <v>73122.684670472634</v>
      </c>
    </row>
    <row r="5950" spans="1:27" x14ac:dyDescent="0.25">
      <c r="A5950" s="2">
        <v>5949</v>
      </c>
      <c r="B5950" s="3" t="s">
        <v>414</v>
      </c>
      <c r="C5950" s="3" t="s">
        <v>110</v>
      </c>
      <c r="D5950" s="3" t="s">
        <v>435</v>
      </c>
      <c r="E5950" s="3" t="s">
        <v>436</v>
      </c>
      <c r="F5950" s="3">
        <v>0.36</v>
      </c>
      <c r="G5950" s="3">
        <v>0.53</v>
      </c>
      <c r="H5950" s="3" t="s">
        <v>64</v>
      </c>
      <c r="I5950" s="2">
        <v>4271</v>
      </c>
      <c r="J5950" s="3" t="s">
        <v>174</v>
      </c>
      <c r="K5950" s="2">
        <v>4271</v>
      </c>
      <c r="L5950" s="3" t="s">
        <v>64</v>
      </c>
      <c r="M5950" s="3" t="s">
        <v>33</v>
      </c>
      <c r="N5950" s="3" t="s">
        <v>33</v>
      </c>
      <c r="O5950" s="3"/>
      <c r="P5950" s="3"/>
      <c r="Q5950" s="3"/>
      <c r="R5950" s="3">
        <v>0</v>
      </c>
      <c r="S5950" s="3">
        <v>1</v>
      </c>
      <c r="T5950" s="2">
        <v>304</v>
      </c>
      <c r="U5950" s="3">
        <v>74.839124048258086</v>
      </c>
      <c r="V5950" s="3">
        <v>261.17652070727939</v>
      </c>
      <c r="W5950" s="3">
        <v>190.00196421754504</v>
      </c>
      <c r="X5950" s="3">
        <v>120173.22413758255</v>
      </c>
      <c r="Y5950" s="3">
        <v>261.17652070727939</v>
      </c>
      <c r="Z5950" s="3">
        <v>190.00179624755688</v>
      </c>
      <c r="AA5950" s="3">
        <v>120173.22413758255</v>
      </c>
    </row>
    <row r="5951" spans="1:27" x14ac:dyDescent="0.25">
      <c r="A5951" s="2">
        <v>5950</v>
      </c>
      <c r="B5951" s="3" t="s">
        <v>414</v>
      </c>
      <c r="C5951" s="3" t="s">
        <v>110</v>
      </c>
      <c r="D5951" s="3" t="s">
        <v>435</v>
      </c>
      <c r="E5951" s="3" t="s">
        <v>436</v>
      </c>
      <c r="F5951" s="3">
        <v>0.36</v>
      </c>
      <c r="G5951" s="3">
        <v>0.53</v>
      </c>
      <c r="H5951" s="3" t="s">
        <v>64</v>
      </c>
      <c r="I5951" s="2">
        <v>4275</v>
      </c>
      <c r="J5951" s="3" t="s">
        <v>275</v>
      </c>
      <c r="K5951" s="2">
        <v>4275</v>
      </c>
      <c r="L5951" s="3" t="s">
        <v>64</v>
      </c>
      <c r="M5951" s="3" t="s">
        <v>33</v>
      </c>
      <c r="N5951" s="3" t="s">
        <v>33</v>
      </c>
      <c r="O5951" s="3"/>
      <c r="P5951" s="3"/>
      <c r="Q5951" s="3"/>
      <c r="R5951" s="3">
        <v>0</v>
      </c>
      <c r="S5951" s="3">
        <v>1</v>
      </c>
      <c r="T5951" s="2">
        <v>156</v>
      </c>
      <c r="U5951" s="3">
        <v>37.550938577707001</v>
      </c>
      <c r="V5951" s="3">
        <v>119.08302415625013</v>
      </c>
      <c r="W5951" s="3">
        <v>96.05283612519878</v>
      </c>
      <c r="X5951" s="3">
        <v>56578.454154009283</v>
      </c>
      <c r="Y5951" s="3">
        <v>119.08302415625013</v>
      </c>
      <c r="Z5951" s="3">
        <v>96.052751210319954</v>
      </c>
      <c r="AA5951" s="3">
        <v>56578.454154009283</v>
      </c>
    </row>
    <row r="5952" spans="1:27" x14ac:dyDescent="0.25">
      <c r="A5952" s="2">
        <v>5951</v>
      </c>
      <c r="B5952" s="3" t="s">
        <v>414</v>
      </c>
      <c r="C5952" s="3" t="s">
        <v>110</v>
      </c>
      <c r="D5952" s="3" t="s">
        <v>435</v>
      </c>
      <c r="E5952" s="3" t="s">
        <v>436</v>
      </c>
      <c r="F5952" s="3">
        <v>0.36</v>
      </c>
      <c r="G5952" s="3">
        <v>0.53</v>
      </c>
      <c r="H5952" s="3" t="s">
        <v>64</v>
      </c>
      <c r="I5952" s="2">
        <v>4340</v>
      </c>
      <c r="J5952" s="3" t="s">
        <v>82</v>
      </c>
      <c r="K5952" s="2">
        <v>4340</v>
      </c>
      <c r="L5952" s="3" t="s">
        <v>64</v>
      </c>
      <c r="M5952" s="3" t="s">
        <v>33</v>
      </c>
      <c r="N5952" s="3" t="s">
        <v>33</v>
      </c>
      <c r="O5952" s="3"/>
      <c r="P5952" s="3"/>
      <c r="Q5952" s="3"/>
      <c r="R5952" s="3">
        <v>0</v>
      </c>
      <c r="S5952" s="3">
        <v>1</v>
      </c>
      <c r="T5952" s="2">
        <v>1802</v>
      </c>
      <c r="U5952" s="3">
        <v>431.79971029154188</v>
      </c>
      <c r="V5952" s="3">
        <v>2110.7783348244016</v>
      </c>
      <c r="W5952" s="3">
        <v>266.12681473773858</v>
      </c>
      <c r="X5952" s="3">
        <v>978271.81091345777</v>
      </c>
      <c r="Y5952" s="3">
        <v>2110.7783348244016</v>
      </c>
      <c r="Z5952" s="3">
        <v>266.12657947007574</v>
      </c>
      <c r="AA5952" s="3">
        <v>978271.81091345777</v>
      </c>
    </row>
    <row r="5953" spans="1:27" x14ac:dyDescent="0.25">
      <c r="A5953" s="2">
        <v>5952</v>
      </c>
      <c r="B5953" s="3" t="s">
        <v>414</v>
      </c>
      <c r="C5953" s="3" t="s">
        <v>110</v>
      </c>
      <c r="D5953" s="3" t="s">
        <v>435</v>
      </c>
      <c r="E5953" s="3" t="s">
        <v>436</v>
      </c>
      <c r="F5953" s="3">
        <v>0.36</v>
      </c>
      <c r="G5953" s="3">
        <v>0.53</v>
      </c>
      <c r="H5953" s="3" t="s">
        <v>64</v>
      </c>
      <c r="I5953" s="2">
        <v>4340</v>
      </c>
      <c r="J5953" s="3" t="s">
        <v>82</v>
      </c>
      <c r="K5953" s="2">
        <v>4340</v>
      </c>
      <c r="L5953" s="3" t="s">
        <v>64</v>
      </c>
      <c r="M5953" s="3" t="s">
        <v>437</v>
      </c>
      <c r="N5953" s="3" t="s">
        <v>438</v>
      </c>
      <c r="O5953" s="3"/>
      <c r="P5953" s="3"/>
      <c r="Q5953" s="3"/>
      <c r="R5953" s="3">
        <v>0</v>
      </c>
      <c r="S5953" s="3">
        <v>1</v>
      </c>
      <c r="T5953" s="2">
        <v>158</v>
      </c>
      <c r="U5953" s="3">
        <v>47.658235082530467</v>
      </c>
      <c r="V5953" s="3">
        <v>286.57951939946867</v>
      </c>
      <c r="W5953" s="3">
        <v>36.828071883527372</v>
      </c>
      <c r="X5953" s="3">
        <v>143181.29041927186</v>
      </c>
      <c r="Y5953" s="3">
        <v>286.57951939946867</v>
      </c>
      <c r="Z5953" s="3">
        <v>36.828039325912343</v>
      </c>
      <c r="AA5953" s="3">
        <v>143181.29041927186</v>
      </c>
    </row>
    <row r="5954" spans="1:27" x14ac:dyDescent="0.25">
      <c r="A5954" s="2">
        <v>5953</v>
      </c>
      <c r="B5954" s="3" t="s">
        <v>414</v>
      </c>
      <c r="C5954" s="3" t="s">
        <v>110</v>
      </c>
      <c r="D5954" s="3" t="s">
        <v>435</v>
      </c>
      <c r="E5954" s="3" t="s">
        <v>436</v>
      </c>
      <c r="F5954" s="3">
        <v>0.36</v>
      </c>
      <c r="G5954" s="3">
        <v>0.53</v>
      </c>
      <c r="H5954" s="3" t="s">
        <v>64</v>
      </c>
      <c r="I5954" s="2">
        <v>4340</v>
      </c>
      <c r="J5954" s="3" t="s">
        <v>82</v>
      </c>
      <c r="K5954" s="2">
        <v>4340</v>
      </c>
      <c r="L5954" s="3" t="s">
        <v>64</v>
      </c>
      <c r="M5954" s="3" t="s">
        <v>423</v>
      </c>
      <c r="N5954" s="3" t="s">
        <v>424</v>
      </c>
      <c r="O5954" s="3"/>
      <c r="P5954" s="3"/>
      <c r="Q5954" s="3"/>
      <c r="R5954" s="3">
        <v>0</v>
      </c>
      <c r="S5954" s="3">
        <v>1</v>
      </c>
      <c r="T5954" s="2">
        <v>219</v>
      </c>
      <c r="U5954" s="3">
        <v>59.76209119053059</v>
      </c>
      <c r="V5954" s="3">
        <v>330.36588187773435</v>
      </c>
      <c r="W5954" s="3">
        <v>43.404946126371911</v>
      </c>
      <c r="X5954" s="3">
        <v>163450.79772237927</v>
      </c>
      <c r="Y5954" s="3">
        <v>330.36588187773435</v>
      </c>
      <c r="Z5954" s="3">
        <v>43.404907754514419</v>
      </c>
      <c r="AA5954" s="3">
        <v>163450.79772237927</v>
      </c>
    </row>
    <row r="5955" spans="1:27" x14ac:dyDescent="0.25">
      <c r="A5955" s="2">
        <v>5954</v>
      </c>
      <c r="B5955" s="3" t="s">
        <v>414</v>
      </c>
      <c r="C5955" s="3" t="s">
        <v>110</v>
      </c>
      <c r="D5955" s="3" t="s">
        <v>435</v>
      </c>
      <c r="E5955" s="3" t="s">
        <v>436</v>
      </c>
      <c r="F5955" s="3">
        <v>0.36</v>
      </c>
      <c r="G5955" s="3">
        <v>0.53</v>
      </c>
      <c r="H5955" s="3" t="s">
        <v>64</v>
      </c>
      <c r="I5955" s="2">
        <v>4340</v>
      </c>
      <c r="J5955" s="3" t="s">
        <v>82</v>
      </c>
      <c r="K5955" s="2">
        <v>4340</v>
      </c>
      <c r="L5955" s="3" t="s">
        <v>64</v>
      </c>
      <c r="M5955" s="3" t="s">
        <v>34</v>
      </c>
      <c r="N5955" s="3" t="s">
        <v>35</v>
      </c>
      <c r="O5955" s="3"/>
      <c r="P5955" s="3"/>
      <c r="Q5955" s="3"/>
      <c r="R5955" s="3">
        <v>0</v>
      </c>
      <c r="S5955" s="3">
        <v>1</v>
      </c>
      <c r="T5955" s="2">
        <v>299</v>
      </c>
      <c r="U5955" s="3">
        <v>105.05388216194198</v>
      </c>
      <c r="V5955" s="3">
        <v>263.12077360079917</v>
      </c>
      <c r="W5955" s="3">
        <v>21.311116043530699</v>
      </c>
      <c r="X5955" s="3">
        <v>120942.119612069</v>
      </c>
      <c r="Y5955" s="3">
        <v>263.12077360079917</v>
      </c>
      <c r="Z5955" s="3">
        <v>21.311097203578544</v>
      </c>
      <c r="AA5955" s="3">
        <v>120942.119612069</v>
      </c>
    </row>
    <row r="5956" spans="1:27" x14ac:dyDescent="0.25">
      <c r="A5956" s="2">
        <v>5955</v>
      </c>
      <c r="B5956" s="3" t="s">
        <v>414</v>
      </c>
      <c r="C5956" s="3" t="s">
        <v>110</v>
      </c>
      <c r="D5956" s="3" t="s">
        <v>435</v>
      </c>
      <c r="E5956" s="3" t="s">
        <v>436</v>
      </c>
      <c r="F5956" s="3">
        <v>0.36</v>
      </c>
      <c r="G5956" s="3">
        <v>0.53</v>
      </c>
      <c r="H5956" s="3" t="s">
        <v>64</v>
      </c>
      <c r="I5956" s="2">
        <v>4370</v>
      </c>
      <c r="J5956" s="3" t="s">
        <v>83</v>
      </c>
      <c r="K5956" s="2">
        <v>4370</v>
      </c>
      <c r="L5956" s="3" t="s">
        <v>64</v>
      </c>
      <c r="M5956" s="3" t="s">
        <v>33</v>
      </c>
      <c r="N5956" s="3" t="s">
        <v>33</v>
      </c>
      <c r="O5956" s="3"/>
      <c r="P5956" s="3"/>
      <c r="Q5956" s="3"/>
      <c r="R5956" s="3">
        <v>0</v>
      </c>
      <c r="S5956" s="3">
        <v>1</v>
      </c>
      <c r="T5956" s="2">
        <v>275</v>
      </c>
      <c r="U5956" s="3">
        <v>45.697127744534122</v>
      </c>
      <c r="V5956" s="3">
        <v>158.92524361977488</v>
      </c>
      <c r="W5956" s="3">
        <v>24.775286303940909</v>
      </c>
      <c r="X5956" s="3">
        <v>72153.115257511701</v>
      </c>
      <c r="Y5956" s="3">
        <v>158.92524361977488</v>
      </c>
      <c r="Z5956" s="3">
        <v>24.775264401511787</v>
      </c>
      <c r="AA5956" s="3">
        <v>72153.115257511701</v>
      </c>
    </row>
    <row r="5957" spans="1:27" x14ac:dyDescent="0.25">
      <c r="A5957" s="2">
        <v>5956</v>
      </c>
      <c r="B5957" s="3" t="s">
        <v>414</v>
      </c>
      <c r="C5957" s="3" t="s">
        <v>110</v>
      </c>
      <c r="D5957" s="3" t="s">
        <v>435</v>
      </c>
      <c r="E5957" s="3" t="s">
        <v>436</v>
      </c>
      <c r="F5957" s="3">
        <v>0.36</v>
      </c>
      <c r="G5957" s="3">
        <v>0.53</v>
      </c>
      <c r="H5957" s="3" t="s">
        <v>64</v>
      </c>
      <c r="I5957" s="2">
        <v>4370</v>
      </c>
      <c r="J5957" s="3" t="s">
        <v>83</v>
      </c>
      <c r="K5957" s="2">
        <v>4370</v>
      </c>
      <c r="L5957" s="3" t="s">
        <v>64</v>
      </c>
      <c r="M5957" s="3" t="s">
        <v>34</v>
      </c>
      <c r="N5957" s="3" t="s">
        <v>35</v>
      </c>
      <c r="O5957" s="3"/>
      <c r="P5957" s="3"/>
      <c r="Q5957" s="3"/>
      <c r="R5957" s="3">
        <v>0</v>
      </c>
      <c r="S5957" s="3">
        <v>1</v>
      </c>
      <c r="T5957" s="2">
        <v>40</v>
      </c>
      <c r="U5957" s="3">
        <v>9.6499299717150908</v>
      </c>
      <c r="V5957" s="3">
        <v>21.925816919295805</v>
      </c>
      <c r="W5957" s="3">
        <v>3.5619975695725214</v>
      </c>
      <c r="X5957" s="3">
        <v>8572.8212218521785</v>
      </c>
      <c r="Y5957" s="3">
        <v>21.925816919295805</v>
      </c>
      <c r="Z5957" s="3">
        <v>3.5619944206119718</v>
      </c>
      <c r="AA5957" s="3">
        <v>8572.8212218521785</v>
      </c>
    </row>
    <row r="5958" spans="1:27" x14ac:dyDescent="0.25">
      <c r="A5958" s="2">
        <v>5957</v>
      </c>
      <c r="B5958" s="3" t="s">
        <v>414</v>
      </c>
      <c r="C5958" s="3" t="s">
        <v>110</v>
      </c>
      <c r="D5958" s="3" t="s">
        <v>435</v>
      </c>
      <c r="E5958" s="3" t="s">
        <v>436</v>
      </c>
      <c r="F5958" s="3">
        <v>0.36</v>
      </c>
      <c r="G5958" s="3">
        <v>0.53</v>
      </c>
      <c r="H5958" s="3" t="s">
        <v>64</v>
      </c>
      <c r="I5958" s="2">
        <v>5100</v>
      </c>
      <c r="J5958" s="3" t="s">
        <v>85</v>
      </c>
      <c r="K5958" s="2">
        <v>5100</v>
      </c>
      <c r="L5958" s="3" t="s">
        <v>64</v>
      </c>
      <c r="M5958" s="3" t="s">
        <v>33</v>
      </c>
      <c r="N5958" s="3" t="s">
        <v>33</v>
      </c>
      <c r="O5958" s="3"/>
      <c r="P5958" s="3"/>
      <c r="Q5958" s="3"/>
      <c r="R5958" s="3">
        <v>0</v>
      </c>
      <c r="S5958" s="3">
        <v>1</v>
      </c>
      <c r="T5958" s="2">
        <v>1000</v>
      </c>
      <c r="U5958" s="3">
        <v>254.71855381076514</v>
      </c>
      <c r="V5958" s="3">
        <v>327.0960088010292</v>
      </c>
      <c r="W5958" s="3">
        <v>31.232615678211594</v>
      </c>
      <c r="X5958" s="3">
        <v>124074.0390474169</v>
      </c>
      <c r="Y5958" s="3">
        <v>327.0960088010292</v>
      </c>
      <c r="Z5958" s="3">
        <v>31.232588067222878</v>
      </c>
      <c r="AA5958" s="3">
        <v>124074.0390474169</v>
      </c>
    </row>
    <row r="5959" spans="1:27" x14ac:dyDescent="0.25">
      <c r="A5959" s="2">
        <v>5958</v>
      </c>
      <c r="B5959" s="3" t="s">
        <v>414</v>
      </c>
      <c r="C5959" s="3" t="s">
        <v>110</v>
      </c>
      <c r="D5959" s="3" t="s">
        <v>435</v>
      </c>
      <c r="E5959" s="3" t="s">
        <v>436</v>
      </c>
      <c r="F5959" s="3">
        <v>0.36</v>
      </c>
      <c r="G5959" s="3">
        <v>0.53</v>
      </c>
      <c r="H5959" s="3" t="s">
        <v>64</v>
      </c>
      <c r="I5959" s="2">
        <v>5100</v>
      </c>
      <c r="J5959" s="3" t="s">
        <v>85</v>
      </c>
      <c r="K5959" s="2">
        <v>5100</v>
      </c>
      <c r="L5959" s="3" t="s">
        <v>64</v>
      </c>
      <c r="M5959" s="3" t="s">
        <v>34</v>
      </c>
      <c r="N5959" s="3" t="s">
        <v>35</v>
      </c>
      <c r="O5959" s="3"/>
      <c r="P5959" s="3"/>
      <c r="Q5959" s="3"/>
      <c r="R5959" s="3">
        <v>0</v>
      </c>
      <c r="S5959" s="3">
        <v>1</v>
      </c>
      <c r="T5959" s="2">
        <v>289</v>
      </c>
      <c r="U5959" s="3">
        <v>43.635560575748009</v>
      </c>
      <c r="V5959" s="3">
        <v>136.72449989690577</v>
      </c>
      <c r="W5959" s="3">
        <v>14.087960124785663</v>
      </c>
      <c r="X5959" s="3">
        <v>50717.777844060438</v>
      </c>
      <c r="Y5959" s="3">
        <v>136.72449989690577</v>
      </c>
      <c r="Z5959" s="3">
        <v>14.087947670417059</v>
      </c>
      <c r="AA5959" s="3">
        <v>50717.777844060438</v>
      </c>
    </row>
    <row r="5960" spans="1:27" x14ac:dyDescent="0.25">
      <c r="A5960" s="2">
        <v>5959</v>
      </c>
      <c r="B5960" s="3" t="s">
        <v>414</v>
      </c>
      <c r="C5960" s="3" t="s">
        <v>110</v>
      </c>
      <c r="D5960" s="3" t="s">
        <v>435</v>
      </c>
      <c r="E5960" s="3" t="s">
        <v>436</v>
      </c>
      <c r="F5960" s="3">
        <v>0.36</v>
      </c>
      <c r="G5960" s="3">
        <v>0.53</v>
      </c>
      <c r="H5960" s="3" t="s">
        <v>64</v>
      </c>
      <c r="I5960" s="2">
        <v>5200</v>
      </c>
      <c r="J5960" s="3" t="s">
        <v>86</v>
      </c>
      <c r="K5960" s="2">
        <v>5200</v>
      </c>
      <c r="L5960" s="3" t="s">
        <v>64</v>
      </c>
      <c r="M5960" s="3" t="s">
        <v>33</v>
      </c>
      <c r="N5960" s="3" t="s">
        <v>33</v>
      </c>
      <c r="O5960" s="3"/>
      <c r="P5960" s="3"/>
      <c r="Q5960" s="3"/>
      <c r="R5960" s="3">
        <v>0</v>
      </c>
      <c r="S5960" s="3">
        <v>1</v>
      </c>
      <c r="T5960" s="2">
        <v>351</v>
      </c>
      <c r="U5960" s="3">
        <v>90.027278110138951</v>
      </c>
      <c r="V5960" s="3">
        <v>34.190931431761577</v>
      </c>
      <c r="W5960" s="3">
        <v>2.0696467402962329</v>
      </c>
      <c r="X5960" s="3">
        <v>94944.070763882759</v>
      </c>
      <c r="Y5960" s="3">
        <v>34.190931431761577</v>
      </c>
      <c r="Z5960" s="3">
        <v>2.0696449106386265</v>
      </c>
      <c r="AA5960" s="3">
        <v>94944.070763882759</v>
      </c>
    </row>
    <row r="5961" spans="1:27" x14ac:dyDescent="0.25">
      <c r="A5961" s="2">
        <v>5960</v>
      </c>
      <c r="B5961" s="3" t="s">
        <v>414</v>
      </c>
      <c r="C5961" s="3" t="s">
        <v>110</v>
      </c>
      <c r="D5961" s="3" t="s">
        <v>435</v>
      </c>
      <c r="E5961" s="3" t="s">
        <v>436</v>
      </c>
      <c r="F5961" s="3">
        <v>0.36</v>
      </c>
      <c r="G5961" s="3">
        <v>0.53</v>
      </c>
      <c r="H5961" s="3" t="s">
        <v>64</v>
      </c>
      <c r="I5961" s="2">
        <v>5200</v>
      </c>
      <c r="J5961" s="3" t="s">
        <v>86</v>
      </c>
      <c r="K5961" s="2">
        <v>5200</v>
      </c>
      <c r="L5961" s="3" t="s">
        <v>64</v>
      </c>
      <c r="M5961" s="3" t="s">
        <v>437</v>
      </c>
      <c r="N5961" s="3" t="s">
        <v>438</v>
      </c>
      <c r="O5961" s="3"/>
      <c r="P5961" s="3"/>
      <c r="Q5961" s="3"/>
      <c r="R5961" s="3">
        <v>0</v>
      </c>
      <c r="S5961" s="3">
        <v>1</v>
      </c>
      <c r="T5961" s="2">
        <v>5</v>
      </c>
      <c r="U5961" s="3">
        <v>0.72406018136284911</v>
      </c>
      <c r="V5961" s="3">
        <v>1.5410781313504458</v>
      </c>
      <c r="W5961" s="3">
        <v>0.14376310732590042</v>
      </c>
      <c r="X5961" s="3">
        <v>1489.517747046636</v>
      </c>
      <c r="Y5961" s="3">
        <v>1.5410781313504458</v>
      </c>
      <c r="Z5961" s="3">
        <v>0.14376298023306941</v>
      </c>
      <c r="AA5961" s="3">
        <v>1489.517747046636</v>
      </c>
    </row>
    <row r="5962" spans="1:27" x14ac:dyDescent="0.25">
      <c r="A5962" s="2">
        <v>5961</v>
      </c>
      <c r="B5962" s="3" t="s">
        <v>414</v>
      </c>
      <c r="C5962" s="3" t="s">
        <v>110</v>
      </c>
      <c r="D5962" s="3" t="s">
        <v>435</v>
      </c>
      <c r="E5962" s="3" t="s">
        <v>436</v>
      </c>
      <c r="F5962" s="3">
        <v>0.36</v>
      </c>
      <c r="G5962" s="3">
        <v>0.53</v>
      </c>
      <c r="H5962" s="3" t="s">
        <v>64</v>
      </c>
      <c r="I5962" s="2">
        <v>5200</v>
      </c>
      <c r="J5962" s="3" t="s">
        <v>86</v>
      </c>
      <c r="K5962" s="2">
        <v>5200</v>
      </c>
      <c r="L5962" s="3" t="s">
        <v>64</v>
      </c>
      <c r="M5962" s="3" t="s">
        <v>34</v>
      </c>
      <c r="N5962" s="3" t="s">
        <v>35</v>
      </c>
      <c r="O5962" s="3"/>
      <c r="P5962" s="3"/>
      <c r="Q5962" s="3"/>
      <c r="R5962" s="3">
        <v>0</v>
      </c>
      <c r="S5962" s="3">
        <v>1</v>
      </c>
      <c r="T5962" s="2">
        <v>137</v>
      </c>
      <c r="U5962" s="3">
        <v>24.744302340585811</v>
      </c>
      <c r="V5962" s="3">
        <v>15.419314144531866</v>
      </c>
      <c r="W5962" s="3">
        <v>0.66500972624405885</v>
      </c>
      <c r="X5962" s="3">
        <v>29579.188014623771</v>
      </c>
      <c r="Y5962" s="3">
        <v>15.419314144531866</v>
      </c>
      <c r="Z5962" s="3">
        <v>0.66500913834657871</v>
      </c>
      <c r="AA5962" s="3">
        <v>29579.188014623771</v>
      </c>
    </row>
    <row r="5963" spans="1:27" x14ac:dyDescent="0.25">
      <c r="A5963" s="2">
        <v>5962</v>
      </c>
      <c r="B5963" s="3" t="s">
        <v>414</v>
      </c>
      <c r="C5963" s="3" t="s">
        <v>110</v>
      </c>
      <c r="D5963" s="3" t="s">
        <v>435</v>
      </c>
      <c r="E5963" s="3" t="s">
        <v>436</v>
      </c>
      <c r="F5963" s="3">
        <v>0.36</v>
      </c>
      <c r="G5963" s="3">
        <v>0.53</v>
      </c>
      <c r="H5963" s="3" t="s">
        <v>64</v>
      </c>
      <c r="I5963" s="2">
        <v>5201</v>
      </c>
      <c r="J5963" s="3" t="s">
        <v>282</v>
      </c>
      <c r="K5963" s="2">
        <v>5201</v>
      </c>
      <c r="L5963" s="3" t="s">
        <v>64</v>
      </c>
      <c r="M5963" s="3" t="s">
        <v>33</v>
      </c>
      <c r="N5963" s="3" t="s">
        <v>33</v>
      </c>
      <c r="O5963" s="3"/>
      <c r="P5963" s="3"/>
      <c r="Q5963" s="3"/>
      <c r="R5963" s="3">
        <v>0</v>
      </c>
      <c r="S5963" s="3">
        <v>1</v>
      </c>
      <c r="T5963" s="2">
        <v>14</v>
      </c>
      <c r="U5963" s="3">
        <v>2.9468436603686294</v>
      </c>
      <c r="V5963" s="3">
        <v>0.51658678311507655</v>
      </c>
      <c r="W5963" s="3">
        <v>6.2520749857533864E-2</v>
      </c>
      <c r="X5963" s="3">
        <v>2797.7387382834695</v>
      </c>
      <c r="Y5963" s="3">
        <v>0.51658678311507655</v>
      </c>
      <c r="Z5963" s="3">
        <v>6.2520694586475634E-2</v>
      </c>
      <c r="AA5963" s="3">
        <v>2797.7387382834695</v>
      </c>
    </row>
    <row r="5964" spans="1:27" x14ac:dyDescent="0.25">
      <c r="A5964" s="2">
        <v>5963</v>
      </c>
      <c r="B5964" s="3" t="s">
        <v>414</v>
      </c>
      <c r="C5964" s="3" t="s">
        <v>110</v>
      </c>
      <c r="D5964" s="3" t="s">
        <v>435</v>
      </c>
      <c r="E5964" s="3" t="s">
        <v>436</v>
      </c>
      <c r="F5964" s="3">
        <v>0.36</v>
      </c>
      <c r="G5964" s="3">
        <v>0.53</v>
      </c>
      <c r="H5964" s="3" t="s">
        <v>64</v>
      </c>
      <c r="I5964" s="2">
        <v>5300</v>
      </c>
      <c r="J5964" s="3" t="s">
        <v>88</v>
      </c>
      <c r="K5964" s="2">
        <v>5300</v>
      </c>
      <c r="L5964" s="3" t="s">
        <v>64</v>
      </c>
      <c r="M5964" s="3" t="s">
        <v>33</v>
      </c>
      <c r="N5964" s="3" t="s">
        <v>33</v>
      </c>
      <c r="O5964" s="3"/>
      <c r="P5964" s="3"/>
      <c r="Q5964" s="3"/>
      <c r="R5964" s="3">
        <v>0</v>
      </c>
      <c r="S5964" s="3">
        <v>1</v>
      </c>
      <c r="T5964" s="2">
        <v>1261</v>
      </c>
      <c r="U5964" s="3">
        <v>286.28107353363282</v>
      </c>
      <c r="V5964" s="3">
        <v>220.69529982275222</v>
      </c>
      <c r="W5964" s="3">
        <v>31.479595750251843</v>
      </c>
      <c r="X5964" s="3">
        <v>362068.26948187803</v>
      </c>
      <c r="Y5964" s="3">
        <v>220.69529982275222</v>
      </c>
      <c r="Z5964" s="3">
        <v>31.479567920921991</v>
      </c>
      <c r="AA5964" s="3">
        <v>362068.26948187803</v>
      </c>
    </row>
    <row r="5965" spans="1:27" x14ac:dyDescent="0.25">
      <c r="A5965" s="2">
        <v>5964</v>
      </c>
      <c r="B5965" s="3" t="s">
        <v>414</v>
      </c>
      <c r="C5965" s="3" t="s">
        <v>110</v>
      </c>
      <c r="D5965" s="3" t="s">
        <v>435</v>
      </c>
      <c r="E5965" s="3" t="s">
        <v>436</v>
      </c>
      <c r="F5965" s="3">
        <v>0.36</v>
      </c>
      <c r="G5965" s="3">
        <v>0.53</v>
      </c>
      <c r="H5965" s="3" t="s">
        <v>64</v>
      </c>
      <c r="I5965" s="2">
        <v>5300</v>
      </c>
      <c r="J5965" s="3" t="s">
        <v>88</v>
      </c>
      <c r="K5965" s="2">
        <v>5300</v>
      </c>
      <c r="L5965" s="3" t="s">
        <v>64</v>
      </c>
      <c r="M5965" s="3" t="s">
        <v>437</v>
      </c>
      <c r="N5965" s="3" t="s">
        <v>438</v>
      </c>
      <c r="O5965" s="3"/>
      <c r="P5965" s="3"/>
      <c r="Q5965" s="3"/>
      <c r="R5965" s="3">
        <v>0</v>
      </c>
      <c r="S5965" s="3">
        <v>1</v>
      </c>
      <c r="T5965" s="2">
        <v>159</v>
      </c>
      <c r="U5965" s="3">
        <v>51.416874262126782</v>
      </c>
      <c r="V5965" s="3">
        <v>18.16550678425331</v>
      </c>
      <c r="W5965" s="3">
        <v>2.2205958588807091</v>
      </c>
      <c r="X5965" s="3">
        <v>57823.999853156558</v>
      </c>
      <c r="Y5965" s="3">
        <v>18.16550678425331</v>
      </c>
      <c r="Z5965" s="3">
        <v>2.2205938957775286</v>
      </c>
      <c r="AA5965" s="3">
        <v>57823.999853156558</v>
      </c>
    </row>
    <row r="5966" spans="1:27" x14ac:dyDescent="0.25">
      <c r="A5966" s="2">
        <v>5965</v>
      </c>
      <c r="B5966" s="3" t="s">
        <v>414</v>
      </c>
      <c r="C5966" s="3" t="s">
        <v>110</v>
      </c>
      <c r="D5966" s="3" t="s">
        <v>435</v>
      </c>
      <c r="E5966" s="3" t="s">
        <v>436</v>
      </c>
      <c r="F5966" s="3">
        <v>0.36</v>
      </c>
      <c r="G5966" s="3">
        <v>0.53</v>
      </c>
      <c r="H5966" s="3" t="s">
        <v>64</v>
      </c>
      <c r="I5966" s="2">
        <v>5300</v>
      </c>
      <c r="J5966" s="3" t="s">
        <v>88</v>
      </c>
      <c r="K5966" s="2">
        <v>5300</v>
      </c>
      <c r="L5966" s="3" t="s">
        <v>64</v>
      </c>
      <c r="M5966" s="3" t="s">
        <v>423</v>
      </c>
      <c r="N5966" s="3" t="s">
        <v>424</v>
      </c>
      <c r="O5966" s="3"/>
      <c r="P5966" s="3"/>
      <c r="Q5966" s="3"/>
      <c r="R5966" s="3">
        <v>0</v>
      </c>
      <c r="S5966" s="3">
        <v>1</v>
      </c>
      <c r="T5966" s="2">
        <v>12</v>
      </c>
      <c r="U5966" s="3">
        <v>2.1960558261472385</v>
      </c>
      <c r="V5966" s="3">
        <v>0.10250796955064634</v>
      </c>
      <c r="W5966" s="3">
        <v>1.3441399447236458E-2</v>
      </c>
      <c r="X5966" s="3">
        <v>1969.9503974515421</v>
      </c>
      <c r="Y5966" s="3">
        <v>0.10250796955064634</v>
      </c>
      <c r="Z5966" s="3">
        <v>1.3441387564455599E-2</v>
      </c>
      <c r="AA5966" s="3">
        <v>1969.9503974515421</v>
      </c>
    </row>
    <row r="5967" spans="1:27" x14ac:dyDescent="0.25">
      <c r="A5967" s="2">
        <v>5966</v>
      </c>
      <c r="B5967" s="3" t="s">
        <v>414</v>
      </c>
      <c r="C5967" s="3" t="s">
        <v>110</v>
      </c>
      <c r="D5967" s="3" t="s">
        <v>435</v>
      </c>
      <c r="E5967" s="3" t="s">
        <v>436</v>
      </c>
      <c r="F5967" s="3">
        <v>0.36</v>
      </c>
      <c r="G5967" s="3">
        <v>0.53</v>
      </c>
      <c r="H5967" s="3" t="s">
        <v>64</v>
      </c>
      <c r="I5967" s="2">
        <v>5300</v>
      </c>
      <c r="J5967" s="3" t="s">
        <v>88</v>
      </c>
      <c r="K5967" s="2">
        <v>5300</v>
      </c>
      <c r="L5967" s="3" t="s">
        <v>64</v>
      </c>
      <c r="M5967" s="3" t="s">
        <v>34</v>
      </c>
      <c r="N5967" s="3" t="s">
        <v>35</v>
      </c>
      <c r="O5967" s="3"/>
      <c r="P5967" s="3"/>
      <c r="Q5967" s="3"/>
      <c r="R5967" s="3">
        <v>0</v>
      </c>
      <c r="S5967" s="3">
        <v>1</v>
      </c>
      <c r="T5967" s="2">
        <v>239</v>
      </c>
      <c r="U5967" s="3">
        <v>64.777191762578298</v>
      </c>
      <c r="V5967" s="3">
        <v>18.910398398259936</v>
      </c>
      <c r="W5967" s="3">
        <v>1.5716231592012255</v>
      </c>
      <c r="X5967" s="3">
        <v>61630.674569816714</v>
      </c>
      <c r="Y5967" s="3">
        <v>18.910398398259936</v>
      </c>
      <c r="Z5967" s="3">
        <v>1.5716217698180943</v>
      </c>
      <c r="AA5967" s="3">
        <v>61630.674569816714</v>
      </c>
    </row>
    <row r="5968" spans="1:27" x14ac:dyDescent="0.25">
      <c r="A5968" s="2">
        <v>5967</v>
      </c>
      <c r="B5968" s="3" t="s">
        <v>414</v>
      </c>
      <c r="C5968" s="3" t="s">
        <v>110</v>
      </c>
      <c r="D5968" s="3" t="s">
        <v>435</v>
      </c>
      <c r="E5968" s="3" t="s">
        <v>436</v>
      </c>
      <c r="F5968" s="3">
        <v>0.36</v>
      </c>
      <c r="G5968" s="3">
        <v>0.53</v>
      </c>
      <c r="H5968" s="3" t="s">
        <v>64</v>
      </c>
      <c r="I5968" s="2">
        <v>5400</v>
      </c>
      <c r="J5968" s="3" t="s">
        <v>89</v>
      </c>
      <c r="K5968" s="2">
        <v>5400</v>
      </c>
      <c r="L5968" s="3" t="s">
        <v>64</v>
      </c>
      <c r="M5968" s="3" t="s">
        <v>33</v>
      </c>
      <c r="N5968" s="3" t="s">
        <v>33</v>
      </c>
      <c r="O5968" s="3"/>
      <c r="P5968" s="3"/>
      <c r="Q5968" s="3"/>
      <c r="R5968" s="3">
        <v>0</v>
      </c>
      <c r="S5968" s="3">
        <v>1</v>
      </c>
      <c r="T5968" s="2">
        <v>27127</v>
      </c>
      <c r="U5968" s="3">
        <v>16035.249057780824</v>
      </c>
      <c r="V5968" s="3">
        <v>916.00467838657448</v>
      </c>
      <c r="W5968" s="3">
        <v>127.1726702071488</v>
      </c>
      <c r="X5968" s="3">
        <v>381165.09038050292</v>
      </c>
      <c r="Y5968" s="3">
        <v>916.00467838657448</v>
      </c>
      <c r="Z5968" s="3">
        <v>127.17255778098485</v>
      </c>
      <c r="AA5968" s="3">
        <v>381165.09038050292</v>
      </c>
    </row>
    <row r="5969" spans="1:27" x14ac:dyDescent="0.25">
      <c r="A5969" s="2">
        <v>5968</v>
      </c>
      <c r="B5969" s="3" t="s">
        <v>414</v>
      </c>
      <c r="C5969" s="3" t="s">
        <v>110</v>
      </c>
      <c r="D5969" s="3" t="s">
        <v>435</v>
      </c>
      <c r="E5969" s="3" t="s">
        <v>436</v>
      </c>
      <c r="F5969" s="3">
        <v>0.36</v>
      </c>
      <c r="G5969" s="3">
        <v>0.53</v>
      </c>
      <c r="H5969" s="3" t="s">
        <v>64</v>
      </c>
      <c r="I5969" s="2">
        <v>5400</v>
      </c>
      <c r="J5969" s="3" t="s">
        <v>89</v>
      </c>
      <c r="K5969" s="2">
        <v>5400</v>
      </c>
      <c r="L5969" s="3" t="s">
        <v>64</v>
      </c>
      <c r="M5969" s="3" t="s">
        <v>437</v>
      </c>
      <c r="N5969" s="3" t="s">
        <v>438</v>
      </c>
      <c r="O5969" s="3"/>
      <c r="P5969" s="3"/>
      <c r="Q5969" s="3"/>
      <c r="R5969" s="3">
        <v>0</v>
      </c>
      <c r="S5969" s="3">
        <v>1</v>
      </c>
      <c r="T5969" s="2">
        <v>129</v>
      </c>
      <c r="U5969" s="3">
        <v>10.143501094781181</v>
      </c>
      <c r="V5969" s="3">
        <v>23.344684825783315</v>
      </c>
      <c r="W5969" s="3">
        <v>3.6363773134461108</v>
      </c>
      <c r="X5969" s="3">
        <v>9334.4091689420093</v>
      </c>
      <c r="Y5969" s="3">
        <v>23.344684825783315</v>
      </c>
      <c r="Z5969" s="3">
        <v>3.6363740987306308</v>
      </c>
      <c r="AA5969" s="3">
        <v>9334.4091689420093</v>
      </c>
    </row>
    <row r="5970" spans="1:27" x14ac:dyDescent="0.25">
      <c r="A5970" s="2">
        <v>5969</v>
      </c>
      <c r="B5970" s="3" t="s">
        <v>414</v>
      </c>
      <c r="C5970" s="3" t="s">
        <v>110</v>
      </c>
      <c r="D5970" s="3" t="s">
        <v>435</v>
      </c>
      <c r="E5970" s="3" t="s">
        <v>436</v>
      </c>
      <c r="F5970" s="3">
        <v>0.36</v>
      </c>
      <c r="G5970" s="3">
        <v>0.53</v>
      </c>
      <c r="H5970" s="3" t="s">
        <v>64</v>
      </c>
      <c r="I5970" s="2">
        <v>5400</v>
      </c>
      <c r="J5970" s="3" t="s">
        <v>89</v>
      </c>
      <c r="K5970" s="2">
        <v>5400</v>
      </c>
      <c r="L5970" s="3" t="s">
        <v>64</v>
      </c>
      <c r="M5970" s="3" t="s">
        <v>423</v>
      </c>
      <c r="N5970" s="3" t="s">
        <v>424</v>
      </c>
      <c r="O5970" s="3"/>
      <c r="P5970" s="3"/>
      <c r="Q5970" s="3"/>
      <c r="R5970" s="3">
        <v>0</v>
      </c>
      <c r="S5970" s="3">
        <v>1</v>
      </c>
      <c r="T5970" s="2">
        <v>30</v>
      </c>
      <c r="U5970" s="3">
        <v>1.0113955161287984</v>
      </c>
      <c r="V5970" s="3">
        <v>1.8367098182698101</v>
      </c>
      <c r="W5970" s="3">
        <v>0.22566831255804645</v>
      </c>
      <c r="X5970" s="3">
        <v>880.88772780547265</v>
      </c>
      <c r="Y5970" s="3">
        <v>1.8367098182698101</v>
      </c>
      <c r="Z5970" s="3">
        <v>0.22566811305745707</v>
      </c>
      <c r="AA5970" s="3">
        <v>880.88772780547265</v>
      </c>
    </row>
    <row r="5971" spans="1:27" x14ac:dyDescent="0.25">
      <c r="A5971" s="2">
        <v>5970</v>
      </c>
      <c r="B5971" s="3" t="s">
        <v>414</v>
      </c>
      <c r="C5971" s="3" t="s">
        <v>110</v>
      </c>
      <c r="D5971" s="3" t="s">
        <v>435</v>
      </c>
      <c r="E5971" s="3" t="s">
        <v>436</v>
      </c>
      <c r="F5971" s="3">
        <v>0.36</v>
      </c>
      <c r="G5971" s="3">
        <v>0.53</v>
      </c>
      <c r="H5971" s="3" t="s">
        <v>64</v>
      </c>
      <c r="I5971" s="2">
        <v>5400</v>
      </c>
      <c r="J5971" s="3" t="s">
        <v>89</v>
      </c>
      <c r="K5971" s="2">
        <v>5400</v>
      </c>
      <c r="L5971" s="3" t="s">
        <v>64</v>
      </c>
      <c r="M5971" s="3" t="s">
        <v>34</v>
      </c>
      <c r="N5971" s="3" t="s">
        <v>35</v>
      </c>
      <c r="O5971" s="3"/>
      <c r="P5971" s="3"/>
      <c r="Q5971" s="3"/>
      <c r="R5971" s="3">
        <v>0</v>
      </c>
      <c r="S5971" s="3">
        <v>1</v>
      </c>
      <c r="T5971" s="2">
        <v>89</v>
      </c>
      <c r="U5971" s="3">
        <v>4.9161870663782494</v>
      </c>
      <c r="V5971" s="3">
        <v>11.112494403397527</v>
      </c>
      <c r="W5971" s="3">
        <v>1.285401218317425</v>
      </c>
      <c r="X5971" s="3">
        <v>4785.4864515429654</v>
      </c>
      <c r="Y5971" s="3">
        <v>11.112494403397527</v>
      </c>
      <c r="Z5971" s="3">
        <v>1.2854000819669213</v>
      </c>
      <c r="AA5971" s="3">
        <v>4785.4864515429654</v>
      </c>
    </row>
    <row r="5972" spans="1:27" x14ac:dyDescent="0.25">
      <c r="A5972" s="2">
        <v>5971</v>
      </c>
      <c r="B5972" s="3" t="s">
        <v>414</v>
      </c>
      <c r="C5972" s="3" t="s">
        <v>110</v>
      </c>
      <c r="D5972" s="3" t="s">
        <v>435</v>
      </c>
      <c r="E5972" s="3" t="s">
        <v>436</v>
      </c>
      <c r="F5972" s="3">
        <v>0.36</v>
      </c>
      <c r="G5972" s="3">
        <v>0.53</v>
      </c>
      <c r="H5972" s="3" t="s">
        <v>64</v>
      </c>
      <c r="I5972" s="2">
        <v>5430</v>
      </c>
      <c r="J5972" s="3" t="s">
        <v>92</v>
      </c>
      <c r="K5972" s="2">
        <v>5430</v>
      </c>
      <c r="L5972" s="3" t="s">
        <v>64</v>
      </c>
      <c r="M5972" s="3" t="s">
        <v>33</v>
      </c>
      <c r="N5972" s="3" t="s">
        <v>33</v>
      </c>
      <c r="O5972" s="3"/>
      <c r="P5972" s="3"/>
      <c r="Q5972" s="3"/>
      <c r="R5972" s="3">
        <v>0</v>
      </c>
      <c r="S5972" s="3">
        <v>1</v>
      </c>
      <c r="T5972" s="2">
        <v>269</v>
      </c>
      <c r="U5972" s="3">
        <v>60.212835383926375</v>
      </c>
      <c r="V5972" s="3">
        <v>117.48659771825731</v>
      </c>
      <c r="W5972" s="3">
        <v>9.9468712633277967</v>
      </c>
      <c r="X5972" s="3">
        <v>42272.930413388793</v>
      </c>
      <c r="Y5972" s="3">
        <v>117.48659771825731</v>
      </c>
      <c r="Z5972" s="3">
        <v>9.9468624698615944</v>
      </c>
      <c r="AA5972" s="3">
        <v>42272.930413388793</v>
      </c>
    </row>
    <row r="5973" spans="1:27" x14ac:dyDescent="0.25">
      <c r="A5973" s="2">
        <v>5972</v>
      </c>
      <c r="B5973" s="3" t="s">
        <v>414</v>
      </c>
      <c r="C5973" s="3" t="s">
        <v>110</v>
      </c>
      <c r="D5973" s="3" t="s">
        <v>435</v>
      </c>
      <c r="E5973" s="3" t="s">
        <v>436</v>
      </c>
      <c r="F5973" s="3">
        <v>0.36</v>
      </c>
      <c r="G5973" s="3">
        <v>0.53</v>
      </c>
      <c r="H5973" s="3" t="s">
        <v>64</v>
      </c>
      <c r="I5973" s="2">
        <v>5430</v>
      </c>
      <c r="J5973" s="3" t="s">
        <v>92</v>
      </c>
      <c r="K5973" s="2">
        <v>5430</v>
      </c>
      <c r="L5973" s="3" t="s">
        <v>64</v>
      </c>
      <c r="M5973" s="3" t="s">
        <v>34</v>
      </c>
      <c r="N5973" s="3" t="s">
        <v>35</v>
      </c>
      <c r="O5973" s="3"/>
      <c r="P5973" s="3"/>
      <c r="Q5973" s="3"/>
      <c r="R5973" s="3">
        <v>0</v>
      </c>
      <c r="S5973" s="3">
        <v>1</v>
      </c>
      <c r="T5973" s="2">
        <v>270</v>
      </c>
      <c r="U5973" s="3">
        <v>75.288445437524288</v>
      </c>
      <c r="V5973" s="3">
        <v>110.95134780859672</v>
      </c>
      <c r="W5973" s="3">
        <v>9.7648104699283707</v>
      </c>
      <c r="X5973" s="3">
        <v>41608.998410938992</v>
      </c>
      <c r="Y5973" s="3">
        <v>110.95134780859672</v>
      </c>
      <c r="Z5973" s="3">
        <v>9.7648018374118113</v>
      </c>
      <c r="AA5973" s="3">
        <v>41608.998410938992</v>
      </c>
    </row>
    <row r="5974" spans="1:27" x14ac:dyDescent="0.25">
      <c r="A5974" s="2">
        <v>5973</v>
      </c>
      <c r="B5974" s="3" t="s">
        <v>414</v>
      </c>
      <c r="C5974" s="3" t="s">
        <v>110</v>
      </c>
      <c r="D5974" s="3" t="s">
        <v>435</v>
      </c>
      <c r="E5974" s="3" t="s">
        <v>436</v>
      </c>
      <c r="F5974" s="3">
        <v>0.36</v>
      </c>
      <c r="G5974" s="3">
        <v>0.53</v>
      </c>
      <c r="H5974" s="3" t="s">
        <v>64</v>
      </c>
      <c r="I5974" s="2">
        <v>5474</v>
      </c>
      <c r="J5974" s="3" t="s">
        <v>442</v>
      </c>
      <c r="K5974" s="2">
        <v>5474</v>
      </c>
      <c r="L5974" s="3" t="s">
        <v>64</v>
      </c>
      <c r="M5974" s="3" t="s">
        <v>33</v>
      </c>
      <c r="N5974" s="3" t="s">
        <v>33</v>
      </c>
      <c r="O5974" s="3"/>
      <c r="P5974" s="3"/>
      <c r="Q5974" s="3"/>
      <c r="R5974" s="3">
        <v>0</v>
      </c>
      <c r="S5974" s="3">
        <v>1</v>
      </c>
      <c r="T5974" s="2">
        <v>6</v>
      </c>
      <c r="U5974" s="3">
        <v>0.63437194446574829</v>
      </c>
      <c r="V5974" s="3">
        <v>0.9305511933233217</v>
      </c>
      <c r="W5974" s="3">
        <v>0.12408179022743361</v>
      </c>
      <c r="X5974" s="3">
        <v>431.41671218247899</v>
      </c>
      <c r="Y5974" s="3">
        <v>0.9305511933233217</v>
      </c>
      <c r="Z5974" s="3">
        <v>0.12408168053374222</v>
      </c>
      <c r="AA5974" s="3">
        <v>431.41671218247899</v>
      </c>
    </row>
    <row r="5975" spans="1:27" x14ac:dyDescent="0.25">
      <c r="A5975" s="2">
        <v>5974</v>
      </c>
      <c r="B5975" s="3" t="s">
        <v>414</v>
      </c>
      <c r="C5975" s="3" t="s">
        <v>110</v>
      </c>
      <c r="D5975" s="3" t="s">
        <v>435</v>
      </c>
      <c r="E5975" s="3" t="s">
        <v>436</v>
      </c>
      <c r="F5975" s="3">
        <v>0.36</v>
      </c>
      <c r="G5975" s="3">
        <v>0.53</v>
      </c>
      <c r="H5975" s="3" t="s">
        <v>64</v>
      </c>
      <c r="I5975" s="2">
        <v>6110</v>
      </c>
      <c r="J5975" s="3" t="s">
        <v>93</v>
      </c>
      <c r="K5975" s="2">
        <v>6110</v>
      </c>
      <c r="L5975" s="3" t="s">
        <v>64</v>
      </c>
      <c r="M5975" s="3" t="s">
        <v>33</v>
      </c>
      <c r="N5975" s="3" t="s">
        <v>33</v>
      </c>
      <c r="O5975" s="3"/>
      <c r="P5975" s="3"/>
      <c r="Q5975" s="3"/>
      <c r="R5975" s="3">
        <v>0</v>
      </c>
      <c r="S5975" s="3">
        <v>1</v>
      </c>
      <c r="T5975" s="2">
        <v>10</v>
      </c>
      <c r="U5975" s="3">
        <v>2.2032287552861129</v>
      </c>
      <c r="V5975" s="3">
        <v>8.4730443046444055</v>
      </c>
      <c r="W5975" s="3">
        <v>0.57133958432117993</v>
      </c>
      <c r="X5975" s="3">
        <v>2586.6114830271085</v>
      </c>
      <c r="Y5975" s="3">
        <v>8.4730443046444055</v>
      </c>
      <c r="Z5975" s="3">
        <v>0.57133907923217309</v>
      </c>
      <c r="AA5975" s="3">
        <v>2586.6114830271085</v>
      </c>
    </row>
    <row r="5976" spans="1:27" x14ac:dyDescent="0.25">
      <c r="A5976" s="2">
        <v>5975</v>
      </c>
      <c r="B5976" s="3" t="s">
        <v>414</v>
      </c>
      <c r="C5976" s="3" t="s">
        <v>110</v>
      </c>
      <c r="D5976" s="3" t="s">
        <v>435</v>
      </c>
      <c r="E5976" s="3" t="s">
        <v>436</v>
      </c>
      <c r="F5976" s="3">
        <v>0.36</v>
      </c>
      <c r="G5976" s="3">
        <v>0.53</v>
      </c>
      <c r="H5976" s="3" t="s">
        <v>64</v>
      </c>
      <c r="I5976" s="2">
        <v>6120</v>
      </c>
      <c r="J5976" s="3" t="s">
        <v>63</v>
      </c>
      <c r="K5976" s="2">
        <v>6120</v>
      </c>
      <c r="L5976" s="3" t="s">
        <v>64</v>
      </c>
      <c r="M5976" s="3" t="s">
        <v>33</v>
      </c>
      <c r="N5976" s="3" t="s">
        <v>33</v>
      </c>
      <c r="O5976" s="3"/>
      <c r="P5976" s="3"/>
      <c r="Q5976" s="3"/>
      <c r="R5976" s="3">
        <v>0</v>
      </c>
      <c r="S5976" s="3">
        <v>1</v>
      </c>
      <c r="T5976" s="2">
        <v>1190</v>
      </c>
      <c r="U5976" s="3">
        <v>248.10192481234532</v>
      </c>
      <c r="V5976" s="3">
        <v>1146.9007704855503</v>
      </c>
      <c r="W5976" s="3">
        <v>107.04796838155512</v>
      </c>
      <c r="X5976" s="3">
        <v>469781.4180441809</v>
      </c>
      <c r="Y5976" s="3">
        <v>1146.9007704855503</v>
      </c>
      <c r="Z5976" s="3">
        <v>107.04787374650192</v>
      </c>
      <c r="AA5976" s="3">
        <v>469781.4180441809</v>
      </c>
    </row>
    <row r="5977" spans="1:27" x14ac:dyDescent="0.25">
      <c r="A5977" s="2">
        <v>5976</v>
      </c>
      <c r="B5977" s="3" t="s">
        <v>414</v>
      </c>
      <c r="C5977" s="3" t="s">
        <v>110</v>
      </c>
      <c r="D5977" s="3" t="s">
        <v>435</v>
      </c>
      <c r="E5977" s="3" t="s">
        <v>436</v>
      </c>
      <c r="F5977" s="3">
        <v>0.36</v>
      </c>
      <c r="G5977" s="3">
        <v>0.53</v>
      </c>
      <c r="H5977" s="3" t="s">
        <v>64</v>
      </c>
      <c r="I5977" s="2">
        <v>6120</v>
      </c>
      <c r="J5977" s="3" t="s">
        <v>63</v>
      </c>
      <c r="K5977" s="2">
        <v>6120</v>
      </c>
      <c r="L5977" s="3" t="s">
        <v>64</v>
      </c>
      <c r="M5977" s="3" t="s">
        <v>34</v>
      </c>
      <c r="N5977" s="3" t="s">
        <v>35</v>
      </c>
      <c r="O5977" s="3"/>
      <c r="P5977" s="3"/>
      <c r="Q5977" s="3"/>
      <c r="R5977" s="3">
        <v>0</v>
      </c>
      <c r="S5977" s="3">
        <v>1</v>
      </c>
      <c r="T5977" s="2">
        <v>550</v>
      </c>
      <c r="U5977" s="3">
        <v>144.7386608313418</v>
      </c>
      <c r="V5977" s="3">
        <v>761.45466769111226</v>
      </c>
      <c r="W5977" s="3">
        <v>70.263491179623927</v>
      </c>
      <c r="X5977" s="3">
        <v>293768.19034133322</v>
      </c>
      <c r="Y5977" s="3">
        <v>761.45466769111226</v>
      </c>
      <c r="Z5977" s="3">
        <v>70.263429063646058</v>
      </c>
      <c r="AA5977" s="3">
        <v>293768.19034133322</v>
      </c>
    </row>
    <row r="5978" spans="1:27" x14ac:dyDescent="0.25">
      <c r="A5978" s="2">
        <v>5977</v>
      </c>
      <c r="B5978" s="3" t="s">
        <v>414</v>
      </c>
      <c r="C5978" s="3" t="s">
        <v>110</v>
      </c>
      <c r="D5978" s="3" t="s">
        <v>435</v>
      </c>
      <c r="E5978" s="3" t="s">
        <v>436</v>
      </c>
      <c r="F5978" s="3">
        <v>0.36</v>
      </c>
      <c r="G5978" s="3">
        <v>0.53</v>
      </c>
      <c r="H5978" s="3" t="s">
        <v>64</v>
      </c>
      <c r="I5978" s="2">
        <v>6150</v>
      </c>
      <c r="J5978" s="3" t="s">
        <v>443</v>
      </c>
      <c r="K5978" s="2">
        <v>6150</v>
      </c>
      <c r="L5978" s="3" t="s">
        <v>64</v>
      </c>
      <c r="M5978" s="3" t="s">
        <v>33</v>
      </c>
      <c r="N5978" s="3" t="s">
        <v>33</v>
      </c>
      <c r="O5978" s="3"/>
      <c r="P5978" s="3"/>
      <c r="Q5978" s="3"/>
      <c r="R5978" s="3">
        <v>0</v>
      </c>
      <c r="S5978" s="3">
        <v>1</v>
      </c>
      <c r="T5978" s="2">
        <v>125</v>
      </c>
      <c r="U5978" s="3">
        <v>37.863507032387261</v>
      </c>
      <c r="V5978" s="3">
        <v>248.12518374600853</v>
      </c>
      <c r="W5978" s="3">
        <v>26.417721425274291</v>
      </c>
      <c r="X5978" s="3">
        <v>96749.600734916588</v>
      </c>
      <c r="Y5978" s="3">
        <v>248.12518374600853</v>
      </c>
      <c r="Z5978" s="3">
        <v>26.417698070861203</v>
      </c>
      <c r="AA5978" s="3">
        <v>96749.600734916588</v>
      </c>
    </row>
    <row r="5979" spans="1:27" x14ac:dyDescent="0.25">
      <c r="A5979" s="2">
        <v>5978</v>
      </c>
      <c r="B5979" s="3" t="s">
        <v>414</v>
      </c>
      <c r="C5979" s="3" t="s">
        <v>110</v>
      </c>
      <c r="D5979" s="3" t="s">
        <v>435</v>
      </c>
      <c r="E5979" s="3" t="s">
        <v>436</v>
      </c>
      <c r="F5979" s="3">
        <v>0.36</v>
      </c>
      <c r="G5979" s="3">
        <v>0.53</v>
      </c>
      <c r="H5979" s="3" t="s">
        <v>64</v>
      </c>
      <c r="I5979" s="2">
        <v>6151</v>
      </c>
      <c r="J5979" s="3" t="s">
        <v>382</v>
      </c>
      <c r="K5979" s="2">
        <v>6151</v>
      </c>
      <c r="L5979" s="3" t="s">
        <v>64</v>
      </c>
      <c r="M5979" s="3" t="s">
        <v>33</v>
      </c>
      <c r="N5979" s="3" t="s">
        <v>33</v>
      </c>
      <c r="O5979" s="3"/>
      <c r="P5979" s="3"/>
      <c r="Q5979" s="3"/>
      <c r="R5979" s="3">
        <v>0</v>
      </c>
      <c r="S5979" s="3">
        <v>1</v>
      </c>
      <c r="T5979" s="2">
        <v>12</v>
      </c>
      <c r="U5979" s="3">
        <v>0.47293062379813067</v>
      </c>
      <c r="V5979" s="3">
        <v>2.2272780979738172</v>
      </c>
      <c r="W5979" s="3">
        <v>0.23385864261772535</v>
      </c>
      <c r="X5979" s="3">
        <v>782.07619110927556</v>
      </c>
      <c r="Y5979" s="3">
        <v>2.2272780979738172</v>
      </c>
      <c r="Z5979" s="3">
        <v>0.2338584358765283</v>
      </c>
      <c r="AA5979" s="3">
        <v>782.07619110927556</v>
      </c>
    </row>
    <row r="5980" spans="1:27" x14ac:dyDescent="0.25">
      <c r="A5980" s="2">
        <v>5979</v>
      </c>
      <c r="B5980" s="3" t="s">
        <v>414</v>
      </c>
      <c r="C5980" s="3" t="s">
        <v>110</v>
      </c>
      <c r="D5980" s="3" t="s">
        <v>435</v>
      </c>
      <c r="E5980" s="3" t="s">
        <v>436</v>
      </c>
      <c r="F5980" s="3">
        <v>0.36</v>
      </c>
      <c r="G5980" s="3">
        <v>0.53</v>
      </c>
      <c r="H5980" s="3" t="s">
        <v>64</v>
      </c>
      <c r="I5980" s="2">
        <v>6152</v>
      </c>
      <c r="J5980" s="3" t="s">
        <v>285</v>
      </c>
      <c r="K5980" s="2">
        <v>6152</v>
      </c>
      <c r="L5980" s="3" t="s">
        <v>64</v>
      </c>
      <c r="M5980" s="3" t="s">
        <v>33</v>
      </c>
      <c r="N5980" s="3" t="s">
        <v>33</v>
      </c>
      <c r="O5980" s="3"/>
      <c r="P5980" s="3"/>
      <c r="Q5980" s="3"/>
      <c r="R5980" s="3">
        <v>0</v>
      </c>
      <c r="S5980" s="3">
        <v>1</v>
      </c>
      <c r="T5980" s="2">
        <v>49</v>
      </c>
      <c r="U5980" s="3">
        <v>5.9655967436142312</v>
      </c>
      <c r="V5980" s="3">
        <v>36.675775137180793</v>
      </c>
      <c r="W5980" s="3">
        <v>4.8098262818178288</v>
      </c>
      <c r="X5980" s="3">
        <v>14159.510089547317</v>
      </c>
      <c r="Y5980" s="3">
        <v>36.675775137180793</v>
      </c>
      <c r="Z5980" s="3">
        <v>4.8098220297224978</v>
      </c>
      <c r="AA5980" s="3">
        <v>14159.510089547317</v>
      </c>
    </row>
    <row r="5981" spans="1:27" x14ac:dyDescent="0.25">
      <c r="A5981" s="2">
        <v>5980</v>
      </c>
      <c r="B5981" s="3" t="s">
        <v>414</v>
      </c>
      <c r="C5981" s="3" t="s">
        <v>110</v>
      </c>
      <c r="D5981" s="3" t="s">
        <v>435</v>
      </c>
      <c r="E5981" s="3" t="s">
        <v>436</v>
      </c>
      <c r="F5981" s="3">
        <v>0.36</v>
      </c>
      <c r="G5981" s="3">
        <v>0.53</v>
      </c>
      <c r="H5981" s="3" t="s">
        <v>64</v>
      </c>
      <c r="I5981" s="2">
        <v>6153</v>
      </c>
      <c r="J5981" s="3" t="s">
        <v>131</v>
      </c>
      <c r="K5981" s="2">
        <v>6153</v>
      </c>
      <c r="L5981" s="3" t="s">
        <v>64</v>
      </c>
      <c r="M5981" s="3" t="s">
        <v>33</v>
      </c>
      <c r="N5981" s="3" t="s">
        <v>33</v>
      </c>
      <c r="O5981" s="3"/>
      <c r="P5981" s="3"/>
      <c r="Q5981" s="3"/>
      <c r="R5981" s="3">
        <v>0</v>
      </c>
      <c r="S5981" s="3">
        <v>1</v>
      </c>
      <c r="T5981" s="2">
        <v>74</v>
      </c>
      <c r="U5981" s="3">
        <v>19.533764185470115</v>
      </c>
      <c r="V5981" s="3">
        <v>82.437720449879535</v>
      </c>
      <c r="W5981" s="3">
        <v>9.356997573496816</v>
      </c>
      <c r="X5981" s="3">
        <v>28708.11145611657</v>
      </c>
      <c r="Y5981" s="3">
        <v>82.437720449879535</v>
      </c>
      <c r="Z5981" s="3">
        <v>9.35698930150458</v>
      </c>
      <c r="AA5981" s="3">
        <v>28708.11145611657</v>
      </c>
    </row>
    <row r="5982" spans="1:27" x14ac:dyDescent="0.25">
      <c r="A5982" s="2">
        <v>5981</v>
      </c>
      <c r="B5982" s="3" t="s">
        <v>414</v>
      </c>
      <c r="C5982" s="3" t="s">
        <v>110</v>
      </c>
      <c r="D5982" s="3" t="s">
        <v>435</v>
      </c>
      <c r="E5982" s="3" t="s">
        <v>436</v>
      </c>
      <c r="F5982" s="3">
        <v>0.36</v>
      </c>
      <c r="G5982" s="3">
        <v>0.53</v>
      </c>
      <c r="H5982" s="3" t="s">
        <v>64</v>
      </c>
      <c r="I5982" s="2">
        <v>6170</v>
      </c>
      <c r="J5982" s="3" t="s">
        <v>94</v>
      </c>
      <c r="K5982" s="2">
        <v>6170</v>
      </c>
      <c r="L5982" s="3" t="s">
        <v>64</v>
      </c>
      <c r="M5982" s="3" t="s">
        <v>33</v>
      </c>
      <c r="N5982" s="3" t="s">
        <v>33</v>
      </c>
      <c r="O5982" s="3"/>
      <c r="P5982" s="3"/>
      <c r="Q5982" s="3"/>
      <c r="R5982" s="3">
        <v>0</v>
      </c>
      <c r="S5982" s="3">
        <v>1</v>
      </c>
      <c r="T5982" s="2">
        <v>2462</v>
      </c>
      <c r="U5982" s="3">
        <v>722.76148506615357</v>
      </c>
      <c r="V5982" s="3">
        <v>3720.0256412922877</v>
      </c>
      <c r="W5982" s="3">
        <v>354.56301626312444</v>
      </c>
      <c r="X5982" s="3">
        <v>1403176.2532449823</v>
      </c>
      <c r="Y5982" s="3">
        <v>3720.0256412922877</v>
      </c>
      <c r="Z5982" s="3">
        <v>354.56270281401862</v>
      </c>
      <c r="AA5982" s="3">
        <v>1403176.2532449823</v>
      </c>
    </row>
    <row r="5983" spans="1:27" x14ac:dyDescent="0.25">
      <c r="A5983" s="2">
        <v>5982</v>
      </c>
      <c r="B5983" s="3" t="s">
        <v>414</v>
      </c>
      <c r="C5983" s="3" t="s">
        <v>110</v>
      </c>
      <c r="D5983" s="3" t="s">
        <v>435</v>
      </c>
      <c r="E5983" s="3" t="s">
        <v>436</v>
      </c>
      <c r="F5983" s="3">
        <v>0.36</v>
      </c>
      <c r="G5983" s="3">
        <v>0.53</v>
      </c>
      <c r="H5983" s="3" t="s">
        <v>64</v>
      </c>
      <c r="I5983" s="2">
        <v>6170</v>
      </c>
      <c r="J5983" s="3" t="s">
        <v>94</v>
      </c>
      <c r="K5983" s="2">
        <v>6170</v>
      </c>
      <c r="L5983" s="3" t="s">
        <v>64</v>
      </c>
      <c r="M5983" s="3" t="s">
        <v>437</v>
      </c>
      <c r="N5983" s="3" t="s">
        <v>438</v>
      </c>
      <c r="O5983" s="3"/>
      <c r="P5983" s="3"/>
      <c r="Q5983" s="3"/>
      <c r="R5983" s="3">
        <v>0</v>
      </c>
      <c r="S5983" s="3">
        <v>1</v>
      </c>
      <c r="T5983" s="2">
        <v>48</v>
      </c>
      <c r="U5983" s="3">
        <v>10.853346497208889</v>
      </c>
      <c r="V5983" s="3">
        <v>82.906759272564756</v>
      </c>
      <c r="W5983" s="3">
        <v>9.3551847319181807</v>
      </c>
      <c r="X5983" s="3">
        <v>33272.803130617431</v>
      </c>
      <c r="Y5983" s="3">
        <v>82.906759272564756</v>
      </c>
      <c r="Z5983" s="3">
        <v>9.3551764615285702</v>
      </c>
      <c r="AA5983" s="3">
        <v>33272.803130617431</v>
      </c>
    </row>
    <row r="5984" spans="1:27" x14ac:dyDescent="0.25">
      <c r="A5984" s="2">
        <v>5983</v>
      </c>
      <c r="B5984" s="3" t="s">
        <v>414</v>
      </c>
      <c r="C5984" s="3" t="s">
        <v>110</v>
      </c>
      <c r="D5984" s="3" t="s">
        <v>435</v>
      </c>
      <c r="E5984" s="3" t="s">
        <v>436</v>
      </c>
      <c r="F5984" s="3">
        <v>0.36</v>
      </c>
      <c r="G5984" s="3">
        <v>0.53</v>
      </c>
      <c r="H5984" s="3" t="s">
        <v>64</v>
      </c>
      <c r="I5984" s="2">
        <v>6170</v>
      </c>
      <c r="J5984" s="3" t="s">
        <v>94</v>
      </c>
      <c r="K5984" s="2">
        <v>6170</v>
      </c>
      <c r="L5984" s="3" t="s">
        <v>64</v>
      </c>
      <c r="M5984" s="3" t="s">
        <v>423</v>
      </c>
      <c r="N5984" s="3" t="s">
        <v>424</v>
      </c>
      <c r="O5984" s="3"/>
      <c r="P5984" s="3"/>
      <c r="Q5984" s="3"/>
      <c r="R5984" s="3">
        <v>0</v>
      </c>
      <c r="S5984" s="3">
        <v>1</v>
      </c>
      <c r="T5984" s="2">
        <v>127</v>
      </c>
      <c r="U5984" s="3">
        <v>27.32468875947853</v>
      </c>
      <c r="V5984" s="3">
        <v>163.51203775882669</v>
      </c>
      <c r="W5984" s="3">
        <v>16.655831512042788</v>
      </c>
      <c r="X5984" s="3">
        <v>66064.618767126885</v>
      </c>
      <c r="Y5984" s="3">
        <v>163.51203775882669</v>
      </c>
      <c r="Z5984" s="3">
        <v>16.655816787564351</v>
      </c>
      <c r="AA5984" s="3">
        <v>66064.618767126885</v>
      </c>
    </row>
    <row r="5985" spans="1:27" x14ac:dyDescent="0.25">
      <c r="A5985" s="2">
        <v>5984</v>
      </c>
      <c r="B5985" s="3" t="s">
        <v>414</v>
      </c>
      <c r="C5985" s="3" t="s">
        <v>110</v>
      </c>
      <c r="D5985" s="3" t="s">
        <v>435</v>
      </c>
      <c r="E5985" s="3" t="s">
        <v>436</v>
      </c>
      <c r="F5985" s="3">
        <v>0.36</v>
      </c>
      <c r="G5985" s="3">
        <v>0.53</v>
      </c>
      <c r="H5985" s="3" t="s">
        <v>64</v>
      </c>
      <c r="I5985" s="2">
        <v>6170</v>
      </c>
      <c r="J5985" s="3" t="s">
        <v>94</v>
      </c>
      <c r="K5985" s="2">
        <v>6170</v>
      </c>
      <c r="L5985" s="3" t="s">
        <v>64</v>
      </c>
      <c r="M5985" s="3" t="s">
        <v>34</v>
      </c>
      <c r="N5985" s="3" t="s">
        <v>35</v>
      </c>
      <c r="O5985" s="3"/>
      <c r="P5985" s="3"/>
      <c r="Q5985" s="3"/>
      <c r="R5985" s="3">
        <v>0</v>
      </c>
      <c r="S5985" s="3">
        <v>1</v>
      </c>
      <c r="T5985" s="2">
        <v>3224</v>
      </c>
      <c r="U5985" s="3">
        <v>1118.5154744284957</v>
      </c>
      <c r="V5985" s="3">
        <v>4174.8662075460588</v>
      </c>
      <c r="W5985" s="3">
        <v>286.97643407357924</v>
      </c>
      <c r="X5985" s="3">
        <v>1284007.332569584</v>
      </c>
      <c r="Y5985" s="3">
        <v>4174.8662075460588</v>
      </c>
      <c r="Z5985" s="3">
        <v>286.97618037394682</v>
      </c>
      <c r="AA5985" s="3">
        <v>1284007.332569584</v>
      </c>
    </row>
    <row r="5986" spans="1:27" x14ac:dyDescent="0.25">
      <c r="A5986" s="2">
        <v>5985</v>
      </c>
      <c r="B5986" s="3" t="s">
        <v>414</v>
      </c>
      <c r="C5986" s="3" t="s">
        <v>110</v>
      </c>
      <c r="D5986" s="3" t="s">
        <v>435</v>
      </c>
      <c r="E5986" s="3" t="s">
        <v>436</v>
      </c>
      <c r="F5986" s="3">
        <v>0.36</v>
      </c>
      <c r="G5986" s="3">
        <v>0.53</v>
      </c>
      <c r="H5986" s="3" t="s">
        <v>64</v>
      </c>
      <c r="I5986" s="2">
        <v>6181</v>
      </c>
      <c r="J5986" s="3" t="s">
        <v>95</v>
      </c>
      <c r="K5986" s="2">
        <v>6181</v>
      </c>
      <c r="L5986" s="3" t="s">
        <v>64</v>
      </c>
      <c r="M5986" s="3" t="s">
        <v>33</v>
      </c>
      <c r="N5986" s="3" t="s">
        <v>33</v>
      </c>
      <c r="O5986" s="3"/>
      <c r="P5986" s="3"/>
      <c r="Q5986" s="3"/>
      <c r="R5986" s="3">
        <v>0</v>
      </c>
      <c r="S5986" s="3">
        <v>1</v>
      </c>
      <c r="T5986" s="2">
        <v>521</v>
      </c>
      <c r="U5986" s="3">
        <v>162.24346147605021</v>
      </c>
      <c r="V5986" s="3">
        <v>640.78257938658919</v>
      </c>
      <c r="W5986" s="3">
        <v>44.517851003139022</v>
      </c>
      <c r="X5986" s="3">
        <v>282093.22934141167</v>
      </c>
      <c r="Y5986" s="3">
        <v>640.78257938658919</v>
      </c>
      <c r="Z5986" s="3">
        <v>44.517811647425269</v>
      </c>
      <c r="AA5986" s="3">
        <v>282093.22934141167</v>
      </c>
    </row>
    <row r="5987" spans="1:27" x14ac:dyDescent="0.25">
      <c r="A5987" s="2">
        <v>5986</v>
      </c>
      <c r="B5987" s="3" t="s">
        <v>414</v>
      </c>
      <c r="C5987" s="3" t="s">
        <v>110</v>
      </c>
      <c r="D5987" s="3" t="s">
        <v>435</v>
      </c>
      <c r="E5987" s="3" t="s">
        <v>436</v>
      </c>
      <c r="F5987" s="3">
        <v>0.36</v>
      </c>
      <c r="G5987" s="3">
        <v>0.53</v>
      </c>
      <c r="H5987" s="3" t="s">
        <v>64</v>
      </c>
      <c r="I5987" s="2">
        <v>6181</v>
      </c>
      <c r="J5987" s="3" t="s">
        <v>95</v>
      </c>
      <c r="K5987" s="2">
        <v>6181</v>
      </c>
      <c r="L5987" s="3" t="s">
        <v>64</v>
      </c>
      <c r="M5987" s="3" t="s">
        <v>34</v>
      </c>
      <c r="N5987" s="3" t="s">
        <v>35</v>
      </c>
      <c r="O5987" s="3"/>
      <c r="P5987" s="3"/>
      <c r="Q5987" s="3"/>
      <c r="R5987" s="3">
        <v>0</v>
      </c>
      <c r="S5987" s="3">
        <v>1</v>
      </c>
      <c r="T5987" s="2">
        <v>633</v>
      </c>
      <c r="U5987" s="3">
        <v>180.01819582367273</v>
      </c>
      <c r="V5987" s="3">
        <v>614.05203111107471</v>
      </c>
      <c r="W5987" s="3">
        <v>35.454842153312157</v>
      </c>
      <c r="X5987" s="3">
        <v>263660.68234505452</v>
      </c>
      <c r="Y5987" s="3">
        <v>614.05203111107471</v>
      </c>
      <c r="Z5987" s="3">
        <v>35.454810809691857</v>
      </c>
      <c r="AA5987" s="3">
        <v>263660.68234505452</v>
      </c>
    </row>
    <row r="5988" spans="1:27" x14ac:dyDescent="0.25">
      <c r="A5988" s="2">
        <v>5987</v>
      </c>
      <c r="B5988" s="3" t="s">
        <v>414</v>
      </c>
      <c r="C5988" s="3" t="s">
        <v>110</v>
      </c>
      <c r="D5988" s="3" t="s">
        <v>435</v>
      </c>
      <c r="E5988" s="3" t="s">
        <v>436</v>
      </c>
      <c r="F5988" s="3">
        <v>0.36</v>
      </c>
      <c r="G5988" s="3">
        <v>0.53</v>
      </c>
      <c r="H5988" s="3" t="s">
        <v>64</v>
      </c>
      <c r="I5988" s="2">
        <v>6210</v>
      </c>
      <c r="J5988" s="3" t="s">
        <v>97</v>
      </c>
      <c r="K5988" s="2">
        <v>6210</v>
      </c>
      <c r="L5988" s="3" t="s">
        <v>64</v>
      </c>
      <c r="M5988" s="3" t="s">
        <v>33</v>
      </c>
      <c r="N5988" s="3" t="s">
        <v>33</v>
      </c>
      <c r="O5988" s="3"/>
      <c r="P5988" s="3"/>
      <c r="Q5988" s="3"/>
      <c r="R5988" s="3">
        <v>0</v>
      </c>
      <c r="S5988" s="3">
        <v>1</v>
      </c>
      <c r="T5988" s="2">
        <v>35</v>
      </c>
      <c r="U5988" s="3">
        <v>9.0541381522736746</v>
      </c>
      <c r="V5988" s="3">
        <v>38.092648094039738</v>
      </c>
      <c r="W5988" s="3">
        <v>3.0817768035663358</v>
      </c>
      <c r="X5988" s="3">
        <v>12626.575731967238</v>
      </c>
      <c r="Y5988" s="3">
        <v>38.092648094039738</v>
      </c>
      <c r="Z5988" s="3">
        <v>3.0817740791417982</v>
      </c>
      <c r="AA5988" s="3">
        <v>12626.575731967238</v>
      </c>
    </row>
    <row r="5989" spans="1:27" x14ac:dyDescent="0.25">
      <c r="A5989" s="2">
        <v>5988</v>
      </c>
      <c r="B5989" s="3" t="s">
        <v>414</v>
      </c>
      <c r="C5989" s="3" t="s">
        <v>110</v>
      </c>
      <c r="D5989" s="3" t="s">
        <v>435</v>
      </c>
      <c r="E5989" s="3" t="s">
        <v>436</v>
      </c>
      <c r="F5989" s="3">
        <v>0.36</v>
      </c>
      <c r="G5989" s="3">
        <v>0.53</v>
      </c>
      <c r="H5989" s="3" t="s">
        <v>64</v>
      </c>
      <c r="I5989" s="2">
        <v>6210</v>
      </c>
      <c r="J5989" s="3" t="s">
        <v>97</v>
      </c>
      <c r="K5989" s="2">
        <v>6210</v>
      </c>
      <c r="L5989" s="3" t="s">
        <v>64</v>
      </c>
      <c r="M5989" s="3" t="s">
        <v>34</v>
      </c>
      <c r="N5989" s="3" t="s">
        <v>35</v>
      </c>
      <c r="O5989" s="3"/>
      <c r="P5989" s="3"/>
      <c r="Q5989" s="3"/>
      <c r="R5989" s="3">
        <v>0</v>
      </c>
      <c r="S5989" s="3">
        <v>1</v>
      </c>
      <c r="T5989" s="2">
        <v>127</v>
      </c>
      <c r="U5989" s="3">
        <v>36.206949041151951</v>
      </c>
      <c r="V5989" s="3">
        <v>134.92107336144767</v>
      </c>
      <c r="W5989" s="3">
        <v>9.047913342731464</v>
      </c>
      <c r="X5989" s="3">
        <v>40864.485328563889</v>
      </c>
      <c r="Y5989" s="3">
        <v>134.92107336144767</v>
      </c>
      <c r="Z5989" s="3">
        <v>9.047905343983107</v>
      </c>
      <c r="AA5989" s="3">
        <v>40864.485328563889</v>
      </c>
    </row>
    <row r="5990" spans="1:27" x14ac:dyDescent="0.25">
      <c r="A5990" s="2">
        <v>5989</v>
      </c>
      <c r="B5990" s="3" t="s">
        <v>414</v>
      </c>
      <c r="C5990" s="3" t="s">
        <v>110</v>
      </c>
      <c r="D5990" s="3" t="s">
        <v>435</v>
      </c>
      <c r="E5990" s="3" t="s">
        <v>436</v>
      </c>
      <c r="F5990" s="3">
        <v>0.36</v>
      </c>
      <c r="G5990" s="3">
        <v>0.53</v>
      </c>
      <c r="H5990" s="3" t="s">
        <v>64</v>
      </c>
      <c r="I5990" s="2">
        <v>6250</v>
      </c>
      <c r="J5990" s="3" t="s">
        <v>98</v>
      </c>
      <c r="K5990" s="2">
        <v>6250</v>
      </c>
      <c r="L5990" s="3" t="s">
        <v>64</v>
      </c>
      <c r="M5990" s="3" t="s">
        <v>33</v>
      </c>
      <c r="N5990" s="3" t="s">
        <v>33</v>
      </c>
      <c r="O5990" s="3"/>
      <c r="P5990" s="3"/>
      <c r="Q5990" s="3"/>
      <c r="R5990" s="3">
        <v>0</v>
      </c>
      <c r="S5990" s="3">
        <v>1</v>
      </c>
      <c r="T5990" s="2">
        <v>8</v>
      </c>
      <c r="U5990" s="3">
        <v>1.6960121951360407</v>
      </c>
      <c r="V5990" s="3">
        <v>5.5145606485963032</v>
      </c>
      <c r="W5990" s="3">
        <v>0.66824736833070331</v>
      </c>
      <c r="X5990" s="3">
        <v>2464.8994359427611</v>
      </c>
      <c r="Y5990" s="3">
        <v>5.5145606485963032</v>
      </c>
      <c r="Z5990" s="3">
        <v>0.66824677757100659</v>
      </c>
      <c r="AA5990" s="3">
        <v>2464.8994359427611</v>
      </c>
    </row>
    <row r="5991" spans="1:27" x14ac:dyDescent="0.25">
      <c r="A5991" s="2">
        <v>5990</v>
      </c>
      <c r="B5991" s="3" t="s">
        <v>414</v>
      </c>
      <c r="C5991" s="3" t="s">
        <v>110</v>
      </c>
      <c r="D5991" s="3" t="s">
        <v>435</v>
      </c>
      <c r="E5991" s="3" t="s">
        <v>436</v>
      </c>
      <c r="F5991" s="3">
        <v>0.36</v>
      </c>
      <c r="G5991" s="3">
        <v>0.53</v>
      </c>
      <c r="H5991" s="3" t="s">
        <v>64</v>
      </c>
      <c r="I5991" s="2">
        <v>6250</v>
      </c>
      <c r="J5991" s="3" t="s">
        <v>98</v>
      </c>
      <c r="K5991" s="2">
        <v>6250</v>
      </c>
      <c r="L5991" s="3" t="s">
        <v>64</v>
      </c>
      <c r="M5991" s="3" t="s">
        <v>34</v>
      </c>
      <c r="N5991" s="3" t="s">
        <v>35</v>
      </c>
      <c r="O5991" s="3"/>
      <c r="P5991" s="3"/>
      <c r="Q5991" s="3"/>
      <c r="R5991" s="3">
        <v>0</v>
      </c>
      <c r="S5991" s="3">
        <v>1</v>
      </c>
      <c r="T5991" s="2">
        <v>52</v>
      </c>
      <c r="U5991" s="3">
        <v>15.35978644254201</v>
      </c>
      <c r="V5991" s="3">
        <v>34.213965756764125</v>
      </c>
      <c r="W5991" s="3">
        <v>2.2095117061053342</v>
      </c>
      <c r="X5991" s="3">
        <v>14589.050535622449</v>
      </c>
      <c r="Y5991" s="3">
        <v>34.213965756764125</v>
      </c>
      <c r="Z5991" s="3">
        <v>2.2095097528010244</v>
      </c>
      <c r="AA5991" s="3">
        <v>14589.050535622449</v>
      </c>
    </row>
    <row r="5992" spans="1:27" x14ac:dyDescent="0.25">
      <c r="A5992" s="2">
        <v>5991</v>
      </c>
      <c r="B5992" s="3" t="s">
        <v>414</v>
      </c>
      <c r="C5992" s="3" t="s">
        <v>110</v>
      </c>
      <c r="D5992" s="3" t="s">
        <v>435</v>
      </c>
      <c r="E5992" s="3" t="s">
        <v>436</v>
      </c>
      <c r="F5992" s="3">
        <v>0.36</v>
      </c>
      <c r="G5992" s="3">
        <v>0.53</v>
      </c>
      <c r="H5992" s="3" t="s">
        <v>64</v>
      </c>
      <c r="I5992" s="2">
        <v>6300</v>
      </c>
      <c r="J5992" s="3" t="s">
        <v>99</v>
      </c>
      <c r="K5992" s="2">
        <v>6300</v>
      </c>
      <c r="L5992" s="3" t="s">
        <v>64</v>
      </c>
      <c r="M5992" s="3" t="s">
        <v>33</v>
      </c>
      <c r="N5992" s="3" t="s">
        <v>33</v>
      </c>
      <c r="O5992" s="3"/>
      <c r="P5992" s="3"/>
      <c r="Q5992" s="3"/>
      <c r="R5992" s="3">
        <v>0</v>
      </c>
      <c r="S5992" s="3">
        <v>1</v>
      </c>
      <c r="T5992" s="2">
        <v>2268</v>
      </c>
      <c r="U5992" s="3">
        <v>683.17790005034601</v>
      </c>
      <c r="V5992" s="3">
        <v>3293.2201044231474</v>
      </c>
      <c r="W5992" s="3">
        <v>308.00041966104425</v>
      </c>
      <c r="X5992" s="3">
        <v>1211464.9905938387</v>
      </c>
      <c r="Y5992" s="3">
        <v>3293.2201044231474</v>
      </c>
      <c r="Z5992" s="3">
        <v>308.00014737529716</v>
      </c>
      <c r="AA5992" s="3">
        <v>1211464.9905938387</v>
      </c>
    </row>
    <row r="5993" spans="1:27" x14ac:dyDescent="0.25">
      <c r="A5993" s="2">
        <v>5992</v>
      </c>
      <c r="B5993" s="3" t="s">
        <v>414</v>
      </c>
      <c r="C5993" s="3" t="s">
        <v>110</v>
      </c>
      <c r="D5993" s="3" t="s">
        <v>435</v>
      </c>
      <c r="E5993" s="3" t="s">
        <v>436</v>
      </c>
      <c r="F5993" s="3">
        <v>0.36</v>
      </c>
      <c r="G5993" s="3">
        <v>0.53</v>
      </c>
      <c r="H5993" s="3" t="s">
        <v>64</v>
      </c>
      <c r="I5993" s="2">
        <v>6300</v>
      </c>
      <c r="J5993" s="3" t="s">
        <v>99</v>
      </c>
      <c r="K5993" s="2">
        <v>6300</v>
      </c>
      <c r="L5993" s="3" t="s">
        <v>64</v>
      </c>
      <c r="M5993" s="3" t="s">
        <v>437</v>
      </c>
      <c r="N5993" s="3" t="s">
        <v>438</v>
      </c>
      <c r="O5993" s="3"/>
      <c r="P5993" s="3"/>
      <c r="Q5993" s="3"/>
      <c r="R5993" s="3">
        <v>0</v>
      </c>
      <c r="S5993" s="3">
        <v>1</v>
      </c>
      <c r="T5993" s="2">
        <v>30</v>
      </c>
      <c r="U5993" s="3">
        <v>6.7804709021724925</v>
      </c>
      <c r="V5993" s="3">
        <v>51.395883447678848</v>
      </c>
      <c r="W5993" s="3">
        <v>5.6489631002499987</v>
      </c>
      <c r="X5993" s="3">
        <v>20951.65305903192</v>
      </c>
      <c r="Y5993" s="3">
        <v>51.395883447678848</v>
      </c>
      <c r="Z5993" s="3">
        <v>5.6489581063212739</v>
      </c>
      <c r="AA5993" s="3">
        <v>20951.65305903192</v>
      </c>
    </row>
    <row r="5994" spans="1:27" x14ac:dyDescent="0.25">
      <c r="A5994" s="2">
        <v>5993</v>
      </c>
      <c r="B5994" s="3" t="s">
        <v>414</v>
      </c>
      <c r="C5994" s="3" t="s">
        <v>110</v>
      </c>
      <c r="D5994" s="3" t="s">
        <v>435</v>
      </c>
      <c r="E5994" s="3" t="s">
        <v>436</v>
      </c>
      <c r="F5994" s="3">
        <v>0.36</v>
      </c>
      <c r="G5994" s="3">
        <v>0.53</v>
      </c>
      <c r="H5994" s="3" t="s">
        <v>64</v>
      </c>
      <c r="I5994" s="2">
        <v>6300</v>
      </c>
      <c r="J5994" s="3" t="s">
        <v>99</v>
      </c>
      <c r="K5994" s="2">
        <v>6300</v>
      </c>
      <c r="L5994" s="3" t="s">
        <v>64</v>
      </c>
      <c r="M5994" s="3" t="s">
        <v>423</v>
      </c>
      <c r="N5994" s="3" t="s">
        <v>424</v>
      </c>
      <c r="O5994" s="3"/>
      <c r="P5994" s="3"/>
      <c r="Q5994" s="3"/>
      <c r="R5994" s="3">
        <v>0</v>
      </c>
      <c r="S5994" s="3">
        <v>1</v>
      </c>
      <c r="T5994" s="2">
        <v>71</v>
      </c>
      <c r="U5994" s="3">
        <v>16.180180966717845</v>
      </c>
      <c r="V5994" s="3">
        <v>115.98559675231901</v>
      </c>
      <c r="W5994" s="3">
        <v>12.342537881675629</v>
      </c>
      <c r="X5994" s="3">
        <v>46152.224962880471</v>
      </c>
      <c r="Y5994" s="3">
        <v>115.98559675231901</v>
      </c>
      <c r="Z5994" s="3">
        <v>12.342526970336092</v>
      </c>
      <c r="AA5994" s="3">
        <v>46152.224962880471</v>
      </c>
    </row>
    <row r="5995" spans="1:27" x14ac:dyDescent="0.25">
      <c r="A5995" s="2">
        <v>5994</v>
      </c>
      <c r="B5995" s="3" t="s">
        <v>414</v>
      </c>
      <c r="C5995" s="3" t="s">
        <v>110</v>
      </c>
      <c r="D5995" s="3" t="s">
        <v>435</v>
      </c>
      <c r="E5995" s="3" t="s">
        <v>436</v>
      </c>
      <c r="F5995" s="3">
        <v>0.36</v>
      </c>
      <c r="G5995" s="3">
        <v>0.53</v>
      </c>
      <c r="H5995" s="3" t="s">
        <v>64</v>
      </c>
      <c r="I5995" s="2">
        <v>6300</v>
      </c>
      <c r="J5995" s="3" t="s">
        <v>99</v>
      </c>
      <c r="K5995" s="2">
        <v>6300</v>
      </c>
      <c r="L5995" s="3" t="s">
        <v>64</v>
      </c>
      <c r="M5995" s="3" t="s">
        <v>34</v>
      </c>
      <c r="N5995" s="3" t="s">
        <v>35</v>
      </c>
      <c r="O5995" s="3"/>
      <c r="P5995" s="3"/>
      <c r="Q5995" s="3"/>
      <c r="R5995" s="3">
        <v>0</v>
      </c>
      <c r="S5995" s="3">
        <v>1</v>
      </c>
      <c r="T5995" s="2">
        <v>887</v>
      </c>
      <c r="U5995" s="3">
        <v>310.59853481020281</v>
      </c>
      <c r="V5995" s="3">
        <v>1221.3225167404464</v>
      </c>
      <c r="W5995" s="3">
        <v>91.863514223240614</v>
      </c>
      <c r="X5995" s="3">
        <v>409477.49205913319</v>
      </c>
      <c r="Y5995" s="3">
        <v>1221.3225167404464</v>
      </c>
      <c r="Z5995" s="3">
        <v>91.863433011904462</v>
      </c>
      <c r="AA5995" s="3">
        <v>409477.49205913319</v>
      </c>
    </row>
    <row r="5996" spans="1:27" x14ac:dyDescent="0.25">
      <c r="A5996" s="2">
        <v>5995</v>
      </c>
      <c r="B5996" s="3" t="s">
        <v>414</v>
      </c>
      <c r="C5996" s="3" t="s">
        <v>110</v>
      </c>
      <c r="D5996" s="3" t="s">
        <v>435</v>
      </c>
      <c r="E5996" s="3" t="s">
        <v>436</v>
      </c>
      <c r="F5996" s="3">
        <v>0.36</v>
      </c>
      <c r="G5996" s="3">
        <v>0.53</v>
      </c>
      <c r="H5996" s="3" t="s">
        <v>64</v>
      </c>
      <c r="I5996" s="2">
        <v>6410</v>
      </c>
      <c r="J5996" s="3" t="s">
        <v>100</v>
      </c>
      <c r="K5996" s="2">
        <v>6410</v>
      </c>
      <c r="L5996" s="3" t="s">
        <v>64</v>
      </c>
      <c r="M5996" s="3" t="s">
        <v>33</v>
      </c>
      <c r="N5996" s="3" t="s">
        <v>33</v>
      </c>
      <c r="O5996" s="3"/>
      <c r="P5996" s="3"/>
      <c r="Q5996" s="3"/>
      <c r="R5996" s="3">
        <v>0</v>
      </c>
      <c r="S5996" s="3">
        <v>1</v>
      </c>
      <c r="T5996" s="2">
        <v>644</v>
      </c>
      <c r="U5996" s="3">
        <v>129.23100899792161</v>
      </c>
      <c r="V5996" s="3">
        <v>578.80431764290302</v>
      </c>
      <c r="W5996" s="3">
        <v>50.232042331094924</v>
      </c>
      <c r="X5996" s="3">
        <v>214702.44070474981</v>
      </c>
      <c r="Y5996" s="3">
        <v>578.80431764290302</v>
      </c>
      <c r="Z5996" s="3">
        <v>50.231997923787937</v>
      </c>
      <c r="AA5996" s="3">
        <v>214702.44070474981</v>
      </c>
    </row>
    <row r="5997" spans="1:27" x14ac:dyDescent="0.25">
      <c r="A5997" s="2">
        <v>5996</v>
      </c>
      <c r="B5997" s="3" t="s">
        <v>414</v>
      </c>
      <c r="C5997" s="3" t="s">
        <v>110</v>
      </c>
      <c r="D5997" s="3" t="s">
        <v>435</v>
      </c>
      <c r="E5997" s="3" t="s">
        <v>436</v>
      </c>
      <c r="F5997" s="3">
        <v>0.36</v>
      </c>
      <c r="G5997" s="3">
        <v>0.53</v>
      </c>
      <c r="H5997" s="3" t="s">
        <v>64</v>
      </c>
      <c r="I5997" s="2">
        <v>6410</v>
      </c>
      <c r="J5997" s="3" t="s">
        <v>100</v>
      </c>
      <c r="K5997" s="2">
        <v>6410</v>
      </c>
      <c r="L5997" s="3" t="s">
        <v>64</v>
      </c>
      <c r="M5997" s="3" t="s">
        <v>437</v>
      </c>
      <c r="N5997" s="3" t="s">
        <v>438</v>
      </c>
      <c r="O5997" s="3"/>
      <c r="P5997" s="3"/>
      <c r="Q5997" s="3"/>
      <c r="R5997" s="3">
        <v>0</v>
      </c>
      <c r="S5997" s="3">
        <v>1</v>
      </c>
      <c r="T5997" s="2">
        <v>174</v>
      </c>
      <c r="U5997" s="3">
        <v>56.358076223698838</v>
      </c>
      <c r="V5997" s="3">
        <v>400.98542225728437</v>
      </c>
      <c r="W5997" s="3">
        <v>42.545430285386047</v>
      </c>
      <c r="X5997" s="3">
        <v>169349.27518631448</v>
      </c>
      <c r="Y5997" s="3">
        <v>400.98542225728437</v>
      </c>
      <c r="Z5997" s="3">
        <v>42.545392673377833</v>
      </c>
      <c r="AA5997" s="3">
        <v>169349.27518631448</v>
      </c>
    </row>
    <row r="5998" spans="1:27" x14ac:dyDescent="0.25">
      <c r="A5998" s="2">
        <v>5997</v>
      </c>
      <c r="B5998" s="3" t="s">
        <v>414</v>
      </c>
      <c r="C5998" s="3" t="s">
        <v>110</v>
      </c>
      <c r="D5998" s="3" t="s">
        <v>435</v>
      </c>
      <c r="E5998" s="3" t="s">
        <v>436</v>
      </c>
      <c r="F5998" s="3">
        <v>0.36</v>
      </c>
      <c r="G5998" s="3">
        <v>0.53</v>
      </c>
      <c r="H5998" s="3" t="s">
        <v>64</v>
      </c>
      <c r="I5998" s="2">
        <v>6410</v>
      </c>
      <c r="J5998" s="3" t="s">
        <v>100</v>
      </c>
      <c r="K5998" s="2">
        <v>6410</v>
      </c>
      <c r="L5998" s="3" t="s">
        <v>64</v>
      </c>
      <c r="M5998" s="3" t="s">
        <v>34</v>
      </c>
      <c r="N5998" s="3" t="s">
        <v>35</v>
      </c>
      <c r="O5998" s="3"/>
      <c r="P5998" s="3"/>
      <c r="Q5998" s="3"/>
      <c r="R5998" s="3">
        <v>0</v>
      </c>
      <c r="S5998" s="3">
        <v>1</v>
      </c>
      <c r="T5998" s="2">
        <v>468</v>
      </c>
      <c r="U5998" s="3">
        <v>146.33422100110766</v>
      </c>
      <c r="V5998" s="3">
        <v>547.96710134342345</v>
      </c>
      <c r="W5998" s="3">
        <v>37.461650185143</v>
      </c>
      <c r="X5998" s="3">
        <v>171388.04330728151</v>
      </c>
      <c r="Y5998" s="3">
        <v>547.96710134342345</v>
      </c>
      <c r="Z5998" s="3">
        <v>37.461617067417315</v>
      </c>
      <c r="AA5998" s="3">
        <v>171388.04330728151</v>
      </c>
    </row>
    <row r="5999" spans="1:27" x14ac:dyDescent="0.25">
      <c r="A5999" s="2">
        <v>5998</v>
      </c>
      <c r="B5999" s="3" t="s">
        <v>414</v>
      </c>
      <c r="C5999" s="3" t="s">
        <v>110</v>
      </c>
      <c r="D5999" s="3" t="s">
        <v>435</v>
      </c>
      <c r="E5999" s="3" t="s">
        <v>436</v>
      </c>
      <c r="F5999" s="3">
        <v>0.36</v>
      </c>
      <c r="G5999" s="3">
        <v>0.53</v>
      </c>
      <c r="H5999" s="3" t="s">
        <v>64</v>
      </c>
      <c r="I5999" s="2">
        <v>6412</v>
      </c>
      <c r="J5999" s="3" t="s">
        <v>287</v>
      </c>
      <c r="K5999" s="2">
        <v>6412</v>
      </c>
      <c r="L5999" s="3" t="s">
        <v>64</v>
      </c>
      <c r="M5999" s="3" t="s">
        <v>33</v>
      </c>
      <c r="N5999" s="3" t="s">
        <v>33</v>
      </c>
      <c r="O5999" s="3"/>
      <c r="P5999" s="3"/>
      <c r="Q5999" s="3"/>
      <c r="R5999" s="3">
        <v>0</v>
      </c>
      <c r="S5999" s="3">
        <v>1</v>
      </c>
      <c r="T5999" s="2">
        <v>7</v>
      </c>
      <c r="U5999" s="3">
        <v>0.52831421971845083</v>
      </c>
      <c r="V5999" s="3">
        <v>2.6512090172040397</v>
      </c>
      <c r="W5999" s="3">
        <v>0.88986418734023165</v>
      </c>
      <c r="X5999" s="3">
        <v>1377.6087569978079</v>
      </c>
      <c r="Y5999" s="3">
        <v>2.6512090172040397</v>
      </c>
      <c r="Z5999" s="3">
        <v>0.88986340066164238</v>
      </c>
      <c r="AA5999" s="3">
        <v>1377.6087569978079</v>
      </c>
    </row>
    <row r="6000" spans="1:27" x14ac:dyDescent="0.25">
      <c r="A6000" s="2">
        <v>5999</v>
      </c>
      <c r="B6000" s="3" t="s">
        <v>414</v>
      </c>
      <c r="C6000" s="3" t="s">
        <v>110</v>
      </c>
      <c r="D6000" s="3" t="s">
        <v>435</v>
      </c>
      <c r="E6000" s="3" t="s">
        <v>436</v>
      </c>
      <c r="F6000" s="3">
        <v>0.36</v>
      </c>
      <c r="G6000" s="3">
        <v>0.53</v>
      </c>
      <c r="H6000" s="3" t="s">
        <v>64</v>
      </c>
      <c r="I6000" s="2">
        <v>6420</v>
      </c>
      <c r="J6000" s="3" t="s">
        <v>101</v>
      </c>
      <c r="K6000" s="2">
        <v>6420</v>
      </c>
      <c r="L6000" s="3" t="s">
        <v>64</v>
      </c>
      <c r="M6000" s="3" t="s">
        <v>33</v>
      </c>
      <c r="N6000" s="3" t="s">
        <v>33</v>
      </c>
      <c r="O6000" s="3"/>
      <c r="P6000" s="3"/>
      <c r="Q6000" s="3"/>
      <c r="R6000" s="3">
        <v>0</v>
      </c>
      <c r="S6000" s="3">
        <v>1</v>
      </c>
      <c r="T6000" s="2">
        <v>1848</v>
      </c>
      <c r="U6000" s="3">
        <v>662.54145819800226</v>
      </c>
      <c r="V6000" s="3">
        <v>3179.436860795628</v>
      </c>
      <c r="W6000" s="3">
        <v>271.63679442024227</v>
      </c>
      <c r="X6000" s="3">
        <v>1159340.2948898531</v>
      </c>
      <c r="Y6000" s="3">
        <v>3179.436860795628</v>
      </c>
      <c r="Z6000" s="3">
        <v>271.63655428151907</v>
      </c>
      <c r="AA6000" s="3">
        <v>1159340.2948898531</v>
      </c>
    </row>
    <row r="6001" spans="1:29" x14ac:dyDescent="0.25">
      <c r="A6001" s="2">
        <v>6000</v>
      </c>
      <c r="B6001" s="3" t="s">
        <v>414</v>
      </c>
      <c r="C6001" s="3" t="s">
        <v>110</v>
      </c>
      <c r="D6001" s="3" t="s">
        <v>435</v>
      </c>
      <c r="E6001" s="3" t="s">
        <v>436</v>
      </c>
      <c r="F6001" s="3">
        <v>0.36</v>
      </c>
      <c r="G6001" s="3">
        <v>0.53</v>
      </c>
      <c r="H6001" s="3" t="s">
        <v>64</v>
      </c>
      <c r="I6001" s="2">
        <v>6420</v>
      </c>
      <c r="J6001" s="3" t="s">
        <v>101</v>
      </c>
      <c r="K6001" s="2">
        <v>6420</v>
      </c>
      <c r="L6001" s="3" t="s">
        <v>64</v>
      </c>
      <c r="M6001" s="3" t="s">
        <v>34</v>
      </c>
      <c r="N6001" s="3" t="s">
        <v>35</v>
      </c>
      <c r="O6001" s="3"/>
      <c r="P6001" s="3"/>
      <c r="Q6001" s="3"/>
      <c r="R6001" s="3">
        <v>0</v>
      </c>
      <c r="S6001" s="3">
        <v>1</v>
      </c>
      <c r="T6001" s="2">
        <v>1007</v>
      </c>
      <c r="U6001" s="3">
        <v>317.95692566130316</v>
      </c>
      <c r="V6001" s="3">
        <v>1545.0849512719665</v>
      </c>
      <c r="W6001" s="3">
        <v>132.27662641451835</v>
      </c>
      <c r="X6001" s="3">
        <v>596170.13332851045</v>
      </c>
      <c r="Y6001" s="3">
        <v>1545.0849512719665</v>
      </c>
      <c r="Z6001" s="3">
        <v>132.27650947623567</v>
      </c>
      <c r="AA6001" s="3">
        <v>596170.13332851045</v>
      </c>
    </row>
    <row r="6002" spans="1:29" x14ac:dyDescent="0.25">
      <c r="A6002" s="2">
        <v>6001</v>
      </c>
      <c r="B6002" s="3" t="s">
        <v>414</v>
      </c>
      <c r="C6002" s="3" t="s">
        <v>110</v>
      </c>
      <c r="D6002" s="3" t="s">
        <v>435</v>
      </c>
      <c r="E6002" s="3" t="s">
        <v>436</v>
      </c>
      <c r="F6002" s="3">
        <v>0.36</v>
      </c>
      <c r="G6002" s="3">
        <v>0.53</v>
      </c>
      <c r="H6002" s="3" t="s">
        <v>64</v>
      </c>
      <c r="I6002" s="2">
        <v>6424</v>
      </c>
      <c r="J6002" s="3" t="s">
        <v>444</v>
      </c>
      <c r="K6002" s="2">
        <v>6424</v>
      </c>
      <c r="L6002" s="3" t="s">
        <v>64</v>
      </c>
      <c r="M6002" s="3" t="s">
        <v>33</v>
      </c>
      <c r="N6002" s="3" t="s">
        <v>33</v>
      </c>
      <c r="O6002" s="3"/>
      <c r="P6002" s="3"/>
      <c r="Q6002" s="3"/>
      <c r="R6002" s="3">
        <v>0</v>
      </c>
      <c r="S6002" s="3">
        <v>1</v>
      </c>
      <c r="T6002" s="2">
        <v>133</v>
      </c>
      <c r="U6002" s="3">
        <v>29.291464020087073</v>
      </c>
      <c r="V6002" s="3">
        <v>110.52961104987422</v>
      </c>
      <c r="W6002" s="3">
        <v>17.259040721057264</v>
      </c>
      <c r="X6002" s="3">
        <v>36637.80568006722</v>
      </c>
      <c r="Y6002" s="3">
        <v>110.52961104987422</v>
      </c>
      <c r="Z6002" s="3">
        <v>17.259025463315687</v>
      </c>
      <c r="AA6002" s="3">
        <v>36637.80568006722</v>
      </c>
    </row>
    <row r="6003" spans="1:29" x14ac:dyDescent="0.25">
      <c r="A6003" s="2">
        <v>6002</v>
      </c>
      <c r="B6003" s="3" t="s">
        <v>414</v>
      </c>
      <c r="C6003" s="3" t="s">
        <v>110</v>
      </c>
      <c r="D6003" s="3" t="s">
        <v>435</v>
      </c>
      <c r="E6003" s="3" t="s">
        <v>436</v>
      </c>
      <c r="F6003" s="3">
        <v>0.36</v>
      </c>
      <c r="G6003" s="3">
        <v>0.53</v>
      </c>
      <c r="H6003" s="3" t="s">
        <v>64</v>
      </c>
      <c r="I6003" s="2">
        <v>6430</v>
      </c>
      <c r="J6003" s="3" t="s">
        <v>102</v>
      </c>
      <c r="K6003" s="2">
        <v>6430</v>
      </c>
      <c r="L6003" s="3" t="s">
        <v>64</v>
      </c>
      <c r="M6003" s="3" t="s">
        <v>33</v>
      </c>
      <c r="N6003" s="3" t="s">
        <v>33</v>
      </c>
      <c r="O6003" s="3"/>
      <c r="P6003" s="3"/>
      <c r="Q6003" s="3"/>
      <c r="R6003" s="3">
        <v>0</v>
      </c>
      <c r="S6003" s="3">
        <v>1</v>
      </c>
      <c r="T6003" s="2">
        <v>405</v>
      </c>
      <c r="U6003" s="3">
        <v>120.44587531124861</v>
      </c>
      <c r="V6003" s="3">
        <v>414.33451206742814</v>
      </c>
      <c r="W6003" s="3">
        <v>30.179212220739714</v>
      </c>
      <c r="X6003" s="3">
        <v>207128.34161026072</v>
      </c>
      <c r="Y6003" s="3">
        <v>414.33451206742814</v>
      </c>
      <c r="Z6003" s="3">
        <v>30.179185541005374</v>
      </c>
      <c r="AA6003" s="3">
        <v>207128.34161026072</v>
      </c>
    </row>
    <row r="6004" spans="1:29" x14ac:dyDescent="0.25">
      <c r="A6004" s="2">
        <v>6003</v>
      </c>
      <c r="B6004" s="3" t="s">
        <v>414</v>
      </c>
      <c r="C6004" s="3" t="s">
        <v>110</v>
      </c>
      <c r="D6004" s="3" t="s">
        <v>435</v>
      </c>
      <c r="E6004" s="3" t="s">
        <v>436</v>
      </c>
      <c r="F6004" s="3">
        <v>0.36</v>
      </c>
      <c r="G6004" s="3">
        <v>0.53</v>
      </c>
      <c r="H6004" s="3" t="s">
        <v>64</v>
      </c>
      <c r="I6004" s="2">
        <v>6430</v>
      </c>
      <c r="J6004" s="3" t="s">
        <v>102</v>
      </c>
      <c r="K6004" s="2">
        <v>6430</v>
      </c>
      <c r="L6004" s="3" t="s">
        <v>64</v>
      </c>
      <c r="M6004" s="3" t="s">
        <v>423</v>
      </c>
      <c r="N6004" s="3" t="s">
        <v>424</v>
      </c>
      <c r="O6004" s="3"/>
      <c r="P6004" s="3"/>
      <c r="Q6004" s="3"/>
      <c r="R6004" s="3">
        <v>0</v>
      </c>
      <c r="S6004" s="3">
        <v>1</v>
      </c>
      <c r="T6004" s="2">
        <v>6</v>
      </c>
      <c r="U6004" s="3">
        <v>0.6875084206316382</v>
      </c>
      <c r="V6004" s="3">
        <v>2.6609735520768472</v>
      </c>
      <c r="W6004" s="3">
        <v>0.33983896950506487</v>
      </c>
      <c r="X6004" s="3">
        <v>1345.6152464462132</v>
      </c>
      <c r="Y6004" s="3">
        <v>2.6609735520768472</v>
      </c>
      <c r="Z6004" s="3">
        <v>0.33983866907265581</v>
      </c>
      <c r="AA6004" s="3">
        <v>1345.6152464462132</v>
      </c>
    </row>
    <row r="6005" spans="1:29" x14ac:dyDescent="0.25">
      <c r="A6005" s="2">
        <v>6004</v>
      </c>
      <c r="B6005" s="3" t="s">
        <v>414</v>
      </c>
      <c r="C6005" s="3" t="s">
        <v>110</v>
      </c>
      <c r="D6005" s="3" t="s">
        <v>435</v>
      </c>
      <c r="E6005" s="3" t="s">
        <v>436</v>
      </c>
      <c r="F6005" s="3">
        <v>0.36</v>
      </c>
      <c r="G6005" s="3">
        <v>0.53</v>
      </c>
      <c r="H6005" s="3" t="s">
        <v>64</v>
      </c>
      <c r="I6005" s="2">
        <v>6430</v>
      </c>
      <c r="J6005" s="3" t="s">
        <v>102</v>
      </c>
      <c r="K6005" s="2">
        <v>6430</v>
      </c>
      <c r="L6005" s="3" t="s">
        <v>64</v>
      </c>
      <c r="M6005" s="3" t="s">
        <v>34</v>
      </c>
      <c r="N6005" s="3" t="s">
        <v>35</v>
      </c>
      <c r="O6005" s="3"/>
      <c r="P6005" s="3"/>
      <c r="Q6005" s="3"/>
      <c r="R6005" s="3">
        <v>0</v>
      </c>
      <c r="S6005" s="3">
        <v>1</v>
      </c>
      <c r="T6005" s="2">
        <v>65</v>
      </c>
      <c r="U6005" s="3">
        <v>10.144647294983489</v>
      </c>
      <c r="V6005" s="3">
        <v>32.334736125593174</v>
      </c>
      <c r="W6005" s="3">
        <v>2.0938753934717442</v>
      </c>
      <c r="X6005" s="3">
        <v>15415.404771408414</v>
      </c>
      <c r="Y6005" s="3">
        <v>32.334736125593174</v>
      </c>
      <c r="Z6005" s="3">
        <v>2.0938735423949568</v>
      </c>
      <c r="AA6005" s="3">
        <v>15415.404771408414</v>
      </c>
    </row>
    <row r="6006" spans="1:29" x14ac:dyDescent="0.25">
      <c r="A6006" s="2">
        <v>6005</v>
      </c>
      <c r="B6006" s="3" t="s">
        <v>414</v>
      </c>
      <c r="C6006" s="3" t="s">
        <v>110</v>
      </c>
      <c r="D6006" s="3" t="s">
        <v>435</v>
      </c>
      <c r="E6006" s="3" t="s">
        <v>436</v>
      </c>
      <c r="F6006" s="3">
        <v>0.36</v>
      </c>
      <c r="G6006" s="3">
        <v>0.53</v>
      </c>
      <c r="H6006" s="3" t="s">
        <v>64</v>
      </c>
      <c r="I6006" s="2">
        <v>6440</v>
      </c>
      <c r="J6006" s="3" t="s">
        <v>103</v>
      </c>
      <c r="K6006" s="2">
        <v>6440</v>
      </c>
      <c r="L6006" s="3" t="s">
        <v>64</v>
      </c>
      <c r="M6006" s="3" t="s">
        <v>33</v>
      </c>
      <c r="N6006" s="3" t="s">
        <v>33</v>
      </c>
      <c r="O6006" s="3"/>
      <c r="P6006" s="3"/>
      <c r="Q6006" s="3"/>
      <c r="R6006" s="3">
        <v>0</v>
      </c>
      <c r="S6006" s="3">
        <v>1</v>
      </c>
      <c r="T6006" s="2">
        <v>42</v>
      </c>
      <c r="U6006" s="3">
        <v>5.6007700413993717</v>
      </c>
      <c r="V6006" s="3">
        <v>35.086821615312076</v>
      </c>
      <c r="W6006" s="3">
        <v>4.6947515882106083</v>
      </c>
      <c r="X6006" s="3">
        <v>13700.42477539426</v>
      </c>
      <c r="Y6006" s="3">
        <v>35.086821615312076</v>
      </c>
      <c r="Z6006" s="3">
        <v>4.6947474378463037</v>
      </c>
      <c r="AA6006" s="3">
        <v>13700.42477539426</v>
      </c>
    </row>
    <row r="6007" spans="1:29" x14ac:dyDescent="0.25">
      <c r="A6007" s="2">
        <v>6006</v>
      </c>
      <c r="B6007" s="3" t="s">
        <v>414</v>
      </c>
      <c r="C6007" s="3" t="s">
        <v>110</v>
      </c>
      <c r="D6007" s="3" t="s">
        <v>435</v>
      </c>
      <c r="E6007" s="3" t="s">
        <v>436</v>
      </c>
      <c r="F6007" s="3">
        <v>0.36</v>
      </c>
      <c r="G6007" s="3">
        <v>0.53</v>
      </c>
      <c r="H6007" s="3" t="s">
        <v>64</v>
      </c>
      <c r="I6007" s="2">
        <v>6440</v>
      </c>
      <c r="J6007" s="3" t="s">
        <v>103</v>
      </c>
      <c r="K6007" s="2">
        <v>6440</v>
      </c>
      <c r="L6007" s="3" t="s">
        <v>64</v>
      </c>
      <c r="M6007" s="3" t="s">
        <v>437</v>
      </c>
      <c r="N6007" s="3" t="s">
        <v>438</v>
      </c>
      <c r="O6007" s="3"/>
      <c r="P6007" s="3"/>
      <c r="Q6007" s="3"/>
      <c r="R6007" s="3">
        <v>0</v>
      </c>
      <c r="S6007" s="3">
        <v>1</v>
      </c>
      <c r="T6007" s="2">
        <v>63</v>
      </c>
      <c r="U6007" s="3">
        <v>15.784759417685702</v>
      </c>
      <c r="V6007" s="3">
        <v>114.29693070560515</v>
      </c>
      <c r="W6007" s="3">
        <v>12.378283465343358</v>
      </c>
      <c r="X6007" s="3">
        <v>48764.461053444938</v>
      </c>
      <c r="Y6007" s="3">
        <v>114.29693070560515</v>
      </c>
      <c r="Z6007" s="3">
        <v>12.378272522403176</v>
      </c>
      <c r="AA6007" s="3">
        <v>48764.461053444938</v>
      </c>
    </row>
    <row r="6008" spans="1:29" x14ac:dyDescent="0.25">
      <c r="A6008" s="2">
        <v>6007</v>
      </c>
      <c r="B6008" s="3" t="s">
        <v>414</v>
      </c>
      <c r="C6008" s="3" t="s">
        <v>110</v>
      </c>
      <c r="D6008" s="3" t="s">
        <v>435</v>
      </c>
      <c r="E6008" s="3" t="s">
        <v>436</v>
      </c>
      <c r="F6008" s="3">
        <v>0.36</v>
      </c>
      <c r="G6008" s="3">
        <v>0.53</v>
      </c>
      <c r="H6008" s="3" t="s">
        <v>64</v>
      </c>
      <c r="I6008" s="2">
        <v>6460</v>
      </c>
      <c r="J6008" s="3" t="s">
        <v>104</v>
      </c>
      <c r="K6008" s="2">
        <v>6460</v>
      </c>
      <c r="L6008" s="3" t="s">
        <v>64</v>
      </c>
      <c r="M6008" s="3" t="s">
        <v>33</v>
      </c>
      <c r="N6008" s="3" t="s">
        <v>33</v>
      </c>
      <c r="O6008" s="3"/>
      <c r="P6008" s="3"/>
      <c r="Q6008" s="3"/>
      <c r="R6008" s="3">
        <v>0</v>
      </c>
      <c r="S6008" s="3">
        <v>1</v>
      </c>
      <c r="T6008" s="2">
        <v>2045</v>
      </c>
      <c r="U6008" s="3">
        <v>570.6863319655655</v>
      </c>
      <c r="V6008" s="3">
        <v>2678.1605156447185</v>
      </c>
      <c r="W6008" s="3">
        <v>232.65006298310792</v>
      </c>
      <c r="X6008" s="3">
        <v>972999.44624653994</v>
      </c>
      <c r="Y6008" s="3">
        <v>2678.1605156447185</v>
      </c>
      <c r="Z6008" s="3">
        <v>232.64985731034815</v>
      </c>
      <c r="AA6008" s="3">
        <v>972999.44624653994</v>
      </c>
    </row>
    <row r="6009" spans="1:29" x14ac:dyDescent="0.25">
      <c r="A6009" s="2">
        <v>6008</v>
      </c>
      <c r="B6009" s="3" t="s">
        <v>414</v>
      </c>
      <c r="C6009" s="3" t="s">
        <v>110</v>
      </c>
      <c r="D6009" s="3" t="s">
        <v>435</v>
      </c>
      <c r="E6009" s="3" t="s">
        <v>436</v>
      </c>
      <c r="F6009" s="3">
        <v>0.36</v>
      </c>
      <c r="G6009" s="3">
        <v>0.53</v>
      </c>
      <c r="H6009" s="3" t="s">
        <v>64</v>
      </c>
      <c r="I6009" s="2">
        <v>6460</v>
      </c>
      <c r="J6009" s="3" t="s">
        <v>104</v>
      </c>
      <c r="K6009" s="2">
        <v>6460</v>
      </c>
      <c r="L6009" s="3" t="s">
        <v>64</v>
      </c>
      <c r="M6009" s="3" t="s">
        <v>437</v>
      </c>
      <c r="N6009" s="3" t="s">
        <v>438</v>
      </c>
      <c r="O6009" s="3"/>
      <c r="P6009" s="3"/>
      <c r="Q6009" s="3"/>
      <c r="R6009" s="3">
        <v>0</v>
      </c>
      <c r="S6009" s="3">
        <v>1</v>
      </c>
      <c r="T6009" s="2">
        <v>160</v>
      </c>
      <c r="U6009" s="3">
        <v>56.702803959166303</v>
      </c>
      <c r="V6009" s="3">
        <v>367.27184608600686</v>
      </c>
      <c r="W6009" s="3">
        <v>43.273461122668202</v>
      </c>
      <c r="X6009" s="3">
        <v>167219.10243575781</v>
      </c>
      <c r="Y6009" s="3">
        <v>367.27184608600686</v>
      </c>
      <c r="Z6009" s="3">
        <v>43.273422867049121</v>
      </c>
      <c r="AA6009" s="3">
        <v>167219.10243575781</v>
      </c>
    </row>
    <row r="6010" spans="1:29" x14ac:dyDescent="0.25">
      <c r="A6010" s="2">
        <v>6009</v>
      </c>
      <c r="B6010" s="3" t="s">
        <v>414</v>
      </c>
      <c r="C6010" s="3" t="s">
        <v>110</v>
      </c>
      <c r="D6010" s="3" t="s">
        <v>435</v>
      </c>
      <c r="E6010" s="3" t="s">
        <v>436</v>
      </c>
      <c r="F6010" s="3">
        <v>0.36</v>
      </c>
      <c r="G6010" s="3">
        <v>0.53</v>
      </c>
      <c r="H6010" s="3" t="s">
        <v>64</v>
      </c>
      <c r="I6010" s="2">
        <v>6460</v>
      </c>
      <c r="J6010" s="3" t="s">
        <v>104</v>
      </c>
      <c r="K6010" s="2">
        <v>6460</v>
      </c>
      <c r="L6010" s="3" t="s">
        <v>64</v>
      </c>
      <c r="M6010" s="3" t="s">
        <v>423</v>
      </c>
      <c r="N6010" s="3" t="s">
        <v>424</v>
      </c>
      <c r="O6010" s="3"/>
      <c r="P6010" s="3"/>
      <c r="Q6010" s="3"/>
      <c r="R6010" s="3">
        <v>0</v>
      </c>
      <c r="S6010" s="3">
        <v>1</v>
      </c>
      <c r="T6010" s="2">
        <v>40</v>
      </c>
      <c r="U6010" s="3">
        <v>11.415022909007963</v>
      </c>
      <c r="V6010" s="3">
        <v>76.738024780846274</v>
      </c>
      <c r="W6010" s="3">
        <v>7.7435182051983151</v>
      </c>
      <c r="X6010" s="3">
        <v>30765.762091565437</v>
      </c>
      <c r="Y6010" s="3">
        <v>76.738024780846274</v>
      </c>
      <c r="Z6010" s="3">
        <v>7.7435113595919143</v>
      </c>
      <c r="AA6010" s="3">
        <v>30765.762091565437</v>
      </c>
    </row>
    <row r="6011" spans="1:29" x14ac:dyDescent="0.25">
      <c r="A6011" s="2">
        <v>6010</v>
      </c>
      <c r="B6011" s="3" t="s">
        <v>414</v>
      </c>
      <c r="C6011" s="3" t="s">
        <v>110</v>
      </c>
      <c r="D6011" s="3" t="s">
        <v>435</v>
      </c>
      <c r="E6011" s="3" t="s">
        <v>436</v>
      </c>
      <c r="F6011" s="3">
        <v>0.36</v>
      </c>
      <c r="G6011" s="3">
        <v>0.53</v>
      </c>
      <c r="H6011" s="3" t="s">
        <v>64</v>
      </c>
      <c r="I6011" s="2">
        <v>6460</v>
      </c>
      <c r="J6011" s="3" t="s">
        <v>104</v>
      </c>
      <c r="K6011" s="2">
        <v>6460</v>
      </c>
      <c r="L6011" s="3" t="s">
        <v>64</v>
      </c>
      <c r="M6011" s="3" t="s">
        <v>34</v>
      </c>
      <c r="N6011" s="3" t="s">
        <v>35</v>
      </c>
      <c r="O6011" s="3"/>
      <c r="P6011" s="3"/>
      <c r="Q6011" s="3"/>
      <c r="R6011" s="3">
        <v>0</v>
      </c>
      <c r="S6011" s="3">
        <v>1</v>
      </c>
      <c r="T6011" s="2">
        <v>2522</v>
      </c>
      <c r="U6011" s="3">
        <v>886.00058842633348</v>
      </c>
      <c r="V6011" s="3">
        <v>3379.8322714371443</v>
      </c>
      <c r="W6011" s="3">
        <v>234.62745379777033</v>
      </c>
      <c r="X6011" s="3">
        <v>1054692.3547459859</v>
      </c>
      <c r="Y6011" s="3">
        <v>3379.8322714371443</v>
      </c>
      <c r="Z6011" s="3">
        <v>234.62724637691014</v>
      </c>
      <c r="AA6011" s="3">
        <v>1054692.3547459859</v>
      </c>
    </row>
    <row r="6012" spans="1:29" x14ac:dyDescent="0.25">
      <c r="A6012" s="2">
        <v>6011</v>
      </c>
      <c r="B6012" s="3" t="s">
        <v>414</v>
      </c>
      <c r="C6012" s="3" t="s">
        <v>110</v>
      </c>
      <c r="D6012" s="3" t="s">
        <v>435</v>
      </c>
      <c r="E6012" s="3" t="s">
        <v>436</v>
      </c>
      <c r="F6012" s="3">
        <v>0.36</v>
      </c>
      <c r="G6012" s="3">
        <v>0.53</v>
      </c>
      <c r="H6012" s="3" t="s">
        <v>64</v>
      </c>
      <c r="I6012" s="2">
        <v>6500</v>
      </c>
      <c r="J6012" s="3" t="s">
        <v>105</v>
      </c>
      <c r="K6012" s="2">
        <v>6500</v>
      </c>
      <c r="L6012" s="3" t="s">
        <v>64</v>
      </c>
      <c r="M6012" s="3" t="s">
        <v>33</v>
      </c>
      <c r="N6012" s="3" t="s">
        <v>33</v>
      </c>
      <c r="O6012" s="3"/>
      <c r="P6012" s="3"/>
      <c r="Q6012" s="3"/>
      <c r="R6012" s="3">
        <v>0</v>
      </c>
      <c r="S6012" s="3">
        <v>1</v>
      </c>
      <c r="T6012" s="2">
        <v>173</v>
      </c>
      <c r="U6012" s="3">
        <v>37.166199714184557</v>
      </c>
      <c r="V6012" s="3">
        <v>189.12841561309909</v>
      </c>
      <c r="W6012" s="3">
        <v>16.265115373278629</v>
      </c>
      <c r="X6012" s="3">
        <v>68418.255680213173</v>
      </c>
      <c r="Y6012" s="3">
        <v>189.12841561309909</v>
      </c>
      <c r="Z6012" s="3">
        <v>16.265100994210229</v>
      </c>
      <c r="AA6012" s="3">
        <v>68418.255680213173</v>
      </c>
    </row>
    <row r="6013" spans="1:29" x14ac:dyDescent="0.25">
      <c r="A6013" s="2">
        <v>6012</v>
      </c>
      <c r="B6013" s="3" t="s">
        <v>414</v>
      </c>
      <c r="C6013" s="3" t="s">
        <v>110</v>
      </c>
      <c r="D6013" s="3" t="s">
        <v>445</v>
      </c>
      <c r="E6013" s="3" t="s">
        <v>446</v>
      </c>
      <c r="F6013" s="3">
        <v>0.36</v>
      </c>
      <c r="G6013" s="3">
        <v>0.48</v>
      </c>
      <c r="H6013" s="3" t="s">
        <v>31</v>
      </c>
      <c r="I6013" s="2">
        <v>2110</v>
      </c>
      <c r="J6013" s="3" t="s">
        <v>32</v>
      </c>
      <c r="K6013" s="2">
        <v>2110</v>
      </c>
      <c r="L6013" s="3"/>
      <c r="M6013" s="3" t="s">
        <v>33</v>
      </c>
      <c r="N6013" s="3" t="s">
        <v>33</v>
      </c>
      <c r="O6013" s="3" t="s">
        <v>31</v>
      </c>
      <c r="P6013" s="3"/>
      <c r="Q6013" s="3"/>
      <c r="R6013" s="3">
        <v>0</v>
      </c>
      <c r="S6013" s="3">
        <v>1</v>
      </c>
      <c r="T6013" s="2">
        <v>138</v>
      </c>
      <c r="U6013" s="3">
        <v>49.682816015884576</v>
      </c>
      <c r="V6013" s="3">
        <v>350.14247092256107</v>
      </c>
      <c r="W6013" s="3">
        <v>54.352275548879561</v>
      </c>
      <c r="X6013" s="3">
        <v>160188.5366921126</v>
      </c>
      <c r="Y6013" s="3">
        <v>350.14247092256107</v>
      </c>
      <c r="Z6013" s="3">
        <v>54.352227499107393</v>
      </c>
      <c r="AA6013" s="3">
        <v>160188.5366921126</v>
      </c>
      <c r="AB6013">
        <f t="shared" ref="AB6013:AB6076" si="154">Y6013</f>
        <v>350.14247092256107</v>
      </c>
      <c r="AC6013">
        <f t="shared" ref="AC6013:AC6076" si="155">Z6013</f>
        <v>54.352227499107393</v>
      </c>
    </row>
    <row r="6014" spans="1:29" x14ac:dyDescent="0.25">
      <c r="A6014" s="2">
        <v>6013</v>
      </c>
      <c r="B6014" s="3" t="s">
        <v>414</v>
      </c>
      <c r="C6014" s="3" t="s">
        <v>110</v>
      </c>
      <c r="D6014" s="3" t="s">
        <v>445</v>
      </c>
      <c r="E6014" s="3" t="s">
        <v>446</v>
      </c>
      <c r="F6014" s="3">
        <v>0.36</v>
      </c>
      <c r="G6014" s="3">
        <v>0.48</v>
      </c>
      <c r="H6014" s="3" t="s">
        <v>31</v>
      </c>
      <c r="I6014" s="2">
        <v>2110</v>
      </c>
      <c r="J6014" s="3" t="s">
        <v>32</v>
      </c>
      <c r="K6014" s="2">
        <v>2110</v>
      </c>
      <c r="L6014" s="3"/>
      <c r="M6014" s="3" t="s">
        <v>447</v>
      </c>
      <c r="N6014" s="3" t="s">
        <v>448</v>
      </c>
      <c r="O6014" s="3" t="s">
        <v>31</v>
      </c>
      <c r="P6014" s="3"/>
      <c r="Q6014" s="3"/>
      <c r="R6014" s="3">
        <v>0</v>
      </c>
      <c r="S6014" s="3">
        <v>1</v>
      </c>
      <c r="T6014" s="2">
        <v>11</v>
      </c>
      <c r="U6014" s="3">
        <v>0.78377323230788543</v>
      </c>
      <c r="V6014" s="3">
        <v>6.9044285334201323</v>
      </c>
      <c r="W6014" s="3">
        <v>1.0242958124004866</v>
      </c>
      <c r="X6014" s="3">
        <v>2914.6762178656404</v>
      </c>
      <c r="Y6014" s="3">
        <v>6.9044285334201323</v>
      </c>
      <c r="Z6014" s="3">
        <v>1.0242949068785054</v>
      </c>
      <c r="AA6014" s="3">
        <v>2914.6762178656404</v>
      </c>
      <c r="AB6014">
        <f t="shared" si="154"/>
        <v>6.9044285334201323</v>
      </c>
      <c r="AC6014">
        <f t="shared" si="155"/>
        <v>1.0242949068785054</v>
      </c>
    </row>
    <row r="6015" spans="1:29" x14ac:dyDescent="0.25">
      <c r="A6015" s="2">
        <v>6014</v>
      </c>
      <c r="B6015" s="3" t="s">
        <v>414</v>
      </c>
      <c r="C6015" s="3" t="s">
        <v>110</v>
      </c>
      <c r="D6015" s="3" t="s">
        <v>445</v>
      </c>
      <c r="E6015" s="3" t="s">
        <v>446</v>
      </c>
      <c r="F6015" s="3">
        <v>0.36</v>
      </c>
      <c r="G6015" s="3">
        <v>0.48</v>
      </c>
      <c r="H6015" s="3" t="s">
        <v>31</v>
      </c>
      <c r="I6015" s="2">
        <v>2120</v>
      </c>
      <c r="J6015" s="3" t="s">
        <v>226</v>
      </c>
      <c r="K6015" s="2">
        <v>2120</v>
      </c>
      <c r="L6015" s="3"/>
      <c r="M6015" s="3" t="s">
        <v>33</v>
      </c>
      <c r="N6015" s="3" t="s">
        <v>33</v>
      </c>
      <c r="O6015" s="3" t="s">
        <v>31</v>
      </c>
      <c r="P6015" s="3"/>
      <c r="Q6015" s="3"/>
      <c r="R6015" s="3">
        <v>0</v>
      </c>
      <c r="S6015" s="3">
        <v>1</v>
      </c>
      <c r="T6015" s="2">
        <v>13</v>
      </c>
      <c r="U6015" s="3">
        <v>2.3070564126321136</v>
      </c>
      <c r="V6015" s="3">
        <v>18.709814247658638</v>
      </c>
      <c r="W6015" s="3">
        <v>2.8530471842566598</v>
      </c>
      <c r="X6015" s="3">
        <v>6739.5873432327271</v>
      </c>
      <c r="Y6015" s="3">
        <v>18.709814247658638</v>
      </c>
      <c r="Z6015" s="3">
        <v>2.8530446620390375</v>
      </c>
      <c r="AA6015" s="3">
        <v>6739.5873432327271</v>
      </c>
      <c r="AB6015">
        <f t="shared" si="154"/>
        <v>18.709814247658638</v>
      </c>
      <c r="AC6015">
        <f t="shared" si="155"/>
        <v>2.8530446620390375</v>
      </c>
    </row>
    <row r="6016" spans="1:29" x14ac:dyDescent="0.25">
      <c r="A6016" s="2">
        <v>6015</v>
      </c>
      <c r="B6016" s="3" t="s">
        <v>414</v>
      </c>
      <c r="C6016" s="3" t="s">
        <v>110</v>
      </c>
      <c r="D6016" s="3" t="s">
        <v>445</v>
      </c>
      <c r="E6016" s="3" t="s">
        <v>446</v>
      </c>
      <c r="F6016" s="3">
        <v>0.36</v>
      </c>
      <c r="G6016" s="3">
        <v>0.48</v>
      </c>
      <c r="H6016" s="3" t="s">
        <v>31</v>
      </c>
      <c r="I6016" s="2">
        <v>2200</v>
      </c>
      <c r="J6016" s="3" t="s">
        <v>141</v>
      </c>
      <c r="K6016" s="2">
        <v>2200</v>
      </c>
      <c r="L6016" s="3"/>
      <c r="M6016" s="3" t="s">
        <v>33</v>
      </c>
      <c r="N6016" s="3" t="s">
        <v>33</v>
      </c>
      <c r="O6016" s="3" t="s">
        <v>31</v>
      </c>
      <c r="P6016" s="3"/>
      <c r="Q6016" s="3"/>
      <c r="R6016" s="3">
        <v>0</v>
      </c>
      <c r="S6016" s="3">
        <v>1</v>
      </c>
      <c r="T6016" s="2">
        <v>20</v>
      </c>
      <c r="U6016" s="3">
        <v>4.1095802929899703</v>
      </c>
      <c r="V6016" s="3">
        <v>26.038204939609606</v>
      </c>
      <c r="W6016" s="3">
        <v>3.5782385861267136</v>
      </c>
      <c r="X6016" s="3">
        <v>12606.277103558679</v>
      </c>
      <c r="Y6016" s="3">
        <v>26.038204939609606</v>
      </c>
      <c r="Z6016" s="3">
        <v>3.5782354228083961</v>
      </c>
      <c r="AA6016" s="3">
        <v>12606.277103558679</v>
      </c>
      <c r="AB6016">
        <f t="shared" si="154"/>
        <v>26.038204939609606</v>
      </c>
      <c r="AC6016">
        <f t="shared" si="155"/>
        <v>3.5782354228083961</v>
      </c>
    </row>
    <row r="6017" spans="1:29" x14ac:dyDescent="0.25">
      <c r="A6017" s="2">
        <v>6016</v>
      </c>
      <c r="B6017" s="3" t="s">
        <v>414</v>
      </c>
      <c r="C6017" s="3" t="s">
        <v>110</v>
      </c>
      <c r="D6017" s="3" t="s">
        <v>445</v>
      </c>
      <c r="E6017" s="3" t="s">
        <v>446</v>
      </c>
      <c r="F6017" s="3">
        <v>0.36</v>
      </c>
      <c r="G6017" s="3">
        <v>0.48</v>
      </c>
      <c r="H6017" s="3" t="s">
        <v>31</v>
      </c>
      <c r="I6017" s="2">
        <v>2210</v>
      </c>
      <c r="J6017" s="3" t="s">
        <v>37</v>
      </c>
      <c r="K6017" s="2">
        <v>2210</v>
      </c>
      <c r="L6017" s="3"/>
      <c r="M6017" s="3" t="s">
        <v>33</v>
      </c>
      <c r="N6017" s="3" t="s">
        <v>33</v>
      </c>
      <c r="O6017" s="3" t="s">
        <v>31</v>
      </c>
      <c r="P6017" s="3"/>
      <c r="Q6017" s="3"/>
      <c r="R6017" s="3">
        <v>0</v>
      </c>
      <c r="S6017" s="3">
        <v>1</v>
      </c>
      <c r="T6017" s="2">
        <v>70</v>
      </c>
      <c r="U6017" s="3">
        <v>12.4515669238881</v>
      </c>
      <c r="V6017" s="3">
        <v>86.867888514398174</v>
      </c>
      <c r="W6017" s="3">
        <v>12.307664808189115</v>
      </c>
      <c r="X6017" s="3">
        <v>41465.912776414756</v>
      </c>
      <c r="Y6017" s="3">
        <v>86.867888514398174</v>
      </c>
      <c r="Z6017" s="3">
        <v>12.307653927678889</v>
      </c>
      <c r="AA6017" s="3">
        <v>41465.912776414756</v>
      </c>
      <c r="AB6017">
        <f t="shared" si="154"/>
        <v>86.867888514398174</v>
      </c>
      <c r="AC6017">
        <f t="shared" si="155"/>
        <v>12.307653927678889</v>
      </c>
    </row>
    <row r="6018" spans="1:29" x14ac:dyDescent="0.25">
      <c r="A6018" s="2">
        <v>6017</v>
      </c>
      <c r="B6018" s="3" t="s">
        <v>414</v>
      </c>
      <c r="C6018" s="3" t="s">
        <v>110</v>
      </c>
      <c r="D6018" s="3" t="s">
        <v>445</v>
      </c>
      <c r="E6018" s="3" t="s">
        <v>446</v>
      </c>
      <c r="F6018" s="3">
        <v>0.36</v>
      </c>
      <c r="G6018" s="3">
        <v>0.48</v>
      </c>
      <c r="H6018" s="3" t="s">
        <v>31</v>
      </c>
      <c r="I6018" s="2">
        <v>2210</v>
      </c>
      <c r="J6018" s="3" t="s">
        <v>37</v>
      </c>
      <c r="K6018" s="2">
        <v>2210</v>
      </c>
      <c r="L6018" s="3"/>
      <c r="M6018" s="3" t="s">
        <v>447</v>
      </c>
      <c r="N6018" s="3" t="s">
        <v>448</v>
      </c>
      <c r="O6018" s="3" t="s">
        <v>31</v>
      </c>
      <c r="P6018" s="3"/>
      <c r="Q6018" s="3"/>
      <c r="R6018" s="3">
        <v>0</v>
      </c>
      <c r="S6018" s="3">
        <v>1</v>
      </c>
      <c r="T6018" s="2">
        <v>15</v>
      </c>
      <c r="U6018" s="3">
        <v>4.3052558376462553</v>
      </c>
      <c r="V6018" s="3">
        <v>30.099951684727952</v>
      </c>
      <c r="W6018" s="3">
        <v>4.550013369234569</v>
      </c>
      <c r="X6018" s="3">
        <v>14678.589126371226</v>
      </c>
      <c r="Y6018" s="3">
        <v>30.099951684727952</v>
      </c>
      <c r="Z6018" s="3">
        <v>4.5500093468251395</v>
      </c>
      <c r="AA6018" s="3">
        <v>14678.589126371226</v>
      </c>
      <c r="AB6018">
        <f t="shared" si="154"/>
        <v>30.099951684727952</v>
      </c>
      <c r="AC6018">
        <f t="shared" si="155"/>
        <v>4.5500093468251395</v>
      </c>
    </row>
    <row r="6019" spans="1:29" x14ac:dyDescent="0.25">
      <c r="A6019" s="2">
        <v>6018</v>
      </c>
      <c r="B6019" s="3" t="s">
        <v>414</v>
      </c>
      <c r="C6019" s="3" t="s">
        <v>110</v>
      </c>
      <c r="D6019" s="3" t="s">
        <v>445</v>
      </c>
      <c r="E6019" s="3" t="s">
        <v>446</v>
      </c>
      <c r="F6019" s="3">
        <v>0.36</v>
      </c>
      <c r="G6019" s="3">
        <v>0.48</v>
      </c>
      <c r="H6019" s="3" t="s">
        <v>31</v>
      </c>
      <c r="I6019" s="2">
        <v>2400</v>
      </c>
      <c r="J6019" s="3" t="s">
        <v>229</v>
      </c>
      <c r="K6019" s="2">
        <v>2400</v>
      </c>
      <c r="L6019" s="3"/>
      <c r="M6019" s="3" t="s">
        <v>33</v>
      </c>
      <c r="N6019" s="3" t="s">
        <v>33</v>
      </c>
      <c r="O6019" s="3" t="s">
        <v>31</v>
      </c>
      <c r="P6019" s="3"/>
      <c r="Q6019" s="3"/>
      <c r="R6019" s="3">
        <v>0</v>
      </c>
      <c r="S6019" s="3">
        <v>1</v>
      </c>
      <c r="T6019" s="2">
        <v>29</v>
      </c>
      <c r="U6019" s="3">
        <v>4.818040839226474</v>
      </c>
      <c r="V6019" s="3">
        <v>29.77241118127198</v>
      </c>
      <c r="W6019" s="3">
        <v>6.8798413556931717</v>
      </c>
      <c r="X6019" s="3">
        <v>13850.603776245269</v>
      </c>
      <c r="Y6019" s="3">
        <v>29.77241118127198</v>
      </c>
      <c r="Z6019" s="3">
        <v>6.879835273614618</v>
      </c>
      <c r="AA6019" s="3">
        <v>13850.603776245269</v>
      </c>
      <c r="AB6019">
        <f t="shared" si="154"/>
        <v>29.77241118127198</v>
      </c>
      <c r="AC6019">
        <f t="shared" si="155"/>
        <v>6.879835273614618</v>
      </c>
    </row>
    <row r="6020" spans="1:29" x14ac:dyDescent="0.25">
      <c r="A6020" s="2">
        <v>6019</v>
      </c>
      <c r="B6020" s="3" t="s">
        <v>414</v>
      </c>
      <c r="C6020" s="3" t="s">
        <v>110</v>
      </c>
      <c r="D6020" s="3" t="s">
        <v>445</v>
      </c>
      <c r="E6020" s="3" t="s">
        <v>446</v>
      </c>
      <c r="F6020" s="3">
        <v>0.36</v>
      </c>
      <c r="G6020" s="3">
        <v>0.48</v>
      </c>
      <c r="H6020" s="3" t="s">
        <v>31</v>
      </c>
      <c r="I6020" s="2">
        <v>2410</v>
      </c>
      <c r="J6020" s="3" t="s">
        <v>113</v>
      </c>
      <c r="K6020" s="2">
        <v>2410</v>
      </c>
      <c r="L6020" s="3"/>
      <c r="M6020" s="3" t="s">
        <v>33</v>
      </c>
      <c r="N6020" s="3" t="s">
        <v>33</v>
      </c>
      <c r="O6020" s="3" t="s">
        <v>31</v>
      </c>
      <c r="P6020" s="3"/>
      <c r="Q6020" s="3"/>
      <c r="R6020" s="3">
        <v>0</v>
      </c>
      <c r="S6020" s="3">
        <v>1</v>
      </c>
      <c r="T6020" s="2">
        <v>61</v>
      </c>
      <c r="U6020" s="3">
        <v>16.329793896086205</v>
      </c>
      <c r="V6020" s="3">
        <v>123.24779539782129</v>
      </c>
      <c r="W6020" s="3">
        <v>18.478540173642966</v>
      </c>
      <c r="X6020" s="3">
        <v>52052.793847357811</v>
      </c>
      <c r="Y6020" s="3">
        <v>123.24779539782129</v>
      </c>
      <c r="Z6020" s="3">
        <v>18.478523837810922</v>
      </c>
      <c r="AA6020" s="3">
        <v>52052.793847357811</v>
      </c>
      <c r="AB6020">
        <f t="shared" si="154"/>
        <v>123.24779539782129</v>
      </c>
      <c r="AC6020">
        <f t="shared" si="155"/>
        <v>18.478523837810922</v>
      </c>
    </row>
    <row r="6021" spans="1:29" x14ac:dyDescent="0.25">
      <c r="A6021" s="2">
        <v>6020</v>
      </c>
      <c r="B6021" s="3" t="s">
        <v>414</v>
      </c>
      <c r="C6021" s="3" t="s">
        <v>110</v>
      </c>
      <c r="D6021" s="3" t="s">
        <v>445</v>
      </c>
      <c r="E6021" s="3" t="s">
        <v>446</v>
      </c>
      <c r="F6021" s="3">
        <v>0.36</v>
      </c>
      <c r="G6021" s="3">
        <v>0.48</v>
      </c>
      <c r="H6021" s="3" t="s">
        <v>31</v>
      </c>
      <c r="I6021" s="2">
        <v>2430</v>
      </c>
      <c r="J6021" s="3" t="s">
        <v>231</v>
      </c>
      <c r="K6021" s="2">
        <v>2430</v>
      </c>
      <c r="L6021" s="3"/>
      <c r="M6021" s="3" t="s">
        <v>33</v>
      </c>
      <c r="N6021" s="3" t="s">
        <v>33</v>
      </c>
      <c r="O6021" s="3" t="s">
        <v>31</v>
      </c>
      <c r="P6021" s="3"/>
      <c r="Q6021" s="3"/>
      <c r="R6021" s="3">
        <v>0</v>
      </c>
      <c r="S6021" s="3">
        <v>1</v>
      </c>
      <c r="T6021" s="2">
        <v>18</v>
      </c>
      <c r="U6021" s="3">
        <v>2.6566246712964481</v>
      </c>
      <c r="V6021" s="3">
        <v>24.592343160101468</v>
      </c>
      <c r="W6021" s="3">
        <v>3.690102869230119</v>
      </c>
      <c r="X6021" s="3">
        <v>9256.8647334991856</v>
      </c>
      <c r="Y6021" s="3">
        <v>24.592343160101468</v>
      </c>
      <c r="Z6021" s="3">
        <v>3.6900996070189178</v>
      </c>
      <c r="AA6021" s="3">
        <v>9256.8647334991856</v>
      </c>
      <c r="AB6021">
        <f t="shared" si="154"/>
        <v>24.592343160101468</v>
      </c>
      <c r="AC6021">
        <f t="shared" si="155"/>
        <v>3.6900996070189178</v>
      </c>
    </row>
    <row r="6022" spans="1:29" x14ac:dyDescent="0.25">
      <c r="A6022" s="2">
        <v>6021</v>
      </c>
      <c r="B6022" s="3" t="s">
        <v>414</v>
      </c>
      <c r="C6022" s="3" t="s">
        <v>110</v>
      </c>
      <c r="D6022" s="3" t="s">
        <v>445</v>
      </c>
      <c r="E6022" s="3" t="s">
        <v>446</v>
      </c>
      <c r="F6022" s="3">
        <v>0.36</v>
      </c>
      <c r="G6022" s="3">
        <v>0.48</v>
      </c>
      <c r="H6022" s="3" t="s">
        <v>31</v>
      </c>
      <c r="I6022" s="2">
        <v>2430</v>
      </c>
      <c r="J6022" s="3" t="s">
        <v>231</v>
      </c>
      <c r="K6022" s="2">
        <v>2430</v>
      </c>
      <c r="L6022" s="3"/>
      <c r="M6022" s="3" t="s">
        <v>447</v>
      </c>
      <c r="N6022" s="3" t="s">
        <v>448</v>
      </c>
      <c r="O6022" s="3" t="s">
        <v>31</v>
      </c>
      <c r="P6022" s="3"/>
      <c r="Q6022" s="3"/>
      <c r="R6022" s="3">
        <v>0</v>
      </c>
      <c r="S6022" s="3">
        <v>1</v>
      </c>
      <c r="T6022" s="2">
        <v>50</v>
      </c>
      <c r="U6022" s="3">
        <v>11.409149688360083</v>
      </c>
      <c r="V6022" s="3">
        <v>98.091000707293119</v>
      </c>
      <c r="W6022" s="3">
        <v>14.713261019805234</v>
      </c>
      <c r="X6022" s="3">
        <v>40028.459433377793</v>
      </c>
      <c r="Y6022" s="3">
        <v>98.091000707293119</v>
      </c>
      <c r="Z6022" s="3">
        <v>14.713248012643486</v>
      </c>
      <c r="AA6022" s="3">
        <v>40028.459433377793</v>
      </c>
      <c r="AB6022">
        <f t="shared" si="154"/>
        <v>98.091000707293119</v>
      </c>
      <c r="AC6022">
        <f t="shared" si="155"/>
        <v>14.713248012643486</v>
      </c>
    </row>
    <row r="6023" spans="1:29" x14ac:dyDescent="0.25">
      <c r="A6023" s="2">
        <v>6022</v>
      </c>
      <c r="B6023" s="3" t="s">
        <v>414</v>
      </c>
      <c r="C6023" s="3" t="s">
        <v>110</v>
      </c>
      <c r="D6023" s="3" t="s">
        <v>445</v>
      </c>
      <c r="E6023" s="3" t="s">
        <v>446</v>
      </c>
      <c r="F6023" s="3">
        <v>0.36</v>
      </c>
      <c r="G6023" s="3">
        <v>0.48</v>
      </c>
      <c r="H6023" s="3" t="s">
        <v>31</v>
      </c>
      <c r="I6023" s="2">
        <v>3300</v>
      </c>
      <c r="J6023" s="3" t="s">
        <v>39</v>
      </c>
      <c r="K6023" s="2">
        <v>3300</v>
      </c>
      <c r="L6023" s="3"/>
      <c r="M6023" s="3" t="s">
        <v>33</v>
      </c>
      <c r="N6023" s="3" t="s">
        <v>33</v>
      </c>
      <c r="O6023" s="3" t="s">
        <v>31</v>
      </c>
      <c r="P6023" s="3"/>
      <c r="Q6023" s="3"/>
      <c r="R6023" s="3">
        <v>0</v>
      </c>
      <c r="S6023" s="3">
        <v>1</v>
      </c>
      <c r="T6023" s="2">
        <v>399</v>
      </c>
      <c r="U6023" s="3">
        <v>94.631072092777345</v>
      </c>
      <c r="V6023" s="3">
        <v>569.75026903368394</v>
      </c>
      <c r="W6023" s="3">
        <v>73.442030973119302</v>
      </c>
      <c r="X6023" s="3">
        <v>277805.77915551962</v>
      </c>
      <c r="Y6023" s="3">
        <v>569.75026903368394</v>
      </c>
      <c r="Z6023" s="3">
        <v>73.441966047174276</v>
      </c>
      <c r="AA6023" s="3">
        <v>277805.77915551962</v>
      </c>
      <c r="AB6023">
        <f t="shared" si="154"/>
        <v>569.75026903368394</v>
      </c>
      <c r="AC6023">
        <f t="shared" si="155"/>
        <v>73.441966047174276</v>
      </c>
    </row>
    <row r="6024" spans="1:29" x14ac:dyDescent="0.25">
      <c r="A6024" s="2">
        <v>6023</v>
      </c>
      <c r="B6024" s="3" t="s">
        <v>414</v>
      </c>
      <c r="C6024" s="3" t="s">
        <v>110</v>
      </c>
      <c r="D6024" s="3" t="s">
        <v>445</v>
      </c>
      <c r="E6024" s="3" t="s">
        <v>446</v>
      </c>
      <c r="F6024" s="3">
        <v>0.36</v>
      </c>
      <c r="G6024" s="3">
        <v>0.48</v>
      </c>
      <c r="H6024" s="3" t="s">
        <v>31</v>
      </c>
      <c r="I6024" s="2">
        <v>3300</v>
      </c>
      <c r="J6024" s="3" t="s">
        <v>39</v>
      </c>
      <c r="K6024" s="2">
        <v>3300</v>
      </c>
      <c r="L6024" s="3"/>
      <c r="M6024" s="3" t="s">
        <v>191</v>
      </c>
      <c r="N6024" s="3" t="s">
        <v>192</v>
      </c>
      <c r="O6024" s="3" t="s">
        <v>31</v>
      </c>
      <c r="P6024" s="3"/>
      <c r="Q6024" s="3"/>
      <c r="R6024" s="3">
        <v>0</v>
      </c>
      <c r="S6024" s="3">
        <v>1</v>
      </c>
      <c r="T6024" s="2">
        <v>63</v>
      </c>
      <c r="U6024" s="3">
        <v>13.457835209201352</v>
      </c>
      <c r="V6024" s="3">
        <v>76.445628482460947</v>
      </c>
      <c r="W6024" s="3">
        <v>10.361681930834479</v>
      </c>
      <c r="X6024" s="3">
        <v>38608.114416175427</v>
      </c>
      <c r="Y6024" s="3">
        <v>76.445628482460947</v>
      </c>
      <c r="Z6024" s="3">
        <v>10.361672770657645</v>
      </c>
      <c r="AA6024" s="3">
        <v>38608.114416175427</v>
      </c>
      <c r="AB6024">
        <f t="shared" si="154"/>
        <v>76.445628482460947</v>
      </c>
      <c r="AC6024">
        <f t="shared" si="155"/>
        <v>10.361672770657645</v>
      </c>
    </row>
    <row r="6025" spans="1:29" x14ac:dyDescent="0.25">
      <c r="A6025" s="2">
        <v>6024</v>
      </c>
      <c r="B6025" s="3" t="s">
        <v>414</v>
      </c>
      <c r="C6025" s="3" t="s">
        <v>110</v>
      </c>
      <c r="D6025" s="3" t="s">
        <v>445</v>
      </c>
      <c r="E6025" s="3" t="s">
        <v>446</v>
      </c>
      <c r="F6025" s="3">
        <v>0.36</v>
      </c>
      <c r="G6025" s="3">
        <v>0.48</v>
      </c>
      <c r="H6025" s="3" t="s">
        <v>31</v>
      </c>
      <c r="I6025" s="2">
        <v>3300</v>
      </c>
      <c r="J6025" s="3" t="s">
        <v>39</v>
      </c>
      <c r="K6025" s="2">
        <v>3300</v>
      </c>
      <c r="L6025" s="3"/>
      <c r="M6025" s="3" t="s">
        <v>447</v>
      </c>
      <c r="N6025" s="3" t="s">
        <v>448</v>
      </c>
      <c r="O6025" s="3" t="s">
        <v>31</v>
      </c>
      <c r="P6025" s="3"/>
      <c r="Q6025" s="3"/>
      <c r="R6025" s="3">
        <v>0</v>
      </c>
      <c r="S6025" s="3">
        <v>1</v>
      </c>
      <c r="T6025" s="2">
        <v>150</v>
      </c>
      <c r="U6025" s="3">
        <v>38.210698006008599</v>
      </c>
      <c r="V6025" s="3">
        <v>281.98459210155835</v>
      </c>
      <c r="W6025" s="3">
        <v>35.466511271396143</v>
      </c>
      <c r="X6025" s="3">
        <v>130240.03660970146</v>
      </c>
      <c r="Y6025" s="3">
        <v>281.98459210155835</v>
      </c>
      <c r="Z6025" s="3">
        <v>35.466479917459836</v>
      </c>
      <c r="AA6025" s="3">
        <v>130240.03660970146</v>
      </c>
      <c r="AB6025">
        <f t="shared" si="154"/>
        <v>281.98459210155835</v>
      </c>
      <c r="AC6025">
        <f t="shared" si="155"/>
        <v>35.466479917459836</v>
      </c>
    </row>
    <row r="6026" spans="1:29" x14ac:dyDescent="0.25">
      <c r="A6026" s="2">
        <v>6025</v>
      </c>
      <c r="B6026" s="3" t="s">
        <v>414</v>
      </c>
      <c r="C6026" s="3" t="s">
        <v>110</v>
      </c>
      <c r="D6026" s="3" t="s">
        <v>445</v>
      </c>
      <c r="E6026" s="3" t="s">
        <v>446</v>
      </c>
      <c r="F6026" s="3">
        <v>0.36</v>
      </c>
      <c r="G6026" s="3">
        <v>0.48</v>
      </c>
      <c r="H6026" s="3" t="s">
        <v>33</v>
      </c>
      <c r="I6026" s="2">
        <v>1100</v>
      </c>
      <c r="J6026" s="3" t="s">
        <v>42</v>
      </c>
      <c r="K6026" s="2">
        <v>1100</v>
      </c>
      <c r="L6026" s="3"/>
      <c r="M6026" s="3" t="s">
        <v>33</v>
      </c>
      <c r="N6026" s="3" t="s">
        <v>33</v>
      </c>
      <c r="O6026" s="3"/>
      <c r="P6026" s="3"/>
      <c r="Q6026" s="3"/>
      <c r="R6026" s="3">
        <v>0</v>
      </c>
      <c r="S6026" s="3">
        <v>1</v>
      </c>
      <c r="T6026" s="2">
        <v>1841</v>
      </c>
      <c r="U6026" s="3">
        <v>231.84738557387013</v>
      </c>
      <c r="V6026" s="3">
        <v>1776.5885911306148</v>
      </c>
      <c r="W6026" s="3">
        <v>253.32016791863154</v>
      </c>
      <c r="X6026" s="3">
        <v>818612.15283169318</v>
      </c>
      <c r="Y6026" s="3">
        <v>1776.5885911306148</v>
      </c>
      <c r="Z6026" s="3">
        <v>253.31994397260107</v>
      </c>
      <c r="AA6026" s="3">
        <v>818612.15283169318</v>
      </c>
      <c r="AB6026">
        <f t="shared" si="154"/>
        <v>1776.5885911306148</v>
      </c>
      <c r="AC6026">
        <f t="shared" si="155"/>
        <v>253.31994397260107</v>
      </c>
    </row>
    <row r="6027" spans="1:29" x14ac:dyDescent="0.25">
      <c r="A6027" s="2">
        <v>6026</v>
      </c>
      <c r="B6027" s="3" t="s">
        <v>414</v>
      </c>
      <c r="C6027" s="3" t="s">
        <v>110</v>
      </c>
      <c r="D6027" s="3" t="s">
        <v>445</v>
      </c>
      <c r="E6027" s="3" t="s">
        <v>446</v>
      </c>
      <c r="F6027" s="3">
        <v>0.36</v>
      </c>
      <c r="G6027" s="3">
        <v>0.48</v>
      </c>
      <c r="H6027" s="3" t="s">
        <v>33</v>
      </c>
      <c r="I6027" s="2">
        <v>1180</v>
      </c>
      <c r="J6027" s="3" t="s">
        <v>43</v>
      </c>
      <c r="K6027" s="2">
        <v>1180</v>
      </c>
      <c r="L6027" s="3"/>
      <c r="M6027" s="3" t="s">
        <v>33</v>
      </c>
      <c r="N6027" s="3" t="s">
        <v>33</v>
      </c>
      <c r="O6027" s="3"/>
      <c r="P6027" s="3"/>
      <c r="Q6027" s="3"/>
      <c r="R6027" s="3">
        <v>0</v>
      </c>
      <c r="S6027" s="3">
        <v>1</v>
      </c>
      <c r="T6027" s="2">
        <v>70</v>
      </c>
      <c r="U6027" s="3">
        <v>13.35908354379908</v>
      </c>
      <c r="V6027" s="3">
        <v>96.553373768681425</v>
      </c>
      <c r="W6027" s="3">
        <v>13.596362342496098</v>
      </c>
      <c r="X6027" s="3">
        <v>47080.649481909117</v>
      </c>
      <c r="Y6027" s="3">
        <v>96.553373768681425</v>
      </c>
      <c r="Z6027" s="3">
        <v>13.596350322721278</v>
      </c>
      <c r="AA6027" s="3">
        <v>47080.649481909117</v>
      </c>
      <c r="AB6027">
        <f t="shared" si="154"/>
        <v>96.553373768681425</v>
      </c>
      <c r="AC6027">
        <f t="shared" si="155"/>
        <v>13.596350322721278</v>
      </c>
    </row>
    <row r="6028" spans="1:29" x14ac:dyDescent="0.25">
      <c r="A6028" s="2">
        <v>6027</v>
      </c>
      <c r="B6028" s="3" t="s">
        <v>414</v>
      </c>
      <c r="C6028" s="3" t="s">
        <v>110</v>
      </c>
      <c r="D6028" s="3" t="s">
        <v>445</v>
      </c>
      <c r="E6028" s="3" t="s">
        <v>446</v>
      </c>
      <c r="F6028" s="3">
        <v>0.36</v>
      </c>
      <c r="G6028" s="3">
        <v>0.48</v>
      </c>
      <c r="H6028" s="3" t="s">
        <v>33</v>
      </c>
      <c r="I6028" s="2">
        <v>1190</v>
      </c>
      <c r="J6028" s="3" t="s">
        <v>44</v>
      </c>
      <c r="K6028" s="2">
        <v>1190</v>
      </c>
      <c r="L6028" s="3"/>
      <c r="M6028" s="3" t="s">
        <v>33</v>
      </c>
      <c r="N6028" s="3" t="s">
        <v>33</v>
      </c>
      <c r="O6028" s="3"/>
      <c r="P6028" s="3"/>
      <c r="Q6028" s="3"/>
      <c r="R6028" s="3">
        <v>0</v>
      </c>
      <c r="S6028" s="3">
        <v>1</v>
      </c>
      <c r="T6028" s="2">
        <v>70</v>
      </c>
      <c r="U6028" s="3">
        <v>20.847821772150905</v>
      </c>
      <c r="V6028" s="3">
        <v>151.50453182372442</v>
      </c>
      <c r="W6028" s="3">
        <v>20.736577745586864</v>
      </c>
      <c r="X6028" s="3">
        <v>75460.693904788714</v>
      </c>
      <c r="Y6028" s="3">
        <v>151.50453182372442</v>
      </c>
      <c r="Z6028" s="3">
        <v>20.736559413551536</v>
      </c>
      <c r="AA6028" s="3">
        <v>75460.693904788714</v>
      </c>
      <c r="AB6028">
        <f t="shared" si="154"/>
        <v>151.50453182372442</v>
      </c>
      <c r="AC6028">
        <f t="shared" si="155"/>
        <v>20.736559413551536</v>
      </c>
    </row>
    <row r="6029" spans="1:29" x14ac:dyDescent="0.25">
      <c r="A6029" s="2">
        <v>6028</v>
      </c>
      <c r="B6029" s="3" t="s">
        <v>414</v>
      </c>
      <c r="C6029" s="3" t="s">
        <v>110</v>
      </c>
      <c r="D6029" s="3" t="s">
        <v>445</v>
      </c>
      <c r="E6029" s="3" t="s">
        <v>446</v>
      </c>
      <c r="F6029" s="3">
        <v>0.36</v>
      </c>
      <c r="G6029" s="3">
        <v>0.48</v>
      </c>
      <c r="H6029" s="3" t="s">
        <v>33</v>
      </c>
      <c r="I6029" s="2">
        <v>1200</v>
      </c>
      <c r="J6029" s="3" t="s">
        <v>45</v>
      </c>
      <c r="K6029" s="2">
        <v>1200</v>
      </c>
      <c r="L6029" s="3"/>
      <c r="M6029" s="3" t="s">
        <v>33</v>
      </c>
      <c r="N6029" s="3" t="s">
        <v>33</v>
      </c>
      <c r="O6029" s="3"/>
      <c r="P6029" s="3"/>
      <c r="Q6029" s="3"/>
      <c r="R6029" s="3">
        <v>0</v>
      </c>
      <c r="S6029" s="3">
        <v>1</v>
      </c>
      <c r="T6029" s="2">
        <v>6517</v>
      </c>
      <c r="U6029" s="3">
        <v>852.44030824087372</v>
      </c>
      <c r="V6029" s="3">
        <v>6857.6626518425119</v>
      </c>
      <c r="W6029" s="3">
        <v>998.4726578383179</v>
      </c>
      <c r="X6029" s="3">
        <v>3112082.4608386597</v>
      </c>
      <c r="Y6029" s="3">
        <v>6857.6626518425119</v>
      </c>
      <c r="Z6029" s="3">
        <v>998.47177514512339</v>
      </c>
      <c r="AA6029" s="3">
        <v>3112082.4608386597</v>
      </c>
      <c r="AB6029">
        <f t="shared" si="154"/>
        <v>6857.6626518425119</v>
      </c>
      <c r="AC6029">
        <f t="shared" si="155"/>
        <v>998.47177514512339</v>
      </c>
    </row>
    <row r="6030" spans="1:29" x14ac:dyDescent="0.25">
      <c r="A6030" s="2">
        <v>6029</v>
      </c>
      <c r="B6030" s="3" t="s">
        <v>414</v>
      </c>
      <c r="C6030" s="3" t="s">
        <v>110</v>
      </c>
      <c r="D6030" s="3" t="s">
        <v>445</v>
      </c>
      <c r="E6030" s="3" t="s">
        <v>446</v>
      </c>
      <c r="F6030" s="3">
        <v>0.36</v>
      </c>
      <c r="G6030" s="3">
        <v>0.48</v>
      </c>
      <c r="H6030" s="3" t="s">
        <v>33</v>
      </c>
      <c r="I6030" s="2">
        <v>1210</v>
      </c>
      <c r="J6030" s="3" t="s">
        <v>46</v>
      </c>
      <c r="K6030" s="2">
        <v>1210</v>
      </c>
      <c r="L6030" s="3"/>
      <c r="M6030" s="3" t="s">
        <v>33</v>
      </c>
      <c r="N6030" s="3" t="s">
        <v>33</v>
      </c>
      <c r="O6030" s="3"/>
      <c r="P6030" s="3"/>
      <c r="Q6030" s="3"/>
      <c r="R6030" s="3">
        <v>0</v>
      </c>
      <c r="S6030" s="3">
        <v>1</v>
      </c>
      <c r="T6030" s="2">
        <v>32669</v>
      </c>
      <c r="U6030" s="3">
        <v>3380.4752052812451</v>
      </c>
      <c r="V6030" s="3">
        <v>27691.053211976548</v>
      </c>
      <c r="W6030" s="3">
        <v>4047.1701813880613</v>
      </c>
      <c r="X6030" s="3">
        <v>12348079.055221245</v>
      </c>
      <c r="Y6030" s="3">
        <v>27691.053211976548</v>
      </c>
      <c r="Z6030" s="3">
        <v>4047.1666035138633</v>
      </c>
      <c r="AA6030" s="3">
        <v>12348079.055221245</v>
      </c>
      <c r="AB6030">
        <f t="shared" si="154"/>
        <v>27691.053211976548</v>
      </c>
      <c r="AC6030">
        <f t="shared" si="155"/>
        <v>4047.1666035138633</v>
      </c>
    </row>
    <row r="6031" spans="1:29" x14ac:dyDescent="0.25">
      <c r="A6031" s="2">
        <v>6030</v>
      </c>
      <c r="B6031" s="3" t="s">
        <v>414</v>
      </c>
      <c r="C6031" s="3" t="s">
        <v>110</v>
      </c>
      <c r="D6031" s="3" t="s">
        <v>445</v>
      </c>
      <c r="E6031" s="3" t="s">
        <v>446</v>
      </c>
      <c r="F6031" s="3">
        <v>0.36</v>
      </c>
      <c r="G6031" s="3">
        <v>0.48</v>
      </c>
      <c r="H6031" s="3" t="s">
        <v>33</v>
      </c>
      <c r="I6031" s="2">
        <v>1290</v>
      </c>
      <c r="J6031" s="3" t="s">
        <v>145</v>
      </c>
      <c r="K6031" s="2">
        <v>1290</v>
      </c>
      <c r="L6031" s="3"/>
      <c r="M6031" s="3" t="s">
        <v>33</v>
      </c>
      <c r="N6031" s="3" t="s">
        <v>33</v>
      </c>
      <c r="O6031" s="3"/>
      <c r="P6031" s="3"/>
      <c r="Q6031" s="3"/>
      <c r="R6031" s="3">
        <v>0</v>
      </c>
      <c r="S6031" s="3">
        <v>1</v>
      </c>
      <c r="T6031" s="2">
        <v>94</v>
      </c>
      <c r="U6031" s="3">
        <v>16.186721888238086</v>
      </c>
      <c r="V6031" s="3">
        <v>117.72641222529602</v>
      </c>
      <c r="W6031" s="3">
        <v>16.725403303201837</v>
      </c>
      <c r="X6031" s="3">
        <v>60679.357848415217</v>
      </c>
      <c r="Y6031" s="3">
        <v>117.72641222529602</v>
      </c>
      <c r="Z6031" s="3">
        <v>16.725388517218914</v>
      </c>
      <c r="AA6031" s="3">
        <v>60679.357848415217</v>
      </c>
      <c r="AB6031">
        <f t="shared" si="154"/>
        <v>117.72641222529602</v>
      </c>
      <c r="AC6031">
        <f t="shared" si="155"/>
        <v>16.725388517218914</v>
      </c>
    </row>
    <row r="6032" spans="1:29" x14ac:dyDescent="0.25">
      <c r="A6032" s="2">
        <v>6031</v>
      </c>
      <c r="B6032" s="3" t="s">
        <v>414</v>
      </c>
      <c r="C6032" s="3" t="s">
        <v>110</v>
      </c>
      <c r="D6032" s="3" t="s">
        <v>445</v>
      </c>
      <c r="E6032" s="3" t="s">
        <v>446</v>
      </c>
      <c r="F6032" s="3">
        <v>0.36</v>
      </c>
      <c r="G6032" s="3">
        <v>0.48</v>
      </c>
      <c r="H6032" s="3" t="s">
        <v>33</v>
      </c>
      <c r="I6032" s="2">
        <v>1300</v>
      </c>
      <c r="J6032" s="3" t="s">
        <v>114</v>
      </c>
      <c r="K6032" s="2">
        <v>1300</v>
      </c>
      <c r="L6032" s="3"/>
      <c r="M6032" s="3" t="s">
        <v>33</v>
      </c>
      <c r="N6032" s="3" t="s">
        <v>33</v>
      </c>
      <c r="O6032" s="3"/>
      <c r="P6032" s="3"/>
      <c r="Q6032" s="3"/>
      <c r="R6032" s="3">
        <v>0</v>
      </c>
      <c r="S6032" s="3">
        <v>1</v>
      </c>
      <c r="T6032" s="2">
        <v>3877</v>
      </c>
      <c r="U6032" s="3">
        <v>538.30643396805897</v>
      </c>
      <c r="V6032" s="3">
        <v>4791.010773195324</v>
      </c>
      <c r="W6032" s="3">
        <v>831.39535562822459</v>
      </c>
      <c r="X6032" s="3">
        <v>2017921.3971392571</v>
      </c>
      <c r="Y6032" s="3">
        <v>4791.010773195324</v>
      </c>
      <c r="Z6032" s="3">
        <v>831.39462063862084</v>
      </c>
      <c r="AA6032" s="3">
        <v>2017921.3971392571</v>
      </c>
      <c r="AB6032">
        <f t="shared" si="154"/>
        <v>4791.010773195324</v>
      </c>
      <c r="AC6032">
        <f t="shared" si="155"/>
        <v>831.39462063862084</v>
      </c>
    </row>
    <row r="6033" spans="1:29" x14ac:dyDescent="0.25">
      <c r="A6033" s="2">
        <v>6032</v>
      </c>
      <c r="B6033" s="3" t="s">
        <v>414</v>
      </c>
      <c r="C6033" s="3" t="s">
        <v>110</v>
      </c>
      <c r="D6033" s="3" t="s">
        <v>445</v>
      </c>
      <c r="E6033" s="3" t="s">
        <v>446</v>
      </c>
      <c r="F6033" s="3">
        <v>0.36</v>
      </c>
      <c r="G6033" s="3">
        <v>0.48</v>
      </c>
      <c r="H6033" s="3" t="s">
        <v>33</v>
      </c>
      <c r="I6033" s="2">
        <v>1310</v>
      </c>
      <c r="J6033" s="3" t="s">
        <v>46</v>
      </c>
      <c r="K6033" s="2">
        <v>1310</v>
      </c>
      <c r="L6033" s="3"/>
      <c r="M6033" s="3" t="s">
        <v>33</v>
      </c>
      <c r="N6033" s="3" t="s">
        <v>33</v>
      </c>
      <c r="O6033" s="3"/>
      <c r="P6033" s="3"/>
      <c r="Q6033" s="3"/>
      <c r="R6033" s="3">
        <v>0</v>
      </c>
      <c r="S6033" s="3">
        <v>1</v>
      </c>
      <c r="T6033" s="2">
        <v>7</v>
      </c>
      <c r="U6033" s="3">
        <v>0.39426546311385346</v>
      </c>
      <c r="V6033" s="3">
        <v>3.9322332022586863</v>
      </c>
      <c r="W6033" s="3">
        <v>0.63632875763730579</v>
      </c>
      <c r="X6033" s="3">
        <v>1512.3589010666142</v>
      </c>
      <c r="Y6033" s="3">
        <v>3.9322332022586863</v>
      </c>
      <c r="Z6033" s="3">
        <v>0.63632819509504834</v>
      </c>
      <c r="AA6033" s="3">
        <v>1512.3589010666142</v>
      </c>
      <c r="AB6033">
        <f t="shared" si="154"/>
        <v>3.9322332022586863</v>
      </c>
      <c r="AC6033">
        <f t="shared" si="155"/>
        <v>0.63632819509504834</v>
      </c>
    </row>
    <row r="6034" spans="1:29" x14ac:dyDescent="0.25">
      <c r="A6034" s="2">
        <v>6033</v>
      </c>
      <c r="B6034" s="3" t="s">
        <v>414</v>
      </c>
      <c r="C6034" s="3" t="s">
        <v>110</v>
      </c>
      <c r="D6034" s="3" t="s">
        <v>445</v>
      </c>
      <c r="E6034" s="3" t="s">
        <v>446</v>
      </c>
      <c r="F6034" s="3">
        <v>0.36</v>
      </c>
      <c r="G6034" s="3">
        <v>0.48</v>
      </c>
      <c r="H6034" s="3" t="s">
        <v>33</v>
      </c>
      <c r="I6034" s="2">
        <v>1320</v>
      </c>
      <c r="J6034" s="3" t="s">
        <v>115</v>
      </c>
      <c r="K6034" s="2">
        <v>1320</v>
      </c>
      <c r="L6034" s="3"/>
      <c r="M6034" s="3" t="s">
        <v>33</v>
      </c>
      <c r="N6034" s="3" t="s">
        <v>33</v>
      </c>
      <c r="O6034" s="3"/>
      <c r="P6034" s="3"/>
      <c r="Q6034" s="3"/>
      <c r="R6034" s="3">
        <v>0</v>
      </c>
      <c r="S6034" s="3">
        <v>1</v>
      </c>
      <c r="T6034" s="2">
        <v>201</v>
      </c>
      <c r="U6034" s="3">
        <v>60.754084665211984</v>
      </c>
      <c r="V6034" s="3">
        <v>647.23779719176343</v>
      </c>
      <c r="W6034" s="3">
        <v>120.73032298649255</v>
      </c>
      <c r="X6034" s="3">
        <v>230667.77853441163</v>
      </c>
      <c r="Y6034" s="3">
        <v>647.23779719176343</v>
      </c>
      <c r="Z6034" s="3">
        <v>120.7302162556436</v>
      </c>
      <c r="AA6034" s="3">
        <v>230667.77853441163</v>
      </c>
      <c r="AB6034">
        <f t="shared" si="154"/>
        <v>647.23779719176343</v>
      </c>
      <c r="AC6034">
        <f t="shared" si="155"/>
        <v>120.7302162556436</v>
      </c>
    </row>
    <row r="6035" spans="1:29" x14ac:dyDescent="0.25">
      <c r="A6035" s="2">
        <v>6034</v>
      </c>
      <c r="B6035" s="3" t="s">
        <v>414</v>
      </c>
      <c r="C6035" s="3" t="s">
        <v>110</v>
      </c>
      <c r="D6035" s="3" t="s">
        <v>445</v>
      </c>
      <c r="E6035" s="3" t="s">
        <v>446</v>
      </c>
      <c r="F6035" s="3">
        <v>0.36</v>
      </c>
      <c r="G6035" s="3">
        <v>0.48</v>
      </c>
      <c r="H6035" s="3" t="s">
        <v>33</v>
      </c>
      <c r="I6035" s="2">
        <v>1330</v>
      </c>
      <c r="J6035" s="3" t="s">
        <v>47</v>
      </c>
      <c r="K6035" s="2">
        <v>1330</v>
      </c>
      <c r="L6035" s="3"/>
      <c r="M6035" s="3" t="s">
        <v>33</v>
      </c>
      <c r="N6035" s="3" t="s">
        <v>33</v>
      </c>
      <c r="O6035" s="3"/>
      <c r="P6035" s="3"/>
      <c r="Q6035" s="3"/>
      <c r="R6035" s="3">
        <v>0</v>
      </c>
      <c r="S6035" s="3">
        <v>1</v>
      </c>
      <c r="T6035" s="2">
        <v>3257</v>
      </c>
      <c r="U6035" s="3">
        <v>184.66117484375675</v>
      </c>
      <c r="V6035" s="3">
        <v>1625.3002103629492</v>
      </c>
      <c r="W6035" s="3">
        <v>283.25913723689916</v>
      </c>
      <c r="X6035" s="3">
        <v>689276.41816076252</v>
      </c>
      <c r="Y6035" s="3">
        <v>1625.3002103629492</v>
      </c>
      <c r="Z6035" s="3">
        <v>283.2588868235178</v>
      </c>
      <c r="AA6035" s="3">
        <v>689276.41816076252</v>
      </c>
      <c r="AB6035">
        <f t="shared" si="154"/>
        <v>1625.3002103629492</v>
      </c>
      <c r="AC6035">
        <f t="shared" si="155"/>
        <v>283.2588868235178</v>
      </c>
    </row>
    <row r="6036" spans="1:29" x14ac:dyDescent="0.25">
      <c r="A6036" s="2">
        <v>6035</v>
      </c>
      <c r="B6036" s="3" t="s">
        <v>414</v>
      </c>
      <c r="C6036" s="3" t="s">
        <v>110</v>
      </c>
      <c r="D6036" s="3" t="s">
        <v>445</v>
      </c>
      <c r="E6036" s="3" t="s">
        <v>446</v>
      </c>
      <c r="F6036" s="3">
        <v>0.36</v>
      </c>
      <c r="G6036" s="3">
        <v>0.48</v>
      </c>
      <c r="H6036" s="3" t="s">
        <v>33</v>
      </c>
      <c r="I6036" s="2">
        <v>1340</v>
      </c>
      <c r="J6036" s="3" t="s">
        <v>133</v>
      </c>
      <c r="K6036" s="2">
        <v>1340</v>
      </c>
      <c r="L6036" s="3"/>
      <c r="M6036" s="3" t="s">
        <v>33</v>
      </c>
      <c r="N6036" s="3" t="s">
        <v>33</v>
      </c>
      <c r="O6036" s="3"/>
      <c r="P6036" s="3"/>
      <c r="Q6036" s="3"/>
      <c r="R6036" s="3">
        <v>0</v>
      </c>
      <c r="S6036" s="3">
        <v>1</v>
      </c>
      <c r="T6036" s="2">
        <v>132</v>
      </c>
      <c r="U6036" s="3">
        <v>49.521170283414627</v>
      </c>
      <c r="V6036" s="3">
        <v>486.49693746170038</v>
      </c>
      <c r="W6036" s="3">
        <v>87.746613801793913</v>
      </c>
      <c r="X6036" s="3">
        <v>187430.22147693197</v>
      </c>
      <c r="Y6036" s="3">
        <v>486.49693746170038</v>
      </c>
      <c r="Z6036" s="3">
        <v>87.746536229976414</v>
      </c>
      <c r="AA6036" s="3">
        <v>187430.22147693197</v>
      </c>
      <c r="AB6036">
        <f t="shared" si="154"/>
        <v>486.49693746170038</v>
      </c>
      <c r="AC6036">
        <f t="shared" si="155"/>
        <v>87.746536229976414</v>
      </c>
    </row>
    <row r="6037" spans="1:29" x14ac:dyDescent="0.25">
      <c r="A6037" s="2">
        <v>6036</v>
      </c>
      <c r="B6037" s="3" t="s">
        <v>414</v>
      </c>
      <c r="C6037" s="3" t="s">
        <v>110</v>
      </c>
      <c r="D6037" s="3" t="s">
        <v>445</v>
      </c>
      <c r="E6037" s="3" t="s">
        <v>446</v>
      </c>
      <c r="F6037" s="3">
        <v>0.36</v>
      </c>
      <c r="G6037" s="3">
        <v>0.48</v>
      </c>
      <c r="H6037" s="3" t="s">
        <v>33</v>
      </c>
      <c r="I6037" s="2">
        <v>1350</v>
      </c>
      <c r="J6037" s="3" t="s">
        <v>146</v>
      </c>
      <c r="K6037" s="2">
        <v>1350</v>
      </c>
      <c r="L6037" s="3"/>
      <c r="M6037" s="3" t="s">
        <v>33</v>
      </c>
      <c r="N6037" s="3" t="s">
        <v>33</v>
      </c>
      <c r="O6037" s="3"/>
      <c r="P6037" s="3"/>
      <c r="Q6037" s="3"/>
      <c r="R6037" s="3">
        <v>0</v>
      </c>
      <c r="S6037" s="3">
        <v>1</v>
      </c>
      <c r="T6037" s="2">
        <v>10</v>
      </c>
      <c r="U6037" s="3">
        <v>2.3695788537357272</v>
      </c>
      <c r="V6037" s="3">
        <v>23.260682316548625</v>
      </c>
      <c r="W6037" s="3">
        <v>3.8477072082263097</v>
      </c>
      <c r="X6037" s="3">
        <v>9106.4850439733946</v>
      </c>
      <c r="Y6037" s="3">
        <v>23.260682316548625</v>
      </c>
      <c r="Z6037" s="3">
        <v>3.8477038066860283</v>
      </c>
      <c r="AA6037" s="3">
        <v>9106.4850439733946</v>
      </c>
      <c r="AB6037">
        <f t="shared" si="154"/>
        <v>23.260682316548625</v>
      </c>
      <c r="AC6037">
        <f t="shared" si="155"/>
        <v>3.8477038066860283</v>
      </c>
    </row>
    <row r="6038" spans="1:29" x14ac:dyDescent="0.25">
      <c r="A6038" s="2">
        <v>6037</v>
      </c>
      <c r="B6038" s="3" t="s">
        <v>414</v>
      </c>
      <c r="C6038" s="3" t="s">
        <v>110</v>
      </c>
      <c r="D6038" s="3" t="s">
        <v>445</v>
      </c>
      <c r="E6038" s="3" t="s">
        <v>446</v>
      </c>
      <c r="F6038" s="3">
        <v>0.36</v>
      </c>
      <c r="G6038" s="3">
        <v>0.48</v>
      </c>
      <c r="H6038" s="3" t="s">
        <v>33</v>
      </c>
      <c r="I6038" s="2">
        <v>1390</v>
      </c>
      <c r="J6038" s="3" t="s">
        <v>134</v>
      </c>
      <c r="K6038" s="2">
        <v>1390</v>
      </c>
      <c r="L6038" s="3"/>
      <c r="M6038" s="3" t="s">
        <v>33</v>
      </c>
      <c r="N6038" s="3" t="s">
        <v>33</v>
      </c>
      <c r="O6038" s="3"/>
      <c r="P6038" s="3"/>
      <c r="Q6038" s="3"/>
      <c r="R6038" s="3">
        <v>0</v>
      </c>
      <c r="S6038" s="3">
        <v>1</v>
      </c>
      <c r="T6038" s="2">
        <v>14</v>
      </c>
      <c r="U6038" s="3">
        <v>1.0211370042879966</v>
      </c>
      <c r="V6038" s="3">
        <v>4.6003892980056262</v>
      </c>
      <c r="W6038" s="3">
        <v>0.73159739254798495</v>
      </c>
      <c r="X6038" s="3">
        <v>3118.9653067841878</v>
      </c>
      <c r="Y6038" s="3">
        <v>4.6003892980056262</v>
      </c>
      <c r="Z6038" s="3">
        <v>0.73159674578411482</v>
      </c>
      <c r="AA6038" s="3">
        <v>3118.9653067841878</v>
      </c>
      <c r="AB6038">
        <f t="shared" si="154"/>
        <v>4.6003892980056262</v>
      </c>
      <c r="AC6038">
        <f t="shared" si="155"/>
        <v>0.73159674578411482</v>
      </c>
    </row>
    <row r="6039" spans="1:29" x14ac:dyDescent="0.25">
      <c r="A6039" s="2">
        <v>6038</v>
      </c>
      <c r="B6039" s="3" t="s">
        <v>414</v>
      </c>
      <c r="C6039" s="3" t="s">
        <v>110</v>
      </c>
      <c r="D6039" s="3" t="s">
        <v>445</v>
      </c>
      <c r="E6039" s="3" t="s">
        <v>446</v>
      </c>
      <c r="F6039" s="3">
        <v>0.36</v>
      </c>
      <c r="G6039" s="3">
        <v>0.48</v>
      </c>
      <c r="H6039" s="3" t="s">
        <v>33</v>
      </c>
      <c r="I6039" s="2">
        <v>1400</v>
      </c>
      <c r="J6039" s="3" t="s">
        <v>48</v>
      </c>
      <c r="K6039" s="2">
        <v>1400</v>
      </c>
      <c r="L6039" s="3"/>
      <c r="M6039" s="3" t="s">
        <v>33</v>
      </c>
      <c r="N6039" s="3" t="s">
        <v>33</v>
      </c>
      <c r="O6039" s="3"/>
      <c r="P6039" s="3"/>
      <c r="Q6039" s="3"/>
      <c r="R6039" s="3">
        <v>0</v>
      </c>
      <c r="S6039" s="3">
        <v>1</v>
      </c>
      <c r="T6039" s="2">
        <v>1212</v>
      </c>
      <c r="U6039" s="3">
        <v>144.78278238467854</v>
      </c>
      <c r="V6039" s="3">
        <v>1369.7224586166437</v>
      </c>
      <c r="W6039" s="3">
        <v>186.06179699514306</v>
      </c>
      <c r="X6039" s="3">
        <v>545692.92991189321</v>
      </c>
      <c r="Y6039" s="3">
        <v>1369.7224586166437</v>
      </c>
      <c r="Z6039" s="3">
        <v>186.06163250843326</v>
      </c>
      <c r="AA6039" s="3">
        <v>545692.92991189321</v>
      </c>
      <c r="AB6039">
        <f t="shared" si="154"/>
        <v>1369.7224586166437</v>
      </c>
      <c r="AC6039">
        <f t="shared" si="155"/>
        <v>186.06163250843326</v>
      </c>
    </row>
    <row r="6040" spans="1:29" x14ac:dyDescent="0.25">
      <c r="A6040" s="2">
        <v>6039</v>
      </c>
      <c r="B6040" s="3" t="s">
        <v>414</v>
      </c>
      <c r="C6040" s="3" t="s">
        <v>110</v>
      </c>
      <c r="D6040" s="3" t="s">
        <v>445</v>
      </c>
      <c r="E6040" s="3" t="s">
        <v>446</v>
      </c>
      <c r="F6040" s="3">
        <v>0.36</v>
      </c>
      <c r="G6040" s="3">
        <v>0.48</v>
      </c>
      <c r="H6040" s="3" t="s">
        <v>33</v>
      </c>
      <c r="I6040" s="2">
        <v>1410</v>
      </c>
      <c r="J6040" s="3" t="s">
        <v>116</v>
      </c>
      <c r="K6040" s="2">
        <v>1410</v>
      </c>
      <c r="L6040" s="3"/>
      <c r="M6040" s="3" t="s">
        <v>33</v>
      </c>
      <c r="N6040" s="3" t="s">
        <v>33</v>
      </c>
      <c r="O6040" s="3"/>
      <c r="P6040" s="3"/>
      <c r="Q6040" s="3"/>
      <c r="R6040" s="3">
        <v>0</v>
      </c>
      <c r="S6040" s="3">
        <v>1</v>
      </c>
      <c r="T6040" s="2">
        <v>1206</v>
      </c>
      <c r="U6040" s="3">
        <v>271.96345229436213</v>
      </c>
      <c r="V6040" s="3">
        <v>2366.2625407092783</v>
      </c>
      <c r="W6040" s="3">
        <v>320.80490298954379</v>
      </c>
      <c r="X6040" s="3">
        <v>1047391.1053138878</v>
      </c>
      <c r="Y6040" s="3">
        <v>2366.2625407092783</v>
      </c>
      <c r="Z6040" s="3">
        <v>320.80461938407689</v>
      </c>
      <c r="AA6040" s="3">
        <v>1047391.1053138878</v>
      </c>
      <c r="AB6040">
        <f t="shared" si="154"/>
        <v>2366.2625407092783</v>
      </c>
      <c r="AC6040">
        <f t="shared" si="155"/>
        <v>320.80461938407689</v>
      </c>
    </row>
    <row r="6041" spans="1:29" x14ac:dyDescent="0.25">
      <c r="A6041" s="2">
        <v>6040</v>
      </c>
      <c r="B6041" s="3" t="s">
        <v>414</v>
      </c>
      <c r="C6041" s="3" t="s">
        <v>110</v>
      </c>
      <c r="D6041" s="3" t="s">
        <v>445</v>
      </c>
      <c r="E6041" s="3" t="s">
        <v>446</v>
      </c>
      <c r="F6041" s="3">
        <v>0.36</v>
      </c>
      <c r="G6041" s="3">
        <v>0.48</v>
      </c>
      <c r="H6041" s="3" t="s">
        <v>33</v>
      </c>
      <c r="I6041" s="2">
        <v>1420</v>
      </c>
      <c r="J6041" s="3" t="s">
        <v>117</v>
      </c>
      <c r="K6041" s="2">
        <v>1420</v>
      </c>
      <c r="L6041" s="3"/>
      <c r="M6041" s="3" t="s">
        <v>33</v>
      </c>
      <c r="N6041" s="3" t="s">
        <v>33</v>
      </c>
      <c r="O6041" s="3"/>
      <c r="P6041" s="3"/>
      <c r="Q6041" s="3"/>
      <c r="R6041" s="3">
        <v>0</v>
      </c>
      <c r="S6041" s="3">
        <v>1</v>
      </c>
      <c r="T6041" s="2">
        <v>829</v>
      </c>
      <c r="U6041" s="3">
        <v>222.98812886566736</v>
      </c>
      <c r="V6041" s="3">
        <v>1955.3099328423696</v>
      </c>
      <c r="W6041" s="3">
        <v>263.01926918772176</v>
      </c>
      <c r="X6041" s="3">
        <v>861103.17478629644</v>
      </c>
      <c r="Y6041" s="3">
        <v>1955.3099328423696</v>
      </c>
      <c r="Z6041" s="3">
        <v>263.01903666726503</v>
      </c>
      <c r="AA6041" s="3">
        <v>861103.17478629644</v>
      </c>
      <c r="AB6041">
        <f t="shared" si="154"/>
        <v>1955.3099328423696</v>
      </c>
      <c r="AC6041">
        <f t="shared" si="155"/>
        <v>263.01903666726503</v>
      </c>
    </row>
    <row r="6042" spans="1:29" x14ac:dyDescent="0.25">
      <c r="A6042" s="2">
        <v>6041</v>
      </c>
      <c r="B6042" s="3" t="s">
        <v>414</v>
      </c>
      <c r="C6042" s="3" t="s">
        <v>110</v>
      </c>
      <c r="D6042" s="3" t="s">
        <v>445</v>
      </c>
      <c r="E6042" s="3" t="s">
        <v>446</v>
      </c>
      <c r="F6042" s="3">
        <v>0.36</v>
      </c>
      <c r="G6042" s="3">
        <v>0.48</v>
      </c>
      <c r="H6042" s="3" t="s">
        <v>33</v>
      </c>
      <c r="I6042" s="2">
        <v>1430</v>
      </c>
      <c r="J6042" s="3" t="s">
        <v>118</v>
      </c>
      <c r="K6042" s="2">
        <v>1430</v>
      </c>
      <c r="L6042" s="3"/>
      <c r="M6042" s="3" t="s">
        <v>33</v>
      </c>
      <c r="N6042" s="3" t="s">
        <v>33</v>
      </c>
      <c r="O6042" s="3"/>
      <c r="P6042" s="3"/>
      <c r="Q6042" s="3"/>
      <c r="R6042" s="3">
        <v>0</v>
      </c>
      <c r="S6042" s="3">
        <v>1</v>
      </c>
      <c r="T6042" s="2">
        <v>578</v>
      </c>
      <c r="U6042" s="3">
        <v>112.55826542976547</v>
      </c>
      <c r="V6042" s="3">
        <v>982.2654553913568</v>
      </c>
      <c r="W6042" s="3">
        <v>132.80403717462374</v>
      </c>
      <c r="X6042" s="3">
        <v>437030.64155194344</v>
      </c>
      <c r="Y6042" s="3">
        <v>982.2654553913568</v>
      </c>
      <c r="Z6042" s="3">
        <v>132.80391977008708</v>
      </c>
      <c r="AA6042" s="3">
        <v>437030.64155194344</v>
      </c>
      <c r="AB6042">
        <f t="shared" si="154"/>
        <v>982.2654553913568</v>
      </c>
      <c r="AC6042">
        <f t="shared" si="155"/>
        <v>132.80391977008708</v>
      </c>
    </row>
    <row r="6043" spans="1:29" x14ac:dyDescent="0.25">
      <c r="A6043" s="2">
        <v>6042</v>
      </c>
      <c r="B6043" s="3" t="s">
        <v>414</v>
      </c>
      <c r="C6043" s="3" t="s">
        <v>110</v>
      </c>
      <c r="D6043" s="3" t="s">
        <v>445</v>
      </c>
      <c r="E6043" s="3" t="s">
        <v>446</v>
      </c>
      <c r="F6043" s="3">
        <v>0.36</v>
      </c>
      <c r="G6043" s="3">
        <v>0.48</v>
      </c>
      <c r="H6043" s="3" t="s">
        <v>33</v>
      </c>
      <c r="I6043" s="2">
        <v>1450</v>
      </c>
      <c r="J6043" s="3" t="s">
        <v>119</v>
      </c>
      <c r="K6043" s="2">
        <v>1450</v>
      </c>
      <c r="L6043" s="3"/>
      <c r="M6043" s="3" t="s">
        <v>33</v>
      </c>
      <c r="N6043" s="3" t="s">
        <v>33</v>
      </c>
      <c r="O6043" s="3"/>
      <c r="P6043" s="3"/>
      <c r="Q6043" s="3"/>
      <c r="R6043" s="3">
        <v>0</v>
      </c>
      <c r="S6043" s="3">
        <v>1</v>
      </c>
      <c r="T6043" s="2">
        <v>12</v>
      </c>
      <c r="U6043" s="3">
        <v>0.99801900629646501</v>
      </c>
      <c r="V6043" s="3">
        <v>10.466354293432175</v>
      </c>
      <c r="W6043" s="3">
        <v>1.411404783358313</v>
      </c>
      <c r="X6043" s="3">
        <v>3837.4549808506999</v>
      </c>
      <c r="Y6043" s="3">
        <v>10.466354293432175</v>
      </c>
      <c r="Z6043" s="3">
        <v>1.4114035356151855</v>
      </c>
      <c r="AA6043" s="3">
        <v>3837.4549808506999</v>
      </c>
      <c r="AB6043">
        <f t="shared" si="154"/>
        <v>10.466354293432175</v>
      </c>
      <c r="AC6043">
        <f t="shared" si="155"/>
        <v>1.4114035356151855</v>
      </c>
    </row>
    <row r="6044" spans="1:29" x14ac:dyDescent="0.25">
      <c r="A6044" s="2">
        <v>6043</v>
      </c>
      <c r="B6044" s="3" t="s">
        <v>414</v>
      </c>
      <c r="C6044" s="3" t="s">
        <v>110</v>
      </c>
      <c r="D6044" s="3" t="s">
        <v>445</v>
      </c>
      <c r="E6044" s="3" t="s">
        <v>446</v>
      </c>
      <c r="F6044" s="3">
        <v>0.36</v>
      </c>
      <c r="G6044" s="3">
        <v>0.48</v>
      </c>
      <c r="H6044" s="3" t="s">
        <v>33</v>
      </c>
      <c r="I6044" s="2">
        <v>1480</v>
      </c>
      <c r="J6044" s="3" t="s">
        <v>199</v>
      </c>
      <c r="K6044" s="2">
        <v>1480</v>
      </c>
      <c r="L6044" s="3"/>
      <c r="M6044" s="3" t="s">
        <v>33</v>
      </c>
      <c r="N6044" s="3" t="s">
        <v>33</v>
      </c>
      <c r="O6044" s="3"/>
      <c r="P6044" s="3"/>
      <c r="Q6044" s="3"/>
      <c r="R6044" s="3">
        <v>0</v>
      </c>
      <c r="S6044" s="3">
        <v>1</v>
      </c>
      <c r="T6044" s="2">
        <v>142</v>
      </c>
      <c r="U6044" s="3">
        <v>59.758520935132246</v>
      </c>
      <c r="V6044" s="3">
        <v>435.09416342934242</v>
      </c>
      <c r="W6044" s="3">
        <v>59.958735895605358</v>
      </c>
      <c r="X6044" s="3">
        <v>218692.64472434632</v>
      </c>
      <c r="Y6044" s="3">
        <v>435.09416342934242</v>
      </c>
      <c r="Z6044" s="3">
        <v>59.958682889478744</v>
      </c>
      <c r="AA6044" s="3">
        <v>218692.64472434632</v>
      </c>
      <c r="AB6044">
        <f t="shared" si="154"/>
        <v>435.09416342934242</v>
      </c>
      <c r="AC6044">
        <f t="shared" si="155"/>
        <v>59.958682889478744</v>
      </c>
    </row>
    <row r="6045" spans="1:29" x14ac:dyDescent="0.25">
      <c r="A6045" s="2">
        <v>6044</v>
      </c>
      <c r="B6045" s="3" t="s">
        <v>414</v>
      </c>
      <c r="C6045" s="3" t="s">
        <v>110</v>
      </c>
      <c r="D6045" s="3" t="s">
        <v>445</v>
      </c>
      <c r="E6045" s="3" t="s">
        <v>446</v>
      </c>
      <c r="F6045" s="3">
        <v>0.36</v>
      </c>
      <c r="G6045" s="3">
        <v>0.48</v>
      </c>
      <c r="H6045" s="3" t="s">
        <v>33</v>
      </c>
      <c r="I6045" s="2">
        <v>1490</v>
      </c>
      <c r="J6045" s="3" t="s">
        <v>147</v>
      </c>
      <c r="K6045" s="2">
        <v>1490</v>
      </c>
      <c r="L6045" s="3"/>
      <c r="M6045" s="3" t="s">
        <v>33</v>
      </c>
      <c r="N6045" s="3" t="s">
        <v>33</v>
      </c>
      <c r="O6045" s="3"/>
      <c r="P6045" s="3"/>
      <c r="Q6045" s="3"/>
      <c r="R6045" s="3">
        <v>0</v>
      </c>
      <c r="S6045" s="3">
        <v>1</v>
      </c>
      <c r="T6045" s="2">
        <v>32</v>
      </c>
      <c r="U6045" s="3">
        <v>2.3059394196203074</v>
      </c>
      <c r="V6045" s="3">
        <v>20.428449356989098</v>
      </c>
      <c r="W6045" s="3">
        <v>2.7050542041218604</v>
      </c>
      <c r="X6045" s="3">
        <v>8538.1780618075954</v>
      </c>
      <c r="Y6045" s="3">
        <v>20.428449356989098</v>
      </c>
      <c r="Z6045" s="3">
        <v>2.7050518127364573</v>
      </c>
      <c r="AA6045" s="3">
        <v>8538.1780618075954</v>
      </c>
      <c r="AB6045">
        <f t="shared" si="154"/>
        <v>20.428449356989098</v>
      </c>
      <c r="AC6045">
        <f t="shared" si="155"/>
        <v>2.7050518127364573</v>
      </c>
    </row>
    <row r="6046" spans="1:29" x14ac:dyDescent="0.25">
      <c r="A6046" s="2">
        <v>6045</v>
      </c>
      <c r="B6046" s="3" t="s">
        <v>414</v>
      </c>
      <c r="C6046" s="3" t="s">
        <v>110</v>
      </c>
      <c r="D6046" s="3" t="s">
        <v>445</v>
      </c>
      <c r="E6046" s="3" t="s">
        <v>446</v>
      </c>
      <c r="F6046" s="3">
        <v>0.36</v>
      </c>
      <c r="G6046" s="3">
        <v>0.48</v>
      </c>
      <c r="H6046" s="3" t="s">
        <v>33</v>
      </c>
      <c r="I6046" s="2">
        <v>1510</v>
      </c>
      <c r="J6046" s="3" t="s">
        <v>152</v>
      </c>
      <c r="K6046" s="2">
        <v>1510</v>
      </c>
      <c r="L6046" s="3"/>
      <c r="M6046" s="3" t="s">
        <v>33</v>
      </c>
      <c r="N6046" s="3" t="s">
        <v>33</v>
      </c>
      <c r="O6046" s="3"/>
      <c r="P6046" s="3"/>
      <c r="Q6046" s="3"/>
      <c r="R6046" s="3">
        <v>0</v>
      </c>
      <c r="S6046" s="3">
        <v>1</v>
      </c>
      <c r="T6046" s="2">
        <v>34</v>
      </c>
      <c r="U6046" s="3">
        <v>6.6439355956398822</v>
      </c>
      <c r="V6046" s="3">
        <v>55.752813070503727</v>
      </c>
      <c r="W6046" s="3">
        <v>7.8947121473365698</v>
      </c>
      <c r="X6046" s="3">
        <v>25232.004000357985</v>
      </c>
      <c r="Y6046" s="3">
        <v>55.752813070503727</v>
      </c>
      <c r="Z6046" s="3">
        <v>7.8947051680681586</v>
      </c>
      <c r="AA6046" s="3">
        <v>25232.004000357985</v>
      </c>
      <c r="AB6046">
        <f t="shared" si="154"/>
        <v>55.752813070503727</v>
      </c>
      <c r="AC6046">
        <f t="shared" si="155"/>
        <v>7.8947051680681586</v>
      </c>
    </row>
    <row r="6047" spans="1:29" x14ac:dyDescent="0.25">
      <c r="A6047" s="2">
        <v>6046</v>
      </c>
      <c r="B6047" s="3" t="s">
        <v>414</v>
      </c>
      <c r="C6047" s="3" t="s">
        <v>110</v>
      </c>
      <c r="D6047" s="3" t="s">
        <v>445</v>
      </c>
      <c r="E6047" s="3" t="s">
        <v>446</v>
      </c>
      <c r="F6047" s="3">
        <v>0.36</v>
      </c>
      <c r="G6047" s="3">
        <v>0.48</v>
      </c>
      <c r="H6047" s="3" t="s">
        <v>33</v>
      </c>
      <c r="I6047" s="2">
        <v>1520</v>
      </c>
      <c r="J6047" s="3" t="s">
        <v>200</v>
      </c>
      <c r="K6047" s="2">
        <v>1520</v>
      </c>
      <c r="L6047" s="3"/>
      <c r="M6047" s="3" t="s">
        <v>33</v>
      </c>
      <c r="N6047" s="3" t="s">
        <v>33</v>
      </c>
      <c r="O6047" s="3"/>
      <c r="P6047" s="3"/>
      <c r="Q6047" s="3"/>
      <c r="R6047" s="3">
        <v>0</v>
      </c>
      <c r="S6047" s="3">
        <v>1</v>
      </c>
      <c r="T6047" s="2">
        <v>112</v>
      </c>
      <c r="U6047" s="3">
        <v>27.868266707682391</v>
      </c>
      <c r="V6047" s="3">
        <v>220.7061127831623</v>
      </c>
      <c r="W6047" s="3">
        <v>31.115337798877995</v>
      </c>
      <c r="X6047" s="3">
        <v>106357.9237587617</v>
      </c>
      <c r="Y6047" s="3">
        <v>220.7061127831623</v>
      </c>
      <c r="Z6047" s="3">
        <v>31.115310291567987</v>
      </c>
      <c r="AA6047" s="3">
        <v>106357.9237587617</v>
      </c>
      <c r="AB6047">
        <f t="shared" si="154"/>
        <v>220.7061127831623</v>
      </c>
      <c r="AC6047">
        <f t="shared" si="155"/>
        <v>31.115310291567987</v>
      </c>
    </row>
    <row r="6048" spans="1:29" x14ac:dyDescent="0.25">
      <c r="A6048" s="2">
        <v>6047</v>
      </c>
      <c r="B6048" s="3" t="s">
        <v>414</v>
      </c>
      <c r="C6048" s="3" t="s">
        <v>110</v>
      </c>
      <c r="D6048" s="3" t="s">
        <v>445</v>
      </c>
      <c r="E6048" s="3" t="s">
        <v>446</v>
      </c>
      <c r="F6048" s="3">
        <v>0.36</v>
      </c>
      <c r="G6048" s="3">
        <v>0.48</v>
      </c>
      <c r="H6048" s="3" t="s">
        <v>33</v>
      </c>
      <c r="I6048" s="2">
        <v>1530</v>
      </c>
      <c r="J6048" s="3" t="s">
        <v>427</v>
      </c>
      <c r="K6048" s="2">
        <v>1530</v>
      </c>
      <c r="L6048" s="3"/>
      <c r="M6048" s="3" t="s">
        <v>33</v>
      </c>
      <c r="N6048" s="3" t="s">
        <v>33</v>
      </c>
      <c r="O6048" s="3"/>
      <c r="P6048" s="3"/>
      <c r="Q6048" s="3"/>
      <c r="R6048" s="3">
        <v>0</v>
      </c>
      <c r="S6048" s="3">
        <v>1</v>
      </c>
      <c r="T6048" s="2">
        <v>141</v>
      </c>
      <c r="U6048" s="3">
        <v>55.750377708779276</v>
      </c>
      <c r="V6048" s="3">
        <v>419.14574897723247</v>
      </c>
      <c r="W6048" s="3">
        <v>59.266463807299559</v>
      </c>
      <c r="X6048" s="3">
        <v>212407.92243928445</v>
      </c>
      <c r="Y6048" s="3">
        <v>419.14574897723247</v>
      </c>
      <c r="Z6048" s="3">
        <v>59.266411413171582</v>
      </c>
      <c r="AA6048" s="3">
        <v>212407.92243928445</v>
      </c>
      <c r="AB6048">
        <f t="shared" si="154"/>
        <v>419.14574897723247</v>
      </c>
      <c r="AC6048">
        <f t="shared" si="155"/>
        <v>59.266411413171582</v>
      </c>
    </row>
    <row r="6049" spans="1:29" x14ac:dyDescent="0.25">
      <c r="A6049" s="2">
        <v>6048</v>
      </c>
      <c r="B6049" s="3" t="s">
        <v>414</v>
      </c>
      <c r="C6049" s="3" t="s">
        <v>110</v>
      </c>
      <c r="D6049" s="3" t="s">
        <v>445</v>
      </c>
      <c r="E6049" s="3" t="s">
        <v>446</v>
      </c>
      <c r="F6049" s="3">
        <v>0.36</v>
      </c>
      <c r="G6049" s="3">
        <v>0.48</v>
      </c>
      <c r="H6049" s="3" t="s">
        <v>33</v>
      </c>
      <c r="I6049" s="2">
        <v>1540</v>
      </c>
      <c r="J6049" s="3" t="s">
        <v>449</v>
      </c>
      <c r="K6049" s="2">
        <v>1540</v>
      </c>
      <c r="L6049" s="3"/>
      <c r="M6049" s="3" t="s">
        <v>33</v>
      </c>
      <c r="N6049" s="3" t="s">
        <v>33</v>
      </c>
      <c r="O6049" s="3"/>
      <c r="P6049" s="3"/>
      <c r="Q6049" s="3"/>
      <c r="R6049" s="3">
        <v>0</v>
      </c>
      <c r="S6049" s="3">
        <v>1</v>
      </c>
      <c r="T6049" s="2">
        <v>10</v>
      </c>
      <c r="U6049" s="3">
        <v>0.46641744615207137</v>
      </c>
      <c r="V6049" s="3">
        <v>3.6307867572682371</v>
      </c>
      <c r="W6049" s="3">
        <v>0.49652147227234711</v>
      </c>
      <c r="X6049" s="3">
        <v>1718.7830149656268</v>
      </c>
      <c r="Y6049" s="3">
        <v>3.6307867572682371</v>
      </c>
      <c r="Z6049" s="3">
        <v>0.49652103332580189</v>
      </c>
      <c r="AA6049" s="3">
        <v>1718.7830149656268</v>
      </c>
      <c r="AB6049">
        <f t="shared" si="154"/>
        <v>3.6307867572682371</v>
      </c>
      <c r="AC6049">
        <f t="shared" si="155"/>
        <v>0.49652103332580189</v>
      </c>
    </row>
    <row r="6050" spans="1:29" x14ac:dyDescent="0.25">
      <c r="A6050" s="2">
        <v>6049</v>
      </c>
      <c r="B6050" s="3" t="s">
        <v>414</v>
      </c>
      <c r="C6050" s="3" t="s">
        <v>110</v>
      </c>
      <c r="D6050" s="3" t="s">
        <v>445</v>
      </c>
      <c r="E6050" s="3" t="s">
        <v>446</v>
      </c>
      <c r="F6050" s="3">
        <v>0.36</v>
      </c>
      <c r="G6050" s="3">
        <v>0.48</v>
      </c>
      <c r="H6050" s="3" t="s">
        <v>33</v>
      </c>
      <c r="I6050" s="2">
        <v>1550</v>
      </c>
      <c r="J6050" s="3" t="s">
        <v>120</v>
      </c>
      <c r="K6050" s="2">
        <v>1550</v>
      </c>
      <c r="L6050" s="3"/>
      <c r="M6050" s="3" t="s">
        <v>33</v>
      </c>
      <c r="N6050" s="3" t="s">
        <v>33</v>
      </c>
      <c r="O6050" s="3"/>
      <c r="P6050" s="3"/>
      <c r="Q6050" s="3"/>
      <c r="R6050" s="3">
        <v>0</v>
      </c>
      <c r="S6050" s="3">
        <v>1</v>
      </c>
      <c r="T6050" s="2">
        <v>403</v>
      </c>
      <c r="U6050" s="3">
        <v>90.946906579224233</v>
      </c>
      <c r="V6050" s="3">
        <v>728.11580288939126</v>
      </c>
      <c r="W6050" s="3">
        <v>102.47878793875452</v>
      </c>
      <c r="X6050" s="3">
        <v>347744.94939029816</v>
      </c>
      <c r="Y6050" s="3">
        <v>728.11580288939126</v>
      </c>
      <c r="Z6050" s="3">
        <v>102.47869734305536</v>
      </c>
      <c r="AA6050" s="3">
        <v>347744.94939029816</v>
      </c>
      <c r="AB6050">
        <f t="shared" si="154"/>
        <v>728.11580288939126</v>
      </c>
      <c r="AC6050">
        <f t="shared" si="155"/>
        <v>102.47869734305536</v>
      </c>
    </row>
    <row r="6051" spans="1:29" x14ac:dyDescent="0.25">
      <c r="A6051" s="2">
        <v>6050</v>
      </c>
      <c r="B6051" s="3" t="s">
        <v>414</v>
      </c>
      <c r="C6051" s="3" t="s">
        <v>110</v>
      </c>
      <c r="D6051" s="3" t="s">
        <v>445</v>
      </c>
      <c r="E6051" s="3" t="s">
        <v>446</v>
      </c>
      <c r="F6051" s="3">
        <v>0.36</v>
      </c>
      <c r="G6051" s="3">
        <v>0.48</v>
      </c>
      <c r="H6051" s="3" t="s">
        <v>33</v>
      </c>
      <c r="I6051" s="2">
        <v>1560</v>
      </c>
      <c r="J6051" s="3" t="s">
        <v>148</v>
      </c>
      <c r="K6051" s="2">
        <v>1560</v>
      </c>
      <c r="L6051" s="3"/>
      <c r="M6051" s="3" t="s">
        <v>33</v>
      </c>
      <c r="N6051" s="3" t="s">
        <v>33</v>
      </c>
      <c r="O6051" s="3"/>
      <c r="P6051" s="3"/>
      <c r="Q6051" s="3"/>
      <c r="R6051" s="3">
        <v>0</v>
      </c>
      <c r="S6051" s="3">
        <v>1</v>
      </c>
      <c r="T6051" s="2">
        <v>76</v>
      </c>
      <c r="U6051" s="3">
        <v>32.084134246236978</v>
      </c>
      <c r="V6051" s="3">
        <v>248.33883983529407</v>
      </c>
      <c r="W6051" s="3">
        <v>34.404908482239023</v>
      </c>
      <c r="X6051" s="3">
        <v>122610.0418567872</v>
      </c>
      <c r="Y6051" s="3">
        <v>248.33883983529407</v>
      </c>
      <c r="Z6051" s="3">
        <v>34.404878066805644</v>
      </c>
      <c r="AA6051" s="3">
        <v>122610.0418567872</v>
      </c>
      <c r="AB6051">
        <f t="shared" si="154"/>
        <v>248.33883983529407</v>
      </c>
      <c r="AC6051">
        <f t="shared" si="155"/>
        <v>34.404878066805644</v>
      </c>
    </row>
    <row r="6052" spans="1:29" x14ac:dyDescent="0.25">
      <c r="A6052" s="2">
        <v>6051</v>
      </c>
      <c r="B6052" s="3" t="s">
        <v>414</v>
      </c>
      <c r="C6052" s="3" t="s">
        <v>110</v>
      </c>
      <c r="D6052" s="3" t="s">
        <v>445</v>
      </c>
      <c r="E6052" s="3" t="s">
        <v>446</v>
      </c>
      <c r="F6052" s="3">
        <v>0.36</v>
      </c>
      <c r="G6052" s="3">
        <v>0.48</v>
      </c>
      <c r="H6052" s="3" t="s">
        <v>33</v>
      </c>
      <c r="I6052" s="2">
        <v>1562</v>
      </c>
      <c r="J6052" s="3" t="s">
        <v>314</v>
      </c>
      <c r="K6052" s="2">
        <v>1562</v>
      </c>
      <c r="L6052" s="3"/>
      <c r="M6052" s="3" t="s">
        <v>33</v>
      </c>
      <c r="N6052" s="3" t="s">
        <v>33</v>
      </c>
      <c r="O6052" s="3"/>
      <c r="P6052" s="3"/>
      <c r="Q6052" s="3"/>
      <c r="R6052" s="3">
        <v>0</v>
      </c>
      <c r="S6052" s="3">
        <v>1</v>
      </c>
      <c r="T6052" s="2">
        <v>23</v>
      </c>
      <c r="U6052" s="3">
        <v>1.8030766645919323</v>
      </c>
      <c r="V6052" s="3">
        <v>12.898478843881886</v>
      </c>
      <c r="W6052" s="3">
        <v>1.7815621521820979</v>
      </c>
      <c r="X6052" s="3">
        <v>6522.8021598317073</v>
      </c>
      <c r="Y6052" s="3">
        <v>12.898478843881886</v>
      </c>
      <c r="Z6052" s="3">
        <v>1.781560577203779</v>
      </c>
      <c r="AA6052" s="3">
        <v>6522.8021598317073</v>
      </c>
      <c r="AB6052">
        <f t="shared" si="154"/>
        <v>12.898478843881886</v>
      </c>
      <c r="AC6052">
        <f t="shared" si="155"/>
        <v>1.781560577203779</v>
      </c>
    </row>
    <row r="6053" spans="1:29" x14ac:dyDescent="0.25">
      <c r="A6053" s="2">
        <v>6052</v>
      </c>
      <c r="B6053" s="3" t="s">
        <v>414</v>
      </c>
      <c r="C6053" s="3" t="s">
        <v>110</v>
      </c>
      <c r="D6053" s="3" t="s">
        <v>445</v>
      </c>
      <c r="E6053" s="3" t="s">
        <v>446</v>
      </c>
      <c r="F6053" s="3">
        <v>0.36</v>
      </c>
      <c r="G6053" s="3">
        <v>0.48</v>
      </c>
      <c r="H6053" s="3" t="s">
        <v>33</v>
      </c>
      <c r="I6053" s="2">
        <v>1700</v>
      </c>
      <c r="J6053" s="3" t="s">
        <v>121</v>
      </c>
      <c r="K6053" s="2">
        <v>1700</v>
      </c>
      <c r="L6053" s="3"/>
      <c r="M6053" s="3" t="s">
        <v>33</v>
      </c>
      <c r="N6053" s="3" t="s">
        <v>33</v>
      </c>
      <c r="O6053" s="3"/>
      <c r="P6053" s="3"/>
      <c r="Q6053" s="3"/>
      <c r="R6053" s="3">
        <v>0</v>
      </c>
      <c r="S6053" s="3">
        <v>1</v>
      </c>
      <c r="T6053" s="2">
        <v>249</v>
      </c>
      <c r="U6053" s="3">
        <v>18.826940757279189</v>
      </c>
      <c r="V6053" s="3">
        <v>146.04497837832832</v>
      </c>
      <c r="W6053" s="3">
        <v>20.108663627540722</v>
      </c>
      <c r="X6053" s="3">
        <v>68634.032733572953</v>
      </c>
      <c r="Y6053" s="3">
        <v>146.04497837832832</v>
      </c>
      <c r="Z6053" s="3">
        <v>20.108645850608731</v>
      </c>
      <c r="AA6053" s="3">
        <v>68634.032733572953</v>
      </c>
      <c r="AB6053">
        <f t="shared" si="154"/>
        <v>146.04497837832832</v>
      </c>
      <c r="AC6053">
        <f t="shared" si="155"/>
        <v>20.108645850608731</v>
      </c>
    </row>
    <row r="6054" spans="1:29" x14ac:dyDescent="0.25">
      <c r="A6054" s="2">
        <v>6053</v>
      </c>
      <c r="B6054" s="3" t="s">
        <v>414</v>
      </c>
      <c r="C6054" s="3" t="s">
        <v>110</v>
      </c>
      <c r="D6054" s="3" t="s">
        <v>445</v>
      </c>
      <c r="E6054" s="3" t="s">
        <v>446</v>
      </c>
      <c r="F6054" s="3">
        <v>0.36</v>
      </c>
      <c r="G6054" s="3">
        <v>0.48</v>
      </c>
      <c r="H6054" s="3" t="s">
        <v>33</v>
      </c>
      <c r="I6054" s="2">
        <v>1710</v>
      </c>
      <c r="J6054" s="3" t="s">
        <v>122</v>
      </c>
      <c r="K6054" s="2">
        <v>1710</v>
      </c>
      <c r="L6054" s="3"/>
      <c r="M6054" s="3" t="s">
        <v>33</v>
      </c>
      <c r="N6054" s="3" t="s">
        <v>33</v>
      </c>
      <c r="O6054" s="3"/>
      <c r="P6054" s="3"/>
      <c r="Q6054" s="3"/>
      <c r="R6054" s="3">
        <v>0</v>
      </c>
      <c r="S6054" s="3">
        <v>1</v>
      </c>
      <c r="T6054" s="2">
        <v>251</v>
      </c>
      <c r="U6054" s="3">
        <v>103.61053085435745</v>
      </c>
      <c r="V6054" s="3">
        <v>815.90138929346494</v>
      </c>
      <c r="W6054" s="3">
        <v>111.34669787799658</v>
      </c>
      <c r="X6054" s="3">
        <v>394500.82124233485</v>
      </c>
      <c r="Y6054" s="3">
        <v>815.90138929346494</v>
      </c>
      <c r="Z6054" s="3">
        <v>111.34659944267973</v>
      </c>
      <c r="AA6054" s="3">
        <v>394500.82124233485</v>
      </c>
      <c r="AB6054">
        <f t="shared" si="154"/>
        <v>815.90138929346494</v>
      </c>
      <c r="AC6054">
        <f t="shared" si="155"/>
        <v>111.34659944267973</v>
      </c>
    </row>
    <row r="6055" spans="1:29" x14ac:dyDescent="0.25">
      <c r="A6055" s="2">
        <v>6054</v>
      </c>
      <c r="B6055" s="3" t="s">
        <v>414</v>
      </c>
      <c r="C6055" s="3" t="s">
        <v>110</v>
      </c>
      <c r="D6055" s="3" t="s">
        <v>445</v>
      </c>
      <c r="E6055" s="3" t="s">
        <v>446</v>
      </c>
      <c r="F6055" s="3">
        <v>0.36</v>
      </c>
      <c r="G6055" s="3">
        <v>0.48</v>
      </c>
      <c r="H6055" s="3" t="s">
        <v>33</v>
      </c>
      <c r="I6055" s="2">
        <v>1720</v>
      </c>
      <c r="J6055" s="3" t="s">
        <v>123</v>
      </c>
      <c r="K6055" s="2">
        <v>1720</v>
      </c>
      <c r="L6055" s="3"/>
      <c r="M6055" s="3" t="s">
        <v>33</v>
      </c>
      <c r="N6055" s="3" t="s">
        <v>33</v>
      </c>
      <c r="O6055" s="3"/>
      <c r="P6055" s="3"/>
      <c r="Q6055" s="3"/>
      <c r="R6055" s="3">
        <v>0</v>
      </c>
      <c r="S6055" s="3">
        <v>1</v>
      </c>
      <c r="T6055" s="2">
        <v>378</v>
      </c>
      <c r="U6055" s="3">
        <v>120.35381286873169</v>
      </c>
      <c r="V6055" s="3">
        <v>920.51016331037647</v>
      </c>
      <c r="W6055" s="3">
        <v>125.91251651953333</v>
      </c>
      <c r="X6055" s="3">
        <v>450707.15631546098</v>
      </c>
      <c r="Y6055" s="3">
        <v>920.51016331037647</v>
      </c>
      <c r="Z6055" s="3">
        <v>125.91240520740008</v>
      </c>
      <c r="AA6055" s="3">
        <v>450707.15631546098</v>
      </c>
      <c r="AB6055">
        <f t="shared" si="154"/>
        <v>920.51016331037647</v>
      </c>
      <c r="AC6055">
        <f t="shared" si="155"/>
        <v>125.91240520740008</v>
      </c>
    </row>
    <row r="6056" spans="1:29" x14ac:dyDescent="0.25">
      <c r="A6056" s="2">
        <v>6055</v>
      </c>
      <c r="B6056" s="3" t="s">
        <v>414</v>
      </c>
      <c r="C6056" s="3" t="s">
        <v>110</v>
      </c>
      <c r="D6056" s="3" t="s">
        <v>445</v>
      </c>
      <c r="E6056" s="3" t="s">
        <v>446</v>
      </c>
      <c r="F6056" s="3">
        <v>0.36</v>
      </c>
      <c r="G6056" s="3">
        <v>0.48</v>
      </c>
      <c r="H6056" s="3" t="s">
        <v>33</v>
      </c>
      <c r="I6056" s="2">
        <v>1740</v>
      </c>
      <c r="J6056" s="3" t="s">
        <v>124</v>
      </c>
      <c r="K6056" s="2">
        <v>1740</v>
      </c>
      <c r="L6056" s="3"/>
      <c r="M6056" s="3" t="s">
        <v>33</v>
      </c>
      <c r="N6056" s="3" t="s">
        <v>33</v>
      </c>
      <c r="O6056" s="3"/>
      <c r="P6056" s="3"/>
      <c r="Q6056" s="3"/>
      <c r="R6056" s="3">
        <v>0</v>
      </c>
      <c r="S6056" s="3">
        <v>1</v>
      </c>
      <c r="T6056" s="2">
        <v>18</v>
      </c>
      <c r="U6056" s="3">
        <v>5.11566572278854</v>
      </c>
      <c r="V6056" s="3">
        <v>41.338590386796909</v>
      </c>
      <c r="W6056" s="3">
        <v>5.6239160018673058</v>
      </c>
      <c r="X6056" s="3">
        <v>19775.304883287961</v>
      </c>
      <c r="Y6056" s="3">
        <v>41.338590386796909</v>
      </c>
      <c r="Z6056" s="3">
        <v>5.6239110300813007</v>
      </c>
      <c r="AA6056" s="3">
        <v>19775.304883287961</v>
      </c>
      <c r="AB6056">
        <f t="shared" si="154"/>
        <v>41.338590386796909</v>
      </c>
      <c r="AC6056">
        <f t="shared" si="155"/>
        <v>5.6239110300813007</v>
      </c>
    </row>
    <row r="6057" spans="1:29" x14ac:dyDescent="0.25">
      <c r="A6057" s="2">
        <v>6056</v>
      </c>
      <c r="B6057" s="3" t="s">
        <v>414</v>
      </c>
      <c r="C6057" s="3" t="s">
        <v>110</v>
      </c>
      <c r="D6057" s="3" t="s">
        <v>445</v>
      </c>
      <c r="E6057" s="3" t="s">
        <v>446</v>
      </c>
      <c r="F6057" s="3">
        <v>0.36</v>
      </c>
      <c r="G6057" s="3">
        <v>0.48</v>
      </c>
      <c r="H6057" s="3" t="s">
        <v>33</v>
      </c>
      <c r="I6057" s="2">
        <v>1750</v>
      </c>
      <c r="J6057" s="3" t="s">
        <v>51</v>
      </c>
      <c r="K6057" s="2">
        <v>1750</v>
      </c>
      <c r="L6057" s="3"/>
      <c r="M6057" s="3" t="s">
        <v>33</v>
      </c>
      <c r="N6057" s="3" t="s">
        <v>33</v>
      </c>
      <c r="O6057" s="3"/>
      <c r="P6057" s="3"/>
      <c r="Q6057" s="3"/>
      <c r="R6057" s="3">
        <v>0</v>
      </c>
      <c r="S6057" s="3">
        <v>1</v>
      </c>
      <c r="T6057" s="2">
        <v>279</v>
      </c>
      <c r="U6057" s="3">
        <v>74.812724218365162</v>
      </c>
      <c r="V6057" s="3">
        <v>558.4366623226947</v>
      </c>
      <c r="W6057" s="3">
        <v>76.588888709281164</v>
      </c>
      <c r="X6057" s="3">
        <v>274170.75104573584</v>
      </c>
      <c r="Y6057" s="3">
        <v>558.4366623226947</v>
      </c>
      <c r="Z6057" s="3">
        <v>76.588821001377184</v>
      </c>
      <c r="AA6057" s="3">
        <v>274170.75104573584</v>
      </c>
      <c r="AB6057">
        <f t="shared" si="154"/>
        <v>558.4366623226947</v>
      </c>
      <c r="AC6057">
        <f t="shared" si="155"/>
        <v>76.588821001377184</v>
      </c>
    </row>
    <row r="6058" spans="1:29" x14ac:dyDescent="0.25">
      <c r="A6058" s="2">
        <v>6057</v>
      </c>
      <c r="B6058" s="3" t="s">
        <v>414</v>
      </c>
      <c r="C6058" s="3" t="s">
        <v>110</v>
      </c>
      <c r="D6058" s="3" t="s">
        <v>445</v>
      </c>
      <c r="E6058" s="3" t="s">
        <v>446</v>
      </c>
      <c r="F6058" s="3">
        <v>0.36</v>
      </c>
      <c r="G6058" s="3">
        <v>0.48</v>
      </c>
      <c r="H6058" s="3" t="s">
        <v>33</v>
      </c>
      <c r="I6058" s="2">
        <v>1780</v>
      </c>
      <c r="J6058" s="3" t="s">
        <v>125</v>
      </c>
      <c r="K6058" s="2">
        <v>1780</v>
      </c>
      <c r="L6058" s="3"/>
      <c r="M6058" s="3" t="s">
        <v>33</v>
      </c>
      <c r="N6058" s="3" t="s">
        <v>33</v>
      </c>
      <c r="O6058" s="3"/>
      <c r="P6058" s="3"/>
      <c r="Q6058" s="3"/>
      <c r="R6058" s="3">
        <v>0</v>
      </c>
      <c r="S6058" s="3">
        <v>1</v>
      </c>
      <c r="T6058" s="2">
        <v>18</v>
      </c>
      <c r="U6058" s="3">
        <v>3.5452998902926911</v>
      </c>
      <c r="V6058" s="3">
        <v>28.91708712161531</v>
      </c>
      <c r="W6058" s="3">
        <v>3.9110041419642898</v>
      </c>
      <c r="X6058" s="3">
        <v>13281.020091948705</v>
      </c>
      <c r="Y6058" s="3">
        <v>28.91708712161531</v>
      </c>
      <c r="Z6058" s="3">
        <v>3.9110006844667686</v>
      </c>
      <c r="AA6058" s="3">
        <v>13281.020091948705</v>
      </c>
      <c r="AB6058">
        <f t="shared" si="154"/>
        <v>28.91708712161531</v>
      </c>
      <c r="AC6058">
        <f t="shared" si="155"/>
        <v>3.9110006844667686</v>
      </c>
    </row>
    <row r="6059" spans="1:29" x14ac:dyDescent="0.25">
      <c r="A6059" s="2">
        <v>6058</v>
      </c>
      <c r="B6059" s="3" t="s">
        <v>414</v>
      </c>
      <c r="C6059" s="3" t="s">
        <v>110</v>
      </c>
      <c r="D6059" s="3" t="s">
        <v>445</v>
      </c>
      <c r="E6059" s="3" t="s">
        <v>446</v>
      </c>
      <c r="F6059" s="3">
        <v>0.36</v>
      </c>
      <c r="G6059" s="3">
        <v>0.48</v>
      </c>
      <c r="H6059" s="3" t="s">
        <v>33</v>
      </c>
      <c r="I6059" s="2">
        <v>1810</v>
      </c>
      <c r="J6059" s="3" t="s">
        <v>241</v>
      </c>
      <c r="K6059" s="2">
        <v>1810</v>
      </c>
      <c r="L6059" s="3"/>
      <c r="M6059" s="3" t="s">
        <v>33</v>
      </c>
      <c r="N6059" s="3" t="s">
        <v>33</v>
      </c>
      <c r="O6059" s="3"/>
      <c r="P6059" s="3"/>
      <c r="Q6059" s="3"/>
      <c r="R6059" s="3">
        <v>0</v>
      </c>
      <c r="S6059" s="3">
        <v>1</v>
      </c>
      <c r="T6059" s="2">
        <v>8</v>
      </c>
      <c r="U6059" s="3">
        <v>0.26745919998632567</v>
      </c>
      <c r="V6059" s="3">
        <v>0.80444680935923429</v>
      </c>
      <c r="W6059" s="3">
        <v>0.10531914531309584</v>
      </c>
      <c r="X6059" s="3">
        <v>369.23147887357749</v>
      </c>
      <c r="Y6059" s="3">
        <v>0.80444680935923429</v>
      </c>
      <c r="Z6059" s="3">
        <v>0.10531905220639737</v>
      </c>
      <c r="AA6059" s="3">
        <v>369.23147887357749</v>
      </c>
      <c r="AB6059">
        <f t="shared" si="154"/>
        <v>0.80444680935923429</v>
      </c>
      <c r="AC6059">
        <f t="shared" si="155"/>
        <v>0.10531905220639737</v>
      </c>
    </row>
    <row r="6060" spans="1:29" x14ac:dyDescent="0.25">
      <c r="A6060" s="2">
        <v>6059</v>
      </c>
      <c r="B6060" s="3" t="s">
        <v>414</v>
      </c>
      <c r="C6060" s="3" t="s">
        <v>110</v>
      </c>
      <c r="D6060" s="3" t="s">
        <v>445</v>
      </c>
      <c r="E6060" s="3" t="s">
        <v>446</v>
      </c>
      <c r="F6060" s="3">
        <v>0.36</v>
      </c>
      <c r="G6060" s="3">
        <v>0.48</v>
      </c>
      <c r="H6060" s="3" t="s">
        <v>33</v>
      </c>
      <c r="I6060" s="2">
        <v>1820</v>
      </c>
      <c r="J6060" s="3" t="s">
        <v>52</v>
      </c>
      <c r="K6060" s="2">
        <v>1820</v>
      </c>
      <c r="L6060" s="3"/>
      <c r="M6060" s="3" t="s">
        <v>33</v>
      </c>
      <c r="N6060" s="3" t="s">
        <v>33</v>
      </c>
      <c r="O6060" s="3"/>
      <c r="P6060" s="3"/>
      <c r="Q6060" s="3"/>
      <c r="R6060" s="3">
        <v>0</v>
      </c>
      <c r="S6060" s="3">
        <v>1</v>
      </c>
      <c r="T6060" s="2">
        <v>1069</v>
      </c>
      <c r="U6060" s="3">
        <v>345.88163738432456</v>
      </c>
      <c r="V6060" s="3">
        <v>2292.3523613538541</v>
      </c>
      <c r="W6060" s="3">
        <v>325.50536330274258</v>
      </c>
      <c r="X6060" s="3">
        <v>1190500.1416825552</v>
      </c>
      <c r="Y6060" s="3">
        <v>2292.3523613538541</v>
      </c>
      <c r="Z6060" s="3">
        <v>325.50507554186379</v>
      </c>
      <c r="AA6060" s="3">
        <v>1190500.1416825552</v>
      </c>
      <c r="AB6060">
        <f t="shared" si="154"/>
        <v>2292.3523613538541</v>
      </c>
      <c r="AC6060">
        <f t="shared" si="155"/>
        <v>325.50507554186379</v>
      </c>
    </row>
    <row r="6061" spans="1:29" x14ac:dyDescent="0.25">
      <c r="A6061" s="2">
        <v>6060</v>
      </c>
      <c r="B6061" s="3" t="s">
        <v>414</v>
      </c>
      <c r="C6061" s="3" t="s">
        <v>110</v>
      </c>
      <c r="D6061" s="3" t="s">
        <v>445</v>
      </c>
      <c r="E6061" s="3" t="s">
        <v>446</v>
      </c>
      <c r="F6061" s="3">
        <v>0.36</v>
      </c>
      <c r="G6061" s="3">
        <v>0.48</v>
      </c>
      <c r="H6061" s="3" t="s">
        <v>33</v>
      </c>
      <c r="I6061" s="2">
        <v>1840</v>
      </c>
      <c r="J6061" s="3" t="s">
        <v>137</v>
      </c>
      <c r="K6061" s="2">
        <v>1840</v>
      </c>
      <c r="L6061" s="3"/>
      <c r="M6061" s="3" t="s">
        <v>33</v>
      </c>
      <c r="N6061" s="3" t="s">
        <v>33</v>
      </c>
      <c r="O6061" s="3"/>
      <c r="P6061" s="3"/>
      <c r="Q6061" s="3"/>
      <c r="R6061" s="3">
        <v>0</v>
      </c>
      <c r="S6061" s="3">
        <v>1</v>
      </c>
      <c r="T6061" s="2">
        <v>41</v>
      </c>
      <c r="U6061" s="3">
        <v>5.6136950500059193</v>
      </c>
      <c r="V6061" s="3">
        <v>42.183397186434327</v>
      </c>
      <c r="W6061" s="3">
        <v>5.93624962747454</v>
      </c>
      <c r="X6061" s="3">
        <v>19100.013014555963</v>
      </c>
      <c r="Y6061" s="3">
        <v>42.183397186434327</v>
      </c>
      <c r="Z6061" s="3">
        <v>5.9362443795720443</v>
      </c>
      <c r="AA6061" s="3">
        <v>19100.013014555963</v>
      </c>
      <c r="AB6061">
        <f t="shared" si="154"/>
        <v>42.183397186434327</v>
      </c>
      <c r="AC6061">
        <f t="shared" si="155"/>
        <v>5.9362443795720443</v>
      </c>
    </row>
    <row r="6062" spans="1:29" x14ac:dyDescent="0.25">
      <c r="A6062" s="2">
        <v>6061</v>
      </c>
      <c r="B6062" s="3" t="s">
        <v>414</v>
      </c>
      <c r="C6062" s="3" t="s">
        <v>110</v>
      </c>
      <c r="D6062" s="3" t="s">
        <v>445</v>
      </c>
      <c r="E6062" s="3" t="s">
        <v>446</v>
      </c>
      <c r="F6062" s="3">
        <v>0.36</v>
      </c>
      <c r="G6062" s="3">
        <v>0.48</v>
      </c>
      <c r="H6062" s="3" t="s">
        <v>33</v>
      </c>
      <c r="I6062" s="2">
        <v>1850</v>
      </c>
      <c r="J6062" s="3" t="s">
        <v>53</v>
      </c>
      <c r="K6062" s="2">
        <v>1850</v>
      </c>
      <c r="L6062" s="3"/>
      <c r="M6062" s="3" t="s">
        <v>33</v>
      </c>
      <c r="N6062" s="3" t="s">
        <v>33</v>
      </c>
      <c r="O6062" s="3"/>
      <c r="P6062" s="3"/>
      <c r="Q6062" s="3"/>
      <c r="R6062" s="3">
        <v>0</v>
      </c>
      <c r="S6062" s="3">
        <v>1</v>
      </c>
      <c r="T6062" s="2">
        <v>12</v>
      </c>
      <c r="U6062" s="3">
        <v>0.53162824839312361</v>
      </c>
      <c r="V6062" s="3">
        <v>3.3361298431224258</v>
      </c>
      <c r="W6062" s="3">
        <v>0.5107268528904827</v>
      </c>
      <c r="X6062" s="3">
        <v>1414.8649947006165</v>
      </c>
      <c r="Y6062" s="3">
        <v>3.3361298431224258</v>
      </c>
      <c r="Z6062" s="3">
        <v>0.51072640138576297</v>
      </c>
      <c r="AA6062" s="3">
        <v>1414.8649947006165</v>
      </c>
      <c r="AB6062">
        <f t="shared" si="154"/>
        <v>3.3361298431224258</v>
      </c>
      <c r="AC6062">
        <f t="shared" si="155"/>
        <v>0.51072640138576297</v>
      </c>
    </row>
    <row r="6063" spans="1:29" x14ac:dyDescent="0.25">
      <c r="A6063" s="2">
        <v>6062</v>
      </c>
      <c r="B6063" s="3" t="s">
        <v>414</v>
      </c>
      <c r="C6063" s="3" t="s">
        <v>110</v>
      </c>
      <c r="D6063" s="3" t="s">
        <v>445</v>
      </c>
      <c r="E6063" s="3" t="s">
        <v>446</v>
      </c>
      <c r="F6063" s="3">
        <v>0.36</v>
      </c>
      <c r="G6063" s="3">
        <v>0.48</v>
      </c>
      <c r="H6063" s="3" t="s">
        <v>33</v>
      </c>
      <c r="I6063" s="2">
        <v>1860</v>
      </c>
      <c r="J6063" s="3" t="s">
        <v>126</v>
      </c>
      <c r="K6063" s="2">
        <v>1860</v>
      </c>
      <c r="L6063" s="3"/>
      <c r="M6063" s="3" t="s">
        <v>33</v>
      </c>
      <c r="N6063" s="3" t="s">
        <v>33</v>
      </c>
      <c r="O6063" s="3"/>
      <c r="P6063" s="3"/>
      <c r="Q6063" s="3"/>
      <c r="R6063" s="3">
        <v>0</v>
      </c>
      <c r="S6063" s="3">
        <v>1</v>
      </c>
      <c r="T6063" s="2">
        <v>57</v>
      </c>
      <c r="U6063" s="3">
        <v>6.9756682607803491</v>
      </c>
      <c r="V6063" s="3">
        <v>50.329197074749061</v>
      </c>
      <c r="W6063" s="3">
        <v>7.133849897825999</v>
      </c>
      <c r="X6063" s="3">
        <v>25158.709950573833</v>
      </c>
      <c r="Y6063" s="3">
        <v>50.329197074749061</v>
      </c>
      <c r="Z6063" s="3">
        <v>7.1338435911928668</v>
      </c>
      <c r="AA6063" s="3">
        <v>25158.709950573833</v>
      </c>
      <c r="AB6063">
        <f t="shared" si="154"/>
        <v>50.329197074749061</v>
      </c>
      <c r="AC6063">
        <f t="shared" si="155"/>
        <v>7.1338435911928668</v>
      </c>
    </row>
    <row r="6064" spans="1:29" x14ac:dyDescent="0.25">
      <c r="A6064" s="2">
        <v>6063</v>
      </c>
      <c r="B6064" s="3" t="s">
        <v>414</v>
      </c>
      <c r="C6064" s="3" t="s">
        <v>110</v>
      </c>
      <c r="D6064" s="3" t="s">
        <v>445</v>
      </c>
      <c r="E6064" s="3" t="s">
        <v>446</v>
      </c>
      <c r="F6064" s="3">
        <v>0.36</v>
      </c>
      <c r="G6064" s="3">
        <v>0.48</v>
      </c>
      <c r="H6064" s="3" t="s">
        <v>33</v>
      </c>
      <c r="I6064" s="2">
        <v>1890</v>
      </c>
      <c r="J6064" s="3" t="s">
        <v>66</v>
      </c>
      <c r="K6064" s="2">
        <v>1890</v>
      </c>
      <c r="L6064" s="3"/>
      <c r="M6064" s="3" t="s">
        <v>33</v>
      </c>
      <c r="N6064" s="3" t="s">
        <v>33</v>
      </c>
      <c r="O6064" s="3"/>
      <c r="P6064" s="3"/>
      <c r="Q6064" s="3"/>
      <c r="R6064" s="3">
        <v>0</v>
      </c>
      <c r="S6064" s="3">
        <v>1</v>
      </c>
      <c r="T6064" s="2">
        <v>40</v>
      </c>
      <c r="U6064" s="3">
        <v>13.574017073318831</v>
      </c>
      <c r="V6064" s="3">
        <v>106.76194284089722</v>
      </c>
      <c r="W6064" s="3">
        <v>14.589708905692646</v>
      </c>
      <c r="X6064" s="3">
        <v>51455.076636092606</v>
      </c>
      <c r="Y6064" s="3">
        <v>106.76194284089722</v>
      </c>
      <c r="Z6064" s="3">
        <v>14.589696007756332</v>
      </c>
      <c r="AA6064" s="3">
        <v>51455.076636092606</v>
      </c>
      <c r="AB6064">
        <f t="shared" si="154"/>
        <v>106.76194284089722</v>
      </c>
      <c r="AC6064">
        <f t="shared" si="155"/>
        <v>14.589696007756332</v>
      </c>
    </row>
    <row r="6065" spans="1:29" x14ac:dyDescent="0.25">
      <c r="A6065" s="2">
        <v>6064</v>
      </c>
      <c r="B6065" s="3" t="s">
        <v>414</v>
      </c>
      <c r="C6065" s="3" t="s">
        <v>110</v>
      </c>
      <c r="D6065" s="3" t="s">
        <v>445</v>
      </c>
      <c r="E6065" s="3" t="s">
        <v>446</v>
      </c>
      <c r="F6065" s="3">
        <v>0.36</v>
      </c>
      <c r="G6065" s="3">
        <v>0.48</v>
      </c>
      <c r="H6065" s="3" t="s">
        <v>33</v>
      </c>
      <c r="I6065" s="2">
        <v>3300</v>
      </c>
      <c r="J6065" s="3" t="s">
        <v>39</v>
      </c>
      <c r="K6065" s="2">
        <v>1000</v>
      </c>
      <c r="L6065" s="3"/>
      <c r="M6065" s="3" t="s">
        <v>33</v>
      </c>
      <c r="N6065" s="3" t="s">
        <v>33</v>
      </c>
      <c r="O6065" s="3"/>
      <c r="P6065" s="3" t="s">
        <v>76</v>
      </c>
      <c r="Q6065" s="3"/>
      <c r="R6065" s="3">
        <v>0</v>
      </c>
      <c r="S6065" s="3">
        <v>1</v>
      </c>
      <c r="T6065" s="2">
        <v>90</v>
      </c>
      <c r="U6065" s="3">
        <v>22.910082835650787</v>
      </c>
      <c r="V6065" s="3">
        <v>147.18295605369343</v>
      </c>
      <c r="W6065" s="3">
        <v>19.0069066720629</v>
      </c>
      <c r="X6065" s="3">
        <v>71889.384814366917</v>
      </c>
      <c r="Y6065" s="3">
        <v>147.18295605369343</v>
      </c>
      <c r="Z6065" s="3">
        <v>19.006889869131911</v>
      </c>
      <c r="AA6065" s="3">
        <v>71889.384814366917</v>
      </c>
      <c r="AB6065">
        <f t="shared" si="154"/>
        <v>147.18295605369343</v>
      </c>
      <c r="AC6065">
        <f t="shared" si="155"/>
        <v>19.006889869131911</v>
      </c>
    </row>
    <row r="6066" spans="1:29" x14ac:dyDescent="0.25">
      <c r="A6066" s="2">
        <v>6065</v>
      </c>
      <c r="B6066" s="3" t="s">
        <v>414</v>
      </c>
      <c r="C6066" s="3" t="s">
        <v>110</v>
      </c>
      <c r="D6066" s="3" t="s">
        <v>445</v>
      </c>
      <c r="E6066" s="3" t="s">
        <v>446</v>
      </c>
      <c r="F6066" s="3">
        <v>0.36</v>
      </c>
      <c r="G6066" s="3">
        <v>0.48</v>
      </c>
      <c r="H6066" s="3" t="s">
        <v>33</v>
      </c>
      <c r="I6066" s="2">
        <v>7400</v>
      </c>
      <c r="J6066" s="3" t="s">
        <v>127</v>
      </c>
      <c r="K6066" s="2">
        <v>7400</v>
      </c>
      <c r="L6066" s="3"/>
      <c r="M6066" s="3" t="s">
        <v>33</v>
      </c>
      <c r="N6066" s="3" t="s">
        <v>33</v>
      </c>
      <c r="O6066" s="3"/>
      <c r="P6066" s="3"/>
      <c r="Q6066" s="3"/>
      <c r="R6066" s="3">
        <v>0</v>
      </c>
      <c r="S6066" s="3">
        <v>1</v>
      </c>
      <c r="T6066" s="2">
        <v>53</v>
      </c>
      <c r="U6066" s="3">
        <v>14.501552581446672</v>
      </c>
      <c r="V6066" s="3">
        <v>93.12489029782418</v>
      </c>
      <c r="W6066" s="3">
        <v>12.648381139797268</v>
      </c>
      <c r="X6066" s="3">
        <v>44338.810124428113</v>
      </c>
      <c r="Y6066" s="3">
        <v>93.12489029782418</v>
      </c>
      <c r="Z6066" s="3">
        <v>12.648369958079003</v>
      </c>
      <c r="AA6066" s="3">
        <v>44338.810124428113</v>
      </c>
      <c r="AB6066">
        <f t="shared" si="154"/>
        <v>93.12489029782418</v>
      </c>
      <c r="AC6066">
        <f t="shared" si="155"/>
        <v>12.648369958079003</v>
      </c>
    </row>
    <row r="6067" spans="1:29" x14ac:dyDescent="0.25">
      <c r="A6067" s="2">
        <v>6066</v>
      </c>
      <c r="B6067" s="3" t="s">
        <v>414</v>
      </c>
      <c r="C6067" s="3" t="s">
        <v>110</v>
      </c>
      <c r="D6067" s="3" t="s">
        <v>445</v>
      </c>
      <c r="E6067" s="3" t="s">
        <v>446</v>
      </c>
      <c r="F6067" s="3">
        <v>0.36</v>
      </c>
      <c r="G6067" s="3">
        <v>0.48</v>
      </c>
      <c r="H6067" s="3" t="s">
        <v>33</v>
      </c>
      <c r="I6067" s="2">
        <v>7410</v>
      </c>
      <c r="J6067" s="3" t="s">
        <v>150</v>
      </c>
      <c r="K6067" s="2">
        <v>7410</v>
      </c>
      <c r="L6067" s="3"/>
      <c r="M6067" s="3" t="s">
        <v>33</v>
      </c>
      <c r="N6067" s="3" t="s">
        <v>33</v>
      </c>
      <c r="O6067" s="3"/>
      <c r="P6067" s="3"/>
      <c r="Q6067" s="3"/>
      <c r="R6067" s="3">
        <v>0</v>
      </c>
      <c r="S6067" s="3">
        <v>1</v>
      </c>
      <c r="T6067" s="2">
        <v>41</v>
      </c>
      <c r="U6067" s="3">
        <v>10.371973775079363</v>
      </c>
      <c r="V6067" s="3">
        <v>58.622185132037558</v>
      </c>
      <c r="W6067" s="3">
        <v>7.6680089362157258</v>
      </c>
      <c r="X6067" s="3">
        <v>30406.050581404677</v>
      </c>
      <c r="Y6067" s="3">
        <v>58.622185132037558</v>
      </c>
      <c r="Z6067" s="3">
        <v>7.6680021573627943</v>
      </c>
      <c r="AA6067" s="3">
        <v>30406.050581404677</v>
      </c>
      <c r="AB6067">
        <f t="shared" si="154"/>
        <v>58.622185132037558</v>
      </c>
      <c r="AC6067">
        <f t="shared" si="155"/>
        <v>7.6680021573627943</v>
      </c>
    </row>
    <row r="6068" spans="1:29" x14ac:dyDescent="0.25">
      <c r="A6068" s="2">
        <v>6067</v>
      </c>
      <c r="B6068" s="3" t="s">
        <v>414</v>
      </c>
      <c r="C6068" s="3" t="s">
        <v>110</v>
      </c>
      <c r="D6068" s="3" t="s">
        <v>445</v>
      </c>
      <c r="E6068" s="3" t="s">
        <v>446</v>
      </c>
      <c r="F6068" s="3">
        <v>0.36</v>
      </c>
      <c r="G6068" s="3">
        <v>0.48</v>
      </c>
      <c r="H6068" s="3" t="s">
        <v>33</v>
      </c>
      <c r="I6068" s="2">
        <v>8110</v>
      </c>
      <c r="J6068" s="3" t="s">
        <v>128</v>
      </c>
      <c r="K6068" s="2">
        <v>8110</v>
      </c>
      <c r="L6068" s="3"/>
      <c r="M6068" s="3" t="s">
        <v>33</v>
      </c>
      <c r="N6068" s="3" t="s">
        <v>33</v>
      </c>
      <c r="O6068" s="3"/>
      <c r="P6068" s="3"/>
      <c r="Q6068" s="3"/>
      <c r="R6068" s="3">
        <v>0</v>
      </c>
      <c r="S6068" s="3">
        <v>1</v>
      </c>
      <c r="T6068" s="2">
        <v>81</v>
      </c>
      <c r="U6068" s="3">
        <v>20.396623335438886</v>
      </c>
      <c r="V6068" s="3">
        <v>156.90931222966506</v>
      </c>
      <c r="W6068" s="3">
        <v>21.360083313481177</v>
      </c>
      <c r="X6068" s="3">
        <v>80435.483028959192</v>
      </c>
      <c r="Y6068" s="3">
        <v>156.90931222966506</v>
      </c>
      <c r="Z6068" s="3">
        <v>21.360064430239849</v>
      </c>
      <c r="AA6068" s="3">
        <v>80435.483028959192</v>
      </c>
      <c r="AB6068">
        <f t="shared" si="154"/>
        <v>156.90931222966506</v>
      </c>
      <c r="AC6068">
        <f t="shared" si="155"/>
        <v>21.360064430239849</v>
      </c>
    </row>
    <row r="6069" spans="1:29" x14ac:dyDescent="0.25">
      <c r="A6069" s="2">
        <v>6068</v>
      </c>
      <c r="B6069" s="3" t="s">
        <v>414</v>
      </c>
      <c r="C6069" s="3" t="s">
        <v>110</v>
      </c>
      <c r="D6069" s="3" t="s">
        <v>445</v>
      </c>
      <c r="E6069" s="3" t="s">
        <v>446</v>
      </c>
      <c r="F6069" s="3">
        <v>0.36</v>
      </c>
      <c r="G6069" s="3">
        <v>0.48</v>
      </c>
      <c r="H6069" s="3" t="s">
        <v>33</v>
      </c>
      <c r="I6069" s="2">
        <v>8120</v>
      </c>
      <c r="J6069" s="3" t="s">
        <v>56</v>
      </c>
      <c r="K6069" s="2">
        <v>8120</v>
      </c>
      <c r="L6069" s="3"/>
      <c r="M6069" s="3" t="s">
        <v>33</v>
      </c>
      <c r="N6069" s="3" t="s">
        <v>33</v>
      </c>
      <c r="O6069" s="3"/>
      <c r="P6069" s="3"/>
      <c r="Q6069" s="3"/>
      <c r="R6069" s="3">
        <v>0</v>
      </c>
      <c r="S6069" s="3">
        <v>1</v>
      </c>
      <c r="T6069" s="2">
        <v>396</v>
      </c>
      <c r="U6069" s="3">
        <v>56.966338174615181</v>
      </c>
      <c r="V6069" s="3">
        <v>395.5927523764812</v>
      </c>
      <c r="W6069" s="3">
        <v>52.707393757631209</v>
      </c>
      <c r="X6069" s="3">
        <v>186895.36821193516</v>
      </c>
      <c r="Y6069" s="3">
        <v>395.5927523764812</v>
      </c>
      <c r="Z6069" s="3">
        <v>52.707347162005988</v>
      </c>
      <c r="AA6069" s="3">
        <v>186895.36821193516</v>
      </c>
      <c r="AB6069">
        <f t="shared" si="154"/>
        <v>395.5927523764812</v>
      </c>
      <c r="AC6069">
        <f t="shared" si="155"/>
        <v>52.707347162005988</v>
      </c>
    </row>
    <row r="6070" spans="1:29" x14ac:dyDescent="0.25">
      <c r="A6070" s="2">
        <v>6069</v>
      </c>
      <c r="B6070" s="3" t="s">
        <v>414</v>
      </c>
      <c r="C6070" s="3" t="s">
        <v>110</v>
      </c>
      <c r="D6070" s="3" t="s">
        <v>445</v>
      </c>
      <c r="E6070" s="3" t="s">
        <v>446</v>
      </c>
      <c r="F6070" s="3">
        <v>0.36</v>
      </c>
      <c r="G6070" s="3">
        <v>0.48</v>
      </c>
      <c r="H6070" s="3" t="s">
        <v>33</v>
      </c>
      <c r="I6070" s="2">
        <v>8140</v>
      </c>
      <c r="J6070" s="3" t="s">
        <v>57</v>
      </c>
      <c r="K6070" s="2">
        <v>8140</v>
      </c>
      <c r="L6070" s="3"/>
      <c r="M6070" s="3" t="s">
        <v>33</v>
      </c>
      <c r="N6070" s="3" t="s">
        <v>33</v>
      </c>
      <c r="O6070" s="3"/>
      <c r="P6070" s="3"/>
      <c r="Q6070" s="3"/>
      <c r="R6070" s="3">
        <v>0</v>
      </c>
      <c r="S6070" s="3">
        <v>1</v>
      </c>
      <c r="T6070" s="2">
        <v>714</v>
      </c>
      <c r="U6070" s="3">
        <v>101.95238044025527</v>
      </c>
      <c r="V6070" s="3">
        <v>851.35242364269868</v>
      </c>
      <c r="W6070" s="3">
        <v>114.02246201152586</v>
      </c>
      <c r="X6070" s="3">
        <v>372689.45762181305</v>
      </c>
      <c r="Y6070" s="3">
        <v>851.35242364269868</v>
      </c>
      <c r="Z6070" s="3">
        <v>114.02236121071724</v>
      </c>
      <c r="AA6070" s="3">
        <v>372689.45762181305</v>
      </c>
      <c r="AB6070">
        <f t="shared" si="154"/>
        <v>851.35242364269868</v>
      </c>
      <c r="AC6070">
        <f t="shared" si="155"/>
        <v>114.02236121071724</v>
      </c>
    </row>
    <row r="6071" spans="1:29" x14ac:dyDescent="0.25">
      <c r="A6071" s="2">
        <v>6070</v>
      </c>
      <c r="B6071" s="3" t="s">
        <v>414</v>
      </c>
      <c r="C6071" s="3" t="s">
        <v>110</v>
      </c>
      <c r="D6071" s="3" t="s">
        <v>445</v>
      </c>
      <c r="E6071" s="3" t="s">
        <v>446</v>
      </c>
      <c r="F6071" s="3">
        <v>0.36</v>
      </c>
      <c r="G6071" s="3">
        <v>0.48</v>
      </c>
      <c r="H6071" s="3" t="s">
        <v>33</v>
      </c>
      <c r="I6071" s="2">
        <v>8200</v>
      </c>
      <c r="J6071" s="3" t="s">
        <v>107</v>
      </c>
      <c r="K6071" s="2">
        <v>8200</v>
      </c>
      <c r="L6071" s="3"/>
      <c r="M6071" s="3" t="s">
        <v>33</v>
      </c>
      <c r="N6071" s="3" t="s">
        <v>33</v>
      </c>
      <c r="O6071" s="3"/>
      <c r="P6071" s="3"/>
      <c r="Q6071" s="3"/>
      <c r="R6071" s="3">
        <v>0</v>
      </c>
      <c r="S6071" s="3">
        <v>1</v>
      </c>
      <c r="T6071" s="2">
        <v>11</v>
      </c>
      <c r="U6071" s="3">
        <v>1.4386875923794336</v>
      </c>
      <c r="V6071" s="3">
        <v>7.8089824915122019</v>
      </c>
      <c r="W6071" s="3">
        <v>1.1143266061541732</v>
      </c>
      <c r="X6071" s="3">
        <v>4365.1588751063573</v>
      </c>
      <c r="Y6071" s="3">
        <v>7.8089824915122019</v>
      </c>
      <c r="Z6071" s="3">
        <v>1.1143256210410546</v>
      </c>
      <c r="AA6071" s="3">
        <v>4365.1588751063573</v>
      </c>
      <c r="AB6071">
        <f t="shared" si="154"/>
        <v>7.8089824915122019</v>
      </c>
      <c r="AC6071">
        <f t="shared" si="155"/>
        <v>1.1143256210410546</v>
      </c>
    </row>
    <row r="6072" spans="1:29" x14ac:dyDescent="0.25">
      <c r="A6072" s="2">
        <v>6071</v>
      </c>
      <c r="B6072" s="3" t="s">
        <v>414</v>
      </c>
      <c r="C6072" s="3" t="s">
        <v>110</v>
      </c>
      <c r="D6072" s="3" t="s">
        <v>445</v>
      </c>
      <c r="E6072" s="3" t="s">
        <v>446</v>
      </c>
      <c r="F6072" s="3">
        <v>0.36</v>
      </c>
      <c r="G6072" s="3">
        <v>0.48</v>
      </c>
      <c r="H6072" s="3" t="s">
        <v>33</v>
      </c>
      <c r="I6072" s="2">
        <v>8220</v>
      </c>
      <c r="J6072" s="3" t="s">
        <v>138</v>
      </c>
      <c r="K6072" s="2">
        <v>8220</v>
      </c>
      <c r="L6072" s="3"/>
      <c r="M6072" s="3" t="s">
        <v>33</v>
      </c>
      <c r="N6072" s="3" t="s">
        <v>33</v>
      </c>
      <c r="O6072" s="3"/>
      <c r="P6072" s="3"/>
      <c r="Q6072" s="3"/>
      <c r="R6072" s="3">
        <v>0</v>
      </c>
      <c r="S6072" s="3">
        <v>1</v>
      </c>
      <c r="T6072" s="2">
        <v>39</v>
      </c>
      <c r="U6072" s="3">
        <v>12.010250812962184</v>
      </c>
      <c r="V6072" s="3">
        <v>93.177859007092053</v>
      </c>
      <c r="W6072" s="3">
        <v>12.866369461624815</v>
      </c>
      <c r="X6072" s="3">
        <v>46064.317442448635</v>
      </c>
      <c r="Y6072" s="3">
        <v>93.177859007092053</v>
      </c>
      <c r="Z6072" s="3">
        <v>12.866358087195405</v>
      </c>
      <c r="AA6072" s="3">
        <v>46064.317442448635</v>
      </c>
      <c r="AB6072">
        <f t="shared" si="154"/>
        <v>93.177859007092053</v>
      </c>
      <c r="AC6072">
        <f t="shared" si="155"/>
        <v>12.866358087195405</v>
      </c>
    </row>
    <row r="6073" spans="1:29" x14ac:dyDescent="0.25">
      <c r="A6073" s="2">
        <v>6072</v>
      </c>
      <c r="B6073" s="3" t="s">
        <v>414</v>
      </c>
      <c r="C6073" s="3" t="s">
        <v>110</v>
      </c>
      <c r="D6073" s="3" t="s">
        <v>445</v>
      </c>
      <c r="E6073" s="3" t="s">
        <v>446</v>
      </c>
      <c r="F6073" s="3">
        <v>0.36</v>
      </c>
      <c r="G6073" s="3">
        <v>0.48</v>
      </c>
      <c r="H6073" s="3" t="s">
        <v>33</v>
      </c>
      <c r="I6073" s="2">
        <v>8300</v>
      </c>
      <c r="J6073" s="3" t="s">
        <v>202</v>
      </c>
      <c r="K6073" s="2">
        <v>8300</v>
      </c>
      <c r="L6073" s="3"/>
      <c r="M6073" s="3" t="s">
        <v>33</v>
      </c>
      <c r="N6073" s="3" t="s">
        <v>33</v>
      </c>
      <c r="O6073" s="3"/>
      <c r="P6073" s="3"/>
      <c r="Q6073" s="3"/>
      <c r="R6073" s="3">
        <v>0</v>
      </c>
      <c r="S6073" s="3">
        <v>1</v>
      </c>
      <c r="T6073" s="2">
        <v>9</v>
      </c>
      <c r="U6073" s="3">
        <v>2.0983878985131907</v>
      </c>
      <c r="V6073" s="3">
        <v>16.457040031460402</v>
      </c>
      <c r="W6073" s="3">
        <v>2.2570916848767575</v>
      </c>
      <c r="X6073" s="3">
        <v>8013.76719783305</v>
      </c>
      <c r="Y6073" s="3">
        <v>16.457040031460402</v>
      </c>
      <c r="Z6073" s="3">
        <v>2.257089689509681</v>
      </c>
      <c r="AA6073" s="3">
        <v>8013.76719783305</v>
      </c>
      <c r="AB6073">
        <f t="shared" si="154"/>
        <v>16.457040031460402</v>
      </c>
      <c r="AC6073">
        <f t="shared" si="155"/>
        <v>2.257089689509681</v>
      </c>
    </row>
    <row r="6074" spans="1:29" x14ac:dyDescent="0.25">
      <c r="A6074" s="2">
        <v>6073</v>
      </c>
      <c r="B6074" s="3" t="s">
        <v>414</v>
      </c>
      <c r="C6074" s="3" t="s">
        <v>110</v>
      </c>
      <c r="D6074" s="3" t="s">
        <v>445</v>
      </c>
      <c r="E6074" s="3" t="s">
        <v>446</v>
      </c>
      <c r="F6074" s="3">
        <v>0.36</v>
      </c>
      <c r="G6074" s="3">
        <v>0.48</v>
      </c>
      <c r="H6074" s="3" t="s">
        <v>33</v>
      </c>
      <c r="I6074" s="2">
        <v>8310</v>
      </c>
      <c r="J6074" s="3" t="s">
        <v>108</v>
      </c>
      <c r="K6074" s="2">
        <v>8310</v>
      </c>
      <c r="L6074" s="3"/>
      <c r="M6074" s="3" t="s">
        <v>33</v>
      </c>
      <c r="N6074" s="3" t="s">
        <v>33</v>
      </c>
      <c r="O6074" s="3"/>
      <c r="P6074" s="3"/>
      <c r="Q6074" s="3"/>
      <c r="R6074" s="3">
        <v>0</v>
      </c>
      <c r="S6074" s="3">
        <v>1</v>
      </c>
      <c r="T6074" s="2">
        <v>44</v>
      </c>
      <c r="U6074" s="3">
        <v>10.280730368201075</v>
      </c>
      <c r="V6074" s="3">
        <v>79.115579514777878</v>
      </c>
      <c r="W6074" s="3">
        <v>11.127264045957812</v>
      </c>
      <c r="X6074" s="3">
        <v>38533.939446522469</v>
      </c>
      <c r="Y6074" s="3">
        <v>79.115579514777878</v>
      </c>
      <c r="Z6074" s="3">
        <v>11.127254208973117</v>
      </c>
      <c r="AA6074" s="3">
        <v>38533.939446522469</v>
      </c>
      <c r="AB6074">
        <f t="shared" si="154"/>
        <v>79.115579514777878</v>
      </c>
      <c r="AC6074">
        <f t="shared" si="155"/>
        <v>11.127254208973117</v>
      </c>
    </row>
    <row r="6075" spans="1:29" x14ac:dyDescent="0.25">
      <c r="A6075" s="2">
        <v>6074</v>
      </c>
      <c r="B6075" s="3" t="s">
        <v>414</v>
      </c>
      <c r="C6075" s="3" t="s">
        <v>110</v>
      </c>
      <c r="D6075" s="3" t="s">
        <v>445</v>
      </c>
      <c r="E6075" s="3" t="s">
        <v>446</v>
      </c>
      <c r="F6075" s="3">
        <v>0.36</v>
      </c>
      <c r="G6075" s="3">
        <v>0.48</v>
      </c>
      <c r="H6075" s="3" t="s">
        <v>33</v>
      </c>
      <c r="I6075" s="2">
        <v>8330</v>
      </c>
      <c r="J6075" s="3" t="s">
        <v>129</v>
      </c>
      <c r="K6075" s="2">
        <v>8330</v>
      </c>
      <c r="L6075" s="3"/>
      <c r="M6075" s="3" t="s">
        <v>33</v>
      </c>
      <c r="N6075" s="3" t="s">
        <v>33</v>
      </c>
      <c r="O6075" s="3"/>
      <c r="P6075" s="3"/>
      <c r="Q6075" s="3"/>
      <c r="R6075" s="3">
        <v>0</v>
      </c>
      <c r="S6075" s="3">
        <v>1</v>
      </c>
      <c r="T6075" s="2">
        <v>9</v>
      </c>
      <c r="U6075" s="3">
        <v>0.18549047658940979</v>
      </c>
      <c r="V6075" s="3">
        <v>1.4371388467231121</v>
      </c>
      <c r="W6075" s="3">
        <v>0.23195406944649663</v>
      </c>
      <c r="X6075" s="3">
        <v>658.51363411708519</v>
      </c>
      <c r="Y6075" s="3">
        <v>1.4371388467231121</v>
      </c>
      <c r="Z6075" s="3">
        <v>0.23195386438902535</v>
      </c>
      <c r="AA6075" s="3">
        <v>658.51363411708519</v>
      </c>
      <c r="AB6075">
        <f t="shared" si="154"/>
        <v>1.4371388467231121</v>
      </c>
      <c r="AC6075">
        <f t="shared" si="155"/>
        <v>0.23195386438902535</v>
      </c>
    </row>
    <row r="6076" spans="1:29" x14ac:dyDescent="0.25">
      <c r="A6076" s="2">
        <v>6075</v>
      </c>
      <c r="B6076" s="3" t="s">
        <v>414</v>
      </c>
      <c r="C6076" s="3" t="s">
        <v>110</v>
      </c>
      <c r="D6076" s="3" t="s">
        <v>445</v>
      </c>
      <c r="E6076" s="3" t="s">
        <v>446</v>
      </c>
      <c r="F6076" s="3">
        <v>0.36</v>
      </c>
      <c r="G6076" s="3">
        <v>0.48</v>
      </c>
      <c r="H6076" s="3" t="s">
        <v>33</v>
      </c>
      <c r="I6076" s="2">
        <v>8350</v>
      </c>
      <c r="J6076" s="3" t="s">
        <v>109</v>
      </c>
      <c r="K6076" s="2">
        <v>8350</v>
      </c>
      <c r="L6076" s="3"/>
      <c r="M6076" s="3" t="s">
        <v>33</v>
      </c>
      <c r="N6076" s="3" t="s">
        <v>33</v>
      </c>
      <c r="O6076" s="3"/>
      <c r="P6076" s="3"/>
      <c r="Q6076" s="3"/>
      <c r="R6076" s="3">
        <v>0</v>
      </c>
      <c r="S6076" s="3">
        <v>1</v>
      </c>
      <c r="T6076" s="2">
        <v>51</v>
      </c>
      <c r="U6076" s="3">
        <v>21.599951811058556</v>
      </c>
      <c r="V6076" s="3">
        <v>155.02941460164146</v>
      </c>
      <c r="W6076" s="3">
        <v>21.603644402534886</v>
      </c>
      <c r="X6076" s="3">
        <v>82154.677338209542</v>
      </c>
      <c r="Y6076" s="3">
        <v>155.02941460164146</v>
      </c>
      <c r="Z6076" s="3">
        <v>21.603625303974951</v>
      </c>
      <c r="AA6076" s="3">
        <v>82154.677338209542</v>
      </c>
      <c r="AB6076">
        <f t="shared" si="154"/>
        <v>155.02941460164146</v>
      </c>
      <c r="AC6076">
        <f t="shared" si="155"/>
        <v>21.603625303974951</v>
      </c>
    </row>
    <row r="6077" spans="1:29" x14ac:dyDescent="0.25">
      <c r="A6077" s="2">
        <v>6076</v>
      </c>
      <c r="B6077" s="3" t="s">
        <v>414</v>
      </c>
      <c r="C6077" s="3" t="s">
        <v>110</v>
      </c>
      <c r="D6077" s="3" t="s">
        <v>445</v>
      </c>
      <c r="E6077" s="3" t="s">
        <v>446</v>
      </c>
      <c r="F6077" s="3">
        <v>0.36</v>
      </c>
      <c r="G6077" s="3">
        <v>0.48</v>
      </c>
      <c r="H6077" s="3" t="s">
        <v>33</v>
      </c>
      <c r="I6077" s="2">
        <v>8360</v>
      </c>
      <c r="J6077" s="3" t="s">
        <v>203</v>
      </c>
      <c r="K6077" s="2">
        <v>8360</v>
      </c>
      <c r="L6077" s="3"/>
      <c r="M6077" s="3" t="s">
        <v>33</v>
      </c>
      <c r="N6077" s="3" t="s">
        <v>33</v>
      </c>
      <c r="O6077" s="3"/>
      <c r="P6077" s="3"/>
      <c r="Q6077" s="3"/>
      <c r="R6077" s="3">
        <v>0</v>
      </c>
      <c r="S6077" s="3">
        <v>1</v>
      </c>
      <c r="T6077" s="2">
        <v>12</v>
      </c>
      <c r="U6077" s="3">
        <v>2.9188870392417909</v>
      </c>
      <c r="V6077" s="3">
        <v>20.689066371194421</v>
      </c>
      <c r="W6077" s="3">
        <v>2.6740193387590674</v>
      </c>
      <c r="X6077" s="3">
        <v>10441.123775249649</v>
      </c>
      <c r="Y6077" s="3">
        <v>20.689066371194421</v>
      </c>
      <c r="Z6077" s="3">
        <v>2.6740169748098328</v>
      </c>
      <c r="AA6077" s="3">
        <v>10441.123775249649</v>
      </c>
      <c r="AB6077">
        <f t="shared" ref="AB6077:AB6140" si="156">Y6077</f>
        <v>20.689066371194421</v>
      </c>
      <c r="AC6077">
        <f t="shared" ref="AC6077:AC6140" si="157">Z6077</f>
        <v>2.6740169748098328</v>
      </c>
    </row>
    <row r="6078" spans="1:29" x14ac:dyDescent="0.25">
      <c r="A6078" s="2">
        <v>6077</v>
      </c>
      <c r="B6078" s="3" t="s">
        <v>414</v>
      </c>
      <c r="C6078" s="3" t="s">
        <v>110</v>
      </c>
      <c r="D6078" s="3" t="s">
        <v>445</v>
      </c>
      <c r="E6078" s="3" t="s">
        <v>446</v>
      </c>
      <c r="F6078" s="3">
        <v>0.36</v>
      </c>
      <c r="G6078" s="3">
        <v>0.48</v>
      </c>
      <c r="H6078" s="3" t="s">
        <v>33</v>
      </c>
      <c r="I6078" s="2">
        <v>8370</v>
      </c>
      <c r="J6078" s="3" t="s">
        <v>68</v>
      </c>
      <c r="K6078" s="2">
        <v>8370</v>
      </c>
      <c r="L6078" s="3"/>
      <c r="M6078" s="3" t="s">
        <v>33</v>
      </c>
      <c r="N6078" s="3" t="s">
        <v>33</v>
      </c>
      <c r="O6078" s="3"/>
      <c r="P6078" s="3"/>
      <c r="Q6078" s="3"/>
      <c r="R6078" s="3">
        <v>0</v>
      </c>
      <c r="S6078" s="3">
        <v>1</v>
      </c>
      <c r="T6078" s="2">
        <v>234</v>
      </c>
      <c r="U6078" s="3">
        <v>32.150918916420189</v>
      </c>
      <c r="V6078" s="3">
        <v>42.219844745637012</v>
      </c>
      <c r="W6078" s="3">
        <v>4.9191990467002755</v>
      </c>
      <c r="X6078" s="3">
        <v>57501.893923121053</v>
      </c>
      <c r="Y6078" s="3">
        <v>42.219844745637012</v>
      </c>
      <c r="Z6078" s="3">
        <v>4.9191946979146728</v>
      </c>
      <c r="AA6078" s="3">
        <v>57501.893923121053</v>
      </c>
      <c r="AB6078">
        <f t="shared" si="156"/>
        <v>42.219844745637012</v>
      </c>
      <c r="AC6078">
        <f t="shared" si="157"/>
        <v>4.9191946979146728</v>
      </c>
    </row>
    <row r="6079" spans="1:29" x14ac:dyDescent="0.25">
      <c r="A6079" s="2">
        <v>6078</v>
      </c>
      <c r="B6079" s="3" t="s">
        <v>414</v>
      </c>
      <c r="C6079" s="3" t="s">
        <v>110</v>
      </c>
      <c r="D6079" s="3" t="s">
        <v>445</v>
      </c>
      <c r="E6079" s="3" t="s">
        <v>446</v>
      </c>
      <c r="F6079" s="3">
        <v>0.36</v>
      </c>
      <c r="G6079" s="3">
        <v>0.48</v>
      </c>
      <c r="H6079" s="3" t="s">
        <v>438</v>
      </c>
      <c r="I6079" s="2">
        <v>1200</v>
      </c>
      <c r="J6079" s="3" t="s">
        <v>45</v>
      </c>
      <c r="K6079" s="2">
        <v>1200</v>
      </c>
      <c r="L6079" s="3"/>
      <c r="M6079" s="3" t="s">
        <v>437</v>
      </c>
      <c r="N6079" s="3" t="s">
        <v>438</v>
      </c>
      <c r="O6079" s="3"/>
      <c r="P6079" s="3"/>
      <c r="Q6079" s="3"/>
      <c r="R6079" s="3">
        <v>0</v>
      </c>
      <c r="S6079" s="3">
        <v>1</v>
      </c>
      <c r="T6079" s="2">
        <v>214</v>
      </c>
      <c r="U6079" s="3">
        <v>44.895387510388538</v>
      </c>
      <c r="V6079" s="3">
        <v>439.22199172554917</v>
      </c>
      <c r="W6079" s="3">
        <v>64.678138849519314</v>
      </c>
      <c r="X6079" s="3">
        <v>173066.16842528645</v>
      </c>
      <c r="Y6079" s="3">
        <v>439.22199172554917</v>
      </c>
      <c r="Z6079" s="3">
        <v>64.678081671235503</v>
      </c>
      <c r="AA6079" s="3">
        <v>173066.16842528645</v>
      </c>
      <c r="AB6079">
        <f t="shared" si="156"/>
        <v>439.22199172554917</v>
      </c>
      <c r="AC6079">
        <f t="shared" si="157"/>
        <v>64.678081671235503</v>
      </c>
    </row>
    <row r="6080" spans="1:29" x14ac:dyDescent="0.25">
      <c r="A6080" s="2">
        <v>6079</v>
      </c>
      <c r="B6080" s="3" t="s">
        <v>414</v>
      </c>
      <c r="C6080" s="3" t="s">
        <v>110</v>
      </c>
      <c r="D6080" s="3" t="s">
        <v>445</v>
      </c>
      <c r="E6080" s="3" t="s">
        <v>446</v>
      </c>
      <c r="F6080" s="3">
        <v>0.36</v>
      </c>
      <c r="G6080" s="3">
        <v>0.48</v>
      </c>
      <c r="H6080" s="3" t="s">
        <v>438</v>
      </c>
      <c r="I6080" s="2">
        <v>1210</v>
      </c>
      <c r="J6080" s="3" t="s">
        <v>46</v>
      </c>
      <c r="K6080" s="2">
        <v>1210</v>
      </c>
      <c r="L6080" s="3"/>
      <c r="M6080" s="3" t="s">
        <v>437</v>
      </c>
      <c r="N6080" s="3" t="s">
        <v>438</v>
      </c>
      <c r="O6080" s="3"/>
      <c r="P6080" s="3"/>
      <c r="Q6080" s="3"/>
      <c r="R6080" s="3">
        <v>0</v>
      </c>
      <c r="S6080" s="3">
        <v>1</v>
      </c>
      <c r="T6080" s="2">
        <v>514</v>
      </c>
      <c r="U6080" s="3">
        <v>36.561695820332211</v>
      </c>
      <c r="V6080" s="3">
        <v>368.97884348262374</v>
      </c>
      <c r="W6080" s="3">
        <v>54.31571622546879</v>
      </c>
      <c r="X6080" s="3">
        <v>141025.50148972031</v>
      </c>
      <c r="Y6080" s="3">
        <v>368.97884348262374</v>
      </c>
      <c r="Z6080" s="3">
        <v>54.315668208016696</v>
      </c>
      <c r="AA6080" s="3">
        <v>141025.50148972031</v>
      </c>
      <c r="AB6080">
        <f t="shared" si="156"/>
        <v>368.97884348262374</v>
      </c>
      <c r="AC6080">
        <f t="shared" si="157"/>
        <v>54.315668208016696</v>
      </c>
    </row>
    <row r="6081" spans="1:29" x14ac:dyDescent="0.25">
      <c r="A6081" s="2">
        <v>6080</v>
      </c>
      <c r="B6081" s="3" t="s">
        <v>414</v>
      </c>
      <c r="C6081" s="3" t="s">
        <v>110</v>
      </c>
      <c r="D6081" s="3" t="s">
        <v>445</v>
      </c>
      <c r="E6081" s="3" t="s">
        <v>446</v>
      </c>
      <c r="F6081" s="3">
        <v>0.36</v>
      </c>
      <c r="G6081" s="3">
        <v>0.48</v>
      </c>
      <c r="H6081" s="3" t="s">
        <v>438</v>
      </c>
      <c r="I6081" s="2">
        <v>1300</v>
      </c>
      <c r="J6081" s="3" t="s">
        <v>114</v>
      </c>
      <c r="K6081" s="2">
        <v>1300</v>
      </c>
      <c r="L6081" s="3"/>
      <c r="M6081" s="3" t="s">
        <v>437</v>
      </c>
      <c r="N6081" s="3" t="s">
        <v>438</v>
      </c>
      <c r="O6081" s="3"/>
      <c r="P6081" s="3"/>
      <c r="Q6081" s="3"/>
      <c r="R6081" s="3">
        <v>0</v>
      </c>
      <c r="S6081" s="3">
        <v>1</v>
      </c>
      <c r="T6081" s="2">
        <v>136</v>
      </c>
      <c r="U6081" s="3">
        <v>14.468721196901372</v>
      </c>
      <c r="V6081" s="3">
        <v>129.28940438086815</v>
      </c>
      <c r="W6081" s="3">
        <v>21.118527637143622</v>
      </c>
      <c r="X6081" s="3">
        <v>50529.135688254355</v>
      </c>
      <c r="Y6081" s="3">
        <v>129.28940438086815</v>
      </c>
      <c r="Z6081" s="3">
        <v>21.11850896744799</v>
      </c>
      <c r="AA6081" s="3">
        <v>50529.135688254355</v>
      </c>
      <c r="AB6081">
        <f t="shared" si="156"/>
        <v>129.28940438086815</v>
      </c>
      <c r="AC6081">
        <f t="shared" si="157"/>
        <v>21.11850896744799</v>
      </c>
    </row>
    <row r="6082" spans="1:29" x14ac:dyDescent="0.25">
      <c r="A6082" s="2">
        <v>6081</v>
      </c>
      <c r="B6082" s="3" t="s">
        <v>414</v>
      </c>
      <c r="C6082" s="3" t="s">
        <v>110</v>
      </c>
      <c r="D6082" s="3" t="s">
        <v>445</v>
      </c>
      <c r="E6082" s="3" t="s">
        <v>446</v>
      </c>
      <c r="F6082" s="3">
        <v>0.36</v>
      </c>
      <c r="G6082" s="3">
        <v>0.48</v>
      </c>
      <c r="H6082" s="3" t="s">
        <v>438</v>
      </c>
      <c r="I6082" s="2">
        <v>1320</v>
      </c>
      <c r="J6082" s="3" t="s">
        <v>115</v>
      </c>
      <c r="K6082" s="2">
        <v>1320</v>
      </c>
      <c r="L6082" s="3"/>
      <c r="M6082" s="3" t="s">
        <v>437</v>
      </c>
      <c r="N6082" s="3" t="s">
        <v>438</v>
      </c>
      <c r="O6082" s="3"/>
      <c r="P6082" s="3"/>
      <c r="Q6082" s="3"/>
      <c r="R6082" s="3">
        <v>0</v>
      </c>
      <c r="S6082" s="3">
        <v>1</v>
      </c>
      <c r="T6082" s="2">
        <v>16</v>
      </c>
      <c r="U6082" s="3">
        <v>4.3122850616756381</v>
      </c>
      <c r="V6082" s="3">
        <v>48.551492940240877</v>
      </c>
      <c r="W6082" s="3">
        <v>8.6921140438287665</v>
      </c>
      <c r="X6082" s="3">
        <v>16766.478097438769</v>
      </c>
      <c r="Y6082" s="3">
        <v>48.551492940240877</v>
      </c>
      <c r="Z6082" s="3">
        <v>8.692106359622441</v>
      </c>
      <c r="AA6082" s="3">
        <v>16766.478097438769</v>
      </c>
      <c r="AB6082">
        <f t="shared" si="156"/>
        <v>48.551492940240877</v>
      </c>
      <c r="AC6082">
        <f t="shared" si="157"/>
        <v>8.692106359622441</v>
      </c>
    </row>
    <row r="6083" spans="1:29" x14ac:dyDescent="0.25">
      <c r="A6083" s="2">
        <v>6082</v>
      </c>
      <c r="B6083" s="3" t="s">
        <v>414</v>
      </c>
      <c r="C6083" s="3" t="s">
        <v>110</v>
      </c>
      <c r="D6083" s="3" t="s">
        <v>445</v>
      </c>
      <c r="E6083" s="3" t="s">
        <v>446</v>
      </c>
      <c r="F6083" s="3">
        <v>0.36</v>
      </c>
      <c r="G6083" s="3">
        <v>0.48</v>
      </c>
      <c r="H6083" s="3" t="s">
        <v>438</v>
      </c>
      <c r="I6083" s="2">
        <v>1330</v>
      </c>
      <c r="J6083" s="3" t="s">
        <v>47</v>
      </c>
      <c r="K6083" s="2">
        <v>1330</v>
      </c>
      <c r="L6083" s="3"/>
      <c r="M6083" s="3" t="s">
        <v>437</v>
      </c>
      <c r="N6083" s="3" t="s">
        <v>438</v>
      </c>
      <c r="O6083" s="3"/>
      <c r="P6083" s="3"/>
      <c r="Q6083" s="3"/>
      <c r="R6083" s="3">
        <v>0</v>
      </c>
      <c r="S6083" s="3">
        <v>1</v>
      </c>
      <c r="T6083" s="2">
        <v>79</v>
      </c>
      <c r="U6083" s="3">
        <v>6.0065849442070967</v>
      </c>
      <c r="V6083" s="3">
        <v>62.601127392769541</v>
      </c>
      <c r="W6083" s="3">
        <v>10.258211684936514</v>
      </c>
      <c r="X6083" s="3">
        <v>23039.686919183518</v>
      </c>
      <c r="Y6083" s="3">
        <v>62.601127392769541</v>
      </c>
      <c r="Z6083" s="3">
        <v>10.258202616231861</v>
      </c>
      <c r="AA6083" s="3">
        <v>23039.686919183518</v>
      </c>
      <c r="AB6083">
        <f t="shared" si="156"/>
        <v>62.601127392769541</v>
      </c>
      <c r="AC6083">
        <f t="shared" si="157"/>
        <v>10.258202616231861</v>
      </c>
    </row>
    <row r="6084" spans="1:29" x14ac:dyDescent="0.25">
      <c r="A6084" s="2">
        <v>6083</v>
      </c>
      <c r="B6084" s="3" t="s">
        <v>414</v>
      </c>
      <c r="C6084" s="3" t="s">
        <v>110</v>
      </c>
      <c r="D6084" s="3" t="s">
        <v>445</v>
      </c>
      <c r="E6084" s="3" t="s">
        <v>446</v>
      </c>
      <c r="F6084" s="3">
        <v>0.36</v>
      </c>
      <c r="G6084" s="3">
        <v>0.48</v>
      </c>
      <c r="H6084" s="3" t="s">
        <v>438</v>
      </c>
      <c r="I6084" s="2">
        <v>1340</v>
      </c>
      <c r="J6084" s="3" t="s">
        <v>133</v>
      </c>
      <c r="K6084" s="2">
        <v>1340</v>
      </c>
      <c r="L6084" s="3"/>
      <c r="M6084" s="3" t="s">
        <v>437</v>
      </c>
      <c r="N6084" s="3" t="s">
        <v>438</v>
      </c>
      <c r="O6084" s="3"/>
      <c r="P6084" s="3"/>
      <c r="Q6084" s="3"/>
      <c r="R6084" s="3">
        <v>0</v>
      </c>
      <c r="S6084" s="3">
        <v>1</v>
      </c>
      <c r="T6084" s="2">
        <v>11</v>
      </c>
      <c r="U6084" s="3">
        <v>1.4945705739805899</v>
      </c>
      <c r="V6084" s="3">
        <v>16.376887623291097</v>
      </c>
      <c r="W6084" s="3">
        <v>2.765810591013194</v>
      </c>
      <c r="X6084" s="3">
        <v>5781.0115295157193</v>
      </c>
      <c r="Y6084" s="3">
        <v>16.376887623291097</v>
      </c>
      <c r="Z6084" s="3">
        <v>2.7658081459165063</v>
      </c>
      <c r="AA6084" s="3">
        <v>5781.0115295157193</v>
      </c>
      <c r="AB6084">
        <f t="shared" si="156"/>
        <v>16.376887623291097</v>
      </c>
      <c r="AC6084">
        <f t="shared" si="157"/>
        <v>2.7658081459165063</v>
      </c>
    </row>
    <row r="6085" spans="1:29" x14ac:dyDescent="0.25">
      <c r="A6085" s="2">
        <v>6084</v>
      </c>
      <c r="B6085" s="3" t="s">
        <v>414</v>
      </c>
      <c r="C6085" s="3" t="s">
        <v>110</v>
      </c>
      <c r="D6085" s="3" t="s">
        <v>445</v>
      </c>
      <c r="E6085" s="3" t="s">
        <v>446</v>
      </c>
      <c r="F6085" s="3">
        <v>0.36</v>
      </c>
      <c r="G6085" s="3">
        <v>0.48</v>
      </c>
      <c r="H6085" s="3" t="s">
        <v>438</v>
      </c>
      <c r="I6085" s="2">
        <v>1400</v>
      </c>
      <c r="J6085" s="3" t="s">
        <v>48</v>
      </c>
      <c r="K6085" s="2">
        <v>1400</v>
      </c>
      <c r="L6085" s="3"/>
      <c r="M6085" s="3" t="s">
        <v>437</v>
      </c>
      <c r="N6085" s="3" t="s">
        <v>438</v>
      </c>
      <c r="O6085" s="3"/>
      <c r="P6085" s="3"/>
      <c r="Q6085" s="3"/>
      <c r="R6085" s="3">
        <v>0</v>
      </c>
      <c r="S6085" s="3">
        <v>1</v>
      </c>
      <c r="T6085" s="2">
        <v>317</v>
      </c>
      <c r="U6085" s="3">
        <v>63.996609174393278</v>
      </c>
      <c r="V6085" s="3">
        <v>712.6569046358519</v>
      </c>
      <c r="W6085" s="3">
        <v>96.823031878798659</v>
      </c>
      <c r="X6085" s="3">
        <v>247690.66817834735</v>
      </c>
      <c r="Y6085" s="3">
        <v>712.6569046358519</v>
      </c>
      <c r="Z6085" s="3">
        <v>96.822946283033403</v>
      </c>
      <c r="AA6085" s="3">
        <v>247690.66817834735</v>
      </c>
      <c r="AB6085">
        <f t="shared" si="156"/>
        <v>712.6569046358519</v>
      </c>
      <c r="AC6085">
        <f t="shared" si="157"/>
        <v>96.822946283033403</v>
      </c>
    </row>
    <row r="6086" spans="1:29" x14ac:dyDescent="0.25">
      <c r="A6086" s="2">
        <v>6085</v>
      </c>
      <c r="B6086" s="3" t="s">
        <v>414</v>
      </c>
      <c r="C6086" s="3" t="s">
        <v>110</v>
      </c>
      <c r="D6086" s="3" t="s">
        <v>445</v>
      </c>
      <c r="E6086" s="3" t="s">
        <v>446</v>
      </c>
      <c r="F6086" s="3">
        <v>0.36</v>
      </c>
      <c r="G6086" s="3">
        <v>0.48</v>
      </c>
      <c r="H6086" s="3" t="s">
        <v>438</v>
      </c>
      <c r="I6086" s="2">
        <v>1410</v>
      </c>
      <c r="J6086" s="3" t="s">
        <v>116</v>
      </c>
      <c r="K6086" s="2">
        <v>1410</v>
      </c>
      <c r="L6086" s="3"/>
      <c r="M6086" s="3" t="s">
        <v>437</v>
      </c>
      <c r="N6086" s="3" t="s">
        <v>438</v>
      </c>
      <c r="O6086" s="3"/>
      <c r="P6086" s="3"/>
      <c r="Q6086" s="3"/>
      <c r="R6086" s="3">
        <v>0</v>
      </c>
      <c r="S6086" s="3">
        <v>1</v>
      </c>
      <c r="T6086" s="2">
        <v>339</v>
      </c>
      <c r="U6086" s="3">
        <v>33.856150519560508</v>
      </c>
      <c r="V6086" s="3">
        <v>377.1530835108461</v>
      </c>
      <c r="W6086" s="3">
        <v>50.323540187642045</v>
      </c>
      <c r="X6086" s="3">
        <v>131891.35349326467</v>
      </c>
      <c r="Y6086" s="3">
        <v>377.1530835108461</v>
      </c>
      <c r="Z6086" s="3">
        <v>50.32349569944693</v>
      </c>
      <c r="AA6086" s="3">
        <v>131891.35349326467</v>
      </c>
      <c r="AB6086">
        <f t="shared" si="156"/>
        <v>377.1530835108461</v>
      </c>
      <c r="AC6086">
        <f t="shared" si="157"/>
        <v>50.32349569944693</v>
      </c>
    </row>
    <row r="6087" spans="1:29" x14ac:dyDescent="0.25">
      <c r="A6087" s="2">
        <v>6086</v>
      </c>
      <c r="B6087" s="3" t="s">
        <v>414</v>
      </c>
      <c r="C6087" s="3" t="s">
        <v>110</v>
      </c>
      <c r="D6087" s="3" t="s">
        <v>445</v>
      </c>
      <c r="E6087" s="3" t="s">
        <v>446</v>
      </c>
      <c r="F6087" s="3">
        <v>0.36</v>
      </c>
      <c r="G6087" s="3">
        <v>0.48</v>
      </c>
      <c r="H6087" s="3" t="s">
        <v>438</v>
      </c>
      <c r="I6087" s="2">
        <v>1420</v>
      </c>
      <c r="J6087" s="3" t="s">
        <v>117</v>
      </c>
      <c r="K6087" s="2">
        <v>1420</v>
      </c>
      <c r="L6087" s="3"/>
      <c r="M6087" s="3" t="s">
        <v>437</v>
      </c>
      <c r="N6087" s="3" t="s">
        <v>438</v>
      </c>
      <c r="O6087" s="3"/>
      <c r="P6087" s="3"/>
      <c r="Q6087" s="3"/>
      <c r="R6087" s="3">
        <v>0</v>
      </c>
      <c r="S6087" s="3">
        <v>1</v>
      </c>
      <c r="T6087" s="2">
        <v>72</v>
      </c>
      <c r="U6087" s="3">
        <v>9.0644386755677751</v>
      </c>
      <c r="V6087" s="3">
        <v>103.61882525342784</v>
      </c>
      <c r="W6087" s="3">
        <v>13.813777340180591</v>
      </c>
      <c r="X6087" s="3">
        <v>35390.545998160545</v>
      </c>
      <c r="Y6087" s="3">
        <v>103.61882525342784</v>
      </c>
      <c r="Z6087" s="3">
        <v>13.813765128201478</v>
      </c>
      <c r="AA6087" s="3">
        <v>35390.545998160545</v>
      </c>
      <c r="AB6087">
        <f t="shared" si="156"/>
        <v>103.61882525342784</v>
      </c>
      <c r="AC6087">
        <f t="shared" si="157"/>
        <v>13.813765128201478</v>
      </c>
    </row>
    <row r="6088" spans="1:29" x14ac:dyDescent="0.25">
      <c r="A6088" s="2">
        <v>6087</v>
      </c>
      <c r="B6088" s="3" t="s">
        <v>414</v>
      </c>
      <c r="C6088" s="3" t="s">
        <v>110</v>
      </c>
      <c r="D6088" s="3" t="s">
        <v>445</v>
      </c>
      <c r="E6088" s="3" t="s">
        <v>446</v>
      </c>
      <c r="F6088" s="3">
        <v>0.36</v>
      </c>
      <c r="G6088" s="3">
        <v>0.48</v>
      </c>
      <c r="H6088" s="3" t="s">
        <v>438</v>
      </c>
      <c r="I6088" s="2">
        <v>1430</v>
      </c>
      <c r="J6088" s="3" t="s">
        <v>118</v>
      </c>
      <c r="K6088" s="2">
        <v>1430</v>
      </c>
      <c r="L6088" s="3"/>
      <c r="M6088" s="3" t="s">
        <v>437</v>
      </c>
      <c r="N6088" s="3" t="s">
        <v>438</v>
      </c>
      <c r="O6088" s="3"/>
      <c r="P6088" s="3"/>
      <c r="Q6088" s="3"/>
      <c r="R6088" s="3">
        <v>0</v>
      </c>
      <c r="S6088" s="3">
        <v>1</v>
      </c>
      <c r="T6088" s="2">
        <v>96</v>
      </c>
      <c r="U6088" s="3">
        <v>7.0984895854291601</v>
      </c>
      <c r="V6088" s="3">
        <v>80.108036386969147</v>
      </c>
      <c r="W6088" s="3">
        <v>10.803718392780704</v>
      </c>
      <c r="X6088" s="3">
        <v>27542.783248936164</v>
      </c>
      <c r="Y6088" s="3">
        <v>80.108036386969147</v>
      </c>
      <c r="Z6088" s="3">
        <v>10.803708841824422</v>
      </c>
      <c r="AA6088" s="3">
        <v>27542.783248936164</v>
      </c>
      <c r="AB6088">
        <f t="shared" si="156"/>
        <v>80.108036386969147</v>
      </c>
      <c r="AC6088">
        <f t="shared" si="157"/>
        <v>10.803708841824422</v>
      </c>
    </row>
    <row r="6089" spans="1:29" x14ac:dyDescent="0.25">
      <c r="A6089" s="2">
        <v>6088</v>
      </c>
      <c r="B6089" s="3" t="s">
        <v>414</v>
      </c>
      <c r="C6089" s="3" t="s">
        <v>110</v>
      </c>
      <c r="D6089" s="3" t="s">
        <v>445</v>
      </c>
      <c r="E6089" s="3" t="s">
        <v>446</v>
      </c>
      <c r="F6089" s="3">
        <v>0.36</v>
      </c>
      <c r="G6089" s="3">
        <v>0.48</v>
      </c>
      <c r="H6089" s="3" t="s">
        <v>438</v>
      </c>
      <c r="I6089" s="2">
        <v>1440</v>
      </c>
      <c r="J6089" s="3" t="s">
        <v>135</v>
      </c>
      <c r="K6089" s="2">
        <v>1440</v>
      </c>
      <c r="L6089" s="3"/>
      <c r="M6089" s="3" t="s">
        <v>437</v>
      </c>
      <c r="N6089" s="3" t="s">
        <v>438</v>
      </c>
      <c r="O6089" s="3"/>
      <c r="P6089" s="3"/>
      <c r="Q6089" s="3"/>
      <c r="R6089" s="3">
        <v>0</v>
      </c>
      <c r="S6089" s="3">
        <v>1</v>
      </c>
      <c r="T6089" s="2">
        <v>2</v>
      </c>
      <c r="U6089" s="3">
        <v>0.20484258853828899</v>
      </c>
      <c r="V6089" s="3">
        <v>2.3881515112112948</v>
      </c>
      <c r="W6089" s="3">
        <v>0.32443257553455679</v>
      </c>
      <c r="X6089" s="3">
        <v>796.6062399087084</v>
      </c>
      <c r="Y6089" s="3">
        <v>2.3881515112112948</v>
      </c>
      <c r="Z6089" s="3">
        <v>0.32443228872206897</v>
      </c>
      <c r="AA6089" s="3">
        <v>796.6062399087084</v>
      </c>
      <c r="AB6089">
        <f t="shared" si="156"/>
        <v>2.3881515112112948</v>
      </c>
      <c r="AC6089">
        <f t="shared" si="157"/>
        <v>0.32443228872206897</v>
      </c>
    </row>
    <row r="6090" spans="1:29" x14ac:dyDescent="0.25">
      <c r="A6090" s="2">
        <v>6089</v>
      </c>
      <c r="B6090" s="3" t="s">
        <v>414</v>
      </c>
      <c r="C6090" s="3" t="s">
        <v>110</v>
      </c>
      <c r="D6090" s="3" t="s">
        <v>445</v>
      </c>
      <c r="E6090" s="3" t="s">
        <v>446</v>
      </c>
      <c r="F6090" s="3">
        <v>0.36</v>
      </c>
      <c r="G6090" s="3">
        <v>0.48</v>
      </c>
      <c r="H6090" s="3" t="s">
        <v>438</v>
      </c>
      <c r="I6090" s="2">
        <v>1450</v>
      </c>
      <c r="J6090" s="3" t="s">
        <v>119</v>
      </c>
      <c r="K6090" s="2">
        <v>1450</v>
      </c>
      <c r="L6090" s="3"/>
      <c r="M6090" s="3" t="s">
        <v>437</v>
      </c>
      <c r="N6090" s="3" t="s">
        <v>438</v>
      </c>
      <c r="O6090" s="3"/>
      <c r="P6090" s="3"/>
      <c r="Q6090" s="3"/>
      <c r="R6090" s="3">
        <v>0</v>
      </c>
      <c r="S6090" s="3">
        <v>1</v>
      </c>
      <c r="T6090" s="2">
        <v>4</v>
      </c>
      <c r="U6090" s="3">
        <v>0.371144423238284</v>
      </c>
      <c r="V6090" s="3">
        <v>3.8311944067700736</v>
      </c>
      <c r="W6090" s="3">
        <v>0.54060429901403495</v>
      </c>
      <c r="X6090" s="3">
        <v>1437.5241270487049</v>
      </c>
      <c r="Y6090" s="3">
        <v>3.8311944067700736</v>
      </c>
      <c r="Z6090" s="3">
        <v>0.54060382109635496</v>
      </c>
      <c r="AA6090" s="3">
        <v>1437.5241270487049</v>
      </c>
      <c r="AB6090">
        <f t="shared" si="156"/>
        <v>3.8311944067700736</v>
      </c>
      <c r="AC6090">
        <f t="shared" si="157"/>
        <v>0.54060382109635496</v>
      </c>
    </row>
    <row r="6091" spans="1:29" x14ac:dyDescent="0.25">
      <c r="A6091" s="2">
        <v>6090</v>
      </c>
      <c r="B6091" s="3" t="s">
        <v>414</v>
      </c>
      <c r="C6091" s="3" t="s">
        <v>110</v>
      </c>
      <c r="D6091" s="3" t="s">
        <v>445</v>
      </c>
      <c r="E6091" s="3" t="s">
        <v>446</v>
      </c>
      <c r="F6091" s="3">
        <v>0.36</v>
      </c>
      <c r="G6091" s="3">
        <v>0.48</v>
      </c>
      <c r="H6091" s="3" t="s">
        <v>438</v>
      </c>
      <c r="I6091" s="2">
        <v>1550</v>
      </c>
      <c r="J6091" s="3" t="s">
        <v>120</v>
      </c>
      <c r="K6091" s="2">
        <v>1550</v>
      </c>
      <c r="L6091" s="3"/>
      <c r="M6091" s="3" t="s">
        <v>437</v>
      </c>
      <c r="N6091" s="3" t="s">
        <v>438</v>
      </c>
      <c r="O6091" s="3"/>
      <c r="P6091" s="3"/>
      <c r="Q6091" s="3"/>
      <c r="R6091" s="3">
        <v>0</v>
      </c>
      <c r="S6091" s="3">
        <v>1</v>
      </c>
      <c r="T6091" s="2">
        <v>20</v>
      </c>
      <c r="U6091" s="3">
        <v>1.9411291949236245</v>
      </c>
      <c r="V6091" s="3">
        <v>19.102978382463817</v>
      </c>
      <c r="W6091" s="3">
        <v>2.6693636417863087</v>
      </c>
      <c r="X6091" s="3">
        <v>7587.5608133765409</v>
      </c>
      <c r="Y6091" s="3">
        <v>19.102978382463817</v>
      </c>
      <c r="Z6091" s="3">
        <v>2.6693612819529187</v>
      </c>
      <c r="AA6091" s="3">
        <v>7587.5608133765409</v>
      </c>
      <c r="AB6091">
        <f t="shared" si="156"/>
        <v>19.102978382463817</v>
      </c>
      <c r="AC6091">
        <f t="shared" si="157"/>
        <v>2.6693612819529187</v>
      </c>
    </row>
    <row r="6092" spans="1:29" x14ac:dyDescent="0.25">
      <c r="A6092" s="2">
        <v>6091</v>
      </c>
      <c r="B6092" s="3" t="s">
        <v>414</v>
      </c>
      <c r="C6092" s="3" t="s">
        <v>110</v>
      </c>
      <c r="D6092" s="3" t="s">
        <v>445</v>
      </c>
      <c r="E6092" s="3" t="s">
        <v>446</v>
      </c>
      <c r="F6092" s="3">
        <v>0.36</v>
      </c>
      <c r="G6092" s="3">
        <v>0.48</v>
      </c>
      <c r="H6092" s="3" t="s">
        <v>438</v>
      </c>
      <c r="I6092" s="2">
        <v>1700</v>
      </c>
      <c r="J6092" s="3" t="s">
        <v>121</v>
      </c>
      <c r="K6092" s="2">
        <v>1700</v>
      </c>
      <c r="L6092" s="3"/>
      <c r="M6092" s="3" t="s">
        <v>437</v>
      </c>
      <c r="N6092" s="3" t="s">
        <v>438</v>
      </c>
      <c r="O6092" s="3"/>
      <c r="P6092" s="3"/>
      <c r="Q6092" s="3"/>
      <c r="R6092" s="3">
        <v>0</v>
      </c>
      <c r="S6092" s="3">
        <v>1</v>
      </c>
      <c r="T6092" s="2">
        <v>34</v>
      </c>
      <c r="U6092" s="3">
        <v>2.5973340414086392</v>
      </c>
      <c r="V6092" s="3">
        <v>24.261595513107391</v>
      </c>
      <c r="W6092" s="3">
        <v>3.3825741046369582</v>
      </c>
      <c r="X6092" s="3">
        <v>10058.82574106587</v>
      </c>
      <c r="Y6092" s="3">
        <v>24.261595513107391</v>
      </c>
      <c r="Z6092" s="3">
        <v>3.3825711142945432</v>
      </c>
      <c r="AA6092" s="3">
        <v>10058.82574106587</v>
      </c>
      <c r="AB6092">
        <f t="shared" si="156"/>
        <v>24.261595513107391</v>
      </c>
      <c r="AC6092">
        <f t="shared" si="157"/>
        <v>3.3825711142945432</v>
      </c>
    </row>
    <row r="6093" spans="1:29" x14ac:dyDescent="0.25">
      <c r="A6093" s="2">
        <v>6092</v>
      </c>
      <c r="B6093" s="3" t="s">
        <v>414</v>
      </c>
      <c r="C6093" s="3" t="s">
        <v>110</v>
      </c>
      <c r="D6093" s="3" t="s">
        <v>445</v>
      </c>
      <c r="E6093" s="3" t="s">
        <v>446</v>
      </c>
      <c r="F6093" s="3">
        <v>0.36</v>
      </c>
      <c r="G6093" s="3">
        <v>0.48</v>
      </c>
      <c r="H6093" s="3" t="s">
        <v>438</v>
      </c>
      <c r="I6093" s="2">
        <v>1720</v>
      </c>
      <c r="J6093" s="3" t="s">
        <v>123</v>
      </c>
      <c r="K6093" s="2">
        <v>1720</v>
      </c>
      <c r="L6093" s="3"/>
      <c r="M6093" s="3" t="s">
        <v>437</v>
      </c>
      <c r="N6093" s="3" t="s">
        <v>438</v>
      </c>
      <c r="O6093" s="3"/>
      <c r="P6093" s="3"/>
      <c r="Q6093" s="3"/>
      <c r="R6093" s="3">
        <v>0</v>
      </c>
      <c r="S6093" s="3">
        <v>1</v>
      </c>
      <c r="T6093" s="2">
        <v>48</v>
      </c>
      <c r="U6093" s="3">
        <v>7.5501643090568189</v>
      </c>
      <c r="V6093" s="3">
        <v>68.278604779706527</v>
      </c>
      <c r="W6093" s="3">
        <v>9.3846003881443725</v>
      </c>
      <c r="X6093" s="3">
        <v>29092.797724721884</v>
      </c>
      <c r="Y6093" s="3">
        <v>68.278604779706527</v>
      </c>
      <c r="Z6093" s="3">
        <v>9.3845920917500454</v>
      </c>
      <c r="AA6093" s="3">
        <v>29092.797724721884</v>
      </c>
      <c r="AB6093">
        <f t="shared" si="156"/>
        <v>68.278604779706527</v>
      </c>
      <c r="AC6093">
        <f t="shared" si="157"/>
        <v>9.3845920917500454</v>
      </c>
    </row>
    <row r="6094" spans="1:29" x14ac:dyDescent="0.25">
      <c r="A6094" s="2">
        <v>6093</v>
      </c>
      <c r="B6094" s="3" t="s">
        <v>414</v>
      </c>
      <c r="C6094" s="3" t="s">
        <v>110</v>
      </c>
      <c r="D6094" s="3" t="s">
        <v>445</v>
      </c>
      <c r="E6094" s="3" t="s">
        <v>446</v>
      </c>
      <c r="F6094" s="3">
        <v>0.36</v>
      </c>
      <c r="G6094" s="3">
        <v>0.48</v>
      </c>
      <c r="H6094" s="3" t="s">
        <v>438</v>
      </c>
      <c r="I6094" s="2">
        <v>1750</v>
      </c>
      <c r="J6094" s="3" t="s">
        <v>51</v>
      </c>
      <c r="K6094" s="2">
        <v>1750</v>
      </c>
      <c r="L6094" s="3"/>
      <c r="M6094" s="3" t="s">
        <v>437</v>
      </c>
      <c r="N6094" s="3" t="s">
        <v>438</v>
      </c>
      <c r="O6094" s="3"/>
      <c r="P6094" s="3"/>
      <c r="Q6094" s="3"/>
      <c r="R6094" s="3">
        <v>0</v>
      </c>
      <c r="S6094" s="3">
        <v>1</v>
      </c>
      <c r="T6094" s="2">
        <v>223</v>
      </c>
      <c r="U6094" s="3">
        <v>40.771496950992969</v>
      </c>
      <c r="V6094" s="3">
        <v>361.41355919058634</v>
      </c>
      <c r="W6094" s="3">
        <v>49.17175010713904</v>
      </c>
      <c r="X6094" s="3">
        <v>153581.13057669235</v>
      </c>
      <c r="Y6094" s="3">
        <v>361.41355919058634</v>
      </c>
      <c r="Z6094" s="3">
        <v>49.171706637176335</v>
      </c>
      <c r="AA6094" s="3">
        <v>153581.13057669235</v>
      </c>
      <c r="AB6094">
        <f t="shared" si="156"/>
        <v>361.41355919058634</v>
      </c>
      <c r="AC6094">
        <f t="shared" si="157"/>
        <v>49.171706637176335</v>
      </c>
    </row>
    <row r="6095" spans="1:29" x14ac:dyDescent="0.25">
      <c r="A6095" s="2">
        <v>6094</v>
      </c>
      <c r="B6095" s="3" t="s">
        <v>414</v>
      </c>
      <c r="C6095" s="3" t="s">
        <v>110</v>
      </c>
      <c r="D6095" s="3" t="s">
        <v>445</v>
      </c>
      <c r="E6095" s="3" t="s">
        <v>446</v>
      </c>
      <c r="F6095" s="3">
        <v>0.36</v>
      </c>
      <c r="G6095" s="3">
        <v>0.48</v>
      </c>
      <c r="H6095" s="3" t="s">
        <v>438</v>
      </c>
      <c r="I6095" s="2">
        <v>1780</v>
      </c>
      <c r="J6095" s="3" t="s">
        <v>125</v>
      </c>
      <c r="K6095" s="2">
        <v>1780</v>
      </c>
      <c r="L6095" s="3"/>
      <c r="M6095" s="3" t="s">
        <v>437</v>
      </c>
      <c r="N6095" s="3" t="s">
        <v>438</v>
      </c>
      <c r="O6095" s="3"/>
      <c r="P6095" s="3"/>
      <c r="Q6095" s="3"/>
      <c r="R6095" s="3">
        <v>0</v>
      </c>
      <c r="S6095" s="3">
        <v>1</v>
      </c>
      <c r="T6095" s="2">
        <v>2</v>
      </c>
      <c r="U6095" s="3">
        <v>6.8087103798667295E-2</v>
      </c>
      <c r="V6095" s="3">
        <v>0.73368748157048036</v>
      </c>
      <c r="W6095" s="3">
        <v>9.7773212617589866E-2</v>
      </c>
      <c r="X6095" s="3">
        <v>266.53631921133149</v>
      </c>
      <c r="Y6095" s="3">
        <v>0.73368748157048036</v>
      </c>
      <c r="Z6095" s="3">
        <v>9.7773126181823405E-2</v>
      </c>
      <c r="AA6095" s="3">
        <v>266.53631921133149</v>
      </c>
      <c r="AB6095">
        <f t="shared" si="156"/>
        <v>0.73368748157048036</v>
      </c>
      <c r="AC6095">
        <f t="shared" si="157"/>
        <v>9.7773126181823405E-2</v>
      </c>
    </row>
    <row r="6096" spans="1:29" x14ac:dyDescent="0.25">
      <c r="A6096" s="2">
        <v>6095</v>
      </c>
      <c r="B6096" s="3" t="s">
        <v>414</v>
      </c>
      <c r="C6096" s="3" t="s">
        <v>110</v>
      </c>
      <c r="D6096" s="3" t="s">
        <v>445</v>
      </c>
      <c r="E6096" s="3" t="s">
        <v>446</v>
      </c>
      <c r="F6096" s="3">
        <v>0.36</v>
      </c>
      <c r="G6096" s="3">
        <v>0.48</v>
      </c>
      <c r="H6096" s="3" t="s">
        <v>438</v>
      </c>
      <c r="I6096" s="2">
        <v>1840</v>
      </c>
      <c r="J6096" s="3" t="s">
        <v>137</v>
      </c>
      <c r="K6096" s="2">
        <v>1840</v>
      </c>
      <c r="L6096" s="3"/>
      <c r="M6096" s="3" t="s">
        <v>437</v>
      </c>
      <c r="N6096" s="3" t="s">
        <v>438</v>
      </c>
      <c r="O6096" s="3"/>
      <c r="P6096" s="3"/>
      <c r="Q6096" s="3"/>
      <c r="R6096" s="3">
        <v>0</v>
      </c>
      <c r="S6096" s="3">
        <v>1</v>
      </c>
      <c r="T6096" s="2">
        <v>18</v>
      </c>
      <c r="U6096" s="3">
        <v>5.26869458790142</v>
      </c>
      <c r="V6096" s="3">
        <v>35.506199899335186</v>
      </c>
      <c r="W6096" s="3">
        <v>4.890292198357642</v>
      </c>
      <c r="X6096" s="3">
        <v>17394.424237308387</v>
      </c>
      <c r="Y6096" s="3">
        <v>35.506199899335186</v>
      </c>
      <c r="Z6096" s="3">
        <v>4.8902878751269565</v>
      </c>
      <c r="AA6096" s="3">
        <v>17394.424237308387</v>
      </c>
      <c r="AB6096">
        <f t="shared" si="156"/>
        <v>35.506199899335186</v>
      </c>
      <c r="AC6096">
        <f t="shared" si="157"/>
        <v>4.8902878751269565</v>
      </c>
    </row>
    <row r="6097" spans="1:29" x14ac:dyDescent="0.25">
      <c r="A6097" s="2">
        <v>6096</v>
      </c>
      <c r="B6097" s="3" t="s">
        <v>414</v>
      </c>
      <c r="C6097" s="3" t="s">
        <v>110</v>
      </c>
      <c r="D6097" s="3" t="s">
        <v>445</v>
      </c>
      <c r="E6097" s="3" t="s">
        <v>446</v>
      </c>
      <c r="F6097" s="3">
        <v>0.36</v>
      </c>
      <c r="G6097" s="3">
        <v>0.48</v>
      </c>
      <c r="H6097" s="3" t="s">
        <v>438</v>
      </c>
      <c r="I6097" s="2">
        <v>1850</v>
      </c>
      <c r="J6097" s="3" t="s">
        <v>53</v>
      </c>
      <c r="K6097" s="2">
        <v>1850</v>
      </c>
      <c r="L6097" s="3"/>
      <c r="M6097" s="3" t="s">
        <v>437</v>
      </c>
      <c r="N6097" s="3" t="s">
        <v>438</v>
      </c>
      <c r="O6097" s="3"/>
      <c r="P6097" s="3"/>
      <c r="Q6097" s="3"/>
      <c r="R6097" s="3">
        <v>0</v>
      </c>
      <c r="S6097" s="3">
        <v>1</v>
      </c>
      <c r="T6097" s="2">
        <v>17</v>
      </c>
      <c r="U6097" s="3">
        <v>0.82566007312988809</v>
      </c>
      <c r="V6097" s="3">
        <v>7.7639239656867938</v>
      </c>
      <c r="W6097" s="3">
        <v>1.0787119441402022</v>
      </c>
      <c r="X6097" s="3">
        <v>3167.995457461614</v>
      </c>
      <c r="Y6097" s="3">
        <v>7.7639239656867938</v>
      </c>
      <c r="Z6097" s="3">
        <v>1.0787109905119945</v>
      </c>
      <c r="AA6097" s="3">
        <v>3167.995457461614</v>
      </c>
      <c r="AB6097">
        <f t="shared" si="156"/>
        <v>7.7639239656867938</v>
      </c>
      <c r="AC6097">
        <f t="shared" si="157"/>
        <v>1.0787109905119945</v>
      </c>
    </row>
    <row r="6098" spans="1:29" x14ac:dyDescent="0.25">
      <c r="A6098" s="2">
        <v>6097</v>
      </c>
      <c r="B6098" s="3" t="s">
        <v>414</v>
      </c>
      <c r="C6098" s="3" t="s">
        <v>110</v>
      </c>
      <c r="D6098" s="3" t="s">
        <v>445</v>
      </c>
      <c r="E6098" s="3" t="s">
        <v>446</v>
      </c>
      <c r="F6098" s="3">
        <v>0.36</v>
      </c>
      <c r="G6098" s="3">
        <v>0.48</v>
      </c>
      <c r="H6098" s="3" t="s">
        <v>438</v>
      </c>
      <c r="I6098" s="2">
        <v>8120</v>
      </c>
      <c r="J6098" s="3" t="s">
        <v>56</v>
      </c>
      <c r="K6098" s="2">
        <v>8120</v>
      </c>
      <c r="L6098" s="3"/>
      <c r="M6098" s="3" t="s">
        <v>437</v>
      </c>
      <c r="N6098" s="3" t="s">
        <v>438</v>
      </c>
      <c r="O6098" s="3"/>
      <c r="P6098" s="3"/>
      <c r="Q6098" s="3"/>
      <c r="R6098" s="3">
        <v>0</v>
      </c>
      <c r="S6098" s="3">
        <v>1</v>
      </c>
      <c r="T6098" s="2">
        <v>8</v>
      </c>
      <c r="U6098" s="3">
        <v>2.099886138551998</v>
      </c>
      <c r="V6098" s="3">
        <v>15.251298500661074</v>
      </c>
      <c r="W6098" s="3">
        <v>2.0327992335660907</v>
      </c>
      <c r="X6098" s="3">
        <v>7125.5185483028263</v>
      </c>
      <c r="Y6098" s="3">
        <v>15.251298500661074</v>
      </c>
      <c r="Z6098" s="3">
        <v>2.0327974364832806</v>
      </c>
      <c r="AA6098" s="3">
        <v>7125.5185483028263</v>
      </c>
      <c r="AB6098">
        <f t="shared" si="156"/>
        <v>15.251298500661074</v>
      </c>
      <c r="AC6098">
        <f t="shared" si="157"/>
        <v>2.0327974364832806</v>
      </c>
    </row>
    <row r="6099" spans="1:29" x14ac:dyDescent="0.25">
      <c r="A6099" s="2">
        <v>6098</v>
      </c>
      <c r="B6099" s="3" t="s">
        <v>414</v>
      </c>
      <c r="C6099" s="3" t="s">
        <v>110</v>
      </c>
      <c r="D6099" s="3" t="s">
        <v>445</v>
      </c>
      <c r="E6099" s="3" t="s">
        <v>446</v>
      </c>
      <c r="F6099" s="3">
        <v>0.36</v>
      </c>
      <c r="G6099" s="3">
        <v>0.48</v>
      </c>
      <c r="H6099" s="3" t="s">
        <v>438</v>
      </c>
      <c r="I6099" s="2">
        <v>8140</v>
      </c>
      <c r="J6099" s="3" t="s">
        <v>57</v>
      </c>
      <c r="K6099" s="2">
        <v>8140</v>
      </c>
      <c r="L6099" s="3"/>
      <c r="M6099" s="3" t="s">
        <v>437</v>
      </c>
      <c r="N6099" s="3" t="s">
        <v>438</v>
      </c>
      <c r="O6099" s="3"/>
      <c r="P6099" s="3"/>
      <c r="Q6099" s="3"/>
      <c r="R6099" s="3">
        <v>0</v>
      </c>
      <c r="S6099" s="3">
        <v>1</v>
      </c>
      <c r="T6099" s="2">
        <v>38</v>
      </c>
      <c r="U6099" s="3">
        <v>8.5650003229567453</v>
      </c>
      <c r="V6099" s="3">
        <v>84.505541592222528</v>
      </c>
      <c r="W6099" s="3">
        <v>11.124869760438688</v>
      </c>
      <c r="X6099" s="3">
        <v>33262.114063139459</v>
      </c>
      <c r="Y6099" s="3">
        <v>84.505541592222528</v>
      </c>
      <c r="Z6099" s="3">
        <v>11.124859925570659</v>
      </c>
      <c r="AA6099" s="3">
        <v>33262.114063139459</v>
      </c>
      <c r="AB6099">
        <f t="shared" si="156"/>
        <v>84.505541592222528</v>
      </c>
      <c r="AC6099">
        <f t="shared" si="157"/>
        <v>11.124859925570659</v>
      </c>
    </row>
    <row r="6100" spans="1:29" x14ac:dyDescent="0.25">
      <c r="A6100" s="2">
        <v>6099</v>
      </c>
      <c r="B6100" s="3" t="s">
        <v>414</v>
      </c>
      <c r="C6100" s="3" t="s">
        <v>110</v>
      </c>
      <c r="D6100" s="3" t="s">
        <v>445</v>
      </c>
      <c r="E6100" s="3" t="s">
        <v>446</v>
      </c>
      <c r="F6100" s="3">
        <v>0.36</v>
      </c>
      <c r="G6100" s="3">
        <v>0.48</v>
      </c>
      <c r="H6100" s="3" t="s">
        <v>438</v>
      </c>
      <c r="I6100" s="2">
        <v>8220</v>
      </c>
      <c r="J6100" s="3" t="s">
        <v>138</v>
      </c>
      <c r="K6100" s="2">
        <v>8220</v>
      </c>
      <c r="L6100" s="3"/>
      <c r="M6100" s="3" t="s">
        <v>437</v>
      </c>
      <c r="N6100" s="3" t="s">
        <v>438</v>
      </c>
      <c r="O6100" s="3"/>
      <c r="P6100" s="3"/>
      <c r="Q6100" s="3"/>
      <c r="R6100" s="3">
        <v>0</v>
      </c>
      <c r="S6100" s="3">
        <v>1</v>
      </c>
      <c r="T6100" s="2">
        <v>20</v>
      </c>
      <c r="U6100" s="3">
        <v>3.6859476832613116</v>
      </c>
      <c r="V6100" s="3">
        <v>33.509756215705245</v>
      </c>
      <c r="W6100" s="3">
        <v>4.8037160109351094</v>
      </c>
      <c r="X6100" s="3">
        <v>14225.229761361838</v>
      </c>
      <c r="Y6100" s="3">
        <v>33.509756215705245</v>
      </c>
      <c r="Z6100" s="3">
        <v>4.8037117642415224</v>
      </c>
      <c r="AA6100" s="3">
        <v>14225.229761361838</v>
      </c>
      <c r="AB6100">
        <f t="shared" si="156"/>
        <v>33.509756215705245</v>
      </c>
      <c r="AC6100">
        <f t="shared" si="157"/>
        <v>4.8037117642415224</v>
      </c>
    </row>
    <row r="6101" spans="1:29" x14ac:dyDescent="0.25">
      <c r="A6101" s="2">
        <v>6100</v>
      </c>
      <c r="B6101" s="3" t="s">
        <v>414</v>
      </c>
      <c r="C6101" s="3" t="s">
        <v>110</v>
      </c>
      <c r="D6101" s="3" t="s">
        <v>445</v>
      </c>
      <c r="E6101" s="3" t="s">
        <v>446</v>
      </c>
      <c r="F6101" s="3">
        <v>0.36</v>
      </c>
      <c r="G6101" s="3">
        <v>0.48</v>
      </c>
      <c r="H6101" s="3" t="s">
        <v>438</v>
      </c>
      <c r="I6101" s="2">
        <v>8310</v>
      </c>
      <c r="J6101" s="3" t="s">
        <v>108</v>
      </c>
      <c r="K6101" s="2">
        <v>8310</v>
      </c>
      <c r="L6101" s="3"/>
      <c r="M6101" s="3" t="s">
        <v>437</v>
      </c>
      <c r="N6101" s="3" t="s">
        <v>438</v>
      </c>
      <c r="O6101" s="3"/>
      <c r="P6101" s="3"/>
      <c r="Q6101" s="3"/>
      <c r="R6101" s="3">
        <v>0</v>
      </c>
      <c r="S6101" s="3">
        <v>1</v>
      </c>
      <c r="T6101" s="2">
        <v>23</v>
      </c>
      <c r="U6101" s="3">
        <v>2.8139166565156488</v>
      </c>
      <c r="V6101" s="3">
        <v>24.904241787583214</v>
      </c>
      <c r="W6101" s="3">
        <v>3.5200996170014531</v>
      </c>
      <c r="X6101" s="3">
        <v>10782.285777276877</v>
      </c>
      <c r="Y6101" s="3">
        <v>24.904241787583214</v>
      </c>
      <c r="Z6101" s="3">
        <v>3.5200965050805078</v>
      </c>
      <c r="AA6101" s="3">
        <v>10782.285777276877</v>
      </c>
      <c r="AB6101">
        <f t="shared" si="156"/>
        <v>24.904241787583214</v>
      </c>
      <c r="AC6101">
        <f t="shared" si="157"/>
        <v>3.5200965050805078</v>
      </c>
    </row>
    <row r="6102" spans="1:29" x14ac:dyDescent="0.25">
      <c r="A6102" s="2">
        <v>6101</v>
      </c>
      <c r="B6102" s="3" t="s">
        <v>414</v>
      </c>
      <c r="C6102" s="3" t="s">
        <v>110</v>
      </c>
      <c r="D6102" s="3" t="s">
        <v>445</v>
      </c>
      <c r="E6102" s="3" t="s">
        <v>446</v>
      </c>
      <c r="F6102" s="3">
        <v>0.36</v>
      </c>
      <c r="G6102" s="3">
        <v>0.48</v>
      </c>
      <c r="H6102" s="3" t="s">
        <v>192</v>
      </c>
      <c r="I6102" s="2">
        <v>1100</v>
      </c>
      <c r="J6102" s="3" t="s">
        <v>42</v>
      </c>
      <c r="K6102" s="2">
        <v>1100</v>
      </c>
      <c r="L6102" s="3"/>
      <c r="M6102" s="3" t="s">
        <v>191</v>
      </c>
      <c r="N6102" s="3" t="s">
        <v>192</v>
      </c>
      <c r="O6102" s="3"/>
      <c r="P6102" s="3"/>
      <c r="Q6102" s="3"/>
      <c r="R6102" s="3">
        <v>0</v>
      </c>
      <c r="S6102" s="3">
        <v>1</v>
      </c>
      <c r="T6102" s="2">
        <v>232</v>
      </c>
      <c r="U6102" s="3">
        <v>27.313542675551808</v>
      </c>
      <c r="V6102" s="3">
        <v>224.93309375521491</v>
      </c>
      <c r="W6102" s="3">
        <v>32.883078753827661</v>
      </c>
      <c r="X6102" s="3">
        <v>100508.14456408392</v>
      </c>
      <c r="Y6102" s="3">
        <v>224.93309375521491</v>
      </c>
      <c r="Z6102" s="3">
        <v>32.883049683757882</v>
      </c>
      <c r="AA6102" s="3">
        <v>100508.14456408392</v>
      </c>
      <c r="AB6102">
        <f t="shared" si="156"/>
        <v>224.93309375521491</v>
      </c>
      <c r="AC6102">
        <f t="shared" si="157"/>
        <v>32.883049683757882</v>
      </c>
    </row>
    <row r="6103" spans="1:29" x14ac:dyDescent="0.25">
      <c r="A6103" s="2">
        <v>6102</v>
      </c>
      <c r="B6103" s="3" t="s">
        <v>414</v>
      </c>
      <c r="C6103" s="3" t="s">
        <v>110</v>
      </c>
      <c r="D6103" s="3" t="s">
        <v>445</v>
      </c>
      <c r="E6103" s="3" t="s">
        <v>446</v>
      </c>
      <c r="F6103" s="3">
        <v>0.36</v>
      </c>
      <c r="G6103" s="3">
        <v>0.48</v>
      </c>
      <c r="H6103" s="3" t="s">
        <v>192</v>
      </c>
      <c r="I6103" s="2">
        <v>1190</v>
      </c>
      <c r="J6103" s="3" t="s">
        <v>44</v>
      </c>
      <c r="K6103" s="2">
        <v>1190</v>
      </c>
      <c r="L6103" s="3"/>
      <c r="M6103" s="3" t="s">
        <v>191</v>
      </c>
      <c r="N6103" s="3" t="s">
        <v>192</v>
      </c>
      <c r="O6103" s="3"/>
      <c r="P6103" s="3"/>
      <c r="Q6103" s="3"/>
      <c r="R6103" s="3">
        <v>0</v>
      </c>
      <c r="S6103" s="3">
        <v>1</v>
      </c>
      <c r="T6103" s="2">
        <v>9</v>
      </c>
      <c r="U6103" s="3">
        <v>1.6746193277889008</v>
      </c>
      <c r="V6103" s="3">
        <v>14.150925288507361</v>
      </c>
      <c r="W6103" s="3">
        <v>2.0527774137809294</v>
      </c>
      <c r="X6103" s="3">
        <v>6415.1806017659519</v>
      </c>
      <c r="Y6103" s="3">
        <v>14.150925288507361</v>
      </c>
      <c r="Z6103" s="3">
        <v>2.0527755990365368</v>
      </c>
      <c r="AA6103" s="3">
        <v>6415.1806017659519</v>
      </c>
      <c r="AB6103">
        <f t="shared" si="156"/>
        <v>14.150925288507361</v>
      </c>
      <c r="AC6103">
        <f t="shared" si="157"/>
        <v>2.0527755990365368</v>
      </c>
    </row>
    <row r="6104" spans="1:29" x14ac:dyDescent="0.25">
      <c r="A6104" s="2">
        <v>6103</v>
      </c>
      <c r="B6104" s="3" t="s">
        <v>414</v>
      </c>
      <c r="C6104" s="3" t="s">
        <v>110</v>
      </c>
      <c r="D6104" s="3" t="s">
        <v>445</v>
      </c>
      <c r="E6104" s="3" t="s">
        <v>446</v>
      </c>
      <c r="F6104" s="3">
        <v>0.36</v>
      </c>
      <c r="G6104" s="3">
        <v>0.48</v>
      </c>
      <c r="H6104" s="3" t="s">
        <v>192</v>
      </c>
      <c r="I6104" s="2">
        <v>1200</v>
      </c>
      <c r="J6104" s="3" t="s">
        <v>45</v>
      </c>
      <c r="K6104" s="2">
        <v>1200</v>
      </c>
      <c r="L6104" s="3"/>
      <c r="M6104" s="3" t="s">
        <v>191</v>
      </c>
      <c r="N6104" s="3" t="s">
        <v>192</v>
      </c>
      <c r="O6104" s="3"/>
      <c r="P6104" s="3"/>
      <c r="Q6104" s="3"/>
      <c r="R6104" s="3">
        <v>0</v>
      </c>
      <c r="S6104" s="3">
        <v>1</v>
      </c>
      <c r="T6104" s="2">
        <v>3453</v>
      </c>
      <c r="U6104" s="3">
        <v>557.40336035124471</v>
      </c>
      <c r="V6104" s="3">
        <v>4833.238913334365</v>
      </c>
      <c r="W6104" s="3">
        <v>710.83899581387186</v>
      </c>
      <c r="X6104" s="3">
        <v>2080004.9300543447</v>
      </c>
      <c r="Y6104" s="3">
        <v>4833.238913334365</v>
      </c>
      <c r="Z6104" s="3">
        <v>710.83836740132551</v>
      </c>
      <c r="AA6104" s="3">
        <v>2080004.9300543447</v>
      </c>
      <c r="AB6104">
        <f t="shared" si="156"/>
        <v>4833.238913334365</v>
      </c>
      <c r="AC6104">
        <f t="shared" si="157"/>
        <v>710.83836740132551</v>
      </c>
    </row>
    <row r="6105" spans="1:29" x14ac:dyDescent="0.25">
      <c r="A6105" s="2">
        <v>6104</v>
      </c>
      <c r="B6105" s="3" t="s">
        <v>414</v>
      </c>
      <c r="C6105" s="3" t="s">
        <v>110</v>
      </c>
      <c r="D6105" s="3" t="s">
        <v>445</v>
      </c>
      <c r="E6105" s="3" t="s">
        <v>446</v>
      </c>
      <c r="F6105" s="3">
        <v>0.36</v>
      </c>
      <c r="G6105" s="3">
        <v>0.48</v>
      </c>
      <c r="H6105" s="3" t="s">
        <v>192</v>
      </c>
      <c r="I6105" s="2">
        <v>1210</v>
      </c>
      <c r="J6105" s="3" t="s">
        <v>46</v>
      </c>
      <c r="K6105" s="2">
        <v>1210</v>
      </c>
      <c r="L6105" s="3"/>
      <c r="M6105" s="3" t="s">
        <v>191</v>
      </c>
      <c r="N6105" s="3" t="s">
        <v>192</v>
      </c>
      <c r="O6105" s="3"/>
      <c r="P6105" s="3"/>
      <c r="Q6105" s="3"/>
      <c r="R6105" s="3">
        <v>0</v>
      </c>
      <c r="S6105" s="3">
        <v>1</v>
      </c>
      <c r="T6105" s="2">
        <v>18314</v>
      </c>
      <c r="U6105" s="3">
        <v>1467.0141830946047</v>
      </c>
      <c r="V6105" s="3">
        <v>12488.989545660499</v>
      </c>
      <c r="W6105" s="3">
        <v>1844.2570842088269</v>
      </c>
      <c r="X6105" s="3">
        <v>5485980.1307140607</v>
      </c>
      <c r="Y6105" s="3">
        <v>12488.989545660499</v>
      </c>
      <c r="Z6105" s="3">
        <v>1844.2554538054726</v>
      </c>
      <c r="AA6105" s="3">
        <v>5485980.1307140607</v>
      </c>
      <c r="AB6105">
        <f t="shared" si="156"/>
        <v>12488.989545660499</v>
      </c>
      <c r="AC6105">
        <f t="shared" si="157"/>
        <v>1844.2554538054726</v>
      </c>
    </row>
    <row r="6106" spans="1:29" x14ac:dyDescent="0.25">
      <c r="A6106" s="2">
        <v>6105</v>
      </c>
      <c r="B6106" s="3" t="s">
        <v>414</v>
      </c>
      <c r="C6106" s="3" t="s">
        <v>110</v>
      </c>
      <c r="D6106" s="3" t="s">
        <v>445</v>
      </c>
      <c r="E6106" s="3" t="s">
        <v>446</v>
      </c>
      <c r="F6106" s="3">
        <v>0.36</v>
      </c>
      <c r="G6106" s="3">
        <v>0.48</v>
      </c>
      <c r="H6106" s="3" t="s">
        <v>192</v>
      </c>
      <c r="I6106" s="2">
        <v>1290</v>
      </c>
      <c r="J6106" s="3" t="s">
        <v>145</v>
      </c>
      <c r="K6106" s="2">
        <v>1290</v>
      </c>
      <c r="L6106" s="3"/>
      <c r="M6106" s="3" t="s">
        <v>191</v>
      </c>
      <c r="N6106" s="3" t="s">
        <v>192</v>
      </c>
      <c r="O6106" s="3"/>
      <c r="P6106" s="3"/>
      <c r="Q6106" s="3"/>
      <c r="R6106" s="3">
        <v>0</v>
      </c>
      <c r="S6106" s="3">
        <v>1</v>
      </c>
      <c r="T6106" s="2">
        <v>32</v>
      </c>
      <c r="U6106" s="3">
        <v>5.0170897287699319</v>
      </c>
      <c r="V6106" s="3">
        <v>39.367570363961192</v>
      </c>
      <c r="W6106" s="3">
        <v>5.6378954101226011</v>
      </c>
      <c r="X6106" s="3">
        <v>18028.017725760037</v>
      </c>
      <c r="Y6106" s="3">
        <v>39.367570363961192</v>
      </c>
      <c r="Z6106" s="3">
        <v>5.6378904259782052</v>
      </c>
      <c r="AA6106" s="3">
        <v>18028.017725760037</v>
      </c>
      <c r="AB6106">
        <f t="shared" si="156"/>
        <v>39.367570363961192</v>
      </c>
      <c r="AC6106">
        <f t="shared" si="157"/>
        <v>5.6378904259782052</v>
      </c>
    </row>
    <row r="6107" spans="1:29" x14ac:dyDescent="0.25">
      <c r="A6107" s="2">
        <v>6106</v>
      </c>
      <c r="B6107" s="3" t="s">
        <v>414</v>
      </c>
      <c r="C6107" s="3" t="s">
        <v>110</v>
      </c>
      <c r="D6107" s="3" t="s">
        <v>445</v>
      </c>
      <c r="E6107" s="3" t="s">
        <v>446</v>
      </c>
      <c r="F6107" s="3">
        <v>0.36</v>
      </c>
      <c r="G6107" s="3">
        <v>0.48</v>
      </c>
      <c r="H6107" s="3" t="s">
        <v>192</v>
      </c>
      <c r="I6107" s="2">
        <v>1300</v>
      </c>
      <c r="J6107" s="3" t="s">
        <v>114</v>
      </c>
      <c r="K6107" s="2">
        <v>1300</v>
      </c>
      <c r="L6107" s="3"/>
      <c r="M6107" s="3" t="s">
        <v>191</v>
      </c>
      <c r="N6107" s="3" t="s">
        <v>192</v>
      </c>
      <c r="O6107" s="3"/>
      <c r="P6107" s="3"/>
      <c r="Q6107" s="3"/>
      <c r="R6107" s="3">
        <v>0</v>
      </c>
      <c r="S6107" s="3">
        <v>1</v>
      </c>
      <c r="T6107" s="2">
        <v>2296</v>
      </c>
      <c r="U6107" s="3">
        <v>369.10633448436369</v>
      </c>
      <c r="V6107" s="3">
        <v>3305.5652025849358</v>
      </c>
      <c r="W6107" s="3">
        <v>558.46171029226969</v>
      </c>
      <c r="X6107" s="3">
        <v>1386482.2865314579</v>
      </c>
      <c r="Y6107" s="3">
        <v>3305.5652025849358</v>
      </c>
      <c r="Z6107" s="3">
        <v>558.46121658786126</v>
      </c>
      <c r="AA6107" s="3">
        <v>1386482.2865314579</v>
      </c>
      <c r="AB6107">
        <f t="shared" si="156"/>
        <v>3305.5652025849358</v>
      </c>
      <c r="AC6107">
        <f t="shared" si="157"/>
        <v>558.46121658786126</v>
      </c>
    </row>
    <row r="6108" spans="1:29" x14ac:dyDescent="0.25">
      <c r="A6108" s="2">
        <v>6107</v>
      </c>
      <c r="B6108" s="3" t="s">
        <v>414</v>
      </c>
      <c r="C6108" s="3" t="s">
        <v>110</v>
      </c>
      <c r="D6108" s="3" t="s">
        <v>445</v>
      </c>
      <c r="E6108" s="3" t="s">
        <v>446</v>
      </c>
      <c r="F6108" s="3">
        <v>0.36</v>
      </c>
      <c r="G6108" s="3">
        <v>0.48</v>
      </c>
      <c r="H6108" s="3" t="s">
        <v>192</v>
      </c>
      <c r="I6108" s="2">
        <v>1320</v>
      </c>
      <c r="J6108" s="3" t="s">
        <v>115</v>
      </c>
      <c r="K6108" s="2">
        <v>1320</v>
      </c>
      <c r="L6108" s="3"/>
      <c r="M6108" s="3" t="s">
        <v>191</v>
      </c>
      <c r="N6108" s="3" t="s">
        <v>192</v>
      </c>
      <c r="O6108" s="3"/>
      <c r="P6108" s="3"/>
      <c r="Q6108" s="3"/>
      <c r="R6108" s="3">
        <v>0</v>
      </c>
      <c r="S6108" s="3">
        <v>1</v>
      </c>
      <c r="T6108" s="2">
        <v>78</v>
      </c>
      <c r="U6108" s="3">
        <v>22.261587032263254</v>
      </c>
      <c r="V6108" s="3">
        <v>188.46951862800344</v>
      </c>
      <c r="W6108" s="3">
        <v>30.877766036159684</v>
      </c>
      <c r="X6108" s="3">
        <v>84705.701707529952</v>
      </c>
      <c r="Y6108" s="3">
        <v>188.46951862800344</v>
      </c>
      <c r="Z6108" s="3">
        <v>30.877738738873468</v>
      </c>
      <c r="AA6108" s="3">
        <v>84705.701707529952</v>
      </c>
      <c r="AB6108">
        <f t="shared" si="156"/>
        <v>188.46951862800344</v>
      </c>
      <c r="AC6108">
        <f t="shared" si="157"/>
        <v>30.877738738873468</v>
      </c>
    </row>
    <row r="6109" spans="1:29" x14ac:dyDescent="0.25">
      <c r="A6109" s="2">
        <v>6108</v>
      </c>
      <c r="B6109" s="3" t="s">
        <v>414</v>
      </c>
      <c r="C6109" s="3" t="s">
        <v>110</v>
      </c>
      <c r="D6109" s="3" t="s">
        <v>445</v>
      </c>
      <c r="E6109" s="3" t="s">
        <v>446</v>
      </c>
      <c r="F6109" s="3">
        <v>0.36</v>
      </c>
      <c r="G6109" s="3">
        <v>0.48</v>
      </c>
      <c r="H6109" s="3" t="s">
        <v>192</v>
      </c>
      <c r="I6109" s="2">
        <v>1330</v>
      </c>
      <c r="J6109" s="3" t="s">
        <v>47</v>
      </c>
      <c r="K6109" s="2">
        <v>1330</v>
      </c>
      <c r="L6109" s="3"/>
      <c r="M6109" s="3" t="s">
        <v>191</v>
      </c>
      <c r="N6109" s="3" t="s">
        <v>192</v>
      </c>
      <c r="O6109" s="3"/>
      <c r="P6109" s="3"/>
      <c r="Q6109" s="3"/>
      <c r="R6109" s="3">
        <v>0</v>
      </c>
      <c r="S6109" s="3">
        <v>1</v>
      </c>
      <c r="T6109" s="2">
        <v>2952</v>
      </c>
      <c r="U6109" s="3">
        <v>132.21104524103507</v>
      </c>
      <c r="V6109" s="3">
        <v>1223.6185598464103</v>
      </c>
      <c r="W6109" s="3">
        <v>213.80410151951276</v>
      </c>
      <c r="X6109" s="3">
        <v>493125.90847442328</v>
      </c>
      <c r="Y6109" s="3">
        <v>1223.6185598464103</v>
      </c>
      <c r="Z6109" s="3">
        <v>213.803912507402</v>
      </c>
      <c r="AA6109" s="3">
        <v>493125.90847442328</v>
      </c>
      <c r="AB6109">
        <f t="shared" si="156"/>
        <v>1223.6185598464103</v>
      </c>
      <c r="AC6109">
        <f t="shared" si="157"/>
        <v>213.803912507402</v>
      </c>
    </row>
    <row r="6110" spans="1:29" x14ac:dyDescent="0.25">
      <c r="A6110" s="2">
        <v>6109</v>
      </c>
      <c r="B6110" s="3" t="s">
        <v>414</v>
      </c>
      <c r="C6110" s="3" t="s">
        <v>110</v>
      </c>
      <c r="D6110" s="3" t="s">
        <v>445</v>
      </c>
      <c r="E6110" s="3" t="s">
        <v>446</v>
      </c>
      <c r="F6110" s="3">
        <v>0.36</v>
      </c>
      <c r="G6110" s="3">
        <v>0.48</v>
      </c>
      <c r="H6110" s="3" t="s">
        <v>192</v>
      </c>
      <c r="I6110" s="2">
        <v>1340</v>
      </c>
      <c r="J6110" s="3" t="s">
        <v>133</v>
      </c>
      <c r="K6110" s="2">
        <v>1340</v>
      </c>
      <c r="L6110" s="3"/>
      <c r="M6110" s="3" t="s">
        <v>191</v>
      </c>
      <c r="N6110" s="3" t="s">
        <v>192</v>
      </c>
      <c r="O6110" s="3"/>
      <c r="P6110" s="3"/>
      <c r="Q6110" s="3"/>
      <c r="R6110" s="3">
        <v>0</v>
      </c>
      <c r="S6110" s="3">
        <v>1</v>
      </c>
      <c r="T6110" s="2">
        <v>526</v>
      </c>
      <c r="U6110" s="3">
        <v>173.72605562534633</v>
      </c>
      <c r="V6110" s="3">
        <v>1585.8837977694322</v>
      </c>
      <c r="W6110" s="3">
        <v>282.77989736925468</v>
      </c>
      <c r="X6110" s="3">
        <v>641273.02259666694</v>
      </c>
      <c r="Y6110" s="3">
        <v>1585.8837977694322</v>
      </c>
      <c r="Z6110" s="3">
        <v>282.77964737954386</v>
      </c>
      <c r="AA6110" s="3">
        <v>641273.02259666694</v>
      </c>
      <c r="AB6110">
        <f t="shared" si="156"/>
        <v>1585.8837977694322</v>
      </c>
      <c r="AC6110">
        <f t="shared" si="157"/>
        <v>282.77964737954386</v>
      </c>
    </row>
    <row r="6111" spans="1:29" x14ac:dyDescent="0.25">
      <c r="A6111" s="2">
        <v>6110</v>
      </c>
      <c r="B6111" s="3" t="s">
        <v>414</v>
      </c>
      <c r="C6111" s="3" t="s">
        <v>110</v>
      </c>
      <c r="D6111" s="3" t="s">
        <v>445</v>
      </c>
      <c r="E6111" s="3" t="s">
        <v>446</v>
      </c>
      <c r="F6111" s="3">
        <v>0.36</v>
      </c>
      <c r="G6111" s="3">
        <v>0.48</v>
      </c>
      <c r="H6111" s="3" t="s">
        <v>192</v>
      </c>
      <c r="I6111" s="2">
        <v>1350</v>
      </c>
      <c r="J6111" s="3" t="s">
        <v>146</v>
      </c>
      <c r="K6111" s="2">
        <v>1350</v>
      </c>
      <c r="L6111" s="3"/>
      <c r="M6111" s="3" t="s">
        <v>191</v>
      </c>
      <c r="N6111" s="3" t="s">
        <v>192</v>
      </c>
      <c r="O6111" s="3"/>
      <c r="P6111" s="3"/>
      <c r="Q6111" s="3"/>
      <c r="R6111" s="3">
        <v>0</v>
      </c>
      <c r="S6111" s="3">
        <v>1</v>
      </c>
      <c r="T6111" s="2">
        <v>4</v>
      </c>
      <c r="U6111" s="3">
        <v>0.22272976179048037</v>
      </c>
      <c r="V6111" s="3">
        <v>2.3790901484957274</v>
      </c>
      <c r="W6111" s="3">
        <v>0.43858082530541254</v>
      </c>
      <c r="X6111" s="3">
        <v>851.82450807073678</v>
      </c>
      <c r="Y6111" s="3">
        <v>2.3790901484957274</v>
      </c>
      <c r="Z6111" s="3">
        <v>0.43858043758091392</v>
      </c>
      <c r="AA6111" s="3">
        <v>851.82450807073678</v>
      </c>
      <c r="AB6111">
        <f t="shared" si="156"/>
        <v>2.3790901484957274</v>
      </c>
      <c r="AC6111">
        <f t="shared" si="157"/>
        <v>0.43858043758091392</v>
      </c>
    </row>
    <row r="6112" spans="1:29" x14ac:dyDescent="0.25">
      <c r="A6112" s="2">
        <v>6111</v>
      </c>
      <c r="B6112" s="3" t="s">
        <v>414</v>
      </c>
      <c r="C6112" s="3" t="s">
        <v>110</v>
      </c>
      <c r="D6112" s="3" t="s">
        <v>445</v>
      </c>
      <c r="E6112" s="3" t="s">
        <v>446</v>
      </c>
      <c r="F6112" s="3">
        <v>0.36</v>
      </c>
      <c r="G6112" s="3">
        <v>0.48</v>
      </c>
      <c r="H6112" s="3" t="s">
        <v>192</v>
      </c>
      <c r="I6112" s="2">
        <v>1390</v>
      </c>
      <c r="J6112" s="3" t="s">
        <v>134</v>
      </c>
      <c r="K6112" s="2">
        <v>1390</v>
      </c>
      <c r="L6112" s="3"/>
      <c r="M6112" s="3" t="s">
        <v>191</v>
      </c>
      <c r="N6112" s="3" t="s">
        <v>192</v>
      </c>
      <c r="O6112" s="3"/>
      <c r="P6112" s="3"/>
      <c r="Q6112" s="3"/>
      <c r="R6112" s="3">
        <v>0</v>
      </c>
      <c r="S6112" s="3">
        <v>1</v>
      </c>
      <c r="T6112" s="2">
        <v>203</v>
      </c>
      <c r="U6112" s="3">
        <v>29.479622752541189</v>
      </c>
      <c r="V6112" s="3">
        <v>232.46472977971769</v>
      </c>
      <c r="W6112" s="3">
        <v>39.431967171450154</v>
      </c>
      <c r="X6112" s="3">
        <v>106705.69616038365</v>
      </c>
      <c r="Y6112" s="3">
        <v>232.46472977971769</v>
      </c>
      <c r="Z6112" s="3">
        <v>39.431932311878619</v>
      </c>
      <c r="AA6112" s="3">
        <v>106705.69616038365</v>
      </c>
      <c r="AB6112">
        <f t="shared" si="156"/>
        <v>232.46472977971769</v>
      </c>
      <c r="AC6112">
        <f t="shared" si="157"/>
        <v>39.431932311878619</v>
      </c>
    </row>
    <row r="6113" spans="1:29" x14ac:dyDescent="0.25">
      <c r="A6113" s="2">
        <v>6112</v>
      </c>
      <c r="B6113" s="3" t="s">
        <v>414</v>
      </c>
      <c r="C6113" s="3" t="s">
        <v>110</v>
      </c>
      <c r="D6113" s="3" t="s">
        <v>445</v>
      </c>
      <c r="E6113" s="3" t="s">
        <v>446</v>
      </c>
      <c r="F6113" s="3">
        <v>0.36</v>
      </c>
      <c r="G6113" s="3">
        <v>0.48</v>
      </c>
      <c r="H6113" s="3" t="s">
        <v>192</v>
      </c>
      <c r="I6113" s="2">
        <v>1400</v>
      </c>
      <c r="J6113" s="3" t="s">
        <v>48</v>
      </c>
      <c r="K6113" s="2">
        <v>1400</v>
      </c>
      <c r="L6113" s="3"/>
      <c r="M6113" s="3" t="s">
        <v>191</v>
      </c>
      <c r="N6113" s="3" t="s">
        <v>192</v>
      </c>
      <c r="O6113" s="3"/>
      <c r="P6113" s="3"/>
      <c r="Q6113" s="3"/>
      <c r="R6113" s="3">
        <v>0</v>
      </c>
      <c r="S6113" s="3">
        <v>1</v>
      </c>
      <c r="T6113" s="2">
        <v>1297</v>
      </c>
      <c r="U6113" s="3">
        <v>162.14109076023675</v>
      </c>
      <c r="V6113" s="3">
        <v>1607.4970599141864</v>
      </c>
      <c r="W6113" s="3">
        <v>218.04271047504332</v>
      </c>
      <c r="X6113" s="3">
        <v>626281.13602876966</v>
      </c>
      <c r="Y6113" s="3">
        <v>1607.4970599141864</v>
      </c>
      <c r="Z6113" s="3">
        <v>218.04251771581716</v>
      </c>
      <c r="AA6113" s="3">
        <v>626281.13602876966</v>
      </c>
      <c r="AB6113">
        <f t="shared" si="156"/>
        <v>1607.4970599141864</v>
      </c>
      <c r="AC6113">
        <f t="shared" si="157"/>
        <v>218.04251771581716</v>
      </c>
    </row>
    <row r="6114" spans="1:29" x14ac:dyDescent="0.25">
      <c r="A6114" s="2">
        <v>6113</v>
      </c>
      <c r="B6114" s="3" t="s">
        <v>414</v>
      </c>
      <c r="C6114" s="3" t="s">
        <v>110</v>
      </c>
      <c r="D6114" s="3" t="s">
        <v>445</v>
      </c>
      <c r="E6114" s="3" t="s">
        <v>446</v>
      </c>
      <c r="F6114" s="3">
        <v>0.36</v>
      </c>
      <c r="G6114" s="3">
        <v>0.48</v>
      </c>
      <c r="H6114" s="3" t="s">
        <v>192</v>
      </c>
      <c r="I6114" s="2">
        <v>1410</v>
      </c>
      <c r="J6114" s="3" t="s">
        <v>116</v>
      </c>
      <c r="K6114" s="2">
        <v>1410</v>
      </c>
      <c r="L6114" s="3"/>
      <c r="M6114" s="3" t="s">
        <v>191</v>
      </c>
      <c r="N6114" s="3" t="s">
        <v>192</v>
      </c>
      <c r="O6114" s="3"/>
      <c r="P6114" s="3"/>
      <c r="Q6114" s="3"/>
      <c r="R6114" s="3">
        <v>0</v>
      </c>
      <c r="S6114" s="3">
        <v>1</v>
      </c>
      <c r="T6114" s="2">
        <v>1409</v>
      </c>
      <c r="U6114" s="3">
        <v>252.4715345193448</v>
      </c>
      <c r="V6114" s="3">
        <v>2534.9478868610581</v>
      </c>
      <c r="W6114" s="3">
        <v>344.15686164572298</v>
      </c>
      <c r="X6114" s="3">
        <v>993405.10574588634</v>
      </c>
      <c r="Y6114" s="3">
        <v>2534.9478868610581</v>
      </c>
      <c r="Z6114" s="3">
        <v>344.15655739611014</v>
      </c>
      <c r="AA6114" s="3">
        <v>993405.10574588634</v>
      </c>
      <c r="AB6114">
        <f t="shared" si="156"/>
        <v>2534.9478868610581</v>
      </c>
      <c r="AC6114">
        <f t="shared" si="157"/>
        <v>344.15655739611014</v>
      </c>
    </row>
    <row r="6115" spans="1:29" x14ac:dyDescent="0.25">
      <c r="A6115" s="2">
        <v>6114</v>
      </c>
      <c r="B6115" s="3" t="s">
        <v>414</v>
      </c>
      <c r="C6115" s="3" t="s">
        <v>110</v>
      </c>
      <c r="D6115" s="3" t="s">
        <v>445</v>
      </c>
      <c r="E6115" s="3" t="s">
        <v>446</v>
      </c>
      <c r="F6115" s="3">
        <v>0.36</v>
      </c>
      <c r="G6115" s="3">
        <v>0.48</v>
      </c>
      <c r="H6115" s="3" t="s">
        <v>192</v>
      </c>
      <c r="I6115" s="2">
        <v>1420</v>
      </c>
      <c r="J6115" s="3" t="s">
        <v>117</v>
      </c>
      <c r="K6115" s="2">
        <v>1420</v>
      </c>
      <c r="L6115" s="3"/>
      <c r="M6115" s="3" t="s">
        <v>191</v>
      </c>
      <c r="N6115" s="3" t="s">
        <v>192</v>
      </c>
      <c r="O6115" s="3"/>
      <c r="P6115" s="3"/>
      <c r="Q6115" s="3"/>
      <c r="R6115" s="3">
        <v>0</v>
      </c>
      <c r="S6115" s="3">
        <v>1</v>
      </c>
      <c r="T6115" s="2">
        <v>642</v>
      </c>
      <c r="U6115" s="3">
        <v>140.31210601381488</v>
      </c>
      <c r="V6115" s="3">
        <v>1336.0686392824489</v>
      </c>
      <c r="W6115" s="3">
        <v>180.63441341163985</v>
      </c>
      <c r="X6115" s="3">
        <v>556771.4673139957</v>
      </c>
      <c r="Y6115" s="3">
        <v>1336.0686392824489</v>
      </c>
      <c r="Z6115" s="3">
        <v>180.63425372297331</v>
      </c>
      <c r="AA6115" s="3">
        <v>556771.4673139957</v>
      </c>
      <c r="AB6115">
        <f t="shared" si="156"/>
        <v>1336.0686392824489</v>
      </c>
      <c r="AC6115">
        <f t="shared" si="157"/>
        <v>180.63425372297331</v>
      </c>
    </row>
    <row r="6116" spans="1:29" x14ac:dyDescent="0.25">
      <c r="A6116" s="2">
        <v>6115</v>
      </c>
      <c r="B6116" s="3" t="s">
        <v>414</v>
      </c>
      <c r="C6116" s="3" t="s">
        <v>110</v>
      </c>
      <c r="D6116" s="3" t="s">
        <v>445</v>
      </c>
      <c r="E6116" s="3" t="s">
        <v>446</v>
      </c>
      <c r="F6116" s="3">
        <v>0.36</v>
      </c>
      <c r="G6116" s="3">
        <v>0.48</v>
      </c>
      <c r="H6116" s="3" t="s">
        <v>192</v>
      </c>
      <c r="I6116" s="2">
        <v>1430</v>
      </c>
      <c r="J6116" s="3" t="s">
        <v>118</v>
      </c>
      <c r="K6116" s="2">
        <v>1430</v>
      </c>
      <c r="L6116" s="3"/>
      <c r="M6116" s="3" t="s">
        <v>191</v>
      </c>
      <c r="N6116" s="3" t="s">
        <v>192</v>
      </c>
      <c r="O6116" s="3"/>
      <c r="P6116" s="3"/>
      <c r="Q6116" s="3"/>
      <c r="R6116" s="3">
        <v>0</v>
      </c>
      <c r="S6116" s="3">
        <v>1</v>
      </c>
      <c r="T6116" s="2">
        <v>867</v>
      </c>
      <c r="U6116" s="3">
        <v>132.76302065288183</v>
      </c>
      <c r="V6116" s="3">
        <v>1344.9030995685287</v>
      </c>
      <c r="W6116" s="3">
        <v>182.59448709514609</v>
      </c>
      <c r="X6116" s="3">
        <v>523733.6656110466</v>
      </c>
      <c r="Y6116" s="3">
        <v>1344.9030995685287</v>
      </c>
      <c r="Z6116" s="3">
        <v>182.59432567368935</v>
      </c>
      <c r="AA6116" s="3">
        <v>523733.6656110466</v>
      </c>
      <c r="AB6116">
        <f t="shared" si="156"/>
        <v>1344.9030995685287</v>
      </c>
      <c r="AC6116">
        <f t="shared" si="157"/>
        <v>182.59432567368935</v>
      </c>
    </row>
    <row r="6117" spans="1:29" x14ac:dyDescent="0.25">
      <c r="A6117" s="2">
        <v>6116</v>
      </c>
      <c r="B6117" s="3" t="s">
        <v>414</v>
      </c>
      <c r="C6117" s="3" t="s">
        <v>110</v>
      </c>
      <c r="D6117" s="3" t="s">
        <v>445</v>
      </c>
      <c r="E6117" s="3" t="s">
        <v>446</v>
      </c>
      <c r="F6117" s="3">
        <v>0.36</v>
      </c>
      <c r="G6117" s="3">
        <v>0.48</v>
      </c>
      <c r="H6117" s="3" t="s">
        <v>192</v>
      </c>
      <c r="I6117" s="2">
        <v>1440</v>
      </c>
      <c r="J6117" s="3" t="s">
        <v>135</v>
      </c>
      <c r="K6117" s="2">
        <v>1440</v>
      </c>
      <c r="L6117" s="3"/>
      <c r="M6117" s="3" t="s">
        <v>191</v>
      </c>
      <c r="N6117" s="3" t="s">
        <v>192</v>
      </c>
      <c r="O6117" s="3"/>
      <c r="P6117" s="3"/>
      <c r="Q6117" s="3"/>
      <c r="R6117" s="3">
        <v>0</v>
      </c>
      <c r="S6117" s="3">
        <v>1</v>
      </c>
      <c r="T6117" s="2">
        <v>20</v>
      </c>
      <c r="U6117" s="3">
        <v>2.6036425020097687</v>
      </c>
      <c r="V6117" s="3">
        <v>28.761818550350572</v>
      </c>
      <c r="W6117" s="3">
        <v>3.8634139974038817</v>
      </c>
      <c r="X6117" s="3">
        <v>10242.864600943303</v>
      </c>
      <c r="Y6117" s="3">
        <v>28.761818550350572</v>
      </c>
      <c r="Z6117" s="3">
        <v>3.8634105819781199</v>
      </c>
      <c r="AA6117" s="3">
        <v>10242.864600943303</v>
      </c>
      <c r="AB6117">
        <f t="shared" si="156"/>
        <v>28.761818550350572</v>
      </c>
      <c r="AC6117">
        <f t="shared" si="157"/>
        <v>3.8634105819781199</v>
      </c>
    </row>
    <row r="6118" spans="1:29" x14ac:dyDescent="0.25">
      <c r="A6118" s="2">
        <v>6117</v>
      </c>
      <c r="B6118" s="3" t="s">
        <v>414</v>
      </c>
      <c r="C6118" s="3" t="s">
        <v>110</v>
      </c>
      <c r="D6118" s="3" t="s">
        <v>445</v>
      </c>
      <c r="E6118" s="3" t="s">
        <v>446</v>
      </c>
      <c r="F6118" s="3">
        <v>0.36</v>
      </c>
      <c r="G6118" s="3">
        <v>0.48</v>
      </c>
      <c r="H6118" s="3" t="s">
        <v>192</v>
      </c>
      <c r="I6118" s="2">
        <v>1450</v>
      </c>
      <c r="J6118" s="3" t="s">
        <v>119</v>
      </c>
      <c r="K6118" s="2">
        <v>1450</v>
      </c>
      <c r="L6118" s="3"/>
      <c r="M6118" s="3" t="s">
        <v>191</v>
      </c>
      <c r="N6118" s="3" t="s">
        <v>192</v>
      </c>
      <c r="O6118" s="3"/>
      <c r="P6118" s="3"/>
      <c r="Q6118" s="3"/>
      <c r="R6118" s="3">
        <v>0</v>
      </c>
      <c r="S6118" s="3">
        <v>1</v>
      </c>
      <c r="T6118" s="2">
        <v>43</v>
      </c>
      <c r="U6118" s="3">
        <v>10.184178285990168</v>
      </c>
      <c r="V6118" s="3">
        <v>120.04592222447459</v>
      </c>
      <c r="W6118" s="3">
        <v>16.483444964107381</v>
      </c>
      <c r="X6118" s="3">
        <v>40051.977441402465</v>
      </c>
      <c r="Y6118" s="3">
        <v>120.04592222447459</v>
      </c>
      <c r="Z6118" s="3">
        <v>16.483430392026136</v>
      </c>
      <c r="AA6118" s="3">
        <v>40051.977441402465</v>
      </c>
      <c r="AB6118">
        <f t="shared" si="156"/>
        <v>120.04592222447459</v>
      </c>
      <c r="AC6118">
        <f t="shared" si="157"/>
        <v>16.483430392026136</v>
      </c>
    </row>
    <row r="6119" spans="1:29" x14ac:dyDescent="0.25">
      <c r="A6119" s="2">
        <v>6118</v>
      </c>
      <c r="B6119" s="3" t="s">
        <v>414</v>
      </c>
      <c r="C6119" s="3" t="s">
        <v>110</v>
      </c>
      <c r="D6119" s="3" t="s">
        <v>445</v>
      </c>
      <c r="E6119" s="3" t="s">
        <v>446</v>
      </c>
      <c r="F6119" s="3">
        <v>0.36</v>
      </c>
      <c r="G6119" s="3">
        <v>0.48</v>
      </c>
      <c r="H6119" s="3" t="s">
        <v>192</v>
      </c>
      <c r="I6119" s="2">
        <v>1480</v>
      </c>
      <c r="J6119" s="3" t="s">
        <v>199</v>
      </c>
      <c r="K6119" s="2">
        <v>1480</v>
      </c>
      <c r="L6119" s="3"/>
      <c r="M6119" s="3" t="s">
        <v>191</v>
      </c>
      <c r="N6119" s="3" t="s">
        <v>192</v>
      </c>
      <c r="O6119" s="3"/>
      <c r="P6119" s="3"/>
      <c r="Q6119" s="3"/>
      <c r="R6119" s="3">
        <v>0</v>
      </c>
      <c r="S6119" s="3">
        <v>1</v>
      </c>
      <c r="T6119" s="2">
        <v>27</v>
      </c>
      <c r="U6119" s="3">
        <v>11.171478343689117</v>
      </c>
      <c r="V6119" s="3">
        <v>89.79597351078047</v>
      </c>
      <c r="W6119" s="3">
        <v>12.334016053815212</v>
      </c>
      <c r="X6119" s="3">
        <v>42692.074254385727</v>
      </c>
      <c r="Y6119" s="3">
        <v>89.79597351078047</v>
      </c>
      <c r="Z6119" s="3">
        <v>12.334005150009348</v>
      </c>
      <c r="AA6119" s="3">
        <v>42692.074254385727</v>
      </c>
      <c r="AB6119">
        <f t="shared" si="156"/>
        <v>89.79597351078047</v>
      </c>
      <c r="AC6119">
        <f t="shared" si="157"/>
        <v>12.334005150009348</v>
      </c>
    </row>
    <row r="6120" spans="1:29" x14ac:dyDescent="0.25">
      <c r="A6120" s="2">
        <v>6119</v>
      </c>
      <c r="B6120" s="3" t="s">
        <v>414</v>
      </c>
      <c r="C6120" s="3" t="s">
        <v>110</v>
      </c>
      <c r="D6120" s="3" t="s">
        <v>445</v>
      </c>
      <c r="E6120" s="3" t="s">
        <v>446</v>
      </c>
      <c r="F6120" s="3">
        <v>0.36</v>
      </c>
      <c r="G6120" s="3">
        <v>0.48</v>
      </c>
      <c r="H6120" s="3" t="s">
        <v>192</v>
      </c>
      <c r="I6120" s="2">
        <v>1510</v>
      </c>
      <c r="J6120" s="3" t="s">
        <v>152</v>
      </c>
      <c r="K6120" s="2">
        <v>1510</v>
      </c>
      <c r="L6120" s="3"/>
      <c r="M6120" s="3" t="s">
        <v>191</v>
      </c>
      <c r="N6120" s="3" t="s">
        <v>192</v>
      </c>
      <c r="O6120" s="3"/>
      <c r="P6120" s="3"/>
      <c r="Q6120" s="3"/>
      <c r="R6120" s="3">
        <v>0</v>
      </c>
      <c r="S6120" s="3">
        <v>1</v>
      </c>
      <c r="T6120" s="2">
        <v>3</v>
      </c>
      <c r="U6120" s="3">
        <v>0.25931437172303312</v>
      </c>
      <c r="V6120" s="3">
        <v>2.8185416331087048</v>
      </c>
      <c r="W6120" s="3">
        <v>0.3817611858812196</v>
      </c>
      <c r="X6120" s="3">
        <v>1027.0764782098495</v>
      </c>
      <c r="Y6120" s="3">
        <v>2.8185416331087048</v>
      </c>
      <c r="Z6120" s="3">
        <v>0.38176084838774998</v>
      </c>
      <c r="AA6120" s="3">
        <v>1027.0764782098495</v>
      </c>
      <c r="AB6120">
        <f t="shared" si="156"/>
        <v>2.8185416331087048</v>
      </c>
      <c r="AC6120">
        <f t="shared" si="157"/>
        <v>0.38176084838774998</v>
      </c>
    </row>
    <row r="6121" spans="1:29" x14ac:dyDescent="0.25">
      <c r="A6121" s="2">
        <v>6120</v>
      </c>
      <c r="B6121" s="3" t="s">
        <v>414</v>
      </c>
      <c r="C6121" s="3" t="s">
        <v>110</v>
      </c>
      <c r="D6121" s="3" t="s">
        <v>445</v>
      </c>
      <c r="E6121" s="3" t="s">
        <v>446</v>
      </c>
      <c r="F6121" s="3">
        <v>0.36</v>
      </c>
      <c r="G6121" s="3">
        <v>0.48</v>
      </c>
      <c r="H6121" s="3" t="s">
        <v>192</v>
      </c>
      <c r="I6121" s="2">
        <v>1520</v>
      </c>
      <c r="J6121" s="3" t="s">
        <v>200</v>
      </c>
      <c r="K6121" s="2">
        <v>1520</v>
      </c>
      <c r="L6121" s="3"/>
      <c r="M6121" s="3" t="s">
        <v>191</v>
      </c>
      <c r="N6121" s="3" t="s">
        <v>192</v>
      </c>
      <c r="O6121" s="3"/>
      <c r="P6121" s="3"/>
      <c r="Q6121" s="3"/>
      <c r="R6121" s="3">
        <v>0</v>
      </c>
      <c r="S6121" s="3">
        <v>1</v>
      </c>
      <c r="T6121" s="2">
        <v>17</v>
      </c>
      <c r="U6121" s="3">
        <v>3.7829951658755157</v>
      </c>
      <c r="V6121" s="3">
        <v>33.34585259068097</v>
      </c>
      <c r="W6121" s="3">
        <v>4.6785357212131196</v>
      </c>
      <c r="X6121" s="3">
        <v>14519.983512120885</v>
      </c>
      <c r="Y6121" s="3">
        <v>33.34585259068097</v>
      </c>
      <c r="Z6121" s="3">
        <v>4.6785315851843494</v>
      </c>
      <c r="AA6121" s="3">
        <v>14519.983512120885</v>
      </c>
      <c r="AB6121">
        <f t="shared" si="156"/>
        <v>33.34585259068097</v>
      </c>
      <c r="AC6121">
        <f t="shared" si="157"/>
        <v>4.6785315851843494</v>
      </c>
    </row>
    <row r="6122" spans="1:29" x14ac:dyDescent="0.25">
      <c r="A6122" s="2">
        <v>6121</v>
      </c>
      <c r="B6122" s="3" t="s">
        <v>414</v>
      </c>
      <c r="C6122" s="3" t="s">
        <v>110</v>
      </c>
      <c r="D6122" s="3" t="s">
        <v>445</v>
      </c>
      <c r="E6122" s="3" t="s">
        <v>446</v>
      </c>
      <c r="F6122" s="3">
        <v>0.36</v>
      </c>
      <c r="G6122" s="3">
        <v>0.48</v>
      </c>
      <c r="H6122" s="3" t="s">
        <v>192</v>
      </c>
      <c r="I6122" s="2">
        <v>1530</v>
      </c>
      <c r="J6122" s="3" t="s">
        <v>427</v>
      </c>
      <c r="K6122" s="2">
        <v>1530</v>
      </c>
      <c r="L6122" s="3"/>
      <c r="M6122" s="3" t="s">
        <v>191</v>
      </c>
      <c r="N6122" s="3" t="s">
        <v>192</v>
      </c>
      <c r="O6122" s="3"/>
      <c r="P6122" s="3"/>
      <c r="Q6122" s="3"/>
      <c r="R6122" s="3">
        <v>0</v>
      </c>
      <c r="S6122" s="3">
        <v>1</v>
      </c>
      <c r="T6122" s="2">
        <v>56</v>
      </c>
      <c r="U6122" s="3">
        <v>7.9645855932414502</v>
      </c>
      <c r="V6122" s="3">
        <v>62.748640522162766</v>
      </c>
      <c r="W6122" s="3">
        <v>8.968337634772924</v>
      </c>
      <c r="X6122" s="3">
        <v>29271.650153486244</v>
      </c>
      <c r="Y6122" s="3">
        <v>62.748640522162766</v>
      </c>
      <c r="Z6122" s="3">
        <v>8.9683297063729377</v>
      </c>
      <c r="AA6122" s="3">
        <v>29271.650153486244</v>
      </c>
      <c r="AB6122">
        <f t="shared" si="156"/>
        <v>62.748640522162766</v>
      </c>
      <c r="AC6122">
        <f t="shared" si="157"/>
        <v>8.9683297063729377</v>
      </c>
    </row>
    <row r="6123" spans="1:29" x14ac:dyDescent="0.25">
      <c r="A6123" s="2">
        <v>6122</v>
      </c>
      <c r="B6123" s="3" t="s">
        <v>414</v>
      </c>
      <c r="C6123" s="3" t="s">
        <v>110</v>
      </c>
      <c r="D6123" s="3" t="s">
        <v>445</v>
      </c>
      <c r="E6123" s="3" t="s">
        <v>446</v>
      </c>
      <c r="F6123" s="3">
        <v>0.36</v>
      </c>
      <c r="G6123" s="3">
        <v>0.48</v>
      </c>
      <c r="H6123" s="3" t="s">
        <v>192</v>
      </c>
      <c r="I6123" s="2">
        <v>1550</v>
      </c>
      <c r="J6123" s="3" t="s">
        <v>120</v>
      </c>
      <c r="K6123" s="2">
        <v>1550</v>
      </c>
      <c r="L6123" s="3"/>
      <c r="M6123" s="3" t="s">
        <v>191</v>
      </c>
      <c r="N6123" s="3" t="s">
        <v>192</v>
      </c>
      <c r="O6123" s="3"/>
      <c r="P6123" s="3"/>
      <c r="Q6123" s="3"/>
      <c r="R6123" s="3">
        <v>0</v>
      </c>
      <c r="S6123" s="3">
        <v>1</v>
      </c>
      <c r="T6123" s="2">
        <v>191</v>
      </c>
      <c r="U6123" s="3">
        <v>44.325638864103212</v>
      </c>
      <c r="V6123" s="3">
        <v>377.59497868609952</v>
      </c>
      <c r="W6123" s="3">
        <v>53.399714160385351</v>
      </c>
      <c r="X6123" s="3">
        <v>172986.04317438492</v>
      </c>
      <c r="Y6123" s="3">
        <v>377.59497868609952</v>
      </c>
      <c r="Z6123" s="3">
        <v>53.399666952718853</v>
      </c>
      <c r="AA6123" s="3">
        <v>172986.04317438492</v>
      </c>
      <c r="AB6123">
        <f t="shared" si="156"/>
        <v>377.59497868609952</v>
      </c>
      <c r="AC6123">
        <f t="shared" si="157"/>
        <v>53.399666952718853</v>
      </c>
    </row>
    <row r="6124" spans="1:29" x14ac:dyDescent="0.25">
      <c r="A6124" s="2">
        <v>6123</v>
      </c>
      <c r="B6124" s="3" t="s">
        <v>414</v>
      </c>
      <c r="C6124" s="3" t="s">
        <v>110</v>
      </c>
      <c r="D6124" s="3" t="s">
        <v>445</v>
      </c>
      <c r="E6124" s="3" t="s">
        <v>446</v>
      </c>
      <c r="F6124" s="3">
        <v>0.36</v>
      </c>
      <c r="G6124" s="3">
        <v>0.48</v>
      </c>
      <c r="H6124" s="3" t="s">
        <v>192</v>
      </c>
      <c r="I6124" s="2">
        <v>1560</v>
      </c>
      <c r="J6124" s="3" t="s">
        <v>148</v>
      </c>
      <c r="K6124" s="2">
        <v>1560</v>
      </c>
      <c r="L6124" s="3"/>
      <c r="M6124" s="3" t="s">
        <v>191</v>
      </c>
      <c r="N6124" s="3" t="s">
        <v>192</v>
      </c>
      <c r="O6124" s="3"/>
      <c r="P6124" s="3"/>
      <c r="Q6124" s="3"/>
      <c r="R6124" s="3">
        <v>0</v>
      </c>
      <c r="S6124" s="3">
        <v>1</v>
      </c>
      <c r="T6124" s="2">
        <v>79</v>
      </c>
      <c r="U6124" s="3">
        <v>26.336283841444082</v>
      </c>
      <c r="V6124" s="3">
        <v>199.21274819611776</v>
      </c>
      <c r="W6124" s="3">
        <v>28.747211440179687</v>
      </c>
      <c r="X6124" s="3">
        <v>98038.841819834735</v>
      </c>
      <c r="Y6124" s="3">
        <v>199.21274819611776</v>
      </c>
      <c r="Z6124" s="3">
        <v>28.747186026396253</v>
      </c>
      <c r="AA6124" s="3">
        <v>98038.841819834735</v>
      </c>
      <c r="AB6124">
        <f t="shared" si="156"/>
        <v>199.21274819611776</v>
      </c>
      <c r="AC6124">
        <f t="shared" si="157"/>
        <v>28.747186026396253</v>
      </c>
    </row>
    <row r="6125" spans="1:29" x14ac:dyDescent="0.25">
      <c r="A6125" s="2">
        <v>6124</v>
      </c>
      <c r="B6125" s="3" t="s">
        <v>414</v>
      </c>
      <c r="C6125" s="3" t="s">
        <v>110</v>
      </c>
      <c r="D6125" s="3" t="s">
        <v>445</v>
      </c>
      <c r="E6125" s="3" t="s">
        <v>446</v>
      </c>
      <c r="F6125" s="3">
        <v>0.36</v>
      </c>
      <c r="G6125" s="3">
        <v>0.48</v>
      </c>
      <c r="H6125" s="3" t="s">
        <v>192</v>
      </c>
      <c r="I6125" s="2">
        <v>1700</v>
      </c>
      <c r="J6125" s="3" t="s">
        <v>121</v>
      </c>
      <c r="K6125" s="2">
        <v>1700</v>
      </c>
      <c r="L6125" s="3"/>
      <c r="M6125" s="3" t="s">
        <v>191</v>
      </c>
      <c r="N6125" s="3" t="s">
        <v>192</v>
      </c>
      <c r="O6125" s="3"/>
      <c r="P6125" s="3"/>
      <c r="Q6125" s="3"/>
      <c r="R6125" s="3">
        <v>0</v>
      </c>
      <c r="S6125" s="3">
        <v>1</v>
      </c>
      <c r="T6125" s="2">
        <v>499</v>
      </c>
      <c r="U6125" s="3">
        <v>44.545007837094396</v>
      </c>
      <c r="V6125" s="3">
        <v>378.72660682726297</v>
      </c>
      <c r="W6125" s="3">
        <v>52.087970696360777</v>
      </c>
      <c r="X6125" s="3">
        <v>169410.59381099697</v>
      </c>
      <c r="Y6125" s="3">
        <v>378.72660682726297</v>
      </c>
      <c r="Z6125" s="3">
        <v>52.087924648332411</v>
      </c>
      <c r="AA6125" s="3">
        <v>169410.59381099697</v>
      </c>
      <c r="AB6125">
        <f t="shared" si="156"/>
        <v>378.72660682726297</v>
      </c>
      <c r="AC6125">
        <f t="shared" si="157"/>
        <v>52.087924648332411</v>
      </c>
    </row>
    <row r="6126" spans="1:29" x14ac:dyDescent="0.25">
      <c r="A6126" s="2">
        <v>6125</v>
      </c>
      <c r="B6126" s="3" t="s">
        <v>414</v>
      </c>
      <c r="C6126" s="3" t="s">
        <v>110</v>
      </c>
      <c r="D6126" s="3" t="s">
        <v>445</v>
      </c>
      <c r="E6126" s="3" t="s">
        <v>446</v>
      </c>
      <c r="F6126" s="3">
        <v>0.36</v>
      </c>
      <c r="G6126" s="3">
        <v>0.48</v>
      </c>
      <c r="H6126" s="3" t="s">
        <v>192</v>
      </c>
      <c r="I6126" s="2">
        <v>1710</v>
      </c>
      <c r="J6126" s="3" t="s">
        <v>122</v>
      </c>
      <c r="K6126" s="2">
        <v>1710</v>
      </c>
      <c r="L6126" s="3"/>
      <c r="M6126" s="3" t="s">
        <v>191</v>
      </c>
      <c r="N6126" s="3" t="s">
        <v>192</v>
      </c>
      <c r="O6126" s="3"/>
      <c r="P6126" s="3"/>
      <c r="Q6126" s="3"/>
      <c r="R6126" s="3">
        <v>0</v>
      </c>
      <c r="S6126" s="3">
        <v>1</v>
      </c>
      <c r="T6126" s="2">
        <v>586</v>
      </c>
      <c r="U6126" s="3">
        <v>254.27146541215589</v>
      </c>
      <c r="V6126" s="3">
        <v>1921.9008099999803</v>
      </c>
      <c r="W6126" s="3">
        <v>261.44643652694236</v>
      </c>
      <c r="X6126" s="3">
        <v>964751.72663570917</v>
      </c>
      <c r="Y6126" s="3">
        <v>1921.9008099999803</v>
      </c>
      <c r="Z6126" s="3">
        <v>261.4462053969375</v>
      </c>
      <c r="AA6126" s="3">
        <v>964751.72663570917</v>
      </c>
      <c r="AB6126">
        <f t="shared" si="156"/>
        <v>1921.9008099999803</v>
      </c>
      <c r="AC6126">
        <f t="shared" si="157"/>
        <v>261.4462053969375</v>
      </c>
    </row>
    <row r="6127" spans="1:29" x14ac:dyDescent="0.25">
      <c r="A6127" s="2">
        <v>6126</v>
      </c>
      <c r="B6127" s="3" t="s">
        <v>414</v>
      </c>
      <c r="C6127" s="3" t="s">
        <v>110</v>
      </c>
      <c r="D6127" s="3" t="s">
        <v>445</v>
      </c>
      <c r="E6127" s="3" t="s">
        <v>446</v>
      </c>
      <c r="F6127" s="3">
        <v>0.36</v>
      </c>
      <c r="G6127" s="3">
        <v>0.48</v>
      </c>
      <c r="H6127" s="3" t="s">
        <v>192</v>
      </c>
      <c r="I6127" s="2">
        <v>1720</v>
      </c>
      <c r="J6127" s="3" t="s">
        <v>123</v>
      </c>
      <c r="K6127" s="2">
        <v>1720</v>
      </c>
      <c r="L6127" s="3"/>
      <c r="M6127" s="3" t="s">
        <v>191</v>
      </c>
      <c r="N6127" s="3" t="s">
        <v>192</v>
      </c>
      <c r="O6127" s="3"/>
      <c r="P6127" s="3"/>
      <c r="Q6127" s="3"/>
      <c r="R6127" s="3">
        <v>0</v>
      </c>
      <c r="S6127" s="3">
        <v>1</v>
      </c>
      <c r="T6127" s="2">
        <v>313</v>
      </c>
      <c r="U6127" s="3">
        <v>88.58042005922232</v>
      </c>
      <c r="V6127" s="3">
        <v>695.96822398465133</v>
      </c>
      <c r="W6127" s="3">
        <v>95.660358462188952</v>
      </c>
      <c r="X6127" s="3">
        <v>335213.42184396525</v>
      </c>
      <c r="Y6127" s="3">
        <v>695.96822398465133</v>
      </c>
      <c r="Z6127" s="3">
        <v>95.660273894277481</v>
      </c>
      <c r="AA6127" s="3">
        <v>335213.42184396525</v>
      </c>
      <c r="AB6127">
        <f t="shared" si="156"/>
        <v>695.96822398465133</v>
      </c>
      <c r="AC6127">
        <f t="shared" si="157"/>
        <v>95.660273894277481</v>
      </c>
    </row>
    <row r="6128" spans="1:29" x14ac:dyDescent="0.25">
      <c r="A6128" s="2">
        <v>6127</v>
      </c>
      <c r="B6128" s="3" t="s">
        <v>414</v>
      </c>
      <c r="C6128" s="3" t="s">
        <v>110</v>
      </c>
      <c r="D6128" s="3" t="s">
        <v>445</v>
      </c>
      <c r="E6128" s="3" t="s">
        <v>446</v>
      </c>
      <c r="F6128" s="3">
        <v>0.36</v>
      </c>
      <c r="G6128" s="3">
        <v>0.48</v>
      </c>
      <c r="H6128" s="3" t="s">
        <v>192</v>
      </c>
      <c r="I6128" s="2">
        <v>1740</v>
      </c>
      <c r="J6128" s="3" t="s">
        <v>124</v>
      </c>
      <c r="K6128" s="2">
        <v>1740</v>
      </c>
      <c r="L6128" s="3"/>
      <c r="M6128" s="3" t="s">
        <v>191</v>
      </c>
      <c r="N6128" s="3" t="s">
        <v>192</v>
      </c>
      <c r="O6128" s="3"/>
      <c r="P6128" s="3"/>
      <c r="Q6128" s="3"/>
      <c r="R6128" s="3">
        <v>0</v>
      </c>
      <c r="S6128" s="3">
        <v>1</v>
      </c>
      <c r="T6128" s="2">
        <v>232</v>
      </c>
      <c r="U6128" s="3">
        <v>63.487586878767729</v>
      </c>
      <c r="V6128" s="3">
        <v>514.78435279481039</v>
      </c>
      <c r="W6128" s="3">
        <v>70.631858438043537</v>
      </c>
      <c r="X6128" s="3">
        <v>240894.83532234695</v>
      </c>
      <c r="Y6128" s="3">
        <v>514.78435279481039</v>
      </c>
      <c r="Z6128" s="3">
        <v>70.631795996413004</v>
      </c>
      <c r="AA6128" s="3">
        <v>240894.83532234695</v>
      </c>
      <c r="AB6128">
        <f t="shared" si="156"/>
        <v>514.78435279481039</v>
      </c>
      <c r="AC6128">
        <f t="shared" si="157"/>
        <v>70.631795996413004</v>
      </c>
    </row>
    <row r="6129" spans="1:29" x14ac:dyDescent="0.25">
      <c r="A6129" s="2">
        <v>6128</v>
      </c>
      <c r="B6129" s="3" t="s">
        <v>414</v>
      </c>
      <c r="C6129" s="3" t="s">
        <v>110</v>
      </c>
      <c r="D6129" s="3" t="s">
        <v>445</v>
      </c>
      <c r="E6129" s="3" t="s">
        <v>446</v>
      </c>
      <c r="F6129" s="3">
        <v>0.36</v>
      </c>
      <c r="G6129" s="3">
        <v>0.48</v>
      </c>
      <c r="H6129" s="3" t="s">
        <v>192</v>
      </c>
      <c r="I6129" s="2">
        <v>1750</v>
      </c>
      <c r="J6129" s="3" t="s">
        <v>51</v>
      </c>
      <c r="K6129" s="2">
        <v>1750</v>
      </c>
      <c r="L6129" s="3"/>
      <c r="M6129" s="3" t="s">
        <v>191</v>
      </c>
      <c r="N6129" s="3" t="s">
        <v>192</v>
      </c>
      <c r="O6129" s="3"/>
      <c r="P6129" s="3"/>
      <c r="Q6129" s="3"/>
      <c r="R6129" s="3">
        <v>0</v>
      </c>
      <c r="S6129" s="3">
        <v>1</v>
      </c>
      <c r="T6129" s="2">
        <v>880</v>
      </c>
      <c r="U6129" s="3">
        <v>328.25064333991963</v>
      </c>
      <c r="V6129" s="3">
        <v>2542.9479014907142</v>
      </c>
      <c r="W6129" s="3">
        <v>350.64807048759616</v>
      </c>
      <c r="X6129" s="3">
        <v>1228584.367967675</v>
      </c>
      <c r="Y6129" s="3">
        <v>2542.9479014907142</v>
      </c>
      <c r="Z6129" s="3">
        <v>350.64776049947238</v>
      </c>
      <c r="AA6129" s="3">
        <v>1228584.367967675</v>
      </c>
      <c r="AB6129">
        <f t="shared" si="156"/>
        <v>2542.9479014907142</v>
      </c>
      <c r="AC6129">
        <f t="shared" si="157"/>
        <v>350.64776049947238</v>
      </c>
    </row>
    <row r="6130" spans="1:29" x14ac:dyDescent="0.25">
      <c r="A6130" s="2">
        <v>6129</v>
      </c>
      <c r="B6130" s="3" t="s">
        <v>414</v>
      </c>
      <c r="C6130" s="3" t="s">
        <v>110</v>
      </c>
      <c r="D6130" s="3" t="s">
        <v>445</v>
      </c>
      <c r="E6130" s="3" t="s">
        <v>446</v>
      </c>
      <c r="F6130" s="3">
        <v>0.36</v>
      </c>
      <c r="G6130" s="3">
        <v>0.48</v>
      </c>
      <c r="H6130" s="3" t="s">
        <v>192</v>
      </c>
      <c r="I6130" s="2">
        <v>1780</v>
      </c>
      <c r="J6130" s="3" t="s">
        <v>125</v>
      </c>
      <c r="K6130" s="2">
        <v>1780</v>
      </c>
      <c r="L6130" s="3"/>
      <c r="M6130" s="3" t="s">
        <v>191</v>
      </c>
      <c r="N6130" s="3" t="s">
        <v>192</v>
      </c>
      <c r="O6130" s="3"/>
      <c r="P6130" s="3"/>
      <c r="Q6130" s="3"/>
      <c r="R6130" s="3">
        <v>0</v>
      </c>
      <c r="S6130" s="3">
        <v>1</v>
      </c>
      <c r="T6130" s="2">
        <v>23</v>
      </c>
      <c r="U6130" s="3">
        <v>3.4420827483300758</v>
      </c>
      <c r="V6130" s="3">
        <v>29.184531693454758</v>
      </c>
      <c r="W6130" s="3">
        <v>3.9306988238126412</v>
      </c>
      <c r="X6130" s="3">
        <v>13264.331328511918</v>
      </c>
      <c r="Y6130" s="3">
        <v>29.184531693454758</v>
      </c>
      <c r="Z6130" s="3">
        <v>3.9306953489041563</v>
      </c>
      <c r="AA6130" s="3">
        <v>13264.331328511918</v>
      </c>
      <c r="AB6130">
        <f t="shared" si="156"/>
        <v>29.184531693454758</v>
      </c>
      <c r="AC6130">
        <f t="shared" si="157"/>
        <v>3.9306953489041563</v>
      </c>
    </row>
    <row r="6131" spans="1:29" x14ac:dyDescent="0.25">
      <c r="A6131" s="2">
        <v>6130</v>
      </c>
      <c r="B6131" s="3" t="s">
        <v>414</v>
      </c>
      <c r="C6131" s="3" t="s">
        <v>110</v>
      </c>
      <c r="D6131" s="3" t="s">
        <v>445</v>
      </c>
      <c r="E6131" s="3" t="s">
        <v>446</v>
      </c>
      <c r="F6131" s="3">
        <v>0.36</v>
      </c>
      <c r="G6131" s="3">
        <v>0.48</v>
      </c>
      <c r="H6131" s="3" t="s">
        <v>192</v>
      </c>
      <c r="I6131" s="2">
        <v>1820</v>
      </c>
      <c r="J6131" s="3" t="s">
        <v>52</v>
      </c>
      <c r="K6131" s="2">
        <v>1820</v>
      </c>
      <c r="L6131" s="3"/>
      <c r="M6131" s="3" t="s">
        <v>191</v>
      </c>
      <c r="N6131" s="3" t="s">
        <v>192</v>
      </c>
      <c r="O6131" s="3"/>
      <c r="P6131" s="3"/>
      <c r="Q6131" s="3"/>
      <c r="R6131" s="3">
        <v>0</v>
      </c>
      <c r="S6131" s="3">
        <v>1</v>
      </c>
      <c r="T6131" s="2">
        <v>39</v>
      </c>
      <c r="U6131" s="3">
        <v>2.1887876620557436</v>
      </c>
      <c r="V6131" s="3">
        <v>16.61629294668472</v>
      </c>
      <c r="W6131" s="3">
        <v>2.3117158113941554</v>
      </c>
      <c r="X6131" s="3">
        <v>7750.7127328357919</v>
      </c>
      <c r="Y6131" s="3">
        <v>16.61629294668472</v>
      </c>
      <c r="Z6131" s="3">
        <v>2.311713767736975</v>
      </c>
      <c r="AA6131" s="3">
        <v>7750.7127328357919</v>
      </c>
      <c r="AB6131">
        <f t="shared" si="156"/>
        <v>16.61629294668472</v>
      </c>
      <c r="AC6131">
        <f t="shared" si="157"/>
        <v>2.311713767736975</v>
      </c>
    </row>
    <row r="6132" spans="1:29" x14ac:dyDescent="0.25">
      <c r="A6132" s="2">
        <v>6131</v>
      </c>
      <c r="B6132" s="3" t="s">
        <v>414</v>
      </c>
      <c r="C6132" s="3" t="s">
        <v>110</v>
      </c>
      <c r="D6132" s="3" t="s">
        <v>445</v>
      </c>
      <c r="E6132" s="3" t="s">
        <v>446</v>
      </c>
      <c r="F6132" s="3">
        <v>0.36</v>
      </c>
      <c r="G6132" s="3">
        <v>0.48</v>
      </c>
      <c r="H6132" s="3" t="s">
        <v>192</v>
      </c>
      <c r="I6132" s="2">
        <v>1840</v>
      </c>
      <c r="J6132" s="3" t="s">
        <v>137</v>
      </c>
      <c r="K6132" s="2">
        <v>1840</v>
      </c>
      <c r="L6132" s="3"/>
      <c r="M6132" s="3" t="s">
        <v>191</v>
      </c>
      <c r="N6132" s="3" t="s">
        <v>192</v>
      </c>
      <c r="O6132" s="3"/>
      <c r="P6132" s="3"/>
      <c r="Q6132" s="3"/>
      <c r="R6132" s="3">
        <v>0</v>
      </c>
      <c r="S6132" s="3">
        <v>1</v>
      </c>
      <c r="T6132" s="2">
        <v>93</v>
      </c>
      <c r="U6132" s="3">
        <v>16.159464729554458</v>
      </c>
      <c r="V6132" s="3">
        <v>86.690571081299666</v>
      </c>
      <c r="W6132" s="3">
        <v>12.05504836064657</v>
      </c>
      <c r="X6132" s="3">
        <v>42407.586876207504</v>
      </c>
      <c r="Y6132" s="3">
        <v>86.690571081299666</v>
      </c>
      <c r="Z6132" s="3">
        <v>12.055037703460258</v>
      </c>
      <c r="AA6132" s="3">
        <v>42407.586876207504</v>
      </c>
      <c r="AB6132">
        <f t="shared" si="156"/>
        <v>86.690571081299666</v>
      </c>
      <c r="AC6132">
        <f t="shared" si="157"/>
        <v>12.055037703460258</v>
      </c>
    </row>
    <row r="6133" spans="1:29" x14ac:dyDescent="0.25">
      <c r="A6133" s="2">
        <v>6132</v>
      </c>
      <c r="B6133" s="3" t="s">
        <v>414</v>
      </c>
      <c r="C6133" s="3" t="s">
        <v>110</v>
      </c>
      <c r="D6133" s="3" t="s">
        <v>445</v>
      </c>
      <c r="E6133" s="3" t="s">
        <v>446</v>
      </c>
      <c r="F6133" s="3">
        <v>0.36</v>
      </c>
      <c r="G6133" s="3">
        <v>0.48</v>
      </c>
      <c r="H6133" s="3" t="s">
        <v>192</v>
      </c>
      <c r="I6133" s="2">
        <v>1850</v>
      </c>
      <c r="J6133" s="3" t="s">
        <v>53</v>
      </c>
      <c r="K6133" s="2">
        <v>1850</v>
      </c>
      <c r="L6133" s="3"/>
      <c r="M6133" s="3" t="s">
        <v>191</v>
      </c>
      <c r="N6133" s="3" t="s">
        <v>192</v>
      </c>
      <c r="O6133" s="3"/>
      <c r="P6133" s="3"/>
      <c r="Q6133" s="3"/>
      <c r="R6133" s="3">
        <v>0</v>
      </c>
      <c r="S6133" s="3">
        <v>1</v>
      </c>
      <c r="T6133" s="2">
        <v>487</v>
      </c>
      <c r="U6133" s="3">
        <v>188.00293194259984</v>
      </c>
      <c r="V6133" s="3">
        <v>1210.8926371369612</v>
      </c>
      <c r="W6133" s="3">
        <v>162.55543226333108</v>
      </c>
      <c r="X6133" s="3">
        <v>655311.88858990557</v>
      </c>
      <c r="Y6133" s="3">
        <v>1210.8926371369612</v>
      </c>
      <c r="Z6133" s="3">
        <v>162.55528855726877</v>
      </c>
      <c r="AA6133" s="3">
        <v>655311.88858990557</v>
      </c>
      <c r="AB6133">
        <f t="shared" si="156"/>
        <v>1210.8926371369612</v>
      </c>
      <c r="AC6133">
        <f t="shared" si="157"/>
        <v>162.55528855726877</v>
      </c>
    </row>
    <row r="6134" spans="1:29" x14ac:dyDescent="0.25">
      <c r="A6134" s="2">
        <v>6133</v>
      </c>
      <c r="B6134" s="3" t="s">
        <v>414</v>
      </c>
      <c r="C6134" s="3" t="s">
        <v>110</v>
      </c>
      <c r="D6134" s="3" t="s">
        <v>445</v>
      </c>
      <c r="E6134" s="3" t="s">
        <v>446</v>
      </c>
      <c r="F6134" s="3">
        <v>0.36</v>
      </c>
      <c r="G6134" s="3">
        <v>0.48</v>
      </c>
      <c r="H6134" s="3" t="s">
        <v>192</v>
      </c>
      <c r="I6134" s="2">
        <v>1860</v>
      </c>
      <c r="J6134" s="3" t="s">
        <v>126</v>
      </c>
      <c r="K6134" s="2">
        <v>1860</v>
      </c>
      <c r="L6134" s="3"/>
      <c r="M6134" s="3" t="s">
        <v>191</v>
      </c>
      <c r="N6134" s="3" t="s">
        <v>192</v>
      </c>
      <c r="O6134" s="3"/>
      <c r="P6134" s="3"/>
      <c r="Q6134" s="3"/>
      <c r="R6134" s="3">
        <v>0</v>
      </c>
      <c r="S6134" s="3">
        <v>1</v>
      </c>
      <c r="T6134" s="2">
        <v>72</v>
      </c>
      <c r="U6134" s="3">
        <v>12.113178173616859</v>
      </c>
      <c r="V6134" s="3">
        <v>89.837335145026302</v>
      </c>
      <c r="W6134" s="3">
        <v>12.233003862624221</v>
      </c>
      <c r="X6134" s="3">
        <v>44343.118985015913</v>
      </c>
      <c r="Y6134" s="3">
        <v>89.837335145026302</v>
      </c>
      <c r="Z6134" s="3">
        <v>12.23299304811751</v>
      </c>
      <c r="AA6134" s="3">
        <v>44343.118985015913</v>
      </c>
      <c r="AB6134">
        <f t="shared" si="156"/>
        <v>89.837335145026302</v>
      </c>
      <c r="AC6134">
        <f t="shared" si="157"/>
        <v>12.23299304811751</v>
      </c>
    </row>
    <row r="6135" spans="1:29" x14ac:dyDescent="0.25">
      <c r="A6135" s="2">
        <v>6134</v>
      </c>
      <c r="B6135" s="3" t="s">
        <v>414</v>
      </c>
      <c r="C6135" s="3" t="s">
        <v>110</v>
      </c>
      <c r="D6135" s="3" t="s">
        <v>445</v>
      </c>
      <c r="E6135" s="3" t="s">
        <v>446</v>
      </c>
      <c r="F6135" s="3">
        <v>0.36</v>
      </c>
      <c r="G6135" s="3">
        <v>0.48</v>
      </c>
      <c r="H6135" s="3" t="s">
        <v>192</v>
      </c>
      <c r="I6135" s="2">
        <v>2110</v>
      </c>
      <c r="J6135" s="3" t="s">
        <v>32</v>
      </c>
      <c r="K6135" s="2">
        <v>1000</v>
      </c>
      <c r="L6135" s="3"/>
      <c r="M6135" s="3" t="s">
        <v>191</v>
      </c>
      <c r="N6135" s="3" t="s">
        <v>192</v>
      </c>
      <c r="O6135" s="3"/>
      <c r="P6135" s="3" t="s">
        <v>76</v>
      </c>
      <c r="Q6135" s="3"/>
      <c r="R6135" s="3">
        <v>0</v>
      </c>
      <c r="S6135" s="3">
        <v>1</v>
      </c>
      <c r="T6135" s="2">
        <v>96</v>
      </c>
      <c r="U6135" s="3">
        <v>41.351325461004336</v>
      </c>
      <c r="V6135" s="3">
        <v>289.82405849114201</v>
      </c>
      <c r="W6135" s="3">
        <v>41.388373879086863</v>
      </c>
      <c r="X6135" s="3">
        <v>133901.30598874818</v>
      </c>
      <c r="Y6135" s="3">
        <v>289.82405849114201</v>
      </c>
      <c r="Z6135" s="3">
        <v>41.388337289966763</v>
      </c>
      <c r="AA6135" s="3">
        <v>133901.30598874818</v>
      </c>
      <c r="AB6135">
        <f t="shared" si="156"/>
        <v>289.82405849114201</v>
      </c>
      <c r="AC6135">
        <f t="shared" si="157"/>
        <v>41.388337289966763</v>
      </c>
    </row>
    <row r="6136" spans="1:29" x14ac:dyDescent="0.25">
      <c r="A6136" s="2">
        <v>6135</v>
      </c>
      <c r="B6136" s="3" t="s">
        <v>414</v>
      </c>
      <c r="C6136" s="3" t="s">
        <v>110</v>
      </c>
      <c r="D6136" s="3" t="s">
        <v>445</v>
      </c>
      <c r="E6136" s="3" t="s">
        <v>446</v>
      </c>
      <c r="F6136" s="3">
        <v>0.36</v>
      </c>
      <c r="G6136" s="3">
        <v>0.48</v>
      </c>
      <c r="H6136" s="3" t="s">
        <v>192</v>
      </c>
      <c r="I6136" s="2">
        <v>3300</v>
      </c>
      <c r="J6136" s="3" t="s">
        <v>39</v>
      </c>
      <c r="K6136" s="2">
        <v>1000</v>
      </c>
      <c r="L6136" s="3"/>
      <c r="M6136" s="3" t="s">
        <v>191</v>
      </c>
      <c r="N6136" s="3" t="s">
        <v>192</v>
      </c>
      <c r="O6136" s="3"/>
      <c r="P6136" s="3" t="s">
        <v>76</v>
      </c>
      <c r="Q6136" s="3"/>
      <c r="R6136" s="3">
        <v>0</v>
      </c>
      <c r="S6136" s="3">
        <v>1</v>
      </c>
      <c r="T6136" s="2">
        <v>68</v>
      </c>
      <c r="U6136" s="3">
        <v>20.358055412460786</v>
      </c>
      <c r="V6136" s="3">
        <v>151.51544548113887</v>
      </c>
      <c r="W6136" s="3">
        <v>17.704722228695829</v>
      </c>
      <c r="X6136" s="3">
        <v>66358.754625217145</v>
      </c>
      <c r="Y6136" s="3">
        <v>151.51544548113887</v>
      </c>
      <c r="Z6136" s="3">
        <v>17.704706576952436</v>
      </c>
      <c r="AA6136" s="3">
        <v>66358.754625217145</v>
      </c>
      <c r="AB6136">
        <f t="shared" si="156"/>
        <v>151.51544548113887</v>
      </c>
      <c r="AC6136">
        <f t="shared" si="157"/>
        <v>17.704706576952436</v>
      </c>
    </row>
    <row r="6137" spans="1:29" x14ac:dyDescent="0.25">
      <c r="A6137" s="2">
        <v>6136</v>
      </c>
      <c r="B6137" s="3" t="s">
        <v>414</v>
      </c>
      <c r="C6137" s="3" t="s">
        <v>110</v>
      </c>
      <c r="D6137" s="3" t="s">
        <v>445</v>
      </c>
      <c r="E6137" s="3" t="s">
        <v>446</v>
      </c>
      <c r="F6137" s="3">
        <v>0.36</v>
      </c>
      <c r="G6137" s="3">
        <v>0.48</v>
      </c>
      <c r="H6137" s="3" t="s">
        <v>192</v>
      </c>
      <c r="I6137" s="2">
        <v>7400</v>
      </c>
      <c r="J6137" s="3" t="s">
        <v>127</v>
      </c>
      <c r="K6137" s="2">
        <v>7400</v>
      </c>
      <c r="L6137" s="3"/>
      <c r="M6137" s="3" t="s">
        <v>191</v>
      </c>
      <c r="N6137" s="3" t="s">
        <v>192</v>
      </c>
      <c r="O6137" s="3"/>
      <c r="P6137" s="3"/>
      <c r="Q6137" s="3"/>
      <c r="R6137" s="3">
        <v>0</v>
      </c>
      <c r="S6137" s="3">
        <v>1</v>
      </c>
      <c r="T6137" s="2">
        <v>20</v>
      </c>
      <c r="U6137" s="3">
        <v>2.109051334748377</v>
      </c>
      <c r="V6137" s="3">
        <v>14.291863338987753</v>
      </c>
      <c r="W6137" s="3">
        <v>1.8834251104301434</v>
      </c>
      <c r="X6137" s="3">
        <v>6975.876922652953</v>
      </c>
      <c r="Y6137" s="3">
        <v>14.291863338987753</v>
      </c>
      <c r="Z6137" s="3">
        <v>1.8834234454005476</v>
      </c>
      <c r="AA6137" s="3">
        <v>6975.876922652953</v>
      </c>
      <c r="AB6137">
        <f t="shared" si="156"/>
        <v>14.291863338987753</v>
      </c>
      <c r="AC6137">
        <f t="shared" si="157"/>
        <v>1.8834234454005476</v>
      </c>
    </row>
    <row r="6138" spans="1:29" x14ac:dyDescent="0.25">
      <c r="A6138" s="2">
        <v>6137</v>
      </c>
      <c r="B6138" s="3" t="s">
        <v>414</v>
      </c>
      <c r="C6138" s="3" t="s">
        <v>110</v>
      </c>
      <c r="D6138" s="3" t="s">
        <v>445</v>
      </c>
      <c r="E6138" s="3" t="s">
        <v>446</v>
      </c>
      <c r="F6138" s="3">
        <v>0.36</v>
      </c>
      <c r="G6138" s="3">
        <v>0.48</v>
      </c>
      <c r="H6138" s="3" t="s">
        <v>192</v>
      </c>
      <c r="I6138" s="2">
        <v>8110</v>
      </c>
      <c r="J6138" s="3" t="s">
        <v>128</v>
      </c>
      <c r="K6138" s="2">
        <v>8110</v>
      </c>
      <c r="L6138" s="3"/>
      <c r="M6138" s="3" t="s">
        <v>191</v>
      </c>
      <c r="N6138" s="3" t="s">
        <v>192</v>
      </c>
      <c r="O6138" s="3"/>
      <c r="P6138" s="3"/>
      <c r="Q6138" s="3"/>
      <c r="R6138" s="3">
        <v>0</v>
      </c>
      <c r="S6138" s="3">
        <v>1</v>
      </c>
      <c r="T6138" s="2">
        <v>1901</v>
      </c>
      <c r="U6138" s="3">
        <v>854.22384970160078</v>
      </c>
      <c r="V6138" s="3">
        <v>6821.5573200477456</v>
      </c>
      <c r="W6138" s="3">
        <v>929.82504901512743</v>
      </c>
      <c r="X6138" s="3">
        <v>3394666.7668212755</v>
      </c>
      <c r="Y6138" s="3">
        <v>6821.5573200477456</v>
      </c>
      <c r="Z6138" s="3">
        <v>929.82422700940049</v>
      </c>
      <c r="AA6138" s="3">
        <v>3394666.7668212755</v>
      </c>
      <c r="AB6138">
        <f t="shared" si="156"/>
        <v>6821.5573200477456</v>
      </c>
      <c r="AC6138">
        <f t="shared" si="157"/>
        <v>929.82422700940049</v>
      </c>
    </row>
    <row r="6139" spans="1:29" x14ac:dyDescent="0.25">
      <c r="A6139" s="2">
        <v>6138</v>
      </c>
      <c r="B6139" s="3" t="s">
        <v>414</v>
      </c>
      <c r="C6139" s="3" t="s">
        <v>110</v>
      </c>
      <c r="D6139" s="3" t="s">
        <v>445</v>
      </c>
      <c r="E6139" s="3" t="s">
        <v>446</v>
      </c>
      <c r="F6139" s="3">
        <v>0.36</v>
      </c>
      <c r="G6139" s="3">
        <v>0.48</v>
      </c>
      <c r="H6139" s="3" t="s">
        <v>192</v>
      </c>
      <c r="I6139" s="2">
        <v>8120</v>
      </c>
      <c r="J6139" s="3" t="s">
        <v>56</v>
      </c>
      <c r="K6139" s="2">
        <v>8120</v>
      </c>
      <c r="L6139" s="3"/>
      <c r="M6139" s="3" t="s">
        <v>191</v>
      </c>
      <c r="N6139" s="3" t="s">
        <v>192</v>
      </c>
      <c r="O6139" s="3"/>
      <c r="P6139" s="3"/>
      <c r="Q6139" s="3"/>
      <c r="R6139" s="3">
        <v>0</v>
      </c>
      <c r="S6139" s="3">
        <v>1</v>
      </c>
      <c r="T6139" s="2">
        <v>38</v>
      </c>
      <c r="U6139" s="3">
        <v>4.6273867890935438</v>
      </c>
      <c r="V6139" s="3">
        <v>38.016389886257471</v>
      </c>
      <c r="W6139" s="3">
        <v>5.3249412518376475</v>
      </c>
      <c r="X6139" s="3">
        <v>16751.738451102228</v>
      </c>
      <c r="Y6139" s="3">
        <v>38.016389886257471</v>
      </c>
      <c r="Z6139" s="3">
        <v>5.3249365443583043</v>
      </c>
      <c r="AA6139" s="3">
        <v>16751.738451102228</v>
      </c>
      <c r="AB6139">
        <f t="shared" si="156"/>
        <v>38.016389886257471</v>
      </c>
      <c r="AC6139">
        <f t="shared" si="157"/>
        <v>5.3249365443583043</v>
      </c>
    </row>
    <row r="6140" spans="1:29" x14ac:dyDescent="0.25">
      <c r="A6140" s="2">
        <v>6139</v>
      </c>
      <c r="B6140" s="3" t="s">
        <v>414</v>
      </c>
      <c r="C6140" s="3" t="s">
        <v>110</v>
      </c>
      <c r="D6140" s="3" t="s">
        <v>445</v>
      </c>
      <c r="E6140" s="3" t="s">
        <v>446</v>
      </c>
      <c r="F6140" s="3">
        <v>0.36</v>
      </c>
      <c r="G6140" s="3">
        <v>0.48</v>
      </c>
      <c r="H6140" s="3" t="s">
        <v>192</v>
      </c>
      <c r="I6140" s="2">
        <v>8140</v>
      </c>
      <c r="J6140" s="3" t="s">
        <v>57</v>
      </c>
      <c r="K6140" s="2">
        <v>8140</v>
      </c>
      <c r="L6140" s="3"/>
      <c r="M6140" s="3" t="s">
        <v>191</v>
      </c>
      <c r="N6140" s="3" t="s">
        <v>192</v>
      </c>
      <c r="O6140" s="3"/>
      <c r="P6140" s="3"/>
      <c r="Q6140" s="3"/>
      <c r="R6140" s="3">
        <v>0</v>
      </c>
      <c r="S6140" s="3">
        <v>1</v>
      </c>
      <c r="T6140" s="2">
        <v>697</v>
      </c>
      <c r="U6140" s="3">
        <v>111.25249814621223</v>
      </c>
      <c r="V6140" s="3">
        <v>949.46137832786576</v>
      </c>
      <c r="W6140" s="3">
        <v>127.59656710731628</v>
      </c>
      <c r="X6140" s="3">
        <v>412572.0938380665</v>
      </c>
      <c r="Y6140" s="3">
        <v>949.46137832786576</v>
      </c>
      <c r="Z6140" s="3">
        <v>127.59645430640921</v>
      </c>
      <c r="AA6140" s="3">
        <v>412572.0938380665</v>
      </c>
      <c r="AB6140">
        <f t="shared" si="156"/>
        <v>949.46137832786576</v>
      </c>
      <c r="AC6140">
        <f t="shared" si="157"/>
        <v>127.59645430640921</v>
      </c>
    </row>
    <row r="6141" spans="1:29" x14ac:dyDescent="0.25">
      <c r="A6141" s="2">
        <v>6140</v>
      </c>
      <c r="B6141" s="3" t="s">
        <v>414</v>
      </c>
      <c r="C6141" s="3" t="s">
        <v>110</v>
      </c>
      <c r="D6141" s="3" t="s">
        <v>445</v>
      </c>
      <c r="E6141" s="3" t="s">
        <v>446</v>
      </c>
      <c r="F6141" s="3">
        <v>0.36</v>
      </c>
      <c r="G6141" s="3">
        <v>0.48</v>
      </c>
      <c r="H6141" s="3" t="s">
        <v>192</v>
      </c>
      <c r="I6141" s="2">
        <v>8200</v>
      </c>
      <c r="J6141" s="3" t="s">
        <v>107</v>
      </c>
      <c r="K6141" s="2">
        <v>8200</v>
      </c>
      <c r="L6141" s="3"/>
      <c r="M6141" s="3" t="s">
        <v>191</v>
      </c>
      <c r="N6141" s="3" t="s">
        <v>192</v>
      </c>
      <c r="O6141" s="3"/>
      <c r="P6141" s="3"/>
      <c r="Q6141" s="3"/>
      <c r="R6141" s="3">
        <v>0</v>
      </c>
      <c r="S6141" s="3">
        <v>1</v>
      </c>
      <c r="T6141" s="2">
        <v>10</v>
      </c>
      <c r="U6141" s="3">
        <v>0.53060105015324233</v>
      </c>
      <c r="V6141" s="3">
        <v>4.5892020951865655</v>
      </c>
      <c r="W6141" s="3">
        <v>0.66603932461838689</v>
      </c>
      <c r="X6141" s="3">
        <v>2082.3222373493841</v>
      </c>
      <c r="Y6141" s="3">
        <v>4.5892020951865655</v>
      </c>
      <c r="Z6141" s="3">
        <v>0.66603873581069695</v>
      </c>
      <c r="AA6141" s="3">
        <v>2082.3222373493841</v>
      </c>
      <c r="AB6141">
        <f t="shared" ref="AB6141:AB6204" si="158">Y6141</f>
        <v>4.5892020951865655</v>
      </c>
      <c r="AC6141">
        <f t="shared" ref="AC6141:AC6204" si="159">Z6141</f>
        <v>0.66603873581069695</v>
      </c>
    </row>
    <row r="6142" spans="1:29" x14ac:dyDescent="0.25">
      <c r="A6142" s="2">
        <v>6141</v>
      </c>
      <c r="B6142" s="3" t="s">
        <v>414</v>
      </c>
      <c r="C6142" s="3" t="s">
        <v>110</v>
      </c>
      <c r="D6142" s="3" t="s">
        <v>445</v>
      </c>
      <c r="E6142" s="3" t="s">
        <v>446</v>
      </c>
      <c r="F6142" s="3">
        <v>0.36</v>
      </c>
      <c r="G6142" s="3">
        <v>0.48</v>
      </c>
      <c r="H6142" s="3" t="s">
        <v>192</v>
      </c>
      <c r="I6142" s="2">
        <v>8220</v>
      </c>
      <c r="J6142" s="3" t="s">
        <v>138</v>
      </c>
      <c r="K6142" s="2">
        <v>8220</v>
      </c>
      <c r="L6142" s="3"/>
      <c r="M6142" s="3" t="s">
        <v>191</v>
      </c>
      <c r="N6142" s="3" t="s">
        <v>192</v>
      </c>
      <c r="O6142" s="3"/>
      <c r="P6142" s="3"/>
      <c r="Q6142" s="3"/>
      <c r="R6142" s="3">
        <v>0</v>
      </c>
      <c r="S6142" s="3">
        <v>1</v>
      </c>
      <c r="T6142" s="2">
        <v>4</v>
      </c>
      <c r="U6142" s="3">
        <v>0.67886970112052514</v>
      </c>
      <c r="V6142" s="3">
        <v>5.94798467567127</v>
      </c>
      <c r="W6142" s="3">
        <v>0.85531952480345486</v>
      </c>
      <c r="X6142" s="3">
        <v>2675.0139800742127</v>
      </c>
      <c r="Y6142" s="3">
        <v>5.94798467567127</v>
      </c>
      <c r="Z6142" s="3">
        <v>0.85531876866384926</v>
      </c>
      <c r="AA6142" s="3">
        <v>2675.0139800742127</v>
      </c>
      <c r="AB6142">
        <f t="shared" si="158"/>
        <v>5.94798467567127</v>
      </c>
      <c r="AC6142">
        <f t="shared" si="159"/>
        <v>0.85531876866384926</v>
      </c>
    </row>
    <row r="6143" spans="1:29" x14ac:dyDescent="0.25">
      <c r="A6143" s="2">
        <v>6142</v>
      </c>
      <c r="B6143" s="3" t="s">
        <v>414</v>
      </c>
      <c r="C6143" s="3" t="s">
        <v>110</v>
      </c>
      <c r="D6143" s="3" t="s">
        <v>445</v>
      </c>
      <c r="E6143" s="3" t="s">
        <v>446</v>
      </c>
      <c r="F6143" s="3">
        <v>0.36</v>
      </c>
      <c r="G6143" s="3">
        <v>0.48</v>
      </c>
      <c r="H6143" s="3" t="s">
        <v>192</v>
      </c>
      <c r="I6143" s="2">
        <v>8310</v>
      </c>
      <c r="J6143" s="3" t="s">
        <v>108</v>
      </c>
      <c r="K6143" s="2">
        <v>8310</v>
      </c>
      <c r="L6143" s="3"/>
      <c r="M6143" s="3" t="s">
        <v>191</v>
      </c>
      <c r="N6143" s="3" t="s">
        <v>192</v>
      </c>
      <c r="O6143" s="3"/>
      <c r="P6143" s="3"/>
      <c r="Q6143" s="3"/>
      <c r="R6143" s="3">
        <v>0</v>
      </c>
      <c r="S6143" s="3">
        <v>1</v>
      </c>
      <c r="T6143" s="2">
        <v>90</v>
      </c>
      <c r="U6143" s="3">
        <v>23.494596553900589</v>
      </c>
      <c r="V6143" s="3">
        <v>186.59652361414123</v>
      </c>
      <c r="W6143" s="3">
        <v>26.566849690290727</v>
      </c>
      <c r="X6143" s="3">
        <v>88341.675316447087</v>
      </c>
      <c r="Y6143" s="3">
        <v>186.59652361414123</v>
      </c>
      <c r="Z6143" s="3">
        <v>26.566826204041774</v>
      </c>
      <c r="AA6143" s="3">
        <v>88341.675316447087</v>
      </c>
      <c r="AB6143">
        <f t="shared" si="158"/>
        <v>186.59652361414123</v>
      </c>
      <c r="AC6143">
        <f t="shared" si="159"/>
        <v>26.566826204041774</v>
      </c>
    </row>
    <row r="6144" spans="1:29" x14ac:dyDescent="0.25">
      <c r="A6144" s="2">
        <v>6143</v>
      </c>
      <c r="B6144" s="3" t="s">
        <v>414</v>
      </c>
      <c r="C6144" s="3" t="s">
        <v>110</v>
      </c>
      <c r="D6144" s="3" t="s">
        <v>445</v>
      </c>
      <c r="E6144" s="3" t="s">
        <v>446</v>
      </c>
      <c r="F6144" s="3">
        <v>0.36</v>
      </c>
      <c r="G6144" s="3">
        <v>0.48</v>
      </c>
      <c r="H6144" s="3" t="s">
        <v>192</v>
      </c>
      <c r="I6144" s="2">
        <v>8330</v>
      </c>
      <c r="J6144" s="3" t="s">
        <v>129</v>
      </c>
      <c r="K6144" s="2">
        <v>8330</v>
      </c>
      <c r="L6144" s="3"/>
      <c r="M6144" s="3" t="s">
        <v>191</v>
      </c>
      <c r="N6144" s="3" t="s">
        <v>192</v>
      </c>
      <c r="O6144" s="3"/>
      <c r="P6144" s="3"/>
      <c r="Q6144" s="3"/>
      <c r="R6144" s="3">
        <v>0</v>
      </c>
      <c r="S6144" s="3">
        <v>1</v>
      </c>
      <c r="T6144" s="2">
        <v>10</v>
      </c>
      <c r="U6144" s="3">
        <v>0.4207180372591991</v>
      </c>
      <c r="V6144" s="3">
        <v>3.313250986976485</v>
      </c>
      <c r="W6144" s="3">
        <v>0.45271326224112984</v>
      </c>
      <c r="X6144" s="3">
        <v>1560.0009510346492</v>
      </c>
      <c r="Y6144" s="3">
        <v>3.313250986976485</v>
      </c>
      <c r="Z6144" s="3">
        <v>0.45271286202294303</v>
      </c>
      <c r="AA6144" s="3">
        <v>1560.0009510346492</v>
      </c>
      <c r="AB6144">
        <f t="shared" si="158"/>
        <v>3.313250986976485</v>
      </c>
      <c r="AC6144">
        <f t="shared" si="159"/>
        <v>0.45271286202294303</v>
      </c>
    </row>
    <row r="6145" spans="1:29" x14ac:dyDescent="0.25">
      <c r="A6145" s="2">
        <v>6144</v>
      </c>
      <c r="B6145" s="3" t="s">
        <v>414</v>
      </c>
      <c r="C6145" s="3" t="s">
        <v>110</v>
      </c>
      <c r="D6145" s="3" t="s">
        <v>445</v>
      </c>
      <c r="E6145" s="3" t="s">
        <v>446</v>
      </c>
      <c r="F6145" s="3">
        <v>0.36</v>
      </c>
      <c r="G6145" s="3">
        <v>0.48</v>
      </c>
      <c r="H6145" s="3" t="s">
        <v>192</v>
      </c>
      <c r="I6145" s="2">
        <v>8340</v>
      </c>
      <c r="J6145" s="3" t="s">
        <v>151</v>
      </c>
      <c r="K6145" s="2">
        <v>8340</v>
      </c>
      <c r="L6145" s="3"/>
      <c r="M6145" s="3" t="s">
        <v>191</v>
      </c>
      <c r="N6145" s="3" t="s">
        <v>192</v>
      </c>
      <c r="O6145" s="3"/>
      <c r="P6145" s="3"/>
      <c r="Q6145" s="3"/>
      <c r="R6145" s="3">
        <v>0</v>
      </c>
      <c r="S6145" s="3">
        <v>1</v>
      </c>
      <c r="T6145" s="2">
        <v>8</v>
      </c>
      <c r="U6145" s="3">
        <v>0.18536218768535023</v>
      </c>
      <c r="V6145" s="3">
        <v>1.6246330312578554</v>
      </c>
      <c r="W6145" s="3">
        <v>0.21848964636360846</v>
      </c>
      <c r="X6145" s="3">
        <v>747.87159837650415</v>
      </c>
      <c r="Y6145" s="3">
        <v>1.6246330312578554</v>
      </c>
      <c r="Z6145" s="3">
        <v>0.21848945320927185</v>
      </c>
      <c r="AA6145" s="3">
        <v>747.87159837650415</v>
      </c>
      <c r="AB6145">
        <f t="shared" si="158"/>
        <v>1.6246330312578554</v>
      </c>
      <c r="AC6145">
        <f t="shared" si="159"/>
        <v>0.21848945320927185</v>
      </c>
    </row>
    <row r="6146" spans="1:29" x14ac:dyDescent="0.25">
      <c r="A6146" s="2">
        <v>6145</v>
      </c>
      <c r="B6146" s="3" t="s">
        <v>414</v>
      </c>
      <c r="C6146" s="3" t="s">
        <v>110</v>
      </c>
      <c r="D6146" s="3" t="s">
        <v>445</v>
      </c>
      <c r="E6146" s="3" t="s">
        <v>446</v>
      </c>
      <c r="F6146" s="3">
        <v>0.36</v>
      </c>
      <c r="G6146" s="3">
        <v>0.48</v>
      </c>
      <c r="H6146" s="3" t="s">
        <v>192</v>
      </c>
      <c r="I6146" s="2">
        <v>8370</v>
      </c>
      <c r="J6146" s="3" t="s">
        <v>68</v>
      </c>
      <c r="K6146" s="2">
        <v>8370</v>
      </c>
      <c r="L6146" s="3"/>
      <c r="M6146" s="3" t="s">
        <v>191</v>
      </c>
      <c r="N6146" s="3" t="s">
        <v>192</v>
      </c>
      <c r="O6146" s="3"/>
      <c r="P6146" s="3"/>
      <c r="Q6146" s="3"/>
      <c r="R6146" s="3">
        <v>0</v>
      </c>
      <c r="S6146" s="3">
        <v>1</v>
      </c>
      <c r="T6146" s="2">
        <v>270</v>
      </c>
      <c r="U6146" s="3">
        <v>24.061235440129742</v>
      </c>
      <c r="V6146" s="3">
        <v>52.507573842548425</v>
      </c>
      <c r="W6146" s="3">
        <v>8.0816031524574363</v>
      </c>
      <c r="X6146" s="3">
        <v>49805.124425035348</v>
      </c>
      <c r="Y6146" s="3">
        <v>52.507573842548425</v>
      </c>
      <c r="Z6146" s="3">
        <v>8.0815960079692584</v>
      </c>
      <c r="AA6146" s="3">
        <v>49805.124425035348</v>
      </c>
      <c r="AB6146">
        <f t="shared" si="158"/>
        <v>52.507573842548425</v>
      </c>
      <c r="AC6146">
        <f t="shared" si="159"/>
        <v>8.0815960079692584</v>
      </c>
    </row>
    <row r="6147" spans="1:29" x14ac:dyDescent="0.25">
      <c r="A6147" s="2">
        <v>6146</v>
      </c>
      <c r="B6147" s="3" t="s">
        <v>414</v>
      </c>
      <c r="C6147" s="3" t="s">
        <v>110</v>
      </c>
      <c r="D6147" s="3" t="s">
        <v>445</v>
      </c>
      <c r="E6147" s="3" t="s">
        <v>446</v>
      </c>
      <c r="F6147" s="3">
        <v>0.36</v>
      </c>
      <c r="G6147" s="3">
        <v>0.48</v>
      </c>
      <c r="H6147" s="3" t="s">
        <v>448</v>
      </c>
      <c r="I6147" s="2">
        <v>1100</v>
      </c>
      <c r="J6147" s="3" t="s">
        <v>42</v>
      </c>
      <c r="K6147" s="2">
        <v>1100</v>
      </c>
      <c r="L6147" s="3"/>
      <c r="M6147" s="3" t="s">
        <v>447</v>
      </c>
      <c r="N6147" s="3" t="s">
        <v>448</v>
      </c>
      <c r="O6147" s="3"/>
      <c r="P6147" s="3"/>
      <c r="Q6147" s="3"/>
      <c r="R6147" s="3">
        <v>0</v>
      </c>
      <c r="S6147" s="3">
        <v>1</v>
      </c>
      <c r="T6147" s="2">
        <v>351</v>
      </c>
      <c r="U6147" s="3">
        <v>36.356404107737205</v>
      </c>
      <c r="V6147" s="3">
        <v>286.9854384904429</v>
      </c>
      <c r="W6147" s="3">
        <v>41.826404613347727</v>
      </c>
      <c r="X6147" s="3">
        <v>128727.52668646793</v>
      </c>
      <c r="Y6147" s="3">
        <v>286.9854384904429</v>
      </c>
      <c r="Z6147" s="3">
        <v>41.826367636989474</v>
      </c>
      <c r="AA6147" s="3">
        <v>128727.52668646793</v>
      </c>
      <c r="AB6147">
        <f t="shared" si="158"/>
        <v>286.9854384904429</v>
      </c>
      <c r="AC6147">
        <f t="shared" si="159"/>
        <v>41.826367636989474</v>
      </c>
    </row>
    <row r="6148" spans="1:29" x14ac:dyDescent="0.25">
      <c r="A6148" s="2">
        <v>6147</v>
      </c>
      <c r="B6148" s="3" t="s">
        <v>414</v>
      </c>
      <c r="C6148" s="3" t="s">
        <v>110</v>
      </c>
      <c r="D6148" s="3" t="s">
        <v>445</v>
      </c>
      <c r="E6148" s="3" t="s">
        <v>446</v>
      </c>
      <c r="F6148" s="3">
        <v>0.36</v>
      </c>
      <c r="G6148" s="3">
        <v>0.48</v>
      </c>
      <c r="H6148" s="3" t="s">
        <v>448</v>
      </c>
      <c r="I6148" s="2">
        <v>1190</v>
      </c>
      <c r="J6148" s="3" t="s">
        <v>44</v>
      </c>
      <c r="K6148" s="2">
        <v>1190</v>
      </c>
      <c r="L6148" s="3"/>
      <c r="M6148" s="3" t="s">
        <v>447</v>
      </c>
      <c r="N6148" s="3" t="s">
        <v>448</v>
      </c>
      <c r="O6148" s="3"/>
      <c r="P6148" s="3"/>
      <c r="Q6148" s="3"/>
      <c r="R6148" s="3">
        <v>0</v>
      </c>
      <c r="S6148" s="3">
        <v>1</v>
      </c>
      <c r="T6148" s="2">
        <v>11</v>
      </c>
      <c r="U6148" s="3">
        <v>1.251801438790928</v>
      </c>
      <c r="V6148" s="3">
        <v>9.8323411547825792</v>
      </c>
      <c r="W6148" s="3">
        <v>1.3713791038397845</v>
      </c>
      <c r="X6148" s="3">
        <v>4897.2985923365077</v>
      </c>
      <c r="Y6148" s="3">
        <v>9.8323411547825792</v>
      </c>
      <c r="Z6148" s="3">
        <v>1.3713778914810948</v>
      </c>
      <c r="AA6148" s="3">
        <v>4897.2985923365077</v>
      </c>
      <c r="AB6148">
        <f t="shared" si="158"/>
        <v>9.8323411547825792</v>
      </c>
      <c r="AC6148">
        <f t="shared" si="159"/>
        <v>1.3713778914810948</v>
      </c>
    </row>
    <row r="6149" spans="1:29" x14ac:dyDescent="0.25">
      <c r="A6149" s="2">
        <v>6148</v>
      </c>
      <c r="B6149" s="3" t="s">
        <v>414</v>
      </c>
      <c r="C6149" s="3" t="s">
        <v>110</v>
      </c>
      <c r="D6149" s="3" t="s">
        <v>445</v>
      </c>
      <c r="E6149" s="3" t="s">
        <v>446</v>
      </c>
      <c r="F6149" s="3">
        <v>0.36</v>
      </c>
      <c r="G6149" s="3">
        <v>0.48</v>
      </c>
      <c r="H6149" s="3" t="s">
        <v>448</v>
      </c>
      <c r="I6149" s="2">
        <v>1200</v>
      </c>
      <c r="J6149" s="3" t="s">
        <v>45</v>
      </c>
      <c r="K6149" s="2">
        <v>1200</v>
      </c>
      <c r="L6149" s="3"/>
      <c r="M6149" s="3" t="s">
        <v>447</v>
      </c>
      <c r="N6149" s="3" t="s">
        <v>448</v>
      </c>
      <c r="O6149" s="3"/>
      <c r="P6149" s="3"/>
      <c r="Q6149" s="3"/>
      <c r="R6149" s="3">
        <v>0</v>
      </c>
      <c r="S6149" s="3">
        <v>1</v>
      </c>
      <c r="T6149" s="2">
        <v>2400</v>
      </c>
      <c r="U6149" s="3">
        <v>336.5197683202037</v>
      </c>
      <c r="V6149" s="3">
        <v>2962.321176961028</v>
      </c>
      <c r="W6149" s="3">
        <v>434.29575345263555</v>
      </c>
      <c r="X6149" s="3">
        <v>1304928.0803247509</v>
      </c>
      <c r="Y6149" s="3">
        <v>2962.321176961028</v>
      </c>
      <c r="Z6149" s="3">
        <v>434.29536951632798</v>
      </c>
      <c r="AA6149" s="3">
        <v>1304928.0803247509</v>
      </c>
      <c r="AB6149">
        <f t="shared" si="158"/>
        <v>2962.321176961028</v>
      </c>
      <c r="AC6149">
        <f t="shared" si="159"/>
        <v>434.29536951632798</v>
      </c>
    </row>
    <row r="6150" spans="1:29" x14ac:dyDescent="0.25">
      <c r="A6150" s="2">
        <v>6149</v>
      </c>
      <c r="B6150" s="3" t="s">
        <v>414</v>
      </c>
      <c r="C6150" s="3" t="s">
        <v>110</v>
      </c>
      <c r="D6150" s="3" t="s">
        <v>445</v>
      </c>
      <c r="E6150" s="3" t="s">
        <v>446</v>
      </c>
      <c r="F6150" s="3">
        <v>0.36</v>
      </c>
      <c r="G6150" s="3">
        <v>0.48</v>
      </c>
      <c r="H6150" s="3" t="s">
        <v>448</v>
      </c>
      <c r="I6150" s="2">
        <v>1200</v>
      </c>
      <c r="J6150" s="3" t="s">
        <v>45</v>
      </c>
      <c r="K6150" s="2">
        <v>1200</v>
      </c>
      <c r="L6150" s="3"/>
      <c r="M6150" s="3" t="s">
        <v>450</v>
      </c>
      <c r="N6150" s="3" t="s">
        <v>448</v>
      </c>
      <c r="O6150" s="3"/>
      <c r="P6150" s="3"/>
      <c r="Q6150" s="3"/>
      <c r="R6150" s="3">
        <v>0</v>
      </c>
      <c r="S6150" s="3">
        <v>1</v>
      </c>
      <c r="T6150" s="2">
        <v>8</v>
      </c>
      <c r="U6150" s="3">
        <v>0.15131326332936307</v>
      </c>
      <c r="V6150" s="3">
        <v>1.2491800759384608</v>
      </c>
      <c r="W6150" s="3">
        <v>0.17034723145187552</v>
      </c>
      <c r="X6150" s="3">
        <v>559.6505976909624</v>
      </c>
      <c r="Y6150" s="3">
        <v>1.2491800759384608</v>
      </c>
      <c r="Z6150" s="3">
        <v>0.17034708085752454</v>
      </c>
      <c r="AA6150" s="3">
        <v>559.6505976909624</v>
      </c>
      <c r="AB6150">
        <f t="shared" si="158"/>
        <v>1.2491800759384608</v>
      </c>
      <c r="AC6150">
        <f t="shared" si="159"/>
        <v>0.17034708085752454</v>
      </c>
    </row>
    <row r="6151" spans="1:29" x14ac:dyDescent="0.25">
      <c r="A6151" s="2">
        <v>6150</v>
      </c>
      <c r="B6151" s="3" t="s">
        <v>414</v>
      </c>
      <c r="C6151" s="3" t="s">
        <v>110</v>
      </c>
      <c r="D6151" s="3" t="s">
        <v>445</v>
      </c>
      <c r="E6151" s="3" t="s">
        <v>446</v>
      </c>
      <c r="F6151" s="3">
        <v>0.36</v>
      </c>
      <c r="G6151" s="3">
        <v>0.48</v>
      </c>
      <c r="H6151" s="3" t="s">
        <v>448</v>
      </c>
      <c r="I6151" s="2">
        <v>1210</v>
      </c>
      <c r="J6151" s="3" t="s">
        <v>46</v>
      </c>
      <c r="K6151" s="2">
        <v>1210</v>
      </c>
      <c r="L6151" s="3"/>
      <c r="M6151" s="3" t="s">
        <v>447</v>
      </c>
      <c r="N6151" s="3" t="s">
        <v>448</v>
      </c>
      <c r="O6151" s="3"/>
      <c r="P6151" s="3"/>
      <c r="Q6151" s="3"/>
      <c r="R6151" s="3">
        <v>0</v>
      </c>
      <c r="S6151" s="3">
        <v>1</v>
      </c>
      <c r="T6151" s="2">
        <v>12783</v>
      </c>
      <c r="U6151" s="3">
        <v>1113.4769465003242</v>
      </c>
      <c r="V6151" s="3">
        <v>9557.3390492902308</v>
      </c>
      <c r="W6151" s="3">
        <v>1394.2071474676904</v>
      </c>
      <c r="X6151" s="3">
        <v>4309739.2680631168</v>
      </c>
      <c r="Y6151" s="3">
        <v>9557.3390492902308</v>
      </c>
      <c r="Z6151" s="3">
        <v>1394.2059149280133</v>
      </c>
      <c r="AA6151" s="3">
        <v>4309739.2680631168</v>
      </c>
      <c r="AB6151">
        <f t="shared" si="158"/>
        <v>9557.3390492902308</v>
      </c>
      <c r="AC6151">
        <f t="shared" si="159"/>
        <v>1394.2059149280133</v>
      </c>
    </row>
    <row r="6152" spans="1:29" x14ac:dyDescent="0.25">
      <c r="A6152" s="2">
        <v>6151</v>
      </c>
      <c r="B6152" s="3" t="s">
        <v>414</v>
      </c>
      <c r="C6152" s="3" t="s">
        <v>110</v>
      </c>
      <c r="D6152" s="3" t="s">
        <v>445</v>
      </c>
      <c r="E6152" s="3" t="s">
        <v>446</v>
      </c>
      <c r="F6152" s="3">
        <v>0.36</v>
      </c>
      <c r="G6152" s="3">
        <v>0.48</v>
      </c>
      <c r="H6152" s="3" t="s">
        <v>448</v>
      </c>
      <c r="I6152" s="2">
        <v>1210</v>
      </c>
      <c r="J6152" s="3" t="s">
        <v>46</v>
      </c>
      <c r="K6152" s="2">
        <v>1210</v>
      </c>
      <c r="L6152" s="3"/>
      <c r="M6152" s="3" t="s">
        <v>450</v>
      </c>
      <c r="N6152" s="3" t="s">
        <v>448</v>
      </c>
      <c r="O6152" s="3"/>
      <c r="P6152" s="3"/>
      <c r="Q6152" s="3"/>
      <c r="R6152" s="3">
        <v>0</v>
      </c>
      <c r="S6152" s="3">
        <v>1</v>
      </c>
      <c r="T6152" s="2">
        <v>2</v>
      </c>
      <c r="U6152" s="3">
        <v>2.4418988734684561E-3</v>
      </c>
      <c r="V6152" s="3">
        <v>2.4107621787889302E-2</v>
      </c>
      <c r="W6152" s="3">
        <v>3.8492950153941633E-3</v>
      </c>
      <c r="X6152" s="3">
        <v>9.3266790421237342</v>
      </c>
      <c r="Y6152" s="3">
        <v>2.4107621787889302E-2</v>
      </c>
      <c r="Z6152" s="3">
        <v>3.8492916124501964E-3</v>
      </c>
      <c r="AA6152" s="3">
        <v>9.3266790421237342</v>
      </c>
      <c r="AB6152">
        <f t="shared" si="158"/>
        <v>2.4107621787889302E-2</v>
      </c>
      <c r="AC6152">
        <f t="shared" si="159"/>
        <v>3.8492916124501964E-3</v>
      </c>
    </row>
    <row r="6153" spans="1:29" x14ac:dyDescent="0.25">
      <c r="A6153" s="2">
        <v>6152</v>
      </c>
      <c r="B6153" s="3" t="s">
        <v>414</v>
      </c>
      <c r="C6153" s="3" t="s">
        <v>110</v>
      </c>
      <c r="D6153" s="3" t="s">
        <v>445</v>
      </c>
      <c r="E6153" s="3" t="s">
        <v>446</v>
      </c>
      <c r="F6153" s="3">
        <v>0.36</v>
      </c>
      <c r="G6153" s="3">
        <v>0.48</v>
      </c>
      <c r="H6153" s="3" t="s">
        <v>448</v>
      </c>
      <c r="I6153" s="2">
        <v>1290</v>
      </c>
      <c r="J6153" s="3" t="s">
        <v>145</v>
      </c>
      <c r="K6153" s="2">
        <v>1290</v>
      </c>
      <c r="L6153" s="3"/>
      <c r="M6153" s="3" t="s">
        <v>447</v>
      </c>
      <c r="N6153" s="3" t="s">
        <v>448</v>
      </c>
      <c r="O6153" s="3"/>
      <c r="P6153" s="3"/>
      <c r="Q6153" s="3"/>
      <c r="R6153" s="3">
        <v>0</v>
      </c>
      <c r="S6153" s="3">
        <v>1</v>
      </c>
      <c r="T6153" s="2">
        <v>16</v>
      </c>
      <c r="U6153" s="3">
        <v>3.817337953842344</v>
      </c>
      <c r="V6153" s="3">
        <v>29.57962751494405</v>
      </c>
      <c r="W6153" s="3">
        <v>4.2144789933573339</v>
      </c>
      <c r="X6153" s="3">
        <v>15082.237205651625</v>
      </c>
      <c r="Y6153" s="3">
        <v>29.57962751494405</v>
      </c>
      <c r="Z6153" s="3">
        <v>4.2144752675748602</v>
      </c>
      <c r="AA6153" s="3">
        <v>15082.237205651625</v>
      </c>
      <c r="AB6153">
        <f t="shared" si="158"/>
        <v>29.57962751494405</v>
      </c>
      <c r="AC6153">
        <f t="shared" si="159"/>
        <v>4.2144752675748602</v>
      </c>
    </row>
    <row r="6154" spans="1:29" x14ac:dyDescent="0.25">
      <c r="A6154" s="2">
        <v>6153</v>
      </c>
      <c r="B6154" s="3" t="s">
        <v>414</v>
      </c>
      <c r="C6154" s="3" t="s">
        <v>110</v>
      </c>
      <c r="D6154" s="3" t="s">
        <v>445</v>
      </c>
      <c r="E6154" s="3" t="s">
        <v>446</v>
      </c>
      <c r="F6154" s="3">
        <v>0.36</v>
      </c>
      <c r="G6154" s="3">
        <v>0.48</v>
      </c>
      <c r="H6154" s="3" t="s">
        <v>448</v>
      </c>
      <c r="I6154" s="2">
        <v>1300</v>
      </c>
      <c r="J6154" s="3" t="s">
        <v>114</v>
      </c>
      <c r="K6154" s="2">
        <v>1300</v>
      </c>
      <c r="L6154" s="3"/>
      <c r="M6154" s="3" t="s">
        <v>447</v>
      </c>
      <c r="N6154" s="3" t="s">
        <v>448</v>
      </c>
      <c r="O6154" s="3"/>
      <c r="P6154" s="3"/>
      <c r="Q6154" s="3"/>
      <c r="R6154" s="3">
        <v>0</v>
      </c>
      <c r="S6154" s="3">
        <v>1</v>
      </c>
      <c r="T6154" s="2">
        <v>774</v>
      </c>
      <c r="U6154" s="3">
        <v>120.77056469653054</v>
      </c>
      <c r="V6154" s="3">
        <v>1147.6798558274788</v>
      </c>
      <c r="W6154" s="3">
        <v>197.69612756494175</v>
      </c>
      <c r="X6154" s="3">
        <v>470490.29793909361</v>
      </c>
      <c r="Y6154" s="3">
        <v>1147.6798558274788</v>
      </c>
      <c r="Z6154" s="3">
        <v>197.6959527929784</v>
      </c>
      <c r="AA6154" s="3">
        <v>470490.29793909361</v>
      </c>
      <c r="AB6154">
        <f t="shared" si="158"/>
        <v>1147.6798558274788</v>
      </c>
      <c r="AC6154">
        <f t="shared" si="159"/>
        <v>197.6959527929784</v>
      </c>
    </row>
    <row r="6155" spans="1:29" x14ac:dyDescent="0.25">
      <c r="A6155" s="2">
        <v>6154</v>
      </c>
      <c r="B6155" s="3" t="s">
        <v>414</v>
      </c>
      <c r="C6155" s="3" t="s">
        <v>110</v>
      </c>
      <c r="D6155" s="3" t="s">
        <v>445</v>
      </c>
      <c r="E6155" s="3" t="s">
        <v>446</v>
      </c>
      <c r="F6155" s="3">
        <v>0.36</v>
      </c>
      <c r="G6155" s="3">
        <v>0.48</v>
      </c>
      <c r="H6155" s="3" t="s">
        <v>448</v>
      </c>
      <c r="I6155" s="2">
        <v>1300</v>
      </c>
      <c r="J6155" s="3" t="s">
        <v>114</v>
      </c>
      <c r="K6155" s="2">
        <v>1300</v>
      </c>
      <c r="L6155" s="3"/>
      <c r="M6155" s="3" t="s">
        <v>450</v>
      </c>
      <c r="N6155" s="3" t="s">
        <v>448</v>
      </c>
      <c r="O6155" s="3"/>
      <c r="P6155" s="3"/>
      <c r="Q6155" s="3"/>
      <c r="R6155" s="3">
        <v>0</v>
      </c>
      <c r="S6155" s="3">
        <v>1</v>
      </c>
      <c r="T6155" s="2">
        <v>1</v>
      </c>
      <c r="U6155" s="3">
        <v>6.8053991266836999E-5</v>
      </c>
      <c r="V6155" s="3">
        <v>6.1005398904562637E-4</v>
      </c>
      <c r="W6155" s="3">
        <v>1.1588532742136603E-4</v>
      </c>
      <c r="X6155" s="3">
        <v>0.21369419734540021</v>
      </c>
      <c r="Y6155" s="3">
        <v>6.1005398904562637E-4</v>
      </c>
      <c r="Z6155" s="3">
        <v>1.15885224973703E-4</v>
      </c>
      <c r="AA6155" s="3">
        <v>0.21369419734540021</v>
      </c>
      <c r="AB6155">
        <f t="shared" si="158"/>
        <v>6.1005398904562637E-4</v>
      </c>
      <c r="AC6155">
        <f t="shared" si="159"/>
        <v>1.15885224973703E-4</v>
      </c>
    </row>
    <row r="6156" spans="1:29" x14ac:dyDescent="0.25">
      <c r="A6156" s="2">
        <v>6155</v>
      </c>
      <c r="B6156" s="3" t="s">
        <v>414</v>
      </c>
      <c r="C6156" s="3" t="s">
        <v>110</v>
      </c>
      <c r="D6156" s="3" t="s">
        <v>445</v>
      </c>
      <c r="E6156" s="3" t="s">
        <v>446</v>
      </c>
      <c r="F6156" s="3">
        <v>0.36</v>
      </c>
      <c r="G6156" s="3">
        <v>0.48</v>
      </c>
      <c r="H6156" s="3" t="s">
        <v>448</v>
      </c>
      <c r="I6156" s="2">
        <v>1320</v>
      </c>
      <c r="J6156" s="3" t="s">
        <v>115</v>
      </c>
      <c r="K6156" s="2">
        <v>1320</v>
      </c>
      <c r="L6156" s="3"/>
      <c r="M6156" s="3" t="s">
        <v>447</v>
      </c>
      <c r="N6156" s="3" t="s">
        <v>448</v>
      </c>
      <c r="O6156" s="3"/>
      <c r="P6156" s="3"/>
      <c r="Q6156" s="3"/>
      <c r="R6156" s="3">
        <v>0</v>
      </c>
      <c r="S6156" s="3">
        <v>1</v>
      </c>
      <c r="T6156" s="2">
        <v>498</v>
      </c>
      <c r="U6156" s="3">
        <v>47.335171158266142</v>
      </c>
      <c r="V6156" s="3">
        <v>552.18687634639411</v>
      </c>
      <c r="W6156" s="3">
        <v>104.50694610697568</v>
      </c>
      <c r="X6156" s="3">
        <v>190768.41451214164</v>
      </c>
      <c r="Y6156" s="3">
        <v>552.18687634639411</v>
      </c>
      <c r="Z6156" s="3">
        <v>104.50685371829654</v>
      </c>
      <c r="AA6156" s="3">
        <v>190768.41451214164</v>
      </c>
      <c r="AB6156">
        <f t="shared" si="158"/>
        <v>552.18687634639411</v>
      </c>
      <c r="AC6156">
        <f t="shared" si="159"/>
        <v>104.50685371829654</v>
      </c>
    </row>
    <row r="6157" spans="1:29" x14ac:dyDescent="0.25">
      <c r="A6157" s="2">
        <v>6156</v>
      </c>
      <c r="B6157" s="3" t="s">
        <v>414</v>
      </c>
      <c r="C6157" s="3" t="s">
        <v>110</v>
      </c>
      <c r="D6157" s="3" t="s">
        <v>445</v>
      </c>
      <c r="E6157" s="3" t="s">
        <v>446</v>
      </c>
      <c r="F6157" s="3">
        <v>0.36</v>
      </c>
      <c r="G6157" s="3">
        <v>0.48</v>
      </c>
      <c r="H6157" s="3" t="s">
        <v>448</v>
      </c>
      <c r="I6157" s="2">
        <v>1320</v>
      </c>
      <c r="J6157" s="3" t="s">
        <v>115</v>
      </c>
      <c r="K6157" s="2">
        <v>1320</v>
      </c>
      <c r="L6157" s="3"/>
      <c r="M6157" s="3" t="s">
        <v>450</v>
      </c>
      <c r="N6157" s="3" t="s">
        <v>448</v>
      </c>
      <c r="O6157" s="3"/>
      <c r="P6157" s="3"/>
      <c r="Q6157" s="3"/>
      <c r="R6157" s="3">
        <v>0</v>
      </c>
      <c r="S6157" s="3">
        <v>1</v>
      </c>
      <c r="T6157" s="2">
        <v>2</v>
      </c>
      <c r="U6157" s="3">
        <v>2.6662486334349997E-3</v>
      </c>
      <c r="V6157" s="3">
        <v>3.1803687479423075E-2</v>
      </c>
      <c r="W6157" s="3">
        <v>4.3112588462482296E-3</v>
      </c>
      <c r="X6157" s="3">
        <v>10.410527811120904</v>
      </c>
      <c r="Y6157" s="3">
        <v>3.1803687479423075E-2</v>
      </c>
      <c r="Z6157" s="3">
        <v>4.3112550349081588E-3</v>
      </c>
      <c r="AA6157" s="3">
        <v>10.410527811120904</v>
      </c>
      <c r="AB6157">
        <f t="shared" si="158"/>
        <v>3.1803687479423075E-2</v>
      </c>
      <c r="AC6157">
        <f t="shared" si="159"/>
        <v>4.3112550349081588E-3</v>
      </c>
    </row>
    <row r="6158" spans="1:29" x14ac:dyDescent="0.25">
      <c r="A6158" s="2">
        <v>6157</v>
      </c>
      <c r="B6158" s="3" t="s">
        <v>414</v>
      </c>
      <c r="C6158" s="3" t="s">
        <v>110</v>
      </c>
      <c r="D6158" s="3" t="s">
        <v>445</v>
      </c>
      <c r="E6158" s="3" t="s">
        <v>446</v>
      </c>
      <c r="F6158" s="3">
        <v>0.36</v>
      </c>
      <c r="G6158" s="3">
        <v>0.48</v>
      </c>
      <c r="H6158" s="3" t="s">
        <v>448</v>
      </c>
      <c r="I6158" s="2">
        <v>1330</v>
      </c>
      <c r="J6158" s="3" t="s">
        <v>47</v>
      </c>
      <c r="K6158" s="2">
        <v>1330</v>
      </c>
      <c r="L6158" s="3"/>
      <c r="M6158" s="3" t="s">
        <v>447</v>
      </c>
      <c r="N6158" s="3" t="s">
        <v>448</v>
      </c>
      <c r="O6158" s="3"/>
      <c r="P6158" s="3"/>
      <c r="Q6158" s="3"/>
      <c r="R6158" s="3">
        <v>0</v>
      </c>
      <c r="S6158" s="3">
        <v>1</v>
      </c>
      <c r="T6158" s="2">
        <v>711</v>
      </c>
      <c r="U6158" s="3">
        <v>48.900143953482136</v>
      </c>
      <c r="V6158" s="3">
        <v>487.86613960108042</v>
      </c>
      <c r="W6158" s="3">
        <v>84.591119688770064</v>
      </c>
      <c r="X6158" s="3">
        <v>186966.58971383574</v>
      </c>
      <c r="Y6158" s="3">
        <v>487.86613960108042</v>
      </c>
      <c r="Z6158" s="3">
        <v>84.591044906546458</v>
      </c>
      <c r="AA6158" s="3">
        <v>186966.58971383574</v>
      </c>
      <c r="AB6158">
        <f t="shared" si="158"/>
        <v>487.86613960108042</v>
      </c>
      <c r="AC6158">
        <f t="shared" si="159"/>
        <v>84.591044906546458</v>
      </c>
    </row>
    <row r="6159" spans="1:29" x14ac:dyDescent="0.25">
      <c r="A6159" s="2">
        <v>6158</v>
      </c>
      <c r="B6159" s="3" t="s">
        <v>414</v>
      </c>
      <c r="C6159" s="3" t="s">
        <v>110</v>
      </c>
      <c r="D6159" s="3" t="s">
        <v>445</v>
      </c>
      <c r="E6159" s="3" t="s">
        <v>446</v>
      </c>
      <c r="F6159" s="3">
        <v>0.36</v>
      </c>
      <c r="G6159" s="3">
        <v>0.48</v>
      </c>
      <c r="H6159" s="3" t="s">
        <v>448</v>
      </c>
      <c r="I6159" s="2">
        <v>1330</v>
      </c>
      <c r="J6159" s="3" t="s">
        <v>47</v>
      </c>
      <c r="K6159" s="2">
        <v>1330</v>
      </c>
      <c r="L6159" s="3"/>
      <c r="M6159" s="3" t="s">
        <v>450</v>
      </c>
      <c r="N6159" s="3" t="s">
        <v>448</v>
      </c>
      <c r="O6159" s="3"/>
      <c r="P6159" s="3"/>
      <c r="Q6159" s="3"/>
      <c r="R6159" s="3">
        <v>0</v>
      </c>
      <c r="S6159" s="3">
        <v>1</v>
      </c>
      <c r="T6159" s="2">
        <v>1</v>
      </c>
      <c r="U6159" s="3">
        <v>3.84046548000862E-4</v>
      </c>
      <c r="V6159" s="3">
        <v>3.4426948989441358E-3</v>
      </c>
      <c r="W6159" s="3">
        <v>6.5397134145477975E-4</v>
      </c>
      <c r="X6159" s="3">
        <v>1.2059324852311528</v>
      </c>
      <c r="Y6159" s="3">
        <v>3.4426948989441358E-3</v>
      </c>
      <c r="Z6159" s="3">
        <v>6.5397076331571004E-4</v>
      </c>
      <c r="AA6159" s="3">
        <v>1.2059324852311528</v>
      </c>
      <c r="AB6159">
        <f t="shared" si="158"/>
        <v>3.4426948989441358E-3</v>
      </c>
      <c r="AC6159">
        <f t="shared" si="159"/>
        <v>6.5397076331571004E-4</v>
      </c>
    </row>
    <row r="6160" spans="1:29" x14ac:dyDescent="0.25">
      <c r="A6160" s="2">
        <v>6159</v>
      </c>
      <c r="B6160" s="3" t="s">
        <v>414</v>
      </c>
      <c r="C6160" s="3" t="s">
        <v>110</v>
      </c>
      <c r="D6160" s="3" t="s">
        <v>445</v>
      </c>
      <c r="E6160" s="3" t="s">
        <v>446</v>
      </c>
      <c r="F6160" s="3">
        <v>0.36</v>
      </c>
      <c r="G6160" s="3">
        <v>0.48</v>
      </c>
      <c r="H6160" s="3" t="s">
        <v>448</v>
      </c>
      <c r="I6160" s="2">
        <v>1340</v>
      </c>
      <c r="J6160" s="3" t="s">
        <v>133</v>
      </c>
      <c r="K6160" s="2">
        <v>1340</v>
      </c>
      <c r="L6160" s="3"/>
      <c r="M6160" s="3" t="s">
        <v>447</v>
      </c>
      <c r="N6160" s="3" t="s">
        <v>448</v>
      </c>
      <c r="O6160" s="3"/>
      <c r="P6160" s="3"/>
      <c r="Q6160" s="3"/>
      <c r="R6160" s="3">
        <v>0</v>
      </c>
      <c r="S6160" s="3">
        <v>1</v>
      </c>
      <c r="T6160" s="2">
        <v>22</v>
      </c>
      <c r="U6160" s="3">
        <v>3.6596487361506083</v>
      </c>
      <c r="V6160" s="3">
        <v>40.520036792671164</v>
      </c>
      <c r="W6160" s="3">
        <v>7.2680444216285158</v>
      </c>
      <c r="X6160" s="3">
        <v>14562.155494683255</v>
      </c>
      <c r="Y6160" s="3">
        <v>40.520036792671164</v>
      </c>
      <c r="Z6160" s="3">
        <v>7.2680379963615787</v>
      </c>
      <c r="AA6160" s="3">
        <v>14562.155494683255</v>
      </c>
      <c r="AB6160">
        <f t="shared" si="158"/>
        <v>40.520036792671164</v>
      </c>
      <c r="AC6160">
        <f t="shared" si="159"/>
        <v>7.2680379963615787</v>
      </c>
    </row>
    <row r="6161" spans="1:29" x14ac:dyDescent="0.25">
      <c r="A6161" s="2">
        <v>6160</v>
      </c>
      <c r="B6161" s="3" t="s">
        <v>414</v>
      </c>
      <c r="C6161" s="3" t="s">
        <v>110</v>
      </c>
      <c r="D6161" s="3" t="s">
        <v>445</v>
      </c>
      <c r="E6161" s="3" t="s">
        <v>446</v>
      </c>
      <c r="F6161" s="3">
        <v>0.36</v>
      </c>
      <c r="G6161" s="3">
        <v>0.48</v>
      </c>
      <c r="H6161" s="3" t="s">
        <v>448</v>
      </c>
      <c r="I6161" s="2">
        <v>1350</v>
      </c>
      <c r="J6161" s="3" t="s">
        <v>146</v>
      </c>
      <c r="K6161" s="2">
        <v>1350</v>
      </c>
      <c r="L6161" s="3"/>
      <c r="M6161" s="3" t="s">
        <v>447</v>
      </c>
      <c r="N6161" s="3" t="s">
        <v>448</v>
      </c>
      <c r="O6161" s="3"/>
      <c r="P6161" s="3"/>
      <c r="Q6161" s="3"/>
      <c r="R6161" s="3">
        <v>0</v>
      </c>
      <c r="S6161" s="3">
        <v>1</v>
      </c>
      <c r="T6161" s="2">
        <v>4</v>
      </c>
      <c r="U6161" s="3">
        <v>0.23482718436744149</v>
      </c>
      <c r="V6161" s="3">
        <v>2.4341712695887088</v>
      </c>
      <c r="W6161" s="3">
        <v>0.39383086967692654</v>
      </c>
      <c r="X6161" s="3">
        <v>946.46689527922035</v>
      </c>
      <c r="Y6161" s="3">
        <v>2.4341712695887088</v>
      </c>
      <c r="Z6161" s="3">
        <v>0.39383052151333275</v>
      </c>
      <c r="AA6161" s="3">
        <v>946.46689527922035</v>
      </c>
      <c r="AB6161">
        <f t="shared" si="158"/>
        <v>2.4341712695887088</v>
      </c>
      <c r="AC6161">
        <f t="shared" si="159"/>
        <v>0.39383052151333275</v>
      </c>
    </row>
    <row r="6162" spans="1:29" x14ac:dyDescent="0.25">
      <c r="A6162" s="2">
        <v>6161</v>
      </c>
      <c r="B6162" s="3" t="s">
        <v>414</v>
      </c>
      <c r="C6162" s="3" t="s">
        <v>110</v>
      </c>
      <c r="D6162" s="3" t="s">
        <v>445</v>
      </c>
      <c r="E6162" s="3" t="s">
        <v>446</v>
      </c>
      <c r="F6162" s="3">
        <v>0.36</v>
      </c>
      <c r="G6162" s="3">
        <v>0.48</v>
      </c>
      <c r="H6162" s="3" t="s">
        <v>448</v>
      </c>
      <c r="I6162" s="2">
        <v>1390</v>
      </c>
      <c r="J6162" s="3" t="s">
        <v>134</v>
      </c>
      <c r="K6162" s="2">
        <v>1390</v>
      </c>
      <c r="L6162" s="3"/>
      <c r="M6162" s="3" t="s">
        <v>447</v>
      </c>
      <c r="N6162" s="3" t="s">
        <v>448</v>
      </c>
      <c r="O6162" s="3"/>
      <c r="P6162" s="3"/>
      <c r="Q6162" s="3"/>
      <c r="R6162" s="3">
        <v>0</v>
      </c>
      <c r="S6162" s="3">
        <v>1</v>
      </c>
      <c r="T6162" s="2">
        <v>117</v>
      </c>
      <c r="U6162" s="3">
        <v>16.61235728379404</v>
      </c>
      <c r="V6162" s="3">
        <v>136.27302790261319</v>
      </c>
      <c r="W6162" s="3">
        <v>22.963163002851399</v>
      </c>
      <c r="X6162" s="3">
        <v>62039.020773586722</v>
      </c>
      <c r="Y6162" s="3">
        <v>136.27302790261319</v>
      </c>
      <c r="Z6162" s="3">
        <v>22.96314270241799</v>
      </c>
      <c r="AA6162" s="3">
        <v>62039.020773586722</v>
      </c>
      <c r="AB6162">
        <f t="shared" si="158"/>
        <v>136.27302790261319</v>
      </c>
      <c r="AC6162">
        <f t="shared" si="159"/>
        <v>22.96314270241799</v>
      </c>
    </row>
    <row r="6163" spans="1:29" x14ac:dyDescent="0.25">
      <c r="A6163" s="2">
        <v>6162</v>
      </c>
      <c r="B6163" s="3" t="s">
        <v>414</v>
      </c>
      <c r="C6163" s="3" t="s">
        <v>110</v>
      </c>
      <c r="D6163" s="3" t="s">
        <v>445</v>
      </c>
      <c r="E6163" s="3" t="s">
        <v>446</v>
      </c>
      <c r="F6163" s="3">
        <v>0.36</v>
      </c>
      <c r="G6163" s="3">
        <v>0.48</v>
      </c>
      <c r="H6163" s="3" t="s">
        <v>448</v>
      </c>
      <c r="I6163" s="2">
        <v>1400</v>
      </c>
      <c r="J6163" s="3" t="s">
        <v>48</v>
      </c>
      <c r="K6163" s="2">
        <v>1400</v>
      </c>
      <c r="L6163" s="3"/>
      <c r="M6163" s="3" t="s">
        <v>447</v>
      </c>
      <c r="N6163" s="3" t="s">
        <v>448</v>
      </c>
      <c r="O6163" s="3"/>
      <c r="P6163" s="3"/>
      <c r="Q6163" s="3"/>
      <c r="R6163" s="3">
        <v>0</v>
      </c>
      <c r="S6163" s="3">
        <v>1</v>
      </c>
      <c r="T6163" s="2">
        <v>1159</v>
      </c>
      <c r="U6163" s="3">
        <v>171.25186194110236</v>
      </c>
      <c r="V6163" s="3">
        <v>1710.1572686754505</v>
      </c>
      <c r="W6163" s="3">
        <v>229.72397395600635</v>
      </c>
      <c r="X6163" s="3">
        <v>670687.03163589467</v>
      </c>
      <c r="Y6163" s="3">
        <v>1710.1572686754505</v>
      </c>
      <c r="Z6163" s="3">
        <v>229.72377087003599</v>
      </c>
      <c r="AA6163" s="3">
        <v>670687.03163589467</v>
      </c>
      <c r="AB6163">
        <f t="shared" si="158"/>
        <v>1710.1572686754505</v>
      </c>
      <c r="AC6163">
        <f t="shared" si="159"/>
        <v>229.72377087003599</v>
      </c>
    </row>
    <row r="6164" spans="1:29" x14ac:dyDescent="0.25">
      <c r="A6164" s="2">
        <v>6163</v>
      </c>
      <c r="B6164" s="3" t="s">
        <v>414</v>
      </c>
      <c r="C6164" s="3" t="s">
        <v>110</v>
      </c>
      <c r="D6164" s="3" t="s">
        <v>445</v>
      </c>
      <c r="E6164" s="3" t="s">
        <v>446</v>
      </c>
      <c r="F6164" s="3">
        <v>0.36</v>
      </c>
      <c r="G6164" s="3">
        <v>0.48</v>
      </c>
      <c r="H6164" s="3" t="s">
        <v>448</v>
      </c>
      <c r="I6164" s="2">
        <v>1400</v>
      </c>
      <c r="J6164" s="3" t="s">
        <v>48</v>
      </c>
      <c r="K6164" s="2">
        <v>1400</v>
      </c>
      <c r="L6164" s="3"/>
      <c r="M6164" s="3" t="s">
        <v>450</v>
      </c>
      <c r="N6164" s="3" t="s">
        <v>448</v>
      </c>
      <c r="O6164" s="3"/>
      <c r="P6164" s="3"/>
      <c r="Q6164" s="3"/>
      <c r="R6164" s="3">
        <v>0</v>
      </c>
      <c r="S6164" s="3">
        <v>1</v>
      </c>
      <c r="T6164" s="2">
        <v>8</v>
      </c>
      <c r="U6164" s="3">
        <v>0.4056149050049252</v>
      </c>
      <c r="V6164" s="3">
        <v>4.0056233090812974</v>
      </c>
      <c r="W6164" s="3">
        <v>0.55513915438747574</v>
      </c>
      <c r="X6164" s="3">
        <v>1583.0480954584998</v>
      </c>
      <c r="Y6164" s="3">
        <v>4.0056233090812974</v>
      </c>
      <c r="Z6164" s="3">
        <v>0.55513866362035236</v>
      </c>
      <c r="AA6164" s="3">
        <v>1583.0480954584998</v>
      </c>
      <c r="AB6164">
        <f t="shared" si="158"/>
        <v>4.0056233090812974</v>
      </c>
      <c r="AC6164">
        <f t="shared" si="159"/>
        <v>0.55513866362035236</v>
      </c>
    </row>
    <row r="6165" spans="1:29" x14ac:dyDescent="0.25">
      <c r="A6165" s="2">
        <v>6164</v>
      </c>
      <c r="B6165" s="3" t="s">
        <v>414</v>
      </c>
      <c r="C6165" s="3" t="s">
        <v>110</v>
      </c>
      <c r="D6165" s="3" t="s">
        <v>445</v>
      </c>
      <c r="E6165" s="3" t="s">
        <v>446</v>
      </c>
      <c r="F6165" s="3">
        <v>0.36</v>
      </c>
      <c r="G6165" s="3">
        <v>0.48</v>
      </c>
      <c r="H6165" s="3" t="s">
        <v>448</v>
      </c>
      <c r="I6165" s="2">
        <v>1410</v>
      </c>
      <c r="J6165" s="3" t="s">
        <v>116</v>
      </c>
      <c r="K6165" s="2">
        <v>1410</v>
      </c>
      <c r="L6165" s="3"/>
      <c r="M6165" s="3" t="s">
        <v>447</v>
      </c>
      <c r="N6165" s="3" t="s">
        <v>448</v>
      </c>
      <c r="O6165" s="3"/>
      <c r="P6165" s="3"/>
      <c r="Q6165" s="3"/>
      <c r="R6165" s="3">
        <v>0</v>
      </c>
      <c r="S6165" s="3">
        <v>1</v>
      </c>
      <c r="T6165" s="2">
        <v>884</v>
      </c>
      <c r="U6165" s="3">
        <v>192.95346438548412</v>
      </c>
      <c r="V6165" s="3">
        <v>1984.7039109186226</v>
      </c>
      <c r="W6165" s="3">
        <v>266.75032035679192</v>
      </c>
      <c r="X6165" s="3">
        <v>771931.62800777389</v>
      </c>
      <c r="Y6165" s="3">
        <v>1984.7039109186226</v>
      </c>
      <c r="Z6165" s="3">
        <v>266.75008453792327</v>
      </c>
      <c r="AA6165" s="3">
        <v>771931.62800777389</v>
      </c>
      <c r="AB6165">
        <f t="shared" si="158"/>
        <v>1984.7039109186226</v>
      </c>
      <c r="AC6165">
        <f t="shared" si="159"/>
        <v>266.75008453792327</v>
      </c>
    </row>
    <row r="6166" spans="1:29" x14ac:dyDescent="0.25">
      <c r="A6166" s="2">
        <v>6165</v>
      </c>
      <c r="B6166" s="3" t="s">
        <v>414</v>
      </c>
      <c r="C6166" s="3" t="s">
        <v>110</v>
      </c>
      <c r="D6166" s="3" t="s">
        <v>445</v>
      </c>
      <c r="E6166" s="3" t="s">
        <v>446</v>
      </c>
      <c r="F6166" s="3">
        <v>0.36</v>
      </c>
      <c r="G6166" s="3">
        <v>0.48</v>
      </c>
      <c r="H6166" s="3" t="s">
        <v>448</v>
      </c>
      <c r="I6166" s="2">
        <v>1410</v>
      </c>
      <c r="J6166" s="3" t="s">
        <v>116</v>
      </c>
      <c r="K6166" s="2">
        <v>1410</v>
      </c>
      <c r="L6166" s="3"/>
      <c r="M6166" s="3" t="s">
        <v>450</v>
      </c>
      <c r="N6166" s="3" t="s">
        <v>448</v>
      </c>
      <c r="O6166" s="3"/>
      <c r="P6166" s="3"/>
      <c r="Q6166" s="3"/>
      <c r="R6166" s="3">
        <v>0</v>
      </c>
      <c r="S6166" s="3">
        <v>1</v>
      </c>
      <c r="T6166" s="2">
        <v>3</v>
      </c>
      <c r="U6166" s="3">
        <v>1.157423735465443E-2</v>
      </c>
      <c r="V6166" s="3">
        <v>0.1363060051708932</v>
      </c>
      <c r="W6166" s="3">
        <v>1.862433697057719E-2</v>
      </c>
      <c r="X6166" s="3">
        <v>45.162166031888816</v>
      </c>
      <c r="Y6166" s="3">
        <v>0.1363060051708932</v>
      </c>
      <c r="Z6166" s="3">
        <v>1.86243205058544E-2</v>
      </c>
      <c r="AA6166" s="3">
        <v>45.162166031888816</v>
      </c>
      <c r="AB6166">
        <f t="shared" si="158"/>
        <v>0.1363060051708932</v>
      </c>
      <c r="AC6166">
        <f t="shared" si="159"/>
        <v>1.86243205058544E-2</v>
      </c>
    </row>
    <row r="6167" spans="1:29" x14ac:dyDescent="0.25">
      <c r="A6167" s="2">
        <v>6166</v>
      </c>
      <c r="B6167" s="3" t="s">
        <v>414</v>
      </c>
      <c r="C6167" s="3" t="s">
        <v>110</v>
      </c>
      <c r="D6167" s="3" t="s">
        <v>445</v>
      </c>
      <c r="E6167" s="3" t="s">
        <v>446</v>
      </c>
      <c r="F6167" s="3">
        <v>0.36</v>
      </c>
      <c r="G6167" s="3">
        <v>0.48</v>
      </c>
      <c r="H6167" s="3" t="s">
        <v>448</v>
      </c>
      <c r="I6167" s="2">
        <v>1420</v>
      </c>
      <c r="J6167" s="3" t="s">
        <v>117</v>
      </c>
      <c r="K6167" s="2">
        <v>1420</v>
      </c>
      <c r="L6167" s="3"/>
      <c r="M6167" s="3" t="s">
        <v>447</v>
      </c>
      <c r="N6167" s="3" t="s">
        <v>448</v>
      </c>
      <c r="O6167" s="3"/>
      <c r="P6167" s="3"/>
      <c r="Q6167" s="3"/>
      <c r="R6167" s="3">
        <v>0</v>
      </c>
      <c r="S6167" s="3">
        <v>1</v>
      </c>
      <c r="T6167" s="2">
        <v>765</v>
      </c>
      <c r="U6167" s="3">
        <v>174.87654091745813</v>
      </c>
      <c r="V6167" s="3">
        <v>1680.7276084143275</v>
      </c>
      <c r="W6167" s="3">
        <v>225.95095117233353</v>
      </c>
      <c r="X6167" s="3">
        <v>700541.83618968434</v>
      </c>
      <c r="Y6167" s="3">
        <v>1680.7276084143275</v>
      </c>
      <c r="Z6167" s="3">
        <v>225.95075142187943</v>
      </c>
      <c r="AA6167" s="3">
        <v>700541.83618968434</v>
      </c>
      <c r="AB6167">
        <f t="shared" si="158"/>
        <v>1680.7276084143275</v>
      </c>
      <c r="AC6167">
        <f t="shared" si="159"/>
        <v>225.95075142187943</v>
      </c>
    </row>
    <row r="6168" spans="1:29" x14ac:dyDescent="0.25">
      <c r="A6168" s="2">
        <v>6167</v>
      </c>
      <c r="B6168" s="3" t="s">
        <v>414</v>
      </c>
      <c r="C6168" s="3" t="s">
        <v>110</v>
      </c>
      <c r="D6168" s="3" t="s">
        <v>445</v>
      </c>
      <c r="E6168" s="3" t="s">
        <v>446</v>
      </c>
      <c r="F6168" s="3">
        <v>0.36</v>
      </c>
      <c r="G6168" s="3">
        <v>0.48</v>
      </c>
      <c r="H6168" s="3" t="s">
        <v>448</v>
      </c>
      <c r="I6168" s="2">
        <v>1430</v>
      </c>
      <c r="J6168" s="3" t="s">
        <v>118</v>
      </c>
      <c r="K6168" s="2">
        <v>1430</v>
      </c>
      <c r="L6168" s="3"/>
      <c r="M6168" s="3" t="s">
        <v>447</v>
      </c>
      <c r="N6168" s="3" t="s">
        <v>448</v>
      </c>
      <c r="O6168" s="3"/>
      <c r="P6168" s="3"/>
      <c r="Q6168" s="3"/>
      <c r="R6168" s="3">
        <v>0</v>
      </c>
      <c r="S6168" s="3">
        <v>1</v>
      </c>
      <c r="T6168" s="2">
        <v>443</v>
      </c>
      <c r="U6168" s="3">
        <v>75.97398465724558</v>
      </c>
      <c r="V6168" s="3">
        <v>752.85761592650192</v>
      </c>
      <c r="W6168" s="3">
        <v>101.87037434441525</v>
      </c>
      <c r="X6168" s="3">
        <v>302974.44486281078</v>
      </c>
      <c r="Y6168" s="3">
        <v>752.85761592650192</v>
      </c>
      <c r="Z6168" s="3">
        <v>101.87028428658013</v>
      </c>
      <c r="AA6168" s="3">
        <v>302974.44486281078</v>
      </c>
      <c r="AB6168">
        <f t="shared" si="158"/>
        <v>752.85761592650192</v>
      </c>
      <c r="AC6168">
        <f t="shared" si="159"/>
        <v>101.87028428658013</v>
      </c>
    </row>
    <row r="6169" spans="1:29" x14ac:dyDescent="0.25">
      <c r="A6169" s="2">
        <v>6168</v>
      </c>
      <c r="B6169" s="3" t="s">
        <v>414</v>
      </c>
      <c r="C6169" s="3" t="s">
        <v>110</v>
      </c>
      <c r="D6169" s="3" t="s">
        <v>445</v>
      </c>
      <c r="E6169" s="3" t="s">
        <v>446</v>
      </c>
      <c r="F6169" s="3">
        <v>0.36</v>
      </c>
      <c r="G6169" s="3">
        <v>0.48</v>
      </c>
      <c r="H6169" s="3" t="s">
        <v>448</v>
      </c>
      <c r="I6169" s="2">
        <v>1430</v>
      </c>
      <c r="J6169" s="3" t="s">
        <v>118</v>
      </c>
      <c r="K6169" s="2">
        <v>1430</v>
      </c>
      <c r="L6169" s="3"/>
      <c r="M6169" s="3" t="s">
        <v>450</v>
      </c>
      <c r="N6169" s="3" t="s">
        <v>448</v>
      </c>
      <c r="O6169" s="3"/>
      <c r="P6169" s="3"/>
      <c r="Q6169" s="3"/>
      <c r="R6169" s="3">
        <v>0</v>
      </c>
      <c r="S6169" s="3">
        <v>1</v>
      </c>
      <c r="T6169" s="2">
        <v>4</v>
      </c>
      <c r="U6169" s="3">
        <v>2.9603546449454975E-2</v>
      </c>
      <c r="V6169" s="3">
        <v>0.25673471809839787</v>
      </c>
      <c r="W6169" s="3">
        <v>3.451855029240198E-2</v>
      </c>
      <c r="X6169" s="3">
        <v>113.81725691130141</v>
      </c>
      <c r="Y6169" s="3">
        <v>0.25673471809839787</v>
      </c>
      <c r="Z6169" s="3">
        <v>3.4518519776504442E-2</v>
      </c>
      <c r="AA6169" s="3">
        <v>113.81725691130141</v>
      </c>
      <c r="AB6169">
        <f t="shared" si="158"/>
        <v>0.25673471809839787</v>
      </c>
      <c r="AC6169">
        <f t="shared" si="159"/>
        <v>3.4518519776504442E-2</v>
      </c>
    </row>
    <row r="6170" spans="1:29" x14ac:dyDescent="0.25">
      <c r="A6170" s="2">
        <v>6169</v>
      </c>
      <c r="B6170" s="3" t="s">
        <v>414</v>
      </c>
      <c r="C6170" s="3" t="s">
        <v>110</v>
      </c>
      <c r="D6170" s="3" t="s">
        <v>445</v>
      </c>
      <c r="E6170" s="3" t="s">
        <v>446</v>
      </c>
      <c r="F6170" s="3">
        <v>0.36</v>
      </c>
      <c r="G6170" s="3">
        <v>0.48</v>
      </c>
      <c r="H6170" s="3" t="s">
        <v>448</v>
      </c>
      <c r="I6170" s="2">
        <v>1440</v>
      </c>
      <c r="J6170" s="3" t="s">
        <v>135</v>
      </c>
      <c r="K6170" s="2">
        <v>1440</v>
      </c>
      <c r="L6170" s="3"/>
      <c r="M6170" s="3" t="s">
        <v>447</v>
      </c>
      <c r="N6170" s="3" t="s">
        <v>448</v>
      </c>
      <c r="O6170" s="3"/>
      <c r="P6170" s="3"/>
      <c r="Q6170" s="3"/>
      <c r="R6170" s="3">
        <v>0</v>
      </c>
      <c r="S6170" s="3">
        <v>1</v>
      </c>
      <c r="T6170" s="2">
        <v>12</v>
      </c>
      <c r="U6170" s="3">
        <v>3.694523498927504</v>
      </c>
      <c r="V6170" s="3">
        <v>34.465111933853592</v>
      </c>
      <c r="W6170" s="3">
        <v>4.8504167306916086</v>
      </c>
      <c r="X6170" s="3">
        <v>15281.247348327426</v>
      </c>
      <c r="Y6170" s="3">
        <v>34.465111933853592</v>
      </c>
      <c r="Z6170" s="3">
        <v>4.8504124427125577</v>
      </c>
      <c r="AA6170" s="3">
        <v>15281.247348327426</v>
      </c>
      <c r="AB6170">
        <f t="shared" si="158"/>
        <v>34.465111933853592</v>
      </c>
      <c r="AC6170">
        <f t="shared" si="159"/>
        <v>4.8504124427125577</v>
      </c>
    </row>
    <row r="6171" spans="1:29" x14ac:dyDescent="0.25">
      <c r="A6171" s="2">
        <v>6170</v>
      </c>
      <c r="B6171" s="3" t="s">
        <v>414</v>
      </c>
      <c r="C6171" s="3" t="s">
        <v>110</v>
      </c>
      <c r="D6171" s="3" t="s">
        <v>445</v>
      </c>
      <c r="E6171" s="3" t="s">
        <v>446</v>
      </c>
      <c r="F6171" s="3">
        <v>0.36</v>
      </c>
      <c r="G6171" s="3">
        <v>0.48</v>
      </c>
      <c r="H6171" s="3" t="s">
        <v>448</v>
      </c>
      <c r="I6171" s="2">
        <v>1450</v>
      </c>
      <c r="J6171" s="3" t="s">
        <v>119</v>
      </c>
      <c r="K6171" s="2">
        <v>1450</v>
      </c>
      <c r="L6171" s="3"/>
      <c r="M6171" s="3" t="s">
        <v>447</v>
      </c>
      <c r="N6171" s="3" t="s">
        <v>448</v>
      </c>
      <c r="O6171" s="3"/>
      <c r="P6171" s="3"/>
      <c r="Q6171" s="3"/>
      <c r="R6171" s="3">
        <v>0</v>
      </c>
      <c r="S6171" s="3">
        <v>1</v>
      </c>
      <c r="T6171" s="2">
        <v>35</v>
      </c>
      <c r="U6171" s="3">
        <v>11.443699796067438</v>
      </c>
      <c r="V6171" s="3">
        <v>138.15120799590827</v>
      </c>
      <c r="W6171" s="3">
        <v>18.914306715372323</v>
      </c>
      <c r="X6171" s="3">
        <v>46581.405510204786</v>
      </c>
      <c r="Y6171" s="3">
        <v>138.15120799590827</v>
      </c>
      <c r="Z6171" s="3">
        <v>18.914289994303726</v>
      </c>
      <c r="AA6171" s="3">
        <v>46581.405510204786</v>
      </c>
      <c r="AB6171">
        <f t="shared" si="158"/>
        <v>138.15120799590827</v>
      </c>
      <c r="AC6171">
        <f t="shared" si="159"/>
        <v>18.914289994303726</v>
      </c>
    </row>
    <row r="6172" spans="1:29" x14ac:dyDescent="0.25">
      <c r="A6172" s="2">
        <v>6171</v>
      </c>
      <c r="B6172" s="3" t="s">
        <v>414</v>
      </c>
      <c r="C6172" s="3" t="s">
        <v>110</v>
      </c>
      <c r="D6172" s="3" t="s">
        <v>445</v>
      </c>
      <c r="E6172" s="3" t="s">
        <v>446</v>
      </c>
      <c r="F6172" s="3">
        <v>0.36</v>
      </c>
      <c r="G6172" s="3">
        <v>0.48</v>
      </c>
      <c r="H6172" s="3" t="s">
        <v>448</v>
      </c>
      <c r="I6172" s="2">
        <v>1510</v>
      </c>
      <c r="J6172" s="3" t="s">
        <v>152</v>
      </c>
      <c r="K6172" s="2">
        <v>1510</v>
      </c>
      <c r="L6172" s="3"/>
      <c r="M6172" s="3" t="s">
        <v>447</v>
      </c>
      <c r="N6172" s="3" t="s">
        <v>448</v>
      </c>
      <c r="O6172" s="3"/>
      <c r="P6172" s="3"/>
      <c r="Q6172" s="3"/>
      <c r="R6172" s="3">
        <v>0</v>
      </c>
      <c r="S6172" s="3">
        <v>1</v>
      </c>
      <c r="T6172" s="2">
        <v>29</v>
      </c>
      <c r="U6172" s="3">
        <v>6.5128485992591285</v>
      </c>
      <c r="V6172" s="3">
        <v>54.440001715498568</v>
      </c>
      <c r="W6172" s="3">
        <v>7.6291625595672183</v>
      </c>
      <c r="X6172" s="3">
        <v>24939.852415600941</v>
      </c>
      <c r="Y6172" s="3">
        <v>54.440001715498568</v>
      </c>
      <c r="Z6172" s="3">
        <v>7.6291558150561691</v>
      </c>
      <c r="AA6172" s="3">
        <v>24939.852415600941</v>
      </c>
      <c r="AB6172">
        <f t="shared" si="158"/>
        <v>54.440001715498568</v>
      </c>
      <c r="AC6172">
        <f t="shared" si="159"/>
        <v>7.6291558150561691</v>
      </c>
    </row>
    <row r="6173" spans="1:29" x14ac:dyDescent="0.25">
      <c r="A6173" s="2">
        <v>6172</v>
      </c>
      <c r="B6173" s="3" t="s">
        <v>414</v>
      </c>
      <c r="C6173" s="3" t="s">
        <v>110</v>
      </c>
      <c r="D6173" s="3" t="s">
        <v>445</v>
      </c>
      <c r="E6173" s="3" t="s">
        <v>446</v>
      </c>
      <c r="F6173" s="3">
        <v>0.36</v>
      </c>
      <c r="G6173" s="3">
        <v>0.48</v>
      </c>
      <c r="H6173" s="3" t="s">
        <v>448</v>
      </c>
      <c r="I6173" s="2">
        <v>1520</v>
      </c>
      <c r="J6173" s="3" t="s">
        <v>200</v>
      </c>
      <c r="K6173" s="2">
        <v>1520</v>
      </c>
      <c r="L6173" s="3"/>
      <c r="M6173" s="3" t="s">
        <v>447</v>
      </c>
      <c r="N6173" s="3" t="s">
        <v>448</v>
      </c>
      <c r="O6173" s="3"/>
      <c r="P6173" s="3"/>
      <c r="Q6173" s="3"/>
      <c r="R6173" s="3">
        <v>0</v>
      </c>
      <c r="S6173" s="3">
        <v>1</v>
      </c>
      <c r="T6173" s="2">
        <v>9</v>
      </c>
      <c r="U6173" s="3">
        <v>1.9624226403235372</v>
      </c>
      <c r="V6173" s="3">
        <v>16.106918586590982</v>
      </c>
      <c r="W6173" s="3">
        <v>2.2290709868130545</v>
      </c>
      <c r="X6173" s="3">
        <v>7713.7473698972408</v>
      </c>
      <c r="Y6173" s="3">
        <v>16.106918586590982</v>
      </c>
      <c r="Z6173" s="3">
        <v>2.2290690162174851</v>
      </c>
      <c r="AA6173" s="3">
        <v>7713.7473698972408</v>
      </c>
      <c r="AB6173">
        <f t="shared" si="158"/>
        <v>16.106918586590982</v>
      </c>
      <c r="AC6173">
        <f t="shared" si="159"/>
        <v>2.2290690162174851</v>
      </c>
    </row>
    <row r="6174" spans="1:29" x14ac:dyDescent="0.25">
      <c r="A6174" s="2">
        <v>6173</v>
      </c>
      <c r="B6174" s="3" t="s">
        <v>414</v>
      </c>
      <c r="C6174" s="3" t="s">
        <v>110</v>
      </c>
      <c r="D6174" s="3" t="s">
        <v>445</v>
      </c>
      <c r="E6174" s="3" t="s">
        <v>446</v>
      </c>
      <c r="F6174" s="3">
        <v>0.36</v>
      </c>
      <c r="G6174" s="3">
        <v>0.48</v>
      </c>
      <c r="H6174" s="3" t="s">
        <v>448</v>
      </c>
      <c r="I6174" s="2">
        <v>1550</v>
      </c>
      <c r="J6174" s="3" t="s">
        <v>120</v>
      </c>
      <c r="K6174" s="2">
        <v>1550</v>
      </c>
      <c r="L6174" s="3"/>
      <c r="M6174" s="3" t="s">
        <v>447</v>
      </c>
      <c r="N6174" s="3" t="s">
        <v>448</v>
      </c>
      <c r="O6174" s="3"/>
      <c r="P6174" s="3"/>
      <c r="Q6174" s="3"/>
      <c r="R6174" s="3">
        <v>0</v>
      </c>
      <c r="S6174" s="3">
        <v>1</v>
      </c>
      <c r="T6174" s="2">
        <v>494</v>
      </c>
      <c r="U6174" s="3">
        <v>106.97471580291861</v>
      </c>
      <c r="V6174" s="3">
        <v>853.85745117247893</v>
      </c>
      <c r="W6174" s="3">
        <v>119.07601272263005</v>
      </c>
      <c r="X6174" s="3">
        <v>417149.424983959</v>
      </c>
      <c r="Y6174" s="3">
        <v>853.85745117247893</v>
      </c>
      <c r="Z6174" s="3">
        <v>119.07590745426322</v>
      </c>
      <c r="AA6174" s="3">
        <v>417149.424983959</v>
      </c>
      <c r="AB6174">
        <f t="shared" si="158"/>
        <v>853.85745117247893</v>
      </c>
      <c r="AC6174">
        <f t="shared" si="159"/>
        <v>119.07590745426322</v>
      </c>
    </row>
    <row r="6175" spans="1:29" x14ac:dyDescent="0.25">
      <c r="A6175" s="2">
        <v>6174</v>
      </c>
      <c r="B6175" s="3" t="s">
        <v>414</v>
      </c>
      <c r="C6175" s="3" t="s">
        <v>110</v>
      </c>
      <c r="D6175" s="3" t="s">
        <v>445</v>
      </c>
      <c r="E6175" s="3" t="s">
        <v>446</v>
      </c>
      <c r="F6175" s="3">
        <v>0.36</v>
      </c>
      <c r="G6175" s="3">
        <v>0.48</v>
      </c>
      <c r="H6175" s="3" t="s">
        <v>448</v>
      </c>
      <c r="I6175" s="2">
        <v>1560</v>
      </c>
      <c r="J6175" s="3" t="s">
        <v>148</v>
      </c>
      <c r="K6175" s="2">
        <v>1560</v>
      </c>
      <c r="L6175" s="3"/>
      <c r="M6175" s="3" t="s">
        <v>447</v>
      </c>
      <c r="N6175" s="3" t="s">
        <v>448</v>
      </c>
      <c r="O6175" s="3"/>
      <c r="P6175" s="3"/>
      <c r="Q6175" s="3"/>
      <c r="R6175" s="3">
        <v>0</v>
      </c>
      <c r="S6175" s="3">
        <v>1</v>
      </c>
      <c r="T6175" s="2">
        <v>34</v>
      </c>
      <c r="U6175" s="3">
        <v>12.578231163707276</v>
      </c>
      <c r="V6175" s="3">
        <v>97.712798882489679</v>
      </c>
      <c r="W6175" s="3">
        <v>13.586453319176647</v>
      </c>
      <c r="X6175" s="3">
        <v>48690.624134420206</v>
      </c>
      <c r="Y6175" s="3">
        <v>97.712798882489679</v>
      </c>
      <c r="Z6175" s="3">
        <v>13.586441308161838</v>
      </c>
      <c r="AA6175" s="3">
        <v>48690.624134420206</v>
      </c>
      <c r="AB6175">
        <f t="shared" si="158"/>
        <v>97.712798882489679</v>
      </c>
      <c r="AC6175">
        <f t="shared" si="159"/>
        <v>13.586441308161838</v>
      </c>
    </row>
    <row r="6176" spans="1:29" x14ac:dyDescent="0.25">
      <c r="A6176" s="2">
        <v>6175</v>
      </c>
      <c r="B6176" s="3" t="s">
        <v>414</v>
      </c>
      <c r="C6176" s="3" t="s">
        <v>110</v>
      </c>
      <c r="D6176" s="3" t="s">
        <v>445</v>
      </c>
      <c r="E6176" s="3" t="s">
        <v>446</v>
      </c>
      <c r="F6176" s="3">
        <v>0.36</v>
      </c>
      <c r="G6176" s="3">
        <v>0.48</v>
      </c>
      <c r="H6176" s="3" t="s">
        <v>448</v>
      </c>
      <c r="I6176" s="2">
        <v>1620</v>
      </c>
      <c r="J6176" s="3" t="s">
        <v>246</v>
      </c>
      <c r="K6176" s="2">
        <v>1620</v>
      </c>
      <c r="L6176" s="3"/>
      <c r="M6176" s="3" t="s">
        <v>447</v>
      </c>
      <c r="N6176" s="3" t="s">
        <v>448</v>
      </c>
      <c r="O6176" s="3"/>
      <c r="P6176" s="3"/>
      <c r="Q6176" s="3"/>
      <c r="R6176" s="3">
        <v>0</v>
      </c>
      <c r="S6176" s="3">
        <v>1</v>
      </c>
      <c r="T6176" s="2">
        <v>47</v>
      </c>
      <c r="U6176" s="3">
        <v>13.826697472569657</v>
      </c>
      <c r="V6176" s="3">
        <v>91.888388352630287</v>
      </c>
      <c r="W6176" s="3">
        <v>12.158701853448505</v>
      </c>
      <c r="X6176" s="3">
        <v>43504.200655110872</v>
      </c>
      <c r="Y6176" s="3">
        <v>91.888388352630287</v>
      </c>
      <c r="Z6176" s="3">
        <v>12.158691104628002</v>
      </c>
      <c r="AA6176" s="3">
        <v>43504.200655110872</v>
      </c>
      <c r="AB6176">
        <f t="shared" si="158"/>
        <v>91.888388352630287</v>
      </c>
      <c r="AC6176">
        <f t="shared" si="159"/>
        <v>12.158691104628002</v>
      </c>
    </row>
    <row r="6177" spans="1:29" x14ac:dyDescent="0.25">
      <c r="A6177" s="2">
        <v>6176</v>
      </c>
      <c r="B6177" s="3" t="s">
        <v>414</v>
      </c>
      <c r="C6177" s="3" t="s">
        <v>110</v>
      </c>
      <c r="D6177" s="3" t="s">
        <v>445</v>
      </c>
      <c r="E6177" s="3" t="s">
        <v>446</v>
      </c>
      <c r="F6177" s="3">
        <v>0.36</v>
      </c>
      <c r="G6177" s="3">
        <v>0.48</v>
      </c>
      <c r="H6177" s="3" t="s">
        <v>448</v>
      </c>
      <c r="I6177" s="2">
        <v>1660</v>
      </c>
      <c r="J6177" s="3" t="s">
        <v>316</v>
      </c>
      <c r="K6177" s="2">
        <v>1660</v>
      </c>
      <c r="L6177" s="3"/>
      <c r="M6177" s="3" t="s">
        <v>447</v>
      </c>
      <c r="N6177" s="3" t="s">
        <v>448</v>
      </c>
      <c r="O6177" s="3"/>
      <c r="P6177" s="3"/>
      <c r="Q6177" s="3"/>
      <c r="R6177" s="3">
        <v>0</v>
      </c>
      <c r="S6177" s="3">
        <v>1</v>
      </c>
      <c r="T6177" s="2">
        <v>129</v>
      </c>
      <c r="U6177" s="3">
        <v>47.907833417578587</v>
      </c>
      <c r="V6177" s="3">
        <v>221.06362629173989</v>
      </c>
      <c r="W6177" s="3">
        <v>29.841381653003843</v>
      </c>
      <c r="X6177" s="3">
        <v>129631.58539869406</v>
      </c>
      <c r="Y6177" s="3">
        <v>221.06362629173989</v>
      </c>
      <c r="Z6177" s="3">
        <v>29.841355271926428</v>
      </c>
      <c r="AA6177" s="3">
        <v>129631.58539869406</v>
      </c>
      <c r="AB6177">
        <f t="shared" si="158"/>
        <v>221.06362629173989</v>
      </c>
      <c r="AC6177">
        <f t="shared" si="159"/>
        <v>29.841355271926428</v>
      </c>
    </row>
    <row r="6178" spans="1:29" x14ac:dyDescent="0.25">
      <c r="A6178" s="2">
        <v>6177</v>
      </c>
      <c r="B6178" s="3" t="s">
        <v>414</v>
      </c>
      <c r="C6178" s="3" t="s">
        <v>110</v>
      </c>
      <c r="D6178" s="3" t="s">
        <v>445</v>
      </c>
      <c r="E6178" s="3" t="s">
        <v>446</v>
      </c>
      <c r="F6178" s="3">
        <v>0.36</v>
      </c>
      <c r="G6178" s="3">
        <v>0.48</v>
      </c>
      <c r="H6178" s="3" t="s">
        <v>448</v>
      </c>
      <c r="I6178" s="2">
        <v>1700</v>
      </c>
      <c r="J6178" s="3" t="s">
        <v>121</v>
      </c>
      <c r="K6178" s="2">
        <v>1700</v>
      </c>
      <c r="L6178" s="3"/>
      <c r="M6178" s="3" t="s">
        <v>447</v>
      </c>
      <c r="N6178" s="3" t="s">
        <v>448</v>
      </c>
      <c r="O6178" s="3"/>
      <c r="P6178" s="3"/>
      <c r="Q6178" s="3"/>
      <c r="R6178" s="3">
        <v>0</v>
      </c>
      <c r="S6178" s="3">
        <v>1</v>
      </c>
      <c r="T6178" s="2">
        <v>199</v>
      </c>
      <c r="U6178" s="3">
        <v>26.420549091303211</v>
      </c>
      <c r="V6178" s="3">
        <v>222.56044971019304</v>
      </c>
      <c r="W6178" s="3">
        <v>30.595916724037643</v>
      </c>
      <c r="X6178" s="3">
        <v>101102.87621173606</v>
      </c>
      <c r="Y6178" s="3">
        <v>222.56044971019304</v>
      </c>
      <c r="Z6178" s="3">
        <v>30.595889675918439</v>
      </c>
      <c r="AA6178" s="3">
        <v>101102.87621173606</v>
      </c>
      <c r="AB6178">
        <f t="shared" si="158"/>
        <v>222.56044971019304</v>
      </c>
      <c r="AC6178">
        <f t="shared" si="159"/>
        <v>30.595889675918439</v>
      </c>
    </row>
    <row r="6179" spans="1:29" x14ac:dyDescent="0.25">
      <c r="A6179" s="2">
        <v>6178</v>
      </c>
      <c r="B6179" s="3" t="s">
        <v>414</v>
      </c>
      <c r="C6179" s="3" t="s">
        <v>110</v>
      </c>
      <c r="D6179" s="3" t="s">
        <v>445</v>
      </c>
      <c r="E6179" s="3" t="s">
        <v>446</v>
      </c>
      <c r="F6179" s="3">
        <v>0.36</v>
      </c>
      <c r="G6179" s="3">
        <v>0.48</v>
      </c>
      <c r="H6179" s="3" t="s">
        <v>448</v>
      </c>
      <c r="I6179" s="2">
        <v>1700</v>
      </c>
      <c r="J6179" s="3" t="s">
        <v>121</v>
      </c>
      <c r="K6179" s="2">
        <v>1700</v>
      </c>
      <c r="L6179" s="3"/>
      <c r="M6179" s="3" t="s">
        <v>450</v>
      </c>
      <c r="N6179" s="3" t="s">
        <v>448</v>
      </c>
      <c r="O6179" s="3"/>
      <c r="P6179" s="3"/>
      <c r="Q6179" s="3"/>
      <c r="R6179" s="3">
        <v>0</v>
      </c>
      <c r="S6179" s="3">
        <v>1</v>
      </c>
      <c r="T6179" s="2">
        <v>7</v>
      </c>
      <c r="U6179" s="3">
        <v>0.40553136327807732</v>
      </c>
      <c r="V6179" s="3">
        <v>3.5335606810418305</v>
      </c>
      <c r="W6179" s="3">
        <v>0.48446978023217663</v>
      </c>
      <c r="X6179" s="3">
        <v>1567.420881450543</v>
      </c>
      <c r="Y6179" s="3">
        <v>3.5335606810418305</v>
      </c>
      <c r="Z6179" s="3">
        <v>0.48446935193984986</v>
      </c>
      <c r="AA6179" s="3">
        <v>1567.420881450543</v>
      </c>
      <c r="AB6179">
        <f t="shared" si="158"/>
        <v>3.5335606810418305</v>
      </c>
      <c r="AC6179">
        <f t="shared" si="159"/>
        <v>0.48446935193984986</v>
      </c>
    </row>
    <row r="6180" spans="1:29" x14ac:dyDescent="0.25">
      <c r="A6180" s="2">
        <v>6179</v>
      </c>
      <c r="B6180" s="3" t="s">
        <v>414</v>
      </c>
      <c r="C6180" s="3" t="s">
        <v>110</v>
      </c>
      <c r="D6180" s="3" t="s">
        <v>445</v>
      </c>
      <c r="E6180" s="3" t="s">
        <v>446</v>
      </c>
      <c r="F6180" s="3">
        <v>0.36</v>
      </c>
      <c r="G6180" s="3">
        <v>0.48</v>
      </c>
      <c r="H6180" s="3" t="s">
        <v>448</v>
      </c>
      <c r="I6180" s="2">
        <v>1710</v>
      </c>
      <c r="J6180" s="3" t="s">
        <v>122</v>
      </c>
      <c r="K6180" s="2">
        <v>1710</v>
      </c>
      <c r="L6180" s="3"/>
      <c r="M6180" s="3" t="s">
        <v>447</v>
      </c>
      <c r="N6180" s="3" t="s">
        <v>448</v>
      </c>
      <c r="O6180" s="3"/>
      <c r="P6180" s="3"/>
      <c r="Q6180" s="3"/>
      <c r="R6180" s="3">
        <v>0</v>
      </c>
      <c r="S6180" s="3">
        <v>1</v>
      </c>
      <c r="T6180" s="2">
        <v>282</v>
      </c>
      <c r="U6180" s="3">
        <v>121.51394354036402</v>
      </c>
      <c r="V6180" s="3">
        <v>969.03752450774334</v>
      </c>
      <c r="W6180" s="3">
        <v>132.50409338076273</v>
      </c>
      <c r="X6180" s="3">
        <v>475198.86701460782</v>
      </c>
      <c r="Y6180" s="3">
        <v>969.03752450774334</v>
      </c>
      <c r="Z6180" s="3">
        <v>132.50397624138944</v>
      </c>
      <c r="AA6180" s="3">
        <v>475198.86701460782</v>
      </c>
      <c r="AB6180">
        <f t="shared" si="158"/>
        <v>969.03752450774334</v>
      </c>
      <c r="AC6180">
        <f t="shared" si="159"/>
        <v>132.50397624138944</v>
      </c>
    </row>
    <row r="6181" spans="1:29" x14ac:dyDescent="0.25">
      <c r="A6181" s="2">
        <v>6180</v>
      </c>
      <c r="B6181" s="3" t="s">
        <v>414</v>
      </c>
      <c r="C6181" s="3" t="s">
        <v>110</v>
      </c>
      <c r="D6181" s="3" t="s">
        <v>445</v>
      </c>
      <c r="E6181" s="3" t="s">
        <v>446</v>
      </c>
      <c r="F6181" s="3">
        <v>0.36</v>
      </c>
      <c r="G6181" s="3">
        <v>0.48</v>
      </c>
      <c r="H6181" s="3" t="s">
        <v>448</v>
      </c>
      <c r="I6181" s="2">
        <v>1710</v>
      </c>
      <c r="J6181" s="3" t="s">
        <v>122</v>
      </c>
      <c r="K6181" s="2">
        <v>1710</v>
      </c>
      <c r="L6181" s="3"/>
      <c r="M6181" s="3" t="s">
        <v>450</v>
      </c>
      <c r="N6181" s="3" t="s">
        <v>448</v>
      </c>
      <c r="O6181" s="3"/>
      <c r="P6181" s="3"/>
      <c r="Q6181" s="3"/>
      <c r="R6181" s="3">
        <v>0</v>
      </c>
      <c r="S6181" s="3">
        <v>1</v>
      </c>
      <c r="T6181" s="2">
        <v>5</v>
      </c>
      <c r="U6181" s="3">
        <v>4.694851742236858E-2</v>
      </c>
      <c r="V6181" s="3">
        <v>0.40125124976849813</v>
      </c>
      <c r="W6181" s="3">
        <v>5.5893133769873836E-2</v>
      </c>
      <c r="X6181" s="3">
        <v>181.10048979011523</v>
      </c>
      <c r="Y6181" s="3">
        <v>0.40125124976849813</v>
      </c>
      <c r="Z6181" s="3">
        <v>5.5893084357916276E-2</v>
      </c>
      <c r="AA6181" s="3">
        <v>181.10048979011523</v>
      </c>
      <c r="AB6181">
        <f t="shared" si="158"/>
        <v>0.40125124976849813</v>
      </c>
      <c r="AC6181">
        <f t="shared" si="159"/>
        <v>5.5893084357916276E-2</v>
      </c>
    </row>
    <row r="6182" spans="1:29" x14ac:dyDescent="0.25">
      <c r="A6182" s="2">
        <v>6181</v>
      </c>
      <c r="B6182" s="3" t="s">
        <v>414</v>
      </c>
      <c r="C6182" s="3" t="s">
        <v>110</v>
      </c>
      <c r="D6182" s="3" t="s">
        <v>445</v>
      </c>
      <c r="E6182" s="3" t="s">
        <v>446</v>
      </c>
      <c r="F6182" s="3">
        <v>0.36</v>
      </c>
      <c r="G6182" s="3">
        <v>0.48</v>
      </c>
      <c r="H6182" s="3" t="s">
        <v>448</v>
      </c>
      <c r="I6182" s="2">
        <v>1720</v>
      </c>
      <c r="J6182" s="3" t="s">
        <v>123</v>
      </c>
      <c r="K6182" s="2">
        <v>1720</v>
      </c>
      <c r="L6182" s="3"/>
      <c r="M6182" s="3" t="s">
        <v>447</v>
      </c>
      <c r="N6182" s="3" t="s">
        <v>448</v>
      </c>
      <c r="O6182" s="3"/>
      <c r="P6182" s="3"/>
      <c r="Q6182" s="3"/>
      <c r="R6182" s="3">
        <v>0</v>
      </c>
      <c r="S6182" s="3">
        <v>1</v>
      </c>
      <c r="T6182" s="2">
        <v>131</v>
      </c>
      <c r="U6182" s="3">
        <v>41.549154987998143</v>
      </c>
      <c r="V6182" s="3">
        <v>347.3655994780874</v>
      </c>
      <c r="W6182" s="3">
        <v>48.005395773922963</v>
      </c>
      <c r="X6182" s="3">
        <v>161855.40100721794</v>
      </c>
      <c r="Y6182" s="3">
        <v>347.3655994780874</v>
      </c>
      <c r="Z6182" s="3">
        <v>48.00535333506825</v>
      </c>
      <c r="AA6182" s="3">
        <v>161855.40100721794</v>
      </c>
      <c r="AB6182">
        <f t="shared" si="158"/>
        <v>347.3655994780874</v>
      </c>
      <c r="AC6182">
        <f t="shared" si="159"/>
        <v>48.00535333506825</v>
      </c>
    </row>
    <row r="6183" spans="1:29" x14ac:dyDescent="0.25">
      <c r="A6183" s="2">
        <v>6182</v>
      </c>
      <c r="B6183" s="3" t="s">
        <v>414</v>
      </c>
      <c r="C6183" s="3" t="s">
        <v>110</v>
      </c>
      <c r="D6183" s="3" t="s">
        <v>445</v>
      </c>
      <c r="E6183" s="3" t="s">
        <v>446</v>
      </c>
      <c r="F6183" s="3">
        <v>0.36</v>
      </c>
      <c r="G6183" s="3">
        <v>0.48</v>
      </c>
      <c r="H6183" s="3" t="s">
        <v>448</v>
      </c>
      <c r="I6183" s="2">
        <v>1720</v>
      </c>
      <c r="J6183" s="3" t="s">
        <v>123</v>
      </c>
      <c r="K6183" s="2">
        <v>1720</v>
      </c>
      <c r="L6183" s="3"/>
      <c r="M6183" s="3" t="s">
        <v>450</v>
      </c>
      <c r="N6183" s="3" t="s">
        <v>448</v>
      </c>
      <c r="O6183" s="3"/>
      <c r="P6183" s="3"/>
      <c r="Q6183" s="3"/>
      <c r="R6183" s="3">
        <v>0</v>
      </c>
      <c r="S6183" s="3">
        <v>1</v>
      </c>
      <c r="T6183" s="2">
        <v>1</v>
      </c>
      <c r="U6183" s="3">
        <v>2.19583791678929E-5</v>
      </c>
      <c r="V6183" s="3">
        <v>1.7830692789432695E-4</v>
      </c>
      <c r="W6183" s="3">
        <v>2.4282435444533186E-5</v>
      </c>
      <c r="X6183" s="3">
        <v>8.5309880974791641E-2</v>
      </c>
      <c r="Y6183" s="3">
        <v>1.7830692789432695E-4</v>
      </c>
      <c r="Z6183" s="3">
        <v>2.4282413977805699E-5</v>
      </c>
      <c r="AA6183" s="3">
        <v>8.5309880974791641E-2</v>
      </c>
      <c r="AB6183">
        <f t="shared" si="158"/>
        <v>1.7830692789432695E-4</v>
      </c>
      <c r="AC6183">
        <f t="shared" si="159"/>
        <v>2.4282413977805699E-5</v>
      </c>
    </row>
    <row r="6184" spans="1:29" x14ac:dyDescent="0.25">
      <c r="A6184" s="2">
        <v>6183</v>
      </c>
      <c r="B6184" s="3" t="s">
        <v>414</v>
      </c>
      <c r="C6184" s="3" t="s">
        <v>110</v>
      </c>
      <c r="D6184" s="3" t="s">
        <v>445</v>
      </c>
      <c r="E6184" s="3" t="s">
        <v>446</v>
      </c>
      <c r="F6184" s="3">
        <v>0.36</v>
      </c>
      <c r="G6184" s="3">
        <v>0.48</v>
      </c>
      <c r="H6184" s="3" t="s">
        <v>448</v>
      </c>
      <c r="I6184" s="2">
        <v>1740</v>
      </c>
      <c r="J6184" s="3" t="s">
        <v>124</v>
      </c>
      <c r="K6184" s="2">
        <v>1740</v>
      </c>
      <c r="L6184" s="3"/>
      <c r="M6184" s="3" t="s">
        <v>447</v>
      </c>
      <c r="N6184" s="3" t="s">
        <v>448</v>
      </c>
      <c r="O6184" s="3"/>
      <c r="P6184" s="3"/>
      <c r="Q6184" s="3"/>
      <c r="R6184" s="3">
        <v>0</v>
      </c>
      <c r="S6184" s="3">
        <v>1</v>
      </c>
      <c r="T6184" s="2">
        <v>86</v>
      </c>
      <c r="U6184" s="3">
        <v>28.933015731613619</v>
      </c>
      <c r="V6184" s="3">
        <v>256.35994645858335</v>
      </c>
      <c r="W6184" s="3">
        <v>34.308123026291113</v>
      </c>
      <c r="X6184" s="3">
        <v>114205.52535574042</v>
      </c>
      <c r="Y6184" s="3">
        <v>256.35994645858335</v>
      </c>
      <c r="Z6184" s="3">
        <v>34.308092696420353</v>
      </c>
      <c r="AA6184" s="3">
        <v>114205.52535574042</v>
      </c>
      <c r="AB6184">
        <f t="shared" si="158"/>
        <v>256.35994645858335</v>
      </c>
      <c r="AC6184">
        <f t="shared" si="159"/>
        <v>34.308092696420353</v>
      </c>
    </row>
    <row r="6185" spans="1:29" x14ac:dyDescent="0.25">
      <c r="A6185" s="2">
        <v>6184</v>
      </c>
      <c r="B6185" s="3" t="s">
        <v>414</v>
      </c>
      <c r="C6185" s="3" t="s">
        <v>110</v>
      </c>
      <c r="D6185" s="3" t="s">
        <v>445</v>
      </c>
      <c r="E6185" s="3" t="s">
        <v>446</v>
      </c>
      <c r="F6185" s="3">
        <v>0.36</v>
      </c>
      <c r="G6185" s="3">
        <v>0.48</v>
      </c>
      <c r="H6185" s="3" t="s">
        <v>448</v>
      </c>
      <c r="I6185" s="2">
        <v>1750</v>
      </c>
      <c r="J6185" s="3" t="s">
        <v>51</v>
      </c>
      <c r="K6185" s="2">
        <v>1750</v>
      </c>
      <c r="L6185" s="3"/>
      <c r="M6185" s="3" t="s">
        <v>447</v>
      </c>
      <c r="N6185" s="3" t="s">
        <v>448</v>
      </c>
      <c r="O6185" s="3"/>
      <c r="P6185" s="3"/>
      <c r="Q6185" s="3"/>
      <c r="R6185" s="3">
        <v>0</v>
      </c>
      <c r="S6185" s="3">
        <v>1</v>
      </c>
      <c r="T6185" s="2">
        <v>609</v>
      </c>
      <c r="U6185" s="3">
        <v>212.25537994898468</v>
      </c>
      <c r="V6185" s="3">
        <v>1625.7664612723706</v>
      </c>
      <c r="W6185" s="3">
        <v>221.62799579445428</v>
      </c>
      <c r="X6185" s="3">
        <v>815734.03488121904</v>
      </c>
      <c r="Y6185" s="3">
        <v>1625.7664612723706</v>
      </c>
      <c r="Z6185" s="3">
        <v>221.62779986568026</v>
      </c>
      <c r="AA6185" s="3">
        <v>815734.03488121904</v>
      </c>
      <c r="AB6185">
        <f t="shared" si="158"/>
        <v>1625.7664612723706</v>
      </c>
      <c r="AC6185">
        <f t="shared" si="159"/>
        <v>221.62779986568026</v>
      </c>
    </row>
    <row r="6186" spans="1:29" x14ac:dyDescent="0.25">
      <c r="A6186" s="2">
        <v>6185</v>
      </c>
      <c r="B6186" s="3" t="s">
        <v>414</v>
      </c>
      <c r="C6186" s="3" t="s">
        <v>110</v>
      </c>
      <c r="D6186" s="3" t="s">
        <v>445</v>
      </c>
      <c r="E6186" s="3" t="s">
        <v>446</v>
      </c>
      <c r="F6186" s="3">
        <v>0.36</v>
      </c>
      <c r="G6186" s="3">
        <v>0.48</v>
      </c>
      <c r="H6186" s="3" t="s">
        <v>448</v>
      </c>
      <c r="I6186" s="2">
        <v>1780</v>
      </c>
      <c r="J6186" s="3" t="s">
        <v>125</v>
      </c>
      <c r="K6186" s="2">
        <v>1780</v>
      </c>
      <c r="L6186" s="3"/>
      <c r="M6186" s="3" t="s">
        <v>447</v>
      </c>
      <c r="N6186" s="3" t="s">
        <v>448</v>
      </c>
      <c r="O6186" s="3"/>
      <c r="P6186" s="3"/>
      <c r="Q6186" s="3"/>
      <c r="R6186" s="3">
        <v>0</v>
      </c>
      <c r="S6186" s="3">
        <v>1</v>
      </c>
      <c r="T6186" s="2">
        <v>10</v>
      </c>
      <c r="U6186" s="3">
        <v>1.600432829821365</v>
      </c>
      <c r="V6186" s="3">
        <v>15.157163365353215</v>
      </c>
      <c r="W6186" s="3">
        <v>2.0372782364913871</v>
      </c>
      <c r="X6186" s="3">
        <v>6369.9737330104908</v>
      </c>
      <c r="Y6186" s="3">
        <v>15.157163365353215</v>
      </c>
      <c r="Z6186" s="3">
        <v>2.0372764354489443</v>
      </c>
      <c r="AA6186" s="3">
        <v>6369.9737330104908</v>
      </c>
      <c r="AB6186">
        <f t="shared" si="158"/>
        <v>15.157163365353215</v>
      </c>
      <c r="AC6186">
        <f t="shared" si="159"/>
        <v>2.0372764354489443</v>
      </c>
    </row>
    <row r="6187" spans="1:29" x14ac:dyDescent="0.25">
      <c r="A6187" s="2">
        <v>6186</v>
      </c>
      <c r="B6187" s="3" t="s">
        <v>414</v>
      </c>
      <c r="C6187" s="3" t="s">
        <v>110</v>
      </c>
      <c r="D6187" s="3" t="s">
        <v>445</v>
      </c>
      <c r="E6187" s="3" t="s">
        <v>446</v>
      </c>
      <c r="F6187" s="3">
        <v>0.36</v>
      </c>
      <c r="G6187" s="3">
        <v>0.48</v>
      </c>
      <c r="H6187" s="3" t="s">
        <v>448</v>
      </c>
      <c r="I6187" s="2">
        <v>1850</v>
      </c>
      <c r="J6187" s="3" t="s">
        <v>53</v>
      </c>
      <c r="K6187" s="2">
        <v>1850</v>
      </c>
      <c r="L6187" s="3"/>
      <c r="M6187" s="3" t="s">
        <v>447</v>
      </c>
      <c r="N6187" s="3" t="s">
        <v>448</v>
      </c>
      <c r="O6187" s="3"/>
      <c r="P6187" s="3"/>
      <c r="Q6187" s="3"/>
      <c r="R6187" s="3">
        <v>0</v>
      </c>
      <c r="S6187" s="3">
        <v>1</v>
      </c>
      <c r="T6187" s="2">
        <v>37</v>
      </c>
      <c r="U6187" s="3">
        <v>4.3630322736802123</v>
      </c>
      <c r="V6187" s="3">
        <v>35.478477899246215</v>
      </c>
      <c r="W6187" s="3">
        <v>4.8835424268017302</v>
      </c>
      <c r="X6187" s="3">
        <v>16288.757353743973</v>
      </c>
      <c r="Y6187" s="3">
        <v>35.478477899246215</v>
      </c>
      <c r="Z6187" s="3">
        <v>4.8835381095381241</v>
      </c>
      <c r="AA6187" s="3">
        <v>16288.757353743973</v>
      </c>
      <c r="AB6187">
        <f t="shared" si="158"/>
        <v>35.478477899246215</v>
      </c>
      <c r="AC6187">
        <f t="shared" si="159"/>
        <v>4.8835381095381241</v>
      </c>
    </row>
    <row r="6188" spans="1:29" x14ac:dyDescent="0.25">
      <c r="A6188" s="2">
        <v>6187</v>
      </c>
      <c r="B6188" s="3" t="s">
        <v>414</v>
      </c>
      <c r="C6188" s="3" t="s">
        <v>110</v>
      </c>
      <c r="D6188" s="3" t="s">
        <v>445</v>
      </c>
      <c r="E6188" s="3" t="s">
        <v>446</v>
      </c>
      <c r="F6188" s="3">
        <v>0.36</v>
      </c>
      <c r="G6188" s="3">
        <v>0.48</v>
      </c>
      <c r="H6188" s="3" t="s">
        <v>448</v>
      </c>
      <c r="I6188" s="2">
        <v>1860</v>
      </c>
      <c r="J6188" s="3" t="s">
        <v>126</v>
      </c>
      <c r="K6188" s="2">
        <v>1860</v>
      </c>
      <c r="L6188" s="3"/>
      <c r="M6188" s="3" t="s">
        <v>447</v>
      </c>
      <c r="N6188" s="3" t="s">
        <v>448</v>
      </c>
      <c r="O6188" s="3"/>
      <c r="P6188" s="3"/>
      <c r="Q6188" s="3"/>
      <c r="R6188" s="3">
        <v>0</v>
      </c>
      <c r="S6188" s="3">
        <v>1</v>
      </c>
      <c r="T6188" s="2">
        <v>48</v>
      </c>
      <c r="U6188" s="3">
        <v>4.7124531638799301</v>
      </c>
      <c r="V6188" s="3">
        <v>39.981967946129714</v>
      </c>
      <c r="W6188" s="3">
        <v>5.4162844451038934</v>
      </c>
      <c r="X6188" s="3">
        <v>18552.240695610286</v>
      </c>
      <c r="Y6188" s="3">
        <v>39.981967946129714</v>
      </c>
      <c r="Z6188" s="3">
        <v>5.4162796568732094</v>
      </c>
      <c r="AA6188" s="3">
        <v>18552.240695610286</v>
      </c>
      <c r="AB6188">
        <f t="shared" si="158"/>
        <v>39.981967946129714</v>
      </c>
      <c r="AC6188">
        <f t="shared" si="159"/>
        <v>5.4162796568732094</v>
      </c>
    </row>
    <row r="6189" spans="1:29" x14ac:dyDescent="0.25">
      <c r="A6189" s="2">
        <v>6188</v>
      </c>
      <c r="B6189" s="3" t="s">
        <v>414</v>
      </c>
      <c r="C6189" s="3" t="s">
        <v>110</v>
      </c>
      <c r="D6189" s="3" t="s">
        <v>445</v>
      </c>
      <c r="E6189" s="3" t="s">
        <v>446</v>
      </c>
      <c r="F6189" s="3">
        <v>0.36</v>
      </c>
      <c r="G6189" s="3">
        <v>0.48</v>
      </c>
      <c r="H6189" s="3" t="s">
        <v>448</v>
      </c>
      <c r="I6189" s="2">
        <v>2430</v>
      </c>
      <c r="J6189" s="3" t="s">
        <v>231</v>
      </c>
      <c r="K6189" s="2">
        <v>1000</v>
      </c>
      <c r="L6189" s="3"/>
      <c r="M6189" s="3" t="s">
        <v>447</v>
      </c>
      <c r="N6189" s="3" t="s">
        <v>448</v>
      </c>
      <c r="O6189" s="3"/>
      <c r="P6189" s="3" t="s">
        <v>76</v>
      </c>
      <c r="Q6189" s="3"/>
      <c r="R6189" s="3">
        <v>0</v>
      </c>
      <c r="S6189" s="3">
        <v>1</v>
      </c>
      <c r="T6189" s="2">
        <v>16</v>
      </c>
      <c r="U6189" s="3">
        <v>5.142469344699518</v>
      </c>
      <c r="V6189" s="3">
        <v>37.276527925479776</v>
      </c>
      <c r="W6189" s="3">
        <v>5.180715471315942</v>
      </c>
      <c r="X6189" s="3">
        <v>17801.482249493962</v>
      </c>
      <c r="Y6189" s="3">
        <v>37.276527925479776</v>
      </c>
      <c r="Z6189" s="3">
        <v>5.1807108913384594</v>
      </c>
      <c r="AA6189" s="3">
        <v>17801.482249493962</v>
      </c>
      <c r="AB6189">
        <f t="shared" si="158"/>
        <v>37.276527925479776</v>
      </c>
      <c r="AC6189">
        <f t="shared" si="159"/>
        <v>5.1807108913384594</v>
      </c>
    </row>
    <row r="6190" spans="1:29" x14ac:dyDescent="0.25">
      <c r="A6190" s="2">
        <v>6189</v>
      </c>
      <c r="B6190" s="3" t="s">
        <v>414</v>
      </c>
      <c r="C6190" s="3" t="s">
        <v>110</v>
      </c>
      <c r="D6190" s="3" t="s">
        <v>445</v>
      </c>
      <c r="E6190" s="3" t="s">
        <v>446</v>
      </c>
      <c r="F6190" s="3">
        <v>0.36</v>
      </c>
      <c r="G6190" s="3">
        <v>0.48</v>
      </c>
      <c r="H6190" s="3" t="s">
        <v>448</v>
      </c>
      <c r="I6190" s="2">
        <v>7400</v>
      </c>
      <c r="J6190" s="3" t="s">
        <v>127</v>
      </c>
      <c r="K6190" s="2">
        <v>7400</v>
      </c>
      <c r="L6190" s="3"/>
      <c r="M6190" s="3" t="s">
        <v>447</v>
      </c>
      <c r="N6190" s="3" t="s">
        <v>448</v>
      </c>
      <c r="O6190" s="3"/>
      <c r="P6190" s="3"/>
      <c r="Q6190" s="3"/>
      <c r="R6190" s="3">
        <v>0</v>
      </c>
      <c r="S6190" s="3">
        <v>1</v>
      </c>
      <c r="T6190" s="2">
        <v>49</v>
      </c>
      <c r="U6190" s="3">
        <v>11.38051008326501</v>
      </c>
      <c r="V6190" s="3">
        <v>62.121331071935032</v>
      </c>
      <c r="W6190" s="3">
        <v>7.7168324315049217</v>
      </c>
      <c r="X6190" s="3">
        <v>34174.857152417411</v>
      </c>
      <c r="Y6190" s="3">
        <v>62.121331071935032</v>
      </c>
      <c r="Z6190" s="3">
        <v>7.7168256094899039</v>
      </c>
      <c r="AA6190" s="3">
        <v>34174.857152417411</v>
      </c>
      <c r="AB6190">
        <f t="shared" si="158"/>
        <v>62.121331071935032</v>
      </c>
      <c r="AC6190">
        <f t="shared" si="159"/>
        <v>7.7168256094899039</v>
      </c>
    </row>
    <row r="6191" spans="1:29" x14ac:dyDescent="0.25">
      <c r="A6191" s="2">
        <v>6190</v>
      </c>
      <c r="B6191" s="3" t="s">
        <v>414</v>
      </c>
      <c r="C6191" s="3" t="s">
        <v>110</v>
      </c>
      <c r="D6191" s="3" t="s">
        <v>445</v>
      </c>
      <c r="E6191" s="3" t="s">
        <v>446</v>
      </c>
      <c r="F6191" s="3">
        <v>0.36</v>
      </c>
      <c r="G6191" s="3">
        <v>0.48</v>
      </c>
      <c r="H6191" s="3" t="s">
        <v>448</v>
      </c>
      <c r="I6191" s="2">
        <v>7410</v>
      </c>
      <c r="J6191" s="3" t="s">
        <v>150</v>
      </c>
      <c r="K6191" s="2">
        <v>7410</v>
      </c>
      <c r="L6191" s="3"/>
      <c r="M6191" s="3" t="s">
        <v>447</v>
      </c>
      <c r="N6191" s="3" t="s">
        <v>448</v>
      </c>
      <c r="O6191" s="3"/>
      <c r="P6191" s="3"/>
      <c r="Q6191" s="3"/>
      <c r="R6191" s="3">
        <v>0</v>
      </c>
      <c r="S6191" s="3">
        <v>1</v>
      </c>
      <c r="T6191" s="2">
        <v>62</v>
      </c>
      <c r="U6191" s="3">
        <v>19.568659719938658</v>
      </c>
      <c r="V6191" s="3">
        <v>127.60361038927931</v>
      </c>
      <c r="W6191" s="3">
        <v>17.262084179872904</v>
      </c>
      <c r="X6191" s="3">
        <v>64497.872987267656</v>
      </c>
      <c r="Y6191" s="3">
        <v>127.60361038927931</v>
      </c>
      <c r="Z6191" s="3">
        <v>17.262068919440772</v>
      </c>
      <c r="AA6191" s="3">
        <v>64497.872987267656</v>
      </c>
      <c r="AB6191">
        <f t="shared" si="158"/>
        <v>127.60361038927931</v>
      </c>
      <c r="AC6191">
        <f t="shared" si="159"/>
        <v>17.262068919440772</v>
      </c>
    </row>
    <row r="6192" spans="1:29" x14ac:dyDescent="0.25">
      <c r="A6192" s="2">
        <v>6191</v>
      </c>
      <c r="B6192" s="3" t="s">
        <v>414</v>
      </c>
      <c r="C6192" s="3" t="s">
        <v>110</v>
      </c>
      <c r="D6192" s="3" t="s">
        <v>445</v>
      </c>
      <c r="E6192" s="3" t="s">
        <v>446</v>
      </c>
      <c r="F6192" s="3">
        <v>0.36</v>
      </c>
      <c r="G6192" s="3">
        <v>0.48</v>
      </c>
      <c r="H6192" s="3" t="s">
        <v>448</v>
      </c>
      <c r="I6192" s="2">
        <v>7420</v>
      </c>
      <c r="J6192" s="3" t="s">
        <v>243</v>
      </c>
      <c r="K6192" s="2">
        <v>7420</v>
      </c>
      <c r="L6192" s="3"/>
      <c r="M6192" s="3" t="s">
        <v>447</v>
      </c>
      <c r="N6192" s="3" t="s">
        <v>448</v>
      </c>
      <c r="O6192" s="3"/>
      <c r="P6192" s="3"/>
      <c r="Q6192" s="3"/>
      <c r="R6192" s="3">
        <v>0</v>
      </c>
      <c r="S6192" s="3">
        <v>1</v>
      </c>
      <c r="T6192" s="2">
        <v>143</v>
      </c>
      <c r="U6192" s="3">
        <v>29.949320872777463</v>
      </c>
      <c r="V6192" s="3">
        <v>29.362904866016045</v>
      </c>
      <c r="W6192" s="3">
        <v>3.6322318751513452</v>
      </c>
      <c r="X6192" s="3">
        <v>53971.906306098499</v>
      </c>
      <c r="Y6192" s="3">
        <v>29.362904866016045</v>
      </c>
      <c r="Z6192" s="3">
        <v>3.6322286641006176</v>
      </c>
      <c r="AA6192" s="3">
        <v>53971.906306098499</v>
      </c>
      <c r="AB6192">
        <f t="shared" si="158"/>
        <v>29.362904866016045</v>
      </c>
      <c r="AC6192">
        <f t="shared" si="159"/>
        <v>3.6322286641006176</v>
      </c>
    </row>
    <row r="6193" spans="1:29" x14ac:dyDescent="0.25">
      <c r="A6193" s="2">
        <v>6192</v>
      </c>
      <c r="B6193" s="3" t="s">
        <v>414</v>
      </c>
      <c r="C6193" s="3" t="s">
        <v>110</v>
      </c>
      <c r="D6193" s="3" t="s">
        <v>445</v>
      </c>
      <c r="E6193" s="3" t="s">
        <v>446</v>
      </c>
      <c r="F6193" s="3">
        <v>0.36</v>
      </c>
      <c r="G6193" s="3">
        <v>0.48</v>
      </c>
      <c r="H6193" s="3" t="s">
        <v>448</v>
      </c>
      <c r="I6193" s="2">
        <v>8110</v>
      </c>
      <c r="J6193" s="3" t="s">
        <v>128</v>
      </c>
      <c r="K6193" s="2">
        <v>8110</v>
      </c>
      <c r="L6193" s="3"/>
      <c r="M6193" s="3" t="s">
        <v>447</v>
      </c>
      <c r="N6193" s="3" t="s">
        <v>448</v>
      </c>
      <c r="O6193" s="3"/>
      <c r="P6193" s="3"/>
      <c r="Q6193" s="3"/>
      <c r="R6193" s="3">
        <v>0</v>
      </c>
      <c r="S6193" s="3">
        <v>1</v>
      </c>
      <c r="T6193" s="2">
        <v>18</v>
      </c>
      <c r="U6193" s="3">
        <v>1.1076614788028749</v>
      </c>
      <c r="V6193" s="3">
        <v>8.577766849576939</v>
      </c>
      <c r="W6193" s="3">
        <v>1.1711555791305079</v>
      </c>
      <c r="X6193" s="3">
        <v>4379.9416664304454</v>
      </c>
      <c r="Y6193" s="3">
        <v>8.577766849576939</v>
      </c>
      <c r="Z6193" s="3">
        <v>1.1711545437781126</v>
      </c>
      <c r="AA6193" s="3">
        <v>4379.9416664304454</v>
      </c>
      <c r="AB6193">
        <f t="shared" si="158"/>
        <v>8.577766849576939</v>
      </c>
      <c r="AC6193">
        <f t="shared" si="159"/>
        <v>1.1711545437781126</v>
      </c>
    </row>
    <row r="6194" spans="1:29" x14ac:dyDescent="0.25">
      <c r="A6194" s="2">
        <v>6193</v>
      </c>
      <c r="B6194" s="3" t="s">
        <v>414</v>
      </c>
      <c r="C6194" s="3" t="s">
        <v>110</v>
      </c>
      <c r="D6194" s="3" t="s">
        <v>445</v>
      </c>
      <c r="E6194" s="3" t="s">
        <v>446</v>
      </c>
      <c r="F6194" s="3">
        <v>0.36</v>
      </c>
      <c r="G6194" s="3">
        <v>0.48</v>
      </c>
      <c r="H6194" s="3" t="s">
        <v>448</v>
      </c>
      <c r="I6194" s="2">
        <v>8120</v>
      </c>
      <c r="J6194" s="3" t="s">
        <v>56</v>
      </c>
      <c r="K6194" s="2">
        <v>8120</v>
      </c>
      <c r="L6194" s="3"/>
      <c r="M6194" s="3" t="s">
        <v>447</v>
      </c>
      <c r="N6194" s="3" t="s">
        <v>448</v>
      </c>
      <c r="O6194" s="3"/>
      <c r="P6194" s="3"/>
      <c r="Q6194" s="3"/>
      <c r="R6194" s="3">
        <v>0</v>
      </c>
      <c r="S6194" s="3">
        <v>1</v>
      </c>
      <c r="T6194" s="2">
        <v>104</v>
      </c>
      <c r="U6194" s="3">
        <v>16.614552753158986</v>
      </c>
      <c r="V6194" s="3">
        <v>118.18722446418543</v>
      </c>
      <c r="W6194" s="3">
        <v>15.652510532054494</v>
      </c>
      <c r="X6194" s="3">
        <v>55917.244247177696</v>
      </c>
      <c r="Y6194" s="3">
        <v>118.18722446418543</v>
      </c>
      <c r="Z6194" s="3">
        <v>15.652496694555376</v>
      </c>
      <c r="AA6194" s="3">
        <v>55917.244247177696</v>
      </c>
      <c r="AB6194">
        <f t="shared" si="158"/>
        <v>118.18722446418543</v>
      </c>
      <c r="AC6194">
        <f t="shared" si="159"/>
        <v>15.652496694555376</v>
      </c>
    </row>
    <row r="6195" spans="1:29" x14ac:dyDescent="0.25">
      <c r="A6195" s="2">
        <v>6194</v>
      </c>
      <c r="B6195" s="3" t="s">
        <v>414</v>
      </c>
      <c r="C6195" s="3" t="s">
        <v>110</v>
      </c>
      <c r="D6195" s="3" t="s">
        <v>445</v>
      </c>
      <c r="E6195" s="3" t="s">
        <v>446</v>
      </c>
      <c r="F6195" s="3">
        <v>0.36</v>
      </c>
      <c r="G6195" s="3">
        <v>0.48</v>
      </c>
      <c r="H6195" s="3" t="s">
        <v>448</v>
      </c>
      <c r="I6195" s="2">
        <v>8120</v>
      </c>
      <c r="J6195" s="3" t="s">
        <v>56</v>
      </c>
      <c r="K6195" s="2">
        <v>8120</v>
      </c>
      <c r="L6195" s="3"/>
      <c r="M6195" s="3" t="s">
        <v>450</v>
      </c>
      <c r="N6195" s="3" t="s">
        <v>448</v>
      </c>
      <c r="O6195" s="3"/>
      <c r="P6195" s="3"/>
      <c r="Q6195" s="3"/>
      <c r="R6195" s="3">
        <v>0</v>
      </c>
      <c r="S6195" s="3">
        <v>1</v>
      </c>
      <c r="T6195" s="2">
        <v>2</v>
      </c>
      <c r="U6195" s="3">
        <v>9.4065258272649898E-3</v>
      </c>
      <c r="V6195" s="3">
        <v>6.2882618685473984E-2</v>
      </c>
      <c r="W6195" s="3">
        <v>8.5277667406343117E-3</v>
      </c>
      <c r="X6195" s="3">
        <v>31.337675037938578</v>
      </c>
      <c r="Y6195" s="3">
        <v>6.2882618685473984E-2</v>
      </c>
      <c r="Z6195" s="3">
        <v>8.5277592017181294E-3</v>
      </c>
      <c r="AA6195" s="3">
        <v>31.337675037938578</v>
      </c>
      <c r="AB6195">
        <f t="shared" si="158"/>
        <v>6.2882618685473984E-2</v>
      </c>
      <c r="AC6195">
        <f t="shared" si="159"/>
        <v>8.5277592017181294E-3</v>
      </c>
    </row>
    <row r="6196" spans="1:29" x14ac:dyDescent="0.25">
      <c r="A6196" s="2">
        <v>6195</v>
      </c>
      <c r="B6196" s="3" t="s">
        <v>414</v>
      </c>
      <c r="C6196" s="3" t="s">
        <v>110</v>
      </c>
      <c r="D6196" s="3" t="s">
        <v>445</v>
      </c>
      <c r="E6196" s="3" t="s">
        <v>446</v>
      </c>
      <c r="F6196" s="3">
        <v>0.36</v>
      </c>
      <c r="G6196" s="3">
        <v>0.48</v>
      </c>
      <c r="H6196" s="3" t="s">
        <v>448</v>
      </c>
      <c r="I6196" s="2">
        <v>8140</v>
      </c>
      <c r="J6196" s="3" t="s">
        <v>57</v>
      </c>
      <c r="K6196" s="2">
        <v>8140</v>
      </c>
      <c r="L6196" s="3"/>
      <c r="M6196" s="3" t="s">
        <v>447</v>
      </c>
      <c r="N6196" s="3" t="s">
        <v>448</v>
      </c>
      <c r="O6196" s="3"/>
      <c r="P6196" s="3"/>
      <c r="Q6196" s="3"/>
      <c r="R6196" s="3">
        <v>0</v>
      </c>
      <c r="S6196" s="3">
        <v>1</v>
      </c>
      <c r="T6196" s="2">
        <v>326</v>
      </c>
      <c r="U6196" s="3">
        <v>58.428401673851255</v>
      </c>
      <c r="V6196" s="3">
        <v>558.89317661442897</v>
      </c>
      <c r="W6196" s="3">
        <v>73.696964787050788</v>
      </c>
      <c r="X6196" s="3">
        <v>228165.82085435523</v>
      </c>
      <c r="Y6196" s="3">
        <v>558.89317661442897</v>
      </c>
      <c r="Z6196" s="3">
        <v>73.696899635733061</v>
      </c>
      <c r="AA6196" s="3">
        <v>228165.82085435523</v>
      </c>
      <c r="AB6196">
        <f t="shared" si="158"/>
        <v>558.89317661442897</v>
      </c>
      <c r="AC6196">
        <f t="shared" si="159"/>
        <v>73.696899635733061</v>
      </c>
    </row>
    <row r="6197" spans="1:29" x14ac:dyDescent="0.25">
      <c r="A6197" s="2">
        <v>6196</v>
      </c>
      <c r="B6197" s="3" t="s">
        <v>414</v>
      </c>
      <c r="C6197" s="3" t="s">
        <v>110</v>
      </c>
      <c r="D6197" s="3" t="s">
        <v>445</v>
      </c>
      <c r="E6197" s="3" t="s">
        <v>446</v>
      </c>
      <c r="F6197" s="3">
        <v>0.36</v>
      </c>
      <c r="G6197" s="3">
        <v>0.48</v>
      </c>
      <c r="H6197" s="3" t="s">
        <v>448</v>
      </c>
      <c r="I6197" s="2">
        <v>8220</v>
      </c>
      <c r="J6197" s="3" t="s">
        <v>138</v>
      </c>
      <c r="K6197" s="2">
        <v>8220</v>
      </c>
      <c r="L6197" s="3"/>
      <c r="M6197" s="3" t="s">
        <v>447</v>
      </c>
      <c r="N6197" s="3" t="s">
        <v>448</v>
      </c>
      <c r="O6197" s="3"/>
      <c r="P6197" s="3"/>
      <c r="Q6197" s="3"/>
      <c r="R6197" s="3">
        <v>0</v>
      </c>
      <c r="S6197" s="3">
        <v>1</v>
      </c>
      <c r="T6197" s="2">
        <v>3</v>
      </c>
      <c r="U6197" s="3">
        <v>0.26236912319822842</v>
      </c>
      <c r="V6197" s="3">
        <v>2.0464136203290781</v>
      </c>
      <c r="W6197" s="3">
        <v>0.2889038372055408</v>
      </c>
      <c r="X6197" s="3">
        <v>973.16354470616432</v>
      </c>
      <c r="Y6197" s="3">
        <v>2.0464136203290781</v>
      </c>
      <c r="Z6197" s="3">
        <v>0.28890358180200137</v>
      </c>
      <c r="AA6197" s="3">
        <v>973.16354470616432</v>
      </c>
      <c r="AB6197">
        <f t="shared" si="158"/>
        <v>2.0464136203290781</v>
      </c>
      <c r="AC6197">
        <f t="shared" si="159"/>
        <v>0.28890358180200137</v>
      </c>
    </row>
    <row r="6198" spans="1:29" x14ac:dyDescent="0.25">
      <c r="A6198" s="2">
        <v>6197</v>
      </c>
      <c r="B6198" s="3" t="s">
        <v>414</v>
      </c>
      <c r="C6198" s="3" t="s">
        <v>110</v>
      </c>
      <c r="D6198" s="3" t="s">
        <v>445</v>
      </c>
      <c r="E6198" s="3" t="s">
        <v>446</v>
      </c>
      <c r="F6198" s="3">
        <v>0.36</v>
      </c>
      <c r="G6198" s="3">
        <v>0.48</v>
      </c>
      <c r="H6198" s="3" t="s">
        <v>448</v>
      </c>
      <c r="I6198" s="2">
        <v>8310</v>
      </c>
      <c r="J6198" s="3" t="s">
        <v>108</v>
      </c>
      <c r="K6198" s="2">
        <v>8310</v>
      </c>
      <c r="L6198" s="3"/>
      <c r="M6198" s="3" t="s">
        <v>447</v>
      </c>
      <c r="N6198" s="3" t="s">
        <v>448</v>
      </c>
      <c r="O6198" s="3"/>
      <c r="P6198" s="3"/>
      <c r="Q6198" s="3"/>
      <c r="R6198" s="3">
        <v>0</v>
      </c>
      <c r="S6198" s="3">
        <v>1</v>
      </c>
      <c r="T6198" s="2">
        <v>74</v>
      </c>
      <c r="U6198" s="3">
        <v>33.269153592176011</v>
      </c>
      <c r="V6198" s="3">
        <v>266.27851727034408</v>
      </c>
      <c r="W6198" s="3">
        <v>38.649452749718229</v>
      </c>
      <c r="X6198" s="3">
        <v>127914.66722912555</v>
      </c>
      <c r="Y6198" s="3">
        <v>266.27851727034408</v>
      </c>
      <c r="Z6198" s="3">
        <v>38.649418581923399</v>
      </c>
      <c r="AA6198" s="3">
        <v>127914.66722912555</v>
      </c>
      <c r="AB6198">
        <f t="shared" si="158"/>
        <v>266.27851727034408</v>
      </c>
      <c r="AC6198">
        <f t="shared" si="159"/>
        <v>38.649418581923399</v>
      </c>
    </row>
    <row r="6199" spans="1:29" x14ac:dyDescent="0.25">
      <c r="A6199" s="2">
        <v>6198</v>
      </c>
      <c r="B6199" s="3" t="s">
        <v>414</v>
      </c>
      <c r="C6199" s="3" t="s">
        <v>110</v>
      </c>
      <c r="D6199" s="3" t="s">
        <v>445</v>
      </c>
      <c r="E6199" s="3" t="s">
        <v>446</v>
      </c>
      <c r="F6199" s="3">
        <v>0.36</v>
      </c>
      <c r="G6199" s="3">
        <v>0.48</v>
      </c>
      <c r="H6199" s="3" t="s">
        <v>448</v>
      </c>
      <c r="I6199" s="2">
        <v>8330</v>
      </c>
      <c r="J6199" s="3" t="s">
        <v>129</v>
      </c>
      <c r="K6199" s="2">
        <v>8330</v>
      </c>
      <c r="L6199" s="3"/>
      <c r="M6199" s="3" t="s">
        <v>447</v>
      </c>
      <c r="N6199" s="3" t="s">
        <v>448</v>
      </c>
      <c r="O6199" s="3"/>
      <c r="P6199" s="3"/>
      <c r="Q6199" s="3"/>
      <c r="R6199" s="3">
        <v>0</v>
      </c>
      <c r="S6199" s="3">
        <v>1</v>
      </c>
      <c r="T6199" s="2">
        <v>6</v>
      </c>
      <c r="U6199" s="3">
        <v>0.31991716176182594</v>
      </c>
      <c r="V6199" s="3">
        <v>2.708033081512454</v>
      </c>
      <c r="W6199" s="3">
        <v>0.46501385417212482</v>
      </c>
      <c r="X6199" s="3">
        <v>1190.4306516179995</v>
      </c>
      <c r="Y6199" s="3">
        <v>2.708033081512454</v>
      </c>
      <c r="Z6199" s="3">
        <v>0.4650134430796814</v>
      </c>
      <c r="AA6199" s="3">
        <v>1190.4306516179995</v>
      </c>
      <c r="AB6199">
        <f t="shared" si="158"/>
        <v>2.708033081512454</v>
      </c>
      <c r="AC6199">
        <f t="shared" si="159"/>
        <v>0.4650134430796814</v>
      </c>
    </row>
    <row r="6200" spans="1:29" x14ac:dyDescent="0.25">
      <c r="A6200" s="2">
        <v>6199</v>
      </c>
      <c r="B6200" s="3" t="s">
        <v>414</v>
      </c>
      <c r="C6200" s="3" t="s">
        <v>110</v>
      </c>
      <c r="D6200" s="3" t="s">
        <v>445</v>
      </c>
      <c r="E6200" s="3" t="s">
        <v>446</v>
      </c>
      <c r="F6200" s="3">
        <v>0.36</v>
      </c>
      <c r="G6200" s="3">
        <v>0.48</v>
      </c>
      <c r="H6200" s="3" t="s">
        <v>448</v>
      </c>
      <c r="I6200" s="2">
        <v>8340</v>
      </c>
      <c r="J6200" s="3" t="s">
        <v>151</v>
      </c>
      <c r="K6200" s="2">
        <v>8340</v>
      </c>
      <c r="L6200" s="3"/>
      <c r="M6200" s="3" t="s">
        <v>447</v>
      </c>
      <c r="N6200" s="3" t="s">
        <v>448</v>
      </c>
      <c r="O6200" s="3"/>
      <c r="P6200" s="3"/>
      <c r="Q6200" s="3"/>
      <c r="R6200" s="3">
        <v>0</v>
      </c>
      <c r="S6200" s="3">
        <v>1</v>
      </c>
      <c r="T6200" s="2">
        <v>50</v>
      </c>
      <c r="U6200" s="3">
        <v>7.8540105690377962</v>
      </c>
      <c r="V6200" s="3">
        <v>64.982133879191622</v>
      </c>
      <c r="W6200" s="3">
        <v>9.0652456686247849</v>
      </c>
      <c r="X6200" s="3">
        <v>30958.075169077878</v>
      </c>
      <c r="Y6200" s="3">
        <v>64.982133879191622</v>
      </c>
      <c r="Z6200" s="3">
        <v>9.0652376545539113</v>
      </c>
      <c r="AA6200" s="3">
        <v>30958.075169077878</v>
      </c>
      <c r="AB6200">
        <f t="shared" si="158"/>
        <v>64.982133879191622</v>
      </c>
      <c r="AC6200">
        <f t="shared" si="159"/>
        <v>9.0652376545539113</v>
      </c>
    </row>
    <row r="6201" spans="1:29" x14ac:dyDescent="0.25">
      <c r="A6201" s="2">
        <v>6200</v>
      </c>
      <c r="B6201" s="3" t="s">
        <v>414</v>
      </c>
      <c r="C6201" s="3" t="s">
        <v>110</v>
      </c>
      <c r="D6201" s="3" t="s">
        <v>445</v>
      </c>
      <c r="E6201" s="3" t="s">
        <v>446</v>
      </c>
      <c r="F6201" s="3">
        <v>0.36</v>
      </c>
      <c r="G6201" s="3">
        <v>0.48</v>
      </c>
      <c r="H6201" s="3" t="s">
        <v>448</v>
      </c>
      <c r="I6201" s="2">
        <v>8370</v>
      </c>
      <c r="J6201" s="3" t="s">
        <v>68</v>
      </c>
      <c r="K6201" s="2">
        <v>8370</v>
      </c>
      <c r="L6201" s="3"/>
      <c r="M6201" s="3" t="s">
        <v>447</v>
      </c>
      <c r="N6201" s="3" t="s">
        <v>448</v>
      </c>
      <c r="O6201" s="3"/>
      <c r="P6201" s="3"/>
      <c r="Q6201" s="3"/>
      <c r="R6201" s="3">
        <v>0</v>
      </c>
      <c r="S6201" s="3">
        <v>1</v>
      </c>
      <c r="T6201" s="2">
        <v>96</v>
      </c>
      <c r="U6201" s="3">
        <v>9.5888497646260955</v>
      </c>
      <c r="V6201" s="3">
        <v>20.75207695243278</v>
      </c>
      <c r="W6201" s="3">
        <v>2.9419299037206423</v>
      </c>
      <c r="X6201" s="3">
        <v>20431.838023764765</v>
      </c>
      <c r="Y6201" s="3">
        <v>20.75207695243278</v>
      </c>
      <c r="Z6201" s="3">
        <v>2.9419273029268354</v>
      </c>
      <c r="AA6201" s="3">
        <v>20431.838023764765</v>
      </c>
      <c r="AB6201">
        <f t="shared" si="158"/>
        <v>20.75207695243278</v>
      </c>
      <c r="AC6201">
        <f t="shared" si="159"/>
        <v>2.9419273029268354</v>
      </c>
    </row>
    <row r="6202" spans="1:29" x14ac:dyDescent="0.25">
      <c r="A6202" s="2">
        <v>6201</v>
      </c>
      <c r="B6202" s="3" t="s">
        <v>414</v>
      </c>
      <c r="C6202" s="3" t="s">
        <v>110</v>
      </c>
      <c r="D6202" s="3" t="s">
        <v>445</v>
      </c>
      <c r="E6202" s="3" t="s">
        <v>446</v>
      </c>
      <c r="F6202" s="3">
        <v>0.36</v>
      </c>
      <c r="G6202" s="3">
        <v>0.48</v>
      </c>
      <c r="H6202" s="3" t="s">
        <v>60</v>
      </c>
      <c r="I6202" s="2">
        <v>1100</v>
      </c>
      <c r="J6202" s="3" t="s">
        <v>42</v>
      </c>
      <c r="K6202" s="2">
        <v>1100</v>
      </c>
      <c r="L6202" s="3"/>
      <c r="M6202" s="3" t="s">
        <v>65</v>
      </c>
      <c r="N6202" s="3" t="s">
        <v>60</v>
      </c>
      <c r="O6202" s="3"/>
      <c r="P6202" s="3"/>
      <c r="Q6202" s="3"/>
      <c r="R6202" s="3">
        <v>0</v>
      </c>
      <c r="S6202" s="3">
        <v>1</v>
      </c>
      <c r="T6202" s="2">
        <v>63</v>
      </c>
      <c r="U6202" s="3">
        <v>2.2629417583423685</v>
      </c>
      <c r="V6202" s="3">
        <v>20.096482295340987</v>
      </c>
      <c r="W6202" s="3">
        <v>2.7741176392120481</v>
      </c>
      <c r="X6202" s="3">
        <v>8704.1233544824117</v>
      </c>
      <c r="Y6202" s="3">
        <v>20.096482295340987</v>
      </c>
      <c r="Z6202" s="3">
        <v>2.7741151867715717</v>
      </c>
      <c r="AA6202" s="3">
        <v>8704.1233544824117</v>
      </c>
      <c r="AB6202">
        <f t="shared" si="158"/>
        <v>20.096482295340987</v>
      </c>
      <c r="AC6202">
        <f t="shared" si="159"/>
        <v>2.7741151867715717</v>
      </c>
    </row>
    <row r="6203" spans="1:29" x14ac:dyDescent="0.25">
      <c r="A6203" s="2">
        <v>6202</v>
      </c>
      <c r="B6203" s="3" t="s">
        <v>414</v>
      </c>
      <c r="C6203" s="3" t="s">
        <v>110</v>
      </c>
      <c r="D6203" s="3" t="s">
        <v>445</v>
      </c>
      <c r="E6203" s="3" t="s">
        <v>446</v>
      </c>
      <c r="F6203" s="3">
        <v>0.36</v>
      </c>
      <c r="G6203" s="3">
        <v>0.48</v>
      </c>
      <c r="H6203" s="3" t="s">
        <v>60</v>
      </c>
      <c r="I6203" s="2">
        <v>1100</v>
      </c>
      <c r="J6203" s="3" t="s">
        <v>42</v>
      </c>
      <c r="K6203" s="2">
        <v>1100</v>
      </c>
      <c r="L6203" s="3"/>
      <c r="M6203" s="3" t="s">
        <v>162</v>
      </c>
      <c r="N6203" s="3" t="s">
        <v>60</v>
      </c>
      <c r="O6203" s="3"/>
      <c r="P6203" s="3"/>
      <c r="Q6203" s="3"/>
      <c r="R6203" s="3">
        <v>0</v>
      </c>
      <c r="S6203" s="3">
        <v>1</v>
      </c>
      <c r="T6203" s="2">
        <v>30</v>
      </c>
      <c r="U6203" s="3">
        <v>1.5984035760482946</v>
      </c>
      <c r="V6203" s="3">
        <v>13.941584771473032</v>
      </c>
      <c r="W6203" s="3">
        <v>1.9726887283494083</v>
      </c>
      <c r="X6203" s="3">
        <v>6035.9206079980468</v>
      </c>
      <c r="Y6203" s="3">
        <v>13.941584771473032</v>
      </c>
      <c r="Z6203" s="3">
        <v>1.9726869844068953</v>
      </c>
      <c r="AA6203" s="3">
        <v>6035.9206079980468</v>
      </c>
      <c r="AB6203">
        <f t="shared" si="158"/>
        <v>13.941584771473032</v>
      </c>
      <c r="AC6203">
        <f t="shared" si="159"/>
        <v>1.9726869844068953</v>
      </c>
    </row>
    <row r="6204" spans="1:29" x14ac:dyDescent="0.25">
      <c r="A6204" s="2">
        <v>6203</v>
      </c>
      <c r="B6204" s="3" t="s">
        <v>414</v>
      </c>
      <c r="C6204" s="3" t="s">
        <v>110</v>
      </c>
      <c r="D6204" s="3" t="s">
        <v>445</v>
      </c>
      <c r="E6204" s="3" t="s">
        <v>446</v>
      </c>
      <c r="F6204" s="3">
        <v>0.36</v>
      </c>
      <c r="G6204" s="3">
        <v>0.48</v>
      </c>
      <c r="H6204" s="3" t="s">
        <v>60</v>
      </c>
      <c r="I6204" s="2">
        <v>1100</v>
      </c>
      <c r="J6204" s="3" t="s">
        <v>42</v>
      </c>
      <c r="K6204" s="2">
        <v>1100</v>
      </c>
      <c r="L6204" s="3"/>
      <c r="M6204" s="3" t="s">
        <v>451</v>
      </c>
      <c r="N6204" s="3" t="s">
        <v>60</v>
      </c>
      <c r="O6204" s="3"/>
      <c r="P6204" s="3"/>
      <c r="Q6204" s="3"/>
      <c r="R6204" s="3">
        <v>0</v>
      </c>
      <c r="S6204" s="3">
        <v>1</v>
      </c>
      <c r="T6204" s="2">
        <v>25</v>
      </c>
      <c r="U6204" s="3">
        <v>1.3003925142139463</v>
      </c>
      <c r="V6204" s="3">
        <v>11.806257262229623</v>
      </c>
      <c r="W6204" s="3">
        <v>1.6714190789144936</v>
      </c>
      <c r="X6204" s="3">
        <v>5011.8503482500473</v>
      </c>
      <c r="Y6204" s="3">
        <v>11.806257262229623</v>
      </c>
      <c r="Z6204" s="3">
        <v>1.6714176013074338</v>
      </c>
      <c r="AA6204" s="3">
        <v>5011.8503482500473</v>
      </c>
      <c r="AB6204">
        <f t="shared" si="158"/>
        <v>11.806257262229623</v>
      </c>
      <c r="AC6204">
        <f t="shared" si="159"/>
        <v>1.6714176013074338</v>
      </c>
    </row>
    <row r="6205" spans="1:29" x14ac:dyDescent="0.25">
      <c r="A6205" s="2">
        <v>6204</v>
      </c>
      <c r="B6205" s="3" t="s">
        <v>414</v>
      </c>
      <c r="C6205" s="3" t="s">
        <v>110</v>
      </c>
      <c r="D6205" s="3" t="s">
        <v>445</v>
      </c>
      <c r="E6205" s="3" t="s">
        <v>446</v>
      </c>
      <c r="F6205" s="3">
        <v>0.36</v>
      </c>
      <c r="G6205" s="3">
        <v>0.48</v>
      </c>
      <c r="H6205" s="3" t="s">
        <v>60</v>
      </c>
      <c r="I6205" s="2">
        <v>1190</v>
      </c>
      <c r="J6205" s="3" t="s">
        <v>44</v>
      </c>
      <c r="K6205" s="2">
        <v>1190</v>
      </c>
      <c r="L6205" s="3"/>
      <c r="M6205" s="3" t="s">
        <v>65</v>
      </c>
      <c r="N6205" s="3" t="s">
        <v>60</v>
      </c>
      <c r="O6205" s="3"/>
      <c r="P6205" s="3"/>
      <c r="Q6205" s="3"/>
      <c r="R6205" s="3">
        <v>0</v>
      </c>
      <c r="S6205" s="3">
        <v>1</v>
      </c>
      <c r="T6205" s="2">
        <v>20</v>
      </c>
      <c r="U6205" s="3">
        <v>1.8146885064201463</v>
      </c>
      <c r="V6205" s="3">
        <v>14.25890253235074</v>
      </c>
      <c r="W6205" s="3">
        <v>1.9111012743207332</v>
      </c>
      <c r="X6205" s="3">
        <v>6748.7705754363751</v>
      </c>
      <c r="Y6205" s="3">
        <v>14.25890253235074</v>
      </c>
      <c r="Z6205" s="3">
        <v>1.9110995848242038</v>
      </c>
      <c r="AA6205" s="3">
        <v>6748.7705754363751</v>
      </c>
      <c r="AB6205">
        <f t="shared" ref="AB6205:AB6268" si="160">Y6205</f>
        <v>14.25890253235074</v>
      </c>
      <c r="AC6205">
        <f t="shared" ref="AC6205:AC6268" si="161">Z6205</f>
        <v>1.9110995848242038</v>
      </c>
    </row>
    <row r="6206" spans="1:29" x14ac:dyDescent="0.25">
      <c r="A6206" s="2">
        <v>6205</v>
      </c>
      <c r="B6206" s="3" t="s">
        <v>414</v>
      </c>
      <c r="C6206" s="3" t="s">
        <v>110</v>
      </c>
      <c r="D6206" s="3" t="s">
        <v>445</v>
      </c>
      <c r="E6206" s="3" t="s">
        <v>446</v>
      </c>
      <c r="F6206" s="3">
        <v>0.36</v>
      </c>
      <c r="G6206" s="3">
        <v>0.48</v>
      </c>
      <c r="H6206" s="3" t="s">
        <v>60</v>
      </c>
      <c r="I6206" s="2">
        <v>1190</v>
      </c>
      <c r="J6206" s="3" t="s">
        <v>44</v>
      </c>
      <c r="K6206" s="2">
        <v>1190</v>
      </c>
      <c r="L6206" s="3"/>
      <c r="M6206" s="3" t="s">
        <v>162</v>
      </c>
      <c r="N6206" s="3" t="s">
        <v>60</v>
      </c>
      <c r="O6206" s="3"/>
      <c r="P6206" s="3"/>
      <c r="Q6206" s="3"/>
      <c r="R6206" s="3">
        <v>0</v>
      </c>
      <c r="S6206" s="3">
        <v>1</v>
      </c>
      <c r="T6206" s="2">
        <v>4</v>
      </c>
      <c r="U6206" s="3">
        <v>0.21379527668438447</v>
      </c>
      <c r="V6206" s="3">
        <v>1.6702214516534042</v>
      </c>
      <c r="W6206" s="3">
        <v>0.22762270678136026</v>
      </c>
      <c r="X6206" s="3">
        <v>816.72183653931677</v>
      </c>
      <c r="Y6206" s="3">
        <v>1.6702214516534042</v>
      </c>
      <c r="Z6206" s="3">
        <v>0.22762250555300031</v>
      </c>
      <c r="AA6206" s="3">
        <v>816.72183653931677</v>
      </c>
      <c r="AB6206">
        <f t="shared" si="160"/>
        <v>1.6702214516534042</v>
      </c>
      <c r="AC6206">
        <f t="shared" si="161"/>
        <v>0.22762250555300031</v>
      </c>
    </row>
    <row r="6207" spans="1:29" x14ac:dyDescent="0.25">
      <c r="A6207" s="2">
        <v>6206</v>
      </c>
      <c r="B6207" s="3" t="s">
        <v>414</v>
      </c>
      <c r="C6207" s="3" t="s">
        <v>110</v>
      </c>
      <c r="D6207" s="3" t="s">
        <v>445</v>
      </c>
      <c r="E6207" s="3" t="s">
        <v>446</v>
      </c>
      <c r="F6207" s="3">
        <v>0.36</v>
      </c>
      <c r="G6207" s="3">
        <v>0.48</v>
      </c>
      <c r="H6207" s="3" t="s">
        <v>60</v>
      </c>
      <c r="I6207" s="2">
        <v>1200</v>
      </c>
      <c r="J6207" s="3" t="s">
        <v>45</v>
      </c>
      <c r="K6207" s="2">
        <v>1200</v>
      </c>
      <c r="L6207" s="3"/>
      <c r="M6207" s="3" t="s">
        <v>65</v>
      </c>
      <c r="N6207" s="3" t="s">
        <v>60</v>
      </c>
      <c r="O6207" s="3"/>
      <c r="P6207" s="3"/>
      <c r="Q6207" s="3"/>
      <c r="R6207" s="3">
        <v>0</v>
      </c>
      <c r="S6207" s="3">
        <v>1</v>
      </c>
      <c r="T6207" s="2">
        <v>96</v>
      </c>
      <c r="U6207" s="3">
        <v>2.2393376455636633</v>
      </c>
      <c r="V6207" s="3">
        <v>20.467476984052617</v>
      </c>
      <c r="W6207" s="3">
        <v>2.9018568467970023</v>
      </c>
      <c r="X6207" s="3">
        <v>8549.6396957714078</v>
      </c>
      <c r="Y6207" s="3">
        <v>20.467476984052617</v>
      </c>
      <c r="Z6207" s="3">
        <v>2.9018542814295181</v>
      </c>
      <c r="AA6207" s="3">
        <v>8549.6396957714078</v>
      </c>
      <c r="AB6207">
        <f t="shared" si="160"/>
        <v>20.467476984052617</v>
      </c>
      <c r="AC6207">
        <f t="shared" si="161"/>
        <v>2.9018542814295181</v>
      </c>
    </row>
    <row r="6208" spans="1:29" x14ac:dyDescent="0.25">
      <c r="A6208" s="2">
        <v>6207</v>
      </c>
      <c r="B6208" s="3" t="s">
        <v>414</v>
      </c>
      <c r="C6208" s="3" t="s">
        <v>110</v>
      </c>
      <c r="D6208" s="3" t="s">
        <v>445</v>
      </c>
      <c r="E6208" s="3" t="s">
        <v>446</v>
      </c>
      <c r="F6208" s="3">
        <v>0.36</v>
      </c>
      <c r="G6208" s="3">
        <v>0.48</v>
      </c>
      <c r="H6208" s="3" t="s">
        <v>60</v>
      </c>
      <c r="I6208" s="2">
        <v>1200</v>
      </c>
      <c r="J6208" s="3" t="s">
        <v>45</v>
      </c>
      <c r="K6208" s="2">
        <v>1200</v>
      </c>
      <c r="L6208" s="3"/>
      <c r="M6208" s="3" t="s">
        <v>162</v>
      </c>
      <c r="N6208" s="3" t="s">
        <v>60</v>
      </c>
      <c r="O6208" s="3"/>
      <c r="P6208" s="3"/>
      <c r="Q6208" s="3"/>
      <c r="R6208" s="3">
        <v>0</v>
      </c>
      <c r="S6208" s="3">
        <v>1</v>
      </c>
      <c r="T6208" s="2">
        <v>26</v>
      </c>
      <c r="U6208" s="3">
        <v>0.65257508999945291</v>
      </c>
      <c r="V6208" s="3">
        <v>5.4619445122188974</v>
      </c>
      <c r="W6208" s="3">
        <v>0.76609350182792013</v>
      </c>
      <c r="X6208" s="3">
        <v>2356.14172856289</v>
      </c>
      <c r="Y6208" s="3">
        <v>5.4619445122188974</v>
      </c>
      <c r="Z6208" s="3">
        <v>0.76609282456799388</v>
      </c>
      <c r="AA6208" s="3">
        <v>2356.14172856289</v>
      </c>
      <c r="AB6208">
        <f t="shared" si="160"/>
        <v>5.4619445122188974</v>
      </c>
      <c r="AC6208">
        <f t="shared" si="161"/>
        <v>0.76609282456799388</v>
      </c>
    </row>
    <row r="6209" spans="1:29" x14ac:dyDescent="0.25">
      <c r="A6209" s="2">
        <v>6208</v>
      </c>
      <c r="B6209" s="3" t="s">
        <v>414</v>
      </c>
      <c r="C6209" s="3" t="s">
        <v>110</v>
      </c>
      <c r="D6209" s="3" t="s">
        <v>445</v>
      </c>
      <c r="E6209" s="3" t="s">
        <v>446</v>
      </c>
      <c r="F6209" s="3">
        <v>0.36</v>
      </c>
      <c r="G6209" s="3">
        <v>0.48</v>
      </c>
      <c r="H6209" s="3" t="s">
        <v>60</v>
      </c>
      <c r="I6209" s="2">
        <v>1200</v>
      </c>
      <c r="J6209" s="3" t="s">
        <v>45</v>
      </c>
      <c r="K6209" s="2">
        <v>1200</v>
      </c>
      <c r="L6209" s="3"/>
      <c r="M6209" s="3" t="s">
        <v>451</v>
      </c>
      <c r="N6209" s="3" t="s">
        <v>60</v>
      </c>
      <c r="O6209" s="3"/>
      <c r="P6209" s="3"/>
      <c r="Q6209" s="3"/>
      <c r="R6209" s="3">
        <v>0</v>
      </c>
      <c r="S6209" s="3">
        <v>1</v>
      </c>
      <c r="T6209" s="2">
        <v>16</v>
      </c>
      <c r="U6209" s="3">
        <v>0.17453900788202059</v>
      </c>
      <c r="V6209" s="3">
        <v>0.98723465626680829</v>
      </c>
      <c r="W6209" s="3">
        <v>0.13488617451752105</v>
      </c>
      <c r="X6209" s="3">
        <v>550.49922104695816</v>
      </c>
      <c r="Y6209" s="3">
        <v>0.98723465626680829</v>
      </c>
      <c r="Z6209" s="3">
        <v>0.13488605527228426</v>
      </c>
      <c r="AA6209" s="3">
        <v>550.49922104695816</v>
      </c>
      <c r="AB6209">
        <f t="shared" si="160"/>
        <v>0.98723465626680829</v>
      </c>
      <c r="AC6209">
        <f t="shared" si="161"/>
        <v>0.13488605527228426</v>
      </c>
    </row>
    <row r="6210" spans="1:29" x14ac:dyDescent="0.25">
      <c r="A6210" s="2">
        <v>6209</v>
      </c>
      <c r="B6210" s="3" t="s">
        <v>414</v>
      </c>
      <c r="C6210" s="3" t="s">
        <v>110</v>
      </c>
      <c r="D6210" s="3" t="s">
        <v>445</v>
      </c>
      <c r="E6210" s="3" t="s">
        <v>446</v>
      </c>
      <c r="F6210" s="3">
        <v>0.36</v>
      </c>
      <c r="G6210" s="3">
        <v>0.48</v>
      </c>
      <c r="H6210" s="3" t="s">
        <v>60</v>
      </c>
      <c r="I6210" s="2">
        <v>1200</v>
      </c>
      <c r="J6210" s="3" t="s">
        <v>45</v>
      </c>
      <c r="K6210" s="2">
        <v>1200</v>
      </c>
      <c r="L6210" s="3"/>
      <c r="M6210" s="3" t="s">
        <v>452</v>
      </c>
      <c r="N6210" s="3" t="s">
        <v>60</v>
      </c>
      <c r="O6210" s="3"/>
      <c r="P6210" s="3"/>
      <c r="Q6210" s="3"/>
      <c r="R6210" s="3">
        <v>0</v>
      </c>
      <c r="S6210" s="3">
        <v>1</v>
      </c>
      <c r="T6210" s="2">
        <v>1</v>
      </c>
      <c r="U6210" s="3">
        <v>6.3771948307319204E-4</v>
      </c>
      <c r="V6210" s="3">
        <v>6.5415057122368185E-3</v>
      </c>
      <c r="W6210" s="3">
        <v>8.6753181489584205E-4</v>
      </c>
      <c r="X6210" s="3">
        <v>2.4648738655770224</v>
      </c>
      <c r="Y6210" s="3">
        <v>6.5415057122368185E-3</v>
      </c>
      <c r="Z6210" s="3">
        <v>8.6753104796003801E-4</v>
      </c>
      <c r="AA6210" s="3">
        <v>2.4648738655770224</v>
      </c>
      <c r="AB6210">
        <f t="shared" si="160"/>
        <v>6.5415057122368185E-3</v>
      </c>
      <c r="AC6210">
        <f t="shared" si="161"/>
        <v>8.6753104796003801E-4</v>
      </c>
    </row>
    <row r="6211" spans="1:29" x14ac:dyDescent="0.25">
      <c r="A6211" s="2">
        <v>6210</v>
      </c>
      <c r="B6211" s="3" t="s">
        <v>414</v>
      </c>
      <c r="C6211" s="3" t="s">
        <v>110</v>
      </c>
      <c r="D6211" s="3" t="s">
        <v>445</v>
      </c>
      <c r="E6211" s="3" t="s">
        <v>446</v>
      </c>
      <c r="F6211" s="3">
        <v>0.36</v>
      </c>
      <c r="G6211" s="3">
        <v>0.48</v>
      </c>
      <c r="H6211" s="3" t="s">
        <v>60</v>
      </c>
      <c r="I6211" s="2">
        <v>1210</v>
      </c>
      <c r="J6211" s="3" t="s">
        <v>46</v>
      </c>
      <c r="K6211" s="2">
        <v>1210</v>
      </c>
      <c r="L6211" s="3"/>
      <c r="M6211" s="3" t="s">
        <v>65</v>
      </c>
      <c r="N6211" s="3" t="s">
        <v>60</v>
      </c>
      <c r="O6211" s="3"/>
      <c r="P6211" s="3"/>
      <c r="Q6211" s="3"/>
      <c r="R6211" s="3">
        <v>0</v>
      </c>
      <c r="S6211" s="3">
        <v>1</v>
      </c>
      <c r="T6211" s="2">
        <v>131</v>
      </c>
      <c r="U6211" s="3">
        <v>0.45126605204639497</v>
      </c>
      <c r="V6211" s="3">
        <v>4.1453330126418653</v>
      </c>
      <c r="W6211" s="3">
        <v>0.57471153837487965</v>
      </c>
      <c r="X6211" s="3">
        <v>1726.0720774297126</v>
      </c>
      <c r="Y6211" s="3">
        <v>4.1453330126418653</v>
      </c>
      <c r="Z6211" s="3">
        <v>0.57471103030492021</v>
      </c>
      <c r="AA6211" s="3">
        <v>1726.0720774297126</v>
      </c>
      <c r="AB6211">
        <f t="shared" si="160"/>
        <v>4.1453330126418653</v>
      </c>
      <c r="AC6211">
        <f t="shared" si="161"/>
        <v>0.57471103030492021</v>
      </c>
    </row>
    <row r="6212" spans="1:29" x14ac:dyDescent="0.25">
      <c r="A6212" s="2">
        <v>6211</v>
      </c>
      <c r="B6212" s="3" t="s">
        <v>414</v>
      </c>
      <c r="C6212" s="3" t="s">
        <v>110</v>
      </c>
      <c r="D6212" s="3" t="s">
        <v>445</v>
      </c>
      <c r="E6212" s="3" t="s">
        <v>446</v>
      </c>
      <c r="F6212" s="3">
        <v>0.36</v>
      </c>
      <c r="G6212" s="3">
        <v>0.48</v>
      </c>
      <c r="H6212" s="3" t="s">
        <v>60</v>
      </c>
      <c r="I6212" s="2">
        <v>1210</v>
      </c>
      <c r="J6212" s="3" t="s">
        <v>46</v>
      </c>
      <c r="K6212" s="2">
        <v>1210</v>
      </c>
      <c r="L6212" s="3"/>
      <c r="M6212" s="3" t="s">
        <v>162</v>
      </c>
      <c r="N6212" s="3" t="s">
        <v>60</v>
      </c>
      <c r="O6212" s="3"/>
      <c r="P6212" s="3"/>
      <c r="Q6212" s="3"/>
      <c r="R6212" s="3">
        <v>0</v>
      </c>
      <c r="S6212" s="3">
        <v>1</v>
      </c>
      <c r="T6212" s="2">
        <v>23</v>
      </c>
      <c r="U6212" s="3">
        <v>3.2750986837224452E-2</v>
      </c>
      <c r="V6212" s="3">
        <v>0.28527616361402935</v>
      </c>
      <c r="W6212" s="3">
        <v>4.0167890946695123E-2</v>
      </c>
      <c r="X6212" s="3">
        <v>123.41790431918611</v>
      </c>
      <c r="Y6212" s="3">
        <v>0.28527616361402935</v>
      </c>
      <c r="Z6212" s="3">
        <v>4.0167855436535033E-2</v>
      </c>
      <c r="AA6212" s="3">
        <v>123.41790431918611</v>
      </c>
      <c r="AB6212">
        <f t="shared" si="160"/>
        <v>0.28527616361402935</v>
      </c>
      <c r="AC6212">
        <f t="shared" si="161"/>
        <v>4.0167855436535033E-2</v>
      </c>
    </row>
    <row r="6213" spans="1:29" x14ac:dyDescent="0.25">
      <c r="A6213" s="2">
        <v>6212</v>
      </c>
      <c r="B6213" s="3" t="s">
        <v>414</v>
      </c>
      <c r="C6213" s="3" t="s">
        <v>110</v>
      </c>
      <c r="D6213" s="3" t="s">
        <v>445</v>
      </c>
      <c r="E6213" s="3" t="s">
        <v>446</v>
      </c>
      <c r="F6213" s="3">
        <v>0.36</v>
      </c>
      <c r="G6213" s="3">
        <v>0.48</v>
      </c>
      <c r="H6213" s="3" t="s">
        <v>60</v>
      </c>
      <c r="I6213" s="2">
        <v>1210</v>
      </c>
      <c r="J6213" s="3" t="s">
        <v>46</v>
      </c>
      <c r="K6213" s="2">
        <v>1210</v>
      </c>
      <c r="L6213" s="3"/>
      <c r="M6213" s="3" t="s">
        <v>451</v>
      </c>
      <c r="N6213" s="3" t="s">
        <v>60</v>
      </c>
      <c r="O6213" s="3"/>
      <c r="P6213" s="3"/>
      <c r="Q6213" s="3"/>
      <c r="R6213" s="3">
        <v>0</v>
      </c>
      <c r="S6213" s="3">
        <v>1</v>
      </c>
      <c r="T6213" s="2">
        <v>39</v>
      </c>
      <c r="U6213" s="3">
        <v>7.7170057700873859E-2</v>
      </c>
      <c r="V6213" s="3">
        <v>0.65873699870799873</v>
      </c>
      <c r="W6213" s="3">
        <v>9.1173402954834351E-2</v>
      </c>
      <c r="X6213" s="3">
        <v>278.23008842508364</v>
      </c>
      <c r="Y6213" s="3">
        <v>0.65873699870799873</v>
      </c>
      <c r="Z6213" s="3">
        <v>9.1173322353586383E-2</v>
      </c>
      <c r="AA6213" s="3">
        <v>278.23008842508364</v>
      </c>
      <c r="AB6213">
        <f t="shared" si="160"/>
        <v>0.65873699870799873</v>
      </c>
      <c r="AC6213">
        <f t="shared" si="161"/>
        <v>9.1173322353586383E-2</v>
      </c>
    </row>
    <row r="6214" spans="1:29" x14ac:dyDescent="0.25">
      <c r="A6214" s="2">
        <v>6213</v>
      </c>
      <c r="B6214" s="3" t="s">
        <v>414</v>
      </c>
      <c r="C6214" s="3" t="s">
        <v>110</v>
      </c>
      <c r="D6214" s="3" t="s">
        <v>445</v>
      </c>
      <c r="E6214" s="3" t="s">
        <v>446</v>
      </c>
      <c r="F6214" s="3">
        <v>0.36</v>
      </c>
      <c r="G6214" s="3">
        <v>0.48</v>
      </c>
      <c r="H6214" s="3" t="s">
        <v>60</v>
      </c>
      <c r="I6214" s="2">
        <v>1210</v>
      </c>
      <c r="J6214" s="3" t="s">
        <v>46</v>
      </c>
      <c r="K6214" s="2">
        <v>1210</v>
      </c>
      <c r="L6214" s="3"/>
      <c r="M6214" s="3" t="s">
        <v>452</v>
      </c>
      <c r="N6214" s="3" t="s">
        <v>60</v>
      </c>
      <c r="O6214" s="3"/>
      <c r="P6214" s="3"/>
      <c r="Q6214" s="3"/>
      <c r="R6214" s="3">
        <v>0</v>
      </c>
      <c r="S6214" s="3">
        <v>1</v>
      </c>
      <c r="T6214" s="2">
        <v>12</v>
      </c>
      <c r="U6214" s="3">
        <v>2.3427174765438472E-2</v>
      </c>
      <c r="V6214" s="3">
        <v>0.21569086706056931</v>
      </c>
      <c r="W6214" s="3">
        <v>2.9940743790709455E-2</v>
      </c>
      <c r="X6214" s="3">
        <v>90.63767209954112</v>
      </c>
      <c r="Y6214" s="3">
        <v>0.21569086706056931</v>
      </c>
      <c r="Z6214" s="3">
        <v>2.9940717321791575E-2</v>
      </c>
      <c r="AA6214" s="3">
        <v>90.63767209954112</v>
      </c>
      <c r="AB6214">
        <f t="shared" si="160"/>
        <v>0.21569086706056931</v>
      </c>
      <c r="AC6214">
        <f t="shared" si="161"/>
        <v>2.9940717321791575E-2</v>
      </c>
    </row>
    <row r="6215" spans="1:29" x14ac:dyDescent="0.25">
      <c r="A6215" s="2">
        <v>6214</v>
      </c>
      <c r="B6215" s="3" t="s">
        <v>414</v>
      </c>
      <c r="C6215" s="3" t="s">
        <v>110</v>
      </c>
      <c r="D6215" s="3" t="s">
        <v>445</v>
      </c>
      <c r="E6215" s="3" t="s">
        <v>446</v>
      </c>
      <c r="F6215" s="3">
        <v>0.36</v>
      </c>
      <c r="G6215" s="3">
        <v>0.48</v>
      </c>
      <c r="H6215" s="3" t="s">
        <v>60</v>
      </c>
      <c r="I6215" s="2">
        <v>1300</v>
      </c>
      <c r="J6215" s="3" t="s">
        <v>114</v>
      </c>
      <c r="K6215" s="2">
        <v>1300</v>
      </c>
      <c r="L6215" s="3"/>
      <c r="M6215" s="3" t="s">
        <v>65</v>
      </c>
      <c r="N6215" s="3" t="s">
        <v>60</v>
      </c>
      <c r="O6215" s="3"/>
      <c r="P6215" s="3"/>
      <c r="Q6215" s="3"/>
      <c r="R6215" s="3">
        <v>0</v>
      </c>
      <c r="S6215" s="3">
        <v>1</v>
      </c>
      <c r="T6215" s="2">
        <v>68</v>
      </c>
      <c r="U6215" s="3">
        <v>1.4043533324180502</v>
      </c>
      <c r="V6215" s="3">
        <v>14.00834167234798</v>
      </c>
      <c r="W6215" s="3">
        <v>2.3073542644679805</v>
      </c>
      <c r="X6215" s="3">
        <v>5389.9548275100988</v>
      </c>
      <c r="Y6215" s="3">
        <v>14.00834167234798</v>
      </c>
      <c r="Z6215" s="3">
        <v>2.3073522246665985</v>
      </c>
      <c r="AA6215" s="3">
        <v>5389.9548275100988</v>
      </c>
      <c r="AB6215">
        <f t="shared" si="160"/>
        <v>14.00834167234798</v>
      </c>
      <c r="AC6215">
        <f t="shared" si="161"/>
        <v>2.3073522246665985</v>
      </c>
    </row>
    <row r="6216" spans="1:29" x14ac:dyDescent="0.25">
      <c r="A6216" s="2">
        <v>6215</v>
      </c>
      <c r="B6216" s="3" t="s">
        <v>414</v>
      </c>
      <c r="C6216" s="3" t="s">
        <v>110</v>
      </c>
      <c r="D6216" s="3" t="s">
        <v>445</v>
      </c>
      <c r="E6216" s="3" t="s">
        <v>446</v>
      </c>
      <c r="F6216" s="3">
        <v>0.36</v>
      </c>
      <c r="G6216" s="3">
        <v>0.48</v>
      </c>
      <c r="H6216" s="3" t="s">
        <v>60</v>
      </c>
      <c r="I6216" s="2">
        <v>1300</v>
      </c>
      <c r="J6216" s="3" t="s">
        <v>114</v>
      </c>
      <c r="K6216" s="2">
        <v>1300</v>
      </c>
      <c r="L6216" s="3"/>
      <c r="M6216" s="3" t="s">
        <v>162</v>
      </c>
      <c r="N6216" s="3" t="s">
        <v>60</v>
      </c>
      <c r="O6216" s="3"/>
      <c r="P6216" s="3"/>
      <c r="Q6216" s="3"/>
      <c r="R6216" s="3">
        <v>0</v>
      </c>
      <c r="S6216" s="3">
        <v>1</v>
      </c>
      <c r="T6216" s="2">
        <v>77</v>
      </c>
      <c r="U6216" s="3">
        <v>2.7089101582405384</v>
      </c>
      <c r="V6216" s="3">
        <v>24.219191882250769</v>
      </c>
      <c r="W6216" s="3">
        <v>3.8235111138861488</v>
      </c>
      <c r="X6216" s="3">
        <v>10197.295804062689</v>
      </c>
      <c r="Y6216" s="3">
        <v>24.219191882250769</v>
      </c>
      <c r="Z6216" s="3">
        <v>3.8235077337362573</v>
      </c>
      <c r="AA6216" s="3">
        <v>10197.295804062689</v>
      </c>
      <c r="AB6216">
        <f t="shared" si="160"/>
        <v>24.219191882250769</v>
      </c>
      <c r="AC6216">
        <f t="shared" si="161"/>
        <v>3.8235077337362573</v>
      </c>
    </row>
    <row r="6217" spans="1:29" x14ac:dyDescent="0.25">
      <c r="A6217" s="2">
        <v>6216</v>
      </c>
      <c r="B6217" s="3" t="s">
        <v>414</v>
      </c>
      <c r="C6217" s="3" t="s">
        <v>110</v>
      </c>
      <c r="D6217" s="3" t="s">
        <v>445</v>
      </c>
      <c r="E6217" s="3" t="s">
        <v>446</v>
      </c>
      <c r="F6217" s="3">
        <v>0.36</v>
      </c>
      <c r="G6217" s="3">
        <v>0.48</v>
      </c>
      <c r="H6217" s="3" t="s">
        <v>60</v>
      </c>
      <c r="I6217" s="2">
        <v>1300</v>
      </c>
      <c r="J6217" s="3" t="s">
        <v>114</v>
      </c>
      <c r="K6217" s="2">
        <v>1300</v>
      </c>
      <c r="L6217" s="3"/>
      <c r="M6217" s="3" t="s">
        <v>451</v>
      </c>
      <c r="N6217" s="3" t="s">
        <v>60</v>
      </c>
      <c r="O6217" s="3"/>
      <c r="P6217" s="3"/>
      <c r="Q6217" s="3"/>
      <c r="R6217" s="3">
        <v>0</v>
      </c>
      <c r="S6217" s="3">
        <v>1</v>
      </c>
      <c r="T6217" s="2">
        <v>14</v>
      </c>
      <c r="U6217" s="3">
        <v>5.167799414268541E-2</v>
      </c>
      <c r="V6217" s="3">
        <v>0.53314107444990577</v>
      </c>
      <c r="W6217" s="3">
        <v>7.8373157398178003E-2</v>
      </c>
      <c r="X6217" s="3">
        <v>196.52107251312898</v>
      </c>
      <c r="Y6217" s="3">
        <v>0.53314107444990577</v>
      </c>
      <c r="Z6217" s="3">
        <v>7.8373088112903083E-2</v>
      </c>
      <c r="AA6217" s="3">
        <v>196.52107251312898</v>
      </c>
      <c r="AB6217">
        <f t="shared" si="160"/>
        <v>0.53314107444990577</v>
      </c>
      <c r="AC6217">
        <f t="shared" si="161"/>
        <v>7.8373088112903083E-2</v>
      </c>
    </row>
    <row r="6218" spans="1:29" x14ac:dyDescent="0.25">
      <c r="A6218" s="2">
        <v>6217</v>
      </c>
      <c r="B6218" s="3" t="s">
        <v>414</v>
      </c>
      <c r="C6218" s="3" t="s">
        <v>110</v>
      </c>
      <c r="D6218" s="3" t="s">
        <v>445</v>
      </c>
      <c r="E6218" s="3" t="s">
        <v>446</v>
      </c>
      <c r="F6218" s="3">
        <v>0.36</v>
      </c>
      <c r="G6218" s="3">
        <v>0.48</v>
      </c>
      <c r="H6218" s="3" t="s">
        <v>60</v>
      </c>
      <c r="I6218" s="2">
        <v>1300</v>
      </c>
      <c r="J6218" s="3" t="s">
        <v>114</v>
      </c>
      <c r="K6218" s="2">
        <v>1300</v>
      </c>
      <c r="L6218" s="3"/>
      <c r="M6218" s="3" t="s">
        <v>452</v>
      </c>
      <c r="N6218" s="3" t="s">
        <v>60</v>
      </c>
      <c r="O6218" s="3"/>
      <c r="P6218" s="3"/>
      <c r="Q6218" s="3"/>
      <c r="R6218" s="3">
        <v>0</v>
      </c>
      <c r="S6218" s="3">
        <v>1</v>
      </c>
      <c r="T6218" s="2">
        <v>6</v>
      </c>
      <c r="U6218" s="3">
        <v>1.714864416123613E-2</v>
      </c>
      <c r="V6218" s="3">
        <v>0.14839911512914708</v>
      </c>
      <c r="W6218" s="3">
        <v>2.1591868772246926E-2</v>
      </c>
      <c r="X6218" s="3">
        <v>67.644146821563538</v>
      </c>
      <c r="Y6218" s="3">
        <v>0.14839911512914708</v>
      </c>
      <c r="Z6218" s="3">
        <v>2.1591849684097175E-2</v>
      </c>
      <c r="AA6218" s="3">
        <v>67.644146821563538</v>
      </c>
      <c r="AB6218">
        <f t="shared" si="160"/>
        <v>0.14839911512914708</v>
      </c>
      <c r="AC6218">
        <f t="shared" si="161"/>
        <v>2.1591849684097175E-2</v>
      </c>
    </row>
    <row r="6219" spans="1:29" x14ac:dyDescent="0.25">
      <c r="A6219" s="2">
        <v>6218</v>
      </c>
      <c r="B6219" s="3" t="s">
        <v>414</v>
      </c>
      <c r="C6219" s="3" t="s">
        <v>110</v>
      </c>
      <c r="D6219" s="3" t="s">
        <v>445</v>
      </c>
      <c r="E6219" s="3" t="s">
        <v>446</v>
      </c>
      <c r="F6219" s="3">
        <v>0.36</v>
      </c>
      <c r="G6219" s="3">
        <v>0.48</v>
      </c>
      <c r="H6219" s="3" t="s">
        <v>60</v>
      </c>
      <c r="I6219" s="2">
        <v>1320</v>
      </c>
      <c r="J6219" s="3" t="s">
        <v>115</v>
      </c>
      <c r="K6219" s="2">
        <v>1320</v>
      </c>
      <c r="L6219" s="3"/>
      <c r="M6219" s="3" t="s">
        <v>162</v>
      </c>
      <c r="N6219" s="3" t="s">
        <v>60</v>
      </c>
      <c r="O6219" s="3"/>
      <c r="P6219" s="3"/>
      <c r="Q6219" s="3"/>
      <c r="R6219" s="3">
        <v>0</v>
      </c>
      <c r="S6219" s="3">
        <v>1</v>
      </c>
      <c r="T6219" s="2">
        <v>3</v>
      </c>
      <c r="U6219" s="3">
        <v>4.7461818583935195E-2</v>
      </c>
      <c r="V6219" s="3">
        <v>0.44618805087504798</v>
      </c>
      <c r="W6219" s="3">
        <v>6.3357563876214579E-2</v>
      </c>
      <c r="X6219" s="3">
        <v>185.19629557460985</v>
      </c>
      <c r="Y6219" s="3">
        <v>0.44618805087504798</v>
      </c>
      <c r="Z6219" s="3">
        <v>6.3357507865376514E-2</v>
      </c>
      <c r="AA6219" s="3">
        <v>185.19629557460985</v>
      </c>
      <c r="AB6219">
        <f t="shared" si="160"/>
        <v>0.44618805087504798</v>
      </c>
      <c r="AC6219">
        <f t="shared" si="161"/>
        <v>6.3357507865376514E-2</v>
      </c>
    </row>
    <row r="6220" spans="1:29" x14ac:dyDescent="0.25">
      <c r="A6220" s="2">
        <v>6219</v>
      </c>
      <c r="B6220" s="3" t="s">
        <v>414</v>
      </c>
      <c r="C6220" s="3" t="s">
        <v>110</v>
      </c>
      <c r="D6220" s="3" t="s">
        <v>445</v>
      </c>
      <c r="E6220" s="3" t="s">
        <v>446</v>
      </c>
      <c r="F6220" s="3">
        <v>0.36</v>
      </c>
      <c r="G6220" s="3">
        <v>0.48</v>
      </c>
      <c r="H6220" s="3" t="s">
        <v>60</v>
      </c>
      <c r="I6220" s="2">
        <v>1320</v>
      </c>
      <c r="J6220" s="3" t="s">
        <v>115</v>
      </c>
      <c r="K6220" s="2">
        <v>1320</v>
      </c>
      <c r="L6220" s="3"/>
      <c r="M6220" s="3" t="s">
        <v>451</v>
      </c>
      <c r="N6220" s="3" t="s">
        <v>60</v>
      </c>
      <c r="O6220" s="3"/>
      <c r="P6220" s="3"/>
      <c r="Q6220" s="3"/>
      <c r="R6220" s="3">
        <v>0</v>
      </c>
      <c r="S6220" s="3">
        <v>1</v>
      </c>
      <c r="T6220" s="2">
        <v>7</v>
      </c>
      <c r="U6220" s="3">
        <v>4.2017977581744227E-2</v>
      </c>
      <c r="V6220" s="3">
        <v>0.40737794303288083</v>
      </c>
      <c r="W6220" s="3">
        <v>6.2657463049511877E-2</v>
      </c>
      <c r="X6220" s="3">
        <v>158.00725489163568</v>
      </c>
      <c r="Y6220" s="3">
        <v>0.40737794303288083</v>
      </c>
      <c r="Z6220" s="3">
        <v>6.2657407657593353E-2</v>
      </c>
      <c r="AA6220" s="3">
        <v>158.00725489163568</v>
      </c>
      <c r="AB6220">
        <f t="shared" si="160"/>
        <v>0.40737794303288083</v>
      </c>
      <c r="AC6220">
        <f t="shared" si="161"/>
        <v>6.2657407657593353E-2</v>
      </c>
    </row>
    <row r="6221" spans="1:29" x14ac:dyDescent="0.25">
      <c r="A6221" s="2">
        <v>6220</v>
      </c>
      <c r="B6221" s="3" t="s">
        <v>414</v>
      </c>
      <c r="C6221" s="3" t="s">
        <v>110</v>
      </c>
      <c r="D6221" s="3" t="s">
        <v>445</v>
      </c>
      <c r="E6221" s="3" t="s">
        <v>446</v>
      </c>
      <c r="F6221" s="3">
        <v>0.36</v>
      </c>
      <c r="G6221" s="3">
        <v>0.48</v>
      </c>
      <c r="H6221" s="3" t="s">
        <v>60</v>
      </c>
      <c r="I6221" s="2">
        <v>1330</v>
      </c>
      <c r="J6221" s="3" t="s">
        <v>47</v>
      </c>
      <c r="K6221" s="2">
        <v>1330</v>
      </c>
      <c r="L6221" s="3"/>
      <c r="M6221" s="3" t="s">
        <v>65</v>
      </c>
      <c r="N6221" s="3" t="s">
        <v>60</v>
      </c>
      <c r="O6221" s="3"/>
      <c r="P6221" s="3"/>
      <c r="Q6221" s="3"/>
      <c r="R6221" s="3">
        <v>0</v>
      </c>
      <c r="S6221" s="3">
        <v>1</v>
      </c>
      <c r="T6221" s="2">
        <v>11</v>
      </c>
      <c r="U6221" s="3">
        <v>1.8151853429594713E-2</v>
      </c>
      <c r="V6221" s="3">
        <v>0.17305824661873284</v>
      </c>
      <c r="W6221" s="3">
        <v>2.6718903614460311E-2</v>
      </c>
      <c r="X6221" s="3">
        <v>70.229433789858732</v>
      </c>
      <c r="Y6221" s="3">
        <v>0.17305824661873284</v>
      </c>
      <c r="Z6221" s="3">
        <v>2.6718879993789097E-2</v>
      </c>
      <c r="AA6221" s="3">
        <v>70.229433789858732</v>
      </c>
      <c r="AB6221">
        <f t="shared" si="160"/>
        <v>0.17305824661873284</v>
      </c>
      <c r="AC6221">
        <f t="shared" si="161"/>
        <v>2.6718879993789097E-2</v>
      </c>
    </row>
    <row r="6222" spans="1:29" x14ac:dyDescent="0.25">
      <c r="A6222" s="2">
        <v>6221</v>
      </c>
      <c r="B6222" s="3" t="s">
        <v>414</v>
      </c>
      <c r="C6222" s="3" t="s">
        <v>110</v>
      </c>
      <c r="D6222" s="3" t="s">
        <v>445</v>
      </c>
      <c r="E6222" s="3" t="s">
        <v>446</v>
      </c>
      <c r="F6222" s="3">
        <v>0.36</v>
      </c>
      <c r="G6222" s="3">
        <v>0.48</v>
      </c>
      <c r="H6222" s="3" t="s">
        <v>60</v>
      </c>
      <c r="I6222" s="2">
        <v>1330</v>
      </c>
      <c r="J6222" s="3" t="s">
        <v>47</v>
      </c>
      <c r="K6222" s="2">
        <v>1330</v>
      </c>
      <c r="L6222" s="3"/>
      <c r="M6222" s="3" t="s">
        <v>162</v>
      </c>
      <c r="N6222" s="3" t="s">
        <v>60</v>
      </c>
      <c r="O6222" s="3"/>
      <c r="P6222" s="3"/>
      <c r="Q6222" s="3"/>
      <c r="R6222" s="3">
        <v>0</v>
      </c>
      <c r="S6222" s="3">
        <v>1</v>
      </c>
      <c r="T6222" s="2">
        <v>4</v>
      </c>
      <c r="U6222" s="3">
        <v>4.783148706762691E-3</v>
      </c>
      <c r="V6222" s="3">
        <v>4.7809200773815008E-2</v>
      </c>
      <c r="W6222" s="3">
        <v>6.8259362913742107E-3</v>
      </c>
      <c r="X6222" s="3">
        <v>18.631188342736476</v>
      </c>
      <c r="Y6222" s="3">
        <v>4.7809200773815008E-2</v>
      </c>
      <c r="Z6222" s="3">
        <v>6.8259302569500663E-3</v>
      </c>
      <c r="AA6222" s="3">
        <v>18.631188342736476</v>
      </c>
      <c r="AB6222">
        <f t="shared" si="160"/>
        <v>4.7809200773815008E-2</v>
      </c>
      <c r="AC6222">
        <f t="shared" si="161"/>
        <v>6.8259302569500663E-3</v>
      </c>
    </row>
    <row r="6223" spans="1:29" x14ac:dyDescent="0.25">
      <c r="A6223" s="2">
        <v>6222</v>
      </c>
      <c r="B6223" s="3" t="s">
        <v>414</v>
      </c>
      <c r="C6223" s="3" t="s">
        <v>110</v>
      </c>
      <c r="D6223" s="3" t="s">
        <v>445</v>
      </c>
      <c r="E6223" s="3" t="s">
        <v>446</v>
      </c>
      <c r="F6223" s="3">
        <v>0.36</v>
      </c>
      <c r="G6223" s="3">
        <v>0.48</v>
      </c>
      <c r="H6223" s="3" t="s">
        <v>60</v>
      </c>
      <c r="I6223" s="2">
        <v>1330</v>
      </c>
      <c r="J6223" s="3" t="s">
        <v>47</v>
      </c>
      <c r="K6223" s="2">
        <v>1330</v>
      </c>
      <c r="L6223" s="3"/>
      <c r="M6223" s="3" t="s">
        <v>451</v>
      </c>
      <c r="N6223" s="3" t="s">
        <v>60</v>
      </c>
      <c r="O6223" s="3"/>
      <c r="P6223" s="3"/>
      <c r="Q6223" s="3"/>
      <c r="R6223" s="3">
        <v>0</v>
      </c>
      <c r="S6223" s="3">
        <v>1</v>
      </c>
      <c r="T6223" s="2">
        <v>2</v>
      </c>
      <c r="U6223" s="3">
        <v>3.9295518289750803E-3</v>
      </c>
      <c r="V6223" s="3">
        <v>3.8565358683236392E-2</v>
      </c>
      <c r="W6223" s="3">
        <v>6.4468503763021549E-3</v>
      </c>
      <c r="X6223" s="3">
        <v>15.241268647268566</v>
      </c>
      <c r="Y6223" s="3">
        <v>3.8565358683236392E-2</v>
      </c>
      <c r="Z6223" s="3">
        <v>6.4468446770064199E-3</v>
      </c>
      <c r="AA6223" s="3">
        <v>15.241268647268566</v>
      </c>
      <c r="AB6223">
        <f t="shared" si="160"/>
        <v>3.8565358683236392E-2</v>
      </c>
      <c r="AC6223">
        <f t="shared" si="161"/>
        <v>6.4468446770064199E-3</v>
      </c>
    </row>
    <row r="6224" spans="1:29" x14ac:dyDescent="0.25">
      <c r="A6224" s="2">
        <v>6223</v>
      </c>
      <c r="B6224" s="3" t="s">
        <v>414</v>
      </c>
      <c r="C6224" s="3" t="s">
        <v>110</v>
      </c>
      <c r="D6224" s="3" t="s">
        <v>445</v>
      </c>
      <c r="E6224" s="3" t="s">
        <v>446</v>
      </c>
      <c r="F6224" s="3">
        <v>0.36</v>
      </c>
      <c r="G6224" s="3">
        <v>0.48</v>
      </c>
      <c r="H6224" s="3" t="s">
        <v>60</v>
      </c>
      <c r="I6224" s="2">
        <v>1340</v>
      </c>
      <c r="J6224" s="3" t="s">
        <v>133</v>
      </c>
      <c r="K6224" s="2">
        <v>1340</v>
      </c>
      <c r="L6224" s="3"/>
      <c r="M6224" s="3" t="s">
        <v>162</v>
      </c>
      <c r="N6224" s="3" t="s">
        <v>60</v>
      </c>
      <c r="O6224" s="3"/>
      <c r="P6224" s="3"/>
      <c r="Q6224" s="3"/>
      <c r="R6224" s="3">
        <v>0</v>
      </c>
      <c r="S6224" s="3">
        <v>1</v>
      </c>
      <c r="T6224" s="2">
        <v>10</v>
      </c>
      <c r="U6224" s="3">
        <v>0.48140873741452023</v>
      </c>
      <c r="V6224" s="3">
        <v>4.5430255335186853</v>
      </c>
      <c r="W6224" s="3">
        <v>0.70888912955507599</v>
      </c>
      <c r="X6224" s="3">
        <v>1813.905893564714</v>
      </c>
      <c r="Y6224" s="3">
        <v>4.5430255335186853</v>
      </c>
      <c r="Z6224" s="3">
        <v>0.70888850286629879</v>
      </c>
      <c r="AA6224" s="3">
        <v>1813.905893564714</v>
      </c>
      <c r="AB6224">
        <f t="shared" si="160"/>
        <v>4.5430255335186853</v>
      </c>
      <c r="AC6224">
        <f t="shared" si="161"/>
        <v>0.70888850286629879</v>
      </c>
    </row>
    <row r="6225" spans="1:29" x14ac:dyDescent="0.25">
      <c r="A6225" s="2">
        <v>6224</v>
      </c>
      <c r="B6225" s="3" t="s">
        <v>414</v>
      </c>
      <c r="C6225" s="3" t="s">
        <v>110</v>
      </c>
      <c r="D6225" s="3" t="s">
        <v>445</v>
      </c>
      <c r="E6225" s="3" t="s">
        <v>446</v>
      </c>
      <c r="F6225" s="3">
        <v>0.36</v>
      </c>
      <c r="G6225" s="3">
        <v>0.48</v>
      </c>
      <c r="H6225" s="3" t="s">
        <v>60</v>
      </c>
      <c r="I6225" s="2">
        <v>1390</v>
      </c>
      <c r="J6225" s="3" t="s">
        <v>134</v>
      </c>
      <c r="K6225" s="2">
        <v>1390</v>
      </c>
      <c r="L6225" s="3"/>
      <c r="M6225" s="3" t="s">
        <v>162</v>
      </c>
      <c r="N6225" s="3" t="s">
        <v>60</v>
      </c>
      <c r="O6225" s="3"/>
      <c r="P6225" s="3"/>
      <c r="Q6225" s="3"/>
      <c r="R6225" s="3">
        <v>0</v>
      </c>
      <c r="S6225" s="3">
        <v>1</v>
      </c>
      <c r="T6225" s="2">
        <v>2</v>
      </c>
      <c r="U6225" s="3">
        <v>0.17856562365846851</v>
      </c>
      <c r="V6225" s="3">
        <v>1.5856214883951307</v>
      </c>
      <c r="W6225" s="3">
        <v>0.24129551676063851</v>
      </c>
      <c r="X6225" s="3">
        <v>695.02680308325876</v>
      </c>
      <c r="Y6225" s="3">
        <v>1.5856214883951307</v>
      </c>
      <c r="Z6225" s="3">
        <v>0.24129530344492231</v>
      </c>
      <c r="AA6225" s="3">
        <v>695.02680308325876</v>
      </c>
      <c r="AB6225">
        <f t="shared" si="160"/>
        <v>1.5856214883951307</v>
      </c>
      <c r="AC6225">
        <f t="shared" si="161"/>
        <v>0.24129530344492231</v>
      </c>
    </row>
    <row r="6226" spans="1:29" x14ac:dyDescent="0.25">
      <c r="A6226" s="2">
        <v>6225</v>
      </c>
      <c r="B6226" s="3" t="s">
        <v>414</v>
      </c>
      <c r="C6226" s="3" t="s">
        <v>110</v>
      </c>
      <c r="D6226" s="3" t="s">
        <v>445</v>
      </c>
      <c r="E6226" s="3" t="s">
        <v>446</v>
      </c>
      <c r="F6226" s="3">
        <v>0.36</v>
      </c>
      <c r="G6226" s="3">
        <v>0.48</v>
      </c>
      <c r="H6226" s="3" t="s">
        <v>60</v>
      </c>
      <c r="I6226" s="2">
        <v>1400</v>
      </c>
      <c r="J6226" s="3" t="s">
        <v>48</v>
      </c>
      <c r="K6226" s="2">
        <v>1400</v>
      </c>
      <c r="L6226" s="3"/>
      <c r="M6226" s="3" t="s">
        <v>65</v>
      </c>
      <c r="N6226" s="3" t="s">
        <v>60</v>
      </c>
      <c r="O6226" s="3"/>
      <c r="P6226" s="3"/>
      <c r="Q6226" s="3"/>
      <c r="R6226" s="3">
        <v>0</v>
      </c>
      <c r="S6226" s="3">
        <v>1</v>
      </c>
      <c r="T6226" s="2">
        <v>179</v>
      </c>
      <c r="U6226" s="3">
        <v>6.8989171990118177</v>
      </c>
      <c r="V6226" s="3">
        <v>65.986018545090957</v>
      </c>
      <c r="W6226" s="3">
        <v>8.8022863297931639</v>
      </c>
      <c r="X6226" s="3">
        <v>26381.533234373677</v>
      </c>
      <c r="Y6226" s="3">
        <v>65.986018545090957</v>
      </c>
      <c r="Z6226" s="3">
        <v>8.8022785481897561</v>
      </c>
      <c r="AA6226" s="3">
        <v>26381.533234373677</v>
      </c>
      <c r="AB6226">
        <f t="shared" si="160"/>
        <v>65.986018545090957</v>
      </c>
      <c r="AC6226">
        <f t="shared" si="161"/>
        <v>8.8022785481897561</v>
      </c>
    </row>
    <row r="6227" spans="1:29" x14ac:dyDescent="0.25">
      <c r="A6227" s="2">
        <v>6226</v>
      </c>
      <c r="B6227" s="3" t="s">
        <v>414</v>
      </c>
      <c r="C6227" s="3" t="s">
        <v>110</v>
      </c>
      <c r="D6227" s="3" t="s">
        <v>445</v>
      </c>
      <c r="E6227" s="3" t="s">
        <v>446</v>
      </c>
      <c r="F6227" s="3">
        <v>0.36</v>
      </c>
      <c r="G6227" s="3">
        <v>0.48</v>
      </c>
      <c r="H6227" s="3" t="s">
        <v>60</v>
      </c>
      <c r="I6227" s="2">
        <v>1400</v>
      </c>
      <c r="J6227" s="3" t="s">
        <v>48</v>
      </c>
      <c r="K6227" s="2">
        <v>1400</v>
      </c>
      <c r="L6227" s="3"/>
      <c r="M6227" s="3" t="s">
        <v>440</v>
      </c>
      <c r="N6227" s="3" t="s">
        <v>60</v>
      </c>
      <c r="O6227" s="3"/>
      <c r="P6227" s="3"/>
      <c r="Q6227" s="3"/>
      <c r="R6227" s="3">
        <v>0</v>
      </c>
      <c r="S6227" s="3">
        <v>1</v>
      </c>
      <c r="T6227" s="2">
        <v>13</v>
      </c>
      <c r="U6227" s="3">
        <v>0.79433529843164585</v>
      </c>
      <c r="V6227" s="3">
        <v>9.0446274796356114</v>
      </c>
      <c r="W6227" s="3">
        <v>1.1929297617455881</v>
      </c>
      <c r="X6227" s="3">
        <v>3071.6338518625857</v>
      </c>
      <c r="Y6227" s="3">
        <v>9.0446274796356114</v>
      </c>
      <c r="Z6227" s="3">
        <v>1.1929287071438666</v>
      </c>
      <c r="AA6227" s="3">
        <v>3071.6338518625857</v>
      </c>
      <c r="AB6227">
        <f t="shared" si="160"/>
        <v>9.0446274796356114</v>
      </c>
      <c r="AC6227">
        <f t="shared" si="161"/>
        <v>1.1929287071438666</v>
      </c>
    </row>
    <row r="6228" spans="1:29" x14ac:dyDescent="0.25">
      <c r="A6228" s="2">
        <v>6227</v>
      </c>
      <c r="B6228" s="3" t="s">
        <v>414</v>
      </c>
      <c r="C6228" s="3" t="s">
        <v>110</v>
      </c>
      <c r="D6228" s="3" t="s">
        <v>445</v>
      </c>
      <c r="E6228" s="3" t="s">
        <v>446</v>
      </c>
      <c r="F6228" s="3">
        <v>0.36</v>
      </c>
      <c r="G6228" s="3">
        <v>0.48</v>
      </c>
      <c r="H6228" s="3" t="s">
        <v>60</v>
      </c>
      <c r="I6228" s="2">
        <v>1400</v>
      </c>
      <c r="J6228" s="3" t="s">
        <v>48</v>
      </c>
      <c r="K6228" s="2">
        <v>1400</v>
      </c>
      <c r="L6228" s="3"/>
      <c r="M6228" s="3" t="s">
        <v>164</v>
      </c>
      <c r="N6228" s="3" t="s">
        <v>60</v>
      </c>
      <c r="O6228" s="3"/>
      <c r="P6228" s="3"/>
      <c r="Q6228" s="3"/>
      <c r="R6228" s="3">
        <v>0</v>
      </c>
      <c r="S6228" s="3">
        <v>1</v>
      </c>
      <c r="T6228" s="2">
        <v>1</v>
      </c>
      <c r="U6228" s="3">
        <v>1.3410747347865301E-3</v>
      </c>
      <c r="V6228" s="3">
        <v>1.2082736327537985E-2</v>
      </c>
      <c r="W6228" s="3">
        <v>1.5965200687053432E-3</v>
      </c>
      <c r="X6228" s="3">
        <v>5.2655360838563317</v>
      </c>
      <c r="Y6228" s="3">
        <v>1.2082736327537985E-2</v>
      </c>
      <c r="Z6228" s="3">
        <v>1.5965186573122601E-3</v>
      </c>
      <c r="AA6228" s="3">
        <v>5.2655360838563317</v>
      </c>
      <c r="AB6228">
        <f t="shared" si="160"/>
        <v>1.2082736327537985E-2</v>
      </c>
      <c r="AC6228">
        <f t="shared" si="161"/>
        <v>1.5965186573122601E-3</v>
      </c>
    </row>
    <row r="6229" spans="1:29" x14ac:dyDescent="0.25">
      <c r="A6229" s="2">
        <v>6228</v>
      </c>
      <c r="B6229" s="3" t="s">
        <v>414</v>
      </c>
      <c r="C6229" s="3" t="s">
        <v>110</v>
      </c>
      <c r="D6229" s="3" t="s">
        <v>445</v>
      </c>
      <c r="E6229" s="3" t="s">
        <v>446</v>
      </c>
      <c r="F6229" s="3">
        <v>0.36</v>
      </c>
      <c r="G6229" s="3">
        <v>0.48</v>
      </c>
      <c r="H6229" s="3" t="s">
        <v>60</v>
      </c>
      <c r="I6229" s="2">
        <v>1400</v>
      </c>
      <c r="J6229" s="3" t="s">
        <v>48</v>
      </c>
      <c r="K6229" s="2">
        <v>1400</v>
      </c>
      <c r="L6229" s="3"/>
      <c r="M6229" s="3" t="s">
        <v>162</v>
      </c>
      <c r="N6229" s="3" t="s">
        <v>60</v>
      </c>
      <c r="O6229" s="3"/>
      <c r="P6229" s="3"/>
      <c r="Q6229" s="3"/>
      <c r="R6229" s="3">
        <v>0</v>
      </c>
      <c r="S6229" s="3">
        <v>1</v>
      </c>
      <c r="T6229" s="2">
        <v>285</v>
      </c>
      <c r="U6229" s="3">
        <v>12.499491749077674</v>
      </c>
      <c r="V6229" s="3">
        <v>124.37811788506814</v>
      </c>
      <c r="W6229" s="3">
        <v>16.554956522924616</v>
      </c>
      <c r="X6229" s="3">
        <v>48223.507082031523</v>
      </c>
      <c r="Y6229" s="3">
        <v>124.37811788506814</v>
      </c>
      <c r="Z6229" s="3">
        <v>16.554941887624043</v>
      </c>
      <c r="AA6229" s="3">
        <v>48223.507082031523</v>
      </c>
      <c r="AB6229">
        <f t="shared" si="160"/>
        <v>124.37811788506814</v>
      </c>
      <c r="AC6229">
        <f t="shared" si="161"/>
        <v>16.554941887624043</v>
      </c>
    </row>
    <row r="6230" spans="1:29" x14ac:dyDescent="0.25">
      <c r="A6230" s="2">
        <v>6229</v>
      </c>
      <c r="B6230" s="3" t="s">
        <v>414</v>
      </c>
      <c r="C6230" s="3" t="s">
        <v>110</v>
      </c>
      <c r="D6230" s="3" t="s">
        <v>445</v>
      </c>
      <c r="E6230" s="3" t="s">
        <v>446</v>
      </c>
      <c r="F6230" s="3">
        <v>0.36</v>
      </c>
      <c r="G6230" s="3">
        <v>0.48</v>
      </c>
      <c r="H6230" s="3" t="s">
        <v>60</v>
      </c>
      <c r="I6230" s="2">
        <v>1400</v>
      </c>
      <c r="J6230" s="3" t="s">
        <v>48</v>
      </c>
      <c r="K6230" s="2">
        <v>1400</v>
      </c>
      <c r="L6230" s="3"/>
      <c r="M6230" s="3" t="s">
        <v>168</v>
      </c>
      <c r="N6230" s="3" t="s">
        <v>60</v>
      </c>
      <c r="O6230" s="3"/>
      <c r="P6230" s="3"/>
      <c r="Q6230" s="3"/>
      <c r="R6230" s="3">
        <v>0</v>
      </c>
      <c r="S6230" s="3">
        <v>1</v>
      </c>
      <c r="T6230" s="2">
        <v>1</v>
      </c>
      <c r="U6230" s="3">
        <v>9.3827317855588903E-4</v>
      </c>
      <c r="V6230" s="3">
        <v>8.4535985397535384E-3</v>
      </c>
      <c r="W6230" s="3">
        <v>1.1169936474352217E-3</v>
      </c>
      <c r="X6230" s="3">
        <v>3.68399400126424</v>
      </c>
      <c r="Y6230" s="3">
        <v>8.4535985397535384E-3</v>
      </c>
      <c r="Z6230" s="3">
        <v>1.11699265996433E-3</v>
      </c>
      <c r="AA6230" s="3">
        <v>3.68399400126424</v>
      </c>
      <c r="AB6230">
        <f t="shared" si="160"/>
        <v>8.4535985397535384E-3</v>
      </c>
      <c r="AC6230">
        <f t="shared" si="161"/>
        <v>1.11699265996433E-3</v>
      </c>
    </row>
    <row r="6231" spans="1:29" x14ac:dyDescent="0.25">
      <c r="A6231" s="2">
        <v>6230</v>
      </c>
      <c r="B6231" s="3" t="s">
        <v>414</v>
      </c>
      <c r="C6231" s="3" t="s">
        <v>110</v>
      </c>
      <c r="D6231" s="3" t="s">
        <v>445</v>
      </c>
      <c r="E6231" s="3" t="s">
        <v>446</v>
      </c>
      <c r="F6231" s="3">
        <v>0.36</v>
      </c>
      <c r="G6231" s="3">
        <v>0.48</v>
      </c>
      <c r="H6231" s="3" t="s">
        <v>60</v>
      </c>
      <c r="I6231" s="2">
        <v>1400</v>
      </c>
      <c r="J6231" s="3" t="s">
        <v>48</v>
      </c>
      <c r="K6231" s="2">
        <v>1400</v>
      </c>
      <c r="L6231" s="3"/>
      <c r="M6231" s="3" t="s">
        <v>451</v>
      </c>
      <c r="N6231" s="3" t="s">
        <v>60</v>
      </c>
      <c r="O6231" s="3"/>
      <c r="P6231" s="3"/>
      <c r="Q6231" s="3"/>
      <c r="R6231" s="3">
        <v>0</v>
      </c>
      <c r="S6231" s="3">
        <v>1</v>
      </c>
      <c r="T6231" s="2">
        <v>22</v>
      </c>
      <c r="U6231" s="3">
        <v>0.92539671416828539</v>
      </c>
      <c r="V6231" s="3">
        <v>9.4876429187146929</v>
      </c>
      <c r="W6231" s="3">
        <v>1.2741796798460012</v>
      </c>
      <c r="X6231" s="3">
        <v>3400.2396907304274</v>
      </c>
      <c r="Y6231" s="3">
        <v>9.4876429187146929</v>
      </c>
      <c r="Z6231" s="3">
        <v>1.2741785534158245</v>
      </c>
      <c r="AA6231" s="3">
        <v>3400.2396907304274</v>
      </c>
      <c r="AB6231">
        <f t="shared" si="160"/>
        <v>9.4876429187146929</v>
      </c>
      <c r="AC6231">
        <f t="shared" si="161"/>
        <v>1.2741785534158245</v>
      </c>
    </row>
    <row r="6232" spans="1:29" x14ac:dyDescent="0.25">
      <c r="A6232" s="2">
        <v>6231</v>
      </c>
      <c r="B6232" s="3" t="s">
        <v>414</v>
      </c>
      <c r="C6232" s="3" t="s">
        <v>110</v>
      </c>
      <c r="D6232" s="3" t="s">
        <v>445</v>
      </c>
      <c r="E6232" s="3" t="s">
        <v>446</v>
      </c>
      <c r="F6232" s="3">
        <v>0.36</v>
      </c>
      <c r="G6232" s="3">
        <v>0.48</v>
      </c>
      <c r="H6232" s="3" t="s">
        <v>60</v>
      </c>
      <c r="I6232" s="2">
        <v>1400</v>
      </c>
      <c r="J6232" s="3" t="s">
        <v>48</v>
      </c>
      <c r="K6232" s="2">
        <v>1400</v>
      </c>
      <c r="L6232" s="3"/>
      <c r="M6232" s="3" t="s">
        <v>452</v>
      </c>
      <c r="N6232" s="3" t="s">
        <v>60</v>
      </c>
      <c r="O6232" s="3"/>
      <c r="P6232" s="3"/>
      <c r="Q6232" s="3"/>
      <c r="R6232" s="3">
        <v>0</v>
      </c>
      <c r="S6232" s="3">
        <v>1</v>
      </c>
      <c r="T6232" s="2">
        <v>57</v>
      </c>
      <c r="U6232" s="3">
        <v>1.4194698904484548</v>
      </c>
      <c r="V6232" s="3">
        <v>13.881341077543595</v>
      </c>
      <c r="W6232" s="3">
        <v>1.8437292940079899</v>
      </c>
      <c r="X6232" s="3">
        <v>5630.1430883387375</v>
      </c>
      <c r="Y6232" s="3">
        <v>13.881341077543595</v>
      </c>
      <c r="Z6232" s="3">
        <v>1.8437276640712184</v>
      </c>
      <c r="AA6232" s="3">
        <v>5630.1430883387375</v>
      </c>
      <c r="AB6232">
        <f t="shared" si="160"/>
        <v>13.881341077543595</v>
      </c>
      <c r="AC6232">
        <f t="shared" si="161"/>
        <v>1.8437276640712184</v>
      </c>
    </row>
    <row r="6233" spans="1:29" x14ac:dyDescent="0.25">
      <c r="A6233" s="2">
        <v>6232</v>
      </c>
      <c r="B6233" s="3" t="s">
        <v>414</v>
      </c>
      <c r="C6233" s="3" t="s">
        <v>110</v>
      </c>
      <c r="D6233" s="3" t="s">
        <v>445</v>
      </c>
      <c r="E6233" s="3" t="s">
        <v>446</v>
      </c>
      <c r="F6233" s="3">
        <v>0.36</v>
      </c>
      <c r="G6233" s="3">
        <v>0.48</v>
      </c>
      <c r="H6233" s="3" t="s">
        <v>60</v>
      </c>
      <c r="I6233" s="2">
        <v>1410</v>
      </c>
      <c r="J6233" s="3" t="s">
        <v>116</v>
      </c>
      <c r="K6233" s="2">
        <v>1410</v>
      </c>
      <c r="L6233" s="3"/>
      <c r="M6233" s="3" t="s">
        <v>65</v>
      </c>
      <c r="N6233" s="3" t="s">
        <v>60</v>
      </c>
      <c r="O6233" s="3"/>
      <c r="P6233" s="3"/>
      <c r="Q6233" s="3"/>
      <c r="R6233" s="3">
        <v>0</v>
      </c>
      <c r="S6233" s="3">
        <v>1</v>
      </c>
      <c r="T6233" s="2">
        <v>92</v>
      </c>
      <c r="U6233" s="3">
        <v>0.59164001550695788</v>
      </c>
      <c r="V6233" s="3">
        <v>5.6974893355828149</v>
      </c>
      <c r="W6233" s="3">
        <v>0.76463356473632949</v>
      </c>
      <c r="X6233" s="3">
        <v>2282.0686226283992</v>
      </c>
      <c r="Y6233" s="3">
        <v>5.6974893355828149</v>
      </c>
      <c r="Z6233" s="3">
        <v>0.76463288876704871</v>
      </c>
      <c r="AA6233" s="3">
        <v>2282.0686226283992</v>
      </c>
      <c r="AB6233">
        <f t="shared" si="160"/>
        <v>5.6974893355828149</v>
      </c>
      <c r="AC6233">
        <f t="shared" si="161"/>
        <v>0.76463288876704871</v>
      </c>
    </row>
    <row r="6234" spans="1:29" x14ac:dyDescent="0.25">
      <c r="A6234" s="2">
        <v>6233</v>
      </c>
      <c r="B6234" s="3" t="s">
        <v>414</v>
      </c>
      <c r="C6234" s="3" t="s">
        <v>110</v>
      </c>
      <c r="D6234" s="3" t="s">
        <v>445</v>
      </c>
      <c r="E6234" s="3" t="s">
        <v>446</v>
      </c>
      <c r="F6234" s="3">
        <v>0.36</v>
      </c>
      <c r="G6234" s="3">
        <v>0.48</v>
      </c>
      <c r="H6234" s="3" t="s">
        <v>60</v>
      </c>
      <c r="I6234" s="2">
        <v>1410</v>
      </c>
      <c r="J6234" s="3" t="s">
        <v>116</v>
      </c>
      <c r="K6234" s="2">
        <v>1410</v>
      </c>
      <c r="L6234" s="3"/>
      <c r="M6234" s="3" t="s">
        <v>440</v>
      </c>
      <c r="N6234" s="3" t="s">
        <v>60</v>
      </c>
      <c r="O6234" s="3"/>
      <c r="P6234" s="3"/>
      <c r="Q6234" s="3"/>
      <c r="R6234" s="3">
        <v>0</v>
      </c>
      <c r="S6234" s="3">
        <v>1</v>
      </c>
      <c r="T6234" s="2">
        <v>3</v>
      </c>
      <c r="U6234" s="3">
        <v>0.1129172200489519</v>
      </c>
      <c r="V6234" s="3">
        <v>1.2665812276783059</v>
      </c>
      <c r="W6234" s="3">
        <v>0.16693330120522837</v>
      </c>
      <c r="X6234" s="3">
        <v>437.52355768879693</v>
      </c>
      <c r="Y6234" s="3">
        <v>1.2665812276783059</v>
      </c>
      <c r="Z6234" s="3">
        <v>0.16693315362894012</v>
      </c>
      <c r="AA6234" s="3">
        <v>437.52355768879693</v>
      </c>
      <c r="AB6234">
        <f t="shared" si="160"/>
        <v>1.2665812276783059</v>
      </c>
      <c r="AC6234">
        <f t="shared" si="161"/>
        <v>0.16693315362894012</v>
      </c>
    </row>
    <row r="6235" spans="1:29" x14ac:dyDescent="0.25">
      <c r="A6235" s="2">
        <v>6234</v>
      </c>
      <c r="B6235" s="3" t="s">
        <v>414</v>
      </c>
      <c r="C6235" s="3" t="s">
        <v>110</v>
      </c>
      <c r="D6235" s="3" t="s">
        <v>445</v>
      </c>
      <c r="E6235" s="3" t="s">
        <v>446</v>
      </c>
      <c r="F6235" s="3">
        <v>0.36</v>
      </c>
      <c r="G6235" s="3">
        <v>0.48</v>
      </c>
      <c r="H6235" s="3" t="s">
        <v>60</v>
      </c>
      <c r="I6235" s="2">
        <v>1410</v>
      </c>
      <c r="J6235" s="3" t="s">
        <v>116</v>
      </c>
      <c r="K6235" s="2">
        <v>1410</v>
      </c>
      <c r="L6235" s="3"/>
      <c r="M6235" s="3" t="s">
        <v>249</v>
      </c>
      <c r="N6235" s="3" t="s">
        <v>60</v>
      </c>
      <c r="O6235" s="3"/>
      <c r="P6235" s="3"/>
      <c r="Q6235" s="3"/>
      <c r="R6235" s="3">
        <v>0</v>
      </c>
      <c r="S6235" s="3">
        <v>1</v>
      </c>
      <c r="T6235" s="2">
        <v>1</v>
      </c>
      <c r="U6235" s="3">
        <v>5.6019878362632703E-5</v>
      </c>
      <c r="V6235" s="3">
        <v>5.396660489049213E-4</v>
      </c>
      <c r="W6235" s="3">
        <v>7.1398359939906341E-5</v>
      </c>
      <c r="X6235" s="3">
        <v>0.22050753129487219</v>
      </c>
      <c r="Y6235" s="3">
        <v>5.396660489049213E-4</v>
      </c>
      <c r="Z6235" s="3">
        <v>7.1398296820655101E-5</v>
      </c>
      <c r="AA6235" s="3">
        <v>0.22050753129487219</v>
      </c>
      <c r="AB6235">
        <f t="shared" si="160"/>
        <v>5.396660489049213E-4</v>
      </c>
      <c r="AC6235">
        <f t="shared" si="161"/>
        <v>7.1398296820655101E-5</v>
      </c>
    </row>
    <row r="6236" spans="1:29" x14ac:dyDescent="0.25">
      <c r="A6236" s="2">
        <v>6235</v>
      </c>
      <c r="B6236" s="3" t="s">
        <v>414</v>
      </c>
      <c r="C6236" s="3" t="s">
        <v>110</v>
      </c>
      <c r="D6236" s="3" t="s">
        <v>445</v>
      </c>
      <c r="E6236" s="3" t="s">
        <v>446</v>
      </c>
      <c r="F6236" s="3">
        <v>0.36</v>
      </c>
      <c r="G6236" s="3">
        <v>0.48</v>
      </c>
      <c r="H6236" s="3" t="s">
        <v>60</v>
      </c>
      <c r="I6236" s="2">
        <v>1410</v>
      </c>
      <c r="J6236" s="3" t="s">
        <v>116</v>
      </c>
      <c r="K6236" s="2">
        <v>1410</v>
      </c>
      <c r="L6236" s="3"/>
      <c r="M6236" s="3" t="s">
        <v>164</v>
      </c>
      <c r="N6236" s="3" t="s">
        <v>60</v>
      </c>
      <c r="O6236" s="3"/>
      <c r="P6236" s="3"/>
      <c r="Q6236" s="3"/>
      <c r="R6236" s="3">
        <v>0</v>
      </c>
      <c r="S6236" s="3">
        <v>1</v>
      </c>
      <c r="T6236" s="2">
        <v>1</v>
      </c>
      <c r="U6236" s="3">
        <v>2.0611948833190799E-2</v>
      </c>
      <c r="V6236" s="3">
        <v>0.18570832518725497</v>
      </c>
      <c r="W6236" s="3">
        <v>2.4538073169020617E-2</v>
      </c>
      <c r="X6236" s="3">
        <v>80.929837483697469</v>
      </c>
      <c r="Y6236" s="3">
        <v>0.18570832518725497</v>
      </c>
      <c r="Z6236" s="3">
        <v>2.4538051476298301E-2</v>
      </c>
      <c r="AA6236" s="3">
        <v>80.929837483697469</v>
      </c>
      <c r="AB6236">
        <f t="shared" si="160"/>
        <v>0.18570832518725497</v>
      </c>
      <c r="AC6236">
        <f t="shared" si="161"/>
        <v>2.4538051476298301E-2</v>
      </c>
    </row>
    <row r="6237" spans="1:29" x14ac:dyDescent="0.25">
      <c r="A6237" s="2">
        <v>6236</v>
      </c>
      <c r="B6237" s="3" t="s">
        <v>414</v>
      </c>
      <c r="C6237" s="3" t="s">
        <v>110</v>
      </c>
      <c r="D6237" s="3" t="s">
        <v>445</v>
      </c>
      <c r="E6237" s="3" t="s">
        <v>446</v>
      </c>
      <c r="F6237" s="3">
        <v>0.36</v>
      </c>
      <c r="G6237" s="3">
        <v>0.48</v>
      </c>
      <c r="H6237" s="3" t="s">
        <v>60</v>
      </c>
      <c r="I6237" s="2">
        <v>1410</v>
      </c>
      <c r="J6237" s="3" t="s">
        <v>116</v>
      </c>
      <c r="K6237" s="2">
        <v>1410</v>
      </c>
      <c r="L6237" s="3"/>
      <c r="M6237" s="3" t="s">
        <v>162</v>
      </c>
      <c r="N6237" s="3" t="s">
        <v>60</v>
      </c>
      <c r="O6237" s="3"/>
      <c r="P6237" s="3"/>
      <c r="Q6237" s="3"/>
      <c r="R6237" s="3">
        <v>0</v>
      </c>
      <c r="S6237" s="3">
        <v>1</v>
      </c>
      <c r="T6237" s="2">
        <v>139</v>
      </c>
      <c r="U6237" s="3">
        <v>2.7051711021949441</v>
      </c>
      <c r="V6237" s="3">
        <v>23.60008426562241</v>
      </c>
      <c r="W6237" s="3">
        <v>3.2048075797222615</v>
      </c>
      <c r="X6237" s="3">
        <v>10127.609742348432</v>
      </c>
      <c r="Y6237" s="3">
        <v>23.60008426562241</v>
      </c>
      <c r="Z6237" s="3">
        <v>3.2048047465331777</v>
      </c>
      <c r="AA6237" s="3">
        <v>10127.609742348432</v>
      </c>
      <c r="AB6237">
        <f t="shared" si="160"/>
        <v>23.60008426562241</v>
      </c>
      <c r="AC6237">
        <f t="shared" si="161"/>
        <v>3.2048047465331777</v>
      </c>
    </row>
    <row r="6238" spans="1:29" x14ac:dyDescent="0.25">
      <c r="A6238" s="2">
        <v>6237</v>
      </c>
      <c r="B6238" s="3" t="s">
        <v>414</v>
      </c>
      <c r="C6238" s="3" t="s">
        <v>110</v>
      </c>
      <c r="D6238" s="3" t="s">
        <v>445</v>
      </c>
      <c r="E6238" s="3" t="s">
        <v>446</v>
      </c>
      <c r="F6238" s="3">
        <v>0.36</v>
      </c>
      <c r="G6238" s="3">
        <v>0.48</v>
      </c>
      <c r="H6238" s="3" t="s">
        <v>60</v>
      </c>
      <c r="I6238" s="2">
        <v>1410</v>
      </c>
      <c r="J6238" s="3" t="s">
        <v>116</v>
      </c>
      <c r="K6238" s="2">
        <v>1410</v>
      </c>
      <c r="L6238" s="3"/>
      <c r="M6238" s="3" t="s">
        <v>168</v>
      </c>
      <c r="N6238" s="3" t="s">
        <v>60</v>
      </c>
      <c r="O6238" s="3"/>
      <c r="P6238" s="3"/>
      <c r="Q6238" s="3"/>
      <c r="R6238" s="3">
        <v>0</v>
      </c>
      <c r="S6238" s="3">
        <v>1</v>
      </c>
      <c r="T6238" s="2">
        <v>1</v>
      </c>
      <c r="U6238" s="3">
        <v>2.18754391878316E-4</v>
      </c>
      <c r="V6238" s="3">
        <v>1.9709204632636233E-3</v>
      </c>
      <c r="W6238" s="3">
        <v>2.6042230734199686E-4</v>
      </c>
      <c r="X6238" s="3">
        <v>0.85890749714308223</v>
      </c>
      <c r="Y6238" s="3">
        <v>1.9709204632636233E-3</v>
      </c>
      <c r="Z6238" s="3">
        <v>2.6042207711736703E-4</v>
      </c>
      <c r="AA6238" s="3">
        <v>0.85890749714308223</v>
      </c>
      <c r="AB6238">
        <f t="shared" si="160"/>
        <v>1.9709204632636233E-3</v>
      </c>
      <c r="AC6238">
        <f t="shared" si="161"/>
        <v>2.6042207711736703E-4</v>
      </c>
    </row>
    <row r="6239" spans="1:29" x14ac:dyDescent="0.25">
      <c r="A6239" s="2">
        <v>6238</v>
      </c>
      <c r="B6239" s="3" t="s">
        <v>414</v>
      </c>
      <c r="C6239" s="3" t="s">
        <v>110</v>
      </c>
      <c r="D6239" s="3" t="s">
        <v>445</v>
      </c>
      <c r="E6239" s="3" t="s">
        <v>446</v>
      </c>
      <c r="F6239" s="3">
        <v>0.36</v>
      </c>
      <c r="G6239" s="3">
        <v>0.48</v>
      </c>
      <c r="H6239" s="3" t="s">
        <v>60</v>
      </c>
      <c r="I6239" s="2">
        <v>1410</v>
      </c>
      <c r="J6239" s="3" t="s">
        <v>116</v>
      </c>
      <c r="K6239" s="2">
        <v>1410</v>
      </c>
      <c r="L6239" s="3"/>
      <c r="M6239" s="3" t="s">
        <v>451</v>
      </c>
      <c r="N6239" s="3" t="s">
        <v>60</v>
      </c>
      <c r="O6239" s="3"/>
      <c r="P6239" s="3"/>
      <c r="Q6239" s="3"/>
      <c r="R6239" s="3">
        <v>0</v>
      </c>
      <c r="S6239" s="3">
        <v>1</v>
      </c>
      <c r="T6239" s="2">
        <v>15</v>
      </c>
      <c r="U6239" s="3">
        <v>1.9781106473816954E-2</v>
      </c>
      <c r="V6239" s="3">
        <v>0.19176604235237224</v>
      </c>
      <c r="W6239" s="3">
        <v>2.5602741454690343E-2</v>
      </c>
      <c r="X6239" s="3">
        <v>76.639384632607459</v>
      </c>
      <c r="Y6239" s="3">
        <v>0.19176604235237224</v>
      </c>
      <c r="Z6239" s="3">
        <v>2.5602718820754926E-2</v>
      </c>
      <c r="AA6239" s="3">
        <v>76.639384632607459</v>
      </c>
      <c r="AB6239">
        <f t="shared" si="160"/>
        <v>0.19176604235237224</v>
      </c>
      <c r="AC6239">
        <f t="shared" si="161"/>
        <v>2.5602718820754926E-2</v>
      </c>
    </row>
    <row r="6240" spans="1:29" x14ac:dyDescent="0.25">
      <c r="A6240" s="2">
        <v>6239</v>
      </c>
      <c r="B6240" s="3" t="s">
        <v>414</v>
      </c>
      <c r="C6240" s="3" t="s">
        <v>110</v>
      </c>
      <c r="D6240" s="3" t="s">
        <v>445</v>
      </c>
      <c r="E6240" s="3" t="s">
        <v>446</v>
      </c>
      <c r="F6240" s="3">
        <v>0.36</v>
      </c>
      <c r="G6240" s="3">
        <v>0.48</v>
      </c>
      <c r="H6240" s="3" t="s">
        <v>60</v>
      </c>
      <c r="I6240" s="2">
        <v>1410</v>
      </c>
      <c r="J6240" s="3" t="s">
        <v>116</v>
      </c>
      <c r="K6240" s="2">
        <v>1410</v>
      </c>
      <c r="L6240" s="3"/>
      <c r="M6240" s="3" t="s">
        <v>452</v>
      </c>
      <c r="N6240" s="3" t="s">
        <v>60</v>
      </c>
      <c r="O6240" s="3"/>
      <c r="P6240" s="3"/>
      <c r="Q6240" s="3"/>
      <c r="R6240" s="3">
        <v>0</v>
      </c>
      <c r="S6240" s="3">
        <v>1</v>
      </c>
      <c r="T6240" s="2">
        <v>34</v>
      </c>
      <c r="U6240" s="3">
        <v>8.2089984175442679E-2</v>
      </c>
      <c r="V6240" s="3">
        <v>0.79887728224355803</v>
      </c>
      <c r="W6240" s="3">
        <v>0.10561748305125664</v>
      </c>
      <c r="X6240" s="3">
        <v>324.18515228665274</v>
      </c>
      <c r="Y6240" s="3">
        <v>0.79887728224355803</v>
      </c>
      <c r="Z6240" s="3">
        <v>0.10561738968081451</v>
      </c>
      <c r="AA6240" s="3">
        <v>324.18515228665274</v>
      </c>
      <c r="AB6240">
        <f t="shared" si="160"/>
        <v>0.79887728224355803</v>
      </c>
      <c r="AC6240">
        <f t="shared" si="161"/>
        <v>0.10561738968081451</v>
      </c>
    </row>
    <row r="6241" spans="1:29" x14ac:dyDescent="0.25">
      <c r="A6241" s="2">
        <v>6240</v>
      </c>
      <c r="B6241" s="3" t="s">
        <v>414</v>
      </c>
      <c r="C6241" s="3" t="s">
        <v>110</v>
      </c>
      <c r="D6241" s="3" t="s">
        <v>445</v>
      </c>
      <c r="E6241" s="3" t="s">
        <v>446</v>
      </c>
      <c r="F6241" s="3">
        <v>0.36</v>
      </c>
      <c r="G6241" s="3">
        <v>0.48</v>
      </c>
      <c r="H6241" s="3" t="s">
        <v>60</v>
      </c>
      <c r="I6241" s="2">
        <v>1420</v>
      </c>
      <c r="J6241" s="3" t="s">
        <v>117</v>
      </c>
      <c r="K6241" s="2">
        <v>1420</v>
      </c>
      <c r="L6241" s="3"/>
      <c r="M6241" s="3" t="s">
        <v>65</v>
      </c>
      <c r="N6241" s="3" t="s">
        <v>60</v>
      </c>
      <c r="O6241" s="3"/>
      <c r="P6241" s="3"/>
      <c r="Q6241" s="3"/>
      <c r="R6241" s="3">
        <v>0</v>
      </c>
      <c r="S6241" s="3">
        <v>1</v>
      </c>
      <c r="T6241" s="2">
        <v>12</v>
      </c>
      <c r="U6241" s="3">
        <v>2.7858418344706093E-2</v>
      </c>
      <c r="V6241" s="3">
        <v>0.25674078534478112</v>
      </c>
      <c r="W6241" s="3">
        <v>3.4380647254401431E-2</v>
      </c>
      <c r="X6241" s="3">
        <v>108.4055555994196</v>
      </c>
      <c r="Y6241" s="3">
        <v>0.25674078534478112</v>
      </c>
      <c r="Z6241" s="3">
        <v>3.4380616860416054E-2</v>
      </c>
      <c r="AA6241" s="3">
        <v>108.4055555994196</v>
      </c>
      <c r="AB6241">
        <f t="shared" si="160"/>
        <v>0.25674078534478112</v>
      </c>
      <c r="AC6241">
        <f t="shared" si="161"/>
        <v>3.4380616860416054E-2</v>
      </c>
    </row>
    <row r="6242" spans="1:29" x14ac:dyDescent="0.25">
      <c r="A6242" s="2">
        <v>6241</v>
      </c>
      <c r="B6242" s="3" t="s">
        <v>414</v>
      </c>
      <c r="C6242" s="3" t="s">
        <v>110</v>
      </c>
      <c r="D6242" s="3" t="s">
        <v>445</v>
      </c>
      <c r="E6242" s="3" t="s">
        <v>446</v>
      </c>
      <c r="F6242" s="3">
        <v>0.36</v>
      </c>
      <c r="G6242" s="3">
        <v>0.48</v>
      </c>
      <c r="H6242" s="3" t="s">
        <v>60</v>
      </c>
      <c r="I6242" s="2">
        <v>1420</v>
      </c>
      <c r="J6242" s="3" t="s">
        <v>117</v>
      </c>
      <c r="K6242" s="2">
        <v>1420</v>
      </c>
      <c r="L6242" s="3"/>
      <c r="M6242" s="3" t="s">
        <v>440</v>
      </c>
      <c r="N6242" s="3" t="s">
        <v>60</v>
      </c>
      <c r="O6242" s="3"/>
      <c r="P6242" s="3"/>
      <c r="Q6242" s="3"/>
      <c r="R6242" s="3">
        <v>0</v>
      </c>
      <c r="S6242" s="3">
        <v>1</v>
      </c>
      <c r="T6242" s="2">
        <v>4</v>
      </c>
      <c r="U6242" s="3">
        <v>0.18010505581427319</v>
      </c>
      <c r="V6242" s="3">
        <v>1.9861988751121187</v>
      </c>
      <c r="W6242" s="3">
        <v>0.26156970299641924</v>
      </c>
      <c r="X6242" s="3">
        <v>701.15192412238594</v>
      </c>
      <c r="Y6242" s="3">
        <v>1.9861988751121187</v>
      </c>
      <c r="Z6242" s="3">
        <v>0.2615694717574425</v>
      </c>
      <c r="AA6242" s="3">
        <v>701.15192412238594</v>
      </c>
      <c r="AB6242">
        <f t="shared" si="160"/>
        <v>1.9861988751121187</v>
      </c>
      <c r="AC6242">
        <f t="shared" si="161"/>
        <v>0.2615694717574425</v>
      </c>
    </row>
    <row r="6243" spans="1:29" x14ac:dyDescent="0.25">
      <c r="A6243" s="2">
        <v>6242</v>
      </c>
      <c r="B6243" s="3" t="s">
        <v>414</v>
      </c>
      <c r="C6243" s="3" t="s">
        <v>110</v>
      </c>
      <c r="D6243" s="3" t="s">
        <v>445</v>
      </c>
      <c r="E6243" s="3" t="s">
        <v>446</v>
      </c>
      <c r="F6243" s="3">
        <v>0.36</v>
      </c>
      <c r="G6243" s="3">
        <v>0.48</v>
      </c>
      <c r="H6243" s="3" t="s">
        <v>60</v>
      </c>
      <c r="I6243" s="2">
        <v>1420</v>
      </c>
      <c r="J6243" s="3" t="s">
        <v>117</v>
      </c>
      <c r="K6243" s="2">
        <v>1420</v>
      </c>
      <c r="L6243" s="3"/>
      <c r="M6243" s="3" t="s">
        <v>162</v>
      </c>
      <c r="N6243" s="3" t="s">
        <v>60</v>
      </c>
      <c r="O6243" s="3"/>
      <c r="P6243" s="3"/>
      <c r="Q6243" s="3"/>
      <c r="R6243" s="3">
        <v>0</v>
      </c>
      <c r="S6243" s="3">
        <v>1</v>
      </c>
      <c r="T6243" s="2">
        <v>61</v>
      </c>
      <c r="U6243" s="3">
        <v>0.53552731770329998</v>
      </c>
      <c r="V6243" s="3">
        <v>5.3027242333485232</v>
      </c>
      <c r="W6243" s="3">
        <v>0.70260404838121637</v>
      </c>
      <c r="X6243" s="3">
        <v>2114.3696463543256</v>
      </c>
      <c r="Y6243" s="3">
        <v>5.3027242333485232</v>
      </c>
      <c r="Z6243" s="3">
        <v>0.7026034272487226</v>
      </c>
      <c r="AA6243" s="3">
        <v>2114.3696463543256</v>
      </c>
      <c r="AB6243">
        <f t="shared" si="160"/>
        <v>5.3027242333485232</v>
      </c>
      <c r="AC6243">
        <f t="shared" si="161"/>
        <v>0.7026034272487226</v>
      </c>
    </row>
    <row r="6244" spans="1:29" x14ac:dyDescent="0.25">
      <c r="A6244" s="2">
        <v>6243</v>
      </c>
      <c r="B6244" s="3" t="s">
        <v>414</v>
      </c>
      <c r="C6244" s="3" t="s">
        <v>110</v>
      </c>
      <c r="D6244" s="3" t="s">
        <v>445</v>
      </c>
      <c r="E6244" s="3" t="s">
        <v>446</v>
      </c>
      <c r="F6244" s="3">
        <v>0.36</v>
      </c>
      <c r="G6244" s="3">
        <v>0.48</v>
      </c>
      <c r="H6244" s="3" t="s">
        <v>60</v>
      </c>
      <c r="I6244" s="2">
        <v>1420</v>
      </c>
      <c r="J6244" s="3" t="s">
        <v>117</v>
      </c>
      <c r="K6244" s="2">
        <v>1420</v>
      </c>
      <c r="L6244" s="3"/>
      <c r="M6244" s="3" t="s">
        <v>451</v>
      </c>
      <c r="N6244" s="3" t="s">
        <v>60</v>
      </c>
      <c r="O6244" s="3"/>
      <c r="P6244" s="3"/>
      <c r="Q6244" s="3"/>
      <c r="R6244" s="3">
        <v>0</v>
      </c>
      <c r="S6244" s="3">
        <v>1</v>
      </c>
      <c r="T6244" s="2">
        <v>9</v>
      </c>
      <c r="U6244" s="3">
        <v>2.182974760515189E-2</v>
      </c>
      <c r="V6244" s="3">
        <v>0.10877147281522885</v>
      </c>
      <c r="W6244" s="3">
        <v>1.4377089563008278E-2</v>
      </c>
      <c r="X6244" s="3">
        <v>60.006781555957133</v>
      </c>
      <c r="Y6244" s="3">
        <v>0.10877147281522885</v>
      </c>
      <c r="Z6244" s="3">
        <v>1.437707685303667E-2</v>
      </c>
      <c r="AA6244" s="3">
        <v>60.006781555957133</v>
      </c>
      <c r="AB6244">
        <f t="shared" si="160"/>
        <v>0.10877147281522885</v>
      </c>
      <c r="AC6244">
        <f t="shared" si="161"/>
        <v>1.437707685303667E-2</v>
      </c>
    </row>
    <row r="6245" spans="1:29" x14ac:dyDescent="0.25">
      <c r="A6245" s="2">
        <v>6244</v>
      </c>
      <c r="B6245" s="3" t="s">
        <v>414</v>
      </c>
      <c r="C6245" s="3" t="s">
        <v>110</v>
      </c>
      <c r="D6245" s="3" t="s">
        <v>445</v>
      </c>
      <c r="E6245" s="3" t="s">
        <v>446</v>
      </c>
      <c r="F6245" s="3">
        <v>0.36</v>
      </c>
      <c r="G6245" s="3">
        <v>0.48</v>
      </c>
      <c r="H6245" s="3" t="s">
        <v>60</v>
      </c>
      <c r="I6245" s="2">
        <v>1420</v>
      </c>
      <c r="J6245" s="3" t="s">
        <v>117</v>
      </c>
      <c r="K6245" s="2">
        <v>1420</v>
      </c>
      <c r="L6245" s="3"/>
      <c r="M6245" s="3" t="s">
        <v>452</v>
      </c>
      <c r="N6245" s="3" t="s">
        <v>60</v>
      </c>
      <c r="O6245" s="3"/>
      <c r="P6245" s="3"/>
      <c r="Q6245" s="3"/>
      <c r="R6245" s="3">
        <v>0</v>
      </c>
      <c r="S6245" s="3">
        <v>1</v>
      </c>
      <c r="T6245" s="2">
        <v>14</v>
      </c>
      <c r="U6245" s="3">
        <v>3.4046139276406553E-2</v>
      </c>
      <c r="V6245" s="3">
        <v>0.32083018181716488</v>
      </c>
      <c r="W6245" s="3">
        <v>4.2350321391870199E-2</v>
      </c>
      <c r="X6245" s="3">
        <v>133.81635627724458</v>
      </c>
      <c r="Y6245" s="3">
        <v>0.32083018181716488</v>
      </c>
      <c r="Z6245" s="3">
        <v>4.2350283952346829E-2</v>
      </c>
      <c r="AA6245" s="3">
        <v>133.81635627724458</v>
      </c>
      <c r="AB6245">
        <f t="shared" si="160"/>
        <v>0.32083018181716488</v>
      </c>
      <c r="AC6245">
        <f t="shared" si="161"/>
        <v>4.2350283952346829E-2</v>
      </c>
    </row>
    <row r="6246" spans="1:29" x14ac:dyDescent="0.25">
      <c r="A6246" s="2">
        <v>6245</v>
      </c>
      <c r="B6246" s="3" t="s">
        <v>414</v>
      </c>
      <c r="C6246" s="3" t="s">
        <v>110</v>
      </c>
      <c r="D6246" s="3" t="s">
        <v>445</v>
      </c>
      <c r="E6246" s="3" t="s">
        <v>446</v>
      </c>
      <c r="F6246" s="3">
        <v>0.36</v>
      </c>
      <c r="G6246" s="3">
        <v>0.48</v>
      </c>
      <c r="H6246" s="3" t="s">
        <v>60</v>
      </c>
      <c r="I6246" s="2">
        <v>1430</v>
      </c>
      <c r="J6246" s="3" t="s">
        <v>118</v>
      </c>
      <c r="K6246" s="2">
        <v>1430</v>
      </c>
      <c r="L6246" s="3"/>
      <c r="M6246" s="3" t="s">
        <v>65</v>
      </c>
      <c r="N6246" s="3" t="s">
        <v>60</v>
      </c>
      <c r="O6246" s="3"/>
      <c r="P6246" s="3"/>
      <c r="Q6246" s="3"/>
      <c r="R6246" s="3">
        <v>0</v>
      </c>
      <c r="S6246" s="3">
        <v>1</v>
      </c>
      <c r="T6246" s="2">
        <v>26</v>
      </c>
      <c r="U6246" s="3">
        <v>6.9668894904167389E-2</v>
      </c>
      <c r="V6246" s="3">
        <v>0.64266912807566967</v>
      </c>
      <c r="W6246" s="3">
        <v>8.647835969519399E-2</v>
      </c>
      <c r="X6246" s="3">
        <v>274.97694253728457</v>
      </c>
      <c r="Y6246" s="3">
        <v>0.64266912807566967</v>
      </c>
      <c r="Z6246" s="3">
        <v>8.6478283244568188E-2</v>
      </c>
      <c r="AA6246" s="3">
        <v>274.97694253728457</v>
      </c>
      <c r="AB6246">
        <f t="shared" si="160"/>
        <v>0.64266912807566967</v>
      </c>
      <c r="AC6246">
        <f t="shared" si="161"/>
        <v>8.6478283244568188E-2</v>
      </c>
    </row>
    <row r="6247" spans="1:29" x14ac:dyDescent="0.25">
      <c r="A6247" s="2">
        <v>6246</v>
      </c>
      <c r="B6247" s="3" t="s">
        <v>414</v>
      </c>
      <c r="C6247" s="3" t="s">
        <v>110</v>
      </c>
      <c r="D6247" s="3" t="s">
        <v>445</v>
      </c>
      <c r="E6247" s="3" t="s">
        <v>446</v>
      </c>
      <c r="F6247" s="3">
        <v>0.36</v>
      </c>
      <c r="G6247" s="3">
        <v>0.48</v>
      </c>
      <c r="H6247" s="3" t="s">
        <v>60</v>
      </c>
      <c r="I6247" s="2">
        <v>1430</v>
      </c>
      <c r="J6247" s="3" t="s">
        <v>118</v>
      </c>
      <c r="K6247" s="2">
        <v>1430</v>
      </c>
      <c r="L6247" s="3"/>
      <c r="M6247" s="3" t="s">
        <v>440</v>
      </c>
      <c r="N6247" s="3" t="s">
        <v>60</v>
      </c>
      <c r="O6247" s="3"/>
      <c r="P6247" s="3"/>
      <c r="Q6247" s="3"/>
      <c r="R6247" s="3">
        <v>0</v>
      </c>
      <c r="S6247" s="3">
        <v>1</v>
      </c>
      <c r="T6247" s="2">
        <v>5</v>
      </c>
      <c r="U6247" s="3">
        <v>0.22081988398984384</v>
      </c>
      <c r="V6247" s="3">
        <v>2.591226470229655</v>
      </c>
      <c r="W6247" s="3">
        <v>0.34197237132857883</v>
      </c>
      <c r="X6247" s="3">
        <v>857.50998969080672</v>
      </c>
      <c r="Y6247" s="3">
        <v>2.591226470229655</v>
      </c>
      <c r="Z6247" s="3">
        <v>0.34197206901015076</v>
      </c>
      <c r="AA6247" s="3">
        <v>857.50998969080672</v>
      </c>
      <c r="AB6247">
        <f t="shared" si="160"/>
        <v>2.591226470229655</v>
      </c>
      <c r="AC6247">
        <f t="shared" si="161"/>
        <v>0.34197206901015076</v>
      </c>
    </row>
    <row r="6248" spans="1:29" x14ac:dyDescent="0.25">
      <c r="A6248" s="2">
        <v>6247</v>
      </c>
      <c r="B6248" s="3" t="s">
        <v>414</v>
      </c>
      <c r="C6248" s="3" t="s">
        <v>110</v>
      </c>
      <c r="D6248" s="3" t="s">
        <v>445</v>
      </c>
      <c r="E6248" s="3" t="s">
        <v>446</v>
      </c>
      <c r="F6248" s="3">
        <v>0.36</v>
      </c>
      <c r="G6248" s="3">
        <v>0.48</v>
      </c>
      <c r="H6248" s="3" t="s">
        <v>60</v>
      </c>
      <c r="I6248" s="2">
        <v>1430</v>
      </c>
      <c r="J6248" s="3" t="s">
        <v>118</v>
      </c>
      <c r="K6248" s="2">
        <v>1430</v>
      </c>
      <c r="L6248" s="3"/>
      <c r="M6248" s="3" t="s">
        <v>162</v>
      </c>
      <c r="N6248" s="3" t="s">
        <v>60</v>
      </c>
      <c r="O6248" s="3"/>
      <c r="P6248" s="3"/>
      <c r="Q6248" s="3"/>
      <c r="R6248" s="3">
        <v>0</v>
      </c>
      <c r="S6248" s="3">
        <v>1</v>
      </c>
      <c r="T6248" s="2">
        <v>60</v>
      </c>
      <c r="U6248" s="3">
        <v>1.1922519467429535</v>
      </c>
      <c r="V6248" s="3">
        <v>11.598985076170235</v>
      </c>
      <c r="W6248" s="3">
        <v>1.5831029370047254</v>
      </c>
      <c r="X6248" s="3">
        <v>4534.7715185124862</v>
      </c>
      <c r="Y6248" s="3">
        <v>11.598985076170235</v>
      </c>
      <c r="Z6248" s="3">
        <v>1.5831015374729756</v>
      </c>
      <c r="AA6248" s="3">
        <v>4534.7715185124862</v>
      </c>
      <c r="AB6248">
        <f t="shared" si="160"/>
        <v>11.598985076170235</v>
      </c>
      <c r="AC6248">
        <f t="shared" si="161"/>
        <v>1.5831015374729756</v>
      </c>
    </row>
    <row r="6249" spans="1:29" x14ac:dyDescent="0.25">
      <c r="A6249" s="2">
        <v>6248</v>
      </c>
      <c r="B6249" s="3" t="s">
        <v>414</v>
      </c>
      <c r="C6249" s="3" t="s">
        <v>110</v>
      </c>
      <c r="D6249" s="3" t="s">
        <v>445</v>
      </c>
      <c r="E6249" s="3" t="s">
        <v>446</v>
      </c>
      <c r="F6249" s="3">
        <v>0.36</v>
      </c>
      <c r="G6249" s="3">
        <v>0.48</v>
      </c>
      <c r="H6249" s="3" t="s">
        <v>60</v>
      </c>
      <c r="I6249" s="2">
        <v>1430</v>
      </c>
      <c r="J6249" s="3" t="s">
        <v>118</v>
      </c>
      <c r="K6249" s="2">
        <v>1430</v>
      </c>
      <c r="L6249" s="3"/>
      <c r="M6249" s="3" t="s">
        <v>451</v>
      </c>
      <c r="N6249" s="3" t="s">
        <v>60</v>
      </c>
      <c r="O6249" s="3"/>
      <c r="P6249" s="3"/>
      <c r="Q6249" s="3"/>
      <c r="R6249" s="3">
        <v>0</v>
      </c>
      <c r="S6249" s="3">
        <v>1</v>
      </c>
      <c r="T6249" s="2">
        <v>9</v>
      </c>
      <c r="U6249" s="3">
        <v>2.492780693135889E-2</v>
      </c>
      <c r="V6249" s="3">
        <v>0.17450014061391145</v>
      </c>
      <c r="W6249" s="3">
        <v>2.3369579090592927E-2</v>
      </c>
      <c r="X6249" s="3">
        <v>78.350165598572275</v>
      </c>
      <c r="Y6249" s="3">
        <v>0.17450014061391145</v>
      </c>
      <c r="Z6249" s="3">
        <v>2.3369558430869998E-2</v>
      </c>
      <c r="AA6249" s="3">
        <v>78.350165598572275</v>
      </c>
      <c r="AB6249">
        <f t="shared" si="160"/>
        <v>0.17450014061391145</v>
      </c>
      <c r="AC6249">
        <f t="shared" si="161"/>
        <v>2.3369558430869998E-2</v>
      </c>
    </row>
    <row r="6250" spans="1:29" x14ac:dyDescent="0.25">
      <c r="A6250" s="2">
        <v>6249</v>
      </c>
      <c r="B6250" s="3" t="s">
        <v>414</v>
      </c>
      <c r="C6250" s="3" t="s">
        <v>110</v>
      </c>
      <c r="D6250" s="3" t="s">
        <v>445</v>
      </c>
      <c r="E6250" s="3" t="s">
        <v>446</v>
      </c>
      <c r="F6250" s="3">
        <v>0.36</v>
      </c>
      <c r="G6250" s="3">
        <v>0.48</v>
      </c>
      <c r="H6250" s="3" t="s">
        <v>60</v>
      </c>
      <c r="I6250" s="2">
        <v>1430</v>
      </c>
      <c r="J6250" s="3" t="s">
        <v>118</v>
      </c>
      <c r="K6250" s="2">
        <v>1430</v>
      </c>
      <c r="L6250" s="3"/>
      <c r="M6250" s="3" t="s">
        <v>452</v>
      </c>
      <c r="N6250" s="3" t="s">
        <v>60</v>
      </c>
      <c r="O6250" s="3"/>
      <c r="P6250" s="3"/>
      <c r="Q6250" s="3"/>
      <c r="R6250" s="3">
        <v>0</v>
      </c>
      <c r="S6250" s="3">
        <v>1</v>
      </c>
      <c r="T6250" s="2">
        <v>4</v>
      </c>
      <c r="U6250" s="3">
        <v>1.3359907648994369E-2</v>
      </c>
      <c r="V6250" s="3">
        <v>0.12624779212337206</v>
      </c>
      <c r="W6250" s="3">
        <v>1.7013141588182845E-2</v>
      </c>
      <c r="X6250" s="3">
        <v>53.070923345181384</v>
      </c>
      <c r="Y6250" s="3">
        <v>0.12624779212337206</v>
      </c>
      <c r="Z6250" s="3">
        <v>1.7013126547826791E-2</v>
      </c>
      <c r="AA6250" s="3">
        <v>53.070923345181384</v>
      </c>
      <c r="AB6250">
        <f t="shared" si="160"/>
        <v>0.12624779212337206</v>
      </c>
      <c r="AC6250">
        <f t="shared" si="161"/>
        <v>1.7013126547826791E-2</v>
      </c>
    </row>
    <row r="6251" spans="1:29" x14ac:dyDescent="0.25">
      <c r="A6251" s="2">
        <v>6250</v>
      </c>
      <c r="B6251" s="3" t="s">
        <v>414</v>
      </c>
      <c r="C6251" s="3" t="s">
        <v>110</v>
      </c>
      <c r="D6251" s="3" t="s">
        <v>445</v>
      </c>
      <c r="E6251" s="3" t="s">
        <v>446</v>
      </c>
      <c r="F6251" s="3">
        <v>0.36</v>
      </c>
      <c r="G6251" s="3">
        <v>0.48</v>
      </c>
      <c r="H6251" s="3" t="s">
        <v>60</v>
      </c>
      <c r="I6251" s="2">
        <v>1450</v>
      </c>
      <c r="J6251" s="3" t="s">
        <v>119</v>
      </c>
      <c r="K6251" s="2">
        <v>1450</v>
      </c>
      <c r="L6251" s="3"/>
      <c r="M6251" s="3" t="s">
        <v>65</v>
      </c>
      <c r="N6251" s="3" t="s">
        <v>60</v>
      </c>
      <c r="O6251" s="3"/>
      <c r="P6251" s="3"/>
      <c r="Q6251" s="3"/>
      <c r="R6251" s="3">
        <v>0</v>
      </c>
      <c r="S6251" s="3">
        <v>1</v>
      </c>
      <c r="T6251" s="2">
        <v>3</v>
      </c>
      <c r="U6251" s="3">
        <v>1.1808119465975368E-2</v>
      </c>
      <c r="V6251" s="3">
        <v>0.11086650518540429</v>
      </c>
      <c r="W6251" s="3">
        <v>1.4570493953118414E-2</v>
      </c>
      <c r="X6251" s="3">
        <v>45.156616902419813</v>
      </c>
      <c r="Y6251" s="3">
        <v>0.11086650518540429</v>
      </c>
      <c r="Z6251" s="3">
        <v>1.4570481072168972E-2</v>
      </c>
      <c r="AA6251" s="3">
        <v>45.156616902419813</v>
      </c>
      <c r="AB6251">
        <f t="shared" si="160"/>
        <v>0.11086650518540429</v>
      </c>
      <c r="AC6251">
        <f t="shared" si="161"/>
        <v>1.4570481072168972E-2</v>
      </c>
    </row>
    <row r="6252" spans="1:29" x14ac:dyDescent="0.25">
      <c r="A6252" s="2">
        <v>6251</v>
      </c>
      <c r="B6252" s="3" t="s">
        <v>414</v>
      </c>
      <c r="C6252" s="3" t="s">
        <v>110</v>
      </c>
      <c r="D6252" s="3" t="s">
        <v>445</v>
      </c>
      <c r="E6252" s="3" t="s">
        <v>446</v>
      </c>
      <c r="F6252" s="3">
        <v>0.36</v>
      </c>
      <c r="G6252" s="3">
        <v>0.48</v>
      </c>
      <c r="H6252" s="3" t="s">
        <v>60</v>
      </c>
      <c r="I6252" s="2">
        <v>1450</v>
      </c>
      <c r="J6252" s="3" t="s">
        <v>119</v>
      </c>
      <c r="K6252" s="2">
        <v>1450</v>
      </c>
      <c r="L6252" s="3"/>
      <c r="M6252" s="3" t="s">
        <v>162</v>
      </c>
      <c r="N6252" s="3" t="s">
        <v>60</v>
      </c>
      <c r="O6252" s="3"/>
      <c r="P6252" s="3"/>
      <c r="Q6252" s="3"/>
      <c r="R6252" s="3">
        <v>0</v>
      </c>
      <c r="S6252" s="3">
        <v>1</v>
      </c>
      <c r="T6252" s="2">
        <v>2</v>
      </c>
      <c r="U6252" s="3">
        <v>5.2534408033158798E-3</v>
      </c>
      <c r="V6252" s="3">
        <v>5.6456794727856127E-2</v>
      </c>
      <c r="W6252" s="3">
        <v>7.4243752565353056E-3</v>
      </c>
      <c r="X6252" s="3">
        <v>20.850955490524939</v>
      </c>
      <c r="Y6252" s="3">
        <v>5.6456794727856127E-2</v>
      </c>
      <c r="Z6252" s="3">
        <v>7.4243686930651103E-3</v>
      </c>
      <c r="AA6252" s="3">
        <v>20.850955490524939</v>
      </c>
      <c r="AB6252">
        <f t="shared" si="160"/>
        <v>5.6456794727856127E-2</v>
      </c>
      <c r="AC6252">
        <f t="shared" si="161"/>
        <v>7.4243686930651103E-3</v>
      </c>
    </row>
    <row r="6253" spans="1:29" x14ac:dyDescent="0.25">
      <c r="A6253" s="2">
        <v>6252</v>
      </c>
      <c r="B6253" s="3" t="s">
        <v>414</v>
      </c>
      <c r="C6253" s="3" t="s">
        <v>110</v>
      </c>
      <c r="D6253" s="3" t="s">
        <v>445</v>
      </c>
      <c r="E6253" s="3" t="s">
        <v>446</v>
      </c>
      <c r="F6253" s="3">
        <v>0.36</v>
      </c>
      <c r="G6253" s="3">
        <v>0.48</v>
      </c>
      <c r="H6253" s="3" t="s">
        <v>60</v>
      </c>
      <c r="I6253" s="2">
        <v>1450</v>
      </c>
      <c r="J6253" s="3" t="s">
        <v>119</v>
      </c>
      <c r="K6253" s="2">
        <v>1450</v>
      </c>
      <c r="L6253" s="3"/>
      <c r="M6253" s="3" t="s">
        <v>451</v>
      </c>
      <c r="N6253" s="3" t="s">
        <v>60</v>
      </c>
      <c r="O6253" s="3"/>
      <c r="P6253" s="3"/>
      <c r="Q6253" s="3"/>
      <c r="R6253" s="3">
        <v>0</v>
      </c>
      <c r="S6253" s="3">
        <v>1</v>
      </c>
      <c r="T6253" s="2">
        <v>2</v>
      </c>
      <c r="U6253" s="3">
        <v>4.1297683806112359E-3</v>
      </c>
      <c r="V6253" s="3">
        <v>3.6422301417858259E-2</v>
      </c>
      <c r="W6253" s="3">
        <v>4.7660861707103288E-3</v>
      </c>
      <c r="X6253" s="3">
        <v>15.288671369726476</v>
      </c>
      <c r="Y6253" s="3">
        <v>3.6422301417858259E-2</v>
      </c>
      <c r="Z6253" s="3">
        <v>4.7660819572831305E-3</v>
      </c>
      <c r="AA6253" s="3">
        <v>15.288671369726476</v>
      </c>
      <c r="AB6253">
        <f t="shared" si="160"/>
        <v>3.6422301417858259E-2</v>
      </c>
      <c r="AC6253">
        <f t="shared" si="161"/>
        <v>4.7660819572831305E-3</v>
      </c>
    </row>
    <row r="6254" spans="1:29" x14ac:dyDescent="0.25">
      <c r="A6254" s="2">
        <v>6253</v>
      </c>
      <c r="B6254" s="3" t="s">
        <v>414</v>
      </c>
      <c r="C6254" s="3" t="s">
        <v>110</v>
      </c>
      <c r="D6254" s="3" t="s">
        <v>445</v>
      </c>
      <c r="E6254" s="3" t="s">
        <v>446</v>
      </c>
      <c r="F6254" s="3">
        <v>0.36</v>
      </c>
      <c r="G6254" s="3">
        <v>0.48</v>
      </c>
      <c r="H6254" s="3" t="s">
        <v>60</v>
      </c>
      <c r="I6254" s="2">
        <v>1480</v>
      </c>
      <c r="J6254" s="3" t="s">
        <v>199</v>
      </c>
      <c r="K6254" s="2">
        <v>1480</v>
      </c>
      <c r="L6254" s="3"/>
      <c r="M6254" s="3" t="s">
        <v>65</v>
      </c>
      <c r="N6254" s="3" t="s">
        <v>60</v>
      </c>
      <c r="O6254" s="3"/>
      <c r="P6254" s="3"/>
      <c r="Q6254" s="3"/>
      <c r="R6254" s="3">
        <v>0</v>
      </c>
      <c r="S6254" s="3">
        <v>1</v>
      </c>
      <c r="T6254" s="2">
        <v>20</v>
      </c>
      <c r="U6254" s="3">
        <v>0.57415300660128876</v>
      </c>
      <c r="V6254" s="3">
        <v>4.7270050315090861</v>
      </c>
      <c r="W6254" s="3">
        <v>0.64051470506613339</v>
      </c>
      <c r="X6254" s="3">
        <v>2167.798334083865</v>
      </c>
      <c r="Y6254" s="3">
        <v>4.7270050315090861</v>
      </c>
      <c r="Z6254" s="3">
        <v>0.64051413882331532</v>
      </c>
      <c r="AA6254" s="3">
        <v>2167.798334083865</v>
      </c>
      <c r="AB6254">
        <f t="shared" si="160"/>
        <v>4.7270050315090861</v>
      </c>
      <c r="AC6254">
        <f t="shared" si="161"/>
        <v>0.64051413882331532</v>
      </c>
    </row>
    <row r="6255" spans="1:29" x14ac:dyDescent="0.25">
      <c r="A6255" s="2">
        <v>6254</v>
      </c>
      <c r="B6255" s="3" t="s">
        <v>414</v>
      </c>
      <c r="C6255" s="3" t="s">
        <v>110</v>
      </c>
      <c r="D6255" s="3" t="s">
        <v>445</v>
      </c>
      <c r="E6255" s="3" t="s">
        <v>446</v>
      </c>
      <c r="F6255" s="3">
        <v>0.36</v>
      </c>
      <c r="G6255" s="3">
        <v>0.48</v>
      </c>
      <c r="H6255" s="3" t="s">
        <v>60</v>
      </c>
      <c r="I6255" s="2">
        <v>1490</v>
      </c>
      <c r="J6255" s="3" t="s">
        <v>147</v>
      </c>
      <c r="K6255" s="2">
        <v>1490</v>
      </c>
      <c r="L6255" s="3"/>
      <c r="M6255" s="3" t="s">
        <v>65</v>
      </c>
      <c r="N6255" s="3" t="s">
        <v>60</v>
      </c>
      <c r="O6255" s="3"/>
      <c r="P6255" s="3"/>
      <c r="Q6255" s="3"/>
      <c r="R6255" s="3">
        <v>0</v>
      </c>
      <c r="S6255" s="3">
        <v>1</v>
      </c>
      <c r="T6255" s="2">
        <v>6</v>
      </c>
      <c r="U6255" s="3">
        <v>9.2801277984441807E-2</v>
      </c>
      <c r="V6255" s="3">
        <v>0.84652912612858677</v>
      </c>
      <c r="W6255" s="3">
        <v>0.11182927530383216</v>
      </c>
      <c r="X6255" s="3">
        <v>363.92152906890158</v>
      </c>
      <c r="Y6255" s="3">
        <v>0.84652912612858677</v>
      </c>
      <c r="Z6255" s="3">
        <v>0.11182917644189605</v>
      </c>
      <c r="AA6255" s="3">
        <v>363.92152906890158</v>
      </c>
      <c r="AB6255">
        <f t="shared" si="160"/>
        <v>0.84652912612858677</v>
      </c>
      <c r="AC6255">
        <f t="shared" si="161"/>
        <v>0.11182917644189605</v>
      </c>
    </row>
    <row r="6256" spans="1:29" x14ac:dyDescent="0.25">
      <c r="A6256" s="2">
        <v>6255</v>
      </c>
      <c r="B6256" s="3" t="s">
        <v>414</v>
      </c>
      <c r="C6256" s="3" t="s">
        <v>110</v>
      </c>
      <c r="D6256" s="3" t="s">
        <v>445</v>
      </c>
      <c r="E6256" s="3" t="s">
        <v>446</v>
      </c>
      <c r="F6256" s="3">
        <v>0.36</v>
      </c>
      <c r="G6256" s="3">
        <v>0.48</v>
      </c>
      <c r="H6256" s="3" t="s">
        <v>60</v>
      </c>
      <c r="I6256" s="2">
        <v>1510</v>
      </c>
      <c r="J6256" s="3" t="s">
        <v>152</v>
      </c>
      <c r="K6256" s="2">
        <v>1510</v>
      </c>
      <c r="L6256" s="3"/>
      <c r="M6256" s="3" t="s">
        <v>65</v>
      </c>
      <c r="N6256" s="3" t="s">
        <v>60</v>
      </c>
      <c r="O6256" s="3"/>
      <c r="P6256" s="3"/>
      <c r="Q6256" s="3"/>
      <c r="R6256" s="3">
        <v>0</v>
      </c>
      <c r="S6256" s="3">
        <v>1</v>
      </c>
      <c r="T6256" s="2">
        <v>19</v>
      </c>
      <c r="U6256" s="3">
        <v>1.1497908601045828</v>
      </c>
      <c r="V6256" s="3">
        <v>9.8785192618634596</v>
      </c>
      <c r="W6256" s="3">
        <v>1.3583815182884926</v>
      </c>
      <c r="X6256" s="3">
        <v>4434.1836266700775</v>
      </c>
      <c r="Y6256" s="3">
        <v>9.8785192618634596</v>
      </c>
      <c r="Z6256" s="3">
        <v>1.3583803174202354</v>
      </c>
      <c r="AA6256" s="3">
        <v>4434.1836266700775</v>
      </c>
      <c r="AB6256">
        <f t="shared" si="160"/>
        <v>9.8785192618634596</v>
      </c>
      <c r="AC6256">
        <f t="shared" si="161"/>
        <v>1.3583803174202354</v>
      </c>
    </row>
    <row r="6257" spans="1:29" x14ac:dyDescent="0.25">
      <c r="A6257" s="2">
        <v>6256</v>
      </c>
      <c r="B6257" s="3" t="s">
        <v>414</v>
      </c>
      <c r="C6257" s="3" t="s">
        <v>110</v>
      </c>
      <c r="D6257" s="3" t="s">
        <v>445</v>
      </c>
      <c r="E6257" s="3" t="s">
        <v>446</v>
      </c>
      <c r="F6257" s="3">
        <v>0.36</v>
      </c>
      <c r="G6257" s="3">
        <v>0.48</v>
      </c>
      <c r="H6257" s="3" t="s">
        <v>60</v>
      </c>
      <c r="I6257" s="2">
        <v>1510</v>
      </c>
      <c r="J6257" s="3" t="s">
        <v>152</v>
      </c>
      <c r="K6257" s="2">
        <v>1510</v>
      </c>
      <c r="L6257" s="3"/>
      <c r="M6257" s="3" t="s">
        <v>162</v>
      </c>
      <c r="N6257" s="3" t="s">
        <v>60</v>
      </c>
      <c r="O6257" s="3"/>
      <c r="P6257" s="3"/>
      <c r="Q6257" s="3"/>
      <c r="R6257" s="3">
        <v>0</v>
      </c>
      <c r="S6257" s="3">
        <v>1</v>
      </c>
      <c r="T6257" s="2">
        <v>2</v>
      </c>
      <c r="U6257" s="3">
        <v>2.6519802122298365E-3</v>
      </c>
      <c r="V6257" s="3">
        <v>3.0648271940014085E-2</v>
      </c>
      <c r="W6257" s="3">
        <v>4.0671325661106742E-3</v>
      </c>
      <c r="X6257" s="3">
        <v>10.46531991524961</v>
      </c>
      <c r="Y6257" s="3">
        <v>3.0648271940014085E-2</v>
      </c>
      <c r="Z6257" s="3">
        <v>4.067128970588833E-3</v>
      </c>
      <c r="AA6257" s="3">
        <v>10.46531991524961</v>
      </c>
      <c r="AB6257">
        <f t="shared" si="160"/>
        <v>3.0648271940014085E-2</v>
      </c>
      <c r="AC6257">
        <f t="shared" si="161"/>
        <v>4.067128970588833E-3</v>
      </c>
    </row>
    <row r="6258" spans="1:29" x14ac:dyDescent="0.25">
      <c r="A6258" s="2">
        <v>6257</v>
      </c>
      <c r="B6258" s="3" t="s">
        <v>414</v>
      </c>
      <c r="C6258" s="3" t="s">
        <v>110</v>
      </c>
      <c r="D6258" s="3" t="s">
        <v>445</v>
      </c>
      <c r="E6258" s="3" t="s">
        <v>446</v>
      </c>
      <c r="F6258" s="3">
        <v>0.36</v>
      </c>
      <c r="G6258" s="3">
        <v>0.48</v>
      </c>
      <c r="H6258" s="3" t="s">
        <v>60</v>
      </c>
      <c r="I6258" s="2">
        <v>1510</v>
      </c>
      <c r="J6258" s="3" t="s">
        <v>152</v>
      </c>
      <c r="K6258" s="2">
        <v>1510</v>
      </c>
      <c r="L6258" s="3"/>
      <c r="M6258" s="3" t="s">
        <v>452</v>
      </c>
      <c r="N6258" s="3" t="s">
        <v>60</v>
      </c>
      <c r="O6258" s="3"/>
      <c r="P6258" s="3"/>
      <c r="Q6258" s="3"/>
      <c r="R6258" s="3">
        <v>0</v>
      </c>
      <c r="S6258" s="3">
        <v>1</v>
      </c>
      <c r="T6258" s="2">
        <v>8</v>
      </c>
      <c r="U6258" s="3">
        <v>3.3286041513663815E-2</v>
      </c>
      <c r="V6258" s="3">
        <v>0.31485876326559653</v>
      </c>
      <c r="W6258" s="3">
        <v>4.2330952808052054E-2</v>
      </c>
      <c r="X6258" s="3">
        <v>130.34098123563908</v>
      </c>
      <c r="Y6258" s="3">
        <v>0.31485876326559653</v>
      </c>
      <c r="Z6258" s="3">
        <v>4.233091538565132E-2</v>
      </c>
      <c r="AA6258" s="3">
        <v>130.34098123563908</v>
      </c>
      <c r="AB6258">
        <f t="shared" si="160"/>
        <v>0.31485876326559653</v>
      </c>
      <c r="AC6258">
        <f t="shared" si="161"/>
        <v>4.233091538565132E-2</v>
      </c>
    </row>
    <row r="6259" spans="1:29" x14ac:dyDescent="0.25">
      <c r="A6259" s="2">
        <v>6258</v>
      </c>
      <c r="B6259" s="3" t="s">
        <v>414</v>
      </c>
      <c r="C6259" s="3" t="s">
        <v>110</v>
      </c>
      <c r="D6259" s="3" t="s">
        <v>445</v>
      </c>
      <c r="E6259" s="3" t="s">
        <v>446</v>
      </c>
      <c r="F6259" s="3">
        <v>0.36</v>
      </c>
      <c r="G6259" s="3">
        <v>0.48</v>
      </c>
      <c r="H6259" s="3" t="s">
        <v>60</v>
      </c>
      <c r="I6259" s="2">
        <v>1540</v>
      </c>
      <c r="J6259" s="3" t="s">
        <v>449</v>
      </c>
      <c r="K6259" s="2">
        <v>1540</v>
      </c>
      <c r="L6259" s="3"/>
      <c r="M6259" s="3" t="s">
        <v>65</v>
      </c>
      <c r="N6259" s="3" t="s">
        <v>60</v>
      </c>
      <c r="O6259" s="3"/>
      <c r="P6259" s="3"/>
      <c r="Q6259" s="3"/>
      <c r="R6259" s="3">
        <v>0</v>
      </c>
      <c r="S6259" s="3">
        <v>1</v>
      </c>
      <c r="T6259" s="2">
        <v>6</v>
      </c>
      <c r="U6259" s="3">
        <v>0.28337406942189242</v>
      </c>
      <c r="V6259" s="3">
        <v>2.3621833589046362</v>
      </c>
      <c r="W6259" s="3">
        <v>0.32172209308680644</v>
      </c>
      <c r="X6259" s="3">
        <v>1101.0742717652015</v>
      </c>
      <c r="Y6259" s="3">
        <v>2.3621833589046362</v>
      </c>
      <c r="Z6259" s="3">
        <v>0.32172180867050265</v>
      </c>
      <c r="AA6259" s="3">
        <v>1101.0742717652015</v>
      </c>
      <c r="AB6259">
        <f t="shared" si="160"/>
        <v>2.3621833589046362</v>
      </c>
      <c r="AC6259">
        <f t="shared" si="161"/>
        <v>0.32172180867050265</v>
      </c>
    </row>
    <row r="6260" spans="1:29" x14ac:dyDescent="0.25">
      <c r="A6260" s="2">
        <v>6259</v>
      </c>
      <c r="B6260" s="3" t="s">
        <v>414</v>
      </c>
      <c r="C6260" s="3" t="s">
        <v>110</v>
      </c>
      <c r="D6260" s="3" t="s">
        <v>445</v>
      </c>
      <c r="E6260" s="3" t="s">
        <v>446</v>
      </c>
      <c r="F6260" s="3">
        <v>0.36</v>
      </c>
      <c r="G6260" s="3">
        <v>0.48</v>
      </c>
      <c r="H6260" s="3" t="s">
        <v>60</v>
      </c>
      <c r="I6260" s="2">
        <v>1550</v>
      </c>
      <c r="J6260" s="3" t="s">
        <v>120</v>
      </c>
      <c r="K6260" s="2">
        <v>1550</v>
      </c>
      <c r="L6260" s="3"/>
      <c r="M6260" s="3" t="s">
        <v>162</v>
      </c>
      <c r="N6260" s="3" t="s">
        <v>60</v>
      </c>
      <c r="O6260" s="3"/>
      <c r="P6260" s="3"/>
      <c r="Q6260" s="3"/>
      <c r="R6260" s="3">
        <v>0</v>
      </c>
      <c r="S6260" s="3">
        <v>1</v>
      </c>
      <c r="T6260" s="2">
        <v>16</v>
      </c>
      <c r="U6260" s="3">
        <v>0.30247763638903513</v>
      </c>
      <c r="V6260" s="3">
        <v>2.4515687844483609</v>
      </c>
      <c r="W6260" s="3">
        <v>0.3352246871438429</v>
      </c>
      <c r="X6260" s="3">
        <v>1143.0055668752104</v>
      </c>
      <c r="Y6260" s="3">
        <v>2.4515687844483609</v>
      </c>
      <c r="Z6260" s="3">
        <v>0.33522439079066069</v>
      </c>
      <c r="AA6260" s="3">
        <v>1143.0055668752104</v>
      </c>
      <c r="AB6260">
        <f t="shared" si="160"/>
        <v>2.4515687844483609</v>
      </c>
      <c r="AC6260">
        <f t="shared" si="161"/>
        <v>0.33522439079066069</v>
      </c>
    </row>
    <row r="6261" spans="1:29" x14ac:dyDescent="0.25">
      <c r="A6261" s="2">
        <v>6260</v>
      </c>
      <c r="B6261" s="3" t="s">
        <v>414</v>
      </c>
      <c r="C6261" s="3" t="s">
        <v>110</v>
      </c>
      <c r="D6261" s="3" t="s">
        <v>445</v>
      </c>
      <c r="E6261" s="3" t="s">
        <v>446</v>
      </c>
      <c r="F6261" s="3">
        <v>0.36</v>
      </c>
      <c r="G6261" s="3">
        <v>0.48</v>
      </c>
      <c r="H6261" s="3" t="s">
        <v>60</v>
      </c>
      <c r="I6261" s="2">
        <v>1550</v>
      </c>
      <c r="J6261" s="3" t="s">
        <v>120</v>
      </c>
      <c r="K6261" s="2">
        <v>1550</v>
      </c>
      <c r="L6261" s="3"/>
      <c r="M6261" s="3" t="s">
        <v>452</v>
      </c>
      <c r="N6261" s="3" t="s">
        <v>60</v>
      </c>
      <c r="O6261" s="3"/>
      <c r="P6261" s="3"/>
      <c r="Q6261" s="3"/>
      <c r="R6261" s="3">
        <v>0</v>
      </c>
      <c r="S6261" s="3">
        <v>1</v>
      </c>
      <c r="T6261" s="2">
        <v>4</v>
      </c>
      <c r="U6261" s="3">
        <v>6.7671358735886866E-2</v>
      </c>
      <c r="V6261" s="3">
        <v>0.58438317524605043</v>
      </c>
      <c r="W6261" s="3">
        <v>7.8794850546869008E-2</v>
      </c>
      <c r="X6261" s="3">
        <v>265.72189240368527</v>
      </c>
      <c r="Y6261" s="3">
        <v>0.58438317524605043</v>
      </c>
      <c r="Z6261" s="3">
        <v>7.8794780888799071E-2</v>
      </c>
      <c r="AA6261" s="3">
        <v>265.72189240368527</v>
      </c>
      <c r="AB6261">
        <f t="shared" si="160"/>
        <v>0.58438317524605043</v>
      </c>
      <c r="AC6261">
        <f t="shared" si="161"/>
        <v>7.8794780888799071E-2</v>
      </c>
    </row>
    <row r="6262" spans="1:29" x14ac:dyDescent="0.25">
      <c r="A6262" s="2">
        <v>6261</v>
      </c>
      <c r="B6262" s="3" t="s">
        <v>414</v>
      </c>
      <c r="C6262" s="3" t="s">
        <v>110</v>
      </c>
      <c r="D6262" s="3" t="s">
        <v>445</v>
      </c>
      <c r="E6262" s="3" t="s">
        <v>446</v>
      </c>
      <c r="F6262" s="3">
        <v>0.36</v>
      </c>
      <c r="G6262" s="3">
        <v>0.48</v>
      </c>
      <c r="H6262" s="3" t="s">
        <v>60</v>
      </c>
      <c r="I6262" s="2">
        <v>1700</v>
      </c>
      <c r="J6262" s="3" t="s">
        <v>121</v>
      </c>
      <c r="K6262" s="2">
        <v>1700</v>
      </c>
      <c r="L6262" s="3"/>
      <c r="M6262" s="3" t="s">
        <v>65</v>
      </c>
      <c r="N6262" s="3" t="s">
        <v>60</v>
      </c>
      <c r="O6262" s="3"/>
      <c r="P6262" s="3"/>
      <c r="Q6262" s="3"/>
      <c r="R6262" s="3">
        <v>0</v>
      </c>
      <c r="S6262" s="3">
        <v>1</v>
      </c>
      <c r="T6262" s="2">
        <v>12</v>
      </c>
      <c r="U6262" s="3">
        <v>0.7727382421689496</v>
      </c>
      <c r="V6262" s="3">
        <v>6.5732822026109687</v>
      </c>
      <c r="W6262" s="3">
        <v>0.87431721983685151</v>
      </c>
      <c r="X6262" s="3">
        <v>2986.3047499127802</v>
      </c>
      <c r="Y6262" s="3">
        <v>6.5732822026109687</v>
      </c>
      <c r="Z6262" s="3">
        <v>0.87431644690245569</v>
      </c>
      <c r="AA6262" s="3">
        <v>2986.3047499127802</v>
      </c>
      <c r="AB6262">
        <f t="shared" si="160"/>
        <v>6.5732822026109687</v>
      </c>
      <c r="AC6262">
        <f t="shared" si="161"/>
        <v>0.87431644690245569</v>
      </c>
    </row>
    <row r="6263" spans="1:29" x14ac:dyDescent="0.25">
      <c r="A6263" s="2">
        <v>6262</v>
      </c>
      <c r="B6263" s="3" t="s">
        <v>414</v>
      </c>
      <c r="C6263" s="3" t="s">
        <v>110</v>
      </c>
      <c r="D6263" s="3" t="s">
        <v>445</v>
      </c>
      <c r="E6263" s="3" t="s">
        <v>446</v>
      </c>
      <c r="F6263" s="3">
        <v>0.36</v>
      </c>
      <c r="G6263" s="3">
        <v>0.48</v>
      </c>
      <c r="H6263" s="3" t="s">
        <v>60</v>
      </c>
      <c r="I6263" s="2">
        <v>1700</v>
      </c>
      <c r="J6263" s="3" t="s">
        <v>121</v>
      </c>
      <c r="K6263" s="2">
        <v>1700</v>
      </c>
      <c r="L6263" s="3"/>
      <c r="M6263" s="3" t="s">
        <v>162</v>
      </c>
      <c r="N6263" s="3" t="s">
        <v>60</v>
      </c>
      <c r="O6263" s="3"/>
      <c r="P6263" s="3"/>
      <c r="Q6263" s="3"/>
      <c r="R6263" s="3">
        <v>0</v>
      </c>
      <c r="S6263" s="3">
        <v>1</v>
      </c>
      <c r="T6263" s="2">
        <v>22</v>
      </c>
      <c r="U6263" s="3">
        <v>1.4488268756382994</v>
      </c>
      <c r="V6263" s="3">
        <v>12.523366732302943</v>
      </c>
      <c r="W6263" s="3">
        <v>1.7019107779982448</v>
      </c>
      <c r="X6263" s="3">
        <v>5518.6263179505158</v>
      </c>
      <c r="Y6263" s="3">
        <v>12.523366732302943</v>
      </c>
      <c r="Z6263" s="3">
        <v>1.7019092734351977</v>
      </c>
      <c r="AA6263" s="3">
        <v>5518.6263179505158</v>
      </c>
      <c r="AB6263">
        <f t="shared" si="160"/>
        <v>12.523366732302943</v>
      </c>
      <c r="AC6263">
        <f t="shared" si="161"/>
        <v>1.7019092734351977</v>
      </c>
    </row>
    <row r="6264" spans="1:29" x14ac:dyDescent="0.25">
      <c r="A6264" s="2">
        <v>6263</v>
      </c>
      <c r="B6264" s="3" t="s">
        <v>414</v>
      </c>
      <c r="C6264" s="3" t="s">
        <v>110</v>
      </c>
      <c r="D6264" s="3" t="s">
        <v>445</v>
      </c>
      <c r="E6264" s="3" t="s">
        <v>446</v>
      </c>
      <c r="F6264" s="3">
        <v>0.36</v>
      </c>
      <c r="G6264" s="3">
        <v>0.48</v>
      </c>
      <c r="H6264" s="3" t="s">
        <v>60</v>
      </c>
      <c r="I6264" s="2">
        <v>1710</v>
      </c>
      <c r="J6264" s="3" t="s">
        <v>122</v>
      </c>
      <c r="K6264" s="2">
        <v>1710</v>
      </c>
      <c r="L6264" s="3"/>
      <c r="M6264" s="3" t="s">
        <v>162</v>
      </c>
      <c r="N6264" s="3" t="s">
        <v>60</v>
      </c>
      <c r="O6264" s="3"/>
      <c r="P6264" s="3"/>
      <c r="Q6264" s="3"/>
      <c r="R6264" s="3">
        <v>0</v>
      </c>
      <c r="S6264" s="3">
        <v>1</v>
      </c>
      <c r="T6264" s="2">
        <v>8</v>
      </c>
      <c r="U6264" s="3">
        <v>2.4903685228802569E-2</v>
      </c>
      <c r="V6264" s="3">
        <v>0.20066635866293725</v>
      </c>
      <c r="W6264" s="3">
        <v>2.6847152466617334E-2</v>
      </c>
      <c r="X6264" s="3">
        <v>93.849429938860155</v>
      </c>
      <c r="Y6264" s="3">
        <v>0.20066635866293725</v>
      </c>
      <c r="Z6264" s="3">
        <v>2.6847128732568535E-2</v>
      </c>
      <c r="AA6264" s="3">
        <v>93.849429938860155</v>
      </c>
      <c r="AB6264">
        <f t="shared" si="160"/>
        <v>0.20066635866293725</v>
      </c>
      <c r="AC6264">
        <f t="shared" si="161"/>
        <v>2.6847128732568535E-2</v>
      </c>
    </row>
    <row r="6265" spans="1:29" x14ac:dyDescent="0.25">
      <c r="A6265" s="2">
        <v>6264</v>
      </c>
      <c r="B6265" s="3" t="s">
        <v>414</v>
      </c>
      <c r="C6265" s="3" t="s">
        <v>110</v>
      </c>
      <c r="D6265" s="3" t="s">
        <v>445</v>
      </c>
      <c r="E6265" s="3" t="s">
        <v>446</v>
      </c>
      <c r="F6265" s="3">
        <v>0.36</v>
      </c>
      <c r="G6265" s="3">
        <v>0.48</v>
      </c>
      <c r="H6265" s="3" t="s">
        <v>60</v>
      </c>
      <c r="I6265" s="2">
        <v>1720</v>
      </c>
      <c r="J6265" s="3" t="s">
        <v>123</v>
      </c>
      <c r="K6265" s="2">
        <v>1720</v>
      </c>
      <c r="L6265" s="3"/>
      <c r="M6265" s="3" t="s">
        <v>65</v>
      </c>
      <c r="N6265" s="3" t="s">
        <v>60</v>
      </c>
      <c r="O6265" s="3"/>
      <c r="P6265" s="3"/>
      <c r="Q6265" s="3"/>
      <c r="R6265" s="3">
        <v>0</v>
      </c>
      <c r="S6265" s="3">
        <v>1</v>
      </c>
      <c r="T6265" s="2">
        <v>4</v>
      </c>
      <c r="U6265" s="3">
        <v>1.1405680498814404E-2</v>
      </c>
      <c r="V6265" s="3">
        <v>0.10748335485327395</v>
      </c>
      <c r="W6265" s="3">
        <v>1.4181775487728584E-2</v>
      </c>
      <c r="X6265" s="3">
        <v>44.269481556183756</v>
      </c>
      <c r="Y6265" s="3">
        <v>0.10748335485327395</v>
      </c>
      <c r="Z6265" s="3">
        <v>1.4181762950423154E-2</v>
      </c>
      <c r="AA6265" s="3">
        <v>44.269481556183756</v>
      </c>
      <c r="AB6265">
        <f t="shared" si="160"/>
        <v>0.10748335485327395</v>
      </c>
      <c r="AC6265">
        <f t="shared" si="161"/>
        <v>1.4181762950423154E-2</v>
      </c>
    </row>
    <row r="6266" spans="1:29" x14ac:dyDescent="0.25">
      <c r="A6266" s="2">
        <v>6265</v>
      </c>
      <c r="B6266" s="3" t="s">
        <v>414</v>
      </c>
      <c r="C6266" s="3" t="s">
        <v>110</v>
      </c>
      <c r="D6266" s="3" t="s">
        <v>445</v>
      </c>
      <c r="E6266" s="3" t="s">
        <v>446</v>
      </c>
      <c r="F6266" s="3">
        <v>0.36</v>
      </c>
      <c r="G6266" s="3">
        <v>0.48</v>
      </c>
      <c r="H6266" s="3" t="s">
        <v>60</v>
      </c>
      <c r="I6266" s="2">
        <v>1720</v>
      </c>
      <c r="J6266" s="3" t="s">
        <v>123</v>
      </c>
      <c r="K6266" s="2">
        <v>1720</v>
      </c>
      <c r="L6266" s="3"/>
      <c r="M6266" s="3" t="s">
        <v>249</v>
      </c>
      <c r="N6266" s="3" t="s">
        <v>60</v>
      </c>
      <c r="O6266" s="3"/>
      <c r="P6266" s="3"/>
      <c r="Q6266" s="3"/>
      <c r="R6266" s="3">
        <v>0</v>
      </c>
      <c r="S6266" s="3">
        <v>1</v>
      </c>
      <c r="T6266" s="2">
        <v>2</v>
      </c>
      <c r="U6266" s="3">
        <v>7.533081664800826E-3</v>
      </c>
      <c r="V6266" s="3">
        <v>6.343969520210313E-2</v>
      </c>
      <c r="W6266" s="3">
        <v>8.4986541633703741E-3</v>
      </c>
      <c r="X6266" s="3">
        <v>29.242222719876771</v>
      </c>
      <c r="Y6266" s="3">
        <v>6.343969520210313E-2</v>
      </c>
      <c r="Z6266" s="3">
        <v>8.4986466501909552E-3</v>
      </c>
      <c r="AA6266" s="3">
        <v>29.242222719876771</v>
      </c>
      <c r="AB6266">
        <f t="shared" si="160"/>
        <v>6.343969520210313E-2</v>
      </c>
      <c r="AC6266">
        <f t="shared" si="161"/>
        <v>8.4986466501909552E-3</v>
      </c>
    </row>
    <row r="6267" spans="1:29" x14ac:dyDescent="0.25">
      <c r="A6267" s="2">
        <v>6266</v>
      </c>
      <c r="B6267" s="3" t="s">
        <v>414</v>
      </c>
      <c r="C6267" s="3" t="s">
        <v>110</v>
      </c>
      <c r="D6267" s="3" t="s">
        <v>445</v>
      </c>
      <c r="E6267" s="3" t="s">
        <v>446</v>
      </c>
      <c r="F6267" s="3">
        <v>0.36</v>
      </c>
      <c r="G6267" s="3">
        <v>0.48</v>
      </c>
      <c r="H6267" s="3" t="s">
        <v>60</v>
      </c>
      <c r="I6267" s="2">
        <v>1720</v>
      </c>
      <c r="J6267" s="3" t="s">
        <v>123</v>
      </c>
      <c r="K6267" s="2">
        <v>1720</v>
      </c>
      <c r="L6267" s="3"/>
      <c r="M6267" s="3" t="s">
        <v>162</v>
      </c>
      <c r="N6267" s="3" t="s">
        <v>60</v>
      </c>
      <c r="O6267" s="3"/>
      <c r="P6267" s="3"/>
      <c r="Q6267" s="3"/>
      <c r="R6267" s="3">
        <v>0</v>
      </c>
      <c r="S6267" s="3">
        <v>1</v>
      </c>
      <c r="T6267" s="2">
        <v>1</v>
      </c>
      <c r="U6267" s="3">
        <v>3.6623721479581602E-3</v>
      </c>
      <c r="V6267" s="3">
        <v>3.5082939337508924E-2</v>
      </c>
      <c r="W6267" s="3">
        <v>4.7196097309498124E-3</v>
      </c>
      <c r="X6267" s="3">
        <v>14.45388921262923</v>
      </c>
      <c r="Y6267" s="3">
        <v>3.5082939337508924E-2</v>
      </c>
      <c r="Z6267" s="3">
        <v>4.7196055586098198E-3</v>
      </c>
      <c r="AA6267" s="3">
        <v>14.45388921262923</v>
      </c>
      <c r="AB6267">
        <f t="shared" si="160"/>
        <v>3.5082939337508924E-2</v>
      </c>
      <c r="AC6267">
        <f t="shared" si="161"/>
        <v>4.7196055586098198E-3</v>
      </c>
    </row>
    <row r="6268" spans="1:29" x14ac:dyDescent="0.25">
      <c r="A6268" s="2">
        <v>6267</v>
      </c>
      <c r="B6268" s="3" t="s">
        <v>414</v>
      </c>
      <c r="C6268" s="3" t="s">
        <v>110</v>
      </c>
      <c r="D6268" s="3" t="s">
        <v>445</v>
      </c>
      <c r="E6268" s="3" t="s">
        <v>446</v>
      </c>
      <c r="F6268" s="3">
        <v>0.36</v>
      </c>
      <c r="G6268" s="3">
        <v>0.48</v>
      </c>
      <c r="H6268" s="3" t="s">
        <v>60</v>
      </c>
      <c r="I6268" s="2">
        <v>1740</v>
      </c>
      <c r="J6268" s="3" t="s">
        <v>124</v>
      </c>
      <c r="K6268" s="2">
        <v>1740</v>
      </c>
      <c r="L6268" s="3"/>
      <c r="M6268" s="3" t="s">
        <v>162</v>
      </c>
      <c r="N6268" s="3" t="s">
        <v>60</v>
      </c>
      <c r="O6268" s="3"/>
      <c r="P6268" s="3"/>
      <c r="Q6268" s="3"/>
      <c r="R6268" s="3">
        <v>0</v>
      </c>
      <c r="S6268" s="3">
        <v>1</v>
      </c>
      <c r="T6268" s="2">
        <v>26</v>
      </c>
      <c r="U6268" s="3">
        <v>0.85096589769143272</v>
      </c>
      <c r="V6268" s="3">
        <v>6.9801710004725139</v>
      </c>
      <c r="W6268" s="3">
        <v>0.94951916101043365</v>
      </c>
      <c r="X6268" s="3">
        <v>3262.668581542951</v>
      </c>
      <c r="Y6268" s="3">
        <v>6.9801710004725139</v>
      </c>
      <c r="Z6268" s="3">
        <v>0.94951832159425542</v>
      </c>
      <c r="AA6268" s="3">
        <v>3262.668581542951</v>
      </c>
      <c r="AB6268">
        <f t="shared" si="160"/>
        <v>6.9801710004725139</v>
      </c>
      <c r="AC6268">
        <f t="shared" si="161"/>
        <v>0.94951832159425542</v>
      </c>
    </row>
    <row r="6269" spans="1:29" x14ac:dyDescent="0.25">
      <c r="A6269" s="2">
        <v>6268</v>
      </c>
      <c r="B6269" s="3" t="s">
        <v>414</v>
      </c>
      <c r="C6269" s="3" t="s">
        <v>110</v>
      </c>
      <c r="D6269" s="3" t="s">
        <v>445</v>
      </c>
      <c r="E6269" s="3" t="s">
        <v>446</v>
      </c>
      <c r="F6269" s="3">
        <v>0.36</v>
      </c>
      <c r="G6269" s="3">
        <v>0.48</v>
      </c>
      <c r="H6269" s="3" t="s">
        <v>60</v>
      </c>
      <c r="I6269" s="2">
        <v>1750</v>
      </c>
      <c r="J6269" s="3" t="s">
        <v>51</v>
      </c>
      <c r="K6269" s="2">
        <v>1750</v>
      </c>
      <c r="L6269" s="3"/>
      <c r="M6269" s="3" t="s">
        <v>65</v>
      </c>
      <c r="N6269" s="3" t="s">
        <v>60</v>
      </c>
      <c r="O6269" s="3"/>
      <c r="P6269" s="3"/>
      <c r="Q6269" s="3"/>
      <c r="R6269" s="3">
        <v>0</v>
      </c>
      <c r="S6269" s="3">
        <v>1</v>
      </c>
      <c r="T6269" s="2">
        <v>28</v>
      </c>
      <c r="U6269" s="3">
        <v>9.5053313446897103E-2</v>
      </c>
      <c r="V6269" s="3">
        <v>0.77221504818044395</v>
      </c>
      <c r="W6269" s="3">
        <v>0.10281348496933991</v>
      </c>
      <c r="X6269" s="3">
        <v>359.32576534803792</v>
      </c>
      <c r="Y6269" s="3">
        <v>0.77221504818044395</v>
      </c>
      <c r="Z6269" s="3">
        <v>0.10281339407775376</v>
      </c>
      <c r="AA6269" s="3">
        <v>359.32576534803792</v>
      </c>
      <c r="AB6269">
        <f t="shared" ref="AB6269:AB6324" si="162">Y6269</f>
        <v>0.77221504818044395</v>
      </c>
      <c r="AC6269">
        <f t="shared" ref="AC6269:AC6324" si="163">Z6269</f>
        <v>0.10281339407775376</v>
      </c>
    </row>
    <row r="6270" spans="1:29" x14ac:dyDescent="0.25">
      <c r="A6270" s="2">
        <v>6269</v>
      </c>
      <c r="B6270" s="3" t="s">
        <v>414</v>
      </c>
      <c r="C6270" s="3" t="s">
        <v>110</v>
      </c>
      <c r="D6270" s="3" t="s">
        <v>445</v>
      </c>
      <c r="E6270" s="3" t="s">
        <v>446</v>
      </c>
      <c r="F6270" s="3">
        <v>0.36</v>
      </c>
      <c r="G6270" s="3">
        <v>0.48</v>
      </c>
      <c r="H6270" s="3" t="s">
        <v>60</v>
      </c>
      <c r="I6270" s="2">
        <v>1750</v>
      </c>
      <c r="J6270" s="3" t="s">
        <v>51</v>
      </c>
      <c r="K6270" s="2">
        <v>1750</v>
      </c>
      <c r="L6270" s="3"/>
      <c r="M6270" s="3" t="s">
        <v>162</v>
      </c>
      <c r="N6270" s="3" t="s">
        <v>60</v>
      </c>
      <c r="O6270" s="3"/>
      <c r="P6270" s="3"/>
      <c r="Q6270" s="3"/>
      <c r="R6270" s="3">
        <v>0</v>
      </c>
      <c r="S6270" s="3">
        <v>1</v>
      </c>
      <c r="T6270" s="2">
        <v>25</v>
      </c>
      <c r="U6270" s="3">
        <v>0.1548301062867902</v>
      </c>
      <c r="V6270" s="3">
        <v>1.1599551051254275</v>
      </c>
      <c r="W6270" s="3">
        <v>0.15350207061363305</v>
      </c>
      <c r="X6270" s="3">
        <v>534.53151574900392</v>
      </c>
      <c r="Y6270" s="3">
        <v>1.1599551051254275</v>
      </c>
      <c r="Z6270" s="3">
        <v>0.15350193491113584</v>
      </c>
      <c r="AA6270" s="3">
        <v>534.53151574900392</v>
      </c>
      <c r="AB6270">
        <f t="shared" si="162"/>
        <v>1.1599551051254275</v>
      </c>
      <c r="AC6270">
        <f t="shared" si="163"/>
        <v>0.15350193491113584</v>
      </c>
    </row>
    <row r="6271" spans="1:29" x14ac:dyDescent="0.25">
      <c r="A6271" s="2">
        <v>6270</v>
      </c>
      <c r="B6271" s="3" t="s">
        <v>414</v>
      </c>
      <c r="C6271" s="3" t="s">
        <v>110</v>
      </c>
      <c r="D6271" s="3" t="s">
        <v>445</v>
      </c>
      <c r="E6271" s="3" t="s">
        <v>446</v>
      </c>
      <c r="F6271" s="3">
        <v>0.36</v>
      </c>
      <c r="G6271" s="3">
        <v>0.48</v>
      </c>
      <c r="H6271" s="3" t="s">
        <v>60</v>
      </c>
      <c r="I6271" s="2">
        <v>1750</v>
      </c>
      <c r="J6271" s="3" t="s">
        <v>51</v>
      </c>
      <c r="K6271" s="2">
        <v>1750</v>
      </c>
      <c r="L6271" s="3"/>
      <c r="M6271" s="3" t="s">
        <v>451</v>
      </c>
      <c r="N6271" s="3" t="s">
        <v>60</v>
      </c>
      <c r="O6271" s="3"/>
      <c r="P6271" s="3"/>
      <c r="Q6271" s="3"/>
      <c r="R6271" s="3">
        <v>0</v>
      </c>
      <c r="S6271" s="3">
        <v>1</v>
      </c>
      <c r="T6271" s="2">
        <v>29</v>
      </c>
      <c r="U6271" s="3">
        <v>3.6819071855608883</v>
      </c>
      <c r="V6271" s="3">
        <v>28.074501387230836</v>
      </c>
      <c r="W6271" s="3">
        <v>3.9533327137615788</v>
      </c>
      <c r="X6271" s="3">
        <v>13533.159068630112</v>
      </c>
      <c r="Y6271" s="3">
        <v>28.074501387230836</v>
      </c>
      <c r="Z6271" s="3">
        <v>3.9533292188437614</v>
      </c>
      <c r="AA6271" s="3">
        <v>13533.159068630112</v>
      </c>
      <c r="AB6271">
        <f t="shared" si="162"/>
        <v>28.074501387230836</v>
      </c>
      <c r="AC6271">
        <f t="shared" si="163"/>
        <v>3.9533292188437614</v>
      </c>
    </row>
    <row r="6272" spans="1:29" x14ac:dyDescent="0.25">
      <c r="A6272" s="2">
        <v>6271</v>
      </c>
      <c r="B6272" s="3" t="s">
        <v>414</v>
      </c>
      <c r="C6272" s="3" t="s">
        <v>110</v>
      </c>
      <c r="D6272" s="3" t="s">
        <v>445</v>
      </c>
      <c r="E6272" s="3" t="s">
        <v>446</v>
      </c>
      <c r="F6272" s="3">
        <v>0.36</v>
      </c>
      <c r="G6272" s="3">
        <v>0.48</v>
      </c>
      <c r="H6272" s="3" t="s">
        <v>60</v>
      </c>
      <c r="I6272" s="2">
        <v>1750</v>
      </c>
      <c r="J6272" s="3" t="s">
        <v>51</v>
      </c>
      <c r="K6272" s="2">
        <v>1750</v>
      </c>
      <c r="L6272" s="3"/>
      <c r="M6272" s="3" t="s">
        <v>452</v>
      </c>
      <c r="N6272" s="3" t="s">
        <v>60</v>
      </c>
      <c r="O6272" s="3"/>
      <c r="P6272" s="3"/>
      <c r="Q6272" s="3"/>
      <c r="R6272" s="3">
        <v>0</v>
      </c>
      <c r="S6272" s="3">
        <v>1</v>
      </c>
      <c r="T6272" s="2">
        <v>2</v>
      </c>
      <c r="U6272" s="3">
        <v>1.5958289975365079E-3</v>
      </c>
      <c r="V6272" s="3">
        <v>1.4402280530179876E-2</v>
      </c>
      <c r="W6272" s="3">
        <v>1.9749638966225216E-3</v>
      </c>
      <c r="X6272" s="3">
        <v>6.2932843237372698</v>
      </c>
      <c r="Y6272" s="3">
        <v>1.4402280530179876E-2</v>
      </c>
      <c r="Z6272" s="3">
        <v>1.9749621506686662E-3</v>
      </c>
      <c r="AA6272" s="3">
        <v>6.2932843237372698</v>
      </c>
      <c r="AB6272">
        <f t="shared" si="162"/>
        <v>1.4402280530179876E-2</v>
      </c>
      <c r="AC6272">
        <f t="shared" si="163"/>
        <v>1.9749621506686662E-3</v>
      </c>
    </row>
    <row r="6273" spans="1:29" x14ac:dyDescent="0.25">
      <c r="A6273" s="2">
        <v>6272</v>
      </c>
      <c r="B6273" s="3" t="s">
        <v>414</v>
      </c>
      <c r="C6273" s="3" t="s">
        <v>110</v>
      </c>
      <c r="D6273" s="3" t="s">
        <v>445</v>
      </c>
      <c r="E6273" s="3" t="s">
        <v>446</v>
      </c>
      <c r="F6273" s="3">
        <v>0.36</v>
      </c>
      <c r="G6273" s="3">
        <v>0.48</v>
      </c>
      <c r="H6273" s="3" t="s">
        <v>60</v>
      </c>
      <c r="I6273" s="2">
        <v>1840</v>
      </c>
      <c r="J6273" s="3" t="s">
        <v>137</v>
      </c>
      <c r="K6273" s="2">
        <v>1840</v>
      </c>
      <c r="L6273" s="3"/>
      <c r="M6273" s="3" t="s">
        <v>65</v>
      </c>
      <c r="N6273" s="3" t="s">
        <v>60</v>
      </c>
      <c r="O6273" s="3"/>
      <c r="P6273" s="3"/>
      <c r="Q6273" s="3"/>
      <c r="R6273" s="3">
        <v>0</v>
      </c>
      <c r="S6273" s="3">
        <v>1</v>
      </c>
      <c r="T6273" s="2">
        <v>29</v>
      </c>
      <c r="U6273" s="3">
        <v>1.5467868653729302</v>
      </c>
      <c r="V6273" s="3">
        <v>12.798363273470786</v>
      </c>
      <c r="W6273" s="3">
        <v>1.7151064318479123</v>
      </c>
      <c r="X6273" s="3">
        <v>5914.4043104448219</v>
      </c>
      <c r="Y6273" s="3">
        <v>12.798363273470786</v>
      </c>
      <c r="Z6273" s="3">
        <v>1.7151049156193361</v>
      </c>
      <c r="AA6273" s="3">
        <v>5914.4043104448219</v>
      </c>
      <c r="AB6273">
        <f t="shared" si="162"/>
        <v>12.798363273470786</v>
      </c>
      <c r="AC6273">
        <f t="shared" si="163"/>
        <v>1.7151049156193361</v>
      </c>
    </row>
    <row r="6274" spans="1:29" x14ac:dyDescent="0.25">
      <c r="A6274" s="2">
        <v>6273</v>
      </c>
      <c r="B6274" s="3" t="s">
        <v>414</v>
      </c>
      <c r="C6274" s="3" t="s">
        <v>110</v>
      </c>
      <c r="D6274" s="3" t="s">
        <v>445</v>
      </c>
      <c r="E6274" s="3" t="s">
        <v>446</v>
      </c>
      <c r="F6274" s="3">
        <v>0.36</v>
      </c>
      <c r="G6274" s="3">
        <v>0.48</v>
      </c>
      <c r="H6274" s="3" t="s">
        <v>60</v>
      </c>
      <c r="I6274" s="2">
        <v>1840</v>
      </c>
      <c r="J6274" s="3" t="s">
        <v>137</v>
      </c>
      <c r="K6274" s="2">
        <v>1840</v>
      </c>
      <c r="L6274" s="3"/>
      <c r="M6274" s="3" t="s">
        <v>440</v>
      </c>
      <c r="N6274" s="3" t="s">
        <v>60</v>
      </c>
      <c r="O6274" s="3"/>
      <c r="P6274" s="3"/>
      <c r="Q6274" s="3"/>
      <c r="R6274" s="3">
        <v>0</v>
      </c>
      <c r="S6274" s="3">
        <v>1</v>
      </c>
      <c r="T6274" s="2">
        <v>2</v>
      </c>
      <c r="U6274" s="3">
        <v>8.0486179029584312E-2</v>
      </c>
      <c r="V6274" s="3">
        <v>0.66227498578343913</v>
      </c>
      <c r="W6274" s="3">
        <v>8.5397829732440533E-2</v>
      </c>
      <c r="X6274" s="3">
        <v>291.76267799677379</v>
      </c>
      <c r="Y6274" s="3">
        <v>0.66227498578343913</v>
      </c>
      <c r="Z6274" s="3">
        <v>8.5397754237049775E-2</v>
      </c>
      <c r="AA6274" s="3">
        <v>291.76267799677379</v>
      </c>
      <c r="AB6274">
        <f t="shared" si="162"/>
        <v>0.66227498578343913</v>
      </c>
      <c r="AC6274">
        <f t="shared" si="163"/>
        <v>8.5397754237049775E-2</v>
      </c>
    </row>
    <row r="6275" spans="1:29" x14ac:dyDescent="0.25">
      <c r="A6275" s="2">
        <v>6274</v>
      </c>
      <c r="B6275" s="3" t="s">
        <v>414</v>
      </c>
      <c r="C6275" s="3" t="s">
        <v>110</v>
      </c>
      <c r="D6275" s="3" t="s">
        <v>445</v>
      </c>
      <c r="E6275" s="3" t="s">
        <v>446</v>
      </c>
      <c r="F6275" s="3">
        <v>0.36</v>
      </c>
      <c r="G6275" s="3">
        <v>0.48</v>
      </c>
      <c r="H6275" s="3" t="s">
        <v>60</v>
      </c>
      <c r="I6275" s="2">
        <v>1840</v>
      </c>
      <c r="J6275" s="3" t="s">
        <v>137</v>
      </c>
      <c r="K6275" s="2">
        <v>1840</v>
      </c>
      <c r="L6275" s="3"/>
      <c r="M6275" s="3" t="s">
        <v>162</v>
      </c>
      <c r="N6275" s="3" t="s">
        <v>60</v>
      </c>
      <c r="O6275" s="3"/>
      <c r="P6275" s="3"/>
      <c r="Q6275" s="3"/>
      <c r="R6275" s="3">
        <v>0</v>
      </c>
      <c r="S6275" s="3">
        <v>1</v>
      </c>
      <c r="T6275" s="2">
        <v>54</v>
      </c>
      <c r="U6275" s="3">
        <v>7.8773165852064988</v>
      </c>
      <c r="V6275" s="3">
        <v>52.003965497008103</v>
      </c>
      <c r="W6275" s="3">
        <v>7.2128049453216487</v>
      </c>
      <c r="X6275" s="3">
        <v>25622.876617565726</v>
      </c>
      <c r="Y6275" s="3">
        <v>52.003965497008103</v>
      </c>
      <c r="Z6275" s="3">
        <v>7.2127985688888128</v>
      </c>
      <c r="AA6275" s="3">
        <v>25622.876617565726</v>
      </c>
      <c r="AB6275">
        <f t="shared" si="162"/>
        <v>52.003965497008103</v>
      </c>
      <c r="AC6275">
        <f t="shared" si="163"/>
        <v>7.2127985688888128</v>
      </c>
    </row>
    <row r="6276" spans="1:29" x14ac:dyDescent="0.25">
      <c r="A6276" s="2">
        <v>6275</v>
      </c>
      <c r="B6276" s="3" t="s">
        <v>414</v>
      </c>
      <c r="C6276" s="3" t="s">
        <v>110</v>
      </c>
      <c r="D6276" s="3" t="s">
        <v>445</v>
      </c>
      <c r="E6276" s="3" t="s">
        <v>446</v>
      </c>
      <c r="F6276" s="3">
        <v>0.36</v>
      </c>
      <c r="G6276" s="3">
        <v>0.48</v>
      </c>
      <c r="H6276" s="3" t="s">
        <v>60</v>
      </c>
      <c r="I6276" s="2">
        <v>1850</v>
      </c>
      <c r="J6276" s="3" t="s">
        <v>53</v>
      </c>
      <c r="K6276" s="2">
        <v>1850</v>
      </c>
      <c r="L6276" s="3"/>
      <c r="M6276" s="3" t="s">
        <v>162</v>
      </c>
      <c r="N6276" s="3" t="s">
        <v>60</v>
      </c>
      <c r="O6276" s="3"/>
      <c r="P6276" s="3"/>
      <c r="Q6276" s="3"/>
      <c r="R6276" s="3">
        <v>0</v>
      </c>
      <c r="S6276" s="3">
        <v>1</v>
      </c>
      <c r="T6276" s="2">
        <v>17</v>
      </c>
      <c r="U6276" s="3">
        <v>1.0801207904032011</v>
      </c>
      <c r="V6276" s="3">
        <v>7.1743809393921554</v>
      </c>
      <c r="W6276" s="3">
        <v>0.93267291896826576</v>
      </c>
      <c r="X6276" s="3">
        <v>3645.0785717908593</v>
      </c>
      <c r="Y6276" s="3">
        <v>7.1743809393921554</v>
      </c>
      <c r="Z6276" s="3">
        <v>0.9326720944448984</v>
      </c>
      <c r="AA6276" s="3">
        <v>3645.0785717908593</v>
      </c>
      <c r="AB6276">
        <f t="shared" si="162"/>
        <v>7.1743809393921554</v>
      </c>
      <c r="AC6276">
        <f t="shared" si="163"/>
        <v>0.9326720944448984</v>
      </c>
    </row>
    <row r="6277" spans="1:29" x14ac:dyDescent="0.25">
      <c r="A6277" s="2">
        <v>6276</v>
      </c>
      <c r="B6277" s="3" t="s">
        <v>414</v>
      </c>
      <c r="C6277" s="3" t="s">
        <v>110</v>
      </c>
      <c r="D6277" s="3" t="s">
        <v>445</v>
      </c>
      <c r="E6277" s="3" t="s">
        <v>446</v>
      </c>
      <c r="F6277" s="3">
        <v>0.36</v>
      </c>
      <c r="G6277" s="3">
        <v>0.48</v>
      </c>
      <c r="H6277" s="3" t="s">
        <v>60</v>
      </c>
      <c r="I6277" s="2">
        <v>1890</v>
      </c>
      <c r="J6277" s="3" t="s">
        <v>66</v>
      </c>
      <c r="K6277" s="2">
        <v>1890</v>
      </c>
      <c r="L6277" s="3"/>
      <c r="M6277" s="3" t="s">
        <v>65</v>
      </c>
      <c r="N6277" s="3" t="s">
        <v>60</v>
      </c>
      <c r="O6277" s="3"/>
      <c r="P6277" s="3"/>
      <c r="Q6277" s="3"/>
      <c r="R6277" s="3">
        <v>0</v>
      </c>
      <c r="S6277" s="3">
        <v>1</v>
      </c>
      <c r="T6277" s="2">
        <v>5</v>
      </c>
      <c r="U6277" s="3">
        <v>0.2184390983883906</v>
      </c>
      <c r="V6277" s="3">
        <v>1.8614055767244573</v>
      </c>
      <c r="W6277" s="3">
        <v>0.24592527980130871</v>
      </c>
      <c r="X6277" s="3">
        <v>838.25266582534437</v>
      </c>
      <c r="Y6277" s="3">
        <v>1.8614055767244573</v>
      </c>
      <c r="Z6277" s="3">
        <v>0.24592506239268</v>
      </c>
      <c r="AA6277" s="3">
        <v>838.25266582534437</v>
      </c>
      <c r="AB6277">
        <f t="shared" si="162"/>
        <v>1.8614055767244573</v>
      </c>
      <c r="AC6277">
        <f t="shared" si="163"/>
        <v>0.24592506239268</v>
      </c>
    </row>
    <row r="6278" spans="1:29" x14ac:dyDescent="0.25">
      <c r="A6278" s="2">
        <v>6277</v>
      </c>
      <c r="B6278" s="3" t="s">
        <v>414</v>
      </c>
      <c r="C6278" s="3" t="s">
        <v>110</v>
      </c>
      <c r="D6278" s="3" t="s">
        <v>445</v>
      </c>
      <c r="E6278" s="3" t="s">
        <v>446</v>
      </c>
      <c r="F6278" s="3">
        <v>0.36</v>
      </c>
      <c r="G6278" s="3">
        <v>0.48</v>
      </c>
      <c r="H6278" s="3" t="s">
        <v>60</v>
      </c>
      <c r="I6278" s="2">
        <v>2210</v>
      </c>
      <c r="J6278" s="3" t="s">
        <v>37</v>
      </c>
      <c r="K6278" s="2">
        <v>2210</v>
      </c>
      <c r="L6278" s="3"/>
      <c r="M6278" s="3" t="s">
        <v>65</v>
      </c>
      <c r="N6278" s="3" t="s">
        <v>60</v>
      </c>
      <c r="O6278" s="3" t="s">
        <v>31</v>
      </c>
      <c r="P6278" s="3"/>
      <c r="Q6278" s="3"/>
      <c r="R6278" s="3">
        <v>0</v>
      </c>
      <c r="S6278" s="3">
        <v>1</v>
      </c>
      <c r="T6278" s="2">
        <v>5</v>
      </c>
      <c r="U6278" s="3">
        <v>0.22557110133009511</v>
      </c>
      <c r="V6278" s="3">
        <v>1.7553840471907716</v>
      </c>
      <c r="W6278" s="3">
        <v>0.2342162020540034</v>
      </c>
      <c r="X6278" s="3">
        <v>809.24409919164532</v>
      </c>
      <c r="Y6278" s="3">
        <v>1.7553840471907716</v>
      </c>
      <c r="Z6278" s="3">
        <v>0.23421599499670817</v>
      </c>
      <c r="AA6278" s="3">
        <v>809.24409919164532</v>
      </c>
      <c r="AB6278">
        <f t="shared" si="162"/>
        <v>1.7553840471907716</v>
      </c>
      <c r="AC6278">
        <f t="shared" si="163"/>
        <v>0.23421599499670817</v>
      </c>
    </row>
    <row r="6279" spans="1:29" x14ac:dyDescent="0.25">
      <c r="A6279" s="2">
        <v>6278</v>
      </c>
      <c r="B6279" s="3" t="s">
        <v>414</v>
      </c>
      <c r="C6279" s="3" t="s">
        <v>110</v>
      </c>
      <c r="D6279" s="3" t="s">
        <v>445</v>
      </c>
      <c r="E6279" s="3" t="s">
        <v>446</v>
      </c>
      <c r="F6279" s="3">
        <v>0.36</v>
      </c>
      <c r="G6279" s="3">
        <v>0.48</v>
      </c>
      <c r="H6279" s="3" t="s">
        <v>60</v>
      </c>
      <c r="I6279" s="2">
        <v>2400</v>
      </c>
      <c r="J6279" s="3" t="s">
        <v>229</v>
      </c>
      <c r="K6279" s="2">
        <v>2400</v>
      </c>
      <c r="L6279" s="3"/>
      <c r="M6279" s="3" t="s">
        <v>65</v>
      </c>
      <c r="N6279" s="3" t="s">
        <v>60</v>
      </c>
      <c r="O6279" s="3" t="s">
        <v>31</v>
      </c>
      <c r="P6279" s="3"/>
      <c r="Q6279" s="3"/>
      <c r="R6279" s="3">
        <v>0</v>
      </c>
      <c r="S6279" s="3">
        <v>1</v>
      </c>
      <c r="T6279" s="2">
        <v>6</v>
      </c>
      <c r="U6279" s="3">
        <v>5.8014120104044928E-2</v>
      </c>
      <c r="V6279" s="3">
        <v>0.4629967247785608</v>
      </c>
      <c r="W6279" s="3">
        <v>5.9818516406612163E-2</v>
      </c>
      <c r="X6279" s="3">
        <v>196.65770777687538</v>
      </c>
      <c r="Y6279" s="3">
        <v>0.4629967247785608</v>
      </c>
      <c r="Z6279" s="3">
        <v>5.981846352444585E-2</v>
      </c>
      <c r="AA6279" s="3">
        <v>196.65770777687538</v>
      </c>
      <c r="AB6279">
        <f t="shared" si="162"/>
        <v>0.4629967247785608</v>
      </c>
      <c r="AC6279">
        <f t="shared" si="163"/>
        <v>5.981846352444585E-2</v>
      </c>
    </row>
    <row r="6280" spans="1:29" x14ac:dyDescent="0.25">
      <c r="A6280" s="2">
        <v>6279</v>
      </c>
      <c r="B6280" s="3" t="s">
        <v>414</v>
      </c>
      <c r="C6280" s="3" t="s">
        <v>110</v>
      </c>
      <c r="D6280" s="3" t="s">
        <v>445</v>
      </c>
      <c r="E6280" s="3" t="s">
        <v>446</v>
      </c>
      <c r="F6280" s="3">
        <v>0.36</v>
      </c>
      <c r="G6280" s="3">
        <v>0.48</v>
      </c>
      <c r="H6280" s="3" t="s">
        <v>60</v>
      </c>
      <c r="I6280" s="2">
        <v>2430</v>
      </c>
      <c r="J6280" s="3" t="s">
        <v>231</v>
      </c>
      <c r="K6280" s="2">
        <v>1000</v>
      </c>
      <c r="L6280" s="3"/>
      <c r="M6280" s="3" t="s">
        <v>452</v>
      </c>
      <c r="N6280" s="3" t="s">
        <v>60</v>
      </c>
      <c r="O6280" s="3"/>
      <c r="P6280" s="3" t="s">
        <v>76</v>
      </c>
      <c r="Q6280" s="3"/>
      <c r="R6280" s="3">
        <v>0</v>
      </c>
      <c r="S6280" s="3">
        <v>1</v>
      </c>
      <c r="T6280" s="2">
        <v>3</v>
      </c>
      <c r="U6280" s="3">
        <v>1.143475798170846E-2</v>
      </c>
      <c r="V6280" s="3">
        <v>8.8174739088549975E-2</v>
      </c>
      <c r="W6280" s="3">
        <v>1.2382444180720677E-2</v>
      </c>
      <c r="X6280" s="3">
        <v>42.218186206158812</v>
      </c>
      <c r="Y6280" s="3">
        <v>8.8174739088549975E-2</v>
      </c>
      <c r="Z6280" s="3">
        <v>1.2382433234102218E-2</v>
      </c>
      <c r="AA6280" s="3">
        <v>42.218186206158812</v>
      </c>
      <c r="AB6280">
        <f t="shared" si="162"/>
        <v>8.8174739088549975E-2</v>
      </c>
      <c r="AC6280">
        <f t="shared" si="163"/>
        <v>1.2382433234102218E-2</v>
      </c>
    </row>
    <row r="6281" spans="1:29" x14ac:dyDescent="0.25">
      <c r="A6281" s="2">
        <v>6280</v>
      </c>
      <c r="B6281" s="3" t="s">
        <v>414</v>
      </c>
      <c r="C6281" s="3" t="s">
        <v>110</v>
      </c>
      <c r="D6281" s="3" t="s">
        <v>445</v>
      </c>
      <c r="E6281" s="3" t="s">
        <v>446</v>
      </c>
      <c r="F6281" s="3">
        <v>0.36</v>
      </c>
      <c r="G6281" s="3">
        <v>0.48</v>
      </c>
      <c r="H6281" s="3" t="s">
        <v>60</v>
      </c>
      <c r="I6281" s="2">
        <v>2430</v>
      </c>
      <c r="J6281" s="3" t="s">
        <v>231</v>
      </c>
      <c r="K6281" s="2">
        <v>2430</v>
      </c>
      <c r="L6281" s="3"/>
      <c r="M6281" s="3" t="s">
        <v>452</v>
      </c>
      <c r="N6281" s="3" t="s">
        <v>60</v>
      </c>
      <c r="O6281" s="3" t="s">
        <v>31</v>
      </c>
      <c r="P6281" s="3"/>
      <c r="Q6281" s="3"/>
      <c r="R6281" s="3">
        <v>0</v>
      </c>
      <c r="S6281" s="3">
        <v>1</v>
      </c>
      <c r="T6281" s="2">
        <v>12</v>
      </c>
      <c r="U6281" s="3">
        <v>0.59403418230999716</v>
      </c>
      <c r="V6281" s="3">
        <v>4.7288998479536186</v>
      </c>
      <c r="W6281" s="3">
        <v>0.6431866825703848</v>
      </c>
      <c r="X6281" s="3">
        <v>2146.6441701955632</v>
      </c>
      <c r="Y6281" s="3">
        <v>4.7288998479536186</v>
      </c>
      <c r="Z6281" s="3">
        <v>0.64318611396542369</v>
      </c>
      <c r="AA6281" s="3">
        <v>2146.6441701955632</v>
      </c>
      <c r="AB6281">
        <f t="shared" si="162"/>
        <v>4.7288998479536186</v>
      </c>
      <c r="AC6281">
        <f t="shared" si="163"/>
        <v>0.64318611396542369</v>
      </c>
    </row>
    <row r="6282" spans="1:29" x14ac:dyDescent="0.25">
      <c r="A6282" s="2">
        <v>6281</v>
      </c>
      <c r="B6282" s="3" t="s">
        <v>414</v>
      </c>
      <c r="C6282" s="3" t="s">
        <v>110</v>
      </c>
      <c r="D6282" s="3" t="s">
        <v>445</v>
      </c>
      <c r="E6282" s="3" t="s">
        <v>446</v>
      </c>
      <c r="F6282" s="3">
        <v>0.36</v>
      </c>
      <c r="G6282" s="3">
        <v>0.48</v>
      </c>
      <c r="H6282" s="3" t="s">
        <v>60</v>
      </c>
      <c r="I6282" s="2">
        <v>3100</v>
      </c>
      <c r="J6282" s="3" t="s">
        <v>69</v>
      </c>
      <c r="K6282" s="2">
        <v>3100</v>
      </c>
      <c r="L6282" s="3" t="s">
        <v>64</v>
      </c>
      <c r="M6282" s="3" t="s">
        <v>65</v>
      </c>
      <c r="N6282" s="3" t="s">
        <v>60</v>
      </c>
      <c r="O6282" s="3"/>
      <c r="P6282" s="3"/>
      <c r="Q6282" s="3"/>
      <c r="R6282" s="3">
        <v>0</v>
      </c>
      <c r="S6282" s="3">
        <v>1</v>
      </c>
      <c r="T6282" s="2">
        <v>27</v>
      </c>
      <c r="U6282" s="3">
        <v>0.81435721957376628</v>
      </c>
      <c r="V6282" s="3">
        <v>5.9624192767646607</v>
      </c>
      <c r="W6282" s="3">
        <v>0.76865005351156113</v>
      </c>
      <c r="X6282" s="3">
        <v>2610.1621053073477</v>
      </c>
      <c r="Y6282" s="3">
        <v>5.9624192767646607</v>
      </c>
      <c r="Z6282" s="3">
        <v>0.76864937399152988</v>
      </c>
      <c r="AA6282" s="3">
        <v>2610.1621053073477</v>
      </c>
      <c r="AB6282">
        <f t="shared" si="162"/>
        <v>5.9624192767646607</v>
      </c>
      <c r="AC6282">
        <f t="shared" si="163"/>
        <v>0.76864937399152988</v>
      </c>
    </row>
    <row r="6283" spans="1:29" x14ac:dyDescent="0.25">
      <c r="A6283" s="2">
        <v>6282</v>
      </c>
      <c r="B6283" s="3" t="s">
        <v>414</v>
      </c>
      <c r="C6283" s="3" t="s">
        <v>110</v>
      </c>
      <c r="D6283" s="3" t="s">
        <v>445</v>
      </c>
      <c r="E6283" s="3" t="s">
        <v>446</v>
      </c>
      <c r="F6283" s="3">
        <v>0.36</v>
      </c>
      <c r="G6283" s="3">
        <v>0.48</v>
      </c>
      <c r="H6283" s="3" t="s">
        <v>60</v>
      </c>
      <c r="I6283" s="2">
        <v>3100</v>
      </c>
      <c r="J6283" s="3" t="s">
        <v>69</v>
      </c>
      <c r="K6283" s="2">
        <v>3100</v>
      </c>
      <c r="L6283" s="3" t="s">
        <v>64</v>
      </c>
      <c r="M6283" s="3" t="s">
        <v>162</v>
      </c>
      <c r="N6283" s="3" t="s">
        <v>60</v>
      </c>
      <c r="O6283" s="3"/>
      <c r="P6283" s="3"/>
      <c r="Q6283" s="3"/>
      <c r="R6283" s="3">
        <v>0</v>
      </c>
      <c r="S6283" s="3">
        <v>1</v>
      </c>
      <c r="T6283" s="2">
        <v>51</v>
      </c>
      <c r="U6283" s="3">
        <v>2.586402190441691</v>
      </c>
      <c r="V6283" s="3">
        <v>18.031896034528366</v>
      </c>
      <c r="W6283" s="3">
        <v>2.4819774380080393</v>
      </c>
      <c r="X6283" s="3">
        <v>8239.2814987389393</v>
      </c>
      <c r="Y6283" s="3">
        <v>18.031896034528366</v>
      </c>
      <c r="Z6283" s="3">
        <v>2.4819752438321889</v>
      </c>
      <c r="AA6283" s="3">
        <v>8239.2814987389393</v>
      </c>
      <c r="AB6283">
        <f t="shared" si="162"/>
        <v>18.031896034528366</v>
      </c>
      <c r="AC6283">
        <f t="shared" si="163"/>
        <v>2.4819752438321889</v>
      </c>
    </row>
    <row r="6284" spans="1:29" x14ac:dyDescent="0.25">
      <c r="A6284" s="2">
        <v>6283</v>
      </c>
      <c r="B6284" s="3" t="s">
        <v>414</v>
      </c>
      <c r="C6284" s="3" t="s">
        <v>110</v>
      </c>
      <c r="D6284" s="3" t="s">
        <v>445</v>
      </c>
      <c r="E6284" s="3" t="s">
        <v>446</v>
      </c>
      <c r="F6284" s="3">
        <v>0.36</v>
      </c>
      <c r="G6284" s="3">
        <v>0.48</v>
      </c>
      <c r="H6284" s="3" t="s">
        <v>60</v>
      </c>
      <c r="I6284" s="2">
        <v>3200</v>
      </c>
      <c r="J6284" s="3" t="s">
        <v>72</v>
      </c>
      <c r="K6284" s="2">
        <v>3200</v>
      </c>
      <c r="L6284" s="3" t="s">
        <v>64</v>
      </c>
      <c r="M6284" s="3" t="s">
        <v>65</v>
      </c>
      <c r="N6284" s="3" t="s">
        <v>60</v>
      </c>
      <c r="O6284" s="3"/>
      <c r="P6284" s="3"/>
      <c r="Q6284" s="3"/>
      <c r="R6284" s="3">
        <v>0</v>
      </c>
      <c r="S6284" s="3">
        <v>1</v>
      </c>
      <c r="T6284" s="2">
        <v>20</v>
      </c>
      <c r="U6284" s="3">
        <v>0.51968871437908781</v>
      </c>
      <c r="V6284" s="3">
        <v>4.37442611752118</v>
      </c>
      <c r="W6284" s="3">
        <v>0.58492309652746444</v>
      </c>
      <c r="X6284" s="3">
        <v>1827.2400471942717</v>
      </c>
      <c r="Y6284" s="3">
        <v>4.37442611752118</v>
      </c>
      <c r="Z6284" s="3">
        <v>0.58492257943004367</v>
      </c>
      <c r="AA6284" s="3">
        <v>1827.2400471942717</v>
      </c>
      <c r="AB6284">
        <f t="shared" si="162"/>
        <v>4.37442611752118</v>
      </c>
      <c r="AC6284">
        <f t="shared" si="163"/>
        <v>0.58492257943004367</v>
      </c>
    </row>
    <row r="6285" spans="1:29" x14ac:dyDescent="0.25">
      <c r="A6285" s="2">
        <v>6284</v>
      </c>
      <c r="B6285" s="3" t="s">
        <v>414</v>
      </c>
      <c r="C6285" s="3" t="s">
        <v>110</v>
      </c>
      <c r="D6285" s="3" t="s">
        <v>445</v>
      </c>
      <c r="E6285" s="3" t="s">
        <v>446</v>
      </c>
      <c r="F6285" s="3">
        <v>0.36</v>
      </c>
      <c r="G6285" s="3">
        <v>0.48</v>
      </c>
      <c r="H6285" s="3" t="s">
        <v>60</v>
      </c>
      <c r="I6285" s="2">
        <v>3200</v>
      </c>
      <c r="J6285" s="3" t="s">
        <v>72</v>
      </c>
      <c r="K6285" s="2">
        <v>3200</v>
      </c>
      <c r="L6285" s="3" t="s">
        <v>64</v>
      </c>
      <c r="M6285" s="3" t="s">
        <v>162</v>
      </c>
      <c r="N6285" s="3" t="s">
        <v>60</v>
      </c>
      <c r="O6285" s="3"/>
      <c r="P6285" s="3"/>
      <c r="Q6285" s="3"/>
      <c r="R6285" s="3">
        <v>0</v>
      </c>
      <c r="S6285" s="3">
        <v>1</v>
      </c>
      <c r="T6285" s="2">
        <v>21</v>
      </c>
      <c r="U6285" s="3">
        <v>0.42434677895528639</v>
      </c>
      <c r="V6285" s="3">
        <v>2.9820438033217314</v>
      </c>
      <c r="W6285" s="3">
        <v>0.39529545680214834</v>
      </c>
      <c r="X6285" s="3">
        <v>1334.6477503751107</v>
      </c>
      <c r="Y6285" s="3">
        <v>2.9820438033217314</v>
      </c>
      <c r="Z6285" s="3">
        <v>0.39529510734379653</v>
      </c>
      <c r="AA6285" s="3">
        <v>1334.6477503751107</v>
      </c>
      <c r="AB6285">
        <f t="shared" si="162"/>
        <v>2.9820438033217314</v>
      </c>
      <c r="AC6285">
        <f t="shared" si="163"/>
        <v>0.39529510734379653</v>
      </c>
    </row>
    <row r="6286" spans="1:29" x14ac:dyDescent="0.25">
      <c r="A6286" s="2">
        <v>6285</v>
      </c>
      <c r="B6286" s="3" t="s">
        <v>414</v>
      </c>
      <c r="C6286" s="3" t="s">
        <v>110</v>
      </c>
      <c r="D6286" s="3" t="s">
        <v>445</v>
      </c>
      <c r="E6286" s="3" t="s">
        <v>446</v>
      </c>
      <c r="F6286" s="3">
        <v>0.36</v>
      </c>
      <c r="G6286" s="3">
        <v>0.48</v>
      </c>
      <c r="H6286" s="3" t="s">
        <v>60</v>
      </c>
      <c r="I6286" s="2">
        <v>3200</v>
      </c>
      <c r="J6286" s="3" t="s">
        <v>72</v>
      </c>
      <c r="K6286" s="2">
        <v>3200</v>
      </c>
      <c r="L6286" s="3" t="s">
        <v>64</v>
      </c>
      <c r="M6286" s="3" t="s">
        <v>451</v>
      </c>
      <c r="N6286" s="3" t="s">
        <v>60</v>
      </c>
      <c r="O6286" s="3"/>
      <c r="P6286" s="3"/>
      <c r="Q6286" s="3"/>
      <c r="R6286" s="3">
        <v>0</v>
      </c>
      <c r="S6286" s="3">
        <v>1</v>
      </c>
      <c r="T6286" s="2">
        <v>23</v>
      </c>
      <c r="U6286" s="3">
        <v>0.70061381089171237</v>
      </c>
      <c r="V6286" s="3">
        <v>4.7178561805398171</v>
      </c>
      <c r="W6286" s="3">
        <v>0.61980346445079115</v>
      </c>
      <c r="X6286" s="3">
        <v>2085.0871890727863</v>
      </c>
      <c r="Y6286" s="3">
        <v>4.7178561805398171</v>
      </c>
      <c r="Z6286" s="3">
        <v>0.61980291651760877</v>
      </c>
      <c r="AA6286" s="3">
        <v>2085.0871890727863</v>
      </c>
      <c r="AB6286">
        <f t="shared" si="162"/>
        <v>4.7178561805398171</v>
      </c>
      <c r="AC6286">
        <f t="shared" si="163"/>
        <v>0.61980291651760877</v>
      </c>
    </row>
    <row r="6287" spans="1:29" x14ac:dyDescent="0.25">
      <c r="A6287" s="2">
        <v>6286</v>
      </c>
      <c r="B6287" s="3" t="s">
        <v>414</v>
      </c>
      <c r="C6287" s="3" t="s">
        <v>110</v>
      </c>
      <c r="D6287" s="3" t="s">
        <v>445</v>
      </c>
      <c r="E6287" s="3" t="s">
        <v>446</v>
      </c>
      <c r="F6287" s="3">
        <v>0.36</v>
      </c>
      <c r="G6287" s="3">
        <v>0.48</v>
      </c>
      <c r="H6287" s="3" t="s">
        <v>60</v>
      </c>
      <c r="I6287" s="2">
        <v>3300</v>
      </c>
      <c r="J6287" s="3" t="s">
        <v>39</v>
      </c>
      <c r="K6287" s="2">
        <v>3300</v>
      </c>
      <c r="L6287" s="3"/>
      <c r="M6287" s="3" t="s">
        <v>162</v>
      </c>
      <c r="N6287" s="3" t="s">
        <v>60</v>
      </c>
      <c r="O6287" s="3" t="s">
        <v>31</v>
      </c>
      <c r="P6287" s="3"/>
      <c r="Q6287" s="3"/>
      <c r="R6287" s="3">
        <v>0</v>
      </c>
      <c r="S6287" s="3">
        <v>1</v>
      </c>
      <c r="T6287" s="2">
        <v>13</v>
      </c>
      <c r="U6287" s="3">
        <v>0.19337079853281597</v>
      </c>
      <c r="V6287" s="3">
        <v>1.4561137635034751</v>
      </c>
      <c r="W6287" s="3">
        <v>0.1923928651964413</v>
      </c>
      <c r="X6287" s="3">
        <v>616.61920370323151</v>
      </c>
      <c r="Y6287" s="3">
        <v>1.4561137635034751</v>
      </c>
      <c r="Z6287" s="3">
        <v>0.19239269511279239</v>
      </c>
      <c r="AA6287" s="3">
        <v>616.61920370323151</v>
      </c>
      <c r="AB6287">
        <f t="shared" si="162"/>
        <v>1.4561137635034751</v>
      </c>
      <c r="AC6287">
        <f t="shared" si="163"/>
        <v>0.19239269511279239</v>
      </c>
    </row>
    <row r="6288" spans="1:29" x14ac:dyDescent="0.25">
      <c r="A6288" s="2">
        <v>6287</v>
      </c>
      <c r="B6288" s="3" t="s">
        <v>414</v>
      </c>
      <c r="C6288" s="3" t="s">
        <v>110</v>
      </c>
      <c r="D6288" s="3" t="s">
        <v>445</v>
      </c>
      <c r="E6288" s="3" t="s">
        <v>446</v>
      </c>
      <c r="F6288" s="3">
        <v>0.36</v>
      </c>
      <c r="G6288" s="3">
        <v>0.48</v>
      </c>
      <c r="H6288" s="3" t="s">
        <v>60</v>
      </c>
      <c r="I6288" s="2">
        <v>4110</v>
      </c>
      <c r="J6288" s="3" t="s">
        <v>77</v>
      </c>
      <c r="K6288" s="2">
        <v>4110</v>
      </c>
      <c r="L6288" s="3" t="s">
        <v>64</v>
      </c>
      <c r="M6288" s="3" t="s">
        <v>162</v>
      </c>
      <c r="N6288" s="3" t="s">
        <v>60</v>
      </c>
      <c r="O6288" s="3"/>
      <c r="P6288" s="3"/>
      <c r="Q6288" s="3"/>
      <c r="R6288" s="3">
        <v>0</v>
      </c>
      <c r="S6288" s="3">
        <v>1</v>
      </c>
      <c r="T6288" s="2">
        <v>34</v>
      </c>
      <c r="U6288" s="3">
        <v>1.4382694363615649</v>
      </c>
      <c r="V6288" s="3">
        <v>10.548557762341542</v>
      </c>
      <c r="W6288" s="3">
        <v>1.2365208639145029</v>
      </c>
      <c r="X6288" s="3">
        <v>4454.7667552906632</v>
      </c>
      <c r="Y6288" s="3">
        <v>10.548557762341542</v>
      </c>
      <c r="Z6288" s="3">
        <v>1.2365197707763562</v>
      </c>
      <c r="AA6288" s="3">
        <v>4454.7667552906632</v>
      </c>
      <c r="AB6288">
        <f t="shared" si="162"/>
        <v>10.548557762341542</v>
      </c>
      <c r="AC6288">
        <f t="shared" si="163"/>
        <v>1.2365197707763562</v>
      </c>
    </row>
    <row r="6289" spans="1:29" x14ac:dyDescent="0.25">
      <c r="A6289" s="2">
        <v>6288</v>
      </c>
      <c r="B6289" s="3" t="s">
        <v>414</v>
      </c>
      <c r="C6289" s="3" t="s">
        <v>110</v>
      </c>
      <c r="D6289" s="3" t="s">
        <v>445</v>
      </c>
      <c r="E6289" s="3" t="s">
        <v>446</v>
      </c>
      <c r="F6289" s="3">
        <v>0.36</v>
      </c>
      <c r="G6289" s="3">
        <v>0.48</v>
      </c>
      <c r="H6289" s="3" t="s">
        <v>60</v>
      </c>
      <c r="I6289" s="2">
        <v>4112</v>
      </c>
      <c r="J6289" s="3" t="s">
        <v>217</v>
      </c>
      <c r="K6289" s="2">
        <v>4112</v>
      </c>
      <c r="L6289" s="3" t="s">
        <v>64</v>
      </c>
      <c r="M6289" s="3" t="s">
        <v>65</v>
      </c>
      <c r="N6289" s="3" t="s">
        <v>60</v>
      </c>
      <c r="O6289" s="3"/>
      <c r="P6289" s="3"/>
      <c r="Q6289" s="3"/>
      <c r="R6289" s="3">
        <v>0</v>
      </c>
      <c r="S6289" s="3">
        <v>1</v>
      </c>
      <c r="T6289" s="2">
        <v>1</v>
      </c>
      <c r="U6289" s="3">
        <v>1.7818223868653601E-4</v>
      </c>
      <c r="V6289" s="3">
        <v>1.7836362834713975E-3</v>
      </c>
      <c r="W6289" s="3">
        <v>2.4414099551799497E-4</v>
      </c>
      <c r="X6289" s="3">
        <v>0.65712285749567301</v>
      </c>
      <c r="Y6289" s="3">
        <v>1.7836362834713975E-3</v>
      </c>
      <c r="Z6289" s="3">
        <v>2.4414077968675098E-4</v>
      </c>
      <c r="AA6289" s="3">
        <v>0.65712285749567301</v>
      </c>
      <c r="AB6289">
        <f t="shared" si="162"/>
        <v>1.7836362834713975E-3</v>
      </c>
      <c r="AC6289">
        <f t="shared" si="163"/>
        <v>2.4414077968675098E-4</v>
      </c>
    </row>
    <row r="6290" spans="1:29" x14ac:dyDescent="0.25">
      <c r="A6290" s="2">
        <v>6289</v>
      </c>
      <c r="B6290" s="3" t="s">
        <v>414</v>
      </c>
      <c r="C6290" s="3" t="s">
        <v>110</v>
      </c>
      <c r="D6290" s="3" t="s">
        <v>445</v>
      </c>
      <c r="E6290" s="3" t="s">
        <v>446</v>
      </c>
      <c r="F6290" s="3">
        <v>0.36</v>
      </c>
      <c r="G6290" s="3">
        <v>0.48</v>
      </c>
      <c r="H6290" s="3" t="s">
        <v>60</v>
      </c>
      <c r="I6290" s="2">
        <v>4200</v>
      </c>
      <c r="J6290" s="3" t="s">
        <v>78</v>
      </c>
      <c r="K6290" s="2">
        <v>4200</v>
      </c>
      <c r="L6290" s="3" t="s">
        <v>64</v>
      </c>
      <c r="M6290" s="3" t="s">
        <v>65</v>
      </c>
      <c r="N6290" s="3" t="s">
        <v>60</v>
      </c>
      <c r="O6290" s="3"/>
      <c r="P6290" s="3"/>
      <c r="Q6290" s="3"/>
      <c r="R6290" s="3">
        <v>0</v>
      </c>
      <c r="S6290" s="3">
        <v>1</v>
      </c>
      <c r="T6290" s="2">
        <v>3</v>
      </c>
      <c r="U6290" s="3">
        <v>6.8599139386981645E-2</v>
      </c>
      <c r="V6290" s="3">
        <v>0.48955668383980011</v>
      </c>
      <c r="W6290" s="3">
        <v>5.7889950033015024E-2</v>
      </c>
      <c r="X6290" s="3">
        <v>215.27587575863708</v>
      </c>
      <c r="Y6290" s="3">
        <v>0.48955668383980011</v>
      </c>
      <c r="Z6290" s="3">
        <v>5.7889898855785001E-2</v>
      </c>
      <c r="AA6290" s="3">
        <v>215.27587575863708</v>
      </c>
      <c r="AB6290">
        <f t="shared" si="162"/>
        <v>0.48955668383980011</v>
      </c>
      <c r="AC6290">
        <f t="shared" si="163"/>
        <v>5.7889898855785001E-2</v>
      </c>
    </row>
    <row r="6291" spans="1:29" x14ac:dyDescent="0.25">
      <c r="A6291" s="2">
        <v>6290</v>
      </c>
      <c r="B6291" s="3" t="s">
        <v>414</v>
      </c>
      <c r="C6291" s="3" t="s">
        <v>110</v>
      </c>
      <c r="D6291" s="3" t="s">
        <v>445</v>
      </c>
      <c r="E6291" s="3" t="s">
        <v>446</v>
      </c>
      <c r="F6291" s="3">
        <v>0.36</v>
      </c>
      <c r="G6291" s="3">
        <v>0.48</v>
      </c>
      <c r="H6291" s="3" t="s">
        <v>60</v>
      </c>
      <c r="I6291" s="2">
        <v>4200</v>
      </c>
      <c r="J6291" s="3" t="s">
        <v>78</v>
      </c>
      <c r="K6291" s="2">
        <v>4200</v>
      </c>
      <c r="L6291" s="3" t="s">
        <v>64</v>
      </c>
      <c r="M6291" s="3" t="s">
        <v>162</v>
      </c>
      <c r="N6291" s="3" t="s">
        <v>60</v>
      </c>
      <c r="O6291" s="3"/>
      <c r="P6291" s="3"/>
      <c r="Q6291" s="3"/>
      <c r="R6291" s="3">
        <v>0</v>
      </c>
      <c r="S6291" s="3">
        <v>1</v>
      </c>
      <c r="T6291" s="2">
        <v>25</v>
      </c>
      <c r="U6291" s="3">
        <v>1.6361728031004437</v>
      </c>
      <c r="V6291" s="3">
        <v>13.40461182006641</v>
      </c>
      <c r="W6291" s="3">
        <v>1.7653129857313514</v>
      </c>
      <c r="X6291" s="3">
        <v>5805.272680117042</v>
      </c>
      <c r="Y6291" s="3">
        <v>13.40461182006641</v>
      </c>
      <c r="Z6291" s="3">
        <v>1.765311425118006</v>
      </c>
      <c r="AA6291" s="3">
        <v>5805.272680117042</v>
      </c>
      <c r="AB6291">
        <f t="shared" si="162"/>
        <v>13.40461182006641</v>
      </c>
      <c r="AC6291">
        <f t="shared" si="163"/>
        <v>1.765311425118006</v>
      </c>
    </row>
    <row r="6292" spans="1:29" x14ac:dyDescent="0.25">
      <c r="A6292" s="2">
        <v>6291</v>
      </c>
      <c r="B6292" s="3" t="s">
        <v>414</v>
      </c>
      <c r="C6292" s="3" t="s">
        <v>110</v>
      </c>
      <c r="D6292" s="3" t="s">
        <v>445</v>
      </c>
      <c r="E6292" s="3" t="s">
        <v>446</v>
      </c>
      <c r="F6292" s="3">
        <v>0.36</v>
      </c>
      <c r="G6292" s="3">
        <v>0.48</v>
      </c>
      <c r="H6292" s="3" t="s">
        <v>60</v>
      </c>
      <c r="I6292" s="2">
        <v>4200</v>
      </c>
      <c r="J6292" s="3" t="s">
        <v>78</v>
      </c>
      <c r="K6292" s="2">
        <v>4200</v>
      </c>
      <c r="L6292" s="3" t="s">
        <v>64</v>
      </c>
      <c r="M6292" s="3" t="s">
        <v>452</v>
      </c>
      <c r="N6292" s="3" t="s">
        <v>60</v>
      </c>
      <c r="O6292" s="3"/>
      <c r="P6292" s="3"/>
      <c r="Q6292" s="3"/>
      <c r="R6292" s="3">
        <v>0</v>
      </c>
      <c r="S6292" s="3">
        <v>1</v>
      </c>
      <c r="T6292" s="2">
        <v>8</v>
      </c>
      <c r="U6292" s="3">
        <v>0.12272347251441201</v>
      </c>
      <c r="V6292" s="3">
        <v>0.99555057055696994</v>
      </c>
      <c r="W6292" s="3">
        <v>0.13865254282585918</v>
      </c>
      <c r="X6292" s="3">
        <v>456.56310212729369</v>
      </c>
      <c r="Y6292" s="3">
        <v>0.99555057055696994</v>
      </c>
      <c r="Z6292" s="3">
        <v>0.1386524202509897</v>
      </c>
      <c r="AA6292" s="3">
        <v>456.56310212729369</v>
      </c>
      <c r="AB6292">
        <f t="shared" si="162"/>
        <v>0.99555057055696994</v>
      </c>
      <c r="AC6292">
        <f t="shared" si="163"/>
        <v>0.1386524202509897</v>
      </c>
    </row>
    <row r="6293" spans="1:29" x14ac:dyDescent="0.25">
      <c r="A6293" s="2">
        <v>6292</v>
      </c>
      <c r="B6293" s="3" t="s">
        <v>414</v>
      </c>
      <c r="C6293" s="3" t="s">
        <v>110</v>
      </c>
      <c r="D6293" s="3" t="s">
        <v>445</v>
      </c>
      <c r="E6293" s="3" t="s">
        <v>446</v>
      </c>
      <c r="F6293" s="3">
        <v>0.36</v>
      </c>
      <c r="G6293" s="3">
        <v>0.48</v>
      </c>
      <c r="H6293" s="3" t="s">
        <v>60</v>
      </c>
      <c r="I6293" s="2">
        <v>4340</v>
      </c>
      <c r="J6293" s="3" t="s">
        <v>82</v>
      </c>
      <c r="K6293" s="2">
        <v>4340</v>
      </c>
      <c r="L6293" s="3" t="s">
        <v>64</v>
      </c>
      <c r="M6293" s="3" t="s">
        <v>65</v>
      </c>
      <c r="N6293" s="3" t="s">
        <v>60</v>
      </c>
      <c r="O6293" s="3"/>
      <c r="P6293" s="3"/>
      <c r="Q6293" s="3"/>
      <c r="R6293" s="3">
        <v>0</v>
      </c>
      <c r="S6293" s="3">
        <v>1</v>
      </c>
      <c r="T6293" s="2">
        <v>38</v>
      </c>
      <c r="U6293" s="3">
        <v>1.9819931207754768</v>
      </c>
      <c r="V6293" s="3">
        <v>14.994002615380767</v>
      </c>
      <c r="W6293" s="3">
        <v>1.9914295014044265</v>
      </c>
      <c r="X6293" s="3">
        <v>6929.6423774598452</v>
      </c>
      <c r="Y6293" s="3">
        <v>14.994002615380767</v>
      </c>
      <c r="Z6293" s="3">
        <v>1.9914277408942571</v>
      </c>
      <c r="AA6293" s="3">
        <v>6929.6423774598452</v>
      </c>
      <c r="AB6293">
        <f t="shared" si="162"/>
        <v>14.994002615380767</v>
      </c>
      <c r="AC6293">
        <f t="shared" si="163"/>
        <v>1.9914277408942571</v>
      </c>
    </row>
    <row r="6294" spans="1:29" x14ac:dyDescent="0.25">
      <c r="A6294" s="2">
        <v>6293</v>
      </c>
      <c r="B6294" s="3" t="s">
        <v>414</v>
      </c>
      <c r="C6294" s="3" t="s">
        <v>110</v>
      </c>
      <c r="D6294" s="3" t="s">
        <v>445</v>
      </c>
      <c r="E6294" s="3" t="s">
        <v>446</v>
      </c>
      <c r="F6294" s="3">
        <v>0.36</v>
      </c>
      <c r="G6294" s="3">
        <v>0.48</v>
      </c>
      <c r="H6294" s="3" t="s">
        <v>60</v>
      </c>
      <c r="I6294" s="2">
        <v>4340</v>
      </c>
      <c r="J6294" s="3" t="s">
        <v>82</v>
      </c>
      <c r="K6294" s="2">
        <v>4340</v>
      </c>
      <c r="L6294" s="3" t="s">
        <v>64</v>
      </c>
      <c r="M6294" s="3" t="s">
        <v>162</v>
      </c>
      <c r="N6294" s="3" t="s">
        <v>60</v>
      </c>
      <c r="O6294" s="3"/>
      <c r="P6294" s="3"/>
      <c r="Q6294" s="3"/>
      <c r="R6294" s="3">
        <v>0</v>
      </c>
      <c r="S6294" s="3">
        <v>1</v>
      </c>
      <c r="T6294" s="2">
        <v>28</v>
      </c>
      <c r="U6294" s="3">
        <v>1.5353634736602892</v>
      </c>
      <c r="V6294" s="3">
        <v>11.077146503955603</v>
      </c>
      <c r="W6294" s="3">
        <v>1.4867348055893999</v>
      </c>
      <c r="X6294" s="3">
        <v>5201.6178709586702</v>
      </c>
      <c r="Y6294" s="3">
        <v>11.077146503955603</v>
      </c>
      <c r="Z6294" s="3">
        <v>1.4867334912512611</v>
      </c>
      <c r="AA6294" s="3">
        <v>5201.6178709586702</v>
      </c>
      <c r="AB6294">
        <f t="shared" si="162"/>
        <v>11.077146503955603</v>
      </c>
      <c r="AC6294">
        <f t="shared" si="163"/>
        <v>1.4867334912512611</v>
      </c>
    </row>
    <row r="6295" spans="1:29" x14ac:dyDescent="0.25">
      <c r="A6295" s="2">
        <v>6294</v>
      </c>
      <c r="B6295" s="3" t="s">
        <v>414</v>
      </c>
      <c r="C6295" s="3" t="s">
        <v>110</v>
      </c>
      <c r="D6295" s="3" t="s">
        <v>445</v>
      </c>
      <c r="E6295" s="3" t="s">
        <v>446</v>
      </c>
      <c r="F6295" s="3">
        <v>0.36</v>
      </c>
      <c r="G6295" s="3">
        <v>0.48</v>
      </c>
      <c r="H6295" s="3" t="s">
        <v>60</v>
      </c>
      <c r="I6295" s="2">
        <v>4340</v>
      </c>
      <c r="J6295" s="3" t="s">
        <v>82</v>
      </c>
      <c r="K6295" s="2">
        <v>4340</v>
      </c>
      <c r="L6295" s="3" t="s">
        <v>64</v>
      </c>
      <c r="M6295" s="3" t="s">
        <v>451</v>
      </c>
      <c r="N6295" s="3" t="s">
        <v>60</v>
      </c>
      <c r="O6295" s="3"/>
      <c r="P6295" s="3"/>
      <c r="Q6295" s="3"/>
      <c r="R6295" s="3">
        <v>0</v>
      </c>
      <c r="S6295" s="3">
        <v>1</v>
      </c>
      <c r="T6295" s="2">
        <v>13</v>
      </c>
      <c r="U6295" s="3">
        <v>0.42732685530270959</v>
      </c>
      <c r="V6295" s="3">
        <v>2.639606985797649</v>
      </c>
      <c r="W6295" s="3">
        <v>0.34118242031523099</v>
      </c>
      <c r="X6295" s="3">
        <v>1333.3638227895772</v>
      </c>
      <c r="Y6295" s="3">
        <v>2.639606985797649</v>
      </c>
      <c r="Z6295" s="3">
        <v>0.34118211869515297</v>
      </c>
      <c r="AA6295" s="3">
        <v>1333.3638227895772</v>
      </c>
      <c r="AB6295">
        <f t="shared" si="162"/>
        <v>2.639606985797649</v>
      </c>
      <c r="AC6295">
        <f t="shared" si="163"/>
        <v>0.34118211869515297</v>
      </c>
    </row>
    <row r="6296" spans="1:29" x14ac:dyDescent="0.25">
      <c r="A6296" s="2">
        <v>6295</v>
      </c>
      <c r="B6296" s="3" t="s">
        <v>414</v>
      </c>
      <c r="C6296" s="3" t="s">
        <v>110</v>
      </c>
      <c r="D6296" s="3" t="s">
        <v>445</v>
      </c>
      <c r="E6296" s="3" t="s">
        <v>446</v>
      </c>
      <c r="F6296" s="3">
        <v>0.36</v>
      </c>
      <c r="G6296" s="3">
        <v>0.48</v>
      </c>
      <c r="H6296" s="3" t="s">
        <v>60</v>
      </c>
      <c r="I6296" s="2">
        <v>4430</v>
      </c>
      <c r="J6296" s="3" t="s">
        <v>84</v>
      </c>
      <c r="K6296" s="2">
        <v>4430</v>
      </c>
      <c r="L6296" s="3" t="s">
        <v>64</v>
      </c>
      <c r="M6296" s="3" t="s">
        <v>65</v>
      </c>
      <c r="N6296" s="3" t="s">
        <v>60</v>
      </c>
      <c r="O6296" s="3"/>
      <c r="P6296" s="3"/>
      <c r="Q6296" s="3"/>
      <c r="R6296" s="3">
        <v>0</v>
      </c>
      <c r="S6296" s="3">
        <v>1</v>
      </c>
      <c r="T6296" s="2">
        <v>4</v>
      </c>
      <c r="U6296" s="3">
        <v>0.16718267888653571</v>
      </c>
      <c r="V6296" s="3">
        <v>1.2499649436290023</v>
      </c>
      <c r="W6296" s="3">
        <v>0.1695356087089718</v>
      </c>
      <c r="X6296" s="3">
        <v>585.94688820149486</v>
      </c>
      <c r="Y6296" s="3">
        <v>1.2499649436290023</v>
      </c>
      <c r="Z6296" s="3">
        <v>0.16953545883213059</v>
      </c>
      <c r="AA6296" s="3">
        <v>585.94688820149486</v>
      </c>
      <c r="AB6296">
        <f t="shared" si="162"/>
        <v>1.2499649436290023</v>
      </c>
      <c r="AC6296">
        <f t="shared" si="163"/>
        <v>0.16953545883213059</v>
      </c>
    </row>
    <row r="6297" spans="1:29" x14ac:dyDescent="0.25">
      <c r="A6297" s="2">
        <v>6296</v>
      </c>
      <c r="B6297" s="3" t="s">
        <v>414</v>
      </c>
      <c r="C6297" s="3" t="s">
        <v>110</v>
      </c>
      <c r="D6297" s="3" t="s">
        <v>445</v>
      </c>
      <c r="E6297" s="3" t="s">
        <v>446</v>
      </c>
      <c r="F6297" s="3">
        <v>0.36</v>
      </c>
      <c r="G6297" s="3">
        <v>0.48</v>
      </c>
      <c r="H6297" s="3" t="s">
        <v>60</v>
      </c>
      <c r="I6297" s="2">
        <v>5100</v>
      </c>
      <c r="J6297" s="3" t="s">
        <v>85</v>
      </c>
      <c r="K6297" s="2">
        <v>5100</v>
      </c>
      <c r="L6297" s="3" t="s">
        <v>64</v>
      </c>
      <c r="M6297" s="3" t="s">
        <v>65</v>
      </c>
      <c r="N6297" s="3" t="s">
        <v>60</v>
      </c>
      <c r="O6297" s="3"/>
      <c r="P6297" s="3"/>
      <c r="Q6297" s="3"/>
      <c r="R6297" s="3">
        <v>0</v>
      </c>
      <c r="S6297" s="3">
        <v>1</v>
      </c>
      <c r="T6297" s="2">
        <v>1</v>
      </c>
      <c r="U6297" s="3">
        <v>7.0906263618810902E-3</v>
      </c>
      <c r="V6297" s="3">
        <v>7.0463944292748715E-2</v>
      </c>
      <c r="W6297" s="3">
        <v>1.0807701209992604E-2</v>
      </c>
      <c r="X6297" s="3">
        <v>25.952694888162384</v>
      </c>
      <c r="Y6297" s="3">
        <v>7.0463944292748715E-2</v>
      </c>
      <c r="Z6297" s="3">
        <v>1.08076916555154E-2</v>
      </c>
      <c r="AA6297" s="3">
        <v>25.952694888162384</v>
      </c>
      <c r="AB6297">
        <f t="shared" si="162"/>
        <v>7.0463944292748715E-2</v>
      </c>
      <c r="AC6297">
        <f t="shared" si="163"/>
        <v>1.08076916555154E-2</v>
      </c>
    </row>
    <row r="6298" spans="1:29" x14ac:dyDescent="0.25">
      <c r="A6298" s="2">
        <v>6297</v>
      </c>
      <c r="B6298" s="3" t="s">
        <v>414</v>
      </c>
      <c r="C6298" s="3" t="s">
        <v>110</v>
      </c>
      <c r="D6298" s="3" t="s">
        <v>445</v>
      </c>
      <c r="E6298" s="3" t="s">
        <v>446</v>
      </c>
      <c r="F6298" s="3">
        <v>0.36</v>
      </c>
      <c r="G6298" s="3">
        <v>0.48</v>
      </c>
      <c r="H6298" s="3" t="s">
        <v>60</v>
      </c>
      <c r="I6298" s="2">
        <v>5100</v>
      </c>
      <c r="J6298" s="3" t="s">
        <v>85</v>
      </c>
      <c r="K6298" s="2">
        <v>5100</v>
      </c>
      <c r="L6298" s="3" t="s">
        <v>64</v>
      </c>
      <c r="M6298" s="3" t="s">
        <v>162</v>
      </c>
      <c r="N6298" s="3" t="s">
        <v>60</v>
      </c>
      <c r="O6298" s="3"/>
      <c r="P6298" s="3"/>
      <c r="Q6298" s="3"/>
      <c r="R6298" s="3">
        <v>0</v>
      </c>
      <c r="S6298" s="3">
        <v>1</v>
      </c>
      <c r="T6298" s="2">
        <v>4</v>
      </c>
      <c r="U6298" s="3">
        <v>0.15190227045108828</v>
      </c>
      <c r="V6298" s="3">
        <v>0.93181275752759773</v>
      </c>
      <c r="W6298" s="3">
        <v>0.11885116350276954</v>
      </c>
      <c r="X6298" s="3">
        <v>391.92857613225141</v>
      </c>
      <c r="Y6298" s="3">
        <v>0.93181275752759773</v>
      </c>
      <c r="Z6298" s="3">
        <v>0.11885105843317867</v>
      </c>
      <c r="AA6298" s="3">
        <v>391.92857613225141</v>
      </c>
      <c r="AB6298">
        <f t="shared" si="162"/>
        <v>0.93181275752759773</v>
      </c>
      <c r="AC6298">
        <f t="shared" si="163"/>
        <v>0.11885105843317867</v>
      </c>
    </row>
    <row r="6299" spans="1:29" x14ac:dyDescent="0.25">
      <c r="A6299" s="2">
        <v>6298</v>
      </c>
      <c r="B6299" s="3" t="s">
        <v>414</v>
      </c>
      <c r="C6299" s="3" t="s">
        <v>110</v>
      </c>
      <c r="D6299" s="3" t="s">
        <v>445</v>
      </c>
      <c r="E6299" s="3" t="s">
        <v>446</v>
      </c>
      <c r="F6299" s="3">
        <v>0.36</v>
      </c>
      <c r="G6299" s="3">
        <v>0.48</v>
      </c>
      <c r="H6299" s="3" t="s">
        <v>60</v>
      </c>
      <c r="I6299" s="2">
        <v>5300</v>
      </c>
      <c r="J6299" s="3" t="s">
        <v>88</v>
      </c>
      <c r="K6299" s="2">
        <v>5300</v>
      </c>
      <c r="L6299" s="3" t="s">
        <v>64</v>
      </c>
      <c r="M6299" s="3" t="s">
        <v>65</v>
      </c>
      <c r="N6299" s="3" t="s">
        <v>60</v>
      </c>
      <c r="O6299" s="3"/>
      <c r="P6299" s="3"/>
      <c r="Q6299" s="3"/>
      <c r="R6299" s="3">
        <v>0</v>
      </c>
      <c r="S6299" s="3">
        <v>1</v>
      </c>
      <c r="T6299" s="2">
        <v>10</v>
      </c>
      <c r="U6299" s="3">
        <v>1.6139878975467068</v>
      </c>
      <c r="V6299" s="3">
        <v>0.1859208080522152</v>
      </c>
      <c r="W6299" s="3">
        <v>3.4531239761294019E-2</v>
      </c>
      <c r="X6299" s="3">
        <v>1812.8443347033649</v>
      </c>
      <c r="Y6299" s="3">
        <v>0.1859208080522152</v>
      </c>
      <c r="Z6299" s="3">
        <v>3.4531209234178302E-2</v>
      </c>
      <c r="AA6299" s="3">
        <v>1812.8443347033649</v>
      </c>
      <c r="AB6299">
        <f t="shared" si="162"/>
        <v>0.1859208080522152</v>
      </c>
      <c r="AC6299">
        <f t="shared" si="163"/>
        <v>3.4531209234178302E-2</v>
      </c>
    </row>
    <row r="6300" spans="1:29" x14ac:dyDescent="0.25">
      <c r="A6300" s="2">
        <v>6299</v>
      </c>
      <c r="B6300" s="3" t="s">
        <v>414</v>
      </c>
      <c r="C6300" s="3" t="s">
        <v>110</v>
      </c>
      <c r="D6300" s="3" t="s">
        <v>445</v>
      </c>
      <c r="E6300" s="3" t="s">
        <v>446</v>
      </c>
      <c r="F6300" s="3">
        <v>0.36</v>
      </c>
      <c r="G6300" s="3">
        <v>0.48</v>
      </c>
      <c r="H6300" s="3" t="s">
        <v>60</v>
      </c>
      <c r="I6300" s="2">
        <v>5300</v>
      </c>
      <c r="J6300" s="3" t="s">
        <v>88</v>
      </c>
      <c r="K6300" s="2">
        <v>5300</v>
      </c>
      <c r="L6300" s="3" t="s">
        <v>64</v>
      </c>
      <c r="M6300" s="3" t="s">
        <v>162</v>
      </c>
      <c r="N6300" s="3" t="s">
        <v>60</v>
      </c>
      <c r="O6300" s="3"/>
      <c r="P6300" s="3"/>
      <c r="Q6300" s="3"/>
      <c r="R6300" s="3">
        <v>0</v>
      </c>
      <c r="S6300" s="3">
        <v>1</v>
      </c>
      <c r="T6300" s="2">
        <v>10</v>
      </c>
      <c r="U6300" s="3">
        <v>1.8284761156381346</v>
      </c>
      <c r="V6300" s="3">
        <v>1.8579350327744832</v>
      </c>
      <c r="W6300" s="3">
        <v>0.23036652946550656</v>
      </c>
      <c r="X6300" s="3">
        <v>2568.7363534433152</v>
      </c>
      <c r="Y6300" s="3">
        <v>1.8579350327744832</v>
      </c>
      <c r="Z6300" s="3">
        <v>0.23036632581148911</v>
      </c>
      <c r="AA6300" s="3">
        <v>2568.7363534433152</v>
      </c>
      <c r="AB6300">
        <f t="shared" si="162"/>
        <v>1.8579350327744832</v>
      </c>
      <c r="AC6300">
        <f t="shared" si="163"/>
        <v>0.23036632581148911</v>
      </c>
    </row>
    <row r="6301" spans="1:29" x14ac:dyDescent="0.25">
      <c r="A6301" s="2">
        <v>6300</v>
      </c>
      <c r="B6301" s="3" t="s">
        <v>414</v>
      </c>
      <c r="C6301" s="3" t="s">
        <v>110</v>
      </c>
      <c r="D6301" s="3" t="s">
        <v>445</v>
      </c>
      <c r="E6301" s="3" t="s">
        <v>446</v>
      </c>
      <c r="F6301" s="3">
        <v>0.36</v>
      </c>
      <c r="G6301" s="3">
        <v>0.48</v>
      </c>
      <c r="H6301" s="3" t="s">
        <v>60</v>
      </c>
      <c r="I6301" s="2">
        <v>5300</v>
      </c>
      <c r="J6301" s="3" t="s">
        <v>88</v>
      </c>
      <c r="K6301" s="2">
        <v>5300</v>
      </c>
      <c r="L6301" s="3" t="s">
        <v>64</v>
      </c>
      <c r="M6301" s="3" t="s">
        <v>451</v>
      </c>
      <c r="N6301" s="3" t="s">
        <v>60</v>
      </c>
      <c r="O6301" s="3"/>
      <c r="P6301" s="3"/>
      <c r="Q6301" s="3"/>
      <c r="R6301" s="3">
        <v>0</v>
      </c>
      <c r="S6301" s="3">
        <v>1</v>
      </c>
      <c r="T6301" s="2">
        <v>10</v>
      </c>
      <c r="U6301" s="3">
        <v>2.1205787443097557</v>
      </c>
      <c r="V6301" s="3">
        <v>0.1321437842494711</v>
      </c>
      <c r="W6301" s="3">
        <v>1.5785047412131447E-2</v>
      </c>
      <c r="X6301" s="3">
        <v>2520.9825616618996</v>
      </c>
      <c r="Y6301" s="3">
        <v>0.1321437842494711</v>
      </c>
      <c r="Z6301" s="3">
        <v>1.5785033457463928E-2</v>
      </c>
      <c r="AA6301" s="3">
        <v>2520.9825616618996</v>
      </c>
      <c r="AB6301">
        <f t="shared" si="162"/>
        <v>0.1321437842494711</v>
      </c>
      <c r="AC6301">
        <f t="shared" si="163"/>
        <v>1.5785033457463928E-2</v>
      </c>
    </row>
    <row r="6302" spans="1:29" x14ac:dyDescent="0.25">
      <c r="A6302" s="2">
        <v>6301</v>
      </c>
      <c r="B6302" s="3" t="s">
        <v>414</v>
      </c>
      <c r="C6302" s="3" t="s">
        <v>110</v>
      </c>
      <c r="D6302" s="3" t="s">
        <v>445</v>
      </c>
      <c r="E6302" s="3" t="s">
        <v>446</v>
      </c>
      <c r="F6302" s="3">
        <v>0.36</v>
      </c>
      <c r="G6302" s="3">
        <v>0.48</v>
      </c>
      <c r="H6302" s="3" t="s">
        <v>60</v>
      </c>
      <c r="I6302" s="2">
        <v>5400</v>
      </c>
      <c r="J6302" s="3" t="s">
        <v>89</v>
      </c>
      <c r="K6302" s="2">
        <v>5400</v>
      </c>
      <c r="L6302" s="3" t="s">
        <v>64</v>
      </c>
      <c r="M6302" s="3" t="s">
        <v>65</v>
      </c>
      <c r="N6302" s="3" t="s">
        <v>60</v>
      </c>
      <c r="O6302" s="3"/>
      <c r="P6302" s="3"/>
      <c r="Q6302" s="3"/>
      <c r="R6302" s="3">
        <v>0</v>
      </c>
      <c r="S6302" s="3">
        <v>1</v>
      </c>
      <c r="T6302" s="2">
        <v>59</v>
      </c>
      <c r="U6302" s="3">
        <v>4.4434649843518619</v>
      </c>
      <c r="V6302" s="3">
        <v>3.0988592258861942</v>
      </c>
      <c r="W6302" s="3">
        <v>0.39827571642222237</v>
      </c>
      <c r="X6302" s="3">
        <v>1329.2177203474384</v>
      </c>
      <c r="Y6302" s="3">
        <v>3.0988592258861942</v>
      </c>
      <c r="Z6302" s="3">
        <v>0.39827536432919142</v>
      </c>
      <c r="AA6302" s="3">
        <v>1329.2177203474384</v>
      </c>
      <c r="AB6302">
        <f t="shared" si="162"/>
        <v>3.0988592258861942</v>
      </c>
      <c r="AC6302">
        <f t="shared" si="163"/>
        <v>0.39827536432919142</v>
      </c>
    </row>
    <row r="6303" spans="1:29" x14ac:dyDescent="0.25">
      <c r="A6303" s="2">
        <v>6302</v>
      </c>
      <c r="B6303" s="3" t="s">
        <v>414</v>
      </c>
      <c r="C6303" s="3" t="s">
        <v>110</v>
      </c>
      <c r="D6303" s="3" t="s">
        <v>445</v>
      </c>
      <c r="E6303" s="3" t="s">
        <v>446</v>
      </c>
      <c r="F6303" s="3">
        <v>0.36</v>
      </c>
      <c r="G6303" s="3">
        <v>0.48</v>
      </c>
      <c r="H6303" s="3" t="s">
        <v>60</v>
      </c>
      <c r="I6303" s="2">
        <v>5400</v>
      </c>
      <c r="J6303" s="3" t="s">
        <v>89</v>
      </c>
      <c r="K6303" s="2">
        <v>5400</v>
      </c>
      <c r="L6303" s="3" t="s">
        <v>64</v>
      </c>
      <c r="M6303" s="3" t="s">
        <v>162</v>
      </c>
      <c r="N6303" s="3" t="s">
        <v>60</v>
      </c>
      <c r="O6303" s="3"/>
      <c r="P6303" s="3"/>
      <c r="Q6303" s="3"/>
      <c r="R6303" s="3">
        <v>0</v>
      </c>
      <c r="S6303" s="3">
        <v>1</v>
      </c>
      <c r="T6303" s="2">
        <v>48</v>
      </c>
      <c r="U6303" s="3">
        <v>6.6307732791320966</v>
      </c>
      <c r="V6303" s="3">
        <v>1.434044207510893</v>
      </c>
      <c r="W6303" s="3">
        <v>0.19659638722464962</v>
      </c>
      <c r="X6303" s="3">
        <v>628.80363987528233</v>
      </c>
      <c r="Y6303" s="3">
        <v>1.434044207510893</v>
      </c>
      <c r="Z6303" s="3">
        <v>0.19659621342490513</v>
      </c>
      <c r="AA6303" s="3">
        <v>628.80363987528233</v>
      </c>
      <c r="AB6303">
        <f t="shared" si="162"/>
        <v>1.434044207510893</v>
      </c>
      <c r="AC6303">
        <f t="shared" si="163"/>
        <v>0.19659621342490513</v>
      </c>
    </row>
    <row r="6304" spans="1:29" x14ac:dyDescent="0.25">
      <c r="A6304" s="2">
        <v>6303</v>
      </c>
      <c r="B6304" s="3" t="s">
        <v>414</v>
      </c>
      <c r="C6304" s="3" t="s">
        <v>110</v>
      </c>
      <c r="D6304" s="3" t="s">
        <v>445</v>
      </c>
      <c r="E6304" s="3" t="s">
        <v>446</v>
      </c>
      <c r="F6304" s="3">
        <v>0.36</v>
      </c>
      <c r="G6304" s="3">
        <v>0.48</v>
      </c>
      <c r="H6304" s="3" t="s">
        <v>60</v>
      </c>
      <c r="I6304" s="2">
        <v>6120</v>
      </c>
      <c r="J6304" s="3" t="s">
        <v>63</v>
      </c>
      <c r="K6304" s="2">
        <v>6120</v>
      </c>
      <c r="L6304" s="3" t="s">
        <v>64</v>
      </c>
      <c r="M6304" s="3" t="s">
        <v>162</v>
      </c>
      <c r="N6304" s="3" t="s">
        <v>60</v>
      </c>
      <c r="O6304" s="3"/>
      <c r="P6304" s="3"/>
      <c r="Q6304" s="3"/>
      <c r="R6304" s="3">
        <v>0</v>
      </c>
      <c r="S6304" s="3">
        <v>1</v>
      </c>
      <c r="T6304" s="2">
        <v>2</v>
      </c>
      <c r="U6304" s="3">
        <v>2.2255573555577321E-2</v>
      </c>
      <c r="V6304" s="3">
        <v>9.4683814315728865E-2</v>
      </c>
      <c r="W6304" s="3">
        <v>1.1485316865673664E-2</v>
      </c>
      <c r="X6304" s="3">
        <v>60.6391823550846</v>
      </c>
      <c r="Y6304" s="3">
        <v>9.4683814315728865E-2</v>
      </c>
      <c r="Z6304" s="3">
        <v>1.148530671215469E-2</v>
      </c>
      <c r="AA6304" s="3">
        <v>60.6391823550846</v>
      </c>
      <c r="AB6304">
        <f t="shared" si="162"/>
        <v>9.4683814315728865E-2</v>
      </c>
      <c r="AC6304">
        <f t="shared" si="163"/>
        <v>1.148530671215469E-2</v>
      </c>
    </row>
    <row r="6305" spans="1:29" x14ac:dyDescent="0.25">
      <c r="A6305" s="2">
        <v>6304</v>
      </c>
      <c r="B6305" s="3" t="s">
        <v>414</v>
      </c>
      <c r="C6305" s="3" t="s">
        <v>110</v>
      </c>
      <c r="D6305" s="3" t="s">
        <v>445</v>
      </c>
      <c r="E6305" s="3" t="s">
        <v>446</v>
      </c>
      <c r="F6305" s="3">
        <v>0.36</v>
      </c>
      <c r="G6305" s="3">
        <v>0.48</v>
      </c>
      <c r="H6305" s="3" t="s">
        <v>60</v>
      </c>
      <c r="I6305" s="2">
        <v>6170</v>
      </c>
      <c r="J6305" s="3" t="s">
        <v>94</v>
      </c>
      <c r="K6305" s="2">
        <v>6170</v>
      </c>
      <c r="L6305" s="3" t="s">
        <v>64</v>
      </c>
      <c r="M6305" s="3" t="s">
        <v>65</v>
      </c>
      <c r="N6305" s="3" t="s">
        <v>60</v>
      </c>
      <c r="O6305" s="3"/>
      <c r="P6305" s="3"/>
      <c r="Q6305" s="3"/>
      <c r="R6305" s="3">
        <v>0</v>
      </c>
      <c r="S6305" s="3">
        <v>1</v>
      </c>
      <c r="T6305" s="2">
        <v>20</v>
      </c>
      <c r="U6305" s="3">
        <v>0.66019861974154648</v>
      </c>
      <c r="V6305" s="3">
        <v>5.3099393363618193</v>
      </c>
      <c r="W6305" s="3">
        <v>0.64501054161523186</v>
      </c>
      <c r="X6305" s="3">
        <v>2275.9819157762422</v>
      </c>
      <c r="Y6305" s="3">
        <v>5.3099393363618193</v>
      </c>
      <c r="Z6305" s="3">
        <v>0.64500997139790006</v>
      </c>
      <c r="AA6305" s="3">
        <v>2275.9819157762422</v>
      </c>
      <c r="AB6305">
        <f t="shared" si="162"/>
        <v>5.3099393363618193</v>
      </c>
      <c r="AC6305">
        <f t="shared" si="163"/>
        <v>0.64500997139790006</v>
      </c>
    </row>
    <row r="6306" spans="1:29" x14ac:dyDescent="0.25">
      <c r="A6306" s="2">
        <v>6305</v>
      </c>
      <c r="B6306" s="3" t="s">
        <v>414</v>
      </c>
      <c r="C6306" s="3" t="s">
        <v>110</v>
      </c>
      <c r="D6306" s="3" t="s">
        <v>445</v>
      </c>
      <c r="E6306" s="3" t="s">
        <v>446</v>
      </c>
      <c r="F6306" s="3">
        <v>0.36</v>
      </c>
      <c r="G6306" s="3">
        <v>0.48</v>
      </c>
      <c r="H6306" s="3" t="s">
        <v>60</v>
      </c>
      <c r="I6306" s="2">
        <v>6300</v>
      </c>
      <c r="J6306" s="3" t="s">
        <v>99</v>
      </c>
      <c r="K6306" s="2">
        <v>6300</v>
      </c>
      <c r="L6306" s="3" t="s">
        <v>64</v>
      </c>
      <c r="M6306" s="3" t="s">
        <v>65</v>
      </c>
      <c r="N6306" s="3" t="s">
        <v>60</v>
      </c>
      <c r="O6306" s="3"/>
      <c r="P6306" s="3"/>
      <c r="Q6306" s="3"/>
      <c r="R6306" s="3">
        <v>0</v>
      </c>
      <c r="S6306" s="3">
        <v>1</v>
      </c>
      <c r="T6306" s="2">
        <v>13</v>
      </c>
      <c r="U6306" s="3">
        <v>0.30039451453398369</v>
      </c>
      <c r="V6306" s="3">
        <v>2.5320110650221661</v>
      </c>
      <c r="W6306" s="3">
        <v>0.30372565343482333</v>
      </c>
      <c r="X6306" s="3">
        <v>1064.3490691523921</v>
      </c>
      <c r="Y6306" s="3">
        <v>2.5320110650221661</v>
      </c>
      <c r="Z6306" s="3">
        <v>0.30372538492815443</v>
      </c>
      <c r="AA6306" s="3">
        <v>1064.3490691523921</v>
      </c>
      <c r="AB6306">
        <f t="shared" si="162"/>
        <v>2.5320110650221661</v>
      </c>
      <c r="AC6306">
        <f t="shared" si="163"/>
        <v>0.30372538492815443</v>
      </c>
    </row>
    <row r="6307" spans="1:29" x14ac:dyDescent="0.25">
      <c r="A6307" s="2">
        <v>6306</v>
      </c>
      <c r="B6307" s="3" t="s">
        <v>414</v>
      </c>
      <c r="C6307" s="3" t="s">
        <v>110</v>
      </c>
      <c r="D6307" s="3" t="s">
        <v>445</v>
      </c>
      <c r="E6307" s="3" t="s">
        <v>446</v>
      </c>
      <c r="F6307" s="3">
        <v>0.36</v>
      </c>
      <c r="G6307" s="3">
        <v>0.48</v>
      </c>
      <c r="H6307" s="3" t="s">
        <v>60</v>
      </c>
      <c r="I6307" s="2">
        <v>6410</v>
      </c>
      <c r="J6307" s="3" t="s">
        <v>100</v>
      </c>
      <c r="K6307" s="2">
        <v>6410</v>
      </c>
      <c r="L6307" s="3" t="s">
        <v>64</v>
      </c>
      <c r="M6307" s="3" t="s">
        <v>65</v>
      </c>
      <c r="N6307" s="3" t="s">
        <v>60</v>
      </c>
      <c r="O6307" s="3"/>
      <c r="P6307" s="3"/>
      <c r="Q6307" s="3"/>
      <c r="R6307" s="3">
        <v>0</v>
      </c>
      <c r="S6307" s="3">
        <v>1</v>
      </c>
      <c r="T6307" s="2">
        <v>4</v>
      </c>
      <c r="U6307" s="3">
        <v>1.210326619576096</v>
      </c>
      <c r="V6307" s="3">
        <v>6.1956773273189718</v>
      </c>
      <c r="W6307" s="3">
        <v>0.8626030613720711</v>
      </c>
      <c r="X6307" s="3">
        <v>3158.8104793060693</v>
      </c>
      <c r="Y6307" s="3">
        <v>6.1956773273189718</v>
      </c>
      <c r="Z6307" s="3">
        <v>0.86260229879350203</v>
      </c>
      <c r="AA6307" s="3">
        <v>3158.8104793060693</v>
      </c>
      <c r="AB6307">
        <f t="shared" si="162"/>
        <v>6.1956773273189718</v>
      </c>
      <c r="AC6307">
        <f t="shared" si="163"/>
        <v>0.86260229879350203</v>
      </c>
    </row>
    <row r="6308" spans="1:29" x14ac:dyDescent="0.25">
      <c r="A6308" s="2">
        <v>6307</v>
      </c>
      <c r="B6308" s="3" t="s">
        <v>414</v>
      </c>
      <c r="C6308" s="3" t="s">
        <v>110</v>
      </c>
      <c r="D6308" s="3" t="s">
        <v>445</v>
      </c>
      <c r="E6308" s="3" t="s">
        <v>446</v>
      </c>
      <c r="F6308" s="3">
        <v>0.36</v>
      </c>
      <c r="G6308" s="3">
        <v>0.48</v>
      </c>
      <c r="H6308" s="3" t="s">
        <v>60</v>
      </c>
      <c r="I6308" s="2">
        <v>6410</v>
      </c>
      <c r="J6308" s="3" t="s">
        <v>100</v>
      </c>
      <c r="K6308" s="2">
        <v>6410</v>
      </c>
      <c r="L6308" s="3" t="s">
        <v>64</v>
      </c>
      <c r="M6308" s="3" t="s">
        <v>162</v>
      </c>
      <c r="N6308" s="3" t="s">
        <v>60</v>
      </c>
      <c r="O6308" s="3"/>
      <c r="P6308" s="3"/>
      <c r="Q6308" s="3"/>
      <c r="R6308" s="3">
        <v>0</v>
      </c>
      <c r="S6308" s="3">
        <v>1</v>
      </c>
      <c r="T6308" s="2">
        <v>7</v>
      </c>
      <c r="U6308" s="3">
        <v>0.78114368098407683</v>
      </c>
      <c r="V6308" s="3">
        <v>1.9533762403208441</v>
      </c>
      <c r="W6308" s="3">
        <v>0.22927229575139799</v>
      </c>
      <c r="X6308" s="3">
        <v>1876.2220213588314</v>
      </c>
      <c r="Y6308" s="3">
        <v>1.9533762403208441</v>
      </c>
      <c r="Z6308" s="3">
        <v>0.22927209306473115</v>
      </c>
      <c r="AA6308" s="3">
        <v>1876.2220213588314</v>
      </c>
      <c r="AB6308">
        <f t="shared" si="162"/>
        <v>1.9533762403208441</v>
      </c>
      <c r="AC6308">
        <f t="shared" si="163"/>
        <v>0.22927209306473115</v>
      </c>
    </row>
    <row r="6309" spans="1:29" x14ac:dyDescent="0.25">
      <c r="A6309" s="2">
        <v>6308</v>
      </c>
      <c r="B6309" s="3" t="s">
        <v>414</v>
      </c>
      <c r="C6309" s="3" t="s">
        <v>110</v>
      </c>
      <c r="D6309" s="3" t="s">
        <v>445</v>
      </c>
      <c r="E6309" s="3" t="s">
        <v>446</v>
      </c>
      <c r="F6309" s="3">
        <v>0.36</v>
      </c>
      <c r="G6309" s="3">
        <v>0.48</v>
      </c>
      <c r="H6309" s="3" t="s">
        <v>60</v>
      </c>
      <c r="I6309" s="2">
        <v>6410</v>
      </c>
      <c r="J6309" s="3" t="s">
        <v>100</v>
      </c>
      <c r="K6309" s="2">
        <v>6410</v>
      </c>
      <c r="L6309" s="3" t="s">
        <v>64</v>
      </c>
      <c r="M6309" s="3" t="s">
        <v>451</v>
      </c>
      <c r="N6309" s="3" t="s">
        <v>60</v>
      </c>
      <c r="O6309" s="3"/>
      <c r="P6309" s="3"/>
      <c r="Q6309" s="3"/>
      <c r="R6309" s="3">
        <v>0</v>
      </c>
      <c r="S6309" s="3">
        <v>1</v>
      </c>
      <c r="T6309" s="2">
        <v>8</v>
      </c>
      <c r="U6309" s="3">
        <v>0.91648619248152741</v>
      </c>
      <c r="V6309" s="3">
        <v>1.2077001706138983</v>
      </c>
      <c r="W6309" s="3">
        <v>0.10980000603906438</v>
      </c>
      <c r="X6309" s="3">
        <v>1925.0031631814102</v>
      </c>
      <c r="Y6309" s="3">
        <v>1.2077001706138983</v>
      </c>
      <c r="Z6309" s="3">
        <v>0.10979990897109007</v>
      </c>
      <c r="AA6309" s="3">
        <v>1925.0031631814102</v>
      </c>
      <c r="AB6309">
        <f t="shared" si="162"/>
        <v>1.2077001706138983</v>
      </c>
      <c r="AC6309">
        <f t="shared" si="163"/>
        <v>0.10979990897109007</v>
      </c>
    </row>
    <row r="6310" spans="1:29" x14ac:dyDescent="0.25">
      <c r="A6310" s="2">
        <v>6309</v>
      </c>
      <c r="B6310" s="3" t="s">
        <v>414</v>
      </c>
      <c r="C6310" s="3" t="s">
        <v>110</v>
      </c>
      <c r="D6310" s="3" t="s">
        <v>445</v>
      </c>
      <c r="E6310" s="3" t="s">
        <v>446</v>
      </c>
      <c r="F6310" s="3">
        <v>0.36</v>
      </c>
      <c r="G6310" s="3">
        <v>0.48</v>
      </c>
      <c r="H6310" s="3" t="s">
        <v>60</v>
      </c>
      <c r="I6310" s="2">
        <v>6440</v>
      </c>
      <c r="J6310" s="3" t="s">
        <v>103</v>
      </c>
      <c r="K6310" s="2">
        <v>6440</v>
      </c>
      <c r="L6310" s="3" t="s">
        <v>64</v>
      </c>
      <c r="M6310" s="3" t="s">
        <v>162</v>
      </c>
      <c r="N6310" s="3" t="s">
        <v>60</v>
      </c>
      <c r="O6310" s="3"/>
      <c r="P6310" s="3"/>
      <c r="Q6310" s="3"/>
      <c r="R6310" s="3">
        <v>0</v>
      </c>
      <c r="S6310" s="3">
        <v>1</v>
      </c>
      <c r="T6310" s="2">
        <v>15</v>
      </c>
      <c r="U6310" s="3">
        <v>1.8097041188748249</v>
      </c>
      <c r="V6310" s="3">
        <v>6.7308043222226921</v>
      </c>
      <c r="W6310" s="3">
        <v>0.81284398324812246</v>
      </c>
      <c r="X6310" s="3">
        <v>4318.7985985395944</v>
      </c>
      <c r="Y6310" s="3">
        <v>6.7308043222226921</v>
      </c>
      <c r="Z6310" s="3">
        <v>0.81284326465873813</v>
      </c>
      <c r="AA6310" s="3">
        <v>4318.7985985395944</v>
      </c>
      <c r="AB6310">
        <f t="shared" si="162"/>
        <v>6.7308043222226921</v>
      </c>
      <c r="AC6310">
        <f t="shared" si="163"/>
        <v>0.81284326465873813</v>
      </c>
    </row>
    <row r="6311" spans="1:29" x14ac:dyDescent="0.25">
      <c r="A6311" s="2">
        <v>6310</v>
      </c>
      <c r="B6311" s="3" t="s">
        <v>414</v>
      </c>
      <c r="C6311" s="3" t="s">
        <v>110</v>
      </c>
      <c r="D6311" s="3" t="s">
        <v>445</v>
      </c>
      <c r="E6311" s="3" t="s">
        <v>446</v>
      </c>
      <c r="F6311" s="3">
        <v>0.36</v>
      </c>
      <c r="G6311" s="3">
        <v>0.48</v>
      </c>
      <c r="H6311" s="3" t="s">
        <v>60</v>
      </c>
      <c r="I6311" s="2">
        <v>6460</v>
      </c>
      <c r="J6311" s="3" t="s">
        <v>104</v>
      </c>
      <c r="K6311" s="2">
        <v>6460</v>
      </c>
      <c r="L6311" s="3" t="s">
        <v>64</v>
      </c>
      <c r="M6311" s="3" t="s">
        <v>65</v>
      </c>
      <c r="N6311" s="3" t="s">
        <v>60</v>
      </c>
      <c r="O6311" s="3"/>
      <c r="P6311" s="3"/>
      <c r="Q6311" s="3"/>
      <c r="R6311" s="3">
        <v>0</v>
      </c>
      <c r="S6311" s="3">
        <v>1</v>
      </c>
      <c r="T6311" s="2">
        <v>119</v>
      </c>
      <c r="U6311" s="3">
        <v>5.9960716372657501</v>
      </c>
      <c r="V6311" s="3">
        <v>47.760595223300783</v>
      </c>
      <c r="W6311" s="3">
        <v>5.7728032795536581</v>
      </c>
      <c r="X6311" s="3">
        <v>20618.925170789425</v>
      </c>
      <c r="Y6311" s="3">
        <v>47.760595223300783</v>
      </c>
      <c r="Z6311" s="3">
        <v>5.772798176144839</v>
      </c>
      <c r="AA6311" s="3">
        <v>20618.925170789425</v>
      </c>
      <c r="AB6311">
        <f t="shared" si="162"/>
        <v>47.760595223300783</v>
      </c>
      <c r="AC6311">
        <f t="shared" si="163"/>
        <v>5.772798176144839</v>
      </c>
    </row>
    <row r="6312" spans="1:29" x14ac:dyDescent="0.25">
      <c r="A6312" s="2">
        <v>6311</v>
      </c>
      <c r="B6312" s="3" t="s">
        <v>414</v>
      </c>
      <c r="C6312" s="3" t="s">
        <v>110</v>
      </c>
      <c r="D6312" s="3" t="s">
        <v>445</v>
      </c>
      <c r="E6312" s="3" t="s">
        <v>446</v>
      </c>
      <c r="F6312" s="3">
        <v>0.36</v>
      </c>
      <c r="G6312" s="3">
        <v>0.48</v>
      </c>
      <c r="H6312" s="3" t="s">
        <v>60</v>
      </c>
      <c r="I6312" s="2">
        <v>6460</v>
      </c>
      <c r="J6312" s="3" t="s">
        <v>104</v>
      </c>
      <c r="K6312" s="2">
        <v>6460</v>
      </c>
      <c r="L6312" s="3" t="s">
        <v>64</v>
      </c>
      <c r="M6312" s="3" t="s">
        <v>451</v>
      </c>
      <c r="N6312" s="3" t="s">
        <v>60</v>
      </c>
      <c r="O6312" s="3"/>
      <c r="P6312" s="3"/>
      <c r="Q6312" s="3"/>
      <c r="R6312" s="3">
        <v>0</v>
      </c>
      <c r="S6312" s="3">
        <v>1</v>
      </c>
      <c r="T6312" s="2">
        <v>5</v>
      </c>
      <c r="U6312" s="3">
        <v>5.2077228155698284E-2</v>
      </c>
      <c r="V6312" s="3">
        <v>5.2508503939545934E-3</v>
      </c>
      <c r="W6312" s="3">
        <v>6.5951292885748562E-4</v>
      </c>
      <c r="X6312" s="3">
        <v>66.390924241641542</v>
      </c>
      <c r="Y6312" s="3">
        <v>5.2508503939545934E-3</v>
      </c>
      <c r="Z6312" s="3">
        <v>6.5951234581941099E-4</v>
      </c>
      <c r="AA6312" s="3">
        <v>66.390924241641542</v>
      </c>
      <c r="AB6312">
        <f t="shared" si="162"/>
        <v>5.2508503939545934E-3</v>
      </c>
      <c r="AC6312">
        <f t="shared" si="163"/>
        <v>6.5951234581941099E-4</v>
      </c>
    </row>
    <row r="6313" spans="1:29" x14ac:dyDescent="0.25">
      <c r="A6313" s="2">
        <v>6312</v>
      </c>
      <c r="B6313" s="3" t="s">
        <v>414</v>
      </c>
      <c r="C6313" s="3" t="s">
        <v>110</v>
      </c>
      <c r="D6313" s="3" t="s">
        <v>445</v>
      </c>
      <c r="E6313" s="3" t="s">
        <v>446</v>
      </c>
      <c r="F6313" s="3">
        <v>0.36</v>
      </c>
      <c r="G6313" s="3">
        <v>0.48</v>
      </c>
      <c r="H6313" s="3" t="s">
        <v>60</v>
      </c>
      <c r="I6313" s="2">
        <v>7400</v>
      </c>
      <c r="J6313" s="3" t="s">
        <v>127</v>
      </c>
      <c r="K6313" s="2">
        <v>7400</v>
      </c>
      <c r="L6313" s="3"/>
      <c r="M6313" s="3" t="s">
        <v>65</v>
      </c>
      <c r="N6313" s="3" t="s">
        <v>60</v>
      </c>
      <c r="O6313" s="3"/>
      <c r="P6313" s="3"/>
      <c r="Q6313" s="3"/>
      <c r="R6313" s="3">
        <v>0</v>
      </c>
      <c r="S6313" s="3">
        <v>1</v>
      </c>
      <c r="T6313" s="2">
        <v>1</v>
      </c>
      <c r="U6313" s="3">
        <v>2.3572751991119199E-3</v>
      </c>
      <c r="V6313" s="3">
        <v>2.2785053149311348E-2</v>
      </c>
      <c r="W6313" s="3">
        <v>2.9899889456476577E-3</v>
      </c>
      <c r="X6313" s="3">
        <v>9.0005804142633306</v>
      </c>
      <c r="Y6313" s="3">
        <v>2.2785053149311348E-2</v>
      </c>
      <c r="Z6313" s="3">
        <v>2.9899863023675798E-3</v>
      </c>
      <c r="AA6313" s="3">
        <v>9.0005804142633306</v>
      </c>
      <c r="AB6313">
        <f t="shared" si="162"/>
        <v>2.2785053149311348E-2</v>
      </c>
      <c r="AC6313">
        <f t="shared" si="163"/>
        <v>2.9899863023675798E-3</v>
      </c>
    </row>
    <row r="6314" spans="1:29" x14ac:dyDescent="0.25">
      <c r="A6314" s="2">
        <v>6313</v>
      </c>
      <c r="B6314" s="3" t="s">
        <v>414</v>
      </c>
      <c r="C6314" s="3" t="s">
        <v>110</v>
      </c>
      <c r="D6314" s="3" t="s">
        <v>445</v>
      </c>
      <c r="E6314" s="3" t="s">
        <v>446</v>
      </c>
      <c r="F6314" s="3">
        <v>0.36</v>
      </c>
      <c r="G6314" s="3">
        <v>0.48</v>
      </c>
      <c r="H6314" s="3" t="s">
        <v>60</v>
      </c>
      <c r="I6314" s="2">
        <v>7400</v>
      </c>
      <c r="J6314" s="3" t="s">
        <v>127</v>
      </c>
      <c r="K6314" s="2">
        <v>7400</v>
      </c>
      <c r="L6314" s="3"/>
      <c r="M6314" s="3" t="s">
        <v>162</v>
      </c>
      <c r="N6314" s="3" t="s">
        <v>60</v>
      </c>
      <c r="O6314" s="3"/>
      <c r="P6314" s="3"/>
      <c r="Q6314" s="3"/>
      <c r="R6314" s="3">
        <v>0</v>
      </c>
      <c r="S6314" s="3">
        <v>1</v>
      </c>
      <c r="T6314" s="2">
        <v>14</v>
      </c>
      <c r="U6314" s="3">
        <v>2.0251872586997375</v>
      </c>
      <c r="V6314" s="3">
        <v>13.384773816637717</v>
      </c>
      <c r="W6314" s="3">
        <v>1.8195392985305174</v>
      </c>
      <c r="X6314" s="3">
        <v>6517.835001407926</v>
      </c>
      <c r="Y6314" s="3">
        <v>13.384773816637717</v>
      </c>
      <c r="Z6314" s="3">
        <v>1.8195376899787514</v>
      </c>
      <c r="AA6314" s="3">
        <v>6517.835001407926</v>
      </c>
      <c r="AB6314">
        <f t="shared" si="162"/>
        <v>13.384773816637717</v>
      </c>
      <c r="AC6314">
        <f t="shared" si="163"/>
        <v>1.8195376899787514</v>
      </c>
    </row>
    <row r="6315" spans="1:29" x14ac:dyDescent="0.25">
      <c r="A6315" s="2">
        <v>6314</v>
      </c>
      <c r="B6315" s="3" t="s">
        <v>414</v>
      </c>
      <c r="C6315" s="3" t="s">
        <v>110</v>
      </c>
      <c r="D6315" s="3" t="s">
        <v>445</v>
      </c>
      <c r="E6315" s="3" t="s">
        <v>446</v>
      </c>
      <c r="F6315" s="3">
        <v>0.36</v>
      </c>
      <c r="G6315" s="3">
        <v>0.48</v>
      </c>
      <c r="H6315" s="3" t="s">
        <v>60</v>
      </c>
      <c r="I6315" s="2">
        <v>8120</v>
      </c>
      <c r="J6315" s="3" t="s">
        <v>56</v>
      </c>
      <c r="K6315" s="2">
        <v>8120</v>
      </c>
      <c r="L6315" s="3"/>
      <c r="M6315" s="3" t="s">
        <v>65</v>
      </c>
      <c r="N6315" s="3" t="s">
        <v>60</v>
      </c>
      <c r="O6315" s="3"/>
      <c r="P6315" s="3"/>
      <c r="Q6315" s="3"/>
      <c r="R6315" s="3">
        <v>0</v>
      </c>
      <c r="S6315" s="3">
        <v>1</v>
      </c>
      <c r="T6315" s="2">
        <v>16</v>
      </c>
      <c r="U6315" s="3">
        <v>0.22977165490272228</v>
      </c>
      <c r="V6315" s="3">
        <v>1.7786037466023963</v>
      </c>
      <c r="W6315" s="3">
        <v>0.223170619745547</v>
      </c>
      <c r="X6315" s="3">
        <v>797.41209463728831</v>
      </c>
      <c r="Y6315" s="3">
        <v>1.7786037466023963</v>
      </c>
      <c r="Z6315" s="3">
        <v>0.22317042245302635</v>
      </c>
      <c r="AA6315" s="3">
        <v>797.41209463728831</v>
      </c>
      <c r="AB6315">
        <f t="shared" si="162"/>
        <v>1.7786037466023963</v>
      </c>
      <c r="AC6315">
        <f t="shared" si="163"/>
        <v>0.22317042245302635</v>
      </c>
    </row>
    <row r="6316" spans="1:29" x14ac:dyDescent="0.25">
      <c r="A6316" s="2">
        <v>6315</v>
      </c>
      <c r="B6316" s="3" t="s">
        <v>414</v>
      </c>
      <c r="C6316" s="3" t="s">
        <v>110</v>
      </c>
      <c r="D6316" s="3" t="s">
        <v>445</v>
      </c>
      <c r="E6316" s="3" t="s">
        <v>446</v>
      </c>
      <c r="F6316" s="3">
        <v>0.36</v>
      </c>
      <c r="G6316" s="3">
        <v>0.48</v>
      </c>
      <c r="H6316" s="3" t="s">
        <v>60</v>
      </c>
      <c r="I6316" s="2">
        <v>8140</v>
      </c>
      <c r="J6316" s="3" t="s">
        <v>57</v>
      </c>
      <c r="K6316" s="2">
        <v>8140</v>
      </c>
      <c r="L6316" s="3"/>
      <c r="M6316" s="3" t="s">
        <v>65</v>
      </c>
      <c r="N6316" s="3" t="s">
        <v>60</v>
      </c>
      <c r="O6316" s="3"/>
      <c r="P6316" s="3"/>
      <c r="Q6316" s="3"/>
      <c r="R6316" s="3">
        <v>0</v>
      </c>
      <c r="S6316" s="3">
        <v>1</v>
      </c>
      <c r="T6316" s="2">
        <v>800</v>
      </c>
      <c r="U6316" s="3">
        <v>180.91115043261073</v>
      </c>
      <c r="V6316" s="3">
        <v>1540.5355350397219</v>
      </c>
      <c r="W6316" s="3">
        <v>203.84073889240224</v>
      </c>
      <c r="X6316" s="3">
        <v>664708.09592138953</v>
      </c>
      <c r="Y6316" s="3">
        <v>1540.5355350397219</v>
      </c>
      <c r="Z6316" s="3">
        <v>203.84055868833613</v>
      </c>
      <c r="AA6316" s="3">
        <v>664708.09592138953</v>
      </c>
      <c r="AB6316">
        <f t="shared" si="162"/>
        <v>1540.5355350397219</v>
      </c>
      <c r="AC6316">
        <f t="shared" si="163"/>
        <v>203.84055868833613</v>
      </c>
    </row>
    <row r="6317" spans="1:29" x14ac:dyDescent="0.25">
      <c r="A6317" s="2">
        <v>6316</v>
      </c>
      <c r="B6317" s="3" t="s">
        <v>414</v>
      </c>
      <c r="C6317" s="3" t="s">
        <v>110</v>
      </c>
      <c r="D6317" s="3" t="s">
        <v>445</v>
      </c>
      <c r="E6317" s="3" t="s">
        <v>446</v>
      </c>
      <c r="F6317" s="3">
        <v>0.36</v>
      </c>
      <c r="G6317" s="3">
        <v>0.48</v>
      </c>
      <c r="H6317" s="3" t="s">
        <v>60</v>
      </c>
      <c r="I6317" s="2">
        <v>8140</v>
      </c>
      <c r="J6317" s="3" t="s">
        <v>57</v>
      </c>
      <c r="K6317" s="2">
        <v>8140</v>
      </c>
      <c r="L6317" s="3"/>
      <c r="M6317" s="3" t="s">
        <v>440</v>
      </c>
      <c r="N6317" s="3" t="s">
        <v>60</v>
      </c>
      <c r="O6317" s="3"/>
      <c r="P6317" s="3"/>
      <c r="Q6317" s="3"/>
      <c r="R6317" s="3">
        <v>0</v>
      </c>
      <c r="S6317" s="3">
        <v>1</v>
      </c>
      <c r="T6317" s="2">
        <v>11</v>
      </c>
      <c r="U6317" s="3">
        <v>1.407017920561132</v>
      </c>
      <c r="V6317" s="3">
        <v>14.471752274062572</v>
      </c>
      <c r="W6317" s="3">
        <v>1.9092617108045664</v>
      </c>
      <c r="X6317" s="3">
        <v>5480.7807969085052</v>
      </c>
      <c r="Y6317" s="3">
        <v>14.471752274062572</v>
      </c>
      <c r="Z6317" s="3">
        <v>1.9092600229342895</v>
      </c>
      <c r="AA6317" s="3">
        <v>5480.7807969085052</v>
      </c>
      <c r="AB6317">
        <f t="shared" si="162"/>
        <v>14.471752274062572</v>
      </c>
      <c r="AC6317">
        <f t="shared" si="163"/>
        <v>1.9092600229342895</v>
      </c>
    </row>
    <row r="6318" spans="1:29" x14ac:dyDescent="0.25">
      <c r="A6318" s="2">
        <v>6317</v>
      </c>
      <c r="B6318" s="3" t="s">
        <v>414</v>
      </c>
      <c r="C6318" s="3" t="s">
        <v>110</v>
      </c>
      <c r="D6318" s="3" t="s">
        <v>445</v>
      </c>
      <c r="E6318" s="3" t="s">
        <v>446</v>
      </c>
      <c r="F6318" s="3">
        <v>0.36</v>
      </c>
      <c r="G6318" s="3">
        <v>0.48</v>
      </c>
      <c r="H6318" s="3" t="s">
        <v>60</v>
      </c>
      <c r="I6318" s="2">
        <v>8140</v>
      </c>
      <c r="J6318" s="3" t="s">
        <v>57</v>
      </c>
      <c r="K6318" s="2">
        <v>8140</v>
      </c>
      <c r="L6318" s="3"/>
      <c r="M6318" s="3" t="s">
        <v>249</v>
      </c>
      <c r="N6318" s="3" t="s">
        <v>60</v>
      </c>
      <c r="O6318" s="3"/>
      <c r="P6318" s="3"/>
      <c r="Q6318" s="3"/>
      <c r="R6318" s="3">
        <v>0</v>
      </c>
      <c r="S6318" s="3">
        <v>1</v>
      </c>
      <c r="T6318" s="2">
        <v>16</v>
      </c>
      <c r="U6318" s="3">
        <v>2.4495017573269462</v>
      </c>
      <c r="V6318" s="3">
        <v>24.211509921702053</v>
      </c>
      <c r="W6318" s="3">
        <v>3.2740021566458695</v>
      </c>
      <c r="X6318" s="3">
        <v>9567.8749048096652</v>
      </c>
      <c r="Y6318" s="3">
        <v>24.211509921702053</v>
      </c>
      <c r="Z6318" s="3">
        <v>3.2739992622857694</v>
      </c>
      <c r="AA6318" s="3">
        <v>9567.8749048096652</v>
      </c>
      <c r="AB6318">
        <f t="shared" si="162"/>
        <v>24.211509921702053</v>
      </c>
      <c r="AC6318">
        <f t="shared" si="163"/>
        <v>3.2739992622857694</v>
      </c>
    </row>
    <row r="6319" spans="1:29" x14ac:dyDescent="0.25">
      <c r="A6319" s="2">
        <v>6318</v>
      </c>
      <c r="B6319" s="3" t="s">
        <v>414</v>
      </c>
      <c r="C6319" s="3" t="s">
        <v>110</v>
      </c>
      <c r="D6319" s="3" t="s">
        <v>445</v>
      </c>
      <c r="E6319" s="3" t="s">
        <v>446</v>
      </c>
      <c r="F6319" s="3">
        <v>0.36</v>
      </c>
      <c r="G6319" s="3">
        <v>0.48</v>
      </c>
      <c r="H6319" s="3" t="s">
        <v>60</v>
      </c>
      <c r="I6319" s="2">
        <v>8140</v>
      </c>
      <c r="J6319" s="3" t="s">
        <v>57</v>
      </c>
      <c r="K6319" s="2">
        <v>8140</v>
      </c>
      <c r="L6319" s="3"/>
      <c r="M6319" s="3" t="s">
        <v>162</v>
      </c>
      <c r="N6319" s="3" t="s">
        <v>60</v>
      </c>
      <c r="O6319" s="3"/>
      <c r="P6319" s="3"/>
      <c r="Q6319" s="3"/>
      <c r="R6319" s="3">
        <v>0</v>
      </c>
      <c r="S6319" s="3">
        <v>1</v>
      </c>
      <c r="T6319" s="2">
        <v>508</v>
      </c>
      <c r="U6319" s="3">
        <v>89.172104704381169</v>
      </c>
      <c r="V6319" s="3">
        <v>786.25236157445033</v>
      </c>
      <c r="W6319" s="3">
        <v>104.76253636545435</v>
      </c>
      <c r="X6319" s="3">
        <v>327884.10166412074</v>
      </c>
      <c r="Y6319" s="3">
        <v>786.25236157445033</v>
      </c>
      <c r="Z6319" s="3">
        <v>104.76244375082216</v>
      </c>
      <c r="AA6319" s="3">
        <v>327884.10166412074</v>
      </c>
      <c r="AB6319">
        <f t="shared" si="162"/>
        <v>786.25236157445033</v>
      </c>
      <c r="AC6319">
        <f t="shared" si="163"/>
        <v>104.76244375082216</v>
      </c>
    </row>
    <row r="6320" spans="1:29" x14ac:dyDescent="0.25">
      <c r="A6320" s="2">
        <v>6319</v>
      </c>
      <c r="B6320" s="3" t="s">
        <v>414</v>
      </c>
      <c r="C6320" s="3" t="s">
        <v>110</v>
      </c>
      <c r="D6320" s="3" t="s">
        <v>445</v>
      </c>
      <c r="E6320" s="3" t="s">
        <v>446</v>
      </c>
      <c r="F6320" s="3">
        <v>0.36</v>
      </c>
      <c r="G6320" s="3">
        <v>0.48</v>
      </c>
      <c r="H6320" s="3" t="s">
        <v>60</v>
      </c>
      <c r="I6320" s="2">
        <v>8140</v>
      </c>
      <c r="J6320" s="3" t="s">
        <v>57</v>
      </c>
      <c r="K6320" s="2">
        <v>8140</v>
      </c>
      <c r="L6320" s="3"/>
      <c r="M6320" s="3" t="s">
        <v>451</v>
      </c>
      <c r="N6320" s="3" t="s">
        <v>60</v>
      </c>
      <c r="O6320" s="3"/>
      <c r="P6320" s="3"/>
      <c r="Q6320" s="3"/>
      <c r="R6320" s="3">
        <v>0</v>
      </c>
      <c r="S6320" s="3">
        <v>1</v>
      </c>
      <c r="T6320" s="2">
        <v>115</v>
      </c>
      <c r="U6320" s="3">
        <v>21.602401378795147</v>
      </c>
      <c r="V6320" s="3">
        <v>181.29587288523672</v>
      </c>
      <c r="W6320" s="3">
        <v>24.105067240927156</v>
      </c>
      <c r="X6320" s="3">
        <v>79821.96389658736</v>
      </c>
      <c r="Y6320" s="3">
        <v>181.29587288523672</v>
      </c>
      <c r="Z6320" s="3">
        <v>24.105045931000788</v>
      </c>
      <c r="AA6320" s="3">
        <v>79821.96389658736</v>
      </c>
      <c r="AB6320">
        <f t="shared" si="162"/>
        <v>181.29587288523672</v>
      </c>
      <c r="AC6320">
        <f t="shared" si="163"/>
        <v>24.105045931000788</v>
      </c>
    </row>
    <row r="6321" spans="1:29" x14ac:dyDescent="0.25">
      <c r="A6321" s="2">
        <v>6320</v>
      </c>
      <c r="B6321" s="3" t="s">
        <v>414</v>
      </c>
      <c r="C6321" s="3" t="s">
        <v>110</v>
      </c>
      <c r="D6321" s="3" t="s">
        <v>445</v>
      </c>
      <c r="E6321" s="3" t="s">
        <v>446</v>
      </c>
      <c r="F6321" s="3">
        <v>0.36</v>
      </c>
      <c r="G6321" s="3">
        <v>0.48</v>
      </c>
      <c r="H6321" s="3" t="s">
        <v>60</v>
      </c>
      <c r="I6321" s="2">
        <v>8140</v>
      </c>
      <c r="J6321" s="3" t="s">
        <v>57</v>
      </c>
      <c r="K6321" s="2">
        <v>8140</v>
      </c>
      <c r="L6321" s="3"/>
      <c r="M6321" s="3" t="s">
        <v>452</v>
      </c>
      <c r="N6321" s="3" t="s">
        <v>60</v>
      </c>
      <c r="O6321" s="3"/>
      <c r="P6321" s="3"/>
      <c r="Q6321" s="3"/>
      <c r="R6321" s="3">
        <v>0</v>
      </c>
      <c r="S6321" s="3">
        <v>1</v>
      </c>
      <c r="T6321" s="2">
        <v>137</v>
      </c>
      <c r="U6321" s="3">
        <v>22.617162739699744</v>
      </c>
      <c r="V6321" s="3">
        <v>205.32403683645921</v>
      </c>
      <c r="W6321" s="3">
        <v>27.467756945465357</v>
      </c>
      <c r="X6321" s="3">
        <v>87507.046276335153</v>
      </c>
      <c r="Y6321" s="3">
        <v>205.32403683645921</v>
      </c>
      <c r="Z6321" s="3">
        <v>27.467732662775273</v>
      </c>
      <c r="AA6321" s="3">
        <v>87507.046276335153</v>
      </c>
      <c r="AB6321">
        <f t="shared" si="162"/>
        <v>205.32403683645921</v>
      </c>
      <c r="AC6321">
        <f t="shared" si="163"/>
        <v>27.467732662775273</v>
      </c>
    </row>
    <row r="6322" spans="1:29" x14ac:dyDescent="0.25">
      <c r="A6322" s="2">
        <v>6321</v>
      </c>
      <c r="B6322" s="3" t="s">
        <v>414</v>
      </c>
      <c r="C6322" s="3" t="s">
        <v>110</v>
      </c>
      <c r="D6322" s="3" t="s">
        <v>445</v>
      </c>
      <c r="E6322" s="3" t="s">
        <v>446</v>
      </c>
      <c r="F6322" s="3">
        <v>0.36</v>
      </c>
      <c r="G6322" s="3">
        <v>0.48</v>
      </c>
      <c r="H6322" s="3" t="s">
        <v>60</v>
      </c>
      <c r="I6322" s="2">
        <v>8370</v>
      </c>
      <c r="J6322" s="3" t="s">
        <v>68</v>
      </c>
      <c r="K6322" s="2">
        <v>8370</v>
      </c>
      <c r="L6322" s="3"/>
      <c r="M6322" s="3" t="s">
        <v>65</v>
      </c>
      <c r="N6322" s="3" t="s">
        <v>60</v>
      </c>
      <c r="O6322" s="3"/>
      <c r="P6322" s="3"/>
      <c r="Q6322" s="3"/>
      <c r="R6322" s="3">
        <v>0</v>
      </c>
      <c r="S6322" s="3">
        <v>1</v>
      </c>
      <c r="T6322" s="2">
        <v>26</v>
      </c>
      <c r="U6322" s="3">
        <v>2.666138723127236</v>
      </c>
      <c r="V6322" s="3">
        <v>6.2843307789411584</v>
      </c>
      <c r="W6322" s="3">
        <v>0.92201419907538018</v>
      </c>
      <c r="X6322" s="3">
        <v>5287.851164435865</v>
      </c>
      <c r="Y6322" s="3">
        <v>6.2843307789411584</v>
      </c>
      <c r="Z6322" s="3">
        <v>0.9220133839747825</v>
      </c>
      <c r="AA6322" s="3">
        <v>5287.851164435865</v>
      </c>
      <c r="AB6322">
        <f t="shared" si="162"/>
        <v>6.2843307789411584</v>
      </c>
      <c r="AC6322">
        <f t="shared" si="163"/>
        <v>0.9220133839747825</v>
      </c>
    </row>
    <row r="6323" spans="1:29" x14ac:dyDescent="0.25">
      <c r="A6323" s="2">
        <v>6322</v>
      </c>
      <c r="B6323" s="3" t="s">
        <v>414</v>
      </c>
      <c r="C6323" s="3" t="s">
        <v>110</v>
      </c>
      <c r="D6323" s="3" t="s">
        <v>445</v>
      </c>
      <c r="E6323" s="3" t="s">
        <v>446</v>
      </c>
      <c r="F6323" s="3">
        <v>0.36</v>
      </c>
      <c r="G6323" s="3">
        <v>0.48</v>
      </c>
      <c r="H6323" s="3" t="s">
        <v>60</v>
      </c>
      <c r="I6323" s="2">
        <v>8370</v>
      </c>
      <c r="J6323" s="3" t="s">
        <v>68</v>
      </c>
      <c r="K6323" s="2">
        <v>8370</v>
      </c>
      <c r="L6323" s="3"/>
      <c r="M6323" s="3" t="s">
        <v>162</v>
      </c>
      <c r="N6323" s="3" t="s">
        <v>60</v>
      </c>
      <c r="O6323" s="3"/>
      <c r="P6323" s="3"/>
      <c r="Q6323" s="3"/>
      <c r="R6323" s="3">
        <v>0</v>
      </c>
      <c r="S6323" s="3">
        <v>1</v>
      </c>
      <c r="T6323" s="2">
        <v>32</v>
      </c>
      <c r="U6323" s="3">
        <v>3.662795595066378</v>
      </c>
      <c r="V6323" s="3">
        <v>11.864093243594958</v>
      </c>
      <c r="W6323" s="3">
        <v>1.5045190298967481</v>
      </c>
      <c r="X6323" s="3">
        <v>8994.1536221956449</v>
      </c>
      <c r="Y6323" s="3">
        <v>11.864093243594958</v>
      </c>
      <c r="Z6323" s="3">
        <v>1.5045176998365828</v>
      </c>
      <c r="AA6323" s="3">
        <v>8994.1536221956449</v>
      </c>
      <c r="AB6323">
        <f t="shared" si="162"/>
        <v>11.864093243594958</v>
      </c>
      <c r="AC6323">
        <f t="shared" si="163"/>
        <v>1.5045176998365828</v>
      </c>
    </row>
    <row r="6324" spans="1:29" x14ac:dyDescent="0.25">
      <c r="A6324" s="2">
        <v>6323</v>
      </c>
      <c r="B6324" s="3" t="s">
        <v>414</v>
      </c>
      <c r="C6324" s="3" t="s">
        <v>110</v>
      </c>
      <c r="D6324" s="3" t="s">
        <v>445</v>
      </c>
      <c r="E6324" s="3" t="s">
        <v>446</v>
      </c>
      <c r="F6324" s="3">
        <v>0.36</v>
      </c>
      <c r="G6324" s="3">
        <v>0.48</v>
      </c>
      <c r="H6324" s="3" t="s">
        <v>60</v>
      </c>
      <c r="I6324" s="2">
        <v>8370</v>
      </c>
      <c r="J6324" s="3" t="s">
        <v>68</v>
      </c>
      <c r="K6324" s="2">
        <v>8370</v>
      </c>
      <c r="L6324" s="3"/>
      <c r="M6324" s="3" t="s">
        <v>451</v>
      </c>
      <c r="N6324" s="3" t="s">
        <v>60</v>
      </c>
      <c r="O6324" s="3"/>
      <c r="P6324" s="3"/>
      <c r="Q6324" s="3"/>
      <c r="R6324" s="3">
        <v>0</v>
      </c>
      <c r="S6324" s="3">
        <v>1</v>
      </c>
      <c r="T6324" s="2">
        <v>27</v>
      </c>
      <c r="U6324" s="3">
        <v>4.3991793493636218</v>
      </c>
      <c r="V6324" s="3">
        <v>4.1106346165918985</v>
      </c>
      <c r="W6324" s="3">
        <v>0.4900738430148911</v>
      </c>
      <c r="X6324" s="3">
        <v>7900.6301812964166</v>
      </c>
      <c r="Y6324" s="3">
        <v>4.1106346165918985</v>
      </c>
      <c r="Z6324" s="3">
        <v>0.49007340976832969</v>
      </c>
      <c r="AA6324" s="3">
        <v>7900.6301812964166</v>
      </c>
      <c r="AB6324">
        <f t="shared" si="162"/>
        <v>4.1106346165918985</v>
      </c>
      <c r="AC6324">
        <f t="shared" si="163"/>
        <v>0.49007340976832969</v>
      </c>
    </row>
    <row r="6325" spans="1:29" x14ac:dyDescent="0.25">
      <c r="A6325" s="2">
        <v>6324</v>
      </c>
      <c r="B6325" s="3" t="s">
        <v>414</v>
      </c>
      <c r="C6325" s="3" t="s">
        <v>110</v>
      </c>
      <c r="D6325" s="3" t="s">
        <v>445</v>
      </c>
      <c r="E6325" s="3" t="s">
        <v>446</v>
      </c>
      <c r="F6325" s="3">
        <v>0.36</v>
      </c>
      <c r="G6325" s="3">
        <v>0.48</v>
      </c>
      <c r="H6325" s="3" t="s">
        <v>64</v>
      </c>
      <c r="I6325" s="2">
        <v>3100</v>
      </c>
      <c r="J6325" s="3" t="s">
        <v>69</v>
      </c>
      <c r="K6325" s="2">
        <v>3100</v>
      </c>
      <c r="L6325" s="3" t="s">
        <v>64</v>
      </c>
      <c r="M6325" s="3" t="s">
        <v>33</v>
      </c>
      <c r="N6325" s="3" t="s">
        <v>33</v>
      </c>
      <c r="O6325" s="3"/>
      <c r="P6325" s="3"/>
      <c r="Q6325" s="3"/>
      <c r="R6325" s="3">
        <v>0</v>
      </c>
      <c r="S6325" s="3">
        <v>1</v>
      </c>
      <c r="T6325" s="2">
        <v>387</v>
      </c>
      <c r="U6325" s="3">
        <v>84.311566605320948</v>
      </c>
      <c r="V6325" s="3">
        <v>535.33705099507563</v>
      </c>
      <c r="W6325" s="3">
        <v>66.876290219668448</v>
      </c>
      <c r="X6325" s="3">
        <v>245127.14060461827</v>
      </c>
      <c r="Y6325" s="3">
        <v>535.33705099507563</v>
      </c>
      <c r="Z6325" s="3">
        <v>66.876231098123398</v>
      </c>
      <c r="AA6325" s="3">
        <v>245127.14060461827</v>
      </c>
    </row>
    <row r="6326" spans="1:29" x14ac:dyDescent="0.25">
      <c r="A6326" s="2">
        <v>6325</v>
      </c>
      <c r="B6326" s="3" t="s">
        <v>414</v>
      </c>
      <c r="C6326" s="3" t="s">
        <v>110</v>
      </c>
      <c r="D6326" s="3" t="s">
        <v>445</v>
      </c>
      <c r="E6326" s="3" t="s">
        <v>446</v>
      </c>
      <c r="F6326" s="3">
        <v>0.36</v>
      </c>
      <c r="G6326" s="3">
        <v>0.48</v>
      </c>
      <c r="H6326" s="3" t="s">
        <v>64</v>
      </c>
      <c r="I6326" s="2">
        <v>3100</v>
      </c>
      <c r="J6326" s="3" t="s">
        <v>69</v>
      </c>
      <c r="K6326" s="2">
        <v>3100</v>
      </c>
      <c r="L6326" s="3" t="s">
        <v>64</v>
      </c>
      <c r="M6326" s="3" t="s">
        <v>437</v>
      </c>
      <c r="N6326" s="3" t="s">
        <v>438</v>
      </c>
      <c r="O6326" s="3"/>
      <c r="P6326" s="3"/>
      <c r="Q6326" s="3"/>
      <c r="R6326" s="3">
        <v>0</v>
      </c>
      <c r="S6326" s="3">
        <v>1</v>
      </c>
      <c r="T6326" s="2">
        <v>30</v>
      </c>
      <c r="U6326" s="3">
        <v>5.8866024853201049</v>
      </c>
      <c r="V6326" s="3">
        <v>48.415626100549829</v>
      </c>
      <c r="W6326" s="3">
        <v>6.1410262586477575</v>
      </c>
      <c r="X6326" s="3">
        <v>19785.125598086317</v>
      </c>
      <c r="Y6326" s="3">
        <v>48.415626100549829</v>
      </c>
      <c r="Z6326" s="3">
        <v>6.1410208297138356</v>
      </c>
      <c r="AA6326" s="3">
        <v>19785.125598086317</v>
      </c>
    </row>
    <row r="6327" spans="1:29" x14ac:dyDescent="0.25">
      <c r="A6327" s="2">
        <v>6326</v>
      </c>
      <c r="B6327" s="3" t="s">
        <v>414</v>
      </c>
      <c r="C6327" s="3" t="s">
        <v>110</v>
      </c>
      <c r="D6327" s="3" t="s">
        <v>445</v>
      </c>
      <c r="E6327" s="3" t="s">
        <v>446</v>
      </c>
      <c r="F6327" s="3">
        <v>0.36</v>
      </c>
      <c r="G6327" s="3">
        <v>0.48</v>
      </c>
      <c r="H6327" s="3" t="s">
        <v>64</v>
      </c>
      <c r="I6327" s="2">
        <v>3100</v>
      </c>
      <c r="J6327" s="3" t="s">
        <v>69</v>
      </c>
      <c r="K6327" s="2">
        <v>3100</v>
      </c>
      <c r="L6327" s="3" t="s">
        <v>64</v>
      </c>
      <c r="M6327" s="3" t="s">
        <v>191</v>
      </c>
      <c r="N6327" s="3" t="s">
        <v>192</v>
      </c>
      <c r="O6327" s="3"/>
      <c r="P6327" s="3"/>
      <c r="Q6327" s="3"/>
      <c r="R6327" s="3">
        <v>0</v>
      </c>
      <c r="S6327" s="3">
        <v>1</v>
      </c>
      <c r="T6327" s="2">
        <v>316</v>
      </c>
      <c r="U6327" s="3">
        <v>57.824807718560457</v>
      </c>
      <c r="V6327" s="3">
        <v>379.96391626677195</v>
      </c>
      <c r="W6327" s="3">
        <v>49.91598177120062</v>
      </c>
      <c r="X6327" s="3">
        <v>178882.06904038557</v>
      </c>
      <c r="Y6327" s="3">
        <v>379.96391626677195</v>
      </c>
      <c r="Z6327" s="3">
        <v>49.91593764330478</v>
      </c>
      <c r="AA6327" s="3">
        <v>178882.06904038557</v>
      </c>
    </row>
    <row r="6328" spans="1:29" x14ac:dyDescent="0.25">
      <c r="A6328" s="2">
        <v>6327</v>
      </c>
      <c r="B6328" s="3" t="s">
        <v>414</v>
      </c>
      <c r="C6328" s="3" t="s">
        <v>110</v>
      </c>
      <c r="D6328" s="3" t="s">
        <v>445</v>
      </c>
      <c r="E6328" s="3" t="s">
        <v>446</v>
      </c>
      <c r="F6328" s="3">
        <v>0.36</v>
      </c>
      <c r="G6328" s="3">
        <v>0.48</v>
      </c>
      <c r="H6328" s="3" t="s">
        <v>64</v>
      </c>
      <c r="I6328" s="2">
        <v>3100</v>
      </c>
      <c r="J6328" s="3" t="s">
        <v>69</v>
      </c>
      <c r="K6328" s="2">
        <v>3100</v>
      </c>
      <c r="L6328" s="3" t="s">
        <v>64</v>
      </c>
      <c r="M6328" s="3" t="s">
        <v>447</v>
      </c>
      <c r="N6328" s="3" t="s">
        <v>448</v>
      </c>
      <c r="O6328" s="3"/>
      <c r="P6328" s="3"/>
      <c r="Q6328" s="3"/>
      <c r="R6328" s="3">
        <v>0</v>
      </c>
      <c r="S6328" s="3">
        <v>1</v>
      </c>
      <c r="T6328" s="2">
        <v>271</v>
      </c>
      <c r="U6328" s="3">
        <v>64.523328591376838</v>
      </c>
      <c r="V6328" s="3">
        <v>427.16689976266508</v>
      </c>
      <c r="W6328" s="3">
        <v>53.216139509081771</v>
      </c>
      <c r="X6328" s="3">
        <v>205973.19648686791</v>
      </c>
      <c r="Y6328" s="3">
        <v>427.16689976266508</v>
      </c>
      <c r="Z6328" s="3">
        <v>53.216092463703191</v>
      </c>
      <c r="AA6328" s="3">
        <v>205973.19648686791</v>
      </c>
    </row>
    <row r="6329" spans="1:29" x14ac:dyDescent="0.25">
      <c r="A6329" s="2">
        <v>6328</v>
      </c>
      <c r="B6329" s="3" t="s">
        <v>414</v>
      </c>
      <c r="C6329" s="3" t="s">
        <v>110</v>
      </c>
      <c r="D6329" s="3" t="s">
        <v>445</v>
      </c>
      <c r="E6329" s="3" t="s">
        <v>446</v>
      </c>
      <c r="F6329" s="3">
        <v>0.36</v>
      </c>
      <c r="G6329" s="3">
        <v>0.48</v>
      </c>
      <c r="H6329" s="3" t="s">
        <v>64</v>
      </c>
      <c r="I6329" s="2">
        <v>3100</v>
      </c>
      <c r="J6329" s="3" t="s">
        <v>69</v>
      </c>
      <c r="K6329" s="2">
        <v>3100</v>
      </c>
      <c r="L6329" s="3" t="s">
        <v>64</v>
      </c>
      <c r="M6329" s="3" t="s">
        <v>283</v>
      </c>
      <c r="N6329" s="3" t="s">
        <v>284</v>
      </c>
      <c r="O6329" s="3"/>
      <c r="P6329" s="3"/>
      <c r="Q6329" s="3"/>
      <c r="R6329" s="3">
        <v>0</v>
      </c>
      <c r="S6329" s="3">
        <v>1</v>
      </c>
      <c r="T6329" s="2">
        <v>19</v>
      </c>
      <c r="U6329" s="3">
        <v>2.3635980990005954</v>
      </c>
      <c r="V6329" s="3">
        <v>18.605032344886084</v>
      </c>
      <c r="W6329" s="3">
        <v>2.7051851060097771</v>
      </c>
      <c r="X6329" s="3">
        <v>8398.2144303065215</v>
      </c>
      <c r="Y6329" s="3">
        <v>18.605032344886084</v>
      </c>
      <c r="Z6329" s="3">
        <v>2.7051827145086578</v>
      </c>
      <c r="AA6329" s="3">
        <v>8398.2144303065215</v>
      </c>
    </row>
    <row r="6330" spans="1:29" x14ac:dyDescent="0.25">
      <c r="A6330" s="2">
        <v>6329</v>
      </c>
      <c r="B6330" s="3" t="s">
        <v>414</v>
      </c>
      <c r="C6330" s="3" t="s">
        <v>110</v>
      </c>
      <c r="D6330" s="3" t="s">
        <v>445</v>
      </c>
      <c r="E6330" s="3" t="s">
        <v>446</v>
      </c>
      <c r="F6330" s="3">
        <v>0.36</v>
      </c>
      <c r="G6330" s="3">
        <v>0.48</v>
      </c>
      <c r="H6330" s="3" t="s">
        <v>64</v>
      </c>
      <c r="I6330" s="2">
        <v>3100</v>
      </c>
      <c r="J6330" s="3" t="s">
        <v>69</v>
      </c>
      <c r="K6330" s="2">
        <v>3100</v>
      </c>
      <c r="L6330" s="3" t="s">
        <v>64</v>
      </c>
      <c r="M6330" s="3" t="s">
        <v>453</v>
      </c>
      <c r="N6330" s="3" t="s">
        <v>454</v>
      </c>
      <c r="O6330" s="3"/>
      <c r="P6330" s="3"/>
      <c r="Q6330" s="3"/>
      <c r="R6330" s="3">
        <v>0</v>
      </c>
      <c r="S6330" s="3">
        <v>1</v>
      </c>
      <c r="T6330" s="2">
        <v>64</v>
      </c>
      <c r="U6330" s="3">
        <v>13.109516051719508</v>
      </c>
      <c r="V6330" s="3">
        <v>84.77506236778251</v>
      </c>
      <c r="W6330" s="3">
        <v>12.007652675225774</v>
      </c>
      <c r="X6330" s="3">
        <v>39921.061271870894</v>
      </c>
      <c r="Y6330" s="3">
        <v>84.77506236778251</v>
      </c>
      <c r="Z6330" s="3">
        <v>12.007642059939295</v>
      </c>
      <c r="AA6330" s="3">
        <v>39921.061271870894</v>
      </c>
    </row>
    <row r="6331" spans="1:29" x14ac:dyDescent="0.25">
      <c r="A6331" s="2">
        <v>6330</v>
      </c>
      <c r="B6331" s="3" t="s">
        <v>414</v>
      </c>
      <c r="C6331" s="3" t="s">
        <v>110</v>
      </c>
      <c r="D6331" s="3" t="s">
        <v>445</v>
      </c>
      <c r="E6331" s="3" t="s">
        <v>446</v>
      </c>
      <c r="F6331" s="3">
        <v>0.36</v>
      </c>
      <c r="G6331" s="3">
        <v>0.48</v>
      </c>
      <c r="H6331" s="3" t="s">
        <v>64</v>
      </c>
      <c r="I6331" s="2">
        <v>3200</v>
      </c>
      <c r="J6331" s="3" t="s">
        <v>72</v>
      </c>
      <c r="K6331" s="2">
        <v>3200</v>
      </c>
      <c r="L6331" s="3" t="s">
        <v>64</v>
      </c>
      <c r="M6331" s="3" t="s">
        <v>33</v>
      </c>
      <c r="N6331" s="3" t="s">
        <v>33</v>
      </c>
      <c r="O6331" s="3"/>
      <c r="P6331" s="3"/>
      <c r="Q6331" s="3"/>
      <c r="R6331" s="3">
        <v>0</v>
      </c>
      <c r="S6331" s="3">
        <v>1</v>
      </c>
      <c r="T6331" s="2">
        <v>609</v>
      </c>
      <c r="U6331" s="3">
        <v>159.38558974482285</v>
      </c>
      <c r="V6331" s="3">
        <v>909.04131291183137</v>
      </c>
      <c r="W6331" s="3">
        <v>115.96121522991194</v>
      </c>
      <c r="X6331" s="3">
        <v>459419.07153297251</v>
      </c>
      <c r="Y6331" s="3">
        <v>909.04131291183137</v>
      </c>
      <c r="Z6331" s="3">
        <v>115.96111271516142</v>
      </c>
      <c r="AA6331" s="3">
        <v>459419.07153297251</v>
      </c>
    </row>
    <row r="6332" spans="1:29" x14ac:dyDescent="0.25">
      <c r="A6332" s="2">
        <v>6331</v>
      </c>
      <c r="B6332" s="3" t="s">
        <v>414</v>
      </c>
      <c r="C6332" s="3" t="s">
        <v>110</v>
      </c>
      <c r="D6332" s="3" t="s">
        <v>445</v>
      </c>
      <c r="E6332" s="3" t="s">
        <v>446</v>
      </c>
      <c r="F6332" s="3">
        <v>0.36</v>
      </c>
      <c r="G6332" s="3">
        <v>0.48</v>
      </c>
      <c r="H6332" s="3" t="s">
        <v>64</v>
      </c>
      <c r="I6332" s="2">
        <v>3200</v>
      </c>
      <c r="J6332" s="3" t="s">
        <v>72</v>
      </c>
      <c r="K6332" s="2">
        <v>3200</v>
      </c>
      <c r="L6332" s="3" t="s">
        <v>64</v>
      </c>
      <c r="M6332" s="3" t="s">
        <v>191</v>
      </c>
      <c r="N6332" s="3" t="s">
        <v>192</v>
      </c>
      <c r="O6332" s="3"/>
      <c r="P6332" s="3"/>
      <c r="Q6332" s="3"/>
      <c r="R6332" s="3">
        <v>0</v>
      </c>
      <c r="S6332" s="3">
        <v>1</v>
      </c>
      <c r="T6332" s="2">
        <v>588</v>
      </c>
      <c r="U6332" s="3">
        <v>181.28141326838008</v>
      </c>
      <c r="V6332" s="3">
        <v>1057.7046160214691</v>
      </c>
      <c r="W6332" s="3">
        <v>137.27642452006415</v>
      </c>
      <c r="X6332" s="3">
        <v>517846.37428452878</v>
      </c>
      <c r="Y6332" s="3">
        <v>1057.7046160214691</v>
      </c>
      <c r="Z6332" s="3">
        <v>137.27630316174282</v>
      </c>
      <c r="AA6332" s="3">
        <v>517846.37428452878</v>
      </c>
    </row>
    <row r="6333" spans="1:29" x14ac:dyDescent="0.25">
      <c r="A6333" s="2">
        <v>6332</v>
      </c>
      <c r="B6333" s="3" t="s">
        <v>414</v>
      </c>
      <c r="C6333" s="3" t="s">
        <v>110</v>
      </c>
      <c r="D6333" s="3" t="s">
        <v>445</v>
      </c>
      <c r="E6333" s="3" t="s">
        <v>446</v>
      </c>
      <c r="F6333" s="3">
        <v>0.36</v>
      </c>
      <c r="G6333" s="3">
        <v>0.48</v>
      </c>
      <c r="H6333" s="3" t="s">
        <v>64</v>
      </c>
      <c r="I6333" s="2">
        <v>3200</v>
      </c>
      <c r="J6333" s="3" t="s">
        <v>72</v>
      </c>
      <c r="K6333" s="2">
        <v>3200</v>
      </c>
      <c r="L6333" s="3" t="s">
        <v>64</v>
      </c>
      <c r="M6333" s="3" t="s">
        <v>447</v>
      </c>
      <c r="N6333" s="3" t="s">
        <v>448</v>
      </c>
      <c r="O6333" s="3"/>
      <c r="P6333" s="3"/>
      <c r="Q6333" s="3"/>
      <c r="R6333" s="3">
        <v>0</v>
      </c>
      <c r="S6333" s="3">
        <v>1</v>
      </c>
      <c r="T6333" s="2">
        <v>276</v>
      </c>
      <c r="U6333" s="3">
        <v>101.63334389834188</v>
      </c>
      <c r="V6333" s="3">
        <v>691.55756386828818</v>
      </c>
      <c r="W6333" s="3">
        <v>87.131579110225772</v>
      </c>
      <c r="X6333" s="3">
        <v>336385.08125221281</v>
      </c>
      <c r="Y6333" s="3">
        <v>691.55756386828818</v>
      </c>
      <c r="Z6333" s="3">
        <v>87.131502082125564</v>
      </c>
      <c r="AA6333" s="3">
        <v>336385.08125221281</v>
      </c>
    </row>
    <row r="6334" spans="1:29" x14ac:dyDescent="0.25">
      <c r="A6334" s="2">
        <v>6333</v>
      </c>
      <c r="B6334" s="3" t="s">
        <v>414</v>
      </c>
      <c r="C6334" s="3" t="s">
        <v>110</v>
      </c>
      <c r="D6334" s="3" t="s">
        <v>445</v>
      </c>
      <c r="E6334" s="3" t="s">
        <v>446</v>
      </c>
      <c r="F6334" s="3">
        <v>0.36</v>
      </c>
      <c r="G6334" s="3">
        <v>0.48</v>
      </c>
      <c r="H6334" s="3" t="s">
        <v>64</v>
      </c>
      <c r="I6334" s="2">
        <v>3200</v>
      </c>
      <c r="J6334" s="3" t="s">
        <v>72</v>
      </c>
      <c r="K6334" s="2">
        <v>3200</v>
      </c>
      <c r="L6334" s="3" t="s">
        <v>64</v>
      </c>
      <c r="M6334" s="3" t="s">
        <v>453</v>
      </c>
      <c r="N6334" s="3" t="s">
        <v>454</v>
      </c>
      <c r="O6334" s="3"/>
      <c r="P6334" s="3"/>
      <c r="Q6334" s="3"/>
      <c r="R6334" s="3">
        <v>0</v>
      </c>
      <c r="S6334" s="3">
        <v>1</v>
      </c>
      <c r="T6334" s="2">
        <v>144</v>
      </c>
      <c r="U6334" s="3">
        <v>34.741646919714526</v>
      </c>
      <c r="V6334" s="3">
        <v>193.1108351218376</v>
      </c>
      <c r="W6334" s="3">
        <v>24.431247681014682</v>
      </c>
      <c r="X6334" s="3">
        <v>96462.287564983824</v>
      </c>
      <c r="Y6334" s="3">
        <v>193.1108351218376</v>
      </c>
      <c r="Z6334" s="3">
        <v>24.431226082730646</v>
      </c>
      <c r="AA6334" s="3">
        <v>96462.287564983824</v>
      </c>
    </row>
    <row r="6335" spans="1:29" x14ac:dyDescent="0.25">
      <c r="A6335" s="2">
        <v>6334</v>
      </c>
      <c r="B6335" s="3" t="s">
        <v>414</v>
      </c>
      <c r="C6335" s="3" t="s">
        <v>110</v>
      </c>
      <c r="D6335" s="3" t="s">
        <v>445</v>
      </c>
      <c r="E6335" s="3" t="s">
        <v>446</v>
      </c>
      <c r="F6335" s="3">
        <v>0.36</v>
      </c>
      <c r="G6335" s="3">
        <v>0.48</v>
      </c>
      <c r="H6335" s="3" t="s">
        <v>64</v>
      </c>
      <c r="I6335" s="2">
        <v>3210</v>
      </c>
      <c r="J6335" s="3" t="s">
        <v>215</v>
      </c>
      <c r="K6335" s="2">
        <v>3210</v>
      </c>
      <c r="L6335" s="3" t="s">
        <v>64</v>
      </c>
      <c r="M6335" s="3" t="s">
        <v>191</v>
      </c>
      <c r="N6335" s="3" t="s">
        <v>192</v>
      </c>
      <c r="O6335" s="3"/>
      <c r="P6335" s="3"/>
      <c r="Q6335" s="3"/>
      <c r="R6335" s="3">
        <v>0</v>
      </c>
      <c r="S6335" s="3">
        <v>1</v>
      </c>
      <c r="T6335" s="2">
        <v>1</v>
      </c>
      <c r="U6335" s="3">
        <v>0.152791157320779</v>
      </c>
      <c r="V6335" s="3">
        <v>0.85826251783555796</v>
      </c>
      <c r="W6335" s="3">
        <v>0.1026728965674573</v>
      </c>
      <c r="X6335" s="3">
        <v>398.37007814714548</v>
      </c>
      <c r="Y6335" s="3">
        <v>0.85826251783555796</v>
      </c>
      <c r="Z6335" s="3">
        <v>0.102672805800157</v>
      </c>
      <c r="AA6335" s="3">
        <v>398.37007814714548</v>
      </c>
    </row>
    <row r="6336" spans="1:29" x14ac:dyDescent="0.25">
      <c r="A6336" s="2">
        <v>6335</v>
      </c>
      <c r="B6336" s="3" t="s">
        <v>414</v>
      </c>
      <c r="C6336" s="3" t="s">
        <v>110</v>
      </c>
      <c r="D6336" s="3" t="s">
        <v>445</v>
      </c>
      <c r="E6336" s="3" t="s">
        <v>446</v>
      </c>
      <c r="F6336" s="3">
        <v>0.36</v>
      </c>
      <c r="G6336" s="3">
        <v>0.48</v>
      </c>
      <c r="H6336" s="3" t="s">
        <v>64</v>
      </c>
      <c r="I6336" s="2">
        <v>4110</v>
      </c>
      <c r="J6336" s="3" t="s">
        <v>77</v>
      </c>
      <c r="K6336" s="2">
        <v>4110</v>
      </c>
      <c r="L6336" s="3" t="s">
        <v>64</v>
      </c>
      <c r="M6336" s="3" t="s">
        <v>33</v>
      </c>
      <c r="N6336" s="3" t="s">
        <v>33</v>
      </c>
      <c r="O6336" s="3"/>
      <c r="P6336" s="3"/>
      <c r="Q6336" s="3"/>
      <c r="R6336" s="3">
        <v>0</v>
      </c>
      <c r="S6336" s="3">
        <v>1</v>
      </c>
      <c r="T6336" s="2">
        <v>657</v>
      </c>
      <c r="U6336" s="3">
        <v>150.53195911029616</v>
      </c>
      <c r="V6336" s="3">
        <v>945.55230672411744</v>
      </c>
      <c r="W6336" s="3">
        <v>93.593506690630804</v>
      </c>
      <c r="X6336" s="3">
        <v>444540.76940039912</v>
      </c>
      <c r="Y6336" s="3">
        <v>945.55230672411744</v>
      </c>
      <c r="Z6336" s="3">
        <v>93.59342394990604</v>
      </c>
      <c r="AA6336" s="3">
        <v>444540.76940039912</v>
      </c>
    </row>
    <row r="6337" spans="1:27" x14ac:dyDescent="0.25">
      <c r="A6337" s="2">
        <v>6336</v>
      </c>
      <c r="B6337" s="3" t="s">
        <v>414</v>
      </c>
      <c r="C6337" s="3" t="s">
        <v>110</v>
      </c>
      <c r="D6337" s="3" t="s">
        <v>445</v>
      </c>
      <c r="E6337" s="3" t="s">
        <v>446</v>
      </c>
      <c r="F6337" s="3">
        <v>0.36</v>
      </c>
      <c r="G6337" s="3">
        <v>0.48</v>
      </c>
      <c r="H6337" s="3" t="s">
        <v>64</v>
      </c>
      <c r="I6337" s="2">
        <v>4110</v>
      </c>
      <c r="J6337" s="3" t="s">
        <v>77</v>
      </c>
      <c r="K6337" s="2">
        <v>4110</v>
      </c>
      <c r="L6337" s="3" t="s">
        <v>64</v>
      </c>
      <c r="M6337" s="3" t="s">
        <v>191</v>
      </c>
      <c r="N6337" s="3" t="s">
        <v>192</v>
      </c>
      <c r="O6337" s="3"/>
      <c r="P6337" s="3"/>
      <c r="Q6337" s="3"/>
      <c r="R6337" s="3">
        <v>0</v>
      </c>
      <c r="S6337" s="3">
        <v>1</v>
      </c>
      <c r="T6337" s="2">
        <v>474</v>
      </c>
      <c r="U6337" s="3">
        <v>135.8039669253431</v>
      </c>
      <c r="V6337" s="3">
        <v>810.27383628220821</v>
      </c>
      <c r="W6337" s="3">
        <v>80.121140023977588</v>
      </c>
      <c r="X6337" s="3">
        <v>387561.36233832507</v>
      </c>
      <c r="Y6337" s="3">
        <v>810.27383628220821</v>
      </c>
      <c r="Z6337" s="3">
        <v>80.121069193410008</v>
      </c>
      <c r="AA6337" s="3">
        <v>387561.36233832507</v>
      </c>
    </row>
    <row r="6338" spans="1:27" x14ac:dyDescent="0.25">
      <c r="A6338" s="2">
        <v>6337</v>
      </c>
      <c r="B6338" s="3" t="s">
        <v>414</v>
      </c>
      <c r="C6338" s="3" t="s">
        <v>110</v>
      </c>
      <c r="D6338" s="3" t="s">
        <v>445</v>
      </c>
      <c r="E6338" s="3" t="s">
        <v>446</v>
      </c>
      <c r="F6338" s="3">
        <v>0.36</v>
      </c>
      <c r="G6338" s="3">
        <v>0.48</v>
      </c>
      <c r="H6338" s="3" t="s">
        <v>64</v>
      </c>
      <c r="I6338" s="2">
        <v>4110</v>
      </c>
      <c r="J6338" s="3" t="s">
        <v>77</v>
      </c>
      <c r="K6338" s="2">
        <v>4110</v>
      </c>
      <c r="L6338" s="3" t="s">
        <v>64</v>
      </c>
      <c r="M6338" s="3" t="s">
        <v>447</v>
      </c>
      <c r="N6338" s="3" t="s">
        <v>448</v>
      </c>
      <c r="O6338" s="3"/>
      <c r="P6338" s="3"/>
      <c r="Q6338" s="3"/>
      <c r="R6338" s="3">
        <v>0</v>
      </c>
      <c r="S6338" s="3">
        <v>1</v>
      </c>
      <c r="T6338" s="2">
        <v>145</v>
      </c>
      <c r="U6338" s="3">
        <v>36.480136017058882</v>
      </c>
      <c r="V6338" s="3">
        <v>261.66272967708784</v>
      </c>
      <c r="W6338" s="3">
        <v>26.394136834568322</v>
      </c>
      <c r="X6338" s="3">
        <v>121981.92382673862</v>
      </c>
      <c r="Y6338" s="3">
        <v>261.66272967708784</v>
      </c>
      <c r="Z6338" s="3">
        <v>26.394113501005016</v>
      </c>
      <c r="AA6338" s="3">
        <v>121981.92382673862</v>
      </c>
    </row>
    <row r="6339" spans="1:27" x14ac:dyDescent="0.25">
      <c r="A6339" s="2">
        <v>6338</v>
      </c>
      <c r="B6339" s="3" t="s">
        <v>414</v>
      </c>
      <c r="C6339" s="3" t="s">
        <v>110</v>
      </c>
      <c r="D6339" s="3" t="s">
        <v>445</v>
      </c>
      <c r="E6339" s="3" t="s">
        <v>446</v>
      </c>
      <c r="F6339" s="3">
        <v>0.36</v>
      </c>
      <c r="G6339" s="3">
        <v>0.48</v>
      </c>
      <c r="H6339" s="3" t="s">
        <v>64</v>
      </c>
      <c r="I6339" s="2">
        <v>4110</v>
      </c>
      <c r="J6339" s="3" t="s">
        <v>77</v>
      </c>
      <c r="K6339" s="2">
        <v>4110</v>
      </c>
      <c r="L6339" s="3" t="s">
        <v>64</v>
      </c>
      <c r="M6339" s="3" t="s">
        <v>453</v>
      </c>
      <c r="N6339" s="3" t="s">
        <v>454</v>
      </c>
      <c r="O6339" s="3"/>
      <c r="P6339" s="3"/>
      <c r="Q6339" s="3"/>
      <c r="R6339" s="3">
        <v>0</v>
      </c>
      <c r="S6339" s="3">
        <v>1</v>
      </c>
      <c r="T6339" s="2">
        <v>17</v>
      </c>
      <c r="U6339" s="3">
        <v>0.57692086537352261</v>
      </c>
      <c r="V6339" s="3">
        <v>3.7761319752121847</v>
      </c>
      <c r="W6339" s="3">
        <v>0.43748827960537717</v>
      </c>
      <c r="X6339" s="3">
        <v>1724.2631963285121</v>
      </c>
      <c r="Y6339" s="3">
        <v>3.7761319752121847</v>
      </c>
      <c r="Z6339" s="3">
        <v>0.43748789284673739</v>
      </c>
      <c r="AA6339" s="3">
        <v>1724.2631963285121</v>
      </c>
    </row>
    <row r="6340" spans="1:27" x14ac:dyDescent="0.25">
      <c r="A6340" s="2">
        <v>6339</v>
      </c>
      <c r="B6340" s="3" t="s">
        <v>414</v>
      </c>
      <c r="C6340" s="3" t="s">
        <v>110</v>
      </c>
      <c r="D6340" s="3" t="s">
        <v>445</v>
      </c>
      <c r="E6340" s="3" t="s">
        <v>446</v>
      </c>
      <c r="F6340" s="3">
        <v>0.36</v>
      </c>
      <c r="G6340" s="3">
        <v>0.48</v>
      </c>
      <c r="H6340" s="3" t="s">
        <v>64</v>
      </c>
      <c r="I6340" s="2">
        <v>4111</v>
      </c>
      <c r="J6340" s="3" t="s">
        <v>280</v>
      </c>
      <c r="K6340" s="2">
        <v>4111</v>
      </c>
      <c r="L6340" s="3" t="s">
        <v>64</v>
      </c>
      <c r="M6340" s="3" t="s">
        <v>191</v>
      </c>
      <c r="N6340" s="3" t="s">
        <v>192</v>
      </c>
      <c r="O6340" s="3"/>
      <c r="P6340" s="3"/>
      <c r="Q6340" s="3"/>
      <c r="R6340" s="3">
        <v>0</v>
      </c>
      <c r="S6340" s="3">
        <v>1</v>
      </c>
      <c r="T6340" s="2">
        <v>5</v>
      </c>
      <c r="U6340" s="3">
        <v>0.561645470981323</v>
      </c>
      <c r="V6340" s="3">
        <v>3.0549773149759005</v>
      </c>
      <c r="W6340" s="3">
        <v>0.36679271167988675</v>
      </c>
      <c r="X6340" s="3">
        <v>1529.5600222389098</v>
      </c>
      <c r="Y6340" s="3">
        <v>3.0549773149759005</v>
      </c>
      <c r="Z6340" s="3">
        <v>0.36679238741919873</v>
      </c>
      <c r="AA6340" s="3">
        <v>1529.5600222389098</v>
      </c>
    </row>
    <row r="6341" spans="1:27" x14ac:dyDescent="0.25">
      <c r="A6341" s="2">
        <v>6340</v>
      </c>
      <c r="B6341" s="3" t="s">
        <v>414</v>
      </c>
      <c r="C6341" s="3" t="s">
        <v>110</v>
      </c>
      <c r="D6341" s="3" t="s">
        <v>445</v>
      </c>
      <c r="E6341" s="3" t="s">
        <v>446</v>
      </c>
      <c r="F6341" s="3">
        <v>0.36</v>
      </c>
      <c r="G6341" s="3">
        <v>0.48</v>
      </c>
      <c r="H6341" s="3" t="s">
        <v>64</v>
      </c>
      <c r="I6341" s="2">
        <v>4112</v>
      </c>
      <c r="J6341" s="3" t="s">
        <v>217</v>
      </c>
      <c r="K6341" s="2">
        <v>4112</v>
      </c>
      <c r="L6341" s="3" t="s">
        <v>64</v>
      </c>
      <c r="M6341" s="3" t="s">
        <v>33</v>
      </c>
      <c r="N6341" s="3" t="s">
        <v>33</v>
      </c>
      <c r="O6341" s="3"/>
      <c r="P6341" s="3"/>
      <c r="Q6341" s="3"/>
      <c r="R6341" s="3">
        <v>0</v>
      </c>
      <c r="S6341" s="3">
        <v>1</v>
      </c>
      <c r="T6341" s="2">
        <v>6</v>
      </c>
      <c r="U6341" s="3">
        <v>0.74406703301188082</v>
      </c>
      <c r="V6341" s="3">
        <v>6.5093856956289109</v>
      </c>
      <c r="W6341" s="3">
        <v>0.9148965376883994</v>
      </c>
      <c r="X6341" s="3">
        <v>2643.8787619894965</v>
      </c>
      <c r="Y6341" s="3">
        <v>6.5093856956289109</v>
      </c>
      <c r="Z6341" s="3">
        <v>0.91489572888012394</v>
      </c>
      <c r="AA6341" s="3">
        <v>2643.8787619894965</v>
      </c>
    </row>
    <row r="6342" spans="1:27" x14ac:dyDescent="0.25">
      <c r="A6342" s="2">
        <v>6341</v>
      </c>
      <c r="B6342" s="3" t="s">
        <v>414</v>
      </c>
      <c r="C6342" s="3" t="s">
        <v>110</v>
      </c>
      <c r="D6342" s="3" t="s">
        <v>445</v>
      </c>
      <c r="E6342" s="3" t="s">
        <v>446</v>
      </c>
      <c r="F6342" s="3">
        <v>0.36</v>
      </c>
      <c r="G6342" s="3">
        <v>0.48</v>
      </c>
      <c r="H6342" s="3" t="s">
        <v>64</v>
      </c>
      <c r="I6342" s="2">
        <v>4112</v>
      </c>
      <c r="J6342" s="3" t="s">
        <v>217</v>
      </c>
      <c r="K6342" s="2">
        <v>4112</v>
      </c>
      <c r="L6342" s="3" t="s">
        <v>64</v>
      </c>
      <c r="M6342" s="3" t="s">
        <v>453</v>
      </c>
      <c r="N6342" s="3" t="s">
        <v>454</v>
      </c>
      <c r="O6342" s="3"/>
      <c r="P6342" s="3"/>
      <c r="Q6342" s="3"/>
      <c r="R6342" s="3">
        <v>0</v>
      </c>
      <c r="S6342" s="3">
        <v>1</v>
      </c>
      <c r="T6342" s="2">
        <v>4</v>
      </c>
      <c r="U6342" s="3">
        <v>1.2558934637722123</v>
      </c>
      <c r="V6342" s="3">
        <v>8.2652388809291999</v>
      </c>
      <c r="W6342" s="3">
        <v>1.1216739958570223</v>
      </c>
      <c r="X6342" s="3">
        <v>3947.0282327717805</v>
      </c>
      <c r="Y6342" s="3">
        <v>8.2652388809291999</v>
      </c>
      <c r="Z6342" s="3">
        <v>1.1216730042484941</v>
      </c>
      <c r="AA6342" s="3">
        <v>3947.0282327717805</v>
      </c>
    </row>
    <row r="6343" spans="1:27" x14ac:dyDescent="0.25">
      <c r="A6343" s="2">
        <v>6342</v>
      </c>
      <c r="B6343" s="3" t="s">
        <v>414</v>
      </c>
      <c r="C6343" s="3" t="s">
        <v>110</v>
      </c>
      <c r="D6343" s="3" t="s">
        <v>445</v>
      </c>
      <c r="E6343" s="3" t="s">
        <v>446</v>
      </c>
      <c r="F6343" s="3">
        <v>0.36</v>
      </c>
      <c r="G6343" s="3">
        <v>0.48</v>
      </c>
      <c r="H6343" s="3" t="s">
        <v>64</v>
      </c>
      <c r="I6343" s="2">
        <v>4130</v>
      </c>
      <c r="J6343" s="3" t="s">
        <v>260</v>
      </c>
      <c r="K6343" s="2">
        <v>4130</v>
      </c>
      <c r="L6343" s="3" t="s">
        <v>64</v>
      </c>
      <c r="M6343" s="3" t="s">
        <v>33</v>
      </c>
      <c r="N6343" s="3" t="s">
        <v>33</v>
      </c>
      <c r="O6343" s="3"/>
      <c r="P6343" s="3"/>
      <c r="Q6343" s="3"/>
      <c r="R6343" s="3">
        <v>0</v>
      </c>
      <c r="S6343" s="3">
        <v>1</v>
      </c>
      <c r="T6343" s="2">
        <v>182</v>
      </c>
      <c r="U6343" s="3">
        <v>43.046894280550703</v>
      </c>
      <c r="V6343" s="3">
        <v>254.45344369467338</v>
      </c>
      <c r="W6343" s="3">
        <v>34.260642390266135</v>
      </c>
      <c r="X6343" s="3">
        <v>128792.75149179566</v>
      </c>
      <c r="Y6343" s="3">
        <v>254.45344369467338</v>
      </c>
      <c r="Z6343" s="3">
        <v>34.260612102370303</v>
      </c>
      <c r="AA6343" s="3">
        <v>128792.75149179566</v>
      </c>
    </row>
    <row r="6344" spans="1:27" x14ac:dyDescent="0.25">
      <c r="A6344" s="2">
        <v>6343</v>
      </c>
      <c r="B6344" s="3" t="s">
        <v>414</v>
      </c>
      <c r="C6344" s="3" t="s">
        <v>110</v>
      </c>
      <c r="D6344" s="3" t="s">
        <v>445</v>
      </c>
      <c r="E6344" s="3" t="s">
        <v>446</v>
      </c>
      <c r="F6344" s="3">
        <v>0.36</v>
      </c>
      <c r="G6344" s="3">
        <v>0.48</v>
      </c>
      <c r="H6344" s="3" t="s">
        <v>64</v>
      </c>
      <c r="I6344" s="2">
        <v>4130</v>
      </c>
      <c r="J6344" s="3" t="s">
        <v>260</v>
      </c>
      <c r="K6344" s="2">
        <v>4130</v>
      </c>
      <c r="L6344" s="3" t="s">
        <v>64</v>
      </c>
      <c r="M6344" s="3" t="s">
        <v>191</v>
      </c>
      <c r="N6344" s="3" t="s">
        <v>192</v>
      </c>
      <c r="O6344" s="3"/>
      <c r="P6344" s="3"/>
      <c r="Q6344" s="3"/>
      <c r="R6344" s="3">
        <v>0</v>
      </c>
      <c r="S6344" s="3">
        <v>1</v>
      </c>
      <c r="T6344" s="2">
        <v>8</v>
      </c>
      <c r="U6344" s="3">
        <v>1.4952240242278263</v>
      </c>
      <c r="V6344" s="3">
        <v>4.6853715503409941</v>
      </c>
      <c r="W6344" s="3">
        <v>0.64888683106767719</v>
      </c>
      <c r="X6344" s="3">
        <v>3539.0404132376693</v>
      </c>
      <c r="Y6344" s="3">
        <v>4.6853715503409941</v>
      </c>
      <c r="Z6344" s="3">
        <v>0.64888625742353634</v>
      </c>
      <c r="AA6344" s="3">
        <v>3539.0404132376693</v>
      </c>
    </row>
    <row r="6345" spans="1:27" x14ac:dyDescent="0.25">
      <c r="A6345" s="2">
        <v>6344</v>
      </c>
      <c r="B6345" s="3" t="s">
        <v>414</v>
      </c>
      <c r="C6345" s="3" t="s">
        <v>110</v>
      </c>
      <c r="D6345" s="3" t="s">
        <v>445</v>
      </c>
      <c r="E6345" s="3" t="s">
        <v>446</v>
      </c>
      <c r="F6345" s="3">
        <v>0.36</v>
      </c>
      <c r="G6345" s="3">
        <v>0.48</v>
      </c>
      <c r="H6345" s="3" t="s">
        <v>64</v>
      </c>
      <c r="I6345" s="2">
        <v>4140</v>
      </c>
      <c r="J6345" s="3" t="s">
        <v>130</v>
      </c>
      <c r="K6345" s="2">
        <v>4140</v>
      </c>
      <c r="L6345" s="3" t="s">
        <v>64</v>
      </c>
      <c r="M6345" s="3" t="s">
        <v>33</v>
      </c>
      <c r="N6345" s="3" t="s">
        <v>33</v>
      </c>
      <c r="O6345" s="3"/>
      <c r="P6345" s="3"/>
      <c r="Q6345" s="3"/>
      <c r="R6345" s="3">
        <v>0</v>
      </c>
      <c r="S6345" s="3">
        <v>1</v>
      </c>
      <c r="T6345" s="2">
        <v>10</v>
      </c>
      <c r="U6345" s="3">
        <v>2.8419877903148159</v>
      </c>
      <c r="V6345" s="3">
        <v>17.078922812711266</v>
      </c>
      <c r="W6345" s="3">
        <v>8.0777865361563688</v>
      </c>
      <c r="X6345" s="3">
        <v>8849.3240520384697</v>
      </c>
      <c r="Y6345" s="3">
        <v>17.078922812711266</v>
      </c>
      <c r="Z6345" s="3">
        <v>8.0777793950422474</v>
      </c>
      <c r="AA6345" s="3">
        <v>8849.3240520384697</v>
      </c>
    </row>
    <row r="6346" spans="1:27" x14ac:dyDescent="0.25">
      <c r="A6346" s="2">
        <v>6345</v>
      </c>
      <c r="B6346" s="3" t="s">
        <v>414</v>
      </c>
      <c r="C6346" s="3" t="s">
        <v>110</v>
      </c>
      <c r="D6346" s="3" t="s">
        <v>445</v>
      </c>
      <c r="E6346" s="3" t="s">
        <v>446</v>
      </c>
      <c r="F6346" s="3">
        <v>0.36</v>
      </c>
      <c r="G6346" s="3">
        <v>0.48</v>
      </c>
      <c r="H6346" s="3" t="s">
        <v>64</v>
      </c>
      <c r="I6346" s="2">
        <v>4200</v>
      </c>
      <c r="J6346" s="3" t="s">
        <v>78</v>
      </c>
      <c r="K6346" s="2">
        <v>4200</v>
      </c>
      <c r="L6346" s="3" t="s">
        <v>64</v>
      </c>
      <c r="M6346" s="3" t="s">
        <v>33</v>
      </c>
      <c r="N6346" s="3" t="s">
        <v>33</v>
      </c>
      <c r="O6346" s="3"/>
      <c r="P6346" s="3"/>
      <c r="Q6346" s="3"/>
      <c r="R6346" s="3">
        <v>0</v>
      </c>
      <c r="S6346" s="3">
        <v>1</v>
      </c>
      <c r="T6346" s="2">
        <v>135</v>
      </c>
      <c r="U6346" s="3">
        <v>29.496520865719905</v>
      </c>
      <c r="V6346" s="3">
        <v>179.06631659245821</v>
      </c>
      <c r="W6346" s="3">
        <v>23.353359596123614</v>
      </c>
      <c r="X6346" s="3">
        <v>89197.600870663533</v>
      </c>
      <c r="Y6346" s="3">
        <v>179.06631659245821</v>
      </c>
      <c r="Z6346" s="3">
        <v>23.35333895073947</v>
      </c>
      <c r="AA6346" s="3">
        <v>89197.600870663533</v>
      </c>
    </row>
    <row r="6347" spans="1:27" x14ac:dyDescent="0.25">
      <c r="A6347" s="2">
        <v>6346</v>
      </c>
      <c r="B6347" s="3" t="s">
        <v>414</v>
      </c>
      <c r="C6347" s="3" t="s">
        <v>110</v>
      </c>
      <c r="D6347" s="3" t="s">
        <v>445</v>
      </c>
      <c r="E6347" s="3" t="s">
        <v>446</v>
      </c>
      <c r="F6347" s="3">
        <v>0.36</v>
      </c>
      <c r="G6347" s="3">
        <v>0.48</v>
      </c>
      <c r="H6347" s="3" t="s">
        <v>64</v>
      </c>
      <c r="I6347" s="2">
        <v>4200</v>
      </c>
      <c r="J6347" s="3" t="s">
        <v>78</v>
      </c>
      <c r="K6347" s="2">
        <v>4200</v>
      </c>
      <c r="L6347" s="3" t="s">
        <v>64</v>
      </c>
      <c r="M6347" s="3" t="s">
        <v>191</v>
      </c>
      <c r="N6347" s="3" t="s">
        <v>192</v>
      </c>
      <c r="O6347" s="3"/>
      <c r="P6347" s="3"/>
      <c r="Q6347" s="3"/>
      <c r="R6347" s="3">
        <v>0</v>
      </c>
      <c r="S6347" s="3">
        <v>1</v>
      </c>
      <c r="T6347" s="2">
        <v>46</v>
      </c>
      <c r="U6347" s="3">
        <v>4.8435782864125363</v>
      </c>
      <c r="V6347" s="3">
        <v>40.294420849982487</v>
      </c>
      <c r="W6347" s="3">
        <v>5.5592156383326454</v>
      </c>
      <c r="X6347" s="3">
        <v>17095.519827294549</v>
      </c>
      <c r="Y6347" s="3">
        <v>40.294420849982487</v>
      </c>
      <c r="Z6347" s="3">
        <v>5.5592107237445827</v>
      </c>
      <c r="AA6347" s="3">
        <v>17095.519827294549</v>
      </c>
    </row>
    <row r="6348" spans="1:27" x14ac:dyDescent="0.25">
      <c r="A6348" s="2">
        <v>6347</v>
      </c>
      <c r="B6348" s="3" t="s">
        <v>414</v>
      </c>
      <c r="C6348" s="3" t="s">
        <v>110</v>
      </c>
      <c r="D6348" s="3" t="s">
        <v>445</v>
      </c>
      <c r="E6348" s="3" t="s">
        <v>446</v>
      </c>
      <c r="F6348" s="3">
        <v>0.36</v>
      </c>
      <c r="G6348" s="3">
        <v>0.48</v>
      </c>
      <c r="H6348" s="3" t="s">
        <v>64</v>
      </c>
      <c r="I6348" s="2">
        <v>4200</v>
      </c>
      <c r="J6348" s="3" t="s">
        <v>78</v>
      </c>
      <c r="K6348" s="2">
        <v>4200</v>
      </c>
      <c r="L6348" s="3" t="s">
        <v>64</v>
      </c>
      <c r="M6348" s="3" t="s">
        <v>447</v>
      </c>
      <c r="N6348" s="3" t="s">
        <v>448</v>
      </c>
      <c r="O6348" s="3"/>
      <c r="P6348" s="3"/>
      <c r="Q6348" s="3"/>
      <c r="R6348" s="3">
        <v>0</v>
      </c>
      <c r="S6348" s="3">
        <v>1</v>
      </c>
      <c r="T6348" s="2">
        <v>220</v>
      </c>
      <c r="U6348" s="3">
        <v>64.241820719780733</v>
      </c>
      <c r="V6348" s="3">
        <v>432.9198378378602</v>
      </c>
      <c r="W6348" s="3">
        <v>59.560637236500696</v>
      </c>
      <c r="X6348" s="3">
        <v>215822.61875321076</v>
      </c>
      <c r="Y6348" s="3">
        <v>432.9198378378602</v>
      </c>
      <c r="Z6348" s="3">
        <v>59.560584582310611</v>
      </c>
      <c r="AA6348" s="3">
        <v>215822.61875321076</v>
      </c>
    </row>
    <row r="6349" spans="1:27" x14ac:dyDescent="0.25">
      <c r="A6349" s="2">
        <v>6348</v>
      </c>
      <c r="B6349" s="3" t="s">
        <v>414</v>
      </c>
      <c r="C6349" s="3" t="s">
        <v>110</v>
      </c>
      <c r="D6349" s="3" t="s">
        <v>445</v>
      </c>
      <c r="E6349" s="3" t="s">
        <v>446</v>
      </c>
      <c r="F6349" s="3">
        <v>0.36</v>
      </c>
      <c r="G6349" s="3">
        <v>0.48</v>
      </c>
      <c r="H6349" s="3" t="s">
        <v>64</v>
      </c>
      <c r="I6349" s="2">
        <v>4210</v>
      </c>
      <c r="J6349" s="3" t="s">
        <v>79</v>
      </c>
      <c r="K6349" s="2">
        <v>4210</v>
      </c>
      <c r="L6349" s="3" t="s">
        <v>64</v>
      </c>
      <c r="M6349" s="3" t="s">
        <v>33</v>
      </c>
      <c r="N6349" s="3" t="s">
        <v>33</v>
      </c>
      <c r="O6349" s="3"/>
      <c r="P6349" s="3"/>
      <c r="Q6349" s="3"/>
      <c r="R6349" s="3">
        <v>0</v>
      </c>
      <c r="S6349" s="3">
        <v>1</v>
      </c>
      <c r="T6349" s="2">
        <v>28</v>
      </c>
      <c r="U6349" s="3">
        <v>9.764942382859763</v>
      </c>
      <c r="V6349" s="3">
        <v>61.266847686741926</v>
      </c>
      <c r="W6349" s="3">
        <v>9.9571744885855118</v>
      </c>
      <c r="X6349" s="3">
        <v>30573.255604826343</v>
      </c>
      <c r="Y6349" s="3">
        <v>61.266847686741926</v>
      </c>
      <c r="Z6349" s="3">
        <v>9.957165686010816</v>
      </c>
      <c r="AA6349" s="3">
        <v>30573.255604826343</v>
      </c>
    </row>
    <row r="6350" spans="1:27" x14ac:dyDescent="0.25">
      <c r="A6350" s="2">
        <v>6349</v>
      </c>
      <c r="B6350" s="3" t="s">
        <v>414</v>
      </c>
      <c r="C6350" s="3" t="s">
        <v>110</v>
      </c>
      <c r="D6350" s="3" t="s">
        <v>445</v>
      </c>
      <c r="E6350" s="3" t="s">
        <v>446</v>
      </c>
      <c r="F6350" s="3">
        <v>0.36</v>
      </c>
      <c r="G6350" s="3">
        <v>0.48</v>
      </c>
      <c r="H6350" s="3" t="s">
        <v>64</v>
      </c>
      <c r="I6350" s="2">
        <v>4210</v>
      </c>
      <c r="J6350" s="3" t="s">
        <v>79</v>
      </c>
      <c r="K6350" s="2">
        <v>4210</v>
      </c>
      <c r="L6350" s="3" t="s">
        <v>64</v>
      </c>
      <c r="M6350" s="3" t="s">
        <v>447</v>
      </c>
      <c r="N6350" s="3" t="s">
        <v>448</v>
      </c>
      <c r="O6350" s="3"/>
      <c r="P6350" s="3"/>
      <c r="Q6350" s="3"/>
      <c r="R6350" s="3">
        <v>0</v>
      </c>
      <c r="S6350" s="3">
        <v>1</v>
      </c>
      <c r="T6350" s="2">
        <v>105</v>
      </c>
      <c r="U6350" s="3">
        <v>33.995764004937449</v>
      </c>
      <c r="V6350" s="3">
        <v>228.31372149066118</v>
      </c>
      <c r="W6350" s="3">
        <v>37.427409472549947</v>
      </c>
      <c r="X6350" s="3">
        <v>113793.76825482973</v>
      </c>
      <c r="Y6350" s="3">
        <v>228.31372149066118</v>
      </c>
      <c r="Z6350" s="3">
        <v>37.427376385094483</v>
      </c>
      <c r="AA6350" s="3">
        <v>113793.76825482973</v>
      </c>
    </row>
    <row r="6351" spans="1:27" x14ac:dyDescent="0.25">
      <c r="A6351" s="2">
        <v>6350</v>
      </c>
      <c r="B6351" s="3" t="s">
        <v>414</v>
      </c>
      <c r="C6351" s="3" t="s">
        <v>110</v>
      </c>
      <c r="D6351" s="3" t="s">
        <v>445</v>
      </c>
      <c r="E6351" s="3" t="s">
        <v>446</v>
      </c>
      <c r="F6351" s="3">
        <v>0.36</v>
      </c>
      <c r="G6351" s="3">
        <v>0.48</v>
      </c>
      <c r="H6351" s="3" t="s">
        <v>64</v>
      </c>
      <c r="I6351" s="2">
        <v>4260</v>
      </c>
      <c r="J6351" s="3" t="s">
        <v>172</v>
      </c>
      <c r="K6351" s="2">
        <v>4260</v>
      </c>
      <c r="L6351" s="3" t="s">
        <v>64</v>
      </c>
      <c r="M6351" s="3" t="s">
        <v>33</v>
      </c>
      <c r="N6351" s="3" t="s">
        <v>33</v>
      </c>
      <c r="O6351" s="3"/>
      <c r="P6351" s="3"/>
      <c r="Q6351" s="3"/>
      <c r="R6351" s="3">
        <v>0</v>
      </c>
      <c r="S6351" s="3">
        <v>1</v>
      </c>
      <c r="T6351" s="2">
        <v>1</v>
      </c>
      <c r="U6351" s="3">
        <v>3.5604351119569301E-3</v>
      </c>
      <c r="V6351" s="3">
        <v>2.9791768496885362E-2</v>
      </c>
      <c r="W6351" s="3">
        <v>4.2990797961966623E-3</v>
      </c>
      <c r="X6351" s="3">
        <v>12.683454175644606</v>
      </c>
      <c r="Y6351" s="3">
        <v>2.9791768496885362E-2</v>
      </c>
      <c r="Z6351" s="3">
        <v>4.2990759956234E-3</v>
      </c>
      <c r="AA6351" s="3">
        <v>12.683454175644606</v>
      </c>
    </row>
    <row r="6352" spans="1:27" x14ac:dyDescent="0.25">
      <c r="A6352" s="2">
        <v>6351</v>
      </c>
      <c r="B6352" s="3" t="s">
        <v>414</v>
      </c>
      <c r="C6352" s="3" t="s">
        <v>110</v>
      </c>
      <c r="D6352" s="3" t="s">
        <v>445</v>
      </c>
      <c r="E6352" s="3" t="s">
        <v>446</v>
      </c>
      <c r="F6352" s="3">
        <v>0.36</v>
      </c>
      <c r="G6352" s="3">
        <v>0.48</v>
      </c>
      <c r="H6352" s="3" t="s">
        <v>64</v>
      </c>
      <c r="I6352" s="2">
        <v>4270</v>
      </c>
      <c r="J6352" s="3" t="s">
        <v>173</v>
      </c>
      <c r="K6352" s="2">
        <v>4270</v>
      </c>
      <c r="L6352" s="3" t="s">
        <v>64</v>
      </c>
      <c r="M6352" s="3" t="s">
        <v>33</v>
      </c>
      <c r="N6352" s="3" t="s">
        <v>33</v>
      </c>
      <c r="O6352" s="3"/>
      <c r="P6352" s="3"/>
      <c r="Q6352" s="3"/>
      <c r="R6352" s="3">
        <v>0</v>
      </c>
      <c r="S6352" s="3">
        <v>1</v>
      </c>
      <c r="T6352" s="2">
        <v>2</v>
      </c>
      <c r="U6352" s="3">
        <v>0.18139224673998011</v>
      </c>
      <c r="V6352" s="3">
        <v>1.3761685295861614</v>
      </c>
      <c r="W6352" s="3">
        <v>0.27069019591174359</v>
      </c>
      <c r="X6352" s="3">
        <v>666.7952423020015</v>
      </c>
      <c r="Y6352" s="3">
        <v>1.3761685295861614</v>
      </c>
      <c r="Z6352" s="3">
        <v>0.27068995660985401</v>
      </c>
      <c r="AA6352" s="3">
        <v>666.7952423020015</v>
      </c>
    </row>
    <row r="6353" spans="1:27" x14ac:dyDescent="0.25">
      <c r="A6353" s="2">
        <v>6352</v>
      </c>
      <c r="B6353" s="3" t="s">
        <v>414</v>
      </c>
      <c r="C6353" s="3" t="s">
        <v>110</v>
      </c>
      <c r="D6353" s="3" t="s">
        <v>445</v>
      </c>
      <c r="E6353" s="3" t="s">
        <v>446</v>
      </c>
      <c r="F6353" s="3">
        <v>0.36</v>
      </c>
      <c r="G6353" s="3">
        <v>0.48</v>
      </c>
      <c r="H6353" s="3" t="s">
        <v>64</v>
      </c>
      <c r="I6353" s="2">
        <v>4271</v>
      </c>
      <c r="J6353" s="3" t="s">
        <v>174</v>
      </c>
      <c r="K6353" s="2">
        <v>4271</v>
      </c>
      <c r="L6353" s="3" t="s">
        <v>64</v>
      </c>
      <c r="M6353" s="3" t="s">
        <v>33</v>
      </c>
      <c r="N6353" s="3" t="s">
        <v>33</v>
      </c>
      <c r="O6353" s="3"/>
      <c r="P6353" s="3"/>
      <c r="Q6353" s="3"/>
      <c r="R6353" s="3">
        <v>0</v>
      </c>
      <c r="S6353" s="3">
        <v>1</v>
      </c>
      <c r="T6353" s="2">
        <v>72</v>
      </c>
      <c r="U6353" s="3">
        <v>14.538403894699432</v>
      </c>
      <c r="V6353" s="3">
        <v>88.50839108502943</v>
      </c>
      <c r="W6353" s="3">
        <v>38.20661124659739</v>
      </c>
      <c r="X6353" s="3">
        <v>43089.277179215918</v>
      </c>
      <c r="Y6353" s="3">
        <v>88.50839108502943</v>
      </c>
      <c r="Z6353" s="3">
        <v>38.206577470293688</v>
      </c>
      <c r="AA6353" s="3">
        <v>43089.277179215918</v>
      </c>
    </row>
    <row r="6354" spans="1:27" x14ac:dyDescent="0.25">
      <c r="A6354" s="2">
        <v>6353</v>
      </c>
      <c r="B6354" s="3" t="s">
        <v>414</v>
      </c>
      <c r="C6354" s="3" t="s">
        <v>110</v>
      </c>
      <c r="D6354" s="3" t="s">
        <v>445</v>
      </c>
      <c r="E6354" s="3" t="s">
        <v>446</v>
      </c>
      <c r="F6354" s="3">
        <v>0.36</v>
      </c>
      <c r="G6354" s="3">
        <v>0.48</v>
      </c>
      <c r="H6354" s="3" t="s">
        <v>64</v>
      </c>
      <c r="I6354" s="2">
        <v>4271</v>
      </c>
      <c r="J6354" s="3" t="s">
        <v>174</v>
      </c>
      <c r="K6354" s="2">
        <v>4271</v>
      </c>
      <c r="L6354" s="3" t="s">
        <v>64</v>
      </c>
      <c r="M6354" s="3" t="s">
        <v>447</v>
      </c>
      <c r="N6354" s="3" t="s">
        <v>448</v>
      </c>
      <c r="O6354" s="3"/>
      <c r="P6354" s="3"/>
      <c r="Q6354" s="3"/>
      <c r="R6354" s="3">
        <v>0</v>
      </c>
      <c r="S6354" s="3">
        <v>1</v>
      </c>
      <c r="T6354" s="2">
        <v>7</v>
      </c>
      <c r="U6354" s="3">
        <v>0.61488714910535702</v>
      </c>
      <c r="V6354" s="3">
        <v>4.0912437389722065</v>
      </c>
      <c r="W6354" s="3">
        <v>0.98166840100776442</v>
      </c>
      <c r="X6354" s="3">
        <v>2059.0694692355755</v>
      </c>
      <c r="Y6354" s="3">
        <v>4.0912437389722065</v>
      </c>
      <c r="Z6354" s="3">
        <v>0.98166753317026212</v>
      </c>
      <c r="AA6354" s="3">
        <v>2059.0694692355755</v>
      </c>
    </row>
    <row r="6355" spans="1:27" x14ac:dyDescent="0.25">
      <c r="A6355" s="2">
        <v>6354</v>
      </c>
      <c r="B6355" s="3" t="s">
        <v>414</v>
      </c>
      <c r="C6355" s="3" t="s">
        <v>110</v>
      </c>
      <c r="D6355" s="3" t="s">
        <v>445</v>
      </c>
      <c r="E6355" s="3" t="s">
        <v>446</v>
      </c>
      <c r="F6355" s="3">
        <v>0.36</v>
      </c>
      <c r="G6355" s="3">
        <v>0.48</v>
      </c>
      <c r="H6355" s="3" t="s">
        <v>64</v>
      </c>
      <c r="I6355" s="2">
        <v>4321</v>
      </c>
      <c r="J6355" s="3" t="s">
        <v>175</v>
      </c>
      <c r="K6355" s="2">
        <v>4321</v>
      </c>
      <c r="L6355" s="3" t="s">
        <v>64</v>
      </c>
      <c r="M6355" s="3" t="s">
        <v>33</v>
      </c>
      <c r="N6355" s="3" t="s">
        <v>33</v>
      </c>
      <c r="O6355" s="3"/>
      <c r="P6355" s="3"/>
      <c r="Q6355" s="3"/>
      <c r="R6355" s="3">
        <v>0</v>
      </c>
      <c r="S6355" s="3">
        <v>1</v>
      </c>
      <c r="T6355" s="2">
        <v>24</v>
      </c>
      <c r="U6355" s="3">
        <v>2.9138295848644957</v>
      </c>
      <c r="V6355" s="3">
        <v>19.111414941061525</v>
      </c>
      <c r="W6355" s="3">
        <v>2.9373796250642092</v>
      </c>
      <c r="X6355" s="3">
        <v>9203.8171894068764</v>
      </c>
      <c r="Y6355" s="3">
        <v>19.111414941061525</v>
      </c>
      <c r="Z6355" s="3">
        <v>2.9373770282930467</v>
      </c>
      <c r="AA6355" s="3">
        <v>9203.8171894068764</v>
      </c>
    </row>
    <row r="6356" spans="1:27" x14ac:dyDescent="0.25">
      <c r="A6356" s="2">
        <v>6355</v>
      </c>
      <c r="B6356" s="3" t="s">
        <v>414</v>
      </c>
      <c r="C6356" s="3" t="s">
        <v>110</v>
      </c>
      <c r="D6356" s="3" t="s">
        <v>445</v>
      </c>
      <c r="E6356" s="3" t="s">
        <v>446</v>
      </c>
      <c r="F6356" s="3">
        <v>0.36</v>
      </c>
      <c r="G6356" s="3">
        <v>0.48</v>
      </c>
      <c r="H6356" s="3" t="s">
        <v>64</v>
      </c>
      <c r="I6356" s="2">
        <v>4321</v>
      </c>
      <c r="J6356" s="3" t="s">
        <v>175</v>
      </c>
      <c r="K6356" s="2">
        <v>4321</v>
      </c>
      <c r="L6356" s="3" t="s">
        <v>64</v>
      </c>
      <c r="M6356" s="3" t="s">
        <v>191</v>
      </c>
      <c r="N6356" s="3" t="s">
        <v>192</v>
      </c>
      <c r="O6356" s="3"/>
      <c r="P6356" s="3"/>
      <c r="Q6356" s="3"/>
      <c r="R6356" s="3">
        <v>0</v>
      </c>
      <c r="S6356" s="3">
        <v>1</v>
      </c>
      <c r="T6356" s="2">
        <v>1</v>
      </c>
      <c r="U6356" s="3">
        <v>6.3278961477246402E-3</v>
      </c>
      <c r="V6356" s="3">
        <v>3.7310103099542219E-2</v>
      </c>
      <c r="W6356" s="3">
        <v>3.9229523071627271E-3</v>
      </c>
      <c r="X6356" s="3">
        <v>16.833808797431605</v>
      </c>
      <c r="Y6356" s="3">
        <v>3.7310103099542219E-2</v>
      </c>
      <c r="Z6356" s="3">
        <v>3.9229488391025096E-3</v>
      </c>
      <c r="AA6356" s="3">
        <v>16.833808797431605</v>
      </c>
    </row>
    <row r="6357" spans="1:27" x14ac:dyDescent="0.25">
      <c r="A6357" s="2">
        <v>6356</v>
      </c>
      <c r="B6357" s="3" t="s">
        <v>414</v>
      </c>
      <c r="C6357" s="3" t="s">
        <v>110</v>
      </c>
      <c r="D6357" s="3" t="s">
        <v>445</v>
      </c>
      <c r="E6357" s="3" t="s">
        <v>446</v>
      </c>
      <c r="F6357" s="3">
        <v>0.36</v>
      </c>
      <c r="G6357" s="3">
        <v>0.48</v>
      </c>
      <c r="H6357" s="3" t="s">
        <v>64</v>
      </c>
      <c r="I6357" s="2">
        <v>4340</v>
      </c>
      <c r="J6357" s="3" t="s">
        <v>82</v>
      </c>
      <c r="K6357" s="2">
        <v>4340</v>
      </c>
      <c r="L6357" s="3" t="s">
        <v>64</v>
      </c>
      <c r="M6357" s="3" t="s">
        <v>33</v>
      </c>
      <c r="N6357" s="3" t="s">
        <v>33</v>
      </c>
      <c r="O6357" s="3"/>
      <c r="P6357" s="3"/>
      <c r="Q6357" s="3"/>
      <c r="R6357" s="3">
        <v>0</v>
      </c>
      <c r="S6357" s="3">
        <v>1</v>
      </c>
      <c r="T6357" s="2">
        <v>779</v>
      </c>
      <c r="U6357" s="3">
        <v>141.04368911539441</v>
      </c>
      <c r="V6357" s="3">
        <v>868.48217033883986</v>
      </c>
      <c r="W6357" s="3">
        <v>115.20688260075322</v>
      </c>
      <c r="X6357" s="3">
        <v>431203.67475828476</v>
      </c>
      <c r="Y6357" s="3">
        <v>868.48217033883986</v>
      </c>
      <c r="Z6357" s="3">
        <v>115.2067807528653</v>
      </c>
      <c r="AA6357" s="3">
        <v>431203.67475828476</v>
      </c>
    </row>
    <row r="6358" spans="1:27" x14ac:dyDescent="0.25">
      <c r="A6358" s="2">
        <v>6357</v>
      </c>
      <c r="B6358" s="3" t="s">
        <v>414</v>
      </c>
      <c r="C6358" s="3" t="s">
        <v>110</v>
      </c>
      <c r="D6358" s="3" t="s">
        <v>445</v>
      </c>
      <c r="E6358" s="3" t="s">
        <v>446</v>
      </c>
      <c r="F6358" s="3">
        <v>0.36</v>
      </c>
      <c r="G6358" s="3">
        <v>0.48</v>
      </c>
      <c r="H6358" s="3" t="s">
        <v>64</v>
      </c>
      <c r="I6358" s="2">
        <v>4340</v>
      </c>
      <c r="J6358" s="3" t="s">
        <v>82</v>
      </c>
      <c r="K6358" s="2">
        <v>4340</v>
      </c>
      <c r="L6358" s="3" t="s">
        <v>64</v>
      </c>
      <c r="M6358" s="3" t="s">
        <v>191</v>
      </c>
      <c r="N6358" s="3" t="s">
        <v>192</v>
      </c>
      <c r="O6358" s="3"/>
      <c r="P6358" s="3"/>
      <c r="Q6358" s="3"/>
      <c r="R6358" s="3">
        <v>0</v>
      </c>
      <c r="S6358" s="3">
        <v>1</v>
      </c>
      <c r="T6358" s="2">
        <v>438</v>
      </c>
      <c r="U6358" s="3">
        <v>130.82858581654696</v>
      </c>
      <c r="V6358" s="3">
        <v>810.44637943474015</v>
      </c>
      <c r="W6358" s="3">
        <v>104.98669001745216</v>
      </c>
      <c r="X6358" s="3">
        <v>401650.68550710473</v>
      </c>
      <c r="Y6358" s="3">
        <v>810.44637943474015</v>
      </c>
      <c r="Z6358" s="3">
        <v>104.98659720465837</v>
      </c>
      <c r="AA6358" s="3">
        <v>401650.68550710473</v>
      </c>
    </row>
    <row r="6359" spans="1:27" x14ac:dyDescent="0.25">
      <c r="A6359" s="2">
        <v>6358</v>
      </c>
      <c r="B6359" s="3" t="s">
        <v>414</v>
      </c>
      <c r="C6359" s="3" t="s">
        <v>110</v>
      </c>
      <c r="D6359" s="3" t="s">
        <v>445</v>
      </c>
      <c r="E6359" s="3" t="s">
        <v>446</v>
      </c>
      <c r="F6359" s="3">
        <v>0.36</v>
      </c>
      <c r="G6359" s="3">
        <v>0.48</v>
      </c>
      <c r="H6359" s="3" t="s">
        <v>64</v>
      </c>
      <c r="I6359" s="2">
        <v>4340</v>
      </c>
      <c r="J6359" s="3" t="s">
        <v>82</v>
      </c>
      <c r="K6359" s="2">
        <v>4340</v>
      </c>
      <c r="L6359" s="3" t="s">
        <v>64</v>
      </c>
      <c r="M6359" s="3" t="s">
        <v>447</v>
      </c>
      <c r="N6359" s="3" t="s">
        <v>448</v>
      </c>
      <c r="O6359" s="3"/>
      <c r="P6359" s="3"/>
      <c r="Q6359" s="3"/>
      <c r="R6359" s="3">
        <v>0</v>
      </c>
      <c r="S6359" s="3">
        <v>1</v>
      </c>
      <c r="T6359" s="2">
        <v>309</v>
      </c>
      <c r="U6359" s="3">
        <v>89.163099843553866</v>
      </c>
      <c r="V6359" s="3">
        <v>594.04241478183542</v>
      </c>
      <c r="W6359" s="3">
        <v>72.632868793155609</v>
      </c>
      <c r="X6359" s="3">
        <v>290745.40792388091</v>
      </c>
      <c r="Y6359" s="3">
        <v>594.04241478183542</v>
      </c>
      <c r="Z6359" s="3">
        <v>72.632804582545049</v>
      </c>
      <c r="AA6359" s="3">
        <v>290745.40792388091</v>
      </c>
    </row>
    <row r="6360" spans="1:27" x14ac:dyDescent="0.25">
      <c r="A6360" s="2">
        <v>6359</v>
      </c>
      <c r="B6360" s="3" t="s">
        <v>414</v>
      </c>
      <c r="C6360" s="3" t="s">
        <v>110</v>
      </c>
      <c r="D6360" s="3" t="s">
        <v>445</v>
      </c>
      <c r="E6360" s="3" t="s">
        <v>446</v>
      </c>
      <c r="F6360" s="3">
        <v>0.36</v>
      </c>
      <c r="G6360" s="3">
        <v>0.48</v>
      </c>
      <c r="H6360" s="3" t="s">
        <v>64</v>
      </c>
      <c r="I6360" s="2">
        <v>4340</v>
      </c>
      <c r="J6360" s="3" t="s">
        <v>82</v>
      </c>
      <c r="K6360" s="2">
        <v>4340</v>
      </c>
      <c r="L6360" s="3" t="s">
        <v>64</v>
      </c>
      <c r="M6360" s="3" t="s">
        <v>450</v>
      </c>
      <c r="N6360" s="3" t="s">
        <v>448</v>
      </c>
      <c r="O6360" s="3"/>
      <c r="P6360" s="3"/>
      <c r="Q6360" s="3"/>
      <c r="R6360" s="3">
        <v>0</v>
      </c>
      <c r="S6360" s="3">
        <v>1</v>
      </c>
      <c r="T6360" s="2">
        <v>3</v>
      </c>
      <c r="U6360" s="3">
        <v>0.10265617240692942</v>
      </c>
      <c r="V6360" s="3">
        <v>0.80705744203695562</v>
      </c>
      <c r="W6360" s="3">
        <v>0.10683241363217727</v>
      </c>
      <c r="X6360" s="3">
        <v>360.50446173711487</v>
      </c>
      <c r="Y6360" s="3">
        <v>0.80705744203695562</v>
      </c>
      <c r="Z6360" s="3">
        <v>0.1068323191876837</v>
      </c>
      <c r="AA6360" s="3">
        <v>360.50446173711487</v>
      </c>
    </row>
    <row r="6361" spans="1:27" x14ac:dyDescent="0.25">
      <c r="A6361" s="2">
        <v>6360</v>
      </c>
      <c r="B6361" s="3" t="s">
        <v>414</v>
      </c>
      <c r="C6361" s="3" t="s">
        <v>110</v>
      </c>
      <c r="D6361" s="3" t="s">
        <v>445</v>
      </c>
      <c r="E6361" s="3" t="s">
        <v>446</v>
      </c>
      <c r="F6361" s="3">
        <v>0.36</v>
      </c>
      <c r="G6361" s="3">
        <v>0.48</v>
      </c>
      <c r="H6361" s="3" t="s">
        <v>64</v>
      </c>
      <c r="I6361" s="2">
        <v>4340</v>
      </c>
      <c r="J6361" s="3" t="s">
        <v>82</v>
      </c>
      <c r="K6361" s="2">
        <v>4340</v>
      </c>
      <c r="L6361" s="3" t="s">
        <v>64</v>
      </c>
      <c r="M6361" s="3" t="s">
        <v>453</v>
      </c>
      <c r="N6361" s="3" t="s">
        <v>454</v>
      </c>
      <c r="O6361" s="3"/>
      <c r="P6361" s="3"/>
      <c r="Q6361" s="3"/>
      <c r="R6361" s="3">
        <v>0</v>
      </c>
      <c r="S6361" s="3">
        <v>1</v>
      </c>
      <c r="T6361" s="2">
        <v>241</v>
      </c>
      <c r="U6361" s="3">
        <v>61.547782961590201</v>
      </c>
      <c r="V6361" s="3">
        <v>384.14512784409629</v>
      </c>
      <c r="W6361" s="3">
        <v>50.561793372550582</v>
      </c>
      <c r="X6361" s="3">
        <v>186410.48660458415</v>
      </c>
      <c r="Y6361" s="3">
        <v>384.14512784409629</v>
      </c>
      <c r="Z6361" s="3">
        <v>50.56174867372922</v>
      </c>
      <c r="AA6361" s="3">
        <v>186410.48660458415</v>
      </c>
    </row>
    <row r="6362" spans="1:27" x14ac:dyDescent="0.25">
      <c r="A6362" s="2">
        <v>6361</v>
      </c>
      <c r="B6362" s="3" t="s">
        <v>414</v>
      </c>
      <c r="C6362" s="3" t="s">
        <v>110</v>
      </c>
      <c r="D6362" s="3" t="s">
        <v>445</v>
      </c>
      <c r="E6362" s="3" t="s">
        <v>446</v>
      </c>
      <c r="F6362" s="3">
        <v>0.36</v>
      </c>
      <c r="G6362" s="3">
        <v>0.48</v>
      </c>
      <c r="H6362" s="3" t="s">
        <v>64</v>
      </c>
      <c r="I6362" s="2">
        <v>4430</v>
      </c>
      <c r="J6362" s="3" t="s">
        <v>84</v>
      </c>
      <c r="K6362" s="2">
        <v>4430</v>
      </c>
      <c r="L6362" s="3" t="s">
        <v>64</v>
      </c>
      <c r="M6362" s="3" t="s">
        <v>33</v>
      </c>
      <c r="N6362" s="3" t="s">
        <v>33</v>
      </c>
      <c r="O6362" s="3"/>
      <c r="P6362" s="3"/>
      <c r="Q6362" s="3"/>
      <c r="R6362" s="3">
        <v>0</v>
      </c>
      <c r="S6362" s="3">
        <v>1</v>
      </c>
      <c r="T6362" s="2">
        <v>8</v>
      </c>
      <c r="U6362" s="3">
        <v>1.5707137761412231</v>
      </c>
      <c r="V6362" s="3">
        <v>9.8689720199439499</v>
      </c>
      <c r="W6362" s="3">
        <v>1.3930665014484049</v>
      </c>
      <c r="X6362" s="3">
        <v>5042.1192479779438</v>
      </c>
      <c r="Y6362" s="3">
        <v>9.8689720199439499</v>
      </c>
      <c r="Z6362" s="3">
        <v>1.3930652699171167</v>
      </c>
      <c r="AA6362" s="3">
        <v>5042.1192479779438</v>
      </c>
    </row>
    <row r="6363" spans="1:27" x14ac:dyDescent="0.25">
      <c r="A6363" s="2">
        <v>6362</v>
      </c>
      <c r="B6363" s="3" t="s">
        <v>414</v>
      </c>
      <c r="C6363" s="3" t="s">
        <v>110</v>
      </c>
      <c r="D6363" s="3" t="s">
        <v>445</v>
      </c>
      <c r="E6363" s="3" t="s">
        <v>446</v>
      </c>
      <c r="F6363" s="3">
        <v>0.36</v>
      </c>
      <c r="G6363" s="3">
        <v>0.48</v>
      </c>
      <c r="H6363" s="3" t="s">
        <v>64</v>
      </c>
      <c r="I6363" s="2">
        <v>5100</v>
      </c>
      <c r="J6363" s="3" t="s">
        <v>85</v>
      </c>
      <c r="K6363" s="2">
        <v>5100</v>
      </c>
      <c r="L6363" s="3" t="s">
        <v>64</v>
      </c>
      <c r="M6363" s="3" t="s">
        <v>33</v>
      </c>
      <c r="N6363" s="3" t="s">
        <v>33</v>
      </c>
      <c r="O6363" s="3"/>
      <c r="P6363" s="3"/>
      <c r="Q6363" s="3"/>
      <c r="R6363" s="3">
        <v>0</v>
      </c>
      <c r="S6363" s="3">
        <v>1</v>
      </c>
      <c r="T6363" s="2">
        <v>87</v>
      </c>
      <c r="U6363" s="3">
        <v>11.296289934456752</v>
      </c>
      <c r="V6363" s="3">
        <v>57.720136713890355</v>
      </c>
      <c r="W6363" s="3">
        <v>8.3103187853683309</v>
      </c>
      <c r="X6363" s="3">
        <v>24553.149551652787</v>
      </c>
      <c r="Y6363" s="3">
        <v>57.720136713890355</v>
      </c>
      <c r="Z6363" s="3">
        <v>8.3103114386855879</v>
      </c>
      <c r="AA6363" s="3">
        <v>24553.149551652787</v>
      </c>
    </row>
    <row r="6364" spans="1:27" x14ac:dyDescent="0.25">
      <c r="A6364" s="2">
        <v>6363</v>
      </c>
      <c r="B6364" s="3" t="s">
        <v>414</v>
      </c>
      <c r="C6364" s="3" t="s">
        <v>110</v>
      </c>
      <c r="D6364" s="3" t="s">
        <v>445</v>
      </c>
      <c r="E6364" s="3" t="s">
        <v>446</v>
      </c>
      <c r="F6364" s="3">
        <v>0.36</v>
      </c>
      <c r="G6364" s="3">
        <v>0.48</v>
      </c>
      <c r="H6364" s="3" t="s">
        <v>64</v>
      </c>
      <c r="I6364" s="2">
        <v>5100</v>
      </c>
      <c r="J6364" s="3" t="s">
        <v>85</v>
      </c>
      <c r="K6364" s="2">
        <v>5100</v>
      </c>
      <c r="L6364" s="3" t="s">
        <v>64</v>
      </c>
      <c r="M6364" s="3" t="s">
        <v>191</v>
      </c>
      <c r="N6364" s="3" t="s">
        <v>192</v>
      </c>
      <c r="O6364" s="3"/>
      <c r="P6364" s="3"/>
      <c r="Q6364" s="3"/>
      <c r="R6364" s="3">
        <v>0</v>
      </c>
      <c r="S6364" s="3">
        <v>1</v>
      </c>
      <c r="T6364" s="2">
        <v>15</v>
      </c>
      <c r="U6364" s="3">
        <v>1.3285133662464192</v>
      </c>
      <c r="V6364" s="3">
        <v>7.9904411526161674</v>
      </c>
      <c r="W6364" s="3">
        <v>1.0116868985757574</v>
      </c>
      <c r="X6364" s="3">
        <v>3229.4837839088577</v>
      </c>
      <c r="Y6364" s="3">
        <v>7.9904411526161674</v>
      </c>
      <c r="Z6364" s="3">
        <v>1.0116860042006031</v>
      </c>
      <c r="AA6364" s="3">
        <v>3229.4837839088577</v>
      </c>
    </row>
    <row r="6365" spans="1:27" x14ac:dyDescent="0.25">
      <c r="A6365" s="2">
        <v>6364</v>
      </c>
      <c r="B6365" s="3" t="s">
        <v>414</v>
      </c>
      <c r="C6365" s="3" t="s">
        <v>110</v>
      </c>
      <c r="D6365" s="3" t="s">
        <v>445</v>
      </c>
      <c r="E6365" s="3" t="s">
        <v>446</v>
      </c>
      <c r="F6365" s="3">
        <v>0.36</v>
      </c>
      <c r="G6365" s="3">
        <v>0.48</v>
      </c>
      <c r="H6365" s="3" t="s">
        <v>64</v>
      </c>
      <c r="I6365" s="2">
        <v>5100</v>
      </c>
      <c r="J6365" s="3" t="s">
        <v>85</v>
      </c>
      <c r="K6365" s="2">
        <v>5100</v>
      </c>
      <c r="L6365" s="3" t="s">
        <v>64</v>
      </c>
      <c r="M6365" s="3" t="s">
        <v>447</v>
      </c>
      <c r="N6365" s="3" t="s">
        <v>448</v>
      </c>
      <c r="O6365" s="3"/>
      <c r="P6365" s="3"/>
      <c r="Q6365" s="3"/>
      <c r="R6365" s="3">
        <v>0</v>
      </c>
      <c r="S6365" s="3">
        <v>1</v>
      </c>
      <c r="T6365" s="2">
        <v>82</v>
      </c>
      <c r="U6365" s="3">
        <v>9.4695945402812711</v>
      </c>
      <c r="V6365" s="3">
        <v>53.651315430959798</v>
      </c>
      <c r="W6365" s="3">
        <v>7.6724630223319172</v>
      </c>
      <c r="X6365" s="3">
        <v>26860.250810007128</v>
      </c>
      <c r="Y6365" s="3">
        <v>53.651315430959798</v>
      </c>
      <c r="Z6365" s="3">
        <v>7.6724562395413738</v>
      </c>
      <c r="AA6365" s="3">
        <v>26860.250810007128</v>
      </c>
    </row>
    <row r="6366" spans="1:27" x14ac:dyDescent="0.25">
      <c r="A6366" s="2">
        <v>6365</v>
      </c>
      <c r="B6366" s="3" t="s">
        <v>414</v>
      </c>
      <c r="C6366" s="3" t="s">
        <v>110</v>
      </c>
      <c r="D6366" s="3" t="s">
        <v>445</v>
      </c>
      <c r="E6366" s="3" t="s">
        <v>446</v>
      </c>
      <c r="F6366" s="3">
        <v>0.36</v>
      </c>
      <c r="G6366" s="3">
        <v>0.48</v>
      </c>
      <c r="H6366" s="3" t="s">
        <v>64</v>
      </c>
      <c r="I6366" s="2">
        <v>5100</v>
      </c>
      <c r="J6366" s="3" t="s">
        <v>85</v>
      </c>
      <c r="K6366" s="2">
        <v>5100</v>
      </c>
      <c r="L6366" s="3" t="s">
        <v>64</v>
      </c>
      <c r="M6366" s="3" t="s">
        <v>453</v>
      </c>
      <c r="N6366" s="3" t="s">
        <v>454</v>
      </c>
      <c r="O6366" s="3"/>
      <c r="P6366" s="3"/>
      <c r="Q6366" s="3"/>
      <c r="R6366" s="3">
        <v>0</v>
      </c>
      <c r="S6366" s="3">
        <v>1</v>
      </c>
      <c r="T6366" s="2">
        <v>3</v>
      </c>
      <c r="U6366" s="3">
        <v>1.6543820650383217E-2</v>
      </c>
      <c r="V6366" s="3">
        <v>0.18065868429683246</v>
      </c>
      <c r="W6366" s="3">
        <v>2.7179892844973335E-2</v>
      </c>
      <c r="X6366" s="3">
        <v>62.188479413906535</v>
      </c>
      <c r="Y6366" s="3">
        <v>0.18065868429683246</v>
      </c>
      <c r="Z6366" s="3">
        <v>2.7179868816767681E-2</v>
      </c>
      <c r="AA6366" s="3">
        <v>62.188479413906535</v>
      </c>
    </row>
    <row r="6367" spans="1:27" x14ac:dyDescent="0.25">
      <c r="A6367" s="2">
        <v>6366</v>
      </c>
      <c r="B6367" s="3" t="s">
        <v>414</v>
      </c>
      <c r="C6367" s="3" t="s">
        <v>110</v>
      </c>
      <c r="D6367" s="3" t="s">
        <v>445</v>
      </c>
      <c r="E6367" s="3" t="s">
        <v>446</v>
      </c>
      <c r="F6367" s="3">
        <v>0.36</v>
      </c>
      <c r="G6367" s="3">
        <v>0.48</v>
      </c>
      <c r="H6367" s="3" t="s">
        <v>64</v>
      </c>
      <c r="I6367" s="2">
        <v>5200</v>
      </c>
      <c r="J6367" s="3" t="s">
        <v>86</v>
      </c>
      <c r="K6367" s="2">
        <v>5200</v>
      </c>
      <c r="L6367" s="3" t="s">
        <v>64</v>
      </c>
      <c r="M6367" s="3" t="s">
        <v>33</v>
      </c>
      <c r="N6367" s="3" t="s">
        <v>33</v>
      </c>
      <c r="O6367" s="3"/>
      <c r="P6367" s="3"/>
      <c r="Q6367" s="3"/>
      <c r="R6367" s="3">
        <v>0</v>
      </c>
      <c r="S6367" s="3">
        <v>1</v>
      </c>
      <c r="T6367" s="2">
        <v>113</v>
      </c>
      <c r="U6367" s="3">
        <v>31.604553718070658</v>
      </c>
      <c r="V6367" s="3">
        <v>25.956810523114299</v>
      </c>
      <c r="W6367" s="3">
        <v>4.001552368168249</v>
      </c>
      <c r="X6367" s="3">
        <v>45139.448573954141</v>
      </c>
      <c r="Y6367" s="3">
        <v>25.956810523114299</v>
      </c>
      <c r="Z6367" s="3">
        <v>4.0015488306221654</v>
      </c>
      <c r="AA6367" s="3">
        <v>45139.448573954141</v>
      </c>
    </row>
    <row r="6368" spans="1:27" x14ac:dyDescent="0.25">
      <c r="A6368" s="2">
        <v>6367</v>
      </c>
      <c r="B6368" s="3" t="s">
        <v>414</v>
      </c>
      <c r="C6368" s="3" t="s">
        <v>110</v>
      </c>
      <c r="D6368" s="3" t="s">
        <v>445</v>
      </c>
      <c r="E6368" s="3" t="s">
        <v>446</v>
      </c>
      <c r="F6368" s="3">
        <v>0.36</v>
      </c>
      <c r="G6368" s="3">
        <v>0.48</v>
      </c>
      <c r="H6368" s="3" t="s">
        <v>64</v>
      </c>
      <c r="I6368" s="2">
        <v>5201</v>
      </c>
      <c r="J6368" s="3" t="s">
        <v>282</v>
      </c>
      <c r="K6368" s="2">
        <v>5201</v>
      </c>
      <c r="L6368" s="3" t="s">
        <v>64</v>
      </c>
      <c r="M6368" s="3" t="s">
        <v>33</v>
      </c>
      <c r="N6368" s="3" t="s">
        <v>33</v>
      </c>
      <c r="O6368" s="3"/>
      <c r="P6368" s="3"/>
      <c r="Q6368" s="3"/>
      <c r="R6368" s="3">
        <v>0</v>
      </c>
      <c r="S6368" s="3">
        <v>1</v>
      </c>
      <c r="T6368" s="2">
        <v>2</v>
      </c>
      <c r="U6368" s="3">
        <v>0.302659985586473</v>
      </c>
      <c r="V6368" s="3">
        <v>0.90513847179681595</v>
      </c>
      <c r="W6368" s="3">
        <v>6.6162750695326081E-2</v>
      </c>
      <c r="X6368" s="3">
        <v>704.61949285406081</v>
      </c>
      <c r="Y6368" s="3">
        <v>0.90513847179681595</v>
      </c>
      <c r="Z6368" s="3">
        <v>6.6162692204580695E-2</v>
      </c>
      <c r="AA6368" s="3">
        <v>704.61949285406081</v>
      </c>
    </row>
    <row r="6369" spans="1:27" x14ac:dyDescent="0.25">
      <c r="A6369" s="2">
        <v>6368</v>
      </c>
      <c r="B6369" s="3" t="s">
        <v>414</v>
      </c>
      <c r="C6369" s="3" t="s">
        <v>110</v>
      </c>
      <c r="D6369" s="3" t="s">
        <v>445</v>
      </c>
      <c r="E6369" s="3" t="s">
        <v>446</v>
      </c>
      <c r="F6369" s="3">
        <v>0.36</v>
      </c>
      <c r="G6369" s="3">
        <v>0.48</v>
      </c>
      <c r="H6369" s="3" t="s">
        <v>64</v>
      </c>
      <c r="I6369" s="2">
        <v>5300</v>
      </c>
      <c r="J6369" s="3" t="s">
        <v>88</v>
      </c>
      <c r="K6369" s="2">
        <v>5300</v>
      </c>
      <c r="L6369" s="3" t="s">
        <v>64</v>
      </c>
      <c r="M6369" s="3" t="s">
        <v>33</v>
      </c>
      <c r="N6369" s="3" t="s">
        <v>33</v>
      </c>
      <c r="O6369" s="3"/>
      <c r="P6369" s="3"/>
      <c r="Q6369" s="3"/>
      <c r="R6369" s="3">
        <v>0</v>
      </c>
      <c r="S6369" s="3">
        <v>1</v>
      </c>
      <c r="T6369" s="2">
        <v>2226</v>
      </c>
      <c r="U6369" s="3">
        <v>490.63056597109312</v>
      </c>
      <c r="V6369" s="3">
        <v>454.87917381441861</v>
      </c>
      <c r="W6369" s="3">
        <v>66.532989930819795</v>
      </c>
      <c r="X6369" s="3">
        <v>750947.91448971338</v>
      </c>
      <c r="Y6369" s="3">
        <v>454.87917381441861</v>
      </c>
      <c r="Z6369" s="3">
        <v>66.532931112767187</v>
      </c>
      <c r="AA6369" s="3">
        <v>750947.91448971338</v>
      </c>
    </row>
    <row r="6370" spans="1:27" x14ac:dyDescent="0.25">
      <c r="A6370" s="2">
        <v>6369</v>
      </c>
      <c r="B6370" s="3" t="s">
        <v>414</v>
      </c>
      <c r="C6370" s="3" t="s">
        <v>110</v>
      </c>
      <c r="D6370" s="3" t="s">
        <v>445</v>
      </c>
      <c r="E6370" s="3" t="s">
        <v>446</v>
      </c>
      <c r="F6370" s="3">
        <v>0.36</v>
      </c>
      <c r="G6370" s="3">
        <v>0.48</v>
      </c>
      <c r="H6370" s="3" t="s">
        <v>64</v>
      </c>
      <c r="I6370" s="2">
        <v>5300</v>
      </c>
      <c r="J6370" s="3" t="s">
        <v>88</v>
      </c>
      <c r="K6370" s="2">
        <v>5300</v>
      </c>
      <c r="L6370" s="3" t="s">
        <v>64</v>
      </c>
      <c r="M6370" s="3" t="s">
        <v>191</v>
      </c>
      <c r="N6370" s="3" t="s">
        <v>192</v>
      </c>
      <c r="O6370" s="3"/>
      <c r="P6370" s="3"/>
      <c r="Q6370" s="3"/>
      <c r="R6370" s="3">
        <v>0</v>
      </c>
      <c r="S6370" s="3">
        <v>1</v>
      </c>
      <c r="T6370" s="2">
        <v>515</v>
      </c>
      <c r="U6370" s="3">
        <v>95.660365327127636</v>
      </c>
      <c r="V6370" s="3">
        <v>92.936691466195356</v>
      </c>
      <c r="W6370" s="3">
        <v>14.56776120675489</v>
      </c>
      <c r="X6370" s="3">
        <v>162187.54964420566</v>
      </c>
      <c r="Y6370" s="3">
        <v>92.936691466195356</v>
      </c>
      <c r="Z6370" s="3">
        <v>14.567748328221269</v>
      </c>
      <c r="AA6370" s="3">
        <v>162187.54964420566</v>
      </c>
    </row>
    <row r="6371" spans="1:27" x14ac:dyDescent="0.25">
      <c r="A6371" s="2">
        <v>6370</v>
      </c>
      <c r="B6371" s="3" t="s">
        <v>414</v>
      </c>
      <c r="C6371" s="3" t="s">
        <v>110</v>
      </c>
      <c r="D6371" s="3" t="s">
        <v>445</v>
      </c>
      <c r="E6371" s="3" t="s">
        <v>446</v>
      </c>
      <c r="F6371" s="3">
        <v>0.36</v>
      </c>
      <c r="G6371" s="3">
        <v>0.48</v>
      </c>
      <c r="H6371" s="3" t="s">
        <v>64</v>
      </c>
      <c r="I6371" s="2">
        <v>5300</v>
      </c>
      <c r="J6371" s="3" t="s">
        <v>88</v>
      </c>
      <c r="K6371" s="2">
        <v>5300</v>
      </c>
      <c r="L6371" s="3" t="s">
        <v>64</v>
      </c>
      <c r="M6371" s="3" t="s">
        <v>447</v>
      </c>
      <c r="N6371" s="3" t="s">
        <v>448</v>
      </c>
      <c r="O6371" s="3"/>
      <c r="P6371" s="3"/>
      <c r="Q6371" s="3"/>
      <c r="R6371" s="3">
        <v>0</v>
      </c>
      <c r="S6371" s="3">
        <v>1</v>
      </c>
      <c r="T6371" s="2">
        <v>382</v>
      </c>
      <c r="U6371" s="3">
        <v>100.9486055725621</v>
      </c>
      <c r="V6371" s="3">
        <v>61.558880619254687</v>
      </c>
      <c r="W6371" s="3">
        <v>8.8512682540298684</v>
      </c>
      <c r="X6371" s="3">
        <v>133934.20792596001</v>
      </c>
      <c r="Y6371" s="3">
        <v>61.558880619254687</v>
      </c>
      <c r="Z6371" s="3">
        <v>8.8512604291243075</v>
      </c>
      <c r="AA6371" s="3">
        <v>133934.20792596001</v>
      </c>
    </row>
    <row r="6372" spans="1:27" x14ac:dyDescent="0.25">
      <c r="A6372" s="2">
        <v>6371</v>
      </c>
      <c r="B6372" s="3" t="s">
        <v>414</v>
      </c>
      <c r="C6372" s="3" t="s">
        <v>110</v>
      </c>
      <c r="D6372" s="3" t="s">
        <v>445</v>
      </c>
      <c r="E6372" s="3" t="s">
        <v>446</v>
      </c>
      <c r="F6372" s="3">
        <v>0.36</v>
      </c>
      <c r="G6372" s="3">
        <v>0.48</v>
      </c>
      <c r="H6372" s="3" t="s">
        <v>64</v>
      </c>
      <c r="I6372" s="2">
        <v>5300</v>
      </c>
      <c r="J6372" s="3" t="s">
        <v>88</v>
      </c>
      <c r="K6372" s="2">
        <v>5300</v>
      </c>
      <c r="L6372" s="3" t="s">
        <v>64</v>
      </c>
      <c r="M6372" s="3" t="s">
        <v>453</v>
      </c>
      <c r="N6372" s="3" t="s">
        <v>454</v>
      </c>
      <c r="O6372" s="3"/>
      <c r="P6372" s="3"/>
      <c r="Q6372" s="3"/>
      <c r="R6372" s="3">
        <v>0</v>
      </c>
      <c r="S6372" s="3">
        <v>1</v>
      </c>
      <c r="T6372" s="2">
        <v>27</v>
      </c>
      <c r="U6372" s="3">
        <v>4.6936941416208535</v>
      </c>
      <c r="V6372" s="3">
        <v>3.8448226276541955</v>
      </c>
      <c r="W6372" s="3">
        <v>0.54705601168273799</v>
      </c>
      <c r="X6372" s="3">
        <v>8540.3235336338767</v>
      </c>
      <c r="Y6372" s="3">
        <v>3.8448226276541955</v>
      </c>
      <c r="Z6372" s="3">
        <v>0.54705552806146496</v>
      </c>
      <c r="AA6372" s="3">
        <v>8540.3235336338767</v>
      </c>
    </row>
    <row r="6373" spans="1:27" x14ac:dyDescent="0.25">
      <c r="A6373" s="2">
        <v>6372</v>
      </c>
      <c r="B6373" s="3" t="s">
        <v>414</v>
      </c>
      <c r="C6373" s="3" t="s">
        <v>110</v>
      </c>
      <c r="D6373" s="3" t="s">
        <v>445</v>
      </c>
      <c r="E6373" s="3" t="s">
        <v>446</v>
      </c>
      <c r="F6373" s="3">
        <v>0.36</v>
      </c>
      <c r="G6373" s="3">
        <v>0.48</v>
      </c>
      <c r="H6373" s="3" t="s">
        <v>64</v>
      </c>
      <c r="I6373" s="2">
        <v>5400</v>
      </c>
      <c r="J6373" s="3" t="s">
        <v>89</v>
      </c>
      <c r="K6373" s="2">
        <v>5400</v>
      </c>
      <c r="L6373" s="3" t="s">
        <v>64</v>
      </c>
      <c r="M6373" s="3" t="s">
        <v>33</v>
      </c>
      <c r="N6373" s="3" t="s">
        <v>33</v>
      </c>
      <c r="O6373" s="3"/>
      <c r="P6373" s="3"/>
      <c r="Q6373" s="3"/>
      <c r="R6373" s="3">
        <v>0</v>
      </c>
      <c r="S6373" s="3">
        <v>1</v>
      </c>
      <c r="T6373" s="2">
        <v>20270</v>
      </c>
      <c r="U6373" s="3">
        <v>11319.743348798616</v>
      </c>
      <c r="V6373" s="3">
        <v>983.09406203933213</v>
      </c>
      <c r="W6373" s="3">
        <v>145.79564363168777</v>
      </c>
      <c r="X6373" s="3">
        <v>396710.49070231587</v>
      </c>
      <c r="Y6373" s="3">
        <v>983.09406203933213</v>
      </c>
      <c r="Z6373" s="3">
        <v>145.7955147420067</v>
      </c>
      <c r="AA6373" s="3">
        <v>396710.49070231587</v>
      </c>
    </row>
    <row r="6374" spans="1:27" x14ac:dyDescent="0.25">
      <c r="A6374" s="2">
        <v>6373</v>
      </c>
      <c r="B6374" s="3" t="s">
        <v>414</v>
      </c>
      <c r="C6374" s="3" t="s">
        <v>110</v>
      </c>
      <c r="D6374" s="3" t="s">
        <v>445</v>
      </c>
      <c r="E6374" s="3" t="s">
        <v>446</v>
      </c>
      <c r="F6374" s="3">
        <v>0.36</v>
      </c>
      <c r="G6374" s="3">
        <v>0.48</v>
      </c>
      <c r="H6374" s="3" t="s">
        <v>64</v>
      </c>
      <c r="I6374" s="2">
        <v>5400</v>
      </c>
      <c r="J6374" s="3" t="s">
        <v>89</v>
      </c>
      <c r="K6374" s="2">
        <v>5400</v>
      </c>
      <c r="L6374" s="3" t="s">
        <v>64</v>
      </c>
      <c r="M6374" s="3" t="s">
        <v>437</v>
      </c>
      <c r="N6374" s="3" t="s">
        <v>438</v>
      </c>
      <c r="O6374" s="3"/>
      <c r="P6374" s="3"/>
      <c r="Q6374" s="3"/>
      <c r="R6374" s="3">
        <v>0</v>
      </c>
      <c r="S6374" s="3">
        <v>1</v>
      </c>
      <c r="T6374" s="2">
        <v>29</v>
      </c>
      <c r="U6374" s="3">
        <v>2.1590029968744124</v>
      </c>
      <c r="V6374" s="3">
        <v>6.23823901859729</v>
      </c>
      <c r="W6374" s="3">
        <v>0.84935107176235403</v>
      </c>
      <c r="X6374" s="3">
        <v>2858.7596054306819</v>
      </c>
      <c r="Y6374" s="3">
        <v>6.23823901859729</v>
      </c>
      <c r="Z6374" s="3">
        <v>0.84935032089911966</v>
      </c>
      <c r="AA6374" s="3">
        <v>2858.7596054306819</v>
      </c>
    </row>
    <row r="6375" spans="1:27" x14ac:dyDescent="0.25">
      <c r="A6375" s="2">
        <v>6374</v>
      </c>
      <c r="B6375" s="3" t="s">
        <v>414</v>
      </c>
      <c r="C6375" s="3" t="s">
        <v>110</v>
      </c>
      <c r="D6375" s="3" t="s">
        <v>445</v>
      </c>
      <c r="E6375" s="3" t="s">
        <v>446</v>
      </c>
      <c r="F6375" s="3">
        <v>0.36</v>
      </c>
      <c r="G6375" s="3">
        <v>0.48</v>
      </c>
      <c r="H6375" s="3" t="s">
        <v>64</v>
      </c>
      <c r="I6375" s="2">
        <v>5400</v>
      </c>
      <c r="J6375" s="3" t="s">
        <v>89</v>
      </c>
      <c r="K6375" s="2">
        <v>5400</v>
      </c>
      <c r="L6375" s="3" t="s">
        <v>64</v>
      </c>
      <c r="M6375" s="3" t="s">
        <v>191</v>
      </c>
      <c r="N6375" s="3" t="s">
        <v>192</v>
      </c>
      <c r="O6375" s="3"/>
      <c r="P6375" s="3"/>
      <c r="Q6375" s="3"/>
      <c r="R6375" s="3">
        <v>0</v>
      </c>
      <c r="S6375" s="3">
        <v>1</v>
      </c>
      <c r="T6375" s="2">
        <v>6583</v>
      </c>
      <c r="U6375" s="3">
        <v>3714.0776375723894</v>
      </c>
      <c r="V6375" s="3">
        <v>273.98952326472056</v>
      </c>
      <c r="W6375" s="3">
        <v>39.06447978031823</v>
      </c>
      <c r="X6375" s="3">
        <v>113091.93362961306</v>
      </c>
      <c r="Y6375" s="3">
        <v>273.98952326472056</v>
      </c>
      <c r="Z6375" s="3">
        <v>39.064445245621478</v>
      </c>
      <c r="AA6375" s="3">
        <v>113091.93362961306</v>
      </c>
    </row>
    <row r="6376" spans="1:27" x14ac:dyDescent="0.25">
      <c r="A6376" s="2">
        <v>6375</v>
      </c>
      <c r="B6376" s="3" t="s">
        <v>414</v>
      </c>
      <c r="C6376" s="3" t="s">
        <v>110</v>
      </c>
      <c r="D6376" s="3" t="s">
        <v>445</v>
      </c>
      <c r="E6376" s="3" t="s">
        <v>446</v>
      </c>
      <c r="F6376" s="3">
        <v>0.36</v>
      </c>
      <c r="G6376" s="3">
        <v>0.48</v>
      </c>
      <c r="H6376" s="3" t="s">
        <v>64</v>
      </c>
      <c r="I6376" s="2">
        <v>5400</v>
      </c>
      <c r="J6376" s="3" t="s">
        <v>89</v>
      </c>
      <c r="K6376" s="2">
        <v>5400</v>
      </c>
      <c r="L6376" s="3" t="s">
        <v>64</v>
      </c>
      <c r="M6376" s="3" t="s">
        <v>455</v>
      </c>
      <c r="N6376" s="3" t="s">
        <v>192</v>
      </c>
      <c r="O6376" s="3"/>
      <c r="P6376" s="3"/>
      <c r="Q6376" s="3"/>
      <c r="R6376" s="3">
        <v>0</v>
      </c>
      <c r="S6376" s="3">
        <v>1</v>
      </c>
      <c r="T6376" s="2">
        <v>2</v>
      </c>
      <c r="U6376" s="3">
        <v>2.6084353724319387E-3</v>
      </c>
      <c r="V6376" s="3">
        <v>2.7181951873202014E-4</v>
      </c>
      <c r="W6376" s="3">
        <v>3.9102411303375581E-5</v>
      </c>
      <c r="X6376" s="3">
        <v>0.13861999297794225</v>
      </c>
      <c r="Y6376" s="3">
        <v>2.7181951873202014E-4</v>
      </c>
      <c r="Z6376" s="3">
        <v>3.9102376735145697E-5</v>
      </c>
      <c r="AA6376" s="3">
        <v>0.13861999297794225</v>
      </c>
    </row>
    <row r="6377" spans="1:27" x14ac:dyDescent="0.25">
      <c r="A6377" s="2">
        <v>6376</v>
      </c>
      <c r="B6377" s="3" t="s">
        <v>414</v>
      </c>
      <c r="C6377" s="3" t="s">
        <v>110</v>
      </c>
      <c r="D6377" s="3" t="s">
        <v>445</v>
      </c>
      <c r="E6377" s="3" t="s">
        <v>446</v>
      </c>
      <c r="F6377" s="3">
        <v>0.36</v>
      </c>
      <c r="G6377" s="3">
        <v>0.48</v>
      </c>
      <c r="H6377" s="3" t="s">
        <v>64</v>
      </c>
      <c r="I6377" s="2">
        <v>5400</v>
      </c>
      <c r="J6377" s="3" t="s">
        <v>89</v>
      </c>
      <c r="K6377" s="2">
        <v>5400</v>
      </c>
      <c r="L6377" s="3" t="s">
        <v>64</v>
      </c>
      <c r="M6377" s="3" t="s">
        <v>447</v>
      </c>
      <c r="N6377" s="3" t="s">
        <v>448</v>
      </c>
      <c r="O6377" s="3"/>
      <c r="P6377" s="3"/>
      <c r="Q6377" s="3"/>
      <c r="R6377" s="3">
        <v>0</v>
      </c>
      <c r="S6377" s="3">
        <v>1</v>
      </c>
      <c r="T6377" s="2">
        <v>1726</v>
      </c>
      <c r="U6377" s="3">
        <v>961.40480282658166</v>
      </c>
      <c r="V6377" s="3">
        <v>98.948984127915224</v>
      </c>
      <c r="W6377" s="3">
        <v>15.208164211398804</v>
      </c>
      <c r="X6377" s="3">
        <v>39567.319243996331</v>
      </c>
      <c r="Y6377" s="3">
        <v>98.948984127915224</v>
      </c>
      <c r="Z6377" s="3">
        <v>15.20815076672112</v>
      </c>
      <c r="AA6377" s="3">
        <v>39567.319243996331</v>
      </c>
    </row>
    <row r="6378" spans="1:27" x14ac:dyDescent="0.25">
      <c r="A6378" s="2">
        <v>6377</v>
      </c>
      <c r="B6378" s="3" t="s">
        <v>414</v>
      </c>
      <c r="C6378" s="3" t="s">
        <v>110</v>
      </c>
      <c r="D6378" s="3" t="s">
        <v>445</v>
      </c>
      <c r="E6378" s="3" t="s">
        <v>446</v>
      </c>
      <c r="F6378" s="3">
        <v>0.36</v>
      </c>
      <c r="G6378" s="3">
        <v>0.48</v>
      </c>
      <c r="H6378" s="3" t="s">
        <v>64</v>
      </c>
      <c r="I6378" s="2">
        <v>5400</v>
      </c>
      <c r="J6378" s="3" t="s">
        <v>89</v>
      </c>
      <c r="K6378" s="2">
        <v>5400</v>
      </c>
      <c r="L6378" s="3" t="s">
        <v>64</v>
      </c>
      <c r="M6378" s="3" t="s">
        <v>283</v>
      </c>
      <c r="N6378" s="3" t="s">
        <v>284</v>
      </c>
      <c r="O6378" s="3"/>
      <c r="P6378" s="3"/>
      <c r="Q6378" s="3"/>
      <c r="R6378" s="3">
        <v>0</v>
      </c>
      <c r="S6378" s="3">
        <v>1</v>
      </c>
      <c r="T6378" s="2">
        <v>4</v>
      </c>
      <c r="U6378" s="3">
        <v>1.3047121909512942E-2</v>
      </c>
      <c r="V6378" s="3">
        <v>8.6928805174151691E-2</v>
      </c>
      <c r="W6378" s="3">
        <v>1.2635633557929765E-2</v>
      </c>
      <c r="X6378" s="3">
        <v>35.21566192504676</v>
      </c>
      <c r="Y6378" s="3">
        <v>8.6928805174151691E-2</v>
      </c>
      <c r="Z6378" s="3">
        <v>1.2635622387480925E-2</v>
      </c>
      <c r="AA6378" s="3">
        <v>35.21566192504676</v>
      </c>
    </row>
    <row r="6379" spans="1:27" x14ac:dyDescent="0.25">
      <c r="A6379" s="2">
        <v>6378</v>
      </c>
      <c r="B6379" s="3" t="s">
        <v>414</v>
      </c>
      <c r="C6379" s="3" t="s">
        <v>110</v>
      </c>
      <c r="D6379" s="3" t="s">
        <v>445</v>
      </c>
      <c r="E6379" s="3" t="s">
        <v>446</v>
      </c>
      <c r="F6379" s="3">
        <v>0.36</v>
      </c>
      <c r="G6379" s="3">
        <v>0.48</v>
      </c>
      <c r="H6379" s="3" t="s">
        <v>64</v>
      </c>
      <c r="I6379" s="2">
        <v>5400</v>
      </c>
      <c r="J6379" s="3" t="s">
        <v>89</v>
      </c>
      <c r="K6379" s="2">
        <v>5400</v>
      </c>
      <c r="L6379" s="3" t="s">
        <v>64</v>
      </c>
      <c r="M6379" s="3" t="s">
        <v>453</v>
      </c>
      <c r="N6379" s="3" t="s">
        <v>454</v>
      </c>
      <c r="O6379" s="3"/>
      <c r="P6379" s="3"/>
      <c r="Q6379" s="3"/>
      <c r="R6379" s="3">
        <v>0</v>
      </c>
      <c r="S6379" s="3">
        <v>1</v>
      </c>
      <c r="T6379" s="2">
        <v>40</v>
      </c>
      <c r="U6379" s="3">
        <v>2.2691779434096384</v>
      </c>
      <c r="V6379" s="3">
        <v>3.3056248617234689</v>
      </c>
      <c r="W6379" s="3">
        <v>0.42497884566018906</v>
      </c>
      <c r="X6379" s="3">
        <v>1542.4940919870901</v>
      </c>
      <c r="Y6379" s="3">
        <v>3.3056248617234689</v>
      </c>
      <c r="Z6379" s="3">
        <v>0.42497846996043165</v>
      </c>
      <c r="AA6379" s="3">
        <v>1542.4940919870901</v>
      </c>
    </row>
    <row r="6380" spans="1:27" x14ac:dyDescent="0.25">
      <c r="A6380" s="2">
        <v>6379</v>
      </c>
      <c r="B6380" s="3" t="s">
        <v>414</v>
      </c>
      <c r="C6380" s="3" t="s">
        <v>110</v>
      </c>
      <c r="D6380" s="3" t="s">
        <v>445</v>
      </c>
      <c r="E6380" s="3" t="s">
        <v>446</v>
      </c>
      <c r="F6380" s="3">
        <v>0.36</v>
      </c>
      <c r="G6380" s="3">
        <v>0.48</v>
      </c>
      <c r="H6380" s="3" t="s">
        <v>64</v>
      </c>
      <c r="I6380" s="2">
        <v>6110</v>
      </c>
      <c r="J6380" s="3" t="s">
        <v>93</v>
      </c>
      <c r="K6380" s="2">
        <v>6110</v>
      </c>
      <c r="L6380" s="3" t="s">
        <v>64</v>
      </c>
      <c r="M6380" s="3" t="s">
        <v>33</v>
      </c>
      <c r="N6380" s="3" t="s">
        <v>33</v>
      </c>
      <c r="O6380" s="3"/>
      <c r="P6380" s="3"/>
      <c r="Q6380" s="3"/>
      <c r="R6380" s="3">
        <v>0</v>
      </c>
      <c r="S6380" s="3">
        <v>1</v>
      </c>
      <c r="T6380" s="2">
        <v>9</v>
      </c>
      <c r="U6380" s="3">
        <v>1.1383869739966255</v>
      </c>
      <c r="V6380" s="3">
        <v>5.1735286974364767</v>
      </c>
      <c r="W6380" s="3">
        <v>0.45319907878126936</v>
      </c>
      <c r="X6380" s="3">
        <v>2800.3680753248777</v>
      </c>
      <c r="Y6380" s="3">
        <v>5.1735286974364767</v>
      </c>
      <c r="Z6380" s="3">
        <v>0.45319867813360032</v>
      </c>
      <c r="AA6380" s="3">
        <v>2800.3680753248777</v>
      </c>
    </row>
    <row r="6381" spans="1:27" x14ac:dyDescent="0.25">
      <c r="A6381" s="2">
        <v>6380</v>
      </c>
      <c r="B6381" s="3" t="s">
        <v>414</v>
      </c>
      <c r="C6381" s="3" t="s">
        <v>110</v>
      </c>
      <c r="D6381" s="3" t="s">
        <v>445</v>
      </c>
      <c r="E6381" s="3" t="s">
        <v>446</v>
      </c>
      <c r="F6381" s="3">
        <v>0.36</v>
      </c>
      <c r="G6381" s="3">
        <v>0.48</v>
      </c>
      <c r="H6381" s="3" t="s">
        <v>64</v>
      </c>
      <c r="I6381" s="2">
        <v>6110</v>
      </c>
      <c r="J6381" s="3" t="s">
        <v>93</v>
      </c>
      <c r="K6381" s="2">
        <v>6110</v>
      </c>
      <c r="L6381" s="3" t="s">
        <v>64</v>
      </c>
      <c r="M6381" s="3" t="s">
        <v>191</v>
      </c>
      <c r="N6381" s="3" t="s">
        <v>192</v>
      </c>
      <c r="O6381" s="3"/>
      <c r="P6381" s="3"/>
      <c r="Q6381" s="3"/>
      <c r="R6381" s="3">
        <v>0</v>
      </c>
      <c r="S6381" s="3">
        <v>1</v>
      </c>
      <c r="T6381" s="2">
        <v>4</v>
      </c>
      <c r="U6381" s="3">
        <v>0.16195484697714718</v>
      </c>
      <c r="V6381" s="3">
        <v>1.3613102803305974</v>
      </c>
      <c r="W6381" s="3">
        <v>0.20410661529102656</v>
      </c>
      <c r="X6381" s="3">
        <v>528.92032524331808</v>
      </c>
      <c r="Y6381" s="3">
        <v>1.3613102803305974</v>
      </c>
      <c r="Z6381" s="3">
        <v>0.20410643485191449</v>
      </c>
      <c r="AA6381" s="3">
        <v>528.92032524331808</v>
      </c>
    </row>
    <row r="6382" spans="1:27" x14ac:dyDescent="0.25">
      <c r="A6382" s="2">
        <v>6381</v>
      </c>
      <c r="B6382" s="3" t="s">
        <v>414</v>
      </c>
      <c r="C6382" s="3" t="s">
        <v>110</v>
      </c>
      <c r="D6382" s="3" t="s">
        <v>445</v>
      </c>
      <c r="E6382" s="3" t="s">
        <v>446</v>
      </c>
      <c r="F6382" s="3">
        <v>0.36</v>
      </c>
      <c r="G6382" s="3">
        <v>0.48</v>
      </c>
      <c r="H6382" s="3" t="s">
        <v>64</v>
      </c>
      <c r="I6382" s="2">
        <v>6120</v>
      </c>
      <c r="J6382" s="3" t="s">
        <v>63</v>
      </c>
      <c r="K6382" s="2">
        <v>6120</v>
      </c>
      <c r="L6382" s="3" t="s">
        <v>64</v>
      </c>
      <c r="M6382" s="3" t="s">
        <v>33</v>
      </c>
      <c r="N6382" s="3" t="s">
        <v>33</v>
      </c>
      <c r="O6382" s="3"/>
      <c r="P6382" s="3"/>
      <c r="Q6382" s="3"/>
      <c r="R6382" s="3">
        <v>0</v>
      </c>
      <c r="S6382" s="3">
        <v>1</v>
      </c>
      <c r="T6382" s="2">
        <v>38</v>
      </c>
      <c r="U6382" s="3">
        <v>3.5059521157661839</v>
      </c>
      <c r="V6382" s="3">
        <v>17.026449522550376</v>
      </c>
      <c r="W6382" s="3">
        <v>2.2501013932300733</v>
      </c>
      <c r="X6382" s="3">
        <v>7981.0638719119843</v>
      </c>
      <c r="Y6382" s="3">
        <v>17.026449522550376</v>
      </c>
      <c r="Z6382" s="3">
        <v>2.2500994040427198</v>
      </c>
      <c r="AA6382" s="3">
        <v>7981.0638719119843</v>
      </c>
    </row>
    <row r="6383" spans="1:27" x14ac:dyDescent="0.25">
      <c r="A6383" s="2">
        <v>6382</v>
      </c>
      <c r="B6383" s="3" t="s">
        <v>414</v>
      </c>
      <c r="C6383" s="3" t="s">
        <v>110</v>
      </c>
      <c r="D6383" s="3" t="s">
        <v>445</v>
      </c>
      <c r="E6383" s="3" t="s">
        <v>446</v>
      </c>
      <c r="F6383" s="3">
        <v>0.36</v>
      </c>
      <c r="G6383" s="3">
        <v>0.48</v>
      </c>
      <c r="H6383" s="3" t="s">
        <v>64</v>
      </c>
      <c r="I6383" s="2">
        <v>6120</v>
      </c>
      <c r="J6383" s="3" t="s">
        <v>63</v>
      </c>
      <c r="K6383" s="2">
        <v>6120</v>
      </c>
      <c r="L6383" s="3" t="s">
        <v>64</v>
      </c>
      <c r="M6383" s="3" t="s">
        <v>191</v>
      </c>
      <c r="N6383" s="3" t="s">
        <v>192</v>
      </c>
      <c r="O6383" s="3"/>
      <c r="P6383" s="3"/>
      <c r="Q6383" s="3"/>
      <c r="R6383" s="3">
        <v>0</v>
      </c>
      <c r="S6383" s="3">
        <v>1</v>
      </c>
      <c r="T6383" s="2">
        <v>8</v>
      </c>
      <c r="U6383" s="3">
        <v>0.89612689479220387</v>
      </c>
      <c r="V6383" s="3">
        <v>5.7280660643557715</v>
      </c>
      <c r="W6383" s="3">
        <v>0.66752031944974521</v>
      </c>
      <c r="X6383" s="3">
        <v>2470.5438181432651</v>
      </c>
      <c r="Y6383" s="3">
        <v>5.7280660643557715</v>
      </c>
      <c r="Z6383" s="3">
        <v>0.66751972933279091</v>
      </c>
      <c r="AA6383" s="3">
        <v>2470.5438181432651</v>
      </c>
    </row>
    <row r="6384" spans="1:27" x14ac:dyDescent="0.25">
      <c r="A6384" s="2">
        <v>6383</v>
      </c>
      <c r="B6384" s="3" t="s">
        <v>414</v>
      </c>
      <c r="C6384" s="3" t="s">
        <v>110</v>
      </c>
      <c r="D6384" s="3" t="s">
        <v>445</v>
      </c>
      <c r="E6384" s="3" t="s">
        <v>446</v>
      </c>
      <c r="F6384" s="3">
        <v>0.36</v>
      </c>
      <c r="G6384" s="3">
        <v>0.48</v>
      </c>
      <c r="H6384" s="3" t="s">
        <v>64</v>
      </c>
      <c r="I6384" s="2">
        <v>6153</v>
      </c>
      <c r="J6384" s="3" t="s">
        <v>131</v>
      </c>
      <c r="K6384" s="2">
        <v>6153</v>
      </c>
      <c r="L6384" s="3" t="s">
        <v>64</v>
      </c>
      <c r="M6384" s="3" t="s">
        <v>33</v>
      </c>
      <c r="N6384" s="3" t="s">
        <v>33</v>
      </c>
      <c r="O6384" s="3"/>
      <c r="P6384" s="3"/>
      <c r="Q6384" s="3"/>
      <c r="R6384" s="3">
        <v>0</v>
      </c>
      <c r="S6384" s="3">
        <v>1</v>
      </c>
      <c r="T6384" s="2">
        <v>13</v>
      </c>
      <c r="U6384" s="3">
        <v>2.2745415865762761</v>
      </c>
      <c r="V6384" s="3">
        <v>12.120840387558246</v>
      </c>
      <c r="W6384" s="3">
        <v>2.8312893751770689</v>
      </c>
      <c r="X6384" s="3">
        <v>6179.2387482358426</v>
      </c>
      <c r="Y6384" s="3">
        <v>12.120840387558246</v>
      </c>
      <c r="Z6384" s="3">
        <v>2.8312868721942901</v>
      </c>
      <c r="AA6384" s="3">
        <v>6179.2387482358426</v>
      </c>
    </row>
    <row r="6385" spans="1:27" x14ac:dyDescent="0.25">
      <c r="A6385" s="2">
        <v>6384</v>
      </c>
      <c r="B6385" s="3" t="s">
        <v>414</v>
      </c>
      <c r="C6385" s="3" t="s">
        <v>110</v>
      </c>
      <c r="D6385" s="3" t="s">
        <v>445</v>
      </c>
      <c r="E6385" s="3" t="s">
        <v>446</v>
      </c>
      <c r="F6385" s="3">
        <v>0.36</v>
      </c>
      <c r="G6385" s="3">
        <v>0.48</v>
      </c>
      <c r="H6385" s="3" t="s">
        <v>64</v>
      </c>
      <c r="I6385" s="2">
        <v>6170</v>
      </c>
      <c r="J6385" s="3" t="s">
        <v>94</v>
      </c>
      <c r="K6385" s="2">
        <v>6170</v>
      </c>
      <c r="L6385" s="3" t="s">
        <v>64</v>
      </c>
      <c r="M6385" s="3" t="s">
        <v>33</v>
      </c>
      <c r="N6385" s="3" t="s">
        <v>33</v>
      </c>
      <c r="O6385" s="3"/>
      <c r="P6385" s="3"/>
      <c r="Q6385" s="3"/>
      <c r="R6385" s="3">
        <v>0</v>
      </c>
      <c r="S6385" s="3">
        <v>1</v>
      </c>
      <c r="T6385" s="2">
        <v>557</v>
      </c>
      <c r="U6385" s="3">
        <v>168.9074303790544</v>
      </c>
      <c r="V6385" s="3">
        <v>1138.0092993943583</v>
      </c>
      <c r="W6385" s="3">
        <v>123.5763187002282</v>
      </c>
      <c r="X6385" s="3">
        <v>496754.19082905195</v>
      </c>
      <c r="Y6385" s="3">
        <v>1138.0092993943583</v>
      </c>
      <c r="Z6385" s="3">
        <v>123.57620945339545</v>
      </c>
      <c r="AA6385" s="3">
        <v>496754.19082905195</v>
      </c>
    </row>
    <row r="6386" spans="1:27" x14ac:dyDescent="0.25">
      <c r="A6386" s="2">
        <v>6385</v>
      </c>
      <c r="B6386" s="3" t="s">
        <v>414</v>
      </c>
      <c r="C6386" s="3" t="s">
        <v>110</v>
      </c>
      <c r="D6386" s="3" t="s">
        <v>445</v>
      </c>
      <c r="E6386" s="3" t="s">
        <v>446</v>
      </c>
      <c r="F6386" s="3">
        <v>0.36</v>
      </c>
      <c r="G6386" s="3">
        <v>0.48</v>
      </c>
      <c r="H6386" s="3" t="s">
        <v>64</v>
      </c>
      <c r="I6386" s="2">
        <v>6170</v>
      </c>
      <c r="J6386" s="3" t="s">
        <v>94</v>
      </c>
      <c r="K6386" s="2">
        <v>6170</v>
      </c>
      <c r="L6386" s="3" t="s">
        <v>64</v>
      </c>
      <c r="M6386" s="3" t="s">
        <v>191</v>
      </c>
      <c r="N6386" s="3" t="s">
        <v>192</v>
      </c>
      <c r="O6386" s="3"/>
      <c r="P6386" s="3"/>
      <c r="Q6386" s="3"/>
      <c r="R6386" s="3">
        <v>0</v>
      </c>
      <c r="S6386" s="3">
        <v>1</v>
      </c>
      <c r="T6386" s="2">
        <v>76</v>
      </c>
      <c r="U6386" s="3">
        <v>20.610707982258166</v>
      </c>
      <c r="V6386" s="3">
        <v>112.43865189065134</v>
      </c>
      <c r="W6386" s="3">
        <v>13.809129476054791</v>
      </c>
      <c r="X6386" s="3">
        <v>58164.594036689101</v>
      </c>
      <c r="Y6386" s="3">
        <v>112.43865189065134</v>
      </c>
      <c r="Z6386" s="3">
        <v>13.809117268184584</v>
      </c>
      <c r="AA6386" s="3">
        <v>58164.594036689101</v>
      </c>
    </row>
    <row r="6387" spans="1:27" x14ac:dyDescent="0.25">
      <c r="A6387" s="2">
        <v>6386</v>
      </c>
      <c r="B6387" s="3" t="s">
        <v>414</v>
      </c>
      <c r="C6387" s="3" t="s">
        <v>110</v>
      </c>
      <c r="D6387" s="3" t="s">
        <v>445</v>
      </c>
      <c r="E6387" s="3" t="s">
        <v>446</v>
      </c>
      <c r="F6387" s="3">
        <v>0.36</v>
      </c>
      <c r="G6387" s="3">
        <v>0.48</v>
      </c>
      <c r="H6387" s="3" t="s">
        <v>64</v>
      </c>
      <c r="I6387" s="2">
        <v>6170</v>
      </c>
      <c r="J6387" s="3" t="s">
        <v>94</v>
      </c>
      <c r="K6387" s="2">
        <v>6170</v>
      </c>
      <c r="L6387" s="3" t="s">
        <v>64</v>
      </c>
      <c r="M6387" s="3" t="s">
        <v>447</v>
      </c>
      <c r="N6387" s="3" t="s">
        <v>448</v>
      </c>
      <c r="O6387" s="3"/>
      <c r="P6387" s="3"/>
      <c r="Q6387" s="3"/>
      <c r="R6387" s="3">
        <v>0</v>
      </c>
      <c r="S6387" s="3">
        <v>1</v>
      </c>
      <c r="T6387" s="2">
        <v>24</v>
      </c>
      <c r="U6387" s="3">
        <v>10.043614871809281</v>
      </c>
      <c r="V6387" s="3">
        <v>75.011147947504895</v>
      </c>
      <c r="W6387" s="3">
        <v>10.275605833205663</v>
      </c>
      <c r="X6387" s="3">
        <v>34064.482097734079</v>
      </c>
      <c r="Y6387" s="3">
        <v>75.011147947504895</v>
      </c>
      <c r="Z6387" s="3">
        <v>10.27559674912384</v>
      </c>
      <c r="AA6387" s="3">
        <v>34064.482097734079</v>
      </c>
    </row>
    <row r="6388" spans="1:27" x14ac:dyDescent="0.25">
      <c r="A6388" s="2">
        <v>6387</v>
      </c>
      <c r="B6388" s="3" t="s">
        <v>414</v>
      </c>
      <c r="C6388" s="3" t="s">
        <v>110</v>
      </c>
      <c r="D6388" s="3" t="s">
        <v>445</v>
      </c>
      <c r="E6388" s="3" t="s">
        <v>446</v>
      </c>
      <c r="F6388" s="3">
        <v>0.36</v>
      </c>
      <c r="G6388" s="3">
        <v>0.48</v>
      </c>
      <c r="H6388" s="3" t="s">
        <v>64</v>
      </c>
      <c r="I6388" s="2">
        <v>6181</v>
      </c>
      <c r="J6388" s="3" t="s">
        <v>95</v>
      </c>
      <c r="K6388" s="2">
        <v>6181</v>
      </c>
      <c r="L6388" s="3" t="s">
        <v>64</v>
      </c>
      <c r="M6388" s="3" t="s">
        <v>33</v>
      </c>
      <c r="N6388" s="3" t="s">
        <v>33</v>
      </c>
      <c r="O6388" s="3"/>
      <c r="P6388" s="3"/>
      <c r="Q6388" s="3"/>
      <c r="R6388" s="3">
        <v>0</v>
      </c>
      <c r="S6388" s="3">
        <v>1</v>
      </c>
      <c r="T6388" s="2">
        <v>3</v>
      </c>
      <c r="U6388" s="3">
        <v>0.22090641245486964</v>
      </c>
      <c r="V6388" s="3">
        <v>1.6516781073303903</v>
      </c>
      <c r="W6388" s="3">
        <v>0.18207063525964151</v>
      </c>
      <c r="X6388" s="3">
        <v>689.42390108105519</v>
      </c>
      <c r="Y6388" s="3">
        <v>1.6516781073303903</v>
      </c>
      <c r="Z6388" s="3">
        <v>0.18207047430129178</v>
      </c>
      <c r="AA6388" s="3">
        <v>689.42390108105519</v>
      </c>
    </row>
    <row r="6389" spans="1:27" x14ac:dyDescent="0.25">
      <c r="A6389" s="2">
        <v>6388</v>
      </c>
      <c r="B6389" s="3" t="s">
        <v>414</v>
      </c>
      <c r="C6389" s="3" t="s">
        <v>110</v>
      </c>
      <c r="D6389" s="3" t="s">
        <v>445</v>
      </c>
      <c r="E6389" s="3" t="s">
        <v>446</v>
      </c>
      <c r="F6389" s="3">
        <v>0.36</v>
      </c>
      <c r="G6389" s="3">
        <v>0.48</v>
      </c>
      <c r="H6389" s="3" t="s">
        <v>64</v>
      </c>
      <c r="I6389" s="2">
        <v>6250</v>
      </c>
      <c r="J6389" s="3" t="s">
        <v>98</v>
      </c>
      <c r="K6389" s="2">
        <v>6250</v>
      </c>
      <c r="L6389" s="3" t="s">
        <v>64</v>
      </c>
      <c r="M6389" s="3" t="s">
        <v>33</v>
      </c>
      <c r="N6389" s="3" t="s">
        <v>33</v>
      </c>
      <c r="O6389" s="3"/>
      <c r="P6389" s="3"/>
      <c r="Q6389" s="3"/>
      <c r="R6389" s="3">
        <v>0</v>
      </c>
      <c r="S6389" s="3">
        <v>1</v>
      </c>
      <c r="T6389" s="2">
        <v>9</v>
      </c>
      <c r="U6389" s="3">
        <v>1.8039825974740715</v>
      </c>
      <c r="V6389" s="3">
        <v>10.173549626259206</v>
      </c>
      <c r="W6389" s="3">
        <v>1.3343448984721609</v>
      </c>
      <c r="X6389" s="3">
        <v>5138.4429338227601</v>
      </c>
      <c r="Y6389" s="3">
        <v>10.173549626259206</v>
      </c>
      <c r="Z6389" s="3">
        <v>1.3343437188533178</v>
      </c>
      <c r="AA6389" s="3">
        <v>5138.4429338227601</v>
      </c>
    </row>
    <row r="6390" spans="1:27" x14ac:dyDescent="0.25">
      <c r="A6390" s="2">
        <v>6389</v>
      </c>
      <c r="B6390" s="3" t="s">
        <v>414</v>
      </c>
      <c r="C6390" s="3" t="s">
        <v>110</v>
      </c>
      <c r="D6390" s="3" t="s">
        <v>445</v>
      </c>
      <c r="E6390" s="3" t="s">
        <v>446</v>
      </c>
      <c r="F6390" s="3">
        <v>0.36</v>
      </c>
      <c r="G6390" s="3">
        <v>0.48</v>
      </c>
      <c r="H6390" s="3" t="s">
        <v>64</v>
      </c>
      <c r="I6390" s="2">
        <v>6250</v>
      </c>
      <c r="J6390" s="3" t="s">
        <v>98</v>
      </c>
      <c r="K6390" s="2">
        <v>6250</v>
      </c>
      <c r="L6390" s="3" t="s">
        <v>64</v>
      </c>
      <c r="M6390" s="3" t="s">
        <v>191</v>
      </c>
      <c r="N6390" s="3" t="s">
        <v>192</v>
      </c>
      <c r="O6390" s="3"/>
      <c r="P6390" s="3"/>
      <c r="Q6390" s="3"/>
      <c r="R6390" s="3">
        <v>0</v>
      </c>
      <c r="S6390" s="3">
        <v>1</v>
      </c>
      <c r="T6390" s="2">
        <v>9</v>
      </c>
      <c r="U6390" s="3">
        <v>2.7255724953385734</v>
      </c>
      <c r="V6390" s="3">
        <v>18.536347119811442</v>
      </c>
      <c r="W6390" s="3">
        <v>2.4811805041379453</v>
      </c>
      <c r="X6390" s="3">
        <v>8448.6836952714202</v>
      </c>
      <c r="Y6390" s="3">
        <v>18.536347119811442</v>
      </c>
      <c r="Z6390" s="3">
        <v>2.4811783106666181</v>
      </c>
      <c r="AA6390" s="3">
        <v>8448.6836952714202</v>
      </c>
    </row>
    <row r="6391" spans="1:27" x14ac:dyDescent="0.25">
      <c r="A6391" s="2">
        <v>6390</v>
      </c>
      <c r="B6391" s="3" t="s">
        <v>414</v>
      </c>
      <c r="C6391" s="3" t="s">
        <v>110</v>
      </c>
      <c r="D6391" s="3" t="s">
        <v>445</v>
      </c>
      <c r="E6391" s="3" t="s">
        <v>446</v>
      </c>
      <c r="F6391" s="3">
        <v>0.36</v>
      </c>
      <c r="G6391" s="3">
        <v>0.48</v>
      </c>
      <c r="H6391" s="3" t="s">
        <v>64</v>
      </c>
      <c r="I6391" s="2">
        <v>6250</v>
      </c>
      <c r="J6391" s="3" t="s">
        <v>98</v>
      </c>
      <c r="K6391" s="2">
        <v>6250</v>
      </c>
      <c r="L6391" s="3" t="s">
        <v>64</v>
      </c>
      <c r="M6391" s="3" t="s">
        <v>447</v>
      </c>
      <c r="N6391" s="3" t="s">
        <v>448</v>
      </c>
      <c r="O6391" s="3"/>
      <c r="P6391" s="3"/>
      <c r="Q6391" s="3"/>
      <c r="R6391" s="3">
        <v>0</v>
      </c>
      <c r="S6391" s="3">
        <v>1</v>
      </c>
      <c r="T6391" s="2">
        <v>27</v>
      </c>
      <c r="U6391" s="3">
        <v>4.0198535282654193</v>
      </c>
      <c r="V6391" s="3">
        <v>28.545607181978088</v>
      </c>
      <c r="W6391" s="3">
        <v>3.4944054128876485</v>
      </c>
      <c r="X6391" s="3">
        <v>13932.024228468894</v>
      </c>
      <c r="Y6391" s="3">
        <v>28.545607181978088</v>
      </c>
      <c r="Z6391" s="3">
        <v>3.4944023236814998</v>
      </c>
      <c r="AA6391" s="3">
        <v>13932.024228468894</v>
      </c>
    </row>
    <row r="6392" spans="1:27" x14ac:dyDescent="0.25">
      <c r="A6392" s="2">
        <v>6391</v>
      </c>
      <c r="B6392" s="3" t="s">
        <v>414</v>
      </c>
      <c r="C6392" s="3" t="s">
        <v>110</v>
      </c>
      <c r="D6392" s="3" t="s">
        <v>445</v>
      </c>
      <c r="E6392" s="3" t="s">
        <v>446</v>
      </c>
      <c r="F6392" s="3">
        <v>0.36</v>
      </c>
      <c r="G6392" s="3">
        <v>0.48</v>
      </c>
      <c r="H6392" s="3" t="s">
        <v>64</v>
      </c>
      <c r="I6392" s="2">
        <v>6300</v>
      </c>
      <c r="J6392" s="3" t="s">
        <v>99</v>
      </c>
      <c r="K6392" s="2">
        <v>6300</v>
      </c>
      <c r="L6392" s="3" t="s">
        <v>64</v>
      </c>
      <c r="M6392" s="3" t="s">
        <v>33</v>
      </c>
      <c r="N6392" s="3" t="s">
        <v>33</v>
      </c>
      <c r="O6392" s="3"/>
      <c r="P6392" s="3"/>
      <c r="Q6392" s="3"/>
      <c r="R6392" s="3">
        <v>0</v>
      </c>
      <c r="S6392" s="3">
        <v>1</v>
      </c>
      <c r="T6392" s="2">
        <v>199</v>
      </c>
      <c r="U6392" s="3">
        <v>37.078296956520482</v>
      </c>
      <c r="V6392" s="3">
        <v>235.76307443705568</v>
      </c>
      <c r="W6392" s="3">
        <v>28.537822770371232</v>
      </c>
      <c r="X6392" s="3">
        <v>110633.31668026953</v>
      </c>
      <c r="Y6392" s="3">
        <v>235.76307443705568</v>
      </c>
      <c r="Z6392" s="3">
        <v>28.53779754169646</v>
      </c>
      <c r="AA6392" s="3">
        <v>110633.31668026953</v>
      </c>
    </row>
    <row r="6393" spans="1:27" x14ac:dyDescent="0.25">
      <c r="A6393" s="2">
        <v>6392</v>
      </c>
      <c r="B6393" s="3" t="s">
        <v>414</v>
      </c>
      <c r="C6393" s="3" t="s">
        <v>110</v>
      </c>
      <c r="D6393" s="3" t="s">
        <v>445</v>
      </c>
      <c r="E6393" s="3" t="s">
        <v>446</v>
      </c>
      <c r="F6393" s="3">
        <v>0.36</v>
      </c>
      <c r="G6393" s="3">
        <v>0.48</v>
      </c>
      <c r="H6393" s="3" t="s">
        <v>64</v>
      </c>
      <c r="I6393" s="2">
        <v>6300</v>
      </c>
      <c r="J6393" s="3" t="s">
        <v>99</v>
      </c>
      <c r="K6393" s="2">
        <v>6300</v>
      </c>
      <c r="L6393" s="3" t="s">
        <v>64</v>
      </c>
      <c r="M6393" s="3" t="s">
        <v>191</v>
      </c>
      <c r="N6393" s="3" t="s">
        <v>192</v>
      </c>
      <c r="O6393" s="3"/>
      <c r="P6393" s="3"/>
      <c r="Q6393" s="3"/>
      <c r="R6393" s="3">
        <v>0</v>
      </c>
      <c r="S6393" s="3">
        <v>1</v>
      </c>
      <c r="T6393" s="2">
        <v>22</v>
      </c>
      <c r="U6393" s="3">
        <v>4.6566521783684625</v>
      </c>
      <c r="V6393" s="3">
        <v>31.08793837926822</v>
      </c>
      <c r="W6393" s="3">
        <v>3.5450736814190407</v>
      </c>
      <c r="X6393" s="3">
        <v>13135.800336846127</v>
      </c>
      <c r="Y6393" s="3">
        <v>31.08793837926822</v>
      </c>
      <c r="Z6393" s="3">
        <v>3.5450705474199369</v>
      </c>
      <c r="AA6393" s="3">
        <v>13135.800336846127</v>
      </c>
    </row>
    <row r="6394" spans="1:27" x14ac:dyDescent="0.25">
      <c r="A6394" s="2">
        <v>6393</v>
      </c>
      <c r="B6394" s="3" t="s">
        <v>414</v>
      </c>
      <c r="C6394" s="3" t="s">
        <v>110</v>
      </c>
      <c r="D6394" s="3" t="s">
        <v>445</v>
      </c>
      <c r="E6394" s="3" t="s">
        <v>446</v>
      </c>
      <c r="F6394" s="3">
        <v>0.36</v>
      </c>
      <c r="G6394" s="3">
        <v>0.48</v>
      </c>
      <c r="H6394" s="3" t="s">
        <v>64</v>
      </c>
      <c r="I6394" s="2">
        <v>6300</v>
      </c>
      <c r="J6394" s="3" t="s">
        <v>99</v>
      </c>
      <c r="K6394" s="2">
        <v>6300</v>
      </c>
      <c r="L6394" s="3" t="s">
        <v>64</v>
      </c>
      <c r="M6394" s="3" t="s">
        <v>447</v>
      </c>
      <c r="N6394" s="3" t="s">
        <v>448</v>
      </c>
      <c r="O6394" s="3"/>
      <c r="P6394" s="3"/>
      <c r="Q6394" s="3"/>
      <c r="R6394" s="3">
        <v>0</v>
      </c>
      <c r="S6394" s="3">
        <v>1</v>
      </c>
      <c r="T6394" s="2">
        <v>119</v>
      </c>
      <c r="U6394" s="3">
        <v>39.209654819984578</v>
      </c>
      <c r="V6394" s="3">
        <v>266.65962677688407</v>
      </c>
      <c r="W6394" s="3">
        <v>29.79604417888978</v>
      </c>
      <c r="X6394" s="3">
        <v>119207.70260135089</v>
      </c>
      <c r="Y6394" s="3">
        <v>266.65962677688407</v>
      </c>
      <c r="Z6394" s="3">
        <v>29.796017837892656</v>
      </c>
      <c r="AA6394" s="3">
        <v>119207.70260135089</v>
      </c>
    </row>
    <row r="6395" spans="1:27" x14ac:dyDescent="0.25">
      <c r="A6395" s="2">
        <v>6394</v>
      </c>
      <c r="B6395" s="3" t="s">
        <v>414</v>
      </c>
      <c r="C6395" s="3" t="s">
        <v>110</v>
      </c>
      <c r="D6395" s="3" t="s">
        <v>445</v>
      </c>
      <c r="E6395" s="3" t="s">
        <v>446</v>
      </c>
      <c r="F6395" s="3">
        <v>0.36</v>
      </c>
      <c r="G6395" s="3">
        <v>0.48</v>
      </c>
      <c r="H6395" s="3" t="s">
        <v>64</v>
      </c>
      <c r="I6395" s="2">
        <v>6410</v>
      </c>
      <c r="J6395" s="3" t="s">
        <v>100</v>
      </c>
      <c r="K6395" s="2">
        <v>6410</v>
      </c>
      <c r="L6395" s="3" t="s">
        <v>64</v>
      </c>
      <c r="M6395" s="3" t="s">
        <v>33</v>
      </c>
      <c r="N6395" s="3" t="s">
        <v>33</v>
      </c>
      <c r="O6395" s="3"/>
      <c r="P6395" s="3"/>
      <c r="Q6395" s="3"/>
      <c r="R6395" s="3">
        <v>0</v>
      </c>
      <c r="S6395" s="3">
        <v>1</v>
      </c>
      <c r="T6395" s="2">
        <v>1113</v>
      </c>
      <c r="U6395" s="3">
        <v>358.36332746075334</v>
      </c>
      <c r="V6395" s="3">
        <v>2154.7505133659179</v>
      </c>
      <c r="W6395" s="3">
        <v>245.78635459091075</v>
      </c>
      <c r="X6395" s="3">
        <v>1009976.5876079175</v>
      </c>
      <c r="Y6395" s="3">
        <v>2154.7505133659179</v>
      </c>
      <c r="Z6395" s="3">
        <v>245.78613730509875</v>
      </c>
      <c r="AA6395" s="3">
        <v>1009976.5876079175</v>
      </c>
    </row>
    <row r="6396" spans="1:27" x14ac:dyDescent="0.25">
      <c r="A6396" s="2">
        <v>6395</v>
      </c>
      <c r="B6396" s="3" t="s">
        <v>414</v>
      </c>
      <c r="C6396" s="3" t="s">
        <v>110</v>
      </c>
      <c r="D6396" s="3" t="s">
        <v>445</v>
      </c>
      <c r="E6396" s="3" t="s">
        <v>446</v>
      </c>
      <c r="F6396" s="3">
        <v>0.36</v>
      </c>
      <c r="G6396" s="3">
        <v>0.48</v>
      </c>
      <c r="H6396" s="3" t="s">
        <v>64</v>
      </c>
      <c r="I6396" s="2">
        <v>6410</v>
      </c>
      <c r="J6396" s="3" t="s">
        <v>100</v>
      </c>
      <c r="K6396" s="2">
        <v>6410</v>
      </c>
      <c r="L6396" s="3" t="s">
        <v>64</v>
      </c>
      <c r="M6396" s="3" t="s">
        <v>191</v>
      </c>
      <c r="N6396" s="3" t="s">
        <v>192</v>
      </c>
      <c r="O6396" s="3"/>
      <c r="P6396" s="3"/>
      <c r="Q6396" s="3"/>
      <c r="R6396" s="3">
        <v>0</v>
      </c>
      <c r="S6396" s="3">
        <v>1</v>
      </c>
      <c r="T6396" s="2">
        <v>161</v>
      </c>
      <c r="U6396" s="3">
        <v>29.60472860127285</v>
      </c>
      <c r="V6396" s="3">
        <v>166.49036009100743</v>
      </c>
      <c r="W6396" s="3">
        <v>20.178706442075747</v>
      </c>
      <c r="X6396" s="3">
        <v>82612.103172848438</v>
      </c>
      <c r="Y6396" s="3">
        <v>166.49036009100743</v>
      </c>
      <c r="Z6396" s="3">
        <v>20.178688603222859</v>
      </c>
      <c r="AA6396" s="3">
        <v>82612.103172848438</v>
      </c>
    </row>
    <row r="6397" spans="1:27" x14ac:dyDescent="0.25">
      <c r="A6397" s="2">
        <v>6396</v>
      </c>
      <c r="B6397" s="3" t="s">
        <v>414</v>
      </c>
      <c r="C6397" s="3" t="s">
        <v>110</v>
      </c>
      <c r="D6397" s="3" t="s">
        <v>445</v>
      </c>
      <c r="E6397" s="3" t="s">
        <v>446</v>
      </c>
      <c r="F6397" s="3">
        <v>0.36</v>
      </c>
      <c r="G6397" s="3">
        <v>0.48</v>
      </c>
      <c r="H6397" s="3" t="s">
        <v>64</v>
      </c>
      <c r="I6397" s="2">
        <v>6410</v>
      </c>
      <c r="J6397" s="3" t="s">
        <v>100</v>
      </c>
      <c r="K6397" s="2">
        <v>6410</v>
      </c>
      <c r="L6397" s="3" t="s">
        <v>64</v>
      </c>
      <c r="M6397" s="3" t="s">
        <v>447</v>
      </c>
      <c r="N6397" s="3" t="s">
        <v>448</v>
      </c>
      <c r="O6397" s="3"/>
      <c r="P6397" s="3"/>
      <c r="Q6397" s="3"/>
      <c r="R6397" s="3">
        <v>0</v>
      </c>
      <c r="S6397" s="3">
        <v>1</v>
      </c>
      <c r="T6397" s="2">
        <v>36</v>
      </c>
      <c r="U6397" s="3">
        <v>8.1060862227673596</v>
      </c>
      <c r="V6397" s="3">
        <v>63.040408382693322</v>
      </c>
      <c r="W6397" s="3">
        <v>7.2878711896117174</v>
      </c>
      <c r="X6397" s="3">
        <v>27655.991377511491</v>
      </c>
      <c r="Y6397" s="3">
        <v>63.040408382693322</v>
      </c>
      <c r="Z6397" s="3">
        <v>7.2878647468170659</v>
      </c>
      <c r="AA6397" s="3">
        <v>27655.991377511491</v>
      </c>
    </row>
    <row r="6398" spans="1:27" x14ac:dyDescent="0.25">
      <c r="A6398" s="2">
        <v>6397</v>
      </c>
      <c r="B6398" s="3" t="s">
        <v>414</v>
      </c>
      <c r="C6398" s="3" t="s">
        <v>110</v>
      </c>
      <c r="D6398" s="3" t="s">
        <v>445</v>
      </c>
      <c r="E6398" s="3" t="s">
        <v>446</v>
      </c>
      <c r="F6398" s="3">
        <v>0.36</v>
      </c>
      <c r="G6398" s="3">
        <v>0.48</v>
      </c>
      <c r="H6398" s="3" t="s">
        <v>64</v>
      </c>
      <c r="I6398" s="2">
        <v>6410</v>
      </c>
      <c r="J6398" s="3" t="s">
        <v>100</v>
      </c>
      <c r="K6398" s="2">
        <v>6410</v>
      </c>
      <c r="L6398" s="3" t="s">
        <v>64</v>
      </c>
      <c r="M6398" s="3" t="s">
        <v>453</v>
      </c>
      <c r="N6398" s="3" t="s">
        <v>454</v>
      </c>
      <c r="O6398" s="3"/>
      <c r="P6398" s="3"/>
      <c r="Q6398" s="3"/>
      <c r="R6398" s="3">
        <v>0</v>
      </c>
      <c r="S6398" s="3">
        <v>1</v>
      </c>
      <c r="T6398" s="2">
        <v>11</v>
      </c>
      <c r="U6398" s="3">
        <v>0.99658404757947516</v>
      </c>
      <c r="V6398" s="3">
        <v>6.6960357884155481</v>
      </c>
      <c r="W6398" s="3">
        <v>0.70508559705239338</v>
      </c>
      <c r="X6398" s="3">
        <v>2911.0738517278101</v>
      </c>
      <c r="Y6398" s="3">
        <v>6.6960357884155481</v>
      </c>
      <c r="Z6398" s="3">
        <v>0.7050849737261029</v>
      </c>
      <c r="AA6398" s="3">
        <v>2911.0738517278101</v>
      </c>
    </row>
    <row r="6399" spans="1:27" x14ac:dyDescent="0.25">
      <c r="A6399" s="2">
        <v>6398</v>
      </c>
      <c r="B6399" s="3" t="s">
        <v>414</v>
      </c>
      <c r="C6399" s="3" t="s">
        <v>110</v>
      </c>
      <c r="D6399" s="3" t="s">
        <v>445</v>
      </c>
      <c r="E6399" s="3" t="s">
        <v>446</v>
      </c>
      <c r="F6399" s="3">
        <v>0.36</v>
      </c>
      <c r="G6399" s="3">
        <v>0.48</v>
      </c>
      <c r="H6399" s="3" t="s">
        <v>64</v>
      </c>
      <c r="I6399" s="2">
        <v>6420</v>
      </c>
      <c r="J6399" s="3" t="s">
        <v>101</v>
      </c>
      <c r="K6399" s="2">
        <v>6420</v>
      </c>
      <c r="L6399" s="3" t="s">
        <v>64</v>
      </c>
      <c r="M6399" s="3" t="s">
        <v>33</v>
      </c>
      <c r="N6399" s="3" t="s">
        <v>33</v>
      </c>
      <c r="O6399" s="3"/>
      <c r="P6399" s="3"/>
      <c r="Q6399" s="3"/>
      <c r="R6399" s="3">
        <v>0</v>
      </c>
      <c r="S6399" s="3">
        <v>1</v>
      </c>
      <c r="T6399" s="2">
        <v>1</v>
      </c>
      <c r="U6399" s="3">
        <v>2.85924201066885E-6</v>
      </c>
      <c r="V6399" s="3">
        <v>1.8270409763654881E-5</v>
      </c>
      <c r="W6399" s="3">
        <v>2.5611458546050471E-6</v>
      </c>
      <c r="X6399" s="3">
        <v>9.0337246070318657E-3</v>
      </c>
      <c r="Y6399" s="3">
        <v>1.8270409763654881E-5</v>
      </c>
      <c r="Z6399" s="3">
        <v>2.5611435904408898E-6</v>
      </c>
      <c r="AA6399" s="3">
        <v>9.0337246070318657E-3</v>
      </c>
    </row>
    <row r="6400" spans="1:27" x14ac:dyDescent="0.25">
      <c r="A6400" s="2">
        <v>6399</v>
      </c>
      <c r="B6400" s="3" t="s">
        <v>414</v>
      </c>
      <c r="C6400" s="3" t="s">
        <v>110</v>
      </c>
      <c r="D6400" s="3" t="s">
        <v>445</v>
      </c>
      <c r="E6400" s="3" t="s">
        <v>446</v>
      </c>
      <c r="F6400" s="3">
        <v>0.36</v>
      </c>
      <c r="G6400" s="3">
        <v>0.48</v>
      </c>
      <c r="H6400" s="3" t="s">
        <v>64</v>
      </c>
      <c r="I6400" s="2">
        <v>6430</v>
      </c>
      <c r="J6400" s="3" t="s">
        <v>102</v>
      </c>
      <c r="K6400" s="2">
        <v>6430</v>
      </c>
      <c r="L6400" s="3" t="s">
        <v>64</v>
      </c>
      <c r="M6400" s="3" t="s">
        <v>33</v>
      </c>
      <c r="N6400" s="3" t="s">
        <v>33</v>
      </c>
      <c r="O6400" s="3"/>
      <c r="P6400" s="3"/>
      <c r="Q6400" s="3"/>
      <c r="R6400" s="3">
        <v>0</v>
      </c>
      <c r="S6400" s="3">
        <v>1</v>
      </c>
      <c r="T6400" s="2">
        <v>222</v>
      </c>
      <c r="U6400" s="3">
        <v>70.425200426151619</v>
      </c>
      <c r="V6400" s="3">
        <v>259.02223436410696</v>
      </c>
      <c r="W6400" s="3">
        <v>23.409465985908369</v>
      </c>
      <c r="X6400" s="3">
        <v>167243.75827937279</v>
      </c>
      <c r="Y6400" s="3">
        <v>259.02223436410696</v>
      </c>
      <c r="Z6400" s="3">
        <v>23.409445290923742</v>
      </c>
      <c r="AA6400" s="3">
        <v>167243.75827937279</v>
      </c>
    </row>
    <row r="6401" spans="1:29" x14ac:dyDescent="0.25">
      <c r="A6401" s="2">
        <v>6400</v>
      </c>
      <c r="B6401" s="3" t="s">
        <v>414</v>
      </c>
      <c r="C6401" s="3" t="s">
        <v>110</v>
      </c>
      <c r="D6401" s="3" t="s">
        <v>445</v>
      </c>
      <c r="E6401" s="3" t="s">
        <v>446</v>
      </c>
      <c r="F6401" s="3">
        <v>0.36</v>
      </c>
      <c r="G6401" s="3">
        <v>0.48</v>
      </c>
      <c r="H6401" s="3" t="s">
        <v>64</v>
      </c>
      <c r="I6401" s="2">
        <v>6430</v>
      </c>
      <c r="J6401" s="3" t="s">
        <v>102</v>
      </c>
      <c r="K6401" s="2">
        <v>6430</v>
      </c>
      <c r="L6401" s="3" t="s">
        <v>64</v>
      </c>
      <c r="M6401" s="3" t="s">
        <v>437</v>
      </c>
      <c r="N6401" s="3" t="s">
        <v>438</v>
      </c>
      <c r="O6401" s="3"/>
      <c r="P6401" s="3"/>
      <c r="Q6401" s="3"/>
      <c r="R6401" s="3">
        <v>0</v>
      </c>
      <c r="S6401" s="3">
        <v>1</v>
      </c>
      <c r="T6401" s="2">
        <v>4</v>
      </c>
      <c r="U6401" s="3">
        <v>0.23108000338132634</v>
      </c>
      <c r="V6401" s="3">
        <v>1.9410773209318175</v>
      </c>
      <c r="W6401" s="3">
        <v>0.2521368912255102</v>
      </c>
      <c r="X6401" s="3">
        <v>840.42986071908945</v>
      </c>
      <c r="Y6401" s="3">
        <v>1.9410773209318175</v>
      </c>
      <c r="Z6401" s="3">
        <v>0.25213666832554771</v>
      </c>
      <c r="AA6401" s="3">
        <v>840.42986071908945</v>
      </c>
    </row>
    <row r="6402" spans="1:29" x14ac:dyDescent="0.25">
      <c r="A6402" s="2">
        <v>6401</v>
      </c>
      <c r="B6402" s="3" t="s">
        <v>414</v>
      </c>
      <c r="C6402" s="3" t="s">
        <v>110</v>
      </c>
      <c r="D6402" s="3" t="s">
        <v>445</v>
      </c>
      <c r="E6402" s="3" t="s">
        <v>446</v>
      </c>
      <c r="F6402" s="3">
        <v>0.36</v>
      </c>
      <c r="G6402" s="3">
        <v>0.48</v>
      </c>
      <c r="H6402" s="3" t="s">
        <v>64</v>
      </c>
      <c r="I6402" s="2">
        <v>6430</v>
      </c>
      <c r="J6402" s="3" t="s">
        <v>102</v>
      </c>
      <c r="K6402" s="2">
        <v>6430</v>
      </c>
      <c r="L6402" s="3" t="s">
        <v>64</v>
      </c>
      <c r="M6402" s="3" t="s">
        <v>191</v>
      </c>
      <c r="N6402" s="3" t="s">
        <v>192</v>
      </c>
      <c r="O6402" s="3"/>
      <c r="P6402" s="3"/>
      <c r="Q6402" s="3"/>
      <c r="R6402" s="3">
        <v>0</v>
      </c>
      <c r="S6402" s="3">
        <v>1</v>
      </c>
      <c r="T6402" s="2">
        <v>53</v>
      </c>
      <c r="U6402" s="3">
        <v>8.7666967676707657</v>
      </c>
      <c r="V6402" s="3">
        <v>42.512833175443731</v>
      </c>
      <c r="W6402" s="3">
        <v>4.9387815960836479</v>
      </c>
      <c r="X6402" s="3">
        <v>24319.811847584977</v>
      </c>
      <c r="Y6402" s="3">
        <v>42.512833175443731</v>
      </c>
      <c r="Z6402" s="3">
        <v>4.9387772299862203</v>
      </c>
      <c r="AA6402" s="3">
        <v>24319.811847584977</v>
      </c>
    </row>
    <row r="6403" spans="1:29" x14ac:dyDescent="0.25">
      <c r="A6403" s="2">
        <v>6402</v>
      </c>
      <c r="B6403" s="3" t="s">
        <v>414</v>
      </c>
      <c r="C6403" s="3" t="s">
        <v>110</v>
      </c>
      <c r="D6403" s="3" t="s">
        <v>445</v>
      </c>
      <c r="E6403" s="3" t="s">
        <v>446</v>
      </c>
      <c r="F6403" s="3">
        <v>0.36</v>
      </c>
      <c r="G6403" s="3">
        <v>0.48</v>
      </c>
      <c r="H6403" s="3" t="s">
        <v>64</v>
      </c>
      <c r="I6403" s="2">
        <v>6430</v>
      </c>
      <c r="J6403" s="3" t="s">
        <v>102</v>
      </c>
      <c r="K6403" s="2">
        <v>6430</v>
      </c>
      <c r="L6403" s="3" t="s">
        <v>64</v>
      </c>
      <c r="M6403" s="3" t="s">
        <v>447</v>
      </c>
      <c r="N6403" s="3" t="s">
        <v>448</v>
      </c>
      <c r="O6403" s="3"/>
      <c r="P6403" s="3"/>
      <c r="Q6403" s="3"/>
      <c r="R6403" s="3">
        <v>0</v>
      </c>
      <c r="S6403" s="3">
        <v>1</v>
      </c>
      <c r="T6403" s="2">
        <v>123</v>
      </c>
      <c r="U6403" s="3">
        <v>24.837886389144593</v>
      </c>
      <c r="V6403" s="3">
        <v>151.65930452217162</v>
      </c>
      <c r="W6403" s="3">
        <v>17.777521204798127</v>
      </c>
      <c r="X6403" s="3">
        <v>80756.904739454636</v>
      </c>
      <c r="Y6403" s="3">
        <v>151.65930452217162</v>
      </c>
      <c r="Z6403" s="3">
        <v>17.77750548869729</v>
      </c>
      <c r="AA6403" s="3">
        <v>80756.904739454636</v>
      </c>
    </row>
    <row r="6404" spans="1:29" x14ac:dyDescent="0.25">
      <c r="A6404" s="2">
        <v>6403</v>
      </c>
      <c r="B6404" s="3" t="s">
        <v>414</v>
      </c>
      <c r="C6404" s="3" t="s">
        <v>110</v>
      </c>
      <c r="D6404" s="3" t="s">
        <v>445</v>
      </c>
      <c r="E6404" s="3" t="s">
        <v>446</v>
      </c>
      <c r="F6404" s="3">
        <v>0.36</v>
      </c>
      <c r="G6404" s="3">
        <v>0.48</v>
      </c>
      <c r="H6404" s="3" t="s">
        <v>64</v>
      </c>
      <c r="I6404" s="2">
        <v>6430</v>
      </c>
      <c r="J6404" s="3" t="s">
        <v>102</v>
      </c>
      <c r="K6404" s="2">
        <v>6430</v>
      </c>
      <c r="L6404" s="3" t="s">
        <v>64</v>
      </c>
      <c r="M6404" s="3" t="s">
        <v>453</v>
      </c>
      <c r="N6404" s="3" t="s">
        <v>454</v>
      </c>
      <c r="O6404" s="3"/>
      <c r="P6404" s="3"/>
      <c r="Q6404" s="3"/>
      <c r="R6404" s="3">
        <v>0</v>
      </c>
      <c r="S6404" s="3">
        <v>1</v>
      </c>
      <c r="T6404" s="2">
        <v>15</v>
      </c>
      <c r="U6404" s="3">
        <v>1.4766356416632058</v>
      </c>
      <c r="V6404" s="3">
        <v>8.4798528616929705</v>
      </c>
      <c r="W6404" s="3">
        <v>0.99938676526699288</v>
      </c>
      <c r="X6404" s="3">
        <v>4161.7564844911958</v>
      </c>
      <c r="Y6404" s="3">
        <v>8.4798528616929705</v>
      </c>
      <c r="Z6404" s="3">
        <v>0.99938588176568866</v>
      </c>
      <c r="AA6404" s="3">
        <v>4161.7564844911958</v>
      </c>
    </row>
    <row r="6405" spans="1:29" x14ac:dyDescent="0.25">
      <c r="A6405" s="2">
        <v>6404</v>
      </c>
      <c r="B6405" s="3" t="s">
        <v>414</v>
      </c>
      <c r="C6405" s="3" t="s">
        <v>110</v>
      </c>
      <c r="D6405" s="3" t="s">
        <v>445</v>
      </c>
      <c r="E6405" s="3" t="s">
        <v>446</v>
      </c>
      <c r="F6405" s="3">
        <v>0.36</v>
      </c>
      <c r="G6405" s="3">
        <v>0.48</v>
      </c>
      <c r="H6405" s="3" t="s">
        <v>64</v>
      </c>
      <c r="I6405" s="2">
        <v>6440</v>
      </c>
      <c r="J6405" s="3" t="s">
        <v>103</v>
      </c>
      <c r="K6405" s="2">
        <v>6440</v>
      </c>
      <c r="L6405" s="3" t="s">
        <v>64</v>
      </c>
      <c r="M6405" s="3" t="s">
        <v>33</v>
      </c>
      <c r="N6405" s="3" t="s">
        <v>33</v>
      </c>
      <c r="O6405" s="3"/>
      <c r="P6405" s="3"/>
      <c r="Q6405" s="3"/>
      <c r="R6405" s="3">
        <v>0</v>
      </c>
      <c r="S6405" s="3">
        <v>1</v>
      </c>
      <c r="T6405" s="2">
        <v>22</v>
      </c>
      <c r="U6405" s="3">
        <v>2.5825470321444071</v>
      </c>
      <c r="V6405" s="3">
        <v>8.126235890856746</v>
      </c>
      <c r="W6405" s="3">
        <v>1.0656466143635133</v>
      </c>
      <c r="X6405" s="3">
        <v>6085.5036124032322</v>
      </c>
      <c r="Y6405" s="3">
        <v>8.126235890856746</v>
      </c>
      <c r="Z6405" s="3">
        <v>1.0656456722856236</v>
      </c>
      <c r="AA6405" s="3">
        <v>6085.5036124032322</v>
      </c>
    </row>
    <row r="6406" spans="1:29" x14ac:dyDescent="0.25">
      <c r="A6406" s="2">
        <v>6405</v>
      </c>
      <c r="B6406" s="3" t="s">
        <v>414</v>
      </c>
      <c r="C6406" s="3" t="s">
        <v>110</v>
      </c>
      <c r="D6406" s="3" t="s">
        <v>445</v>
      </c>
      <c r="E6406" s="3" t="s">
        <v>446</v>
      </c>
      <c r="F6406" s="3">
        <v>0.36</v>
      </c>
      <c r="G6406" s="3">
        <v>0.48</v>
      </c>
      <c r="H6406" s="3" t="s">
        <v>64</v>
      </c>
      <c r="I6406" s="2">
        <v>6440</v>
      </c>
      <c r="J6406" s="3" t="s">
        <v>103</v>
      </c>
      <c r="K6406" s="2">
        <v>6440</v>
      </c>
      <c r="L6406" s="3" t="s">
        <v>64</v>
      </c>
      <c r="M6406" s="3" t="s">
        <v>191</v>
      </c>
      <c r="N6406" s="3" t="s">
        <v>192</v>
      </c>
      <c r="O6406" s="3"/>
      <c r="P6406" s="3"/>
      <c r="Q6406" s="3"/>
      <c r="R6406" s="3">
        <v>0</v>
      </c>
      <c r="S6406" s="3">
        <v>1</v>
      </c>
      <c r="T6406" s="2">
        <v>25</v>
      </c>
      <c r="U6406" s="3">
        <v>1.8210755095523214</v>
      </c>
      <c r="V6406" s="3">
        <v>5.3733318446140697</v>
      </c>
      <c r="W6406" s="3">
        <v>0.72611368801978193</v>
      </c>
      <c r="X6406" s="3">
        <v>4395.0247332402269</v>
      </c>
      <c r="Y6406" s="3">
        <v>5.3733318446140697</v>
      </c>
      <c r="Z6406" s="3">
        <v>0.72611304610374661</v>
      </c>
      <c r="AA6406" s="3">
        <v>4395.0247332402269</v>
      </c>
    </row>
    <row r="6407" spans="1:29" x14ac:dyDescent="0.25">
      <c r="A6407" s="2">
        <v>6406</v>
      </c>
      <c r="B6407" s="3" t="s">
        <v>414</v>
      </c>
      <c r="C6407" s="3" t="s">
        <v>110</v>
      </c>
      <c r="D6407" s="3" t="s">
        <v>445</v>
      </c>
      <c r="E6407" s="3" t="s">
        <v>446</v>
      </c>
      <c r="F6407" s="3">
        <v>0.36</v>
      </c>
      <c r="G6407" s="3">
        <v>0.48</v>
      </c>
      <c r="H6407" s="3" t="s">
        <v>64</v>
      </c>
      <c r="I6407" s="2">
        <v>6460</v>
      </c>
      <c r="J6407" s="3" t="s">
        <v>104</v>
      </c>
      <c r="K6407" s="2">
        <v>6460</v>
      </c>
      <c r="L6407" s="3" t="s">
        <v>64</v>
      </c>
      <c r="M6407" s="3" t="s">
        <v>33</v>
      </c>
      <c r="N6407" s="3" t="s">
        <v>33</v>
      </c>
      <c r="O6407" s="3"/>
      <c r="P6407" s="3"/>
      <c r="Q6407" s="3"/>
      <c r="R6407" s="3">
        <v>0</v>
      </c>
      <c r="S6407" s="3">
        <v>1</v>
      </c>
      <c r="T6407" s="2">
        <v>1332</v>
      </c>
      <c r="U6407" s="3">
        <v>294.01567964937817</v>
      </c>
      <c r="V6407" s="3">
        <v>1783.8314599587318</v>
      </c>
      <c r="W6407" s="3">
        <v>207.3566966793627</v>
      </c>
      <c r="X6407" s="3">
        <v>849719.10713624477</v>
      </c>
      <c r="Y6407" s="3">
        <v>1783.8314599587318</v>
      </c>
      <c r="Z6407" s="3">
        <v>207.35651336703756</v>
      </c>
      <c r="AA6407" s="3">
        <v>849719.10713624477</v>
      </c>
    </row>
    <row r="6408" spans="1:29" x14ac:dyDescent="0.25">
      <c r="A6408" s="2">
        <v>6407</v>
      </c>
      <c r="B6408" s="3" t="s">
        <v>414</v>
      </c>
      <c r="C6408" s="3" t="s">
        <v>110</v>
      </c>
      <c r="D6408" s="3" t="s">
        <v>445</v>
      </c>
      <c r="E6408" s="3" t="s">
        <v>446</v>
      </c>
      <c r="F6408" s="3">
        <v>0.36</v>
      </c>
      <c r="G6408" s="3">
        <v>0.48</v>
      </c>
      <c r="H6408" s="3" t="s">
        <v>64</v>
      </c>
      <c r="I6408" s="2">
        <v>6460</v>
      </c>
      <c r="J6408" s="3" t="s">
        <v>104</v>
      </c>
      <c r="K6408" s="2">
        <v>6460</v>
      </c>
      <c r="L6408" s="3" t="s">
        <v>64</v>
      </c>
      <c r="M6408" s="3" t="s">
        <v>191</v>
      </c>
      <c r="N6408" s="3" t="s">
        <v>192</v>
      </c>
      <c r="O6408" s="3"/>
      <c r="P6408" s="3"/>
      <c r="Q6408" s="3"/>
      <c r="R6408" s="3">
        <v>0</v>
      </c>
      <c r="S6408" s="3">
        <v>1</v>
      </c>
      <c r="T6408" s="2">
        <v>219</v>
      </c>
      <c r="U6408" s="3">
        <v>41.899024281987558</v>
      </c>
      <c r="V6408" s="3">
        <v>249.03324991865884</v>
      </c>
      <c r="W6408" s="3">
        <v>28.891049526200053</v>
      </c>
      <c r="X6408" s="3">
        <v>116637.12882758208</v>
      </c>
      <c r="Y6408" s="3">
        <v>249.03324991865884</v>
      </c>
      <c r="Z6408" s="3">
        <v>28.891023985257494</v>
      </c>
      <c r="AA6408" s="3">
        <v>116637.12882758208</v>
      </c>
    </row>
    <row r="6409" spans="1:29" x14ac:dyDescent="0.25">
      <c r="A6409" s="2">
        <v>6408</v>
      </c>
      <c r="B6409" s="3" t="s">
        <v>414</v>
      </c>
      <c r="C6409" s="3" t="s">
        <v>110</v>
      </c>
      <c r="D6409" s="3" t="s">
        <v>445</v>
      </c>
      <c r="E6409" s="3" t="s">
        <v>446</v>
      </c>
      <c r="F6409" s="3">
        <v>0.36</v>
      </c>
      <c r="G6409" s="3">
        <v>0.48</v>
      </c>
      <c r="H6409" s="3" t="s">
        <v>64</v>
      </c>
      <c r="I6409" s="2">
        <v>6460</v>
      </c>
      <c r="J6409" s="3" t="s">
        <v>104</v>
      </c>
      <c r="K6409" s="2">
        <v>6460</v>
      </c>
      <c r="L6409" s="3" t="s">
        <v>64</v>
      </c>
      <c r="M6409" s="3" t="s">
        <v>447</v>
      </c>
      <c r="N6409" s="3" t="s">
        <v>448</v>
      </c>
      <c r="O6409" s="3"/>
      <c r="P6409" s="3"/>
      <c r="Q6409" s="3"/>
      <c r="R6409" s="3">
        <v>0</v>
      </c>
      <c r="S6409" s="3">
        <v>1</v>
      </c>
      <c r="T6409" s="2">
        <v>282</v>
      </c>
      <c r="U6409" s="3">
        <v>99.263981476602225</v>
      </c>
      <c r="V6409" s="3">
        <v>725.12946592501066</v>
      </c>
      <c r="W6409" s="3">
        <v>76.392448058691187</v>
      </c>
      <c r="X6409" s="3">
        <v>311957.69170842244</v>
      </c>
      <c r="Y6409" s="3">
        <v>725.12946592501066</v>
      </c>
      <c r="Z6409" s="3">
        <v>76.392380524449322</v>
      </c>
      <c r="AA6409" s="3">
        <v>311957.69170842244</v>
      </c>
    </row>
    <row r="6410" spans="1:29" x14ac:dyDescent="0.25">
      <c r="A6410" s="2">
        <v>6409</v>
      </c>
      <c r="B6410" s="3" t="s">
        <v>414</v>
      </c>
      <c r="C6410" s="3" t="s">
        <v>110</v>
      </c>
      <c r="D6410" s="3" t="s">
        <v>445</v>
      </c>
      <c r="E6410" s="3" t="s">
        <v>446</v>
      </c>
      <c r="F6410" s="3">
        <v>0.36</v>
      </c>
      <c r="G6410" s="3">
        <v>0.48</v>
      </c>
      <c r="H6410" s="3" t="s">
        <v>64</v>
      </c>
      <c r="I6410" s="2">
        <v>6460</v>
      </c>
      <c r="J6410" s="3" t="s">
        <v>104</v>
      </c>
      <c r="K6410" s="2">
        <v>6460</v>
      </c>
      <c r="L6410" s="3" t="s">
        <v>64</v>
      </c>
      <c r="M6410" s="3" t="s">
        <v>453</v>
      </c>
      <c r="N6410" s="3" t="s">
        <v>454</v>
      </c>
      <c r="O6410" s="3"/>
      <c r="P6410" s="3"/>
      <c r="Q6410" s="3"/>
      <c r="R6410" s="3">
        <v>0</v>
      </c>
      <c r="S6410" s="3">
        <v>1</v>
      </c>
      <c r="T6410" s="2">
        <v>45</v>
      </c>
      <c r="U6410" s="3">
        <v>10.017449488942169</v>
      </c>
      <c r="V6410" s="3">
        <v>66.137801115106782</v>
      </c>
      <c r="W6410" s="3">
        <v>7.200150845509687</v>
      </c>
      <c r="X6410" s="3">
        <v>29168.366456668649</v>
      </c>
      <c r="Y6410" s="3">
        <v>66.137801115106782</v>
      </c>
      <c r="Z6410" s="3">
        <v>7.200144480263627</v>
      </c>
      <c r="AA6410" s="3">
        <v>29168.366456668649</v>
      </c>
    </row>
    <row r="6411" spans="1:29" x14ac:dyDescent="0.25">
      <c r="A6411" s="2">
        <v>6410</v>
      </c>
      <c r="B6411" s="3" t="s">
        <v>414</v>
      </c>
      <c r="C6411" s="3" t="s">
        <v>110</v>
      </c>
      <c r="D6411" s="3" t="s">
        <v>445</v>
      </c>
      <c r="E6411" s="3" t="s">
        <v>446</v>
      </c>
      <c r="F6411" s="3">
        <v>0.36</v>
      </c>
      <c r="G6411" s="3">
        <v>0.48</v>
      </c>
      <c r="H6411" s="3" t="s">
        <v>64</v>
      </c>
      <c r="I6411" s="2">
        <v>6510</v>
      </c>
      <c r="J6411" s="3" t="s">
        <v>176</v>
      </c>
      <c r="K6411" s="2">
        <v>6510</v>
      </c>
      <c r="L6411" s="3" t="s">
        <v>64</v>
      </c>
      <c r="M6411" s="3" t="s">
        <v>191</v>
      </c>
      <c r="N6411" s="3" t="s">
        <v>192</v>
      </c>
      <c r="O6411" s="3"/>
      <c r="P6411" s="3"/>
      <c r="Q6411" s="3"/>
      <c r="R6411" s="3">
        <v>0</v>
      </c>
      <c r="S6411" s="3">
        <v>1</v>
      </c>
      <c r="T6411" s="2">
        <v>6</v>
      </c>
      <c r="U6411" s="3">
        <v>0.72798334313360546</v>
      </c>
      <c r="V6411" s="3">
        <v>4.4790493569941408</v>
      </c>
      <c r="W6411" s="3">
        <v>0.52820092463070356</v>
      </c>
      <c r="X6411" s="3">
        <v>2150.5161699797363</v>
      </c>
      <c r="Y6411" s="3">
        <v>4.4790493569941408</v>
      </c>
      <c r="Z6411" s="3">
        <v>0.52820045767814461</v>
      </c>
      <c r="AA6411" s="3">
        <v>2150.5161699797363</v>
      </c>
    </row>
    <row r="6412" spans="1:29" x14ac:dyDescent="0.25">
      <c r="A6412" s="2">
        <v>6411</v>
      </c>
      <c r="B6412" s="3" t="s">
        <v>414</v>
      </c>
      <c r="C6412" s="3" t="s">
        <v>110</v>
      </c>
      <c r="D6412" s="3" t="s">
        <v>445</v>
      </c>
      <c r="E6412" s="3" t="s">
        <v>446</v>
      </c>
      <c r="F6412" s="3">
        <v>0.36</v>
      </c>
      <c r="G6412" s="3">
        <v>0.48</v>
      </c>
      <c r="H6412" s="3" t="s">
        <v>284</v>
      </c>
      <c r="I6412" s="2">
        <v>1100</v>
      </c>
      <c r="J6412" s="3" t="s">
        <v>42</v>
      </c>
      <c r="K6412" s="2">
        <v>1100</v>
      </c>
      <c r="L6412" s="3"/>
      <c r="M6412" s="3" t="s">
        <v>283</v>
      </c>
      <c r="N6412" s="3" t="s">
        <v>284</v>
      </c>
      <c r="O6412" s="3"/>
      <c r="P6412" s="3"/>
      <c r="Q6412" s="3"/>
      <c r="R6412" s="3">
        <v>0</v>
      </c>
      <c r="S6412" s="3">
        <v>1</v>
      </c>
      <c r="T6412" s="2">
        <v>15</v>
      </c>
      <c r="U6412" s="3">
        <v>0.50990838536043703</v>
      </c>
      <c r="V6412" s="3">
        <v>4.5633960782773739</v>
      </c>
      <c r="W6412" s="3">
        <v>0.67236051206141201</v>
      </c>
      <c r="X6412" s="3">
        <v>1879.5196143992798</v>
      </c>
      <c r="Y6412" s="3">
        <v>4.5633960782773739</v>
      </c>
      <c r="Z6412" s="3">
        <v>0.67235991766551761</v>
      </c>
      <c r="AA6412" s="3">
        <v>1879.5196143992798</v>
      </c>
      <c r="AB6412">
        <f t="shared" ref="AB6412:AB6475" si="164">Y6412</f>
        <v>4.5633960782773739</v>
      </c>
      <c r="AC6412">
        <f t="shared" ref="AC6412:AC6475" si="165">Z6412</f>
        <v>0.67235991766551761</v>
      </c>
    </row>
    <row r="6413" spans="1:29" x14ac:dyDescent="0.25">
      <c r="A6413" s="2">
        <v>6412</v>
      </c>
      <c r="B6413" s="3" t="s">
        <v>414</v>
      </c>
      <c r="C6413" s="3" t="s">
        <v>110</v>
      </c>
      <c r="D6413" s="3" t="s">
        <v>445</v>
      </c>
      <c r="E6413" s="3" t="s">
        <v>446</v>
      </c>
      <c r="F6413" s="3">
        <v>0.36</v>
      </c>
      <c r="G6413" s="3">
        <v>0.48</v>
      </c>
      <c r="H6413" s="3" t="s">
        <v>284</v>
      </c>
      <c r="I6413" s="2">
        <v>1200</v>
      </c>
      <c r="J6413" s="3" t="s">
        <v>45</v>
      </c>
      <c r="K6413" s="2">
        <v>1200</v>
      </c>
      <c r="L6413" s="3"/>
      <c r="M6413" s="3" t="s">
        <v>283</v>
      </c>
      <c r="N6413" s="3" t="s">
        <v>284</v>
      </c>
      <c r="O6413" s="3"/>
      <c r="P6413" s="3"/>
      <c r="Q6413" s="3"/>
      <c r="R6413" s="3">
        <v>0</v>
      </c>
      <c r="S6413" s="3">
        <v>1</v>
      </c>
      <c r="T6413" s="2">
        <v>256</v>
      </c>
      <c r="U6413" s="3">
        <v>38.857922662925532</v>
      </c>
      <c r="V6413" s="3">
        <v>374.11866396881521</v>
      </c>
      <c r="W6413" s="3">
        <v>55.958291919893981</v>
      </c>
      <c r="X6413" s="3">
        <v>149141.99516873813</v>
      </c>
      <c r="Y6413" s="3">
        <v>374.11866396881521</v>
      </c>
      <c r="Z6413" s="3">
        <v>55.958242450333607</v>
      </c>
      <c r="AA6413" s="3">
        <v>149141.99516873813</v>
      </c>
      <c r="AB6413">
        <f t="shared" si="164"/>
        <v>374.11866396881521</v>
      </c>
      <c r="AC6413">
        <f t="shared" si="165"/>
        <v>55.958242450333607</v>
      </c>
    </row>
    <row r="6414" spans="1:29" x14ac:dyDescent="0.25">
      <c r="A6414" s="2">
        <v>6413</v>
      </c>
      <c r="B6414" s="3" t="s">
        <v>414</v>
      </c>
      <c r="C6414" s="3" t="s">
        <v>110</v>
      </c>
      <c r="D6414" s="3" t="s">
        <v>445</v>
      </c>
      <c r="E6414" s="3" t="s">
        <v>446</v>
      </c>
      <c r="F6414" s="3">
        <v>0.36</v>
      </c>
      <c r="G6414" s="3">
        <v>0.48</v>
      </c>
      <c r="H6414" s="3" t="s">
        <v>284</v>
      </c>
      <c r="I6414" s="2">
        <v>1210</v>
      </c>
      <c r="J6414" s="3" t="s">
        <v>46</v>
      </c>
      <c r="K6414" s="2">
        <v>1210</v>
      </c>
      <c r="L6414" s="3"/>
      <c r="M6414" s="3" t="s">
        <v>283</v>
      </c>
      <c r="N6414" s="3" t="s">
        <v>284</v>
      </c>
      <c r="O6414" s="3"/>
      <c r="P6414" s="3"/>
      <c r="Q6414" s="3"/>
      <c r="R6414" s="3">
        <v>0</v>
      </c>
      <c r="S6414" s="3">
        <v>1</v>
      </c>
      <c r="T6414" s="2">
        <v>863</v>
      </c>
      <c r="U6414" s="3">
        <v>77.121523562246097</v>
      </c>
      <c r="V6414" s="3">
        <v>734.88451574718806</v>
      </c>
      <c r="W6414" s="3">
        <v>108.54944437134553</v>
      </c>
      <c r="X6414" s="3">
        <v>295172.54241474322</v>
      </c>
      <c r="Y6414" s="3">
        <v>734.88451574718806</v>
      </c>
      <c r="Z6414" s="3">
        <v>108.54934840892251</v>
      </c>
      <c r="AA6414" s="3">
        <v>295172.54241474322</v>
      </c>
      <c r="AB6414">
        <f t="shared" si="164"/>
        <v>734.88451574718806</v>
      </c>
      <c r="AC6414">
        <f t="shared" si="165"/>
        <v>108.54934840892251</v>
      </c>
    </row>
    <row r="6415" spans="1:29" x14ac:dyDescent="0.25">
      <c r="A6415" s="2">
        <v>6414</v>
      </c>
      <c r="B6415" s="3" t="s">
        <v>414</v>
      </c>
      <c r="C6415" s="3" t="s">
        <v>110</v>
      </c>
      <c r="D6415" s="3" t="s">
        <v>445</v>
      </c>
      <c r="E6415" s="3" t="s">
        <v>446</v>
      </c>
      <c r="F6415" s="3">
        <v>0.36</v>
      </c>
      <c r="G6415" s="3">
        <v>0.48</v>
      </c>
      <c r="H6415" s="3" t="s">
        <v>284</v>
      </c>
      <c r="I6415" s="2">
        <v>1300</v>
      </c>
      <c r="J6415" s="3" t="s">
        <v>114</v>
      </c>
      <c r="K6415" s="2">
        <v>1300</v>
      </c>
      <c r="L6415" s="3"/>
      <c r="M6415" s="3" t="s">
        <v>283</v>
      </c>
      <c r="N6415" s="3" t="s">
        <v>284</v>
      </c>
      <c r="O6415" s="3"/>
      <c r="P6415" s="3"/>
      <c r="Q6415" s="3"/>
      <c r="R6415" s="3">
        <v>0</v>
      </c>
      <c r="S6415" s="3">
        <v>1</v>
      </c>
      <c r="T6415" s="2">
        <v>41</v>
      </c>
      <c r="U6415" s="3">
        <v>9.037550743876027</v>
      </c>
      <c r="V6415" s="3">
        <v>98.755848214654932</v>
      </c>
      <c r="W6415" s="3">
        <v>17.703383095864432</v>
      </c>
      <c r="X6415" s="3">
        <v>35168.033401316141</v>
      </c>
      <c r="Y6415" s="3">
        <v>98.755848214654932</v>
      </c>
      <c r="Z6415" s="3">
        <v>17.703367445304881</v>
      </c>
      <c r="AA6415" s="3">
        <v>35168.033401316141</v>
      </c>
      <c r="AB6415">
        <f t="shared" si="164"/>
        <v>98.755848214654932</v>
      </c>
      <c r="AC6415">
        <f t="shared" si="165"/>
        <v>17.703367445304881</v>
      </c>
    </row>
    <row r="6416" spans="1:29" x14ac:dyDescent="0.25">
      <c r="A6416" s="2">
        <v>6415</v>
      </c>
      <c r="B6416" s="3" t="s">
        <v>414</v>
      </c>
      <c r="C6416" s="3" t="s">
        <v>110</v>
      </c>
      <c r="D6416" s="3" t="s">
        <v>445</v>
      </c>
      <c r="E6416" s="3" t="s">
        <v>446</v>
      </c>
      <c r="F6416" s="3">
        <v>0.36</v>
      </c>
      <c r="G6416" s="3">
        <v>0.48</v>
      </c>
      <c r="H6416" s="3" t="s">
        <v>284</v>
      </c>
      <c r="I6416" s="2">
        <v>1330</v>
      </c>
      <c r="J6416" s="3" t="s">
        <v>47</v>
      </c>
      <c r="K6416" s="2">
        <v>1330</v>
      </c>
      <c r="L6416" s="3"/>
      <c r="M6416" s="3" t="s">
        <v>283</v>
      </c>
      <c r="N6416" s="3" t="s">
        <v>284</v>
      </c>
      <c r="O6416" s="3"/>
      <c r="P6416" s="3"/>
      <c r="Q6416" s="3"/>
      <c r="R6416" s="3">
        <v>0</v>
      </c>
      <c r="S6416" s="3">
        <v>1</v>
      </c>
      <c r="T6416" s="2">
        <v>157</v>
      </c>
      <c r="U6416" s="3">
        <v>10.727271677459864</v>
      </c>
      <c r="V6416" s="3">
        <v>112.85830165468104</v>
      </c>
      <c r="W6416" s="3">
        <v>19.628634614813336</v>
      </c>
      <c r="X6416" s="3">
        <v>41352.3522688261</v>
      </c>
      <c r="Y6416" s="3">
        <v>112.85830165468104</v>
      </c>
      <c r="Z6416" s="3">
        <v>19.628617262247843</v>
      </c>
      <c r="AA6416" s="3">
        <v>41352.3522688261</v>
      </c>
      <c r="AB6416">
        <f t="shared" si="164"/>
        <v>112.85830165468104</v>
      </c>
      <c r="AC6416">
        <f t="shared" si="165"/>
        <v>19.628617262247843</v>
      </c>
    </row>
    <row r="6417" spans="1:29" x14ac:dyDescent="0.25">
      <c r="A6417" s="2">
        <v>6416</v>
      </c>
      <c r="B6417" s="3" t="s">
        <v>414</v>
      </c>
      <c r="C6417" s="3" t="s">
        <v>110</v>
      </c>
      <c r="D6417" s="3" t="s">
        <v>445</v>
      </c>
      <c r="E6417" s="3" t="s">
        <v>446</v>
      </c>
      <c r="F6417" s="3">
        <v>0.36</v>
      </c>
      <c r="G6417" s="3">
        <v>0.48</v>
      </c>
      <c r="H6417" s="3" t="s">
        <v>284</v>
      </c>
      <c r="I6417" s="2">
        <v>1400</v>
      </c>
      <c r="J6417" s="3" t="s">
        <v>48</v>
      </c>
      <c r="K6417" s="2">
        <v>1400</v>
      </c>
      <c r="L6417" s="3"/>
      <c r="M6417" s="3" t="s">
        <v>283</v>
      </c>
      <c r="N6417" s="3" t="s">
        <v>284</v>
      </c>
      <c r="O6417" s="3"/>
      <c r="P6417" s="3"/>
      <c r="Q6417" s="3"/>
      <c r="R6417" s="3">
        <v>0</v>
      </c>
      <c r="S6417" s="3">
        <v>1</v>
      </c>
      <c r="T6417" s="2">
        <v>48</v>
      </c>
      <c r="U6417" s="3">
        <v>5.0339352040889285</v>
      </c>
      <c r="V6417" s="3">
        <v>54.922331847204575</v>
      </c>
      <c r="W6417" s="3">
        <v>7.7061109498433691</v>
      </c>
      <c r="X6417" s="3">
        <v>19721.037076455068</v>
      </c>
      <c r="Y6417" s="3">
        <v>54.922331847204575</v>
      </c>
      <c r="Z6417" s="3">
        <v>7.7061041373066015</v>
      </c>
      <c r="AA6417" s="3">
        <v>19721.037076455068</v>
      </c>
      <c r="AB6417">
        <f t="shared" si="164"/>
        <v>54.922331847204575</v>
      </c>
      <c r="AC6417">
        <f t="shared" si="165"/>
        <v>7.7061041373066015</v>
      </c>
    </row>
    <row r="6418" spans="1:29" x14ac:dyDescent="0.25">
      <c r="A6418" s="2">
        <v>6417</v>
      </c>
      <c r="B6418" s="3" t="s">
        <v>414</v>
      </c>
      <c r="C6418" s="3" t="s">
        <v>110</v>
      </c>
      <c r="D6418" s="3" t="s">
        <v>445</v>
      </c>
      <c r="E6418" s="3" t="s">
        <v>446</v>
      </c>
      <c r="F6418" s="3">
        <v>0.36</v>
      </c>
      <c r="G6418" s="3">
        <v>0.48</v>
      </c>
      <c r="H6418" s="3" t="s">
        <v>284</v>
      </c>
      <c r="I6418" s="2">
        <v>1410</v>
      </c>
      <c r="J6418" s="3" t="s">
        <v>116</v>
      </c>
      <c r="K6418" s="2">
        <v>1410</v>
      </c>
      <c r="L6418" s="3"/>
      <c r="M6418" s="3" t="s">
        <v>283</v>
      </c>
      <c r="N6418" s="3" t="s">
        <v>284</v>
      </c>
      <c r="O6418" s="3"/>
      <c r="P6418" s="3"/>
      <c r="Q6418" s="3"/>
      <c r="R6418" s="3">
        <v>0</v>
      </c>
      <c r="S6418" s="3">
        <v>1</v>
      </c>
      <c r="T6418" s="2">
        <v>90</v>
      </c>
      <c r="U6418" s="3">
        <v>8.6019701954311962</v>
      </c>
      <c r="V6418" s="3">
        <v>93.645202119079798</v>
      </c>
      <c r="W6418" s="3">
        <v>12.791442245516487</v>
      </c>
      <c r="X6418" s="3">
        <v>33739.809763053185</v>
      </c>
      <c r="Y6418" s="3">
        <v>93.645202119079798</v>
      </c>
      <c r="Z6418" s="3">
        <v>12.791430937325991</v>
      </c>
      <c r="AA6418" s="3">
        <v>33739.809763053185</v>
      </c>
      <c r="AB6418">
        <f t="shared" si="164"/>
        <v>93.645202119079798</v>
      </c>
      <c r="AC6418">
        <f t="shared" si="165"/>
        <v>12.791430937325991</v>
      </c>
    </row>
    <row r="6419" spans="1:29" x14ac:dyDescent="0.25">
      <c r="A6419" s="2">
        <v>6418</v>
      </c>
      <c r="B6419" s="3" t="s">
        <v>414</v>
      </c>
      <c r="C6419" s="3" t="s">
        <v>110</v>
      </c>
      <c r="D6419" s="3" t="s">
        <v>445</v>
      </c>
      <c r="E6419" s="3" t="s">
        <v>446</v>
      </c>
      <c r="F6419" s="3">
        <v>0.36</v>
      </c>
      <c r="G6419" s="3">
        <v>0.48</v>
      </c>
      <c r="H6419" s="3" t="s">
        <v>284</v>
      </c>
      <c r="I6419" s="2">
        <v>1430</v>
      </c>
      <c r="J6419" s="3" t="s">
        <v>118</v>
      </c>
      <c r="K6419" s="2">
        <v>1430</v>
      </c>
      <c r="L6419" s="3"/>
      <c r="M6419" s="3" t="s">
        <v>283</v>
      </c>
      <c r="N6419" s="3" t="s">
        <v>284</v>
      </c>
      <c r="O6419" s="3"/>
      <c r="P6419" s="3"/>
      <c r="Q6419" s="3"/>
      <c r="R6419" s="3">
        <v>0</v>
      </c>
      <c r="S6419" s="3">
        <v>1</v>
      </c>
      <c r="T6419" s="2">
        <v>68</v>
      </c>
      <c r="U6419" s="3">
        <v>6.0557366747170542</v>
      </c>
      <c r="V6419" s="3">
        <v>66.261254967912365</v>
      </c>
      <c r="W6419" s="3">
        <v>9.2248746931066243</v>
      </c>
      <c r="X6419" s="3">
        <v>23695.237686568551</v>
      </c>
      <c r="Y6419" s="3">
        <v>66.261254967912365</v>
      </c>
      <c r="Z6419" s="3">
        <v>9.2248665379167427</v>
      </c>
      <c r="AA6419" s="3">
        <v>23695.237686568551</v>
      </c>
      <c r="AB6419">
        <f t="shared" si="164"/>
        <v>66.261254967912365</v>
      </c>
      <c r="AC6419">
        <f t="shared" si="165"/>
        <v>9.2248665379167427</v>
      </c>
    </row>
    <row r="6420" spans="1:29" x14ac:dyDescent="0.25">
      <c r="A6420" s="2">
        <v>6419</v>
      </c>
      <c r="B6420" s="3" t="s">
        <v>414</v>
      </c>
      <c r="C6420" s="3" t="s">
        <v>110</v>
      </c>
      <c r="D6420" s="3" t="s">
        <v>445</v>
      </c>
      <c r="E6420" s="3" t="s">
        <v>446</v>
      </c>
      <c r="F6420" s="3">
        <v>0.36</v>
      </c>
      <c r="G6420" s="3">
        <v>0.48</v>
      </c>
      <c r="H6420" s="3" t="s">
        <v>284</v>
      </c>
      <c r="I6420" s="2">
        <v>1700</v>
      </c>
      <c r="J6420" s="3" t="s">
        <v>121</v>
      </c>
      <c r="K6420" s="2">
        <v>1700</v>
      </c>
      <c r="L6420" s="3"/>
      <c r="M6420" s="3" t="s">
        <v>283</v>
      </c>
      <c r="N6420" s="3" t="s">
        <v>284</v>
      </c>
      <c r="O6420" s="3"/>
      <c r="P6420" s="3"/>
      <c r="Q6420" s="3"/>
      <c r="R6420" s="3">
        <v>0</v>
      </c>
      <c r="S6420" s="3">
        <v>1</v>
      </c>
      <c r="T6420" s="2">
        <v>12</v>
      </c>
      <c r="U6420" s="3">
        <v>0.52872014752089003</v>
      </c>
      <c r="V6420" s="3">
        <v>4.3861439201994203</v>
      </c>
      <c r="W6420" s="3">
        <v>0.60591178517312838</v>
      </c>
      <c r="X6420" s="3">
        <v>1971.4714280799631</v>
      </c>
      <c r="Y6420" s="3">
        <v>4.3861439201994203</v>
      </c>
      <c r="Z6420" s="3">
        <v>0.60591124952079534</v>
      </c>
      <c r="AA6420" s="3">
        <v>1971.4714280799631</v>
      </c>
      <c r="AB6420">
        <f t="shared" si="164"/>
        <v>4.3861439201994203</v>
      </c>
      <c r="AC6420">
        <f t="shared" si="165"/>
        <v>0.60591124952079534</v>
      </c>
    </row>
    <row r="6421" spans="1:29" x14ac:dyDescent="0.25">
      <c r="A6421" s="2">
        <v>6420</v>
      </c>
      <c r="B6421" s="3" t="s">
        <v>414</v>
      </c>
      <c r="C6421" s="3" t="s">
        <v>110</v>
      </c>
      <c r="D6421" s="3" t="s">
        <v>445</v>
      </c>
      <c r="E6421" s="3" t="s">
        <v>446</v>
      </c>
      <c r="F6421" s="3">
        <v>0.36</v>
      </c>
      <c r="G6421" s="3">
        <v>0.48</v>
      </c>
      <c r="H6421" s="3" t="s">
        <v>284</v>
      </c>
      <c r="I6421" s="2">
        <v>1720</v>
      </c>
      <c r="J6421" s="3" t="s">
        <v>123</v>
      </c>
      <c r="K6421" s="2">
        <v>1720</v>
      </c>
      <c r="L6421" s="3"/>
      <c r="M6421" s="3" t="s">
        <v>283</v>
      </c>
      <c r="N6421" s="3" t="s">
        <v>284</v>
      </c>
      <c r="O6421" s="3"/>
      <c r="P6421" s="3"/>
      <c r="Q6421" s="3"/>
      <c r="R6421" s="3">
        <v>0</v>
      </c>
      <c r="S6421" s="3">
        <v>1</v>
      </c>
      <c r="T6421" s="2">
        <v>13</v>
      </c>
      <c r="U6421" s="3">
        <v>3.2373578000277634</v>
      </c>
      <c r="V6421" s="3">
        <v>26.259100765399253</v>
      </c>
      <c r="W6421" s="3">
        <v>3.5895782500907338</v>
      </c>
      <c r="X6421" s="3">
        <v>12356.83681732715</v>
      </c>
      <c r="Y6421" s="3">
        <v>26.259100765399253</v>
      </c>
      <c r="Z6421" s="3">
        <v>3.589575076747654</v>
      </c>
      <c r="AA6421" s="3">
        <v>12356.83681732715</v>
      </c>
      <c r="AB6421">
        <f t="shared" si="164"/>
        <v>26.259100765399253</v>
      </c>
      <c r="AC6421">
        <f t="shared" si="165"/>
        <v>3.589575076747654</v>
      </c>
    </row>
    <row r="6422" spans="1:29" x14ac:dyDescent="0.25">
      <c r="A6422" s="2">
        <v>6421</v>
      </c>
      <c r="B6422" s="3" t="s">
        <v>414</v>
      </c>
      <c r="C6422" s="3" t="s">
        <v>110</v>
      </c>
      <c r="D6422" s="3" t="s">
        <v>445</v>
      </c>
      <c r="E6422" s="3" t="s">
        <v>446</v>
      </c>
      <c r="F6422" s="3">
        <v>0.36</v>
      </c>
      <c r="G6422" s="3">
        <v>0.48</v>
      </c>
      <c r="H6422" s="3" t="s">
        <v>284</v>
      </c>
      <c r="I6422" s="2">
        <v>1750</v>
      </c>
      <c r="J6422" s="3" t="s">
        <v>51</v>
      </c>
      <c r="K6422" s="2">
        <v>1750</v>
      </c>
      <c r="L6422" s="3"/>
      <c r="M6422" s="3" t="s">
        <v>283</v>
      </c>
      <c r="N6422" s="3" t="s">
        <v>284</v>
      </c>
      <c r="O6422" s="3"/>
      <c r="P6422" s="3"/>
      <c r="Q6422" s="3"/>
      <c r="R6422" s="3">
        <v>0</v>
      </c>
      <c r="S6422" s="3">
        <v>1</v>
      </c>
      <c r="T6422" s="2">
        <v>13</v>
      </c>
      <c r="U6422" s="3">
        <v>1.3614569879158247</v>
      </c>
      <c r="V6422" s="3">
        <v>13.088572059139883</v>
      </c>
      <c r="W6422" s="3">
        <v>1.8014570471285074</v>
      </c>
      <c r="X6422" s="3">
        <v>5278.465910959676</v>
      </c>
      <c r="Y6422" s="3">
        <v>13.088572059139883</v>
      </c>
      <c r="Z6422" s="3">
        <v>1.8014554545622399</v>
      </c>
      <c r="AA6422" s="3">
        <v>5278.465910959676</v>
      </c>
      <c r="AB6422">
        <f t="shared" si="164"/>
        <v>13.088572059139883</v>
      </c>
      <c r="AC6422">
        <f t="shared" si="165"/>
        <v>1.8014554545622399</v>
      </c>
    </row>
    <row r="6423" spans="1:29" x14ac:dyDescent="0.25">
      <c r="A6423" s="2">
        <v>6422</v>
      </c>
      <c r="B6423" s="3" t="s">
        <v>414</v>
      </c>
      <c r="C6423" s="3" t="s">
        <v>110</v>
      </c>
      <c r="D6423" s="3" t="s">
        <v>445</v>
      </c>
      <c r="E6423" s="3" t="s">
        <v>446</v>
      </c>
      <c r="F6423" s="3">
        <v>0.36</v>
      </c>
      <c r="G6423" s="3">
        <v>0.48</v>
      </c>
      <c r="H6423" s="3" t="s">
        <v>284</v>
      </c>
      <c r="I6423" s="2">
        <v>1850</v>
      </c>
      <c r="J6423" s="3" t="s">
        <v>53</v>
      </c>
      <c r="K6423" s="2">
        <v>1850</v>
      </c>
      <c r="L6423" s="3"/>
      <c r="M6423" s="3" t="s">
        <v>283</v>
      </c>
      <c r="N6423" s="3" t="s">
        <v>284</v>
      </c>
      <c r="O6423" s="3"/>
      <c r="P6423" s="3"/>
      <c r="Q6423" s="3"/>
      <c r="R6423" s="3">
        <v>0</v>
      </c>
      <c r="S6423" s="3">
        <v>1</v>
      </c>
      <c r="T6423" s="2">
        <v>10</v>
      </c>
      <c r="U6423" s="3">
        <v>1.6614234704023421</v>
      </c>
      <c r="V6423" s="3">
        <v>10.463647900645968</v>
      </c>
      <c r="W6423" s="3">
        <v>1.404767997628418</v>
      </c>
      <c r="X6423" s="3">
        <v>4905.054161476859</v>
      </c>
      <c r="Y6423" s="3">
        <v>10.463647900645968</v>
      </c>
      <c r="Z6423" s="3">
        <v>1.4047667557524961</v>
      </c>
      <c r="AA6423" s="3">
        <v>4905.054161476859</v>
      </c>
      <c r="AB6423">
        <f t="shared" si="164"/>
        <v>10.463647900645968</v>
      </c>
      <c r="AC6423">
        <f t="shared" si="165"/>
        <v>1.4047667557524961</v>
      </c>
    </row>
    <row r="6424" spans="1:29" x14ac:dyDescent="0.25">
      <c r="A6424" s="2">
        <v>6423</v>
      </c>
      <c r="B6424" s="3" t="s">
        <v>414</v>
      </c>
      <c r="C6424" s="3" t="s">
        <v>110</v>
      </c>
      <c r="D6424" s="3" t="s">
        <v>445</v>
      </c>
      <c r="E6424" s="3" t="s">
        <v>446</v>
      </c>
      <c r="F6424" s="3">
        <v>0.36</v>
      </c>
      <c r="G6424" s="3">
        <v>0.48</v>
      </c>
      <c r="H6424" s="3" t="s">
        <v>284</v>
      </c>
      <c r="I6424" s="2">
        <v>8140</v>
      </c>
      <c r="J6424" s="3" t="s">
        <v>57</v>
      </c>
      <c r="K6424" s="2">
        <v>8140</v>
      </c>
      <c r="L6424" s="3"/>
      <c r="M6424" s="3" t="s">
        <v>283</v>
      </c>
      <c r="N6424" s="3" t="s">
        <v>284</v>
      </c>
      <c r="O6424" s="3"/>
      <c r="P6424" s="3"/>
      <c r="Q6424" s="3"/>
      <c r="R6424" s="3">
        <v>0</v>
      </c>
      <c r="S6424" s="3">
        <v>1</v>
      </c>
      <c r="T6424" s="2">
        <v>16</v>
      </c>
      <c r="U6424" s="3">
        <v>0.22294875561002797</v>
      </c>
      <c r="V6424" s="3">
        <v>2.1985977521895541</v>
      </c>
      <c r="W6424" s="3">
        <v>0.29844076584230533</v>
      </c>
      <c r="X6424" s="3">
        <v>857.57732017561113</v>
      </c>
      <c r="Y6424" s="3">
        <v>2.1985977521895541</v>
      </c>
      <c r="Z6424" s="3">
        <v>0.29844050200770744</v>
      </c>
      <c r="AA6424" s="3">
        <v>857.57732017561113</v>
      </c>
      <c r="AB6424">
        <f t="shared" si="164"/>
        <v>2.1985977521895541</v>
      </c>
      <c r="AC6424">
        <f t="shared" si="165"/>
        <v>0.29844050200770744</v>
      </c>
    </row>
    <row r="6425" spans="1:29" x14ac:dyDescent="0.25">
      <c r="A6425" s="2">
        <v>6424</v>
      </c>
      <c r="B6425" s="3" t="s">
        <v>414</v>
      </c>
      <c r="C6425" s="3" t="s">
        <v>110</v>
      </c>
      <c r="D6425" s="3" t="s">
        <v>445</v>
      </c>
      <c r="E6425" s="3" t="s">
        <v>446</v>
      </c>
      <c r="F6425" s="3">
        <v>0.36</v>
      </c>
      <c r="G6425" s="3">
        <v>0.48</v>
      </c>
      <c r="H6425" s="3" t="s">
        <v>284</v>
      </c>
      <c r="I6425" s="2">
        <v>8310</v>
      </c>
      <c r="J6425" s="3" t="s">
        <v>108</v>
      </c>
      <c r="K6425" s="2">
        <v>8310</v>
      </c>
      <c r="L6425" s="3"/>
      <c r="M6425" s="3" t="s">
        <v>283</v>
      </c>
      <c r="N6425" s="3" t="s">
        <v>284</v>
      </c>
      <c r="O6425" s="3"/>
      <c r="P6425" s="3"/>
      <c r="Q6425" s="3"/>
      <c r="R6425" s="3">
        <v>0</v>
      </c>
      <c r="S6425" s="3">
        <v>1</v>
      </c>
      <c r="T6425" s="2">
        <v>12</v>
      </c>
      <c r="U6425" s="3">
        <v>3.2327935827406442</v>
      </c>
      <c r="V6425" s="3">
        <v>26.371680745154986</v>
      </c>
      <c r="W6425" s="3">
        <v>3.8675866887691499</v>
      </c>
      <c r="X6425" s="3">
        <v>12124.160723504974</v>
      </c>
      <c r="Y6425" s="3">
        <v>26.371680745154986</v>
      </c>
      <c r="Z6425" s="3">
        <v>3.8675832696545496</v>
      </c>
      <c r="AA6425" s="3">
        <v>12124.160723504974</v>
      </c>
      <c r="AB6425">
        <f t="shared" si="164"/>
        <v>26.371680745154986</v>
      </c>
      <c r="AC6425">
        <f t="shared" si="165"/>
        <v>3.8675832696545496</v>
      </c>
    </row>
    <row r="6426" spans="1:29" x14ac:dyDescent="0.25">
      <c r="A6426" s="2">
        <v>6425</v>
      </c>
      <c r="B6426" s="3" t="s">
        <v>414</v>
      </c>
      <c r="C6426" s="3" t="s">
        <v>110</v>
      </c>
      <c r="D6426" s="3" t="s">
        <v>445</v>
      </c>
      <c r="E6426" s="3" t="s">
        <v>446</v>
      </c>
      <c r="F6426" s="3">
        <v>0.36</v>
      </c>
      <c r="G6426" s="3">
        <v>0.48</v>
      </c>
      <c r="H6426" s="3" t="s">
        <v>454</v>
      </c>
      <c r="I6426" s="2">
        <v>1100</v>
      </c>
      <c r="J6426" s="3" t="s">
        <v>42</v>
      </c>
      <c r="K6426" s="2">
        <v>1100</v>
      </c>
      <c r="L6426" s="3"/>
      <c r="M6426" s="3" t="s">
        <v>453</v>
      </c>
      <c r="N6426" s="3" t="s">
        <v>454</v>
      </c>
      <c r="O6426" s="3"/>
      <c r="P6426" s="3"/>
      <c r="Q6426" s="3"/>
      <c r="R6426" s="3">
        <v>0</v>
      </c>
      <c r="S6426" s="3">
        <v>1</v>
      </c>
      <c r="T6426" s="2">
        <v>37</v>
      </c>
      <c r="U6426" s="3">
        <v>2.1237897734203921</v>
      </c>
      <c r="V6426" s="3">
        <v>17.103832888276877</v>
      </c>
      <c r="W6426" s="3">
        <v>2.4819233650824053</v>
      </c>
      <c r="X6426" s="3">
        <v>7459.22996207094</v>
      </c>
      <c r="Y6426" s="3">
        <v>17.103832888276877</v>
      </c>
      <c r="Z6426" s="3">
        <v>2.4819211709543598</v>
      </c>
      <c r="AA6426" s="3">
        <v>7459.22996207094</v>
      </c>
      <c r="AB6426">
        <f t="shared" si="164"/>
        <v>17.103832888276877</v>
      </c>
      <c r="AC6426">
        <f t="shared" si="165"/>
        <v>2.4819211709543598</v>
      </c>
    </row>
    <row r="6427" spans="1:29" x14ac:dyDescent="0.25">
      <c r="A6427" s="2">
        <v>6426</v>
      </c>
      <c r="B6427" s="3" t="s">
        <v>414</v>
      </c>
      <c r="C6427" s="3" t="s">
        <v>110</v>
      </c>
      <c r="D6427" s="3" t="s">
        <v>445</v>
      </c>
      <c r="E6427" s="3" t="s">
        <v>446</v>
      </c>
      <c r="F6427" s="3">
        <v>0.36</v>
      </c>
      <c r="G6427" s="3">
        <v>0.48</v>
      </c>
      <c r="H6427" s="3" t="s">
        <v>454</v>
      </c>
      <c r="I6427" s="2">
        <v>1200</v>
      </c>
      <c r="J6427" s="3" t="s">
        <v>45</v>
      </c>
      <c r="K6427" s="2">
        <v>1200</v>
      </c>
      <c r="L6427" s="3"/>
      <c r="M6427" s="3" t="s">
        <v>453</v>
      </c>
      <c r="N6427" s="3" t="s">
        <v>454</v>
      </c>
      <c r="O6427" s="3"/>
      <c r="P6427" s="3"/>
      <c r="Q6427" s="3"/>
      <c r="R6427" s="3">
        <v>0</v>
      </c>
      <c r="S6427" s="3">
        <v>1</v>
      </c>
      <c r="T6427" s="2">
        <v>214</v>
      </c>
      <c r="U6427" s="3">
        <v>22.14562365574135</v>
      </c>
      <c r="V6427" s="3">
        <v>163.81079323310931</v>
      </c>
      <c r="W6427" s="3">
        <v>23.167593806800653</v>
      </c>
      <c r="X6427" s="3">
        <v>80901.040021149471</v>
      </c>
      <c r="Y6427" s="3">
        <v>163.81079323310931</v>
      </c>
      <c r="Z6427" s="3">
        <v>23.167573325641531</v>
      </c>
      <c r="AA6427" s="3">
        <v>80901.040021149471</v>
      </c>
      <c r="AB6427">
        <f t="shared" si="164"/>
        <v>163.81079323310931</v>
      </c>
      <c r="AC6427">
        <f t="shared" si="165"/>
        <v>23.167573325641531</v>
      </c>
    </row>
    <row r="6428" spans="1:29" x14ac:dyDescent="0.25">
      <c r="A6428" s="2">
        <v>6427</v>
      </c>
      <c r="B6428" s="3" t="s">
        <v>414</v>
      </c>
      <c r="C6428" s="3" t="s">
        <v>110</v>
      </c>
      <c r="D6428" s="3" t="s">
        <v>445</v>
      </c>
      <c r="E6428" s="3" t="s">
        <v>446</v>
      </c>
      <c r="F6428" s="3">
        <v>0.36</v>
      </c>
      <c r="G6428" s="3">
        <v>0.48</v>
      </c>
      <c r="H6428" s="3" t="s">
        <v>454</v>
      </c>
      <c r="I6428" s="2">
        <v>1210</v>
      </c>
      <c r="J6428" s="3" t="s">
        <v>46</v>
      </c>
      <c r="K6428" s="2">
        <v>1210</v>
      </c>
      <c r="L6428" s="3"/>
      <c r="M6428" s="3" t="s">
        <v>453</v>
      </c>
      <c r="N6428" s="3" t="s">
        <v>454</v>
      </c>
      <c r="O6428" s="3"/>
      <c r="P6428" s="3"/>
      <c r="Q6428" s="3"/>
      <c r="R6428" s="3">
        <v>0</v>
      </c>
      <c r="S6428" s="3">
        <v>1</v>
      </c>
      <c r="T6428" s="2">
        <v>942</v>
      </c>
      <c r="U6428" s="3">
        <v>83.884442219415703</v>
      </c>
      <c r="V6428" s="3">
        <v>629.91305961676017</v>
      </c>
      <c r="W6428" s="3">
        <v>90.116741555815196</v>
      </c>
      <c r="X6428" s="3">
        <v>306608.41332120844</v>
      </c>
      <c r="Y6428" s="3">
        <v>629.91305961676017</v>
      </c>
      <c r="Z6428" s="3">
        <v>90.116661888701813</v>
      </c>
      <c r="AA6428" s="3">
        <v>306608.41332120844</v>
      </c>
      <c r="AB6428">
        <f t="shared" si="164"/>
        <v>629.91305961676017</v>
      </c>
      <c r="AC6428">
        <f t="shared" si="165"/>
        <v>90.116661888701813</v>
      </c>
    </row>
    <row r="6429" spans="1:29" x14ac:dyDescent="0.25">
      <c r="A6429" s="2">
        <v>6428</v>
      </c>
      <c r="B6429" s="3" t="s">
        <v>414</v>
      </c>
      <c r="C6429" s="3" t="s">
        <v>110</v>
      </c>
      <c r="D6429" s="3" t="s">
        <v>445</v>
      </c>
      <c r="E6429" s="3" t="s">
        <v>446</v>
      </c>
      <c r="F6429" s="3">
        <v>0.36</v>
      </c>
      <c r="G6429" s="3">
        <v>0.48</v>
      </c>
      <c r="H6429" s="3" t="s">
        <v>454</v>
      </c>
      <c r="I6429" s="2">
        <v>1300</v>
      </c>
      <c r="J6429" s="3" t="s">
        <v>114</v>
      </c>
      <c r="K6429" s="2">
        <v>1300</v>
      </c>
      <c r="L6429" s="3"/>
      <c r="M6429" s="3" t="s">
        <v>453</v>
      </c>
      <c r="N6429" s="3" t="s">
        <v>454</v>
      </c>
      <c r="O6429" s="3"/>
      <c r="P6429" s="3"/>
      <c r="Q6429" s="3"/>
      <c r="R6429" s="3">
        <v>0</v>
      </c>
      <c r="S6429" s="3">
        <v>1</v>
      </c>
      <c r="T6429" s="2">
        <v>51</v>
      </c>
      <c r="U6429" s="3">
        <v>4.6592954090302845</v>
      </c>
      <c r="V6429" s="3">
        <v>43.798615155970005</v>
      </c>
      <c r="W6429" s="3">
        <v>7.7470378877903219</v>
      </c>
      <c r="X6429" s="3">
        <v>16456.671225247279</v>
      </c>
      <c r="Y6429" s="3">
        <v>43.798615155970005</v>
      </c>
      <c r="Z6429" s="3">
        <v>7.7470310390723736</v>
      </c>
      <c r="AA6429" s="3">
        <v>16456.671225247279</v>
      </c>
      <c r="AB6429">
        <f t="shared" si="164"/>
        <v>43.798615155970005</v>
      </c>
      <c r="AC6429">
        <f t="shared" si="165"/>
        <v>7.7470310390723736</v>
      </c>
    </row>
    <row r="6430" spans="1:29" x14ac:dyDescent="0.25">
      <c r="A6430" s="2">
        <v>6429</v>
      </c>
      <c r="B6430" s="3" t="s">
        <v>414</v>
      </c>
      <c r="C6430" s="3" t="s">
        <v>110</v>
      </c>
      <c r="D6430" s="3" t="s">
        <v>445</v>
      </c>
      <c r="E6430" s="3" t="s">
        <v>446</v>
      </c>
      <c r="F6430" s="3">
        <v>0.36</v>
      </c>
      <c r="G6430" s="3">
        <v>0.48</v>
      </c>
      <c r="H6430" s="3" t="s">
        <v>454</v>
      </c>
      <c r="I6430" s="2">
        <v>1320</v>
      </c>
      <c r="J6430" s="3" t="s">
        <v>115</v>
      </c>
      <c r="K6430" s="2">
        <v>1320</v>
      </c>
      <c r="L6430" s="3"/>
      <c r="M6430" s="3" t="s">
        <v>453</v>
      </c>
      <c r="N6430" s="3" t="s">
        <v>454</v>
      </c>
      <c r="O6430" s="3"/>
      <c r="P6430" s="3"/>
      <c r="Q6430" s="3"/>
      <c r="R6430" s="3">
        <v>0</v>
      </c>
      <c r="S6430" s="3">
        <v>1</v>
      </c>
      <c r="T6430" s="2">
        <v>63</v>
      </c>
      <c r="U6430" s="3">
        <v>15.417135169594495</v>
      </c>
      <c r="V6430" s="3">
        <v>165.44000236223653</v>
      </c>
      <c r="W6430" s="3">
        <v>30.809924556168802</v>
      </c>
      <c r="X6430" s="3">
        <v>59234.056693741688</v>
      </c>
      <c r="Y6430" s="3">
        <v>165.44000236223653</v>
      </c>
      <c r="Z6430" s="3">
        <v>30.80989731885737</v>
      </c>
      <c r="AA6430" s="3">
        <v>59234.056693741688</v>
      </c>
      <c r="AB6430">
        <f t="shared" si="164"/>
        <v>165.44000236223653</v>
      </c>
      <c r="AC6430">
        <f t="shared" si="165"/>
        <v>30.80989731885737</v>
      </c>
    </row>
    <row r="6431" spans="1:29" x14ac:dyDescent="0.25">
      <c r="A6431" s="2">
        <v>6430</v>
      </c>
      <c r="B6431" s="3" t="s">
        <v>414</v>
      </c>
      <c r="C6431" s="3" t="s">
        <v>110</v>
      </c>
      <c r="D6431" s="3" t="s">
        <v>445</v>
      </c>
      <c r="E6431" s="3" t="s">
        <v>446</v>
      </c>
      <c r="F6431" s="3">
        <v>0.36</v>
      </c>
      <c r="G6431" s="3">
        <v>0.48</v>
      </c>
      <c r="H6431" s="3" t="s">
        <v>454</v>
      </c>
      <c r="I6431" s="2">
        <v>1330</v>
      </c>
      <c r="J6431" s="3" t="s">
        <v>47</v>
      </c>
      <c r="K6431" s="2">
        <v>1330</v>
      </c>
      <c r="L6431" s="3"/>
      <c r="M6431" s="3" t="s">
        <v>453</v>
      </c>
      <c r="N6431" s="3" t="s">
        <v>454</v>
      </c>
      <c r="O6431" s="3"/>
      <c r="P6431" s="3"/>
      <c r="Q6431" s="3"/>
      <c r="R6431" s="3">
        <v>0</v>
      </c>
      <c r="S6431" s="3">
        <v>1</v>
      </c>
      <c r="T6431" s="2">
        <v>8</v>
      </c>
      <c r="U6431" s="3">
        <v>1.1783561447757529</v>
      </c>
      <c r="V6431" s="3">
        <v>11.823104892339357</v>
      </c>
      <c r="W6431" s="3">
        <v>2.1929345350855125</v>
      </c>
      <c r="X6431" s="3">
        <v>4274.2580530336199</v>
      </c>
      <c r="Y6431" s="3">
        <v>11.823104892339357</v>
      </c>
      <c r="Z6431" s="3">
        <v>2.1929325964361452</v>
      </c>
      <c r="AA6431" s="3">
        <v>4274.2580530336199</v>
      </c>
      <c r="AB6431">
        <f t="shared" si="164"/>
        <v>11.823104892339357</v>
      </c>
      <c r="AC6431">
        <f t="shared" si="165"/>
        <v>2.1929325964361452</v>
      </c>
    </row>
    <row r="6432" spans="1:29" x14ac:dyDescent="0.25">
      <c r="A6432" s="2">
        <v>6431</v>
      </c>
      <c r="B6432" s="3" t="s">
        <v>414</v>
      </c>
      <c r="C6432" s="3" t="s">
        <v>110</v>
      </c>
      <c r="D6432" s="3" t="s">
        <v>445</v>
      </c>
      <c r="E6432" s="3" t="s">
        <v>446</v>
      </c>
      <c r="F6432" s="3">
        <v>0.36</v>
      </c>
      <c r="G6432" s="3">
        <v>0.48</v>
      </c>
      <c r="H6432" s="3" t="s">
        <v>454</v>
      </c>
      <c r="I6432" s="2">
        <v>1400</v>
      </c>
      <c r="J6432" s="3" t="s">
        <v>48</v>
      </c>
      <c r="K6432" s="2">
        <v>1400</v>
      </c>
      <c r="L6432" s="3"/>
      <c r="M6432" s="3" t="s">
        <v>453</v>
      </c>
      <c r="N6432" s="3" t="s">
        <v>454</v>
      </c>
      <c r="O6432" s="3"/>
      <c r="P6432" s="3"/>
      <c r="Q6432" s="3"/>
      <c r="R6432" s="3">
        <v>0</v>
      </c>
      <c r="S6432" s="3">
        <v>1</v>
      </c>
      <c r="T6432" s="2">
        <v>146</v>
      </c>
      <c r="U6432" s="3">
        <v>11.844922077293964</v>
      </c>
      <c r="V6432" s="3">
        <v>113.25335731092714</v>
      </c>
      <c r="W6432" s="3">
        <v>15.379252969773198</v>
      </c>
      <c r="X6432" s="3">
        <v>44564.501129810596</v>
      </c>
      <c r="Y6432" s="3">
        <v>113.25335731092714</v>
      </c>
      <c r="Z6432" s="3">
        <v>15.379239373845639</v>
      </c>
      <c r="AA6432" s="3">
        <v>44564.501129810596</v>
      </c>
      <c r="AB6432">
        <f t="shared" si="164"/>
        <v>113.25335731092714</v>
      </c>
      <c r="AC6432">
        <f t="shared" si="165"/>
        <v>15.379239373845639</v>
      </c>
    </row>
    <row r="6433" spans="1:29" x14ac:dyDescent="0.25">
      <c r="A6433" s="2">
        <v>6432</v>
      </c>
      <c r="B6433" s="3" t="s">
        <v>414</v>
      </c>
      <c r="C6433" s="3" t="s">
        <v>110</v>
      </c>
      <c r="D6433" s="3" t="s">
        <v>445</v>
      </c>
      <c r="E6433" s="3" t="s">
        <v>446</v>
      </c>
      <c r="F6433" s="3">
        <v>0.36</v>
      </c>
      <c r="G6433" s="3">
        <v>0.48</v>
      </c>
      <c r="H6433" s="3" t="s">
        <v>454</v>
      </c>
      <c r="I6433" s="2">
        <v>1410</v>
      </c>
      <c r="J6433" s="3" t="s">
        <v>116</v>
      </c>
      <c r="K6433" s="2">
        <v>1410</v>
      </c>
      <c r="L6433" s="3"/>
      <c r="M6433" s="3" t="s">
        <v>453</v>
      </c>
      <c r="N6433" s="3" t="s">
        <v>454</v>
      </c>
      <c r="O6433" s="3"/>
      <c r="P6433" s="3"/>
      <c r="Q6433" s="3"/>
      <c r="R6433" s="3">
        <v>0</v>
      </c>
      <c r="S6433" s="3">
        <v>1</v>
      </c>
      <c r="T6433" s="2">
        <v>101</v>
      </c>
      <c r="U6433" s="3">
        <v>20.258234556153162</v>
      </c>
      <c r="V6433" s="3">
        <v>203.31665742857922</v>
      </c>
      <c r="W6433" s="3">
        <v>27.095755056377548</v>
      </c>
      <c r="X6433" s="3">
        <v>76543.998256675754</v>
      </c>
      <c r="Y6433" s="3">
        <v>203.31665742857922</v>
      </c>
      <c r="Z6433" s="3">
        <v>27.095731102553248</v>
      </c>
      <c r="AA6433" s="3">
        <v>76543.998256675754</v>
      </c>
      <c r="AB6433">
        <f t="shared" si="164"/>
        <v>203.31665742857922</v>
      </c>
      <c r="AC6433">
        <f t="shared" si="165"/>
        <v>27.095731102553248</v>
      </c>
    </row>
    <row r="6434" spans="1:29" x14ac:dyDescent="0.25">
      <c r="A6434" s="2">
        <v>6433</v>
      </c>
      <c r="B6434" s="3" t="s">
        <v>414</v>
      </c>
      <c r="C6434" s="3" t="s">
        <v>110</v>
      </c>
      <c r="D6434" s="3" t="s">
        <v>445</v>
      </c>
      <c r="E6434" s="3" t="s">
        <v>446</v>
      </c>
      <c r="F6434" s="3">
        <v>0.36</v>
      </c>
      <c r="G6434" s="3">
        <v>0.48</v>
      </c>
      <c r="H6434" s="3" t="s">
        <v>454</v>
      </c>
      <c r="I6434" s="2">
        <v>1420</v>
      </c>
      <c r="J6434" s="3" t="s">
        <v>117</v>
      </c>
      <c r="K6434" s="2">
        <v>1420</v>
      </c>
      <c r="L6434" s="3"/>
      <c r="M6434" s="3" t="s">
        <v>453</v>
      </c>
      <c r="N6434" s="3" t="s">
        <v>454</v>
      </c>
      <c r="O6434" s="3"/>
      <c r="P6434" s="3"/>
      <c r="Q6434" s="3"/>
      <c r="R6434" s="3">
        <v>0</v>
      </c>
      <c r="S6434" s="3">
        <v>1</v>
      </c>
      <c r="T6434" s="2">
        <v>47</v>
      </c>
      <c r="U6434" s="3">
        <v>11.252607654206278</v>
      </c>
      <c r="V6434" s="3">
        <v>92.969908776074774</v>
      </c>
      <c r="W6434" s="3">
        <v>12.499018988134303</v>
      </c>
      <c r="X6434" s="3">
        <v>42314.735659251492</v>
      </c>
      <c r="Y6434" s="3">
        <v>92.969908776074774</v>
      </c>
      <c r="Z6434" s="3">
        <v>12.499007938458671</v>
      </c>
      <c r="AA6434" s="3">
        <v>42314.735659251492</v>
      </c>
      <c r="AB6434">
        <f t="shared" si="164"/>
        <v>92.969908776074774</v>
      </c>
      <c r="AC6434">
        <f t="shared" si="165"/>
        <v>12.499007938458671</v>
      </c>
    </row>
    <row r="6435" spans="1:29" x14ac:dyDescent="0.25">
      <c r="A6435" s="2">
        <v>6434</v>
      </c>
      <c r="B6435" s="3" t="s">
        <v>414</v>
      </c>
      <c r="C6435" s="3" t="s">
        <v>110</v>
      </c>
      <c r="D6435" s="3" t="s">
        <v>445</v>
      </c>
      <c r="E6435" s="3" t="s">
        <v>446</v>
      </c>
      <c r="F6435" s="3">
        <v>0.36</v>
      </c>
      <c r="G6435" s="3">
        <v>0.48</v>
      </c>
      <c r="H6435" s="3" t="s">
        <v>454</v>
      </c>
      <c r="I6435" s="2">
        <v>1430</v>
      </c>
      <c r="J6435" s="3" t="s">
        <v>118</v>
      </c>
      <c r="K6435" s="2">
        <v>1430</v>
      </c>
      <c r="L6435" s="3"/>
      <c r="M6435" s="3" t="s">
        <v>453</v>
      </c>
      <c r="N6435" s="3" t="s">
        <v>454</v>
      </c>
      <c r="O6435" s="3"/>
      <c r="P6435" s="3"/>
      <c r="Q6435" s="3"/>
      <c r="R6435" s="3">
        <v>0</v>
      </c>
      <c r="S6435" s="3">
        <v>1</v>
      </c>
      <c r="T6435" s="2">
        <v>75</v>
      </c>
      <c r="U6435" s="3">
        <v>18.782194975777781</v>
      </c>
      <c r="V6435" s="3">
        <v>163.54927141023694</v>
      </c>
      <c r="W6435" s="3">
        <v>22.132061103135971</v>
      </c>
      <c r="X6435" s="3">
        <v>72715.460090217341</v>
      </c>
      <c r="Y6435" s="3">
        <v>163.54927141023694</v>
      </c>
      <c r="Z6435" s="3">
        <v>22.132041537432737</v>
      </c>
      <c r="AA6435" s="3">
        <v>72715.460090217341</v>
      </c>
      <c r="AB6435">
        <f t="shared" si="164"/>
        <v>163.54927141023694</v>
      </c>
      <c r="AC6435">
        <f t="shared" si="165"/>
        <v>22.132041537432737</v>
      </c>
    </row>
    <row r="6436" spans="1:29" x14ac:dyDescent="0.25">
      <c r="A6436" s="2">
        <v>6435</v>
      </c>
      <c r="B6436" s="3" t="s">
        <v>414</v>
      </c>
      <c r="C6436" s="3" t="s">
        <v>110</v>
      </c>
      <c r="D6436" s="3" t="s">
        <v>445</v>
      </c>
      <c r="E6436" s="3" t="s">
        <v>446</v>
      </c>
      <c r="F6436" s="3">
        <v>0.36</v>
      </c>
      <c r="G6436" s="3">
        <v>0.48</v>
      </c>
      <c r="H6436" s="3" t="s">
        <v>454</v>
      </c>
      <c r="I6436" s="2">
        <v>1450</v>
      </c>
      <c r="J6436" s="3" t="s">
        <v>119</v>
      </c>
      <c r="K6436" s="2">
        <v>1450</v>
      </c>
      <c r="L6436" s="3"/>
      <c r="M6436" s="3" t="s">
        <v>453</v>
      </c>
      <c r="N6436" s="3" t="s">
        <v>454</v>
      </c>
      <c r="O6436" s="3"/>
      <c r="P6436" s="3"/>
      <c r="Q6436" s="3"/>
      <c r="R6436" s="3">
        <v>0</v>
      </c>
      <c r="S6436" s="3">
        <v>1</v>
      </c>
      <c r="T6436" s="2">
        <v>34</v>
      </c>
      <c r="U6436" s="3">
        <v>6.047590062196214</v>
      </c>
      <c r="V6436" s="3">
        <v>62.888273086613239</v>
      </c>
      <c r="W6436" s="3">
        <v>8.4656952221948458</v>
      </c>
      <c r="X6436" s="3">
        <v>23497.349459710924</v>
      </c>
      <c r="Y6436" s="3">
        <v>62.888273086613239</v>
      </c>
      <c r="Z6436" s="3">
        <v>8.4656877381525959</v>
      </c>
      <c r="AA6436" s="3">
        <v>23497.349459710924</v>
      </c>
      <c r="AB6436">
        <f t="shared" si="164"/>
        <v>62.888273086613239</v>
      </c>
      <c r="AC6436">
        <f t="shared" si="165"/>
        <v>8.4656877381525959</v>
      </c>
    </row>
    <row r="6437" spans="1:29" x14ac:dyDescent="0.25">
      <c r="A6437" s="2">
        <v>6436</v>
      </c>
      <c r="B6437" s="3" t="s">
        <v>414</v>
      </c>
      <c r="C6437" s="3" t="s">
        <v>110</v>
      </c>
      <c r="D6437" s="3" t="s">
        <v>445</v>
      </c>
      <c r="E6437" s="3" t="s">
        <v>446</v>
      </c>
      <c r="F6437" s="3">
        <v>0.36</v>
      </c>
      <c r="G6437" s="3">
        <v>0.48</v>
      </c>
      <c r="H6437" s="3" t="s">
        <v>454</v>
      </c>
      <c r="I6437" s="2">
        <v>1490</v>
      </c>
      <c r="J6437" s="3" t="s">
        <v>147</v>
      </c>
      <c r="K6437" s="2">
        <v>1490</v>
      </c>
      <c r="L6437" s="3"/>
      <c r="M6437" s="3" t="s">
        <v>453</v>
      </c>
      <c r="N6437" s="3" t="s">
        <v>454</v>
      </c>
      <c r="O6437" s="3"/>
      <c r="P6437" s="3"/>
      <c r="Q6437" s="3"/>
      <c r="R6437" s="3">
        <v>0</v>
      </c>
      <c r="S6437" s="3">
        <v>1</v>
      </c>
      <c r="T6437" s="2">
        <v>21</v>
      </c>
      <c r="U6437" s="3">
        <v>3.0420704166275843</v>
      </c>
      <c r="V6437" s="3">
        <v>29.18543300377651</v>
      </c>
      <c r="W6437" s="3">
        <v>3.8654621573530989</v>
      </c>
      <c r="X6437" s="3">
        <v>10795.639666759998</v>
      </c>
      <c r="Y6437" s="3">
        <v>29.18543300377651</v>
      </c>
      <c r="Z6437" s="3">
        <v>3.86545874011667</v>
      </c>
      <c r="AA6437" s="3">
        <v>10795.639666759998</v>
      </c>
      <c r="AB6437">
        <f t="shared" si="164"/>
        <v>29.18543300377651</v>
      </c>
      <c r="AC6437">
        <f t="shared" si="165"/>
        <v>3.86545874011667</v>
      </c>
    </row>
    <row r="6438" spans="1:29" x14ac:dyDescent="0.25">
      <c r="A6438" s="2">
        <v>6437</v>
      </c>
      <c r="B6438" s="3" t="s">
        <v>414</v>
      </c>
      <c r="C6438" s="3" t="s">
        <v>110</v>
      </c>
      <c r="D6438" s="3" t="s">
        <v>445</v>
      </c>
      <c r="E6438" s="3" t="s">
        <v>446</v>
      </c>
      <c r="F6438" s="3">
        <v>0.36</v>
      </c>
      <c r="G6438" s="3">
        <v>0.48</v>
      </c>
      <c r="H6438" s="3" t="s">
        <v>454</v>
      </c>
      <c r="I6438" s="2">
        <v>1520</v>
      </c>
      <c r="J6438" s="3" t="s">
        <v>200</v>
      </c>
      <c r="K6438" s="2">
        <v>1520</v>
      </c>
      <c r="L6438" s="3"/>
      <c r="M6438" s="3" t="s">
        <v>453</v>
      </c>
      <c r="N6438" s="3" t="s">
        <v>454</v>
      </c>
      <c r="O6438" s="3"/>
      <c r="P6438" s="3"/>
      <c r="Q6438" s="3"/>
      <c r="R6438" s="3">
        <v>0</v>
      </c>
      <c r="S6438" s="3">
        <v>1</v>
      </c>
      <c r="T6438" s="2">
        <v>24</v>
      </c>
      <c r="U6438" s="3">
        <v>7.0895143265556193</v>
      </c>
      <c r="V6438" s="3">
        <v>53.666683286536376</v>
      </c>
      <c r="W6438" s="3">
        <v>7.3960674849336971</v>
      </c>
      <c r="X6438" s="3">
        <v>26377.029786718045</v>
      </c>
      <c r="Y6438" s="3">
        <v>53.666683286536376</v>
      </c>
      <c r="Z6438" s="3">
        <v>7.3960609464888289</v>
      </c>
      <c r="AA6438" s="3">
        <v>26377.029786718045</v>
      </c>
      <c r="AB6438">
        <f t="shared" si="164"/>
        <v>53.666683286536376</v>
      </c>
      <c r="AC6438">
        <f t="shared" si="165"/>
        <v>7.3960609464888289</v>
      </c>
    </row>
    <row r="6439" spans="1:29" x14ac:dyDescent="0.25">
      <c r="A6439" s="2">
        <v>6438</v>
      </c>
      <c r="B6439" s="3" t="s">
        <v>414</v>
      </c>
      <c r="C6439" s="3" t="s">
        <v>110</v>
      </c>
      <c r="D6439" s="3" t="s">
        <v>445</v>
      </c>
      <c r="E6439" s="3" t="s">
        <v>446</v>
      </c>
      <c r="F6439" s="3">
        <v>0.36</v>
      </c>
      <c r="G6439" s="3">
        <v>0.48</v>
      </c>
      <c r="H6439" s="3" t="s">
        <v>454</v>
      </c>
      <c r="I6439" s="2">
        <v>1550</v>
      </c>
      <c r="J6439" s="3" t="s">
        <v>120</v>
      </c>
      <c r="K6439" s="2">
        <v>1550</v>
      </c>
      <c r="L6439" s="3"/>
      <c r="M6439" s="3" t="s">
        <v>453</v>
      </c>
      <c r="N6439" s="3" t="s">
        <v>454</v>
      </c>
      <c r="O6439" s="3"/>
      <c r="P6439" s="3"/>
      <c r="Q6439" s="3"/>
      <c r="R6439" s="3">
        <v>0</v>
      </c>
      <c r="S6439" s="3">
        <v>1</v>
      </c>
      <c r="T6439" s="2">
        <v>9</v>
      </c>
      <c r="U6439" s="3">
        <v>7.7525189026770039E-2</v>
      </c>
      <c r="V6439" s="3">
        <v>0.69464222978313639</v>
      </c>
      <c r="W6439" s="3">
        <v>9.3035815135800032E-2</v>
      </c>
      <c r="X6439" s="3">
        <v>274.76491642135932</v>
      </c>
      <c r="Y6439" s="3">
        <v>0.69464222978313639</v>
      </c>
      <c r="Z6439" s="3">
        <v>9.303573288809866E-2</v>
      </c>
      <c r="AA6439" s="3">
        <v>274.76491642135932</v>
      </c>
      <c r="AB6439">
        <f t="shared" si="164"/>
        <v>0.69464222978313639</v>
      </c>
      <c r="AC6439">
        <f t="shared" si="165"/>
        <v>9.303573288809866E-2</v>
      </c>
    </row>
    <row r="6440" spans="1:29" x14ac:dyDescent="0.25">
      <c r="A6440" s="2">
        <v>6439</v>
      </c>
      <c r="B6440" s="3" t="s">
        <v>414</v>
      </c>
      <c r="C6440" s="3" t="s">
        <v>110</v>
      </c>
      <c r="D6440" s="3" t="s">
        <v>445</v>
      </c>
      <c r="E6440" s="3" t="s">
        <v>446</v>
      </c>
      <c r="F6440" s="3">
        <v>0.36</v>
      </c>
      <c r="G6440" s="3">
        <v>0.48</v>
      </c>
      <c r="H6440" s="3" t="s">
        <v>454</v>
      </c>
      <c r="I6440" s="2">
        <v>1700</v>
      </c>
      <c r="J6440" s="3" t="s">
        <v>121</v>
      </c>
      <c r="K6440" s="2">
        <v>1700</v>
      </c>
      <c r="L6440" s="3"/>
      <c r="M6440" s="3" t="s">
        <v>453</v>
      </c>
      <c r="N6440" s="3" t="s">
        <v>454</v>
      </c>
      <c r="O6440" s="3"/>
      <c r="P6440" s="3"/>
      <c r="Q6440" s="3"/>
      <c r="R6440" s="3">
        <v>0</v>
      </c>
      <c r="S6440" s="3">
        <v>1</v>
      </c>
      <c r="T6440" s="2">
        <v>10</v>
      </c>
      <c r="U6440" s="3">
        <v>0.42958185024999651</v>
      </c>
      <c r="V6440" s="3">
        <v>3.0238337594724651</v>
      </c>
      <c r="W6440" s="3">
        <v>0.40282246806482608</v>
      </c>
      <c r="X6440" s="3">
        <v>1504.3492035146769</v>
      </c>
      <c r="Y6440" s="3">
        <v>3.0238337594724651</v>
      </c>
      <c r="Z6440" s="3">
        <v>0.40282211195226958</v>
      </c>
      <c r="AA6440" s="3">
        <v>1504.3492035146769</v>
      </c>
      <c r="AB6440">
        <f t="shared" si="164"/>
        <v>3.0238337594724651</v>
      </c>
      <c r="AC6440">
        <f t="shared" si="165"/>
        <v>0.40282211195226958</v>
      </c>
    </row>
    <row r="6441" spans="1:29" x14ac:dyDescent="0.25">
      <c r="A6441" s="2">
        <v>6440</v>
      </c>
      <c r="B6441" s="3" t="s">
        <v>414</v>
      </c>
      <c r="C6441" s="3" t="s">
        <v>110</v>
      </c>
      <c r="D6441" s="3" t="s">
        <v>445</v>
      </c>
      <c r="E6441" s="3" t="s">
        <v>446</v>
      </c>
      <c r="F6441" s="3">
        <v>0.36</v>
      </c>
      <c r="G6441" s="3">
        <v>0.48</v>
      </c>
      <c r="H6441" s="3" t="s">
        <v>454</v>
      </c>
      <c r="I6441" s="2">
        <v>1720</v>
      </c>
      <c r="J6441" s="3" t="s">
        <v>123</v>
      </c>
      <c r="K6441" s="2">
        <v>1720</v>
      </c>
      <c r="L6441" s="3"/>
      <c r="M6441" s="3" t="s">
        <v>453</v>
      </c>
      <c r="N6441" s="3" t="s">
        <v>454</v>
      </c>
      <c r="O6441" s="3"/>
      <c r="P6441" s="3"/>
      <c r="Q6441" s="3"/>
      <c r="R6441" s="3">
        <v>0</v>
      </c>
      <c r="S6441" s="3">
        <v>1</v>
      </c>
      <c r="T6441" s="2">
        <v>32</v>
      </c>
      <c r="U6441" s="3">
        <v>8.133537054320751</v>
      </c>
      <c r="V6441" s="3">
        <v>59.555003787740596</v>
      </c>
      <c r="W6441" s="3">
        <v>8.0329420729867707</v>
      </c>
      <c r="X6441" s="3">
        <v>30280.774109025479</v>
      </c>
      <c r="Y6441" s="3">
        <v>59.555003787740596</v>
      </c>
      <c r="Z6441" s="3">
        <v>8.0329349715171006</v>
      </c>
      <c r="AA6441" s="3">
        <v>30280.774109025479</v>
      </c>
      <c r="AB6441">
        <f t="shared" si="164"/>
        <v>59.555003787740596</v>
      </c>
      <c r="AC6441">
        <f t="shared" si="165"/>
        <v>8.0329349715171006</v>
      </c>
    </row>
    <row r="6442" spans="1:29" x14ac:dyDescent="0.25">
      <c r="A6442" s="2">
        <v>6441</v>
      </c>
      <c r="B6442" s="3" t="s">
        <v>414</v>
      </c>
      <c r="C6442" s="3" t="s">
        <v>110</v>
      </c>
      <c r="D6442" s="3" t="s">
        <v>445</v>
      </c>
      <c r="E6442" s="3" t="s">
        <v>446</v>
      </c>
      <c r="F6442" s="3">
        <v>0.36</v>
      </c>
      <c r="G6442" s="3">
        <v>0.48</v>
      </c>
      <c r="H6442" s="3" t="s">
        <v>454</v>
      </c>
      <c r="I6442" s="2">
        <v>1750</v>
      </c>
      <c r="J6442" s="3" t="s">
        <v>51</v>
      </c>
      <c r="K6442" s="2">
        <v>1750</v>
      </c>
      <c r="L6442" s="3"/>
      <c r="M6442" s="3" t="s">
        <v>453</v>
      </c>
      <c r="N6442" s="3" t="s">
        <v>454</v>
      </c>
      <c r="O6442" s="3"/>
      <c r="P6442" s="3"/>
      <c r="Q6442" s="3"/>
      <c r="R6442" s="3">
        <v>0</v>
      </c>
      <c r="S6442" s="3">
        <v>1</v>
      </c>
      <c r="T6442" s="2">
        <v>30</v>
      </c>
      <c r="U6442" s="3">
        <v>2.1210586360966683</v>
      </c>
      <c r="V6442" s="3">
        <v>17.321201292071777</v>
      </c>
      <c r="W6442" s="3">
        <v>2.4741091666473927</v>
      </c>
      <c r="X6442" s="3">
        <v>7877.606436020671</v>
      </c>
      <c r="Y6442" s="3">
        <v>17.321201292071777</v>
      </c>
      <c r="Z6442" s="3">
        <v>2.4741069794274368</v>
      </c>
      <c r="AA6442" s="3">
        <v>7877.606436020671</v>
      </c>
      <c r="AB6442">
        <f t="shared" si="164"/>
        <v>17.321201292071777</v>
      </c>
      <c r="AC6442">
        <f t="shared" si="165"/>
        <v>2.4741069794274368</v>
      </c>
    </row>
    <row r="6443" spans="1:29" x14ac:dyDescent="0.25">
      <c r="A6443" s="2">
        <v>6442</v>
      </c>
      <c r="B6443" s="3" t="s">
        <v>414</v>
      </c>
      <c r="C6443" s="3" t="s">
        <v>110</v>
      </c>
      <c r="D6443" s="3" t="s">
        <v>445</v>
      </c>
      <c r="E6443" s="3" t="s">
        <v>446</v>
      </c>
      <c r="F6443" s="3">
        <v>0.36</v>
      </c>
      <c r="G6443" s="3">
        <v>0.48</v>
      </c>
      <c r="H6443" s="3" t="s">
        <v>454</v>
      </c>
      <c r="I6443" s="2">
        <v>8120</v>
      </c>
      <c r="J6443" s="3" t="s">
        <v>56</v>
      </c>
      <c r="K6443" s="2">
        <v>8120</v>
      </c>
      <c r="L6443" s="3"/>
      <c r="M6443" s="3" t="s">
        <v>453</v>
      </c>
      <c r="N6443" s="3" t="s">
        <v>454</v>
      </c>
      <c r="O6443" s="3"/>
      <c r="P6443" s="3"/>
      <c r="Q6443" s="3"/>
      <c r="R6443" s="3">
        <v>0</v>
      </c>
      <c r="S6443" s="3">
        <v>1</v>
      </c>
      <c r="T6443" s="2">
        <v>85</v>
      </c>
      <c r="U6443" s="3">
        <v>11.709720847346976</v>
      </c>
      <c r="V6443" s="3">
        <v>76.756772228257176</v>
      </c>
      <c r="W6443" s="3">
        <v>9.8994422135459157</v>
      </c>
      <c r="X6443" s="3">
        <v>36820.133378187929</v>
      </c>
      <c r="Y6443" s="3">
        <v>76.756772228257176</v>
      </c>
      <c r="Z6443" s="3">
        <v>9.8994334620090534</v>
      </c>
      <c r="AA6443" s="3">
        <v>36820.133378187929</v>
      </c>
      <c r="AB6443">
        <f t="shared" si="164"/>
        <v>76.756772228257176</v>
      </c>
      <c r="AC6443">
        <f t="shared" si="165"/>
        <v>9.8994334620090534</v>
      </c>
    </row>
    <row r="6444" spans="1:29" x14ac:dyDescent="0.25">
      <c r="A6444" s="2">
        <v>6443</v>
      </c>
      <c r="B6444" s="3" t="s">
        <v>414</v>
      </c>
      <c r="C6444" s="3" t="s">
        <v>110</v>
      </c>
      <c r="D6444" s="3" t="s">
        <v>445</v>
      </c>
      <c r="E6444" s="3" t="s">
        <v>446</v>
      </c>
      <c r="F6444" s="3">
        <v>0.36</v>
      </c>
      <c r="G6444" s="3">
        <v>0.48</v>
      </c>
      <c r="H6444" s="3" t="s">
        <v>454</v>
      </c>
      <c r="I6444" s="2">
        <v>8140</v>
      </c>
      <c r="J6444" s="3" t="s">
        <v>57</v>
      </c>
      <c r="K6444" s="2">
        <v>8140</v>
      </c>
      <c r="L6444" s="3"/>
      <c r="M6444" s="3" t="s">
        <v>453</v>
      </c>
      <c r="N6444" s="3" t="s">
        <v>454</v>
      </c>
      <c r="O6444" s="3"/>
      <c r="P6444" s="3"/>
      <c r="Q6444" s="3"/>
      <c r="R6444" s="3">
        <v>0</v>
      </c>
      <c r="S6444" s="3">
        <v>1</v>
      </c>
      <c r="T6444" s="2">
        <v>69</v>
      </c>
      <c r="U6444" s="3">
        <v>1.4796143848078491</v>
      </c>
      <c r="V6444" s="3">
        <v>12.131413361891225</v>
      </c>
      <c r="W6444" s="3">
        <v>1.6102088781102397</v>
      </c>
      <c r="X6444" s="3">
        <v>5355.0926793118979</v>
      </c>
      <c r="Y6444" s="3">
        <v>12.131413361891225</v>
      </c>
      <c r="Z6444" s="3">
        <v>1.6102074546156599</v>
      </c>
      <c r="AA6444" s="3">
        <v>5355.0926793118979</v>
      </c>
      <c r="AB6444">
        <f t="shared" si="164"/>
        <v>12.131413361891225</v>
      </c>
      <c r="AC6444">
        <f t="shared" si="165"/>
        <v>1.6102074546156599</v>
      </c>
    </row>
    <row r="6445" spans="1:29" x14ac:dyDescent="0.25">
      <c r="A6445" s="2">
        <v>6444</v>
      </c>
      <c r="B6445" s="3" t="s">
        <v>414</v>
      </c>
      <c r="C6445" s="3" t="s">
        <v>110</v>
      </c>
      <c r="D6445" s="3" t="s">
        <v>445</v>
      </c>
      <c r="E6445" s="3" t="s">
        <v>446</v>
      </c>
      <c r="F6445" s="3">
        <v>0.36</v>
      </c>
      <c r="G6445" s="3">
        <v>0.48</v>
      </c>
      <c r="H6445" s="3" t="s">
        <v>454</v>
      </c>
      <c r="I6445" s="2">
        <v>8370</v>
      </c>
      <c r="J6445" s="3" t="s">
        <v>68</v>
      </c>
      <c r="K6445" s="2">
        <v>8370</v>
      </c>
      <c r="L6445" s="3"/>
      <c r="M6445" s="3" t="s">
        <v>453</v>
      </c>
      <c r="N6445" s="3" t="s">
        <v>454</v>
      </c>
      <c r="O6445" s="3"/>
      <c r="P6445" s="3"/>
      <c r="Q6445" s="3"/>
      <c r="R6445" s="3">
        <v>0</v>
      </c>
      <c r="S6445" s="3">
        <v>1</v>
      </c>
      <c r="T6445" s="2">
        <v>27</v>
      </c>
      <c r="U6445" s="3">
        <v>1.7575888539057143</v>
      </c>
      <c r="V6445" s="3">
        <v>3.5410012155169803</v>
      </c>
      <c r="W6445" s="3">
        <v>0.48698304384207258</v>
      </c>
      <c r="X6445" s="3">
        <v>3803.3954668334432</v>
      </c>
      <c r="Y6445" s="3">
        <v>3.5410012155169803</v>
      </c>
      <c r="Z6445" s="3">
        <v>0.48698261332791221</v>
      </c>
      <c r="AA6445" s="3">
        <v>3803.3954668334432</v>
      </c>
      <c r="AB6445">
        <f t="shared" si="164"/>
        <v>3.5410012155169803</v>
      </c>
      <c r="AC6445">
        <f t="shared" si="165"/>
        <v>0.48698261332791221</v>
      </c>
    </row>
    <row r="6446" spans="1:29" x14ac:dyDescent="0.25">
      <c r="A6446" s="2">
        <v>6445</v>
      </c>
      <c r="B6446" s="3" t="s">
        <v>414</v>
      </c>
      <c r="C6446" s="3" t="s">
        <v>110</v>
      </c>
      <c r="D6446" s="3" t="s">
        <v>456</v>
      </c>
      <c r="E6446" s="3" t="s">
        <v>457</v>
      </c>
      <c r="F6446" s="3">
        <v>0.51</v>
      </c>
      <c r="G6446" s="3">
        <v>0.57999999999999996</v>
      </c>
      <c r="H6446" s="3" t="s">
        <v>31</v>
      </c>
      <c r="I6446" s="2">
        <v>2110</v>
      </c>
      <c r="J6446" s="3" t="s">
        <v>32</v>
      </c>
      <c r="K6446" s="2">
        <v>2110</v>
      </c>
      <c r="L6446" s="3"/>
      <c r="M6446" s="3" t="s">
        <v>33</v>
      </c>
      <c r="N6446" s="3" t="s">
        <v>33</v>
      </c>
      <c r="O6446" s="3" t="s">
        <v>31</v>
      </c>
      <c r="P6446" s="3"/>
      <c r="Q6446" s="3"/>
      <c r="R6446" s="3">
        <v>0</v>
      </c>
      <c r="S6446" s="3">
        <v>1</v>
      </c>
      <c r="T6446" s="2">
        <v>12</v>
      </c>
      <c r="U6446" s="3">
        <v>1.1932560503162248</v>
      </c>
      <c r="V6446" s="3">
        <v>10.036912544662872</v>
      </c>
      <c r="W6446" s="3">
        <v>1.6734045129915018</v>
      </c>
      <c r="X6446" s="3">
        <v>3463.6147696436988</v>
      </c>
      <c r="Y6446" s="3">
        <v>10.036912544662872</v>
      </c>
      <c r="Z6446" s="3">
        <v>1.6734030336292385</v>
      </c>
      <c r="AA6446" s="3">
        <v>3463.6147696436988</v>
      </c>
      <c r="AB6446">
        <f t="shared" si="164"/>
        <v>10.036912544662872</v>
      </c>
      <c r="AC6446">
        <f t="shared" si="165"/>
        <v>1.6734030336292385</v>
      </c>
    </row>
    <row r="6447" spans="1:29" x14ac:dyDescent="0.25">
      <c r="A6447" s="2">
        <v>6446</v>
      </c>
      <c r="B6447" s="3" t="s">
        <v>414</v>
      </c>
      <c r="C6447" s="3" t="s">
        <v>110</v>
      </c>
      <c r="D6447" s="3" t="s">
        <v>456</v>
      </c>
      <c r="E6447" s="3" t="s">
        <v>457</v>
      </c>
      <c r="F6447" s="3">
        <v>0.51</v>
      </c>
      <c r="G6447" s="3">
        <v>0.57999999999999996</v>
      </c>
      <c r="H6447" s="3" t="s">
        <v>31</v>
      </c>
      <c r="I6447" s="2">
        <v>2110</v>
      </c>
      <c r="J6447" s="3" t="s">
        <v>32</v>
      </c>
      <c r="K6447" s="2">
        <v>2110</v>
      </c>
      <c r="L6447" s="3"/>
      <c r="M6447" s="3" t="s">
        <v>191</v>
      </c>
      <c r="N6447" s="3" t="s">
        <v>192</v>
      </c>
      <c r="O6447" s="3" t="s">
        <v>31</v>
      </c>
      <c r="P6447" s="3"/>
      <c r="Q6447" s="3"/>
      <c r="R6447" s="3">
        <v>0</v>
      </c>
      <c r="S6447" s="3">
        <v>1</v>
      </c>
      <c r="T6447" s="2">
        <v>12</v>
      </c>
      <c r="U6447" s="3">
        <v>1.6696290766962529</v>
      </c>
      <c r="V6447" s="3">
        <v>12.885794559494496</v>
      </c>
      <c r="W6447" s="3">
        <v>2.0580246521760546</v>
      </c>
      <c r="X6447" s="3">
        <v>4372.4575993144008</v>
      </c>
      <c r="Y6447" s="3">
        <v>12.885794559494496</v>
      </c>
      <c r="Z6447" s="3">
        <v>2.058022832792882</v>
      </c>
      <c r="AA6447" s="3">
        <v>4372.4575993144008</v>
      </c>
      <c r="AB6447">
        <f t="shared" si="164"/>
        <v>12.885794559494496</v>
      </c>
      <c r="AC6447">
        <f t="shared" si="165"/>
        <v>2.058022832792882</v>
      </c>
    </row>
    <row r="6448" spans="1:29" x14ac:dyDescent="0.25">
      <c r="A6448" s="2">
        <v>6447</v>
      </c>
      <c r="B6448" s="3" t="s">
        <v>414</v>
      </c>
      <c r="C6448" s="3" t="s">
        <v>110</v>
      </c>
      <c r="D6448" s="3" t="s">
        <v>456</v>
      </c>
      <c r="E6448" s="3" t="s">
        <v>457</v>
      </c>
      <c r="F6448" s="3">
        <v>0.51</v>
      </c>
      <c r="G6448" s="3">
        <v>0.57999999999999996</v>
      </c>
      <c r="H6448" s="3" t="s">
        <v>31</v>
      </c>
      <c r="I6448" s="2">
        <v>2130</v>
      </c>
      <c r="J6448" s="3" t="s">
        <v>36</v>
      </c>
      <c r="K6448" s="2">
        <v>2130</v>
      </c>
      <c r="L6448" s="3"/>
      <c r="M6448" s="3" t="s">
        <v>33</v>
      </c>
      <c r="N6448" s="3" t="s">
        <v>33</v>
      </c>
      <c r="O6448" s="3" t="s">
        <v>31</v>
      </c>
      <c r="P6448" s="3"/>
      <c r="Q6448" s="3"/>
      <c r="R6448" s="3">
        <v>0</v>
      </c>
      <c r="S6448" s="3">
        <v>1</v>
      </c>
      <c r="T6448" s="2">
        <v>14</v>
      </c>
      <c r="U6448" s="3">
        <v>4.5061199597673598</v>
      </c>
      <c r="V6448" s="3">
        <v>30.800426292428469</v>
      </c>
      <c r="W6448" s="3">
        <v>4.9309692964755634</v>
      </c>
      <c r="X6448" s="3">
        <v>9667.0247319793307</v>
      </c>
      <c r="Y6448" s="3">
        <v>30.800426292428469</v>
      </c>
      <c r="Z6448" s="3">
        <v>4.9309649372845463</v>
      </c>
      <c r="AA6448" s="3">
        <v>9667.0247319793307</v>
      </c>
      <c r="AB6448">
        <f t="shared" si="164"/>
        <v>30.800426292428469</v>
      </c>
      <c r="AC6448">
        <f t="shared" si="165"/>
        <v>4.9309649372845463</v>
      </c>
    </row>
    <row r="6449" spans="1:29" x14ac:dyDescent="0.25">
      <c r="A6449" s="2">
        <v>6448</v>
      </c>
      <c r="B6449" s="3" t="s">
        <v>414</v>
      </c>
      <c r="C6449" s="3" t="s">
        <v>110</v>
      </c>
      <c r="D6449" s="3" t="s">
        <v>456</v>
      </c>
      <c r="E6449" s="3" t="s">
        <v>457</v>
      </c>
      <c r="F6449" s="3">
        <v>0.51</v>
      </c>
      <c r="G6449" s="3">
        <v>0.57999999999999996</v>
      </c>
      <c r="H6449" s="3" t="s">
        <v>31</v>
      </c>
      <c r="I6449" s="2">
        <v>2130</v>
      </c>
      <c r="J6449" s="3" t="s">
        <v>36</v>
      </c>
      <c r="K6449" s="2">
        <v>2130</v>
      </c>
      <c r="L6449" s="3"/>
      <c r="M6449" s="3" t="s">
        <v>191</v>
      </c>
      <c r="N6449" s="3" t="s">
        <v>192</v>
      </c>
      <c r="O6449" s="3" t="s">
        <v>31</v>
      </c>
      <c r="P6449" s="3"/>
      <c r="Q6449" s="3"/>
      <c r="R6449" s="3">
        <v>0</v>
      </c>
      <c r="S6449" s="3">
        <v>1</v>
      </c>
      <c r="T6449" s="2">
        <v>2</v>
      </c>
      <c r="U6449" s="3">
        <v>2.1681108275438702E-3</v>
      </c>
      <c r="V6449" s="3">
        <v>1.5880236985156043E-2</v>
      </c>
      <c r="W6449" s="3">
        <v>2.580995258615524E-3</v>
      </c>
      <c r="X6449" s="3">
        <v>5.0212272700957845</v>
      </c>
      <c r="Y6449" s="3">
        <v>1.5880236985156043E-2</v>
      </c>
      <c r="Z6449" s="3">
        <v>2.5809929769036203E-3</v>
      </c>
      <c r="AA6449" s="3">
        <v>5.0212272700957845</v>
      </c>
      <c r="AB6449">
        <f t="shared" si="164"/>
        <v>1.5880236985156043E-2</v>
      </c>
      <c r="AC6449">
        <f t="shared" si="165"/>
        <v>2.5809929769036203E-3</v>
      </c>
    </row>
    <row r="6450" spans="1:29" x14ac:dyDescent="0.25">
      <c r="A6450" s="2">
        <v>6449</v>
      </c>
      <c r="B6450" s="3" t="s">
        <v>414</v>
      </c>
      <c r="C6450" s="3" t="s">
        <v>110</v>
      </c>
      <c r="D6450" s="3" t="s">
        <v>456</v>
      </c>
      <c r="E6450" s="3" t="s">
        <v>457</v>
      </c>
      <c r="F6450" s="3">
        <v>0.51</v>
      </c>
      <c r="G6450" s="3">
        <v>0.57999999999999996</v>
      </c>
      <c r="H6450" s="3" t="s">
        <v>31</v>
      </c>
      <c r="I6450" s="2">
        <v>2210</v>
      </c>
      <c r="J6450" s="3" t="s">
        <v>37</v>
      </c>
      <c r="K6450" s="2">
        <v>2210</v>
      </c>
      <c r="L6450" s="3"/>
      <c r="M6450" s="3" t="s">
        <v>33</v>
      </c>
      <c r="N6450" s="3" t="s">
        <v>33</v>
      </c>
      <c r="O6450" s="3" t="s">
        <v>31</v>
      </c>
      <c r="P6450" s="3"/>
      <c r="Q6450" s="3"/>
      <c r="R6450" s="3">
        <v>0</v>
      </c>
      <c r="S6450" s="3">
        <v>1</v>
      </c>
      <c r="T6450" s="2">
        <v>6</v>
      </c>
      <c r="U6450" s="3">
        <v>1.1701313750681333</v>
      </c>
      <c r="V6450" s="3">
        <v>7.97361639525203</v>
      </c>
      <c r="W6450" s="3">
        <v>1.0481467432560647</v>
      </c>
      <c r="X6450" s="3">
        <v>3158.9461068089686</v>
      </c>
      <c r="Y6450" s="3">
        <v>7.97361639525203</v>
      </c>
      <c r="Z6450" s="3">
        <v>1.0481458166488198</v>
      </c>
      <c r="AA6450" s="3">
        <v>3158.9461068089686</v>
      </c>
      <c r="AB6450">
        <f t="shared" si="164"/>
        <v>7.97361639525203</v>
      </c>
      <c r="AC6450">
        <f t="shared" si="165"/>
        <v>1.0481458166488198</v>
      </c>
    </row>
    <row r="6451" spans="1:29" x14ac:dyDescent="0.25">
      <c r="A6451" s="2">
        <v>6450</v>
      </c>
      <c r="B6451" s="3" t="s">
        <v>414</v>
      </c>
      <c r="C6451" s="3" t="s">
        <v>110</v>
      </c>
      <c r="D6451" s="3" t="s">
        <v>456</v>
      </c>
      <c r="E6451" s="3" t="s">
        <v>457</v>
      </c>
      <c r="F6451" s="3">
        <v>0.51</v>
      </c>
      <c r="G6451" s="3">
        <v>0.57999999999999996</v>
      </c>
      <c r="H6451" s="3" t="s">
        <v>31</v>
      </c>
      <c r="I6451" s="2">
        <v>2430</v>
      </c>
      <c r="J6451" s="3" t="s">
        <v>231</v>
      </c>
      <c r="K6451" s="2">
        <v>2430</v>
      </c>
      <c r="L6451" s="3"/>
      <c r="M6451" s="3" t="s">
        <v>33</v>
      </c>
      <c r="N6451" s="3" t="s">
        <v>33</v>
      </c>
      <c r="O6451" s="3" t="s">
        <v>31</v>
      </c>
      <c r="P6451" s="3"/>
      <c r="Q6451" s="3"/>
      <c r="R6451" s="3">
        <v>0</v>
      </c>
      <c r="S6451" s="3">
        <v>1</v>
      </c>
      <c r="T6451" s="2">
        <v>8</v>
      </c>
      <c r="U6451" s="3">
        <v>1.7247499746232231</v>
      </c>
      <c r="V6451" s="3">
        <v>13.27343911625476</v>
      </c>
      <c r="W6451" s="3">
        <v>1.9983248766385557</v>
      </c>
      <c r="X6451" s="3">
        <v>5146.5199039534</v>
      </c>
      <c r="Y6451" s="3">
        <v>13.27343911625476</v>
      </c>
      <c r="Z6451" s="3">
        <v>1.9983231100325762</v>
      </c>
      <c r="AA6451" s="3">
        <v>5146.5199039534</v>
      </c>
      <c r="AB6451">
        <f t="shared" si="164"/>
        <v>13.27343911625476</v>
      </c>
      <c r="AC6451">
        <f t="shared" si="165"/>
        <v>1.9983231100325762</v>
      </c>
    </row>
    <row r="6452" spans="1:29" x14ac:dyDescent="0.25">
      <c r="A6452" s="2">
        <v>6451</v>
      </c>
      <c r="B6452" s="3" t="s">
        <v>414</v>
      </c>
      <c r="C6452" s="3" t="s">
        <v>110</v>
      </c>
      <c r="D6452" s="3" t="s">
        <v>456</v>
      </c>
      <c r="E6452" s="3" t="s">
        <v>457</v>
      </c>
      <c r="F6452" s="3">
        <v>0.51</v>
      </c>
      <c r="G6452" s="3">
        <v>0.57999999999999996</v>
      </c>
      <c r="H6452" s="3" t="s">
        <v>31</v>
      </c>
      <c r="I6452" s="2">
        <v>3300</v>
      </c>
      <c r="J6452" s="3" t="s">
        <v>39</v>
      </c>
      <c r="K6452" s="2">
        <v>3300</v>
      </c>
      <c r="L6452" s="3"/>
      <c r="M6452" s="3" t="s">
        <v>191</v>
      </c>
      <c r="N6452" s="3" t="s">
        <v>192</v>
      </c>
      <c r="O6452" s="3" t="s">
        <v>31</v>
      </c>
      <c r="P6452" s="3"/>
      <c r="Q6452" s="3"/>
      <c r="R6452" s="3">
        <v>0</v>
      </c>
      <c r="S6452" s="3">
        <v>1</v>
      </c>
      <c r="T6452" s="2">
        <v>7</v>
      </c>
      <c r="U6452" s="3">
        <v>0.92796516051132083</v>
      </c>
      <c r="V6452" s="3">
        <v>3.2854244284893332</v>
      </c>
      <c r="W6452" s="3">
        <v>0.36072829788694744</v>
      </c>
      <c r="X6452" s="3">
        <v>1839.9225411537782</v>
      </c>
      <c r="Y6452" s="3">
        <v>3.2854244284893332</v>
      </c>
      <c r="Z6452" s="3">
        <v>0.36072797898746567</v>
      </c>
      <c r="AA6452" s="3">
        <v>1839.9225411537782</v>
      </c>
      <c r="AB6452">
        <f t="shared" si="164"/>
        <v>3.2854244284893332</v>
      </c>
      <c r="AC6452">
        <f t="shared" si="165"/>
        <v>0.36072797898746567</v>
      </c>
    </row>
    <row r="6453" spans="1:29" x14ac:dyDescent="0.25">
      <c r="A6453" s="2">
        <v>6452</v>
      </c>
      <c r="B6453" s="3" t="s">
        <v>414</v>
      </c>
      <c r="C6453" s="3" t="s">
        <v>110</v>
      </c>
      <c r="D6453" s="3" t="s">
        <v>456</v>
      </c>
      <c r="E6453" s="3" t="s">
        <v>457</v>
      </c>
      <c r="F6453" s="3">
        <v>0.51</v>
      </c>
      <c r="G6453" s="3">
        <v>0.57999999999999996</v>
      </c>
      <c r="H6453" s="3" t="s">
        <v>33</v>
      </c>
      <c r="I6453" s="2">
        <v>1100</v>
      </c>
      <c r="J6453" s="3" t="s">
        <v>42</v>
      </c>
      <c r="K6453" s="2">
        <v>1100</v>
      </c>
      <c r="L6453" s="3"/>
      <c r="M6453" s="3" t="s">
        <v>33</v>
      </c>
      <c r="N6453" s="3" t="s">
        <v>33</v>
      </c>
      <c r="O6453" s="3"/>
      <c r="P6453" s="3"/>
      <c r="Q6453" s="3"/>
      <c r="R6453" s="3">
        <v>0</v>
      </c>
      <c r="S6453" s="3">
        <v>1</v>
      </c>
      <c r="T6453" s="2">
        <v>227</v>
      </c>
      <c r="U6453" s="3">
        <v>34.460678479915423</v>
      </c>
      <c r="V6453" s="3">
        <v>282.11811743827252</v>
      </c>
      <c r="W6453" s="3">
        <v>40.058867958525504</v>
      </c>
      <c r="X6453" s="3">
        <v>124095.60712462739</v>
      </c>
      <c r="Y6453" s="3">
        <v>282.11811743827252</v>
      </c>
      <c r="Z6453" s="3">
        <v>40.058832544746373</v>
      </c>
      <c r="AA6453" s="3">
        <v>124095.60712462739</v>
      </c>
      <c r="AB6453">
        <f t="shared" si="164"/>
        <v>282.11811743827252</v>
      </c>
      <c r="AC6453">
        <f t="shared" si="165"/>
        <v>40.058832544746373</v>
      </c>
    </row>
    <row r="6454" spans="1:29" x14ac:dyDescent="0.25">
      <c r="A6454" s="2">
        <v>6453</v>
      </c>
      <c r="B6454" s="3" t="s">
        <v>414</v>
      </c>
      <c r="C6454" s="3" t="s">
        <v>110</v>
      </c>
      <c r="D6454" s="3" t="s">
        <v>456</v>
      </c>
      <c r="E6454" s="3" t="s">
        <v>457</v>
      </c>
      <c r="F6454" s="3">
        <v>0.51</v>
      </c>
      <c r="G6454" s="3">
        <v>0.57999999999999996</v>
      </c>
      <c r="H6454" s="3" t="s">
        <v>33</v>
      </c>
      <c r="I6454" s="2">
        <v>1180</v>
      </c>
      <c r="J6454" s="3" t="s">
        <v>43</v>
      </c>
      <c r="K6454" s="2">
        <v>1180</v>
      </c>
      <c r="L6454" s="3"/>
      <c r="M6454" s="3" t="s">
        <v>33</v>
      </c>
      <c r="N6454" s="3" t="s">
        <v>33</v>
      </c>
      <c r="O6454" s="3"/>
      <c r="P6454" s="3"/>
      <c r="Q6454" s="3"/>
      <c r="R6454" s="3">
        <v>0</v>
      </c>
      <c r="S6454" s="3">
        <v>1</v>
      </c>
      <c r="T6454" s="2">
        <v>23</v>
      </c>
      <c r="U6454" s="3">
        <v>2.3148996129096684</v>
      </c>
      <c r="V6454" s="3">
        <v>18.331430688444975</v>
      </c>
      <c r="W6454" s="3">
        <v>2.5485584084187125</v>
      </c>
      <c r="X6454" s="3">
        <v>7755.4169853655285</v>
      </c>
      <c r="Y6454" s="3">
        <v>18.331430688444975</v>
      </c>
      <c r="Z6454" s="3">
        <v>2.5485561553823897</v>
      </c>
      <c r="AA6454" s="3">
        <v>7755.4169853655285</v>
      </c>
      <c r="AB6454">
        <f t="shared" si="164"/>
        <v>18.331430688444975</v>
      </c>
      <c r="AC6454">
        <f t="shared" si="165"/>
        <v>2.5485561553823897</v>
      </c>
    </row>
    <row r="6455" spans="1:29" x14ac:dyDescent="0.25">
      <c r="A6455" s="2">
        <v>6454</v>
      </c>
      <c r="B6455" s="3" t="s">
        <v>414</v>
      </c>
      <c r="C6455" s="3" t="s">
        <v>110</v>
      </c>
      <c r="D6455" s="3" t="s">
        <v>456</v>
      </c>
      <c r="E6455" s="3" t="s">
        <v>457</v>
      </c>
      <c r="F6455" s="3">
        <v>0.51</v>
      </c>
      <c r="G6455" s="3">
        <v>0.57999999999999996</v>
      </c>
      <c r="H6455" s="3" t="s">
        <v>33</v>
      </c>
      <c r="I6455" s="2">
        <v>1200</v>
      </c>
      <c r="J6455" s="3" t="s">
        <v>45</v>
      </c>
      <c r="K6455" s="2">
        <v>1200</v>
      </c>
      <c r="L6455" s="3"/>
      <c r="M6455" s="3" t="s">
        <v>33</v>
      </c>
      <c r="N6455" s="3" t="s">
        <v>33</v>
      </c>
      <c r="O6455" s="3"/>
      <c r="P6455" s="3"/>
      <c r="Q6455" s="3"/>
      <c r="R6455" s="3">
        <v>0</v>
      </c>
      <c r="S6455" s="3">
        <v>1</v>
      </c>
      <c r="T6455" s="2">
        <v>602</v>
      </c>
      <c r="U6455" s="3">
        <v>77.936425247831835</v>
      </c>
      <c r="V6455" s="3">
        <v>655.01533456703976</v>
      </c>
      <c r="W6455" s="3">
        <v>96.642300277470142</v>
      </c>
      <c r="X6455" s="3">
        <v>276172.97274482349</v>
      </c>
      <c r="Y6455" s="3">
        <v>655.01533456703976</v>
      </c>
      <c r="Z6455" s="3">
        <v>96.642214841479529</v>
      </c>
      <c r="AA6455" s="3">
        <v>276172.97274482349</v>
      </c>
      <c r="AB6455">
        <f t="shared" si="164"/>
        <v>655.01533456703976</v>
      </c>
      <c r="AC6455">
        <f t="shared" si="165"/>
        <v>96.642214841479529</v>
      </c>
    </row>
    <row r="6456" spans="1:29" x14ac:dyDescent="0.25">
      <c r="A6456" s="2">
        <v>6455</v>
      </c>
      <c r="B6456" s="3" t="s">
        <v>414</v>
      </c>
      <c r="C6456" s="3" t="s">
        <v>110</v>
      </c>
      <c r="D6456" s="3" t="s">
        <v>456</v>
      </c>
      <c r="E6456" s="3" t="s">
        <v>457</v>
      </c>
      <c r="F6456" s="3">
        <v>0.51</v>
      </c>
      <c r="G6456" s="3">
        <v>0.57999999999999996</v>
      </c>
      <c r="H6456" s="3" t="s">
        <v>33</v>
      </c>
      <c r="I6456" s="2">
        <v>1210</v>
      </c>
      <c r="J6456" s="3" t="s">
        <v>46</v>
      </c>
      <c r="K6456" s="2">
        <v>1210</v>
      </c>
      <c r="L6456" s="3"/>
      <c r="M6456" s="3" t="s">
        <v>33</v>
      </c>
      <c r="N6456" s="3" t="s">
        <v>33</v>
      </c>
      <c r="O6456" s="3"/>
      <c r="P6456" s="3"/>
      <c r="Q6456" s="3"/>
      <c r="R6456" s="3">
        <v>0</v>
      </c>
      <c r="S6456" s="3">
        <v>1</v>
      </c>
      <c r="T6456" s="2">
        <v>3140</v>
      </c>
      <c r="U6456" s="3">
        <v>501.29892192453519</v>
      </c>
      <c r="V6456" s="3">
        <v>4361.6475316183269</v>
      </c>
      <c r="W6456" s="3">
        <v>640.47185301660716</v>
      </c>
      <c r="X6456" s="3">
        <v>1792281.4780416358</v>
      </c>
      <c r="Y6456" s="3">
        <v>4361.6475316183269</v>
      </c>
      <c r="Z6456" s="3">
        <v>640.47128681167226</v>
      </c>
      <c r="AA6456" s="3">
        <v>1792281.4780416358</v>
      </c>
      <c r="AB6456">
        <f t="shared" si="164"/>
        <v>4361.6475316183269</v>
      </c>
      <c r="AC6456">
        <f t="shared" si="165"/>
        <v>640.47128681167226</v>
      </c>
    </row>
    <row r="6457" spans="1:29" x14ac:dyDescent="0.25">
      <c r="A6457" s="2">
        <v>6456</v>
      </c>
      <c r="B6457" s="3" t="s">
        <v>414</v>
      </c>
      <c r="C6457" s="3" t="s">
        <v>110</v>
      </c>
      <c r="D6457" s="3" t="s">
        <v>456</v>
      </c>
      <c r="E6457" s="3" t="s">
        <v>457</v>
      </c>
      <c r="F6457" s="3">
        <v>0.51</v>
      </c>
      <c r="G6457" s="3">
        <v>0.57999999999999996</v>
      </c>
      <c r="H6457" s="3" t="s">
        <v>33</v>
      </c>
      <c r="I6457" s="2">
        <v>1300</v>
      </c>
      <c r="J6457" s="3" t="s">
        <v>114</v>
      </c>
      <c r="K6457" s="2">
        <v>1300</v>
      </c>
      <c r="L6457" s="3"/>
      <c r="M6457" s="3" t="s">
        <v>33</v>
      </c>
      <c r="N6457" s="3" t="s">
        <v>33</v>
      </c>
      <c r="O6457" s="3"/>
      <c r="P6457" s="3"/>
      <c r="Q6457" s="3"/>
      <c r="R6457" s="3">
        <v>0</v>
      </c>
      <c r="S6457" s="3">
        <v>1</v>
      </c>
      <c r="T6457" s="2">
        <v>91</v>
      </c>
      <c r="U6457" s="3">
        <v>5.8025672073722978</v>
      </c>
      <c r="V6457" s="3">
        <v>56.49892286385596</v>
      </c>
      <c r="W6457" s="3">
        <v>9.6577600178330734</v>
      </c>
      <c r="X6457" s="3">
        <v>21031.366256620146</v>
      </c>
      <c r="Y6457" s="3">
        <v>56.49892286385596</v>
      </c>
      <c r="Z6457" s="3">
        <v>9.6577514799537649</v>
      </c>
      <c r="AA6457" s="3">
        <v>21031.366256620146</v>
      </c>
      <c r="AB6457">
        <f t="shared" si="164"/>
        <v>56.49892286385596</v>
      </c>
      <c r="AC6457">
        <f t="shared" si="165"/>
        <v>9.6577514799537649</v>
      </c>
    </row>
    <row r="6458" spans="1:29" x14ac:dyDescent="0.25">
      <c r="A6458" s="2">
        <v>6457</v>
      </c>
      <c r="B6458" s="3" t="s">
        <v>414</v>
      </c>
      <c r="C6458" s="3" t="s">
        <v>110</v>
      </c>
      <c r="D6458" s="3" t="s">
        <v>456</v>
      </c>
      <c r="E6458" s="3" t="s">
        <v>457</v>
      </c>
      <c r="F6458" s="3">
        <v>0.51</v>
      </c>
      <c r="G6458" s="3">
        <v>0.57999999999999996</v>
      </c>
      <c r="H6458" s="3" t="s">
        <v>33</v>
      </c>
      <c r="I6458" s="2">
        <v>1310</v>
      </c>
      <c r="J6458" s="3" t="s">
        <v>46</v>
      </c>
      <c r="K6458" s="2">
        <v>1310</v>
      </c>
      <c r="L6458" s="3"/>
      <c r="M6458" s="3" t="s">
        <v>33</v>
      </c>
      <c r="N6458" s="3" t="s">
        <v>33</v>
      </c>
      <c r="O6458" s="3"/>
      <c r="P6458" s="3"/>
      <c r="Q6458" s="3"/>
      <c r="R6458" s="3">
        <v>0</v>
      </c>
      <c r="S6458" s="3">
        <v>1</v>
      </c>
      <c r="T6458" s="2">
        <v>4</v>
      </c>
      <c r="U6458" s="3">
        <v>0.23789113169340137</v>
      </c>
      <c r="V6458" s="3">
        <v>2.3748704285174447</v>
      </c>
      <c r="W6458" s="3">
        <v>0.38134742406759708</v>
      </c>
      <c r="X6458" s="3">
        <v>885.23464358189131</v>
      </c>
      <c r="Y6458" s="3">
        <v>2.3748704285174447</v>
      </c>
      <c r="Z6458" s="3">
        <v>0.38134708693991148</v>
      </c>
      <c r="AA6458" s="3">
        <v>885.23464358189131</v>
      </c>
      <c r="AB6458">
        <f t="shared" si="164"/>
        <v>2.3748704285174447</v>
      </c>
      <c r="AC6458">
        <f t="shared" si="165"/>
        <v>0.38134708693991148</v>
      </c>
    </row>
    <row r="6459" spans="1:29" x14ac:dyDescent="0.25">
      <c r="A6459" s="2">
        <v>6458</v>
      </c>
      <c r="B6459" s="3" t="s">
        <v>414</v>
      </c>
      <c r="C6459" s="3" t="s">
        <v>110</v>
      </c>
      <c r="D6459" s="3" t="s">
        <v>456</v>
      </c>
      <c r="E6459" s="3" t="s">
        <v>457</v>
      </c>
      <c r="F6459" s="3">
        <v>0.51</v>
      </c>
      <c r="G6459" s="3">
        <v>0.57999999999999996</v>
      </c>
      <c r="H6459" s="3" t="s">
        <v>33</v>
      </c>
      <c r="I6459" s="2">
        <v>1320</v>
      </c>
      <c r="J6459" s="3" t="s">
        <v>115</v>
      </c>
      <c r="K6459" s="2">
        <v>1320</v>
      </c>
      <c r="L6459" s="3"/>
      <c r="M6459" s="3" t="s">
        <v>33</v>
      </c>
      <c r="N6459" s="3" t="s">
        <v>33</v>
      </c>
      <c r="O6459" s="3"/>
      <c r="P6459" s="3"/>
      <c r="Q6459" s="3"/>
      <c r="R6459" s="3">
        <v>0</v>
      </c>
      <c r="S6459" s="3">
        <v>1</v>
      </c>
      <c r="T6459" s="2">
        <v>196</v>
      </c>
      <c r="U6459" s="3">
        <v>31.85482991486418</v>
      </c>
      <c r="V6459" s="3">
        <v>320.70203712346336</v>
      </c>
      <c r="W6459" s="3">
        <v>58.695822721498565</v>
      </c>
      <c r="X6459" s="3">
        <v>115479.89620211262</v>
      </c>
      <c r="Y6459" s="3">
        <v>320.70203712346336</v>
      </c>
      <c r="Z6459" s="3">
        <v>58.695770831842019</v>
      </c>
      <c r="AA6459" s="3">
        <v>115479.89620211262</v>
      </c>
      <c r="AB6459">
        <f t="shared" si="164"/>
        <v>320.70203712346336</v>
      </c>
      <c r="AC6459">
        <f t="shared" si="165"/>
        <v>58.695770831842019</v>
      </c>
    </row>
    <row r="6460" spans="1:29" x14ac:dyDescent="0.25">
      <c r="A6460" s="2">
        <v>6459</v>
      </c>
      <c r="B6460" s="3" t="s">
        <v>414</v>
      </c>
      <c r="C6460" s="3" t="s">
        <v>110</v>
      </c>
      <c r="D6460" s="3" t="s">
        <v>456</v>
      </c>
      <c r="E6460" s="3" t="s">
        <v>457</v>
      </c>
      <c r="F6460" s="3">
        <v>0.51</v>
      </c>
      <c r="G6460" s="3">
        <v>0.57999999999999996</v>
      </c>
      <c r="H6460" s="3" t="s">
        <v>33</v>
      </c>
      <c r="I6460" s="2">
        <v>1330</v>
      </c>
      <c r="J6460" s="3" t="s">
        <v>47</v>
      </c>
      <c r="K6460" s="2">
        <v>1330</v>
      </c>
      <c r="L6460" s="3"/>
      <c r="M6460" s="3" t="s">
        <v>33</v>
      </c>
      <c r="N6460" s="3" t="s">
        <v>33</v>
      </c>
      <c r="O6460" s="3"/>
      <c r="P6460" s="3"/>
      <c r="Q6460" s="3"/>
      <c r="R6460" s="3">
        <v>0</v>
      </c>
      <c r="S6460" s="3">
        <v>1</v>
      </c>
      <c r="T6460" s="2">
        <v>66</v>
      </c>
      <c r="U6460" s="3">
        <v>7.5903459784601566</v>
      </c>
      <c r="V6460" s="3">
        <v>77.692055003805592</v>
      </c>
      <c r="W6460" s="3">
        <v>13.81373962446515</v>
      </c>
      <c r="X6460" s="3">
        <v>28110.464026460962</v>
      </c>
      <c r="Y6460" s="3">
        <v>77.692055003805592</v>
      </c>
      <c r="Z6460" s="3">
        <v>13.813727412519391</v>
      </c>
      <c r="AA6460" s="3">
        <v>28110.464026460962</v>
      </c>
      <c r="AB6460">
        <f t="shared" si="164"/>
        <v>77.692055003805592</v>
      </c>
      <c r="AC6460">
        <f t="shared" si="165"/>
        <v>13.813727412519391</v>
      </c>
    </row>
    <row r="6461" spans="1:29" x14ac:dyDescent="0.25">
      <c r="A6461" s="2">
        <v>6460</v>
      </c>
      <c r="B6461" s="3" t="s">
        <v>414</v>
      </c>
      <c r="C6461" s="3" t="s">
        <v>110</v>
      </c>
      <c r="D6461" s="3" t="s">
        <v>456</v>
      </c>
      <c r="E6461" s="3" t="s">
        <v>457</v>
      </c>
      <c r="F6461" s="3">
        <v>0.51</v>
      </c>
      <c r="G6461" s="3">
        <v>0.57999999999999996</v>
      </c>
      <c r="H6461" s="3" t="s">
        <v>33</v>
      </c>
      <c r="I6461" s="2">
        <v>1350</v>
      </c>
      <c r="J6461" s="3" t="s">
        <v>146</v>
      </c>
      <c r="K6461" s="2">
        <v>1350</v>
      </c>
      <c r="L6461" s="3"/>
      <c r="M6461" s="3" t="s">
        <v>33</v>
      </c>
      <c r="N6461" s="3" t="s">
        <v>33</v>
      </c>
      <c r="O6461" s="3"/>
      <c r="P6461" s="3"/>
      <c r="Q6461" s="3"/>
      <c r="R6461" s="3">
        <v>0</v>
      </c>
      <c r="S6461" s="3">
        <v>1</v>
      </c>
      <c r="T6461" s="2">
        <v>4</v>
      </c>
      <c r="U6461" s="3">
        <v>0.7803155051924433</v>
      </c>
      <c r="V6461" s="3">
        <v>8.0744275766752214</v>
      </c>
      <c r="W6461" s="3">
        <v>1.3626695417650185</v>
      </c>
      <c r="X6461" s="3">
        <v>2926.0737934159292</v>
      </c>
      <c r="Y6461" s="3">
        <v>8.0744275766752214</v>
      </c>
      <c r="Z6461" s="3">
        <v>1.3626683371059591</v>
      </c>
      <c r="AA6461" s="3">
        <v>2926.0737934159292</v>
      </c>
      <c r="AB6461">
        <f t="shared" si="164"/>
        <v>8.0744275766752214</v>
      </c>
      <c r="AC6461">
        <f t="shared" si="165"/>
        <v>1.3626683371059591</v>
      </c>
    </row>
    <row r="6462" spans="1:29" x14ac:dyDescent="0.25">
      <c r="A6462" s="2">
        <v>6461</v>
      </c>
      <c r="B6462" s="3" t="s">
        <v>414</v>
      </c>
      <c r="C6462" s="3" t="s">
        <v>110</v>
      </c>
      <c r="D6462" s="3" t="s">
        <v>456</v>
      </c>
      <c r="E6462" s="3" t="s">
        <v>457</v>
      </c>
      <c r="F6462" s="3">
        <v>0.51</v>
      </c>
      <c r="G6462" s="3">
        <v>0.57999999999999996</v>
      </c>
      <c r="H6462" s="3" t="s">
        <v>33</v>
      </c>
      <c r="I6462" s="2">
        <v>1390</v>
      </c>
      <c r="J6462" s="3" t="s">
        <v>134</v>
      </c>
      <c r="K6462" s="2">
        <v>1390</v>
      </c>
      <c r="L6462" s="3"/>
      <c r="M6462" s="3" t="s">
        <v>33</v>
      </c>
      <c r="N6462" s="3" t="s">
        <v>33</v>
      </c>
      <c r="O6462" s="3"/>
      <c r="P6462" s="3"/>
      <c r="Q6462" s="3"/>
      <c r="R6462" s="3">
        <v>0</v>
      </c>
      <c r="S6462" s="3">
        <v>1</v>
      </c>
      <c r="T6462" s="2">
        <v>12</v>
      </c>
      <c r="U6462" s="3">
        <v>4.5307450800974321E-2</v>
      </c>
      <c r="V6462" s="3">
        <v>0.38450264194715467</v>
      </c>
      <c r="W6462" s="3">
        <v>6.472025584165203E-2</v>
      </c>
      <c r="X6462" s="3">
        <v>169.15285511228745</v>
      </c>
      <c r="Y6462" s="3">
        <v>0.38450264194715467</v>
      </c>
      <c r="Z6462" s="3">
        <v>6.4720198626134928E-2</v>
      </c>
      <c r="AA6462" s="3">
        <v>169.15285511228745</v>
      </c>
      <c r="AB6462">
        <f t="shared" si="164"/>
        <v>0.38450264194715467</v>
      </c>
      <c r="AC6462">
        <f t="shared" si="165"/>
        <v>6.4720198626134928E-2</v>
      </c>
    </row>
    <row r="6463" spans="1:29" x14ac:dyDescent="0.25">
      <c r="A6463" s="2">
        <v>6462</v>
      </c>
      <c r="B6463" s="3" t="s">
        <v>414</v>
      </c>
      <c r="C6463" s="3" t="s">
        <v>110</v>
      </c>
      <c r="D6463" s="3" t="s">
        <v>456</v>
      </c>
      <c r="E6463" s="3" t="s">
        <v>457</v>
      </c>
      <c r="F6463" s="3">
        <v>0.51</v>
      </c>
      <c r="G6463" s="3">
        <v>0.57999999999999996</v>
      </c>
      <c r="H6463" s="3" t="s">
        <v>33</v>
      </c>
      <c r="I6463" s="2">
        <v>1400</v>
      </c>
      <c r="J6463" s="3" t="s">
        <v>48</v>
      </c>
      <c r="K6463" s="2">
        <v>1400</v>
      </c>
      <c r="L6463" s="3"/>
      <c r="M6463" s="3" t="s">
        <v>33</v>
      </c>
      <c r="N6463" s="3" t="s">
        <v>33</v>
      </c>
      <c r="O6463" s="3"/>
      <c r="P6463" s="3"/>
      <c r="Q6463" s="3"/>
      <c r="R6463" s="3">
        <v>0</v>
      </c>
      <c r="S6463" s="3">
        <v>1</v>
      </c>
      <c r="T6463" s="2">
        <v>160</v>
      </c>
      <c r="U6463" s="3">
        <v>23.094542080773017</v>
      </c>
      <c r="V6463" s="3">
        <v>243.01188550655985</v>
      </c>
      <c r="W6463" s="3">
        <v>32.642461093556392</v>
      </c>
      <c r="X6463" s="3">
        <v>85111.482161970285</v>
      </c>
      <c r="Y6463" s="3">
        <v>243.01188550655985</v>
      </c>
      <c r="Z6463" s="3">
        <v>32.642432236203064</v>
      </c>
      <c r="AA6463" s="3">
        <v>85111.482161970285</v>
      </c>
      <c r="AB6463">
        <f t="shared" si="164"/>
        <v>243.01188550655985</v>
      </c>
      <c r="AC6463">
        <f t="shared" si="165"/>
        <v>32.642432236203064</v>
      </c>
    </row>
    <row r="6464" spans="1:29" x14ac:dyDescent="0.25">
      <c r="A6464" s="2">
        <v>6463</v>
      </c>
      <c r="B6464" s="3" t="s">
        <v>414</v>
      </c>
      <c r="C6464" s="3" t="s">
        <v>110</v>
      </c>
      <c r="D6464" s="3" t="s">
        <v>456</v>
      </c>
      <c r="E6464" s="3" t="s">
        <v>457</v>
      </c>
      <c r="F6464" s="3">
        <v>0.51</v>
      </c>
      <c r="G6464" s="3">
        <v>0.57999999999999996</v>
      </c>
      <c r="H6464" s="3" t="s">
        <v>33</v>
      </c>
      <c r="I6464" s="2">
        <v>1410</v>
      </c>
      <c r="J6464" s="3" t="s">
        <v>116</v>
      </c>
      <c r="K6464" s="2">
        <v>1410</v>
      </c>
      <c r="L6464" s="3"/>
      <c r="M6464" s="3" t="s">
        <v>33</v>
      </c>
      <c r="N6464" s="3" t="s">
        <v>33</v>
      </c>
      <c r="O6464" s="3"/>
      <c r="P6464" s="3"/>
      <c r="Q6464" s="3"/>
      <c r="R6464" s="3">
        <v>0</v>
      </c>
      <c r="S6464" s="3">
        <v>1</v>
      </c>
      <c r="T6464" s="2">
        <v>145</v>
      </c>
      <c r="U6464" s="3">
        <v>23.699314599561653</v>
      </c>
      <c r="V6464" s="3">
        <v>237.16991332662604</v>
      </c>
      <c r="W6464" s="3">
        <v>32.009816748890195</v>
      </c>
      <c r="X6464" s="3">
        <v>88360.968378894308</v>
      </c>
      <c r="Y6464" s="3">
        <v>237.16991332662604</v>
      </c>
      <c r="Z6464" s="3">
        <v>32.009788450821951</v>
      </c>
      <c r="AA6464" s="3">
        <v>88360.968378894308</v>
      </c>
      <c r="AB6464">
        <f t="shared" si="164"/>
        <v>237.16991332662604</v>
      </c>
      <c r="AC6464">
        <f t="shared" si="165"/>
        <v>32.009788450821951</v>
      </c>
    </row>
    <row r="6465" spans="1:29" x14ac:dyDescent="0.25">
      <c r="A6465" s="2">
        <v>6464</v>
      </c>
      <c r="B6465" s="3" t="s">
        <v>414</v>
      </c>
      <c r="C6465" s="3" t="s">
        <v>110</v>
      </c>
      <c r="D6465" s="3" t="s">
        <v>456</v>
      </c>
      <c r="E6465" s="3" t="s">
        <v>457</v>
      </c>
      <c r="F6465" s="3">
        <v>0.51</v>
      </c>
      <c r="G6465" s="3">
        <v>0.57999999999999996</v>
      </c>
      <c r="H6465" s="3" t="s">
        <v>33</v>
      </c>
      <c r="I6465" s="2">
        <v>1420</v>
      </c>
      <c r="J6465" s="3" t="s">
        <v>117</v>
      </c>
      <c r="K6465" s="2">
        <v>1420</v>
      </c>
      <c r="L6465" s="3"/>
      <c r="M6465" s="3" t="s">
        <v>33</v>
      </c>
      <c r="N6465" s="3" t="s">
        <v>33</v>
      </c>
      <c r="O6465" s="3"/>
      <c r="P6465" s="3"/>
      <c r="Q6465" s="3"/>
      <c r="R6465" s="3">
        <v>0</v>
      </c>
      <c r="S6465" s="3">
        <v>1</v>
      </c>
      <c r="T6465" s="2">
        <v>191</v>
      </c>
      <c r="U6465" s="3">
        <v>41.124579493068445</v>
      </c>
      <c r="V6465" s="3">
        <v>410.30250590876886</v>
      </c>
      <c r="W6465" s="3">
        <v>55.452422733238329</v>
      </c>
      <c r="X6465" s="3">
        <v>154221.24611705894</v>
      </c>
      <c r="Y6465" s="3">
        <v>410.30250590876886</v>
      </c>
      <c r="Z6465" s="3">
        <v>55.452373710888274</v>
      </c>
      <c r="AA6465" s="3">
        <v>154221.24611705894</v>
      </c>
      <c r="AB6465">
        <f t="shared" si="164"/>
        <v>410.30250590876886</v>
      </c>
      <c r="AC6465">
        <f t="shared" si="165"/>
        <v>55.452373710888274</v>
      </c>
    </row>
    <row r="6466" spans="1:29" x14ac:dyDescent="0.25">
      <c r="A6466" s="2">
        <v>6465</v>
      </c>
      <c r="B6466" s="3" t="s">
        <v>414</v>
      </c>
      <c r="C6466" s="3" t="s">
        <v>110</v>
      </c>
      <c r="D6466" s="3" t="s">
        <v>456</v>
      </c>
      <c r="E6466" s="3" t="s">
        <v>457</v>
      </c>
      <c r="F6466" s="3">
        <v>0.51</v>
      </c>
      <c r="G6466" s="3">
        <v>0.57999999999999996</v>
      </c>
      <c r="H6466" s="3" t="s">
        <v>33</v>
      </c>
      <c r="I6466" s="2">
        <v>1430</v>
      </c>
      <c r="J6466" s="3" t="s">
        <v>118</v>
      </c>
      <c r="K6466" s="2">
        <v>1430</v>
      </c>
      <c r="L6466" s="3"/>
      <c r="M6466" s="3" t="s">
        <v>33</v>
      </c>
      <c r="N6466" s="3" t="s">
        <v>33</v>
      </c>
      <c r="O6466" s="3"/>
      <c r="P6466" s="3"/>
      <c r="Q6466" s="3"/>
      <c r="R6466" s="3">
        <v>0</v>
      </c>
      <c r="S6466" s="3">
        <v>1</v>
      </c>
      <c r="T6466" s="2">
        <v>36</v>
      </c>
      <c r="U6466" s="3">
        <v>4.7508713439938806</v>
      </c>
      <c r="V6466" s="3">
        <v>52.846518165669487</v>
      </c>
      <c r="W6466" s="3">
        <v>7.0808393621138714</v>
      </c>
      <c r="X6466" s="3">
        <v>17850.844224372689</v>
      </c>
      <c r="Y6466" s="3">
        <v>52.846518165669487</v>
      </c>
      <c r="Z6466" s="3">
        <v>7.0808331023443429</v>
      </c>
      <c r="AA6466" s="3">
        <v>17850.844224372689</v>
      </c>
      <c r="AB6466">
        <f t="shared" si="164"/>
        <v>52.846518165669487</v>
      </c>
      <c r="AC6466">
        <f t="shared" si="165"/>
        <v>7.0808331023443429</v>
      </c>
    </row>
    <row r="6467" spans="1:29" x14ac:dyDescent="0.25">
      <c r="A6467" s="2">
        <v>6466</v>
      </c>
      <c r="B6467" s="3" t="s">
        <v>414</v>
      </c>
      <c r="C6467" s="3" t="s">
        <v>110</v>
      </c>
      <c r="D6467" s="3" t="s">
        <v>456</v>
      </c>
      <c r="E6467" s="3" t="s">
        <v>457</v>
      </c>
      <c r="F6467" s="3">
        <v>0.51</v>
      </c>
      <c r="G6467" s="3">
        <v>0.57999999999999996</v>
      </c>
      <c r="H6467" s="3" t="s">
        <v>33</v>
      </c>
      <c r="I6467" s="2">
        <v>1440</v>
      </c>
      <c r="J6467" s="3" t="s">
        <v>135</v>
      </c>
      <c r="K6467" s="2">
        <v>1440</v>
      </c>
      <c r="L6467" s="3"/>
      <c r="M6467" s="3" t="s">
        <v>33</v>
      </c>
      <c r="N6467" s="3" t="s">
        <v>33</v>
      </c>
      <c r="O6467" s="3"/>
      <c r="P6467" s="3"/>
      <c r="Q6467" s="3"/>
      <c r="R6467" s="3">
        <v>0</v>
      </c>
      <c r="S6467" s="3">
        <v>1</v>
      </c>
      <c r="T6467" s="2">
        <v>6</v>
      </c>
      <c r="U6467" s="3">
        <v>0.92785406845300733</v>
      </c>
      <c r="V6467" s="3">
        <v>10.280587837200235</v>
      </c>
      <c r="W6467" s="3">
        <v>1.4407820038398607</v>
      </c>
      <c r="X6467" s="3">
        <v>3518.1556329004065</v>
      </c>
      <c r="Y6467" s="3">
        <v>10.280587837200235</v>
      </c>
      <c r="Z6467" s="3">
        <v>1.4407807301259929</v>
      </c>
      <c r="AA6467" s="3">
        <v>3518.1556329004065</v>
      </c>
      <c r="AB6467">
        <f t="shared" si="164"/>
        <v>10.280587837200235</v>
      </c>
      <c r="AC6467">
        <f t="shared" si="165"/>
        <v>1.4407807301259929</v>
      </c>
    </row>
    <row r="6468" spans="1:29" x14ac:dyDescent="0.25">
      <c r="A6468" s="2">
        <v>6467</v>
      </c>
      <c r="B6468" s="3" t="s">
        <v>414</v>
      </c>
      <c r="C6468" s="3" t="s">
        <v>110</v>
      </c>
      <c r="D6468" s="3" t="s">
        <v>456</v>
      </c>
      <c r="E6468" s="3" t="s">
        <v>457</v>
      </c>
      <c r="F6468" s="3">
        <v>0.51</v>
      </c>
      <c r="G6468" s="3">
        <v>0.57999999999999996</v>
      </c>
      <c r="H6468" s="3" t="s">
        <v>33</v>
      </c>
      <c r="I6468" s="2">
        <v>1700</v>
      </c>
      <c r="J6468" s="3" t="s">
        <v>121</v>
      </c>
      <c r="K6468" s="2">
        <v>1700</v>
      </c>
      <c r="L6468" s="3"/>
      <c r="M6468" s="3" t="s">
        <v>33</v>
      </c>
      <c r="N6468" s="3" t="s">
        <v>33</v>
      </c>
      <c r="O6468" s="3"/>
      <c r="P6468" s="3"/>
      <c r="Q6468" s="3"/>
      <c r="R6468" s="3">
        <v>0</v>
      </c>
      <c r="S6468" s="3">
        <v>1</v>
      </c>
      <c r="T6468" s="2">
        <v>62</v>
      </c>
      <c r="U6468" s="3">
        <v>3.940647266872833</v>
      </c>
      <c r="V6468" s="3">
        <v>30.606584875085538</v>
      </c>
      <c r="W6468" s="3">
        <v>4.203859289124825</v>
      </c>
      <c r="X6468" s="3">
        <v>13728.682445080693</v>
      </c>
      <c r="Y6468" s="3">
        <v>30.606584875085538</v>
      </c>
      <c r="Z6468" s="3">
        <v>4.2038555727306353</v>
      </c>
      <c r="AA6468" s="3">
        <v>13728.682445080693</v>
      </c>
      <c r="AB6468">
        <f t="shared" si="164"/>
        <v>30.606584875085538</v>
      </c>
      <c r="AC6468">
        <f t="shared" si="165"/>
        <v>4.2038555727306353</v>
      </c>
    </row>
    <row r="6469" spans="1:29" x14ac:dyDescent="0.25">
      <c r="A6469" s="2">
        <v>6468</v>
      </c>
      <c r="B6469" s="3" t="s">
        <v>414</v>
      </c>
      <c r="C6469" s="3" t="s">
        <v>110</v>
      </c>
      <c r="D6469" s="3" t="s">
        <v>456</v>
      </c>
      <c r="E6469" s="3" t="s">
        <v>457</v>
      </c>
      <c r="F6469" s="3">
        <v>0.51</v>
      </c>
      <c r="G6469" s="3">
        <v>0.57999999999999996</v>
      </c>
      <c r="H6469" s="3" t="s">
        <v>33</v>
      </c>
      <c r="I6469" s="2">
        <v>1710</v>
      </c>
      <c r="J6469" s="3" t="s">
        <v>122</v>
      </c>
      <c r="K6469" s="2">
        <v>1710</v>
      </c>
      <c r="L6469" s="3"/>
      <c r="M6469" s="3" t="s">
        <v>33</v>
      </c>
      <c r="N6469" s="3" t="s">
        <v>33</v>
      </c>
      <c r="O6469" s="3"/>
      <c r="P6469" s="3"/>
      <c r="Q6469" s="3"/>
      <c r="R6469" s="3">
        <v>0</v>
      </c>
      <c r="S6469" s="3">
        <v>1</v>
      </c>
      <c r="T6469" s="2">
        <v>10</v>
      </c>
      <c r="U6469" s="3">
        <v>1.4862293295826438E-2</v>
      </c>
      <c r="V6469" s="3">
        <v>0.12579858780471556</v>
      </c>
      <c r="W6469" s="3">
        <v>1.812435473147735E-2</v>
      </c>
      <c r="X6469" s="3">
        <v>55.113447076444956</v>
      </c>
      <c r="Y6469" s="3">
        <v>0.12579858780471556</v>
      </c>
      <c r="Z6469" s="3">
        <v>1.8124338708760623E-2</v>
      </c>
      <c r="AA6469" s="3">
        <v>55.113447076444956</v>
      </c>
      <c r="AB6469">
        <f t="shared" si="164"/>
        <v>0.12579858780471556</v>
      </c>
      <c r="AC6469">
        <f t="shared" si="165"/>
        <v>1.8124338708760623E-2</v>
      </c>
    </row>
    <row r="6470" spans="1:29" x14ac:dyDescent="0.25">
      <c r="A6470" s="2">
        <v>6469</v>
      </c>
      <c r="B6470" s="3" t="s">
        <v>414</v>
      </c>
      <c r="C6470" s="3" t="s">
        <v>110</v>
      </c>
      <c r="D6470" s="3" t="s">
        <v>456</v>
      </c>
      <c r="E6470" s="3" t="s">
        <v>457</v>
      </c>
      <c r="F6470" s="3">
        <v>0.51</v>
      </c>
      <c r="G6470" s="3">
        <v>0.57999999999999996</v>
      </c>
      <c r="H6470" s="3" t="s">
        <v>33</v>
      </c>
      <c r="I6470" s="2">
        <v>1720</v>
      </c>
      <c r="J6470" s="3" t="s">
        <v>123</v>
      </c>
      <c r="K6470" s="2">
        <v>1720</v>
      </c>
      <c r="L6470" s="3"/>
      <c r="M6470" s="3" t="s">
        <v>33</v>
      </c>
      <c r="N6470" s="3" t="s">
        <v>33</v>
      </c>
      <c r="O6470" s="3"/>
      <c r="P6470" s="3"/>
      <c r="Q6470" s="3"/>
      <c r="R6470" s="3">
        <v>0</v>
      </c>
      <c r="S6470" s="3">
        <v>1</v>
      </c>
      <c r="T6470" s="2">
        <v>26</v>
      </c>
      <c r="U6470" s="3">
        <v>5.6823098717373872</v>
      </c>
      <c r="V6470" s="3">
        <v>42.737395025543016</v>
      </c>
      <c r="W6470" s="3">
        <v>5.7990404092112398</v>
      </c>
      <c r="X6470" s="3">
        <v>19749.317616896526</v>
      </c>
      <c r="Y6470" s="3">
        <v>42.737395025543016</v>
      </c>
      <c r="Z6470" s="3">
        <v>5.7990352826076599</v>
      </c>
      <c r="AA6470" s="3">
        <v>19749.317616896526</v>
      </c>
      <c r="AB6470">
        <f t="shared" si="164"/>
        <v>42.737395025543016</v>
      </c>
      <c r="AC6470">
        <f t="shared" si="165"/>
        <v>5.7990352826076599</v>
      </c>
    </row>
    <row r="6471" spans="1:29" x14ac:dyDescent="0.25">
      <c r="A6471" s="2">
        <v>6470</v>
      </c>
      <c r="B6471" s="3" t="s">
        <v>414</v>
      </c>
      <c r="C6471" s="3" t="s">
        <v>110</v>
      </c>
      <c r="D6471" s="3" t="s">
        <v>456</v>
      </c>
      <c r="E6471" s="3" t="s">
        <v>457</v>
      </c>
      <c r="F6471" s="3">
        <v>0.51</v>
      </c>
      <c r="G6471" s="3">
        <v>0.57999999999999996</v>
      </c>
      <c r="H6471" s="3" t="s">
        <v>33</v>
      </c>
      <c r="I6471" s="2">
        <v>1750</v>
      </c>
      <c r="J6471" s="3" t="s">
        <v>51</v>
      </c>
      <c r="K6471" s="2">
        <v>1750</v>
      </c>
      <c r="L6471" s="3"/>
      <c r="M6471" s="3" t="s">
        <v>33</v>
      </c>
      <c r="N6471" s="3" t="s">
        <v>33</v>
      </c>
      <c r="O6471" s="3"/>
      <c r="P6471" s="3"/>
      <c r="Q6471" s="3"/>
      <c r="R6471" s="3">
        <v>0</v>
      </c>
      <c r="S6471" s="3">
        <v>1</v>
      </c>
      <c r="T6471" s="2">
        <v>2</v>
      </c>
      <c r="U6471" s="3">
        <v>3.3265666234866308E-4</v>
      </c>
      <c r="V6471" s="3">
        <v>2.8291232382666879E-3</v>
      </c>
      <c r="W6471" s="3">
        <v>3.9140003001599547E-4</v>
      </c>
      <c r="X6471" s="3">
        <v>1.1952440701126164</v>
      </c>
      <c r="Y6471" s="3">
        <v>2.8291232382666879E-3</v>
      </c>
      <c r="Z6471" s="3">
        <v>3.9139968400136906E-4</v>
      </c>
      <c r="AA6471" s="3">
        <v>1.1952440701126164</v>
      </c>
      <c r="AB6471">
        <f t="shared" si="164"/>
        <v>2.8291232382666879E-3</v>
      </c>
      <c r="AC6471">
        <f t="shared" si="165"/>
        <v>3.9139968400136906E-4</v>
      </c>
    </row>
    <row r="6472" spans="1:29" x14ac:dyDescent="0.25">
      <c r="A6472" s="2">
        <v>6471</v>
      </c>
      <c r="B6472" s="3" t="s">
        <v>414</v>
      </c>
      <c r="C6472" s="3" t="s">
        <v>110</v>
      </c>
      <c r="D6472" s="3" t="s">
        <v>456</v>
      </c>
      <c r="E6472" s="3" t="s">
        <v>457</v>
      </c>
      <c r="F6472" s="3">
        <v>0.51</v>
      </c>
      <c r="G6472" s="3">
        <v>0.57999999999999996</v>
      </c>
      <c r="H6472" s="3" t="s">
        <v>33</v>
      </c>
      <c r="I6472" s="2">
        <v>1780</v>
      </c>
      <c r="J6472" s="3" t="s">
        <v>125</v>
      </c>
      <c r="K6472" s="2">
        <v>1780</v>
      </c>
      <c r="L6472" s="3"/>
      <c r="M6472" s="3" t="s">
        <v>33</v>
      </c>
      <c r="N6472" s="3" t="s">
        <v>33</v>
      </c>
      <c r="O6472" s="3"/>
      <c r="P6472" s="3"/>
      <c r="Q6472" s="3"/>
      <c r="R6472" s="3">
        <v>0</v>
      </c>
      <c r="S6472" s="3">
        <v>1</v>
      </c>
      <c r="T6472" s="2">
        <v>7</v>
      </c>
      <c r="U6472" s="3">
        <v>1.5342074224371456</v>
      </c>
      <c r="V6472" s="3">
        <v>12.11737881084189</v>
      </c>
      <c r="W6472" s="3">
        <v>1.634417633003568</v>
      </c>
      <c r="X6472" s="3">
        <v>5428.3719409125524</v>
      </c>
      <c r="Y6472" s="3">
        <v>12.11737881084189</v>
      </c>
      <c r="Z6472" s="3">
        <v>1.6344161881073915</v>
      </c>
      <c r="AA6472" s="3">
        <v>5428.3719409125524</v>
      </c>
      <c r="AB6472">
        <f t="shared" si="164"/>
        <v>12.11737881084189</v>
      </c>
      <c r="AC6472">
        <f t="shared" si="165"/>
        <v>1.6344161881073915</v>
      </c>
    </row>
    <row r="6473" spans="1:29" x14ac:dyDescent="0.25">
      <c r="A6473" s="2">
        <v>6472</v>
      </c>
      <c r="B6473" s="3" t="s">
        <v>414</v>
      </c>
      <c r="C6473" s="3" t="s">
        <v>110</v>
      </c>
      <c r="D6473" s="3" t="s">
        <v>456</v>
      </c>
      <c r="E6473" s="3" t="s">
        <v>457</v>
      </c>
      <c r="F6473" s="3">
        <v>0.51</v>
      </c>
      <c r="G6473" s="3">
        <v>0.57999999999999996</v>
      </c>
      <c r="H6473" s="3" t="s">
        <v>33</v>
      </c>
      <c r="I6473" s="2">
        <v>1890</v>
      </c>
      <c r="J6473" s="3" t="s">
        <v>66</v>
      </c>
      <c r="K6473" s="2">
        <v>1890</v>
      </c>
      <c r="L6473" s="3"/>
      <c r="M6473" s="3" t="s">
        <v>33</v>
      </c>
      <c r="N6473" s="3" t="s">
        <v>33</v>
      </c>
      <c r="O6473" s="3"/>
      <c r="P6473" s="3"/>
      <c r="Q6473" s="3"/>
      <c r="R6473" s="3">
        <v>0</v>
      </c>
      <c r="S6473" s="3">
        <v>1</v>
      </c>
      <c r="T6473" s="2">
        <v>17</v>
      </c>
      <c r="U6473" s="3">
        <v>3.8009180870686379</v>
      </c>
      <c r="V6473" s="3">
        <v>31.125003895719232</v>
      </c>
      <c r="W6473" s="3">
        <v>4.0876277556743572</v>
      </c>
      <c r="X6473" s="3">
        <v>13250.072667262122</v>
      </c>
      <c r="Y6473" s="3">
        <v>31.125003895719232</v>
      </c>
      <c r="Z6473" s="3">
        <v>4.0876241420338948</v>
      </c>
      <c r="AA6473" s="3">
        <v>13250.072667262122</v>
      </c>
      <c r="AB6473">
        <f t="shared" si="164"/>
        <v>31.125003895719232</v>
      </c>
      <c r="AC6473">
        <f t="shared" si="165"/>
        <v>4.0876241420338948</v>
      </c>
    </row>
    <row r="6474" spans="1:29" x14ac:dyDescent="0.25">
      <c r="A6474" s="2">
        <v>6473</v>
      </c>
      <c r="B6474" s="3" t="s">
        <v>414</v>
      </c>
      <c r="C6474" s="3" t="s">
        <v>110</v>
      </c>
      <c r="D6474" s="3" t="s">
        <v>456</v>
      </c>
      <c r="E6474" s="3" t="s">
        <v>457</v>
      </c>
      <c r="F6474" s="3">
        <v>0.51</v>
      </c>
      <c r="G6474" s="3">
        <v>0.57999999999999996</v>
      </c>
      <c r="H6474" s="3" t="s">
        <v>33</v>
      </c>
      <c r="I6474" s="2">
        <v>3300</v>
      </c>
      <c r="J6474" s="3" t="s">
        <v>39</v>
      </c>
      <c r="K6474" s="2">
        <v>1000</v>
      </c>
      <c r="L6474" s="3"/>
      <c r="M6474" s="3" t="s">
        <v>33</v>
      </c>
      <c r="N6474" s="3" t="s">
        <v>33</v>
      </c>
      <c r="O6474" s="3"/>
      <c r="P6474" s="3" t="s">
        <v>76</v>
      </c>
      <c r="Q6474" s="3"/>
      <c r="R6474" s="3">
        <v>0</v>
      </c>
      <c r="S6474" s="3">
        <v>1</v>
      </c>
      <c r="T6474" s="2">
        <v>1</v>
      </c>
      <c r="U6474" s="3">
        <v>7.6186705692733096E-5</v>
      </c>
      <c r="V6474" s="3">
        <v>4.4147239792051988E-4</v>
      </c>
      <c r="W6474" s="3">
        <v>6.5294036792622621E-5</v>
      </c>
      <c r="X6474" s="3">
        <v>0.19601425377783352</v>
      </c>
      <c r="Y6474" s="3">
        <v>4.4147239792051988E-4</v>
      </c>
      <c r="Z6474" s="3">
        <v>6.5293979069858295E-5</v>
      </c>
      <c r="AA6474" s="3">
        <v>0.19601425377783352</v>
      </c>
      <c r="AB6474">
        <f t="shared" si="164"/>
        <v>4.4147239792051988E-4</v>
      </c>
      <c r="AC6474">
        <f t="shared" si="165"/>
        <v>6.5293979069858295E-5</v>
      </c>
    </row>
    <row r="6475" spans="1:29" x14ac:dyDescent="0.25">
      <c r="A6475" s="2">
        <v>6474</v>
      </c>
      <c r="B6475" s="3" t="s">
        <v>414</v>
      </c>
      <c r="C6475" s="3" t="s">
        <v>110</v>
      </c>
      <c r="D6475" s="3" t="s">
        <v>456</v>
      </c>
      <c r="E6475" s="3" t="s">
        <v>457</v>
      </c>
      <c r="F6475" s="3">
        <v>0.51</v>
      </c>
      <c r="G6475" s="3">
        <v>0.57999999999999996</v>
      </c>
      <c r="H6475" s="3" t="s">
        <v>33</v>
      </c>
      <c r="I6475" s="2">
        <v>8140</v>
      </c>
      <c r="J6475" s="3" t="s">
        <v>57</v>
      </c>
      <c r="K6475" s="2">
        <v>8140</v>
      </c>
      <c r="L6475" s="3"/>
      <c r="M6475" s="3" t="s">
        <v>33</v>
      </c>
      <c r="N6475" s="3" t="s">
        <v>33</v>
      </c>
      <c r="O6475" s="3"/>
      <c r="P6475" s="3"/>
      <c r="Q6475" s="3"/>
      <c r="R6475" s="3">
        <v>0</v>
      </c>
      <c r="S6475" s="3">
        <v>1</v>
      </c>
      <c r="T6475" s="2">
        <v>2</v>
      </c>
      <c r="U6475" s="3">
        <v>2.729942802526713E-3</v>
      </c>
      <c r="V6475" s="3">
        <v>1.8725944427546447E-2</v>
      </c>
      <c r="W6475" s="3">
        <v>2.6095918095897482E-3</v>
      </c>
      <c r="X6475" s="3">
        <v>8.4176815210594107</v>
      </c>
      <c r="Y6475" s="3">
        <v>1.8725944427546447E-2</v>
      </c>
      <c r="Z6475" s="3">
        <v>2.6095895025972462E-3</v>
      </c>
      <c r="AA6475" s="3">
        <v>8.4176815210594107</v>
      </c>
      <c r="AB6475">
        <f t="shared" si="164"/>
        <v>1.8725944427546447E-2</v>
      </c>
      <c r="AC6475">
        <f t="shared" si="165"/>
        <v>2.6095895025972462E-3</v>
      </c>
    </row>
    <row r="6476" spans="1:29" x14ac:dyDescent="0.25">
      <c r="A6476" s="2">
        <v>6475</v>
      </c>
      <c r="B6476" s="3" t="s">
        <v>414</v>
      </c>
      <c r="C6476" s="3" t="s">
        <v>110</v>
      </c>
      <c r="D6476" s="3" t="s">
        <v>456</v>
      </c>
      <c r="E6476" s="3" t="s">
        <v>457</v>
      </c>
      <c r="F6476" s="3">
        <v>0.51</v>
      </c>
      <c r="G6476" s="3">
        <v>0.57999999999999996</v>
      </c>
      <c r="H6476" s="3" t="s">
        <v>33</v>
      </c>
      <c r="I6476" s="2">
        <v>8220</v>
      </c>
      <c r="J6476" s="3" t="s">
        <v>138</v>
      </c>
      <c r="K6476" s="2">
        <v>8220</v>
      </c>
      <c r="L6476" s="3"/>
      <c r="M6476" s="3" t="s">
        <v>33</v>
      </c>
      <c r="N6476" s="3" t="s">
        <v>33</v>
      </c>
      <c r="O6476" s="3"/>
      <c r="P6476" s="3"/>
      <c r="Q6476" s="3"/>
      <c r="R6476" s="3">
        <v>0</v>
      </c>
      <c r="S6476" s="3">
        <v>1</v>
      </c>
      <c r="T6476" s="2">
        <v>6</v>
      </c>
      <c r="U6476" s="3">
        <v>1.3965820904458619</v>
      </c>
      <c r="V6476" s="3">
        <v>12.200878751758301</v>
      </c>
      <c r="W6476" s="3">
        <v>1.693212687192865</v>
      </c>
      <c r="X6476" s="3">
        <v>5222.1093445585138</v>
      </c>
      <c r="Y6476" s="3">
        <v>12.200878751758301</v>
      </c>
      <c r="Z6476" s="3">
        <v>1.693211190319311</v>
      </c>
      <c r="AA6476" s="3">
        <v>5222.1093445585138</v>
      </c>
      <c r="AB6476">
        <f t="shared" ref="AB6476:AB6539" si="166">Y6476</f>
        <v>12.200878751758301</v>
      </c>
      <c r="AC6476">
        <f t="shared" ref="AC6476:AC6539" si="167">Z6476</f>
        <v>1.693211190319311</v>
      </c>
    </row>
    <row r="6477" spans="1:29" x14ac:dyDescent="0.25">
      <c r="A6477" s="2">
        <v>6476</v>
      </c>
      <c r="B6477" s="3" t="s">
        <v>414</v>
      </c>
      <c r="C6477" s="3" t="s">
        <v>110</v>
      </c>
      <c r="D6477" s="3" t="s">
        <v>456</v>
      </c>
      <c r="E6477" s="3" t="s">
        <v>457</v>
      </c>
      <c r="F6477" s="3">
        <v>0.51</v>
      </c>
      <c r="G6477" s="3">
        <v>0.57999999999999996</v>
      </c>
      <c r="H6477" s="3" t="s">
        <v>33</v>
      </c>
      <c r="I6477" s="2">
        <v>8370</v>
      </c>
      <c r="J6477" s="3" t="s">
        <v>68</v>
      </c>
      <c r="K6477" s="2">
        <v>8370</v>
      </c>
      <c r="L6477" s="3"/>
      <c r="M6477" s="3" t="s">
        <v>33</v>
      </c>
      <c r="N6477" s="3" t="s">
        <v>33</v>
      </c>
      <c r="O6477" s="3"/>
      <c r="P6477" s="3"/>
      <c r="Q6477" s="3"/>
      <c r="R6477" s="3">
        <v>0</v>
      </c>
      <c r="S6477" s="3">
        <v>1</v>
      </c>
      <c r="T6477" s="2">
        <v>4</v>
      </c>
      <c r="U6477" s="3">
        <v>0.10122856932697735</v>
      </c>
      <c r="V6477" s="3">
        <v>0.25767529372167541</v>
      </c>
      <c r="W6477" s="3">
        <v>4.0855736640539264E-2</v>
      </c>
      <c r="X6477" s="3">
        <v>179.86918579292529</v>
      </c>
      <c r="Y6477" s="3">
        <v>0.25767529372167541</v>
      </c>
      <c r="Z6477" s="3">
        <v>4.0855700522293627E-2</v>
      </c>
      <c r="AA6477" s="3">
        <v>179.86918579292529</v>
      </c>
      <c r="AB6477">
        <f t="shared" si="166"/>
        <v>0.25767529372167541</v>
      </c>
      <c r="AC6477">
        <f t="shared" si="167"/>
        <v>4.0855700522293627E-2</v>
      </c>
    </row>
    <row r="6478" spans="1:29" x14ac:dyDescent="0.25">
      <c r="A6478" s="2">
        <v>6477</v>
      </c>
      <c r="B6478" s="3" t="s">
        <v>414</v>
      </c>
      <c r="C6478" s="3" t="s">
        <v>110</v>
      </c>
      <c r="D6478" s="3" t="s">
        <v>456</v>
      </c>
      <c r="E6478" s="3" t="s">
        <v>457</v>
      </c>
      <c r="F6478" s="3">
        <v>0.51</v>
      </c>
      <c r="G6478" s="3">
        <v>0.57999999999999996</v>
      </c>
      <c r="H6478" s="3" t="s">
        <v>192</v>
      </c>
      <c r="I6478" s="2">
        <v>1100</v>
      </c>
      <c r="J6478" s="3" t="s">
        <v>42</v>
      </c>
      <c r="K6478" s="2">
        <v>1100</v>
      </c>
      <c r="L6478" s="3"/>
      <c r="M6478" s="3" t="s">
        <v>191</v>
      </c>
      <c r="N6478" s="3" t="s">
        <v>192</v>
      </c>
      <c r="O6478" s="3"/>
      <c r="P6478" s="3"/>
      <c r="Q6478" s="3"/>
      <c r="R6478" s="3">
        <v>0</v>
      </c>
      <c r="S6478" s="3">
        <v>1</v>
      </c>
      <c r="T6478" s="2">
        <v>69</v>
      </c>
      <c r="U6478" s="3">
        <v>4.6814710298485158</v>
      </c>
      <c r="V6478" s="3">
        <v>34.84620394952902</v>
      </c>
      <c r="W6478" s="3">
        <v>5.0953210399818039</v>
      </c>
      <c r="X6478" s="3">
        <v>16454.376510732494</v>
      </c>
      <c r="Y6478" s="3">
        <v>34.84620394952902</v>
      </c>
      <c r="Z6478" s="3">
        <v>5.0953165354967132</v>
      </c>
      <c r="AA6478" s="3">
        <v>16454.376510732494</v>
      </c>
      <c r="AB6478">
        <f t="shared" si="166"/>
        <v>34.84620394952902</v>
      </c>
      <c r="AC6478">
        <f t="shared" si="167"/>
        <v>5.0953165354967132</v>
      </c>
    </row>
    <row r="6479" spans="1:29" x14ac:dyDescent="0.25">
      <c r="A6479" s="2">
        <v>6478</v>
      </c>
      <c r="B6479" s="3" t="s">
        <v>414</v>
      </c>
      <c r="C6479" s="3" t="s">
        <v>110</v>
      </c>
      <c r="D6479" s="3" t="s">
        <v>456</v>
      </c>
      <c r="E6479" s="3" t="s">
        <v>457</v>
      </c>
      <c r="F6479" s="3">
        <v>0.51</v>
      </c>
      <c r="G6479" s="3">
        <v>0.57999999999999996</v>
      </c>
      <c r="H6479" s="3" t="s">
        <v>192</v>
      </c>
      <c r="I6479" s="2">
        <v>1180</v>
      </c>
      <c r="J6479" s="3" t="s">
        <v>43</v>
      </c>
      <c r="K6479" s="2">
        <v>1180</v>
      </c>
      <c r="L6479" s="3"/>
      <c r="M6479" s="3" t="s">
        <v>191</v>
      </c>
      <c r="N6479" s="3" t="s">
        <v>192</v>
      </c>
      <c r="O6479" s="3"/>
      <c r="P6479" s="3"/>
      <c r="Q6479" s="3"/>
      <c r="R6479" s="3">
        <v>0</v>
      </c>
      <c r="S6479" s="3">
        <v>1</v>
      </c>
      <c r="T6479" s="2">
        <v>16</v>
      </c>
      <c r="U6479" s="3">
        <v>0.29725992166627269</v>
      </c>
      <c r="V6479" s="3">
        <v>2.595888541086957</v>
      </c>
      <c r="W6479" s="3">
        <v>0.36894647721702178</v>
      </c>
      <c r="X6479" s="3">
        <v>1068.3733567432669</v>
      </c>
      <c r="Y6479" s="3">
        <v>2.595888541086957</v>
      </c>
      <c r="Z6479" s="3">
        <v>0.36894615105231243</v>
      </c>
      <c r="AA6479" s="3">
        <v>1068.3733567432669</v>
      </c>
      <c r="AB6479">
        <f t="shared" si="166"/>
        <v>2.595888541086957</v>
      </c>
      <c r="AC6479">
        <f t="shared" si="167"/>
        <v>0.36894615105231243</v>
      </c>
    </row>
    <row r="6480" spans="1:29" x14ac:dyDescent="0.25">
      <c r="A6480" s="2">
        <v>6479</v>
      </c>
      <c r="B6480" s="3" t="s">
        <v>414</v>
      </c>
      <c r="C6480" s="3" t="s">
        <v>110</v>
      </c>
      <c r="D6480" s="3" t="s">
        <v>456</v>
      </c>
      <c r="E6480" s="3" t="s">
        <v>457</v>
      </c>
      <c r="F6480" s="3">
        <v>0.51</v>
      </c>
      <c r="G6480" s="3">
        <v>0.57999999999999996</v>
      </c>
      <c r="H6480" s="3" t="s">
        <v>192</v>
      </c>
      <c r="I6480" s="2">
        <v>1200</v>
      </c>
      <c r="J6480" s="3" t="s">
        <v>45</v>
      </c>
      <c r="K6480" s="2">
        <v>1200</v>
      </c>
      <c r="L6480" s="3"/>
      <c r="M6480" s="3" t="s">
        <v>191</v>
      </c>
      <c r="N6480" s="3" t="s">
        <v>192</v>
      </c>
      <c r="O6480" s="3"/>
      <c r="P6480" s="3"/>
      <c r="Q6480" s="3"/>
      <c r="R6480" s="3">
        <v>0</v>
      </c>
      <c r="S6480" s="3">
        <v>1</v>
      </c>
      <c r="T6480" s="2">
        <v>2635</v>
      </c>
      <c r="U6480" s="3">
        <v>372.57708065824579</v>
      </c>
      <c r="V6480" s="3">
        <v>3293.8898480571293</v>
      </c>
      <c r="W6480" s="3">
        <v>483.69219537251729</v>
      </c>
      <c r="X6480" s="3">
        <v>1389623.8241117927</v>
      </c>
      <c r="Y6480" s="3">
        <v>3293.8898480571293</v>
      </c>
      <c r="Z6480" s="3">
        <v>483.69176776760935</v>
      </c>
      <c r="AA6480" s="3">
        <v>1389623.8241117927</v>
      </c>
      <c r="AB6480">
        <f t="shared" si="166"/>
        <v>3293.8898480571293</v>
      </c>
      <c r="AC6480">
        <f t="shared" si="167"/>
        <v>483.69176776760935</v>
      </c>
    </row>
    <row r="6481" spans="1:29" x14ac:dyDescent="0.25">
      <c r="A6481" s="2">
        <v>6480</v>
      </c>
      <c r="B6481" s="3" t="s">
        <v>414</v>
      </c>
      <c r="C6481" s="3" t="s">
        <v>110</v>
      </c>
      <c r="D6481" s="3" t="s">
        <v>456</v>
      </c>
      <c r="E6481" s="3" t="s">
        <v>457</v>
      </c>
      <c r="F6481" s="3">
        <v>0.51</v>
      </c>
      <c r="G6481" s="3">
        <v>0.57999999999999996</v>
      </c>
      <c r="H6481" s="3" t="s">
        <v>192</v>
      </c>
      <c r="I6481" s="2">
        <v>1210</v>
      </c>
      <c r="J6481" s="3" t="s">
        <v>46</v>
      </c>
      <c r="K6481" s="2">
        <v>1210</v>
      </c>
      <c r="L6481" s="3"/>
      <c r="M6481" s="3" t="s">
        <v>191</v>
      </c>
      <c r="N6481" s="3" t="s">
        <v>192</v>
      </c>
      <c r="O6481" s="3"/>
      <c r="P6481" s="3"/>
      <c r="Q6481" s="3"/>
      <c r="R6481" s="3">
        <v>0</v>
      </c>
      <c r="S6481" s="3">
        <v>1</v>
      </c>
      <c r="T6481" s="2">
        <v>17791</v>
      </c>
      <c r="U6481" s="3">
        <v>1425.3782715980565</v>
      </c>
      <c r="V6481" s="3">
        <v>12922.183584107204</v>
      </c>
      <c r="W6481" s="3">
        <v>1935.135967967818</v>
      </c>
      <c r="X6481" s="3">
        <v>5365333.0771848718</v>
      </c>
      <c r="Y6481" s="3">
        <v>12922.183584107204</v>
      </c>
      <c r="Z6481" s="3">
        <v>1935.1342572235867</v>
      </c>
      <c r="AA6481" s="3">
        <v>5365333.0771848718</v>
      </c>
      <c r="AB6481">
        <f t="shared" si="166"/>
        <v>12922.183584107204</v>
      </c>
      <c r="AC6481">
        <f t="shared" si="167"/>
        <v>1935.1342572235867</v>
      </c>
    </row>
    <row r="6482" spans="1:29" x14ac:dyDescent="0.25">
      <c r="A6482" s="2">
        <v>6481</v>
      </c>
      <c r="B6482" s="3" t="s">
        <v>414</v>
      </c>
      <c r="C6482" s="3" t="s">
        <v>110</v>
      </c>
      <c r="D6482" s="3" t="s">
        <v>456</v>
      </c>
      <c r="E6482" s="3" t="s">
        <v>457</v>
      </c>
      <c r="F6482" s="3">
        <v>0.51</v>
      </c>
      <c r="G6482" s="3">
        <v>0.57999999999999996</v>
      </c>
      <c r="H6482" s="3" t="s">
        <v>192</v>
      </c>
      <c r="I6482" s="2">
        <v>1300</v>
      </c>
      <c r="J6482" s="3" t="s">
        <v>114</v>
      </c>
      <c r="K6482" s="2">
        <v>1300</v>
      </c>
      <c r="L6482" s="3"/>
      <c r="M6482" s="3" t="s">
        <v>191</v>
      </c>
      <c r="N6482" s="3" t="s">
        <v>192</v>
      </c>
      <c r="O6482" s="3"/>
      <c r="P6482" s="3"/>
      <c r="Q6482" s="3"/>
      <c r="R6482" s="3">
        <v>0</v>
      </c>
      <c r="S6482" s="3">
        <v>1</v>
      </c>
      <c r="T6482" s="2">
        <v>1631</v>
      </c>
      <c r="U6482" s="3">
        <v>263.56019138494258</v>
      </c>
      <c r="V6482" s="3">
        <v>2499.9492802266177</v>
      </c>
      <c r="W6482" s="3">
        <v>420.65408403256021</v>
      </c>
      <c r="X6482" s="3">
        <v>1006614.3902681888</v>
      </c>
      <c r="Y6482" s="3">
        <v>2499.9492802266177</v>
      </c>
      <c r="Z6482" s="3">
        <v>420.65371215608076</v>
      </c>
      <c r="AA6482" s="3">
        <v>1006614.3902681888</v>
      </c>
      <c r="AB6482">
        <f t="shared" si="166"/>
        <v>2499.9492802266177</v>
      </c>
      <c r="AC6482">
        <f t="shared" si="167"/>
        <v>420.65371215608076</v>
      </c>
    </row>
    <row r="6483" spans="1:29" x14ac:dyDescent="0.25">
      <c r="A6483" s="2">
        <v>6482</v>
      </c>
      <c r="B6483" s="3" t="s">
        <v>414</v>
      </c>
      <c r="C6483" s="3" t="s">
        <v>110</v>
      </c>
      <c r="D6483" s="3" t="s">
        <v>456</v>
      </c>
      <c r="E6483" s="3" t="s">
        <v>457</v>
      </c>
      <c r="F6483" s="3">
        <v>0.51</v>
      </c>
      <c r="G6483" s="3">
        <v>0.57999999999999996</v>
      </c>
      <c r="H6483" s="3" t="s">
        <v>192</v>
      </c>
      <c r="I6483" s="2">
        <v>1320</v>
      </c>
      <c r="J6483" s="3" t="s">
        <v>115</v>
      </c>
      <c r="K6483" s="2">
        <v>1320</v>
      </c>
      <c r="L6483" s="3"/>
      <c r="M6483" s="3" t="s">
        <v>191</v>
      </c>
      <c r="N6483" s="3" t="s">
        <v>192</v>
      </c>
      <c r="O6483" s="3"/>
      <c r="P6483" s="3"/>
      <c r="Q6483" s="3"/>
      <c r="R6483" s="3">
        <v>0</v>
      </c>
      <c r="S6483" s="3">
        <v>1</v>
      </c>
      <c r="T6483" s="2">
        <v>80</v>
      </c>
      <c r="U6483" s="3">
        <v>26.990619867192276</v>
      </c>
      <c r="V6483" s="3">
        <v>279.28317734475189</v>
      </c>
      <c r="W6483" s="3">
        <v>52.162289363674063</v>
      </c>
      <c r="X6483" s="3">
        <v>100005.99932869403</v>
      </c>
      <c r="Y6483" s="3">
        <v>279.28317734475189</v>
      </c>
      <c r="Z6483" s="3">
        <v>52.162243249944773</v>
      </c>
      <c r="AA6483" s="3">
        <v>100005.99932869403</v>
      </c>
      <c r="AB6483">
        <f t="shared" si="166"/>
        <v>279.28317734475189</v>
      </c>
      <c r="AC6483">
        <f t="shared" si="167"/>
        <v>52.162243249944773</v>
      </c>
    </row>
    <row r="6484" spans="1:29" x14ac:dyDescent="0.25">
      <c r="A6484" s="2">
        <v>6483</v>
      </c>
      <c r="B6484" s="3" t="s">
        <v>414</v>
      </c>
      <c r="C6484" s="3" t="s">
        <v>110</v>
      </c>
      <c r="D6484" s="3" t="s">
        <v>456</v>
      </c>
      <c r="E6484" s="3" t="s">
        <v>457</v>
      </c>
      <c r="F6484" s="3">
        <v>0.51</v>
      </c>
      <c r="G6484" s="3">
        <v>0.57999999999999996</v>
      </c>
      <c r="H6484" s="3" t="s">
        <v>192</v>
      </c>
      <c r="I6484" s="2">
        <v>1330</v>
      </c>
      <c r="J6484" s="3" t="s">
        <v>47</v>
      </c>
      <c r="K6484" s="2">
        <v>1330</v>
      </c>
      <c r="L6484" s="3"/>
      <c r="M6484" s="3" t="s">
        <v>191</v>
      </c>
      <c r="N6484" s="3" t="s">
        <v>192</v>
      </c>
      <c r="O6484" s="3"/>
      <c r="P6484" s="3"/>
      <c r="Q6484" s="3"/>
      <c r="R6484" s="3">
        <v>0</v>
      </c>
      <c r="S6484" s="3">
        <v>1</v>
      </c>
      <c r="T6484" s="2">
        <v>739</v>
      </c>
      <c r="U6484" s="3">
        <v>60.770840053251554</v>
      </c>
      <c r="V6484" s="3">
        <v>606.31175112377048</v>
      </c>
      <c r="W6484" s="3">
        <v>107.7780141777959</v>
      </c>
      <c r="X6484" s="3">
        <v>231119.13760970093</v>
      </c>
      <c r="Y6484" s="3">
        <v>606.31175112377048</v>
      </c>
      <c r="Z6484" s="3">
        <v>107.77791889735036</v>
      </c>
      <c r="AA6484" s="3">
        <v>231119.13760970093</v>
      </c>
      <c r="AB6484">
        <f t="shared" si="166"/>
        <v>606.31175112377048</v>
      </c>
      <c r="AC6484">
        <f t="shared" si="167"/>
        <v>107.77791889735036</v>
      </c>
    </row>
    <row r="6485" spans="1:29" x14ac:dyDescent="0.25">
      <c r="A6485" s="2">
        <v>6484</v>
      </c>
      <c r="B6485" s="3" t="s">
        <v>414</v>
      </c>
      <c r="C6485" s="3" t="s">
        <v>110</v>
      </c>
      <c r="D6485" s="3" t="s">
        <v>456</v>
      </c>
      <c r="E6485" s="3" t="s">
        <v>457</v>
      </c>
      <c r="F6485" s="3">
        <v>0.51</v>
      </c>
      <c r="G6485" s="3">
        <v>0.57999999999999996</v>
      </c>
      <c r="H6485" s="3" t="s">
        <v>192</v>
      </c>
      <c r="I6485" s="2">
        <v>1340</v>
      </c>
      <c r="J6485" s="3" t="s">
        <v>133</v>
      </c>
      <c r="K6485" s="2">
        <v>1340</v>
      </c>
      <c r="L6485" s="3"/>
      <c r="M6485" s="3" t="s">
        <v>191</v>
      </c>
      <c r="N6485" s="3" t="s">
        <v>192</v>
      </c>
      <c r="O6485" s="3"/>
      <c r="P6485" s="3"/>
      <c r="Q6485" s="3"/>
      <c r="R6485" s="3">
        <v>0</v>
      </c>
      <c r="S6485" s="3">
        <v>1</v>
      </c>
      <c r="T6485" s="2">
        <v>398</v>
      </c>
      <c r="U6485" s="3">
        <v>151.67964722896289</v>
      </c>
      <c r="V6485" s="3">
        <v>1319.3339751868991</v>
      </c>
      <c r="W6485" s="3">
        <v>231.22723261165481</v>
      </c>
      <c r="X6485" s="3">
        <v>563228.52030646894</v>
      </c>
      <c r="Y6485" s="3">
        <v>1319.3339751868991</v>
      </c>
      <c r="Z6485" s="3">
        <v>231.22702819673881</v>
      </c>
      <c r="AA6485" s="3">
        <v>563228.52030646894</v>
      </c>
      <c r="AB6485">
        <f t="shared" si="166"/>
        <v>1319.3339751868991</v>
      </c>
      <c r="AC6485">
        <f t="shared" si="167"/>
        <v>231.22702819673881</v>
      </c>
    </row>
    <row r="6486" spans="1:29" x14ac:dyDescent="0.25">
      <c r="A6486" s="2">
        <v>6485</v>
      </c>
      <c r="B6486" s="3" t="s">
        <v>414</v>
      </c>
      <c r="C6486" s="3" t="s">
        <v>110</v>
      </c>
      <c r="D6486" s="3" t="s">
        <v>456</v>
      </c>
      <c r="E6486" s="3" t="s">
        <v>457</v>
      </c>
      <c r="F6486" s="3">
        <v>0.51</v>
      </c>
      <c r="G6486" s="3">
        <v>0.57999999999999996</v>
      </c>
      <c r="H6486" s="3" t="s">
        <v>192</v>
      </c>
      <c r="I6486" s="2">
        <v>1350</v>
      </c>
      <c r="J6486" s="3" t="s">
        <v>146</v>
      </c>
      <c r="K6486" s="2">
        <v>1350</v>
      </c>
      <c r="L6486" s="3"/>
      <c r="M6486" s="3" t="s">
        <v>191</v>
      </c>
      <c r="N6486" s="3" t="s">
        <v>192</v>
      </c>
      <c r="O6486" s="3"/>
      <c r="P6486" s="3"/>
      <c r="Q6486" s="3"/>
      <c r="R6486" s="3">
        <v>0</v>
      </c>
      <c r="S6486" s="3">
        <v>1</v>
      </c>
      <c r="T6486" s="2">
        <v>3</v>
      </c>
      <c r="U6486" s="3">
        <v>0.63288373020817557</v>
      </c>
      <c r="V6486" s="3">
        <v>6.6341532045501141</v>
      </c>
      <c r="W6486" s="3">
        <v>1.2110434663906497</v>
      </c>
      <c r="X6486" s="3">
        <v>2324.2145735309718</v>
      </c>
      <c r="Y6486" s="3">
        <v>6.6341532045501141</v>
      </c>
      <c r="Z6486" s="3">
        <v>1.2110423957756251</v>
      </c>
      <c r="AA6486" s="3">
        <v>2324.2145735309718</v>
      </c>
      <c r="AB6486">
        <f t="shared" si="166"/>
        <v>6.6341532045501141</v>
      </c>
      <c r="AC6486">
        <f t="shared" si="167"/>
        <v>1.2110423957756251</v>
      </c>
    </row>
    <row r="6487" spans="1:29" x14ac:dyDescent="0.25">
      <c r="A6487" s="2">
        <v>6486</v>
      </c>
      <c r="B6487" s="3" t="s">
        <v>414</v>
      </c>
      <c r="C6487" s="3" t="s">
        <v>110</v>
      </c>
      <c r="D6487" s="3" t="s">
        <v>456</v>
      </c>
      <c r="E6487" s="3" t="s">
        <v>457</v>
      </c>
      <c r="F6487" s="3">
        <v>0.51</v>
      </c>
      <c r="G6487" s="3">
        <v>0.57999999999999996</v>
      </c>
      <c r="H6487" s="3" t="s">
        <v>192</v>
      </c>
      <c r="I6487" s="2">
        <v>1390</v>
      </c>
      <c r="J6487" s="3" t="s">
        <v>134</v>
      </c>
      <c r="K6487" s="2">
        <v>1390</v>
      </c>
      <c r="L6487" s="3"/>
      <c r="M6487" s="3" t="s">
        <v>191</v>
      </c>
      <c r="N6487" s="3" t="s">
        <v>192</v>
      </c>
      <c r="O6487" s="3"/>
      <c r="P6487" s="3"/>
      <c r="Q6487" s="3"/>
      <c r="R6487" s="3">
        <v>0</v>
      </c>
      <c r="S6487" s="3">
        <v>1</v>
      </c>
      <c r="T6487" s="2">
        <v>45</v>
      </c>
      <c r="U6487" s="3">
        <v>12.820512635015902</v>
      </c>
      <c r="V6487" s="3">
        <v>107.06242978893037</v>
      </c>
      <c r="W6487" s="3">
        <v>18.101225612892591</v>
      </c>
      <c r="X6487" s="3">
        <v>49286.093927089467</v>
      </c>
      <c r="Y6487" s="3">
        <v>107.06242978893037</v>
      </c>
      <c r="Z6487" s="3">
        <v>18.101209610622998</v>
      </c>
      <c r="AA6487" s="3">
        <v>49286.093927089467</v>
      </c>
      <c r="AB6487">
        <f t="shared" si="166"/>
        <v>107.06242978893037</v>
      </c>
      <c r="AC6487">
        <f t="shared" si="167"/>
        <v>18.101209610622998</v>
      </c>
    </row>
    <row r="6488" spans="1:29" x14ac:dyDescent="0.25">
      <c r="A6488" s="2">
        <v>6487</v>
      </c>
      <c r="B6488" s="3" t="s">
        <v>414</v>
      </c>
      <c r="C6488" s="3" t="s">
        <v>110</v>
      </c>
      <c r="D6488" s="3" t="s">
        <v>456</v>
      </c>
      <c r="E6488" s="3" t="s">
        <v>457</v>
      </c>
      <c r="F6488" s="3">
        <v>0.51</v>
      </c>
      <c r="G6488" s="3">
        <v>0.57999999999999996</v>
      </c>
      <c r="H6488" s="3" t="s">
        <v>192</v>
      </c>
      <c r="I6488" s="2">
        <v>1400</v>
      </c>
      <c r="J6488" s="3" t="s">
        <v>48</v>
      </c>
      <c r="K6488" s="2">
        <v>1400</v>
      </c>
      <c r="L6488" s="3"/>
      <c r="M6488" s="3" t="s">
        <v>191</v>
      </c>
      <c r="N6488" s="3" t="s">
        <v>192</v>
      </c>
      <c r="O6488" s="3"/>
      <c r="P6488" s="3"/>
      <c r="Q6488" s="3"/>
      <c r="R6488" s="3">
        <v>0</v>
      </c>
      <c r="S6488" s="3">
        <v>1</v>
      </c>
      <c r="T6488" s="2">
        <v>869</v>
      </c>
      <c r="U6488" s="3">
        <v>92.413737264212415</v>
      </c>
      <c r="V6488" s="3">
        <v>908.2250625046255</v>
      </c>
      <c r="W6488" s="3">
        <v>122.79401145798427</v>
      </c>
      <c r="X6488" s="3">
        <v>348196.01698769478</v>
      </c>
      <c r="Y6488" s="3">
        <v>908.2250625046255</v>
      </c>
      <c r="Z6488" s="3">
        <v>122.79390290274497</v>
      </c>
      <c r="AA6488" s="3">
        <v>348196.01698769478</v>
      </c>
      <c r="AB6488">
        <f t="shared" si="166"/>
        <v>908.2250625046255</v>
      </c>
      <c r="AC6488">
        <f t="shared" si="167"/>
        <v>122.79390290274497</v>
      </c>
    </row>
    <row r="6489" spans="1:29" x14ac:dyDescent="0.25">
      <c r="A6489" s="2">
        <v>6488</v>
      </c>
      <c r="B6489" s="3" t="s">
        <v>414</v>
      </c>
      <c r="C6489" s="3" t="s">
        <v>110</v>
      </c>
      <c r="D6489" s="3" t="s">
        <v>456</v>
      </c>
      <c r="E6489" s="3" t="s">
        <v>457</v>
      </c>
      <c r="F6489" s="3">
        <v>0.51</v>
      </c>
      <c r="G6489" s="3">
        <v>0.57999999999999996</v>
      </c>
      <c r="H6489" s="3" t="s">
        <v>192</v>
      </c>
      <c r="I6489" s="2">
        <v>1410</v>
      </c>
      <c r="J6489" s="3" t="s">
        <v>116</v>
      </c>
      <c r="K6489" s="2">
        <v>1410</v>
      </c>
      <c r="L6489" s="3"/>
      <c r="M6489" s="3" t="s">
        <v>191</v>
      </c>
      <c r="N6489" s="3" t="s">
        <v>192</v>
      </c>
      <c r="O6489" s="3"/>
      <c r="P6489" s="3"/>
      <c r="Q6489" s="3"/>
      <c r="R6489" s="3">
        <v>0</v>
      </c>
      <c r="S6489" s="3">
        <v>1</v>
      </c>
      <c r="T6489" s="2">
        <v>1147</v>
      </c>
      <c r="U6489" s="3">
        <v>239.12437153406751</v>
      </c>
      <c r="V6489" s="3">
        <v>2225.0855146771155</v>
      </c>
      <c r="W6489" s="3">
        <v>299.61888975174895</v>
      </c>
      <c r="X6489" s="3">
        <v>913488.02487916744</v>
      </c>
      <c r="Y6489" s="3">
        <v>2225.0855146771155</v>
      </c>
      <c r="Z6489" s="3">
        <v>299.61862487563735</v>
      </c>
      <c r="AA6489" s="3">
        <v>913488.02487916744</v>
      </c>
      <c r="AB6489">
        <f t="shared" si="166"/>
        <v>2225.0855146771155</v>
      </c>
      <c r="AC6489">
        <f t="shared" si="167"/>
        <v>299.61862487563735</v>
      </c>
    </row>
    <row r="6490" spans="1:29" x14ac:dyDescent="0.25">
      <c r="A6490" s="2">
        <v>6489</v>
      </c>
      <c r="B6490" s="3" t="s">
        <v>414</v>
      </c>
      <c r="C6490" s="3" t="s">
        <v>110</v>
      </c>
      <c r="D6490" s="3" t="s">
        <v>456</v>
      </c>
      <c r="E6490" s="3" t="s">
        <v>457</v>
      </c>
      <c r="F6490" s="3">
        <v>0.51</v>
      </c>
      <c r="G6490" s="3">
        <v>0.57999999999999996</v>
      </c>
      <c r="H6490" s="3" t="s">
        <v>192</v>
      </c>
      <c r="I6490" s="2">
        <v>1420</v>
      </c>
      <c r="J6490" s="3" t="s">
        <v>117</v>
      </c>
      <c r="K6490" s="2">
        <v>1420</v>
      </c>
      <c r="L6490" s="3"/>
      <c r="M6490" s="3" t="s">
        <v>191</v>
      </c>
      <c r="N6490" s="3" t="s">
        <v>192</v>
      </c>
      <c r="O6490" s="3"/>
      <c r="P6490" s="3"/>
      <c r="Q6490" s="3"/>
      <c r="R6490" s="3">
        <v>0</v>
      </c>
      <c r="S6490" s="3">
        <v>1</v>
      </c>
      <c r="T6490" s="2">
        <v>581</v>
      </c>
      <c r="U6490" s="3">
        <v>126.49963904238901</v>
      </c>
      <c r="V6490" s="3">
        <v>1188.0920990793447</v>
      </c>
      <c r="W6490" s="3">
        <v>160.10067862372168</v>
      </c>
      <c r="X6490" s="3">
        <v>487532.8657668893</v>
      </c>
      <c r="Y6490" s="3">
        <v>1188.0920990793447</v>
      </c>
      <c r="Z6490" s="3">
        <v>160.10053708776854</v>
      </c>
      <c r="AA6490" s="3">
        <v>487532.8657668893</v>
      </c>
      <c r="AB6490">
        <f t="shared" si="166"/>
        <v>1188.0920990793447</v>
      </c>
      <c r="AC6490">
        <f t="shared" si="167"/>
        <v>160.10053708776854</v>
      </c>
    </row>
    <row r="6491" spans="1:29" x14ac:dyDescent="0.25">
      <c r="A6491" s="2">
        <v>6490</v>
      </c>
      <c r="B6491" s="3" t="s">
        <v>414</v>
      </c>
      <c r="C6491" s="3" t="s">
        <v>110</v>
      </c>
      <c r="D6491" s="3" t="s">
        <v>456</v>
      </c>
      <c r="E6491" s="3" t="s">
        <v>457</v>
      </c>
      <c r="F6491" s="3">
        <v>0.51</v>
      </c>
      <c r="G6491" s="3">
        <v>0.57999999999999996</v>
      </c>
      <c r="H6491" s="3" t="s">
        <v>192</v>
      </c>
      <c r="I6491" s="2">
        <v>1430</v>
      </c>
      <c r="J6491" s="3" t="s">
        <v>118</v>
      </c>
      <c r="K6491" s="2">
        <v>1430</v>
      </c>
      <c r="L6491" s="3"/>
      <c r="M6491" s="3" t="s">
        <v>191</v>
      </c>
      <c r="N6491" s="3" t="s">
        <v>192</v>
      </c>
      <c r="O6491" s="3"/>
      <c r="P6491" s="3"/>
      <c r="Q6491" s="3"/>
      <c r="R6491" s="3">
        <v>0</v>
      </c>
      <c r="S6491" s="3">
        <v>1</v>
      </c>
      <c r="T6491" s="2">
        <v>584</v>
      </c>
      <c r="U6491" s="3">
        <v>89.300540453659835</v>
      </c>
      <c r="V6491" s="3">
        <v>892.87533930816937</v>
      </c>
      <c r="W6491" s="3">
        <v>121.81748190858737</v>
      </c>
      <c r="X6491" s="3">
        <v>349665.73227633</v>
      </c>
      <c r="Y6491" s="3">
        <v>892.87533930816937</v>
      </c>
      <c r="Z6491" s="3">
        <v>121.81737421664275</v>
      </c>
      <c r="AA6491" s="3">
        <v>349665.73227633</v>
      </c>
      <c r="AB6491">
        <f t="shared" si="166"/>
        <v>892.87533930816937</v>
      </c>
      <c r="AC6491">
        <f t="shared" si="167"/>
        <v>121.81737421664275</v>
      </c>
    </row>
    <row r="6492" spans="1:29" x14ac:dyDescent="0.25">
      <c r="A6492" s="2">
        <v>6491</v>
      </c>
      <c r="B6492" s="3" t="s">
        <v>414</v>
      </c>
      <c r="C6492" s="3" t="s">
        <v>110</v>
      </c>
      <c r="D6492" s="3" t="s">
        <v>456</v>
      </c>
      <c r="E6492" s="3" t="s">
        <v>457</v>
      </c>
      <c r="F6492" s="3">
        <v>0.51</v>
      </c>
      <c r="G6492" s="3">
        <v>0.57999999999999996</v>
      </c>
      <c r="H6492" s="3" t="s">
        <v>192</v>
      </c>
      <c r="I6492" s="2">
        <v>1440</v>
      </c>
      <c r="J6492" s="3" t="s">
        <v>135</v>
      </c>
      <c r="K6492" s="2">
        <v>1440</v>
      </c>
      <c r="L6492" s="3"/>
      <c r="M6492" s="3" t="s">
        <v>191</v>
      </c>
      <c r="N6492" s="3" t="s">
        <v>192</v>
      </c>
      <c r="O6492" s="3"/>
      <c r="P6492" s="3"/>
      <c r="Q6492" s="3"/>
      <c r="R6492" s="3">
        <v>0</v>
      </c>
      <c r="S6492" s="3">
        <v>1</v>
      </c>
      <c r="T6492" s="2">
        <v>26</v>
      </c>
      <c r="U6492" s="3">
        <v>6.2269024630863168</v>
      </c>
      <c r="V6492" s="3">
        <v>69.880191115859162</v>
      </c>
      <c r="W6492" s="3">
        <v>9.8674775522978084</v>
      </c>
      <c r="X6492" s="3">
        <v>24054.944724281257</v>
      </c>
      <c r="Y6492" s="3">
        <v>69.880191115859162</v>
      </c>
      <c r="Z6492" s="3">
        <v>9.8674688290190886</v>
      </c>
      <c r="AA6492" s="3">
        <v>24054.944724281257</v>
      </c>
      <c r="AB6492">
        <f t="shared" si="166"/>
        <v>69.880191115859162</v>
      </c>
      <c r="AC6492">
        <f t="shared" si="167"/>
        <v>9.8674688290190886</v>
      </c>
    </row>
    <row r="6493" spans="1:29" x14ac:dyDescent="0.25">
      <c r="A6493" s="2">
        <v>6492</v>
      </c>
      <c r="B6493" s="3" t="s">
        <v>414</v>
      </c>
      <c r="C6493" s="3" t="s">
        <v>110</v>
      </c>
      <c r="D6493" s="3" t="s">
        <v>456</v>
      </c>
      <c r="E6493" s="3" t="s">
        <v>457</v>
      </c>
      <c r="F6493" s="3">
        <v>0.51</v>
      </c>
      <c r="G6493" s="3">
        <v>0.57999999999999996</v>
      </c>
      <c r="H6493" s="3" t="s">
        <v>192</v>
      </c>
      <c r="I6493" s="2">
        <v>1490</v>
      </c>
      <c r="J6493" s="3" t="s">
        <v>147</v>
      </c>
      <c r="K6493" s="2">
        <v>1490</v>
      </c>
      <c r="L6493" s="3"/>
      <c r="M6493" s="3" t="s">
        <v>191</v>
      </c>
      <c r="N6493" s="3" t="s">
        <v>192</v>
      </c>
      <c r="O6493" s="3"/>
      <c r="P6493" s="3"/>
      <c r="Q6493" s="3"/>
      <c r="R6493" s="3">
        <v>0</v>
      </c>
      <c r="S6493" s="3">
        <v>1</v>
      </c>
      <c r="T6493" s="2">
        <v>65</v>
      </c>
      <c r="U6493" s="3">
        <v>15.127445841980418</v>
      </c>
      <c r="V6493" s="3">
        <v>126.04383888345863</v>
      </c>
      <c r="W6493" s="3">
        <v>16.855366968324645</v>
      </c>
      <c r="X6493" s="3">
        <v>52600.88271224338</v>
      </c>
      <c r="Y6493" s="3">
        <v>126.04383888345863</v>
      </c>
      <c r="Z6493" s="3">
        <v>16.855352067448194</v>
      </c>
      <c r="AA6493" s="3">
        <v>52600.88271224338</v>
      </c>
      <c r="AB6493">
        <f t="shared" si="166"/>
        <v>126.04383888345863</v>
      </c>
      <c r="AC6493">
        <f t="shared" si="167"/>
        <v>16.855352067448194</v>
      </c>
    </row>
    <row r="6494" spans="1:29" x14ac:dyDescent="0.25">
      <c r="A6494" s="2">
        <v>6493</v>
      </c>
      <c r="B6494" s="3" t="s">
        <v>414</v>
      </c>
      <c r="C6494" s="3" t="s">
        <v>110</v>
      </c>
      <c r="D6494" s="3" t="s">
        <v>456</v>
      </c>
      <c r="E6494" s="3" t="s">
        <v>457</v>
      </c>
      <c r="F6494" s="3">
        <v>0.51</v>
      </c>
      <c r="G6494" s="3">
        <v>0.57999999999999996</v>
      </c>
      <c r="H6494" s="3" t="s">
        <v>192</v>
      </c>
      <c r="I6494" s="2">
        <v>1510</v>
      </c>
      <c r="J6494" s="3" t="s">
        <v>152</v>
      </c>
      <c r="K6494" s="2">
        <v>1510</v>
      </c>
      <c r="L6494" s="3"/>
      <c r="M6494" s="3" t="s">
        <v>191</v>
      </c>
      <c r="N6494" s="3" t="s">
        <v>192</v>
      </c>
      <c r="O6494" s="3"/>
      <c r="P6494" s="3"/>
      <c r="Q6494" s="3"/>
      <c r="R6494" s="3">
        <v>0</v>
      </c>
      <c r="S6494" s="3">
        <v>1</v>
      </c>
      <c r="T6494" s="2">
        <v>2</v>
      </c>
      <c r="U6494" s="3">
        <v>0.1043097606010413</v>
      </c>
      <c r="V6494" s="3">
        <v>1.1865845723556365</v>
      </c>
      <c r="W6494" s="3">
        <v>0.1577096130505623</v>
      </c>
      <c r="X6494" s="3">
        <v>411.67727302911169</v>
      </c>
      <c r="Y6494" s="3">
        <v>1.1865845723556365</v>
      </c>
      <c r="Z6494" s="3">
        <v>0.1577094736284147</v>
      </c>
      <c r="AA6494" s="3">
        <v>411.67727302911169</v>
      </c>
      <c r="AB6494">
        <f t="shared" si="166"/>
        <v>1.1865845723556365</v>
      </c>
      <c r="AC6494">
        <f t="shared" si="167"/>
        <v>0.1577094736284147</v>
      </c>
    </row>
    <row r="6495" spans="1:29" x14ac:dyDescent="0.25">
      <c r="A6495" s="2">
        <v>6494</v>
      </c>
      <c r="B6495" s="3" t="s">
        <v>414</v>
      </c>
      <c r="C6495" s="3" t="s">
        <v>110</v>
      </c>
      <c r="D6495" s="3" t="s">
        <v>456</v>
      </c>
      <c r="E6495" s="3" t="s">
        <v>457</v>
      </c>
      <c r="F6495" s="3">
        <v>0.51</v>
      </c>
      <c r="G6495" s="3">
        <v>0.57999999999999996</v>
      </c>
      <c r="H6495" s="3" t="s">
        <v>192</v>
      </c>
      <c r="I6495" s="2">
        <v>1550</v>
      </c>
      <c r="J6495" s="3" t="s">
        <v>120</v>
      </c>
      <c r="K6495" s="2">
        <v>1550</v>
      </c>
      <c r="L6495" s="3"/>
      <c r="M6495" s="3" t="s">
        <v>191</v>
      </c>
      <c r="N6495" s="3" t="s">
        <v>192</v>
      </c>
      <c r="O6495" s="3"/>
      <c r="P6495" s="3"/>
      <c r="Q6495" s="3"/>
      <c r="R6495" s="3">
        <v>0</v>
      </c>
      <c r="S6495" s="3">
        <v>1</v>
      </c>
      <c r="T6495" s="2">
        <v>65</v>
      </c>
      <c r="U6495" s="3">
        <v>7.043318780778713</v>
      </c>
      <c r="V6495" s="3">
        <v>63.450474242909557</v>
      </c>
      <c r="W6495" s="3">
        <v>8.8430837568510245</v>
      </c>
      <c r="X6495" s="3">
        <v>26826.242945242637</v>
      </c>
      <c r="Y6495" s="3">
        <v>63.450474242909557</v>
      </c>
      <c r="Z6495" s="3">
        <v>8.8430759391809186</v>
      </c>
      <c r="AA6495" s="3">
        <v>26826.242945242637</v>
      </c>
      <c r="AB6495">
        <f t="shared" si="166"/>
        <v>63.450474242909557</v>
      </c>
      <c r="AC6495">
        <f t="shared" si="167"/>
        <v>8.8430759391809186</v>
      </c>
    </row>
    <row r="6496" spans="1:29" x14ac:dyDescent="0.25">
      <c r="A6496" s="2">
        <v>6495</v>
      </c>
      <c r="B6496" s="3" t="s">
        <v>414</v>
      </c>
      <c r="C6496" s="3" t="s">
        <v>110</v>
      </c>
      <c r="D6496" s="3" t="s">
        <v>456</v>
      </c>
      <c r="E6496" s="3" t="s">
        <v>457</v>
      </c>
      <c r="F6496" s="3">
        <v>0.51</v>
      </c>
      <c r="G6496" s="3">
        <v>0.57999999999999996</v>
      </c>
      <c r="H6496" s="3" t="s">
        <v>192</v>
      </c>
      <c r="I6496" s="2">
        <v>1700</v>
      </c>
      <c r="J6496" s="3" t="s">
        <v>121</v>
      </c>
      <c r="K6496" s="2">
        <v>1700</v>
      </c>
      <c r="L6496" s="3"/>
      <c r="M6496" s="3" t="s">
        <v>191</v>
      </c>
      <c r="N6496" s="3" t="s">
        <v>192</v>
      </c>
      <c r="O6496" s="3"/>
      <c r="P6496" s="3"/>
      <c r="Q6496" s="3"/>
      <c r="R6496" s="3">
        <v>0</v>
      </c>
      <c r="S6496" s="3">
        <v>1</v>
      </c>
      <c r="T6496" s="2">
        <v>289</v>
      </c>
      <c r="U6496" s="3">
        <v>40.644351346645465</v>
      </c>
      <c r="V6496" s="3">
        <v>312.64944713172792</v>
      </c>
      <c r="W6496" s="3">
        <v>43.573786297614262</v>
      </c>
      <c r="X6496" s="3">
        <v>147188.14766847249</v>
      </c>
      <c r="Y6496" s="3">
        <v>312.64944713172792</v>
      </c>
      <c r="Z6496" s="3">
        <v>43.573747776494692</v>
      </c>
      <c r="AA6496" s="3">
        <v>147188.14766847249</v>
      </c>
      <c r="AB6496">
        <f t="shared" si="166"/>
        <v>312.64944713172792</v>
      </c>
      <c r="AC6496">
        <f t="shared" si="167"/>
        <v>43.573747776494692</v>
      </c>
    </row>
    <row r="6497" spans="1:29" x14ac:dyDescent="0.25">
      <c r="A6497" s="2">
        <v>6496</v>
      </c>
      <c r="B6497" s="3" t="s">
        <v>414</v>
      </c>
      <c r="C6497" s="3" t="s">
        <v>110</v>
      </c>
      <c r="D6497" s="3" t="s">
        <v>456</v>
      </c>
      <c r="E6497" s="3" t="s">
        <v>457</v>
      </c>
      <c r="F6497" s="3">
        <v>0.51</v>
      </c>
      <c r="G6497" s="3">
        <v>0.57999999999999996</v>
      </c>
      <c r="H6497" s="3" t="s">
        <v>192</v>
      </c>
      <c r="I6497" s="2">
        <v>1710</v>
      </c>
      <c r="J6497" s="3" t="s">
        <v>122</v>
      </c>
      <c r="K6497" s="2">
        <v>1710</v>
      </c>
      <c r="L6497" s="3"/>
      <c r="M6497" s="3" t="s">
        <v>191</v>
      </c>
      <c r="N6497" s="3" t="s">
        <v>192</v>
      </c>
      <c r="O6497" s="3"/>
      <c r="P6497" s="3"/>
      <c r="Q6497" s="3"/>
      <c r="R6497" s="3">
        <v>0</v>
      </c>
      <c r="S6497" s="3">
        <v>1</v>
      </c>
      <c r="T6497" s="2">
        <v>263</v>
      </c>
      <c r="U6497" s="3">
        <v>109.40132307676596</v>
      </c>
      <c r="V6497" s="3">
        <v>850.08709516516467</v>
      </c>
      <c r="W6497" s="3">
        <v>118.51065939001303</v>
      </c>
      <c r="X6497" s="3">
        <v>413213.08514289063</v>
      </c>
      <c r="Y6497" s="3">
        <v>850.08709516516467</v>
      </c>
      <c r="Z6497" s="3">
        <v>118.51055462144299</v>
      </c>
      <c r="AA6497" s="3">
        <v>413213.08514289063</v>
      </c>
      <c r="AB6497">
        <f t="shared" si="166"/>
        <v>850.08709516516467</v>
      </c>
      <c r="AC6497">
        <f t="shared" si="167"/>
        <v>118.51055462144299</v>
      </c>
    </row>
    <row r="6498" spans="1:29" x14ac:dyDescent="0.25">
      <c r="A6498" s="2">
        <v>6497</v>
      </c>
      <c r="B6498" s="3" t="s">
        <v>414</v>
      </c>
      <c r="C6498" s="3" t="s">
        <v>110</v>
      </c>
      <c r="D6498" s="3" t="s">
        <v>456</v>
      </c>
      <c r="E6498" s="3" t="s">
        <v>457</v>
      </c>
      <c r="F6498" s="3">
        <v>0.51</v>
      </c>
      <c r="G6498" s="3">
        <v>0.57999999999999996</v>
      </c>
      <c r="H6498" s="3" t="s">
        <v>192</v>
      </c>
      <c r="I6498" s="2">
        <v>1720</v>
      </c>
      <c r="J6498" s="3" t="s">
        <v>123</v>
      </c>
      <c r="K6498" s="2">
        <v>1720</v>
      </c>
      <c r="L6498" s="3"/>
      <c r="M6498" s="3" t="s">
        <v>191</v>
      </c>
      <c r="N6498" s="3" t="s">
        <v>192</v>
      </c>
      <c r="O6498" s="3"/>
      <c r="P6498" s="3"/>
      <c r="Q6498" s="3"/>
      <c r="R6498" s="3">
        <v>0</v>
      </c>
      <c r="S6498" s="3">
        <v>1</v>
      </c>
      <c r="T6498" s="2">
        <v>277</v>
      </c>
      <c r="U6498" s="3">
        <v>76.899403774116266</v>
      </c>
      <c r="V6498" s="3">
        <v>613.50187438311684</v>
      </c>
      <c r="W6498" s="3">
        <v>85.208881955237359</v>
      </c>
      <c r="X6498" s="3">
        <v>285861.11650355358</v>
      </c>
      <c r="Y6498" s="3">
        <v>613.50187438311684</v>
      </c>
      <c r="Z6498" s="3">
        <v>85.20880662688495</v>
      </c>
      <c r="AA6498" s="3">
        <v>285861.11650355358</v>
      </c>
      <c r="AB6498">
        <f t="shared" si="166"/>
        <v>613.50187438311684</v>
      </c>
      <c r="AC6498">
        <f t="shared" si="167"/>
        <v>85.20880662688495</v>
      </c>
    </row>
    <row r="6499" spans="1:29" x14ac:dyDescent="0.25">
      <c r="A6499" s="2">
        <v>6498</v>
      </c>
      <c r="B6499" s="3" t="s">
        <v>414</v>
      </c>
      <c r="C6499" s="3" t="s">
        <v>110</v>
      </c>
      <c r="D6499" s="3" t="s">
        <v>456</v>
      </c>
      <c r="E6499" s="3" t="s">
        <v>457</v>
      </c>
      <c r="F6499" s="3">
        <v>0.51</v>
      </c>
      <c r="G6499" s="3">
        <v>0.57999999999999996</v>
      </c>
      <c r="H6499" s="3" t="s">
        <v>192</v>
      </c>
      <c r="I6499" s="2">
        <v>1730</v>
      </c>
      <c r="J6499" s="3" t="s">
        <v>50</v>
      </c>
      <c r="K6499" s="2">
        <v>1730</v>
      </c>
      <c r="L6499" s="3"/>
      <c r="M6499" s="3" t="s">
        <v>191</v>
      </c>
      <c r="N6499" s="3" t="s">
        <v>192</v>
      </c>
      <c r="O6499" s="3"/>
      <c r="P6499" s="3"/>
      <c r="Q6499" s="3"/>
      <c r="R6499" s="3">
        <v>0</v>
      </c>
      <c r="S6499" s="3">
        <v>1</v>
      </c>
      <c r="T6499" s="2">
        <v>21</v>
      </c>
      <c r="U6499" s="3">
        <v>7.3984955110260238</v>
      </c>
      <c r="V6499" s="3">
        <v>57.056204682636974</v>
      </c>
      <c r="W6499" s="3">
        <v>7.8832790734937506</v>
      </c>
      <c r="X6499" s="3">
        <v>27863.971921674427</v>
      </c>
      <c r="Y6499" s="3">
        <v>57.056204682636974</v>
      </c>
      <c r="Z6499" s="3">
        <v>7.8832721043326677</v>
      </c>
      <c r="AA6499" s="3">
        <v>27863.971921674427</v>
      </c>
      <c r="AB6499">
        <f t="shared" si="166"/>
        <v>57.056204682636974</v>
      </c>
      <c r="AC6499">
        <f t="shared" si="167"/>
        <v>7.8832721043326677</v>
      </c>
    </row>
    <row r="6500" spans="1:29" x14ac:dyDescent="0.25">
      <c r="A6500" s="2">
        <v>6499</v>
      </c>
      <c r="B6500" s="3" t="s">
        <v>414</v>
      </c>
      <c r="C6500" s="3" t="s">
        <v>110</v>
      </c>
      <c r="D6500" s="3" t="s">
        <v>456</v>
      </c>
      <c r="E6500" s="3" t="s">
        <v>457</v>
      </c>
      <c r="F6500" s="3">
        <v>0.51</v>
      </c>
      <c r="G6500" s="3">
        <v>0.57999999999999996</v>
      </c>
      <c r="H6500" s="3" t="s">
        <v>192</v>
      </c>
      <c r="I6500" s="2">
        <v>1740</v>
      </c>
      <c r="J6500" s="3" t="s">
        <v>124</v>
      </c>
      <c r="K6500" s="2">
        <v>1740</v>
      </c>
      <c r="L6500" s="3"/>
      <c r="M6500" s="3" t="s">
        <v>191</v>
      </c>
      <c r="N6500" s="3" t="s">
        <v>192</v>
      </c>
      <c r="O6500" s="3"/>
      <c r="P6500" s="3"/>
      <c r="Q6500" s="3"/>
      <c r="R6500" s="3">
        <v>0</v>
      </c>
      <c r="S6500" s="3">
        <v>1</v>
      </c>
      <c r="T6500" s="2">
        <v>2</v>
      </c>
      <c r="U6500" s="3">
        <v>7.4929941149775902E-3</v>
      </c>
      <c r="V6500" s="3">
        <v>7.1071328510545956E-2</v>
      </c>
      <c r="W6500" s="3">
        <v>9.8176502846332794E-3</v>
      </c>
      <c r="X6500" s="3">
        <v>29.72993248556957</v>
      </c>
      <c r="Y6500" s="3">
        <v>7.1071328510545956E-2</v>
      </c>
      <c r="Z6500" s="3">
        <v>9.8176416054040309E-3</v>
      </c>
      <c r="AA6500" s="3">
        <v>29.72993248556957</v>
      </c>
      <c r="AB6500">
        <f t="shared" si="166"/>
        <v>7.1071328510545956E-2</v>
      </c>
      <c r="AC6500">
        <f t="shared" si="167"/>
        <v>9.8176416054040309E-3</v>
      </c>
    </row>
    <row r="6501" spans="1:29" x14ac:dyDescent="0.25">
      <c r="A6501" s="2">
        <v>6500</v>
      </c>
      <c r="B6501" s="3" t="s">
        <v>414</v>
      </c>
      <c r="C6501" s="3" t="s">
        <v>110</v>
      </c>
      <c r="D6501" s="3" t="s">
        <v>456</v>
      </c>
      <c r="E6501" s="3" t="s">
        <v>457</v>
      </c>
      <c r="F6501" s="3">
        <v>0.51</v>
      </c>
      <c r="G6501" s="3">
        <v>0.57999999999999996</v>
      </c>
      <c r="H6501" s="3" t="s">
        <v>192</v>
      </c>
      <c r="I6501" s="2">
        <v>1750</v>
      </c>
      <c r="J6501" s="3" t="s">
        <v>51</v>
      </c>
      <c r="K6501" s="2">
        <v>1750</v>
      </c>
      <c r="L6501" s="3"/>
      <c r="M6501" s="3" t="s">
        <v>191</v>
      </c>
      <c r="N6501" s="3" t="s">
        <v>192</v>
      </c>
      <c r="O6501" s="3"/>
      <c r="P6501" s="3"/>
      <c r="Q6501" s="3"/>
      <c r="R6501" s="3">
        <v>0</v>
      </c>
      <c r="S6501" s="3">
        <v>1</v>
      </c>
      <c r="T6501" s="2">
        <v>252</v>
      </c>
      <c r="U6501" s="3">
        <v>78.975822082741246</v>
      </c>
      <c r="V6501" s="3">
        <v>638.96020356349834</v>
      </c>
      <c r="W6501" s="3">
        <v>87.514451245414065</v>
      </c>
      <c r="X6501" s="3">
        <v>299430.06499427103</v>
      </c>
      <c r="Y6501" s="3">
        <v>638.96020356349834</v>
      </c>
      <c r="Z6501" s="3">
        <v>87.514373878838271</v>
      </c>
      <c r="AA6501" s="3">
        <v>299430.06499427103</v>
      </c>
      <c r="AB6501">
        <f t="shared" si="166"/>
        <v>638.96020356349834</v>
      </c>
      <c r="AC6501">
        <f t="shared" si="167"/>
        <v>87.514373878838271</v>
      </c>
    </row>
    <row r="6502" spans="1:29" x14ac:dyDescent="0.25">
      <c r="A6502" s="2">
        <v>6501</v>
      </c>
      <c r="B6502" s="3" t="s">
        <v>414</v>
      </c>
      <c r="C6502" s="3" t="s">
        <v>110</v>
      </c>
      <c r="D6502" s="3" t="s">
        <v>456</v>
      </c>
      <c r="E6502" s="3" t="s">
        <v>457</v>
      </c>
      <c r="F6502" s="3">
        <v>0.51</v>
      </c>
      <c r="G6502" s="3">
        <v>0.57999999999999996</v>
      </c>
      <c r="H6502" s="3" t="s">
        <v>192</v>
      </c>
      <c r="I6502" s="2">
        <v>1780</v>
      </c>
      <c r="J6502" s="3" t="s">
        <v>125</v>
      </c>
      <c r="K6502" s="2">
        <v>1780</v>
      </c>
      <c r="L6502" s="3"/>
      <c r="M6502" s="3" t="s">
        <v>191</v>
      </c>
      <c r="N6502" s="3" t="s">
        <v>192</v>
      </c>
      <c r="O6502" s="3"/>
      <c r="P6502" s="3"/>
      <c r="Q6502" s="3"/>
      <c r="R6502" s="3">
        <v>0</v>
      </c>
      <c r="S6502" s="3">
        <v>1</v>
      </c>
      <c r="T6502" s="2">
        <v>11</v>
      </c>
      <c r="U6502" s="3">
        <v>1.7781836350734805</v>
      </c>
      <c r="V6502" s="3">
        <v>15.903057830594244</v>
      </c>
      <c r="W6502" s="3">
        <v>2.1412401626084878</v>
      </c>
      <c r="X6502" s="3">
        <v>6627.1873253659878</v>
      </c>
      <c r="Y6502" s="3">
        <v>15.903057830594244</v>
      </c>
      <c r="Z6502" s="3">
        <v>2.1412382696591892</v>
      </c>
      <c r="AA6502" s="3">
        <v>6627.1873253659878</v>
      </c>
      <c r="AB6502">
        <f t="shared" si="166"/>
        <v>15.903057830594244</v>
      </c>
      <c r="AC6502">
        <f t="shared" si="167"/>
        <v>2.1412382696591892</v>
      </c>
    </row>
    <row r="6503" spans="1:29" x14ac:dyDescent="0.25">
      <c r="A6503" s="2">
        <v>6502</v>
      </c>
      <c r="B6503" s="3" t="s">
        <v>414</v>
      </c>
      <c r="C6503" s="3" t="s">
        <v>110</v>
      </c>
      <c r="D6503" s="3" t="s">
        <v>456</v>
      </c>
      <c r="E6503" s="3" t="s">
        <v>457</v>
      </c>
      <c r="F6503" s="3">
        <v>0.51</v>
      </c>
      <c r="G6503" s="3">
        <v>0.57999999999999996</v>
      </c>
      <c r="H6503" s="3" t="s">
        <v>192</v>
      </c>
      <c r="I6503" s="2">
        <v>1830</v>
      </c>
      <c r="J6503" s="3" t="s">
        <v>201</v>
      </c>
      <c r="K6503" s="2">
        <v>1830</v>
      </c>
      <c r="L6503" s="3"/>
      <c r="M6503" s="3" t="s">
        <v>191</v>
      </c>
      <c r="N6503" s="3" t="s">
        <v>192</v>
      </c>
      <c r="O6503" s="3"/>
      <c r="P6503" s="3"/>
      <c r="Q6503" s="3"/>
      <c r="R6503" s="3">
        <v>0</v>
      </c>
      <c r="S6503" s="3">
        <v>1</v>
      </c>
      <c r="T6503" s="2">
        <v>43</v>
      </c>
      <c r="U6503" s="3">
        <v>17.200437519992423</v>
      </c>
      <c r="V6503" s="3">
        <v>106.95023257912737</v>
      </c>
      <c r="W6503" s="3">
        <v>14.21387429199736</v>
      </c>
      <c r="X6503" s="3">
        <v>60406.25556514215</v>
      </c>
      <c r="Y6503" s="3">
        <v>106.95023257912737</v>
      </c>
      <c r="Z6503" s="3">
        <v>14.213861726315161</v>
      </c>
      <c r="AA6503" s="3">
        <v>60406.25556514215</v>
      </c>
      <c r="AB6503">
        <f t="shared" si="166"/>
        <v>106.95023257912737</v>
      </c>
      <c r="AC6503">
        <f t="shared" si="167"/>
        <v>14.213861726315161</v>
      </c>
    </row>
    <row r="6504" spans="1:29" x14ac:dyDescent="0.25">
      <c r="A6504" s="2">
        <v>6503</v>
      </c>
      <c r="B6504" s="3" t="s">
        <v>414</v>
      </c>
      <c r="C6504" s="3" t="s">
        <v>110</v>
      </c>
      <c r="D6504" s="3" t="s">
        <v>456</v>
      </c>
      <c r="E6504" s="3" t="s">
        <v>457</v>
      </c>
      <c r="F6504" s="3">
        <v>0.51</v>
      </c>
      <c r="G6504" s="3">
        <v>0.57999999999999996</v>
      </c>
      <c r="H6504" s="3" t="s">
        <v>192</v>
      </c>
      <c r="I6504" s="2">
        <v>1840</v>
      </c>
      <c r="J6504" s="3" t="s">
        <v>137</v>
      </c>
      <c r="K6504" s="2">
        <v>1840</v>
      </c>
      <c r="L6504" s="3"/>
      <c r="M6504" s="3" t="s">
        <v>191</v>
      </c>
      <c r="N6504" s="3" t="s">
        <v>192</v>
      </c>
      <c r="O6504" s="3"/>
      <c r="P6504" s="3"/>
      <c r="Q6504" s="3"/>
      <c r="R6504" s="3">
        <v>0</v>
      </c>
      <c r="S6504" s="3">
        <v>1</v>
      </c>
      <c r="T6504" s="2">
        <v>22</v>
      </c>
      <c r="U6504" s="3">
        <v>5.5602220044581365</v>
      </c>
      <c r="V6504" s="3">
        <v>42.532521942776931</v>
      </c>
      <c r="W6504" s="3">
        <v>6.3792447115896795</v>
      </c>
      <c r="X6504" s="3">
        <v>17812.92222348334</v>
      </c>
      <c r="Y6504" s="3">
        <v>42.532521942776931</v>
      </c>
      <c r="Z6504" s="3">
        <v>6.3792390720602965</v>
      </c>
      <c r="AA6504" s="3">
        <v>17812.92222348334</v>
      </c>
      <c r="AB6504">
        <f t="shared" si="166"/>
        <v>42.532521942776931</v>
      </c>
      <c r="AC6504">
        <f t="shared" si="167"/>
        <v>6.3792390720602965</v>
      </c>
    </row>
    <row r="6505" spans="1:29" x14ac:dyDescent="0.25">
      <c r="A6505" s="2">
        <v>6504</v>
      </c>
      <c r="B6505" s="3" t="s">
        <v>414</v>
      </c>
      <c r="C6505" s="3" t="s">
        <v>110</v>
      </c>
      <c r="D6505" s="3" t="s">
        <v>456</v>
      </c>
      <c r="E6505" s="3" t="s">
        <v>457</v>
      </c>
      <c r="F6505" s="3">
        <v>0.51</v>
      </c>
      <c r="G6505" s="3">
        <v>0.57999999999999996</v>
      </c>
      <c r="H6505" s="3" t="s">
        <v>192</v>
      </c>
      <c r="I6505" s="2">
        <v>1850</v>
      </c>
      <c r="J6505" s="3" t="s">
        <v>53</v>
      </c>
      <c r="K6505" s="2">
        <v>1850</v>
      </c>
      <c r="L6505" s="3"/>
      <c r="M6505" s="3" t="s">
        <v>191</v>
      </c>
      <c r="N6505" s="3" t="s">
        <v>192</v>
      </c>
      <c r="O6505" s="3"/>
      <c r="P6505" s="3"/>
      <c r="Q6505" s="3"/>
      <c r="R6505" s="3">
        <v>0</v>
      </c>
      <c r="S6505" s="3">
        <v>1</v>
      </c>
      <c r="T6505" s="2">
        <v>37</v>
      </c>
      <c r="U6505" s="3">
        <v>6.2175335943277172</v>
      </c>
      <c r="V6505" s="3">
        <v>47.788045137032036</v>
      </c>
      <c r="W6505" s="3">
        <v>6.5002968653029845</v>
      </c>
      <c r="X6505" s="3">
        <v>22587.785191019913</v>
      </c>
      <c r="Y6505" s="3">
        <v>47.788045137032036</v>
      </c>
      <c r="Z6505" s="3">
        <v>6.5002911187582422</v>
      </c>
      <c r="AA6505" s="3">
        <v>22587.785191019913</v>
      </c>
      <c r="AB6505">
        <f t="shared" si="166"/>
        <v>47.788045137032036</v>
      </c>
      <c r="AC6505">
        <f t="shared" si="167"/>
        <v>6.5002911187582422</v>
      </c>
    </row>
    <row r="6506" spans="1:29" x14ac:dyDescent="0.25">
      <c r="A6506" s="2">
        <v>6505</v>
      </c>
      <c r="B6506" s="3" t="s">
        <v>414</v>
      </c>
      <c r="C6506" s="3" t="s">
        <v>110</v>
      </c>
      <c r="D6506" s="3" t="s">
        <v>456</v>
      </c>
      <c r="E6506" s="3" t="s">
        <v>457</v>
      </c>
      <c r="F6506" s="3">
        <v>0.51</v>
      </c>
      <c r="G6506" s="3">
        <v>0.57999999999999996</v>
      </c>
      <c r="H6506" s="3" t="s">
        <v>192</v>
      </c>
      <c r="I6506" s="2">
        <v>1860</v>
      </c>
      <c r="J6506" s="3" t="s">
        <v>126</v>
      </c>
      <c r="K6506" s="2">
        <v>1860</v>
      </c>
      <c r="L6506" s="3"/>
      <c r="M6506" s="3" t="s">
        <v>191</v>
      </c>
      <c r="N6506" s="3" t="s">
        <v>192</v>
      </c>
      <c r="O6506" s="3"/>
      <c r="P6506" s="3"/>
      <c r="Q6506" s="3"/>
      <c r="R6506" s="3">
        <v>0</v>
      </c>
      <c r="S6506" s="3">
        <v>1</v>
      </c>
      <c r="T6506" s="2">
        <v>9</v>
      </c>
      <c r="U6506" s="3">
        <v>0.20025851426187713</v>
      </c>
      <c r="V6506" s="3">
        <v>1.5227369798512684</v>
      </c>
      <c r="W6506" s="3">
        <v>0.21014754471349859</v>
      </c>
      <c r="X6506" s="3">
        <v>715.62901968422284</v>
      </c>
      <c r="Y6506" s="3">
        <v>1.5227369798512684</v>
      </c>
      <c r="Z6506" s="3">
        <v>0.21014735893394196</v>
      </c>
      <c r="AA6506" s="3">
        <v>715.62901968422284</v>
      </c>
      <c r="AB6506">
        <f t="shared" si="166"/>
        <v>1.5227369798512684</v>
      </c>
      <c r="AC6506">
        <f t="shared" si="167"/>
        <v>0.21014735893394196</v>
      </c>
    </row>
    <row r="6507" spans="1:29" x14ac:dyDescent="0.25">
      <c r="A6507" s="2">
        <v>6506</v>
      </c>
      <c r="B6507" s="3" t="s">
        <v>414</v>
      </c>
      <c r="C6507" s="3" t="s">
        <v>110</v>
      </c>
      <c r="D6507" s="3" t="s">
        <v>456</v>
      </c>
      <c r="E6507" s="3" t="s">
        <v>457</v>
      </c>
      <c r="F6507" s="3">
        <v>0.51</v>
      </c>
      <c r="G6507" s="3">
        <v>0.57999999999999996</v>
      </c>
      <c r="H6507" s="3" t="s">
        <v>192</v>
      </c>
      <c r="I6507" s="2">
        <v>3300</v>
      </c>
      <c r="J6507" s="3" t="s">
        <v>39</v>
      </c>
      <c r="K6507" s="2">
        <v>1000</v>
      </c>
      <c r="L6507" s="3"/>
      <c r="M6507" s="3" t="s">
        <v>191</v>
      </c>
      <c r="N6507" s="3" t="s">
        <v>192</v>
      </c>
      <c r="O6507" s="3"/>
      <c r="P6507" s="3" t="s">
        <v>76</v>
      </c>
      <c r="Q6507" s="3"/>
      <c r="R6507" s="3">
        <v>0</v>
      </c>
      <c r="S6507" s="3">
        <v>1</v>
      </c>
      <c r="T6507" s="2">
        <v>28</v>
      </c>
      <c r="U6507" s="3">
        <v>6.6037245111745539</v>
      </c>
      <c r="V6507" s="3">
        <v>30.287249923061324</v>
      </c>
      <c r="W6507" s="3">
        <v>4.1065518590186452</v>
      </c>
      <c r="X6507" s="3">
        <v>15064.496723797918</v>
      </c>
      <c r="Y6507" s="3">
        <v>30.287249923061324</v>
      </c>
      <c r="Z6507" s="3">
        <v>4.1065482286484496</v>
      </c>
      <c r="AA6507" s="3">
        <v>15064.496723797918</v>
      </c>
      <c r="AB6507">
        <f t="shared" si="166"/>
        <v>30.287249923061324</v>
      </c>
      <c r="AC6507">
        <f t="shared" si="167"/>
        <v>4.1065482286484496</v>
      </c>
    </row>
    <row r="6508" spans="1:29" x14ac:dyDescent="0.25">
      <c r="A6508" s="2">
        <v>6507</v>
      </c>
      <c r="B6508" s="3" t="s">
        <v>414</v>
      </c>
      <c r="C6508" s="3" t="s">
        <v>110</v>
      </c>
      <c r="D6508" s="3" t="s">
        <v>456</v>
      </c>
      <c r="E6508" s="3" t="s">
        <v>457</v>
      </c>
      <c r="F6508" s="3">
        <v>0.51</v>
      </c>
      <c r="G6508" s="3">
        <v>0.57999999999999996</v>
      </c>
      <c r="H6508" s="3" t="s">
        <v>192</v>
      </c>
      <c r="I6508" s="2">
        <v>8110</v>
      </c>
      <c r="J6508" s="3" t="s">
        <v>128</v>
      </c>
      <c r="K6508" s="2">
        <v>8110</v>
      </c>
      <c r="L6508" s="3"/>
      <c r="M6508" s="3" t="s">
        <v>191</v>
      </c>
      <c r="N6508" s="3" t="s">
        <v>192</v>
      </c>
      <c r="O6508" s="3"/>
      <c r="P6508" s="3"/>
      <c r="Q6508" s="3"/>
      <c r="R6508" s="3">
        <v>0</v>
      </c>
      <c r="S6508" s="3">
        <v>1</v>
      </c>
      <c r="T6508" s="2">
        <v>55</v>
      </c>
      <c r="U6508" s="3">
        <v>16.858875869686724</v>
      </c>
      <c r="V6508" s="3">
        <v>144.52575993879799</v>
      </c>
      <c r="W6508" s="3">
        <v>19.295861064282239</v>
      </c>
      <c r="X6508" s="3">
        <v>67491.554537603253</v>
      </c>
      <c r="Y6508" s="3">
        <v>144.52575993879799</v>
      </c>
      <c r="Z6508" s="3">
        <v>19.295844005903017</v>
      </c>
      <c r="AA6508" s="3">
        <v>67491.554537603253</v>
      </c>
      <c r="AB6508">
        <f t="shared" si="166"/>
        <v>144.52575993879799</v>
      </c>
      <c r="AC6508">
        <f t="shared" si="167"/>
        <v>19.295844005903017</v>
      </c>
    </row>
    <row r="6509" spans="1:29" x14ac:dyDescent="0.25">
      <c r="A6509" s="2">
        <v>6508</v>
      </c>
      <c r="B6509" s="3" t="s">
        <v>414</v>
      </c>
      <c r="C6509" s="3" t="s">
        <v>110</v>
      </c>
      <c r="D6509" s="3" t="s">
        <v>456</v>
      </c>
      <c r="E6509" s="3" t="s">
        <v>457</v>
      </c>
      <c r="F6509" s="3">
        <v>0.51</v>
      </c>
      <c r="G6509" s="3">
        <v>0.57999999999999996</v>
      </c>
      <c r="H6509" s="3" t="s">
        <v>192</v>
      </c>
      <c r="I6509" s="2">
        <v>8140</v>
      </c>
      <c r="J6509" s="3" t="s">
        <v>57</v>
      </c>
      <c r="K6509" s="2">
        <v>8140</v>
      </c>
      <c r="L6509" s="3"/>
      <c r="M6509" s="3" t="s">
        <v>191</v>
      </c>
      <c r="N6509" s="3" t="s">
        <v>192</v>
      </c>
      <c r="O6509" s="3"/>
      <c r="P6509" s="3"/>
      <c r="Q6509" s="3"/>
      <c r="R6509" s="3">
        <v>0</v>
      </c>
      <c r="S6509" s="3">
        <v>1</v>
      </c>
      <c r="T6509" s="2">
        <v>340</v>
      </c>
      <c r="U6509" s="3">
        <v>40.564120944547618</v>
      </c>
      <c r="V6509" s="3">
        <v>378.59294089399998</v>
      </c>
      <c r="W6509" s="3">
        <v>51.679975038192133</v>
      </c>
      <c r="X6509" s="3">
        <v>155519.01479143067</v>
      </c>
      <c r="Y6509" s="3">
        <v>378.59294089399998</v>
      </c>
      <c r="Z6509" s="3">
        <v>51.679929350849648</v>
      </c>
      <c r="AA6509" s="3">
        <v>155519.01479143067</v>
      </c>
      <c r="AB6509">
        <f t="shared" si="166"/>
        <v>378.59294089399998</v>
      </c>
      <c r="AC6509">
        <f t="shared" si="167"/>
        <v>51.679929350849648</v>
      </c>
    </row>
    <row r="6510" spans="1:29" x14ac:dyDescent="0.25">
      <c r="A6510" s="2">
        <v>6509</v>
      </c>
      <c r="B6510" s="3" t="s">
        <v>414</v>
      </c>
      <c r="C6510" s="3" t="s">
        <v>110</v>
      </c>
      <c r="D6510" s="3" t="s">
        <v>456</v>
      </c>
      <c r="E6510" s="3" t="s">
        <v>457</v>
      </c>
      <c r="F6510" s="3">
        <v>0.51</v>
      </c>
      <c r="G6510" s="3">
        <v>0.57999999999999996</v>
      </c>
      <c r="H6510" s="3" t="s">
        <v>192</v>
      </c>
      <c r="I6510" s="2">
        <v>8200</v>
      </c>
      <c r="J6510" s="3" t="s">
        <v>107</v>
      </c>
      <c r="K6510" s="2">
        <v>8200</v>
      </c>
      <c r="L6510" s="3"/>
      <c r="M6510" s="3" t="s">
        <v>191</v>
      </c>
      <c r="N6510" s="3" t="s">
        <v>192</v>
      </c>
      <c r="O6510" s="3"/>
      <c r="P6510" s="3"/>
      <c r="Q6510" s="3"/>
      <c r="R6510" s="3">
        <v>0</v>
      </c>
      <c r="S6510" s="3">
        <v>1</v>
      </c>
      <c r="T6510" s="2">
        <v>9</v>
      </c>
      <c r="U6510" s="3">
        <v>3.3180194677722845</v>
      </c>
      <c r="V6510" s="3">
        <v>21.55613119520466</v>
      </c>
      <c r="W6510" s="3">
        <v>3.0838382337057957</v>
      </c>
      <c r="X6510" s="3">
        <v>10874.582078931488</v>
      </c>
      <c r="Y6510" s="3">
        <v>21.55613119520466</v>
      </c>
      <c r="Z6510" s="3">
        <v>3.0838355074588613</v>
      </c>
      <c r="AA6510" s="3">
        <v>10874.582078931488</v>
      </c>
      <c r="AB6510">
        <f t="shared" si="166"/>
        <v>21.55613119520466</v>
      </c>
      <c r="AC6510">
        <f t="shared" si="167"/>
        <v>3.0838355074588613</v>
      </c>
    </row>
    <row r="6511" spans="1:29" x14ac:dyDescent="0.25">
      <c r="A6511" s="2">
        <v>6510</v>
      </c>
      <c r="B6511" s="3" t="s">
        <v>414</v>
      </c>
      <c r="C6511" s="3" t="s">
        <v>110</v>
      </c>
      <c r="D6511" s="3" t="s">
        <v>456</v>
      </c>
      <c r="E6511" s="3" t="s">
        <v>457</v>
      </c>
      <c r="F6511" s="3">
        <v>0.51</v>
      </c>
      <c r="G6511" s="3">
        <v>0.57999999999999996</v>
      </c>
      <c r="H6511" s="3" t="s">
        <v>192</v>
      </c>
      <c r="I6511" s="2">
        <v>8220</v>
      </c>
      <c r="J6511" s="3" t="s">
        <v>138</v>
      </c>
      <c r="K6511" s="2">
        <v>8220</v>
      </c>
      <c r="L6511" s="3"/>
      <c r="M6511" s="3" t="s">
        <v>191</v>
      </c>
      <c r="N6511" s="3" t="s">
        <v>192</v>
      </c>
      <c r="O6511" s="3"/>
      <c r="P6511" s="3"/>
      <c r="Q6511" s="3"/>
      <c r="R6511" s="3">
        <v>0</v>
      </c>
      <c r="S6511" s="3">
        <v>1</v>
      </c>
      <c r="T6511" s="2">
        <v>17</v>
      </c>
      <c r="U6511" s="3">
        <v>2.4521162695457903</v>
      </c>
      <c r="V6511" s="3">
        <v>21.004504562581204</v>
      </c>
      <c r="W6511" s="3">
        <v>3.0056396117715445</v>
      </c>
      <c r="X6511" s="3">
        <v>9052.7504463835485</v>
      </c>
      <c r="Y6511" s="3">
        <v>21.004504562581204</v>
      </c>
      <c r="Z6511" s="3">
        <v>3.0056369546555906</v>
      </c>
      <c r="AA6511" s="3">
        <v>9052.7504463835485</v>
      </c>
      <c r="AB6511">
        <f t="shared" si="166"/>
        <v>21.004504562581204</v>
      </c>
      <c r="AC6511">
        <f t="shared" si="167"/>
        <v>3.0056369546555906</v>
      </c>
    </row>
    <row r="6512" spans="1:29" x14ac:dyDescent="0.25">
      <c r="A6512" s="2">
        <v>6511</v>
      </c>
      <c r="B6512" s="3" t="s">
        <v>414</v>
      </c>
      <c r="C6512" s="3" t="s">
        <v>110</v>
      </c>
      <c r="D6512" s="3" t="s">
        <v>456</v>
      </c>
      <c r="E6512" s="3" t="s">
        <v>457</v>
      </c>
      <c r="F6512" s="3">
        <v>0.51</v>
      </c>
      <c r="G6512" s="3">
        <v>0.57999999999999996</v>
      </c>
      <c r="H6512" s="3" t="s">
        <v>192</v>
      </c>
      <c r="I6512" s="2">
        <v>8310</v>
      </c>
      <c r="J6512" s="3" t="s">
        <v>108</v>
      </c>
      <c r="K6512" s="2">
        <v>8310</v>
      </c>
      <c r="L6512" s="3"/>
      <c r="M6512" s="3" t="s">
        <v>191</v>
      </c>
      <c r="N6512" s="3" t="s">
        <v>192</v>
      </c>
      <c r="O6512" s="3"/>
      <c r="P6512" s="3"/>
      <c r="Q6512" s="3"/>
      <c r="R6512" s="3">
        <v>0</v>
      </c>
      <c r="S6512" s="3">
        <v>1</v>
      </c>
      <c r="T6512" s="2">
        <v>6</v>
      </c>
      <c r="U6512" s="3">
        <v>0.83528533261811078</v>
      </c>
      <c r="V6512" s="3">
        <v>7.7547165297079239</v>
      </c>
      <c r="W6512" s="3">
        <v>1.1270904062863665</v>
      </c>
      <c r="X6512" s="3">
        <v>2995.1589403082376</v>
      </c>
      <c r="Y6512" s="3">
        <v>7.7547165297079239</v>
      </c>
      <c r="Z6512" s="3">
        <v>1.1270894098894955</v>
      </c>
      <c r="AA6512" s="3">
        <v>2995.1589403082376</v>
      </c>
      <c r="AB6512">
        <f t="shared" si="166"/>
        <v>7.7547165297079239</v>
      </c>
      <c r="AC6512">
        <f t="shared" si="167"/>
        <v>1.1270894098894955</v>
      </c>
    </row>
    <row r="6513" spans="1:29" x14ac:dyDescent="0.25">
      <c r="A6513" s="2">
        <v>6512</v>
      </c>
      <c r="B6513" s="3" t="s">
        <v>414</v>
      </c>
      <c r="C6513" s="3" t="s">
        <v>110</v>
      </c>
      <c r="D6513" s="3" t="s">
        <v>456</v>
      </c>
      <c r="E6513" s="3" t="s">
        <v>457</v>
      </c>
      <c r="F6513" s="3">
        <v>0.51</v>
      </c>
      <c r="G6513" s="3">
        <v>0.57999999999999996</v>
      </c>
      <c r="H6513" s="3" t="s">
        <v>192</v>
      </c>
      <c r="I6513" s="2">
        <v>8340</v>
      </c>
      <c r="J6513" s="3" t="s">
        <v>151</v>
      </c>
      <c r="K6513" s="2">
        <v>8340</v>
      </c>
      <c r="L6513" s="3"/>
      <c r="M6513" s="3" t="s">
        <v>191</v>
      </c>
      <c r="N6513" s="3" t="s">
        <v>192</v>
      </c>
      <c r="O6513" s="3"/>
      <c r="P6513" s="3"/>
      <c r="Q6513" s="3"/>
      <c r="R6513" s="3">
        <v>0</v>
      </c>
      <c r="S6513" s="3">
        <v>1</v>
      </c>
      <c r="T6513" s="2">
        <v>25</v>
      </c>
      <c r="U6513" s="3">
        <v>4.6705082664026429</v>
      </c>
      <c r="V6513" s="3">
        <v>40.04921097985784</v>
      </c>
      <c r="W6513" s="3">
        <v>5.5973855067164999</v>
      </c>
      <c r="X6513" s="3">
        <v>18441.108211755851</v>
      </c>
      <c r="Y6513" s="3">
        <v>40.04921097985784</v>
      </c>
      <c r="Z6513" s="3">
        <v>5.5973805583846099</v>
      </c>
      <c r="AA6513" s="3">
        <v>18441.108211755851</v>
      </c>
      <c r="AB6513">
        <f t="shared" si="166"/>
        <v>40.04921097985784</v>
      </c>
      <c r="AC6513">
        <f t="shared" si="167"/>
        <v>5.5973805583846099</v>
      </c>
    </row>
    <row r="6514" spans="1:29" x14ac:dyDescent="0.25">
      <c r="A6514" s="2">
        <v>6513</v>
      </c>
      <c r="B6514" s="3" t="s">
        <v>414</v>
      </c>
      <c r="C6514" s="3" t="s">
        <v>110</v>
      </c>
      <c r="D6514" s="3" t="s">
        <v>456</v>
      </c>
      <c r="E6514" s="3" t="s">
        <v>457</v>
      </c>
      <c r="F6514" s="3">
        <v>0.51</v>
      </c>
      <c r="G6514" s="3">
        <v>0.57999999999999996</v>
      </c>
      <c r="H6514" s="3" t="s">
        <v>192</v>
      </c>
      <c r="I6514" s="2">
        <v>8370</v>
      </c>
      <c r="J6514" s="3" t="s">
        <v>68</v>
      </c>
      <c r="K6514" s="2">
        <v>8370</v>
      </c>
      <c r="L6514" s="3"/>
      <c r="M6514" s="3" t="s">
        <v>191</v>
      </c>
      <c r="N6514" s="3" t="s">
        <v>192</v>
      </c>
      <c r="O6514" s="3"/>
      <c r="P6514" s="3"/>
      <c r="Q6514" s="3"/>
      <c r="R6514" s="3">
        <v>0</v>
      </c>
      <c r="S6514" s="3">
        <v>1</v>
      </c>
      <c r="T6514" s="2">
        <v>136</v>
      </c>
      <c r="U6514" s="3">
        <v>10.702616216187877</v>
      </c>
      <c r="V6514" s="3">
        <v>29.187043800626562</v>
      </c>
      <c r="W6514" s="3">
        <v>4.3028357229725769</v>
      </c>
      <c r="X6514" s="3">
        <v>23731.455345404949</v>
      </c>
      <c r="Y6514" s="3">
        <v>29.187043800626562</v>
      </c>
      <c r="Z6514" s="3">
        <v>4.3028319190789155</v>
      </c>
      <c r="AA6514" s="3">
        <v>23731.455345404949</v>
      </c>
      <c r="AB6514">
        <f t="shared" si="166"/>
        <v>29.187043800626562</v>
      </c>
      <c r="AC6514">
        <f t="shared" si="167"/>
        <v>4.3028319190789155</v>
      </c>
    </row>
    <row r="6515" spans="1:29" x14ac:dyDescent="0.25">
      <c r="A6515" s="2">
        <v>6514</v>
      </c>
      <c r="B6515" s="3" t="s">
        <v>414</v>
      </c>
      <c r="C6515" s="3" t="s">
        <v>110</v>
      </c>
      <c r="D6515" s="3" t="s">
        <v>456</v>
      </c>
      <c r="E6515" s="3" t="s">
        <v>457</v>
      </c>
      <c r="F6515" s="3">
        <v>0.51</v>
      </c>
      <c r="G6515" s="3">
        <v>0.57999999999999996</v>
      </c>
      <c r="H6515" s="3" t="s">
        <v>60</v>
      </c>
      <c r="I6515" s="2">
        <v>1100</v>
      </c>
      <c r="J6515" s="3" t="s">
        <v>42</v>
      </c>
      <c r="K6515" s="2">
        <v>1100</v>
      </c>
      <c r="L6515" s="3"/>
      <c r="M6515" s="3" t="s">
        <v>162</v>
      </c>
      <c r="N6515" s="3" t="s">
        <v>60</v>
      </c>
      <c r="O6515" s="3"/>
      <c r="P6515" s="3"/>
      <c r="Q6515" s="3"/>
      <c r="R6515" s="3">
        <v>0</v>
      </c>
      <c r="S6515" s="3">
        <v>1</v>
      </c>
      <c r="T6515" s="2">
        <v>11</v>
      </c>
      <c r="U6515" s="3">
        <v>0.34670617829431088</v>
      </c>
      <c r="V6515" s="3">
        <v>2.9887532576997029</v>
      </c>
      <c r="W6515" s="3">
        <v>0.41565148280606623</v>
      </c>
      <c r="X6515" s="3">
        <v>1293.223489622698</v>
      </c>
      <c r="Y6515" s="3">
        <v>2.9887532576997029</v>
      </c>
      <c r="Z6515" s="3">
        <v>0.41565111535210364</v>
      </c>
      <c r="AA6515" s="3">
        <v>1293.223489622698</v>
      </c>
      <c r="AB6515">
        <f t="shared" si="166"/>
        <v>2.9887532576997029</v>
      </c>
      <c r="AC6515">
        <f t="shared" si="167"/>
        <v>0.41565111535210364</v>
      </c>
    </row>
    <row r="6516" spans="1:29" x14ac:dyDescent="0.25">
      <c r="A6516" s="2">
        <v>6515</v>
      </c>
      <c r="B6516" s="3" t="s">
        <v>414</v>
      </c>
      <c r="C6516" s="3" t="s">
        <v>110</v>
      </c>
      <c r="D6516" s="3" t="s">
        <v>456</v>
      </c>
      <c r="E6516" s="3" t="s">
        <v>457</v>
      </c>
      <c r="F6516" s="3">
        <v>0.51</v>
      </c>
      <c r="G6516" s="3">
        <v>0.57999999999999996</v>
      </c>
      <c r="H6516" s="3" t="s">
        <v>60</v>
      </c>
      <c r="I6516" s="2">
        <v>1200</v>
      </c>
      <c r="J6516" s="3" t="s">
        <v>45</v>
      </c>
      <c r="K6516" s="2">
        <v>1200</v>
      </c>
      <c r="L6516" s="3"/>
      <c r="M6516" s="3" t="s">
        <v>65</v>
      </c>
      <c r="N6516" s="3" t="s">
        <v>60</v>
      </c>
      <c r="O6516" s="3"/>
      <c r="P6516" s="3"/>
      <c r="Q6516" s="3"/>
      <c r="R6516" s="3">
        <v>0</v>
      </c>
      <c r="S6516" s="3">
        <v>1</v>
      </c>
      <c r="T6516" s="2">
        <v>1</v>
      </c>
      <c r="U6516" s="3">
        <v>1.7920904850408099E-3</v>
      </c>
      <c r="V6516" s="3">
        <v>1.4704258517696432E-2</v>
      </c>
      <c r="W6516" s="3">
        <v>1.9508056971491458E-3</v>
      </c>
      <c r="X6516" s="3">
        <v>6.7838868249547479</v>
      </c>
      <c r="Y6516" s="3">
        <v>1.4704258517696432E-2</v>
      </c>
      <c r="Z6516" s="3">
        <v>1.9508039725521899E-3</v>
      </c>
      <c r="AA6516" s="3">
        <v>6.7838868249547479</v>
      </c>
      <c r="AB6516">
        <f t="shared" si="166"/>
        <v>1.4704258517696432E-2</v>
      </c>
      <c r="AC6516">
        <f t="shared" si="167"/>
        <v>1.9508039725521899E-3</v>
      </c>
    </row>
    <row r="6517" spans="1:29" x14ac:dyDescent="0.25">
      <c r="A6517" s="2">
        <v>6516</v>
      </c>
      <c r="B6517" s="3" t="s">
        <v>414</v>
      </c>
      <c r="C6517" s="3" t="s">
        <v>110</v>
      </c>
      <c r="D6517" s="3" t="s">
        <v>456</v>
      </c>
      <c r="E6517" s="3" t="s">
        <v>457</v>
      </c>
      <c r="F6517" s="3">
        <v>0.51</v>
      </c>
      <c r="G6517" s="3">
        <v>0.57999999999999996</v>
      </c>
      <c r="H6517" s="3" t="s">
        <v>60</v>
      </c>
      <c r="I6517" s="2">
        <v>1200</v>
      </c>
      <c r="J6517" s="3" t="s">
        <v>45</v>
      </c>
      <c r="K6517" s="2">
        <v>1200</v>
      </c>
      <c r="L6517" s="3"/>
      <c r="M6517" s="3" t="s">
        <v>162</v>
      </c>
      <c r="N6517" s="3" t="s">
        <v>60</v>
      </c>
      <c r="O6517" s="3"/>
      <c r="P6517" s="3"/>
      <c r="Q6517" s="3"/>
      <c r="R6517" s="3">
        <v>0</v>
      </c>
      <c r="S6517" s="3">
        <v>1</v>
      </c>
      <c r="T6517" s="2">
        <v>25</v>
      </c>
      <c r="U6517" s="3">
        <v>0.97707485513753056</v>
      </c>
      <c r="V6517" s="3">
        <v>8.9046643076951852</v>
      </c>
      <c r="W6517" s="3">
        <v>1.2576451322910867</v>
      </c>
      <c r="X6517" s="3">
        <v>3653.7939637965806</v>
      </c>
      <c r="Y6517" s="3">
        <v>8.9046643076951852</v>
      </c>
      <c r="Z6517" s="3">
        <v>1.2576440204781707</v>
      </c>
      <c r="AA6517" s="3">
        <v>3653.7939637965806</v>
      </c>
      <c r="AB6517">
        <f t="shared" si="166"/>
        <v>8.9046643076951852</v>
      </c>
      <c r="AC6517">
        <f t="shared" si="167"/>
        <v>1.2576440204781707</v>
      </c>
    </row>
    <row r="6518" spans="1:29" x14ac:dyDescent="0.25">
      <c r="A6518" s="2">
        <v>6517</v>
      </c>
      <c r="B6518" s="3" t="s">
        <v>414</v>
      </c>
      <c r="C6518" s="3" t="s">
        <v>110</v>
      </c>
      <c r="D6518" s="3" t="s">
        <v>456</v>
      </c>
      <c r="E6518" s="3" t="s">
        <v>457</v>
      </c>
      <c r="F6518" s="3">
        <v>0.51</v>
      </c>
      <c r="G6518" s="3">
        <v>0.57999999999999996</v>
      </c>
      <c r="H6518" s="3" t="s">
        <v>60</v>
      </c>
      <c r="I6518" s="2">
        <v>1210</v>
      </c>
      <c r="J6518" s="3" t="s">
        <v>46</v>
      </c>
      <c r="K6518" s="2">
        <v>1210</v>
      </c>
      <c r="L6518" s="3"/>
      <c r="M6518" s="3" t="s">
        <v>162</v>
      </c>
      <c r="N6518" s="3" t="s">
        <v>60</v>
      </c>
      <c r="O6518" s="3"/>
      <c r="P6518" s="3"/>
      <c r="Q6518" s="3"/>
      <c r="R6518" s="3">
        <v>0</v>
      </c>
      <c r="S6518" s="3">
        <v>1</v>
      </c>
      <c r="T6518" s="2">
        <v>54</v>
      </c>
      <c r="U6518" s="3">
        <v>0.20722796143704045</v>
      </c>
      <c r="V6518" s="3">
        <v>1.6313607807621413</v>
      </c>
      <c r="W6518" s="3">
        <v>0.23014393849119399</v>
      </c>
      <c r="X6518" s="3">
        <v>704.02922251685652</v>
      </c>
      <c r="Y6518" s="3">
        <v>1.6313607807621413</v>
      </c>
      <c r="Z6518" s="3">
        <v>0.23014373503395658</v>
      </c>
      <c r="AA6518" s="3">
        <v>704.02922251685652</v>
      </c>
      <c r="AB6518">
        <f t="shared" si="166"/>
        <v>1.6313607807621413</v>
      </c>
      <c r="AC6518">
        <f t="shared" si="167"/>
        <v>0.23014373503395658</v>
      </c>
    </row>
    <row r="6519" spans="1:29" x14ac:dyDescent="0.25">
      <c r="A6519" s="2">
        <v>6518</v>
      </c>
      <c r="B6519" s="3" t="s">
        <v>414</v>
      </c>
      <c r="C6519" s="3" t="s">
        <v>110</v>
      </c>
      <c r="D6519" s="3" t="s">
        <v>456</v>
      </c>
      <c r="E6519" s="3" t="s">
        <v>457</v>
      </c>
      <c r="F6519" s="3">
        <v>0.51</v>
      </c>
      <c r="G6519" s="3">
        <v>0.57999999999999996</v>
      </c>
      <c r="H6519" s="3" t="s">
        <v>60</v>
      </c>
      <c r="I6519" s="2">
        <v>1300</v>
      </c>
      <c r="J6519" s="3" t="s">
        <v>114</v>
      </c>
      <c r="K6519" s="2">
        <v>1300</v>
      </c>
      <c r="L6519" s="3"/>
      <c r="M6519" s="3" t="s">
        <v>162</v>
      </c>
      <c r="N6519" s="3" t="s">
        <v>60</v>
      </c>
      <c r="O6519" s="3"/>
      <c r="P6519" s="3"/>
      <c r="Q6519" s="3"/>
      <c r="R6519" s="3">
        <v>0</v>
      </c>
      <c r="S6519" s="3">
        <v>1</v>
      </c>
      <c r="T6519" s="2">
        <v>45</v>
      </c>
      <c r="U6519" s="3">
        <v>1.3516710374261616</v>
      </c>
      <c r="V6519" s="3">
        <v>12.660042529257936</v>
      </c>
      <c r="W6519" s="3">
        <v>1.9010259572639159</v>
      </c>
      <c r="X6519" s="3">
        <v>5236.4549820135881</v>
      </c>
      <c r="Y6519" s="3">
        <v>12.660042529257936</v>
      </c>
      <c r="Z6519" s="3">
        <v>1.9010242766744059</v>
      </c>
      <c r="AA6519" s="3">
        <v>5236.4549820135881</v>
      </c>
      <c r="AB6519">
        <f t="shared" si="166"/>
        <v>12.660042529257936</v>
      </c>
      <c r="AC6519">
        <f t="shared" si="167"/>
        <v>1.9010242766744059</v>
      </c>
    </row>
    <row r="6520" spans="1:29" x14ac:dyDescent="0.25">
      <c r="A6520" s="2">
        <v>6519</v>
      </c>
      <c r="B6520" s="3" t="s">
        <v>414</v>
      </c>
      <c r="C6520" s="3" t="s">
        <v>110</v>
      </c>
      <c r="D6520" s="3" t="s">
        <v>456</v>
      </c>
      <c r="E6520" s="3" t="s">
        <v>457</v>
      </c>
      <c r="F6520" s="3">
        <v>0.51</v>
      </c>
      <c r="G6520" s="3">
        <v>0.57999999999999996</v>
      </c>
      <c r="H6520" s="3" t="s">
        <v>60</v>
      </c>
      <c r="I6520" s="2">
        <v>1390</v>
      </c>
      <c r="J6520" s="3" t="s">
        <v>134</v>
      </c>
      <c r="K6520" s="2">
        <v>1390</v>
      </c>
      <c r="L6520" s="3"/>
      <c r="M6520" s="3" t="s">
        <v>162</v>
      </c>
      <c r="N6520" s="3" t="s">
        <v>60</v>
      </c>
      <c r="O6520" s="3"/>
      <c r="P6520" s="3"/>
      <c r="Q6520" s="3"/>
      <c r="R6520" s="3">
        <v>0</v>
      </c>
      <c r="S6520" s="3">
        <v>1</v>
      </c>
      <c r="T6520" s="2">
        <v>4</v>
      </c>
      <c r="U6520" s="3">
        <v>0.16122920545817421</v>
      </c>
      <c r="V6520" s="3">
        <v>1.3089692634825334</v>
      </c>
      <c r="W6520" s="3">
        <v>0.17935347626575687</v>
      </c>
      <c r="X6520" s="3">
        <v>587.50562553345833</v>
      </c>
      <c r="Y6520" s="3">
        <v>1.3089692634825334</v>
      </c>
      <c r="Z6520" s="3">
        <v>0.17935331770949448</v>
      </c>
      <c r="AA6520" s="3">
        <v>587.50562553345833</v>
      </c>
      <c r="AB6520">
        <f t="shared" si="166"/>
        <v>1.3089692634825334</v>
      </c>
      <c r="AC6520">
        <f t="shared" si="167"/>
        <v>0.17935331770949448</v>
      </c>
    </row>
    <row r="6521" spans="1:29" x14ac:dyDescent="0.25">
      <c r="A6521" s="2">
        <v>6520</v>
      </c>
      <c r="B6521" s="3" t="s">
        <v>414</v>
      </c>
      <c r="C6521" s="3" t="s">
        <v>110</v>
      </c>
      <c r="D6521" s="3" t="s">
        <v>456</v>
      </c>
      <c r="E6521" s="3" t="s">
        <v>457</v>
      </c>
      <c r="F6521" s="3">
        <v>0.51</v>
      </c>
      <c r="G6521" s="3">
        <v>0.57999999999999996</v>
      </c>
      <c r="H6521" s="3" t="s">
        <v>60</v>
      </c>
      <c r="I6521" s="2">
        <v>1400</v>
      </c>
      <c r="J6521" s="3" t="s">
        <v>48</v>
      </c>
      <c r="K6521" s="2">
        <v>1400</v>
      </c>
      <c r="L6521" s="3"/>
      <c r="M6521" s="3" t="s">
        <v>162</v>
      </c>
      <c r="N6521" s="3" t="s">
        <v>60</v>
      </c>
      <c r="O6521" s="3"/>
      <c r="P6521" s="3"/>
      <c r="Q6521" s="3"/>
      <c r="R6521" s="3">
        <v>0</v>
      </c>
      <c r="S6521" s="3">
        <v>1</v>
      </c>
      <c r="T6521" s="2">
        <v>151</v>
      </c>
      <c r="U6521" s="3">
        <v>6.9537103137322909</v>
      </c>
      <c r="V6521" s="3">
        <v>70.989755979815101</v>
      </c>
      <c r="W6521" s="3">
        <v>9.4854457519518434</v>
      </c>
      <c r="X6521" s="3">
        <v>27076.261182221329</v>
      </c>
      <c r="Y6521" s="3">
        <v>70.989755979815101</v>
      </c>
      <c r="Z6521" s="3">
        <v>9.4854373664058347</v>
      </c>
      <c r="AA6521" s="3">
        <v>27076.261182221329</v>
      </c>
      <c r="AB6521">
        <f t="shared" si="166"/>
        <v>70.989755979815101</v>
      </c>
      <c r="AC6521">
        <f t="shared" si="167"/>
        <v>9.4854373664058347</v>
      </c>
    </row>
    <row r="6522" spans="1:29" x14ac:dyDescent="0.25">
      <c r="A6522" s="2">
        <v>6521</v>
      </c>
      <c r="B6522" s="3" t="s">
        <v>414</v>
      </c>
      <c r="C6522" s="3" t="s">
        <v>110</v>
      </c>
      <c r="D6522" s="3" t="s">
        <v>456</v>
      </c>
      <c r="E6522" s="3" t="s">
        <v>457</v>
      </c>
      <c r="F6522" s="3">
        <v>0.51</v>
      </c>
      <c r="G6522" s="3">
        <v>0.57999999999999996</v>
      </c>
      <c r="H6522" s="3" t="s">
        <v>60</v>
      </c>
      <c r="I6522" s="2">
        <v>1410</v>
      </c>
      <c r="J6522" s="3" t="s">
        <v>116</v>
      </c>
      <c r="K6522" s="2">
        <v>1410</v>
      </c>
      <c r="L6522" s="3"/>
      <c r="M6522" s="3" t="s">
        <v>162</v>
      </c>
      <c r="N6522" s="3" t="s">
        <v>60</v>
      </c>
      <c r="O6522" s="3"/>
      <c r="P6522" s="3"/>
      <c r="Q6522" s="3"/>
      <c r="R6522" s="3">
        <v>0</v>
      </c>
      <c r="S6522" s="3">
        <v>1</v>
      </c>
      <c r="T6522" s="2">
        <v>89</v>
      </c>
      <c r="U6522" s="3">
        <v>1.8473168498034955</v>
      </c>
      <c r="V6522" s="3">
        <v>19.054772014993389</v>
      </c>
      <c r="W6522" s="3">
        <v>2.5383462707623825</v>
      </c>
      <c r="X6522" s="3">
        <v>7291.9076433275623</v>
      </c>
      <c r="Y6522" s="3">
        <v>19.054772014993389</v>
      </c>
      <c r="Z6522" s="3">
        <v>2.5383440267540305</v>
      </c>
      <c r="AA6522" s="3">
        <v>7291.9076433275623</v>
      </c>
      <c r="AB6522">
        <f t="shared" si="166"/>
        <v>19.054772014993389</v>
      </c>
      <c r="AC6522">
        <f t="shared" si="167"/>
        <v>2.5383440267540305</v>
      </c>
    </row>
    <row r="6523" spans="1:29" x14ac:dyDescent="0.25">
      <c r="A6523" s="2">
        <v>6522</v>
      </c>
      <c r="B6523" s="3" t="s">
        <v>414</v>
      </c>
      <c r="C6523" s="3" t="s">
        <v>110</v>
      </c>
      <c r="D6523" s="3" t="s">
        <v>456</v>
      </c>
      <c r="E6523" s="3" t="s">
        <v>457</v>
      </c>
      <c r="F6523" s="3">
        <v>0.51</v>
      </c>
      <c r="G6523" s="3">
        <v>0.57999999999999996</v>
      </c>
      <c r="H6523" s="3" t="s">
        <v>60</v>
      </c>
      <c r="I6523" s="2">
        <v>1420</v>
      </c>
      <c r="J6523" s="3" t="s">
        <v>117</v>
      </c>
      <c r="K6523" s="2">
        <v>1420</v>
      </c>
      <c r="L6523" s="3"/>
      <c r="M6523" s="3" t="s">
        <v>162</v>
      </c>
      <c r="N6523" s="3" t="s">
        <v>60</v>
      </c>
      <c r="O6523" s="3"/>
      <c r="P6523" s="3"/>
      <c r="Q6523" s="3"/>
      <c r="R6523" s="3">
        <v>0</v>
      </c>
      <c r="S6523" s="3">
        <v>1</v>
      </c>
      <c r="T6523" s="2">
        <v>13</v>
      </c>
      <c r="U6523" s="3">
        <v>4.7937104778988826E-2</v>
      </c>
      <c r="V6523" s="3">
        <v>0.51244337104212556</v>
      </c>
      <c r="W6523" s="3">
        <v>6.8197274850082409E-2</v>
      </c>
      <c r="X6523" s="3">
        <v>190.72553321980874</v>
      </c>
      <c r="Y6523" s="3">
        <v>0.51244337104212556</v>
      </c>
      <c r="Z6523" s="3">
        <v>6.8197214560729483E-2</v>
      </c>
      <c r="AA6523" s="3">
        <v>190.72553321980874</v>
      </c>
      <c r="AB6523">
        <f t="shared" si="166"/>
        <v>0.51244337104212556</v>
      </c>
      <c r="AC6523">
        <f t="shared" si="167"/>
        <v>6.8197214560729483E-2</v>
      </c>
    </row>
    <row r="6524" spans="1:29" x14ac:dyDescent="0.25">
      <c r="A6524" s="2">
        <v>6523</v>
      </c>
      <c r="B6524" s="3" t="s">
        <v>414</v>
      </c>
      <c r="C6524" s="3" t="s">
        <v>110</v>
      </c>
      <c r="D6524" s="3" t="s">
        <v>456</v>
      </c>
      <c r="E6524" s="3" t="s">
        <v>457</v>
      </c>
      <c r="F6524" s="3">
        <v>0.51</v>
      </c>
      <c r="G6524" s="3">
        <v>0.57999999999999996</v>
      </c>
      <c r="H6524" s="3" t="s">
        <v>60</v>
      </c>
      <c r="I6524" s="2">
        <v>1430</v>
      </c>
      <c r="J6524" s="3" t="s">
        <v>118</v>
      </c>
      <c r="K6524" s="2">
        <v>1430</v>
      </c>
      <c r="L6524" s="3"/>
      <c r="M6524" s="3" t="s">
        <v>162</v>
      </c>
      <c r="N6524" s="3" t="s">
        <v>60</v>
      </c>
      <c r="O6524" s="3"/>
      <c r="P6524" s="3"/>
      <c r="Q6524" s="3"/>
      <c r="R6524" s="3">
        <v>0</v>
      </c>
      <c r="S6524" s="3">
        <v>1</v>
      </c>
      <c r="T6524" s="2">
        <v>78</v>
      </c>
      <c r="U6524" s="3">
        <v>1.4930593187915258</v>
      </c>
      <c r="V6524" s="3">
        <v>15.045597843463208</v>
      </c>
      <c r="W6524" s="3">
        <v>2.0776174249991417</v>
      </c>
      <c r="X6524" s="3">
        <v>5828.0641119774536</v>
      </c>
      <c r="Y6524" s="3">
        <v>15.045597843463208</v>
      </c>
      <c r="Z6524" s="3">
        <v>2.0776155882951022</v>
      </c>
      <c r="AA6524" s="3">
        <v>5828.0641119774536</v>
      </c>
      <c r="AB6524">
        <f t="shared" si="166"/>
        <v>15.045597843463208</v>
      </c>
      <c r="AC6524">
        <f t="shared" si="167"/>
        <v>2.0776155882951022</v>
      </c>
    </row>
    <row r="6525" spans="1:29" x14ac:dyDescent="0.25">
      <c r="A6525" s="2">
        <v>6524</v>
      </c>
      <c r="B6525" s="3" t="s">
        <v>414</v>
      </c>
      <c r="C6525" s="3" t="s">
        <v>110</v>
      </c>
      <c r="D6525" s="3" t="s">
        <v>456</v>
      </c>
      <c r="E6525" s="3" t="s">
        <v>457</v>
      </c>
      <c r="F6525" s="3">
        <v>0.51</v>
      </c>
      <c r="G6525" s="3">
        <v>0.57999999999999996</v>
      </c>
      <c r="H6525" s="3" t="s">
        <v>60</v>
      </c>
      <c r="I6525" s="2">
        <v>1490</v>
      </c>
      <c r="J6525" s="3" t="s">
        <v>147</v>
      </c>
      <c r="K6525" s="2">
        <v>1490</v>
      </c>
      <c r="L6525" s="3"/>
      <c r="M6525" s="3" t="s">
        <v>162</v>
      </c>
      <c r="N6525" s="3" t="s">
        <v>60</v>
      </c>
      <c r="O6525" s="3"/>
      <c r="P6525" s="3"/>
      <c r="Q6525" s="3"/>
      <c r="R6525" s="3">
        <v>0</v>
      </c>
      <c r="S6525" s="3">
        <v>1</v>
      </c>
      <c r="T6525" s="2">
        <v>5</v>
      </c>
      <c r="U6525" s="3">
        <v>0.1346061285392979</v>
      </c>
      <c r="V6525" s="3">
        <v>1.2752017029815019</v>
      </c>
      <c r="W6525" s="3">
        <v>0.17135486253027513</v>
      </c>
      <c r="X6525" s="3">
        <v>530.71510764469929</v>
      </c>
      <c r="Y6525" s="3">
        <v>1.2752017029815019</v>
      </c>
      <c r="Z6525" s="3">
        <v>0.17135471104513481</v>
      </c>
      <c r="AA6525" s="3">
        <v>530.71510764469929</v>
      </c>
      <c r="AB6525">
        <f t="shared" si="166"/>
        <v>1.2752017029815019</v>
      </c>
      <c r="AC6525">
        <f t="shared" si="167"/>
        <v>0.17135471104513481</v>
      </c>
    </row>
    <row r="6526" spans="1:29" x14ac:dyDescent="0.25">
      <c r="A6526" s="2">
        <v>6525</v>
      </c>
      <c r="B6526" s="3" t="s">
        <v>414</v>
      </c>
      <c r="C6526" s="3" t="s">
        <v>110</v>
      </c>
      <c r="D6526" s="3" t="s">
        <v>456</v>
      </c>
      <c r="E6526" s="3" t="s">
        <v>457</v>
      </c>
      <c r="F6526" s="3">
        <v>0.51</v>
      </c>
      <c r="G6526" s="3">
        <v>0.57999999999999996</v>
      </c>
      <c r="H6526" s="3" t="s">
        <v>60</v>
      </c>
      <c r="I6526" s="2">
        <v>1510</v>
      </c>
      <c r="J6526" s="3" t="s">
        <v>152</v>
      </c>
      <c r="K6526" s="2">
        <v>1510</v>
      </c>
      <c r="L6526" s="3"/>
      <c r="M6526" s="3" t="s">
        <v>162</v>
      </c>
      <c r="N6526" s="3" t="s">
        <v>60</v>
      </c>
      <c r="O6526" s="3"/>
      <c r="P6526" s="3"/>
      <c r="Q6526" s="3"/>
      <c r="R6526" s="3">
        <v>0</v>
      </c>
      <c r="S6526" s="3">
        <v>1</v>
      </c>
      <c r="T6526" s="2">
        <v>1</v>
      </c>
      <c r="U6526" s="3">
        <v>6.8992099633468596E-3</v>
      </c>
      <c r="V6526" s="3">
        <v>7.9783227862460421E-2</v>
      </c>
      <c r="W6526" s="3">
        <v>1.0585038842297938E-2</v>
      </c>
      <c r="X6526" s="3">
        <v>27.224620734926148</v>
      </c>
      <c r="Y6526" s="3">
        <v>7.9783227862460421E-2</v>
      </c>
      <c r="Z6526" s="3">
        <v>1.05850294846639E-2</v>
      </c>
      <c r="AA6526" s="3">
        <v>27.224620734926148</v>
      </c>
      <c r="AB6526">
        <f t="shared" si="166"/>
        <v>7.9783227862460421E-2</v>
      </c>
      <c r="AC6526">
        <f t="shared" si="167"/>
        <v>1.05850294846639E-2</v>
      </c>
    </row>
    <row r="6527" spans="1:29" x14ac:dyDescent="0.25">
      <c r="A6527" s="2">
        <v>6526</v>
      </c>
      <c r="B6527" s="3" t="s">
        <v>414</v>
      </c>
      <c r="C6527" s="3" t="s">
        <v>110</v>
      </c>
      <c r="D6527" s="3" t="s">
        <v>456</v>
      </c>
      <c r="E6527" s="3" t="s">
        <v>457</v>
      </c>
      <c r="F6527" s="3">
        <v>0.51</v>
      </c>
      <c r="G6527" s="3">
        <v>0.57999999999999996</v>
      </c>
      <c r="H6527" s="3" t="s">
        <v>60</v>
      </c>
      <c r="I6527" s="2">
        <v>1700</v>
      </c>
      <c r="J6527" s="3" t="s">
        <v>121</v>
      </c>
      <c r="K6527" s="2">
        <v>1700</v>
      </c>
      <c r="L6527" s="3"/>
      <c r="M6527" s="3" t="s">
        <v>162</v>
      </c>
      <c r="N6527" s="3" t="s">
        <v>60</v>
      </c>
      <c r="O6527" s="3"/>
      <c r="P6527" s="3"/>
      <c r="Q6527" s="3"/>
      <c r="R6527" s="3">
        <v>0</v>
      </c>
      <c r="S6527" s="3">
        <v>1</v>
      </c>
      <c r="T6527" s="2">
        <v>23</v>
      </c>
      <c r="U6527" s="3">
        <v>0.73390145167540422</v>
      </c>
      <c r="V6527" s="3">
        <v>6.3507547997864853</v>
      </c>
      <c r="W6527" s="3">
        <v>0.85079078881454417</v>
      </c>
      <c r="X6527" s="3">
        <v>2808.816288895147</v>
      </c>
      <c r="Y6527" s="3">
        <v>6.3507547997864853</v>
      </c>
      <c r="Z6527" s="3">
        <v>0.85079003667853592</v>
      </c>
      <c r="AA6527" s="3">
        <v>2808.816288895147</v>
      </c>
      <c r="AB6527">
        <f t="shared" si="166"/>
        <v>6.3507547997864853</v>
      </c>
      <c r="AC6527">
        <f t="shared" si="167"/>
        <v>0.85079003667853592</v>
      </c>
    </row>
    <row r="6528" spans="1:29" x14ac:dyDescent="0.25">
      <c r="A6528" s="2">
        <v>6527</v>
      </c>
      <c r="B6528" s="3" t="s">
        <v>414</v>
      </c>
      <c r="C6528" s="3" t="s">
        <v>110</v>
      </c>
      <c r="D6528" s="3" t="s">
        <v>456</v>
      </c>
      <c r="E6528" s="3" t="s">
        <v>457</v>
      </c>
      <c r="F6528" s="3">
        <v>0.51</v>
      </c>
      <c r="G6528" s="3">
        <v>0.57999999999999996</v>
      </c>
      <c r="H6528" s="3" t="s">
        <v>60</v>
      </c>
      <c r="I6528" s="2">
        <v>1710</v>
      </c>
      <c r="J6528" s="3" t="s">
        <v>122</v>
      </c>
      <c r="K6528" s="2">
        <v>1710</v>
      </c>
      <c r="L6528" s="3"/>
      <c r="M6528" s="3" t="s">
        <v>162</v>
      </c>
      <c r="N6528" s="3" t="s">
        <v>60</v>
      </c>
      <c r="O6528" s="3"/>
      <c r="P6528" s="3"/>
      <c r="Q6528" s="3"/>
      <c r="R6528" s="3">
        <v>0</v>
      </c>
      <c r="S6528" s="3">
        <v>1</v>
      </c>
      <c r="T6528" s="2">
        <v>9</v>
      </c>
      <c r="U6528" s="3">
        <v>0.31477003476365595</v>
      </c>
      <c r="V6528" s="3">
        <v>2.4216338050984385</v>
      </c>
      <c r="W6528" s="3">
        <v>0.33036775020743847</v>
      </c>
      <c r="X6528" s="3">
        <v>1214.9045665472481</v>
      </c>
      <c r="Y6528" s="3">
        <v>2.4216338050984385</v>
      </c>
      <c r="Z6528" s="3">
        <v>0.33036745814799878</v>
      </c>
      <c r="AA6528" s="3">
        <v>1214.9045665472481</v>
      </c>
      <c r="AB6528">
        <f t="shared" si="166"/>
        <v>2.4216338050984385</v>
      </c>
      <c r="AC6528">
        <f t="shared" si="167"/>
        <v>0.33036745814799878</v>
      </c>
    </row>
    <row r="6529" spans="1:29" x14ac:dyDescent="0.25">
      <c r="A6529" s="2">
        <v>6528</v>
      </c>
      <c r="B6529" s="3" t="s">
        <v>414</v>
      </c>
      <c r="C6529" s="3" t="s">
        <v>110</v>
      </c>
      <c r="D6529" s="3" t="s">
        <v>456</v>
      </c>
      <c r="E6529" s="3" t="s">
        <v>457</v>
      </c>
      <c r="F6529" s="3">
        <v>0.51</v>
      </c>
      <c r="G6529" s="3">
        <v>0.57999999999999996</v>
      </c>
      <c r="H6529" s="3" t="s">
        <v>60</v>
      </c>
      <c r="I6529" s="2">
        <v>1720</v>
      </c>
      <c r="J6529" s="3" t="s">
        <v>123</v>
      </c>
      <c r="K6529" s="2">
        <v>1720</v>
      </c>
      <c r="L6529" s="3"/>
      <c r="M6529" s="3" t="s">
        <v>162</v>
      </c>
      <c r="N6529" s="3" t="s">
        <v>60</v>
      </c>
      <c r="O6529" s="3"/>
      <c r="P6529" s="3"/>
      <c r="Q6529" s="3"/>
      <c r="R6529" s="3">
        <v>0</v>
      </c>
      <c r="S6529" s="3">
        <v>1</v>
      </c>
      <c r="T6529" s="2">
        <v>19</v>
      </c>
      <c r="U6529" s="3">
        <v>1.60527414449348E-2</v>
      </c>
      <c r="V6529" s="3">
        <v>0.15074626464357443</v>
      </c>
      <c r="W6529" s="3">
        <v>1.9945163230712951E-2</v>
      </c>
      <c r="X6529" s="3">
        <v>62.735349726104019</v>
      </c>
      <c r="Y6529" s="3">
        <v>0.15074626464357443</v>
      </c>
      <c r="Z6529" s="3">
        <v>1.9945145598322389E-2</v>
      </c>
      <c r="AA6529" s="3">
        <v>62.735349726104019</v>
      </c>
      <c r="AB6529">
        <f t="shared" si="166"/>
        <v>0.15074626464357443</v>
      </c>
      <c r="AC6529">
        <f t="shared" si="167"/>
        <v>1.9945145598322389E-2</v>
      </c>
    </row>
    <row r="6530" spans="1:29" x14ac:dyDescent="0.25">
      <c r="A6530" s="2">
        <v>6529</v>
      </c>
      <c r="B6530" s="3" t="s">
        <v>414</v>
      </c>
      <c r="C6530" s="3" t="s">
        <v>110</v>
      </c>
      <c r="D6530" s="3" t="s">
        <v>456</v>
      </c>
      <c r="E6530" s="3" t="s">
        <v>457</v>
      </c>
      <c r="F6530" s="3">
        <v>0.51</v>
      </c>
      <c r="G6530" s="3">
        <v>0.57999999999999996</v>
      </c>
      <c r="H6530" s="3" t="s">
        <v>60</v>
      </c>
      <c r="I6530" s="2">
        <v>1750</v>
      </c>
      <c r="J6530" s="3" t="s">
        <v>51</v>
      </c>
      <c r="K6530" s="2">
        <v>1750</v>
      </c>
      <c r="L6530" s="3"/>
      <c r="M6530" s="3" t="s">
        <v>162</v>
      </c>
      <c r="N6530" s="3" t="s">
        <v>60</v>
      </c>
      <c r="O6530" s="3"/>
      <c r="P6530" s="3"/>
      <c r="Q6530" s="3"/>
      <c r="R6530" s="3">
        <v>0</v>
      </c>
      <c r="S6530" s="3">
        <v>1</v>
      </c>
      <c r="T6530" s="2">
        <v>9</v>
      </c>
      <c r="U6530" s="3">
        <v>0.24252699283242576</v>
      </c>
      <c r="V6530" s="3">
        <v>2.3353282320508222</v>
      </c>
      <c r="W6530" s="3">
        <v>0.31714078708205767</v>
      </c>
      <c r="X6530" s="3">
        <v>945.06122981064391</v>
      </c>
      <c r="Y6530" s="3">
        <v>2.3353282320508222</v>
      </c>
      <c r="Z6530" s="3">
        <v>0.3171405067158285</v>
      </c>
      <c r="AA6530" s="3">
        <v>945.06122981064391</v>
      </c>
      <c r="AB6530">
        <f t="shared" si="166"/>
        <v>2.3353282320508222</v>
      </c>
      <c r="AC6530">
        <f t="shared" si="167"/>
        <v>0.3171405067158285</v>
      </c>
    </row>
    <row r="6531" spans="1:29" x14ac:dyDescent="0.25">
      <c r="A6531" s="2">
        <v>6530</v>
      </c>
      <c r="B6531" s="3" t="s">
        <v>414</v>
      </c>
      <c r="C6531" s="3" t="s">
        <v>110</v>
      </c>
      <c r="D6531" s="3" t="s">
        <v>456</v>
      </c>
      <c r="E6531" s="3" t="s">
        <v>457</v>
      </c>
      <c r="F6531" s="3">
        <v>0.51</v>
      </c>
      <c r="G6531" s="3">
        <v>0.57999999999999996</v>
      </c>
      <c r="H6531" s="3" t="s">
        <v>60</v>
      </c>
      <c r="I6531" s="2">
        <v>3100</v>
      </c>
      <c r="J6531" s="3" t="s">
        <v>69</v>
      </c>
      <c r="K6531" s="2">
        <v>3100</v>
      </c>
      <c r="L6531" s="3" t="s">
        <v>64</v>
      </c>
      <c r="M6531" s="3" t="s">
        <v>162</v>
      </c>
      <c r="N6531" s="3" t="s">
        <v>60</v>
      </c>
      <c r="O6531" s="3"/>
      <c r="P6531" s="3"/>
      <c r="Q6531" s="3"/>
      <c r="R6531" s="3">
        <v>0</v>
      </c>
      <c r="S6531" s="3">
        <v>1</v>
      </c>
      <c r="T6531" s="2">
        <v>10</v>
      </c>
      <c r="U6531" s="3">
        <v>0.32969012558398136</v>
      </c>
      <c r="V6531" s="3">
        <v>2.5292738508793748</v>
      </c>
      <c r="W6531" s="3">
        <v>0.32863731546449365</v>
      </c>
      <c r="X6531" s="3">
        <v>1121.2244716311397</v>
      </c>
      <c r="Y6531" s="3">
        <v>2.5292738508793748</v>
      </c>
      <c r="Z6531" s="3">
        <v>0.32863702493483382</v>
      </c>
      <c r="AA6531" s="3">
        <v>1121.2244716311397</v>
      </c>
      <c r="AB6531">
        <f t="shared" si="166"/>
        <v>2.5292738508793748</v>
      </c>
      <c r="AC6531">
        <f t="shared" si="167"/>
        <v>0.32863702493483382</v>
      </c>
    </row>
    <row r="6532" spans="1:29" x14ac:dyDescent="0.25">
      <c r="A6532" s="2">
        <v>6531</v>
      </c>
      <c r="B6532" s="3" t="s">
        <v>414</v>
      </c>
      <c r="C6532" s="3" t="s">
        <v>110</v>
      </c>
      <c r="D6532" s="3" t="s">
        <v>456</v>
      </c>
      <c r="E6532" s="3" t="s">
        <v>457</v>
      </c>
      <c r="F6532" s="3">
        <v>0.51</v>
      </c>
      <c r="G6532" s="3">
        <v>0.57999999999999996</v>
      </c>
      <c r="H6532" s="3" t="s">
        <v>60</v>
      </c>
      <c r="I6532" s="2">
        <v>3200</v>
      </c>
      <c r="J6532" s="3" t="s">
        <v>72</v>
      </c>
      <c r="K6532" s="2">
        <v>3200</v>
      </c>
      <c r="L6532" s="3" t="s">
        <v>64</v>
      </c>
      <c r="M6532" s="3" t="s">
        <v>162</v>
      </c>
      <c r="N6532" s="3" t="s">
        <v>60</v>
      </c>
      <c r="O6532" s="3"/>
      <c r="P6532" s="3"/>
      <c r="Q6532" s="3"/>
      <c r="R6532" s="3">
        <v>0</v>
      </c>
      <c r="S6532" s="3">
        <v>1</v>
      </c>
      <c r="T6532" s="2">
        <v>3</v>
      </c>
      <c r="U6532" s="3">
        <v>6.5685576993519774E-3</v>
      </c>
      <c r="V6532" s="3">
        <v>5.1808397725637424E-2</v>
      </c>
      <c r="W6532" s="3">
        <v>6.8312697636992853E-3</v>
      </c>
      <c r="X6532" s="3">
        <v>23.247615920548423</v>
      </c>
      <c r="Y6532" s="3">
        <v>5.1808397725637424E-2</v>
      </c>
      <c r="Z6532" s="3">
        <v>6.8312637245601399E-3</v>
      </c>
      <c r="AA6532" s="3">
        <v>23.247615920548423</v>
      </c>
      <c r="AB6532">
        <f t="shared" si="166"/>
        <v>5.1808397725637424E-2</v>
      </c>
      <c r="AC6532">
        <f t="shared" si="167"/>
        <v>6.8312637245601399E-3</v>
      </c>
    </row>
    <row r="6533" spans="1:29" x14ac:dyDescent="0.25">
      <c r="A6533" s="2">
        <v>6532</v>
      </c>
      <c r="B6533" s="3" t="s">
        <v>414</v>
      </c>
      <c r="C6533" s="3" t="s">
        <v>110</v>
      </c>
      <c r="D6533" s="3" t="s">
        <v>456</v>
      </c>
      <c r="E6533" s="3" t="s">
        <v>457</v>
      </c>
      <c r="F6533" s="3">
        <v>0.51</v>
      </c>
      <c r="G6533" s="3">
        <v>0.57999999999999996</v>
      </c>
      <c r="H6533" s="3" t="s">
        <v>60</v>
      </c>
      <c r="I6533" s="2">
        <v>4110</v>
      </c>
      <c r="J6533" s="3" t="s">
        <v>77</v>
      </c>
      <c r="K6533" s="2">
        <v>4110</v>
      </c>
      <c r="L6533" s="3" t="s">
        <v>64</v>
      </c>
      <c r="M6533" s="3" t="s">
        <v>162</v>
      </c>
      <c r="N6533" s="3" t="s">
        <v>60</v>
      </c>
      <c r="O6533" s="3"/>
      <c r="P6533" s="3"/>
      <c r="Q6533" s="3"/>
      <c r="R6533" s="3">
        <v>0</v>
      </c>
      <c r="S6533" s="3">
        <v>1</v>
      </c>
      <c r="T6533" s="2">
        <v>1</v>
      </c>
      <c r="U6533" s="3">
        <v>4.6486499003865703E-5</v>
      </c>
      <c r="V6533" s="3">
        <v>3.4489851726048889E-4</v>
      </c>
      <c r="W6533" s="3">
        <v>4.4310280883399657E-5</v>
      </c>
      <c r="X6533" s="3">
        <v>0.15849222957950956</v>
      </c>
      <c r="Y6533" s="3">
        <v>3.4489851726048889E-4</v>
      </c>
      <c r="Z6533" s="3">
        <v>4.4310241711187003E-5</v>
      </c>
      <c r="AA6533" s="3">
        <v>0.15849222957950956</v>
      </c>
      <c r="AB6533">
        <f t="shared" si="166"/>
        <v>3.4489851726048889E-4</v>
      </c>
      <c r="AC6533">
        <f t="shared" si="167"/>
        <v>4.4310241711187003E-5</v>
      </c>
    </row>
    <row r="6534" spans="1:29" x14ac:dyDescent="0.25">
      <c r="A6534" s="2">
        <v>6533</v>
      </c>
      <c r="B6534" s="3" t="s">
        <v>414</v>
      </c>
      <c r="C6534" s="3" t="s">
        <v>110</v>
      </c>
      <c r="D6534" s="3" t="s">
        <v>456</v>
      </c>
      <c r="E6534" s="3" t="s">
        <v>457</v>
      </c>
      <c r="F6534" s="3">
        <v>0.51</v>
      </c>
      <c r="G6534" s="3">
        <v>0.57999999999999996</v>
      </c>
      <c r="H6534" s="3" t="s">
        <v>60</v>
      </c>
      <c r="I6534" s="2">
        <v>4200</v>
      </c>
      <c r="J6534" s="3" t="s">
        <v>78</v>
      </c>
      <c r="K6534" s="2">
        <v>4200</v>
      </c>
      <c r="L6534" s="3" t="s">
        <v>64</v>
      </c>
      <c r="M6534" s="3" t="s">
        <v>162</v>
      </c>
      <c r="N6534" s="3" t="s">
        <v>60</v>
      </c>
      <c r="O6534" s="3"/>
      <c r="P6534" s="3"/>
      <c r="Q6534" s="3"/>
      <c r="R6534" s="3">
        <v>0</v>
      </c>
      <c r="S6534" s="3">
        <v>1</v>
      </c>
      <c r="T6534" s="2">
        <v>3</v>
      </c>
      <c r="U6534" s="3">
        <v>5.2769011745382247E-2</v>
      </c>
      <c r="V6534" s="3">
        <v>0.39554241259566225</v>
      </c>
      <c r="W6534" s="3">
        <v>5.0850215804937968E-2</v>
      </c>
      <c r="X6534" s="3">
        <v>175.19250752198764</v>
      </c>
      <c r="Y6534" s="3">
        <v>0.39554241259566225</v>
      </c>
      <c r="Z6534" s="3">
        <v>5.0850170851138542E-2</v>
      </c>
      <c r="AA6534" s="3">
        <v>175.19250752198764</v>
      </c>
      <c r="AB6534">
        <f t="shared" si="166"/>
        <v>0.39554241259566225</v>
      </c>
      <c r="AC6534">
        <f t="shared" si="167"/>
        <v>5.0850170851138542E-2</v>
      </c>
    </row>
    <row r="6535" spans="1:29" x14ac:dyDescent="0.25">
      <c r="A6535" s="2">
        <v>6534</v>
      </c>
      <c r="B6535" s="3" t="s">
        <v>414</v>
      </c>
      <c r="C6535" s="3" t="s">
        <v>110</v>
      </c>
      <c r="D6535" s="3" t="s">
        <v>456</v>
      </c>
      <c r="E6535" s="3" t="s">
        <v>457</v>
      </c>
      <c r="F6535" s="3">
        <v>0.51</v>
      </c>
      <c r="G6535" s="3">
        <v>0.57999999999999996</v>
      </c>
      <c r="H6535" s="3" t="s">
        <v>60</v>
      </c>
      <c r="I6535" s="2">
        <v>4340</v>
      </c>
      <c r="J6535" s="3" t="s">
        <v>82</v>
      </c>
      <c r="K6535" s="2">
        <v>4340</v>
      </c>
      <c r="L6535" s="3" t="s">
        <v>64</v>
      </c>
      <c r="M6535" s="3" t="s">
        <v>162</v>
      </c>
      <c r="N6535" s="3" t="s">
        <v>60</v>
      </c>
      <c r="O6535" s="3"/>
      <c r="P6535" s="3"/>
      <c r="Q6535" s="3"/>
      <c r="R6535" s="3">
        <v>0</v>
      </c>
      <c r="S6535" s="3">
        <v>1</v>
      </c>
      <c r="T6535" s="2">
        <v>6</v>
      </c>
      <c r="U6535" s="3">
        <v>0.22151088769307842</v>
      </c>
      <c r="V6535" s="3">
        <v>1.6877321630405335</v>
      </c>
      <c r="W6535" s="3">
        <v>0.23253528355478226</v>
      </c>
      <c r="X6535" s="3">
        <v>772.2199606877731</v>
      </c>
      <c r="Y6535" s="3">
        <v>1.6877321630405335</v>
      </c>
      <c r="Z6535" s="3">
        <v>0.23253507798349238</v>
      </c>
      <c r="AA6535" s="3">
        <v>772.2199606877731</v>
      </c>
      <c r="AB6535">
        <f t="shared" si="166"/>
        <v>1.6877321630405335</v>
      </c>
      <c r="AC6535">
        <f t="shared" si="167"/>
        <v>0.23253507798349238</v>
      </c>
    </row>
    <row r="6536" spans="1:29" x14ac:dyDescent="0.25">
      <c r="A6536" s="2">
        <v>6535</v>
      </c>
      <c r="B6536" s="3" t="s">
        <v>414</v>
      </c>
      <c r="C6536" s="3" t="s">
        <v>110</v>
      </c>
      <c r="D6536" s="3" t="s">
        <v>456</v>
      </c>
      <c r="E6536" s="3" t="s">
        <v>457</v>
      </c>
      <c r="F6536" s="3">
        <v>0.51</v>
      </c>
      <c r="G6536" s="3">
        <v>0.57999999999999996</v>
      </c>
      <c r="H6536" s="3" t="s">
        <v>60</v>
      </c>
      <c r="I6536" s="2">
        <v>5100</v>
      </c>
      <c r="J6536" s="3" t="s">
        <v>85</v>
      </c>
      <c r="K6536" s="2">
        <v>5100</v>
      </c>
      <c r="L6536" s="3" t="s">
        <v>64</v>
      </c>
      <c r="M6536" s="3" t="s">
        <v>162</v>
      </c>
      <c r="N6536" s="3" t="s">
        <v>60</v>
      </c>
      <c r="O6536" s="3"/>
      <c r="P6536" s="3"/>
      <c r="Q6536" s="3"/>
      <c r="R6536" s="3">
        <v>0</v>
      </c>
      <c r="S6536" s="3">
        <v>1</v>
      </c>
      <c r="T6536" s="2">
        <v>5</v>
      </c>
      <c r="U6536" s="3">
        <v>0.18502084906123348</v>
      </c>
      <c r="V6536" s="3">
        <v>0.74920273352584088</v>
      </c>
      <c r="W6536" s="3">
        <v>9.990623677731203E-2</v>
      </c>
      <c r="X6536" s="3">
        <v>312.41103834150942</v>
      </c>
      <c r="Y6536" s="3">
        <v>0.74920273352584088</v>
      </c>
      <c r="Z6536" s="3">
        <v>9.9906148455860169E-2</v>
      </c>
      <c r="AA6536" s="3">
        <v>312.41103834150942</v>
      </c>
      <c r="AB6536">
        <f t="shared" si="166"/>
        <v>0.74920273352584088</v>
      </c>
      <c r="AC6536">
        <f t="shared" si="167"/>
        <v>9.9906148455860169E-2</v>
      </c>
    </row>
    <row r="6537" spans="1:29" x14ac:dyDescent="0.25">
      <c r="A6537" s="2">
        <v>6536</v>
      </c>
      <c r="B6537" s="3" t="s">
        <v>414</v>
      </c>
      <c r="C6537" s="3" t="s">
        <v>110</v>
      </c>
      <c r="D6537" s="3" t="s">
        <v>456</v>
      </c>
      <c r="E6537" s="3" t="s">
        <v>457</v>
      </c>
      <c r="F6537" s="3">
        <v>0.51</v>
      </c>
      <c r="G6537" s="3">
        <v>0.57999999999999996</v>
      </c>
      <c r="H6537" s="3" t="s">
        <v>60</v>
      </c>
      <c r="I6537" s="2">
        <v>5300</v>
      </c>
      <c r="J6537" s="3" t="s">
        <v>88</v>
      </c>
      <c r="K6537" s="2">
        <v>5300</v>
      </c>
      <c r="L6537" s="3" t="s">
        <v>64</v>
      </c>
      <c r="M6537" s="3" t="s">
        <v>162</v>
      </c>
      <c r="N6537" s="3" t="s">
        <v>60</v>
      </c>
      <c r="O6537" s="3"/>
      <c r="P6537" s="3"/>
      <c r="Q6537" s="3"/>
      <c r="R6537" s="3">
        <v>0</v>
      </c>
      <c r="S6537" s="3">
        <v>1</v>
      </c>
      <c r="T6537" s="2">
        <v>6</v>
      </c>
      <c r="U6537" s="3">
        <v>0.74025808506258195</v>
      </c>
      <c r="V6537" s="3">
        <v>2.1986640633001073</v>
      </c>
      <c r="W6537" s="3">
        <v>0.31606381165498321</v>
      </c>
      <c r="X6537" s="3">
        <v>1806.3559978791411</v>
      </c>
      <c r="Y6537" s="3">
        <v>2.1986640633001073</v>
      </c>
      <c r="Z6537" s="3">
        <v>0.3160635322408456</v>
      </c>
      <c r="AA6537" s="3">
        <v>1806.3559978791411</v>
      </c>
      <c r="AB6537">
        <f t="shared" si="166"/>
        <v>2.1986640633001073</v>
      </c>
      <c r="AC6537">
        <f t="shared" si="167"/>
        <v>0.3160635322408456</v>
      </c>
    </row>
    <row r="6538" spans="1:29" x14ac:dyDescent="0.25">
      <c r="A6538" s="2">
        <v>6537</v>
      </c>
      <c r="B6538" s="3" t="s">
        <v>414</v>
      </c>
      <c r="C6538" s="3" t="s">
        <v>110</v>
      </c>
      <c r="D6538" s="3" t="s">
        <v>456</v>
      </c>
      <c r="E6538" s="3" t="s">
        <v>457</v>
      </c>
      <c r="F6538" s="3">
        <v>0.51</v>
      </c>
      <c r="G6538" s="3">
        <v>0.57999999999999996</v>
      </c>
      <c r="H6538" s="3" t="s">
        <v>60</v>
      </c>
      <c r="I6538" s="2">
        <v>6170</v>
      </c>
      <c r="J6538" s="3" t="s">
        <v>94</v>
      </c>
      <c r="K6538" s="2">
        <v>6170</v>
      </c>
      <c r="L6538" s="3" t="s">
        <v>64</v>
      </c>
      <c r="M6538" s="3" t="s">
        <v>162</v>
      </c>
      <c r="N6538" s="3" t="s">
        <v>60</v>
      </c>
      <c r="O6538" s="3"/>
      <c r="P6538" s="3"/>
      <c r="Q6538" s="3"/>
      <c r="R6538" s="3">
        <v>0</v>
      </c>
      <c r="S6538" s="3">
        <v>1</v>
      </c>
      <c r="T6538" s="2">
        <v>14</v>
      </c>
      <c r="U6538" s="3">
        <v>0.27102141012345393</v>
      </c>
      <c r="V6538" s="3">
        <v>2.0542034064764891</v>
      </c>
      <c r="W6538" s="3">
        <v>0.2612192230409135</v>
      </c>
      <c r="X6538" s="3">
        <v>917.37014758750718</v>
      </c>
      <c r="Y6538" s="3">
        <v>2.0542034064764891</v>
      </c>
      <c r="Z6538" s="3">
        <v>0.26121899211177518</v>
      </c>
      <c r="AA6538" s="3">
        <v>917.37014758750718</v>
      </c>
      <c r="AB6538">
        <f t="shared" si="166"/>
        <v>2.0542034064764891</v>
      </c>
      <c r="AC6538">
        <f t="shared" si="167"/>
        <v>0.26121899211177518</v>
      </c>
    </row>
    <row r="6539" spans="1:29" x14ac:dyDescent="0.25">
      <c r="A6539" s="2">
        <v>6538</v>
      </c>
      <c r="B6539" s="3" t="s">
        <v>414</v>
      </c>
      <c r="C6539" s="3" t="s">
        <v>110</v>
      </c>
      <c r="D6539" s="3" t="s">
        <v>456</v>
      </c>
      <c r="E6539" s="3" t="s">
        <v>457</v>
      </c>
      <c r="F6539" s="3">
        <v>0.51</v>
      </c>
      <c r="G6539" s="3">
        <v>0.57999999999999996</v>
      </c>
      <c r="H6539" s="3" t="s">
        <v>60</v>
      </c>
      <c r="I6539" s="2">
        <v>6440</v>
      </c>
      <c r="J6539" s="3" t="s">
        <v>103</v>
      </c>
      <c r="K6539" s="2">
        <v>6440</v>
      </c>
      <c r="L6539" s="3" t="s">
        <v>64</v>
      </c>
      <c r="M6539" s="3" t="s">
        <v>162</v>
      </c>
      <c r="N6539" s="3" t="s">
        <v>60</v>
      </c>
      <c r="O6539" s="3"/>
      <c r="P6539" s="3"/>
      <c r="Q6539" s="3"/>
      <c r="R6539" s="3">
        <v>0</v>
      </c>
      <c r="S6539" s="3">
        <v>1</v>
      </c>
      <c r="T6539" s="2">
        <v>2</v>
      </c>
      <c r="U6539" s="3">
        <v>0.1915310593851067</v>
      </c>
      <c r="V6539" s="3">
        <v>0.62670134583929005</v>
      </c>
      <c r="W6539" s="3">
        <v>7.3478446077713089E-2</v>
      </c>
      <c r="X6539" s="3">
        <v>475.17700232515244</v>
      </c>
      <c r="Y6539" s="3">
        <v>0.62670134583929005</v>
      </c>
      <c r="Z6539" s="3">
        <v>7.3478381119575303E-2</v>
      </c>
      <c r="AA6539" s="3">
        <v>475.17700232515244</v>
      </c>
      <c r="AB6539">
        <f t="shared" si="166"/>
        <v>0.62670134583929005</v>
      </c>
      <c r="AC6539">
        <f t="shared" si="167"/>
        <v>7.3478381119575303E-2</v>
      </c>
    </row>
    <row r="6540" spans="1:29" x14ac:dyDescent="0.25">
      <c r="A6540" s="2">
        <v>6539</v>
      </c>
      <c r="B6540" s="3" t="s">
        <v>414</v>
      </c>
      <c r="C6540" s="3" t="s">
        <v>110</v>
      </c>
      <c r="D6540" s="3" t="s">
        <v>456</v>
      </c>
      <c r="E6540" s="3" t="s">
        <v>457</v>
      </c>
      <c r="F6540" s="3">
        <v>0.51</v>
      </c>
      <c r="G6540" s="3">
        <v>0.57999999999999996</v>
      </c>
      <c r="H6540" s="3" t="s">
        <v>60</v>
      </c>
      <c r="I6540" s="2">
        <v>6460</v>
      </c>
      <c r="J6540" s="3" t="s">
        <v>104</v>
      </c>
      <c r="K6540" s="2">
        <v>6460</v>
      </c>
      <c r="L6540" s="3" t="s">
        <v>64</v>
      </c>
      <c r="M6540" s="3" t="s">
        <v>162</v>
      </c>
      <c r="N6540" s="3" t="s">
        <v>60</v>
      </c>
      <c r="O6540" s="3"/>
      <c r="P6540" s="3"/>
      <c r="Q6540" s="3"/>
      <c r="R6540" s="3">
        <v>0</v>
      </c>
      <c r="S6540" s="3">
        <v>1</v>
      </c>
      <c r="T6540" s="2">
        <v>3</v>
      </c>
      <c r="U6540" s="3">
        <v>1.1345042720499809E-2</v>
      </c>
      <c r="V6540" s="3">
        <v>9.7400638408657966E-2</v>
      </c>
      <c r="W6540" s="3">
        <v>1.2033884171504123E-2</v>
      </c>
      <c r="X6540" s="3">
        <v>40.042466623594407</v>
      </c>
      <c r="Y6540" s="3">
        <v>9.7400638408657966E-2</v>
      </c>
      <c r="Z6540" s="3">
        <v>1.2033873533027831E-2</v>
      </c>
      <c r="AA6540" s="3">
        <v>40.042466623594407</v>
      </c>
      <c r="AB6540">
        <f t="shared" ref="AB6540:AB6542" si="168">Y6540</f>
        <v>9.7400638408657966E-2</v>
      </c>
      <c r="AC6540">
        <f t="shared" ref="AC6540:AC6542" si="169">Z6540</f>
        <v>1.2033873533027831E-2</v>
      </c>
    </row>
    <row r="6541" spans="1:29" x14ac:dyDescent="0.25">
      <c r="A6541" s="2">
        <v>6540</v>
      </c>
      <c r="B6541" s="3" t="s">
        <v>414</v>
      </c>
      <c r="C6541" s="3" t="s">
        <v>110</v>
      </c>
      <c r="D6541" s="3" t="s">
        <v>456</v>
      </c>
      <c r="E6541" s="3" t="s">
        <v>457</v>
      </c>
      <c r="F6541" s="3">
        <v>0.51</v>
      </c>
      <c r="G6541" s="3">
        <v>0.57999999999999996</v>
      </c>
      <c r="H6541" s="3" t="s">
        <v>60</v>
      </c>
      <c r="I6541" s="2">
        <v>8140</v>
      </c>
      <c r="J6541" s="3" t="s">
        <v>57</v>
      </c>
      <c r="K6541" s="2">
        <v>8140</v>
      </c>
      <c r="L6541" s="3"/>
      <c r="M6541" s="3" t="s">
        <v>162</v>
      </c>
      <c r="N6541" s="3" t="s">
        <v>60</v>
      </c>
      <c r="O6541" s="3"/>
      <c r="P6541" s="3"/>
      <c r="Q6541" s="3"/>
      <c r="R6541" s="3">
        <v>0</v>
      </c>
      <c r="S6541" s="3">
        <v>1</v>
      </c>
      <c r="T6541" s="2">
        <v>260</v>
      </c>
      <c r="U6541" s="3">
        <v>45.953993788986025</v>
      </c>
      <c r="V6541" s="3">
        <v>427.99252241915741</v>
      </c>
      <c r="W6541" s="3">
        <v>57.954150402625437</v>
      </c>
      <c r="X6541" s="3">
        <v>174058.49932015271</v>
      </c>
      <c r="Y6541" s="3">
        <v>427.99252241915741</v>
      </c>
      <c r="Z6541" s="3">
        <v>57.954099168639438</v>
      </c>
      <c r="AA6541" s="3">
        <v>174058.49932015271</v>
      </c>
      <c r="AB6541">
        <f t="shared" si="168"/>
        <v>427.99252241915741</v>
      </c>
      <c r="AC6541">
        <f t="shared" si="169"/>
        <v>57.954099168639438</v>
      </c>
    </row>
    <row r="6542" spans="1:29" x14ac:dyDescent="0.25">
      <c r="A6542" s="2">
        <v>6541</v>
      </c>
      <c r="B6542" s="3" t="s">
        <v>414</v>
      </c>
      <c r="C6542" s="3" t="s">
        <v>110</v>
      </c>
      <c r="D6542" s="3" t="s">
        <v>456</v>
      </c>
      <c r="E6542" s="3" t="s">
        <v>457</v>
      </c>
      <c r="F6542" s="3">
        <v>0.51</v>
      </c>
      <c r="G6542" s="3">
        <v>0.57999999999999996</v>
      </c>
      <c r="H6542" s="3" t="s">
        <v>60</v>
      </c>
      <c r="I6542" s="2">
        <v>8370</v>
      </c>
      <c r="J6542" s="3" t="s">
        <v>68</v>
      </c>
      <c r="K6542" s="2">
        <v>8370</v>
      </c>
      <c r="L6542" s="3"/>
      <c r="M6542" s="3" t="s">
        <v>162</v>
      </c>
      <c r="N6542" s="3" t="s">
        <v>60</v>
      </c>
      <c r="O6542" s="3"/>
      <c r="P6542" s="3"/>
      <c r="Q6542" s="3"/>
      <c r="R6542" s="3">
        <v>0</v>
      </c>
      <c r="S6542" s="3">
        <v>1</v>
      </c>
      <c r="T6542" s="2">
        <v>7</v>
      </c>
      <c r="U6542" s="3">
        <v>0.42780975626004025</v>
      </c>
      <c r="V6542" s="3">
        <v>1.4889952834731994</v>
      </c>
      <c r="W6542" s="3">
        <v>0.18984211779848789</v>
      </c>
      <c r="X6542" s="3">
        <v>1043.4834581677292</v>
      </c>
      <c r="Y6542" s="3">
        <v>1.4889952834731994</v>
      </c>
      <c r="Z6542" s="3">
        <v>0.18984194996981013</v>
      </c>
      <c r="AA6542" s="3">
        <v>1043.4834581677292</v>
      </c>
      <c r="AB6542">
        <f t="shared" si="168"/>
        <v>1.4889952834731994</v>
      </c>
      <c r="AC6542">
        <f t="shared" si="169"/>
        <v>0.18984194996981013</v>
      </c>
    </row>
    <row r="6543" spans="1:29" x14ac:dyDescent="0.25">
      <c r="A6543" s="2">
        <v>6542</v>
      </c>
      <c r="B6543" s="3" t="s">
        <v>414</v>
      </c>
      <c r="C6543" s="3" t="s">
        <v>110</v>
      </c>
      <c r="D6543" s="3" t="s">
        <v>456</v>
      </c>
      <c r="E6543" s="3" t="s">
        <v>457</v>
      </c>
      <c r="F6543" s="3">
        <v>0.51</v>
      </c>
      <c r="G6543" s="3">
        <v>0.57999999999999996</v>
      </c>
      <c r="H6543" s="3" t="s">
        <v>64</v>
      </c>
      <c r="I6543" s="2">
        <v>3100</v>
      </c>
      <c r="J6543" s="3" t="s">
        <v>69</v>
      </c>
      <c r="K6543" s="2">
        <v>3100</v>
      </c>
      <c r="L6543" s="3" t="s">
        <v>64</v>
      </c>
      <c r="M6543" s="3" t="s">
        <v>33</v>
      </c>
      <c r="N6543" s="3" t="s">
        <v>33</v>
      </c>
      <c r="O6543" s="3"/>
      <c r="P6543" s="3"/>
      <c r="Q6543" s="3"/>
      <c r="R6543" s="3">
        <v>0</v>
      </c>
      <c r="S6543" s="3">
        <v>1</v>
      </c>
      <c r="T6543" s="2">
        <v>26</v>
      </c>
      <c r="U6543" s="3">
        <v>6.794054779404501</v>
      </c>
      <c r="V6543" s="3">
        <v>35.446914857192887</v>
      </c>
      <c r="W6543" s="3">
        <v>3.7946618202173963</v>
      </c>
      <c r="X6543" s="3">
        <v>14151.149011523168</v>
      </c>
      <c r="Y6543" s="3">
        <v>35.446914857192887</v>
      </c>
      <c r="Z6543" s="3">
        <v>3.7946584655715414</v>
      </c>
      <c r="AA6543" s="3">
        <v>14151.149011523168</v>
      </c>
    </row>
    <row r="6544" spans="1:29" x14ac:dyDescent="0.25">
      <c r="A6544" s="2">
        <v>6543</v>
      </c>
      <c r="B6544" s="3" t="s">
        <v>414</v>
      </c>
      <c r="C6544" s="3" t="s">
        <v>110</v>
      </c>
      <c r="D6544" s="3" t="s">
        <v>456</v>
      </c>
      <c r="E6544" s="3" t="s">
        <v>457</v>
      </c>
      <c r="F6544" s="3">
        <v>0.51</v>
      </c>
      <c r="G6544" s="3">
        <v>0.57999999999999996</v>
      </c>
      <c r="H6544" s="3" t="s">
        <v>64</v>
      </c>
      <c r="I6544" s="2">
        <v>3100</v>
      </c>
      <c r="J6544" s="3" t="s">
        <v>69</v>
      </c>
      <c r="K6544" s="2">
        <v>3100</v>
      </c>
      <c r="L6544" s="3" t="s">
        <v>64</v>
      </c>
      <c r="M6544" s="3" t="s">
        <v>191</v>
      </c>
      <c r="N6544" s="3" t="s">
        <v>192</v>
      </c>
      <c r="O6544" s="3"/>
      <c r="P6544" s="3"/>
      <c r="Q6544" s="3"/>
      <c r="R6544" s="3">
        <v>0</v>
      </c>
      <c r="S6544" s="3">
        <v>1</v>
      </c>
      <c r="T6544" s="2">
        <v>139</v>
      </c>
      <c r="U6544" s="3">
        <v>27.700277675396716</v>
      </c>
      <c r="V6544" s="3">
        <v>181.44359697997555</v>
      </c>
      <c r="W6544" s="3">
        <v>24.625011700623599</v>
      </c>
      <c r="X6544" s="3">
        <v>84660.660449847099</v>
      </c>
      <c r="Y6544" s="3">
        <v>181.44359697997555</v>
      </c>
      <c r="Z6544" s="3">
        <v>24.624989931043761</v>
      </c>
      <c r="AA6544" s="3">
        <v>84660.660449847099</v>
      </c>
    </row>
    <row r="6545" spans="1:27" x14ac:dyDescent="0.25">
      <c r="A6545" s="2">
        <v>6544</v>
      </c>
      <c r="B6545" s="3" t="s">
        <v>414</v>
      </c>
      <c r="C6545" s="3" t="s">
        <v>110</v>
      </c>
      <c r="D6545" s="3" t="s">
        <v>456</v>
      </c>
      <c r="E6545" s="3" t="s">
        <v>457</v>
      </c>
      <c r="F6545" s="3">
        <v>0.51</v>
      </c>
      <c r="G6545" s="3">
        <v>0.57999999999999996</v>
      </c>
      <c r="H6545" s="3" t="s">
        <v>64</v>
      </c>
      <c r="I6545" s="2">
        <v>3200</v>
      </c>
      <c r="J6545" s="3" t="s">
        <v>72</v>
      </c>
      <c r="K6545" s="2">
        <v>3200</v>
      </c>
      <c r="L6545" s="3" t="s">
        <v>64</v>
      </c>
      <c r="M6545" s="3" t="s">
        <v>191</v>
      </c>
      <c r="N6545" s="3" t="s">
        <v>192</v>
      </c>
      <c r="O6545" s="3"/>
      <c r="P6545" s="3"/>
      <c r="Q6545" s="3"/>
      <c r="R6545" s="3">
        <v>0</v>
      </c>
      <c r="S6545" s="3">
        <v>1</v>
      </c>
      <c r="T6545" s="2">
        <v>103</v>
      </c>
      <c r="U6545" s="3">
        <v>27.973873310116616</v>
      </c>
      <c r="V6545" s="3">
        <v>162.20015066346653</v>
      </c>
      <c r="W6545" s="3">
        <v>20.496294754978024</v>
      </c>
      <c r="X6545" s="3">
        <v>77732.284881862201</v>
      </c>
      <c r="Y6545" s="3">
        <v>162.20015066346653</v>
      </c>
      <c r="Z6545" s="3">
        <v>20.496276635363273</v>
      </c>
      <c r="AA6545" s="3">
        <v>77732.284881862201</v>
      </c>
    </row>
    <row r="6546" spans="1:27" x14ac:dyDescent="0.25">
      <c r="A6546" s="2">
        <v>6545</v>
      </c>
      <c r="B6546" s="3" t="s">
        <v>414</v>
      </c>
      <c r="C6546" s="3" t="s">
        <v>110</v>
      </c>
      <c r="D6546" s="3" t="s">
        <v>456</v>
      </c>
      <c r="E6546" s="3" t="s">
        <v>457</v>
      </c>
      <c r="F6546" s="3">
        <v>0.51</v>
      </c>
      <c r="G6546" s="3">
        <v>0.57999999999999996</v>
      </c>
      <c r="H6546" s="3" t="s">
        <v>64</v>
      </c>
      <c r="I6546" s="2">
        <v>3210</v>
      </c>
      <c r="J6546" s="3" t="s">
        <v>215</v>
      </c>
      <c r="K6546" s="2">
        <v>3210</v>
      </c>
      <c r="L6546" s="3" t="s">
        <v>64</v>
      </c>
      <c r="M6546" s="3" t="s">
        <v>191</v>
      </c>
      <c r="N6546" s="3" t="s">
        <v>192</v>
      </c>
      <c r="O6546" s="3"/>
      <c r="P6546" s="3"/>
      <c r="Q6546" s="3"/>
      <c r="R6546" s="3">
        <v>0</v>
      </c>
      <c r="S6546" s="3">
        <v>1</v>
      </c>
      <c r="T6546" s="2">
        <v>4</v>
      </c>
      <c r="U6546" s="3">
        <v>0.3212127216238494</v>
      </c>
      <c r="V6546" s="3">
        <v>1.1779033361725513</v>
      </c>
      <c r="W6546" s="3">
        <v>0.13186671133539538</v>
      </c>
      <c r="X6546" s="3">
        <v>642.65086700321012</v>
      </c>
      <c r="Y6546" s="3">
        <v>1.1779033361725513</v>
      </c>
      <c r="Z6546" s="3">
        <v>0.13186659475949541</v>
      </c>
      <c r="AA6546" s="3">
        <v>642.65086700321012</v>
      </c>
    </row>
    <row r="6547" spans="1:27" x14ac:dyDescent="0.25">
      <c r="A6547" s="2">
        <v>6546</v>
      </c>
      <c r="B6547" s="3" t="s">
        <v>414</v>
      </c>
      <c r="C6547" s="3" t="s">
        <v>110</v>
      </c>
      <c r="D6547" s="3" t="s">
        <v>456</v>
      </c>
      <c r="E6547" s="3" t="s">
        <v>457</v>
      </c>
      <c r="F6547" s="3">
        <v>0.51</v>
      </c>
      <c r="G6547" s="3">
        <v>0.57999999999999996</v>
      </c>
      <c r="H6547" s="3" t="s">
        <v>64</v>
      </c>
      <c r="I6547" s="2">
        <v>4110</v>
      </c>
      <c r="J6547" s="3" t="s">
        <v>77</v>
      </c>
      <c r="K6547" s="2">
        <v>4110</v>
      </c>
      <c r="L6547" s="3" t="s">
        <v>64</v>
      </c>
      <c r="M6547" s="3" t="s">
        <v>33</v>
      </c>
      <c r="N6547" s="3" t="s">
        <v>33</v>
      </c>
      <c r="O6547" s="3"/>
      <c r="P6547" s="3"/>
      <c r="Q6547" s="3"/>
      <c r="R6547" s="3">
        <v>0</v>
      </c>
      <c r="S6547" s="3">
        <v>1</v>
      </c>
      <c r="T6547" s="2">
        <v>18</v>
      </c>
      <c r="U6547" s="3">
        <v>3.6997304805406483</v>
      </c>
      <c r="V6547" s="3">
        <v>23.03189766060105</v>
      </c>
      <c r="W6547" s="3">
        <v>2.3163634919380813</v>
      </c>
      <c r="X6547" s="3">
        <v>9851.0965006497881</v>
      </c>
      <c r="Y6547" s="3">
        <v>23.03189766060105</v>
      </c>
      <c r="Z6547" s="3">
        <v>2.3163614441721521</v>
      </c>
      <c r="AA6547" s="3">
        <v>9851.0965006497881</v>
      </c>
    </row>
    <row r="6548" spans="1:27" x14ac:dyDescent="0.25">
      <c r="A6548" s="2">
        <v>6547</v>
      </c>
      <c r="B6548" s="3" t="s">
        <v>414</v>
      </c>
      <c r="C6548" s="3" t="s">
        <v>110</v>
      </c>
      <c r="D6548" s="3" t="s">
        <v>456</v>
      </c>
      <c r="E6548" s="3" t="s">
        <v>457</v>
      </c>
      <c r="F6548" s="3">
        <v>0.51</v>
      </c>
      <c r="G6548" s="3">
        <v>0.57999999999999996</v>
      </c>
      <c r="H6548" s="3" t="s">
        <v>64</v>
      </c>
      <c r="I6548" s="2">
        <v>4110</v>
      </c>
      <c r="J6548" s="3" t="s">
        <v>77</v>
      </c>
      <c r="K6548" s="2">
        <v>4110</v>
      </c>
      <c r="L6548" s="3" t="s">
        <v>64</v>
      </c>
      <c r="M6548" s="3" t="s">
        <v>191</v>
      </c>
      <c r="N6548" s="3" t="s">
        <v>192</v>
      </c>
      <c r="O6548" s="3"/>
      <c r="P6548" s="3"/>
      <c r="Q6548" s="3"/>
      <c r="R6548" s="3">
        <v>0</v>
      </c>
      <c r="S6548" s="3">
        <v>1</v>
      </c>
      <c r="T6548" s="2">
        <v>188</v>
      </c>
      <c r="U6548" s="3">
        <v>44.256268830252012</v>
      </c>
      <c r="V6548" s="3">
        <v>245.53661872769459</v>
      </c>
      <c r="W6548" s="3">
        <v>24.643882305925882</v>
      </c>
      <c r="X6548" s="3">
        <v>120624.08614965202</v>
      </c>
      <c r="Y6548" s="3">
        <v>245.53661872769459</v>
      </c>
      <c r="Z6548" s="3">
        <v>24.643860519663605</v>
      </c>
      <c r="AA6548" s="3">
        <v>120624.08614965202</v>
      </c>
    </row>
    <row r="6549" spans="1:27" x14ac:dyDescent="0.25">
      <c r="A6549" s="2">
        <v>6548</v>
      </c>
      <c r="B6549" s="3" t="s">
        <v>414</v>
      </c>
      <c r="C6549" s="3" t="s">
        <v>110</v>
      </c>
      <c r="D6549" s="3" t="s">
        <v>456</v>
      </c>
      <c r="E6549" s="3" t="s">
        <v>457</v>
      </c>
      <c r="F6549" s="3">
        <v>0.51</v>
      </c>
      <c r="G6549" s="3">
        <v>0.57999999999999996</v>
      </c>
      <c r="H6549" s="3" t="s">
        <v>64</v>
      </c>
      <c r="I6549" s="2">
        <v>4130</v>
      </c>
      <c r="J6549" s="3" t="s">
        <v>260</v>
      </c>
      <c r="K6549" s="2">
        <v>4130</v>
      </c>
      <c r="L6549" s="3" t="s">
        <v>64</v>
      </c>
      <c r="M6549" s="3" t="s">
        <v>191</v>
      </c>
      <c r="N6549" s="3" t="s">
        <v>192</v>
      </c>
      <c r="O6549" s="3"/>
      <c r="P6549" s="3"/>
      <c r="Q6549" s="3"/>
      <c r="R6549" s="3">
        <v>0</v>
      </c>
      <c r="S6549" s="3">
        <v>1</v>
      </c>
      <c r="T6549" s="2">
        <v>9</v>
      </c>
      <c r="U6549" s="3">
        <v>2.5914822679093308</v>
      </c>
      <c r="V6549" s="3">
        <v>16.61612536777157</v>
      </c>
      <c r="W6549" s="3">
        <v>2.187900792756909</v>
      </c>
      <c r="X6549" s="3">
        <v>8125.3277702328905</v>
      </c>
      <c r="Y6549" s="3">
        <v>16.61612536777157</v>
      </c>
      <c r="Z6549" s="3">
        <v>2.1878988585575856</v>
      </c>
      <c r="AA6549" s="3">
        <v>8125.3277702328905</v>
      </c>
    </row>
    <row r="6550" spans="1:27" x14ac:dyDescent="0.25">
      <c r="A6550" s="2">
        <v>6549</v>
      </c>
      <c r="B6550" s="3" t="s">
        <v>414</v>
      </c>
      <c r="C6550" s="3" t="s">
        <v>110</v>
      </c>
      <c r="D6550" s="3" t="s">
        <v>456</v>
      </c>
      <c r="E6550" s="3" t="s">
        <v>457</v>
      </c>
      <c r="F6550" s="3">
        <v>0.51</v>
      </c>
      <c r="G6550" s="3">
        <v>0.57999999999999996</v>
      </c>
      <c r="H6550" s="3" t="s">
        <v>64</v>
      </c>
      <c r="I6550" s="2">
        <v>4140</v>
      </c>
      <c r="J6550" s="3" t="s">
        <v>130</v>
      </c>
      <c r="K6550" s="2">
        <v>4140</v>
      </c>
      <c r="L6550" s="3" t="s">
        <v>64</v>
      </c>
      <c r="M6550" s="3" t="s">
        <v>191</v>
      </c>
      <c r="N6550" s="3" t="s">
        <v>192</v>
      </c>
      <c r="O6550" s="3"/>
      <c r="P6550" s="3"/>
      <c r="Q6550" s="3"/>
      <c r="R6550" s="3">
        <v>0</v>
      </c>
      <c r="S6550" s="3">
        <v>1</v>
      </c>
      <c r="T6550" s="2">
        <v>3</v>
      </c>
      <c r="U6550" s="3">
        <v>5.395055568620831E-2</v>
      </c>
      <c r="V6550" s="3">
        <v>0.24918531829543278</v>
      </c>
      <c r="W6550" s="3">
        <v>3.2647896092316199E-2</v>
      </c>
      <c r="X6550" s="3">
        <v>139.43723706429114</v>
      </c>
      <c r="Y6550" s="3">
        <v>0.24918531829543278</v>
      </c>
      <c r="Z6550" s="3">
        <v>3.2647867230158084E-2</v>
      </c>
      <c r="AA6550" s="3">
        <v>139.43723706429114</v>
      </c>
    </row>
    <row r="6551" spans="1:27" x14ac:dyDescent="0.25">
      <c r="A6551" s="2">
        <v>6550</v>
      </c>
      <c r="B6551" s="3" t="s">
        <v>414</v>
      </c>
      <c r="C6551" s="3" t="s">
        <v>110</v>
      </c>
      <c r="D6551" s="3" t="s">
        <v>456</v>
      </c>
      <c r="E6551" s="3" t="s">
        <v>457</v>
      </c>
      <c r="F6551" s="3">
        <v>0.51</v>
      </c>
      <c r="G6551" s="3">
        <v>0.57999999999999996</v>
      </c>
      <c r="H6551" s="3" t="s">
        <v>64</v>
      </c>
      <c r="I6551" s="2">
        <v>4200</v>
      </c>
      <c r="J6551" s="3" t="s">
        <v>78</v>
      </c>
      <c r="K6551" s="2">
        <v>4200</v>
      </c>
      <c r="L6551" s="3" t="s">
        <v>64</v>
      </c>
      <c r="M6551" s="3" t="s">
        <v>33</v>
      </c>
      <c r="N6551" s="3" t="s">
        <v>33</v>
      </c>
      <c r="O6551" s="3"/>
      <c r="P6551" s="3"/>
      <c r="Q6551" s="3"/>
      <c r="R6551" s="3">
        <v>0</v>
      </c>
      <c r="S6551" s="3">
        <v>1</v>
      </c>
      <c r="T6551" s="2">
        <v>17</v>
      </c>
      <c r="U6551" s="3">
        <v>3.3824098181690383</v>
      </c>
      <c r="V6551" s="3">
        <v>19.828450040781679</v>
      </c>
      <c r="W6551" s="3">
        <v>2.5512719736140319</v>
      </c>
      <c r="X6551" s="3">
        <v>8853.23281384648</v>
      </c>
      <c r="Y6551" s="3">
        <v>19.828450040781679</v>
      </c>
      <c r="Z6551" s="3">
        <v>2.5512697181787982</v>
      </c>
      <c r="AA6551" s="3">
        <v>8853.23281384648</v>
      </c>
    </row>
    <row r="6552" spans="1:27" x14ac:dyDescent="0.25">
      <c r="A6552" s="2">
        <v>6551</v>
      </c>
      <c r="B6552" s="3" t="s">
        <v>414</v>
      </c>
      <c r="C6552" s="3" t="s">
        <v>110</v>
      </c>
      <c r="D6552" s="3" t="s">
        <v>456</v>
      </c>
      <c r="E6552" s="3" t="s">
        <v>457</v>
      </c>
      <c r="F6552" s="3">
        <v>0.51</v>
      </c>
      <c r="G6552" s="3">
        <v>0.57999999999999996</v>
      </c>
      <c r="H6552" s="3" t="s">
        <v>64</v>
      </c>
      <c r="I6552" s="2">
        <v>4200</v>
      </c>
      <c r="J6552" s="3" t="s">
        <v>78</v>
      </c>
      <c r="K6552" s="2">
        <v>4200</v>
      </c>
      <c r="L6552" s="3" t="s">
        <v>64</v>
      </c>
      <c r="M6552" s="3" t="s">
        <v>191</v>
      </c>
      <c r="N6552" s="3" t="s">
        <v>192</v>
      </c>
      <c r="O6552" s="3"/>
      <c r="P6552" s="3"/>
      <c r="Q6552" s="3"/>
      <c r="R6552" s="3">
        <v>0</v>
      </c>
      <c r="S6552" s="3">
        <v>1</v>
      </c>
      <c r="T6552" s="2">
        <v>32</v>
      </c>
      <c r="U6552" s="3">
        <v>9.9681358790520616</v>
      </c>
      <c r="V6552" s="3">
        <v>52.688111978733666</v>
      </c>
      <c r="W6552" s="3">
        <v>7.1490645013988203</v>
      </c>
      <c r="X6552" s="3">
        <v>26786.817330904138</v>
      </c>
      <c r="Y6552" s="3">
        <v>52.688111978733666</v>
      </c>
      <c r="Z6552" s="3">
        <v>7.1490581813153131</v>
      </c>
      <c r="AA6552" s="3">
        <v>26786.817330904138</v>
      </c>
    </row>
    <row r="6553" spans="1:27" x14ac:dyDescent="0.25">
      <c r="A6553" s="2">
        <v>6552</v>
      </c>
      <c r="B6553" s="3" t="s">
        <v>414</v>
      </c>
      <c r="C6553" s="3" t="s">
        <v>110</v>
      </c>
      <c r="D6553" s="3" t="s">
        <v>456</v>
      </c>
      <c r="E6553" s="3" t="s">
        <v>457</v>
      </c>
      <c r="F6553" s="3">
        <v>0.51</v>
      </c>
      <c r="G6553" s="3">
        <v>0.57999999999999996</v>
      </c>
      <c r="H6553" s="3" t="s">
        <v>64</v>
      </c>
      <c r="I6553" s="2">
        <v>4340</v>
      </c>
      <c r="J6553" s="3" t="s">
        <v>82</v>
      </c>
      <c r="K6553" s="2">
        <v>4340</v>
      </c>
      <c r="L6553" s="3" t="s">
        <v>64</v>
      </c>
      <c r="M6553" s="3" t="s">
        <v>33</v>
      </c>
      <c r="N6553" s="3" t="s">
        <v>33</v>
      </c>
      <c r="O6553" s="3"/>
      <c r="P6553" s="3"/>
      <c r="Q6553" s="3"/>
      <c r="R6553" s="3">
        <v>0</v>
      </c>
      <c r="S6553" s="3">
        <v>1</v>
      </c>
      <c r="T6553" s="2">
        <v>224</v>
      </c>
      <c r="U6553" s="3">
        <v>31.114434542936902</v>
      </c>
      <c r="V6553" s="3">
        <v>198.45931944689835</v>
      </c>
      <c r="W6553" s="3">
        <v>26.315784995620067</v>
      </c>
      <c r="X6553" s="3">
        <v>85571.977070823297</v>
      </c>
      <c r="Y6553" s="3">
        <v>198.45931944689835</v>
      </c>
      <c r="Z6553" s="3">
        <v>26.315761731323168</v>
      </c>
      <c r="AA6553" s="3">
        <v>85571.977070823297</v>
      </c>
    </row>
    <row r="6554" spans="1:27" x14ac:dyDescent="0.25">
      <c r="A6554" s="2">
        <v>6553</v>
      </c>
      <c r="B6554" s="3" t="s">
        <v>414</v>
      </c>
      <c r="C6554" s="3" t="s">
        <v>110</v>
      </c>
      <c r="D6554" s="3" t="s">
        <v>456</v>
      </c>
      <c r="E6554" s="3" t="s">
        <v>457</v>
      </c>
      <c r="F6554" s="3">
        <v>0.51</v>
      </c>
      <c r="G6554" s="3">
        <v>0.57999999999999996</v>
      </c>
      <c r="H6554" s="3" t="s">
        <v>64</v>
      </c>
      <c r="I6554" s="2">
        <v>4340</v>
      </c>
      <c r="J6554" s="3" t="s">
        <v>82</v>
      </c>
      <c r="K6554" s="2">
        <v>4340</v>
      </c>
      <c r="L6554" s="3" t="s">
        <v>64</v>
      </c>
      <c r="M6554" s="3" t="s">
        <v>191</v>
      </c>
      <c r="N6554" s="3" t="s">
        <v>192</v>
      </c>
      <c r="O6554" s="3"/>
      <c r="P6554" s="3"/>
      <c r="Q6554" s="3"/>
      <c r="R6554" s="3">
        <v>0</v>
      </c>
      <c r="S6554" s="3">
        <v>1</v>
      </c>
      <c r="T6554" s="2">
        <v>107</v>
      </c>
      <c r="U6554" s="3">
        <v>21.958114448398799</v>
      </c>
      <c r="V6554" s="3">
        <v>122.20642006422788</v>
      </c>
      <c r="W6554" s="3">
        <v>15.139301319079832</v>
      </c>
      <c r="X6554" s="3">
        <v>58526.542538316447</v>
      </c>
      <c r="Y6554" s="3">
        <v>122.20642006422788</v>
      </c>
      <c r="Z6554" s="3">
        <v>15.13928793527996</v>
      </c>
      <c r="AA6554" s="3">
        <v>58526.542538316447</v>
      </c>
    </row>
    <row r="6555" spans="1:27" x14ac:dyDescent="0.25">
      <c r="A6555" s="2">
        <v>6554</v>
      </c>
      <c r="B6555" s="3" t="s">
        <v>414</v>
      </c>
      <c r="C6555" s="3" t="s">
        <v>110</v>
      </c>
      <c r="D6555" s="3" t="s">
        <v>456</v>
      </c>
      <c r="E6555" s="3" t="s">
        <v>457</v>
      </c>
      <c r="F6555" s="3">
        <v>0.51</v>
      </c>
      <c r="G6555" s="3">
        <v>0.57999999999999996</v>
      </c>
      <c r="H6555" s="3" t="s">
        <v>64</v>
      </c>
      <c r="I6555" s="2">
        <v>5100</v>
      </c>
      <c r="J6555" s="3" t="s">
        <v>85</v>
      </c>
      <c r="K6555" s="2">
        <v>5100</v>
      </c>
      <c r="L6555" s="3" t="s">
        <v>64</v>
      </c>
      <c r="M6555" s="3" t="s">
        <v>33</v>
      </c>
      <c r="N6555" s="3" t="s">
        <v>33</v>
      </c>
      <c r="O6555" s="3"/>
      <c r="P6555" s="3"/>
      <c r="Q6555" s="3"/>
      <c r="R6555" s="3">
        <v>0</v>
      </c>
      <c r="S6555" s="3">
        <v>1</v>
      </c>
      <c r="T6555" s="2">
        <v>34</v>
      </c>
      <c r="U6555" s="3">
        <v>3.0890104006053796</v>
      </c>
      <c r="V6555" s="3">
        <v>20.045183053521278</v>
      </c>
      <c r="W6555" s="3">
        <v>2.776219476262932</v>
      </c>
      <c r="X6555" s="3">
        <v>7884.2824060375196</v>
      </c>
      <c r="Y6555" s="3">
        <v>20.045183053521278</v>
      </c>
      <c r="Z6555" s="3">
        <v>2.7762170219643374</v>
      </c>
      <c r="AA6555" s="3">
        <v>7884.2824060375196</v>
      </c>
    </row>
    <row r="6556" spans="1:27" x14ac:dyDescent="0.25">
      <c r="A6556" s="2">
        <v>6555</v>
      </c>
      <c r="B6556" s="3" t="s">
        <v>414</v>
      </c>
      <c r="C6556" s="3" t="s">
        <v>110</v>
      </c>
      <c r="D6556" s="3" t="s">
        <v>456</v>
      </c>
      <c r="E6556" s="3" t="s">
        <v>457</v>
      </c>
      <c r="F6556" s="3">
        <v>0.51</v>
      </c>
      <c r="G6556" s="3">
        <v>0.57999999999999996</v>
      </c>
      <c r="H6556" s="3" t="s">
        <v>64</v>
      </c>
      <c r="I6556" s="2">
        <v>5100</v>
      </c>
      <c r="J6556" s="3" t="s">
        <v>85</v>
      </c>
      <c r="K6556" s="2">
        <v>5100</v>
      </c>
      <c r="L6556" s="3" t="s">
        <v>64</v>
      </c>
      <c r="M6556" s="3" t="s">
        <v>191</v>
      </c>
      <c r="N6556" s="3" t="s">
        <v>192</v>
      </c>
      <c r="O6556" s="3"/>
      <c r="P6556" s="3"/>
      <c r="Q6556" s="3"/>
      <c r="R6556" s="3">
        <v>0</v>
      </c>
      <c r="S6556" s="3">
        <v>1</v>
      </c>
      <c r="T6556" s="2">
        <v>195</v>
      </c>
      <c r="U6556" s="3">
        <v>46.062716311743522</v>
      </c>
      <c r="V6556" s="3">
        <v>126.45123532866432</v>
      </c>
      <c r="W6556" s="3">
        <v>18.423912767366186</v>
      </c>
      <c r="X6556" s="3">
        <v>49632.718901158063</v>
      </c>
      <c r="Y6556" s="3">
        <v>126.45123532866432</v>
      </c>
      <c r="Z6556" s="3">
        <v>18.423896479827114</v>
      </c>
      <c r="AA6556" s="3">
        <v>49632.718901158063</v>
      </c>
    </row>
    <row r="6557" spans="1:27" x14ac:dyDescent="0.25">
      <c r="A6557" s="2">
        <v>6556</v>
      </c>
      <c r="B6557" s="3" t="s">
        <v>414</v>
      </c>
      <c r="C6557" s="3" t="s">
        <v>110</v>
      </c>
      <c r="D6557" s="3" t="s">
        <v>456</v>
      </c>
      <c r="E6557" s="3" t="s">
        <v>457</v>
      </c>
      <c r="F6557" s="3">
        <v>0.51</v>
      </c>
      <c r="G6557" s="3">
        <v>0.57999999999999996</v>
      </c>
      <c r="H6557" s="3" t="s">
        <v>64</v>
      </c>
      <c r="I6557" s="2">
        <v>5300</v>
      </c>
      <c r="J6557" s="3" t="s">
        <v>88</v>
      </c>
      <c r="K6557" s="2">
        <v>5300</v>
      </c>
      <c r="L6557" s="3" t="s">
        <v>64</v>
      </c>
      <c r="M6557" s="3" t="s">
        <v>33</v>
      </c>
      <c r="N6557" s="3" t="s">
        <v>33</v>
      </c>
      <c r="O6557" s="3"/>
      <c r="P6557" s="3"/>
      <c r="Q6557" s="3"/>
      <c r="R6557" s="3">
        <v>0</v>
      </c>
      <c r="S6557" s="3">
        <v>1</v>
      </c>
      <c r="T6557" s="2">
        <v>27</v>
      </c>
      <c r="U6557" s="3">
        <v>3.5470020128805126</v>
      </c>
      <c r="V6557" s="3">
        <v>8.7526659214113742</v>
      </c>
      <c r="W6557" s="3">
        <v>1.2726044697513204</v>
      </c>
      <c r="X6557" s="3">
        <v>8249.8108561023164</v>
      </c>
      <c r="Y6557" s="3">
        <v>8.7526659214113742</v>
      </c>
      <c r="Z6557" s="3">
        <v>1.272603344713698</v>
      </c>
      <c r="AA6557" s="3">
        <v>8249.8108561023164</v>
      </c>
    </row>
    <row r="6558" spans="1:27" x14ac:dyDescent="0.25">
      <c r="A6558" s="2">
        <v>6557</v>
      </c>
      <c r="B6558" s="3" t="s">
        <v>414</v>
      </c>
      <c r="C6558" s="3" t="s">
        <v>110</v>
      </c>
      <c r="D6558" s="3" t="s">
        <v>456</v>
      </c>
      <c r="E6558" s="3" t="s">
        <v>457</v>
      </c>
      <c r="F6558" s="3">
        <v>0.51</v>
      </c>
      <c r="G6558" s="3">
        <v>0.57999999999999996</v>
      </c>
      <c r="H6558" s="3" t="s">
        <v>64</v>
      </c>
      <c r="I6558" s="2">
        <v>5300</v>
      </c>
      <c r="J6558" s="3" t="s">
        <v>88</v>
      </c>
      <c r="K6558" s="2">
        <v>5300</v>
      </c>
      <c r="L6558" s="3" t="s">
        <v>64</v>
      </c>
      <c r="M6558" s="3" t="s">
        <v>191</v>
      </c>
      <c r="N6558" s="3" t="s">
        <v>192</v>
      </c>
      <c r="O6558" s="3"/>
      <c r="P6558" s="3"/>
      <c r="Q6558" s="3"/>
      <c r="R6558" s="3">
        <v>0</v>
      </c>
      <c r="S6558" s="3">
        <v>1</v>
      </c>
      <c r="T6558" s="2">
        <v>271</v>
      </c>
      <c r="U6558" s="3">
        <v>50.414993066948142</v>
      </c>
      <c r="V6558" s="3">
        <v>52.534014914382951</v>
      </c>
      <c r="W6558" s="3">
        <v>8.2709965424441361</v>
      </c>
      <c r="X6558" s="3">
        <v>83782.393208835696</v>
      </c>
      <c r="Y6558" s="3">
        <v>52.534014914382951</v>
      </c>
      <c r="Z6558" s="3">
        <v>8.2709892305239716</v>
      </c>
      <c r="AA6558" s="3">
        <v>83782.393208835696</v>
      </c>
    </row>
    <row r="6559" spans="1:27" x14ac:dyDescent="0.25">
      <c r="A6559" s="2">
        <v>6558</v>
      </c>
      <c r="B6559" s="3" t="s">
        <v>414</v>
      </c>
      <c r="C6559" s="3" t="s">
        <v>110</v>
      </c>
      <c r="D6559" s="3" t="s">
        <v>456</v>
      </c>
      <c r="E6559" s="3" t="s">
        <v>457</v>
      </c>
      <c r="F6559" s="3">
        <v>0.51</v>
      </c>
      <c r="G6559" s="3">
        <v>0.57999999999999996</v>
      </c>
      <c r="H6559" s="3" t="s">
        <v>64</v>
      </c>
      <c r="I6559" s="2">
        <v>5400</v>
      </c>
      <c r="J6559" s="3" t="s">
        <v>89</v>
      </c>
      <c r="K6559" s="2">
        <v>5400</v>
      </c>
      <c r="L6559" s="3" t="s">
        <v>64</v>
      </c>
      <c r="M6559" s="3" t="s">
        <v>191</v>
      </c>
      <c r="N6559" s="3" t="s">
        <v>192</v>
      </c>
      <c r="O6559" s="3"/>
      <c r="P6559" s="3"/>
      <c r="Q6559" s="3"/>
      <c r="R6559" s="3">
        <v>0</v>
      </c>
      <c r="S6559" s="3">
        <v>1</v>
      </c>
      <c r="T6559" s="2">
        <v>118</v>
      </c>
      <c r="U6559" s="3">
        <v>38.765233843560331</v>
      </c>
      <c r="V6559" s="3">
        <v>65.985871183085848</v>
      </c>
      <c r="W6559" s="3">
        <v>9.6612378167642632</v>
      </c>
      <c r="X6559" s="3">
        <v>26033.940800334167</v>
      </c>
      <c r="Y6559" s="3">
        <v>65.985871183085848</v>
      </c>
      <c r="Z6559" s="3">
        <v>9.6612292758104363</v>
      </c>
      <c r="AA6559" s="3">
        <v>26033.940800334167</v>
      </c>
    </row>
    <row r="6560" spans="1:27" x14ac:dyDescent="0.25">
      <c r="A6560" s="2">
        <v>6559</v>
      </c>
      <c r="B6560" s="3" t="s">
        <v>414</v>
      </c>
      <c r="C6560" s="3" t="s">
        <v>110</v>
      </c>
      <c r="D6560" s="3" t="s">
        <v>456</v>
      </c>
      <c r="E6560" s="3" t="s">
        <v>457</v>
      </c>
      <c r="F6560" s="3">
        <v>0.51</v>
      </c>
      <c r="G6560" s="3">
        <v>0.57999999999999996</v>
      </c>
      <c r="H6560" s="3" t="s">
        <v>64</v>
      </c>
      <c r="I6560" s="2">
        <v>6170</v>
      </c>
      <c r="J6560" s="3" t="s">
        <v>94</v>
      </c>
      <c r="K6560" s="2">
        <v>6170</v>
      </c>
      <c r="L6560" s="3" t="s">
        <v>64</v>
      </c>
      <c r="M6560" s="3" t="s">
        <v>33</v>
      </c>
      <c r="N6560" s="3" t="s">
        <v>33</v>
      </c>
      <c r="O6560" s="3"/>
      <c r="P6560" s="3"/>
      <c r="Q6560" s="3"/>
      <c r="R6560" s="3">
        <v>0</v>
      </c>
      <c r="S6560" s="3">
        <v>1</v>
      </c>
      <c r="T6560" s="2">
        <v>41</v>
      </c>
      <c r="U6560" s="3">
        <v>7.1650326884488518</v>
      </c>
      <c r="V6560" s="3">
        <v>45.816768741991218</v>
      </c>
      <c r="W6560" s="3">
        <v>5.4885549474532311</v>
      </c>
      <c r="X6560" s="3">
        <v>17535.43310974499</v>
      </c>
      <c r="Y6560" s="3">
        <v>45.816768741991218</v>
      </c>
      <c r="Z6560" s="3">
        <v>5.4885500953322754</v>
      </c>
      <c r="AA6560" s="3">
        <v>17535.43310974499</v>
      </c>
    </row>
    <row r="6561" spans="1:27" x14ac:dyDescent="0.25">
      <c r="A6561" s="2">
        <v>6560</v>
      </c>
      <c r="B6561" s="3" t="s">
        <v>414</v>
      </c>
      <c r="C6561" s="3" t="s">
        <v>110</v>
      </c>
      <c r="D6561" s="3" t="s">
        <v>456</v>
      </c>
      <c r="E6561" s="3" t="s">
        <v>457</v>
      </c>
      <c r="F6561" s="3">
        <v>0.51</v>
      </c>
      <c r="G6561" s="3">
        <v>0.57999999999999996</v>
      </c>
      <c r="H6561" s="3" t="s">
        <v>64</v>
      </c>
      <c r="I6561" s="2">
        <v>6170</v>
      </c>
      <c r="J6561" s="3" t="s">
        <v>94</v>
      </c>
      <c r="K6561" s="2">
        <v>6170</v>
      </c>
      <c r="L6561" s="3" t="s">
        <v>64</v>
      </c>
      <c r="M6561" s="3" t="s">
        <v>191</v>
      </c>
      <c r="N6561" s="3" t="s">
        <v>192</v>
      </c>
      <c r="O6561" s="3"/>
      <c r="P6561" s="3"/>
      <c r="Q6561" s="3"/>
      <c r="R6561" s="3">
        <v>0</v>
      </c>
      <c r="S6561" s="3">
        <v>1</v>
      </c>
      <c r="T6561" s="2">
        <v>111</v>
      </c>
      <c r="U6561" s="3">
        <v>21.058953512744498</v>
      </c>
      <c r="V6561" s="3">
        <v>158.64361936575494</v>
      </c>
      <c r="W6561" s="3">
        <v>18.822003204156175</v>
      </c>
      <c r="X6561" s="3">
        <v>67304.167926738461</v>
      </c>
      <c r="Y6561" s="3">
        <v>158.64361936575494</v>
      </c>
      <c r="Z6561" s="3">
        <v>18.821986564687876</v>
      </c>
      <c r="AA6561" s="3">
        <v>67304.167926738461</v>
      </c>
    </row>
    <row r="6562" spans="1:27" x14ac:dyDescent="0.25">
      <c r="A6562" s="2">
        <v>6561</v>
      </c>
      <c r="B6562" s="3" t="s">
        <v>414</v>
      </c>
      <c r="C6562" s="3" t="s">
        <v>110</v>
      </c>
      <c r="D6562" s="3" t="s">
        <v>456</v>
      </c>
      <c r="E6562" s="3" t="s">
        <v>457</v>
      </c>
      <c r="F6562" s="3">
        <v>0.51</v>
      </c>
      <c r="G6562" s="3">
        <v>0.57999999999999996</v>
      </c>
      <c r="H6562" s="3" t="s">
        <v>64</v>
      </c>
      <c r="I6562" s="2">
        <v>6250</v>
      </c>
      <c r="J6562" s="3" t="s">
        <v>98</v>
      </c>
      <c r="K6562" s="2">
        <v>6250</v>
      </c>
      <c r="L6562" s="3" t="s">
        <v>64</v>
      </c>
      <c r="M6562" s="3" t="s">
        <v>191</v>
      </c>
      <c r="N6562" s="3" t="s">
        <v>192</v>
      </c>
      <c r="O6562" s="3"/>
      <c r="P6562" s="3"/>
      <c r="Q6562" s="3"/>
      <c r="R6562" s="3">
        <v>0</v>
      </c>
      <c r="S6562" s="3">
        <v>1</v>
      </c>
      <c r="T6562" s="2">
        <v>12</v>
      </c>
      <c r="U6562" s="3">
        <v>1.8204308458231966</v>
      </c>
      <c r="V6562" s="3">
        <v>7.2232149358808133</v>
      </c>
      <c r="W6562" s="3">
        <v>0.85675745677747761</v>
      </c>
      <c r="X6562" s="3">
        <v>4079.8891767015039</v>
      </c>
      <c r="Y6562" s="3">
        <v>7.2232149358808133</v>
      </c>
      <c r="Z6562" s="3">
        <v>0.8567566993666772</v>
      </c>
      <c r="AA6562" s="3">
        <v>4079.8891767015039</v>
      </c>
    </row>
    <row r="6563" spans="1:27" x14ac:dyDescent="0.25">
      <c r="A6563" s="2">
        <v>6562</v>
      </c>
      <c r="B6563" s="3" t="s">
        <v>414</v>
      </c>
      <c r="C6563" s="3" t="s">
        <v>110</v>
      </c>
      <c r="D6563" s="3" t="s">
        <v>456</v>
      </c>
      <c r="E6563" s="3" t="s">
        <v>457</v>
      </c>
      <c r="F6563" s="3">
        <v>0.51</v>
      </c>
      <c r="G6563" s="3">
        <v>0.57999999999999996</v>
      </c>
      <c r="H6563" s="3" t="s">
        <v>64</v>
      </c>
      <c r="I6563" s="2">
        <v>6300</v>
      </c>
      <c r="J6563" s="3" t="s">
        <v>99</v>
      </c>
      <c r="K6563" s="2">
        <v>6300</v>
      </c>
      <c r="L6563" s="3" t="s">
        <v>64</v>
      </c>
      <c r="M6563" s="3" t="s">
        <v>191</v>
      </c>
      <c r="N6563" s="3" t="s">
        <v>192</v>
      </c>
      <c r="O6563" s="3"/>
      <c r="P6563" s="3"/>
      <c r="Q6563" s="3"/>
      <c r="R6563" s="3">
        <v>0</v>
      </c>
      <c r="S6563" s="3">
        <v>1</v>
      </c>
      <c r="T6563" s="2">
        <v>61</v>
      </c>
      <c r="U6563" s="3">
        <v>11.856841764420949</v>
      </c>
      <c r="V6563" s="3">
        <v>62.050541426434286</v>
      </c>
      <c r="W6563" s="3">
        <v>7.4604916922629743</v>
      </c>
      <c r="X6563" s="3">
        <v>31018.005634598398</v>
      </c>
      <c r="Y6563" s="3">
        <v>62.050541426434286</v>
      </c>
      <c r="Z6563" s="3">
        <v>7.4604850968643044</v>
      </c>
      <c r="AA6563" s="3">
        <v>31018.005634598398</v>
      </c>
    </row>
    <row r="6564" spans="1:27" x14ac:dyDescent="0.25">
      <c r="A6564" s="2">
        <v>6563</v>
      </c>
      <c r="B6564" s="3" t="s">
        <v>414</v>
      </c>
      <c r="C6564" s="3" t="s">
        <v>110</v>
      </c>
      <c r="D6564" s="3" t="s">
        <v>456</v>
      </c>
      <c r="E6564" s="3" t="s">
        <v>457</v>
      </c>
      <c r="F6564" s="3">
        <v>0.51</v>
      </c>
      <c r="G6564" s="3">
        <v>0.57999999999999996</v>
      </c>
      <c r="H6564" s="3" t="s">
        <v>64</v>
      </c>
      <c r="I6564" s="2">
        <v>6410</v>
      </c>
      <c r="J6564" s="3" t="s">
        <v>100</v>
      </c>
      <c r="K6564" s="2">
        <v>6410</v>
      </c>
      <c r="L6564" s="3" t="s">
        <v>64</v>
      </c>
      <c r="M6564" s="3" t="s">
        <v>191</v>
      </c>
      <c r="N6564" s="3" t="s">
        <v>192</v>
      </c>
      <c r="O6564" s="3"/>
      <c r="P6564" s="3"/>
      <c r="Q6564" s="3"/>
      <c r="R6564" s="3">
        <v>0</v>
      </c>
      <c r="S6564" s="3">
        <v>1</v>
      </c>
      <c r="T6564" s="2">
        <v>100</v>
      </c>
      <c r="U6564" s="3">
        <v>28.04661645996952</v>
      </c>
      <c r="V6564" s="3">
        <v>127.26223536862057</v>
      </c>
      <c r="W6564" s="3">
        <v>15.540507769834052</v>
      </c>
      <c r="X6564" s="3">
        <v>67719.483302670356</v>
      </c>
      <c r="Y6564" s="3">
        <v>127.26223536862057</v>
      </c>
      <c r="Z6564" s="3">
        <v>15.540494031350237</v>
      </c>
      <c r="AA6564" s="3">
        <v>67719.483302670356</v>
      </c>
    </row>
    <row r="6565" spans="1:27" x14ac:dyDescent="0.25">
      <c r="A6565" s="2">
        <v>6564</v>
      </c>
      <c r="B6565" s="3" t="s">
        <v>414</v>
      </c>
      <c r="C6565" s="3" t="s">
        <v>110</v>
      </c>
      <c r="D6565" s="3" t="s">
        <v>456</v>
      </c>
      <c r="E6565" s="3" t="s">
        <v>457</v>
      </c>
      <c r="F6565" s="3">
        <v>0.51</v>
      </c>
      <c r="G6565" s="3">
        <v>0.57999999999999996</v>
      </c>
      <c r="H6565" s="3" t="s">
        <v>64</v>
      </c>
      <c r="I6565" s="2">
        <v>6430</v>
      </c>
      <c r="J6565" s="3" t="s">
        <v>102</v>
      </c>
      <c r="K6565" s="2">
        <v>6430</v>
      </c>
      <c r="L6565" s="3" t="s">
        <v>64</v>
      </c>
      <c r="M6565" s="3" t="s">
        <v>191</v>
      </c>
      <c r="N6565" s="3" t="s">
        <v>192</v>
      </c>
      <c r="O6565" s="3"/>
      <c r="P6565" s="3"/>
      <c r="Q6565" s="3"/>
      <c r="R6565" s="3">
        <v>0</v>
      </c>
      <c r="S6565" s="3">
        <v>1</v>
      </c>
      <c r="T6565" s="2">
        <v>54</v>
      </c>
      <c r="U6565" s="3">
        <v>13.321736615705976</v>
      </c>
      <c r="V6565" s="3">
        <v>57.583009993734244</v>
      </c>
      <c r="W6565" s="3">
        <v>6.492437441517108</v>
      </c>
      <c r="X6565" s="3">
        <v>32292.967484611938</v>
      </c>
      <c r="Y6565" s="3">
        <v>57.583009993734244</v>
      </c>
      <c r="Z6565" s="3">
        <v>6.4924317019204345</v>
      </c>
      <c r="AA6565" s="3">
        <v>32292.967484611938</v>
      </c>
    </row>
    <row r="6566" spans="1:27" x14ac:dyDescent="0.25">
      <c r="A6566" s="2">
        <v>6565</v>
      </c>
      <c r="B6566" s="3" t="s">
        <v>414</v>
      </c>
      <c r="C6566" s="3" t="s">
        <v>110</v>
      </c>
      <c r="D6566" s="3" t="s">
        <v>456</v>
      </c>
      <c r="E6566" s="3" t="s">
        <v>457</v>
      </c>
      <c r="F6566" s="3">
        <v>0.51</v>
      </c>
      <c r="G6566" s="3">
        <v>0.57999999999999996</v>
      </c>
      <c r="H6566" s="3" t="s">
        <v>64</v>
      </c>
      <c r="I6566" s="2">
        <v>6440</v>
      </c>
      <c r="J6566" s="3" t="s">
        <v>103</v>
      </c>
      <c r="K6566" s="2">
        <v>6440</v>
      </c>
      <c r="L6566" s="3" t="s">
        <v>64</v>
      </c>
      <c r="M6566" s="3" t="s">
        <v>191</v>
      </c>
      <c r="N6566" s="3" t="s">
        <v>192</v>
      </c>
      <c r="O6566" s="3"/>
      <c r="P6566" s="3"/>
      <c r="Q6566" s="3"/>
      <c r="R6566" s="3">
        <v>0</v>
      </c>
      <c r="S6566" s="3">
        <v>1</v>
      </c>
      <c r="T6566" s="2">
        <v>19</v>
      </c>
      <c r="U6566" s="3">
        <v>2.5059887124907707</v>
      </c>
      <c r="V6566" s="3">
        <v>9.8667459022881232</v>
      </c>
      <c r="W6566" s="3">
        <v>1.2135651152257081</v>
      </c>
      <c r="X6566" s="3">
        <v>5664.5133787298673</v>
      </c>
      <c r="Y6566" s="3">
        <v>9.8667459022881232</v>
      </c>
      <c r="Z6566" s="3">
        <v>1.2135640423814398</v>
      </c>
      <c r="AA6566" s="3">
        <v>5664.5133787298673</v>
      </c>
    </row>
    <row r="6567" spans="1:27" x14ac:dyDescent="0.25">
      <c r="A6567" s="2">
        <v>6566</v>
      </c>
      <c r="B6567" s="3" t="s">
        <v>414</v>
      </c>
      <c r="C6567" s="3" t="s">
        <v>110</v>
      </c>
      <c r="D6567" s="3" t="s">
        <v>456</v>
      </c>
      <c r="E6567" s="3" t="s">
        <v>457</v>
      </c>
      <c r="F6567" s="3">
        <v>0.51</v>
      </c>
      <c r="G6567" s="3">
        <v>0.57999999999999996</v>
      </c>
      <c r="H6567" s="3" t="s">
        <v>64</v>
      </c>
      <c r="I6567" s="2">
        <v>6460</v>
      </c>
      <c r="J6567" s="3" t="s">
        <v>104</v>
      </c>
      <c r="K6567" s="2">
        <v>6460</v>
      </c>
      <c r="L6567" s="3" t="s">
        <v>64</v>
      </c>
      <c r="M6567" s="3" t="s">
        <v>33</v>
      </c>
      <c r="N6567" s="3" t="s">
        <v>33</v>
      </c>
      <c r="O6567" s="3"/>
      <c r="P6567" s="3"/>
      <c r="Q6567" s="3"/>
      <c r="R6567" s="3">
        <v>0</v>
      </c>
      <c r="S6567" s="3">
        <v>1</v>
      </c>
      <c r="T6567" s="2">
        <v>17</v>
      </c>
      <c r="U6567" s="3">
        <v>2.6758030146745204</v>
      </c>
      <c r="V6567" s="3">
        <v>18.490921372240855</v>
      </c>
      <c r="W6567" s="3">
        <v>2.2627172018570478</v>
      </c>
      <c r="X6567" s="3">
        <v>7389.3004349206749</v>
      </c>
      <c r="Y6567" s="3">
        <v>18.490921372240855</v>
      </c>
      <c r="Z6567" s="3">
        <v>2.26271520151677</v>
      </c>
      <c r="AA6567" s="3">
        <v>7389.3004349206749</v>
      </c>
    </row>
    <row r="6568" spans="1:27" x14ac:dyDescent="0.25">
      <c r="A6568" s="2">
        <v>6567</v>
      </c>
      <c r="B6568" s="3" t="s">
        <v>414</v>
      </c>
      <c r="C6568" s="3" t="s">
        <v>110</v>
      </c>
      <c r="D6568" s="3" t="s">
        <v>456</v>
      </c>
      <c r="E6568" s="3" t="s">
        <v>457</v>
      </c>
      <c r="F6568" s="3">
        <v>0.51</v>
      </c>
      <c r="G6568" s="3">
        <v>0.57999999999999996</v>
      </c>
      <c r="H6568" s="3" t="s">
        <v>64</v>
      </c>
      <c r="I6568" s="2">
        <v>6460</v>
      </c>
      <c r="J6568" s="3" t="s">
        <v>104</v>
      </c>
      <c r="K6568" s="2">
        <v>6460</v>
      </c>
      <c r="L6568" s="3" t="s">
        <v>64</v>
      </c>
      <c r="M6568" s="3" t="s">
        <v>191</v>
      </c>
      <c r="N6568" s="3" t="s">
        <v>192</v>
      </c>
      <c r="O6568" s="3"/>
      <c r="P6568" s="3"/>
      <c r="Q6568" s="3"/>
      <c r="R6568" s="3">
        <v>0</v>
      </c>
      <c r="S6568" s="3">
        <v>1</v>
      </c>
      <c r="T6568" s="2">
        <v>169</v>
      </c>
      <c r="U6568" s="3">
        <v>25.65962325993933</v>
      </c>
      <c r="V6568" s="3">
        <v>156.20306307406267</v>
      </c>
      <c r="W6568" s="3">
        <v>19.097197971818577</v>
      </c>
      <c r="X6568" s="3">
        <v>69162.424911285299</v>
      </c>
      <c r="Y6568" s="3">
        <v>156.20306307406267</v>
      </c>
      <c r="Z6568" s="3">
        <v>19.097181089066151</v>
      </c>
      <c r="AA6568" s="3">
        <v>69162.424911285299</v>
      </c>
    </row>
  </sheetData>
  <autoFilter ref="A1:AA6568" xr:uid="{7C879C36-6A98-4F8B-89E6-D4EDBA6E65BE}"/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27144-217B-41BB-B4D0-B07CB78D8BFA}">
  <dimension ref="A3:Q237"/>
  <sheetViews>
    <sheetView workbookViewId="0">
      <pane xSplit="3" topLeftCell="D1" activePane="topRight" state="frozen"/>
      <selection pane="topRight" activeCell="E8" sqref="E8"/>
    </sheetView>
  </sheetViews>
  <sheetFormatPr defaultRowHeight="13.2" x14ac:dyDescent="0.25"/>
  <cols>
    <col min="1" max="1" width="14.6640625" style="4" bestFit="1" customWidth="1"/>
    <col min="2" max="2" width="7" style="4" bestFit="1" customWidth="1"/>
    <col min="3" max="3" width="17.21875" style="4" bestFit="1" customWidth="1"/>
    <col min="4" max="4" width="15.6640625" style="4" bestFit="1" customWidth="1"/>
    <col min="5" max="5" width="19.6640625" style="4" bestFit="1" customWidth="1"/>
    <col min="6" max="6" width="11.88671875" style="4" bestFit="1" customWidth="1"/>
    <col min="7" max="7" width="10.88671875" style="4" bestFit="1" customWidth="1"/>
    <col min="8" max="8" width="10.77734375" style="4" bestFit="1" customWidth="1"/>
    <col min="9" max="9" width="16.109375" style="4" bestFit="1" customWidth="1"/>
    <col min="10" max="12" width="14" style="5" bestFit="1" customWidth="1"/>
    <col min="13" max="14" width="17.109375" style="5" bestFit="1" customWidth="1"/>
    <col min="15" max="15" width="16.109375" style="4" customWidth="1"/>
    <col min="16" max="16" width="16" style="4" customWidth="1"/>
    <col min="17" max="17" width="11.109375" style="4" bestFit="1" customWidth="1"/>
    <col min="18" max="16384" width="8.88671875" style="4"/>
  </cols>
  <sheetData>
    <row r="3" spans="1:17" s="7" customFormat="1" ht="52.8" x14ac:dyDescent="0.25">
      <c r="A3" s="8" t="s">
        <v>1</v>
      </c>
      <c r="B3" s="8" t="s">
        <v>2</v>
      </c>
      <c r="C3" s="8" t="s">
        <v>3</v>
      </c>
      <c r="D3" s="8" t="s">
        <v>465</v>
      </c>
      <c r="E3" s="8" t="s">
        <v>466</v>
      </c>
      <c r="F3" s="9" t="s">
        <v>462</v>
      </c>
      <c r="G3" s="9" t="s">
        <v>463</v>
      </c>
      <c r="H3" s="9" t="s">
        <v>464</v>
      </c>
      <c r="I3" s="17" t="s">
        <v>475</v>
      </c>
      <c r="J3" s="17" t="s">
        <v>476</v>
      </c>
      <c r="K3" s="17" t="s">
        <v>477</v>
      </c>
      <c r="L3" s="17" t="s">
        <v>478</v>
      </c>
      <c r="M3" s="17" t="s">
        <v>479</v>
      </c>
      <c r="N3" s="17" t="s">
        <v>480</v>
      </c>
      <c r="O3" s="27" t="s">
        <v>521</v>
      </c>
      <c r="P3" s="27" t="s">
        <v>522</v>
      </c>
      <c r="Q3" s="6"/>
    </row>
    <row r="4" spans="1:17" x14ac:dyDescent="0.25">
      <c r="A4" s="10" t="s">
        <v>414</v>
      </c>
      <c r="B4" s="10" t="s">
        <v>28</v>
      </c>
      <c r="C4" s="10" t="s">
        <v>415</v>
      </c>
      <c r="D4" s="10">
        <v>0.35</v>
      </c>
      <c r="E4" s="10">
        <v>0.47</v>
      </c>
      <c r="F4" s="11">
        <v>135169.0614026339</v>
      </c>
      <c r="G4" s="11">
        <v>399161.04649670998</v>
      </c>
      <c r="H4" s="11">
        <v>46020.728930708909</v>
      </c>
      <c r="I4" s="11">
        <f>D4*G4</f>
        <v>139706.36627384849</v>
      </c>
      <c r="J4" s="11">
        <f>E4*H4</f>
        <v>21629.742597433185</v>
      </c>
      <c r="K4" s="11">
        <f>G4-I4</f>
        <v>259454.6802228615</v>
      </c>
      <c r="L4" s="11">
        <f>H4-J4</f>
        <v>24390.986333275723</v>
      </c>
      <c r="M4" s="18">
        <f>K4/F4</f>
        <v>1.9194827391011666</v>
      </c>
      <c r="N4" s="18">
        <f>L4/F4</f>
        <v>0.18044799660642197</v>
      </c>
      <c r="O4" s="26" t="b">
        <f>M4&lt;'Natural LPA'!J4</f>
        <v>1</v>
      </c>
      <c r="P4" s="26" t="b">
        <f>N4&lt;'Natural LPA'!K4</f>
        <v>1</v>
      </c>
      <c r="Q4" s="36" t="s">
        <v>526</v>
      </c>
    </row>
    <row r="5" spans="1:17" x14ac:dyDescent="0.25">
      <c r="A5" s="10" t="s">
        <v>414</v>
      </c>
      <c r="B5" s="10" t="s">
        <v>110</v>
      </c>
      <c r="C5" s="10" t="s">
        <v>435</v>
      </c>
      <c r="D5" s="10">
        <v>0.36</v>
      </c>
      <c r="E5" s="10">
        <v>0.53</v>
      </c>
      <c r="F5" s="11">
        <v>40021.845340954344</v>
      </c>
      <c r="G5" s="11">
        <v>152736.65284346032</v>
      </c>
      <c r="H5" s="11">
        <v>20423.722982143885</v>
      </c>
      <c r="I5" s="11">
        <f t="shared" ref="I5:I14" si="0">D5*G5</f>
        <v>54985.195023645712</v>
      </c>
      <c r="J5" s="11">
        <f t="shared" ref="J5:J14" si="1">E5*H5</f>
        <v>10824.573180536259</v>
      </c>
      <c r="K5" s="11">
        <f t="shared" ref="K5:K14" si="2">G5-I5</f>
        <v>97751.457819814619</v>
      </c>
      <c r="L5" s="11">
        <f t="shared" ref="L5:L14" si="3">H5-J5</f>
        <v>9599.1498016076257</v>
      </c>
      <c r="M5" s="18">
        <f t="shared" ref="M5:M14" si="4">K5/F5</f>
        <v>2.4424525402826833</v>
      </c>
      <c r="N5" s="18">
        <f t="shared" ref="N5:N14" si="5">L5/F5</f>
        <v>0.23984775613994036</v>
      </c>
      <c r="O5" s="26" t="b">
        <f>M5&lt;'Natural LPA'!J5</f>
        <v>0</v>
      </c>
      <c r="P5" s="26" t="b">
        <f>N5&lt;'Natural LPA'!K5</f>
        <v>0</v>
      </c>
      <c r="Q5" s="36" t="s">
        <v>527</v>
      </c>
    </row>
    <row r="6" spans="1:17" x14ac:dyDescent="0.25">
      <c r="A6" s="10" t="s">
        <v>414</v>
      </c>
      <c r="B6" s="10" t="s">
        <v>110</v>
      </c>
      <c r="C6" s="10" t="s">
        <v>445</v>
      </c>
      <c r="D6" s="10">
        <v>0.36</v>
      </c>
      <c r="E6" s="10">
        <v>0.48</v>
      </c>
      <c r="F6" s="11">
        <v>37291.356208437559</v>
      </c>
      <c r="G6" s="11">
        <v>167773.96506319722</v>
      </c>
      <c r="H6" s="11">
        <v>23971.123784247797</v>
      </c>
      <c r="I6" s="11">
        <f t="shared" si="0"/>
        <v>60398.627422750993</v>
      </c>
      <c r="J6" s="11">
        <f t="shared" si="1"/>
        <v>11506.139416438942</v>
      </c>
      <c r="K6" s="11">
        <f t="shared" si="2"/>
        <v>107375.33764044623</v>
      </c>
      <c r="L6" s="11">
        <f t="shared" si="3"/>
        <v>12464.984367808855</v>
      </c>
      <c r="M6" s="18">
        <f t="shared" si="4"/>
        <v>2.8793626340720597</v>
      </c>
      <c r="N6" s="18">
        <f t="shared" si="5"/>
        <v>0.33425934680778707</v>
      </c>
      <c r="O6" s="26" t="b">
        <f>M6&lt;'Natural LPA'!J6</f>
        <v>0</v>
      </c>
      <c r="P6" s="26" t="b">
        <f>N6&lt;'Natural LPA'!K6</f>
        <v>0</v>
      </c>
      <c r="Q6" s="36" t="s">
        <v>527</v>
      </c>
    </row>
    <row r="7" spans="1:17" x14ac:dyDescent="0.25">
      <c r="A7" s="10" t="s">
        <v>414</v>
      </c>
      <c r="B7" s="10" t="s">
        <v>110</v>
      </c>
      <c r="C7" s="10" t="s">
        <v>456</v>
      </c>
      <c r="D7" s="10">
        <v>0.51</v>
      </c>
      <c r="E7" s="10">
        <v>0.57999999999999996</v>
      </c>
      <c r="F7" s="11">
        <v>4608.1370666690445</v>
      </c>
      <c r="G7" s="11">
        <v>39412.21497878743</v>
      </c>
      <c r="H7" s="11">
        <v>5808.1014970422211</v>
      </c>
      <c r="I7" s="11">
        <f t="shared" si="0"/>
        <v>20100.229639181591</v>
      </c>
      <c r="J7" s="11">
        <f t="shared" si="1"/>
        <v>3368.6988682844881</v>
      </c>
      <c r="K7" s="11">
        <f t="shared" si="2"/>
        <v>19311.985339605839</v>
      </c>
      <c r="L7" s="11">
        <f t="shared" si="3"/>
        <v>2439.4026287577331</v>
      </c>
      <c r="M7" s="18">
        <f t="shared" si="4"/>
        <v>4.1908443824925881</v>
      </c>
      <c r="N7" s="18">
        <f t="shared" si="5"/>
        <v>0.52936850476998421</v>
      </c>
      <c r="O7" s="26" t="b">
        <f>M7&lt;'Natural LPA'!J7</f>
        <v>1</v>
      </c>
      <c r="P7" s="26" t="b">
        <f>N7&lt;'Natural LPA'!K7</f>
        <v>1</v>
      </c>
      <c r="Q7" s="36" t="s">
        <v>526</v>
      </c>
    </row>
    <row r="8" spans="1:17" x14ac:dyDescent="0.25">
      <c r="A8" s="10" t="s">
        <v>27</v>
      </c>
      <c r="B8" s="10" t="s">
        <v>28</v>
      </c>
      <c r="C8" s="10" t="s">
        <v>29</v>
      </c>
      <c r="D8" s="10">
        <v>0.67</v>
      </c>
      <c r="E8" s="10">
        <v>0.72</v>
      </c>
      <c r="F8" s="11">
        <v>52371.483523646319</v>
      </c>
      <c r="G8" s="11">
        <v>125738.28686177978</v>
      </c>
      <c r="H8" s="11">
        <v>15267.574667708634</v>
      </c>
      <c r="I8" s="11">
        <f t="shared" si="0"/>
        <v>84244.652197392454</v>
      </c>
      <c r="J8" s="11">
        <f t="shared" si="1"/>
        <v>10992.653760750216</v>
      </c>
      <c r="K8" s="11">
        <f t="shared" si="2"/>
        <v>41493.634664387326</v>
      </c>
      <c r="L8" s="11">
        <f t="shared" si="3"/>
        <v>4274.9209069584176</v>
      </c>
      <c r="M8" s="18">
        <f t="shared" si="4"/>
        <v>0.79229442957544782</v>
      </c>
      <c r="N8" s="18">
        <f t="shared" si="5"/>
        <v>8.1626882023081174E-2</v>
      </c>
      <c r="O8" s="26" t="b">
        <f>M8&lt;'Natural LPA'!J8</f>
        <v>1</v>
      </c>
      <c r="P8" s="26" t="b">
        <f>N8&lt;'Natural LPA'!K8</f>
        <v>1</v>
      </c>
      <c r="Q8" s="36" t="s">
        <v>526</v>
      </c>
    </row>
    <row r="9" spans="1:17" x14ac:dyDescent="0.25">
      <c r="A9" s="10" t="s">
        <v>27</v>
      </c>
      <c r="B9" s="10" t="s">
        <v>110</v>
      </c>
      <c r="C9" s="10" t="s">
        <v>139</v>
      </c>
      <c r="D9" s="10">
        <v>0.59</v>
      </c>
      <c r="E9" s="10">
        <v>0.64</v>
      </c>
      <c r="F9" s="11">
        <v>35629.699539239038</v>
      </c>
      <c r="G9" s="11">
        <v>102104.60643645559</v>
      </c>
      <c r="H9" s="11">
        <v>14867.307676458215</v>
      </c>
      <c r="I9" s="11">
        <f t="shared" si="0"/>
        <v>60241.717797508798</v>
      </c>
      <c r="J9" s="11">
        <f t="shared" si="1"/>
        <v>9515.0769129332584</v>
      </c>
      <c r="K9" s="11">
        <f t="shared" si="2"/>
        <v>41862.888638946795</v>
      </c>
      <c r="L9" s="11">
        <f t="shared" si="3"/>
        <v>5352.2307635249563</v>
      </c>
      <c r="M9" s="18">
        <f t="shared" si="4"/>
        <v>1.1749436335505197</v>
      </c>
      <c r="N9" s="18">
        <f t="shared" si="5"/>
        <v>0.15021824019679247</v>
      </c>
      <c r="O9" s="26" t="b">
        <f>M9&lt;'Natural LPA'!J9</f>
        <v>0</v>
      </c>
      <c r="P9" s="26" t="b">
        <f>N9&lt;'Natural LPA'!K9</f>
        <v>0</v>
      </c>
      <c r="Q9" s="36" t="s">
        <v>527</v>
      </c>
    </row>
    <row r="10" spans="1:17" x14ac:dyDescent="0.25">
      <c r="A10" s="10" t="s">
        <v>27</v>
      </c>
      <c r="B10" s="10" t="s">
        <v>110</v>
      </c>
      <c r="C10" s="10" t="s">
        <v>111</v>
      </c>
      <c r="D10" s="10">
        <v>0.66</v>
      </c>
      <c r="E10" s="10">
        <v>0.7</v>
      </c>
      <c r="F10" s="11">
        <v>9928.4449089765312</v>
      </c>
      <c r="G10" s="11">
        <v>43909.183472382152</v>
      </c>
      <c r="H10" s="11">
        <v>5893.0780920657689</v>
      </c>
      <c r="I10" s="11">
        <f t="shared" si="0"/>
        <v>28980.061091772222</v>
      </c>
      <c r="J10" s="11">
        <f t="shared" si="1"/>
        <v>4125.1546644460377</v>
      </c>
      <c r="K10" s="11">
        <f t="shared" si="2"/>
        <v>14929.12238060993</v>
      </c>
      <c r="L10" s="11">
        <f t="shared" si="3"/>
        <v>1767.9234276197312</v>
      </c>
      <c r="M10" s="18">
        <f t="shared" si="4"/>
        <v>1.5036717751349129</v>
      </c>
      <c r="N10" s="18">
        <f t="shared" si="5"/>
        <v>0.1780664992179502</v>
      </c>
      <c r="O10" s="26" t="b">
        <f>M10&lt;'Natural LPA'!J10</f>
        <v>1</v>
      </c>
      <c r="P10" s="26" t="b">
        <f>N10&lt;'Natural LPA'!K10</f>
        <v>1</v>
      </c>
      <c r="Q10" s="36" t="s">
        <v>526</v>
      </c>
    </row>
    <row r="11" spans="1:17" x14ac:dyDescent="0.25">
      <c r="A11" s="10" t="s">
        <v>178</v>
      </c>
      <c r="B11" s="10" t="s">
        <v>28</v>
      </c>
      <c r="C11" s="10" t="s">
        <v>179</v>
      </c>
      <c r="D11" s="10">
        <v>0.56000000000000005</v>
      </c>
      <c r="E11" s="10">
        <v>0.48</v>
      </c>
      <c r="F11" s="11">
        <v>106925.70879655235</v>
      </c>
      <c r="G11" s="11">
        <v>616170.89578042587</v>
      </c>
      <c r="H11" s="11">
        <v>85080.782359304663</v>
      </c>
      <c r="I11" s="11">
        <f t="shared" si="0"/>
        <v>345055.7016370385</v>
      </c>
      <c r="J11" s="11">
        <f t="shared" si="1"/>
        <v>40838.775532466236</v>
      </c>
      <c r="K11" s="11">
        <f t="shared" si="2"/>
        <v>271115.19414338737</v>
      </c>
      <c r="L11" s="11">
        <f t="shared" si="3"/>
        <v>44242.006826838428</v>
      </c>
      <c r="M11" s="18">
        <f t="shared" si="4"/>
        <v>2.5355473178039767</v>
      </c>
      <c r="N11" s="18">
        <f t="shared" si="5"/>
        <v>0.41376397991448188</v>
      </c>
      <c r="O11" s="26" t="b">
        <f>M11&lt;'Natural LPA'!J11</f>
        <v>1</v>
      </c>
      <c r="P11" s="26" t="b">
        <f>N11&lt;'Natural LPA'!K11</f>
        <v>0</v>
      </c>
      <c r="Q11" s="36" t="s">
        <v>528</v>
      </c>
    </row>
    <row r="12" spans="1:17" x14ac:dyDescent="0.25">
      <c r="A12" s="10" t="s">
        <v>178</v>
      </c>
      <c r="B12" s="10" t="s">
        <v>333</v>
      </c>
      <c r="C12" s="10" t="s">
        <v>179</v>
      </c>
      <c r="D12" s="10">
        <v>0.56000000000000005</v>
      </c>
      <c r="E12" s="10">
        <v>0.48</v>
      </c>
      <c r="F12" s="11">
        <v>131575.67516084894</v>
      </c>
      <c r="G12" s="11">
        <v>762595.12634160311</v>
      </c>
      <c r="H12" s="11">
        <v>96864.814887042929</v>
      </c>
      <c r="I12" s="11">
        <f t="shared" si="0"/>
        <v>427053.27075129776</v>
      </c>
      <c r="J12" s="11">
        <f t="shared" si="1"/>
        <v>46495.111145780604</v>
      </c>
      <c r="K12" s="11">
        <f t="shared" si="2"/>
        <v>335541.85559030535</v>
      </c>
      <c r="L12" s="11">
        <f t="shared" si="3"/>
        <v>50369.703741262325</v>
      </c>
      <c r="M12" s="18">
        <f t="shared" si="4"/>
        <v>2.550181522383308</v>
      </c>
      <c r="N12" s="18">
        <f t="shared" si="5"/>
        <v>0.38281926868082761</v>
      </c>
      <c r="O12" s="26" t="b">
        <f>M12&lt;'Natural LPA'!J12</f>
        <v>1</v>
      </c>
      <c r="P12" s="26" t="b">
        <f>N12&lt;'Natural LPA'!K12</f>
        <v>0</v>
      </c>
      <c r="Q12" s="36" t="s">
        <v>528</v>
      </c>
    </row>
    <row r="13" spans="1:17" x14ac:dyDescent="0.25">
      <c r="A13" s="10" t="s">
        <v>178</v>
      </c>
      <c r="B13" s="10" t="s">
        <v>110</v>
      </c>
      <c r="C13" s="10" t="s">
        <v>179</v>
      </c>
      <c r="D13" s="10">
        <v>0.56000000000000005</v>
      </c>
      <c r="E13" s="10">
        <v>0.48</v>
      </c>
      <c r="F13" s="11">
        <v>77252.278222786787</v>
      </c>
      <c r="G13" s="11">
        <v>567008.58027438761</v>
      </c>
      <c r="H13" s="11">
        <v>78837.368382923916</v>
      </c>
      <c r="I13" s="11">
        <f t="shared" si="0"/>
        <v>317524.80495365709</v>
      </c>
      <c r="J13" s="11">
        <f t="shared" si="1"/>
        <v>37841.93682380348</v>
      </c>
      <c r="K13" s="11">
        <f t="shared" si="2"/>
        <v>249483.77532073052</v>
      </c>
      <c r="L13" s="11">
        <f t="shared" si="3"/>
        <v>40995.431559120436</v>
      </c>
      <c r="M13" s="18">
        <f t="shared" si="4"/>
        <v>3.2294681925269271</v>
      </c>
      <c r="N13" s="18">
        <f t="shared" si="5"/>
        <v>0.53066954790503751</v>
      </c>
      <c r="O13" s="26" t="b">
        <f>M13&lt;'Natural LPA'!J13</f>
        <v>1</v>
      </c>
      <c r="P13" s="26" t="b">
        <f>N13&lt;'Natural LPA'!K13</f>
        <v>0</v>
      </c>
      <c r="Q13" s="36" t="s">
        <v>528</v>
      </c>
    </row>
    <row r="14" spans="1:17" x14ac:dyDescent="0.25">
      <c r="A14" s="10" t="s">
        <v>178</v>
      </c>
      <c r="B14" s="10" t="s">
        <v>384</v>
      </c>
      <c r="C14" s="10" t="s">
        <v>385</v>
      </c>
      <c r="D14" s="10">
        <v>0.36</v>
      </c>
      <c r="E14" s="10">
        <v>0.57999999999999996</v>
      </c>
      <c r="F14" s="11">
        <v>39672.411917824342</v>
      </c>
      <c r="G14" s="11">
        <v>267636.26946635684</v>
      </c>
      <c r="H14" s="11">
        <v>39232.081414749919</v>
      </c>
      <c r="I14" s="11">
        <f t="shared" si="0"/>
        <v>96349.057007888463</v>
      </c>
      <c r="J14" s="11">
        <f t="shared" si="1"/>
        <v>22754.60722055495</v>
      </c>
      <c r="K14" s="11">
        <f t="shared" si="2"/>
        <v>171287.21245846839</v>
      </c>
      <c r="L14" s="11">
        <f t="shared" si="3"/>
        <v>16477.474194194969</v>
      </c>
      <c r="M14" s="18">
        <f t="shared" si="4"/>
        <v>4.3175396750080397</v>
      </c>
      <c r="N14" s="18">
        <f t="shared" si="5"/>
        <v>0.41533835221124621</v>
      </c>
      <c r="O14" s="26" t="b">
        <f>M14&lt;'Natural LPA'!J14</f>
        <v>0</v>
      </c>
      <c r="P14" s="26" t="b">
        <f>N14&lt;'Natural LPA'!K14</f>
        <v>1</v>
      </c>
      <c r="Q14" s="36" t="s">
        <v>529</v>
      </c>
    </row>
    <row r="15" spans="1:17" x14ac:dyDescent="0.2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1:17" x14ac:dyDescent="0.2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 x14ac:dyDescent="0.25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 x14ac:dyDescent="0.2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x14ac:dyDescent="0.2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33" spans="1:17" x14ac:dyDescent="0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</row>
    <row r="34" spans="1:17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1:17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</row>
    <row r="36" spans="1:17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</row>
    <row r="37" spans="1:17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1:17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</row>
    <row r="39" spans="1:17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</row>
    <row r="40" spans="1:17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</row>
    <row r="41" spans="1:17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1:17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</row>
    <row r="43" spans="1:17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1:17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</row>
    <row r="46" spans="1:17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</row>
    <row r="47" spans="1:17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</row>
    <row r="48" spans="1:17" x14ac:dyDescent="0.2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</row>
    <row r="49" spans="1:17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50" spans="1:17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</row>
    <row r="51" spans="1:17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</row>
    <row r="52" spans="1:17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</row>
    <row r="53" spans="1:17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</row>
    <row r="54" spans="1:17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</row>
    <row r="55" spans="1:17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</row>
    <row r="56" spans="1:17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</row>
    <row r="57" spans="1:17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</row>
    <row r="58" spans="1:17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59" spans="1:17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17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</row>
    <row r="61" spans="1:17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</row>
    <row r="62" spans="1:17" x14ac:dyDescent="0.2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  <row r="63" spans="1:17" x14ac:dyDescent="0.2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</row>
    <row r="64" spans="1:17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</row>
    <row r="65" spans="1:17" x14ac:dyDescent="0.2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</row>
    <row r="66" spans="1:17" x14ac:dyDescent="0.2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</row>
    <row r="67" spans="1:17" x14ac:dyDescent="0.2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</row>
    <row r="68" spans="1:17" x14ac:dyDescent="0.2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</row>
    <row r="69" spans="1:17" x14ac:dyDescent="0.2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</row>
    <row r="70" spans="1:17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</row>
    <row r="71" spans="1:17" x14ac:dyDescent="0.2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</row>
    <row r="72" spans="1:17" x14ac:dyDescent="0.2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</row>
    <row r="73" spans="1:17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</row>
    <row r="74" spans="1:17" x14ac:dyDescent="0.2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</row>
    <row r="75" spans="1:17" x14ac:dyDescent="0.2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</row>
    <row r="76" spans="1:17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</row>
    <row r="77" spans="1:17" x14ac:dyDescent="0.2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</row>
    <row r="78" spans="1:17" x14ac:dyDescent="0.2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</row>
    <row r="79" spans="1:17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</row>
    <row r="80" spans="1:17" x14ac:dyDescent="0.2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</row>
    <row r="81" spans="1:17" x14ac:dyDescent="0.2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</row>
    <row r="82" spans="1:17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</row>
    <row r="83" spans="1:17" x14ac:dyDescent="0.2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</row>
    <row r="84" spans="1:17" x14ac:dyDescent="0.2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</row>
    <row r="85" spans="1:17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</row>
    <row r="86" spans="1:17" x14ac:dyDescent="0.2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</row>
    <row r="87" spans="1:17" x14ac:dyDescent="0.2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</row>
    <row r="88" spans="1:17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</row>
    <row r="89" spans="1:17" x14ac:dyDescent="0.2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</row>
    <row r="90" spans="1:17" x14ac:dyDescent="0.2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</row>
    <row r="91" spans="1:17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</row>
    <row r="92" spans="1:17" x14ac:dyDescent="0.2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</row>
    <row r="93" spans="1:17" x14ac:dyDescent="0.2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</row>
    <row r="94" spans="1:17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</row>
    <row r="95" spans="1:17" x14ac:dyDescent="0.2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</row>
    <row r="96" spans="1:17" x14ac:dyDescent="0.2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</row>
    <row r="97" spans="1:17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</row>
    <row r="98" spans="1:17" x14ac:dyDescent="0.2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</row>
    <row r="99" spans="1:17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</row>
    <row r="100" spans="1:17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</row>
    <row r="101" spans="1:17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</row>
    <row r="102" spans="1:17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</row>
    <row r="103" spans="1:17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</row>
    <row r="104" spans="1:17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</row>
    <row r="105" spans="1:17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</row>
    <row r="106" spans="1:17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</row>
    <row r="107" spans="1:17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</row>
    <row r="108" spans="1:17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</row>
    <row r="109" spans="1:17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</row>
    <row r="110" spans="1:17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</row>
    <row r="111" spans="1:17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</row>
    <row r="112" spans="1:17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</row>
    <row r="113" spans="1:17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</row>
    <row r="114" spans="1:17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</row>
    <row r="115" spans="1:17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</row>
    <row r="116" spans="1:17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</row>
    <row r="117" spans="1:17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</row>
    <row r="118" spans="1:17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</row>
    <row r="119" spans="1:17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</row>
    <row r="120" spans="1:17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</row>
    <row r="121" spans="1:17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</row>
    <row r="122" spans="1:17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</row>
    <row r="123" spans="1:17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</row>
    <row r="124" spans="1:17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</row>
    <row r="125" spans="1:17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</row>
    <row r="126" spans="1:17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</row>
    <row r="127" spans="1:17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</row>
    <row r="128" spans="1:17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</row>
    <row r="129" spans="1:17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</row>
    <row r="130" spans="1:17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</row>
    <row r="131" spans="1:17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</row>
    <row r="132" spans="1:17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</row>
    <row r="133" spans="1:17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</row>
    <row r="134" spans="1:17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</row>
    <row r="135" spans="1:17" x14ac:dyDescent="0.2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</row>
    <row r="136" spans="1:17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</row>
    <row r="137" spans="1:17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</row>
    <row r="138" spans="1:17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</row>
    <row r="139" spans="1:17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</row>
    <row r="140" spans="1:17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</row>
    <row r="141" spans="1:17" x14ac:dyDescent="0.2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</row>
    <row r="142" spans="1:17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</row>
    <row r="143" spans="1:17" x14ac:dyDescent="0.2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</row>
    <row r="144" spans="1:17" x14ac:dyDescent="0.2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</row>
    <row r="145" spans="1:17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</row>
    <row r="146" spans="1:17" x14ac:dyDescent="0.2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</row>
    <row r="147" spans="1:17" x14ac:dyDescent="0.2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</row>
    <row r="148" spans="1:17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</row>
    <row r="149" spans="1:17" x14ac:dyDescent="0.2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</row>
    <row r="150" spans="1:17" x14ac:dyDescent="0.2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</row>
    <row r="151" spans="1:17" x14ac:dyDescent="0.2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</row>
    <row r="152" spans="1:17" x14ac:dyDescent="0.2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</row>
    <row r="153" spans="1:17" x14ac:dyDescent="0.2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</row>
    <row r="154" spans="1:17" x14ac:dyDescent="0.2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</row>
    <row r="155" spans="1:17" x14ac:dyDescent="0.2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</row>
    <row r="156" spans="1:17" x14ac:dyDescent="0.2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</row>
    <row r="157" spans="1:17" x14ac:dyDescent="0.2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</row>
    <row r="158" spans="1:17" x14ac:dyDescent="0.2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</row>
    <row r="159" spans="1:17" x14ac:dyDescent="0.2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</row>
    <row r="160" spans="1:17" x14ac:dyDescent="0.2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</row>
    <row r="161" spans="1:17" x14ac:dyDescent="0.2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</row>
    <row r="162" spans="1:17" x14ac:dyDescent="0.2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</row>
    <row r="163" spans="1:17" x14ac:dyDescent="0.2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</row>
    <row r="164" spans="1:17" x14ac:dyDescent="0.2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</row>
    <row r="165" spans="1:17" x14ac:dyDescent="0.2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</row>
    <row r="166" spans="1:17" x14ac:dyDescent="0.2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</row>
    <row r="167" spans="1:17" x14ac:dyDescent="0.2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</row>
    <row r="168" spans="1:17" x14ac:dyDescent="0.2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</row>
    <row r="169" spans="1:17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</row>
    <row r="170" spans="1:17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</row>
    <row r="171" spans="1:17" x14ac:dyDescent="0.2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</row>
    <row r="172" spans="1:17" x14ac:dyDescent="0.2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</row>
    <row r="173" spans="1:17" x14ac:dyDescent="0.2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</row>
    <row r="174" spans="1:17" x14ac:dyDescent="0.2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</row>
    <row r="175" spans="1:17" x14ac:dyDescent="0.2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</row>
    <row r="176" spans="1:17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</row>
    <row r="177" spans="1:17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</row>
    <row r="178" spans="1:17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</row>
    <row r="179" spans="1:17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</row>
    <row r="180" spans="1:17" x14ac:dyDescent="0.2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</row>
    <row r="181" spans="1:17" x14ac:dyDescent="0.2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</row>
    <row r="182" spans="1:17" x14ac:dyDescent="0.2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</row>
    <row r="183" spans="1:17" x14ac:dyDescent="0.2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</row>
    <row r="184" spans="1:17" x14ac:dyDescent="0.2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</row>
    <row r="185" spans="1:17" x14ac:dyDescent="0.2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</row>
    <row r="186" spans="1:17" x14ac:dyDescent="0.2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</row>
    <row r="187" spans="1:17" x14ac:dyDescent="0.2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</row>
    <row r="188" spans="1:17" x14ac:dyDescent="0.2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</row>
    <row r="189" spans="1:17" x14ac:dyDescent="0.2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</row>
    <row r="190" spans="1:17" x14ac:dyDescent="0.2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</row>
    <row r="191" spans="1:17" x14ac:dyDescent="0.2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</row>
    <row r="192" spans="1:17" x14ac:dyDescent="0.2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</row>
    <row r="193" spans="1:17" x14ac:dyDescent="0.2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</row>
    <row r="194" spans="1:17" x14ac:dyDescent="0.2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</row>
    <row r="195" spans="1:17" x14ac:dyDescent="0.2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</row>
    <row r="196" spans="1:17" x14ac:dyDescent="0.2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</row>
    <row r="197" spans="1:17" x14ac:dyDescent="0.2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</row>
    <row r="198" spans="1:17" x14ac:dyDescent="0.2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</row>
    <row r="199" spans="1:17" x14ac:dyDescent="0.2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</row>
    <row r="200" spans="1:17" x14ac:dyDescent="0.2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</row>
    <row r="201" spans="1:17" x14ac:dyDescent="0.2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</row>
    <row r="202" spans="1:17" x14ac:dyDescent="0.2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</row>
    <row r="203" spans="1:17" x14ac:dyDescent="0.2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</row>
    <row r="204" spans="1:17" x14ac:dyDescent="0.2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</row>
    <row r="205" spans="1:17" x14ac:dyDescent="0.2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</row>
    <row r="206" spans="1:17" x14ac:dyDescent="0.2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</row>
    <row r="207" spans="1:17" x14ac:dyDescent="0.2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</row>
    <row r="208" spans="1:17" x14ac:dyDescent="0.2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</row>
    <row r="209" spans="1:17" x14ac:dyDescent="0.2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</row>
    <row r="210" spans="1:17" x14ac:dyDescent="0.2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</row>
    <row r="211" spans="1:17" x14ac:dyDescent="0.2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</row>
    <row r="212" spans="1:17" x14ac:dyDescent="0.2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</row>
    <row r="213" spans="1:17" x14ac:dyDescent="0.2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</row>
    <row r="214" spans="1:17" x14ac:dyDescent="0.2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</row>
    <row r="215" spans="1:17" x14ac:dyDescent="0.2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</row>
    <row r="216" spans="1:17" x14ac:dyDescent="0.2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</row>
    <row r="217" spans="1:17" x14ac:dyDescent="0.2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</row>
    <row r="218" spans="1:17" x14ac:dyDescent="0.2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</row>
    <row r="219" spans="1:17" x14ac:dyDescent="0.2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</row>
    <row r="220" spans="1:17" x14ac:dyDescent="0.2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</row>
    <row r="221" spans="1:17" x14ac:dyDescent="0.2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</row>
    <row r="222" spans="1:17" x14ac:dyDescent="0.2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</row>
    <row r="223" spans="1:17" x14ac:dyDescent="0.2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</row>
    <row r="224" spans="1:17" x14ac:dyDescent="0.2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</row>
    <row r="225" spans="1:17" x14ac:dyDescent="0.2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</row>
    <row r="226" spans="1:17" x14ac:dyDescent="0.2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</row>
    <row r="227" spans="1:17" x14ac:dyDescent="0.2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</row>
    <row r="228" spans="1:17" x14ac:dyDescent="0.2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</row>
    <row r="229" spans="1:17" x14ac:dyDescent="0.2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</row>
    <row r="230" spans="1:17" x14ac:dyDescent="0.2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</row>
    <row r="231" spans="1:17" x14ac:dyDescent="0.2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</row>
    <row r="232" spans="1:17" x14ac:dyDescent="0.2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</row>
    <row r="233" spans="1:17" x14ac:dyDescent="0.2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</row>
    <row r="234" spans="1:17" x14ac:dyDescent="0.2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</row>
    <row r="235" spans="1:17" x14ac:dyDescent="0.2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</row>
    <row r="236" spans="1:17" x14ac:dyDescent="0.2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</row>
    <row r="237" spans="1:17" x14ac:dyDescent="0.2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</row>
  </sheetData>
  <conditionalFormatting sqref="O4:P14">
    <cfRule type="containsText" dxfId="0" priority="1" operator="containsText" text="TRUE">
      <formula>NOT(ISERROR(SEARCH("TRUE",O4)))</formula>
    </cfRule>
  </conditionalFormatting>
  <pageMargins left="0.7" right="0.7" top="0.75" bottom="0.75" header="0.3" footer="0.3"/>
  <pageSetup orientation="portrait" horizontalDpi="1200" verticalDpi="12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C3AA4-10DB-480A-A007-F69283B02573}">
  <dimension ref="A3:Q237"/>
  <sheetViews>
    <sheetView workbookViewId="0">
      <selection activeCell="H7" sqref="H7"/>
    </sheetView>
  </sheetViews>
  <sheetFormatPr defaultRowHeight="13.2" x14ac:dyDescent="0.25"/>
  <cols>
    <col min="1" max="1" width="14.6640625" style="4" bestFit="1" customWidth="1"/>
    <col min="2" max="2" width="7" style="4" bestFit="1" customWidth="1"/>
    <col min="3" max="3" width="17.21875" style="4" bestFit="1" customWidth="1"/>
    <col min="4" max="4" width="15.6640625" style="4" bestFit="1" customWidth="1"/>
    <col min="5" max="5" width="15.5546875" style="4" bestFit="1" customWidth="1"/>
    <col min="6" max="6" width="12.109375" style="4" bestFit="1" customWidth="1"/>
    <col min="7" max="7" width="11.88671875" style="4" bestFit="1" customWidth="1"/>
    <col min="8" max="8" width="10.88671875" style="4" bestFit="1" customWidth="1"/>
    <col min="9" max="9" width="16.109375" style="4" bestFit="1" customWidth="1"/>
    <col min="10" max="12" width="14" style="5" bestFit="1" customWidth="1"/>
    <col min="13" max="14" width="17.109375" style="5" bestFit="1" customWidth="1"/>
    <col min="15" max="17" width="11.109375" style="4" bestFit="1" customWidth="1"/>
    <col min="18" max="16384" width="8.88671875" style="4"/>
  </cols>
  <sheetData>
    <row r="3" spans="1:17" s="7" customFormat="1" ht="52.8" x14ac:dyDescent="0.25">
      <c r="A3" s="8" t="s">
        <v>1</v>
      </c>
      <c r="B3" s="8" t="s">
        <v>2</v>
      </c>
      <c r="C3" s="8" t="s">
        <v>3</v>
      </c>
      <c r="D3" s="8" t="s">
        <v>465</v>
      </c>
      <c r="E3" s="8" t="s">
        <v>466</v>
      </c>
      <c r="F3" s="8" t="s">
        <v>11</v>
      </c>
      <c r="G3" s="9" t="s">
        <v>462</v>
      </c>
      <c r="H3" s="9" t="s">
        <v>463</v>
      </c>
      <c r="I3" s="9" t="s">
        <v>464</v>
      </c>
      <c r="J3" s="17" t="s">
        <v>482</v>
      </c>
      <c r="K3" s="17" t="s">
        <v>481</v>
      </c>
      <c r="L3" s="15"/>
      <c r="M3" s="15"/>
      <c r="N3"/>
      <c r="O3" s="6"/>
      <c r="P3" s="6"/>
      <c r="Q3" s="6"/>
    </row>
    <row r="4" spans="1:17" x14ac:dyDescent="0.25">
      <c r="A4" s="10" t="s">
        <v>414</v>
      </c>
      <c r="B4" s="10" t="s">
        <v>28</v>
      </c>
      <c r="C4" s="10" t="s">
        <v>415</v>
      </c>
      <c r="D4" s="10">
        <v>0.35</v>
      </c>
      <c r="E4" s="10">
        <v>0.47</v>
      </c>
      <c r="F4" s="10" t="s">
        <v>64</v>
      </c>
      <c r="G4" s="11">
        <v>113157.18757376753</v>
      </c>
      <c r="H4" s="11">
        <v>234869.56548721291</v>
      </c>
      <c r="I4" s="11">
        <v>22060.845699907808</v>
      </c>
      <c r="J4" s="18">
        <f>H4/G4</f>
        <v>2.0756044801316813</v>
      </c>
      <c r="K4" s="18">
        <f>I4/G4</f>
        <v>0.19495752919385942</v>
      </c>
      <c r="L4"/>
      <c r="M4"/>
      <c r="N4"/>
      <c r="O4"/>
      <c r="P4"/>
      <c r="Q4"/>
    </row>
    <row r="5" spans="1:17" x14ac:dyDescent="0.25">
      <c r="A5" s="10" t="s">
        <v>414</v>
      </c>
      <c r="B5" s="10" t="s">
        <v>110</v>
      </c>
      <c r="C5" s="10" t="s">
        <v>435</v>
      </c>
      <c r="D5" s="10">
        <v>0.36</v>
      </c>
      <c r="E5" s="10">
        <v>0.53</v>
      </c>
      <c r="F5" s="10" t="s">
        <v>64</v>
      </c>
      <c r="G5" s="11">
        <v>26352.139779041514</v>
      </c>
      <c r="H5" s="11">
        <v>43044.106924740605</v>
      </c>
      <c r="I5" s="11">
        <v>4380.2097974378439</v>
      </c>
      <c r="J5" s="18">
        <f t="shared" ref="J5:J14" si="0">H5/G5</f>
        <v>1.6334198014149353</v>
      </c>
      <c r="K5" s="18">
        <f t="shared" ref="K5:K14" si="1">I5/G5</f>
        <v>0.16621837293537467</v>
      </c>
      <c r="L5"/>
      <c r="M5"/>
      <c r="N5"/>
      <c r="O5"/>
      <c r="P5"/>
      <c r="Q5"/>
    </row>
    <row r="6" spans="1:17" x14ac:dyDescent="0.25">
      <c r="A6" s="10" t="s">
        <v>414</v>
      </c>
      <c r="B6" s="10" t="s">
        <v>110</v>
      </c>
      <c r="C6" s="10" t="s">
        <v>445</v>
      </c>
      <c r="D6" s="10">
        <v>0.36</v>
      </c>
      <c r="E6" s="10">
        <v>0.48</v>
      </c>
      <c r="F6" s="10" t="s">
        <v>64</v>
      </c>
      <c r="G6" s="11">
        <v>19700.389220566103</v>
      </c>
      <c r="H6" s="11">
        <v>20336.904801824294</v>
      </c>
      <c r="I6" s="11">
        <v>2526.5197670821144</v>
      </c>
      <c r="J6" s="18">
        <f t="shared" si="0"/>
        <v>1.0323097972396253</v>
      </c>
      <c r="K6" s="18">
        <f t="shared" si="1"/>
        <v>0.12824720053980301</v>
      </c>
      <c r="L6"/>
      <c r="M6"/>
      <c r="N6"/>
      <c r="O6"/>
      <c r="P6"/>
      <c r="Q6"/>
    </row>
    <row r="7" spans="1:17" x14ac:dyDescent="0.25">
      <c r="A7" s="10" t="s">
        <v>414</v>
      </c>
      <c r="B7" s="10" t="s">
        <v>110</v>
      </c>
      <c r="C7" s="10" t="s">
        <v>456</v>
      </c>
      <c r="D7" s="10">
        <v>0.51</v>
      </c>
      <c r="E7" s="10">
        <v>0.57999999999999996</v>
      </c>
      <c r="F7" s="10" t="s">
        <v>64</v>
      </c>
      <c r="G7" s="11">
        <v>437.81368933501585</v>
      </c>
      <c r="H7" s="11">
        <v>1986.1846589341942</v>
      </c>
      <c r="I7" s="11">
        <v>248.40463653298133</v>
      </c>
      <c r="J7" s="18">
        <f t="shared" si="0"/>
        <v>4.5365978892778793</v>
      </c>
      <c r="K7" s="18">
        <f t="shared" si="1"/>
        <v>0.56737521595150864</v>
      </c>
      <c r="L7"/>
      <c r="M7"/>
      <c r="N7"/>
      <c r="O7"/>
      <c r="P7"/>
      <c r="Q7"/>
    </row>
    <row r="8" spans="1:17" x14ac:dyDescent="0.25">
      <c r="A8" s="10" t="s">
        <v>27</v>
      </c>
      <c r="B8" s="10" t="s">
        <v>28</v>
      </c>
      <c r="C8" s="10" t="s">
        <v>29</v>
      </c>
      <c r="D8" s="10">
        <v>0.67</v>
      </c>
      <c r="E8" s="10">
        <v>0.72</v>
      </c>
      <c r="F8" s="10" t="s">
        <v>64</v>
      </c>
      <c r="G8" s="11">
        <v>45735.943418320392</v>
      </c>
      <c r="H8" s="11">
        <v>85133.894499416027</v>
      </c>
      <c r="I8" s="11">
        <v>9833.7774289227782</v>
      </c>
      <c r="J8" s="18">
        <f t="shared" si="0"/>
        <v>1.8614220706184021</v>
      </c>
      <c r="K8" s="18">
        <f t="shared" si="1"/>
        <v>0.21501201667535022</v>
      </c>
      <c r="L8"/>
      <c r="M8"/>
      <c r="N8"/>
      <c r="O8"/>
      <c r="P8"/>
      <c r="Q8"/>
    </row>
    <row r="9" spans="1:17" x14ac:dyDescent="0.25">
      <c r="A9" s="10" t="s">
        <v>27</v>
      </c>
      <c r="B9" s="10" t="s">
        <v>110</v>
      </c>
      <c r="C9" s="10" t="s">
        <v>139</v>
      </c>
      <c r="D9" s="10">
        <v>0.59</v>
      </c>
      <c r="E9" s="10">
        <v>0.64</v>
      </c>
      <c r="F9" s="10" t="s">
        <v>64</v>
      </c>
      <c r="G9" s="11">
        <v>25703.962982781035</v>
      </c>
      <c r="H9" s="11">
        <v>16442.324942328214</v>
      </c>
      <c r="I9" s="11">
        <v>2032.8713227203582</v>
      </c>
      <c r="J9" s="18">
        <f t="shared" si="0"/>
        <v>0.63968054083111037</v>
      </c>
      <c r="K9" s="18">
        <f t="shared" si="1"/>
        <v>7.9087855988672615E-2</v>
      </c>
      <c r="L9"/>
      <c r="M9"/>
      <c r="N9"/>
      <c r="O9"/>
      <c r="P9"/>
      <c r="Q9"/>
    </row>
    <row r="10" spans="1:17" x14ac:dyDescent="0.25">
      <c r="A10" s="10" t="s">
        <v>27</v>
      </c>
      <c r="B10" s="10" t="s">
        <v>110</v>
      </c>
      <c r="C10" s="10" t="s">
        <v>111</v>
      </c>
      <c r="D10" s="10">
        <v>0.66</v>
      </c>
      <c r="E10" s="10">
        <v>0.7</v>
      </c>
      <c r="F10" s="10" t="s">
        <v>64</v>
      </c>
      <c r="G10" s="11">
        <v>6145.624245734296</v>
      </c>
      <c r="H10" s="11">
        <v>12296.339060504504</v>
      </c>
      <c r="I10" s="11">
        <v>1325.7357338406489</v>
      </c>
      <c r="J10" s="18">
        <f t="shared" si="0"/>
        <v>2.0008283241591682</v>
      </c>
      <c r="K10" s="18">
        <f t="shared" si="1"/>
        <v>0.21572027199040808</v>
      </c>
      <c r="L10"/>
      <c r="M10"/>
      <c r="N10"/>
      <c r="O10"/>
      <c r="P10"/>
      <c r="Q10"/>
    </row>
    <row r="11" spans="1:17" x14ac:dyDescent="0.25">
      <c r="A11" s="10" t="s">
        <v>178</v>
      </c>
      <c r="B11" s="10" t="s">
        <v>28</v>
      </c>
      <c r="C11" s="10" t="s">
        <v>179</v>
      </c>
      <c r="D11" s="10">
        <v>0.56000000000000005</v>
      </c>
      <c r="E11" s="10">
        <v>0.48</v>
      </c>
      <c r="F11" s="10" t="s">
        <v>64</v>
      </c>
      <c r="G11" s="11">
        <v>39343.960756730361</v>
      </c>
      <c r="H11" s="11">
        <v>129926.62720770012</v>
      </c>
      <c r="I11" s="11">
        <v>14198.202050397373</v>
      </c>
      <c r="J11" s="18">
        <f t="shared" si="0"/>
        <v>3.3023270842266248</v>
      </c>
      <c r="K11" s="18">
        <f t="shared" si="1"/>
        <v>0.36087373455323923</v>
      </c>
      <c r="L11"/>
      <c r="M11"/>
      <c r="N11"/>
      <c r="O11"/>
      <c r="P11"/>
      <c r="Q11"/>
    </row>
    <row r="12" spans="1:17" x14ac:dyDescent="0.25">
      <c r="A12" s="10" t="s">
        <v>178</v>
      </c>
      <c r="B12" s="10" t="s">
        <v>333</v>
      </c>
      <c r="C12" s="10" t="s">
        <v>179</v>
      </c>
      <c r="D12" s="10">
        <v>0.56000000000000005</v>
      </c>
      <c r="E12" s="10">
        <v>0.48</v>
      </c>
      <c r="F12" s="10" t="s">
        <v>64</v>
      </c>
      <c r="G12" s="11">
        <v>66299.076216100235</v>
      </c>
      <c r="H12" s="11">
        <v>251764.50513712916</v>
      </c>
      <c r="I12" s="11">
        <v>25076.938579961443</v>
      </c>
      <c r="J12" s="18">
        <f t="shared" si="0"/>
        <v>3.7974059294055449</v>
      </c>
      <c r="K12" s="18">
        <f t="shared" si="1"/>
        <v>0.37823963788309461</v>
      </c>
      <c r="L12"/>
      <c r="M12"/>
      <c r="N12"/>
      <c r="O12"/>
      <c r="P12"/>
      <c r="Q12"/>
    </row>
    <row r="13" spans="1:17" x14ac:dyDescent="0.25">
      <c r="A13" s="10" t="s">
        <v>178</v>
      </c>
      <c r="B13" s="10" t="s">
        <v>110</v>
      </c>
      <c r="C13" s="10" t="s">
        <v>179</v>
      </c>
      <c r="D13" s="10">
        <v>0.56000000000000005</v>
      </c>
      <c r="E13" s="10">
        <v>0.48</v>
      </c>
      <c r="F13" s="10" t="s">
        <v>64</v>
      </c>
      <c r="G13" s="11">
        <v>19726.289767905386</v>
      </c>
      <c r="H13" s="11">
        <v>69617.54772039043</v>
      </c>
      <c r="I13" s="11">
        <v>7981.4077430619391</v>
      </c>
      <c r="J13" s="18">
        <f t="shared" si="0"/>
        <v>3.5291759646387213</v>
      </c>
      <c r="K13" s="18">
        <f t="shared" si="1"/>
        <v>0.40460764984034986</v>
      </c>
      <c r="L13"/>
      <c r="M13"/>
      <c r="N13"/>
      <c r="O13"/>
      <c r="P13"/>
      <c r="Q13"/>
    </row>
    <row r="14" spans="1:17" x14ac:dyDescent="0.25">
      <c r="A14" s="10" t="s">
        <v>178</v>
      </c>
      <c r="B14" s="10" t="s">
        <v>384</v>
      </c>
      <c r="C14" s="10" t="s">
        <v>385</v>
      </c>
      <c r="D14" s="10">
        <v>0.36</v>
      </c>
      <c r="E14" s="10">
        <v>0.57999999999999996</v>
      </c>
      <c r="F14" s="10" t="s">
        <v>64</v>
      </c>
      <c r="G14" s="11">
        <v>14444.142188021155</v>
      </c>
      <c r="H14" s="11">
        <v>54668.745974472004</v>
      </c>
      <c r="I14" s="11">
        <v>6083.1459107186538</v>
      </c>
      <c r="J14" s="18">
        <f t="shared" si="0"/>
        <v>3.7848385361236612</v>
      </c>
      <c r="K14" s="18">
        <f t="shared" si="1"/>
        <v>0.42114968348646836</v>
      </c>
      <c r="L14"/>
      <c r="M14"/>
      <c r="N14"/>
      <c r="O14"/>
      <c r="P14"/>
      <c r="Q14"/>
    </row>
    <row r="15" spans="1:17" x14ac:dyDescent="0.2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1:17" x14ac:dyDescent="0.2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 x14ac:dyDescent="0.25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 x14ac:dyDescent="0.2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x14ac:dyDescent="0.2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33" spans="1:17" x14ac:dyDescent="0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</row>
    <row r="34" spans="1:17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1:17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</row>
    <row r="36" spans="1:17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</row>
    <row r="37" spans="1:17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1:17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</row>
    <row r="39" spans="1:17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</row>
    <row r="40" spans="1:17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</row>
    <row r="41" spans="1:17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1:17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</row>
    <row r="43" spans="1:17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1:17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</row>
    <row r="46" spans="1:17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</row>
    <row r="47" spans="1:17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</row>
    <row r="48" spans="1:17" x14ac:dyDescent="0.2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</row>
    <row r="49" spans="1:17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50" spans="1:17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</row>
    <row r="51" spans="1:17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</row>
    <row r="52" spans="1:17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</row>
    <row r="53" spans="1:17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</row>
    <row r="54" spans="1:17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</row>
    <row r="55" spans="1:17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</row>
    <row r="56" spans="1:17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</row>
    <row r="57" spans="1:17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</row>
    <row r="58" spans="1:17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59" spans="1:17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17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</row>
    <row r="61" spans="1:17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</row>
    <row r="62" spans="1:17" x14ac:dyDescent="0.2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  <row r="63" spans="1:17" x14ac:dyDescent="0.2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</row>
    <row r="64" spans="1:17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</row>
    <row r="65" spans="1:17" x14ac:dyDescent="0.2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</row>
    <row r="66" spans="1:17" x14ac:dyDescent="0.2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</row>
    <row r="67" spans="1:17" x14ac:dyDescent="0.2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</row>
    <row r="68" spans="1:17" x14ac:dyDescent="0.2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</row>
    <row r="69" spans="1:17" x14ac:dyDescent="0.2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</row>
    <row r="70" spans="1:17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</row>
    <row r="71" spans="1:17" x14ac:dyDescent="0.2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</row>
    <row r="72" spans="1:17" x14ac:dyDescent="0.2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</row>
    <row r="73" spans="1:17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</row>
    <row r="74" spans="1:17" x14ac:dyDescent="0.2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</row>
    <row r="75" spans="1:17" x14ac:dyDescent="0.2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</row>
    <row r="76" spans="1:17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</row>
    <row r="77" spans="1:17" x14ac:dyDescent="0.2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</row>
    <row r="78" spans="1:17" x14ac:dyDescent="0.2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</row>
    <row r="79" spans="1:17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</row>
    <row r="80" spans="1:17" x14ac:dyDescent="0.2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</row>
    <row r="81" spans="1:17" x14ac:dyDescent="0.2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</row>
    <row r="82" spans="1:17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</row>
    <row r="83" spans="1:17" x14ac:dyDescent="0.2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</row>
    <row r="84" spans="1:17" x14ac:dyDescent="0.2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</row>
    <row r="85" spans="1:17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</row>
    <row r="86" spans="1:17" x14ac:dyDescent="0.2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</row>
    <row r="87" spans="1:17" x14ac:dyDescent="0.2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</row>
    <row r="88" spans="1:17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</row>
    <row r="89" spans="1:17" x14ac:dyDescent="0.2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</row>
    <row r="90" spans="1:17" x14ac:dyDescent="0.2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</row>
    <row r="91" spans="1:17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</row>
    <row r="92" spans="1:17" x14ac:dyDescent="0.2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</row>
    <row r="93" spans="1:17" x14ac:dyDescent="0.2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</row>
    <row r="94" spans="1:17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</row>
    <row r="95" spans="1:17" x14ac:dyDescent="0.2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</row>
    <row r="96" spans="1:17" x14ac:dyDescent="0.2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</row>
    <row r="97" spans="1:17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</row>
    <row r="98" spans="1:17" x14ac:dyDescent="0.2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</row>
    <row r="99" spans="1:17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</row>
    <row r="100" spans="1:17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</row>
    <row r="101" spans="1:17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</row>
    <row r="102" spans="1:17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</row>
    <row r="103" spans="1:17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</row>
    <row r="104" spans="1:17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</row>
    <row r="105" spans="1:17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</row>
    <row r="106" spans="1:17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</row>
    <row r="107" spans="1:17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</row>
    <row r="108" spans="1:17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</row>
    <row r="109" spans="1:17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</row>
    <row r="110" spans="1:17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</row>
    <row r="111" spans="1:17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</row>
    <row r="112" spans="1:17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</row>
    <row r="113" spans="1:17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</row>
    <row r="114" spans="1:17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</row>
    <row r="115" spans="1:17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</row>
    <row r="116" spans="1:17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</row>
    <row r="117" spans="1:17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</row>
    <row r="118" spans="1:17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</row>
    <row r="119" spans="1:17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</row>
    <row r="120" spans="1:17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</row>
    <row r="121" spans="1:17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</row>
    <row r="122" spans="1:17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</row>
    <row r="123" spans="1:17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</row>
    <row r="124" spans="1:17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</row>
    <row r="125" spans="1:17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</row>
    <row r="126" spans="1:17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</row>
    <row r="127" spans="1:17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</row>
    <row r="128" spans="1:17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</row>
    <row r="129" spans="1:17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</row>
    <row r="130" spans="1:17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</row>
    <row r="131" spans="1:17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</row>
    <row r="132" spans="1:17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</row>
    <row r="133" spans="1:17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</row>
    <row r="134" spans="1:17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</row>
    <row r="135" spans="1:17" x14ac:dyDescent="0.2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</row>
    <row r="136" spans="1:17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</row>
    <row r="137" spans="1:17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</row>
    <row r="138" spans="1:17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</row>
    <row r="139" spans="1:17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</row>
    <row r="140" spans="1:17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</row>
    <row r="141" spans="1:17" x14ac:dyDescent="0.2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</row>
    <row r="142" spans="1:17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</row>
    <row r="143" spans="1:17" x14ac:dyDescent="0.2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</row>
    <row r="144" spans="1:17" x14ac:dyDescent="0.2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</row>
    <row r="145" spans="1:17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</row>
    <row r="146" spans="1:17" x14ac:dyDescent="0.2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</row>
    <row r="147" spans="1:17" x14ac:dyDescent="0.2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</row>
    <row r="148" spans="1:17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</row>
    <row r="149" spans="1:17" x14ac:dyDescent="0.2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</row>
    <row r="150" spans="1:17" x14ac:dyDescent="0.2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</row>
    <row r="151" spans="1:17" x14ac:dyDescent="0.2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</row>
    <row r="152" spans="1:17" x14ac:dyDescent="0.2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</row>
    <row r="153" spans="1:17" x14ac:dyDescent="0.2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</row>
    <row r="154" spans="1:17" x14ac:dyDescent="0.2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</row>
    <row r="155" spans="1:17" x14ac:dyDescent="0.2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</row>
    <row r="156" spans="1:17" x14ac:dyDescent="0.2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</row>
    <row r="157" spans="1:17" x14ac:dyDescent="0.2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</row>
    <row r="158" spans="1:17" x14ac:dyDescent="0.2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</row>
    <row r="159" spans="1:17" x14ac:dyDescent="0.2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</row>
    <row r="160" spans="1:17" x14ac:dyDescent="0.2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</row>
    <row r="161" spans="1:17" x14ac:dyDescent="0.2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</row>
    <row r="162" spans="1:17" x14ac:dyDescent="0.2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</row>
    <row r="163" spans="1:17" x14ac:dyDescent="0.2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</row>
    <row r="164" spans="1:17" x14ac:dyDescent="0.2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</row>
    <row r="165" spans="1:17" x14ac:dyDescent="0.2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</row>
    <row r="166" spans="1:17" x14ac:dyDescent="0.2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</row>
    <row r="167" spans="1:17" x14ac:dyDescent="0.2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</row>
    <row r="168" spans="1:17" x14ac:dyDescent="0.2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</row>
    <row r="169" spans="1:17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</row>
    <row r="170" spans="1:17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</row>
    <row r="171" spans="1:17" x14ac:dyDescent="0.2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</row>
    <row r="172" spans="1:17" x14ac:dyDescent="0.2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</row>
    <row r="173" spans="1:17" x14ac:dyDescent="0.2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</row>
    <row r="174" spans="1:17" x14ac:dyDescent="0.2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</row>
    <row r="175" spans="1:17" x14ac:dyDescent="0.2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</row>
    <row r="176" spans="1:17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</row>
    <row r="177" spans="1:17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</row>
    <row r="178" spans="1:17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</row>
    <row r="179" spans="1:17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</row>
    <row r="180" spans="1:17" x14ac:dyDescent="0.2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</row>
    <row r="181" spans="1:17" x14ac:dyDescent="0.2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</row>
    <row r="182" spans="1:17" x14ac:dyDescent="0.2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</row>
    <row r="183" spans="1:17" x14ac:dyDescent="0.2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</row>
    <row r="184" spans="1:17" x14ac:dyDescent="0.2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</row>
    <row r="185" spans="1:17" x14ac:dyDescent="0.2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</row>
    <row r="186" spans="1:17" x14ac:dyDescent="0.2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</row>
    <row r="187" spans="1:17" x14ac:dyDescent="0.2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</row>
    <row r="188" spans="1:17" x14ac:dyDescent="0.2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</row>
    <row r="189" spans="1:17" x14ac:dyDescent="0.2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</row>
    <row r="190" spans="1:17" x14ac:dyDescent="0.2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</row>
    <row r="191" spans="1:17" x14ac:dyDescent="0.2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</row>
    <row r="192" spans="1:17" x14ac:dyDescent="0.2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</row>
    <row r="193" spans="1:17" x14ac:dyDescent="0.2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</row>
    <row r="194" spans="1:17" x14ac:dyDescent="0.2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</row>
    <row r="195" spans="1:17" x14ac:dyDescent="0.2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</row>
    <row r="196" spans="1:17" x14ac:dyDescent="0.2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</row>
    <row r="197" spans="1:17" x14ac:dyDescent="0.2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</row>
    <row r="198" spans="1:17" x14ac:dyDescent="0.2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</row>
    <row r="199" spans="1:17" x14ac:dyDescent="0.2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</row>
    <row r="200" spans="1:17" x14ac:dyDescent="0.2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</row>
    <row r="201" spans="1:17" x14ac:dyDescent="0.2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</row>
    <row r="202" spans="1:17" x14ac:dyDescent="0.2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</row>
    <row r="203" spans="1:17" x14ac:dyDescent="0.2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</row>
    <row r="204" spans="1:17" x14ac:dyDescent="0.2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</row>
    <row r="205" spans="1:17" x14ac:dyDescent="0.2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</row>
    <row r="206" spans="1:17" x14ac:dyDescent="0.2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</row>
    <row r="207" spans="1:17" x14ac:dyDescent="0.2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</row>
    <row r="208" spans="1:17" x14ac:dyDescent="0.2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</row>
    <row r="209" spans="1:17" x14ac:dyDescent="0.2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</row>
    <row r="210" spans="1:17" x14ac:dyDescent="0.2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</row>
    <row r="211" spans="1:17" x14ac:dyDescent="0.2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</row>
    <row r="212" spans="1:17" x14ac:dyDescent="0.2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</row>
    <row r="213" spans="1:17" x14ac:dyDescent="0.2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</row>
    <row r="214" spans="1:17" x14ac:dyDescent="0.2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</row>
    <row r="215" spans="1:17" x14ac:dyDescent="0.2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</row>
    <row r="216" spans="1:17" x14ac:dyDescent="0.2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</row>
    <row r="217" spans="1:17" x14ac:dyDescent="0.2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</row>
    <row r="218" spans="1:17" x14ac:dyDescent="0.2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</row>
    <row r="219" spans="1:17" x14ac:dyDescent="0.2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</row>
    <row r="220" spans="1:17" x14ac:dyDescent="0.2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</row>
    <row r="221" spans="1:17" x14ac:dyDescent="0.2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</row>
    <row r="222" spans="1:17" x14ac:dyDescent="0.2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</row>
    <row r="223" spans="1:17" x14ac:dyDescent="0.2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</row>
    <row r="224" spans="1:17" x14ac:dyDescent="0.2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</row>
    <row r="225" spans="1:17" x14ac:dyDescent="0.2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</row>
    <row r="226" spans="1:17" x14ac:dyDescent="0.2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</row>
    <row r="227" spans="1:17" x14ac:dyDescent="0.2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</row>
    <row r="228" spans="1:17" x14ac:dyDescent="0.2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</row>
    <row r="229" spans="1:17" x14ac:dyDescent="0.2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</row>
    <row r="230" spans="1:17" x14ac:dyDescent="0.2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</row>
    <row r="231" spans="1:17" x14ac:dyDescent="0.2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</row>
    <row r="232" spans="1:17" x14ac:dyDescent="0.2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</row>
    <row r="233" spans="1:17" x14ac:dyDescent="0.2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</row>
    <row r="234" spans="1:17" x14ac:dyDescent="0.2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</row>
    <row r="235" spans="1:17" x14ac:dyDescent="0.2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</row>
    <row r="236" spans="1:17" x14ac:dyDescent="0.2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</row>
    <row r="237" spans="1:17" x14ac:dyDescent="0.2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</row>
  </sheetData>
  <pageMargins left="0.7" right="0.7" top="0.75" bottom="0.75" header="0.3" footer="0.3"/>
  <pageSetup orientation="portrait" horizontalDpi="1200" verticalDpi="120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09A25-39CD-425B-95ED-F055051E8D37}">
  <dimension ref="A3:Q237"/>
  <sheetViews>
    <sheetView topLeftCell="F1" workbookViewId="0">
      <selection activeCell="N13" sqref="N13"/>
    </sheetView>
  </sheetViews>
  <sheetFormatPr defaultRowHeight="13.2" x14ac:dyDescent="0.25"/>
  <cols>
    <col min="1" max="1" width="14.5546875" style="4" customWidth="1"/>
    <col min="2" max="2" width="7" style="4" bestFit="1" customWidth="1"/>
    <col min="3" max="3" width="21.33203125" style="4" bestFit="1" customWidth="1"/>
    <col min="4" max="4" width="15.6640625" style="4" bestFit="1" customWidth="1"/>
    <col min="5" max="5" width="15.5546875" style="4" bestFit="1" customWidth="1"/>
    <col min="6" max="6" width="25.109375" style="4" bestFit="1" customWidth="1"/>
    <col min="7" max="7" width="11.88671875" style="4" bestFit="1" customWidth="1"/>
    <col min="8" max="8" width="10.88671875" style="4" bestFit="1" customWidth="1"/>
    <col min="9" max="9" width="16.109375" style="4" bestFit="1" customWidth="1"/>
    <col min="10" max="12" width="14" style="5" bestFit="1" customWidth="1"/>
    <col min="13" max="13" width="16.88671875" style="5" bestFit="1" customWidth="1"/>
    <col min="14" max="14" width="17.109375" style="5" bestFit="1" customWidth="1"/>
    <col min="15" max="15" width="12.33203125" style="5" customWidth="1"/>
    <col min="16" max="16" width="12.21875" style="5" customWidth="1"/>
    <col min="17" max="17" width="14.44140625" style="5" customWidth="1"/>
    <col min="18" max="16384" width="8.88671875" style="4"/>
  </cols>
  <sheetData>
    <row r="3" spans="1:17" s="7" customFormat="1" ht="66" x14ac:dyDescent="0.25">
      <c r="A3" s="8" t="s">
        <v>1</v>
      </c>
      <c r="B3" s="8" t="s">
        <v>2</v>
      </c>
      <c r="C3" s="8" t="s">
        <v>3</v>
      </c>
      <c r="D3" s="8" t="s">
        <v>465</v>
      </c>
      <c r="E3" s="8" t="s">
        <v>466</v>
      </c>
      <c r="F3" s="8" t="s">
        <v>7</v>
      </c>
      <c r="G3" s="9" t="s">
        <v>462</v>
      </c>
      <c r="H3" s="9" t="s">
        <v>463</v>
      </c>
      <c r="I3" s="9" t="s">
        <v>464</v>
      </c>
      <c r="J3" s="9" t="s">
        <v>467</v>
      </c>
      <c r="K3" s="9" t="s">
        <v>470</v>
      </c>
      <c r="L3" s="13" t="s">
        <v>468</v>
      </c>
      <c r="M3" s="13" t="s">
        <v>469</v>
      </c>
      <c r="N3" s="17" t="s">
        <v>504</v>
      </c>
      <c r="O3" s="17" t="s">
        <v>505</v>
      </c>
      <c r="P3" s="17" t="s">
        <v>506</v>
      </c>
      <c r="Q3" s="17" t="s">
        <v>507</v>
      </c>
    </row>
    <row r="4" spans="1:17" x14ac:dyDescent="0.25">
      <c r="A4" s="10" t="s">
        <v>414</v>
      </c>
      <c r="B4" s="10" t="s">
        <v>28</v>
      </c>
      <c r="C4" s="10" t="s">
        <v>415</v>
      </c>
      <c r="D4" s="10">
        <v>0.35</v>
      </c>
      <c r="E4" s="10">
        <v>0.47</v>
      </c>
      <c r="F4" s="10" t="s">
        <v>64</v>
      </c>
      <c r="G4" s="11">
        <v>113223.74177458693</v>
      </c>
      <c r="H4" s="11">
        <v>235398.64942268631</v>
      </c>
      <c r="I4" s="11">
        <v>22126.872657468826</v>
      </c>
      <c r="J4" s="11"/>
      <c r="K4" s="11"/>
      <c r="L4" s="14">
        <v>0</v>
      </c>
      <c r="M4" s="14">
        <v>0</v>
      </c>
      <c r="N4" s="16">
        <f>H$13*D4*L4</f>
        <v>0</v>
      </c>
      <c r="O4" s="16">
        <f>I$13*E4*M4</f>
        <v>0</v>
      </c>
      <c r="P4" s="16">
        <f>H4-N4</f>
        <v>235398.64942268631</v>
      </c>
      <c r="Q4" s="16">
        <f>I4-O4</f>
        <v>22126.872657468826</v>
      </c>
    </row>
    <row r="5" spans="1:17" x14ac:dyDescent="0.25">
      <c r="A5" s="10" t="s">
        <v>414</v>
      </c>
      <c r="B5" s="10" t="s">
        <v>28</v>
      </c>
      <c r="C5" s="10" t="s">
        <v>415</v>
      </c>
      <c r="D5" s="10">
        <v>0.35</v>
      </c>
      <c r="E5" s="10">
        <v>0.47</v>
      </c>
      <c r="F5" s="10" t="s">
        <v>31</v>
      </c>
      <c r="G5" s="11">
        <v>5814.0648812537129</v>
      </c>
      <c r="H5" s="11">
        <v>28374.416579649027</v>
      </c>
      <c r="I5" s="11">
        <v>4278.0949829253332</v>
      </c>
      <c r="J5" s="11">
        <v>28374.416579649027</v>
      </c>
      <c r="K5" s="11">
        <v>4278.0949829253332</v>
      </c>
      <c r="L5" s="14">
        <v>0.17326576238880587</v>
      </c>
      <c r="M5" s="14">
        <v>0.17904581554366258</v>
      </c>
      <c r="N5" s="16">
        <f t="shared" ref="N5:N12" si="0">H$13*D5*L5</f>
        <v>24206.330063008103</v>
      </c>
      <c r="O5" s="16">
        <f t="shared" ref="O5:O12" si="1">I$13*E5*M5</f>
        <v>3872.7149033569253</v>
      </c>
      <c r="P5" s="16">
        <f t="shared" ref="P5:P12" si="2">H5-N5</f>
        <v>4168.0865166409239</v>
      </c>
      <c r="Q5" s="16">
        <f t="shared" ref="Q5:Q12" si="3">I5-O5</f>
        <v>405.38007956840784</v>
      </c>
    </row>
    <row r="6" spans="1:17" x14ac:dyDescent="0.25">
      <c r="A6" s="10" t="s">
        <v>414</v>
      </c>
      <c r="B6" s="10" t="s">
        <v>28</v>
      </c>
      <c r="C6" s="10" t="s">
        <v>415</v>
      </c>
      <c r="D6" s="10">
        <v>0.35</v>
      </c>
      <c r="E6" s="10">
        <v>0.47</v>
      </c>
      <c r="F6" s="10" t="s">
        <v>33</v>
      </c>
      <c r="G6" s="11">
        <v>4386.8884598471077</v>
      </c>
      <c r="H6" s="11">
        <v>38327.89056194725</v>
      </c>
      <c r="I6" s="11">
        <v>5842.1309530339004</v>
      </c>
      <c r="J6" s="11">
        <v>38327.89056194725</v>
      </c>
      <c r="K6" s="11">
        <v>5842.1309530339004</v>
      </c>
      <c r="L6" s="14">
        <v>0.23404573483754254</v>
      </c>
      <c r="M6" s="14">
        <v>0.24450347763984781</v>
      </c>
      <c r="N6" s="16">
        <f t="shared" si="0"/>
        <v>32697.679156045724</v>
      </c>
      <c r="O6" s="16">
        <f t="shared" si="1"/>
        <v>5288.547285527171</v>
      </c>
      <c r="P6" s="16">
        <f t="shared" si="2"/>
        <v>5630.2114059015257</v>
      </c>
      <c r="Q6" s="16">
        <f t="shared" si="3"/>
        <v>553.5836675067294</v>
      </c>
    </row>
    <row r="7" spans="1:17" x14ac:dyDescent="0.25">
      <c r="A7" s="10" t="s">
        <v>414</v>
      </c>
      <c r="B7" s="10" t="s">
        <v>28</v>
      </c>
      <c r="C7" s="10" t="s">
        <v>415</v>
      </c>
      <c r="D7" s="10">
        <v>0.35</v>
      </c>
      <c r="E7" s="10">
        <v>0.47</v>
      </c>
      <c r="F7" s="10" t="s">
        <v>418</v>
      </c>
      <c r="G7" s="11">
        <v>409.6465363308925</v>
      </c>
      <c r="H7" s="11">
        <v>2704.2407218397821</v>
      </c>
      <c r="I7" s="11">
        <v>361.07218789306495</v>
      </c>
      <c r="J7" s="11">
        <v>2704.2407218397821</v>
      </c>
      <c r="K7" s="11">
        <v>361.07218789306495</v>
      </c>
      <c r="L7" s="14">
        <v>1.6513196986347348E-2</v>
      </c>
      <c r="M7" s="14">
        <v>1.5111507483932063E-2</v>
      </c>
      <c r="N7" s="16">
        <f t="shared" si="0"/>
        <v>2306.9987465268528</v>
      </c>
      <c r="O7" s="16">
        <f t="shared" si="1"/>
        <v>326.85801713663585</v>
      </c>
      <c r="P7" s="16">
        <f t="shared" si="2"/>
        <v>397.2419753129293</v>
      </c>
      <c r="Q7" s="16">
        <f t="shared" si="3"/>
        <v>34.214170756429098</v>
      </c>
    </row>
    <row r="8" spans="1:17" x14ac:dyDescent="0.25">
      <c r="A8" s="10" t="s">
        <v>414</v>
      </c>
      <c r="B8" s="10" t="s">
        <v>28</v>
      </c>
      <c r="C8" s="10" t="s">
        <v>415</v>
      </c>
      <c r="D8" s="10">
        <v>0.35</v>
      </c>
      <c r="E8" s="10">
        <v>0.47</v>
      </c>
      <c r="F8" s="10" t="s">
        <v>421</v>
      </c>
      <c r="G8" s="11">
        <v>38.627319272336251</v>
      </c>
      <c r="H8" s="11">
        <v>371.06451367937046</v>
      </c>
      <c r="I8" s="11">
        <v>48.8491967025371</v>
      </c>
      <c r="J8" s="11">
        <v>371.06451367937046</v>
      </c>
      <c r="K8" s="11">
        <v>48.8491967025371</v>
      </c>
      <c r="L8" s="14">
        <v>2.265871288581852E-3</v>
      </c>
      <c r="M8" s="14">
        <v>2.0444249828875756E-3</v>
      </c>
      <c r="N8" s="16">
        <f t="shared" si="0"/>
        <v>316.55664417201314</v>
      </c>
      <c r="O8" s="16">
        <f t="shared" si="1"/>
        <v>44.220386139620025</v>
      </c>
      <c r="P8" s="16">
        <f t="shared" si="2"/>
        <v>54.507869507357327</v>
      </c>
      <c r="Q8" s="16">
        <f t="shared" si="3"/>
        <v>4.6288105629170744</v>
      </c>
    </row>
    <row r="9" spans="1:17" x14ac:dyDescent="0.25">
      <c r="A9" s="10" t="s">
        <v>414</v>
      </c>
      <c r="B9" s="10" t="s">
        <v>28</v>
      </c>
      <c r="C9" s="10" t="s">
        <v>415</v>
      </c>
      <c r="D9" s="10">
        <v>0.35</v>
      </c>
      <c r="E9" s="10">
        <v>0.47</v>
      </c>
      <c r="F9" s="10" t="s">
        <v>424</v>
      </c>
      <c r="G9" s="11">
        <v>5607.1717931202375</v>
      </c>
      <c r="H9" s="11">
        <v>51549.190586528726</v>
      </c>
      <c r="I9" s="11">
        <v>7561.3273430019772</v>
      </c>
      <c r="J9" s="11">
        <v>51549.190586528726</v>
      </c>
      <c r="K9" s="11">
        <v>7561.3273430019772</v>
      </c>
      <c r="L9" s="14">
        <v>0.31478038614217152</v>
      </c>
      <c r="M9" s="14">
        <v>0.3164548767906617</v>
      </c>
      <c r="N9" s="16">
        <f t="shared" si="0"/>
        <v>43976.823922201656</v>
      </c>
      <c r="O9" s="16">
        <f t="shared" si="1"/>
        <v>6844.8375286844494</v>
      </c>
      <c r="P9" s="16">
        <f t="shared" si="2"/>
        <v>7572.3666643270699</v>
      </c>
      <c r="Q9" s="16">
        <f t="shared" si="3"/>
        <v>716.48981431752782</v>
      </c>
    </row>
    <row r="10" spans="1:17" x14ac:dyDescent="0.25">
      <c r="A10" s="10" t="s">
        <v>414</v>
      </c>
      <c r="B10" s="10" t="s">
        <v>28</v>
      </c>
      <c r="C10" s="10" t="s">
        <v>415</v>
      </c>
      <c r="D10" s="10">
        <v>0.35</v>
      </c>
      <c r="E10" s="10">
        <v>0.47</v>
      </c>
      <c r="F10" s="10" t="s">
        <v>60</v>
      </c>
      <c r="G10" s="11">
        <v>798.87145372805878</v>
      </c>
      <c r="H10" s="11">
        <v>5971.5536971429683</v>
      </c>
      <c r="I10" s="11">
        <v>766.10045474540448</v>
      </c>
      <c r="J10" s="11">
        <v>5971.5536971429683</v>
      </c>
      <c r="K10" s="11">
        <v>766.10045474540448</v>
      </c>
      <c r="L10" s="14">
        <v>3.6464742845964335E-2</v>
      </c>
      <c r="M10" s="14">
        <v>3.2062654348657717E-2</v>
      </c>
      <c r="N10" s="16">
        <f t="shared" si="0"/>
        <v>5094.3567201199876</v>
      </c>
      <c r="O10" s="16">
        <f t="shared" si="1"/>
        <v>693.5069605519385</v>
      </c>
      <c r="P10" s="16">
        <f t="shared" si="2"/>
        <v>877.19697702298072</v>
      </c>
      <c r="Q10" s="16">
        <f t="shared" si="3"/>
        <v>72.593494193465972</v>
      </c>
    </row>
    <row r="11" spans="1:17" x14ac:dyDescent="0.25">
      <c r="A11" s="10" t="s">
        <v>414</v>
      </c>
      <c r="B11" s="10" t="s">
        <v>28</v>
      </c>
      <c r="C11" s="10" t="s">
        <v>415</v>
      </c>
      <c r="D11" s="10">
        <v>0.35</v>
      </c>
      <c r="E11" s="10">
        <v>0.47</v>
      </c>
      <c r="F11" s="10" t="s">
        <v>35</v>
      </c>
      <c r="G11" s="11">
        <v>2017.8259477148067</v>
      </c>
      <c r="H11" s="11">
        <v>13434.89686334112</v>
      </c>
      <c r="I11" s="11">
        <v>1727.5529106208933</v>
      </c>
      <c r="J11" s="11">
        <v>13434.89686334112</v>
      </c>
      <c r="K11" s="11">
        <v>1727.5529106208933</v>
      </c>
      <c r="L11" s="14">
        <v>8.2038960734486022E-2</v>
      </c>
      <c r="M11" s="14">
        <v>7.2301134269216472E-2</v>
      </c>
      <c r="N11" s="16">
        <f t="shared" si="0"/>
        <v>11461.365097097972</v>
      </c>
      <c r="O11" s="16">
        <f t="shared" si="1"/>
        <v>1563.8549237456086</v>
      </c>
      <c r="P11" s="16">
        <f t="shared" si="2"/>
        <v>1973.531766243148</v>
      </c>
      <c r="Q11" s="16">
        <f t="shared" si="3"/>
        <v>163.69798687528464</v>
      </c>
    </row>
    <row r="12" spans="1:17" x14ac:dyDescent="0.25">
      <c r="A12" s="10" t="s">
        <v>414</v>
      </c>
      <c r="B12" s="10" t="s">
        <v>28</v>
      </c>
      <c r="C12" s="10" t="s">
        <v>415</v>
      </c>
      <c r="D12" s="10">
        <v>0.35</v>
      </c>
      <c r="E12" s="10">
        <v>0.47</v>
      </c>
      <c r="F12" s="10" t="s">
        <v>422</v>
      </c>
      <c r="G12" s="11">
        <v>2872.2232367799284</v>
      </c>
      <c r="H12" s="11">
        <v>23029.143549895256</v>
      </c>
      <c r="I12" s="11">
        <v>3308.7282443169906</v>
      </c>
      <c r="J12" s="11">
        <v>23029.143549895256</v>
      </c>
      <c r="K12" s="11">
        <v>3308.7282443169906</v>
      </c>
      <c r="L12" s="14">
        <v>0.1406253447761007</v>
      </c>
      <c r="M12" s="14">
        <v>0.1384761089411338</v>
      </c>
      <c r="N12" s="16">
        <f t="shared" si="0"/>
        <v>19646.255924676141</v>
      </c>
      <c r="O12" s="16">
        <f t="shared" si="1"/>
        <v>2995.2025922908415</v>
      </c>
      <c r="P12" s="16">
        <f t="shared" si="2"/>
        <v>3382.8876252191149</v>
      </c>
      <c r="Q12" s="16">
        <f t="shared" si="3"/>
        <v>313.52565202614915</v>
      </c>
    </row>
    <row r="13" spans="1:17" s="21" customFormat="1" x14ac:dyDescent="0.25">
      <c r="A13" s="10" t="s">
        <v>414</v>
      </c>
      <c r="B13" s="10" t="s">
        <v>28</v>
      </c>
      <c r="C13" s="10" t="s">
        <v>487</v>
      </c>
      <c r="D13" s="10"/>
      <c r="E13" s="10"/>
      <c r="F13" s="10"/>
      <c r="G13" s="30">
        <v>135169.06140263399</v>
      </c>
      <c r="H13" s="30">
        <v>399161.04649670981</v>
      </c>
      <c r="I13" s="30">
        <v>46020.72893070893</v>
      </c>
      <c r="J13" s="30">
        <v>163762.39707402352</v>
      </c>
      <c r="K13" s="30">
        <v>23893.856273240097</v>
      </c>
      <c r="L13" s="31">
        <v>1</v>
      </c>
      <c r="M13" s="31">
        <v>1</v>
      </c>
      <c r="N13" s="22">
        <f>SUM(N4:N12)</f>
        <v>139706.36627384846</v>
      </c>
      <c r="O13" s="22">
        <f t="shared" ref="O13:Q13" si="4">SUM(O4:O12)</f>
        <v>21629.742597433193</v>
      </c>
      <c r="P13" s="22">
        <f t="shared" si="4"/>
        <v>259454.68022286141</v>
      </c>
      <c r="Q13" s="22">
        <f t="shared" si="4"/>
        <v>24390.986333275738</v>
      </c>
    </row>
    <row r="14" spans="1:17" x14ac:dyDescent="0.25">
      <c r="A14" s="10" t="s">
        <v>414</v>
      </c>
      <c r="B14" s="10" t="s">
        <v>110</v>
      </c>
      <c r="C14" s="10" t="s">
        <v>435</v>
      </c>
      <c r="D14" s="10">
        <v>0.36</v>
      </c>
      <c r="E14" s="10">
        <v>0.53</v>
      </c>
      <c r="F14" s="10" t="s">
        <v>64</v>
      </c>
      <c r="G14" s="11">
        <v>26345.902690486218</v>
      </c>
      <c r="H14" s="11">
        <v>43011.815578672351</v>
      </c>
      <c r="I14" s="11">
        <v>4380.5714966686073</v>
      </c>
      <c r="J14" s="11"/>
      <c r="K14" s="11"/>
      <c r="L14" s="14">
        <v>0</v>
      </c>
      <c r="M14" s="14">
        <v>0</v>
      </c>
      <c r="N14" s="16">
        <f>H$21*D14*L14</f>
        <v>0</v>
      </c>
      <c r="O14" s="16">
        <f>I$21*E14*M14</f>
        <v>0</v>
      </c>
      <c r="P14" s="16">
        <f>H14-N14</f>
        <v>43011.815578672351</v>
      </c>
      <c r="Q14" s="16">
        <f>I14-O14</f>
        <v>4380.5714966686073</v>
      </c>
    </row>
    <row r="15" spans="1:17" x14ac:dyDescent="0.25">
      <c r="A15" s="10" t="s">
        <v>414</v>
      </c>
      <c r="B15" s="10" t="s">
        <v>110</v>
      </c>
      <c r="C15" s="10" t="s">
        <v>435</v>
      </c>
      <c r="D15" s="10">
        <v>0.36</v>
      </c>
      <c r="E15" s="10">
        <v>0.53</v>
      </c>
      <c r="F15" s="10" t="s">
        <v>31</v>
      </c>
      <c r="G15" s="11">
        <v>1384.1315419196058</v>
      </c>
      <c r="H15" s="11">
        <v>7923.4496792812579</v>
      </c>
      <c r="I15" s="11">
        <v>1218.0577485890453</v>
      </c>
      <c r="J15" s="11">
        <v>7923.4496792812579</v>
      </c>
      <c r="K15" s="11">
        <v>1218.0577485890453</v>
      </c>
      <c r="L15" s="14">
        <v>7.2211997545828049E-2</v>
      </c>
      <c r="M15" s="14">
        <v>7.5923845118075289E-2</v>
      </c>
      <c r="N15" s="16">
        <f t="shared" ref="N15:N20" si="5">H$21*D15*L15</f>
        <v>3970.5907681043841</v>
      </c>
      <c r="O15" s="16">
        <f t="shared" ref="O15:O20" si="6">I$21*E15*M15</f>
        <v>821.84321762830643</v>
      </c>
      <c r="P15" s="16">
        <f t="shared" ref="P15:P20" si="7">H15-N15</f>
        <v>3952.8589111768738</v>
      </c>
      <c r="Q15" s="16">
        <f t="shared" ref="Q15:Q20" si="8">I15-O15</f>
        <v>396.2145309607389</v>
      </c>
    </row>
    <row r="16" spans="1:17" x14ac:dyDescent="0.25">
      <c r="A16" s="10" t="s">
        <v>414</v>
      </c>
      <c r="B16" s="10" t="s">
        <v>110</v>
      </c>
      <c r="C16" s="10" t="s">
        <v>435</v>
      </c>
      <c r="D16" s="10">
        <v>0.36</v>
      </c>
      <c r="E16" s="10">
        <v>0.53</v>
      </c>
      <c r="F16" s="10" t="s">
        <v>33</v>
      </c>
      <c r="G16" s="11">
        <v>8543.1001907259724</v>
      </c>
      <c r="H16" s="11">
        <v>72773.536460750693</v>
      </c>
      <c r="I16" s="11">
        <v>10872.012780145273</v>
      </c>
      <c r="J16" s="11">
        <v>72773.536460750693</v>
      </c>
      <c r="K16" s="11">
        <v>10872.012780145273</v>
      </c>
      <c r="L16" s="14">
        <v>0.66323667708099243</v>
      </c>
      <c r="M16" s="14">
        <v>0.6776731361034819</v>
      </c>
      <c r="N16" s="16">
        <f t="shared" si="5"/>
        <v>36468.19803613313</v>
      </c>
      <c r="O16" s="16">
        <f t="shared" si="6"/>
        <v>7335.5224542356473</v>
      </c>
      <c r="P16" s="16">
        <f t="shared" si="7"/>
        <v>36305.338424617563</v>
      </c>
      <c r="Q16" s="16">
        <f t="shared" si="8"/>
        <v>3536.4903259096254</v>
      </c>
    </row>
    <row r="17" spans="1:17" x14ac:dyDescent="0.25">
      <c r="A17" s="10" t="s">
        <v>414</v>
      </c>
      <c r="B17" s="10" t="s">
        <v>110</v>
      </c>
      <c r="C17" s="10" t="s">
        <v>435</v>
      </c>
      <c r="D17" s="10">
        <v>0.36</v>
      </c>
      <c r="E17" s="10">
        <v>0.53</v>
      </c>
      <c r="F17" s="10" t="s">
        <v>438</v>
      </c>
      <c r="G17" s="11">
        <v>1594.7924944570282</v>
      </c>
      <c r="H17" s="11">
        <v>15169.384069549307</v>
      </c>
      <c r="I17" s="11">
        <v>2218.6387572527728</v>
      </c>
      <c r="J17" s="11">
        <v>15169.384069549307</v>
      </c>
      <c r="K17" s="11">
        <v>2218.6387572527728</v>
      </c>
      <c r="L17" s="14">
        <v>0.13824931936734192</v>
      </c>
      <c r="M17" s="14">
        <v>0.13829195337720421</v>
      </c>
      <c r="N17" s="16">
        <f t="shared" si="5"/>
        <v>7601.665787299582</v>
      </c>
      <c r="O17" s="16">
        <f t="shared" si="6"/>
        <v>1496.9513696108552</v>
      </c>
      <c r="P17" s="16">
        <f t="shared" si="7"/>
        <v>7567.7182822497252</v>
      </c>
      <c r="Q17" s="16">
        <f t="shared" si="8"/>
        <v>721.68738764191767</v>
      </c>
    </row>
    <row r="18" spans="1:17" x14ac:dyDescent="0.25">
      <c r="A18" s="10" t="s">
        <v>414</v>
      </c>
      <c r="B18" s="10" t="s">
        <v>110</v>
      </c>
      <c r="C18" s="10" t="s">
        <v>435</v>
      </c>
      <c r="D18" s="10">
        <v>0.36</v>
      </c>
      <c r="E18" s="10">
        <v>0.53</v>
      </c>
      <c r="F18" s="10" t="s">
        <v>424</v>
      </c>
      <c r="G18" s="11">
        <v>628.74286174975896</v>
      </c>
      <c r="H18" s="11">
        <v>5225.833215986976</v>
      </c>
      <c r="I18" s="11">
        <v>703.02018146600062</v>
      </c>
      <c r="J18" s="11">
        <v>5225.833215986976</v>
      </c>
      <c r="K18" s="11">
        <v>703.02018146600062</v>
      </c>
      <c r="L18" s="14">
        <v>4.7626711930098292E-2</v>
      </c>
      <c r="M18" s="14">
        <v>4.3820578650178674E-2</v>
      </c>
      <c r="N18" s="16">
        <f t="shared" si="5"/>
        <v>2618.7640438114504</v>
      </c>
      <c r="O18" s="16">
        <f t="shared" si="6"/>
        <v>474.33906041230381</v>
      </c>
      <c r="P18" s="16">
        <f t="shared" si="7"/>
        <v>2607.0691721755256</v>
      </c>
      <c r="Q18" s="16">
        <f t="shared" si="8"/>
        <v>228.68112105369681</v>
      </c>
    </row>
    <row r="19" spans="1:17" x14ac:dyDescent="0.25">
      <c r="A19" s="10" t="s">
        <v>414</v>
      </c>
      <c r="B19" s="10" t="s">
        <v>110</v>
      </c>
      <c r="C19" s="10" t="s">
        <v>435</v>
      </c>
      <c r="D19" s="10">
        <v>0.36</v>
      </c>
      <c r="E19" s="10">
        <v>0.53</v>
      </c>
      <c r="F19" s="10" t="s">
        <v>60</v>
      </c>
      <c r="G19" s="11">
        <v>445.7540944969312</v>
      </c>
      <c r="H19" s="11">
        <v>3796.4945830819461</v>
      </c>
      <c r="I19" s="11">
        <v>507.81677857979946</v>
      </c>
      <c r="J19" s="11">
        <v>3796.4945830819461</v>
      </c>
      <c r="K19" s="11">
        <v>507.81677857979946</v>
      </c>
      <c r="L19" s="14">
        <v>3.4600138653386577E-2</v>
      </c>
      <c r="M19" s="14">
        <v>3.1653181049842535E-2</v>
      </c>
      <c r="N19" s="16">
        <f t="shared" si="5"/>
        <v>1902.4953717016447</v>
      </c>
      <c r="O19" s="16">
        <f t="shared" si="6"/>
        <v>342.63217467078402</v>
      </c>
      <c r="P19" s="16">
        <f t="shared" si="7"/>
        <v>1893.9992113803014</v>
      </c>
      <c r="Q19" s="16">
        <f t="shared" si="8"/>
        <v>165.18460390901544</v>
      </c>
    </row>
    <row r="20" spans="1:17" x14ac:dyDescent="0.25">
      <c r="A20" s="10" t="s">
        <v>414</v>
      </c>
      <c r="B20" s="10" t="s">
        <v>110</v>
      </c>
      <c r="C20" s="10" t="s">
        <v>435</v>
      </c>
      <c r="D20" s="10">
        <v>0.36</v>
      </c>
      <c r="E20" s="10">
        <v>0.53</v>
      </c>
      <c r="F20" s="10" t="s">
        <v>35</v>
      </c>
      <c r="G20" s="11">
        <v>1079.4214671188486</v>
      </c>
      <c r="H20" s="11">
        <v>4836.1392561378871</v>
      </c>
      <c r="I20" s="11">
        <v>523.60523944238753</v>
      </c>
      <c r="J20" s="11">
        <v>4836.1392561378871</v>
      </c>
      <c r="K20" s="11">
        <v>523.60523944238753</v>
      </c>
      <c r="L20" s="14">
        <v>4.4075155422352658E-2</v>
      </c>
      <c r="M20" s="14">
        <v>3.2637305701216812E-2</v>
      </c>
      <c r="N20" s="16">
        <f t="shared" si="5"/>
        <v>2423.4810165955587</v>
      </c>
      <c r="O20" s="16">
        <f t="shared" si="6"/>
        <v>353.28490397835458</v>
      </c>
      <c r="P20" s="16">
        <f t="shared" si="7"/>
        <v>2412.6582395423284</v>
      </c>
      <c r="Q20" s="16">
        <f t="shared" si="8"/>
        <v>170.32033546403295</v>
      </c>
    </row>
    <row r="21" spans="1:17" s="21" customFormat="1" x14ac:dyDescent="0.25">
      <c r="A21" s="10" t="s">
        <v>414</v>
      </c>
      <c r="B21" s="10" t="s">
        <v>110</v>
      </c>
      <c r="C21" s="10" t="s">
        <v>488</v>
      </c>
      <c r="D21" s="10"/>
      <c r="E21" s="10"/>
      <c r="F21" s="10"/>
      <c r="G21" s="11">
        <v>40021.845340954358</v>
      </c>
      <c r="H21" s="11">
        <v>152736.65284346044</v>
      </c>
      <c r="I21" s="11">
        <v>20423.722982143881</v>
      </c>
      <c r="J21" s="11">
        <v>109724.83726478808</v>
      </c>
      <c r="K21" s="11">
        <v>16043.15148547528</v>
      </c>
      <c r="L21" s="14">
        <v>1</v>
      </c>
      <c r="M21" s="14">
        <v>1</v>
      </c>
      <c r="N21" s="22">
        <f>SUM(N14:N20)</f>
        <v>54985.195023645749</v>
      </c>
      <c r="O21" s="22">
        <f t="shared" ref="O21:Q21" si="9">SUM(O14:O20)</f>
        <v>10824.57318053625</v>
      </c>
      <c r="P21" s="22">
        <f t="shared" si="9"/>
        <v>97751.457819814677</v>
      </c>
      <c r="Q21" s="22">
        <f t="shared" si="9"/>
        <v>9599.1498016076348</v>
      </c>
    </row>
    <row r="22" spans="1:17" x14ac:dyDescent="0.25">
      <c r="A22" s="10" t="s">
        <v>414</v>
      </c>
      <c r="B22" s="10" t="s">
        <v>110</v>
      </c>
      <c r="C22" s="10" t="s">
        <v>445</v>
      </c>
      <c r="D22" s="10">
        <v>0.36</v>
      </c>
      <c r="E22" s="10">
        <v>0.48</v>
      </c>
      <c r="F22" s="10" t="s">
        <v>64</v>
      </c>
      <c r="G22" s="11">
        <v>19659.421070586679</v>
      </c>
      <c r="H22" s="11">
        <v>20165.934160779594</v>
      </c>
      <c r="I22" s="11">
        <v>2504.7282165821812</v>
      </c>
      <c r="J22" s="11"/>
      <c r="K22" s="11"/>
      <c r="L22" s="14">
        <v>0</v>
      </c>
      <c r="M22" s="14">
        <v>0</v>
      </c>
      <c r="N22" s="16">
        <f>H$31*D22*L22</f>
        <v>0</v>
      </c>
      <c r="O22" s="16">
        <f>I$31*E22*M22</f>
        <v>0</v>
      </c>
      <c r="P22" s="16">
        <f>H22-N22</f>
        <v>20165.934160779594</v>
      </c>
      <c r="Q22" s="16">
        <f>I22-O22</f>
        <v>2504.7282165821812</v>
      </c>
    </row>
    <row r="23" spans="1:17" x14ac:dyDescent="0.25">
      <c r="A23" s="10" t="s">
        <v>414</v>
      </c>
      <c r="B23" s="10" t="s">
        <v>110</v>
      </c>
      <c r="C23" s="10" t="s">
        <v>445</v>
      </c>
      <c r="D23" s="10">
        <v>0.36</v>
      </c>
      <c r="E23" s="10">
        <v>0.48</v>
      </c>
      <c r="F23" s="10" t="s">
        <v>31</v>
      </c>
      <c r="G23" s="11">
        <v>255.1532631183054</v>
      </c>
      <c r="H23" s="11">
        <v>1722.6467989065666</v>
      </c>
      <c r="I23" s="11">
        <v>241.69729123171709</v>
      </c>
      <c r="J23" s="11">
        <v>1722.6467989065666</v>
      </c>
      <c r="K23" s="11">
        <v>241.69729123171709</v>
      </c>
      <c r="L23" s="14">
        <v>1.1670413786939502E-2</v>
      </c>
      <c r="M23" s="14">
        <v>1.1259332777589393E-2</v>
      </c>
      <c r="N23" s="16">
        <f t="shared" ref="N23:N30" si="10">H$31*D23*L23</f>
        <v>704.87697418669507</v>
      </c>
      <c r="O23" s="16">
        <f t="shared" ref="O23:O30" si="11">I$31*E23*M23</f>
        <v>129.55145267502419</v>
      </c>
      <c r="P23" s="16">
        <f t="shared" ref="P23:P30" si="12">H23-N23</f>
        <v>1017.7698247198715</v>
      </c>
      <c r="Q23" s="16">
        <f t="shared" ref="Q23:Q30" si="13">I23-O23</f>
        <v>112.14583855669289</v>
      </c>
    </row>
    <row r="24" spans="1:17" x14ac:dyDescent="0.25">
      <c r="A24" s="10" t="s">
        <v>414</v>
      </c>
      <c r="B24" s="10" t="s">
        <v>110</v>
      </c>
      <c r="C24" s="10" t="s">
        <v>445</v>
      </c>
      <c r="D24" s="10">
        <v>0.36</v>
      </c>
      <c r="E24" s="10">
        <v>0.48</v>
      </c>
      <c r="F24" s="10" t="s">
        <v>33</v>
      </c>
      <c r="G24" s="11">
        <v>7391.9939302520606</v>
      </c>
      <c r="H24" s="11">
        <v>60226.701524856195</v>
      </c>
      <c r="I24" s="11">
        <v>8864.0440814672347</v>
      </c>
      <c r="J24" s="11">
        <v>60226.701524856195</v>
      </c>
      <c r="K24" s="11">
        <v>8864.0440814672347</v>
      </c>
      <c r="L24" s="14">
        <v>0.40801778302070535</v>
      </c>
      <c r="M24" s="14">
        <v>0.41292652292399573</v>
      </c>
      <c r="N24" s="16">
        <f t="shared" si="10"/>
        <v>24643.714058524423</v>
      </c>
      <c r="O24" s="16">
        <f t="shared" si="11"/>
        <v>4751.1901415088632</v>
      </c>
      <c r="P24" s="16">
        <f t="shared" si="12"/>
        <v>35582.987466331775</v>
      </c>
      <c r="Q24" s="16">
        <f t="shared" si="13"/>
        <v>4112.8539399583715</v>
      </c>
    </row>
    <row r="25" spans="1:17" x14ac:dyDescent="0.25">
      <c r="A25" s="10" t="s">
        <v>414</v>
      </c>
      <c r="B25" s="10" t="s">
        <v>110</v>
      </c>
      <c r="C25" s="10" t="s">
        <v>445</v>
      </c>
      <c r="D25" s="10">
        <v>0.36</v>
      </c>
      <c r="E25" s="10">
        <v>0.48</v>
      </c>
      <c r="F25" s="10" t="s">
        <v>438</v>
      </c>
      <c r="G25" s="11">
        <v>298.51823713671041</v>
      </c>
      <c r="H25" s="11">
        <v>3020.0073305590477</v>
      </c>
      <c r="I25" s="11">
        <v>426.61379677916619</v>
      </c>
      <c r="J25" s="11">
        <v>3020.0073305590477</v>
      </c>
      <c r="K25" s="11">
        <v>426.61379677916619</v>
      </c>
      <c r="L25" s="14">
        <v>2.0459641064892658E-2</v>
      </c>
      <c r="M25" s="14">
        <v>1.9873564494533296E-2</v>
      </c>
      <c r="N25" s="16">
        <f t="shared" si="10"/>
        <v>1235.7342378816672</v>
      </c>
      <c r="O25" s="16">
        <f t="shared" si="11"/>
        <v>228.66800377569092</v>
      </c>
      <c r="P25" s="16">
        <f t="shared" si="12"/>
        <v>1784.2730926773804</v>
      </c>
      <c r="Q25" s="16">
        <f t="shared" si="13"/>
        <v>197.94579300347527</v>
      </c>
    </row>
    <row r="26" spans="1:17" x14ac:dyDescent="0.25">
      <c r="A26" s="10" t="s">
        <v>414</v>
      </c>
      <c r="B26" s="10" t="s">
        <v>110</v>
      </c>
      <c r="C26" s="10" t="s">
        <v>445</v>
      </c>
      <c r="D26" s="10">
        <v>0.36</v>
      </c>
      <c r="E26" s="10">
        <v>0.48</v>
      </c>
      <c r="F26" s="10" t="s">
        <v>192</v>
      </c>
      <c r="G26" s="11">
        <v>5664.0811575883417</v>
      </c>
      <c r="H26" s="11">
        <v>47883.596995619308</v>
      </c>
      <c r="I26" s="11">
        <v>6959.8672966954982</v>
      </c>
      <c r="J26" s="11">
        <v>47883.596995619308</v>
      </c>
      <c r="K26" s="11">
        <v>6959.8672966954982</v>
      </c>
      <c r="L26" s="14">
        <v>0.3243969633825326</v>
      </c>
      <c r="M26" s="14">
        <v>0.32422151519368264</v>
      </c>
      <c r="N26" s="16">
        <f t="shared" si="10"/>
        <v>19593.131328413372</v>
      </c>
      <c r="O26" s="16">
        <f t="shared" si="11"/>
        <v>3730.5379556275875</v>
      </c>
      <c r="P26" s="16">
        <f t="shared" si="12"/>
        <v>28290.465667205935</v>
      </c>
      <c r="Q26" s="16">
        <f t="shared" si="13"/>
        <v>3229.3293410679107</v>
      </c>
    </row>
    <row r="27" spans="1:17" x14ac:dyDescent="0.25">
      <c r="A27" s="10" t="s">
        <v>414</v>
      </c>
      <c r="B27" s="10" t="s">
        <v>110</v>
      </c>
      <c r="C27" s="10" t="s">
        <v>445</v>
      </c>
      <c r="D27" s="10">
        <v>0.36</v>
      </c>
      <c r="E27" s="10">
        <v>0.48</v>
      </c>
      <c r="F27" s="10" t="s">
        <v>448</v>
      </c>
      <c r="G27" s="11">
        <v>3184.7912078961604</v>
      </c>
      <c r="H27" s="11">
        <v>27669.352638662629</v>
      </c>
      <c r="I27" s="11">
        <v>3982.3501464065571</v>
      </c>
      <c r="J27" s="11">
        <v>27669.352638662629</v>
      </c>
      <c r="K27" s="11">
        <v>3982.3501464065571</v>
      </c>
      <c r="L27" s="14">
        <v>0.18745153952331089</v>
      </c>
      <c r="M27" s="14">
        <v>0.18551554842328019</v>
      </c>
      <c r="N27" s="16">
        <f t="shared" si="10"/>
        <v>11321.815695489529</v>
      </c>
      <c r="O27" s="16">
        <f t="shared" si="11"/>
        <v>2134.5677640753906</v>
      </c>
      <c r="P27" s="16">
        <f t="shared" si="12"/>
        <v>16347.5369431731</v>
      </c>
      <c r="Q27" s="16">
        <f t="shared" si="13"/>
        <v>1847.7823823311664</v>
      </c>
    </row>
    <row r="28" spans="1:17" x14ac:dyDescent="0.25">
      <c r="A28" s="10" t="s">
        <v>414</v>
      </c>
      <c r="B28" s="10" t="s">
        <v>110</v>
      </c>
      <c r="C28" s="10" t="s">
        <v>445</v>
      </c>
      <c r="D28" s="10">
        <v>0.36</v>
      </c>
      <c r="E28" s="10">
        <v>0.48</v>
      </c>
      <c r="F28" s="10" t="s">
        <v>60</v>
      </c>
      <c r="G28" s="11">
        <v>437.77241875243595</v>
      </c>
      <c r="H28" s="11">
        <v>3539.2054957470295</v>
      </c>
      <c r="I28" s="11">
        <v>471.6721176377182</v>
      </c>
      <c r="J28" s="11">
        <v>3539.2054957470295</v>
      </c>
      <c r="K28" s="11">
        <v>471.6721176377182</v>
      </c>
      <c r="L28" s="14">
        <v>2.3977052428040095E-2</v>
      </c>
      <c r="M28" s="14">
        <v>2.1972581104775138E-2</v>
      </c>
      <c r="N28" s="16">
        <f t="shared" si="10"/>
        <v>1448.1810562969599</v>
      </c>
      <c r="O28" s="16">
        <f t="shared" si="11"/>
        <v>252.81958153055461</v>
      </c>
      <c r="P28" s="16">
        <f t="shared" si="12"/>
        <v>2091.0244394500696</v>
      </c>
      <c r="Q28" s="16">
        <f t="shared" si="13"/>
        <v>218.85253610716359</v>
      </c>
    </row>
    <row r="29" spans="1:17" x14ac:dyDescent="0.25">
      <c r="A29" s="10" t="s">
        <v>414</v>
      </c>
      <c r="B29" s="10" t="s">
        <v>110</v>
      </c>
      <c r="C29" s="10" t="s">
        <v>445</v>
      </c>
      <c r="D29" s="10">
        <v>0.36</v>
      </c>
      <c r="E29" s="10">
        <v>0.48</v>
      </c>
      <c r="F29" s="10" t="s">
        <v>284</v>
      </c>
      <c r="G29" s="11">
        <v>166.1905198503226</v>
      </c>
      <c r="H29" s="11">
        <v>1622.7772577405424</v>
      </c>
      <c r="I29" s="11">
        <v>243.80206940526912</v>
      </c>
      <c r="J29" s="11">
        <v>1622.7772577405424</v>
      </c>
      <c r="K29" s="11">
        <v>243.80206940526912</v>
      </c>
      <c r="L29" s="14">
        <v>1.099382769229776E-2</v>
      </c>
      <c r="M29" s="14">
        <v>1.135738268852658E-2</v>
      </c>
      <c r="N29" s="16">
        <f t="shared" si="10"/>
        <v>664.0121027370144</v>
      </c>
      <c r="O29" s="16">
        <f t="shared" si="11"/>
        <v>130.67962862003691</v>
      </c>
      <c r="P29" s="16">
        <f t="shared" si="12"/>
        <v>958.76515500352798</v>
      </c>
      <c r="Q29" s="16">
        <f t="shared" si="13"/>
        <v>113.12244078523221</v>
      </c>
    </row>
    <row r="30" spans="1:17" x14ac:dyDescent="0.25">
      <c r="A30" s="10" t="s">
        <v>414</v>
      </c>
      <c r="B30" s="10" t="s">
        <v>110</v>
      </c>
      <c r="C30" s="10" t="s">
        <v>445</v>
      </c>
      <c r="D30" s="10">
        <v>0.36</v>
      </c>
      <c r="E30" s="10">
        <v>0.48</v>
      </c>
      <c r="F30" s="10" t="s">
        <v>454</v>
      </c>
      <c r="G30" s="11">
        <v>233.43440325654331</v>
      </c>
      <c r="H30" s="11">
        <v>1923.7428603261696</v>
      </c>
      <c r="I30" s="11">
        <v>276.34876804244959</v>
      </c>
      <c r="J30" s="11">
        <v>1923.7428603261696</v>
      </c>
      <c r="K30" s="11">
        <v>276.34876804244959</v>
      </c>
      <c r="L30" s="14">
        <v>1.3032779101280333E-2</v>
      </c>
      <c r="M30" s="14">
        <v>1.2873552393616934E-2</v>
      </c>
      <c r="N30" s="16">
        <f t="shared" si="10"/>
        <v>787.16196922124584</v>
      </c>
      <c r="O30" s="16">
        <f t="shared" si="11"/>
        <v>148.12488862578763</v>
      </c>
      <c r="P30" s="16">
        <f t="shared" si="12"/>
        <v>1136.5808911049239</v>
      </c>
      <c r="Q30" s="16">
        <f t="shared" si="13"/>
        <v>128.22387941666196</v>
      </c>
    </row>
    <row r="31" spans="1:17" s="21" customFormat="1" x14ac:dyDescent="0.25">
      <c r="A31" s="10" t="s">
        <v>414</v>
      </c>
      <c r="B31" s="10" t="s">
        <v>110</v>
      </c>
      <c r="C31" s="10" t="s">
        <v>489</v>
      </c>
      <c r="D31" s="10"/>
      <c r="E31" s="10"/>
      <c r="F31" s="10"/>
      <c r="G31" s="11">
        <v>37291.356208437559</v>
      </c>
      <c r="H31" s="11">
        <v>167773.9650631971</v>
      </c>
      <c r="I31" s="11">
        <v>23971.123784247786</v>
      </c>
      <c r="J31" s="11">
        <v>147608.03090241749</v>
      </c>
      <c r="K31" s="11">
        <v>21466.395567665611</v>
      </c>
      <c r="L31" s="14">
        <v>1</v>
      </c>
      <c r="M31" s="14">
        <v>1</v>
      </c>
      <c r="N31" s="22">
        <f>SUM(N22:N30)</f>
        <v>60398.627422750913</v>
      </c>
      <c r="O31" s="22">
        <f t="shared" ref="O31:Q31" si="14">SUM(O22:O30)</f>
        <v>11506.139416438935</v>
      </c>
      <c r="P31" s="22">
        <f t="shared" si="14"/>
        <v>107375.33764044616</v>
      </c>
      <c r="Q31" s="22">
        <f t="shared" si="14"/>
        <v>12464.984367808856</v>
      </c>
    </row>
    <row r="32" spans="1:17" x14ac:dyDescent="0.25">
      <c r="A32" s="10" t="s">
        <v>414</v>
      </c>
      <c r="B32" s="10" t="s">
        <v>110</v>
      </c>
      <c r="C32" s="10" t="s">
        <v>456</v>
      </c>
      <c r="D32" s="10">
        <v>0.51</v>
      </c>
      <c r="E32" s="10">
        <v>0.57999999999999996</v>
      </c>
      <c r="F32" s="10" t="s">
        <v>64</v>
      </c>
      <c r="G32" s="11">
        <v>435.80392781944209</v>
      </c>
      <c r="H32" s="11">
        <v>1975.793785023885</v>
      </c>
      <c r="I32" s="11">
        <v>247.02303775778455</v>
      </c>
      <c r="J32" s="11"/>
      <c r="K32" s="11"/>
      <c r="L32" s="14">
        <v>0</v>
      </c>
      <c r="M32" s="14">
        <v>0</v>
      </c>
      <c r="N32" s="16">
        <f>H$37*D32*L32</f>
        <v>0</v>
      </c>
      <c r="O32" s="16">
        <f>I$37*E32*M32</f>
        <v>0</v>
      </c>
      <c r="P32" s="16">
        <f>H32-N32</f>
        <v>1975.793785023885</v>
      </c>
      <c r="Q32" s="16">
        <f>I32-O32</f>
        <v>247.02303775778455</v>
      </c>
    </row>
    <row r="33" spans="1:17" x14ac:dyDescent="0.25">
      <c r="A33" s="10" t="s">
        <v>414</v>
      </c>
      <c r="B33" s="10" t="s">
        <v>110</v>
      </c>
      <c r="C33" s="10" t="s">
        <v>456</v>
      </c>
      <c r="D33" s="10">
        <v>0.51</v>
      </c>
      <c r="E33" s="10">
        <v>0.57999999999999996</v>
      </c>
      <c r="F33" s="10" t="s">
        <v>31</v>
      </c>
      <c r="G33" s="11">
        <v>11.194019707810057</v>
      </c>
      <c r="H33" s="11">
        <v>78.271493573567113</v>
      </c>
      <c r="I33" s="11">
        <v>12.072168702352434</v>
      </c>
      <c r="J33" s="11">
        <v>78.271493573567113</v>
      </c>
      <c r="K33" s="11">
        <v>12.072168702352434</v>
      </c>
      <c r="L33" s="14">
        <v>2.0907846176975446E-3</v>
      </c>
      <c r="M33" s="14">
        <v>2.1708322928257694E-3</v>
      </c>
      <c r="N33" s="16">
        <f t="shared" ref="N33:N36" si="15">H$37*D33*L33</f>
        <v>42.025250941789146</v>
      </c>
      <c r="O33" s="16">
        <f t="shared" ref="O33:O36" si="16">I$37*E33*M33</f>
        <v>7.3128802880775856</v>
      </c>
      <c r="P33" s="16">
        <f t="shared" ref="P33:P36" si="17">H33-N33</f>
        <v>36.246242631777967</v>
      </c>
      <c r="Q33" s="16">
        <f t="shared" ref="Q33:Q36" si="18">I33-O33</f>
        <v>4.7592884142748479</v>
      </c>
    </row>
    <row r="34" spans="1:17" x14ac:dyDescent="0.25">
      <c r="A34" s="10" t="s">
        <v>414</v>
      </c>
      <c r="B34" s="10" t="s">
        <v>110</v>
      </c>
      <c r="C34" s="10" t="s">
        <v>456</v>
      </c>
      <c r="D34" s="10">
        <v>0.51</v>
      </c>
      <c r="E34" s="10">
        <v>0.57999999999999996</v>
      </c>
      <c r="F34" s="10" t="s">
        <v>33</v>
      </c>
      <c r="G34" s="11">
        <v>772.39323842678061</v>
      </c>
      <c r="H34" s="11">
        <v>6865.6433524757113</v>
      </c>
      <c r="I34" s="11">
        <v>1009.8032726288468</v>
      </c>
      <c r="J34" s="11">
        <v>6865.6433524757113</v>
      </c>
      <c r="K34" s="11">
        <v>1009.8032726288468</v>
      </c>
      <c r="L34" s="14">
        <v>0.18339475659119492</v>
      </c>
      <c r="M34" s="14">
        <v>0.18158407223025971</v>
      </c>
      <c r="N34" s="16">
        <f t="shared" si="15"/>
        <v>3686.2767221048302</v>
      </c>
      <c r="O34" s="16">
        <f t="shared" si="16"/>
        <v>611.70205862056434</v>
      </c>
      <c r="P34" s="16">
        <f t="shared" si="17"/>
        <v>3179.366630370881</v>
      </c>
      <c r="Q34" s="16">
        <f t="shared" si="18"/>
        <v>398.10121400828245</v>
      </c>
    </row>
    <row r="35" spans="1:17" x14ac:dyDescent="0.25">
      <c r="A35" s="10" t="s">
        <v>414</v>
      </c>
      <c r="B35" s="10" t="s">
        <v>110</v>
      </c>
      <c r="C35" s="10" t="s">
        <v>456</v>
      </c>
      <c r="D35" s="10">
        <v>0.51</v>
      </c>
      <c r="E35" s="10">
        <v>0.57999999999999996</v>
      </c>
      <c r="F35" s="10" t="s">
        <v>192</v>
      </c>
      <c r="G35" s="11">
        <v>3325.5178341796259</v>
      </c>
      <c r="H35" s="11">
        <v>29906.909444462177</v>
      </c>
      <c r="I35" s="11">
        <v>4459.821933706522</v>
      </c>
      <c r="J35" s="11">
        <v>29906.909444462177</v>
      </c>
      <c r="K35" s="11">
        <v>4459.821933706522</v>
      </c>
      <c r="L35" s="14">
        <v>0.79887202063653262</v>
      </c>
      <c r="M35" s="14">
        <v>0.80197069082179095</v>
      </c>
      <c r="N35" s="16">
        <f t="shared" si="15"/>
        <v>16057.511067111323</v>
      </c>
      <c r="O35" s="16">
        <f t="shared" si="16"/>
        <v>2701.5977585686946</v>
      </c>
      <c r="P35" s="16">
        <f t="shared" si="17"/>
        <v>13849.398377350853</v>
      </c>
      <c r="Q35" s="16">
        <f t="shared" si="18"/>
        <v>1758.2241751378274</v>
      </c>
    </row>
    <row r="36" spans="1:17" x14ac:dyDescent="0.25">
      <c r="A36" s="10" t="s">
        <v>414</v>
      </c>
      <c r="B36" s="10" t="s">
        <v>110</v>
      </c>
      <c r="C36" s="10" t="s">
        <v>456</v>
      </c>
      <c r="D36" s="10">
        <v>0.51</v>
      </c>
      <c r="E36" s="10">
        <v>0.57999999999999996</v>
      </c>
      <c r="F36" s="10" t="s">
        <v>60</v>
      </c>
      <c r="G36" s="11">
        <v>63.228046535383363</v>
      </c>
      <c r="H36" s="11">
        <v>585.59690325209169</v>
      </c>
      <c r="I36" s="11">
        <v>79.381084246712931</v>
      </c>
      <c r="J36" s="11">
        <v>585.59690325209169</v>
      </c>
      <c r="K36" s="11">
        <v>79.381084246712931</v>
      </c>
      <c r="L36" s="14">
        <v>1.564243815457567E-2</v>
      </c>
      <c r="M36" s="14">
        <v>1.4274404655122802E-2</v>
      </c>
      <c r="N36" s="16">
        <f t="shared" si="15"/>
        <v>314.41659902366695</v>
      </c>
      <c r="O36" s="16">
        <f t="shared" si="16"/>
        <v>48.086170807146985</v>
      </c>
      <c r="P36" s="16">
        <f t="shared" si="17"/>
        <v>271.18030422842475</v>
      </c>
      <c r="Q36" s="16">
        <f t="shared" si="18"/>
        <v>31.294913439565946</v>
      </c>
    </row>
    <row r="37" spans="1:17" s="21" customFormat="1" x14ac:dyDescent="0.25">
      <c r="A37" s="10" t="s">
        <v>414</v>
      </c>
      <c r="B37" s="10" t="s">
        <v>110</v>
      </c>
      <c r="C37" s="10" t="s">
        <v>490</v>
      </c>
      <c r="D37" s="10"/>
      <c r="E37" s="10"/>
      <c r="F37" s="10"/>
      <c r="G37" s="11">
        <v>4608.1370666690418</v>
      </c>
      <c r="H37" s="11">
        <v>39412.214978787437</v>
      </c>
      <c r="I37" s="11">
        <v>5808.1014970422184</v>
      </c>
      <c r="J37" s="11">
        <v>37436.421193763548</v>
      </c>
      <c r="K37" s="11">
        <v>5561.0784592844338</v>
      </c>
      <c r="L37" s="14">
        <v>1</v>
      </c>
      <c r="M37" s="14">
        <v>1</v>
      </c>
      <c r="N37" s="22">
        <f>SUM(N32:N36)</f>
        <v>20100.229639181609</v>
      </c>
      <c r="O37" s="22">
        <f t="shared" ref="O37:Q37" si="19">SUM(O32:O36)</f>
        <v>3368.6988682844835</v>
      </c>
      <c r="P37" s="22">
        <f t="shared" si="19"/>
        <v>19311.985339605824</v>
      </c>
      <c r="Q37" s="22">
        <f t="shared" si="19"/>
        <v>2439.4026287577349</v>
      </c>
    </row>
    <row r="38" spans="1:17" x14ac:dyDescent="0.25">
      <c r="A38" s="10" t="s">
        <v>483</v>
      </c>
      <c r="B38" s="10"/>
      <c r="C38" s="10"/>
      <c r="D38" s="10"/>
      <c r="E38" s="10"/>
      <c r="F38" s="10"/>
      <c r="G38" s="11">
        <v>217090.40001869496</v>
      </c>
      <c r="H38" s="11">
        <v>759083.87938215467</v>
      </c>
      <c r="I38" s="11">
        <v>96223.677194142816</v>
      </c>
      <c r="J38" s="11">
        <v>458531.68643499259</v>
      </c>
      <c r="K38" s="11">
        <v>66964.481785665412</v>
      </c>
      <c r="L38" s="14"/>
      <c r="M38" s="14"/>
      <c r="N38" s="22">
        <f>SUM(N37,N31,N21,N13,)</f>
        <v>275190.41835942672</v>
      </c>
      <c r="O38" s="22">
        <f t="shared" ref="O38:Q38" si="20">SUM(O37,O31,O21,O13,)</f>
        <v>47329.154062692862</v>
      </c>
      <c r="P38" s="22">
        <f t="shared" si="20"/>
        <v>483893.46102272806</v>
      </c>
      <c r="Q38" s="22">
        <f t="shared" si="20"/>
        <v>48894.523131449962</v>
      </c>
    </row>
    <row r="39" spans="1:17" x14ac:dyDescent="0.25">
      <c r="A39" s="10" t="s">
        <v>27</v>
      </c>
      <c r="B39" s="10" t="s">
        <v>28</v>
      </c>
      <c r="C39" s="10" t="s">
        <v>29</v>
      </c>
      <c r="D39" s="10">
        <v>0.67</v>
      </c>
      <c r="E39" s="10">
        <v>0.72</v>
      </c>
      <c r="F39" s="10" t="s">
        <v>64</v>
      </c>
      <c r="G39" s="11">
        <v>45752.519224155731</v>
      </c>
      <c r="H39" s="11">
        <v>85215.143565727383</v>
      </c>
      <c r="I39" s="11">
        <v>9845.5984150940076</v>
      </c>
      <c r="J39" s="11"/>
      <c r="K39" s="11"/>
      <c r="L39" s="14">
        <v>0</v>
      </c>
      <c r="M39" s="14">
        <v>0</v>
      </c>
      <c r="N39" s="16">
        <f>H$46*D39*L39</f>
        <v>0</v>
      </c>
      <c r="O39" s="16">
        <f>I$46*E39*M39</f>
        <v>0</v>
      </c>
      <c r="P39" s="16">
        <f>H39-N39</f>
        <v>85215.143565727383</v>
      </c>
      <c r="Q39" s="16">
        <f>I39-O39</f>
        <v>9845.5984150940076</v>
      </c>
    </row>
    <row r="40" spans="1:17" x14ac:dyDescent="0.25">
      <c r="A40" s="10" t="s">
        <v>27</v>
      </c>
      <c r="B40" s="10" t="s">
        <v>28</v>
      </c>
      <c r="C40" s="10" t="s">
        <v>29</v>
      </c>
      <c r="D40" s="10">
        <v>0.67</v>
      </c>
      <c r="E40" s="10">
        <v>0.72</v>
      </c>
      <c r="F40" s="10" t="s">
        <v>31</v>
      </c>
      <c r="G40" s="11">
        <v>1059.4210097482824</v>
      </c>
      <c r="H40" s="11">
        <v>3695.0889074063216</v>
      </c>
      <c r="I40" s="11">
        <v>461.83802097836951</v>
      </c>
      <c r="J40" s="11">
        <v>3695.0889074063216</v>
      </c>
      <c r="K40" s="11">
        <v>461.83802097836951</v>
      </c>
      <c r="L40" s="14">
        <v>9.1184656639562323E-2</v>
      </c>
      <c r="M40" s="14">
        <v>8.5178908844475001E-2</v>
      </c>
      <c r="N40" s="16">
        <f t="shared" ref="N40:N45" si="21">H$46*D40*L40</f>
        <v>7681.8196843385804</v>
      </c>
      <c r="O40" s="16">
        <f t="shared" ref="O40:O45" si="22">I$46*E40*M40</f>
        <v>936.34225264581801</v>
      </c>
      <c r="P40" s="16">
        <f t="shared" ref="P40:P45" si="23">H40-N40</f>
        <v>-3986.7307769322588</v>
      </c>
      <c r="Q40" s="16">
        <f t="shared" ref="Q40:Q45" si="24">I40-O40</f>
        <v>-474.50423166744849</v>
      </c>
    </row>
    <row r="41" spans="1:17" x14ac:dyDescent="0.25">
      <c r="A41" s="10" t="s">
        <v>27</v>
      </c>
      <c r="B41" s="10" t="s">
        <v>28</v>
      </c>
      <c r="C41" s="10" t="s">
        <v>29</v>
      </c>
      <c r="D41" s="10">
        <v>0.67</v>
      </c>
      <c r="E41" s="10">
        <v>0.72</v>
      </c>
      <c r="F41" s="10" t="s">
        <v>33</v>
      </c>
      <c r="G41" s="11">
        <v>231.37996817204012</v>
      </c>
      <c r="H41" s="11">
        <v>1776.1747162343436</v>
      </c>
      <c r="I41" s="11">
        <v>251.95443692530992</v>
      </c>
      <c r="J41" s="11">
        <v>1776.1747162343436</v>
      </c>
      <c r="K41" s="11">
        <v>251.95443692530992</v>
      </c>
      <c r="L41" s="14">
        <v>4.3831119004220251E-2</v>
      </c>
      <c r="M41" s="14">
        <v>4.6469114799942271E-2</v>
      </c>
      <c r="N41" s="16">
        <f t="shared" si="21"/>
        <v>3692.5373759330537</v>
      </c>
      <c r="O41" s="16">
        <f t="shared" si="22"/>
        <v>510.81888956431891</v>
      </c>
      <c r="P41" s="16">
        <f t="shared" si="23"/>
        <v>-1916.3626596987101</v>
      </c>
      <c r="Q41" s="16">
        <f t="shared" si="24"/>
        <v>-258.86445263900896</v>
      </c>
    </row>
    <row r="42" spans="1:17" x14ac:dyDescent="0.25">
      <c r="A42" s="10" t="s">
        <v>27</v>
      </c>
      <c r="B42" s="10" t="s">
        <v>28</v>
      </c>
      <c r="C42" s="10" t="s">
        <v>29</v>
      </c>
      <c r="D42" s="10">
        <v>0.67</v>
      </c>
      <c r="E42" s="10">
        <v>0.72</v>
      </c>
      <c r="F42" s="10" t="s">
        <v>60</v>
      </c>
      <c r="G42" s="11">
        <v>4.6810286597628119</v>
      </c>
      <c r="H42" s="11">
        <v>34.720296297039269</v>
      </c>
      <c r="I42" s="11">
        <v>4.3547468740624984</v>
      </c>
      <c r="J42" s="11">
        <v>34.720296297039269</v>
      </c>
      <c r="K42" s="11">
        <v>4.3547468740624984</v>
      </c>
      <c r="L42" s="14">
        <v>8.568016563616763E-4</v>
      </c>
      <c r="M42" s="14">
        <v>8.0316598066295817E-4</v>
      </c>
      <c r="N42" s="16">
        <f t="shared" si="21"/>
        <v>72.180957542339186</v>
      </c>
      <c r="O42" s="16">
        <f t="shared" si="22"/>
        <v>8.8289255378413021</v>
      </c>
      <c r="P42" s="16">
        <f t="shared" si="23"/>
        <v>-37.460661245299917</v>
      </c>
      <c r="Q42" s="16">
        <f t="shared" si="24"/>
        <v>-4.4741786637788037</v>
      </c>
    </row>
    <row r="43" spans="1:17" x14ac:dyDescent="0.25">
      <c r="A43" s="10" t="s">
        <v>27</v>
      </c>
      <c r="B43" s="10" t="s">
        <v>28</v>
      </c>
      <c r="C43" s="10" t="s">
        <v>29</v>
      </c>
      <c r="D43" s="10">
        <v>0.67</v>
      </c>
      <c r="E43" s="10">
        <v>0.72</v>
      </c>
      <c r="F43" s="10" t="s">
        <v>35</v>
      </c>
      <c r="G43" s="11">
        <v>1588.4429302430267</v>
      </c>
      <c r="H43" s="11">
        <v>11506.949397292696</v>
      </c>
      <c r="I43" s="11">
        <v>1504.1646934888693</v>
      </c>
      <c r="J43" s="11">
        <v>11506.949397292696</v>
      </c>
      <c r="K43" s="11">
        <v>1504.1646934888693</v>
      </c>
      <c r="L43" s="14">
        <v>0.28395994143952924</v>
      </c>
      <c r="M43" s="14">
        <v>0.27742000765191827</v>
      </c>
      <c r="N43" s="16">
        <f t="shared" si="21"/>
        <v>23922.106504565068</v>
      </c>
      <c r="O43" s="16">
        <f t="shared" si="22"/>
        <v>3049.5820904222128</v>
      </c>
      <c r="P43" s="16">
        <f t="shared" si="23"/>
        <v>-12415.157107272373</v>
      </c>
      <c r="Q43" s="16">
        <f t="shared" si="24"/>
        <v>-1545.4173969333435</v>
      </c>
    </row>
    <row r="44" spans="1:17" x14ac:dyDescent="0.25">
      <c r="A44" s="10" t="s">
        <v>27</v>
      </c>
      <c r="B44" s="10" t="s">
        <v>28</v>
      </c>
      <c r="C44" s="10" t="s">
        <v>29</v>
      </c>
      <c r="D44" s="10">
        <v>0.67</v>
      </c>
      <c r="E44" s="10">
        <v>0.72</v>
      </c>
      <c r="F44" s="10" t="s">
        <v>75</v>
      </c>
      <c r="G44" s="11">
        <v>18.073341024835504</v>
      </c>
      <c r="H44" s="11">
        <v>101.34424828886976</v>
      </c>
      <c r="I44" s="11">
        <v>13.248520628173239</v>
      </c>
      <c r="J44" s="11">
        <v>101.34424828886976</v>
      </c>
      <c r="K44" s="11">
        <v>13.248520628173239</v>
      </c>
      <c r="L44" s="14">
        <v>2.5008980065656028E-3</v>
      </c>
      <c r="M44" s="14">
        <v>2.443485550454861E-3</v>
      </c>
      <c r="N44" s="16">
        <f t="shared" si="21"/>
        <v>210.6872827442713</v>
      </c>
      <c r="O44" s="16">
        <f t="shared" si="22"/>
        <v>26.86039062554644</v>
      </c>
      <c r="P44" s="16">
        <f t="shared" si="23"/>
        <v>-109.34303445540154</v>
      </c>
      <c r="Q44" s="16">
        <f t="shared" si="24"/>
        <v>-13.611869997373201</v>
      </c>
    </row>
    <row r="45" spans="1:17" x14ac:dyDescent="0.25">
      <c r="A45" s="10" t="s">
        <v>27</v>
      </c>
      <c r="B45" s="10" t="s">
        <v>28</v>
      </c>
      <c r="C45" s="10" t="s">
        <v>29</v>
      </c>
      <c r="D45" s="10">
        <v>0.67</v>
      </c>
      <c r="E45" s="10">
        <v>0.72</v>
      </c>
      <c r="F45" s="10" t="s">
        <v>41</v>
      </c>
      <c r="G45" s="11">
        <v>3716.9660216426387</v>
      </c>
      <c r="H45" s="11">
        <v>23408.865730533136</v>
      </c>
      <c r="I45" s="11">
        <v>3186.4158337198428</v>
      </c>
      <c r="J45" s="11">
        <v>23408.865730533136</v>
      </c>
      <c r="K45" s="11">
        <v>3186.4158337198428</v>
      </c>
      <c r="L45" s="14">
        <v>0.57766658325376063</v>
      </c>
      <c r="M45" s="14">
        <v>0.58768531717254657</v>
      </c>
      <c r="N45" s="16">
        <f t="shared" si="21"/>
        <v>48665.320392269117</v>
      </c>
      <c r="O45" s="16">
        <f t="shared" si="22"/>
        <v>6460.2212119544774</v>
      </c>
      <c r="P45" s="16">
        <f t="shared" si="23"/>
        <v>-25256.454661735981</v>
      </c>
      <c r="Q45" s="16">
        <f t="shared" si="24"/>
        <v>-3273.8053782346346</v>
      </c>
    </row>
    <row r="46" spans="1:17" s="21" customFormat="1" x14ac:dyDescent="0.25">
      <c r="A46" s="10" t="s">
        <v>27</v>
      </c>
      <c r="B46" s="10" t="s">
        <v>28</v>
      </c>
      <c r="C46" s="10" t="s">
        <v>491</v>
      </c>
      <c r="D46" s="10"/>
      <c r="E46" s="10"/>
      <c r="F46" s="10"/>
      <c r="G46" s="11">
        <v>52371.483523646319</v>
      </c>
      <c r="H46" s="11">
        <v>125738.28686177978</v>
      </c>
      <c r="I46" s="11">
        <v>15267.574667708634</v>
      </c>
      <c r="J46" s="11">
        <v>40523.143296052411</v>
      </c>
      <c r="K46" s="11">
        <v>5421.9762526146269</v>
      </c>
      <c r="L46" s="14">
        <v>1</v>
      </c>
      <c r="M46" s="14">
        <v>1</v>
      </c>
      <c r="N46" s="22">
        <f>SUM(N39:N45)</f>
        <v>84244.652197392425</v>
      </c>
      <c r="O46" s="22">
        <f t="shared" ref="O46:Q46" si="25">SUM(O39:O45)</f>
        <v>10992.653760750214</v>
      </c>
      <c r="P46" s="22">
        <f t="shared" si="25"/>
        <v>41493.634664387333</v>
      </c>
      <c r="Q46" s="22">
        <f t="shared" si="25"/>
        <v>4274.9209069584213</v>
      </c>
    </row>
    <row r="47" spans="1:17" x14ac:dyDescent="0.25">
      <c r="A47" s="10" t="s">
        <v>27</v>
      </c>
      <c r="B47" s="10" t="s">
        <v>110</v>
      </c>
      <c r="C47" s="10" t="s">
        <v>139</v>
      </c>
      <c r="D47" s="10">
        <v>0.59</v>
      </c>
      <c r="E47" s="10">
        <v>0.64</v>
      </c>
      <c r="F47" s="10" t="s">
        <v>64</v>
      </c>
      <c r="G47" s="11">
        <v>25670.871751700943</v>
      </c>
      <c r="H47" s="11">
        <v>16342.199269340565</v>
      </c>
      <c r="I47" s="11">
        <v>2019.6651906742311</v>
      </c>
      <c r="J47" s="11"/>
      <c r="K47" s="11"/>
      <c r="L47" s="14">
        <v>0</v>
      </c>
      <c r="M47" s="14">
        <v>0</v>
      </c>
      <c r="N47" s="16">
        <f>H$57*D47*L47</f>
        <v>0</v>
      </c>
      <c r="O47" s="16">
        <f>I$57*E47*M47</f>
        <v>0</v>
      </c>
      <c r="P47" s="16">
        <f>H47-N47</f>
        <v>16342.199269340565</v>
      </c>
      <c r="Q47" s="16">
        <f>I47-O47</f>
        <v>2019.6651906742311</v>
      </c>
    </row>
    <row r="48" spans="1:17" x14ac:dyDescent="0.25">
      <c r="A48" s="10" t="s">
        <v>27</v>
      </c>
      <c r="B48" s="10" t="s">
        <v>110</v>
      </c>
      <c r="C48" s="10" t="s">
        <v>139</v>
      </c>
      <c r="D48" s="10">
        <v>0.59</v>
      </c>
      <c r="E48" s="10">
        <v>0.64</v>
      </c>
      <c r="F48" s="10" t="s">
        <v>31</v>
      </c>
      <c r="G48" s="11">
        <v>15.387298355789278</v>
      </c>
      <c r="H48" s="11">
        <v>100.92585329089586</v>
      </c>
      <c r="I48" s="11">
        <v>13.281938107472001</v>
      </c>
      <c r="J48" s="11">
        <v>100.92585329089586</v>
      </c>
      <c r="K48" s="11">
        <v>13.281938107472001</v>
      </c>
      <c r="L48" s="14">
        <v>1.1768076086557794E-3</v>
      </c>
      <c r="M48" s="14">
        <v>1.033803526379923E-3</v>
      </c>
      <c r="N48" s="16">
        <f t="shared" ref="N48:N56" si="26">H$57*D48*L48</f>
        <v>70.892911862602659</v>
      </c>
      <c r="O48" s="16">
        <f t="shared" ref="O48:O56" si="27">I$57*E48*M48</f>
        <v>9.8367200663665937</v>
      </c>
      <c r="P48" s="16">
        <f t="shared" ref="P48:P56" si="28">H48-N48</f>
        <v>30.032941428293199</v>
      </c>
      <c r="Q48" s="16">
        <f t="shared" ref="Q48:Q56" si="29">I48-O48</f>
        <v>3.4452180411054076</v>
      </c>
    </row>
    <row r="49" spans="1:17" x14ac:dyDescent="0.25">
      <c r="A49" s="10" t="s">
        <v>27</v>
      </c>
      <c r="B49" s="10" t="s">
        <v>110</v>
      </c>
      <c r="C49" s="10" t="s">
        <v>139</v>
      </c>
      <c r="D49" s="10">
        <v>0.59</v>
      </c>
      <c r="E49" s="10">
        <v>0.64</v>
      </c>
      <c r="F49" s="10" t="s">
        <v>33</v>
      </c>
      <c r="G49" s="11">
        <v>2641.5699664422345</v>
      </c>
      <c r="H49" s="11">
        <v>22747.319960507903</v>
      </c>
      <c r="I49" s="11">
        <v>3409.769941656079</v>
      </c>
      <c r="J49" s="11">
        <v>22747.319960507903</v>
      </c>
      <c r="K49" s="11">
        <v>3409.769941656079</v>
      </c>
      <c r="L49" s="14">
        <v>0.26523649127738347</v>
      </c>
      <c r="M49" s="14">
        <v>0.26540043789582529</v>
      </c>
      <c r="N49" s="16">
        <f t="shared" si="26"/>
        <v>15978.301857133545</v>
      </c>
      <c r="O49" s="16">
        <f t="shared" si="27"/>
        <v>2525.3055793049443</v>
      </c>
      <c r="P49" s="16">
        <f t="shared" si="28"/>
        <v>6769.0181033743575</v>
      </c>
      <c r="Q49" s="16">
        <f t="shared" si="29"/>
        <v>884.4643623511347</v>
      </c>
    </row>
    <row r="50" spans="1:17" x14ac:dyDescent="0.25">
      <c r="A50" s="10" t="s">
        <v>27</v>
      </c>
      <c r="B50" s="10" t="s">
        <v>110</v>
      </c>
      <c r="C50" s="10" t="s">
        <v>139</v>
      </c>
      <c r="D50" s="10">
        <v>0.59</v>
      </c>
      <c r="E50" s="10">
        <v>0.64</v>
      </c>
      <c r="F50" s="10" t="s">
        <v>143</v>
      </c>
      <c r="G50" s="11">
        <v>995.53893723671536</v>
      </c>
      <c r="H50" s="11">
        <v>8914.8089583213477</v>
      </c>
      <c r="I50" s="11">
        <v>1418.7769224005763</v>
      </c>
      <c r="J50" s="11">
        <v>8914.8089583213477</v>
      </c>
      <c r="K50" s="11">
        <v>1418.7769224005763</v>
      </c>
      <c r="L50" s="14">
        <v>0.10394774648699076</v>
      </c>
      <c r="M50" s="14">
        <v>0.1104309155528311</v>
      </c>
      <c r="N50" s="16">
        <f t="shared" si="26"/>
        <v>6261.990809556286</v>
      </c>
      <c r="O50" s="16">
        <f t="shared" si="27"/>
        <v>1050.7586550508256</v>
      </c>
      <c r="P50" s="16">
        <f t="shared" si="28"/>
        <v>2652.8181487650618</v>
      </c>
      <c r="Q50" s="16">
        <f t="shared" si="29"/>
        <v>368.01826734975066</v>
      </c>
    </row>
    <row r="51" spans="1:17" x14ac:dyDescent="0.25">
      <c r="A51" s="10" t="s">
        <v>27</v>
      </c>
      <c r="B51" s="10" t="s">
        <v>110</v>
      </c>
      <c r="C51" s="10" t="s">
        <v>139</v>
      </c>
      <c r="D51" s="10">
        <v>0.59</v>
      </c>
      <c r="E51" s="10">
        <v>0.64</v>
      </c>
      <c r="F51" s="10" t="s">
        <v>153</v>
      </c>
      <c r="G51" s="11">
        <v>1896.6942248082778</v>
      </c>
      <c r="H51" s="11">
        <v>16411.624925154669</v>
      </c>
      <c r="I51" s="11">
        <v>2499.8675226200335</v>
      </c>
      <c r="J51" s="11">
        <v>16411.624925154669</v>
      </c>
      <c r="K51" s="11">
        <v>2499.8675226200335</v>
      </c>
      <c r="L51" s="14">
        <v>0.19136152385712879</v>
      </c>
      <c r="M51" s="14">
        <v>0.1945779177297435</v>
      </c>
      <c r="N51" s="16">
        <f t="shared" si="26"/>
        <v>11527.946917502404</v>
      </c>
      <c r="O51" s="16">
        <f t="shared" si="27"/>
        <v>1851.4238527569094</v>
      </c>
      <c r="P51" s="16">
        <f t="shared" si="28"/>
        <v>4883.6780076522646</v>
      </c>
      <c r="Q51" s="16">
        <f t="shared" si="29"/>
        <v>648.44366986312411</v>
      </c>
    </row>
    <row r="52" spans="1:17" x14ac:dyDescent="0.25">
      <c r="A52" s="10" t="s">
        <v>27</v>
      </c>
      <c r="B52" s="10" t="s">
        <v>110</v>
      </c>
      <c r="C52" s="10" t="s">
        <v>139</v>
      </c>
      <c r="D52" s="10">
        <v>0.59</v>
      </c>
      <c r="E52" s="10">
        <v>0.64</v>
      </c>
      <c r="F52" s="10" t="s">
        <v>156</v>
      </c>
      <c r="G52" s="11">
        <v>1216.1608166889846</v>
      </c>
      <c r="H52" s="11">
        <v>10890.506586398364</v>
      </c>
      <c r="I52" s="11">
        <v>1675.4964414296403</v>
      </c>
      <c r="J52" s="11">
        <v>10890.506586398364</v>
      </c>
      <c r="K52" s="11">
        <v>1675.4964414296403</v>
      </c>
      <c r="L52" s="14">
        <v>0.12698461885727311</v>
      </c>
      <c r="M52" s="14">
        <v>0.13041275419078557</v>
      </c>
      <c r="N52" s="16">
        <f t="shared" si="26"/>
        <v>7649.7715738240631</v>
      </c>
      <c r="O52" s="16">
        <f t="shared" si="27"/>
        <v>1240.8873865527839</v>
      </c>
      <c r="P52" s="16">
        <f t="shared" si="28"/>
        <v>3240.7350125743005</v>
      </c>
      <c r="Q52" s="16">
        <f t="shared" si="29"/>
        <v>434.60905487685636</v>
      </c>
    </row>
    <row r="53" spans="1:17" x14ac:dyDescent="0.25">
      <c r="A53" s="10" t="s">
        <v>27</v>
      </c>
      <c r="B53" s="10" t="s">
        <v>110</v>
      </c>
      <c r="C53" s="10" t="s">
        <v>139</v>
      </c>
      <c r="D53" s="10">
        <v>0.59</v>
      </c>
      <c r="E53" s="10">
        <v>0.64</v>
      </c>
      <c r="F53" s="10" t="s">
        <v>158</v>
      </c>
      <c r="G53" s="11">
        <v>1634.577370114509</v>
      </c>
      <c r="H53" s="11">
        <v>14575.630433618524</v>
      </c>
      <c r="I53" s="11">
        <v>2159.9368719520266</v>
      </c>
      <c r="J53" s="11">
        <v>14575.630433618524</v>
      </c>
      <c r="K53" s="11">
        <v>2159.9368719520266</v>
      </c>
      <c r="L53" s="14">
        <v>0.16995360688998304</v>
      </c>
      <c r="M53" s="14">
        <v>0.16811931639147132</v>
      </c>
      <c r="N53" s="16">
        <f t="shared" si="26"/>
        <v>10238.29722493511</v>
      </c>
      <c r="O53" s="16">
        <f t="shared" si="27"/>
        <v>1599.6682260146106</v>
      </c>
      <c r="P53" s="16">
        <f t="shared" si="28"/>
        <v>4337.3332086834143</v>
      </c>
      <c r="Q53" s="16">
        <f t="shared" si="29"/>
        <v>560.26864593741607</v>
      </c>
    </row>
    <row r="54" spans="1:17" x14ac:dyDescent="0.25">
      <c r="A54" s="10" t="s">
        <v>27</v>
      </c>
      <c r="B54" s="10" t="s">
        <v>110</v>
      </c>
      <c r="C54" s="10" t="s">
        <v>139</v>
      </c>
      <c r="D54" s="10">
        <v>0.59</v>
      </c>
      <c r="E54" s="10">
        <v>0.64</v>
      </c>
      <c r="F54" s="10" t="s">
        <v>60</v>
      </c>
      <c r="G54" s="11">
        <v>409.60670863629366</v>
      </c>
      <c r="H54" s="11">
        <v>3375.450256104069</v>
      </c>
      <c r="I54" s="11">
        <v>470.81546313401117</v>
      </c>
      <c r="J54" s="11">
        <v>3375.450256104069</v>
      </c>
      <c r="K54" s="11">
        <v>470.81546313401117</v>
      </c>
      <c r="L54" s="14">
        <v>3.9358156651628624E-2</v>
      </c>
      <c r="M54" s="14">
        <v>3.6646058890179432E-2</v>
      </c>
      <c r="N54" s="16">
        <f t="shared" si="26"/>
        <v>2371.0029660375562</v>
      </c>
      <c r="O54" s="16">
        <f t="shared" si="27"/>
        <v>348.69006889593891</v>
      </c>
      <c r="P54" s="16">
        <f t="shared" si="28"/>
        <v>1004.4472900665128</v>
      </c>
      <c r="Q54" s="16">
        <f t="shared" si="29"/>
        <v>122.12539423807226</v>
      </c>
    </row>
    <row r="55" spans="1:17" x14ac:dyDescent="0.25">
      <c r="A55" s="10" t="s">
        <v>27</v>
      </c>
      <c r="B55" s="10" t="s">
        <v>110</v>
      </c>
      <c r="C55" s="10" t="s">
        <v>139</v>
      </c>
      <c r="D55" s="10">
        <v>0.59</v>
      </c>
      <c r="E55" s="10">
        <v>0.64</v>
      </c>
      <c r="F55" s="10" t="s">
        <v>75</v>
      </c>
      <c r="G55" s="11">
        <v>42.414677843819248</v>
      </c>
      <c r="H55" s="11">
        <v>315.40437975166049</v>
      </c>
      <c r="I55" s="11">
        <v>41.06064306301117</v>
      </c>
      <c r="J55" s="11">
        <v>315.40437975166049</v>
      </c>
      <c r="K55" s="11">
        <v>41.06064306301117</v>
      </c>
      <c r="L55" s="14">
        <v>3.6776530670025336E-3</v>
      </c>
      <c r="M55" s="14">
        <v>3.1959671284786362E-3</v>
      </c>
      <c r="N55" s="16">
        <f t="shared" si="26"/>
        <v>221.54813821950944</v>
      </c>
      <c r="O55" s="16">
        <f t="shared" si="27"/>
        <v>30.409873038680672</v>
      </c>
      <c r="P55" s="16">
        <f t="shared" si="28"/>
        <v>93.856241532151046</v>
      </c>
      <c r="Q55" s="16">
        <f t="shared" si="29"/>
        <v>10.650770024330498</v>
      </c>
    </row>
    <row r="56" spans="1:17" x14ac:dyDescent="0.25">
      <c r="A56" s="10" t="s">
        <v>27</v>
      </c>
      <c r="B56" s="10" t="s">
        <v>110</v>
      </c>
      <c r="C56" s="10" t="s">
        <v>139</v>
      </c>
      <c r="D56" s="10">
        <v>0.59</v>
      </c>
      <c r="E56" s="10">
        <v>0.64</v>
      </c>
      <c r="F56" s="10" t="s">
        <v>41</v>
      </c>
      <c r="G56" s="11">
        <v>1106.8777874114824</v>
      </c>
      <c r="H56" s="11">
        <v>8430.7358139676417</v>
      </c>
      <c r="I56" s="11">
        <v>1158.636741421134</v>
      </c>
      <c r="J56" s="11">
        <v>8430.7358139676417</v>
      </c>
      <c r="K56" s="11">
        <v>1158.636741421134</v>
      </c>
      <c r="L56" s="14">
        <v>9.8303395303954932E-2</v>
      </c>
      <c r="M56" s="14">
        <v>9.0182828694305162E-2</v>
      </c>
      <c r="N56" s="16">
        <f t="shared" si="26"/>
        <v>5921.9653984378065</v>
      </c>
      <c r="O56" s="16">
        <f t="shared" si="27"/>
        <v>858.09655125219808</v>
      </c>
      <c r="P56" s="16">
        <f t="shared" si="28"/>
        <v>2508.7704155298352</v>
      </c>
      <c r="Q56" s="16">
        <f t="shared" si="29"/>
        <v>300.54019016893596</v>
      </c>
    </row>
    <row r="57" spans="1:17" s="21" customFormat="1" x14ac:dyDescent="0.25">
      <c r="A57" s="10" t="s">
        <v>27</v>
      </c>
      <c r="B57" s="10" t="s">
        <v>110</v>
      </c>
      <c r="C57" s="10" t="s">
        <v>492</v>
      </c>
      <c r="D57" s="10"/>
      <c r="E57" s="10"/>
      <c r="F57" s="10"/>
      <c r="G57" s="11">
        <v>35629.699539239053</v>
      </c>
      <c r="H57" s="11">
        <v>102104.60643645564</v>
      </c>
      <c r="I57" s="11">
        <v>14867.307676458215</v>
      </c>
      <c r="J57" s="11">
        <v>85762.407167115074</v>
      </c>
      <c r="K57" s="11">
        <v>12847.642485783985</v>
      </c>
      <c r="L57" s="14">
        <v>1</v>
      </c>
      <c r="M57" s="14">
        <v>1</v>
      </c>
      <c r="N57" s="22">
        <f>SUM(N47:N56)</f>
        <v>60241.717797508885</v>
      </c>
      <c r="O57" s="22">
        <f t="shared" ref="O57:Q57" si="30">SUM(O47:O56)</f>
        <v>9515.0769129332584</v>
      </c>
      <c r="P57" s="22">
        <f t="shared" si="30"/>
        <v>41862.888638946759</v>
      </c>
      <c r="Q57" s="22">
        <f t="shared" si="30"/>
        <v>5352.2307635249563</v>
      </c>
    </row>
    <row r="58" spans="1:17" x14ac:dyDescent="0.25">
      <c r="A58" s="10" t="s">
        <v>27</v>
      </c>
      <c r="B58" s="10" t="s">
        <v>110</v>
      </c>
      <c r="C58" s="10" t="s">
        <v>111</v>
      </c>
      <c r="D58" s="10">
        <v>0.66</v>
      </c>
      <c r="E58" s="10">
        <v>0.7</v>
      </c>
      <c r="F58" s="10" t="s">
        <v>64</v>
      </c>
      <c r="G58" s="11">
        <v>6142.2639339783909</v>
      </c>
      <c r="H58" s="11">
        <v>12275.468303908789</v>
      </c>
      <c r="I58" s="11">
        <v>1323.1210548100232</v>
      </c>
      <c r="J58" s="11"/>
      <c r="K58" s="11"/>
      <c r="L58" s="14">
        <v>0</v>
      </c>
      <c r="M58" s="14">
        <v>0</v>
      </c>
      <c r="N58" s="16">
        <f>H62*D58*L58</f>
        <v>0</v>
      </c>
      <c r="O58" s="16">
        <f>I62*E58*M58</f>
        <v>0</v>
      </c>
      <c r="P58" s="16">
        <f>H58-N58</f>
        <v>12275.468303908789</v>
      </c>
      <c r="Q58" s="16">
        <f>I58-O58</f>
        <v>1323.1210548100232</v>
      </c>
    </row>
    <row r="59" spans="1:17" x14ac:dyDescent="0.25">
      <c r="A59" s="10" t="s">
        <v>27</v>
      </c>
      <c r="B59" s="10" t="s">
        <v>110</v>
      </c>
      <c r="C59" s="10" t="s">
        <v>111</v>
      </c>
      <c r="D59" s="10">
        <v>0.66</v>
      </c>
      <c r="E59" s="10">
        <v>0.7</v>
      </c>
      <c r="F59" s="10" t="s">
        <v>31</v>
      </c>
      <c r="G59" s="11">
        <v>52.700311550187472</v>
      </c>
      <c r="H59" s="11">
        <v>334.24003108379736</v>
      </c>
      <c r="I59" s="11">
        <v>40.548872561911026</v>
      </c>
      <c r="J59" s="11">
        <v>334.24003108379736</v>
      </c>
      <c r="K59" s="11">
        <v>40.548872561911026</v>
      </c>
      <c r="L59" s="14">
        <v>1.05659429916378E-2</v>
      </c>
      <c r="M59" s="14">
        <v>8.8729220496699818E-3</v>
      </c>
      <c r="N59" s="16">
        <f t="shared" ref="N59:O59" si="31">H63*D59*L59</f>
        <v>1895.0691876715657</v>
      </c>
      <c r="O59" s="16">
        <f t="shared" si="31"/>
        <v>223.77129919150028</v>
      </c>
      <c r="P59" s="16">
        <f t="shared" ref="P59:P61" si="32">H59-N59</f>
        <v>-1560.8291565877685</v>
      </c>
      <c r="Q59" s="16">
        <f t="shared" ref="Q59:Q61" si="33">I59-O59</f>
        <v>-183.22242662958925</v>
      </c>
    </row>
    <row r="60" spans="1:17" x14ac:dyDescent="0.25">
      <c r="A60" s="10" t="s">
        <v>27</v>
      </c>
      <c r="B60" s="10" t="s">
        <v>110</v>
      </c>
      <c r="C60" s="10" t="s">
        <v>111</v>
      </c>
      <c r="D60" s="10">
        <v>0.66</v>
      </c>
      <c r="E60" s="10">
        <v>0.7</v>
      </c>
      <c r="F60" s="10" t="s">
        <v>33</v>
      </c>
      <c r="G60" s="11">
        <v>3637.6853500034499</v>
      </c>
      <c r="H60" s="11">
        <v>30457.315571637253</v>
      </c>
      <c r="I60" s="11">
        <v>4416.3433386928136</v>
      </c>
      <c r="J60" s="11">
        <v>30457.315571637253</v>
      </c>
      <c r="K60" s="11">
        <v>4416.3433386928136</v>
      </c>
      <c r="L60" s="14">
        <v>0.9628118420308559</v>
      </c>
      <c r="M60" s="14">
        <v>0.96638618321559133</v>
      </c>
      <c r="N60" s="16">
        <f t="shared" ref="N60:O60" si="34">H64*D60*L60</f>
        <v>79871.524249492781</v>
      </c>
      <c r="O60" s="16">
        <f t="shared" si="34"/>
        <v>9270.0233453479159</v>
      </c>
      <c r="P60" s="16">
        <f t="shared" si="32"/>
        <v>-49414.208677855524</v>
      </c>
      <c r="Q60" s="16">
        <f t="shared" si="33"/>
        <v>-4853.6800066551023</v>
      </c>
    </row>
    <row r="61" spans="1:17" x14ac:dyDescent="0.25">
      <c r="A61" s="10" t="s">
        <v>27</v>
      </c>
      <c r="B61" s="10" t="s">
        <v>110</v>
      </c>
      <c r="C61" s="10" t="s">
        <v>111</v>
      </c>
      <c r="D61" s="10">
        <v>0.66</v>
      </c>
      <c r="E61" s="10">
        <v>0.7</v>
      </c>
      <c r="F61" s="10" t="s">
        <v>60</v>
      </c>
      <c r="G61" s="11">
        <v>95.795313444503563</v>
      </c>
      <c r="H61" s="11">
        <v>842.15956575230416</v>
      </c>
      <c r="I61" s="11">
        <v>113.06482600102153</v>
      </c>
      <c r="J61" s="11">
        <v>842.15956575230416</v>
      </c>
      <c r="K61" s="11">
        <v>113.06482600102153</v>
      </c>
      <c r="L61" s="14">
        <v>2.6622214977506449E-2</v>
      </c>
      <c r="M61" s="14">
        <v>2.4740894734738426E-2</v>
      </c>
      <c r="N61" s="16">
        <f t="shared" ref="N61:O61" si="35">H65*D61*L61</f>
        <v>947.14047687031916</v>
      </c>
      <c r="O61" s="16">
        <f t="shared" si="35"/>
        <v>143.48229650018243</v>
      </c>
      <c r="P61" s="16">
        <f t="shared" si="32"/>
        <v>-104.980911118015</v>
      </c>
      <c r="Q61" s="16">
        <f t="shared" si="33"/>
        <v>-30.417470499160899</v>
      </c>
    </row>
    <row r="62" spans="1:17" s="21" customFormat="1" x14ac:dyDescent="0.25">
      <c r="A62" s="10" t="s">
        <v>27</v>
      </c>
      <c r="B62" s="10" t="s">
        <v>110</v>
      </c>
      <c r="C62" s="10" t="s">
        <v>493</v>
      </c>
      <c r="D62" s="10"/>
      <c r="E62" s="10"/>
      <c r="F62" s="10"/>
      <c r="G62" s="11">
        <v>9928.4449089765312</v>
      </c>
      <c r="H62" s="11">
        <v>43909.183472382145</v>
      </c>
      <c r="I62" s="11">
        <v>5893.0780920657689</v>
      </c>
      <c r="J62" s="11">
        <v>31633.715168473354</v>
      </c>
      <c r="K62" s="11">
        <v>4569.9570372557455</v>
      </c>
      <c r="L62" s="14">
        <v>1</v>
      </c>
      <c r="M62" s="14">
        <v>1</v>
      </c>
      <c r="N62" s="22">
        <f>SUM(N58:N61)</f>
        <v>82713.733914034674</v>
      </c>
      <c r="O62" s="22">
        <f t="shared" ref="O62:Q62" si="36">SUM(O58:O61)</f>
        <v>9637.2769410395977</v>
      </c>
      <c r="P62" s="22">
        <f t="shared" si="36"/>
        <v>-38804.550441652515</v>
      </c>
      <c r="Q62" s="22">
        <f t="shared" si="36"/>
        <v>-3744.1988489738296</v>
      </c>
    </row>
    <row r="63" spans="1:17" s="21" customFormat="1" x14ac:dyDescent="0.25">
      <c r="A63" s="10" t="s">
        <v>484</v>
      </c>
      <c r="B63" s="10"/>
      <c r="C63" s="10"/>
      <c r="D63" s="10"/>
      <c r="E63" s="10"/>
      <c r="F63" s="10"/>
      <c r="G63" s="11">
        <v>97929.62797186189</v>
      </c>
      <c r="H63" s="11">
        <v>271752.07677061757</v>
      </c>
      <c r="I63" s="11">
        <v>36027.960436232621</v>
      </c>
      <c r="J63" s="11">
        <v>157919.26563164085</v>
      </c>
      <c r="K63" s="11">
        <v>22839.575775654361</v>
      </c>
      <c r="L63" s="14"/>
      <c r="M63" s="14"/>
      <c r="N63" s="22">
        <f>SUM(N62,N57,N46)</f>
        <v>227200.10390893597</v>
      </c>
      <c r="O63" s="22">
        <f t="shared" ref="O63:Q63" si="37">SUM(O62,O57,O46)</f>
        <v>30145.007614723068</v>
      </c>
      <c r="P63" s="22">
        <f t="shared" si="37"/>
        <v>44551.972861681577</v>
      </c>
      <c r="Q63" s="22">
        <f t="shared" si="37"/>
        <v>5882.9528215095479</v>
      </c>
    </row>
    <row r="64" spans="1:17" x14ac:dyDescent="0.25">
      <c r="A64" s="10" t="s">
        <v>178</v>
      </c>
      <c r="B64" s="10" t="s">
        <v>28</v>
      </c>
      <c r="C64" s="10" t="s">
        <v>179</v>
      </c>
      <c r="D64" s="10">
        <v>0.56000000000000005</v>
      </c>
      <c r="E64" s="10">
        <v>0.48</v>
      </c>
      <c r="F64" s="10" t="s">
        <v>64</v>
      </c>
      <c r="G64" s="11">
        <v>38301.351148180314</v>
      </c>
      <c r="H64" s="11">
        <v>125691.70392505583</v>
      </c>
      <c r="I64" s="11">
        <v>13703.518037984828</v>
      </c>
      <c r="J64" s="11"/>
      <c r="K64" s="11"/>
      <c r="L64" s="14">
        <v>0</v>
      </c>
      <c r="M64" s="14">
        <v>0</v>
      </c>
      <c r="N64" s="16">
        <f>H$78*D64*L64</f>
        <v>0</v>
      </c>
      <c r="O64" s="16">
        <f>I$78*E64*M64</f>
        <v>0</v>
      </c>
      <c r="P64" s="16">
        <f>H64-N64</f>
        <v>125691.70392505583</v>
      </c>
      <c r="Q64" s="16">
        <f>I64-O64</f>
        <v>13703.518037984828</v>
      </c>
    </row>
    <row r="65" spans="1:17" x14ac:dyDescent="0.25">
      <c r="A65" s="10" t="s">
        <v>178</v>
      </c>
      <c r="B65" s="10" t="s">
        <v>28</v>
      </c>
      <c r="C65" s="10" t="s">
        <v>179</v>
      </c>
      <c r="D65" s="10">
        <v>0.56000000000000005</v>
      </c>
      <c r="E65" s="10">
        <v>0.48</v>
      </c>
      <c r="F65" s="10" t="s">
        <v>31</v>
      </c>
      <c r="G65" s="11">
        <v>9218.2037475683119</v>
      </c>
      <c r="H65" s="11">
        <v>53904.655559422827</v>
      </c>
      <c r="I65" s="11">
        <v>8284.8543467658874</v>
      </c>
      <c r="J65" s="11">
        <v>53904.655559422827</v>
      </c>
      <c r="K65" s="11">
        <v>8284.8543467658874</v>
      </c>
      <c r="L65" s="14">
        <v>0.10990202327547073</v>
      </c>
      <c r="M65" s="14">
        <v>0.11607133483667681</v>
      </c>
      <c r="N65" s="16">
        <f t="shared" ref="N65:N77" si="38">H$78*D65*L65</f>
        <v>37922.319752647651</v>
      </c>
      <c r="O65" s="16">
        <f t="shared" ref="O65:O77" si="39">I$78*E65*M65</f>
        <v>4740.2111891487684</v>
      </c>
      <c r="P65" s="16">
        <f t="shared" ref="P65:P77" si="40">H65-N65</f>
        <v>15982.335806775176</v>
      </c>
      <c r="Q65" s="16">
        <f t="shared" ref="Q65:Q77" si="41">I65-O65</f>
        <v>3544.643157617119</v>
      </c>
    </row>
    <row r="66" spans="1:17" x14ac:dyDescent="0.25">
      <c r="A66" s="10" t="s">
        <v>178</v>
      </c>
      <c r="B66" s="10" t="s">
        <v>28</v>
      </c>
      <c r="C66" s="10" t="s">
        <v>179</v>
      </c>
      <c r="D66" s="10">
        <v>0.56000000000000005</v>
      </c>
      <c r="E66" s="10">
        <v>0.48</v>
      </c>
      <c r="F66" s="10" t="s">
        <v>33</v>
      </c>
      <c r="G66" s="11">
        <v>4953.9007040467432</v>
      </c>
      <c r="H66" s="11">
        <v>37176.499995468293</v>
      </c>
      <c r="I66" s="11">
        <v>5587.7950853105076</v>
      </c>
      <c r="J66" s="11">
        <v>37176.499995468293</v>
      </c>
      <c r="K66" s="11">
        <v>5587.7950853105076</v>
      </c>
      <c r="L66" s="14">
        <v>7.5796283742105813E-2</v>
      </c>
      <c r="M66" s="14">
        <v>7.8285363531948718E-2</v>
      </c>
      <c r="N66" s="16">
        <f t="shared" si="38"/>
        <v>26153.939868112349</v>
      </c>
      <c r="O66" s="16">
        <f t="shared" si="39"/>
        <v>3197.0783887587691</v>
      </c>
      <c r="P66" s="16">
        <f t="shared" si="40"/>
        <v>11022.560127355944</v>
      </c>
      <c r="Q66" s="16">
        <f t="shared" si="41"/>
        <v>2390.7166965517386</v>
      </c>
    </row>
    <row r="67" spans="1:17" x14ac:dyDescent="0.25">
      <c r="A67" s="10" t="s">
        <v>178</v>
      </c>
      <c r="B67" s="10" t="s">
        <v>28</v>
      </c>
      <c r="C67" s="10" t="s">
        <v>179</v>
      </c>
      <c r="D67" s="10">
        <v>0.56000000000000005</v>
      </c>
      <c r="E67" s="10">
        <v>0.48</v>
      </c>
      <c r="F67" s="10" t="s">
        <v>192</v>
      </c>
      <c r="G67" s="11">
        <v>7406.9908157513582</v>
      </c>
      <c r="H67" s="11">
        <v>63245.244089049549</v>
      </c>
      <c r="I67" s="11">
        <v>9056.5832387018927</v>
      </c>
      <c r="J67" s="11">
        <v>63245.244089049549</v>
      </c>
      <c r="K67" s="11">
        <v>9056.5832387018927</v>
      </c>
      <c r="L67" s="14">
        <v>0.1289458251017897</v>
      </c>
      <c r="M67" s="14">
        <v>0.12688330555695976</v>
      </c>
      <c r="N67" s="16">
        <f t="shared" si="38"/>
        <v>44493.492153664854</v>
      </c>
      <c r="O67" s="16">
        <f t="shared" si="39"/>
        <v>5181.7588344580008</v>
      </c>
      <c r="P67" s="16">
        <f t="shared" si="40"/>
        <v>18751.751935384695</v>
      </c>
      <c r="Q67" s="16">
        <f t="shared" si="41"/>
        <v>3874.8244042438919</v>
      </c>
    </row>
    <row r="68" spans="1:17" x14ac:dyDescent="0.25">
      <c r="A68" s="10" t="s">
        <v>178</v>
      </c>
      <c r="B68" s="10" t="s">
        <v>28</v>
      </c>
      <c r="C68" s="10" t="s">
        <v>179</v>
      </c>
      <c r="D68" s="10">
        <v>0.56000000000000005</v>
      </c>
      <c r="E68" s="10">
        <v>0.48</v>
      </c>
      <c r="F68" s="10" t="s">
        <v>194</v>
      </c>
      <c r="G68" s="11">
        <v>30334.583473524552</v>
      </c>
      <c r="H68" s="11">
        <v>205712.7800042436</v>
      </c>
      <c r="I68" s="11">
        <v>29784.703978020392</v>
      </c>
      <c r="J68" s="11">
        <v>205712.7800042436</v>
      </c>
      <c r="K68" s="11">
        <v>29784.703978020392</v>
      </c>
      <c r="L68" s="14">
        <v>0.41941183931999215</v>
      </c>
      <c r="M68" s="14">
        <v>0.4172855917248145</v>
      </c>
      <c r="N68" s="16">
        <f t="shared" si="38"/>
        <v>144720.44649144058</v>
      </c>
      <c r="O68" s="16">
        <f t="shared" si="39"/>
        <v>17041.432613382036</v>
      </c>
      <c r="P68" s="16">
        <f t="shared" si="40"/>
        <v>60992.333512803016</v>
      </c>
      <c r="Q68" s="16">
        <f t="shared" si="41"/>
        <v>12743.271364638356</v>
      </c>
    </row>
    <row r="69" spans="1:17" x14ac:dyDescent="0.25">
      <c r="A69" s="10" t="s">
        <v>178</v>
      </c>
      <c r="B69" s="10" t="s">
        <v>28</v>
      </c>
      <c r="C69" s="10" t="s">
        <v>179</v>
      </c>
      <c r="D69" s="10">
        <v>0.56000000000000005</v>
      </c>
      <c r="E69" s="10">
        <v>0.48</v>
      </c>
      <c r="F69" s="10" t="s">
        <v>196</v>
      </c>
      <c r="G69" s="11">
        <v>4727.1849166904503</v>
      </c>
      <c r="H69" s="11">
        <v>34398.061873761893</v>
      </c>
      <c r="I69" s="11">
        <v>5009.8881364319141</v>
      </c>
      <c r="J69" s="11">
        <v>34398.061873761893</v>
      </c>
      <c r="K69" s="11">
        <v>5009.8881364319141</v>
      </c>
      <c r="L69" s="14">
        <v>7.0131541653463442E-2</v>
      </c>
      <c r="M69" s="14">
        <v>7.0188850526392427E-2</v>
      </c>
      <c r="N69" s="16">
        <f t="shared" si="38"/>
        <v>24199.288312122993</v>
      </c>
      <c r="O69" s="16">
        <f t="shared" si="39"/>
        <v>2866.4267115291623</v>
      </c>
      <c r="P69" s="16">
        <f t="shared" si="40"/>
        <v>10198.7735616389</v>
      </c>
      <c r="Q69" s="16">
        <f t="shared" si="41"/>
        <v>2143.4614249027518</v>
      </c>
    </row>
    <row r="70" spans="1:17" x14ac:dyDescent="0.25">
      <c r="A70" s="10" t="s">
        <v>178</v>
      </c>
      <c r="B70" s="10" t="s">
        <v>28</v>
      </c>
      <c r="C70" s="10" t="s">
        <v>179</v>
      </c>
      <c r="D70" s="10">
        <v>0.56000000000000005</v>
      </c>
      <c r="E70" s="10">
        <v>0.48</v>
      </c>
      <c r="F70" s="10" t="s">
        <v>60</v>
      </c>
      <c r="G70" s="11">
        <v>1224.5869442090082</v>
      </c>
      <c r="H70" s="11">
        <v>9744.3161578050094</v>
      </c>
      <c r="I70" s="11">
        <v>1299.8663585593983</v>
      </c>
      <c r="J70" s="11">
        <v>9744.3161578050094</v>
      </c>
      <c r="K70" s="11">
        <v>1299.8663585593983</v>
      </c>
      <c r="L70" s="14">
        <v>1.9866930788530548E-2</v>
      </c>
      <c r="M70" s="14">
        <v>1.8211210122985062E-2</v>
      </c>
      <c r="N70" s="16">
        <f t="shared" si="38"/>
        <v>6855.1977426108833</v>
      </c>
      <c r="O70" s="16">
        <f t="shared" si="39"/>
        <v>743.72352238716314</v>
      </c>
      <c r="P70" s="16">
        <f t="shared" si="40"/>
        <v>2889.1184151941261</v>
      </c>
      <c r="Q70" s="16">
        <f t="shared" si="41"/>
        <v>556.14283617223521</v>
      </c>
    </row>
    <row r="71" spans="1:17" x14ac:dyDescent="0.25">
      <c r="A71" s="10" t="s">
        <v>178</v>
      </c>
      <c r="B71" s="10" t="s">
        <v>28</v>
      </c>
      <c r="C71" s="10" t="s">
        <v>179</v>
      </c>
      <c r="D71" s="10">
        <v>0.56000000000000005</v>
      </c>
      <c r="E71" s="10">
        <v>0.48</v>
      </c>
      <c r="F71" s="10" t="s">
        <v>261</v>
      </c>
      <c r="G71" s="11">
        <v>2363.1989192289475</v>
      </c>
      <c r="H71" s="11">
        <v>11959.175793187249</v>
      </c>
      <c r="I71" s="11">
        <v>1641.3278924294743</v>
      </c>
      <c r="J71" s="11">
        <v>11959.175793187249</v>
      </c>
      <c r="K71" s="11">
        <v>1641.3278924294743</v>
      </c>
      <c r="L71" s="14">
        <v>2.4382636392684599E-2</v>
      </c>
      <c r="M71" s="14">
        <v>2.2995107868532094E-2</v>
      </c>
      <c r="N71" s="16">
        <f t="shared" si="38"/>
        <v>8413.3677082385657</v>
      </c>
      <c r="O71" s="16">
        <f t="shared" si="39"/>
        <v>939.09204858782948</v>
      </c>
      <c r="P71" s="16">
        <f t="shared" si="40"/>
        <v>3545.8080849486832</v>
      </c>
      <c r="Q71" s="16">
        <f t="shared" si="41"/>
        <v>702.23584384164485</v>
      </c>
    </row>
    <row r="72" spans="1:17" x14ac:dyDescent="0.25">
      <c r="A72" s="10" t="s">
        <v>178</v>
      </c>
      <c r="B72" s="10" t="s">
        <v>28</v>
      </c>
      <c r="C72" s="10" t="s">
        <v>179</v>
      </c>
      <c r="D72" s="10">
        <v>0.56000000000000005</v>
      </c>
      <c r="E72" s="10">
        <v>0.48</v>
      </c>
      <c r="F72" s="10" t="s">
        <v>279</v>
      </c>
      <c r="G72" s="11">
        <v>574.74715079793953</v>
      </c>
      <c r="H72" s="11">
        <v>5251.6967761923161</v>
      </c>
      <c r="I72" s="11">
        <v>779.33123925128655</v>
      </c>
      <c r="J72" s="11">
        <v>5251.6967761923161</v>
      </c>
      <c r="K72" s="11">
        <v>779.33123925128655</v>
      </c>
      <c r="L72" s="14">
        <v>1.0707277420529028E-2</v>
      </c>
      <c r="M72" s="14">
        <v>1.0918480088322852E-2</v>
      </c>
      <c r="N72" s="16">
        <f t="shared" si="38"/>
        <v>3694.6071229630597</v>
      </c>
      <c r="O72" s="16">
        <f t="shared" si="39"/>
        <v>445.89735748271869</v>
      </c>
      <c r="P72" s="16">
        <f t="shared" si="40"/>
        <v>1557.0896532292563</v>
      </c>
      <c r="Q72" s="16">
        <f t="shared" si="41"/>
        <v>333.43388176856786</v>
      </c>
    </row>
    <row r="73" spans="1:17" x14ac:dyDescent="0.25">
      <c r="A73" s="10" t="s">
        <v>178</v>
      </c>
      <c r="B73" s="10" t="s">
        <v>28</v>
      </c>
      <c r="C73" s="10" t="s">
        <v>179</v>
      </c>
      <c r="D73" s="10">
        <v>0.56000000000000005</v>
      </c>
      <c r="E73" s="10">
        <v>0.48</v>
      </c>
      <c r="F73" s="10" t="s">
        <v>185</v>
      </c>
      <c r="G73" s="11">
        <v>4371.4948810067444</v>
      </c>
      <c r="H73" s="11">
        <v>38257.228428202448</v>
      </c>
      <c r="I73" s="11">
        <v>5471.6422562233038</v>
      </c>
      <c r="J73" s="11">
        <v>38257.228428202448</v>
      </c>
      <c r="K73" s="11">
        <v>5471.6422562233038</v>
      </c>
      <c r="L73" s="14">
        <v>7.7999697160412121E-2</v>
      </c>
      <c r="M73" s="14">
        <v>7.6658055029841965E-2</v>
      </c>
      <c r="N73" s="16">
        <f t="shared" si="38"/>
        <v>26914.240231162497</v>
      </c>
      <c r="O73" s="16">
        <f t="shared" si="39"/>
        <v>3130.6211021191575</v>
      </c>
      <c r="P73" s="16">
        <f t="shared" si="40"/>
        <v>11342.988197039951</v>
      </c>
      <c r="Q73" s="16">
        <f t="shared" si="41"/>
        <v>2341.0211541041463</v>
      </c>
    </row>
    <row r="74" spans="1:17" x14ac:dyDescent="0.25">
      <c r="A74" s="10" t="s">
        <v>178</v>
      </c>
      <c r="B74" s="10" t="s">
        <v>28</v>
      </c>
      <c r="C74" s="10" t="s">
        <v>179</v>
      </c>
      <c r="D74" s="10">
        <v>0.56000000000000005</v>
      </c>
      <c r="E74" s="10">
        <v>0.48</v>
      </c>
      <c r="F74" s="10" t="s">
        <v>284</v>
      </c>
      <c r="G74" s="11">
        <v>373.85348257802252</v>
      </c>
      <c r="H74" s="11">
        <v>3588.6322057765346</v>
      </c>
      <c r="I74" s="11">
        <v>531.12858652992782</v>
      </c>
      <c r="J74" s="11">
        <v>3588.6322057765346</v>
      </c>
      <c r="K74" s="11">
        <v>531.12858652992782</v>
      </c>
      <c r="L74" s="14">
        <v>7.3165839965637939E-3</v>
      </c>
      <c r="M74" s="14">
        <v>7.4411451822941977E-3</v>
      </c>
      <c r="N74" s="16">
        <f t="shared" si="38"/>
        <v>2524.6290245206446</v>
      </c>
      <c r="O74" s="16">
        <f t="shared" si="39"/>
        <v>303.88725780420503</v>
      </c>
      <c r="P74" s="16">
        <f t="shared" si="40"/>
        <v>1064.00318125589</v>
      </c>
      <c r="Q74" s="16">
        <f t="shared" si="41"/>
        <v>227.24132872572278</v>
      </c>
    </row>
    <row r="75" spans="1:17" x14ac:dyDescent="0.25">
      <c r="A75" s="10" t="s">
        <v>178</v>
      </c>
      <c r="B75" s="10" t="s">
        <v>28</v>
      </c>
      <c r="C75" s="10" t="s">
        <v>179</v>
      </c>
      <c r="D75" s="10">
        <v>0.56000000000000005</v>
      </c>
      <c r="E75" s="10">
        <v>0.48</v>
      </c>
      <c r="F75" s="10" t="s">
        <v>187</v>
      </c>
      <c r="G75" s="11">
        <v>2568.1670401540332</v>
      </c>
      <c r="H75" s="11">
        <v>23093.025875388437</v>
      </c>
      <c r="I75" s="11">
        <v>3337.6374438249268</v>
      </c>
      <c r="J75" s="11">
        <v>23093.025875388437</v>
      </c>
      <c r="K75" s="11">
        <v>3337.6374438249268</v>
      </c>
      <c r="L75" s="14">
        <v>4.708258017640439E-2</v>
      </c>
      <c r="M75" s="14">
        <v>4.6760512266200781E-2</v>
      </c>
      <c r="N75" s="16">
        <f t="shared" si="38"/>
        <v>16246.11273765132</v>
      </c>
      <c r="O75" s="16">
        <f t="shared" si="39"/>
        <v>1909.642064222506</v>
      </c>
      <c r="P75" s="16">
        <f t="shared" si="40"/>
        <v>6846.9131377371177</v>
      </c>
      <c r="Q75" s="16">
        <f t="shared" si="41"/>
        <v>1427.9953796024208</v>
      </c>
    </row>
    <row r="76" spans="1:17" x14ac:dyDescent="0.25">
      <c r="A76" s="10" t="s">
        <v>178</v>
      </c>
      <c r="B76" s="10" t="s">
        <v>28</v>
      </c>
      <c r="C76" s="10" t="s">
        <v>179</v>
      </c>
      <c r="D76" s="10">
        <v>0.56000000000000005</v>
      </c>
      <c r="E76" s="10">
        <v>0.48</v>
      </c>
      <c r="F76" s="10" t="s">
        <v>213</v>
      </c>
      <c r="G76" s="11">
        <v>320.80067750805995</v>
      </c>
      <c r="H76" s="11">
        <v>3193.9725215603994</v>
      </c>
      <c r="I76" s="11">
        <v>474.82979154267179</v>
      </c>
      <c r="J76" s="11">
        <v>3193.9725215603994</v>
      </c>
      <c r="K76" s="11">
        <v>474.82979154267179</v>
      </c>
      <c r="L76" s="14">
        <v>6.5119429623066022E-3</v>
      </c>
      <c r="M76" s="14">
        <v>6.6523954939646593E-3</v>
      </c>
      <c r="N76" s="16">
        <f t="shared" si="38"/>
        <v>2246.9830478790773</v>
      </c>
      <c r="O76" s="16">
        <f t="shared" si="39"/>
        <v>271.67568633121232</v>
      </c>
      <c r="P76" s="16">
        <f t="shared" si="40"/>
        <v>946.98947368132212</v>
      </c>
      <c r="Q76" s="16">
        <f t="shared" si="41"/>
        <v>203.15410521145947</v>
      </c>
    </row>
    <row r="77" spans="1:17" x14ac:dyDescent="0.25">
      <c r="A77" s="10" t="s">
        <v>178</v>
      </c>
      <c r="B77" s="10" t="s">
        <v>28</v>
      </c>
      <c r="C77" s="10" t="s">
        <v>179</v>
      </c>
      <c r="D77" s="10">
        <v>0.56000000000000005</v>
      </c>
      <c r="E77" s="10">
        <v>0.48</v>
      </c>
      <c r="F77" s="10" t="s">
        <v>41</v>
      </c>
      <c r="G77" s="11">
        <v>186.64489530799153</v>
      </c>
      <c r="H77" s="11">
        <v>953.90257531094824</v>
      </c>
      <c r="I77" s="11">
        <v>117.67596772817816</v>
      </c>
      <c r="J77" s="11">
        <v>953.90257531094824</v>
      </c>
      <c r="K77" s="11">
        <v>117.67596772817816</v>
      </c>
      <c r="L77" s="14">
        <v>1.9448380097482959E-3</v>
      </c>
      <c r="M77" s="14">
        <v>1.6486477710666398E-3</v>
      </c>
      <c r="N77" s="16">
        <f t="shared" si="38"/>
        <v>671.07744402407911</v>
      </c>
      <c r="O77" s="16">
        <f t="shared" si="39"/>
        <v>67.328756254691228</v>
      </c>
      <c r="P77" s="16">
        <f t="shared" si="40"/>
        <v>282.82513128686912</v>
      </c>
      <c r="Q77" s="16">
        <f t="shared" si="41"/>
        <v>50.347211473486936</v>
      </c>
    </row>
    <row r="78" spans="1:17" s="21" customFormat="1" x14ac:dyDescent="0.25">
      <c r="A78" s="10" t="s">
        <v>178</v>
      </c>
      <c r="B78" s="10" t="s">
        <v>28</v>
      </c>
      <c r="C78" s="10" t="s">
        <v>494</v>
      </c>
      <c r="D78" s="10"/>
      <c r="E78" s="10"/>
      <c r="F78" s="10"/>
      <c r="G78" s="11">
        <v>106925.70879655247</v>
      </c>
      <c r="H78" s="11">
        <v>616170.89578042517</v>
      </c>
      <c r="I78" s="11">
        <v>85080.78235930459</v>
      </c>
      <c r="J78" s="11">
        <v>490479.19185536948</v>
      </c>
      <c r="K78" s="11">
        <v>71377.264321319773</v>
      </c>
      <c r="L78" s="14">
        <v>1</v>
      </c>
      <c r="M78" s="14">
        <v>1</v>
      </c>
      <c r="N78" s="22">
        <f>SUM(N64:N77)</f>
        <v>345055.70163703855</v>
      </c>
      <c r="O78" s="22">
        <f t="shared" ref="O78:Q78" si="42">SUM(O64:O77)</f>
        <v>40838.775532466214</v>
      </c>
      <c r="P78" s="22">
        <f t="shared" si="42"/>
        <v>271115.19414338679</v>
      </c>
      <c r="Q78" s="22">
        <f t="shared" si="42"/>
        <v>44242.006826838377</v>
      </c>
    </row>
    <row r="79" spans="1:17" x14ac:dyDescent="0.25">
      <c r="A79" s="10" t="s">
        <v>178</v>
      </c>
      <c r="B79" s="10" t="s">
        <v>333</v>
      </c>
      <c r="C79" s="10" t="s">
        <v>179</v>
      </c>
      <c r="D79" s="10">
        <v>0.56000000000000005</v>
      </c>
      <c r="E79" s="10">
        <v>0.48</v>
      </c>
      <c r="F79" s="10" t="s">
        <v>64</v>
      </c>
      <c r="G79" s="11">
        <v>68388.474487442145</v>
      </c>
      <c r="H79" s="11">
        <v>272913.87950241915</v>
      </c>
      <c r="I79" s="11">
        <v>28068.235427459003</v>
      </c>
      <c r="J79" s="11"/>
      <c r="K79" s="11"/>
      <c r="L79" s="14">
        <v>0</v>
      </c>
      <c r="M79" s="14">
        <v>0</v>
      </c>
      <c r="N79" s="16">
        <f>H$93*D79*L79</f>
        <v>0</v>
      </c>
      <c r="O79" s="16">
        <f>I$93*E79*M79</f>
        <v>0</v>
      </c>
      <c r="P79" s="16">
        <f>H79-N79</f>
        <v>272913.87950241915</v>
      </c>
      <c r="Q79" s="16">
        <f>I79-O79</f>
        <v>28068.235427459003</v>
      </c>
    </row>
    <row r="80" spans="1:17" x14ac:dyDescent="0.25">
      <c r="A80" s="10" t="s">
        <v>178</v>
      </c>
      <c r="B80" s="10" t="s">
        <v>333</v>
      </c>
      <c r="C80" s="10" t="s">
        <v>179</v>
      </c>
      <c r="D80" s="10">
        <v>0.56000000000000005</v>
      </c>
      <c r="E80" s="10">
        <v>0.48</v>
      </c>
      <c r="F80" s="10" t="s">
        <v>31</v>
      </c>
      <c r="G80" s="11">
        <v>33383.156501850091</v>
      </c>
      <c r="H80" s="11">
        <v>239638.38048639501</v>
      </c>
      <c r="I80" s="11">
        <v>32975.220208629027</v>
      </c>
      <c r="J80" s="11">
        <v>239638.38048639501</v>
      </c>
      <c r="K80" s="11">
        <v>32975.220208629027</v>
      </c>
      <c r="L80" s="14">
        <v>0.48937626677195284</v>
      </c>
      <c r="M80" s="14">
        <v>0.47931482157482991</v>
      </c>
      <c r="N80" s="16">
        <f t="shared" ref="N80:N92" si="43">H$93*D80*L80</f>
        <v>208989.73535302203</v>
      </c>
      <c r="O80" s="16">
        <f t="shared" ref="O80:O92" si="44">I$93*E80*M80</f>
        <v>22285.795902941682</v>
      </c>
      <c r="P80" s="16">
        <f t="shared" ref="P80:P92" si="45">H80-N80</f>
        <v>30648.645133372978</v>
      </c>
      <c r="Q80" s="16">
        <f t="shared" ref="Q80:Q92" si="46">I80-O80</f>
        <v>10689.424305687346</v>
      </c>
    </row>
    <row r="81" spans="1:17" x14ac:dyDescent="0.25">
      <c r="A81" s="10" t="s">
        <v>178</v>
      </c>
      <c r="B81" s="10" t="s">
        <v>333</v>
      </c>
      <c r="C81" s="10" t="s">
        <v>179</v>
      </c>
      <c r="D81" s="10">
        <v>0.56000000000000005</v>
      </c>
      <c r="E81" s="10">
        <v>0.48</v>
      </c>
      <c r="F81" s="10" t="s">
        <v>33</v>
      </c>
      <c r="G81" s="11">
        <v>6491.2571785118607</v>
      </c>
      <c r="H81" s="11">
        <v>52119.758712986084</v>
      </c>
      <c r="I81" s="11">
        <v>7769.4838908349338</v>
      </c>
      <c r="J81" s="11">
        <v>52119.758712986084</v>
      </c>
      <c r="K81" s="11">
        <v>7769.4838908349338</v>
      </c>
      <c r="L81" s="14">
        <v>0.10643609296743746</v>
      </c>
      <c r="M81" s="14">
        <v>0.11293415969029828</v>
      </c>
      <c r="N81" s="16">
        <f t="shared" si="43"/>
        <v>45453.881627733354</v>
      </c>
      <c r="O81" s="16">
        <f t="shared" si="44"/>
        <v>5250.8863069557465</v>
      </c>
      <c r="P81" s="16">
        <f t="shared" si="45"/>
        <v>6665.8770852527305</v>
      </c>
      <c r="Q81" s="16">
        <f t="shared" si="46"/>
        <v>2518.5975838791874</v>
      </c>
    </row>
    <row r="82" spans="1:17" x14ac:dyDescent="0.25">
      <c r="A82" s="10" t="s">
        <v>178</v>
      </c>
      <c r="B82" s="10" t="s">
        <v>333</v>
      </c>
      <c r="C82" s="10" t="s">
        <v>179</v>
      </c>
      <c r="D82" s="10">
        <v>0.56000000000000005</v>
      </c>
      <c r="E82" s="10">
        <v>0.48</v>
      </c>
      <c r="F82" s="10" t="s">
        <v>337</v>
      </c>
      <c r="G82" s="11">
        <v>1170.0832518406396</v>
      </c>
      <c r="H82" s="11">
        <v>10603.426948845059</v>
      </c>
      <c r="I82" s="11">
        <v>1543.5497717893811</v>
      </c>
      <c r="J82" s="11">
        <v>10603.426948845059</v>
      </c>
      <c r="K82" s="11">
        <v>1543.5497717893811</v>
      </c>
      <c r="L82" s="14">
        <v>2.165373294829754E-2</v>
      </c>
      <c r="M82" s="14">
        <v>2.243643192604039E-2</v>
      </c>
      <c r="N82" s="16">
        <f t="shared" si="43"/>
        <v>9247.297479545603</v>
      </c>
      <c r="O82" s="16">
        <f t="shared" si="44"/>
        <v>1043.1843961159866</v>
      </c>
      <c r="P82" s="16">
        <f t="shared" si="45"/>
        <v>1356.1294692994561</v>
      </c>
      <c r="Q82" s="16">
        <f t="shared" si="46"/>
        <v>500.36537567339451</v>
      </c>
    </row>
    <row r="83" spans="1:17" x14ac:dyDescent="0.25">
      <c r="A83" s="10" t="s">
        <v>178</v>
      </c>
      <c r="B83" s="10" t="s">
        <v>333</v>
      </c>
      <c r="C83" s="10" t="s">
        <v>179</v>
      </c>
      <c r="D83" s="10">
        <v>0.56000000000000005</v>
      </c>
      <c r="E83" s="10">
        <v>0.48</v>
      </c>
      <c r="F83" s="10" t="s">
        <v>194</v>
      </c>
      <c r="G83" s="11">
        <v>633.61220997793237</v>
      </c>
      <c r="H83" s="11">
        <v>3086.5241609209888</v>
      </c>
      <c r="I83" s="11">
        <v>413.09564802813327</v>
      </c>
      <c r="J83" s="11">
        <v>3086.5241609209888</v>
      </c>
      <c r="K83" s="11">
        <v>413.09564802813327</v>
      </c>
      <c r="L83" s="14">
        <v>6.3031291903539706E-3</v>
      </c>
      <c r="M83" s="14">
        <v>6.0045957411416955E-3</v>
      </c>
      <c r="N83" s="16">
        <f t="shared" si="43"/>
        <v>2691.7719367086415</v>
      </c>
      <c r="O83" s="16">
        <f t="shared" si="44"/>
        <v>279.18434636986353</v>
      </c>
      <c r="P83" s="16">
        <f t="shared" si="45"/>
        <v>394.7522242123473</v>
      </c>
      <c r="Q83" s="16">
        <f t="shared" si="46"/>
        <v>133.91130165826974</v>
      </c>
    </row>
    <row r="84" spans="1:17" x14ac:dyDescent="0.25">
      <c r="A84" s="10" t="s">
        <v>178</v>
      </c>
      <c r="B84" s="10" t="s">
        <v>333</v>
      </c>
      <c r="C84" s="10" t="s">
        <v>179</v>
      </c>
      <c r="D84" s="10">
        <v>0.56000000000000005</v>
      </c>
      <c r="E84" s="10">
        <v>0.48</v>
      </c>
      <c r="F84" s="10" t="s">
        <v>339</v>
      </c>
      <c r="G84" s="11">
        <v>6874.5239342803252</v>
      </c>
      <c r="H84" s="11">
        <v>61819.585581737563</v>
      </c>
      <c r="I84" s="11">
        <v>8900.7921057348613</v>
      </c>
      <c r="J84" s="11">
        <v>61819.585581737563</v>
      </c>
      <c r="K84" s="11">
        <v>8900.7921057348613</v>
      </c>
      <c r="L84" s="14">
        <v>0.126244543732833</v>
      </c>
      <c r="M84" s="14">
        <v>0.12937841060780997</v>
      </c>
      <c r="N84" s="16">
        <f t="shared" si="43"/>
        <v>53913.14531561156</v>
      </c>
      <c r="O84" s="16">
        <f t="shared" si="44"/>
        <v>6015.4635810745549</v>
      </c>
      <c r="P84" s="16">
        <f t="shared" si="45"/>
        <v>7906.4402661260028</v>
      </c>
      <c r="Q84" s="16">
        <f t="shared" si="46"/>
        <v>2885.3285246603064</v>
      </c>
    </row>
    <row r="85" spans="1:17" x14ac:dyDescent="0.25">
      <c r="A85" s="10" t="s">
        <v>178</v>
      </c>
      <c r="B85" s="10" t="s">
        <v>333</v>
      </c>
      <c r="C85" s="10" t="s">
        <v>179</v>
      </c>
      <c r="D85" s="10">
        <v>0.56000000000000005</v>
      </c>
      <c r="E85" s="10">
        <v>0.48</v>
      </c>
      <c r="F85" s="10" t="s">
        <v>302</v>
      </c>
      <c r="G85" s="11">
        <v>928.44800420119873</v>
      </c>
      <c r="H85" s="11">
        <v>6191.1344182074117</v>
      </c>
      <c r="I85" s="11">
        <v>741.33486472227503</v>
      </c>
      <c r="J85" s="11">
        <v>6191.1344182074117</v>
      </c>
      <c r="K85" s="11">
        <v>741.33486472227503</v>
      </c>
      <c r="L85" s="14">
        <v>1.2643192807913756E-2</v>
      </c>
      <c r="M85" s="14">
        <v>1.0775751796755967E-2</v>
      </c>
      <c r="N85" s="16">
        <f t="shared" si="43"/>
        <v>5399.3168413588519</v>
      </c>
      <c r="O85" s="16">
        <f t="shared" si="44"/>
        <v>501.01977746951292</v>
      </c>
      <c r="P85" s="16">
        <f t="shared" si="45"/>
        <v>791.81757684855984</v>
      </c>
      <c r="Q85" s="16">
        <f t="shared" si="46"/>
        <v>240.31508725276211</v>
      </c>
    </row>
    <row r="86" spans="1:17" x14ac:dyDescent="0.25">
      <c r="A86" s="10" t="s">
        <v>178</v>
      </c>
      <c r="B86" s="10" t="s">
        <v>333</v>
      </c>
      <c r="C86" s="10" t="s">
        <v>179</v>
      </c>
      <c r="D86" s="10">
        <v>0.56000000000000005</v>
      </c>
      <c r="E86" s="10">
        <v>0.48</v>
      </c>
      <c r="F86" s="10" t="s">
        <v>60</v>
      </c>
      <c r="G86" s="11">
        <v>481.12622432518981</v>
      </c>
      <c r="H86" s="11">
        <v>3314.1428661372274</v>
      </c>
      <c r="I86" s="11">
        <v>417.75455072641842</v>
      </c>
      <c r="J86" s="11">
        <v>3314.1428661372274</v>
      </c>
      <c r="K86" s="11">
        <v>417.75455072641842</v>
      </c>
      <c r="L86" s="14">
        <v>6.7679595400671399E-3</v>
      </c>
      <c r="M86" s="14">
        <v>6.0723157169730833E-3</v>
      </c>
      <c r="N86" s="16">
        <f t="shared" si="43"/>
        <v>2890.2792578981198</v>
      </c>
      <c r="O86" s="16">
        <f t="shared" si="44"/>
        <v>282.33299417293352</v>
      </c>
      <c r="P86" s="16">
        <f t="shared" si="45"/>
        <v>423.86360823910763</v>
      </c>
      <c r="Q86" s="16">
        <f t="shared" si="46"/>
        <v>135.42155655348489</v>
      </c>
    </row>
    <row r="87" spans="1:17" x14ac:dyDescent="0.25">
      <c r="A87" s="10" t="s">
        <v>178</v>
      </c>
      <c r="B87" s="10" t="s">
        <v>333</v>
      </c>
      <c r="C87" s="10" t="s">
        <v>179</v>
      </c>
      <c r="D87" s="10">
        <v>0.56000000000000005</v>
      </c>
      <c r="E87" s="10">
        <v>0.48</v>
      </c>
      <c r="F87" s="10" t="s">
        <v>348</v>
      </c>
      <c r="G87" s="11">
        <v>927.60624373769724</v>
      </c>
      <c r="H87" s="11">
        <v>6121.6835853590792</v>
      </c>
      <c r="I87" s="11">
        <v>806.24476707728002</v>
      </c>
      <c r="J87" s="11">
        <v>6121.6835853590792</v>
      </c>
      <c r="K87" s="11">
        <v>806.24476707728002</v>
      </c>
      <c r="L87" s="14">
        <v>1.2501364152443229E-2</v>
      </c>
      <c r="M87" s="14">
        <v>1.1719256588198947E-2</v>
      </c>
      <c r="N87" s="16">
        <f t="shared" si="43"/>
        <v>5338.7484501539038</v>
      </c>
      <c r="O87" s="16">
        <f t="shared" si="44"/>
        <v>544.8881376142308</v>
      </c>
      <c r="P87" s="16">
        <f t="shared" si="45"/>
        <v>782.93513520517536</v>
      </c>
      <c r="Q87" s="16">
        <f t="shared" si="46"/>
        <v>261.35662946304922</v>
      </c>
    </row>
    <row r="88" spans="1:17" x14ac:dyDescent="0.25">
      <c r="A88" s="10" t="s">
        <v>178</v>
      </c>
      <c r="B88" s="10" t="s">
        <v>333</v>
      </c>
      <c r="C88" s="10" t="s">
        <v>179</v>
      </c>
      <c r="D88" s="10">
        <v>0.56000000000000005</v>
      </c>
      <c r="E88" s="10">
        <v>0.48</v>
      </c>
      <c r="F88" s="10" t="s">
        <v>289</v>
      </c>
      <c r="G88" s="11">
        <v>9765.4898517900947</v>
      </c>
      <c r="H88" s="11">
        <v>87941.646310123455</v>
      </c>
      <c r="I88" s="11">
        <v>12696.103645255682</v>
      </c>
      <c r="J88" s="11">
        <v>87941.646310123455</v>
      </c>
      <c r="K88" s="11">
        <v>12696.103645255682</v>
      </c>
      <c r="L88" s="14">
        <v>0.17958957358030975</v>
      </c>
      <c r="M88" s="14">
        <v>0.18454556527355126</v>
      </c>
      <c r="N88" s="16">
        <f t="shared" si="43"/>
        <v>76694.314790302102</v>
      </c>
      <c r="O88" s="16">
        <f t="shared" si="44"/>
        <v>8580.4665688546611</v>
      </c>
      <c r="P88" s="16">
        <f t="shared" si="45"/>
        <v>11247.331519821353</v>
      </c>
      <c r="Q88" s="16">
        <f t="shared" si="46"/>
        <v>4115.6370764010207</v>
      </c>
    </row>
    <row r="89" spans="1:17" x14ac:dyDescent="0.25">
      <c r="A89" s="10" t="s">
        <v>178</v>
      </c>
      <c r="B89" s="10" t="s">
        <v>333</v>
      </c>
      <c r="C89" s="10" t="s">
        <v>179</v>
      </c>
      <c r="D89" s="10">
        <v>0.56000000000000005</v>
      </c>
      <c r="E89" s="10">
        <v>0.48</v>
      </c>
      <c r="F89" s="10" t="s">
        <v>353</v>
      </c>
      <c r="G89" s="11">
        <v>620.98011953258526</v>
      </c>
      <c r="H89" s="11">
        <v>4434.7493006930226</v>
      </c>
      <c r="I89" s="11">
        <v>560.70860456060416</v>
      </c>
      <c r="J89" s="11">
        <v>4434.7493006930226</v>
      </c>
      <c r="K89" s="11">
        <v>560.70860456060416</v>
      </c>
      <c r="L89" s="14">
        <v>9.0564001160318812E-3</v>
      </c>
      <c r="M89" s="14">
        <v>8.1502395753557146E-3</v>
      </c>
      <c r="N89" s="16">
        <f t="shared" si="43"/>
        <v>3867.5652907838457</v>
      </c>
      <c r="O89" s="16">
        <f t="shared" si="44"/>
        <v>378.94629492090309</v>
      </c>
      <c r="P89" s="16">
        <f t="shared" si="45"/>
        <v>567.18400990917689</v>
      </c>
      <c r="Q89" s="16">
        <f t="shared" si="46"/>
        <v>181.76230963970107</v>
      </c>
    </row>
    <row r="90" spans="1:17" x14ac:dyDescent="0.25">
      <c r="A90" s="10" t="s">
        <v>178</v>
      </c>
      <c r="B90" s="10" t="s">
        <v>333</v>
      </c>
      <c r="C90" s="10" t="s">
        <v>179</v>
      </c>
      <c r="D90" s="10">
        <v>0.56000000000000005</v>
      </c>
      <c r="E90" s="10">
        <v>0.48</v>
      </c>
      <c r="F90" s="10" t="s">
        <v>185</v>
      </c>
      <c r="G90" s="11">
        <v>1137.8061243850814</v>
      </c>
      <c r="H90" s="11">
        <v>9462.1363192191766</v>
      </c>
      <c r="I90" s="11">
        <v>1346.420078659912</v>
      </c>
      <c r="J90" s="11">
        <v>9462.1363192191766</v>
      </c>
      <c r="K90" s="11">
        <v>1346.420078659912</v>
      </c>
      <c r="L90" s="14">
        <v>1.9323052251430474E-2</v>
      </c>
      <c r="M90" s="14">
        <v>1.9571032298937162E-2</v>
      </c>
      <c r="N90" s="16">
        <f t="shared" si="43"/>
        <v>8251.9726648716078</v>
      </c>
      <c r="O90" s="16">
        <f t="shared" si="44"/>
        <v>909.95732197674397</v>
      </c>
      <c r="P90" s="16">
        <f t="shared" si="45"/>
        <v>1210.1636543475688</v>
      </c>
      <c r="Q90" s="16">
        <f t="shared" si="46"/>
        <v>436.46275668316798</v>
      </c>
    </row>
    <row r="91" spans="1:17" x14ac:dyDescent="0.25">
      <c r="A91" s="10" t="s">
        <v>178</v>
      </c>
      <c r="B91" s="10" t="s">
        <v>333</v>
      </c>
      <c r="C91" s="10" t="s">
        <v>179</v>
      </c>
      <c r="D91" s="10">
        <v>0.56000000000000005</v>
      </c>
      <c r="E91" s="10">
        <v>0.48</v>
      </c>
      <c r="F91" s="10" t="s">
        <v>368</v>
      </c>
      <c r="G91" s="11">
        <v>352.86276770317681</v>
      </c>
      <c r="H91" s="11">
        <v>2546.9124489422093</v>
      </c>
      <c r="I91" s="11">
        <v>367.12973224256194</v>
      </c>
      <c r="J91" s="11">
        <v>2546.9124489422093</v>
      </c>
      <c r="K91" s="11">
        <v>367.12973224256194</v>
      </c>
      <c r="L91" s="14">
        <v>5.2011639518199466E-3</v>
      </c>
      <c r="M91" s="14">
        <v>5.3364532819286598E-3</v>
      </c>
      <c r="N91" s="16">
        <f t="shared" si="43"/>
        <v>2221.1740773384527</v>
      </c>
      <c r="O91" s="16">
        <f t="shared" si="44"/>
        <v>248.11898846753832</v>
      </c>
      <c r="P91" s="16">
        <f t="shared" si="45"/>
        <v>325.7383716037566</v>
      </c>
      <c r="Q91" s="16">
        <f t="shared" si="46"/>
        <v>119.01074377502363</v>
      </c>
    </row>
    <row r="92" spans="1:17" x14ac:dyDescent="0.25">
      <c r="A92" s="10" t="s">
        <v>178</v>
      </c>
      <c r="B92" s="10" t="s">
        <v>333</v>
      </c>
      <c r="C92" s="10" t="s">
        <v>179</v>
      </c>
      <c r="D92" s="10">
        <v>0.56000000000000005</v>
      </c>
      <c r="E92" s="10">
        <v>0.48</v>
      </c>
      <c r="F92" s="10" t="s">
        <v>342</v>
      </c>
      <c r="G92" s="11">
        <v>420.24826127104484</v>
      </c>
      <c r="H92" s="11">
        <v>2401.1656996172374</v>
      </c>
      <c r="I92" s="11">
        <v>258.74159132271916</v>
      </c>
      <c r="J92" s="11">
        <v>2401.1656996172374</v>
      </c>
      <c r="K92" s="11">
        <v>258.74159132271916</v>
      </c>
      <c r="L92" s="14">
        <v>4.9035279891079904E-3</v>
      </c>
      <c r="M92" s="14">
        <v>3.7609659281784935E-3</v>
      </c>
      <c r="N92" s="16">
        <f t="shared" si="43"/>
        <v>2094.0676659691003</v>
      </c>
      <c r="O92" s="16">
        <f t="shared" si="44"/>
        <v>174.8665288461527</v>
      </c>
      <c r="P92" s="16">
        <f t="shared" si="45"/>
        <v>307.09803364813706</v>
      </c>
      <c r="Q92" s="16">
        <f t="shared" si="46"/>
        <v>83.875062476566455</v>
      </c>
    </row>
    <row r="93" spans="1:17" s="21" customFormat="1" x14ac:dyDescent="0.25">
      <c r="A93" s="10" t="s">
        <v>178</v>
      </c>
      <c r="B93" s="10" t="s">
        <v>333</v>
      </c>
      <c r="C93" s="10" t="s">
        <v>494</v>
      </c>
      <c r="D93" s="10"/>
      <c r="E93" s="10"/>
      <c r="F93" s="10"/>
      <c r="G93" s="11">
        <v>131575.67516084906</v>
      </c>
      <c r="H93" s="11">
        <v>762595.12634160277</v>
      </c>
      <c r="I93" s="11">
        <v>96864.814887042783</v>
      </c>
      <c r="J93" s="11">
        <v>489681.2468391835</v>
      </c>
      <c r="K93" s="11">
        <v>68796.57945958378</v>
      </c>
      <c r="L93" s="14">
        <v>1</v>
      </c>
      <c r="M93" s="14">
        <v>1</v>
      </c>
      <c r="N93" s="22">
        <f>SUM(N79:N92)</f>
        <v>427053.27075129718</v>
      </c>
      <c r="O93" s="22">
        <f t="shared" ref="O93:Q93" si="47">SUM(O79:O92)</f>
        <v>46495.111145780509</v>
      </c>
      <c r="P93" s="22">
        <f t="shared" si="47"/>
        <v>335541.85559030552</v>
      </c>
      <c r="Q93" s="22">
        <f t="shared" si="47"/>
        <v>50369.703741262281</v>
      </c>
    </row>
    <row r="94" spans="1:17" x14ac:dyDescent="0.25">
      <c r="A94" s="10" t="s">
        <v>178</v>
      </c>
      <c r="B94" s="10" t="s">
        <v>110</v>
      </c>
      <c r="C94" s="10" t="s">
        <v>179</v>
      </c>
      <c r="D94" s="10">
        <v>0.56000000000000005</v>
      </c>
      <c r="E94" s="10">
        <v>0.48</v>
      </c>
      <c r="F94" s="10" t="s">
        <v>64</v>
      </c>
      <c r="G94" s="11">
        <v>23210.586863573968</v>
      </c>
      <c r="H94" s="11">
        <v>99706.001903662866</v>
      </c>
      <c r="I94" s="11">
        <v>12113.471669265622</v>
      </c>
      <c r="J94" s="11"/>
      <c r="K94" s="11"/>
      <c r="L94" s="14">
        <v>0</v>
      </c>
      <c r="M94" s="14">
        <v>0</v>
      </c>
      <c r="N94" s="16">
        <f>H$102*D94*L94</f>
        <v>0</v>
      </c>
      <c r="O94" s="16">
        <f>I$102*E94*M94</f>
        <v>0</v>
      </c>
      <c r="P94" s="16">
        <f>H94-N94</f>
        <v>99706.001903662866</v>
      </c>
      <c r="Q94" s="16">
        <f>I94-O94</f>
        <v>12113.471669265622</v>
      </c>
    </row>
    <row r="95" spans="1:17" x14ac:dyDescent="0.25">
      <c r="A95" s="10" t="s">
        <v>178</v>
      </c>
      <c r="B95" s="10" t="s">
        <v>110</v>
      </c>
      <c r="C95" s="10" t="s">
        <v>179</v>
      </c>
      <c r="D95" s="10">
        <v>0.56000000000000005</v>
      </c>
      <c r="E95" s="10">
        <v>0.48</v>
      </c>
      <c r="F95" s="10" t="s">
        <v>31</v>
      </c>
      <c r="G95" s="11">
        <v>15332.835230929997</v>
      </c>
      <c r="H95" s="11">
        <v>118698.4583474164</v>
      </c>
      <c r="I95" s="11">
        <v>16081.042645482554</v>
      </c>
      <c r="J95" s="11">
        <v>118698.4583474164</v>
      </c>
      <c r="K95" s="11">
        <v>16081.042645482554</v>
      </c>
      <c r="L95" s="14">
        <v>0.25400771115208659</v>
      </c>
      <c r="M95" s="14">
        <v>0.24100874555473584</v>
      </c>
      <c r="N95" s="16">
        <f t="shared" ref="N95:N101" si="48">H$102*D95*L95</f>
        <v>80653.748940291174</v>
      </c>
      <c r="O95" s="16">
        <f t="shared" ref="O95:O101" si="49">I$102*E95*M95</f>
        <v>9120.2377232664403</v>
      </c>
      <c r="P95" s="16">
        <f t="shared" ref="P95:P101" si="50">H95-N95</f>
        <v>38044.709407125221</v>
      </c>
      <c r="Q95" s="16">
        <f t="shared" ref="Q95:Q101" si="51">I95-O95</f>
        <v>6960.8049222161135</v>
      </c>
    </row>
    <row r="96" spans="1:17" x14ac:dyDescent="0.25">
      <c r="A96" s="10" t="s">
        <v>178</v>
      </c>
      <c r="B96" s="10" t="s">
        <v>110</v>
      </c>
      <c r="C96" s="10" t="s">
        <v>179</v>
      </c>
      <c r="D96" s="10">
        <v>0.56000000000000005</v>
      </c>
      <c r="E96" s="10">
        <v>0.48</v>
      </c>
      <c r="F96" s="10" t="s">
        <v>295</v>
      </c>
      <c r="G96" s="11">
        <v>5256.7417667076006</v>
      </c>
      <c r="H96" s="11">
        <v>48755.010927425108</v>
      </c>
      <c r="I96" s="11">
        <v>7049.2411328225144</v>
      </c>
      <c r="J96" s="11">
        <v>48755.010927425108</v>
      </c>
      <c r="K96" s="11">
        <v>7049.2411328225144</v>
      </c>
      <c r="L96" s="14">
        <v>0.10433285238316474</v>
      </c>
      <c r="M96" s="14">
        <v>0.10564792345797665</v>
      </c>
      <c r="N96" s="16">
        <f t="shared" si="48"/>
        <v>33128.268603223085</v>
      </c>
      <c r="O96" s="16">
        <f t="shared" si="49"/>
        <v>3997.9220450627772</v>
      </c>
      <c r="P96" s="16">
        <f t="shared" si="50"/>
        <v>15626.742324202023</v>
      </c>
      <c r="Q96" s="16">
        <f t="shared" si="51"/>
        <v>3051.3190877597372</v>
      </c>
    </row>
    <row r="97" spans="1:17" x14ac:dyDescent="0.25">
      <c r="A97" s="10" t="s">
        <v>178</v>
      </c>
      <c r="B97" s="10" t="s">
        <v>110</v>
      </c>
      <c r="C97" s="10" t="s">
        <v>179</v>
      </c>
      <c r="D97" s="10">
        <v>0.56000000000000005</v>
      </c>
      <c r="E97" s="10">
        <v>0.48</v>
      </c>
      <c r="F97" s="10" t="s">
        <v>302</v>
      </c>
      <c r="G97" s="11">
        <v>1084.4916680062322</v>
      </c>
      <c r="H97" s="11">
        <v>9487.0481500280439</v>
      </c>
      <c r="I97" s="11">
        <v>1276.3565569252285</v>
      </c>
      <c r="J97" s="11">
        <v>9487.0481500280439</v>
      </c>
      <c r="K97" s="11">
        <v>1276.3565569252285</v>
      </c>
      <c r="L97" s="14">
        <v>2.0301724384027879E-2</v>
      </c>
      <c r="M97" s="14">
        <v>1.9128927112914845E-2</v>
      </c>
      <c r="N97" s="16">
        <f t="shared" si="48"/>
        <v>6446.3010752613573</v>
      </c>
      <c r="O97" s="16">
        <f t="shared" si="49"/>
        <v>723.87565131406495</v>
      </c>
      <c r="P97" s="16">
        <f t="shared" si="50"/>
        <v>3040.7470747666866</v>
      </c>
      <c r="Q97" s="16">
        <f t="shared" si="51"/>
        <v>552.48090561116351</v>
      </c>
    </row>
    <row r="98" spans="1:17" x14ac:dyDescent="0.25">
      <c r="A98" s="10" t="s">
        <v>178</v>
      </c>
      <c r="B98" s="10" t="s">
        <v>110</v>
      </c>
      <c r="C98" s="10" t="s">
        <v>179</v>
      </c>
      <c r="D98" s="10">
        <v>0.56000000000000005</v>
      </c>
      <c r="E98" s="10">
        <v>0.48</v>
      </c>
      <c r="F98" s="10" t="s">
        <v>311</v>
      </c>
      <c r="G98" s="11">
        <v>1.2561780396521551</v>
      </c>
      <c r="H98" s="11">
        <v>9.5190591261244393</v>
      </c>
      <c r="I98" s="11">
        <v>1.4492718052910263</v>
      </c>
      <c r="J98" s="11">
        <v>9.5190591261244393</v>
      </c>
      <c r="K98" s="11">
        <v>1.4492718052910263</v>
      </c>
      <c r="L98" s="14">
        <v>2.0370225987866668E-5</v>
      </c>
      <c r="M98" s="14">
        <v>2.1720431159925971E-5</v>
      </c>
      <c r="N98" s="16">
        <f t="shared" si="48"/>
        <v>6.4680520336592817</v>
      </c>
      <c r="O98" s="16">
        <f t="shared" si="49"/>
        <v>0.821943183739691</v>
      </c>
      <c r="P98" s="16">
        <f t="shared" si="50"/>
        <v>3.0510070924651576</v>
      </c>
      <c r="Q98" s="16">
        <f t="shared" si="51"/>
        <v>0.62732862155133529</v>
      </c>
    </row>
    <row r="99" spans="1:17" x14ac:dyDescent="0.25">
      <c r="A99" s="10" t="s">
        <v>178</v>
      </c>
      <c r="B99" s="10" t="s">
        <v>110</v>
      </c>
      <c r="C99" s="10" t="s">
        <v>179</v>
      </c>
      <c r="D99" s="10">
        <v>0.56000000000000005</v>
      </c>
      <c r="E99" s="10">
        <v>0.48</v>
      </c>
      <c r="F99" s="10" t="s">
        <v>289</v>
      </c>
      <c r="G99" s="11">
        <v>29840.216086388347</v>
      </c>
      <c r="H99" s="11">
        <v>269295.12858825095</v>
      </c>
      <c r="I99" s="11">
        <v>39198.96566553571</v>
      </c>
      <c r="J99" s="11">
        <v>269295.12858825095</v>
      </c>
      <c r="K99" s="11">
        <v>39198.96566553571</v>
      </c>
      <c r="L99" s="14">
        <v>0.57627571738885464</v>
      </c>
      <c r="M99" s="14">
        <v>0.58748016222367472</v>
      </c>
      <c r="N99" s="16">
        <f t="shared" si="48"/>
        <v>182981.83476342491</v>
      </c>
      <c r="O99" s="16">
        <f t="shared" si="49"/>
        <v>22231.387184106115</v>
      </c>
      <c r="P99" s="16">
        <f t="shared" si="50"/>
        <v>86313.293824826047</v>
      </c>
      <c r="Q99" s="16">
        <f t="shared" si="51"/>
        <v>16967.578481429595</v>
      </c>
    </row>
    <row r="100" spans="1:17" x14ac:dyDescent="0.25">
      <c r="A100" s="10" t="s">
        <v>178</v>
      </c>
      <c r="B100" s="10" t="s">
        <v>110</v>
      </c>
      <c r="C100" s="10" t="s">
        <v>179</v>
      </c>
      <c r="D100" s="10">
        <v>0.56000000000000005</v>
      </c>
      <c r="E100" s="10">
        <v>0.48</v>
      </c>
      <c r="F100" s="10" t="s">
        <v>317</v>
      </c>
      <c r="G100" s="11">
        <v>494.62530890271955</v>
      </c>
      <c r="H100" s="11">
        <v>3532.3061075937762</v>
      </c>
      <c r="I100" s="11">
        <v>477.83061925657211</v>
      </c>
      <c r="J100" s="11">
        <v>3532.3061075937762</v>
      </c>
      <c r="K100" s="11">
        <v>477.83061925657211</v>
      </c>
      <c r="L100" s="14">
        <v>7.5589270658624396E-3</v>
      </c>
      <c r="M100" s="14">
        <v>7.1613116558098232E-3</v>
      </c>
      <c r="N100" s="16">
        <f t="shared" si="48"/>
        <v>2400.1468422468911</v>
      </c>
      <c r="O100" s="16">
        <f t="shared" si="49"/>
        <v>270.99790325472276</v>
      </c>
      <c r="P100" s="16">
        <f t="shared" si="50"/>
        <v>1132.1592653468851</v>
      </c>
      <c r="Q100" s="16">
        <f t="shared" si="51"/>
        <v>206.83271600184935</v>
      </c>
    </row>
    <row r="101" spans="1:17" x14ac:dyDescent="0.25">
      <c r="A101" s="10" t="s">
        <v>178</v>
      </c>
      <c r="B101" s="10" t="s">
        <v>110</v>
      </c>
      <c r="C101" s="10" t="s">
        <v>179</v>
      </c>
      <c r="D101" s="10">
        <v>0.56000000000000005</v>
      </c>
      <c r="E101" s="10">
        <v>0.48</v>
      </c>
      <c r="F101" s="10" t="s">
        <v>292</v>
      </c>
      <c r="G101" s="11">
        <v>2031.5251202383304</v>
      </c>
      <c r="H101" s="11">
        <v>17525.107190884413</v>
      </c>
      <c r="I101" s="11">
        <v>2639.0108218304131</v>
      </c>
      <c r="J101" s="11">
        <v>17525.107190884413</v>
      </c>
      <c r="K101" s="11">
        <v>2639.0108218304131</v>
      </c>
      <c r="L101" s="14">
        <v>3.7502697400015696E-2</v>
      </c>
      <c r="M101" s="14">
        <v>3.9551209563727562E-2</v>
      </c>
      <c r="N101" s="16">
        <f t="shared" si="48"/>
        <v>11908.036677176009</v>
      </c>
      <c r="O101" s="16">
        <f t="shared" si="49"/>
        <v>1496.6943736155902</v>
      </c>
      <c r="P101" s="16">
        <f t="shared" si="50"/>
        <v>5617.0705137084042</v>
      </c>
      <c r="Q101" s="16">
        <f t="shared" si="51"/>
        <v>1142.3164482148229</v>
      </c>
    </row>
    <row r="102" spans="1:17" s="21" customFormat="1" x14ac:dyDescent="0.25">
      <c r="A102" s="10" t="s">
        <v>178</v>
      </c>
      <c r="B102" s="10" t="s">
        <v>110</v>
      </c>
      <c r="C102" s="10" t="s">
        <v>494</v>
      </c>
      <c r="D102" s="10"/>
      <c r="E102" s="10"/>
      <c r="F102" s="10"/>
      <c r="G102" s="11">
        <v>77252.278222786845</v>
      </c>
      <c r="H102" s="11">
        <v>567008.58027438773</v>
      </c>
      <c r="I102" s="11">
        <v>78837.368382923902</v>
      </c>
      <c r="J102" s="11">
        <v>467302.5783707248</v>
      </c>
      <c r="K102" s="11">
        <v>66723.89671365828</v>
      </c>
      <c r="L102" s="14">
        <v>1</v>
      </c>
      <c r="M102" s="14">
        <v>1</v>
      </c>
      <c r="N102" s="22">
        <f>SUM(N94:N101)</f>
        <v>317524.80495365709</v>
      </c>
      <c r="O102" s="22">
        <f t="shared" ref="O102:Q102" si="52">SUM(O94:O101)</f>
        <v>37841.936823803444</v>
      </c>
      <c r="P102" s="22">
        <f t="shared" si="52"/>
        <v>249483.77532073061</v>
      </c>
      <c r="Q102" s="22">
        <f t="shared" si="52"/>
        <v>40995.431559120458</v>
      </c>
    </row>
    <row r="103" spans="1:17" x14ac:dyDescent="0.25">
      <c r="A103" s="10" t="s">
        <v>178</v>
      </c>
      <c r="B103" s="10" t="s">
        <v>384</v>
      </c>
      <c r="C103" s="10" t="s">
        <v>385</v>
      </c>
      <c r="D103" s="10">
        <v>0.36</v>
      </c>
      <c r="E103" s="10">
        <v>0.57999999999999996</v>
      </c>
      <c r="F103" s="10" t="s">
        <v>64</v>
      </c>
      <c r="G103" s="11">
        <v>15468.284974225486</v>
      </c>
      <c r="H103" s="11">
        <v>66304.300533408314</v>
      </c>
      <c r="I103" s="11">
        <v>7653.2889513619339</v>
      </c>
      <c r="J103" s="11"/>
      <c r="K103" s="11"/>
      <c r="L103" s="14">
        <v>0</v>
      </c>
      <c r="M103" s="14">
        <v>0</v>
      </c>
      <c r="N103" s="16">
        <f>H$112*D103*L103</f>
        <v>0</v>
      </c>
      <c r="O103" s="16">
        <f>I$112*E103*M103</f>
        <v>0</v>
      </c>
      <c r="P103" s="16">
        <f>H103-N103</f>
        <v>66304.300533408314</v>
      </c>
      <c r="Q103" s="16">
        <f>I103-O103</f>
        <v>7653.2889513619339</v>
      </c>
    </row>
    <row r="104" spans="1:17" x14ac:dyDescent="0.25">
      <c r="A104" s="10" t="s">
        <v>178</v>
      </c>
      <c r="B104" s="10" t="s">
        <v>384</v>
      </c>
      <c r="C104" s="10" t="s">
        <v>385</v>
      </c>
      <c r="D104" s="10">
        <v>0.36</v>
      </c>
      <c r="E104" s="10">
        <v>0.57999999999999996</v>
      </c>
      <c r="F104" s="10" t="s">
        <v>31</v>
      </c>
      <c r="G104" s="11">
        <v>8921.040218733342</v>
      </c>
      <c r="H104" s="11">
        <v>65377.99034474224</v>
      </c>
      <c r="I104" s="11">
        <v>10056.750831290385</v>
      </c>
      <c r="J104" s="11">
        <v>65377.99034474224</v>
      </c>
      <c r="K104" s="11">
        <v>10056.750831290385</v>
      </c>
      <c r="L104" s="14">
        <v>0.32472731822592799</v>
      </c>
      <c r="M104" s="14">
        <v>0.31846533850051578</v>
      </c>
      <c r="N104" s="16">
        <f t="shared" ref="N104:N111" si="53">H$112*D104*L104</f>
        <v>31287.170895768675</v>
      </c>
      <c r="O104" s="16">
        <f t="shared" ref="O104:O111" si="54">I$112*E104*M104</f>
        <v>7246.553690940309</v>
      </c>
      <c r="P104" s="16">
        <f t="shared" ref="P104:P111" si="55">H104-N104</f>
        <v>34090.819448973562</v>
      </c>
      <c r="Q104" s="16">
        <f t="shared" ref="Q104:Q111" si="56">I104-O104</f>
        <v>2810.1971403500756</v>
      </c>
    </row>
    <row r="105" spans="1:17" x14ac:dyDescent="0.25">
      <c r="A105" s="10" t="s">
        <v>178</v>
      </c>
      <c r="B105" s="10" t="s">
        <v>384</v>
      </c>
      <c r="C105" s="10" t="s">
        <v>385</v>
      </c>
      <c r="D105" s="10">
        <v>0.36</v>
      </c>
      <c r="E105" s="10">
        <v>0.57999999999999996</v>
      </c>
      <c r="F105" s="10" t="s">
        <v>389</v>
      </c>
      <c r="G105" s="11">
        <v>181.19071123922862</v>
      </c>
      <c r="H105" s="11">
        <v>1854.290528685402</v>
      </c>
      <c r="I105" s="11">
        <v>304.67084482487417</v>
      </c>
      <c r="J105" s="11">
        <v>1854.290528685402</v>
      </c>
      <c r="K105" s="11">
        <v>304.67084482487417</v>
      </c>
      <c r="L105" s="14">
        <v>9.2101147101131924E-3</v>
      </c>
      <c r="M105" s="14">
        <v>9.6479574124978176E-3</v>
      </c>
      <c r="N105" s="16">
        <f t="shared" si="53"/>
        <v>887.38586725388814</v>
      </c>
      <c r="O105" s="16">
        <f t="shared" si="54"/>
        <v>219.53548140202938</v>
      </c>
      <c r="P105" s="16">
        <f t="shared" si="55"/>
        <v>966.90466143151389</v>
      </c>
      <c r="Q105" s="16">
        <f t="shared" si="56"/>
        <v>85.13536342284479</v>
      </c>
    </row>
    <row r="106" spans="1:17" x14ac:dyDescent="0.25">
      <c r="A106" s="10" t="s">
        <v>178</v>
      </c>
      <c r="B106" s="10" t="s">
        <v>384</v>
      </c>
      <c r="C106" s="10" t="s">
        <v>385</v>
      </c>
      <c r="D106" s="10">
        <v>0.36</v>
      </c>
      <c r="E106" s="10">
        <v>0.57999999999999996</v>
      </c>
      <c r="F106" s="10" t="s">
        <v>302</v>
      </c>
      <c r="G106" s="11">
        <v>854.52881407131395</v>
      </c>
      <c r="H106" s="11">
        <v>7052.4870712282582</v>
      </c>
      <c r="I106" s="11">
        <v>960.73346133011182</v>
      </c>
      <c r="J106" s="11">
        <v>7052.4870712282582</v>
      </c>
      <c r="K106" s="11">
        <v>960.73346133011182</v>
      </c>
      <c r="L106" s="14">
        <v>3.5029146680510596E-2</v>
      </c>
      <c r="M106" s="14">
        <v>3.04233755120299E-2</v>
      </c>
      <c r="N106" s="16">
        <f t="shared" si="53"/>
        <v>3375.0252504582022</v>
      </c>
      <c r="O106" s="16">
        <f t="shared" si="54"/>
        <v>692.27196009968986</v>
      </c>
      <c r="P106" s="16">
        <f t="shared" si="55"/>
        <v>3677.461820770056</v>
      </c>
      <c r="Q106" s="16">
        <f t="shared" si="56"/>
        <v>268.46150123042196</v>
      </c>
    </row>
    <row r="107" spans="1:17" x14ac:dyDescent="0.25">
      <c r="A107" s="10" t="s">
        <v>178</v>
      </c>
      <c r="B107" s="10" t="s">
        <v>384</v>
      </c>
      <c r="C107" s="10" t="s">
        <v>385</v>
      </c>
      <c r="D107" s="10">
        <v>0.36</v>
      </c>
      <c r="E107" s="10">
        <v>0.57999999999999996</v>
      </c>
      <c r="F107" s="10" t="s">
        <v>402</v>
      </c>
      <c r="G107" s="11">
        <v>103.79585885458548</v>
      </c>
      <c r="H107" s="11">
        <v>817.70061670532857</v>
      </c>
      <c r="I107" s="11">
        <v>100.34366499917998</v>
      </c>
      <c r="J107" s="11">
        <v>817.70061670532857</v>
      </c>
      <c r="K107" s="11">
        <v>100.34366499917998</v>
      </c>
      <c r="L107" s="14">
        <v>4.0614544279237389E-3</v>
      </c>
      <c r="M107" s="14">
        <v>3.1775649786329571E-3</v>
      </c>
      <c r="N107" s="16">
        <f t="shared" si="53"/>
        <v>391.31730421096535</v>
      </c>
      <c r="O107" s="16">
        <f t="shared" si="54"/>
        <v>72.304243006583988</v>
      </c>
      <c r="P107" s="16">
        <f t="shared" si="55"/>
        <v>426.38331249436322</v>
      </c>
      <c r="Q107" s="16">
        <f t="shared" si="56"/>
        <v>28.03942199259599</v>
      </c>
    </row>
    <row r="108" spans="1:17" x14ac:dyDescent="0.25">
      <c r="A108" s="10" t="s">
        <v>178</v>
      </c>
      <c r="B108" s="10" t="s">
        <v>384</v>
      </c>
      <c r="C108" s="10" t="s">
        <v>385</v>
      </c>
      <c r="D108" s="10">
        <v>0.36</v>
      </c>
      <c r="E108" s="10">
        <v>0.57999999999999996</v>
      </c>
      <c r="F108" s="10" t="s">
        <v>311</v>
      </c>
      <c r="G108" s="11">
        <v>2475.5474624390367</v>
      </c>
      <c r="H108" s="11">
        <v>17144.805863078767</v>
      </c>
      <c r="I108" s="11">
        <v>2487.3140922149059</v>
      </c>
      <c r="J108" s="11">
        <v>17144.805863078767</v>
      </c>
      <c r="K108" s="11">
        <v>2487.3140922149059</v>
      </c>
      <c r="L108" s="14">
        <v>8.5156897605211709E-2</v>
      </c>
      <c r="M108" s="14">
        <v>7.8765332623109793E-2</v>
      </c>
      <c r="N108" s="16">
        <f t="shared" si="53"/>
        <v>8204.7867819794628</v>
      </c>
      <c r="O108" s="16">
        <f t="shared" si="54"/>
        <v>1792.2742064352256</v>
      </c>
      <c r="P108" s="16">
        <f t="shared" si="55"/>
        <v>8940.0190810993045</v>
      </c>
      <c r="Q108" s="16">
        <f t="shared" si="56"/>
        <v>695.03988577968039</v>
      </c>
    </row>
    <row r="109" spans="1:17" x14ac:dyDescent="0.25">
      <c r="A109" s="10" t="s">
        <v>178</v>
      </c>
      <c r="B109" s="10" t="s">
        <v>384</v>
      </c>
      <c r="C109" s="10" t="s">
        <v>385</v>
      </c>
      <c r="D109" s="10">
        <v>0.36</v>
      </c>
      <c r="E109" s="10">
        <v>0.57999999999999996</v>
      </c>
      <c r="F109" s="10" t="s">
        <v>409</v>
      </c>
      <c r="G109" s="11">
        <v>154.02795618691457</v>
      </c>
      <c r="H109" s="11">
        <v>1455.5347307202599</v>
      </c>
      <c r="I109" s="11">
        <v>257.27086320924087</v>
      </c>
      <c r="J109" s="11">
        <v>1455.5347307202599</v>
      </c>
      <c r="K109" s="11">
        <v>257.27086320924087</v>
      </c>
      <c r="L109" s="14">
        <v>7.2295261325587591E-3</v>
      </c>
      <c r="M109" s="14">
        <v>8.1469506317417718E-3</v>
      </c>
      <c r="N109" s="16">
        <f t="shared" si="53"/>
        <v>696.55802548592328</v>
      </c>
      <c r="O109" s="16">
        <f t="shared" si="54"/>
        <v>185.38066167053594</v>
      </c>
      <c r="P109" s="16">
        <f t="shared" si="55"/>
        <v>758.97670523433658</v>
      </c>
      <c r="Q109" s="16">
        <f t="shared" si="56"/>
        <v>71.890201538704929</v>
      </c>
    </row>
    <row r="110" spans="1:17" x14ac:dyDescent="0.25">
      <c r="A110" s="10" t="s">
        <v>178</v>
      </c>
      <c r="B110" s="10" t="s">
        <v>384</v>
      </c>
      <c r="C110" s="10" t="s">
        <v>385</v>
      </c>
      <c r="D110" s="10">
        <v>0.36</v>
      </c>
      <c r="E110" s="10">
        <v>0.57999999999999996</v>
      </c>
      <c r="F110" s="10" t="s">
        <v>387</v>
      </c>
      <c r="G110" s="11">
        <v>11166.298644270251</v>
      </c>
      <c r="H110" s="11">
        <v>104021.10711880706</v>
      </c>
      <c r="I110" s="11">
        <v>16773.301526937565</v>
      </c>
      <c r="J110" s="11">
        <v>104021.10711880706</v>
      </c>
      <c r="K110" s="11">
        <v>16773.301526937565</v>
      </c>
      <c r="L110" s="14">
        <v>0.51666462941834224</v>
      </c>
      <c r="M110" s="14">
        <v>0.53115715385204509</v>
      </c>
      <c r="N110" s="16">
        <f t="shared" si="53"/>
        <v>49780.149833787422</v>
      </c>
      <c r="O110" s="16">
        <f t="shared" si="54"/>
        <v>12086.272408291155</v>
      </c>
      <c r="P110" s="16">
        <f t="shared" si="55"/>
        <v>54240.957285019642</v>
      </c>
      <c r="Q110" s="16">
        <f t="shared" si="56"/>
        <v>4687.0291186464092</v>
      </c>
    </row>
    <row r="111" spans="1:17" x14ac:dyDescent="0.25">
      <c r="A111" s="10" t="s">
        <v>178</v>
      </c>
      <c r="B111" s="10" t="s">
        <v>384</v>
      </c>
      <c r="C111" s="10" t="s">
        <v>385</v>
      </c>
      <c r="D111" s="10">
        <v>0.36</v>
      </c>
      <c r="E111" s="10">
        <v>0.57999999999999996</v>
      </c>
      <c r="F111" s="10" t="s">
        <v>407</v>
      </c>
      <c r="G111" s="11">
        <v>347.69727780420874</v>
      </c>
      <c r="H111" s="11">
        <v>3608.0526589811684</v>
      </c>
      <c r="I111" s="11">
        <v>638.40717858170251</v>
      </c>
      <c r="J111" s="11">
        <v>3608.0526589811684</v>
      </c>
      <c r="K111" s="11">
        <v>638.40717858170251</v>
      </c>
      <c r="L111" s="14">
        <v>1.7920912799411361E-2</v>
      </c>
      <c r="M111" s="14">
        <v>2.0216326489426832E-2</v>
      </c>
      <c r="N111" s="16">
        <f t="shared" si="53"/>
        <v>1726.6630489438833</v>
      </c>
      <c r="O111" s="16">
        <f t="shared" si="54"/>
        <v>460.01456870940785</v>
      </c>
      <c r="P111" s="16">
        <f t="shared" si="55"/>
        <v>1881.3896100372851</v>
      </c>
      <c r="Q111" s="16">
        <f t="shared" si="56"/>
        <v>178.39260987229466</v>
      </c>
    </row>
    <row r="112" spans="1:17" s="21" customFormat="1" x14ac:dyDescent="0.25">
      <c r="A112" s="10" t="s">
        <v>178</v>
      </c>
      <c r="B112" s="10" t="s">
        <v>384</v>
      </c>
      <c r="C112" s="10" t="s">
        <v>495</v>
      </c>
      <c r="D112" s="10"/>
      <c r="E112" s="10"/>
      <c r="F112" s="10"/>
      <c r="G112" s="11">
        <v>39672.411917824371</v>
      </c>
      <c r="H112" s="11">
        <v>267636.26946635684</v>
      </c>
      <c r="I112" s="11">
        <v>39232.081414749897</v>
      </c>
      <c r="J112" s="11">
        <v>201331.96893294851</v>
      </c>
      <c r="K112" s="11">
        <v>31578.792463387963</v>
      </c>
      <c r="L112" s="14">
        <v>1</v>
      </c>
      <c r="M112" s="14">
        <v>1</v>
      </c>
      <c r="N112" s="22">
        <f>SUM(N103:N111)</f>
        <v>96349.057007888419</v>
      </c>
      <c r="O112" s="22">
        <f t="shared" ref="O112:Q112" si="57">SUM(O103:O111)</f>
        <v>22754.607220554939</v>
      </c>
      <c r="P112" s="22">
        <f t="shared" si="57"/>
        <v>171287.21245846839</v>
      </c>
      <c r="Q112" s="22">
        <f t="shared" si="57"/>
        <v>16477.474194194961</v>
      </c>
    </row>
    <row r="113" spans="1:17" s="21" customFormat="1" x14ac:dyDescent="0.25">
      <c r="A113" s="10" t="s">
        <v>485</v>
      </c>
      <c r="B113" s="10"/>
      <c r="C113" s="10"/>
      <c r="D113" s="10"/>
      <c r="E113" s="10"/>
      <c r="F113" s="10"/>
      <c r="G113" s="11">
        <v>355426.07409801276</v>
      </c>
      <c r="H113" s="11">
        <v>2213410.8718627724</v>
      </c>
      <c r="I113" s="11">
        <v>300015.04704402125</v>
      </c>
      <c r="J113" s="11">
        <v>1648794.9859982259</v>
      </c>
      <c r="K113" s="11">
        <v>238476.53295794982</v>
      </c>
      <c r="L113" s="14"/>
      <c r="M113" s="14"/>
      <c r="N113" s="22">
        <f>SUM(N112,N102,N93,N78)</f>
        <v>1185982.8343498812</v>
      </c>
      <c r="O113" s="22">
        <f t="shared" ref="O113:Q113" si="58">SUM(O112,O102,O93,O78)</f>
        <v>147930.43072260509</v>
      </c>
      <c r="P113" s="22">
        <f t="shared" si="58"/>
        <v>1027428.0375128913</v>
      </c>
      <c r="Q113" s="22">
        <f t="shared" si="58"/>
        <v>152084.61632141608</v>
      </c>
    </row>
    <row r="114" spans="1:17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 s="12"/>
      <c r="O114" s="12"/>
      <c r="P114" s="12"/>
      <c r="Q114" s="12"/>
    </row>
    <row r="115" spans="1:17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 s="12"/>
      <c r="O115" s="12"/>
      <c r="P115" s="12"/>
      <c r="Q115" s="12"/>
    </row>
    <row r="116" spans="1:17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 s="12"/>
      <c r="O116" s="12"/>
      <c r="P116" s="12"/>
      <c r="Q116" s="12"/>
    </row>
    <row r="117" spans="1:17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 s="12"/>
      <c r="O117" s="12"/>
      <c r="P117" s="12"/>
      <c r="Q117" s="12"/>
    </row>
    <row r="118" spans="1:17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 s="12"/>
      <c r="O118" s="12"/>
      <c r="P118" s="12"/>
      <c r="Q118" s="12"/>
    </row>
    <row r="119" spans="1:17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 s="12"/>
      <c r="O119" s="12"/>
      <c r="P119" s="12"/>
      <c r="Q119" s="12"/>
    </row>
    <row r="120" spans="1:17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 s="12"/>
      <c r="O120" s="12"/>
      <c r="P120" s="12"/>
      <c r="Q120" s="12"/>
    </row>
    <row r="121" spans="1:17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 s="12"/>
      <c r="O121" s="12"/>
      <c r="P121" s="12"/>
      <c r="Q121" s="12"/>
    </row>
    <row r="122" spans="1:17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 s="12"/>
      <c r="O122" s="12"/>
      <c r="P122" s="12"/>
      <c r="Q122" s="12"/>
    </row>
    <row r="123" spans="1:17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 s="12"/>
      <c r="O123" s="12"/>
      <c r="P123" s="12"/>
      <c r="Q123" s="12"/>
    </row>
    <row r="124" spans="1:17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 s="12"/>
      <c r="O124" s="12"/>
      <c r="P124" s="12"/>
      <c r="Q124" s="12"/>
    </row>
    <row r="125" spans="1:17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 s="12"/>
      <c r="O125" s="12"/>
      <c r="P125" s="12"/>
      <c r="Q125" s="12"/>
    </row>
    <row r="126" spans="1:17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 s="12"/>
      <c r="O126" s="12"/>
      <c r="P126" s="12"/>
      <c r="Q126" s="12"/>
    </row>
    <row r="127" spans="1:17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 s="12"/>
      <c r="O127" s="12"/>
      <c r="P127" s="12"/>
      <c r="Q127" s="12"/>
    </row>
    <row r="128" spans="1:17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 s="12"/>
      <c r="O128" s="12"/>
      <c r="P128" s="12"/>
      <c r="Q128" s="12"/>
    </row>
    <row r="129" spans="1:17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 s="12"/>
      <c r="O129" s="12"/>
      <c r="P129" s="12"/>
      <c r="Q129" s="12"/>
    </row>
    <row r="130" spans="1:17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 s="12"/>
      <c r="O130" s="12"/>
      <c r="P130" s="12"/>
      <c r="Q130" s="12"/>
    </row>
    <row r="131" spans="1:17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 s="12"/>
      <c r="O131" s="12"/>
      <c r="P131" s="12"/>
      <c r="Q131" s="12"/>
    </row>
    <row r="132" spans="1:17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 s="12"/>
      <c r="O132" s="12"/>
      <c r="P132" s="12"/>
      <c r="Q132" s="12"/>
    </row>
    <row r="133" spans="1:17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 s="12"/>
      <c r="O133" s="12"/>
      <c r="P133" s="12"/>
      <c r="Q133" s="12"/>
    </row>
    <row r="134" spans="1:17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 s="12"/>
      <c r="O134" s="12"/>
      <c r="P134" s="12"/>
      <c r="Q134" s="12"/>
    </row>
    <row r="135" spans="1:17" x14ac:dyDescent="0.2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 s="12"/>
      <c r="O135" s="12"/>
      <c r="P135" s="12"/>
      <c r="Q135" s="12"/>
    </row>
    <row r="136" spans="1:17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 s="12"/>
      <c r="O136" s="12"/>
      <c r="P136" s="12"/>
      <c r="Q136" s="12"/>
    </row>
    <row r="137" spans="1:17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 s="12"/>
      <c r="O137" s="12"/>
      <c r="P137" s="12"/>
      <c r="Q137" s="12"/>
    </row>
    <row r="138" spans="1:17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 s="12"/>
      <c r="O138" s="12"/>
      <c r="P138" s="12"/>
      <c r="Q138" s="12"/>
    </row>
    <row r="139" spans="1:17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 s="12"/>
      <c r="O139" s="12"/>
      <c r="P139" s="12"/>
      <c r="Q139" s="12"/>
    </row>
    <row r="140" spans="1:17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 s="12"/>
      <c r="O140" s="12"/>
      <c r="P140" s="12"/>
      <c r="Q140" s="12"/>
    </row>
    <row r="141" spans="1:17" x14ac:dyDescent="0.2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 s="12"/>
      <c r="O141" s="12"/>
      <c r="P141" s="12"/>
      <c r="Q141" s="12"/>
    </row>
    <row r="142" spans="1:17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 s="12"/>
      <c r="O142" s="12"/>
      <c r="P142" s="12"/>
      <c r="Q142" s="12"/>
    </row>
    <row r="143" spans="1:17" x14ac:dyDescent="0.2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 s="12"/>
      <c r="O143" s="12"/>
      <c r="P143" s="12"/>
      <c r="Q143" s="12"/>
    </row>
    <row r="144" spans="1:17" x14ac:dyDescent="0.2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 s="12"/>
      <c r="O144" s="12"/>
      <c r="P144" s="12"/>
      <c r="Q144" s="12"/>
    </row>
    <row r="145" spans="1:17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 s="12"/>
      <c r="O145" s="12"/>
      <c r="P145" s="12"/>
      <c r="Q145" s="12"/>
    </row>
    <row r="146" spans="1:17" x14ac:dyDescent="0.2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 s="12"/>
      <c r="O146" s="12"/>
      <c r="P146" s="12"/>
      <c r="Q146" s="12"/>
    </row>
    <row r="147" spans="1:17" x14ac:dyDescent="0.2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 s="12"/>
      <c r="O147" s="12"/>
      <c r="P147" s="12"/>
      <c r="Q147" s="12"/>
    </row>
    <row r="148" spans="1:17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 s="12"/>
      <c r="O148" s="12"/>
      <c r="P148" s="12"/>
      <c r="Q148" s="12"/>
    </row>
    <row r="149" spans="1:17" x14ac:dyDescent="0.2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 s="12"/>
      <c r="O149" s="12"/>
      <c r="P149" s="12"/>
      <c r="Q149" s="12"/>
    </row>
    <row r="150" spans="1:17" x14ac:dyDescent="0.2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 s="12"/>
      <c r="O150" s="12"/>
      <c r="P150" s="12"/>
      <c r="Q150" s="12"/>
    </row>
    <row r="151" spans="1:17" x14ac:dyDescent="0.2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 s="12"/>
      <c r="O151" s="12"/>
      <c r="P151" s="12"/>
      <c r="Q151" s="12"/>
    </row>
    <row r="152" spans="1:17" x14ac:dyDescent="0.2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 s="12"/>
      <c r="O152" s="12"/>
      <c r="P152" s="12"/>
      <c r="Q152" s="12"/>
    </row>
    <row r="153" spans="1:17" x14ac:dyDescent="0.2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 s="12"/>
      <c r="O153" s="12"/>
      <c r="P153" s="12"/>
      <c r="Q153" s="12"/>
    </row>
    <row r="154" spans="1:17" x14ac:dyDescent="0.2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 s="12"/>
      <c r="O154" s="12"/>
      <c r="P154" s="12"/>
      <c r="Q154" s="12"/>
    </row>
    <row r="155" spans="1:17" x14ac:dyDescent="0.2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 s="12"/>
      <c r="O155" s="12"/>
      <c r="P155" s="12"/>
      <c r="Q155" s="12"/>
    </row>
    <row r="156" spans="1:17" x14ac:dyDescent="0.2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 s="12"/>
      <c r="O156" s="12"/>
      <c r="P156" s="12"/>
      <c r="Q156" s="12"/>
    </row>
    <row r="157" spans="1:17" x14ac:dyDescent="0.2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 s="12"/>
      <c r="O157" s="12"/>
      <c r="P157" s="12"/>
      <c r="Q157" s="12"/>
    </row>
    <row r="158" spans="1:17" x14ac:dyDescent="0.2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 s="12"/>
      <c r="O158" s="12"/>
      <c r="P158" s="12"/>
      <c r="Q158" s="12"/>
    </row>
    <row r="159" spans="1:17" x14ac:dyDescent="0.2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 s="12"/>
      <c r="O159" s="12"/>
      <c r="P159" s="12"/>
      <c r="Q159" s="12"/>
    </row>
    <row r="160" spans="1:17" x14ac:dyDescent="0.2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 s="12"/>
      <c r="O160" s="12"/>
      <c r="P160" s="12"/>
      <c r="Q160" s="12"/>
    </row>
    <row r="161" spans="1:17" x14ac:dyDescent="0.2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 s="12"/>
      <c r="O161" s="12"/>
      <c r="P161" s="12"/>
      <c r="Q161" s="12"/>
    </row>
    <row r="162" spans="1:17" x14ac:dyDescent="0.2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 s="12"/>
      <c r="O162" s="12"/>
      <c r="P162" s="12"/>
      <c r="Q162" s="12"/>
    </row>
    <row r="163" spans="1:17" x14ac:dyDescent="0.2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 s="12"/>
      <c r="O163" s="12"/>
      <c r="P163" s="12"/>
      <c r="Q163" s="12"/>
    </row>
    <row r="164" spans="1:17" x14ac:dyDescent="0.2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 s="12"/>
      <c r="O164" s="12"/>
      <c r="P164" s="12"/>
      <c r="Q164" s="12"/>
    </row>
    <row r="165" spans="1:17" x14ac:dyDescent="0.2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 s="12"/>
      <c r="O165" s="12"/>
      <c r="P165" s="12"/>
      <c r="Q165" s="12"/>
    </row>
    <row r="166" spans="1:17" x14ac:dyDescent="0.2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 s="12"/>
      <c r="O166" s="12"/>
      <c r="P166" s="12"/>
      <c r="Q166" s="12"/>
    </row>
    <row r="167" spans="1:17" x14ac:dyDescent="0.2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 s="12"/>
      <c r="O167" s="12"/>
      <c r="P167" s="12"/>
      <c r="Q167" s="12"/>
    </row>
    <row r="168" spans="1:17" x14ac:dyDescent="0.2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 s="12"/>
      <c r="O168" s="12"/>
      <c r="P168" s="12"/>
      <c r="Q168" s="12"/>
    </row>
    <row r="169" spans="1:17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 s="12"/>
      <c r="O169" s="12"/>
      <c r="P169" s="12"/>
      <c r="Q169" s="12"/>
    </row>
    <row r="170" spans="1:17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 s="12"/>
      <c r="O170" s="12"/>
      <c r="P170" s="12"/>
      <c r="Q170" s="12"/>
    </row>
    <row r="171" spans="1:17" x14ac:dyDescent="0.2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 s="12"/>
      <c r="O171" s="12"/>
      <c r="P171" s="12"/>
      <c r="Q171" s="12"/>
    </row>
    <row r="172" spans="1:17" x14ac:dyDescent="0.2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 s="12"/>
      <c r="O172" s="12"/>
      <c r="P172" s="12"/>
      <c r="Q172" s="12"/>
    </row>
    <row r="173" spans="1:17" x14ac:dyDescent="0.2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 s="12"/>
      <c r="O173" s="12"/>
      <c r="P173" s="12"/>
      <c r="Q173" s="12"/>
    </row>
    <row r="174" spans="1:17" x14ac:dyDescent="0.2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 s="12"/>
      <c r="O174" s="12"/>
      <c r="P174" s="12"/>
      <c r="Q174" s="12"/>
    </row>
    <row r="175" spans="1:17" x14ac:dyDescent="0.2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 s="12"/>
      <c r="O175" s="12"/>
      <c r="P175" s="12"/>
      <c r="Q175" s="12"/>
    </row>
    <row r="176" spans="1:17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2"/>
      <c r="O176" s="12"/>
      <c r="P176" s="12"/>
      <c r="Q176" s="12"/>
    </row>
    <row r="177" spans="1:17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2"/>
      <c r="O177" s="12"/>
      <c r="P177" s="12"/>
      <c r="Q177" s="12"/>
    </row>
    <row r="178" spans="1:17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2"/>
      <c r="O178" s="12"/>
      <c r="P178" s="12"/>
      <c r="Q178" s="12"/>
    </row>
    <row r="179" spans="1:17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2"/>
      <c r="O179" s="12"/>
      <c r="P179" s="12"/>
      <c r="Q179" s="12"/>
    </row>
    <row r="180" spans="1:17" x14ac:dyDescent="0.2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 s="12"/>
      <c r="O180" s="12"/>
      <c r="P180" s="12"/>
      <c r="Q180" s="12"/>
    </row>
    <row r="181" spans="1:17" x14ac:dyDescent="0.2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 s="12"/>
      <c r="O181" s="12"/>
      <c r="P181" s="12"/>
      <c r="Q181" s="12"/>
    </row>
    <row r="182" spans="1:17" x14ac:dyDescent="0.2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 s="12"/>
      <c r="O182" s="12"/>
      <c r="P182" s="12"/>
      <c r="Q182" s="12"/>
    </row>
    <row r="183" spans="1:17" x14ac:dyDescent="0.2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 s="12"/>
      <c r="O183" s="12"/>
      <c r="P183" s="12"/>
      <c r="Q183" s="12"/>
    </row>
    <row r="184" spans="1:17" x14ac:dyDescent="0.2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 s="12"/>
      <c r="O184" s="12"/>
      <c r="P184" s="12"/>
      <c r="Q184" s="12"/>
    </row>
    <row r="185" spans="1:17" x14ac:dyDescent="0.2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 s="12"/>
      <c r="O185" s="12"/>
      <c r="P185" s="12"/>
      <c r="Q185" s="12"/>
    </row>
    <row r="186" spans="1:17" x14ac:dyDescent="0.2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 s="12"/>
      <c r="O186" s="12"/>
      <c r="P186" s="12"/>
      <c r="Q186" s="12"/>
    </row>
    <row r="187" spans="1:17" x14ac:dyDescent="0.2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 s="12"/>
      <c r="O187" s="12"/>
      <c r="P187" s="12"/>
      <c r="Q187" s="12"/>
    </row>
    <row r="188" spans="1:17" x14ac:dyDescent="0.2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 s="12"/>
      <c r="O188" s="12"/>
      <c r="P188" s="12"/>
      <c r="Q188" s="12"/>
    </row>
    <row r="189" spans="1:17" x14ac:dyDescent="0.2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 s="12"/>
      <c r="O189" s="12"/>
      <c r="P189" s="12"/>
      <c r="Q189" s="12"/>
    </row>
    <row r="190" spans="1:17" x14ac:dyDescent="0.2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 s="12"/>
      <c r="O190" s="12"/>
      <c r="P190" s="12"/>
      <c r="Q190" s="12"/>
    </row>
    <row r="191" spans="1:17" x14ac:dyDescent="0.2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 s="12"/>
      <c r="O191" s="12"/>
      <c r="P191" s="12"/>
      <c r="Q191" s="12"/>
    </row>
    <row r="192" spans="1:17" x14ac:dyDescent="0.2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 s="12"/>
      <c r="O192" s="12"/>
      <c r="P192" s="12"/>
      <c r="Q192" s="12"/>
    </row>
    <row r="193" spans="1:17" x14ac:dyDescent="0.2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 s="12"/>
      <c r="O193" s="12"/>
      <c r="P193" s="12"/>
      <c r="Q193" s="12"/>
    </row>
    <row r="194" spans="1:17" x14ac:dyDescent="0.2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 s="12"/>
      <c r="O194" s="12"/>
      <c r="P194" s="12"/>
      <c r="Q194" s="12"/>
    </row>
    <row r="195" spans="1:17" x14ac:dyDescent="0.2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 s="12"/>
      <c r="O195" s="12"/>
      <c r="P195" s="12"/>
      <c r="Q195" s="12"/>
    </row>
    <row r="196" spans="1:17" x14ac:dyDescent="0.2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 s="12"/>
      <c r="O196" s="12"/>
      <c r="P196" s="12"/>
      <c r="Q196" s="12"/>
    </row>
    <row r="197" spans="1:17" x14ac:dyDescent="0.2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 s="12"/>
      <c r="O197" s="12"/>
      <c r="P197" s="12"/>
      <c r="Q197" s="12"/>
    </row>
    <row r="198" spans="1:17" x14ac:dyDescent="0.2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 s="12"/>
      <c r="O198" s="12"/>
      <c r="P198" s="12"/>
      <c r="Q198" s="12"/>
    </row>
    <row r="199" spans="1:17" x14ac:dyDescent="0.2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 s="12"/>
      <c r="O199" s="12"/>
      <c r="P199" s="12"/>
      <c r="Q199" s="12"/>
    </row>
    <row r="200" spans="1:17" x14ac:dyDescent="0.2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 s="12"/>
      <c r="O200" s="12"/>
      <c r="P200" s="12"/>
      <c r="Q200" s="12"/>
    </row>
    <row r="201" spans="1:17" x14ac:dyDescent="0.2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 s="12"/>
      <c r="O201" s="12"/>
      <c r="P201" s="12"/>
      <c r="Q201" s="12"/>
    </row>
    <row r="202" spans="1:17" x14ac:dyDescent="0.2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 s="12"/>
      <c r="O202" s="12"/>
      <c r="P202" s="12"/>
      <c r="Q202" s="12"/>
    </row>
    <row r="203" spans="1:17" x14ac:dyDescent="0.2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 s="12"/>
      <c r="O203" s="12"/>
      <c r="P203" s="12"/>
      <c r="Q203" s="12"/>
    </row>
    <row r="204" spans="1:17" x14ac:dyDescent="0.2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 s="12"/>
      <c r="O204" s="12"/>
      <c r="P204" s="12"/>
      <c r="Q204" s="12"/>
    </row>
    <row r="205" spans="1:17" x14ac:dyDescent="0.2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 s="12"/>
      <c r="O205" s="12"/>
      <c r="P205" s="12"/>
      <c r="Q205" s="12"/>
    </row>
    <row r="206" spans="1:17" x14ac:dyDescent="0.2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 s="12"/>
      <c r="O206" s="12"/>
      <c r="P206" s="12"/>
      <c r="Q206" s="12"/>
    </row>
    <row r="207" spans="1:17" x14ac:dyDescent="0.2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 s="12"/>
      <c r="O207" s="12"/>
      <c r="P207" s="12"/>
      <c r="Q207" s="12"/>
    </row>
    <row r="208" spans="1:17" x14ac:dyDescent="0.2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 s="12"/>
      <c r="O208" s="12"/>
      <c r="P208" s="12"/>
      <c r="Q208" s="12"/>
    </row>
    <row r="209" spans="1:17" x14ac:dyDescent="0.2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 s="12"/>
      <c r="O209" s="12"/>
      <c r="P209" s="12"/>
      <c r="Q209" s="12"/>
    </row>
    <row r="210" spans="1:17" x14ac:dyDescent="0.2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 s="12"/>
      <c r="O210" s="12"/>
      <c r="P210" s="12"/>
      <c r="Q210" s="12"/>
    </row>
    <row r="211" spans="1:17" x14ac:dyDescent="0.2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 s="12"/>
      <c r="O211" s="12"/>
      <c r="P211" s="12"/>
      <c r="Q211" s="12"/>
    </row>
    <row r="212" spans="1:17" x14ac:dyDescent="0.2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 s="12"/>
      <c r="O212" s="12"/>
      <c r="P212" s="12"/>
      <c r="Q212" s="12"/>
    </row>
    <row r="213" spans="1:17" x14ac:dyDescent="0.2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 s="12"/>
      <c r="O213" s="12"/>
      <c r="P213" s="12"/>
      <c r="Q213" s="12"/>
    </row>
    <row r="214" spans="1:17" x14ac:dyDescent="0.2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 s="12"/>
      <c r="O214" s="12"/>
      <c r="P214" s="12"/>
      <c r="Q214" s="12"/>
    </row>
    <row r="215" spans="1:17" x14ac:dyDescent="0.2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 s="12"/>
      <c r="O215" s="12"/>
      <c r="P215" s="12"/>
      <c r="Q215" s="12"/>
    </row>
    <row r="216" spans="1:17" x14ac:dyDescent="0.2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 s="12"/>
      <c r="O216" s="12"/>
      <c r="P216" s="12"/>
      <c r="Q216" s="12"/>
    </row>
    <row r="217" spans="1:17" x14ac:dyDescent="0.2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 s="12"/>
      <c r="O217" s="12"/>
      <c r="P217" s="12"/>
      <c r="Q217" s="12"/>
    </row>
    <row r="218" spans="1:17" x14ac:dyDescent="0.2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 s="12"/>
      <c r="O218" s="12"/>
      <c r="P218" s="12"/>
      <c r="Q218" s="12"/>
    </row>
    <row r="219" spans="1:17" x14ac:dyDescent="0.2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 s="12"/>
      <c r="O219" s="12"/>
      <c r="P219" s="12"/>
      <c r="Q219" s="12"/>
    </row>
    <row r="220" spans="1:17" x14ac:dyDescent="0.2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 s="12"/>
      <c r="O220" s="12"/>
      <c r="P220" s="12"/>
      <c r="Q220" s="12"/>
    </row>
    <row r="221" spans="1:17" x14ac:dyDescent="0.2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 s="12"/>
      <c r="O221" s="12"/>
      <c r="P221" s="12"/>
      <c r="Q221" s="12"/>
    </row>
    <row r="222" spans="1:17" x14ac:dyDescent="0.2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 s="12"/>
      <c r="O222" s="12"/>
      <c r="P222" s="12"/>
      <c r="Q222" s="12"/>
    </row>
    <row r="223" spans="1:17" x14ac:dyDescent="0.2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 s="12"/>
      <c r="O223" s="12"/>
      <c r="P223" s="12"/>
      <c r="Q223" s="12"/>
    </row>
    <row r="224" spans="1:17" x14ac:dyDescent="0.2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 s="12"/>
      <c r="O224" s="12"/>
      <c r="P224" s="12"/>
      <c r="Q224" s="12"/>
    </row>
    <row r="225" spans="1:17" x14ac:dyDescent="0.2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 s="12"/>
      <c r="O225" s="12"/>
      <c r="P225" s="12"/>
      <c r="Q225" s="12"/>
    </row>
    <row r="226" spans="1:17" x14ac:dyDescent="0.2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 s="12"/>
      <c r="O226" s="12"/>
      <c r="P226" s="12"/>
      <c r="Q226" s="12"/>
    </row>
    <row r="227" spans="1:17" x14ac:dyDescent="0.2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 s="12"/>
      <c r="O227" s="12"/>
      <c r="P227" s="12"/>
      <c r="Q227" s="12"/>
    </row>
    <row r="228" spans="1:17" x14ac:dyDescent="0.2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 s="12"/>
      <c r="O228" s="12"/>
      <c r="P228" s="12"/>
      <c r="Q228" s="12"/>
    </row>
    <row r="229" spans="1:17" x14ac:dyDescent="0.2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 s="12"/>
      <c r="O229" s="12"/>
      <c r="P229" s="12"/>
      <c r="Q229" s="12"/>
    </row>
    <row r="230" spans="1:17" x14ac:dyDescent="0.2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 s="12"/>
      <c r="O230" s="12"/>
      <c r="P230" s="12"/>
      <c r="Q230" s="12"/>
    </row>
    <row r="231" spans="1:17" x14ac:dyDescent="0.2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 s="12"/>
      <c r="O231" s="12"/>
      <c r="P231" s="12"/>
      <c r="Q231" s="12"/>
    </row>
    <row r="232" spans="1:17" x14ac:dyDescent="0.2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 s="12"/>
      <c r="O232" s="12"/>
      <c r="P232" s="12"/>
      <c r="Q232" s="12"/>
    </row>
    <row r="233" spans="1:17" x14ac:dyDescent="0.2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 s="12"/>
      <c r="O233" s="12"/>
      <c r="P233" s="12"/>
      <c r="Q233" s="12"/>
    </row>
    <row r="234" spans="1:17" x14ac:dyDescent="0.2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 s="12"/>
      <c r="O234" s="12"/>
      <c r="P234" s="12"/>
      <c r="Q234" s="12"/>
    </row>
    <row r="235" spans="1:17" x14ac:dyDescent="0.2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 s="12"/>
      <c r="O235" s="12"/>
      <c r="P235" s="12"/>
      <c r="Q235" s="12"/>
    </row>
    <row r="236" spans="1:17" x14ac:dyDescent="0.2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 s="12"/>
      <c r="O236" s="12"/>
      <c r="P236" s="12"/>
      <c r="Q236" s="12"/>
    </row>
    <row r="237" spans="1:17" x14ac:dyDescent="0.2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 s="12"/>
      <c r="O237" s="12"/>
      <c r="P237" s="12"/>
      <c r="Q237" s="12"/>
    </row>
  </sheetData>
  <pageMargins left="0.7" right="0.7" top="0.75" bottom="0.75" header="0.3" footer="0.3"/>
  <pageSetup orientation="portrait" horizontalDpi="1200" verticalDpi="120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81F4E-A8C5-4595-B763-898D71BD0EC5}">
  <dimension ref="A3:Q237"/>
  <sheetViews>
    <sheetView topLeftCell="E1" workbookViewId="0">
      <selection activeCell="P4" sqref="P4"/>
    </sheetView>
  </sheetViews>
  <sheetFormatPr defaultRowHeight="13.2" x14ac:dyDescent="0.25"/>
  <cols>
    <col min="1" max="1" width="18.21875" style="4" bestFit="1" customWidth="1"/>
    <col min="2" max="2" width="7.6640625" style="4" bestFit="1" customWidth="1"/>
    <col min="3" max="4" width="19.77734375" style="4" bestFit="1" customWidth="1"/>
    <col min="5" max="5" width="19.6640625" style="4" bestFit="1" customWidth="1"/>
    <col min="6" max="6" width="25.109375" style="4" bestFit="1" customWidth="1"/>
    <col min="7" max="7" width="11.88671875" style="4" bestFit="1" customWidth="1"/>
    <col min="8" max="8" width="10.88671875" style="4" bestFit="1" customWidth="1"/>
    <col min="9" max="9" width="10.77734375" style="4" bestFit="1" customWidth="1"/>
    <col min="10" max="11" width="14" style="5" bestFit="1" customWidth="1"/>
    <col min="12" max="12" width="17" style="5" bestFit="1" customWidth="1"/>
    <col min="13" max="13" width="16.88671875" style="5" bestFit="1" customWidth="1"/>
    <col min="14" max="14" width="12.88671875" style="5" bestFit="1" customWidth="1"/>
    <col min="15" max="17" width="9.88671875" style="5" bestFit="1" customWidth="1"/>
    <col min="18" max="16384" width="8.88671875" style="4"/>
  </cols>
  <sheetData>
    <row r="3" spans="1:17" s="7" customFormat="1" ht="52.8" x14ac:dyDescent="0.25">
      <c r="A3" s="8" t="s">
        <v>1</v>
      </c>
      <c r="B3" s="8" t="s">
        <v>2</v>
      </c>
      <c r="C3" s="8" t="s">
        <v>3</v>
      </c>
      <c r="D3" s="8" t="s">
        <v>465</v>
      </c>
      <c r="E3" s="8" t="s">
        <v>466</v>
      </c>
      <c r="F3" s="8" t="s">
        <v>7</v>
      </c>
      <c r="G3" s="9" t="s">
        <v>462</v>
      </c>
      <c r="H3" s="9" t="s">
        <v>463</v>
      </c>
      <c r="I3" s="9" t="s">
        <v>464</v>
      </c>
      <c r="J3" s="9" t="s">
        <v>467</v>
      </c>
      <c r="K3" s="9" t="s">
        <v>470</v>
      </c>
      <c r="L3" s="13" t="s">
        <v>468</v>
      </c>
      <c r="M3" s="13" t="s">
        <v>469</v>
      </c>
      <c r="N3" s="17" t="s">
        <v>500</v>
      </c>
      <c r="O3" s="17" t="s">
        <v>501</v>
      </c>
      <c r="P3" s="17" t="s">
        <v>502</v>
      </c>
      <c r="Q3" s="17" t="s">
        <v>503</v>
      </c>
    </row>
    <row r="4" spans="1:17" x14ac:dyDescent="0.25">
      <c r="A4" s="10" t="s">
        <v>414</v>
      </c>
      <c r="B4" s="10" t="s">
        <v>28</v>
      </c>
      <c r="C4" s="10" t="s">
        <v>415</v>
      </c>
      <c r="D4" s="10">
        <v>0.35</v>
      </c>
      <c r="E4" s="10">
        <v>0.47</v>
      </c>
      <c r="F4" s="10" t="s">
        <v>64</v>
      </c>
      <c r="G4" s="11">
        <v>113223.74177458693</v>
      </c>
      <c r="H4" s="11">
        <v>235398.64942268631</v>
      </c>
      <c r="I4" s="11">
        <v>22126.872657468826</v>
      </c>
      <c r="J4" s="11"/>
      <c r="K4" s="11"/>
      <c r="L4" s="14">
        <v>0</v>
      </c>
      <c r="M4" s="14">
        <v>0</v>
      </c>
      <c r="N4" s="5">
        <f>N$13*L4</f>
        <v>0</v>
      </c>
      <c r="O4" s="5">
        <f>O$13*M4</f>
        <v>0</v>
      </c>
      <c r="P4" s="5">
        <f>H4-N4</f>
        <v>235398.64942268631</v>
      </c>
      <c r="Q4" s="5">
        <f>I4-O4</f>
        <v>22126.872657468826</v>
      </c>
    </row>
    <row r="5" spans="1:17" x14ac:dyDescent="0.25">
      <c r="A5" s="10" t="s">
        <v>414</v>
      </c>
      <c r="B5" s="10" t="s">
        <v>28</v>
      </c>
      <c r="C5" s="10" t="s">
        <v>415</v>
      </c>
      <c r="D5" s="10">
        <v>0.35</v>
      </c>
      <c r="E5" s="10">
        <v>0.47</v>
      </c>
      <c r="F5" s="10" t="s">
        <v>31</v>
      </c>
      <c r="G5" s="11">
        <v>5814.0648812537129</v>
      </c>
      <c r="H5" s="11">
        <v>28374.416579649027</v>
      </c>
      <c r="I5" s="11">
        <v>4278.0949829253332</v>
      </c>
      <c r="J5" s="11">
        <v>28374.416579649027</v>
      </c>
      <c r="K5" s="11">
        <v>4278.0949829253332</v>
      </c>
      <c r="L5" s="14">
        <v>0.17326576238880587</v>
      </c>
      <c r="M5" s="14">
        <v>0.17904581554366258</v>
      </c>
      <c r="N5" s="5">
        <f t="shared" ref="N5:N12" si="0">N$13*L5</f>
        <v>20549.932273171715</v>
      </c>
      <c r="O5" s="5">
        <f t="shared" ref="O5:O12" si="1">O$13*M5</f>
        <v>3521.5631057635578</v>
      </c>
      <c r="P5" s="5">
        <f t="shared" ref="P5:P12" si="2">H5-N5</f>
        <v>7824.4843064773122</v>
      </c>
      <c r="Q5" s="5">
        <f t="shared" ref="Q5:Q12" si="3">I5-O5</f>
        <v>756.53187716177536</v>
      </c>
    </row>
    <row r="6" spans="1:17" x14ac:dyDescent="0.25">
      <c r="A6" s="10" t="s">
        <v>414</v>
      </c>
      <c r="B6" s="10" t="s">
        <v>28</v>
      </c>
      <c r="C6" s="10" t="s">
        <v>415</v>
      </c>
      <c r="D6" s="10">
        <v>0.35</v>
      </c>
      <c r="E6" s="10">
        <v>0.47</v>
      </c>
      <c r="F6" s="10" t="s">
        <v>33</v>
      </c>
      <c r="G6" s="11">
        <v>4386.8884598471077</v>
      </c>
      <c r="H6" s="11">
        <v>38327.89056194725</v>
      </c>
      <c r="I6" s="11">
        <v>5842.1309530339004</v>
      </c>
      <c r="J6" s="11">
        <v>38327.89056194725</v>
      </c>
      <c r="K6" s="11">
        <v>5842.1309530339004</v>
      </c>
      <c r="L6" s="14">
        <v>0.23404573483754254</v>
      </c>
      <c r="M6" s="14">
        <v>0.24450347763984781</v>
      </c>
      <c r="N6" s="5">
        <f t="shared" si="0"/>
        <v>27758.651988864818</v>
      </c>
      <c r="O6" s="5">
        <f t="shared" si="1"/>
        <v>4809.0173091892166</v>
      </c>
      <c r="P6" s="5">
        <f t="shared" si="2"/>
        <v>10569.238573082432</v>
      </c>
      <c r="Q6" s="5">
        <f t="shared" si="3"/>
        <v>1033.1136438446838</v>
      </c>
    </row>
    <row r="7" spans="1:17" x14ac:dyDescent="0.25">
      <c r="A7" s="10" t="s">
        <v>414</v>
      </c>
      <c r="B7" s="10" t="s">
        <v>28</v>
      </c>
      <c r="C7" s="10" t="s">
        <v>415</v>
      </c>
      <c r="D7" s="10">
        <v>0.35</v>
      </c>
      <c r="E7" s="10">
        <v>0.47</v>
      </c>
      <c r="F7" s="10" t="s">
        <v>418</v>
      </c>
      <c r="G7" s="11">
        <v>409.6465363308925</v>
      </c>
      <c r="H7" s="11">
        <v>2704.2407218397821</v>
      </c>
      <c r="I7" s="11">
        <v>361.07218789306495</v>
      </c>
      <c r="J7" s="11">
        <v>2704.2407218397821</v>
      </c>
      <c r="K7" s="11">
        <v>361.07218789306495</v>
      </c>
      <c r="L7" s="14">
        <v>1.6513196986347348E-2</v>
      </c>
      <c r="M7" s="14">
        <v>1.5111507483932063E-2</v>
      </c>
      <c r="N7" s="5">
        <f t="shared" si="0"/>
        <v>1958.5235709839537</v>
      </c>
      <c r="O7" s="5">
        <f t="shared" si="1"/>
        <v>297.22072569133917</v>
      </c>
      <c r="P7" s="5">
        <f t="shared" si="2"/>
        <v>745.71715085582832</v>
      </c>
      <c r="Q7" s="5">
        <f t="shared" si="3"/>
        <v>63.851462201725781</v>
      </c>
    </row>
    <row r="8" spans="1:17" x14ac:dyDescent="0.25">
      <c r="A8" s="10" t="s">
        <v>414</v>
      </c>
      <c r="B8" s="10" t="s">
        <v>28</v>
      </c>
      <c r="C8" s="10" t="s">
        <v>415</v>
      </c>
      <c r="D8" s="10">
        <v>0.35</v>
      </c>
      <c r="E8" s="10">
        <v>0.47</v>
      </c>
      <c r="F8" s="10" t="s">
        <v>421</v>
      </c>
      <c r="G8" s="11">
        <v>38.627319272336251</v>
      </c>
      <c r="H8" s="11">
        <v>371.06451367937046</v>
      </c>
      <c r="I8" s="11">
        <v>48.8491967025371</v>
      </c>
      <c r="J8" s="11">
        <v>371.06451367937046</v>
      </c>
      <c r="K8" s="11">
        <v>48.8491967025371</v>
      </c>
      <c r="L8" s="14">
        <v>2.265871288581852E-3</v>
      </c>
      <c r="M8" s="14">
        <v>2.0444249828875756E-3</v>
      </c>
      <c r="N8" s="5">
        <f t="shared" si="0"/>
        <v>268.74034938070201</v>
      </c>
      <c r="O8" s="5">
        <f t="shared" si="1"/>
        <v>40.210778288099519</v>
      </c>
      <c r="P8" s="5">
        <f t="shared" si="2"/>
        <v>102.32416429866845</v>
      </c>
      <c r="Q8" s="5">
        <f t="shared" si="3"/>
        <v>8.6384184144375809</v>
      </c>
    </row>
    <row r="9" spans="1:17" x14ac:dyDescent="0.25">
      <c r="A9" s="10" t="s">
        <v>414</v>
      </c>
      <c r="B9" s="10" t="s">
        <v>28</v>
      </c>
      <c r="C9" s="10" t="s">
        <v>415</v>
      </c>
      <c r="D9" s="10">
        <v>0.35</v>
      </c>
      <c r="E9" s="10">
        <v>0.47</v>
      </c>
      <c r="F9" s="10" t="s">
        <v>424</v>
      </c>
      <c r="G9" s="11">
        <v>5607.1717931202375</v>
      </c>
      <c r="H9" s="11">
        <v>51549.190586528726</v>
      </c>
      <c r="I9" s="11">
        <v>7561.3273430019772</v>
      </c>
      <c r="J9" s="11">
        <v>51549.190586528726</v>
      </c>
      <c r="K9" s="11">
        <v>7561.3273430019772</v>
      </c>
      <c r="L9" s="14">
        <v>0.31478038614217152</v>
      </c>
      <c r="M9" s="14">
        <v>0.3164548767906617</v>
      </c>
      <c r="N9" s="5">
        <f t="shared" si="0"/>
        <v>37334.067198046665</v>
      </c>
      <c r="O9" s="5">
        <f t="shared" si="1"/>
        <v>6224.1935973822428</v>
      </c>
      <c r="P9" s="5">
        <f t="shared" si="2"/>
        <v>14215.123388482061</v>
      </c>
      <c r="Q9" s="5">
        <f t="shared" si="3"/>
        <v>1337.1337456197343</v>
      </c>
    </row>
    <row r="10" spans="1:17" x14ac:dyDescent="0.25">
      <c r="A10" s="10" t="s">
        <v>414</v>
      </c>
      <c r="B10" s="10" t="s">
        <v>28</v>
      </c>
      <c r="C10" s="10" t="s">
        <v>415</v>
      </c>
      <c r="D10" s="10">
        <v>0.35</v>
      </c>
      <c r="E10" s="10">
        <v>0.47</v>
      </c>
      <c r="F10" s="10" t="s">
        <v>60</v>
      </c>
      <c r="G10" s="11">
        <v>798.87145372805878</v>
      </c>
      <c r="H10" s="11">
        <v>5971.5536971429683</v>
      </c>
      <c r="I10" s="11">
        <v>766.10045474540448</v>
      </c>
      <c r="J10" s="11">
        <v>5971.5536971429683</v>
      </c>
      <c r="K10" s="11">
        <v>766.10045474540448</v>
      </c>
      <c r="L10" s="14">
        <v>3.6464742845964335E-2</v>
      </c>
      <c r="M10" s="14">
        <v>3.2062654348657717E-2</v>
      </c>
      <c r="N10" s="5">
        <f t="shared" si="0"/>
        <v>4324.8474800328058</v>
      </c>
      <c r="O10" s="5">
        <f t="shared" si="1"/>
        <v>630.62440350384963</v>
      </c>
      <c r="P10" s="5">
        <f t="shared" si="2"/>
        <v>1646.7062171101625</v>
      </c>
      <c r="Q10" s="5">
        <f t="shared" si="3"/>
        <v>135.47605124155484</v>
      </c>
    </row>
    <row r="11" spans="1:17" x14ac:dyDescent="0.25">
      <c r="A11" s="10" t="s">
        <v>414</v>
      </c>
      <c r="B11" s="10" t="s">
        <v>28</v>
      </c>
      <c r="C11" s="10" t="s">
        <v>415</v>
      </c>
      <c r="D11" s="10">
        <v>0.35</v>
      </c>
      <c r="E11" s="10">
        <v>0.47</v>
      </c>
      <c r="F11" s="10" t="s">
        <v>35</v>
      </c>
      <c r="G11" s="11">
        <v>2017.8259477148067</v>
      </c>
      <c r="H11" s="11">
        <v>13434.89686334112</v>
      </c>
      <c r="I11" s="11">
        <v>1727.5529106208933</v>
      </c>
      <c r="J11" s="11">
        <v>13434.89686334112</v>
      </c>
      <c r="K11" s="11">
        <v>1727.5529106208933</v>
      </c>
      <c r="L11" s="14">
        <v>8.2038960734486022E-2</v>
      </c>
      <c r="M11" s="14">
        <v>7.2301134269216472E-2</v>
      </c>
      <c r="N11" s="5">
        <f t="shared" si="0"/>
        <v>9730.1109210021386</v>
      </c>
      <c r="O11" s="5">
        <f t="shared" si="1"/>
        <v>1422.0550543122822</v>
      </c>
      <c r="P11" s="5">
        <f t="shared" si="2"/>
        <v>3704.7859423389818</v>
      </c>
      <c r="Q11" s="5">
        <f t="shared" si="3"/>
        <v>305.49785630861106</v>
      </c>
    </row>
    <row r="12" spans="1:17" x14ac:dyDescent="0.25">
      <c r="A12" s="10" t="s">
        <v>414</v>
      </c>
      <c r="B12" s="10" t="s">
        <v>28</v>
      </c>
      <c r="C12" s="10" t="s">
        <v>415</v>
      </c>
      <c r="D12" s="10">
        <v>0.35</v>
      </c>
      <c r="E12" s="10">
        <v>0.47</v>
      </c>
      <c r="F12" s="10" t="s">
        <v>422</v>
      </c>
      <c r="G12" s="11">
        <v>2872.2232367799284</v>
      </c>
      <c r="H12" s="11">
        <v>23029.143549895256</v>
      </c>
      <c r="I12" s="11">
        <v>3308.7282443169906</v>
      </c>
      <c r="J12" s="11">
        <v>23029.143549895256</v>
      </c>
      <c r="K12" s="11">
        <v>3308.7282443169906</v>
      </c>
      <c r="L12" s="14">
        <v>0.1406253447761007</v>
      </c>
      <c r="M12" s="14">
        <v>0.1384761089411338</v>
      </c>
      <c r="N12" s="5">
        <f t="shared" si="0"/>
        <v>16678.663292725596</v>
      </c>
      <c r="O12" s="5">
        <f t="shared" si="1"/>
        <v>2723.617722067745</v>
      </c>
      <c r="P12" s="5">
        <f t="shared" si="2"/>
        <v>6350.48025716966</v>
      </c>
      <c r="Q12" s="5">
        <f t="shared" si="3"/>
        <v>585.11052224924561</v>
      </c>
    </row>
    <row r="13" spans="1:17" s="21" customFormat="1" x14ac:dyDescent="0.25">
      <c r="A13" s="10" t="s">
        <v>414</v>
      </c>
      <c r="B13" s="10" t="s">
        <v>28</v>
      </c>
      <c r="C13" s="10" t="s">
        <v>487</v>
      </c>
      <c r="D13" s="10"/>
      <c r="E13" s="10"/>
      <c r="F13" s="10"/>
      <c r="G13" s="30">
        <v>135169.06140263399</v>
      </c>
      <c r="H13" s="30">
        <v>399161.04649670981</v>
      </c>
      <c r="I13" s="30">
        <v>46020.72893070893</v>
      </c>
      <c r="J13" s="30">
        <v>163762.39707402352</v>
      </c>
      <c r="K13" s="30">
        <v>23893.856273240097</v>
      </c>
      <c r="L13" s="31">
        <v>1</v>
      </c>
      <c r="M13" s="31">
        <v>1</v>
      </c>
      <c r="N13" s="23">
        <f>H13-P13</f>
        <v>118603.53707420838</v>
      </c>
      <c r="O13" s="23">
        <f>I13-Q13</f>
        <v>19668.502696198339</v>
      </c>
      <c r="P13" s="23">
        <f>G13*'Natural LPA'!J4</f>
        <v>280557.50942250143</v>
      </c>
      <c r="Q13" s="23">
        <f>G13*'Natural LPA'!K4</f>
        <v>26352.226234510592</v>
      </c>
    </row>
    <row r="14" spans="1:17" x14ac:dyDescent="0.25">
      <c r="A14" s="10" t="s">
        <v>414</v>
      </c>
      <c r="B14" s="10" t="s">
        <v>110</v>
      </c>
      <c r="C14" s="10" t="s">
        <v>435</v>
      </c>
      <c r="D14" s="10">
        <v>0.36</v>
      </c>
      <c r="E14" s="10">
        <v>0.53</v>
      </c>
      <c r="F14" s="10" t="s">
        <v>64</v>
      </c>
      <c r="G14" s="11">
        <v>26345.902690486218</v>
      </c>
      <c r="H14" s="11">
        <v>43011.815578672351</v>
      </c>
      <c r="I14" s="11">
        <v>4380.5714966686073</v>
      </c>
      <c r="J14" s="11"/>
      <c r="K14" s="11"/>
      <c r="L14" s="14">
        <v>0</v>
      </c>
      <c r="M14" s="14">
        <v>0</v>
      </c>
      <c r="N14" s="5">
        <f>N$21*L14</f>
        <v>0</v>
      </c>
      <c r="O14" s="5">
        <f>O$21*M14</f>
        <v>0</v>
      </c>
      <c r="P14" s="5">
        <f>H14-N14</f>
        <v>43011.815578672351</v>
      </c>
      <c r="Q14" s="5">
        <f>I14-O14</f>
        <v>4380.5714966686073</v>
      </c>
    </row>
    <row r="15" spans="1:17" x14ac:dyDescent="0.25">
      <c r="A15" s="10" t="s">
        <v>414</v>
      </c>
      <c r="B15" s="10" t="s">
        <v>110</v>
      </c>
      <c r="C15" s="10" t="s">
        <v>435</v>
      </c>
      <c r="D15" s="10">
        <v>0.36</v>
      </c>
      <c r="E15" s="10">
        <v>0.53</v>
      </c>
      <c r="F15" s="10" t="s">
        <v>31</v>
      </c>
      <c r="G15" s="11">
        <v>1384.1315419196058</v>
      </c>
      <c r="H15" s="11">
        <v>7923.4496792812579</v>
      </c>
      <c r="I15" s="11">
        <v>1218.0577485890453</v>
      </c>
      <c r="J15" s="11">
        <v>7923.4496792812579</v>
      </c>
      <c r="K15" s="11">
        <v>1218.0577485890453</v>
      </c>
      <c r="L15" s="14">
        <v>7.2211997545828049E-2</v>
      </c>
      <c r="M15" s="14">
        <v>7.5923845118075289E-2</v>
      </c>
      <c r="N15" s="5">
        <f t="shared" ref="N15:N20" si="4">N$21*L15</f>
        <v>6308.7418199215781</v>
      </c>
      <c r="O15" s="5">
        <f t="shared" ref="O15:O20" si="5">O$21*M15</f>
        <v>1045.5743734813243</v>
      </c>
      <c r="P15" s="5">
        <f t="shared" ref="P15:P20" si="6">H15-N15</f>
        <v>1614.7078593596798</v>
      </c>
      <c r="Q15" s="5">
        <f t="shared" ref="Q15:Q20" si="7">I15-O15</f>
        <v>172.48337510772103</v>
      </c>
    </row>
    <row r="16" spans="1:17" x14ac:dyDescent="0.25">
      <c r="A16" s="10" t="s">
        <v>414</v>
      </c>
      <c r="B16" s="10" t="s">
        <v>110</v>
      </c>
      <c r="C16" s="10" t="s">
        <v>435</v>
      </c>
      <c r="D16" s="10">
        <v>0.36</v>
      </c>
      <c r="E16" s="10">
        <v>0.53</v>
      </c>
      <c r="F16" s="10" t="s">
        <v>33</v>
      </c>
      <c r="G16" s="11">
        <v>8543.1001907259724</v>
      </c>
      <c r="H16" s="11">
        <v>72773.536460750693</v>
      </c>
      <c r="I16" s="11">
        <v>10872.012780145273</v>
      </c>
      <c r="J16" s="11">
        <v>72773.536460750693</v>
      </c>
      <c r="K16" s="11">
        <v>10872.012780145273</v>
      </c>
      <c r="L16" s="14">
        <v>0.66323667708099243</v>
      </c>
      <c r="M16" s="14">
        <v>0.6776731361034819</v>
      </c>
      <c r="N16" s="5">
        <f t="shared" si="4"/>
        <v>57943.127228287231</v>
      </c>
      <c r="O16" s="5">
        <f t="shared" si="5"/>
        <v>9332.4786647012825</v>
      </c>
      <c r="P16" s="5">
        <f t="shared" si="6"/>
        <v>14830.409232463462</v>
      </c>
      <c r="Q16" s="5">
        <f t="shared" si="7"/>
        <v>1539.5341154439902</v>
      </c>
    </row>
    <row r="17" spans="1:17" x14ac:dyDescent="0.25">
      <c r="A17" s="10" t="s">
        <v>414</v>
      </c>
      <c r="B17" s="10" t="s">
        <v>110</v>
      </c>
      <c r="C17" s="10" t="s">
        <v>435</v>
      </c>
      <c r="D17" s="10">
        <v>0.36</v>
      </c>
      <c r="E17" s="10">
        <v>0.53</v>
      </c>
      <c r="F17" s="10" t="s">
        <v>438</v>
      </c>
      <c r="G17" s="11">
        <v>1594.7924944570282</v>
      </c>
      <c r="H17" s="11">
        <v>15169.384069549307</v>
      </c>
      <c r="I17" s="11">
        <v>2218.6387572527728</v>
      </c>
      <c r="J17" s="11">
        <v>15169.384069549307</v>
      </c>
      <c r="K17" s="11">
        <v>2218.6387572527728</v>
      </c>
      <c r="L17" s="14">
        <v>0.13824931936734192</v>
      </c>
      <c r="M17" s="14">
        <v>0.13829195337720421</v>
      </c>
      <c r="N17" s="5">
        <f t="shared" si="4"/>
        <v>12078.038169695155</v>
      </c>
      <c r="O17" s="5">
        <f t="shared" si="5"/>
        <v>1904.4678557179</v>
      </c>
      <c r="P17" s="5">
        <f t="shared" si="6"/>
        <v>3091.3458998541519</v>
      </c>
      <c r="Q17" s="5">
        <f t="shared" si="7"/>
        <v>314.17090153487288</v>
      </c>
    </row>
    <row r="18" spans="1:17" x14ac:dyDescent="0.25">
      <c r="A18" s="10" t="s">
        <v>414</v>
      </c>
      <c r="B18" s="10" t="s">
        <v>110</v>
      </c>
      <c r="C18" s="10" t="s">
        <v>435</v>
      </c>
      <c r="D18" s="10">
        <v>0.36</v>
      </c>
      <c r="E18" s="10">
        <v>0.53</v>
      </c>
      <c r="F18" s="10" t="s">
        <v>424</v>
      </c>
      <c r="G18" s="11">
        <v>628.74286174975896</v>
      </c>
      <c r="H18" s="11">
        <v>5225.833215986976</v>
      </c>
      <c r="I18" s="11">
        <v>703.02018146600062</v>
      </c>
      <c r="J18" s="11">
        <v>5225.833215986976</v>
      </c>
      <c r="K18" s="11">
        <v>703.02018146600062</v>
      </c>
      <c r="L18" s="14">
        <v>4.7626711930098292E-2</v>
      </c>
      <c r="M18" s="14">
        <v>4.3820578650178674E-2</v>
      </c>
      <c r="N18" s="5">
        <f t="shared" si="4"/>
        <v>4160.868546920954</v>
      </c>
      <c r="O18" s="5">
        <f t="shared" si="5"/>
        <v>603.46883112275077</v>
      </c>
      <c r="P18" s="5">
        <f t="shared" si="6"/>
        <v>1064.964669066022</v>
      </c>
      <c r="Q18" s="5">
        <f t="shared" si="7"/>
        <v>99.551350343249851</v>
      </c>
    </row>
    <row r="19" spans="1:17" x14ac:dyDescent="0.25">
      <c r="A19" s="10" t="s">
        <v>414</v>
      </c>
      <c r="B19" s="10" t="s">
        <v>110</v>
      </c>
      <c r="C19" s="10" t="s">
        <v>435</v>
      </c>
      <c r="D19" s="10">
        <v>0.36</v>
      </c>
      <c r="E19" s="10">
        <v>0.53</v>
      </c>
      <c r="F19" s="10" t="s">
        <v>60</v>
      </c>
      <c r="G19" s="11">
        <v>445.7540944969312</v>
      </c>
      <c r="H19" s="11">
        <v>3796.4945830819461</v>
      </c>
      <c r="I19" s="11">
        <v>507.81677857979946</v>
      </c>
      <c r="J19" s="11">
        <v>3796.4945830819461</v>
      </c>
      <c r="K19" s="11">
        <v>507.81677857979946</v>
      </c>
      <c r="L19" s="14">
        <v>3.4600138653386577E-2</v>
      </c>
      <c r="M19" s="14">
        <v>3.1653181049842535E-2</v>
      </c>
      <c r="N19" s="5">
        <f t="shared" si="4"/>
        <v>3022.8126781727005</v>
      </c>
      <c r="O19" s="5">
        <f t="shared" si="5"/>
        <v>435.90725540059464</v>
      </c>
      <c r="P19" s="5">
        <f t="shared" si="6"/>
        <v>773.68190490924553</v>
      </c>
      <c r="Q19" s="5">
        <f t="shared" si="7"/>
        <v>71.909523179204825</v>
      </c>
    </row>
    <row r="20" spans="1:17" x14ac:dyDescent="0.25">
      <c r="A20" s="10" t="s">
        <v>414</v>
      </c>
      <c r="B20" s="10" t="s">
        <v>110</v>
      </c>
      <c r="C20" s="10" t="s">
        <v>435</v>
      </c>
      <c r="D20" s="10">
        <v>0.36</v>
      </c>
      <c r="E20" s="10">
        <v>0.53</v>
      </c>
      <c r="F20" s="10" t="s">
        <v>35</v>
      </c>
      <c r="G20" s="11">
        <v>1079.4214671188486</v>
      </c>
      <c r="H20" s="11">
        <v>4836.1392561378871</v>
      </c>
      <c r="I20" s="11">
        <v>523.60523944238753</v>
      </c>
      <c r="J20" s="11">
        <v>4836.1392561378871</v>
      </c>
      <c r="K20" s="11">
        <v>523.60523944238753</v>
      </c>
      <c r="L20" s="14">
        <v>4.4075155422352658E-2</v>
      </c>
      <c r="M20" s="14">
        <v>3.2637305701216812E-2</v>
      </c>
      <c r="N20" s="5">
        <f t="shared" si="4"/>
        <v>3850.5897313818868</v>
      </c>
      <c r="O20" s="5">
        <f t="shared" si="5"/>
        <v>449.45998727538239</v>
      </c>
      <c r="P20" s="5">
        <f t="shared" si="6"/>
        <v>985.54952475600021</v>
      </c>
      <c r="Q20" s="5">
        <f t="shared" si="7"/>
        <v>74.14525216700514</v>
      </c>
    </row>
    <row r="21" spans="1:17" s="21" customFormat="1" x14ac:dyDescent="0.25">
      <c r="A21" s="10" t="s">
        <v>414</v>
      </c>
      <c r="B21" s="10" t="s">
        <v>110</v>
      </c>
      <c r="C21" s="10" t="s">
        <v>488</v>
      </c>
      <c r="D21" s="10"/>
      <c r="E21" s="10"/>
      <c r="F21" s="10"/>
      <c r="G21" s="11">
        <v>40021.845340954358</v>
      </c>
      <c r="H21" s="11">
        <v>152736.65284346044</v>
      </c>
      <c r="I21" s="11">
        <v>20423.722982143881</v>
      </c>
      <c r="J21" s="11">
        <v>109724.83726478808</v>
      </c>
      <c r="K21" s="11">
        <v>16043.15148547528</v>
      </c>
      <c r="L21" s="14">
        <v>1</v>
      </c>
      <c r="M21" s="14">
        <v>1</v>
      </c>
      <c r="N21" s="23">
        <f>H21-P21</f>
        <v>87364.178174379515</v>
      </c>
      <c r="O21" s="23">
        <f>I21-Q21</f>
        <v>13771.356967699243</v>
      </c>
      <c r="P21" s="23">
        <f>G21*'Natural LPA'!J5</f>
        <v>65372.474669080919</v>
      </c>
      <c r="Q21" s="23">
        <f>G21*'Natural LPA'!K5</f>
        <v>6652.3660144446385</v>
      </c>
    </row>
    <row r="22" spans="1:17" x14ac:dyDescent="0.25">
      <c r="A22" s="10" t="s">
        <v>414</v>
      </c>
      <c r="B22" s="10" t="s">
        <v>110</v>
      </c>
      <c r="C22" s="10" t="s">
        <v>445</v>
      </c>
      <c r="D22" s="10">
        <v>0.36</v>
      </c>
      <c r="E22" s="10">
        <v>0.48</v>
      </c>
      <c r="F22" s="10" t="s">
        <v>64</v>
      </c>
      <c r="G22" s="11">
        <v>19659.421070586679</v>
      </c>
      <c r="H22" s="11">
        <v>20165.934160779594</v>
      </c>
      <c r="I22" s="11">
        <v>2504.7282165821812</v>
      </c>
      <c r="J22" s="11"/>
      <c r="K22" s="11"/>
      <c r="L22" s="14">
        <v>0</v>
      </c>
      <c r="M22" s="14">
        <v>0</v>
      </c>
      <c r="N22" s="5">
        <f>N$31*L22</f>
        <v>0</v>
      </c>
      <c r="O22" s="5">
        <f>O$31*M22</f>
        <v>0</v>
      </c>
      <c r="P22" s="5">
        <f>H22-N22</f>
        <v>20165.934160779594</v>
      </c>
      <c r="Q22" s="5">
        <f>I22-O22</f>
        <v>2504.7282165821812</v>
      </c>
    </row>
    <row r="23" spans="1:17" x14ac:dyDescent="0.25">
      <c r="A23" s="10" t="s">
        <v>414</v>
      </c>
      <c r="B23" s="10" t="s">
        <v>110</v>
      </c>
      <c r="C23" s="10" t="s">
        <v>445</v>
      </c>
      <c r="D23" s="10">
        <v>0.36</v>
      </c>
      <c r="E23" s="10">
        <v>0.48</v>
      </c>
      <c r="F23" s="10" t="s">
        <v>31</v>
      </c>
      <c r="G23" s="11">
        <v>255.1532631183054</v>
      </c>
      <c r="H23" s="11">
        <v>1722.6467989065666</v>
      </c>
      <c r="I23" s="11">
        <v>241.69729123171709</v>
      </c>
      <c r="J23" s="11">
        <v>1722.6467989065666</v>
      </c>
      <c r="K23" s="11">
        <v>241.69729123171709</v>
      </c>
      <c r="L23" s="14">
        <v>1.1670413786939502E-2</v>
      </c>
      <c r="M23" s="14">
        <v>1.1259332777589393E-2</v>
      </c>
      <c r="N23" s="5">
        <f t="shared" ref="N23:N30" si="8">N$31*L23</f>
        <v>1508.7246340098811</v>
      </c>
      <c r="O23" s="5">
        <f t="shared" ref="O23:O30" si="9">O$31*M23</f>
        <v>216.05096519023581</v>
      </c>
      <c r="P23" s="5">
        <f t="shared" ref="P23:P30" si="10">H23-N23</f>
        <v>213.92216489668544</v>
      </c>
      <c r="Q23" s="5">
        <f t="shared" ref="Q23:Q30" si="11">I23-O23</f>
        <v>25.646326041481274</v>
      </c>
    </row>
    <row r="24" spans="1:17" x14ac:dyDescent="0.25">
      <c r="A24" s="10" t="s">
        <v>414</v>
      </c>
      <c r="B24" s="10" t="s">
        <v>110</v>
      </c>
      <c r="C24" s="10" t="s">
        <v>445</v>
      </c>
      <c r="D24" s="10">
        <v>0.36</v>
      </c>
      <c r="E24" s="10">
        <v>0.48</v>
      </c>
      <c r="F24" s="10" t="s">
        <v>33</v>
      </c>
      <c r="G24" s="11">
        <v>7391.9939302520606</v>
      </c>
      <c r="H24" s="11">
        <v>60226.701524856195</v>
      </c>
      <c r="I24" s="11">
        <v>8864.0440814672347</v>
      </c>
      <c r="J24" s="11">
        <v>60226.701524856195</v>
      </c>
      <c r="K24" s="11">
        <v>8864.0440814672347</v>
      </c>
      <c r="L24" s="14">
        <v>0.40801778302070535</v>
      </c>
      <c r="M24" s="14">
        <v>0.41292652292399573</v>
      </c>
      <c r="N24" s="5">
        <f t="shared" si="8"/>
        <v>52747.613888921995</v>
      </c>
      <c r="O24" s="5">
        <f t="shared" si="9"/>
        <v>7923.4867280899152</v>
      </c>
      <c r="P24" s="5">
        <f t="shared" si="10"/>
        <v>7479.0876359342001</v>
      </c>
      <c r="Q24" s="5">
        <f t="shared" si="11"/>
        <v>940.55735337731949</v>
      </c>
    </row>
    <row r="25" spans="1:17" x14ac:dyDescent="0.25">
      <c r="A25" s="10" t="s">
        <v>414</v>
      </c>
      <c r="B25" s="10" t="s">
        <v>110</v>
      </c>
      <c r="C25" s="10" t="s">
        <v>445</v>
      </c>
      <c r="D25" s="10">
        <v>0.36</v>
      </c>
      <c r="E25" s="10">
        <v>0.48</v>
      </c>
      <c r="F25" s="10" t="s">
        <v>438</v>
      </c>
      <c r="G25" s="11">
        <v>298.51823713671041</v>
      </c>
      <c r="H25" s="11">
        <v>3020.0073305590477</v>
      </c>
      <c r="I25" s="11">
        <v>426.61379677916619</v>
      </c>
      <c r="J25" s="11">
        <v>3020.0073305590477</v>
      </c>
      <c r="K25" s="11">
        <v>426.61379677916619</v>
      </c>
      <c r="L25" s="14">
        <v>2.0459641064892658E-2</v>
      </c>
      <c r="M25" s="14">
        <v>1.9873564494533296E-2</v>
      </c>
      <c r="N25" s="5">
        <f t="shared" si="8"/>
        <v>2644.976008661185</v>
      </c>
      <c r="O25" s="5">
        <f t="shared" si="9"/>
        <v>381.34611309832832</v>
      </c>
      <c r="P25" s="5">
        <f t="shared" si="10"/>
        <v>375.03132189786265</v>
      </c>
      <c r="Q25" s="5">
        <f t="shared" si="11"/>
        <v>45.267683680837877</v>
      </c>
    </row>
    <row r="26" spans="1:17" x14ac:dyDescent="0.25">
      <c r="A26" s="10" t="s">
        <v>414</v>
      </c>
      <c r="B26" s="10" t="s">
        <v>110</v>
      </c>
      <c r="C26" s="10" t="s">
        <v>445</v>
      </c>
      <c r="D26" s="10">
        <v>0.36</v>
      </c>
      <c r="E26" s="10">
        <v>0.48</v>
      </c>
      <c r="F26" s="10" t="s">
        <v>192</v>
      </c>
      <c r="G26" s="11">
        <v>5664.0811575883417</v>
      </c>
      <c r="H26" s="11">
        <v>47883.596995619308</v>
      </c>
      <c r="I26" s="11">
        <v>6959.8672966954982</v>
      </c>
      <c r="J26" s="11">
        <v>47883.596995619308</v>
      </c>
      <c r="K26" s="11">
        <v>6959.8672966954982</v>
      </c>
      <c r="L26" s="14">
        <v>0.3243969633825326</v>
      </c>
      <c r="M26" s="14">
        <v>0.32422151519368264</v>
      </c>
      <c r="N26" s="5">
        <f t="shared" si="8"/>
        <v>41937.303919844759</v>
      </c>
      <c r="O26" s="5">
        <f t="shared" si="9"/>
        <v>6221.3607748107697</v>
      </c>
      <c r="P26" s="5">
        <f t="shared" si="10"/>
        <v>5946.2930757745489</v>
      </c>
      <c r="Q26" s="5">
        <f t="shared" si="11"/>
        <v>738.5065218847285</v>
      </c>
    </row>
    <row r="27" spans="1:17" x14ac:dyDescent="0.25">
      <c r="A27" s="10" t="s">
        <v>414</v>
      </c>
      <c r="B27" s="10" t="s">
        <v>110</v>
      </c>
      <c r="C27" s="10" t="s">
        <v>445</v>
      </c>
      <c r="D27" s="10">
        <v>0.36</v>
      </c>
      <c r="E27" s="10">
        <v>0.48</v>
      </c>
      <c r="F27" s="10" t="s">
        <v>448</v>
      </c>
      <c r="G27" s="11">
        <v>3184.7912078961604</v>
      </c>
      <c r="H27" s="11">
        <v>27669.352638662629</v>
      </c>
      <c r="I27" s="11">
        <v>3982.3501464065571</v>
      </c>
      <c r="J27" s="11">
        <v>27669.352638662629</v>
      </c>
      <c r="K27" s="11">
        <v>3982.3501464065571</v>
      </c>
      <c r="L27" s="14">
        <v>0.18745153952331089</v>
      </c>
      <c r="M27" s="14">
        <v>0.18551554842328019</v>
      </c>
      <c r="N27" s="5">
        <f t="shared" si="8"/>
        <v>24233.310020112149</v>
      </c>
      <c r="O27" s="5">
        <f t="shared" si="9"/>
        <v>3559.7858315745475</v>
      </c>
      <c r="P27" s="5">
        <f t="shared" si="10"/>
        <v>3436.0426185504803</v>
      </c>
      <c r="Q27" s="5">
        <f t="shared" si="11"/>
        <v>422.56431483200959</v>
      </c>
    </row>
    <row r="28" spans="1:17" x14ac:dyDescent="0.25">
      <c r="A28" s="10" t="s">
        <v>414</v>
      </c>
      <c r="B28" s="10" t="s">
        <v>110</v>
      </c>
      <c r="C28" s="10" t="s">
        <v>445</v>
      </c>
      <c r="D28" s="10">
        <v>0.36</v>
      </c>
      <c r="E28" s="10">
        <v>0.48</v>
      </c>
      <c r="F28" s="10" t="s">
        <v>60</v>
      </c>
      <c r="G28" s="11">
        <v>437.77241875243595</v>
      </c>
      <c r="H28" s="11">
        <v>3539.2054957470295</v>
      </c>
      <c r="I28" s="11">
        <v>471.6721176377182</v>
      </c>
      <c r="J28" s="11">
        <v>3539.2054957470295</v>
      </c>
      <c r="K28" s="11">
        <v>471.6721176377182</v>
      </c>
      <c r="L28" s="14">
        <v>2.3977052428040095E-2</v>
      </c>
      <c r="M28" s="14">
        <v>2.1972581104775138E-2</v>
      </c>
      <c r="N28" s="5">
        <f t="shared" si="8"/>
        <v>3099.6989746511076</v>
      </c>
      <c r="O28" s="5">
        <f t="shared" si="9"/>
        <v>421.62332788104828</v>
      </c>
      <c r="P28" s="5">
        <f t="shared" si="10"/>
        <v>439.50652109592193</v>
      </c>
      <c r="Q28" s="5">
        <f t="shared" si="11"/>
        <v>50.048789756669919</v>
      </c>
    </row>
    <row r="29" spans="1:17" x14ac:dyDescent="0.25">
      <c r="A29" s="10" t="s">
        <v>414</v>
      </c>
      <c r="B29" s="10" t="s">
        <v>110</v>
      </c>
      <c r="C29" s="10" t="s">
        <v>445</v>
      </c>
      <c r="D29" s="10">
        <v>0.36</v>
      </c>
      <c r="E29" s="10">
        <v>0.48</v>
      </c>
      <c r="F29" s="10" t="s">
        <v>284</v>
      </c>
      <c r="G29" s="11">
        <v>166.1905198503226</v>
      </c>
      <c r="H29" s="11">
        <v>1622.7772577405424</v>
      </c>
      <c r="I29" s="11">
        <v>243.80206940526912</v>
      </c>
      <c r="J29" s="11">
        <v>1622.7772577405424</v>
      </c>
      <c r="K29" s="11">
        <v>243.80206940526912</v>
      </c>
      <c r="L29" s="14">
        <v>1.099382769229776E-2</v>
      </c>
      <c r="M29" s="14">
        <v>1.135738268852658E-2</v>
      </c>
      <c r="N29" s="5">
        <f t="shared" si="8"/>
        <v>1421.257117720364</v>
      </c>
      <c r="O29" s="5">
        <f t="shared" si="9"/>
        <v>217.93240686295735</v>
      </c>
      <c r="P29" s="5">
        <f t="shared" si="10"/>
        <v>201.52014002017836</v>
      </c>
      <c r="Q29" s="5">
        <f t="shared" si="11"/>
        <v>25.869662542311772</v>
      </c>
    </row>
    <row r="30" spans="1:17" x14ac:dyDescent="0.25">
      <c r="A30" s="10" t="s">
        <v>414</v>
      </c>
      <c r="B30" s="10" t="s">
        <v>110</v>
      </c>
      <c r="C30" s="10" t="s">
        <v>445</v>
      </c>
      <c r="D30" s="10">
        <v>0.36</v>
      </c>
      <c r="E30" s="10">
        <v>0.48</v>
      </c>
      <c r="F30" s="10" t="s">
        <v>454</v>
      </c>
      <c r="G30" s="11">
        <v>233.43440325654331</v>
      </c>
      <c r="H30" s="11">
        <v>1923.7428603261696</v>
      </c>
      <c r="I30" s="11">
        <v>276.34876804244959</v>
      </c>
      <c r="J30" s="11">
        <v>1923.7428603261696</v>
      </c>
      <c r="K30" s="11">
        <v>276.34876804244959</v>
      </c>
      <c r="L30" s="14">
        <v>1.3032779101280333E-2</v>
      </c>
      <c r="M30" s="14">
        <v>1.2873552393616934E-2</v>
      </c>
      <c r="N30" s="5">
        <f t="shared" si="8"/>
        <v>1684.8481329527281</v>
      </c>
      <c r="O30" s="5">
        <f t="shared" si="9"/>
        <v>247.02559867526102</v>
      </c>
      <c r="P30" s="5">
        <f t="shared" si="10"/>
        <v>238.89472737344158</v>
      </c>
      <c r="Q30" s="5">
        <f t="shared" si="11"/>
        <v>29.323169367188569</v>
      </c>
    </row>
    <row r="31" spans="1:17" s="21" customFormat="1" x14ac:dyDescent="0.25">
      <c r="A31" s="10" t="s">
        <v>414</v>
      </c>
      <c r="B31" s="10" t="s">
        <v>110</v>
      </c>
      <c r="C31" s="10" t="s">
        <v>489</v>
      </c>
      <c r="D31" s="10"/>
      <c r="E31" s="10"/>
      <c r="F31" s="10"/>
      <c r="G31" s="11">
        <v>37291.356208437559</v>
      </c>
      <c r="H31" s="11">
        <v>167773.9650631971</v>
      </c>
      <c r="I31" s="11">
        <v>23971.123784247786</v>
      </c>
      <c r="J31" s="11">
        <v>147608.03090241749</v>
      </c>
      <c r="K31" s="11">
        <v>21466.395567665611</v>
      </c>
      <c r="L31" s="14">
        <v>1</v>
      </c>
      <c r="M31" s="14">
        <v>1</v>
      </c>
      <c r="N31" s="23">
        <f>H31-P31</f>
        <v>129277.73269687427</v>
      </c>
      <c r="O31" s="23">
        <f>I31-Q31</f>
        <v>19188.611746183065</v>
      </c>
      <c r="P31" s="23">
        <f>G31*'Natural LPA'!J6</f>
        <v>38496.232366322824</v>
      </c>
      <c r="Q31" s="23">
        <f>G31*'Natural LPA'!K6</f>
        <v>4782.5120380647195</v>
      </c>
    </row>
    <row r="32" spans="1:17" x14ac:dyDescent="0.25">
      <c r="A32" s="10" t="s">
        <v>414</v>
      </c>
      <c r="B32" s="10" t="s">
        <v>110</v>
      </c>
      <c r="C32" s="10" t="s">
        <v>456</v>
      </c>
      <c r="D32" s="10">
        <v>0.51</v>
      </c>
      <c r="E32" s="10">
        <v>0.57999999999999996</v>
      </c>
      <c r="F32" s="10" t="s">
        <v>64</v>
      </c>
      <c r="G32" s="11">
        <v>435.80392781944209</v>
      </c>
      <c r="H32" s="11">
        <v>1975.793785023885</v>
      </c>
      <c r="I32" s="11">
        <v>247.02303775778455</v>
      </c>
      <c r="J32" s="11"/>
      <c r="K32" s="11"/>
      <c r="L32" s="14">
        <v>0</v>
      </c>
      <c r="M32" s="14">
        <v>0</v>
      </c>
      <c r="N32" s="5">
        <f>N$37*L32</f>
        <v>0</v>
      </c>
      <c r="O32" s="5">
        <f>O$37*M32</f>
        <v>0</v>
      </c>
      <c r="P32" s="5">
        <f>H32-N32</f>
        <v>1975.793785023885</v>
      </c>
      <c r="Q32" s="5">
        <f>I32-O32</f>
        <v>247.02303775778455</v>
      </c>
    </row>
    <row r="33" spans="1:17" x14ac:dyDescent="0.25">
      <c r="A33" s="10" t="s">
        <v>414</v>
      </c>
      <c r="B33" s="10" t="s">
        <v>110</v>
      </c>
      <c r="C33" s="10" t="s">
        <v>456</v>
      </c>
      <c r="D33" s="10">
        <v>0.51</v>
      </c>
      <c r="E33" s="10">
        <v>0.57999999999999996</v>
      </c>
      <c r="F33" s="10" t="s">
        <v>31</v>
      </c>
      <c r="G33" s="11">
        <v>11.194019707810057</v>
      </c>
      <c r="H33" s="11">
        <v>78.271493573567113</v>
      </c>
      <c r="I33" s="11">
        <v>12.072168702352434</v>
      </c>
      <c r="J33" s="11">
        <v>78.271493573567113</v>
      </c>
      <c r="K33" s="11">
        <v>12.072168702352434</v>
      </c>
      <c r="L33" s="14">
        <v>2.0907846176975446E-3</v>
      </c>
      <c r="M33" s="14">
        <v>2.1708322928257694E-3</v>
      </c>
      <c r="N33" s="5">
        <f t="shared" ref="N33:N36" si="12">N$37*L33</f>
        <v>38.694046565811142</v>
      </c>
      <c r="O33" s="5">
        <f t="shared" ref="O33:O36" si="13">O$37*M33</f>
        <v>6.9326804281663179</v>
      </c>
      <c r="P33" s="5">
        <f t="shared" ref="P33:P36" si="14">H33-N33</f>
        <v>39.577447007755971</v>
      </c>
      <c r="Q33" s="5">
        <f t="shared" ref="Q33:Q36" si="15">I33-O33</f>
        <v>5.1394882741861156</v>
      </c>
    </row>
    <row r="34" spans="1:17" x14ac:dyDescent="0.25">
      <c r="A34" s="10" t="s">
        <v>414</v>
      </c>
      <c r="B34" s="10" t="s">
        <v>110</v>
      </c>
      <c r="C34" s="10" t="s">
        <v>456</v>
      </c>
      <c r="D34" s="10">
        <v>0.51</v>
      </c>
      <c r="E34" s="10">
        <v>0.57999999999999996</v>
      </c>
      <c r="F34" s="10" t="s">
        <v>33</v>
      </c>
      <c r="G34" s="11">
        <v>772.39323842678061</v>
      </c>
      <c r="H34" s="11">
        <v>6865.6433524757113</v>
      </c>
      <c r="I34" s="11">
        <v>1009.8032726288468</v>
      </c>
      <c r="J34" s="11">
        <v>6865.6433524757113</v>
      </c>
      <c r="K34" s="11">
        <v>1009.8032726288468</v>
      </c>
      <c r="L34" s="14">
        <v>0.18339475659119492</v>
      </c>
      <c r="M34" s="14">
        <v>0.18158407223025971</v>
      </c>
      <c r="N34" s="5">
        <f t="shared" si="12"/>
        <v>3394.0776067503348</v>
      </c>
      <c r="O34" s="5">
        <f t="shared" si="13"/>
        <v>579.89939977297763</v>
      </c>
      <c r="P34" s="5">
        <f t="shared" si="14"/>
        <v>3471.5657457253765</v>
      </c>
      <c r="Q34" s="5">
        <f t="shared" si="15"/>
        <v>429.90387285586917</v>
      </c>
    </row>
    <row r="35" spans="1:17" x14ac:dyDescent="0.25">
      <c r="A35" s="10" t="s">
        <v>414</v>
      </c>
      <c r="B35" s="10" t="s">
        <v>110</v>
      </c>
      <c r="C35" s="10" t="s">
        <v>456</v>
      </c>
      <c r="D35" s="10">
        <v>0.51</v>
      </c>
      <c r="E35" s="10">
        <v>0.57999999999999996</v>
      </c>
      <c r="F35" s="10" t="s">
        <v>192</v>
      </c>
      <c r="G35" s="11">
        <v>3325.5178341796259</v>
      </c>
      <c r="H35" s="11">
        <v>29906.909444462177</v>
      </c>
      <c r="I35" s="11">
        <v>4459.821933706522</v>
      </c>
      <c r="J35" s="11">
        <v>29906.909444462177</v>
      </c>
      <c r="K35" s="11">
        <v>4459.821933706522</v>
      </c>
      <c r="L35" s="14">
        <v>0.79887202063653262</v>
      </c>
      <c r="M35" s="14">
        <v>0.80197069082179095</v>
      </c>
      <c r="N35" s="5">
        <f t="shared" si="12"/>
        <v>14784.684613126105</v>
      </c>
      <c r="O35" s="5">
        <f t="shared" si="13"/>
        <v>2561.1405038507414</v>
      </c>
      <c r="P35" s="5">
        <f t="shared" si="14"/>
        <v>15122.224831336072</v>
      </c>
      <c r="Q35" s="5">
        <f t="shared" si="15"/>
        <v>1898.6814298557806</v>
      </c>
    </row>
    <row r="36" spans="1:17" x14ac:dyDescent="0.25">
      <c r="A36" s="10" t="s">
        <v>414</v>
      </c>
      <c r="B36" s="10" t="s">
        <v>110</v>
      </c>
      <c r="C36" s="10" t="s">
        <v>456</v>
      </c>
      <c r="D36" s="10">
        <v>0.51</v>
      </c>
      <c r="E36" s="10">
        <v>0.57999999999999996</v>
      </c>
      <c r="F36" s="10" t="s">
        <v>60</v>
      </c>
      <c r="G36" s="11">
        <v>63.228046535383363</v>
      </c>
      <c r="H36" s="11">
        <v>585.59690325209169</v>
      </c>
      <c r="I36" s="11">
        <v>79.381084246712931</v>
      </c>
      <c r="J36" s="11">
        <v>585.59690325209169</v>
      </c>
      <c r="K36" s="11">
        <v>79.381084246712931</v>
      </c>
      <c r="L36" s="14">
        <v>1.564243815457567E-2</v>
      </c>
      <c r="M36" s="14">
        <v>1.4274404655122802E-2</v>
      </c>
      <c r="N36" s="5">
        <f t="shared" si="12"/>
        <v>289.49382219126829</v>
      </c>
      <c r="O36" s="5">
        <f t="shared" si="13"/>
        <v>45.586149654831274</v>
      </c>
      <c r="P36" s="5">
        <f t="shared" si="14"/>
        <v>296.1030810608234</v>
      </c>
      <c r="Q36" s="5">
        <f t="shared" si="15"/>
        <v>33.794934591881656</v>
      </c>
    </row>
    <row r="37" spans="1:17" s="21" customFormat="1" x14ac:dyDescent="0.25">
      <c r="A37" s="10" t="s">
        <v>414</v>
      </c>
      <c r="B37" s="10" t="s">
        <v>110</v>
      </c>
      <c r="C37" s="10" t="s">
        <v>490</v>
      </c>
      <c r="D37" s="10"/>
      <c r="E37" s="10"/>
      <c r="F37" s="10"/>
      <c r="G37" s="11">
        <v>4608.1370666690418</v>
      </c>
      <c r="H37" s="11">
        <v>39412.214978787437</v>
      </c>
      <c r="I37" s="11">
        <v>5808.1014970422184</v>
      </c>
      <c r="J37" s="11">
        <v>37436.421193763548</v>
      </c>
      <c r="K37" s="11">
        <v>5561.0784592844338</v>
      </c>
      <c r="L37" s="14">
        <v>1</v>
      </c>
      <c r="M37" s="14">
        <v>1</v>
      </c>
      <c r="N37" s="23">
        <f>H37-P37</f>
        <v>18506.950088633504</v>
      </c>
      <c r="O37" s="23">
        <f>I37-Q37</f>
        <v>3193.5587337067191</v>
      </c>
      <c r="P37" s="23">
        <f>G37*'Natural LPA'!J7</f>
        <v>20905.264890153932</v>
      </c>
      <c r="Q37" s="23">
        <f>G37*'Natural LPA'!K7</f>
        <v>2614.5427633354993</v>
      </c>
    </row>
    <row r="38" spans="1:17" s="21" customFormat="1" x14ac:dyDescent="0.25">
      <c r="A38" s="10" t="s">
        <v>483</v>
      </c>
      <c r="B38" s="10"/>
      <c r="C38" s="10"/>
      <c r="D38" s="10"/>
      <c r="E38" s="10"/>
      <c r="F38" s="10"/>
      <c r="G38" s="11">
        <v>217090.40001869496</v>
      </c>
      <c r="H38" s="11">
        <v>759083.87938215467</v>
      </c>
      <c r="I38" s="11">
        <v>96223.677194142816</v>
      </c>
      <c r="J38" s="11">
        <v>458531.68643499259</v>
      </c>
      <c r="K38" s="11">
        <v>66964.481785665412</v>
      </c>
      <c r="L38" s="14"/>
      <c r="M38" s="14"/>
      <c r="N38" s="23">
        <f>SUM(N37,N31,N21,N13)</f>
        <v>353752.39803409565</v>
      </c>
      <c r="O38" s="23">
        <f t="shared" ref="O38:Q38" si="16">SUM(O37,O31,O21,O13)</f>
        <v>55822.030143787364</v>
      </c>
      <c r="P38" s="23">
        <f t="shared" si="16"/>
        <v>405331.48134805914</v>
      </c>
      <c r="Q38" s="23">
        <f t="shared" si="16"/>
        <v>40401.647050355445</v>
      </c>
    </row>
    <row r="39" spans="1:17" x14ac:dyDescent="0.25">
      <c r="A39" s="10" t="s">
        <v>27</v>
      </c>
      <c r="B39" s="10" t="s">
        <v>28</v>
      </c>
      <c r="C39" s="10" t="s">
        <v>29</v>
      </c>
      <c r="D39" s="10">
        <v>0.67</v>
      </c>
      <c r="E39" s="10">
        <v>0.72</v>
      </c>
      <c r="F39" s="10" t="s">
        <v>64</v>
      </c>
      <c r="G39" s="11">
        <v>45752.519224155731</v>
      </c>
      <c r="H39" s="11">
        <v>85215.143565727383</v>
      </c>
      <c r="I39" s="11">
        <v>9845.5984150940076</v>
      </c>
      <c r="J39" s="11"/>
      <c r="K39" s="11"/>
      <c r="L39" s="14">
        <v>0</v>
      </c>
      <c r="M39" s="14">
        <v>0</v>
      </c>
      <c r="N39" s="5">
        <f>N$46*L39</f>
        <v>0</v>
      </c>
      <c r="O39" s="5">
        <f>O$46*M39</f>
        <v>0</v>
      </c>
      <c r="P39" s="5">
        <f>H39-N39</f>
        <v>85215.143565727383</v>
      </c>
      <c r="Q39" s="5">
        <f>I39-O39</f>
        <v>9845.5984150940076</v>
      </c>
    </row>
    <row r="40" spans="1:17" x14ac:dyDescent="0.25">
      <c r="A40" s="10" t="s">
        <v>27</v>
      </c>
      <c r="B40" s="10" t="s">
        <v>28</v>
      </c>
      <c r="C40" s="10" t="s">
        <v>29</v>
      </c>
      <c r="D40" s="10">
        <v>0.67</v>
      </c>
      <c r="E40" s="10">
        <v>0.72</v>
      </c>
      <c r="F40" s="10" t="s">
        <v>31</v>
      </c>
      <c r="G40" s="11">
        <v>1059.4210097482824</v>
      </c>
      <c r="H40" s="11">
        <v>3695.0889074063216</v>
      </c>
      <c r="I40" s="11">
        <v>461.83802097836951</v>
      </c>
      <c r="J40" s="11">
        <v>3695.0889074063216</v>
      </c>
      <c r="K40" s="11">
        <v>461.83802097836951</v>
      </c>
      <c r="L40" s="14">
        <v>9.1184656639562323E-2</v>
      </c>
      <c r="M40" s="14">
        <v>8.5178908844475001E-2</v>
      </c>
      <c r="N40" s="5">
        <f t="shared" ref="N40:N45" si="17">N$46*L40</f>
        <v>2576.2265685722159</v>
      </c>
      <c r="O40" s="5">
        <f t="shared" ref="O40:O45" si="18">O$46*M40</f>
        <v>341.31839362050448</v>
      </c>
      <c r="P40" s="5">
        <f t="shared" ref="P40:P45" si="19">H40-N40</f>
        <v>1118.8623388341057</v>
      </c>
      <c r="Q40" s="5">
        <f t="shared" ref="Q40:Q45" si="20">I40-O40</f>
        <v>120.51962735786503</v>
      </c>
    </row>
    <row r="41" spans="1:17" x14ac:dyDescent="0.25">
      <c r="A41" s="10" t="s">
        <v>27</v>
      </c>
      <c r="B41" s="10" t="s">
        <v>28</v>
      </c>
      <c r="C41" s="10" t="s">
        <v>29</v>
      </c>
      <c r="D41" s="10">
        <v>0.67</v>
      </c>
      <c r="E41" s="10">
        <v>0.72</v>
      </c>
      <c r="F41" s="10" t="s">
        <v>33</v>
      </c>
      <c r="G41" s="11">
        <v>231.37996817204012</v>
      </c>
      <c r="H41" s="11">
        <v>1776.1747162343436</v>
      </c>
      <c r="I41" s="11">
        <v>251.95443692530992</v>
      </c>
      <c r="J41" s="11">
        <v>1776.1747162343436</v>
      </c>
      <c r="K41" s="11">
        <v>251.95443692530992</v>
      </c>
      <c r="L41" s="14">
        <v>4.3831119004220251E-2</v>
      </c>
      <c r="M41" s="14">
        <v>4.6469114799942271E-2</v>
      </c>
      <c r="N41" s="5">
        <f t="shared" si="17"/>
        <v>1238.3540989277642</v>
      </c>
      <c r="O41" s="5">
        <f t="shared" si="18"/>
        <v>186.20529226833236</v>
      </c>
      <c r="P41" s="5">
        <f t="shared" si="19"/>
        <v>537.82061730657938</v>
      </c>
      <c r="Q41" s="5">
        <f t="shared" si="20"/>
        <v>65.749144656977563</v>
      </c>
    </row>
    <row r="42" spans="1:17" x14ac:dyDescent="0.25">
      <c r="A42" s="10" t="s">
        <v>27</v>
      </c>
      <c r="B42" s="10" t="s">
        <v>28</v>
      </c>
      <c r="C42" s="10" t="s">
        <v>29</v>
      </c>
      <c r="D42" s="10">
        <v>0.67</v>
      </c>
      <c r="E42" s="10">
        <v>0.72</v>
      </c>
      <c r="F42" s="10" t="s">
        <v>60</v>
      </c>
      <c r="G42" s="11">
        <v>4.6810286597628119</v>
      </c>
      <c r="H42" s="11">
        <v>34.720296297039269</v>
      </c>
      <c r="I42" s="11">
        <v>4.3547468740624984</v>
      </c>
      <c r="J42" s="11">
        <v>34.720296297039269</v>
      </c>
      <c r="K42" s="11">
        <v>4.3547468740624984</v>
      </c>
      <c r="L42" s="14">
        <v>8.568016563616763E-4</v>
      </c>
      <c r="M42" s="14">
        <v>8.0316598066295817E-4</v>
      </c>
      <c r="N42" s="5">
        <f t="shared" si="17"/>
        <v>24.2070900134085</v>
      </c>
      <c r="O42" s="5">
        <f t="shared" si="18"/>
        <v>3.2183474295385905</v>
      </c>
      <c r="P42" s="5">
        <f t="shared" si="19"/>
        <v>10.513206283630769</v>
      </c>
      <c r="Q42" s="5">
        <f t="shared" si="20"/>
        <v>1.1363994445239078</v>
      </c>
    </row>
    <row r="43" spans="1:17" x14ac:dyDescent="0.25">
      <c r="A43" s="10" t="s">
        <v>27</v>
      </c>
      <c r="B43" s="10" t="s">
        <v>28</v>
      </c>
      <c r="C43" s="10" t="s">
        <v>29</v>
      </c>
      <c r="D43" s="10">
        <v>0.67</v>
      </c>
      <c r="E43" s="10">
        <v>0.72</v>
      </c>
      <c r="F43" s="10" t="s">
        <v>35</v>
      </c>
      <c r="G43" s="11">
        <v>1588.4429302430267</v>
      </c>
      <c r="H43" s="11">
        <v>11506.949397292696</v>
      </c>
      <c r="I43" s="11">
        <v>1504.1646934888693</v>
      </c>
      <c r="J43" s="11">
        <v>11506.949397292696</v>
      </c>
      <c r="K43" s="11">
        <v>1504.1646934888693</v>
      </c>
      <c r="L43" s="14">
        <v>0.28395994143952924</v>
      </c>
      <c r="M43" s="14">
        <v>0.27742000765191827</v>
      </c>
      <c r="N43" s="5">
        <f t="shared" si="17"/>
        <v>8022.6780744308908</v>
      </c>
      <c r="O43" s="5">
        <f t="shared" si="18"/>
        <v>1111.6431597266537</v>
      </c>
      <c r="P43" s="5">
        <f t="shared" si="19"/>
        <v>3484.2713228618049</v>
      </c>
      <c r="Q43" s="5">
        <f t="shared" si="20"/>
        <v>392.52153376221554</v>
      </c>
    </row>
    <row r="44" spans="1:17" x14ac:dyDescent="0.25">
      <c r="A44" s="10" t="s">
        <v>27</v>
      </c>
      <c r="B44" s="10" t="s">
        <v>28</v>
      </c>
      <c r="C44" s="10" t="s">
        <v>29</v>
      </c>
      <c r="D44" s="10">
        <v>0.67</v>
      </c>
      <c r="E44" s="10">
        <v>0.72</v>
      </c>
      <c r="F44" s="10" t="s">
        <v>75</v>
      </c>
      <c r="G44" s="11">
        <v>18.073341024835504</v>
      </c>
      <c r="H44" s="11">
        <v>101.34424828886976</v>
      </c>
      <c r="I44" s="11">
        <v>13.248520628173239</v>
      </c>
      <c r="J44" s="11">
        <v>101.34424828886976</v>
      </c>
      <c r="K44" s="11">
        <v>13.248520628173239</v>
      </c>
      <c r="L44" s="14">
        <v>2.5008980065656028E-3</v>
      </c>
      <c r="M44" s="14">
        <v>2.443485550454861E-3</v>
      </c>
      <c r="N44" s="5">
        <f t="shared" si="17"/>
        <v>70.657500145789029</v>
      </c>
      <c r="O44" s="5">
        <f t="shared" si="18"/>
        <v>9.7912332316788522</v>
      </c>
      <c r="P44" s="5">
        <f t="shared" si="19"/>
        <v>30.686748143080735</v>
      </c>
      <c r="Q44" s="5">
        <f t="shared" si="20"/>
        <v>3.4572873964943867</v>
      </c>
    </row>
    <row r="45" spans="1:17" x14ac:dyDescent="0.25">
      <c r="A45" s="10" t="s">
        <v>27</v>
      </c>
      <c r="B45" s="10" t="s">
        <v>28</v>
      </c>
      <c r="C45" s="10" t="s">
        <v>29</v>
      </c>
      <c r="D45" s="10">
        <v>0.67</v>
      </c>
      <c r="E45" s="10">
        <v>0.72</v>
      </c>
      <c r="F45" s="10" t="s">
        <v>41</v>
      </c>
      <c r="G45" s="11">
        <v>3716.9660216426387</v>
      </c>
      <c r="H45" s="11">
        <v>23408.865730533136</v>
      </c>
      <c r="I45" s="11">
        <v>3186.4158337198428</v>
      </c>
      <c r="J45" s="11">
        <v>23408.865730533136</v>
      </c>
      <c r="K45" s="11">
        <v>3186.4158337198428</v>
      </c>
      <c r="L45" s="14">
        <v>0.57766658325376063</v>
      </c>
      <c r="M45" s="14">
        <v>0.58768531717254657</v>
      </c>
      <c r="N45" s="5">
        <f t="shared" si="17"/>
        <v>16320.728227746444</v>
      </c>
      <c r="O45" s="5">
        <f t="shared" si="18"/>
        <v>2354.8999527328542</v>
      </c>
      <c r="P45" s="5">
        <f t="shared" si="19"/>
        <v>7088.1375027866925</v>
      </c>
      <c r="Q45" s="5">
        <f t="shared" si="20"/>
        <v>831.51588098698858</v>
      </c>
    </row>
    <row r="46" spans="1:17" s="21" customFormat="1" x14ac:dyDescent="0.25">
      <c r="A46" s="10" t="s">
        <v>27</v>
      </c>
      <c r="B46" s="10" t="s">
        <v>28</v>
      </c>
      <c r="C46" s="10" t="s">
        <v>491</v>
      </c>
      <c r="D46" s="10"/>
      <c r="E46" s="10"/>
      <c r="F46" s="10"/>
      <c r="G46" s="11">
        <v>52371.483523646319</v>
      </c>
      <c r="H46" s="11">
        <v>125738.28686177978</v>
      </c>
      <c r="I46" s="11">
        <v>15267.574667708634</v>
      </c>
      <c r="J46" s="11">
        <v>40523.143296052411</v>
      </c>
      <c r="K46" s="11">
        <v>5421.9762526146269</v>
      </c>
      <c r="L46" s="14">
        <v>1</v>
      </c>
      <c r="M46" s="14">
        <v>1</v>
      </c>
      <c r="N46" s="23">
        <f>H46-P46</f>
        <v>28252.851559836519</v>
      </c>
      <c r="O46" s="23">
        <f>I46-Q46</f>
        <v>4007.0763790095625</v>
      </c>
      <c r="P46" s="23">
        <f>G46*'Natural LPA'!J8</f>
        <v>97485.43530194326</v>
      </c>
      <c r="Q46" s="23">
        <f>G46*'Natural LPA'!K8</f>
        <v>11260.498288699071</v>
      </c>
    </row>
    <row r="47" spans="1:17" x14ac:dyDescent="0.25">
      <c r="A47" s="10" t="s">
        <v>27</v>
      </c>
      <c r="B47" s="10" t="s">
        <v>110</v>
      </c>
      <c r="C47" s="10" t="s">
        <v>139</v>
      </c>
      <c r="D47" s="10">
        <v>0.59</v>
      </c>
      <c r="E47" s="10">
        <v>0.64</v>
      </c>
      <c r="F47" s="10" t="s">
        <v>64</v>
      </c>
      <c r="G47" s="11">
        <v>25670.871751700943</v>
      </c>
      <c r="H47" s="11">
        <v>16342.199269340565</v>
      </c>
      <c r="I47" s="11">
        <v>2019.6651906742311</v>
      </c>
      <c r="J47" s="11"/>
      <c r="K47" s="11"/>
      <c r="L47" s="14">
        <v>0</v>
      </c>
      <c r="M47" s="14">
        <v>0</v>
      </c>
      <c r="N47" s="5">
        <f>N$57*L47</f>
        <v>0</v>
      </c>
      <c r="O47" s="5">
        <f>O$57*M47</f>
        <v>0</v>
      </c>
      <c r="P47" s="5">
        <f>H47-N47</f>
        <v>16342.199269340565</v>
      </c>
      <c r="Q47" s="5">
        <f>I47-O47</f>
        <v>2019.6651906742311</v>
      </c>
    </row>
    <row r="48" spans="1:17" x14ac:dyDescent="0.25">
      <c r="A48" s="10" t="s">
        <v>27</v>
      </c>
      <c r="B48" s="10" t="s">
        <v>110</v>
      </c>
      <c r="C48" s="10" t="s">
        <v>139</v>
      </c>
      <c r="D48" s="10">
        <v>0.59</v>
      </c>
      <c r="E48" s="10">
        <v>0.64</v>
      </c>
      <c r="F48" s="10" t="s">
        <v>31</v>
      </c>
      <c r="G48" s="11">
        <v>15.387298355789278</v>
      </c>
      <c r="H48" s="11">
        <v>100.92585329089586</v>
      </c>
      <c r="I48" s="11">
        <v>13.281938107472001</v>
      </c>
      <c r="J48" s="11">
        <v>100.92585329089586</v>
      </c>
      <c r="K48" s="11">
        <v>13.281938107472001</v>
      </c>
      <c r="L48" s="14">
        <v>1.1768076086557794E-3</v>
      </c>
      <c r="M48" s="14">
        <v>1.033803526379923E-3</v>
      </c>
      <c r="N48" s="5">
        <f t="shared" ref="N48:N56" si="21">N$57*L48</f>
        <v>93.336119465424645</v>
      </c>
      <c r="O48" s="5">
        <f t="shared" ref="O48:O56" si="22">O$57*M48</f>
        <v>12.45674439345804</v>
      </c>
      <c r="P48" s="5">
        <f t="shared" ref="P48:P56" si="23">H48-N48</f>
        <v>7.5897338254712139</v>
      </c>
      <c r="Q48" s="5">
        <f t="shared" ref="Q48:Q56" si="24">I48-O48</f>
        <v>0.82519371401396135</v>
      </c>
    </row>
    <row r="49" spans="1:17" x14ac:dyDescent="0.25">
      <c r="A49" s="10" t="s">
        <v>27</v>
      </c>
      <c r="B49" s="10" t="s">
        <v>110</v>
      </c>
      <c r="C49" s="10" t="s">
        <v>139</v>
      </c>
      <c r="D49" s="10">
        <v>0.59</v>
      </c>
      <c r="E49" s="10">
        <v>0.64</v>
      </c>
      <c r="F49" s="10" t="s">
        <v>33</v>
      </c>
      <c r="G49" s="11">
        <v>2641.5699664422345</v>
      </c>
      <c r="H49" s="11">
        <v>22747.319960507903</v>
      </c>
      <c r="I49" s="11">
        <v>3409.769941656079</v>
      </c>
      <c r="J49" s="11">
        <v>22747.319960507903</v>
      </c>
      <c r="K49" s="11">
        <v>3409.769941656079</v>
      </c>
      <c r="L49" s="14">
        <v>0.26523649127738347</v>
      </c>
      <c r="M49" s="14">
        <v>0.26540043789582529</v>
      </c>
      <c r="N49" s="5">
        <f t="shared" si="21"/>
        <v>21036.696784051121</v>
      </c>
      <c r="O49" s="5">
        <f t="shared" si="22"/>
        <v>3197.9242983982294</v>
      </c>
      <c r="P49" s="5">
        <f t="shared" si="23"/>
        <v>1710.6231764567819</v>
      </c>
      <c r="Q49" s="5">
        <f t="shared" si="24"/>
        <v>211.84564325784959</v>
      </c>
    </row>
    <row r="50" spans="1:17" x14ac:dyDescent="0.25">
      <c r="A50" s="10" t="s">
        <v>27</v>
      </c>
      <c r="B50" s="10" t="s">
        <v>110</v>
      </c>
      <c r="C50" s="10" t="s">
        <v>139</v>
      </c>
      <c r="D50" s="10">
        <v>0.59</v>
      </c>
      <c r="E50" s="10">
        <v>0.64</v>
      </c>
      <c r="F50" s="10" t="s">
        <v>143</v>
      </c>
      <c r="G50" s="11">
        <v>995.53893723671536</v>
      </c>
      <c r="H50" s="11">
        <v>8914.8089583213477</v>
      </c>
      <c r="I50" s="11">
        <v>1418.7769224005763</v>
      </c>
      <c r="J50" s="11">
        <v>8914.8089583213477</v>
      </c>
      <c r="K50" s="11">
        <v>1418.7769224005763</v>
      </c>
      <c r="L50" s="14">
        <v>0.10394774648699076</v>
      </c>
      <c r="M50" s="14">
        <v>0.1104309155528311</v>
      </c>
      <c r="N50" s="5">
        <f t="shared" si="21"/>
        <v>8244.4056385340209</v>
      </c>
      <c r="O50" s="5">
        <f t="shared" si="22"/>
        <v>1330.6297116185599</v>
      </c>
      <c r="P50" s="5">
        <f t="shared" si="23"/>
        <v>670.40331978732684</v>
      </c>
      <c r="Q50" s="5">
        <f t="shared" si="24"/>
        <v>88.147210782016373</v>
      </c>
    </row>
    <row r="51" spans="1:17" x14ac:dyDescent="0.25">
      <c r="A51" s="10" t="s">
        <v>27</v>
      </c>
      <c r="B51" s="10" t="s">
        <v>110</v>
      </c>
      <c r="C51" s="10" t="s">
        <v>139</v>
      </c>
      <c r="D51" s="10">
        <v>0.59</v>
      </c>
      <c r="E51" s="10">
        <v>0.64</v>
      </c>
      <c r="F51" s="10" t="s">
        <v>153</v>
      </c>
      <c r="G51" s="11">
        <v>1896.6942248082778</v>
      </c>
      <c r="H51" s="11">
        <v>16411.624925154669</v>
      </c>
      <c r="I51" s="11">
        <v>2499.8675226200335</v>
      </c>
      <c r="J51" s="11">
        <v>16411.624925154669</v>
      </c>
      <c r="K51" s="11">
        <v>2499.8675226200335</v>
      </c>
      <c r="L51" s="14">
        <v>0.19136152385712879</v>
      </c>
      <c r="M51" s="14">
        <v>0.1945779177297435</v>
      </c>
      <c r="N51" s="5">
        <f t="shared" si="21"/>
        <v>15177.452899218188</v>
      </c>
      <c r="O51" s="5">
        <f t="shared" si="22"/>
        <v>2344.5532191771345</v>
      </c>
      <c r="P51" s="5">
        <f t="shared" si="23"/>
        <v>1234.1720259364811</v>
      </c>
      <c r="Q51" s="5">
        <f t="shared" si="24"/>
        <v>155.31430344289902</v>
      </c>
    </row>
    <row r="52" spans="1:17" x14ac:dyDescent="0.25">
      <c r="A52" s="10" t="s">
        <v>27</v>
      </c>
      <c r="B52" s="10" t="s">
        <v>110</v>
      </c>
      <c r="C52" s="10" t="s">
        <v>139</v>
      </c>
      <c r="D52" s="10">
        <v>0.59</v>
      </c>
      <c r="E52" s="10">
        <v>0.64</v>
      </c>
      <c r="F52" s="10" t="s">
        <v>156</v>
      </c>
      <c r="G52" s="11">
        <v>1216.1608166889846</v>
      </c>
      <c r="H52" s="11">
        <v>10890.506586398364</v>
      </c>
      <c r="I52" s="11">
        <v>1675.4964414296403</v>
      </c>
      <c r="J52" s="11">
        <v>10890.506586398364</v>
      </c>
      <c r="K52" s="11">
        <v>1675.4964414296403</v>
      </c>
      <c r="L52" s="14">
        <v>0.12698461885727311</v>
      </c>
      <c r="M52" s="14">
        <v>0.13041275419078557</v>
      </c>
      <c r="N52" s="5">
        <f t="shared" si="21"/>
        <v>10071.528658343919</v>
      </c>
      <c r="O52" s="5">
        <f t="shared" si="22"/>
        <v>1571.3995001449425</v>
      </c>
      <c r="P52" s="5">
        <f t="shared" si="23"/>
        <v>818.97792805444442</v>
      </c>
      <c r="Q52" s="5">
        <f t="shared" si="24"/>
        <v>104.09694128469778</v>
      </c>
    </row>
    <row r="53" spans="1:17" x14ac:dyDescent="0.25">
      <c r="A53" s="10" t="s">
        <v>27</v>
      </c>
      <c r="B53" s="10" t="s">
        <v>110</v>
      </c>
      <c r="C53" s="10" t="s">
        <v>139</v>
      </c>
      <c r="D53" s="10">
        <v>0.59</v>
      </c>
      <c r="E53" s="10">
        <v>0.64</v>
      </c>
      <c r="F53" s="10" t="s">
        <v>158</v>
      </c>
      <c r="G53" s="11">
        <v>1634.577370114509</v>
      </c>
      <c r="H53" s="11">
        <v>14575.630433618524</v>
      </c>
      <c r="I53" s="11">
        <v>2159.9368719520266</v>
      </c>
      <c r="J53" s="11">
        <v>14575.630433618524</v>
      </c>
      <c r="K53" s="11">
        <v>2159.9368719520266</v>
      </c>
      <c r="L53" s="14">
        <v>0.16995360688998304</v>
      </c>
      <c r="M53" s="14">
        <v>0.16811931639147132</v>
      </c>
      <c r="N53" s="5">
        <f t="shared" si="21"/>
        <v>13479.527188290984</v>
      </c>
      <c r="O53" s="5">
        <f t="shared" si="22"/>
        <v>2025.742124545465</v>
      </c>
      <c r="P53" s="5">
        <f t="shared" si="23"/>
        <v>1096.1032453275402</v>
      </c>
      <c r="Q53" s="5">
        <f t="shared" si="24"/>
        <v>134.19474740656165</v>
      </c>
    </row>
    <row r="54" spans="1:17" x14ac:dyDescent="0.25">
      <c r="A54" s="10" t="s">
        <v>27</v>
      </c>
      <c r="B54" s="10" t="s">
        <v>110</v>
      </c>
      <c r="C54" s="10" t="s">
        <v>139</v>
      </c>
      <c r="D54" s="10">
        <v>0.59</v>
      </c>
      <c r="E54" s="10">
        <v>0.64</v>
      </c>
      <c r="F54" s="10" t="s">
        <v>60</v>
      </c>
      <c r="G54" s="11">
        <v>409.60670863629366</v>
      </c>
      <c r="H54" s="11">
        <v>3375.450256104069</v>
      </c>
      <c r="I54" s="11">
        <v>470.81546313401117</v>
      </c>
      <c r="J54" s="11">
        <v>3375.450256104069</v>
      </c>
      <c r="K54" s="11">
        <v>470.81546313401117</v>
      </c>
      <c r="L54" s="14">
        <v>3.9358156651628624E-2</v>
      </c>
      <c r="M54" s="14">
        <v>3.6646058890179432E-2</v>
      </c>
      <c r="N54" s="5">
        <f t="shared" si="21"/>
        <v>3121.6127293495688</v>
      </c>
      <c r="O54" s="5">
        <f t="shared" si="22"/>
        <v>441.56416279703757</v>
      </c>
      <c r="P54" s="5">
        <f t="shared" si="23"/>
        <v>253.83752675450023</v>
      </c>
      <c r="Q54" s="5">
        <f t="shared" si="24"/>
        <v>29.2513003369736</v>
      </c>
    </row>
    <row r="55" spans="1:17" x14ac:dyDescent="0.25">
      <c r="A55" s="10" t="s">
        <v>27</v>
      </c>
      <c r="B55" s="10" t="s">
        <v>110</v>
      </c>
      <c r="C55" s="10" t="s">
        <v>139</v>
      </c>
      <c r="D55" s="10">
        <v>0.59</v>
      </c>
      <c r="E55" s="10">
        <v>0.64</v>
      </c>
      <c r="F55" s="10" t="s">
        <v>75</v>
      </c>
      <c r="G55" s="11">
        <v>42.414677843819248</v>
      </c>
      <c r="H55" s="11">
        <v>315.40437975166049</v>
      </c>
      <c r="I55" s="11">
        <v>41.06064306301117</v>
      </c>
      <c r="J55" s="11">
        <v>315.40437975166049</v>
      </c>
      <c r="K55" s="11">
        <v>41.06064306301117</v>
      </c>
      <c r="L55" s="14">
        <v>3.6776530670025336E-3</v>
      </c>
      <c r="M55" s="14">
        <v>3.1959671284786362E-3</v>
      </c>
      <c r="N55" s="5">
        <f t="shared" si="21"/>
        <v>291.68562770105103</v>
      </c>
      <c r="O55" s="5">
        <f t="shared" si="22"/>
        <v>38.509585809559105</v>
      </c>
      <c r="P55" s="5">
        <f t="shared" si="23"/>
        <v>23.718752050609453</v>
      </c>
      <c r="Q55" s="5">
        <f t="shared" si="24"/>
        <v>2.5510572534520648</v>
      </c>
    </row>
    <row r="56" spans="1:17" x14ac:dyDescent="0.25">
      <c r="A56" s="10" t="s">
        <v>27</v>
      </c>
      <c r="B56" s="10" t="s">
        <v>110</v>
      </c>
      <c r="C56" s="10" t="s">
        <v>139</v>
      </c>
      <c r="D56" s="10">
        <v>0.59</v>
      </c>
      <c r="E56" s="10">
        <v>0.64</v>
      </c>
      <c r="F56" s="10" t="s">
        <v>41</v>
      </c>
      <c r="G56" s="11">
        <v>1106.8777874114824</v>
      </c>
      <c r="H56" s="11">
        <v>8430.7358139676417</v>
      </c>
      <c r="I56" s="11">
        <v>1158.636741421134</v>
      </c>
      <c r="J56" s="11">
        <v>8430.7358139676417</v>
      </c>
      <c r="K56" s="11">
        <v>1158.636741421134</v>
      </c>
      <c r="L56" s="14">
        <v>9.8303395303954932E-2</v>
      </c>
      <c r="M56" s="14">
        <v>9.0182828694305162E-2</v>
      </c>
      <c r="N56" s="5">
        <f t="shared" si="21"/>
        <v>7796.7353205910467</v>
      </c>
      <c r="O56" s="5">
        <f t="shared" si="22"/>
        <v>1086.6517834948154</v>
      </c>
      <c r="P56" s="5">
        <f t="shared" si="23"/>
        <v>634.00049337659493</v>
      </c>
      <c r="Q56" s="5">
        <f t="shared" si="24"/>
        <v>71.984957926318657</v>
      </c>
    </row>
    <row r="57" spans="1:17" s="21" customFormat="1" x14ac:dyDescent="0.25">
      <c r="A57" s="10" t="s">
        <v>27</v>
      </c>
      <c r="B57" s="10" t="s">
        <v>110</v>
      </c>
      <c r="C57" s="10" t="s">
        <v>492</v>
      </c>
      <c r="D57" s="10"/>
      <c r="E57" s="10"/>
      <c r="F57" s="10"/>
      <c r="G57" s="11">
        <v>35629.699539239053</v>
      </c>
      <c r="H57" s="11">
        <v>102104.60643645564</v>
      </c>
      <c r="I57" s="11">
        <v>14867.307676458215</v>
      </c>
      <c r="J57" s="11">
        <v>85762.407167115074</v>
      </c>
      <c r="K57" s="11">
        <v>12847.642485783985</v>
      </c>
      <c r="L57" s="14">
        <v>1</v>
      </c>
      <c r="M57" s="14">
        <v>1</v>
      </c>
      <c r="N57" s="23">
        <f>H57-P57</f>
        <v>79312.980965545241</v>
      </c>
      <c r="O57" s="23">
        <f>I57-Q57</f>
        <v>12049.431130379202</v>
      </c>
      <c r="P57" s="23">
        <f>G57*'Natural LPA'!J9</f>
        <v>22791.6254709104</v>
      </c>
      <c r="Q57" s="23">
        <f>G57*'Natural LPA'!K9</f>
        <v>2817.8765460790132</v>
      </c>
    </row>
    <row r="58" spans="1:17" x14ac:dyDescent="0.25">
      <c r="A58" s="10" t="s">
        <v>27</v>
      </c>
      <c r="B58" s="10" t="s">
        <v>110</v>
      </c>
      <c r="C58" s="10" t="s">
        <v>111</v>
      </c>
      <c r="D58" s="10">
        <v>0.66</v>
      </c>
      <c r="E58" s="10">
        <v>0.7</v>
      </c>
      <c r="F58" s="10" t="s">
        <v>64</v>
      </c>
      <c r="G58" s="11">
        <v>6142.2639339783909</v>
      </c>
      <c r="H58" s="11">
        <v>12275.468303908789</v>
      </c>
      <c r="I58" s="11">
        <v>1323.1210548100232</v>
      </c>
      <c r="J58" s="11"/>
      <c r="K58" s="11"/>
      <c r="L58" s="14">
        <v>0</v>
      </c>
      <c r="M58" s="14">
        <v>0</v>
      </c>
      <c r="N58" s="5">
        <f>N$62*L58</f>
        <v>0</v>
      </c>
      <c r="O58" s="5">
        <f>O$62*M58</f>
        <v>0</v>
      </c>
      <c r="P58" s="5">
        <f>H58-N58</f>
        <v>12275.468303908789</v>
      </c>
      <c r="Q58" s="5">
        <f>I58-O58</f>
        <v>1323.1210548100232</v>
      </c>
    </row>
    <row r="59" spans="1:17" x14ac:dyDescent="0.25">
      <c r="A59" s="10" t="s">
        <v>27</v>
      </c>
      <c r="B59" s="10" t="s">
        <v>110</v>
      </c>
      <c r="C59" s="10" t="s">
        <v>111</v>
      </c>
      <c r="D59" s="10">
        <v>0.66</v>
      </c>
      <c r="E59" s="10">
        <v>0.7</v>
      </c>
      <c r="F59" s="10" t="s">
        <v>31</v>
      </c>
      <c r="G59" s="11">
        <v>52.700311550187472</v>
      </c>
      <c r="H59" s="11">
        <v>334.24003108379736</v>
      </c>
      <c r="I59" s="11">
        <v>40.548872561911026</v>
      </c>
      <c r="J59" s="11">
        <v>334.24003108379736</v>
      </c>
      <c r="K59" s="11">
        <v>40.548872561911026</v>
      </c>
      <c r="L59" s="14">
        <v>1.05659429916378E-2</v>
      </c>
      <c r="M59" s="14">
        <v>8.8729220496699818E-3</v>
      </c>
      <c r="N59" s="5">
        <f t="shared" ref="N59:N61" si="25">N$62*L59</f>
        <v>254.04826956439155</v>
      </c>
      <c r="O59" s="5">
        <f t="shared" ref="O59:O61" si="26">O$62*M59</f>
        <v>33.285092357291568</v>
      </c>
      <c r="P59" s="5">
        <f t="shared" ref="P59:P61" si="27">H59-N59</f>
        <v>80.191761519405816</v>
      </c>
      <c r="Q59" s="5">
        <f t="shared" ref="Q59:Q61" si="28">I59-O59</f>
        <v>7.2637802046194579</v>
      </c>
    </row>
    <row r="60" spans="1:17" x14ac:dyDescent="0.25">
      <c r="A60" s="10" t="s">
        <v>27</v>
      </c>
      <c r="B60" s="10" t="s">
        <v>110</v>
      </c>
      <c r="C60" s="10" t="s">
        <v>111</v>
      </c>
      <c r="D60" s="10">
        <v>0.66</v>
      </c>
      <c r="E60" s="10">
        <v>0.7</v>
      </c>
      <c r="F60" s="10" t="s">
        <v>33</v>
      </c>
      <c r="G60" s="11">
        <v>3637.6853500034499</v>
      </c>
      <c r="H60" s="11">
        <v>30457.315571637253</v>
      </c>
      <c r="I60" s="11">
        <v>4416.3433386928136</v>
      </c>
      <c r="J60" s="11">
        <v>30457.315571637253</v>
      </c>
      <c r="K60" s="11">
        <v>4416.3433386928136</v>
      </c>
      <c r="L60" s="14">
        <v>0.9628118420308559</v>
      </c>
      <c r="M60" s="14">
        <v>0.96638618321559133</v>
      </c>
      <c r="N60" s="5">
        <f t="shared" si="25"/>
        <v>23149.915022031397</v>
      </c>
      <c r="O60" s="5">
        <f t="shared" si="26"/>
        <v>3625.2153666038157</v>
      </c>
      <c r="P60" s="5">
        <f t="shared" si="27"/>
        <v>7307.4005496058562</v>
      </c>
      <c r="Q60" s="5">
        <f t="shared" si="28"/>
        <v>791.12797208899792</v>
      </c>
    </row>
    <row r="61" spans="1:17" x14ac:dyDescent="0.25">
      <c r="A61" s="10" t="s">
        <v>27</v>
      </c>
      <c r="B61" s="10" t="s">
        <v>110</v>
      </c>
      <c r="C61" s="10" t="s">
        <v>111</v>
      </c>
      <c r="D61" s="10">
        <v>0.66</v>
      </c>
      <c r="E61" s="10">
        <v>0.7</v>
      </c>
      <c r="F61" s="10" t="s">
        <v>60</v>
      </c>
      <c r="G61" s="11">
        <v>95.795313444503563</v>
      </c>
      <c r="H61" s="11">
        <v>842.15956575230416</v>
      </c>
      <c r="I61" s="11">
        <v>113.06482600102153</v>
      </c>
      <c r="J61" s="11">
        <v>842.15956575230416</v>
      </c>
      <c r="K61" s="11">
        <v>113.06482600102153</v>
      </c>
      <c r="L61" s="14">
        <v>2.6622214977506449E-2</v>
      </c>
      <c r="M61" s="14">
        <v>2.4740894734738426E-2</v>
      </c>
      <c r="N61" s="5">
        <f t="shared" si="25"/>
        <v>640.10639205222265</v>
      </c>
      <c r="O61" s="5">
        <f t="shared" si="26"/>
        <v>92.810796898461007</v>
      </c>
      <c r="P61" s="5">
        <f t="shared" si="27"/>
        <v>202.05317370008152</v>
      </c>
      <c r="Q61" s="5">
        <f t="shared" si="28"/>
        <v>20.254029102560523</v>
      </c>
    </row>
    <row r="62" spans="1:17" s="21" customFormat="1" x14ac:dyDescent="0.25">
      <c r="A62" s="10" t="s">
        <v>27</v>
      </c>
      <c r="B62" s="10" t="s">
        <v>110</v>
      </c>
      <c r="C62" s="10" t="s">
        <v>493</v>
      </c>
      <c r="D62" s="10"/>
      <c r="E62" s="10"/>
      <c r="F62" s="10"/>
      <c r="G62" s="11">
        <v>9928.4449089765312</v>
      </c>
      <c r="H62" s="11">
        <v>43909.183472382145</v>
      </c>
      <c r="I62" s="11">
        <v>5893.0780920657689</v>
      </c>
      <c r="J62" s="11">
        <v>31633.715168473354</v>
      </c>
      <c r="K62" s="11">
        <v>4569.9570372557455</v>
      </c>
      <c r="L62" s="14">
        <v>1</v>
      </c>
      <c r="M62" s="14">
        <v>1</v>
      </c>
      <c r="N62" s="23">
        <f>H62-P62</f>
        <v>24044.069683648006</v>
      </c>
      <c r="O62" s="23">
        <f>I62-Q62</f>
        <v>3751.3112558595694</v>
      </c>
      <c r="P62" s="23">
        <f>G62*'Natural LPA'!J10</f>
        <v>19865.113788734139</v>
      </c>
      <c r="Q62" s="23">
        <f>G62*'Natural LPA'!K10</f>
        <v>2141.7668362061995</v>
      </c>
    </row>
    <row r="63" spans="1:17" s="21" customFormat="1" x14ac:dyDescent="0.25">
      <c r="A63" s="10" t="s">
        <v>484</v>
      </c>
      <c r="B63" s="10"/>
      <c r="C63" s="10"/>
      <c r="D63" s="10"/>
      <c r="E63" s="10"/>
      <c r="F63" s="10"/>
      <c r="G63" s="11">
        <v>97929.62797186189</v>
      </c>
      <c r="H63" s="11">
        <v>271752.07677061757</v>
      </c>
      <c r="I63" s="11">
        <v>36027.960436232621</v>
      </c>
      <c r="J63" s="11">
        <v>157919.26563164085</v>
      </c>
      <c r="K63" s="11">
        <v>22839.575775654361</v>
      </c>
      <c r="L63" s="14"/>
      <c r="M63" s="14"/>
      <c r="N63" s="23">
        <f>SUM(N62,N57,N46)</f>
        <v>131609.90220902977</v>
      </c>
      <c r="O63" s="23">
        <f t="shared" ref="O63:Q63" si="29">SUM(O62,O57,O46)</f>
        <v>19807.818765248332</v>
      </c>
      <c r="P63" s="23">
        <f t="shared" si="29"/>
        <v>140142.1745615878</v>
      </c>
      <c r="Q63" s="23">
        <f t="shared" si="29"/>
        <v>16220.141670984283</v>
      </c>
    </row>
    <row r="64" spans="1:17" x14ac:dyDescent="0.25">
      <c r="A64" s="10" t="s">
        <v>178</v>
      </c>
      <c r="B64" s="10" t="s">
        <v>28</v>
      </c>
      <c r="C64" s="10" t="s">
        <v>179</v>
      </c>
      <c r="D64" s="10">
        <v>0.56000000000000005</v>
      </c>
      <c r="E64" s="10">
        <v>0.48</v>
      </c>
      <c r="F64" s="10" t="s">
        <v>64</v>
      </c>
      <c r="G64" s="11">
        <v>38301.351148180314</v>
      </c>
      <c r="H64" s="11">
        <v>125691.70392505583</v>
      </c>
      <c r="I64" s="11">
        <v>13703.518037984828</v>
      </c>
      <c r="J64" s="11"/>
      <c r="K64" s="11"/>
      <c r="L64" s="14">
        <v>0</v>
      </c>
      <c r="M64" s="14">
        <v>0</v>
      </c>
      <c r="N64" s="5">
        <f>N$78*L64</f>
        <v>0</v>
      </c>
      <c r="O64" s="5">
        <f>O$78*M64</f>
        <v>0</v>
      </c>
      <c r="P64" s="5">
        <f>H64-N64</f>
        <v>125691.70392505583</v>
      </c>
      <c r="Q64" s="5">
        <f>I64-O64</f>
        <v>13703.518037984828</v>
      </c>
    </row>
    <row r="65" spans="1:17" x14ac:dyDescent="0.25">
      <c r="A65" s="10" t="s">
        <v>178</v>
      </c>
      <c r="B65" s="10" t="s">
        <v>28</v>
      </c>
      <c r="C65" s="10" t="s">
        <v>179</v>
      </c>
      <c r="D65" s="10">
        <v>0.56000000000000005</v>
      </c>
      <c r="E65" s="10">
        <v>0.48</v>
      </c>
      <c r="F65" s="10" t="s">
        <v>31</v>
      </c>
      <c r="G65" s="11">
        <v>9218.2037475683119</v>
      </c>
      <c r="H65" s="11">
        <v>53904.655559422827</v>
      </c>
      <c r="I65" s="11">
        <v>8284.8543467658874</v>
      </c>
      <c r="J65" s="11">
        <v>53904.655559422827</v>
      </c>
      <c r="K65" s="11">
        <v>8284.8543467658874</v>
      </c>
      <c r="L65" s="14">
        <v>0.10990202327547073</v>
      </c>
      <c r="M65" s="14">
        <v>0.11607133483667681</v>
      </c>
      <c r="N65" s="5">
        <f t="shared" ref="N65:N77" si="30">N$78*L65</f>
        <v>28911.621012673248</v>
      </c>
      <c r="O65" s="5">
        <f t="shared" ref="O65:O77" si="31">O$78*M65</f>
        <v>5396.6325399210155</v>
      </c>
      <c r="P65" s="5">
        <f t="shared" ref="P65:P77" si="32">H65-N65</f>
        <v>24993.034546749579</v>
      </c>
      <c r="Q65" s="5">
        <f t="shared" ref="Q65:Q77" si="33">I65-O65</f>
        <v>2888.2218068448719</v>
      </c>
    </row>
    <row r="66" spans="1:17" x14ac:dyDescent="0.25">
      <c r="A66" s="10" t="s">
        <v>178</v>
      </c>
      <c r="B66" s="10" t="s">
        <v>28</v>
      </c>
      <c r="C66" s="10" t="s">
        <v>179</v>
      </c>
      <c r="D66" s="10">
        <v>0.56000000000000005</v>
      </c>
      <c r="E66" s="10">
        <v>0.48</v>
      </c>
      <c r="F66" s="10" t="s">
        <v>33</v>
      </c>
      <c r="G66" s="11">
        <v>4953.9007040467432</v>
      </c>
      <c r="H66" s="11">
        <v>37176.499995468293</v>
      </c>
      <c r="I66" s="11">
        <v>5587.7950853105076</v>
      </c>
      <c r="J66" s="11">
        <v>37176.499995468293</v>
      </c>
      <c r="K66" s="11">
        <v>5587.7950853105076</v>
      </c>
      <c r="L66" s="14">
        <v>7.5796283742105813E-2</v>
      </c>
      <c r="M66" s="14">
        <v>7.8285363531948718E-2</v>
      </c>
      <c r="N66" s="5">
        <f t="shared" si="30"/>
        <v>19939.518531229005</v>
      </c>
      <c r="O66" s="5">
        <f t="shared" si="31"/>
        <v>3639.8077167849015</v>
      </c>
      <c r="P66" s="5">
        <f t="shared" si="32"/>
        <v>17236.981464239288</v>
      </c>
      <c r="Q66" s="5">
        <f t="shared" si="33"/>
        <v>1947.9873685256061</v>
      </c>
    </row>
    <row r="67" spans="1:17" x14ac:dyDescent="0.25">
      <c r="A67" s="10" t="s">
        <v>178</v>
      </c>
      <c r="B67" s="10" t="s">
        <v>28</v>
      </c>
      <c r="C67" s="10" t="s">
        <v>179</v>
      </c>
      <c r="D67" s="10">
        <v>0.56000000000000005</v>
      </c>
      <c r="E67" s="10">
        <v>0.48</v>
      </c>
      <c r="F67" s="10" t="s">
        <v>192</v>
      </c>
      <c r="G67" s="11">
        <v>7406.9908157513582</v>
      </c>
      <c r="H67" s="11">
        <v>63245.244089049549</v>
      </c>
      <c r="I67" s="11">
        <v>9056.5832387018927</v>
      </c>
      <c r="J67" s="11">
        <v>63245.244089049549</v>
      </c>
      <c r="K67" s="11">
        <v>9056.5832387018927</v>
      </c>
      <c r="L67" s="14">
        <v>0.1289458251017897</v>
      </c>
      <c r="M67" s="14">
        <v>0.12688330555695976</v>
      </c>
      <c r="N67" s="5">
        <f t="shared" si="30"/>
        <v>33921.421238670322</v>
      </c>
      <c r="O67" s="5">
        <f t="shared" si="31"/>
        <v>5899.3254148832411</v>
      </c>
      <c r="P67" s="5">
        <f t="shared" si="32"/>
        <v>29323.822850379227</v>
      </c>
      <c r="Q67" s="5">
        <f t="shared" si="33"/>
        <v>3157.2578238186516</v>
      </c>
    </row>
    <row r="68" spans="1:17" x14ac:dyDescent="0.25">
      <c r="A68" s="10" t="s">
        <v>178</v>
      </c>
      <c r="B68" s="10" t="s">
        <v>28</v>
      </c>
      <c r="C68" s="10" t="s">
        <v>179</v>
      </c>
      <c r="D68" s="10">
        <v>0.56000000000000005</v>
      </c>
      <c r="E68" s="10">
        <v>0.48</v>
      </c>
      <c r="F68" s="10" t="s">
        <v>194</v>
      </c>
      <c r="G68" s="11">
        <v>30334.583473524552</v>
      </c>
      <c r="H68" s="11">
        <v>205712.7800042436</v>
      </c>
      <c r="I68" s="11">
        <v>29784.703978020392</v>
      </c>
      <c r="J68" s="11">
        <v>205712.7800042436</v>
      </c>
      <c r="K68" s="11">
        <v>29784.703978020392</v>
      </c>
      <c r="L68" s="14">
        <v>0.41941183931999215</v>
      </c>
      <c r="M68" s="14">
        <v>0.4172855917248145</v>
      </c>
      <c r="N68" s="5">
        <f t="shared" si="30"/>
        <v>110333.51147916693</v>
      </c>
      <c r="O68" s="5">
        <f t="shared" si="31"/>
        <v>19401.319075989046</v>
      </c>
      <c r="P68" s="5">
        <f t="shared" si="32"/>
        <v>95379.268525076666</v>
      </c>
      <c r="Q68" s="5">
        <f t="shared" si="33"/>
        <v>10383.384902031346</v>
      </c>
    </row>
    <row r="69" spans="1:17" x14ac:dyDescent="0.25">
      <c r="A69" s="10" t="s">
        <v>178</v>
      </c>
      <c r="B69" s="10" t="s">
        <v>28</v>
      </c>
      <c r="C69" s="10" t="s">
        <v>179</v>
      </c>
      <c r="D69" s="10">
        <v>0.56000000000000005</v>
      </c>
      <c r="E69" s="10">
        <v>0.48</v>
      </c>
      <c r="F69" s="10" t="s">
        <v>196</v>
      </c>
      <c r="G69" s="11">
        <v>4727.1849166904503</v>
      </c>
      <c r="H69" s="11">
        <v>34398.061873761893</v>
      </c>
      <c r="I69" s="11">
        <v>5009.8881364319141</v>
      </c>
      <c r="J69" s="11">
        <v>34398.061873761893</v>
      </c>
      <c r="K69" s="11">
        <v>5009.8881364319141</v>
      </c>
      <c r="L69" s="14">
        <v>7.0131541653463442E-2</v>
      </c>
      <c r="M69" s="14">
        <v>7.0188850526392427E-2</v>
      </c>
      <c r="N69" s="5">
        <f t="shared" si="30"/>
        <v>18449.310512120399</v>
      </c>
      <c r="O69" s="5">
        <f t="shared" si="31"/>
        <v>3263.3676111622672</v>
      </c>
      <c r="P69" s="5">
        <f t="shared" si="32"/>
        <v>15948.751361641494</v>
      </c>
      <c r="Q69" s="5">
        <f t="shared" si="33"/>
        <v>1746.5205252696469</v>
      </c>
    </row>
    <row r="70" spans="1:17" x14ac:dyDescent="0.25">
      <c r="A70" s="10" t="s">
        <v>178</v>
      </c>
      <c r="B70" s="10" t="s">
        <v>28</v>
      </c>
      <c r="C70" s="10" t="s">
        <v>179</v>
      </c>
      <c r="D70" s="10">
        <v>0.56000000000000005</v>
      </c>
      <c r="E70" s="10">
        <v>0.48</v>
      </c>
      <c r="F70" s="10" t="s">
        <v>60</v>
      </c>
      <c r="G70" s="11">
        <v>1224.5869442090082</v>
      </c>
      <c r="H70" s="11">
        <v>9744.3161578050094</v>
      </c>
      <c r="I70" s="11">
        <v>1299.8663585593983</v>
      </c>
      <c r="J70" s="11">
        <v>9744.3161578050094</v>
      </c>
      <c r="K70" s="11">
        <v>1299.8663585593983</v>
      </c>
      <c r="L70" s="14">
        <v>1.9866930788530548E-2</v>
      </c>
      <c r="M70" s="14">
        <v>1.8211210122985062E-2</v>
      </c>
      <c r="N70" s="5">
        <f t="shared" si="30"/>
        <v>5226.338483353501</v>
      </c>
      <c r="O70" s="5">
        <f t="shared" si="31"/>
        <v>846.71387021893213</v>
      </c>
      <c r="P70" s="5">
        <f t="shared" si="32"/>
        <v>4517.9776744515084</v>
      </c>
      <c r="Q70" s="5">
        <f t="shared" si="33"/>
        <v>453.15248834046622</v>
      </c>
    </row>
    <row r="71" spans="1:17" x14ac:dyDescent="0.25">
      <c r="A71" s="10" t="s">
        <v>178</v>
      </c>
      <c r="B71" s="10" t="s">
        <v>28</v>
      </c>
      <c r="C71" s="10" t="s">
        <v>179</v>
      </c>
      <c r="D71" s="10">
        <v>0.56000000000000005</v>
      </c>
      <c r="E71" s="10">
        <v>0.48</v>
      </c>
      <c r="F71" s="10" t="s">
        <v>261</v>
      </c>
      <c r="G71" s="11">
        <v>2363.1989192289475</v>
      </c>
      <c r="H71" s="11">
        <v>11959.175793187249</v>
      </c>
      <c r="I71" s="11">
        <v>1641.3278924294743</v>
      </c>
      <c r="J71" s="11">
        <v>11959.175793187249</v>
      </c>
      <c r="K71" s="11">
        <v>1641.3278924294743</v>
      </c>
      <c r="L71" s="14">
        <v>2.4382636392684599E-2</v>
      </c>
      <c r="M71" s="14">
        <v>2.2995107868532094E-2</v>
      </c>
      <c r="N71" s="5">
        <f t="shared" si="30"/>
        <v>6414.2726554557339</v>
      </c>
      <c r="O71" s="5">
        <f t="shared" si="31"/>
        <v>1069.1369023792906</v>
      </c>
      <c r="P71" s="5">
        <f t="shared" si="32"/>
        <v>5544.903137731515</v>
      </c>
      <c r="Q71" s="5">
        <f t="shared" si="33"/>
        <v>572.1909900501837</v>
      </c>
    </row>
    <row r="72" spans="1:17" x14ac:dyDescent="0.25">
      <c r="A72" s="10" t="s">
        <v>178</v>
      </c>
      <c r="B72" s="10" t="s">
        <v>28</v>
      </c>
      <c r="C72" s="10" t="s">
        <v>179</v>
      </c>
      <c r="D72" s="10">
        <v>0.56000000000000005</v>
      </c>
      <c r="E72" s="10">
        <v>0.48</v>
      </c>
      <c r="F72" s="10" t="s">
        <v>279</v>
      </c>
      <c r="G72" s="11">
        <v>574.74715079793953</v>
      </c>
      <c r="H72" s="11">
        <v>5251.6967761923161</v>
      </c>
      <c r="I72" s="11">
        <v>779.33123925128655</v>
      </c>
      <c r="J72" s="11">
        <v>5251.6967761923161</v>
      </c>
      <c r="K72" s="11">
        <v>779.33123925128655</v>
      </c>
      <c r="L72" s="14">
        <v>1.0707277420529028E-2</v>
      </c>
      <c r="M72" s="14">
        <v>1.0918480088322852E-2</v>
      </c>
      <c r="N72" s="5">
        <f t="shared" si="30"/>
        <v>2816.733829221334</v>
      </c>
      <c r="O72" s="5">
        <f t="shared" si="31"/>
        <v>507.64493243773734</v>
      </c>
      <c r="P72" s="5">
        <f t="shared" si="32"/>
        <v>2434.9629469709821</v>
      </c>
      <c r="Q72" s="5">
        <f t="shared" si="33"/>
        <v>271.68630681354921</v>
      </c>
    </row>
    <row r="73" spans="1:17" x14ac:dyDescent="0.25">
      <c r="A73" s="10" t="s">
        <v>178</v>
      </c>
      <c r="B73" s="10" t="s">
        <v>28</v>
      </c>
      <c r="C73" s="10" t="s">
        <v>179</v>
      </c>
      <c r="D73" s="10">
        <v>0.56000000000000005</v>
      </c>
      <c r="E73" s="10">
        <v>0.48</v>
      </c>
      <c r="F73" s="10" t="s">
        <v>185</v>
      </c>
      <c r="G73" s="11">
        <v>4371.4948810067444</v>
      </c>
      <c r="H73" s="11">
        <v>38257.228428202448</v>
      </c>
      <c r="I73" s="11">
        <v>5471.6422562233038</v>
      </c>
      <c r="J73" s="11">
        <v>38257.228428202448</v>
      </c>
      <c r="K73" s="11">
        <v>5471.6422562233038</v>
      </c>
      <c r="L73" s="14">
        <v>7.7999697160412121E-2</v>
      </c>
      <c r="M73" s="14">
        <v>7.6658055029841965E-2</v>
      </c>
      <c r="N73" s="5">
        <f t="shared" si="30"/>
        <v>20519.164399300382</v>
      </c>
      <c r="O73" s="5">
        <f t="shared" si="31"/>
        <v>3564.1474684788363</v>
      </c>
      <c r="P73" s="5">
        <f t="shared" si="32"/>
        <v>17738.064028902067</v>
      </c>
      <c r="Q73" s="5">
        <f t="shared" si="33"/>
        <v>1907.4947877444674</v>
      </c>
    </row>
    <row r="74" spans="1:17" x14ac:dyDescent="0.25">
      <c r="A74" s="10" t="s">
        <v>178</v>
      </c>
      <c r="B74" s="10" t="s">
        <v>28</v>
      </c>
      <c r="C74" s="10" t="s">
        <v>179</v>
      </c>
      <c r="D74" s="10">
        <v>0.56000000000000005</v>
      </c>
      <c r="E74" s="10">
        <v>0.48</v>
      </c>
      <c r="F74" s="10" t="s">
        <v>284</v>
      </c>
      <c r="G74" s="11">
        <v>373.85348257802252</v>
      </c>
      <c r="H74" s="11">
        <v>3588.6322057765346</v>
      </c>
      <c r="I74" s="11">
        <v>531.12858652992782</v>
      </c>
      <c r="J74" s="11">
        <v>3588.6322057765346</v>
      </c>
      <c r="K74" s="11">
        <v>531.12858652992782</v>
      </c>
      <c r="L74" s="14">
        <v>7.3165839965637939E-3</v>
      </c>
      <c r="M74" s="14">
        <v>7.4411451822941977E-3</v>
      </c>
      <c r="N74" s="5">
        <f t="shared" si="30"/>
        <v>1924.7534969017754</v>
      </c>
      <c r="O74" s="5">
        <f t="shared" si="31"/>
        <v>345.96936686866042</v>
      </c>
      <c r="P74" s="5">
        <f t="shared" si="32"/>
        <v>1663.8787088747592</v>
      </c>
      <c r="Q74" s="5">
        <f t="shared" si="33"/>
        <v>185.1592196612674</v>
      </c>
    </row>
    <row r="75" spans="1:17" x14ac:dyDescent="0.25">
      <c r="A75" s="10" t="s">
        <v>178</v>
      </c>
      <c r="B75" s="10" t="s">
        <v>28</v>
      </c>
      <c r="C75" s="10" t="s">
        <v>179</v>
      </c>
      <c r="D75" s="10">
        <v>0.56000000000000005</v>
      </c>
      <c r="E75" s="10">
        <v>0.48</v>
      </c>
      <c r="F75" s="10" t="s">
        <v>187</v>
      </c>
      <c r="G75" s="11">
        <v>2568.1670401540332</v>
      </c>
      <c r="H75" s="11">
        <v>23093.025875388437</v>
      </c>
      <c r="I75" s="11">
        <v>3337.6374438249268</v>
      </c>
      <c r="J75" s="11">
        <v>23093.025875388437</v>
      </c>
      <c r="K75" s="11">
        <v>3337.6374438249268</v>
      </c>
      <c r="L75" s="14">
        <v>4.708258017640439E-2</v>
      </c>
      <c r="M75" s="14">
        <v>4.6760512266200781E-2</v>
      </c>
      <c r="N75" s="5">
        <f t="shared" si="30"/>
        <v>12385.884024601235</v>
      </c>
      <c r="O75" s="5">
        <f t="shared" si="31"/>
        <v>2174.088050544382</v>
      </c>
      <c r="P75" s="5">
        <f t="shared" si="32"/>
        <v>10707.141850787202</v>
      </c>
      <c r="Q75" s="5">
        <f t="shared" si="33"/>
        <v>1163.5493932805448</v>
      </c>
    </row>
    <row r="76" spans="1:17" x14ac:dyDescent="0.25">
      <c r="A76" s="10" t="s">
        <v>178</v>
      </c>
      <c r="B76" s="10" t="s">
        <v>28</v>
      </c>
      <c r="C76" s="10" t="s">
        <v>179</v>
      </c>
      <c r="D76" s="10">
        <v>0.56000000000000005</v>
      </c>
      <c r="E76" s="10">
        <v>0.48</v>
      </c>
      <c r="F76" s="10" t="s">
        <v>213</v>
      </c>
      <c r="G76" s="11">
        <v>320.80067750805995</v>
      </c>
      <c r="H76" s="11">
        <v>3193.9725215603994</v>
      </c>
      <c r="I76" s="11">
        <v>474.82979154267179</v>
      </c>
      <c r="J76" s="11">
        <v>3193.9725215603994</v>
      </c>
      <c r="K76" s="11">
        <v>474.82979154267179</v>
      </c>
      <c r="L76" s="14">
        <v>6.5119429623066022E-3</v>
      </c>
      <c r="M76" s="14">
        <v>6.6523954939646593E-3</v>
      </c>
      <c r="N76" s="5">
        <f t="shared" si="30"/>
        <v>1713.078807570723</v>
      </c>
      <c r="O76" s="5">
        <f t="shared" si="31"/>
        <v>309.29715800778041</v>
      </c>
      <c r="P76" s="5">
        <f t="shared" si="32"/>
        <v>1480.8937139896764</v>
      </c>
      <c r="Q76" s="5">
        <f t="shared" si="33"/>
        <v>165.53263353489137</v>
      </c>
    </row>
    <row r="77" spans="1:17" x14ac:dyDescent="0.25">
      <c r="A77" s="10" t="s">
        <v>178</v>
      </c>
      <c r="B77" s="10" t="s">
        <v>28</v>
      </c>
      <c r="C77" s="10" t="s">
        <v>179</v>
      </c>
      <c r="D77" s="10">
        <v>0.56000000000000005</v>
      </c>
      <c r="E77" s="10">
        <v>0.48</v>
      </c>
      <c r="F77" s="10" t="s">
        <v>41</v>
      </c>
      <c r="G77" s="11">
        <v>186.64489530799153</v>
      </c>
      <c r="H77" s="11">
        <v>953.90257531094824</v>
      </c>
      <c r="I77" s="11">
        <v>117.67596772817816</v>
      </c>
      <c r="J77" s="11">
        <v>953.90257531094824</v>
      </c>
      <c r="K77" s="11">
        <v>117.67596772817816</v>
      </c>
      <c r="L77" s="14">
        <v>1.9448380097482959E-3</v>
      </c>
      <c r="M77" s="14">
        <v>1.6486477710666398E-3</v>
      </c>
      <c r="N77" s="5">
        <f t="shared" si="30"/>
        <v>511.62315117663712</v>
      </c>
      <c r="O77" s="5">
        <f t="shared" si="31"/>
        <v>76.652398464492506</v>
      </c>
      <c r="P77" s="5">
        <f t="shared" si="32"/>
        <v>442.27942413431111</v>
      </c>
      <c r="Q77" s="5">
        <f t="shared" si="33"/>
        <v>41.023569263685658</v>
      </c>
    </row>
    <row r="78" spans="1:17" s="21" customFormat="1" x14ac:dyDescent="0.25">
      <c r="A78" s="10" t="s">
        <v>178</v>
      </c>
      <c r="B78" s="10" t="s">
        <v>28</v>
      </c>
      <c r="C78" s="10" t="s">
        <v>494</v>
      </c>
      <c r="D78" s="10"/>
      <c r="E78" s="10"/>
      <c r="F78" s="10"/>
      <c r="G78" s="11">
        <v>106925.70879655247</v>
      </c>
      <c r="H78" s="11">
        <v>616170.89578042517</v>
      </c>
      <c r="I78" s="11">
        <v>85080.78235930459</v>
      </c>
      <c r="J78" s="11">
        <v>490479.19185536948</v>
      </c>
      <c r="K78" s="11">
        <v>71377.264321319773</v>
      </c>
      <c r="L78" s="14">
        <v>1</v>
      </c>
      <c r="M78" s="14">
        <v>1</v>
      </c>
      <c r="N78" s="23">
        <f>H78-P78</f>
        <v>263067.23162144091</v>
      </c>
      <c r="O78" s="23">
        <f>I78-Q78</f>
        <v>46494.10250614056</v>
      </c>
      <c r="P78" s="23">
        <f>G78*'Natural LPA'!J11</f>
        <v>353103.66415898426</v>
      </c>
      <c r="Q78" s="23">
        <f>G78*'Natural LPA'!K11</f>
        <v>38586.679853164031</v>
      </c>
    </row>
    <row r="79" spans="1:17" x14ac:dyDescent="0.25">
      <c r="A79" s="10" t="s">
        <v>178</v>
      </c>
      <c r="B79" s="10" t="s">
        <v>333</v>
      </c>
      <c r="C79" s="10" t="s">
        <v>179</v>
      </c>
      <c r="D79" s="10">
        <v>0.56000000000000005</v>
      </c>
      <c r="E79" s="10">
        <v>0.48</v>
      </c>
      <c r="F79" s="10" t="s">
        <v>64</v>
      </c>
      <c r="G79" s="11">
        <v>68388.474487442145</v>
      </c>
      <c r="H79" s="11">
        <v>272913.87950241915</v>
      </c>
      <c r="I79" s="11">
        <v>28068.235427459003</v>
      </c>
      <c r="J79" s="11"/>
      <c r="K79" s="11"/>
      <c r="L79" s="14">
        <v>0</v>
      </c>
      <c r="M79" s="14">
        <v>0</v>
      </c>
      <c r="N79" s="5">
        <f>N$93*L79</f>
        <v>0</v>
      </c>
      <c r="O79" s="5">
        <f>O$93*M79</f>
        <v>0</v>
      </c>
      <c r="P79" s="5">
        <f>H79-N79</f>
        <v>272913.87950241915</v>
      </c>
      <c r="Q79" s="5">
        <f>I79-O79</f>
        <v>28068.235427459003</v>
      </c>
    </row>
    <row r="80" spans="1:17" x14ac:dyDescent="0.25">
      <c r="A80" s="10" t="s">
        <v>178</v>
      </c>
      <c r="B80" s="10" t="s">
        <v>333</v>
      </c>
      <c r="C80" s="10" t="s">
        <v>179</v>
      </c>
      <c r="D80" s="10">
        <v>0.56000000000000005</v>
      </c>
      <c r="E80" s="10">
        <v>0.48</v>
      </c>
      <c r="F80" s="10" t="s">
        <v>31</v>
      </c>
      <c r="G80" s="11">
        <v>33383.156501850091</v>
      </c>
      <c r="H80" s="11">
        <v>239638.38048639501</v>
      </c>
      <c r="I80" s="11">
        <v>32975.220208629027</v>
      </c>
      <c r="J80" s="11">
        <v>239638.38048639501</v>
      </c>
      <c r="K80" s="11">
        <v>32975.220208629027</v>
      </c>
      <c r="L80" s="14">
        <v>0.48937626677195284</v>
      </c>
      <c r="M80" s="14">
        <v>0.47931482157482991</v>
      </c>
      <c r="N80" s="5">
        <f t="shared" ref="N80:N92" si="34">N$93*L80</f>
        <v>128680.93993486343</v>
      </c>
      <c r="O80" s="5">
        <f t="shared" ref="O80:O92" si="35">O$93*M80</f>
        <v>22574.615683154181</v>
      </c>
      <c r="P80" s="5">
        <f t="shared" ref="P80:P92" si="36">H80-N80</f>
        <v>110957.44055153157</v>
      </c>
      <c r="Q80" s="5">
        <f t="shared" ref="Q80:Q92" si="37">I80-O80</f>
        <v>10400.604525474846</v>
      </c>
    </row>
    <row r="81" spans="1:17" x14ac:dyDescent="0.25">
      <c r="A81" s="10" t="s">
        <v>178</v>
      </c>
      <c r="B81" s="10" t="s">
        <v>333</v>
      </c>
      <c r="C81" s="10" t="s">
        <v>179</v>
      </c>
      <c r="D81" s="10">
        <v>0.56000000000000005</v>
      </c>
      <c r="E81" s="10">
        <v>0.48</v>
      </c>
      <c r="F81" s="10" t="s">
        <v>33</v>
      </c>
      <c r="G81" s="11">
        <v>6491.2571785118607</v>
      </c>
      <c r="H81" s="11">
        <v>52119.758712986084</v>
      </c>
      <c r="I81" s="11">
        <v>7769.4838908349338</v>
      </c>
      <c r="J81" s="11">
        <v>52119.758712986084</v>
      </c>
      <c r="K81" s="11">
        <v>7769.4838908349338</v>
      </c>
      <c r="L81" s="14">
        <v>0.10643609296743746</v>
      </c>
      <c r="M81" s="14">
        <v>0.11293415969029828</v>
      </c>
      <c r="N81" s="5">
        <f t="shared" si="34"/>
        <v>27987.251152142147</v>
      </c>
      <c r="O81" s="5">
        <f t="shared" si="35"/>
        <v>5318.9368192955635</v>
      </c>
      <c r="P81" s="5">
        <f t="shared" si="36"/>
        <v>24132.507560843937</v>
      </c>
      <c r="Q81" s="5">
        <f t="shared" si="37"/>
        <v>2450.5470715393703</v>
      </c>
    </row>
    <row r="82" spans="1:17" x14ac:dyDescent="0.25">
      <c r="A82" s="10" t="s">
        <v>178</v>
      </c>
      <c r="B82" s="10" t="s">
        <v>333</v>
      </c>
      <c r="C82" s="10" t="s">
        <v>179</v>
      </c>
      <c r="D82" s="10">
        <v>0.56000000000000005</v>
      </c>
      <c r="E82" s="10">
        <v>0.48</v>
      </c>
      <c r="F82" s="10" t="s">
        <v>337</v>
      </c>
      <c r="G82" s="11">
        <v>1170.0832518406396</v>
      </c>
      <c r="H82" s="11">
        <v>10603.426948845059</v>
      </c>
      <c r="I82" s="11">
        <v>1543.5497717893811</v>
      </c>
      <c r="J82" s="11">
        <v>10603.426948845059</v>
      </c>
      <c r="K82" s="11">
        <v>1543.5497717893811</v>
      </c>
      <c r="L82" s="14">
        <v>2.165373294829754E-2</v>
      </c>
      <c r="M82" s="14">
        <v>2.243643192604039E-2</v>
      </c>
      <c r="N82" s="5">
        <f t="shared" si="34"/>
        <v>5693.8247685474898</v>
      </c>
      <c r="O82" s="5">
        <f t="shared" si="35"/>
        <v>1056.7038723473722</v>
      </c>
      <c r="P82" s="5">
        <f t="shared" si="36"/>
        <v>4909.6021802975692</v>
      </c>
      <c r="Q82" s="5">
        <f t="shared" si="37"/>
        <v>486.84589944200889</v>
      </c>
    </row>
    <row r="83" spans="1:17" x14ac:dyDescent="0.25">
      <c r="A83" s="10" t="s">
        <v>178</v>
      </c>
      <c r="B83" s="10" t="s">
        <v>333</v>
      </c>
      <c r="C83" s="10" t="s">
        <v>179</v>
      </c>
      <c r="D83" s="10">
        <v>0.56000000000000005</v>
      </c>
      <c r="E83" s="10">
        <v>0.48</v>
      </c>
      <c r="F83" s="10" t="s">
        <v>194</v>
      </c>
      <c r="G83" s="11">
        <v>633.61220997793237</v>
      </c>
      <c r="H83" s="11">
        <v>3086.5241609209888</v>
      </c>
      <c r="I83" s="11">
        <v>413.09564802813327</v>
      </c>
      <c r="J83" s="11">
        <v>3086.5241609209888</v>
      </c>
      <c r="K83" s="11">
        <v>413.09564802813327</v>
      </c>
      <c r="L83" s="14">
        <v>6.3031291903539706E-3</v>
      </c>
      <c r="M83" s="14">
        <v>6.0045957411416955E-3</v>
      </c>
      <c r="N83" s="5">
        <f t="shared" si="34"/>
        <v>1657.4007442081149</v>
      </c>
      <c r="O83" s="5">
        <f t="shared" si="35"/>
        <v>282.80252370167119</v>
      </c>
      <c r="P83" s="5">
        <f t="shared" si="36"/>
        <v>1429.1234167128739</v>
      </c>
      <c r="Q83" s="5">
        <f t="shared" si="37"/>
        <v>130.29312432646208</v>
      </c>
    </row>
    <row r="84" spans="1:17" x14ac:dyDescent="0.25">
      <c r="A84" s="10" t="s">
        <v>178</v>
      </c>
      <c r="B84" s="10" t="s">
        <v>333</v>
      </c>
      <c r="C84" s="10" t="s">
        <v>179</v>
      </c>
      <c r="D84" s="10">
        <v>0.56000000000000005</v>
      </c>
      <c r="E84" s="10">
        <v>0.48</v>
      </c>
      <c r="F84" s="10" t="s">
        <v>339</v>
      </c>
      <c r="G84" s="11">
        <v>6874.5239342803252</v>
      </c>
      <c r="H84" s="11">
        <v>61819.585581737563</v>
      </c>
      <c r="I84" s="11">
        <v>8900.7921057348613</v>
      </c>
      <c r="J84" s="11">
        <v>61819.585581737563</v>
      </c>
      <c r="K84" s="11">
        <v>8900.7921057348613</v>
      </c>
      <c r="L84" s="14">
        <v>0.126244543732833</v>
      </c>
      <c r="M84" s="14">
        <v>0.12937841060780997</v>
      </c>
      <c r="N84" s="5">
        <f t="shared" si="34"/>
        <v>33195.861042356482</v>
      </c>
      <c r="O84" s="5">
        <f t="shared" si="35"/>
        <v>6093.4228730347286</v>
      </c>
      <c r="P84" s="5">
        <f t="shared" si="36"/>
        <v>28623.724539381081</v>
      </c>
      <c r="Q84" s="5">
        <f t="shared" si="37"/>
        <v>2807.3692327001327</v>
      </c>
    </row>
    <row r="85" spans="1:17" x14ac:dyDescent="0.25">
      <c r="A85" s="10" t="s">
        <v>178</v>
      </c>
      <c r="B85" s="10" t="s">
        <v>333</v>
      </c>
      <c r="C85" s="10" t="s">
        <v>179</v>
      </c>
      <c r="D85" s="10">
        <v>0.56000000000000005</v>
      </c>
      <c r="E85" s="10">
        <v>0.48</v>
      </c>
      <c r="F85" s="10" t="s">
        <v>302</v>
      </c>
      <c r="G85" s="11">
        <v>928.44800420119873</v>
      </c>
      <c r="H85" s="11">
        <v>6191.1344182074117</v>
      </c>
      <c r="I85" s="11">
        <v>741.33486472227503</v>
      </c>
      <c r="J85" s="11">
        <v>6191.1344182074117</v>
      </c>
      <c r="K85" s="11">
        <v>741.33486472227503</v>
      </c>
      <c r="L85" s="14">
        <v>1.2643192807913756E-2</v>
      </c>
      <c r="M85" s="14">
        <v>1.0775751796755967E-2</v>
      </c>
      <c r="N85" s="5">
        <f t="shared" si="34"/>
        <v>3324.5133545844656</v>
      </c>
      <c r="O85" s="5">
        <f t="shared" si="35"/>
        <v>507.51290083118568</v>
      </c>
      <c r="P85" s="5">
        <f t="shared" si="36"/>
        <v>2866.6210636229462</v>
      </c>
      <c r="Q85" s="5">
        <f t="shared" si="37"/>
        <v>233.82196389108935</v>
      </c>
    </row>
    <row r="86" spans="1:17" x14ac:dyDescent="0.25">
      <c r="A86" s="10" t="s">
        <v>178</v>
      </c>
      <c r="B86" s="10" t="s">
        <v>333</v>
      </c>
      <c r="C86" s="10" t="s">
        <v>179</v>
      </c>
      <c r="D86" s="10">
        <v>0.56000000000000005</v>
      </c>
      <c r="E86" s="10">
        <v>0.48</v>
      </c>
      <c r="F86" s="10" t="s">
        <v>60</v>
      </c>
      <c r="G86" s="11">
        <v>481.12622432518981</v>
      </c>
      <c r="H86" s="11">
        <v>3314.1428661372274</v>
      </c>
      <c r="I86" s="11">
        <v>417.75455072641842</v>
      </c>
      <c r="J86" s="11">
        <v>3314.1428661372274</v>
      </c>
      <c r="K86" s="11">
        <v>417.75455072641842</v>
      </c>
      <c r="L86" s="14">
        <v>6.7679595400671399E-3</v>
      </c>
      <c r="M86" s="14">
        <v>6.0723157169730833E-3</v>
      </c>
      <c r="N86" s="5">
        <f t="shared" si="34"/>
        <v>1779.6273628095751</v>
      </c>
      <c r="O86" s="5">
        <f t="shared" si="35"/>
        <v>285.99197739609946</v>
      </c>
      <c r="P86" s="5">
        <f t="shared" si="36"/>
        <v>1534.5155033276524</v>
      </c>
      <c r="Q86" s="5">
        <f t="shared" si="37"/>
        <v>131.76257333031896</v>
      </c>
    </row>
    <row r="87" spans="1:17" x14ac:dyDescent="0.25">
      <c r="A87" s="10" t="s">
        <v>178</v>
      </c>
      <c r="B87" s="10" t="s">
        <v>333</v>
      </c>
      <c r="C87" s="10" t="s">
        <v>179</v>
      </c>
      <c r="D87" s="10">
        <v>0.56000000000000005</v>
      </c>
      <c r="E87" s="10">
        <v>0.48</v>
      </c>
      <c r="F87" s="10" t="s">
        <v>348</v>
      </c>
      <c r="G87" s="11">
        <v>927.60624373769724</v>
      </c>
      <c r="H87" s="11">
        <v>6121.6835853590792</v>
      </c>
      <c r="I87" s="11">
        <v>806.24476707728002</v>
      </c>
      <c r="J87" s="11">
        <v>6121.6835853590792</v>
      </c>
      <c r="K87" s="11">
        <v>806.24476707728002</v>
      </c>
      <c r="L87" s="14">
        <v>1.2501364152443229E-2</v>
      </c>
      <c r="M87" s="14">
        <v>1.1719256588198947E-2</v>
      </c>
      <c r="N87" s="5">
        <f t="shared" si="34"/>
        <v>3287.2196688566492</v>
      </c>
      <c r="O87" s="5">
        <f t="shared" si="35"/>
        <v>551.94978678447058</v>
      </c>
      <c r="P87" s="5">
        <f t="shared" si="36"/>
        <v>2834.46391650243</v>
      </c>
      <c r="Q87" s="5">
        <f t="shared" si="37"/>
        <v>254.29498029280944</v>
      </c>
    </row>
    <row r="88" spans="1:17" x14ac:dyDescent="0.25">
      <c r="A88" s="10" t="s">
        <v>178</v>
      </c>
      <c r="B88" s="10" t="s">
        <v>333</v>
      </c>
      <c r="C88" s="10" t="s">
        <v>179</v>
      </c>
      <c r="D88" s="10">
        <v>0.56000000000000005</v>
      </c>
      <c r="E88" s="10">
        <v>0.48</v>
      </c>
      <c r="F88" s="10" t="s">
        <v>289</v>
      </c>
      <c r="G88" s="11">
        <v>9765.4898517900947</v>
      </c>
      <c r="H88" s="11">
        <v>87941.646310123455</v>
      </c>
      <c r="I88" s="11">
        <v>12696.103645255682</v>
      </c>
      <c r="J88" s="11">
        <v>87941.646310123455</v>
      </c>
      <c r="K88" s="11">
        <v>12696.103645255682</v>
      </c>
      <c r="L88" s="14">
        <v>0.17958957358030975</v>
      </c>
      <c r="M88" s="14">
        <v>0.18454556527355126</v>
      </c>
      <c r="N88" s="5">
        <f t="shared" si="34"/>
        <v>47222.876751366079</v>
      </c>
      <c r="O88" s="5">
        <f t="shared" si="35"/>
        <v>8691.6678236507796</v>
      </c>
      <c r="P88" s="5">
        <f t="shared" si="36"/>
        <v>40718.769558757376</v>
      </c>
      <c r="Q88" s="5">
        <f t="shared" si="37"/>
        <v>4004.4358216049022</v>
      </c>
    </row>
    <row r="89" spans="1:17" x14ac:dyDescent="0.25">
      <c r="A89" s="10" t="s">
        <v>178</v>
      </c>
      <c r="B89" s="10" t="s">
        <v>333</v>
      </c>
      <c r="C89" s="10" t="s">
        <v>179</v>
      </c>
      <c r="D89" s="10">
        <v>0.56000000000000005</v>
      </c>
      <c r="E89" s="10">
        <v>0.48</v>
      </c>
      <c r="F89" s="10" t="s">
        <v>353</v>
      </c>
      <c r="G89" s="11">
        <v>620.98011953258526</v>
      </c>
      <c r="H89" s="11">
        <v>4434.7493006930226</v>
      </c>
      <c r="I89" s="11">
        <v>560.70860456060416</v>
      </c>
      <c r="J89" s="11">
        <v>4434.7493006930226</v>
      </c>
      <c r="K89" s="11">
        <v>560.70860456060416</v>
      </c>
      <c r="L89" s="14">
        <v>9.0564001160318812E-3</v>
      </c>
      <c r="M89" s="14">
        <v>8.1502395753557146E-3</v>
      </c>
      <c r="N89" s="5">
        <f t="shared" si="34"/>
        <v>2381.3702430736253</v>
      </c>
      <c r="O89" s="5">
        <f t="shared" si="35"/>
        <v>383.8573685970714</v>
      </c>
      <c r="P89" s="5">
        <f t="shared" si="36"/>
        <v>2053.3790576193974</v>
      </c>
      <c r="Q89" s="5">
        <f t="shared" si="37"/>
        <v>176.85123596353276</v>
      </c>
    </row>
    <row r="90" spans="1:17" x14ac:dyDescent="0.25">
      <c r="A90" s="10" t="s">
        <v>178</v>
      </c>
      <c r="B90" s="10" t="s">
        <v>333</v>
      </c>
      <c r="C90" s="10" t="s">
        <v>179</v>
      </c>
      <c r="D90" s="10">
        <v>0.56000000000000005</v>
      </c>
      <c r="E90" s="10">
        <v>0.48</v>
      </c>
      <c r="F90" s="10" t="s">
        <v>185</v>
      </c>
      <c r="G90" s="11">
        <v>1137.8061243850814</v>
      </c>
      <c r="H90" s="11">
        <v>9462.1363192191766</v>
      </c>
      <c r="I90" s="11">
        <v>1346.420078659912</v>
      </c>
      <c r="J90" s="11">
        <v>9462.1363192191766</v>
      </c>
      <c r="K90" s="11">
        <v>1346.420078659912</v>
      </c>
      <c r="L90" s="14">
        <v>1.9323052251430474E-2</v>
      </c>
      <c r="M90" s="14">
        <v>1.9571032298937162E-2</v>
      </c>
      <c r="N90" s="5">
        <f t="shared" si="34"/>
        <v>5080.9748959143008</v>
      </c>
      <c r="O90" s="5">
        <f t="shared" si="35"/>
        <v>921.75020004493933</v>
      </c>
      <c r="P90" s="5">
        <f t="shared" si="36"/>
        <v>4381.1614233048758</v>
      </c>
      <c r="Q90" s="5">
        <f t="shared" si="37"/>
        <v>424.66987861497262</v>
      </c>
    </row>
    <row r="91" spans="1:17" x14ac:dyDescent="0.25">
      <c r="A91" s="10" t="s">
        <v>178</v>
      </c>
      <c r="B91" s="10" t="s">
        <v>333</v>
      </c>
      <c r="C91" s="10" t="s">
        <v>179</v>
      </c>
      <c r="D91" s="10">
        <v>0.56000000000000005</v>
      </c>
      <c r="E91" s="10">
        <v>0.48</v>
      </c>
      <c r="F91" s="10" t="s">
        <v>368</v>
      </c>
      <c r="G91" s="11">
        <v>352.86276770317681</v>
      </c>
      <c r="H91" s="11">
        <v>2546.9124489422093</v>
      </c>
      <c r="I91" s="11">
        <v>367.12973224256194</v>
      </c>
      <c r="J91" s="11">
        <v>2546.9124489422093</v>
      </c>
      <c r="K91" s="11">
        <v>367.12973224256194</v>
      </c>
      <c r="L91" s="14">
        <v>5.2011639518199466E-3</v>
      </c>
      <c r="M91" s="14">
        <v>5.3364532819286598E-3</v>
      </c>
      <c r="N91" s="5">
        <f t="shared" si="34"/>
        <v>1367.6402218896444</v>
      </c>
      <c r="O91" s="5">
        <f t="shared" si="35"/>
        <v>251.3345645244959</v>
      </c>
      <c r="P91" s="5">
        <f t="shared" si="36"/>
        <v>1179.2722270525649</v>
      </c>
      <c r="Q91" s="5">
        <f t="shared" si="37"/>
        <v>115.79516771806604</v>
      </c>
    </row>
    <row r="92" spans="1:17" x14ac:dyDescent="0.25">
      <c r="A92" s="10" t="s">
        <v>178</v>
      </c>
      <c r="B92" s="10" t="s">
        <v>333</v>
      </c>
      <c r="C92" s="10" t="s">
        <v>179</v>
      </c>
      <c r="D92" s="10">
        <v>0.56000000000000005</v>
      </c>
      <c r="E92" s="10">
        <v>0.48</v>
      </c>
      <c r="F92" s="10" t="s">
        <v>342</v>
      </c>
      <c r="G92" s="11">
        <v>420.24826127104484</v>
      </c>
      <c r="H92" s="11">
        <v>2401.1656996172374</v>
      </c>
      <c r="I92" s="11">
        <v>258.74159132271916</v>
      </c>
      <c r="J92" s="11">
        <v>2401.1656996172374</v>
      </c>
      <c r="K92" s="11">
        <v>258.74159132271916</v>
      </c>
      <c r="L92" s="14">
        <v>4.9035279891079904E-3</v>
      </c>
      <c r="M92" s="14">
        <v>3.7609659281784935E-3</v>
      </c>
      <c r="N92" s="5">
        <f t="shared" si="34"/>
        <v>1289.3771796444018</v>
      </c>
      <c r="O92" s="5">
        <f t="shared" si="35"/>
        <v>177.13276661696537</v>
      </c>
      <c r="P92" s="5">
        <f t="shared" si="36"/>
        <v>1111.7885199728355</v>
      </c>
      <c r="Q92" s="5">
        <f t="shared" si="37"/>
        <v>81.60882470575379</v>
      </c>
    </row>
    <row r="93" spans="1:17" s="21" customFormat="1" x14ac:dyDescent="0.25">
      <c r="A93" s="10" t="s">
        <v>178</v>
      </c>
      <c r="B93" s="10" t="s">
        <v>333</v>
      </c>
      <c r="C93" s="10" t="s">
        <v>494</v>
      </c>
      <c r="D93" s="10"/>
      <c r="E93" s="10"/>
      <c r="F93" s="10"/>
      <c r="G93" s="11">
        <v>131575.67516084906</v>
      </c>
      <c r="H93" s="11">
        <v>762595.12634160277</v>
      </c>
      <c r="I93" s="11">
        <v>96864.814887042783</v>
      </c>
      <c r="J93" s="11">
        <v>489681.2468391835</v>
      </c>
      <c r="K93" s="11">
        <v>68796.57945958378</v>
      </c>
      <c r="L93" s="14">
        <v>1</v>
      </c>
      <c r="M93" s="14">
        <v>1</v>
      </c>
      <c r="N93" s="23">
        <f>H93-P93</f>
        <v>262948.87732025667</v>
      </c>
      <c r="O93" s="23">
        <f>I93-Q93</f>
        <v>47097.679159979547</v>
      </c>
      <c r="P93" s="23">
        <f>G93*'Natural LPA'!J12</f>
        <v>499646.2490213461</v>
      </c>
      <c r="Q93" s="23">
        <f>G93*'Natural LPA'!K12</f>
        <v>49767.135727063236</v>
      </c>
    </row>
    <row r="94" spans="1:17" x14ac:dyDescent="0.25">
      <c r="A94" s="10" t="s">
        <v>178</v>
      </c>
      <c r="B94" s="10" t="s">
        <v>110</v>
      </c>
      <c r="C94" s="10" t="s">
        <v>179</v>
      </c>
      <c r="D94" s="10">
        <v>0.56000000000000005</v>
      </c>
      <c r="E94" s="10">
        <v>0.48</v>
      </c>
      <c r="F94" s="10" t="s">
        <v>64</v>
      </c>
      <c r="G94" s="11">
        <v>23210.586863573968</v>
      </c>
      <c r="H94" s="11">
        <v>99706.001903662866</v>
      </c>
      <c r="I94" s="11">
        <v>12113.471669265622</v>
      </c>
      <c r="J94" s="11"/>
      <c r="K94" s="11"/>
      <c r="L94" s="14">
        <v>0</v>
      </c>
      <c r="M94" s="14">
        <v>0</v>
      </c>
      <c r="N94" s="5">
        <f>N$102*L94</f>
        <v>0</v>
      </c>
      <c r="O94" s="5">
        <f>O$102*M94</f>
        <v>0</v>
      </c>
      <c r="P94" s="5">
        <f>H94-N94</f>
        <v>99706.001903662866</v>
      </c>
      <c r="Q94" s="5">
        <f>I94-O94</f>
        <v>12113.471669265622</v>
      </c>
    </row>
    <row r="95" spans="1:17" x14ac:dyDescent="0.25">
      <c r="A95" s="10" t="s">
        <v>178</v>
      </c>
      <c r="B95" s="10" t="s">
        <v>110</v>
      </c>
      <c r="C95" s="10" t="s">
        <v>179</v>
      </c>
      <c r="D95" s="10">
        <v>0.56000000000000005</v>
      </c>
      <c r="E95" s="10">
        <v>0.48</v>
      </c>
      <c r="F95" s="10" t="s">
        <v>31</v>
      </c>
      <c r="G95" s="11">
        <v>15332.835230929997</v>
      </c>
      <c r="H95" s="11">
        <v>118698.4583474164</v>
      </c>
      <c r="I95" s="11">
        <v>16081.042645482554</v>
      </c>
      <c r="J95" s="11">
        <v>118698.4583474164</v>
      </c>
      <c r="K95" s="11">
        <v>16081.042645482554</v>
      </c>
      <c r="L95" s="14">
        <v>0.25400771115208659</v>
      </c>
      <c r="M95" s="14">
        <v>0.24100874555473584</v>
      </c>
      <c r="N95" s="5">
        <f t="shared" ref="N95:N101" si="38">N$102*L95</f>
        <v>74772.680921187741</v>
      </c>
      <c r="O95" s="5">
        <f t="shared" ref="O95:O101" si="39">O$102*M95</f>
        <v>11467.317978696305</v>
      </c>
      <c r="P95" s="5">
        <f t="shared" ref="P95:P101" si="40">H95-N95</f>
        <v>43925.777426228655</v>
      </c>
      <c r="Q95" s="5">
        <f t="shared" ref="Q95:Q101" si="41">I95-O95</f>
        <v>4613.7246667862491</v>
      </c>
    </row>
    <row r="96" spans="1:17" x14ac:dyDescent="0.25">
      <c r="A96" s="10" t="s">
        <v>178</v>
      </c>
      <c r="B96" s="10" t="s">
        <v>110</v>
      </c>
      <c r="C96" s="10" t="s">
        <v>179</v>
      </c>
      <c r="D96" s="10">
        <v>0.56000000000000005</v>
      </c>
      <c r="E96" s="10">
        <v>0.48</v>
      </c>
      <c r="F96" s="10" t="s">
        <v>295</v>
      </c>
      <c r="G96" s="11">
        <v>5256.7417667076006</v>
      </c>
      <c r="H96" s="11">
        <v>48755.010927425108</v>
      </c>
      <c r="I96" s="11">
        <v>7049.2411328225144</v>
      </c>
      <c r="J96" s="11">
        <v>48755.010927425108</v>
      </c>
      <c r="K96" s="11">
        <v>7049.2411328225144</v>
      </c>
      <c r="L96" s="14">
        <v>0.10433285238316474</v>
      </c>
      <c r="M96" s="14">
        <v>0.10564792345797665</v>
      </c>
      <c r="N96" s="5">
        <f t="shared" si="38"/>
        <v>30712.638783524089</v>
      </c>
      <c r="O96" s="5">
        <f t="shared" si="39"/>
        <v>5026.7816186215596</v>
      </c>
      <c r="P96" s="5">
        <f t="shared" si="40"/>
        <v>18042.372143901019</v>
      </c>
      <c r="Q96" s="5">
        <f t="shared" si="41"/>
        <v>2022.4595142009548</v>
      </c>
    </row>
    <row r="97" spans="1:17" x14ac:dyDescent="0.25">
      <c r="A97" s="10" t="s">
        <v>178</v>
      </c>
      <c r="B97" s="10" t="s">
        <v>110</v>
      </c>
      <c r="C97" s="10" t="s">
        <v>179</v>
      </c>
      <c r="D97" s="10">
        <v>0.56000000000000005</v>
      </c>
      <c r="E97" s="10">
        <v>0.48</v>
      </c>
      <c r="F97" s="10" t="s">
        <v>302</v>
      </c>
      <c r="G97" s="11">
        <v>1084.4916680062322</v>
      </c>
      <c r="H97" s="11">
        <v>9487.0481500280439</v>
      </c>
      <c r="I97" s="11">
        <v>1276.3565569252285</v>
      </c>
      <c r="J97" s="11">
        <v>9487.0481500280439</v>
      </c>
      <c r="K97" s="11">
        <v>1276.3565569252285</v>
      </c>
      <c r="L97" s="14">
        <v>2.0301724384027879E-2</v>
      </c>
      <c r="M97" s="14">
        <v>1.9128927112914845E-2</v>
      </c>
      <c r="N97" s="5">
        <f t="shared" si="38"/>
        <v>5976.2530540181333</v>
      </c>
      <c r="O97" s="5">
        <f t="shared" si="39"/>
        <v>910.16402450541364</v>
      </c>
      <c r="P97" s="5">
        <f t="shared" si="40"/>
        <v>3510.7950960099106</v>
      </c>
      <c r="Q97" s="5">
        <f t="shared" si="41"/>
        <v>366.19253241981482</v>
      </c>
    </row>
    <row r="98" spans="1:17" x14ac:dyDescent="0.25">
      <c r="A98" s="10" t="s">
        <v>178</v>
      </c>
      <c r="B98" s="10" t="s">
        <v>110</v>
      </c>
      <c r="C98" s="10" t="s">
        <v>179</v>
      </c>
      <c r="D98" s="10">
        <v>0.56000000000000005</v>
      </c>
      <c r="E98" s="10">
        <v>0.48</v>
      </c>
      <c r="F98" s="10" t="s">
        <v>311</v>
      </c>
      <c r="G98" s="11">
        <v>1.2561780396521551</v>
      </c>
      <c r="H98" s="11">
        <v>9.5190591261244393</v>
      </c>
      <c r="I98" s="11">
        <v>1.4492718052910263</v>
      </c>
      <c r="J98" s="11">
        <v>9.5190591261244393</v>
      </c>
      <c r="K98" s="11">
        <v>1.4492718052910263</v>
      </c>
      <c r="L98" s="14">
        <v>2.0370225987866668E-5</v>
      </c>
      <c r="M98" s="14">
        <v>2.1720431159925971E-5</v>
      </c>
      <c r="N98" s="5">
        <f t="shared" si="38"/>
        <v>5.9964179873707293</v>
      </c>
      <c r="O98" s="5">
        <f t="shared" si="39"/>
        <v>1.0334690974468672</v>
      </c>
      <c r="P98" s="5">
        <f t="shared" si="40"/>
        <v>3.52264113875371</v>
      </c>
      <c r="Q98" s="5">
        <f t="shared" si="41"/>
        <v>0.41580270784415907</v>
      </c>
    </row>
    <row r="99" spans="1:17" x14ac:dyDescent="0.25">
      <c r="A99" s="10" t="s">
        <v>178</v>
      </c>
      <c r="B99" s="10" t="s">
        <v>110</v>
      </c>
      <c r="C99" s="10" t="s">
        <v>179</v>
      </c>
      <c r="D99" s="10">
        <v>0.56000000000000005</v>
      </c>
      <c r="E99" s="10">
        <v>0.48</v>
      </c>
      <c r="F99" s="10" t="s">
        <v>289</v>
      </c>
      <c r="G99" s="11">
        <v>29840.216086388347</v>
      </c>
      <c r="H99" s="11">
        <v>269295.12858825095</v>
      </c>
      <c r="I99" s="11">
        <v>39198.96566553571</v>
      </c>
      <c r="J99" s="11">
        <v>269295.12858825095</v>
      </c>
      <c r="K99" s="11">
        <v>39198.96566553571</v>
      </c>
      <c r="L99" s="14">
        <v>0.57627571738885464</v>
      </c>
      <c r="M99" s="14">
        <v>0.58748016222367472</v>
      </c>
      <c r="N99" s="5">
        <f t="shared" si="38"/>
        <v>169639.26072758291</v>
      </c>
      <c r="O99" s="5">
        <f t="shared" si="39"/>
        <v>27952.603175825243</v>
      </c>
      <c r="P99" s="5">
        <f t="shared" si="40"/>
        <v>99655.867860668048</v>
      </c>
      <c r="Q99" s="5">
        <f t="shared" si="41"/>
        <v>11246.362489710467</v>
      </c>
    </row>
    <row r="100" spans="1:17" x14ac:dyDescent="0.25">
      <c r="A100" s="10" t="s">
        <v>178</v>
      </c>
      <c r="B100" s="10" t="s">
        <v>110</v>
      </c>
      <c r="C100" s="10" t="s">
        <v>179</v>
      </c>
      <c r="D100" s="10">
        <v>0.56000000000000005</v>
      </c>
      <c r="E100" s="10">
        <v>0.48</v>
      </c>
      <c r="F100" s="10" t="s">
        <v>317</v>
      </c>
      <c r="G100" s="11">
        <v>494.62530890271955</v>
      </c>
      <c r="H100" s="11">
        <v>3532.3061075937762</v>
      </c>
      <c r="I100" s="11">
        <v>477.83061925657211</v>
      </c>
      <c r="J100" s="11">
        <v>3532.3061075937762</v>
      </c>
      <c r="K100" s="11">
        <v>477.83061925657211</v>
      </c>
      <c r="L100" s="14">
        <v>7.5589270658624396E-3</v>
      </c>
      <c r="M100" s="14">
        <v>7.1613116558098232E-3</v>
      </c>
      <c r="N100" s="5">
        <f t="shared" si="38"/>
        <v>2225.134186039923</v>
      </c>
      <c r="O100" s="5">
        <f t="shared" si="39"/>
        <v>340.73882967481262</v>
      </c>
      <c r="P100" s="5">
        <f t="shared" si="40"/>
        <v>1307.1719215538533</v>
      </c>
      <c r="Q100" s="5">
        <f t="shared" si="41"/>
        <v>137.09178958175949</v>
      </c>
    </row>
    <row r="101" spans="1:17" x14ac:dyDescent="0.25">
      <c r="A101" s="10" t="s">
        <v>178</v>
      </c>
      <c r="B101" s="10" t="s">
        <v>110</v>
      </c>
      <c r="C101" s="10" t="s">
        <v>179</v>
      </c>
      <c r="D101" s="10">
        <v>0.56000000000000005</v>
      </c>
      <c r="E101" s="10">
        <v>0.48</v>
      </c>
      <c r="F101" s="10" t="s">
        <v>292</v>
      </c>
      <c r="G101" s="11">
        <v>2031.5251202383304</v>
      </c>
      <c r="H101" s="11">
        <v>17525.107190884413</v>
      </c>
      <c r="I101" s="11">
        <v>2639.0108218304131</v>
      </c>
      <c r="J101" s="11">
        <v>17525.107190884413</v>
      </c>
      <c r="K101" s="11">
        <v>2639.0108218304131</v>
      </c>
      <c r="L101" s="14">
        <v>3.7502697400015696E-2</v>
      </c>
      <c r="M101" s="14">
        <v>3.9551209563727562E-2</v>
      </c>
      <c r="N101" s="5">
        <f t="shared" si="38"/>
        <v>11039.732666604894</v>
      </c>
      <c r="O101" s="5">
        <f t="shared" si="39"/>
        <v>1881.8665499684648</v>
      </c>
      <c r="P101" s="5">
        <f t="shared" si="40"/>
        <v>6485.3745242795194</v>
      </c>
      <c r="Q101" s="5">
        <f t="shared" si="41"/>
        <v>757.14427186194825</v>
      </c>
    </row>
    <row r="102" spans="1:17" s="21" customFormat="1" x14ac:dyDescent="0.25">
      <c r="A102" s="10" t="s">
        <v>178</v>
      </c>
      <c r="B102" s="10" t="s">
        <v>110</v>
      </c>
      <c r="C102" s="10" t="s">
        <v>494</v>
      </c>
      <c r="D102" s="10"/>
      <c r="E102" s="10"/>
      <c r="F102" s="10"/>
      <c r="G102" s="11">
        <v>77252.278222786845</v>
      </c>
      <c r="H102" s="11">
        <v>567008.58027438773</v>
      </c>
      <c r="I102" s="11">
        <v>78837.368382923902</v>
      </c>
      <c r="J102" s="11">
        <v>467302.5783707248</v>
      </c>
      <c r="K102" s="11">
        <v>66723.89671365828</v>
      </c>
      <c r="L102" s="14">
        <v>1</v>
      </c>
      <c r="M102" s="14">
        <v>1</v>
      </c>
      <c r="N102" s="23">
        <f>H102-P102</f>
        <v>294371.69675694511</v>
      </c>
      <c r="O102" s="23">
        <f>I102-Q102</f>
        <v>47580.505646389276</v>
      </c>
      <c r="P102" s="23">
        <f>G102*'Natural LPA'!J13</f>
        <v>272636.88351744262</v>
      </c>
      <c r="Q102" s="23">
        <f>G102*'Natural LPA'!K13</f>
        <v>31256.862736534626</v>
      </c>
    </row>
    <row r="103" spans="1:17" x14ac:dyDescent="0.25">
      <c r="A103" s="10" t="s">
        <v>178</v>
      </c>
      <c r="B103" s="10" t="s">
        <v>384</v>
      </c>
      <c r="C103" s="10" t="s">
        <v>385</v>
      </c>
      <c r="D103" s="10">
        <v>0.36</v>
      </c>
      <c r="E103" s="10">
        <v>0.57999999999999996</v>
      </c>
      <c r="F103" s="10" t="s">
        <v>64</v>
      </c>
      <c r="G103" s="11">
        <v>15468.284974225486</v>
      </c>
      <c r="H103" s="11">
        <v>66304.300533408314</v>
      </c>
      <c r="I103" s="11">
        <v>7653.2889513619339</v>
      </c>
      <c r="J103" s="11"/>
      <c r="K103" s="11"/>
      <c r="L103" s="14">
        <v>0</v>
      </c>
      <c r="M103" s="14">
        <v>0</v>
      </c>
      <c r="N103" s="5">
        <f>N$112*L103</f>
        <v>0</v>
      </c>
      <c r="O103" s="5">
        <f>O$112*M103</f>
        <v>0</v>
      </c>
      <c r="P103" s="5">
        <f>H103-N103</f>
        <v>66304.300533408314</v>
      </c>
      <c r="Q103" s="5">
        <f>I103-O103</f>
        <v>7653.2889513619339</v>
      </c>
    </row>
    <row r="104" spans="1:17" x14ac:dyDescent="0.25">
      <c r="A104" s="10" t="s">
        <v>178</v>
      </c>
      <c r="B104" s="10" t="s">
        <v>384</v>
      </c>
      <c r="C104" s="10" t="s">
        <v>385</v>
      </c>
      <c r="D104" s="10">
        <v>0.36</v>
      </c>
      <c r="E104" s="10">
        <v>0.57999999999999996</v>
      </c>
      <c r="F104" s="10" t="s">
        <v>31</v>
      </c>
      <c r="G104" s="11">
        <v>8921.040218733342</v>
      </c>
      <c r="H104" s="11">
        <v>65377.99034474224</v>
      </c>
      <c r="I104" s="11">
        <v>10056.750831290385</v>
      </c>
      <c r="J104" s="11">
        <v>65377.99034474224</v>
      </c>
      <c r="K104" s="11">
        <v>10056.750831290385</v>
      </c>
      <c r="L104" s="14">
        <v>0.32472731822592799</v>
      </c>
      <c r="M104" s="14">
        <v>0.31846533850051578</v>
      </c>
      <c r="N104" s="5">
        <f t="shared" ref="N104:N111" si="42">N$112*L104</f>
        <v>38149.80834340617</v>
      </c>
      <c r="O104" s="5">
        <f t="shared" ref="O104:O111" si="43">O$112*M104</f>
        <v>7173.1316574195698</v>
      </c>
      <c r="P104" s="5">
        <f t="shared" ref="P104:P111" si="44">H104-N104</f>
        <v>27228.18200133607</v>
      </c>
      <c r="Q104" s="5">
        <f t="shared" ref="Q104:Q111" si="45">I104-O104</f>
        <v>2883.6191738708148</v>
      </c>
    </row>
    <row r="105" spans="1:17" x14ac:dyDescent="0.25">
      <c r="A105" s="10" t="s">
        <v>178</v>
      </c>
      <c r="B105" s="10" t="s">
        <v>384</v>
      </c>
      <c r="C105" s="10" t="s">
        <v>385</v>
      </c>
      <c r="D105" s="10">
        <v>0.36</v>
      </c>
      <c r="E105" s="10">
        <v>0.57999999999999996</v>
      </c>
      <c r="F105" s="10" t="s">
        <v>389</v>
      </c>
      <c r="G105" s="11">
        <v>181.19071123922862</v>
      </c>
      <c r="H105" s="11">
        <v>1854.290528685402</v>
      </c>
      <c r="I105" s="11">
        <v>304.67084482487417</v>
      </c>
      <c r="J105" s="11">
        <v>1854.290528685402</v>
      </c>
      <c r="K105" s="11">
        <v>304.67084482487417</v>
      </c>
      <c r="L105" s="14">
        <v>9.2101147101131924E-3</v>
      </c>
      <c r="M105" s="14">
        <v>9.6479574124978176E-3</v>
      </c>
      <c r="N105" s="5">
        <f t="shared" si="42"/>
        <v>1082.0281857750683</v>
      </c>
      <c r="O105" s="5">
        <f t="shared" si="43"/>
        <v>217.31114937304804</v>
      </c>
      <c r="P105" s="5">
        <f t="shared" si="44"/>
        <v>772.2623429103337</v>
      </c>
      <c r="Q105" s="5">
        <f t="shared" si="45"/>
        <v>87.359695451826127</v>
      </c>
    </row>
    <row r="106" spans="1:17" x14ac:dyDescent="0.25">
      <c r="A106" s="10" t="s">
        <v>178</v>
      </c>
      <c r="B106" s="10" t="s">
        <v>384</v>
      </c>
      <c r="C106" s="10" t="s">
        <v>385</v>
      </c>
      <c r="D106" s="10">
        <v>0.36</v>
      </c>
      <c r="E106" s="10">
        <v>0.57999999999999996</v>
      </c>
      <c r="F106" s="10" t="s">
        <v>302</v>
      </c>
      <c r="G106" s="11">
        <v>854.52881407131395</v>
      </c>
      <c r="H106" s="11">
        <v>7052.4870712282582</v>
      </c>
      <c r="I106" s="11">
        <v>960.73346133011182</v>
      </c>
      <c r="J106" s="11">
        <v>7052.4870712282582</v>
      </c>
      <c r="K106" s="11">
        <v>960.73346133011182</v>
      </c>
      <c r="L106" s="14">
        <v>3.5029146680510596E-2</v>
      </c>
      <c r="M106" s="14">
        <v>3.04233755120299E-2</v>
      </c>
      <c r="N106" s="5">
        <f t="shared" si="42"/>
        <v>4115.3150883498402</v>
      </c>
      <c r="O106" s="5">
        <f t="shared" si="43"/>
        <v>685.25786523091756</v>
      </c>
      <c r="P106" s="5">
        <f t="shared" si="44"/>
        <v>2937.171982878418</v>
      </c>
      <c r="Q106" s="5">
        <f t="shared" si="45"/>
        <v>275.47559609919426</v>
      </c>
    </row>
    <row r="107" spans="1:17" x14ac:dyDescent="0.25">
      <c r="A107" s="10" t="s">
        <v>178</v>
      </c>
      <c r="B107" s="10" t="s">
        <v>384</v>
      </c>
      <c r="C107" s="10" t="s">
        <v>385</v>
      </c>
      <c r="D107" s="10">
        <v>0.36</v>
      </c>
      <c r="E107" s="10">
        <v>0.57999999999999996</v>
      </c>
      <c r="F107" s="10" t="s">
        <v>402</v>
      </c>
      <c r="G107" s="11">
        <v>103.79585885458548</v>
      </c>
      <c r="H107" s="11">
        <v>817.70061670532857</v>
      </c>
      <c r="I107" s="11">
        <v>100.34366499917998</v>
      </c>
      <c r="J107" s="11">
        <v>817.70061670532857</v>
      </c>
      <c r="K107" s="11">
        <v>100.34366499917998</v>
      </c>
      <c r="L107" s="14">
        <v>4.0614544279237389E-3</v>
      </c>
      <c r="M107" s="14">
        <v>3.1775649786329571E-3</v>
      </c>
      <c r="N107" s="5">
        <f t="shared" si="42"/>
        <v>477.15020980454557</v>
      </c>
      <c r="O107" s="5">
        <f t="shared" si="43"/>
        <v>71.571656900120971</v>
      </c>
      <c r="P107" s="5">
        <f t="shared" si="44"/>
        <v>340.550406900783</v>
      </c>
      <c r="Q107" s="5">
        <f t="shared" si="45"/>
        <v>28.772008099059008</v>
      </c>
    </row>
    <row r="108" spans="1:17" x14ac:dyDescent="0.25">
      <c r="A108" s="10" t="s">
        <v>178</v>
      </c>
      <c r="B108" s="10" t="s">
        <v>384</v>
      </c>
      <c r="C108" s="10" t="s">
        <v>385</v>
      </c>
      <c r="D108" s="10">
        <v>0.36</v>
      </c>
      <c r="E108" s="10">
        <v>0.57999999999999996</v>
      </c>
      <c r="F108" s="10" t="s">
        <v>311</v>
      </c>
      <c r="G108" s="11">
        <v>2475.5474624390367</v>
      </c>
      <c r="H108" s="11">
        <v>17144.805863078767</v>
      </c>
      <c r="I108" s="11">
        <v>2487.3140922149059</v>
      </c>
      <c r="J108" s="11">
        <v>17144.805863078767</v>
      </c>
      <c r="K108" s="11">
        <v>2487.3140922149059</v>
      </c>
      <c r="L108" s="14">
        <v>8.5156897605211709E-2</v>
      </c>
      <c r="M108" s="14">
        <v>7.8765332623109793E-2</v>
      </c>
      <c r="N108" s="5">
        <f t="shared" si="42"/>
        <v>10004.453399567708</v>
      </c>
      <c r="O108" s="5">
        <f t="shared" si="43"/>
        <v>1774.1148961650538</v>
      </c>
      <c r="P108" s="5">
        <f t="shared" si="44"/>
        <v>7140.3524635110589</v>
      </c>
      <c r="Q108" s="5">
        <f t="shared" si="45"/>
        <v>713.19919604985216</v>
      </c>
    </row>
    <row r="109" spans="1:17" x14ac:dyDescent="0.25">
      <c r="A109" s="10" t="s">
        <v>178</v>
      </c>
      <c r="B109" s="10" t="s">
        <v>384</v>
      </c>
      <c r="C109" s="10" t="s">
        <v>385</v>
      </c>
      <c r="D109" s="10">
        <v>0.36</v>
      </c>
      <c r="E109" s="10">
        <v>0.57999999999999996</v>
      </c>
      <c r="F109" s="10" t="s">
        <v>409</v>
      </c>
      <c r="G109" s="11">
        <v>154.02795618691457</v>
      </c>
      <c r="H109" s="11">
        <v>1455.5347307202599</v>
      </c>
      <c r="I109" s="11">
        <v>257.27086320924087</v>
      </c>
      <c r="J109" s="11">
        <v>1455.5347307202599</v>
      </c>
      <c r="K109" s="11">
        <v>257.27086320924087</v>
      </c>
      <c r="L109" s="14">
        <v>7.2295261325587591E-3</v>
      </c>
      <c r="M109" s="14">
        <v>8.1469506317417718E-3</v>
      </c>
      <c r="N109" s="5">
        <f t="shared" si="42"/>
        <v>849.34349803878399</v>
      </c>
      <c r="O109" s="5">
        <f t="shared" si="43"/>
        <v>183.50238604659521</v>
      </c>
      <c r="P109" s="5">
        <f t="shared" si="44"/>
        <v>606.19123268147587</v>
      </c>
      <c r="Q109" s="5">
        <f t="shared" si="45"/>
        <v>73.768477162645667</v>
      </c>
    </row>
    <row r="110" spans="1:17" x14ac:dyDescent="0.25">
      <c r="A110" s="10" t="s">
        <v>178</v>
      </c>
      <c r="B110" s="10" t="s">
        <v>384</v>
      </c>
      <c r="C110" s="10" t="s">
        <v>385</v>
      </c>
      <c r="D110" s="10">
        <v>0.36</v>
      </c>
      <c r="E110" s="10">
        <v>0.57999999999999996</v>
      </c>
      <c r="F110" s="10" t="s">
        <v>387</v>
      </c>
      <c r="G110" s="11">
        <v>11166.298644270251</v>
      </c>
      <c r="H110" s="11">
        <v>104021.10711880706</v>
      </c>
      <c r="I110" s="11">
        <v>16773.301526937565</v>
      </c>
      <c r="J110" s="11">
        <v>104021.10711880706</v>
      </c>
      <c r="K110" s="11">
        <v>16773.301526937565</v>
      </c>
      <c r="L110" s="14">
        <v>0.51666462941834224</v>
      </c>
      <c r="M110" s="14">
        <v>0.53115715385204509</v>
      </c>
      <c r="N110" s="5">
        <f t="shared" si="42"/>
        <v>60699.101935159953</v>
      </c>
      <c r="O110" s="5">
        <f t="shared" si="43"/>
        <v>11963.814377101548</v>
      </c>
      <c r="P110" s="5">
        <f t="shared" si="44"/>
        <v>43322.00518364711</v>
      </c>
      <c r="Q110" s="5">
        <f t="shared" si="45"/>
        <v>4809.4871498360171</v>
      </c>
    </row>
    <row r="111" spans="1:17" x14ac:dyDescent="0.25">
      <c r="A111" s="10" t="s">
        <v>178</v>
      </c>
      <c r="B111" s="10" t="s">
        <v>384</v>
      </c>
      <c r="C111" s="10" t="s">
        <v>385</v>
      </c>
      <c r="D111" s="10">
        <v>0.36</v>
      </c>
      <c r="E111" s="10">
        <v>0.57999999999999996</v>
      </c>
      <c r="F111" s="10" t="s">
        <v>407</v>
      </c>
      <c r="G111" s="11">
        <v>347.69727780420874</v>
      </c>
      <c r="H111" s="11">
        <v>3608.0526589811684</v>
      </c>
      <c r="I111" s="11">
        <v>638.40717858170251</v>
      </c>
      <c r="J111" s="11">
        <v>3608.0526589811684</v>
      </c>
      <c r="K111" s="11">
        <v>638.40717858170251</v>
      </c>
      <c r="L111" s="14">
        <v>1.7920912799411361E-2</v>
      </c>
      <c r="M111" s="14">
        <v>2.0216326489426832E-2</v>
      </c>
      <c r="N111" s="5">
        <f t="shared" si="42"/>
        <v>2105.3953587014512</v>
      </c>
      <c r="O111" s="5">
        <f t="shared" si="43"/>
        <v>455.35370417651455</v>
      </c>
      <c r="P111" s="5">
        <f t="shared" si="44"/>
        <v>1502.6573002797172</v>
      </c>
      <c r="Q111" s="5">
        <f t="shared" si="45"/>
        <v>183.05347440518796</v>
      </c>
    </row>
    <row r="112" spans="1:17" s="21" customFormat="1" x14ac:dyDescent="0.25">
      <c r="A112" s="10" t="s">
        <v>178</v>
      </c>
      <c r="B112" s="10" t="s">
        <v>384</v>
      </c>
      <c r="C112" s="10" t="s">
        <v>495</v>
      </c>
      <c r="D112" s="10"/>
      <c r="E112" s="10"/>
      <c r="F112" s="10"/>
      <c r="G112" s="11">
        <v>39672.411917824371</v>
      </c>
      <c r="H112" s="11">
        <v>267636.26946635684</v>
      </c>
      <c r="I112" s="11">
        <v>39232.081414749897</v>
      </c>
      <c r="J112" s="11">
        <v>201331.96893294851</v>
      </c>
      <c r="K112" s="11">
        <v>31578.792463387963</v>
      </c>
      <c r="L112" s="14">
        <v>1</v>
      </c>
      <c r="M112" s="14">
        <v>1</v>
      </c>
      <c r="N112" s="23">
        <f>H112-P112</f>
        <v>117482.59601880357</v>
      </c>
      <c r="O112" s="23">
        <f>I112-Q112</f>
        <v>22524.057692413367</v>
      </c>
      <c r="P112" s="23">
        <f>G112*'Natural LPA'!J14</f>
        <v>150153.67344755327</v>
      </c>
      <c r="Q112" s="23">
        <f>G112*'Natural LPA'!K14</f>
        <v>16708.023722336529</v>
      </c>
    </row>
    <row r="113" spans="1:17" s="21" customFormat="1" x14ac:dyDescent="0.25">
      <c r="A113" s="10" t="s">
        <v>485</v>
      </c>
      <c r="B113" s="10"/>
      <c r="C113" s="10"/>
      <c r="D113" s="10"/>
      <c r="E113" s="10"/>
      <c r="F113" s="10"/>
      <c r="G113" s="11">
        <v>355426.07409801276</v>
      </c>
      <c r="H113" s="11">
        <v>2213410.8718627724</v>
      </c>
      <c r="I113" s="11">
        <v>300015.04704402125</v>
      </c>
      <c r="J113" s="11">
        <v>1648794.9859982259</v>
      </c>
      <c r="K113" s="11">
        <v>238476.53295794982</v>
      </c>
      <c r="L113" s="14"/>
      <c r="M113" s="14"/>
      <c r="N113" s="23">
        <f>SUM(N112,N102,N93,N78)</f>
        <v>937870.40171744628</v>
      </c>
      <c r="O113" s="23">
        <f t="shared" ref="O113:Q113" si="46">SUM(O112,O102,O93,O78)</f>
        <v>163696.34500492277</v>
      </c>
      <c r="P113" s="23">
        <f t="shared" si="46"/>
        <v>1275540.4701453263</v>
      </c>
      <c r="Q113" s="23">
        <f t="shared" si="46"/>
        <v>136318.70203909843</v>
      </c>
    </row>
    <row r="114" spans="1:17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</row>
    <row r="115" spans="1:17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</row>
    <row r="116" spans="1:17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</row>
    <row r="117" spans="1:17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</row>
    <row r="118" spans="1:17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</row>
    <row r="119" spans="1:17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</row>
    <row r="120" spans="1:17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</row>
    <row r="121" spans="1:17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</row>
    <row r="122" spans="1:17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</row>
    <row r="123" spans="1:17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</row>
    <row r="124" spans="1:17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</row>
    <row r="125" spans="1:17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</row>
    <row r="126" spans="1:17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</row>
    <row r="127" spans="1:17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</row>
    <row r="128" spans="1:17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</row>
    <row r="129" spans="1:13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</row>
    <row r="130" spans="1:13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</row>
    <row r="131" spans="1:13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</row>
    <row r="132" spans="1:13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</row>
    <row r="133" spans="1:13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</row>
    <row r="134" spans="1:13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</row>
    <row r="135" spans="1:13" x14ac:dyDescent="0.25">
      <c r="A135"/>
      <c r="B135"/>
      <c r="C135"/>
      <c r="D135"/>
      <c r="E135"/>
      <c r="F135"/>
      <c r="G135"/>
      <c r="H135"/>
      <c r="I135"/>
      <c r="J135"/>
      <c r="K135"/>
      <c r="L135"/>
      <c r="M135"/>
    </row>
    <row r="136" spans="1:13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</row>
    <row r="137" spans="1:13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</row>
    <row r="138" spans="1:13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</row>
    <row r="139" spans="1:13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</row>
    <row r="140" spans="1:13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</row>
    <row r="141" spans="1:13" x14ac:dyDescent="0.25">
      <c r="A141"/>
      <c r="B141"/>
      <c r="C141"/>
      <c r="D141"/>
      <c r="E141"/>
      <c r="F141"/>
      <c r="G141"/>
      <c r="H141"/>
      <c r="I141"/>
      <c r="J141"/>
      <c r="K141"/>
      <c r="L141"/>
      <c r="M141"/>
    </row>
    <row r="142" spans="1:13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</row>
    <row r="143" spans="1:13" x14ac:dyDescent="0.25">
      <c r="A143"/>
      <c r="B143"/>
      <c r="C143"/>
      <c r="D143"/>
      <c r="E143"/>
      <c r="F143"/>
      <c r="G143"/>
      <c r="H143"/>
      <c r="I143"/>
      <c r="J143"/>
      <c r="K143"/>
      <c r="L143"/>
      <c r="M143"/>
    </row>
    <row r="144" spans="1:13" x14ac:dyDescent="0.25">
      <c r="A144"/>
      <c r="B144"/>
      <c r="C144"/>
      <c r="D144"/>
      <c r="E144"/>
      <c r="F144"/>
      <c r="G144"/>
      <c r="H144"/>
      <c r="I144"/>
      <c r="J144"/>
      <c r="K144"/>
      <c r="L144"/>
      <c r="M144"/>
    </row>
    <row r="145" spans="1:13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</row>
    <row r="146" spans="1:13" x14ac:dyDescent="0.25">
      <c r="A146"/>
      <c r="B146"/>
      <c r="C146"/>
      <c r="D146"/>
      <c r="E146"/>
      <c r="F146"/>
      <c r="G146"/>
      <c r="H146"/>
      <c r="I146"/>
      <c r="J146"/>
      <c r="K146"/>
      <c r="L146"/>
      <c r="M146"/>
    </row>
    <row r="147" spans="1:13" x14ac:dyDescent="0.25">
      <c r="A147"/>
      <c r="B147"/>
      <c r="C147"/>
      <c r="D147"/>
      <c r="E147"/>
      <c r="F147"/>
      <c r="G147"/>
      <c r="H147"/>
      <c r="I147"/>
      <c r="J147"/>
      <c r="K147"/>
      <c r="L147"/>
      <c r="M147"/>
    </row>
    <row r="148" spans="1:13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</row>
    <row r="149" spans="1:13" x14ac:dyDescent="0.25">
      <c r="A149"/>
      <c r="B149"/>
      <c r="C149"/>
      <c r="D149"/>
      <c r="E149"/>
      <c r="F149"/>
      <c r="G149"/>
      <c r="H149"/>
      <c r="I149"/>
      <c r="J149"/>
      <c r="K149"/>
      <c r="L149"/>
      <c r="M149"/>
    </row>
    <row r="150" spans="1:13" x14ac:dyDescent="0.25">
      <c r="A150"/>
      <c r="B150"/>
      <c r="C150"/>
      <c r="D150"/>
      <c r="E150"/>
      <c r="F150"/>
      <c r="G150"/>
      <c r="H150"/>
      <c r="I150"/>
      <c r="J150"/>
      <c r="K150"/>
      <c r="L150"/>
      <c r="M150"/>
    </row>
    <row r="151" spans="1:13" x14ac:dyDescent="0.25">
      <c r="A151"/>
      <c r="B151"/>
      <c r="C151"/>
      <c r="D151"/>
      <c r="E151"/>
      <c r="F151"/>
      <c r="G151"/>
      <c r="H151"/>
      <c r="I151"/>
      <c r="J151"/>
      <c r="K151"/>
      <c r="L151"/>
      <c r="M151"/>
    </row>
    <row r="152" spans="1:13" x14ac:dyDescent="0.25">
      <c r="A152"/>
      <c r="B152"/>
      <c r="C152"/>
      <c r="D152"/>
      <c r="E152"/>
      <c r="F152"/>
      <c r="G152"/>
      <c r="H152"/>
      <c r="I152"/>
      <c r="J152"/>
      <c r="K152"/>
      <c r="L152"/>
      <c r="M152"/>
    </row>
    <row r="153" spans="1:13" x14ac:dyDescent="0.25">
      <c r="A153"/>
      <c r="B153"/>
      <c r="C153"/>
      <c r="D153"/>
      <c r="E153"/>
      <c r="F153"/>
      <c r="G153"/>
      <c r="H153"/>
      <c r="I153"/>
      <c r="J153"/>
      <c r="K153"/>
      <c r="L153"/>
      <c r="M153"/>
    </row>
    <row r="154" spans="1:13" x14ac:dyDescent="0.25">
      <c r="A154"/>
      <c r="B154"/>
      <c r="C154"/>
      <c r="D154"/>
      <c r="E154"/>
      <c r="F154"/>
      <c r="G154"/>
      <c r="H154"/>
      <c r="I154"/>
      <c r="J154"/>
      <c r="K154"/>
      <c r="L154"/>
      <c r="M154"/>
    </row>
    <row r="155" spans="1:13" x14ac:dyDescent="0.25">
      <c r="A155"/>
      <c r="B155"/>
      <c r="C155"/>
      <c r="D155"/>
      <c r="E155"/>
      <c r="F155"/>
      <c r="G155"/>
      <c r="H155"/>
      <c r="I155"/>
      <c r="J155"/>
      <c r="K155"/>
      <c r="L155"/>
      <c r="M155"/>
    </row>
    <row r="156" spans="1:13" x14ac:dyDescent="0.25">
      <c r="A156"/>
      <c r="B156"/>
      <c r="C156"/>
      <c r="D156"/>
      <c r="E156"/>
      <c r="F156"/>
      <c r="G156"/>
      <c r="H156"/>
      <c r="I156"/>
      <c r="J156"/>
      <c r="K156"/>
      <c r="L156"/>
      <c r="M156"/>
    </row>
    <row r="157" spans="1:13" x14ac:dyDescent="0.25">
      <c r="A157"/>
      <c r="B157"/>
      <c r="C157"/>
      <c r="D157"/>
      <c r="E157"/>
      <c r="F157"/>
      <c r="G157"/>
      <c r="H157"/>
      <c r="I157"/>
      <c r="J157"/>
      <c r="K157"/>
      <c r="L157"/>
      <c r="M157"/>
    </row>
    <row r="158" spans="1:13" x14ac:dyDescent="0.25">
      <c r="A158"/>
      <c r="B158"/>
      <c r="C158"/>
      <c r="D158"/>
      <c r="E158"/>
      <c r="F158"/>
      <c r="G158"/>
      <c r="H158"/>
      <c r="I158"/>
      <c r="J158"/>
      <c r="K158"/>
      <c r="L158"/>
      <c r="M158"/>
    </row>
    <row r="159" spans="1:13" x14ac:dyDescent="0.25">
      <c r="A159"/>
      <c r="B159"/>
      <c r="C159"/>
      <c r="D159"/>
      <c r="E159"/>
      <c r="F159"/>
      <c r="G159"/>
      <c r="H159"/>
      <c r="I159"/>
      <c r="J159"/>
      <c r="K159"/>
      <c r="L159"/>
      <c r="M159"/>
    </row>
    <row r="160" spans="1:13" x14ac:dyDescent="0.25">
      <c r="A160"/>
      <c r="B160"/>
      <c r="C160"/>
      <c r="D160"/>
      <c r="E160"/>
      <c r="F160"/>
      <c r="G160"/>
      <c r="H160"/>
      <c r="I160"/>
      <c r="J160"/>
      <c r="K160"/>
      <c r="L160"/>
      <c r="M160"/>
    </row>
    <row r="161" spans="1:13" x14ac:dyDescent="0.25">
      <c r="A161"/>
      <c r="B161"/>
      <c r="C161"/>
      <c r="D161"/>
      <c r="E161"/>
      <c r="F161"/>
      <c r="G161"/>
      <c r="H161"/>
      <c r="I161"/>
      <c r="J161"/>
      <c r="K161"/>
      <c r="L161"/>
      <c r="M161"/>
    </row>
    <row r="162" spans="1:13" x14ac:dyDescent="0.25">
      <c r="A162"/>
      <c r="B162"/>
      <c r="C162"/>
      <c r="D162"/>
      <c r="E162"/>
      <c r="F162"/>
      <c r="G162"/>
      <c r="H162"/>
      <c r="I162"/>
      <c r="J162"/>
      <c r="K162"/>
      <c r="L162"/>
      <c r="M162"/>
    </row>
    <row r="163" spans="1:13" x14ac:dyDescent="0.25">
      <c r="A163"/>
      <c r="B163"/>
      <c r="C163"/>
      <c r="D163"/>
      <c r="E163"/>
      <c r="F163"/>
      <c r="G163"/>
      <c r="H163"/>
      <c r="I163"/>
      <c r="J163"/>
      <c r="K163"/>
      <c r="L163"/>
      <c r="M163"/>
    </row>
    <row r="164" spans="1:13" x14ac:dyDescent="0.25">
      <c r="A164"/>
      <c r="B164"/>
      <c r="C164"/>
      <c r="D164"/>
      <c r="E164"/>
      <c r="F164"/>
      <c r="G164"/>
      <c r="H164"/>
      <c r="I164"/>
      <c r="J164"/>
      <c r="K164"/>
      <c r="L164"/>
      <c r="M164"/>
    </row>
    <row r="165" spans="1:13" x14ac:dyDescent="0.25">
      <c r="A165"/>
      <c r="B165"/>
      <c r="C165"/>
      <c r="D165"/>
      <c r="E165"/>
      <c r="F165"/>
      <c r="G165"/>
      <c r="H165"/>
      <c r="I165"/>
      <c r="J165"/>
      <c r="K165"/>
      <c r="L165"/>
      <c r="M165"/>
    </row>
    <row r="166" spans="1:13" x14ac:dyDescent="0.25">
      <c r="A166"/>
      <c r="B166"/>
      <c r="C166"/>
      <c r="D166"/>
      <c r="E166"/>
      <c r="F166"/>
      <c r="G166"/>
      <c r="H166"/>
      <c r="I166"/>
      <c r="J166"/>
      <c r="K166"/>
      <c r="L166"/>
      <c r="M166"/>
    </row>
    <row r="167" spans="1:13" x14ac:dyDescent="0.25">
      <c r="A167"/>
      <c r="B167"/>
      <c r="C167"/>
      <c r="D167"/>
      <c r="E167"/>
      <c r="F167"/>
      <c r="G167"/>
      <c r="H167"/>
      <c r="I167"/>
      <c r="J167"/>
      <c r="K167"/>
      <c r="L167"/>
      <c r="M167"/>
    </row>
    <row r="168" spans="1:13" x14ac:dyDescent="0.25">
      <c r="A168"/>
      <c r="B168"/>
      <c r="C168"/>
      <c r="D168"/>
      <c r="E168"/>
      <c r="F168"/>
      <c r="G168"/>
      <c r="H168"/>
      <c r="I168"/>
      <c r="J168"/>
      <c r="K168"/>
      <c r="L168"/>
      <c r="M168"/>
    </row>
    <row r="169" spans="1:13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</row>
    <row r="170" spans="1:13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/>
    </row>
    <row r="171" spans="1:13" x14ac:dyDescent="0.25">
      <c r="A171"/>
      <c r="B171"/>
      <c r="C171"/>
      <c r="D171"/>
      <c r="E171"/>
      <c r="F171"/>
      <c r="G171"/>
      <c r="H171"/>
      <c r="I171"/>
      <c r="J171"/>
      <c r="K171"/>
      <c r="L171"/>
      <c r="M171"/>
    </row>
    <row r="172" spans="1:13" x14ac:dyDescent="0.25">
      <c r="A172"/>
      <c r="B172"/>
      <c r="C172"/>
      <c r="D172"/>
      <c r="E172"/>
      <c r="F172"/>
      <c r="G172"/>
      <c r="H172"/>
      <c r="I172"/>
      <c r="J172"/>
      <c r="K172"/>
      <c r="L172"/>
      <c r="M172"/>
    </row>
    <row r="173" spans="1:13" x14ac:dyDescent="0.25">
      <c r="A173"/>
      <c r="B173"/>
      <c r="C173"/>
      <c r="D173"/>
      <c r="E173"/>
      <c r="F173"/>
      <c r="G173"/>
      <c r="H173"/>
      <c r="I173"/>
      <c r="J173"/>
      <c r="K173"/>
      <c r="L173"/>
      <c r="M173"/>
    </row>
    <row r="174" spans="1:13" x14ac:dyDescent="0.25">
      <c r="A174"/>
      <c r="B174"/>
      <c r="C174"/>
      <c r="D174"/>
      <c r="E174"/>
      <c r="F174"/>
      <c r="G174"/>
      <c r="H174"/>
      <c r="I174"/>
      <c r="J174"/>
      <c r="K174"/>
      <c r="L174"/>
      <c r="M174"/>
    </row>
    <row r="175" spans="1:13" x14ac:dyDescent="0.25">
      <c r="A175"/>
      <c r="B175"/>
      <c r="C175"/>
      <c r="D175"/>
      <c r="E175"/>
      <c r="F175"/>
      <c r="G175"/>
      <c r="H175"/>
      <c r="I175"/>
      <c r="J175"/>
      <c r="K175"/>
      <c r="L175"/>
      <c r="M175"/>
    </row>
    <row r="176" spans="1:13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</row>
    <row r="177" spans="1:13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</row>
    <row r="178" spans="1:13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</row>
    <row r="179" spans="1:13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</row>
    <row r="180" spans="1:13" x14ac:dyDescent="0.25">
      <c r="A180"/>
      <c r="B180"/>
      <c r="C180"/>
      <c r="D180"/>
      <c r="E180"/>
      <c r="F180"/>
      <c r="G180"/>
      <c r="H180"/>
      <c r="I180"/>
      <c r="J180"/>
      <c r="K180"/>
      <c r="L180"/>
      <c r="M180"/>
    </row>
    <row r="181" spans="1:13" x14ac:dyDescent="0.25">
      <c r="A181"/>
      <c r="B181"/>
      <c r="C181"/>
      <c r="D181"/>
      <c r="E181"/>
      <c r="F181"/>
      <c r="G181"/>
      <c r="H181"/>
      <c r="I181"/>
      <c r="J181"/>
      <c r="K181"/>
      <c r="L181"/>
      <c r="M181"/>
    </row>
    <row r="182" spans="1:13" x14ac:dyDescent="0.25">
      <c r="A182"/>
      <c r="B182"/>
      <c r="C182"/>
      <c r="D182"/>
      <c r="E182"/>
      <c r="F182"/>
      <c r="G182"/>
      <c r="H182"/>
      <c r="I182"/>
      <c r="J182"/>
      <c r="K182"/>
      <c r="L182"/>
      <c r="M182"/>
    </row>
    <row r="183" spans="1:13" x14ac:dyDescent="0.25">
      <c r="A183"/>
      <c r="B183"/>
      <c r="C183"/>
      <c r="D183"/>
      <c r="E183"/>
      <c r="F183"/>
      <c r="G183"/>
      <c r="H183"/>
      <c r="I183"/>
      <c r="J183"/>
      <c r="K183"/>
      <c r="L183"/>
      <c r="M183"/>
    </row>
    <row r="184" spans="1:13" x14ac:dyDescent="0.25">
      <c r="A184"/>
      <c r="B184"/>
      <c r="C184"/>
      <c r="D184"/>
      <c r="E184"/>
      <c r="F184"/>
      <c r="G184"/>
      <c r="H184"/>
      <c r="I184"/>
      <c r="J184"/>
      <c r="K184"/>
      <c r="L184"/>
      <c r="M184"/>
    </row>
    <row r="185" spans="1:13" x14ac:dyDescent="0.25">
      <c r="A185"/>
      <c r="B185"/>
      <c r="C185"/>
      <c r="D185"/>
      <c r="E185"/>
      <c r="F185"/>
      <c r="G185"/>
      <c r="H185"/>
      <c r="I185"/>
      <c r="J185"/>
      <c r="K185"/>
      <c r="L185"/>
      <c r="M185"/>
    </row>
    <row r="186" spans="1:13" x14ac:dyDescent="0.25">
      <c r="A186"/>
      <c r="B186"/>
      <c r="C186"/>
      <c r="D186"/>
      <c r="E186"/>
      <c r="F186"/>
      <c r="G186"/>
      <c r="H186"/>
      <c r="I186"/>
      <c r="J186"/>
      <c r="K186"/>
      <c r="L186"/>
      <c r="M186"/>
    </row>
    <row r="187" spans="1:13" x14ac:dyDescent="0.25">
      <c r="A187"/>
      <c r="B187"/>
      <c r="C187"/>
      <c r="D187"/>
      <c r="E187"/>
      <c r="F187"/>
      <c r="G187"/>
      <c r="H187"/>
      <c r="I187"/>
      <c r="J187"/>
      <c r="K187"/>
      <c r="L187"/>
      <c r="M187"/>
    </row>
    <row r="188" spans="1:13" x14ac:dyDescent="0.25">
      <c r="A188"/>
      <c r="B188"/>
      <c r="C188"/>
      <c r="D188"/>
      <c r="E188"/>
      <c r="F188"/>
      <c r="G188"/>
      <c r="H188"/>
      <c r="I188"/>
      <c r="J188"/>
      <c r="K188"/>
      <c r="L188"/>
      <c r="M188"/>
    </row>
    <row r="189" spans="1:13" x14ac:dyDescent="0.25">
      <c r="A189"/>
      <c r="B189"/>
      <c r="C189"/>
      <c r="D189"/>
      <c r="E189"/>
      <c r="F189"/>
      <c r="G189"/>
      <c r="H189"/>
      <c r="I189"/>
      <c r="J189"/>
      <c r="K189"/>
      <c r="L189"/>
      <c r="M189"/>
    </row>
    <row r="190" spans="1:13" x14ac:dyDescent="0.25">
      <c r="A190"/>
      <c r="B190"/>
      <c r="C190"/>
      <c r="D190"/>
      <c r="E190"/>
      <c r="F190"/>
      <c r="G190"/>
      <c r="H190"/>
      <c r="I190"/>
      <c r="J190"/>
      <c r="K190"/>
      <c r="L190"/>
      <c r="M190"/>
    </row>
    <row r="191" spans="1:13" x14ac:dyDescent="0.25">
      <c r="A191"/>
      <c r="B191"/>
      <c r="C191"/>
      <c r="D191"/>
      <c r="E191"/>
      <c r="F191"/>
      <c r="G191"/>
      <c r="H191"/>
      <c r="I191"/>
      <c r="J191"/>
      <c r="K191"/>
      <c r="L191"/>
      <c r="M191"/>
    </row>
    <row r="192" spans="1:13" x14ac:dyDescent="0.25">
      <c r="A192"/>
      <c r="B192"/>
      <c r="C192"/>
      <c r="D192"/>
      <c r="E192"/>
      <c r="F192"/>
      <c r="G192"/>
      <c r="H192"/>
      <c r="I192"/>
      <c r="J192"/>
      <c r="K192"/>
      <c r="L192"/>
      <c r="M192"/>
    </row>
    <row r="193" spans="1:13" x14ac:dyDescent="0.25">
      <c r="A193"/>
      <c r="B193"/>
      <c r="C193"/>
      <c r="D193"/>
      <c r="E193"/>
      <c r="F193"/>
      <c r="G193"/>
      <c r="H193"/>
      <c r="I193"/>
      <c r="J193"/>
      <c r="K193"/>
      <c r="L193"/>
      <c r="M193"/>
    </row>
    <row r="194" spans="1:13" x14ac:dyDescent="0.25">
      <c r="A194"/>
      <c r="B194"/>
      <c r="C194"/>
      <c r="D194"/>
      <c r="E194"/>
      <c r="F194"/>
      <c r="G194"/>
      <c r="H194"/>
      <c r="I194"/>
      <c r="J194"/>
      <c r="K194"/>
      <c r="L194"/>
      <c r="M194"/>
    </row>
    <row r="195" spans="1:13" x14ac:dyDescent="0.25">
      <c r="A195"/>
      <c r="B195"/>
      <c r="C195"/>
      <c r="D195"/>
      <c r="E195"/>
      <c r="F195"/>
      <c r="G195"/>
      <c r="H195"/>
      <c r="I195"/>
      <c r="J195"/>
      <c r="K195"/>
      <c r="L195"/>
      <c r="M195"/>
    </row>
    <row r="196" spans="1:13" x14ac:dyDescent="0.25">
      <c r="A196"/>
      <c r="B196"/>
      <c r="C196"/>
      <c r="D196"/>
      <c r="E196"/>
      <c r="F196"/>
      <c r="G196"/>
      <c r="H196"/>
      <c r="I196"/>
      <c r="J196"/>
      <c r="K196"/>
      <c r="L196"/>
      <c r="M196"/>
    </row>
    <row r="197" spans="1:13" x14ac:dyDescent="0.25">
      <c r="A197"/>
      <c r="B197"/>
      <c r="C197"/>
      <c r="D197"/>
      <c r="E197"/>
      <c r="F197"/>
      <c r="G197"/>
      <c r="H197"/>
      <c r="I197"/>
      <c r="J197"/>
      <c r="K197"/>
      <c r="L197"/>
      <c r="M197"/>
    </row>
    <row r="198" spans="1:13" x14ac:dyDescent="0.25">
      <c r="A198"/>
      <c r="B198"/>
      <c r="C198"/>
      <c r="D198"/>
      <c r="E198"/>
      <c r="F198"/>
      <c r="G198"/>
      <c r="H198"/>
      <c r="I198"/>
      <c r="J198"/>
      <c r="K198"/>
      <c r="L198"/>
      <c r="M198"/>
    </row>
    <row r="199" spans="1:13" x14ac:dyDescent="0.25">
      <c r="A199"/>
      <c r="B199"/>
      <c r="C199"/>
      <c r="D199"/>
      <c r="E199"/>
      <c r="F199"/>
      <c r="G199"/>
      <c r="H199"/>
      <c r="I199"/>
      <c r="J199"/>
      <c r="K199"/>
      <c r="L199"/>
      <c r="M199"/>
    </row>
    <row r="200" spans="1:13" x14ac:dyDescent="0.25">
      <c r="A200"/>
      <c r="B200"/>
      <c r="C200"/>
      <c r="D200"/>
      <c r="E200"/>
      <c r="F200"/>
      <c r="G200"/>
      <c r="H200"/>
      <c r="I200"/>
      <c r="J200"/>
      <c r="K200"/>
      <c r="L200"/>
      <c r="M200"/>
    </row>
    <row r="201" spans="1:13" x14ac:dyDescent="0.25">
      <c r="A201"/>
      <c r="B201"/>
      <c r="C201"/>
      <c r="D201"/>
      <c r="E201"/>
      <c r="F201"/>
      <c r="G201"/>
      <c r="H201"/>
      <c r="I201"/>
      <c r="J201"/>
      <c r="K201"/>
      <c r="L201"/>
      <c r="M201"/>
    </row>
    <row r="202" spans="1:13" x14ac:dyDescent="0.25">
      <c r="A202"/>
      <c r="B202"/>
      <c r="C202"/>
      <c r="D202"/>
      <c r="E202"/>
      <c r="F202"/>
      <c r="G202"/>
      <c r="H202"/>
      <c r="I202"/>
      <c r="J202"/>
      <c r="K202"/>
      <c r="L202"/>
      <c r="M202"/>
    </row>
    <row r="203" spans="1:13" x14ac:dyDescent="0.25">
      <c r="A203"/>
      <c r="B203"/>
      <c r="C203"/>
      <c r="D203"/>
      <c r="E203"/>
      <c r="F203"/>
      <c r="G203"/>
      <c r="H203"/>
      <c r="I203"/>
      <c r="J203"/>
      <c r="K203"/>
      <c r="L203"/>
      <c r="M203"/>
    </row>
    <row r="204" spans="1:13" x14ac:dyDescent="0.25">
      <c r="A204"/>
      <c r="B204"/>
      <c r="C204"/>
      <c r="D204"/>
      <c r="E204"/>
      <c r="F204"/>
      <c r="G204"/>
      <c r="H204"/>
      <c r="I204"/>
      <c r="J204"/>
      <c r="K204"/>
      <c r="L204"/>
      <c r="M204"/>
    </row>
    <row r="205" spans="1:13" x14ac:dyDescent="0.25">
      <c r="A205"/>
      <c r="B205"/>
      <c r="C205"/>
      <c r="D205"/>
      <c r="E205"/>
      <c r="F205"/>
      <c r="G205"/>
      <c r="H205"/>
      <c r="I205"/>
      <c r="J205"/>
      <c r="K205"/>
      <c r="L205"/>
      <c r="M205"/>
    </row>
    <row r="206" spans="1:13" x14ac:dyDescent="0.25">
      <c r="A206"/>
      <c r="B206"/>
      <c r="C206"/>
      <c r="D206"/>
      <c r="E206"/>
      <c r="F206"/>
      <c r="G206"/>
      <c r="H206"/>
      <c r="I206"/>
      <c r="J206"/>
      <c r="K206"/>
      <c r="L206"/>
      <c r="M206"/>
    </row>
    <row r="207" spans="1:13" x14ac:dyDescent="0.25">
      <c r="A207"/>
      <c r="B207"/>
      <c r="C207"/>
      <c r="D207"/>
      <c r="E207"/>
      <c r="F207"/>
      <c r="G207"/>
      <c r="H207"/>
      <c r="I207"/>
      <c r="J207"/>
      <c r="K207"/>
      <c r="L207"/>
      <c r="M207"/>
    </row>
    <row r="208" spans="1:13" x14ac:dyDescent="0.25">
      <c r="A208"/>
      <c r="B208"/>
      <c r="C208"/>
      <c r="D208"/>
      <c r="E208"/>
      <c r="F208"/>
      <c r="G208"/>
      <c r="H208"/>
      <c r="I208"/>
      <c r="J208"/>
      <c r="K208"/>
      <c r="L208"/>
      <c r="M208"/>
    </row>
    <row r="209" spans="1:13" x14ac:dyDescent="0.25">
      <c r="A209"/>
      <c r="B209"/>
      <c r="C209"/>
      <c r="D209"/>
      <c r="E209"/>
      <c r="F209"/>
      <c r="G209"/>
      <c r="H209"/>
      <c r="I209"/>
      <c r="J209"/>
      <c r="K209"/>
      <c r="L209"/>
      <c r="M209"/>
    </row>
    <row r="210" spans="1:13" x14ac:dyDescent="0.25">
      <c r="A210"/>
      <c r="B210"/>
      <c r="C210"/>
      <c r="D210"/>
      <c r="E210"/>
      <c r="F210"/>
      <c r="G210"/>
      <c r="H210"/>
      <c r="I210"/>
      <c r="J210"/>
      <c r="K210"/>
      <c r="L210"/>
      <c r="M210"/>
    </row>
    <row r="211" spans="1:13" x14ac:dyDescent="0.25">
      <c r="A211"/>
      <c r="B211"/>
      <c r="C211"/>
      <c r="D211"/>
      <c r="E211"/>
      <c r="F211"/>
      <c r="G211"/>
      <c r="H211"/>
      <c r="I211"/>
      <c r="J211"/>
      <c r="K211"/>
      <c r="L211"/>
      <c r="M211"/>
    </row>
    <row r="212" spans="1:13" x14ac:dyDescent="0.25">
      <c r="A212"/>
      <c r="B212"/>
      <c r="C212"/>
      <c r="D212"/>
      <c r="E212"/>
      <c r="F212"/>
      <c r="G212"/>
      <c r="H212"/>
      <c r="I212"/>
      <c r="J212"/>
      <c r="K212"/>
      <c r="L212"/>
      <c r="M212"/>
    </row>
    <row r="213" spans="1:13" x14ac:dyDescent="0.25">
      <c r="A213"/>
      <c r="B213"/>
      <c r="C213"/>
      <c r="D213"/>
      <c r="E213"/>
      <c r="F213"/>
      <c r="G213"/>
      <c r="H213"/>
      <c r="I213"/>
      <c r="J213"/>
      <c r="K213"/>
      <c r="L213"/>
      <c r="M213"/>
    </row>
    <row r="214" spans="1:13" x14ac:dyDescent="0.25">
      <c r="A214"/>
      <c r="B214"/>
      <c r="C214"/>
      <c r="D214"/>
      <c r="E214"/>
      <c r="F214"/>
      <c r="G214"/>
      <c r="H214"/>
      <c r="I214"/>
      <c r="J214"/>
      <c r="K214"/>
      <c r="L214"/>
      <c r="M214"/>
    </row>
    <row r="215" spans="1:13" x14ac:dyDescent="0.25">
      <c r="A215"/>
      <c r="B215"/>
      <c r="C215"/>
      <c r="D215"/>
      <c r="E215"/>
      <c r="F215"/>
      <c r="G215"/>
      <c r="H215"/>
      <c r="I215"/>
      <c r="J215"/>
      <c r="K215"/>
      <c r="L215"/>
      <c r="M215"/>
    </row>
    <row r="216" spans="1:13" x14ac:dyDescent="0.25">
      <c r="A216"/>
      <c r="B216"/>
      <c r="C216"/>
      <c r="D216"/>
      <c r="E216"/>
      <c r="F216"/>
      <c r="G216"/>
      <c r="H216"/>
      <c r="I216"/>
      <c r="J216"/>
      <c r="K216"/>
      <c r="L216"/>
      <c r="M216"/>
    </row>
    <row r="217" spans="1:13" x14ac:dyDescent="0.25">
      <c r="A217"/>
      <c r="B217"/>
      <c r="C217"/>
      <c r="D217"/>
      <c r="E217"/>
      <c r="F217"/>
      <c r="G217"/>
      <c r="H217"/>
      <c r="I217"/>
      <c r="J217"/>
      <c r="K217"/>
      <c r="L217"/>
      <c r="M217"/>
    </row>
    <row r="218" spans="1:13" x14ac:dyDescent="0.25">
      <c r="A218"/>
      <c r="B218"/>
      <c r="C218"/>
      <c r="D218"/>
      <c r="E218"/>
      <c r="F218"/>
      <c r="G218"/>
      <c r="H218"/>
      <c r="I218"/>
      <c r="J218"/>
      <c r="K218"/>
      <c r="L218"/>
      <c r="M218"/>
    </row>
    <row r="219" spans="1:13" x14ac:dyDescent="0.25">
      <c r="A219"/>
      <c r="B219"/>
      <c r="C219"/>
      <c r="D219"/>
      <c r="E219"/>
      <c r="F219"/>
      <c r="G219"/>
      <c r="H219"/>
      <c r="I219"/>
      <c r="J219"/>
      <c r="K219"/>
      <c r="L219"/>
      <c r="M219"/>
    </row>
    <row r="220" spans="1:13" x14ac:dyDescent="0.25">
      <c r="A220"/>
      <c r="B220"/>
      <c r="C220"/>
      <c r="D220"/>
      <c r="E220"/>
      <c r="F220"/>
      <c r="G220"/>
      <c r="H220"/>
      <c r="I220"/>
      <c r="J220"/>
      <c r="K220"/>
      <c r="L220"/>
      <c r="M220"/>
    </row>
    <row r="221" spans="1:13" x14ac:dyDescent="0.25">
      <c r="A221"/>
      <c r="B221"/>
      <c r="C221"/>
      <c r="D221"/>
      <c r="E221"/>
      <c r="F221"/>
      <c r="G221"/>
      <c r="H221"/>
      <c r="I221"/>
      <c r="J221"/>
      <c r="K221"/>
      <c r="L221"/>
      <c r="M221"/>
    </row>
    <row r="222" spans="1:13" x14ac:dyDescent="0.25">
      <c r="A222"/>
      <c r="B222"/>
      <c r="C222"/>
      <c r="D222"/>
      <c r="E222"/>
      <c r="F222"/>
      <c r="G222"/>
      <c r="H222"/>
      <c r="I222"/>
      <c r="J222"/>
      <c r="K222"/>
      <c r="L222"/>
      <c r="M222"/>
    </row>
    <row r="223" spans="1:13" x14ac:dyDescent="0.25">
      <c r="A223"/>
      <c r="B223"/>
      <c r="C223"/>
      <c r="D223"/>
      <c r="E223"/>
      <c r="F223"/>
      <c r="G223"/>
      <c r="H223"/>
      <c r="I223"/>
      <c r="J223"/>
      <c r="K223"/>
      <c r="L223"/>
      <c r="M223"/>
    </row>
    <row r="224" spans="1:13" x14ac:dyDescent="0.25">
      <c r="A224"/>
      <c r="B224"/>
      <c r="C224"/>
      <c r="D224"/>
      <c r="E224"/>
      <c r="F224"/>
      <c r="G224"/>
      <c r="H224"/>
      <c r="I224"/>
      <c r="J224"/>
      <c r="K224"/>
      <c r="L224"/>
      <c r="M224"/>
    </row>
    <row r="225" spans="1:13" x14ac:dyDescent="0.25">
      <c r="A225"/>
      <c r="B225"/>
      <c r="C225"/>
      <c r="D225"/>
      <c r="E225"/>
      <c r="F225"/>
      <c r="G225"/>
      <c r="H225"/>
      <c r="I225"/>
      <c r="J225"/>
      <c r="K225"/>
      <c r="L225"/>
      <c r="M225"/>
    </row>
    <row r="226" spans="1:13" x14ac:dyDescent="0.25">
      <c r="A226"/>
      <c r="B226"/>
      <c r="C226"/>
      <c r="D226"/>
      <c r="E226"/>
      <c r="F226"/>
      <c r="G226"/>
      <c r="H226"/>
      <c r="I226"/>
      <c r="J226"/>
      <c r="K226"/>
      <c r="L226"/>
      <c r="M226"/>
    </row>
    <row r="227" spans="1:13" x14ac:dyDescent="0.25">
      <c r="A227"/>
      <c r="B227"/>
      <c r="C227"/>
      <c r="D227"/>
      <c r="E227"/>
      <c r="F227"/>
      <c r="G227"/>
      <c r="H227"/>
      <c r="I227"/>
      <c r="J227"/>
      <c r="K227"/>
      <c r="L227"/>
      <c r="M227"/>
    </row>
    <row r="228" spans="1:13" x14ac:dyDescent="0.25">
      <c r="A228"/>
      <c r="B228"/>
      <c r="C228"/>
      <c r="D228"/>
      <c r="E228"/>
      <c r="F228"/>
      <c r="G228"/>
      <c r="H228"/>
      <c r="I228"/>
      <c r="J228"/>
      <c r="K228"/>
      <c r="L228"/>
      <c r="M228"/>
    </row>
    <row r="229" spans="1:13" x14ac:dyDescent="0.25">
      <c r="A229"/>
      <c r="B229"/>
      <c r="C229"/>
      <c r="D229"/>
      <c r="E229"/>
      <c r="F229"/>
      <c r="G229"/>
      <c r="H229"/>
      <c r="I229"/>
      <c r="J229"/>
      <c r="K229"/>
      <c r="L229"/>
      <c r="M229"/>
    </row>
    <row r="230" spans="1:13" x14ac:dyDescent="0.25">
      <c r="A230"/>
      <c r="B230"/>
      <c r="C230"/>
      <c r="D230"/>
      <c r="E230"/>
      <c r="F230"/>
      <c r="G230"/>
      <c r="H230"/>
      <c r="I230"/>
      <c r="J230"/>
      <c r="K230"/>
      <c r="L230"/>
      <c r="M230"/>
    </row>
    <row r="231" spans="1:13" x14ac:dyDescent="0.25">
      <c r="A231"/>
      <c r="B231"/>
      <c r="C231"/>
      <c r="D231"/>
      <c r="E231"/>
      <c r="F231"/>
      <c r="G231"/>
      <c r="H231"/>
      <c r="I231"/>
      <c r="J231"/>
      <c r="K231"/>
      <c r="L231"/>
      <c r="M231"/>
    </row>
    <row r="232" spans="1:13" x14ac:dyDescent="0.25">
      <c r="A232"/>
      <c r="B232"/>
      <c r="C232"/>
      <c r="D232"/>
      <c r="E232"/>
      <c r="F232"/>
      <c r="G232"/>
      <c r="H232"/>
      <c r="I232"/>
      <c r="J232"/>
      <c r="K232"/>
      <c r="L232"/>
      <c r="M232"/>
    </row>
    <row r="233" spans="1:13" x14ac:dyDescent="0.25">
      <c r="A233"/>
      <c r="B233"/>
      <c r="C233"/>
      <c r="D233"/>
      <c r="E233"/>
      <c r="F233"/>
      <c r="G233"/>
      <c r="H233"/>
      <c r="I233"/>
      <c r="J233"/>
      <c r="K233"/>
      <c r="L233"/>
      <c r="M233"/>
    </row>
    <row r="234" spans="1:13" x14ac:dyDescent="0.25">
      <c r="A234"/>
      <c r="B234"/>
      <c r="C234"/>
      <c r="D234"/>
      <c r="E234"/>
      <c r="F234"/>
      <c r="G234"/>
      <c r="H234"/>
      <c r="I234"/>
      <c r="J234"/>
      <c r="K234"/>
      <c r="L234"/>
      <c r="M234"/>
    </row>
    <row r="235" spans="1:13" x14ac:dyDescent="0.25">
      <c r="A235"/>
      <c r="B235"/>
      <c r="C235"/>
      <c r="D235"/>
      <c r="E235"/>
      <c r="F235"/>
      <c r="G235"/>
      <c r="H235"/>
      <c r="I235"/>
      <c r="J235"/>
      <c r="K235"/>
      <c r="L235"/>
      <c r="M235"/>
    </row>
    <row r="236" spans="1:13" x14ac:dyDescent="0.25">
      <c r="A236"/>
      <c r="B236"/>
      <c r="C236"/>
      <c r="D236"/>
      <c r="E236"/>
      <c r="F236"/>
      <c r="G236"/>
      <c r="H236"/>
      <c r="I236"/>
      <c r="J236"/>
      <c r="K236"/>
      <c r="L236"/>
      <c r="M236"/>
    </row>
    <row r="237" spans="1:13" x14ac:dyDescent="0.25">
      <c r="A237"/>
      <c r="B237"/>
      <c r="C237"/>
      <c r="D237"/>
      <c r="E237"/>
      <c r="F237"/>
      <c r="G237"/>
      <c r="H237"/>
      <c r="I237"/>
      <c r="J237"/>
      <c r="K237"/>
      <c r="L237"/>
      <c r="M237"/>
    </row>
  </sheetData>
  <pageMargins left="0.7" right="0.7" top="0.75" bottom="0.75" header="0.3" footer="0.3"/>
  <pageSetup orientation="portrait" horizontalDpi="1200" verticalDpi="120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42BAF-C959-4386-A55F-CF9E53B377F6}">
  <sheetPr>
    <tabColor rgb="FF00B050"/>
  </sheetPr>
  <dimension ref="A1:P111"/>
  <sheetViews>
    <sheetView tabSelected="1" topLeftCell="I1" workbookViewId="0">
      <pane ySplit="1" topLeftCell="A2" activePane="bottomLeft" state="frozen"/>
      <selection activeCell="K85" sqref="K85:P86"/>
      <selection pane="bottomLeft" activeCell="K1" sqref="K1"/>
    </sheetView>
  </sheetViews>
  <sheetFormatPr defaultRowHeight="13.2" x14ac:dyDescent="0.25"/>
  <cols>
    <col min="1" max="1" width="11.88671875" style="4" bestFit="1" customWidth="1"/>
    <col min="2" max="2" width="5" style="4" bestFit="1" customWidth="1"/>
    <col min="3" max="3" width="15.33203125" style="4" bestFit="1" customWidth="1"/>
    <col min="4" max="4" width="25.109375" style="4" bestFit="1" customWidth="1"/>
    <col min="5" max="5" width="37.44140625" style="5" bestFit="1" customWidth="1"/>
    <col min="6" max="6" width="18.44140625" style="5" bestFit="1" customWidth="1"/>
    <col min="7" max="7" width="18.109375" style="5" bestFit="1" customWidth="1"/>
    <col min="8" max="8" width="25.5546875" style="4" bestFit="1" customWidth="1"/>
    <col min="9" max="10" width="8.88671875" style="4"/>
    <col min="11" max="11" width="23.33203125" style="4" bestFit="1" customWidth="1"/>
    <col min="12" max="12" width="11.88671875" style="4" bestFit="1" customWidth="1"/>
    <col min="13" max="13" width="25.109375" style="4" bestFit="1" customWidth="1"/>
    <col min="14" max="14" width="47.21875" style="5" bestFit="1" customWidth="1"/>
    <col min="15" max="15" width="26.77734375" style="5" bestFit="1" customWidth="1"/>
    <col min="16" max="16" width="26.5546875" style="5" bestFit="1" customWidth="1"/>
    <col min="17" max="16384" width="8.88671875" style="4"/>
  </cols>
  <sheetData>
    <row r="1" spans="1:16" x14ac:dyDescent="0.25">
      <c r="A1" s="4" t="s">
        <v>1</v>
      </c>
      <c r="B1" s="4" t="s">
        <v>2</v>
      </c>
      <c r="C1" s="4" t="s">
        <v>523</v>
      </c>
      <c r="D1" s="4" t="s">
        <v>7</v>
      </c>
      <c r="E1" s="5" t="s">
        <v>515</v>
      </c>
      <c r="F1" s="5" t="s">
        <v>475</v>
      </c>
      <c r="G1" s="5" t="s">
        <v>477</v>
      </c>
      <c r="K1" s="34" t="s">
        <v>1</v>
      </c>
      <c r="L1" s="34" t="s">
        <v>2</v>
      </c>
      <c r="M1" s="34" t="s">
        <v>7</v>
      </c>
      <c r="N1" s="35" t="s">
        <v>525</v>
      </c>
      <c r="O1" s="42" t="s">
        <v>517</v>
      </c>
      <c r="P1" s="35" t="s">
        <v>519</v>
      </c>
    </row>
    <row r="2" spans="1:16" x14ac:dyDescent="0.25">
      <c r="A2" s="4" t="str">
        <f>'% Contribution'!A4</f>
        <v>North IRL</v>
      </c>
      <c r="B2" s="4" t="str">
        <f>'% Contribution'!B4</f>
        <v>A</v>
      </c>
      <c r="C2" s="4" t="str">
        <f>'% Contribution'!C4</f>
        <v>IR1-5</v>
      </c>
      <c r="D2" s="4" t="str">
        <f>'% Contribution'!F4</f>
        <v>Natural Lands</v>
      </c>
      <c r="E2" s="5">
        <f>'% Contribution'!H4</f>
        <v>235398.64942268631</v>
      </c>
      <c r="F2" s="5">
        <f>'To Natural Comparison'!N4</f>
        <v>0</v>
      </c>
      <c r="G2" s="5">
        <f>'To Natural Comparison'!P4</f>
        <v>235398.64942268631</v>
      </c>
      <c r="H2" s="40" t="s">
        <v>531</v>
      </c>
      <c r="K2" s="35" t="s">
        <v>414</v>
      </c>
      <c r="L2" s="35" t="s">
        <v>28</v>
      </c>
      <c r="M2" s="35" t="s">
        <v>31</v>
      </c>
      <c r="N2" s="16">
        <v>28374.416579649027</v>
      </c>
      <c r="O2" s="43">
        <v>20549.932273171715</v>
      </c>
      <c r="P2" s="47">
        <v>7824.4843064773122</v>
      </c>
    </row>
    <row r="3" spans="1:16" x14ac:dyDescent="0.25">
      <c r="A3" s="4" t="str">
        <f>'% Contribution'!A5</f>
        <v>North IRL</v>
      </c>
      <c r="B3" s="4" t="str">
        <f>'% Contribution'!B5</f>
        <v>A</v>
      </c>
      <c r="C3" s="4" t="str">
        <f>'% Contribution'!C5</f>
        <v>IR1-5</v>
      </c>
      <c r="D3" s="4" t="str">
        <f>'% Contribution'!F5</f>
        <v>Agricultural Producers</v>
      </c>
      <c r="E3" s="5">
        <f>'% Contribution'!H5</f>
        <v>28374.416579649027</v>
      </c>
      <c r="F3" s="5">
        <f>'To Natural Comparison'!N5</f>
        <v>20549.932273171715</v>
      </c>
      <c r="G3" s="5">
        <f>'To Natural Comparison'!P5</f>
        <v>7824.4843064773122</v>
      </c>
      <c r="H3" s="37"/>
      <c r="K3" s="35" t="s">
        <v>414</v>
      </c>
      <c r="L3" s="35" t="s">
        <v>28</v>
      </c>
      <c r="M3" s="35" t="s">
        <v>33</v>
      </c>
      <c r="N3" s="16">
        <v>38327.89056194725</v>
      </c>
      <c r="O3" s="44">
        <v>27758.651988864818</v>
      </c>
      <c r="P3" s="48">
        <v>10569.238573082432</v>
      </c>
    </row>
    <row r="4" spans="1:16" x14ac:dyDescent="0.25">
      <c r="A4" s="4" t="str">
        <f>'% Contribution'!A6</f>
        <v>North IRL</v>
      </c>
      <c r="B4" s="4" t="str">
        <f>'% Contribution'!B6</f>
        <v>A</v>
      </c>
      <c r="C4" s="4" t="str">
        <f>'% Contribution'!C6</f>
        <v>IR1-5</v>
      </c>
      <c r="D4" s="4" t="str">
        <f>'% Contribution'!F6</f>
        <v>Brevard County</v>
      </c>
      <c r="E4" s="5">
        <f>'% Contribution'!H6</f>
        <v>38327.89056194725</v>
      </c>
      <c r="F4" s="5">
        <f>'To Natural Comparison'!N6</f>
        <v>27758.651988864818</v>
      </c>
      <c r="G4" s="5">
        <f>'To Natural Comparison'!P6</f>
        <v>10569.238573082432</v>
      </c>
      <c r="H4" s="37"/>
      <c r="K4" s="35" t="s">
        <v>414</v>
      </c>
      <c r="L4" s="35" t="s">
        <v>28</v>
      </c>
      <c r="M4" s="35" t="s">
        <v>418</v>
      </c>
      <c r="N4" s="16">
        <v>2704.2407218397821</v>
      </c>
      <c r="O4" s="44">
        <v>1958.5235709839537</v>
      </c>
      <c r="P4" s="48">
        <v>745.71715085582832</v>
      </c>
    </row>
    <row r="5" spans="1:16" x14ac:dyDescent="0.25">
      <c r="A5" s="4" t="str">
        <f>'% Contribution'!A7</f>
        <v>North IRL</v>
      </c>
      <c r="B5" s="4" t="str">
        <f>'% Contribution'!B7</f>
        <v>A</v>
      </c>
      <c r="C5" s="4" t="str">
        <f>'% Contribution'!C7</f>
        <v>IR1-5</v>
      </c>
      <c r="D5" s="4" t="str">
        <f>'% Contribution'!F7</f>
        <v>City of Edgewater</v>
      </c>
      <c r="E5" s="5">
        <f>'% Contribution'!H7</f>
        <v>2704.2407218397821</v>
      </c>
      <c r="F5" s="5">
        <f>'To Natural Comparison'!N7</f>
        <v>1958.5235709839537</v>
      </c>
      <c r="G5" s="5">
        <f>'To Natural Comparison'!P7</f>
        <v>745.71715085582832</v>
      </c>
      <c r="H5" s="37"/>
      <c r="K5" s="35" t="s">
        <v>414</v>
      </c>
      <c r="L5" s="35" t="s">
        <v>28</v>
      </c>
      <c r="M5" s="35" t="s">
        <v>424</v>
      </c>
      <c r="N5" s="16">
        <v>51549.190586528726</v>
      </c>
      <c r="O5" s="44">
        <v>37334.067198046665</v>
      </c>
      <c r="P5" s="48">
        <v>14215.123388482061</v>
      </c>
    </row>
    <row r="6" spans="1:16" x14ac:dyDescent="0.25">
      <c r="A6" s="4" t="str">
        <f>'% Contribution'!A8</f>
        <v>North IRL</v>
      </c>
      <c r="B6" s="4" t="str">
        <f>'% Contribution'!B8</f>
        <v>A</v>
      </c>
      <c r="C6" s="4" t="str">
        <f>'% Contribution'!C8</f>
        <v>IR1-5</v>
      </c>
      <c r="D6" s="4" t="str">
        <f>'% Contribution'!F8</f>
        <v>City of Oak Hill</v>
      </c>
      <c r="E6" s="5">
        <f>'% Contribution'!H8</f>
        <v>371.06451367937046</v>
      </c>
      <c r="F6" s="5">
        <f>'To Natural Comparison'!N8</f>
        <v>268.74034938070201</v>
      </c>
      <c r="G6" s="5">
        <f>'To Natural Comparison'!P8</f>
        <v>102.32416429866845</v>
      </c>
      <c r="H6" s="37"/>
      <c r="K6" s="35" t="s">
        <v>414</v>
      </c>
      <c r="L6" s="35" t="s">
        <v>28</v>
      </c>
      <c r="M6" s="35" t="s">
        <v>60</v>
      </c>
      <c r="N6" s="16">
        <v>5971.5536971429683</v>
      </c>
      <c r="O6" s="44">
        <v>4324.8474800328058</v>
      </c>
      <c r="P6" s="48">
        <v>1646.7062171101625</v>
      </c>
    </row>
    <row r="7" spans="1:16" x14ac:dyDescent="0.25">
      <c r="A7" s="4" t="str">
        <f>'% Contribution'!A9</f>
        <v>North IRL</v>
      </c>
      <c r="B7" s="4" t="str">
        <f>'% Contribution'!B9</f>
        <v>A</v>
      </c>
      <c r="C7" s="4" t="str">
        <f>'% Contribution'!C9</f>
        <v>IR1-5</v>
      </c>
      <c r="D7" s="4" t="str">
        <f>'% Contribution'!F9</f>
        <v>City of Titusville</v>
      </c>
      <c r="E7" s="5">
        <f>'% Contribution'!H9</f>
        <v>51549.190586528726</v>
      </c>
      <c r="F7" s="5">
        <f>'To Natural Comparison'!N9</f>
        <v>37334.067198046665</v>
      </c>
      <c r="G7" s="5">
        <f>'To Natural Comparison'!P9</f>
        <v>14215.123388482061</v>
      </c>
      <c r="H7" s="37"/>
      <c r="K7" s="35" t="s">
        <v>414</v>
      </c>
      <c r="L7" s="35" t="s">
        <v>28</v>
      </c>
      <c r="M7" s="35" t="s">
        <v>35</v>
      </c>
      <c r="N7" s="16">
        <v>13434.89686334112</v>
      </c>
      <c r="O7" s="44">
        <v>9730.1109210021386</v>
      </c>
      <c r="P7" s="48">
        <v>3704.7859423389818</v>
      </c>
    </row>
    <row r="8" spans="1:16" x14ac:dyDescent="0.25">
      <c r="A8" s="4" t="str">
        <f>'% Contribution'!A10</f>
        <v>North IRL</v>
      </c>
      <c r="B8" s="4" t="str">
        <f>'% Contribution'!B10</f>
        <v>A</v>
      </c>
      <c r="C8" s="4" t="str">
        <f>'% Contribution'!C10</f>
        <v>IR1-5</v>
      </c>
      <c r="D8" s="4" t="str">
        <f>'% Contribution'!F10</f>
        <v>FDOT District 5</v>
      </c>
      <c r="E8" s="5">
        <f>'% Contribution'!H10</f>
        <v>5971.5536971429683</v>
      </c>
      <c r="F8" s="5">
        <f>'To Natural Comparison'!N10</f>
        <v>4324.8474800328058</v>
      </c>
      <c r="G8" s="5">
        <f>'To Natural Comparison'!P10</f>
        <v>1646.7062171101625</v>
      </c>
      <c r="H8" s="37"/>
      <c r="K8" s="35" t="s">
        <v>414</v>
      </c>
      <c r="L8" s="35" t="s">
        <v>28</v>
      </c>
      <c r="M8" s="35" t="s">
        <v>422</v>
      </c>
      <c r="N8" s="16">
        <v>23029.143549895256</v>
      </c>
      <c r="O8" s="44">
        <v>16678.663292725596</v>
      </c>
      <c r="P8" s="48">
        <v>6350.48025716966</v>
      </c>
    </row>
    <row r="9" spans="1:16" x14ac:dyDescent="0.25">
      <c r="A9" s="4" t="str">
        <f>'% Contribution'!A11</f>
        <v>North IRL</v>
      </c>
      <c r="B9" s="4" t="str">
        <f>'% Contribution'!B11</f>
        <v>A</v>
      </c>
      <c r="C9" s="4" t="str">
        <f>'% Contribution'!C11</f>
        <v>IR1-5</v>
      </c>
      <c r="D9" s="4" t="str">
        <f>'% Contribution'!F11</f>
        <v>Kennedy Space Center</v>
      </c>
      <c r="E9" s="5">
        <f>'% Contribution'!H11</f>
        <v>13434.89686334112</v>
      </c>
      <c r="F9" s="5">
        <f>'To Natural Comparison'!N11</f>
        <v>9730.1109210021386</v>
      </c>
      <c r="G9" s="5">
        <f>'To Natural Comparison'!P11</f>
        <v>3704.7859423389818</v>
      </c>
      <c r="H9" s="37"/>
      <c r="K9" s="35" t="s">
        <v>414</v>
      </c>
      <c r="L9" s="35" t="s">
        <v>28</v>
      </c>
      <c r="M9" s="35" t="s">
        <v>421</v>
      </c>
      <c r="N9" s="16">
        <v>371.06451367937046</v>
      </c>
      <c r="O9" s="44">
        <v>268.74034938070201</v>
      </c>
      <c r="P9" s="48">
        <v>102.32416429866845</v>
      </c>
    </row>
    <row r="10" spans="1:16" x14ac:dyDescent="0.25">
      <c r="A10" s="4" t="str">
        <f>'% Contribution'!A12</f>
        <v>North IRL</v>
      </c>
      <c r="B10" s="4" t="str">
        <f>'% Contribution'!B12</f>
        <v>A</v>
      </c>
      <c r="C10" s="4" t="str">
        <f>'% Contribution'!C12</f>
        <v>IR1-5</v>
      </c>
      <c r="D10" s="4" t="str">
        <f>'% Contribution'!F12</f>
        <v>Volusia County</v>
      </c>
      <c r="E10" s="5">
        <f>'% Contribution'!H12</f>
        <v>23029.143549895256</v>
      </c>
      <c r="F10" s="5">
        <f>'To Natural Comparison'!N12</f>
        <v>16678.663292725596</v>
      </c>
      <c r="G10" s="5">
        <f>'To Natural Comparison'!P12</f>
        <v>6350.48025716966</v>
      </c>
      <c r="H10" s="37"/>
      <c r="K10" s="35" t="s">
        <v>414</v>
      </c>
      <c r="L10" s="35" t="s">
        <v>28</v>
      </c>
      <c r="M10" s="35" t="s">
        <v>64</v>
      </c>
      <c r="N10" s="16">
        <v>235398.64942268631</v>
      </c>
      <c r="O10" s="44">
        <v>0</v>
      </c>
      <c r="P10" s="48">
        <v>235398.64942268631</v>
      </c>
    </row>
    <row r="11" spans="1:16" x14ac:dyDescent="0.25">
      <c r="A11" s="4" t="str">
        <f>'% Contribution'!A13</f>
        <v>North IRL</v>
      </c>
      <c r="B11" s="4" t="str">
        <f>'% Contribution'!B13</f>
        <v>A</v>
      </c>
      <c r="C11" s="4" t="str">
        <f>'% Contribution'!C13</f>
        <v>IR1-5 Total</v>
      </c>
      <c r="D11" s="4">
        <f>'% Contribution'!F13</f>
        <v>0</v>
      </c>
      <c r="E11" s="5">
        <f>'% Contribution'!H13</f>
        <v>399161.04649670981</v>
      </c>
      <c r="F11" s="5">
        <f>'To Natural Comparison'!N13</f>
        <v>118603.53707420838</v>
      </c>
      <c r="G11" s="5">
        <f>'To Natural Comparison'!P13</f>
        <v>280557.50942250143</v>
      </c>
      <c r="H11" s="37"/>
      <c r="K11" s="45" t="s">
        <v>414</v>
      </c>
      <c r="L11" s="45" t="s">
        <v>471</v>
      </c>
      <c r="M11" s="45"/>
      <c r="N11" s="46">
        <v>399161.04649670981</v>
      </c>
      <c r="O11" s="49">
        <v>118603.53707420841</v>
      </c>
      <c r="P11" s="50">
        <v>280557.50942250143</v>
      </c>
    </row>
    <row r="12" spans="1:16" x14ac:dyDescent="0.25">
      <c r="A12" s="4" t="str">
        <f>'% Contribution'!A14</f>
        <v>North IRL</v>
      </c>
      <c r="B12" s="4" t="str">
        <f>'% Contribution'!B14</f>
        <v>B</v>
      </c>
      <c r="C12" s="4" t="str">
        <f>'% Contribution'!C14</f>
        <v>IR6-7</v>
      </c>
      <c r="D12" s="4" t="str">
        <f>'% Contribution'!F14</f>
        <v>Natural Lands</v>
      </c>
      <c r="E12" s="5">
        <f>'% Contribution'!H14</f>
        <v>43011.815578672351</v>
      </c>
      <c r="F12" s="5">
        <f>'% Contribution'!N14</f>
        <v>0</v>
      </c>
      <c r="G12" s="5">
        <f>'% Contribution'!P14</f>
        <v>43011.815578672351</v>
      </c>
      <c r="H12" s="41" t="s">
        <v>532</v>
      </c>
      <c r="K12" s="35" t="s">
        <v>414</v>
      </c>
      <c r="L12" s="35" t="s">
        <v>110</v>
      </c>
      <c r="M12" s="35" t="s">
        <v>31</v>
      </c>
      <c r="N12" s="16">
        <v>9724.3679717613923</v>
      </c>
      <c r="O12" s="44">
        <v>4714.1617888568899</v>
      </c>
      <c r="P12" s="48">
        <v>5010.2061829045015</v>
      </c>
    </row>
    <row r="13" spans="1:16" x14ac:dyDescent="0.25">
      <c r="A13" s="4" t="str">
        <f>'% Contribution'!A15</f>
        <v>North IRL</v>
      </c>
      <c r="B13" s="4" t="str">
        <f>'% Contribution'!B15</f>
        <v>B</v>
      </c>
      <c r="C13" s="4" t="str">
        <f>'% Contribution'!C15</f>
        <v>IR6-7</v>
      </c>
      <c r="D13" s="4" t="str">
        <f>'% Contribution'!F15</f>
        <v>Agricultural Producers</v>
      </c>
      <c r="E13" s="5">
        <f>'% Contribution'!H15</f>
        <v>7923.4496792812579</v>
      </c>
      <c r="F13" s="5">
        <f>'% Contribution'!N15</f>
        <v>3970.5907681043841</v>
      </c>
      <c r="G13" s="5">
        <f>'% Contribution'!P15</f>
        <v>3952.8589111768738</v>
      </c>
      <c r="H13" s="38"/>
      <c r="K13" s="35" t="s">
        <v>414</v>
      </c>
      <c r="L13" s="35" t="s">
        <v>110</v>
      </c>
      <c r="M13" s="35" t="s">
        <v>33</v>
      </c>
      <c r="N13" s="16">
        <v>139865.8813380826</v>
      </c>
      <c r="O13" s="44">
        <v>64505.989701407889</v>
      </c>
      <c r="P13" s="48">
        <v>75359.891636674729</v>
      </c>
    </row>
    <row r="14" spans="1:16" x14ac:dyDescent="0.25">
      <c r="A14" s="4" t="str">
        <f>'% Contribution'!A16</f>
        <v>North IRL</v>
      </c>
      <c r="B14" s="4" t="str">
        <f>'% Contribution'!B16</f>
        <v>B</v>
      </c>
      <c r="C14" s="4" t="str">
        <f>'% Contribution'!C16</f>
        <v>IR6-7</v>
      </c>
      <c r="D14" s="4" t="str">
        <f>'% Contribution'!F16</f>
        <v>Brevard County</v>
      </c>
      <c r="E14" s="5">
        <f>'% Contribution'!H16</f>
        <v>72773.536460750693</v>
      </c>
      <c r="F14" s="5">
        <f>'% Contribution'!N16</f>
        <v>36468.19803613313</v>
      </c>
      <c r="G14" s="5">
        <f>'% Contribution'!P16</f>
        <v>36305.338424617563</v>
      </c>
      <c r="H14" s="38"/>
      <c r="K14" s="35" t="s">
        <v>414</v>
      </c>
      <c r="L14" s="35" t="s">
        <v>110</v>
      </c>
      <c r="M14" s="35" t="s">
        <v>438</v>
      </c>
      <c r="N14" s="16">
        <v>18189.391400108354</v>
      </c>
      <c r="O14" s="44">
        <v>8837.4000251812486</v>
      </c>
      <c r="P14" s="48">
        <v>9351.9913749271054</v>
      </c>
    </row>
    <row r="15" spans="1:16" x14ac:dyDescent="0.25">
      <c r="A15" s="4" t="str">
        <f>'% Contribution'!A17</f>
        <v>North IRL</v>
      </c>
      <c r="B15" s="4" t="str">
        <f>'% Contribution'!B17</f>
        <v>B</v>
      </c>
      <c r="C15" s="4" t="str">
        <f>'% Contribution'!C17</f>
        <v>IR6-7</v>
      </c>
      <c r="D15" s="4" t="str">
        <f>'% Contribution'!F17</f>
        <v>City of Cocoa</v>
      </c>
      <c r="E15" s="5">
        <f>'% Contribution'!H17</f>
        <v>15169.384069549307</v>
      </c>
      <c r="F15" s="5">
        <f>'% Contribution'!N17</f>
        <v>7601.665787299582</v>
      </c>
      <c r="G15" s="5">
        <f>'% Contribution'!P17</f>
        <v>7567.7182822497252</v>
      </c>
      <c r="H15" s="38"/>
      <c r="K15" s="35" t="s">
        <v>414</v>
      </c>
      <c r="L15" s="35" t="s">
        <v>110</v>
      </c>
      <c r="M15" s="35" t="s">
        <v>192</v>
      </c>
      <c r="N15" s="16">
        <v>77790.506440081488</v>
      </c>
      <c r="O15" s="44">
        <v>34377.815941539477</v>
      </c>
      <c r="P15" s="48">
        <v>43412.690498542011</v>
      </c>
    </row>
    <row r="16" spans="1:16" x14ac:dyDescent="0.25">
      <c r="A16" s="4" t="str">
        <f>'% Contribution'!A18</f>
        <v>North IRL</v>
      </c>
      <c r="B16" s="4" t="str">
        <f>'% Contribution'!B18</f>
        <v>B</v>
      </c>
      <c r="C16" s="4" t="str">
        <f>'% Contribution'!C18</f>
        <v>IR6-7</v>
      </c>
      <c r="D16" s="4" t="str">
        <f>'% Contribution'!F18</f>
        <v>City of Titusville</v>
      </c>
      <c r="E16" s="5">
        <f>'% Contribution'!H18</f>
        <v>5225.833215986976</v>
      </c>
      <c r="F16" s="5">
        <f>'% Contribution'!N18</f>
        <v>2618.7640438114504</v>
      </c>
      <c r="G16" s="5">
        <f>'% Contribution'!P18</f>
        <v>2607.0691721755256</v>
      </c>
      <c r="H16" s="38"/>
      <c r="K16" s="35" t="s">
        <v>414</v>
      </c>
      <c r="L16" s="35" t="s">
        <v>110</v>
      </c>
      <c r="M16" s="35" t="s">
        <v>448</v>
      </c>
      <c r="N16" s="16">
        <v>27669.352638662629</v>
      </c>
      <c r="O16" s="44">
        <v>11321.815695489529</v>
      </c>
      <c r="P16" s="48">
        <v>16347.5369431731</v>
      </c>
    </row>
    <row r="17" spans="1:16" x14ac:dyDescent="0.25">
      <c r="A17" s="4" t="str">
        <f>'% Contribution'!A19</f>
        <v>North IRL</v>
      </c>
      <c r="B17" s="4" t="str">
        <f>'% Contribution'!B19</f>
        <v>B</v>
      </c>
      <c r="C17" s="4" t="str">
        <f>'% Contribution'!C19</f>
        <v>IR6-7</v>
      </c>
      <c r="D17" s="4" t="str">
        <f>'% Contribution'!F19</f>
        <v>FDOT District 5</v>
      </c>
      <c r="E17" s="5">
        <f>'% Contribution'!H19</f>
        <v>3796.4945830819461</v>
      </c>
      <c r="F17" s="5">
        <f>'% Contribution'!N19</f>
        <v>1902.4953717016447</v>
      </c>
      <c r="G17" s="5">
        <f>'% Contribution'!P19</f>
        <v>1893.9992113803014</v>
      </c>
      <c r="H17" s="38"/>
      <c r="K17" s="35" t="s">
        <v>414</v>
      </c>
      <c r="L17" s="35" t="s">
        <v>110</v>
      </c>
      <c r="M17" s="35" t="s">
        <v>424</v>
      </c>
      <c r="N17" s="16">
        <v>5225.833215986976</v>
      </c>
      <c r="O17" s="44">
        <v>2618.7640438114504</v>
      </c>
      <c r="P17" s="48">
        <v>2607.0691721755256</v>
      </c>
    </row>
    <row r="18" spans="1:16" x14ac:dyDescent="0.25">
      <c r="A18" s="4" t="str">
        <f>'% Contribution'!A20</f>
        <v>North IRL</v>
      </c>
      <c r="B18" s="4" t="str">
        <f>'% Contribution'!B20</f>
        <v>B</v>
      </c>
      <c r="C18" s="4" t="str">
        <f>'% Contribution'!C20</f>
        <v>IR6-7</v>
      </c>
      <c r="D18" s="4" t="str">
        <f>'% Contribution'!F20</f>
        <v>Kennedy Space Center</v>
      </c>
      <c r="E18" s="5">
        <f>'% Contribution'!H20</f>
        <v>4836.1392561378871</v>
      </c>
      <c r="F18" s="5">
        <f>'% Contribution'!N20</f>
        <v>2423.4810165955587</v>
      </c>
      <c r="G18" s="5">
        <f>'% Contribution'!P20</f>
        <v>2412.6582395423284</v>
      </c>
      <c r="H18" s="38"/>
      <c r="K18" s="35" t="s">
        <v>414</v>
      </c>
      <c r="L18" s="35" t="s">
        <v>110</v>
      </c>
      <c r="M18" s="35" t="s">
        <v>60</v>
      </c>
      <c r="N18" s="16">
        <v>7921.2969820810667</v>
      </c>
      <c r="O18" s="44">
        <v>3640.1702501898731</v>
      </c>
      <c r="P18" s="48">
        <v>4281.1267318911941</v>
      </c>
    </row>
    <row r="19" spans="1:16" x14ac:dyDescent="0.25">
      <c r="A19" s="4" t="str">
        <f>'% Contribution'!A21</f>
        <v>North IRL</v>
      </c>
      <c r="B19" s="4" t="str">
        <f>'% Contribution'!B21</f>
        <v>B</v>
      </c>
      <c r="C19" s="4" t="str">
        <f>'% Contribution'!C21</f>
        <v>IR6-7 Total</v>
      </c>
      <c r="D19" s="4">
        <f>'% Contribution'!F21</f>
        <v>0</v>
      </c>
      <c r="E19" s="5">
        <f>'% Contribution'!H21</f>
        <v>152736.65284346044</v>
      </c>
      <c r="F19" s="5">
        <f>'% Contribution'!N21</f>
        <v>54985.195023645749</v>
      </c>
      <c r="G19" s="5">
        <f>'% Contribution'!P21</f>
        <v>97751.457819814677</v>
      </c>
      <c r="H19" s="38"/>
      <c r="K19" s="35" t="s">
        <v>414</v>
      </c>
      <c r="L19" s="35" t="s">
        <v>110</v>
      </c>
      <c r="M19" s="35" t="s">
        <v>35</v>
      </c>
      <c r="N19" s="16">
        <v>4836.1392561378871</v>
      </c>
      <c r="O19" s="44">
        <v>2423.4810165955587</v>
      </c>
      <c r="P19" s="48">
        <v>2412.6582395423284</v>
      </c>
    </row>
    <row r="20" spans="1:16" x14ac:dyDescent="0.25">
      <c r="A20" s="4" t="str">
        <f>'% Contribution'!A22</f>
        <v>North IRL</v>
      </c>
      <c r="B20" s="4" t="str">
        <f>'% Contribution'!B22</f>
        <v>B</v>
      </c>
      <c r="C20" s="4" t="str">
        <f>'% Contribution'!C22</f>
        <v>IR8-11</v>
      </c>
      <c r="D20" s="4" t="str">
        <f>'% Contribution'!F22</f>
        <v>Natural Lands</v>
      </c>
      <c r="E20" s="5">
        <f>'% Contribution'!H22</f>
        <v>20165.934160779594</v>
      </c>
      <c r="F20" s="5">
        <f>'% Contribution'!N22</f>
        <v>0</v>
      </c>
      <c r="G20" s="5">
        <f>'% Contribution'!P22</f>
        <v>20165.934160779594</v>
      </c>
      <c r="H20" s="38"/>
      <c r="K20" s="35" t="s">
        <v>414</v>
      </c>
      <c r="L20" s="35" t="s">
        <v>110</v>
      </c>
      <c r="M20" s="35" t="s">
        <v>284</v>
      </c>
      <c r="N20" s="16">
        <v>1622.7772577405424</v>
      </c>
      <c r="O20" s="44">
        <v>664.0121027370144</v>
      </c>
      <c r="P20" s="48">
        <v>958.76515500352798</v>
      </c>
    </row>
    <row r="21" spans="1:16" x14ac:dyDescent="0.25">
      <c r="A21" s="4" t="str">
        <f>'% Contribution'!A23</f>
        <v>North IRL</v>
      </c>
      <c r="B21" s="4" t="str">
        <f>'% Contribution'!B23</f>
        <v>B</v>
      </c>
      <c r="C21" s="4" t="str">
        <f>'% Contribution'!C23</f>
        <v>IR8-11</v>
      </c>
      <c r="D21" s="4" t="str">
        <f>'% Contribution'!F23</f>
        <v>Agricultural Producers</v>
      </c>
      <c r="E21" s="5">
        <f>'% Contribution'!H23</f>
        <v>1722.6467989065666</v>
      </c>
      <c r="F21" s="5">
        <f>'% Contribution'!N23</f>
        <v>704.87697418669507</v>
      </c>
      <c r="G21" s="5">
        <f>'% Contribution'!P23</f>
        <v>1017.7698247198715</v>
      </c>
      <c r="H21" s="38"/>
      <c r="K21" s="35" t="s">
        <v>414</v>
      </c>
      <c r="L21" s="35" t="s">
        <v>110</v>
      </c>
      <c r="M21" s="35" t="s">
        <v>454</v>
      </c>
      <c r="N21" s="16">
        <v>1923.7428603261696</v>
      </c>
      <c r="O21" s="44">
        <v>787.16196922124584</v>
      </c>
      <c r="P21" s="48">
        <v>1136.5808911049239</v>
      </c>
    </row>
    <row r="22" spans="1:16" x14ac:dyDescent="0.25">
      <c r="A22" s="4" t="str">
        <f>'% Contribution'!A24</f>
        <v>North IRL</v>
      </c>
      <c r="B22" s="4" t="str">
        <f>'% Contribution'!B24</f>
        <v>B</v>
      </c>
      <c r="C22" s="4" t="str">
        <f>'% Contribution'!C24</f>
        <v>IR8-11</v>
      </c>
      <c r="D22" s="4" t="str">
        <f>'% Contribution'!F24</f>
        <v>Brevard County</v>
      </c>
      <c r="E22" s="5">
        <f>'% Contribution'!H24</f>
        <v>60226.701524856195</v>
      </c>
      <c r="F22" s="5">
        <f>'% Contribution'!N24</f>
        <v>24643.714058524423</v>
      </c>
      <c r="G22" s="5">
        <f>'% Contribution'!P24</f>
        <v>35582.987466331775</v>
      </c>
      <c r="H22" s="38"/>
      <c r="K22" s="35" t="s">
        <v>414</v>
      </c>
      <c r="L22" s="35" t="s">
        <v>110</v>
      </c>
      <c r="M22" s="35" t="s">
        <v>64</v>
      </c>
      <c r="N22" s="16">
        <v>65153.543524475826</v>
      </c>
      <c r="O22" s="44">
        <v>0</v>
      </c>
      <c r="P22" s="48">
        <v>65153.543524475826</v>
      </c>
    </row>
    <row r="23" spans="1:16" x14ac:dyDescent="0.25">
      <c r="A23" s="4" t="str">
        <f>'% Contribution'!A25</f>
        <v>North IRL</v>
      </c>
      <c r="B23" s="4" t="str">
        <f>'% Contribution'!B25</f>
        <v>B</v>
      </c>
      <c r="C23" s="4" t="str">
        <f>'% Contribution'!C25</f>
        <v>IR8-11</v>
      </c>
      <c r="D23" s="4" t="str">
        <f>'% Contribution'!F25</f>
        <v>City of Cocoa</v>
      </c>
      <c r="E23" s="5">
        <f>'% Contribution'!H25</f>
        <v>3020.0073305590477</v>
      </c>
      <c r="F23" s="5">
        <f>'% Contribution'!N25</f>
        <v>1235.7342378816672</v>
      </c>
      <c r="G23" s="5">
        <f>'% Contribution'!P25</f>
        <v>1784.2730926773804</v>
      </c>
      <c r="H23" s="38"/>
      <c r="K23" s="45" t="s">
        <v>414</v>
      </c>
      <c r="L23" s="45" t="s">
        <v>472</v>
      </c>
      <c r="M23" s="45"/>
      <c r="N23" s="46">
        <v>359922.83288544498</v>
      </c>
      <c r="O23" s="49">
        <v>133890.77253503018</v>
      </c>
      <c r="P23" s="50">
        <v>226032.06035041471</v>
      </c>
    </row>
    <row r="24" spans="1:16" x14ac:dyDescent="0.25">
      <c r="A24" s="4" t="str">
        <f>'% Contribution'!A26</f>
        <v>North IRL</v>
      </c>
      <c r="B24" s="4" t="str">
        <f>'% Contribution'!B26</f>
        <v>B</v>
      </c>
      <c r="C24" s="4" t="str">
        <f>'% Contribution'!C26</f>
        <v>IR8-11</v>
      </c>
      <c r="D24" s="4" t="str">
        <f>'% Contribution'!F26</f>
        <v>City of Melbourne</v>
      </c>
      <c r="E24" s="5">
        <f>'% Contribution'!H26</f>
        <v>47883.596995619308</v>
      </c>
      <c r="F24" s="5">
        <f>'% Contribution'!N26</f>
        <v>19593.131328413372</v>
      </c>
      <c r="G24" s="5">
        <f>'% Contribution'!P26</f>
        <v>28290.465667205935</v>
      </c>
      <c r="H24" s="38"/>
      <c r="K24" s="45" t="s">
        <v>483</v>
      </c>
      <c r="L24" s="45"/>
      <c r="M24" s="45"/>
      <c r="N24" s="46">
        <v>759083.87938215467</v>
      </c>
      <c r="O24" s="49">
        <v>252494.30960923855</v>
      </c>
      <c r="P24" s="50">
        <v>506589.56977291621</v>
      </c>
    </row>
    <row r="25" spans="1:16" x14ac:dyDescent="0.25">
      <c r="A25" s="4" t="str">
        <f>'% Contribution'!A27</f>
        <v>North IRL</v>
      </c>
      <c r="B25" s="4" t="str">
        <f>'% Contribution'!B27</f>
        <v>B</v>
      </c>
      <c r="C25" s="4" t="str">
        <f>'% Contribution'!C27</f>
        <v>IR8-11</v>
      </c>
      <c r="D25" s="4" t="str">
        <f>'% Contribution'!F27</f>
        <v>City of Rockledge</v>
      </c>
      <c r="E25" s="5">
        <f>'% Contribution'!H27</f>
        <v>27669.352638662629</v>
      </c>
      <c r="F25" s="5">
        <f>'% Contribution'!N27</f>
        <v>11321.815695489529</v>
      </c>
      <c r="G25" s="5">
        <f>'% Contribution'!P27</f>
        <v>16347.5369431731</v>
      </c>
      <c r="H25" s="38"/>
      <c r="K25" s="35" t="s">
        <v>27</v>
      </c>
      <c r="L25" s="35" t="s">
        <v>458</v>
      </c>
      <c r="M25" s="35" t="s">
        <v>31</v>
      </c>
      <c r="N25" s="16">
        <v>4130.2547917810143</v>
      </c>
      <c r="O25" s="44">
        <v>2923.6109576020317</v>
      </c>
      <c r="P25" s="48">
        <v>1206.6438341789828</v>
      </c>
    </row>
    <row r="26" spans="1:16" x14ac:dyDescent="0.25">
      <c r="A26" s="4" t="str">
        <f>'% Contribution'!A28</f>
        <v>North IRL</v>
      </c>
      <c r="B26" s="4" t="str">
        <f>'% Contribution'!B28</f>
        <v>B</v>
      </c>
      <c r="C26" s="4" t="str">
        <f>'% Contribution'!C28</f>
        <v>IR8-11</v>
      </c>
      <c r="D26" s="4" t="str">
        <f>'% Contribution'!F28</f>
        <v>FDOT District 5</v>
      </c>
      <c r="E26" s="5">
        <f>'% Contribution'!H28</f>
        <v>3539.2054957470295</v>
      </c>
      <c r="F26" s="5">
        <f>'% Contribution'!N28</f>
        <v>1448.1810562969599</v>
      </c>
      <c r="G26" s="5">
        <f>'% Contribution'!P28</f>
        <v>2091.0244394500696</v>
      </c>
      <c r="H26" s="38"/>
      <c r="K26" s="35" t="s">
        <v>27</v>
      </c>
      <c r="L26" s="35" t="s">
        <v>458</v>
      </c>
      <c r="M26" s="35" t="s">
        <v>33</v>
      </c>
      <c r="N26" s="16">
        <v>54980.810248379494</v>
      </c>
      <c r="O26" s="44">
        <v>45424.965905010278</v>
      </c>
      <c r="P26" s="48">
        <v>9555.8443433692173</v>
      </c>
    </row>
    <row r="27" spans="1:16" x14ac:dyDescent="0.25">
      <c r="A27" s="4" t="str">
        <f>'% Contribution'!A29</f>
        <v>North IRL</v>
      </c>
      <c r="B27" s="4" t="str">
        <f>'% Contribution'!B29</f>
        <v>B</v>
      </c>
      <c r="C27" s="4" t="str">
        <f>'% Contribution'!C29</f>
        <v>IR8-11</v>
      </c>
      <c r="D27" s="4" t="str">
        <f>'% Contribution'!F29</f>
        <v>Town of Indialantic</v>
      </c>
      <c r="E27" s="5">
        <f>'% Contribution'!H29</f>
        <v>1622.7772577405424</v>
      </c>
      <c r="F27" s="5">
        <f>'% Contribution'!N29</f>
        <v>664.0121027370144</v>
      </c>
      <c r="G27" s="5">
        <f>'% Contribution'!P29</f>
        <v>958.76515500352798</v>
      </c>
      <c r="H27" s="38"/>
      <c r="K27" s="35" t="s">
        <v>27</v>
      </c>
      <c r="L27" s="35" t="s">
        <v>458</v>
      </c>
      <c r="M27" s="35" t="s">
        <v>143</v>
      </c>
      <c r="N27" s="16">
        <v>8914.8089583213477</v>
      </c>
      <c r="O27" s="44">
        <v>8244.4056385340209</v>
      </c>
      <c r="P27" s="48">
        <v>670.40331978732684</v>
      </c>
    </row>
    <row r="28" spans="1:16" x14ac:dyDescent="0.25">
      <c r="A28" s="4" t="str">
        <f>'% Contribution'!A30</f>
        <v>North IRL</v>
      </c>
      <c r="B28" s="4" t="str">
        <f>'% Contribution'!B30</f>
        <v>B</v>
      </c>
      <c r="C28" s="4" t="str">
        <f>'% Contribution'!C30</f>
        <v>IR8-11</v>
      </c>
      <c r="D28" s="4" t="str">
        <f>'% Contribution'!F30</f>
        <v>Town of Palm Shores</v>
      </c>
      <c r="E28" s="5">
        <f>'% Contribution'!H30</f>
        <v>1923.7428603261696</v>
      </c>
      <c r="F28" s="5">
        <f>'% Contribution'!N30</f>
        <v>787.16196922124584</v>
      </c>
      <c r="G28" s="5">
        <f>'% Contribution'!P30</f>
        <v>1136.5808911049239</v>
      </c>
      <c r="H28" s="38"/>
      <c r="K28" s="35" t="s">
        <v>27</v>
      </c>
      <c r="L28" s="35" t="s">
        <v>458</v>
      </c>
      <c r="M28" s="35" t="s">
        <v>153</v>
      </c>
      <c r="N28" s="16">
        <v>16411.624925154669</v>
      </c>
      <c r="O28" s="44">
        <v>15177.452899218188</v>
      </c>
      <c r="P28" s="48">
        <v>1234.1720259364811</v>
      </c>
    </row>
    <row r="29" spans="1:16" x14ac:dyDescent="0.25">
      <c r="A29" s="4" t="str">
        <f>'% Contribution'!A31</f>
        <v>North IRL</v>
      </c>
      <c r="B29" s="4" t="str">
        <f>'% Contribution'!B31</f>
        <v>B</v>
      </c>
      <c r="C29" s="4" t="str">
        <f>'% Contribution'!C31</f>
        <v>IR8-11 Total</v>
      </c>
      <c r="D29" s="4">
        <f>'% Contribution'!F31</f>
        <v>0</v>
      </c>
      <c r="E29" s="5">
        <f>'% Contribution'!H31</f>
        <v>167773.9650631971</v>
      </c>
      <c r="F29" s="5">
        <f>'% Contribution'!N31</f>
        <v>60398.627422750913</v>
      </c>
      <c r="G29" s="5">
        <f>'% Contribution'!P31</f>
        <v>107375.33764044616</v>
      </c>
      <c r="H29" s="38"/>
      <c r="K29" s="35" t="s">
        <v>27</v>
      </c>
      <c r="L29" s="35" t="s">
        <v>458</v>
      </c>
      <c r="M29" s="35" t="s">
        <v>156</v>
      </c>
      <c r="N29" s="16">
        <v>10890.506586398364</v>
      </c>
      <c r="O29" s="44">
        <v>10071.528658343919</v>
      </c>
      <c r="P29" s="48">
        <v>818.97792805444442</v>
      </c>
    </row>
    <row r="30" spans="1:16" x14ac:dyDescent="0.25">
      <c r="A30" s="4" t="str">
        <f>'% Contribution'!A32</f>
        <v>North IRL</v>
      </c>
      <c r="B30" s="4" t="str">
        <f>'% Contribution'!B32</f>
        <v>B</v>
      </c>
      <c r="C30" s="4" t="str">
        <f>'% Contribution'!C32</f>
        <v>IR8-11, EauGallie</v>
      </c>
      <c r="D30" s="4" t="str">
        <f>'% Contribution'!F32</f>
        <v>Natural Lands</v>
      </c>
      <c r="E30" s="5">
        <f>'% Contribution'!H32</f>
        <v>1975.793785023885</v>
      </c>
      <c r="F30" s="5">
        <f>'To Natural Comparison'!N32</f>
        <v>0</v>
      </c>
      <c r="G30" s="5">
        <f>'To Natural Comparison'!P32</f>
        <v>1975.793785023885</v>
      </c>
      <c r="H30" s="37"/>
      <c r="K30" s="35" t="s">
        <v>27</v>
      </c>
      <c r="L30" s="35" t="s">
        <v>458</v>
      </c>
      <c r="M30" s="35" t="s">
        <v>158</v>
      </c>
      <c r="N30" s="16">
        <v>14575.630433618524</v>
      </c>
      <c r="O30" s="44">
        <v>13479.527188290984</v>
      </c>
      <c r="P30" s="48">
        <v>1096.1032453275402</v>
      </c>
    </row>
    <row r="31" spans="1:16" x14ac:dyDescent="0.25">
      <c r="A31" s="4" t="str">
        <f>'% Contribution'!A33</f>
        <v>North IRL</v>
      </c>
      <c r="B31" s="4" t="str">
        <f>'% Contribution'!B33</f>
        <v>B</v>
      </c>
      <c r="C31" s="4" t="str">
        <f>'% Contribution'!C33</f>
        <v>IR8-11, EauGallie</v>
      </c>
      <c r="D31" s="4" t="str">
        <f>'% Contribution'!F33</f>
        <v>Agricultural Producers</v>
      </c>
      <c r="E31" s="5">
        <f>'% Contribution'!H33</f>
        <v>78.271493573567113</v>
      </c>
      <c r="F31" s="5">
        <f>'To Natural Comparison'!N33</f>
        <v>38.694046565811142</v>
      </c>
      <c r="G31" s="5">
        <f>'To Natural Comparison'!P33</f>
        <v>39.577447007755971</v>
      </c>
      <c r="H31" s="37"/>
      <c r="K31" s="35" t="s">
        <v>27</v>
      </c>
      <c r="L31" s="35" t="s">
        <v>458</v>
      </c>
      <c r="M31" s="35" t="s">
        <v>60</v>
      </c>
      <c r="N31" s="16">
        <v>4252.3301181534125</v>
      </c>
      <c r="O31" s="44">
        <v>3785.9262114151998</v>
      </c>
      <c r="P31" s="48">
        <v>466.40390673821253</v>
      </c>
    </row>
    <row r="32" spans="1:16" x14ac:dyDescent="0.25">
      <c r="A32" s="4" t="str">
        <f>'% Contribution'!A34</f>
        <v>North IRL</v>
      </c>
      <c r="B32" s="4" t="str">
        <f>'% Contribution'!B34</f>
        <v>B</v>
      </c>
      <c r="C32" s="4" t="str">
        <f>'% Contribution'!C34</f>
        <v>IR8-11, EauGallie</v>
      </c>
      <c r="D32" s="4" t="str">
        <f>'% Contribution'!F34</f>
        <v>Brevard County</v>
      </c>
      <c r="E32" s="5">
        <f>'% Contribution'!H34</f>
        <v>6865.6433524757113</v>
      </c>
      <c r="F32" s="5">
        <f>'To Natural Comparison'!N34</f>
        <v>3394.0776067503348</v>
      </c>
      <c r="G32" s="5">
        <f>'To Natural Comparison'!P34</f>
        <v>3471.5657457253765</v>
      </c>
      <c r="H32" s="37"/>
      <c r="K32" s="35" t="s">
        <v>27</v>
      </c>
      <c r="L32" s="35" t="s">
        <v>458</v>
      </c>
      <c r="M32" s="35" t="s">
        <v>35</v>
      </c>
      <c r="N32" s="16">
        <v>11506.949397292696</v>
      </c>
      <c r="O32" s="44">
        <v>8022.6780744308908</v>
      </c>
      <c r="P32" s="48">
        <v>3484.2713228618049</v>
      </c>
    </row>
    <row r="33" spans="1:16" x14ac:dyDescent="0.25">
      <c r="A33" s="4" t="str">
        <f>'% Contribution'!A35</f>
        <v>North IRL</v>
      </c>
      <c r="B33" s="4" t="str">
        <f>'% Contribution'!B35</f>
        <v>B</v>
      </c>
      <c r="C33" s="4" t="str">
        <f>'% Contribution'!C35</f>
        <v>IR8-11, EauGallie</v>
      </c>
      <c r="D33" s="4" t="str">
        <f>'% Contribution'!F35</f>
        <v>City of Melbourne</v>
      </c>
      <c r="E33" s="5">
        <f>'% Contribution'!H35</f>
        <v>29906.909444462177</v>
      </c>
      <c r="F33" s="5">
        <f>'To Natural Comparison'!N35</f>
        <v>14784.684613126105</v>
      </c>
      <c r="G33" s="5">
        <f>'To Natural Comparison'!P35</f>
        <v>15122.224831336072</v>
      </c>
      <c r="H33" s="37"/>
      <c r="K33" s="35" t="s">
        <v>27</v>
      </c>
      <c r="L33" s="35" t="s">
        <v>458</v>
      </c>
      <c r="M33" s="35" t="s">
        <v>41</v>
      </c>
      <c r="N33" s="16">
        <v>31839.60154450078</v>
      </c>
      <c r="O33" s="44">
        <v>24117.463548337491</v>
      </c>
      <c r="P33" s="48">
        <v>7722.1379961632874</v>
      </c>
    </row>
    <row r="34" spans="1:16" x14ac:dyDescent="0.25">
      <c r="A34" s="4" t="str">
        <f>'% Contribution'!A36</f>
        <v>North IRL</v>
      </c>
      <c r="B34" s="4" t="str">
        <f>'% Contribution'!B36</f>
        <v>B</v>
      </c>
      <c r="C34" s="4" t="str">
        <f>'% Contribution'!C36</f>
        <v>IR8-11, EauGallie</v>
      </c>
      <c r="D34" s="4" t="str">
        <f>'% Contribution'!F36</f>
        <v>FDOT District 5</v>
      </c>
      <c r="E34" s="5">
        <f>'% Contribution'!H36</f>
        <v>585.59690325209169</v>
      </c>
      <c r="F34" s="5">
        <f>'To Natural Comparison'!N36</f>
        <v>289.49382219126829</v>
      </c>
      <c r="G34" s="5">
        <f>'To Natural Comparison'!P36</f>
        <v>296.1030810608234</v>
      </c>
      <c r="H34" s="37"/>
      <c r="K34" s="35" t="s">
        <v>27</v>
      </c>
      <c r="L34" s="35" t="s">
        <v>458</v>
      </c>
      <c r="M34" s="35" t="s">
        <v>75</v>
      </c>
      <c r="N34" s="16">
        <v>416.74862804053026</v>
      </c>
      <c r="O34" s="44">
        <v>362.34312784684005</v>
      </c>
      <c r="P34" s="48">
        <v>54.405500193690187</v>
      </c>
    </row>
    <row r="35" spans="1:16" x14ac:dyDescent="0.25">
      <c r="A35" s="4" t="str">
        <f>'% Contribution'!A37</f>
        <v>North IRL</v>
      </c>
      <c r="B35" s="4" t="str">
        <f>'% Contribution'!B37</f>
        <v>B</v>
      </c>
      <c r="C35" s="4" t="str">
        <f>'% Contribution'!C37</f>
        <v>IR8-11, EauGallie Total</v>
      </c>
      <c r="D35" s="4">
        <f>'% Contribution'!F37</f>
        <v>0</v>
      </c>
      <c r="E35" s="5">
        <f>'% Contribution'!H37</f>
        <v>39412.214978787437</v>
      </c>
      <c r="F35" s="5">
        <f>'To Natural Comparison'!N37</f>
        <v>18506.950088633504</v>
      </c>
      <c r="G35" s="5">
        <f>'To Natural Comparison'!P37</f>
        <v>20905.264890153932</v>
      </c>
      <c r="H35" s="37"/>
      <c r="K35" s="35" t="s">
        <v>27</v>
      </c>
      <c r="L35" s="35" t="s">
        <v>458</v>
      </c>
      <c r="M35" s="35" t="s">
        <v>64</v>
      </c>
      <c r="N35" s="16">
        <v>113832.81113897673</v>
      </c>
      <c r="O35" s="44">
        <v>0</v>
      </c>
      <c r="P35" s="48">
        <v>113832.81113897673</v>
      </c>
    </row>
    <row r="36" spans="1:16" x14ac:dyDescent="0.25">
      <c r="A36" s="4" t="str">
        <f>'% Contribution'!A38</f>
        <v>North IRL Total</v>
      </c>
      <c r="B36" s="4">
        <f>'% Contribution'!B38</f>
        <v>0</v>
      </c>
      <c r="C36" s="4">
        <f>'% Contribution'!C38</f>
        <v>0</v>
      </c>
      <c r="D36" s="4">
        <f>'% Contribution'!F38</f>
        <v>0</v>
      </c>
      <c r="E36" s="5">
        <f>'% Contribution'!H38</f>
        <v>759083.87938215467</v>
      </c>
      <c r="F36" s="5">
        <f>SUM(F11,F19,F35)</f>
        <v>192095.68218648765</v>
      </c>
      <c r="G36" s="5">
        <f>SUM(G11,G19,G35)</f>
        <v>399214.23213247006</v>
      </c>
      <c r="H36" s="39" t="s">
        <v>530</v>
      </c>
      <c r="K36" s="35" t="s">
        <v>27</v>
      </c>
      <c r="L36" s="35" t="s">
        <v>533</v>
      </c>
      <c r="M36" s="35"/>
      <c r="N36" s="16">
        <v>271752.07677061757</v>
      </c>
      <c r="O36" s="44">
        <v>131609.90220902982</v>
      </c>
      <c r="P36" s="48">
        <v>140142.17456158772</v>
      </c>
    </row>
    <row r="37" spans="1:16" x14ac:dyDescent="0.25">
      <c r="A37" s="4" t="str">
        <f>'% Contribution'!A39</f>
        <v>Banana River</v>
      </c>
      <c r="C37" s="4" t="str">
        <f>'% Contribution'!C39</f>
        <v>BR1-2</v>
      </c>
      <c r="D37" s="4" t="str">
        <f>'% Contribution'!F39</f>
        <v>Natural Lands</v>
      </c>
      <c r="E37" s="5">
        <f>'% Contribution'!H39</f>
        <v>85215.143565727383</v>
      </c>
      <c r="F37" s="5">
        <f>'To Natural Comparison'!N39</f>
        <v>0</v>
      </c>
      <c r="G37" s="5">
        <f>'To Natural Comparison'!P39</f>
        <v>85215.143565727383</v>
      </c>
      <c r="H37" s="37"/>
      <c r="K37" s="45" t="s">
        <v>484</v>
      </c>
      <c r="L37" s="45"/>
      <c r="M37" s="45"/>
      <c r="N37" s="46">
        <v>271752.07677061757</v>
      </c>
      <c r="O37" s="49">
        <v>131609.90220902982</v>
      </c>
      <c r="P37" s="50">
        <v>140142.17456158772</v>
      </c>
    </row>
    <row r="38" spans="1:16" x14ac:dyDescent="0.25">
      <c r="A38" s="4" t="str">
        <f>'% Contribution'!A40</f>
        <v>Banana River</v>
      </c>
      <c r="C38" s="4" t="str">
        <f>'% Contribution'!C40</f>
        <v>BR1-2</v>
      </c>
      <c r="D38" s="4" t="str">
        <f>'% Contribution'!F40</f>
        <v>Agricultural Producers</v>
      </c>
      <c r="E38" s="5">
        <f>'% Contribution'!H40</f>
        <v>3695.0889074063216</v>
      </c>
      <c r="F38" s="5">
        <f>'To Natural Comparison'!N40</f>
        <v>2576.2265685722159</v>
      </c>
      <c r="G38" s="5">
        <f>'To Natural Comparison'!P40</f>
        <v>1118.8623388341057</v>
      </c>
      <c r="H38" s="37"/>
      <c r="K38" s="35" t="s">
        <v>178</v>
      </c>
      <c r="L38" s="35" t="s">
        <v>28</v>
      </c>
      <c r="M38" s="35" t="s">
        <v>31</v>
      </c>
      <c r="N38" s="16">
        <v>53904.655559422827</v>
      </c>
      <c r="O38" s="44">
        <v>28911.621012673248</v>
      </c>
      <c r="P38" s="48">
        <v>24993.034546749579</v>
      </c>
    </row>
    <row r="39" spans="1:16" x14ac:dyDescent="0.25">
      <c r="A39" s="4" t="str">
        <f>'% Contribution'!A41</f>
        <v>Banana River</v>
      </c>
      <c r="C39" s="4" t="str">
        <f>'% Contribution'!C41</f>
        <v>BR1-2</v>
      </c>
      <c r="D39" s="4" t="str">
        <f>'% Contribution'!F41</f>
        <v>Brevard County</v>
      </c>
      <c r="E39" s="5">
        <f>'% Contribution'!H41</f>
        <v>1776.1747162343436</v>
      </c>
      <c r="F39" s="5">
        <f>'To Natural Comparison'!N41</f>
        <v>1238.3540989277642</v>
      </c>
      <c r="G39" s="5">
        <f>'To Natural Comparison'!P41</f>
        <v>537.82061730657938</v>
      </c>
      <c r="H39" s="37"/>
      <c r="K39" s="35" t="s">
        <v>178</v>
      </c>
      <c r="L39" s="35" t="s">
        <v>28</v>
      </c>
      <c r="M39" s="35" t="s">
        <v>33</v>
      </c>
      <c r="N39" s="16">
        <v>37176.499995468293</v>
      </c>
      <c r="O39" s="44">
        <v>19939.518531229005</v>
      </c>
      <c r="P39" s="48">
        <v>17236.981464239288</v>
      </c>
    </row>
    <row r="40" spans="1:16" x14ac:dyDescent="0.25">
      <c r="A40" s="4" t="str">
        <f>'% Contribution'!A42</f>
        <v>Banana River</v>
      </c>
      <c r="C40" s="4" t="str">
        <f>'% Contribution'!C42</f>
        <v>BR1-2</v>
      </c>
      <c r="D40" s="4" t="str">
        <f>'% Contribution'!F42</f>
        <v>FDOT District 5</v>
      </c>
      <c r="E40" s="5">
        <f>'% Contribution'!H42</f>
        <v>34.720296297039269</v>
      </c>
      <c r="F40" s="5">
        <f>'To Natural Comparison'!N42</f>
        <v>24.2070900134085</v>
      </c>
      <c r="G40" s="5">
        <f>'To Natural Comparison'!P42</f>
        <v>10.513206283630769</v>
      </c>
      <c r="H40" s="37"/>
      <c r="K40" s="35" t="s">
        <v>178</v>
      </c>
      <c r="L40" s="35" t="s">
        <v>28</v>
      </c>
      <c r="M40" s="35" t="s">
        <v>192</v>
      </c>
      <c r="N40" s="16">
        <v>63245.244089049549</v>
      </c>
      <c r="O40" s="44">
        <v>33921.421238670322</v>
      </c>
      <c r="P40" s="48">
        <v>29323.822850379227</v>
      </c>
    </row>
    <row r="41" spans="1:16" x14ac:dyDescent="0.25">
      <c r="A41" s="4" t="str">
        <f>'% Contribution'!A43</f>
        <v>Banana River</v>
      </c>
      <c r="C41" s="4" t="str">
        <f>'% Contribution'!C43</f>
        <v>BR1-2</v>
      </c>
      <c r="D41" s="4" t="str">
        <f>'% Contribution'!F43</f>
        <v>Kennedy Space Center</v>
      </c>
      <c r="E41" s="5">
        <f>'% Contribution'!H43</f>
        <v>11506.949397292696</v>
      </c>
      <c r="F41" s="5">
        <f>'To Natural Comparison'!N43</f>
        <v>8022.6780744308908</v>
      </c>
      <c r="G41" s="5">
        <f>'To Natural Comparison'!P43</f>
        <v>3484.2713228618049</v>
      </c>
      <c r="H41" s="37"/>
      <c r="K41" s="35" t="s">
        <v>178</v>
      </c>
      <c r="L41" s="35" t="s">
        <v>28</v>
      </c>
      <c r="M41" s="35" t="s">
        <v>194</v>
      </c>
      <c r="N41" s="16">
        <v>205712.7800042436</v>
      </c>
      <c r="O41" s="44">
        <v>110333.51147916693</v>
      </c>
      <c r="P41" s="48">
        <v>95379.268525076666</v>
      </c>
    </row>
    <row r="42" spans="1:16" x14ac:dyDescent="0.25">
      <c r="A42" s="4" t="str">
        <f>'% Contribution'!A44</f>
        <v>Banana River</v>
      </c>
      <c r="C42" s="4" t="str">
        <f>'% Contribution'!C44</f>
        <v>BR1-2</v>
      </c>
      <c r="D42" s="4" t="str">
        <f>'% Contribution'!F44</f>
        <v>Port Canaveral</v>
      </c>
      <c r="E42" s="5">
        <f>'% Contribution'!H44</f>
        <v>101.34424828886976</v>
      </c>
      <c r="F42" s="5">
        <f>'To Natural Comparison'!N44</f>
        <v>70.657500145789029</v>
      </c>
      <c r="G42" s="5">
        <f>'To Natural Comparison'!P44</f>
        <v>30.686748143080735</v>
      </c>
      <c r="H42" s="37"/>
      <c r="K42" s="35" t="s">
        <v>178</v>
      </c>
      <c r="L42" s="35" t="s">
        <v>28</v>
      </c>
      <c r="M42" s="35" t="s">
        <v>196</v>
      </c>
      <c r="N42" s="16">
        <v>34398.061873761893</v>
      </c>
      <c r="O42" s="44">
        <v>18449.310512120399</v>
      </c>
      <c r="P42" s="48">
        <v>15948.751361641494</v>
      </c>
    </row>
    <row r="43" spans="1:16" x14ac:dyDescent="0.25">
      <c r="A43" s="4" t="str">
        <f>'% Contribution'!A45</f>
        <v>Banana River</v>
      </c>
      <c r="C43" s="4" t="str">
        <f>'% Contribution'!C45</f>
        <v>BR1-2</v>
      </c>
      <c r="D43" s="4" t="str">
        <f>'% Contribution'!F45</f>
        <v>US Air Force</v>
      </c>
      <c r="E43" s="5">
        <f>'% Contribution'!H45</f>
        <v>23408.865730533136</v>
      </c>
      <c r="F43" s="5">
        <f>'To Natural Comparison'!N45</f>
        <v>16320.728227746444</v>
      </c>
      <c r="G43" s="5">
        <f>'To Natural Comparison'!P45</f>
        <v>7088.1375027866925</v>
      </c>
      <c r="H43" s="37"/>
      <c r="K43" s="35" t="s">
        <v>178</v>
      </c>
      <c r="L43" s="35" t="s">
        <v>28</v>
      </c>
      <c r="M43" s="35" t="s">
        <v>60</v>
      </c>
      <c r="N43" s="16">
        <v>9744.3161578050094</v>
      </c>
      <c r="O43" s="44">
        <v>5226.338483353501</v>
      </c>
      <c r="P43" s="48">
        <v>4517.9776744515084</v>
      </c>
    </row>
    <row r="44" spans="1:16" x14ac:dyDescent="0.25">
      <c r="A44" s="4" t="str">
        <f>'% Contribution'!A46</f>
        <v>Banana River</v>
      </c>
      <c r="C44" s="4" t="str">
        <f>'% Contribution'!C46</f>
        <v>BR1-2 Total</v>
      </c>
      <c r="D44" s="4">
        <f>'% Contribution'!F46</f>
        <v>0</v>
      </c>
      <c r="E44" s="5">
        <f>'% Contribution'!H46</f>
        <v>125738.28686177978</v>
      </c>
      <c r="F44" s="5">
        <f>'To Natural Comparison'!N46</f>
        <v>28252.851559836519</v>
      </c>
      <c r="G44" s="5">
        <f>'To Natural Comparison'!P46</f>
        <v>97485.43530194326</v>
      </c>
      <c r="H44" s="37"/>
      <c r="K44" s="35" t="s">
        <v>178</v>
      </c>
      <c r="L44" s="35" t="s">
        <v>28</v>
      </c>
      <c r="M44" s="35" t="s">
        <v>279</v>
      </c>
      <c r="N44" s="16">
        <v>5251.6967761923161</v>
      </c>
      <c r="O44" s="44">
        <v>2816.733829221334</v>
      </c>
      <c r="P44" s="48">
        <v>2434.9629469709821</v>
      </c>
    </row>
    <row r="45" spans="1:16" x14ac:dyDescent="0.25">
      <c r="A45" s="4" t="str">
        <f>'% Contribution'!A47</f>
        <v>Banana River</v>
      </c>
      <c r="C45" s="4" t="str">
        <f>'% Contribution'!C47</f>
        <v>BR3-5, BR-7</v>
      </c>
      <c r="D45" s="4" t="str">
        <f>'% Contribution'!F47</f>
        <v>Natural Lands</v>
      </c>
      <c r="E45" s="5">
        <f>'% Contribution'!H47</f>
        <v>16342.199269340565</v>
      </c>
      <c r="F45" s="5">
        <f>'To Natural Comparison'!N47</f>
        <v>0</v>
      </c>
      <c r="G45" s="5">
        <f>'To Natural Comparison'!P47</f>
        <v>16342.199269340565</v>
      </c>
      <c r="H45" s="37"/>
      <c r="K45" s="35" t="s">
        <v>178</v>
      </c>
      <c r="L45" s="35" t="s">
        <v>28</v>
      </c>
      <c r="M45" s="35" t="s">
        <v>185</v>
      </c>
      <c r="N45" s="16">
        <v>38257.228428202448</v>
      </c>
      <c r="O45" s="44">
        <v>20519.164399300382</v>
      </c>
      <c r="P45" s="48">
        <v>17738.064028902067</v>
      </c>
    </row>
    <row r="46" spans="1:16" x14ac:dyDescent="0.25">
      <c r="A46" s="4" t="str">
        <f>'% Contribution'!A48</f>
        <v>Banana River</v>
      </c>
      <c r="C46" s="4" t="str">
        <f>'% Contribution'!C48</f>
        <v>BR3-5, BR-7</v>
      </c>
      <c r="D46" s="4" t="str">
        <f>'% Contribution'!F48</f>
        <v>Agricultural Producers</v>
      </c>
      <c r="E46" s="5">
        <f>'% Contribution'!H48</f>
        <v>100.92585329089586</v>
      </c>
      <c r="F46" s="5">
        <f>'To Natural Comparison'!N48</f>
        <v>93.336119465424645</v>
      </c>
      <c r="G46" s="5">
        <f>'To Natural Comparison'!P48</f>
        <v>7.5897338254712139</v>
      </c>
      <c r="H46" s="37"/>
      <c r="K46" s="35" t="s">
        <v>178</v>
      </c>
      <c r="L46" s="35" t="s">
        <v>28</v>
      </c>
      <c r="M46" s="35" t="s">
        <v>187</v>
      </c>
      <c r="N46" s="16">
        <v>23093.025875388437</v>
      </c>
      <c r="O46" s="44">
        <v>12385.884024601235</v>
      </c>
      <c r="P46" s="48">
        <v>10707.141850787202</v>
      </c>
    </row>
    <row r="47" spans="1:16" x14ac:dyDescent="0.25">
      <c r="A47" s="4" t="str">
        <f>'% Contribution'!A49</f>
        <v>Banana River</v>
      </c>
      <c r="C47" s="4" t="str">
        <f>'% Contribution'!C49</f>
        <v>BR3-5, BR-7</v>
      </c>
      <c r="D47" s="4" t="str">
        <f>'% Contribution'!F49</f>
        <v>Brevard County</v>
      </c>
      <c r="E47" s="5">
        <f>'% Contribution'!H49</f>
        <v>22747.319960507903</v>
      </c>
      <c r="F47" s="5">
        <f>'To Natural Comparison'!N49</f>
        <v>21036.696784051121</v>
      </c>
      <c r="G47" s="5">
        <f>'To Natural Comparison'!P49</f>
        <v>1710.6231764567819</v>
      </c>
      <c r="H47" s="37"/>
      <c r="K47" s="35" t="s">
        <v>178</v>
      </c>
      <c r="L47" s="35" t="s">
        <v>28</v>
      </c>
      <c r="M47" s="35" t="s">
        <v>284</v>
      </c>
      <c r="N47" s="16">
        <v>3588.6322057765346</v>
      </c>
      <c r="O47" s="44">
        <v>1924.7534969017754</v>
      </c>
      <c r="P47" s="48">
        <v>1663.8787088747592</v>
      </c>
    </row>
    <row r="48" spans="1:16" x14ac:dyDescent="0.25">
      <c r="A48" s="4" t="str">
        <f>'% Contribution'!A50</f>
        <v>Banana River</v>
      </c>
      <c r="C48" s="4" t="str">
        <f>'% Contribution'!C50</f>
        <v>BR3-5, BR-7</v>
      </c>
      <c r="D48" s="4" t="str">
        <f>'% Contribution'!F50</f>
        <v>City of Cape Canaveral</v>
      </c>
      <c r="E48" s="5">
        <f>'% Contribution'!H50</f>
        <v>8914.8089583213477</v>
      </c>
      <c r="F48" s="5">
        <f>'To Natural Comparison'!N50</f>
        <v>8244.4056385340209</v>
      </c>
      <c r="G48" s="5">
        <f>'To Natural Comparison'!P50</f>
        <v>670.40331978732684</v>
      </c>
      <c r="H48" s="37"/>
      <c r="K48" s="35" t="s">
        <v>178</v>
      </c>
      <c r="L48" s="35" t="s">
        <v>28</v>
      </c>
      <c r="M48" s="35" t="s">
        <v>213</v>
      </c>
      <c r="N48" s="16">
        <v>3193.9725215603994</v>
      </c>
      <c r="O48" s="44">
        <v>1713.078807570723</v>
      </c>
      <c r="P48" s="48">
        <v>1480.8937139896764</v>
      </c>
    </row>
    <row r="49" spans="1:16" x14ac:dyDescent="0.25">
      <c r="A49" s="4" t="str">
        <f>'% Contribution'!A51</f>
        <v>Banana River</v>
      </c>
      <c r="C49" s="4" t="str">
        <f>'% Contribution'!C51</f>
        <v>BR3-5, BR-7</v>
      </c>
      <c r="D49" s="4" t="str">
        <f>'% Contribution'!F51</f>
        <v>City of Cocoa Beach</v>
      </c>
      <c r="E49" s="5">
        <f>'% Contribution'!H51</f>
        <v>16411.624925154669</v>
      </c>
      <c r="F49" s="5">
        <f>'To Natural Comparison'!N51</f>
        <v>15177.452899218188</v>
      </c>
      <c r="G49" s="5">
        <f>'To Natural Comparison'!P51</f>
        <v>1234.1720259364811</v>
      </c>
      <c r="H49" s="37"/>
      <c r="K49" s="35" t="s">
        <v>178</v>
      </c>
      <c r="L49" s="35" t="s">
        <v>28</v>
      </c>
      <c r="M49" s="35" t="s">
        <v>41</v>
      </c>
      <c r="N49" s="16">
        <v>953.90257531094824</v>
      </c>
      <c r="O49" s="44">
        <v>511.62315117663712</v>
      </c>
      <c r="P49" s="48">
        <v>442.27942413431111</v>
      </c>
    </row>
    <row r="50" spans="1:16" x14ac:dyDescent="0.25">
      <c r="A50" s="4" t="str">
        <f>'% Contribution'!A52</f>
        <v>Banana River</v>
      </c>
      <c r="C50" s="4" t="str">
        <f>'% Contribution'!C52</f>
        <v>BR3-5, BR-7</v>
      </c>
      <c r="D50" s="4" t="str">
        <f>'% Contribution'!F52</f>
        <v>City of Indian Harbour Beach</v>
      </c>
      <c r="E50" s="5">
        <f>'% Contribution'!H52</f>
        <v>10890.506586398364</v>
      </c>
      <c r="F50" s="5">
        <f>'To Natural Comparison'!N52</f>
        <v>10071.528658343919</v>
      </c>
      <c r="G50" s="5">
        <f>'To Natural Comparison'!P52</f>
        <v>818.97792805444442</v>
      </c>
      <c r="H50" s="37"/>
      <c r="K50" s="35" t="s">
        <v>178</v>
      </c>
      <c r="L50" s="35" t="s">
        <v>28</v>
      </c>
      <c r="M50" s="35" t="s">
        <v>261</v>
      </c>
      <c r="N50" s="16">
        <v>11959.175793187249</v>
      </c>
      <c r="O50" s="44">
        <v>6414.2726554557339</v>
      </c>
      <c r="P50" s="48">
        <v>5544.903137731515</v>
      </c>
    </row>
    <row r="51" spans="1:16" x14ac:dyDescent="0.25">
      <c r="A51" s="4" t="str">
        <f>'% Contribution'!A53</f>
        <v>Banana River</v>
      </c>
      <c r="C51" s="4" t="str">
        <f>'% Contribution'!C53</f>
        <v>BR3-5, BR-7</v>
      </c>
      <c r="D51" s="4" t="str">
        <f>'% Contribution'!F53</f>
        <v>City of Satellite Beach</v>
      </c>
      <c r="E51" s="5">
        <f>'% Contribution'!H53</f>
        <v>14575.630433618524</v>
      </c>
      <c r="F51" s="5">
        <f>'To Natural Comparison'!N53</f>
        <v>13479.527188290984</v>
      </c>
      <c r="G51" s="5">
        <f>'To Natural Comparison'!P53</f>
        <v>1096.1032453275402</v>
      </c>
      <c r="H51" s="37"/>
      <c r="K51" s="35" t="s">
        <v>178</v>
      </c>
      <c r="L51" s="35" t="s">
        <v>28</v>
      </c>
      <c r="M51" s="35" t="s">
        <v>64</v>
      </c>
      <c r="N51" s="16">
        <v>125691.70392505583</v>
      </c>
      <c r="O51" s="44">
        <v>0</v>
      </c>
      <c r="P51" s="48">
        <v>125691.70392505583</v>
      </c>
    </row>
    <row r="52" spans="1:16" x14ac:dyDescent="0.25">
      <c r="A52" s="4" t="str">
        <f>'% Contribution'!A54</f>
        <v>Banana River</v>
      </c>
      <c r="C52" s="4" t="str">
        <f>'% Contribution'!C54</f>
        <v>BR3-5, BR-7</v>
      </c>
      <c r="D52" s="4" t="str">
        <f>'% Contribution'!F54</f>
        <v>FDOT District 5</v>
      </c>
      <c r="E52" s="5">
        <f>'% Contribution'!H54</f>
        <v>3375.450256104069</v>
      </c>
      <c r="F52" s="5">
        <f>'To Natural Comparison'!N54</f>
        <v>3121.6127293495688</v>
      </c>
      <c r="G52" s="5">
        <f>'To Natural Comparison'!P54</f>
        <v>253.83752675450023</v>
      </c>
      <c r="H52" s="37"/>
      <c r="K52" s="45" t="s">
        <v>178</v>
      </c>
      <c r="L52" s="45" t="s">
        <v>471</v>
      </c>
      <c r="M52" s="45"/>
      <c r="N52" s="46">
        <v>616170.89578042529</v>
      </c>
      <c r="O52" s="49">
        <v>263067.2316214412</v>
      </c>
      <c r="P52" s="50">
        <v>353103.66415898409</v>
      </c>
    </row>
    <row r="53" spans="1:16" x14ac:dyDescent="0.25">
      <c r="A53" s="4" t="str">
        <f>'% Contribution'!A55</f>
        <v>Banana River</v>
      </c>
      <c r="C53" s="4" t="str">
        <f>'% Contribution'!C55</f>
        <v>BR3-5, BR-7</v>
      </c>
      <c r="D53" s="4" t="str">
        <f>'% Contribution'!F55</f>
        <v>Port Canaveral</v>
      </c>
      <c r="E53" s="5">
        <f>'% Contribution'!H55</f>
        <v>315.40437975166049</v>
      </c>
      <c r="F53" s="5">
        <f>'To Natural Comparison'!N55</f>
        <v>291.68562770105103</v>
      </c>
      <c r="G53" s="5">
        <f>'To Natural Comparison'!P55</f>
        <v>23.718752050609453</v>
      </c>
      <c r="H53" s="37"/>
      <c r="K53" s="35" t="s">
        <v>178</v>
      </c>
      <c r="L53" s="35" t="s">
        <v>333</v>
      </c>
      <c r="M53" s="35" t="s">
        <v>31</v>
      </c>
      <c r="N53" s="16">
        <v>239638.38048639501</v>
      </c>
      <c r="O53" s="44">
        <v>128680.93993486343</v>
      </c>
      <c r="P53" s="48">
        <v>110957.44055153157</v>
      </c>
    </row>
    <row r="54" spans="1:16" x14ac:dyDescent="0.25">
      <c r="A54" s="4" t="str">
        <f>'% Contribution'!A56</f>
        <v>Banana River</v>
      </c>
      <c r="C54" s="4" t="str">
        <f>'% Contribution'!C56</f>
        <v>BR3-5, BR-7</v>
      </c>
      <c r="D54" s="4" t="str">
        <f>'% Contribution'!F56</f>
        <v>US Air Force</v>
      </c>
      <c r="E54" s="5">
        <f>'% Contribution'!H56</f>
        <v>8430.7358139676417</v>
      </c>
      <c r="F54" s="5">
        <f>'To Natural Comparison'!N56</f>
        <v>7796.7353205910467</v>
      </c>
      <c r="G54" s="5">
        <f>'To Natural Comparison'!P56</f>
        <v>634.00049337659493</v>
      </c>
      <c r="H54" s="37"/>
      <c r="K54" s="35" t="s">
        <v>178</v>
      </c>
      <c r="L54" s="35" t="s">
        <v>333</v>
      </c>
      <c r="M54" s="35" t="s">
        <v>33</v>
      </c>
      <c r="N54" s="16">
        <v>52119.758712986084</v>
      </c>
      <c r="O54" s="44">
        <v>27987.251152142147</v>
      </c>
      <c r="P54" s="48">
        <v>24132.507560843937</v>
      </c>
    </row>
    <row r="55" spans="1:16" x14ac:dyDescent="0.25">
      <c r="A55" s="4" t="str">
        <f>'% Contribution'!A57</f>
        <v>Banana River</v>
      </c>
      <c r="C55" s="4" t="str">
        <f>'% Contribution'!C57</f>
        <v>BR3-5, BR-7 Total</v>
      </c>
      <c r="D55" s="4">
        <f>'% Contribution'!F57</f>
        <v>0</v>
      </c>
      <c r="E55" s="5">
        <f>'% Contribution'!H57</f>
        <v>102104.60643645564</v>
      </c>
      <c r="F55" s="5">
        <f>'To Natural Comparison'!N57</f>
        <v>79312.980965545241</v>
      </c>
      <c r="G55" s="5">
        <f>'To Natural Comparison'!P57</f>
        <v>22791.6254709104</v>
      </c>
      <c r="H55" s="37"/>
      <c r="K55" s="35" t="s">
        <v>178</v>
      </c>
      <c r="L55" s="35" t="s">
        <v>333</v>
      </c>
      <c r="M55" s="35" t="s">
        <v>337</v>
      </c>
      <c r="N55" s="16">
        <v>10603.426948845059</v>
      </c>
      <c r="O55" s="44">
        <v>5693.8247685474898</v>
      </c>
      <c r="P55" s="48">
        <v>4909.6021802975692</v>
      </c>
    </row>
    <row r="56" spans="1:16" x14ac:dyDescent="0.25">
      <c r="A56" s="4" t="str">
        <f>'% Contribution'!A58</f>
        <v>Banana River</v>
      </c>
      <c r="C56" s="4" t="str">
        <f>'% Contribution'!C58</f>
        <v>BR-6</v>
      </c>
      <c r="D56" s="4" t="str">
        <f>'% Contribution'!F58</f>
        <v>Natural Lands</v>
      </c>
      <c r="E56" s="5">
        <f>'% Contribution'!H58</f>
        <v>12275.468303908789</v>
      </c>
      <c r="F56" s="5">
        <f>'To Natural Comparison'!N58</f>
        <v>0</v>
      </c>
      <c r="G56" s="5">
        <f>'To Natural Comparison'!P58</f>
        <v>12275.468303908789</v>
      </c>
      <c r="H56" s="37"/>
      <c r="K56" s="35" t="s">
        <v>178</v>
      </c>
      <c r="L56" s="35" t="s">
        <v>333</v>
      </c>
      <c r="M56" s="35" t="s">
        <v>302</v>
      </c>
      <c r="N56" s="16">
        <v>6191.1344182074117</v>
      </c>
      <c r="O56" s="44">
        <v>3324.5133545844656</v>
      </c>
      <c r="P56" s="48">
        <v>2866.6210636229462</v>
      </c>
    </row>
    <row r="57" spans="1:16" x14ac:dyDescent="0.25">
      <c r="A57" s="4" t="str">
        <f>'% Contribution'!A59</f>
        <v>Banana River</v>
      </c>
      <c r="C57" s="4" t="str">
        <f>'% Contribution'!C59</f>
        <v>BR-6</v>
      </c>
      <c r="D57" s="4" t="str">
        <f>'% Contribution'!F59</f>
        <v>Agricultural Producers</v>
      </c>
      <c r="E57" s="5">
        <f>'% Contribution'!H59</f>
        <v>334.24003108379736</v>
      </c>
      <c r="F57" s="5">
        <f>'To Natural Comparison'!N59</f>
        <v>254.04826956439155</v>
      </c>
      <c r="G57" s="5">
        <f>'To Natural Comparison'!P59</f>
        <v>80.191761519405816</v>
      </c>
      <c r="H57" s="37"/>
      <c r="K57" s="35" t="s">
        <v>178</v>
      </c>
      <c r="L57" s="35" t="s">
        <v>333</v>
      </c>
      <c r="M57" s="35" t="s">
        <v>194</v>
      </c>
      <c r="N57" s="16">
        <v>3086.5241609209888</v>
      </c>
      <c r="O57" s="44">
        <v>1657.4007442081149</v>
      </c>
      <c r="P57" s="48">
        <v>1429.1234167128739</v>
      </c>
    </row>
    <row r="58" spans="1:16" x14ac:dyDescent="0.25">
      <c r="A58" s="4" t="str">
        <f>'% Contribution'!A60</f>
        <v>Banana River</v>
      </c>
      <c r="C58" s="4" t="str">
        <f>'% Contribution'!C60</f>
        <v>BR-6</v>
      </c>
      <c r="D58" s="4" t="str">
        <f>'% Contribution'!F60</f>
        <v>Brevard County</v>
      </c>
      <c r="E58" s="5">
        <f>'% Contribution'!H60</f>
        <v>30457.315571637253</v>
      </c>
      <c r="F58" s="5">
        <f>'To Natural Comparison'!N60</f>
        <v>23149.915022031397</v>
      </c>
      <c r="G58" s="5">
        <f>'To Natural Comparison'!P60</f>
        <v>7307.4005496058562</v>
      </c>
      <c r="H58" s="37"/>
      <c r="K58" s="35" t="s">
        <v>178</v>
      </c>
      <c r="L58" s="35" t="s">
        <v>333</v>
      </c>
      <c r="M58" s="35" t="s">
        <v>339</v>
      </c>
      <c r="N58" s="16">
        <v>61819.585581737563</v>
      </c>
      <c r="O58" s="44">
        <v>33195.861042356482</v>
      </c>
      <c r="P58" s="48">
        <v>28623.724539381081</v>
      </c>
    </row>
    <row r="59" spans="1:16" x14ac:dyDescent="0.25">
      <c r="A59" s="4" t="str">
        <f>'% Contribution'!A61</f>
        <v>Banana River</v>
      </c>
      <c r="C59" s="4" t="str">
        <f>'% Contribution'!C61</f>
        <v>BR-6</v>
      </c>
      <c r="D59" s="4" t="str">
        <f>'% Contribution'!F61</f>
        <v>FDOT District 5</v>
      </c>
      <c r="E59" s="5">
        <f>'% Contribution'!H61</f>
        <v>842.15956575230416</v>
      </c>
      <c r="F59" s="5">
        <f>'To Natural Comparison'!N61</f>
        <v>640.10639205222265</v>
      </c>
      <c r="G59" s="5">
        <f>'To Natural Comparison'!P61</f>
        <v>202.05317370008152</v>
      </c>
      <c r="H59" s="37"/>
      <c r="K59" s="35" t="s">
        <v>178</v>
      </c>
      <c r="L59" s="35" t="s">
        <v>333</v>
      </c>
      <c r="M59" s="35" t="s">
        <v>60</v>
      </c>
      <c r="N59" s="16">
        <v>3314.1428661372274</v>
      </c>
      <c r="O59" s="44">
        <v>1779.6273628095751</v>
      </c>
      <c r="P59" s="48">
        <v>1534.5155033276524</v>
      </c>
    </row>
    <row r="60" spans="1:16" x14ac:dyDescent="0.25">
      <c r="A60" s="4" t="str">
        <f>'% Contribution'!A62</f>
        <v>Banana River</v>
      </c>
      <c r="C60" s="4" t="str">
        <f>'% Contribution'!C62</f>
        <v>BR-6 Total</v>
      </c>
      <c r="D60" s="4">
        <f>'% Contribution'!F62</f>
        <v>0</v>
      </c>
      <c r="E60" s="5">
        <f>'% Contribution'!H62</f>
        <v>43909.183472382145</v>
      </c>
      <c r="F60" s="5">
        <f>'To Natural Comparison'!N62</f>
        <v>24044.069683648006</v>
      </c>
      <c r="G60" s="5">
        <f>'To Natural Comparison'!P62</f>
        <v>19865.113788734139</v>
      </c>
      <c r="H60" s="37"/>
      <c r="K60" s="35" t="s">
        <v>178</v>
      </c>
      <c r="L60" s="35" t="s">
        <v>333</v>
      </c>
      <c r="M60" s="35" t="s">
        <v>289</v>
      </c>
      <c r="N60" s="16">
        <v>87941.646310123455</v>
      </c>
      <c r="O60" s="44">
        <v>47222.876751366079</v>
      </c>
      <c r="P60" s="48">
        <v>40718.769558757376</v>
      </c>
    </row>
    <row r="61" spans="1:16" x14ac:dyDescent="0.25">
      <c r="A61" s="4" t="str">
        <f>'% Contribution'!A63</f>
        <v>Banana River Total</v>
      </c>
      <c r="B61" s="4">
        <f>'% Contribution'!B63</f>
        <v>0</v>
      </c>
      <c r="C61" s="4">
        <f>'% Contribution'!C63</f>
        <v>0</v>
      </c>
      <c r="D61" s="4">
        <f>'% Contribution'!F63</f>
        <v>0</v>
      </c>
      <c r="E61" s="5">
        <f>'% Contribution'!H63</f>
        <v>271752.07677061757</v>
      </c>
      <c r="F61" s="5">
        <f>'To Natural Comparison'!N63</f>
        <v>131609.90220902977</v>
      </c>
      <c r="G61" s="5">
        <f>'To Natural Comparison'!P63</f>
        <v>140142.1745615878</v>
      </c>
      <c r="H61" s="37"/>
      <c r="K61" s="35" t="s">
        <v>178</v>
      </c>
      <c r="L61" s="35" t="s">
        <v>333</v>
      </c>
      <c r="M61" s="35" t="s">
        <v>185</v>
      </c>
      <c r="N61" s="16">
        <v>9462.1363192191766</v>
      </c>
      <c r="O61" s="44">
        <v>5080.9748959143008</v>
      </c>
      <c r="P61" s="48">
        <v>4381.1614233048758</v>
      </c>
    </row>
    <row r="62" spans="1:16" x14ac:dyDescent="0.25">
      <c r="A62" s="4" t="str">
        <f>'% Contribution'!A64</f>
        <v>Central IRL</v>
      </c>
      <c r="B62" s="4" t="str">
        <f>'% Contribution'!B64</f>
        <v>A</v>
      </c>
      <c r="C62" s="4" t="str">
        <f>'% Contribution'!C64</f>
        <v>IR12-21</v>
      </c>
      <c r="D62" s="4" t="str">
        <f>'% Contribution'!F64</f>
        <v>Natural Lands</v>
      </c>
      <c r="E62" s="5">
        <f>'% Contribution'!H64</f>
        <v>125691.70392505583</v>
      </c>
      <c r="F62" s="5">
        <f>'To Natural Comparison'!N64</f>
        <v>0</v>
      </c>
      <c r="G62" s="5">
        <f>'To Natural Comparison'!P64</f>
        <v>125691.70392505583</v>
      </c>
      <c r="H62" s="37"/>
      <c r="K62" s="35" t="s">
        <v>178</v>
      </c>
      <c r="L62" s="35" t="s">
        <v>333</v>
      </c>
      <c r="M62" s="35" t="s">
        <v>368</v>
      </c>
      <c r="N62" s="16">
        <v>2546.9124489422093</v>
      </c>
      <c r="O62" s="44">
        <v>1367.6402218896444</v>
      </c>
      <c r="P62" s="48">
        <v>1179.2722270525649</v>
      </c>
    </row>
    <row r="63" spans="1:16" x14ac:dyDescent="0.25">
      <c r="A63" s="4" t="str">
        <f>'% Contribution'!A65</f>
        <v>Central IRL</v>
      </c>
      <c r="B63" s="4" t="str">
        <f>'% Contribution'!B65</f>
        <v>A</v>
      </c>
      <c r="C63" s="4" t="str">
        <f>'% Contribution'!C65</f>
        <v>IR12-21</v>
      </c>
      <c r="D63" s="4" t="str">
        <f>'% Contribution'!F65</f>
        <v>Agricultural Producers</v>
      </c>
      <c r="E63" s="5">
        <f>'% Contribution'!H65</f>
        <v>53904.655559422827</v>
      </c>
      <c r="F63" s="5">
        <f>'To Natural Comparison'!N65</f>
        <v>28911.621012673248</v>
      </c>
      <c r="G63" s="5">
        <f>'To Natural Comparison'!P65</f>
        <v>24993.034546749579</v>
      </c>
      <c r="H63" s="37"/>
      <c r="K63" s="35" t="s">
        <v>178</v>
      </c>
      <c r="L63" s="35" t="s">
        <v>333</v>
      </c>
      <c r="M63" s="35" t="s">
        <v>353</v>
      </c>
      <c r="N63" s="16">
        <v>4434.7493006930226</v>
      </c>
      <c r="O63" s="44">
        <v>2381.3702430736253</v>
      </c>
      <c r="P63" s="48">
        <v>2053.3790576193974</v>
      </c>
    </row>
    <row r="64" spans="1:16" x14ac:dyDescent="0.25">
      <c r="A64" s="4" t="str">
        <f>'% Contribution'!A66</f>
        <v>Central IRL</v>
      </c>
      <c r="B64" s="4" t="str">
        <f>'% Contribution'!B66</f>
        <v>A</v>
      </c>
      <c r="C64" s="4" t="str">
        <f>'% Contribution'!C66</f>
        <v>IR12-21</v>
      </c>
      <c r="D64" s="4" t="str">
        <f>'% Contribution'!F66</f>
        <v>Brevard County</v>
      </c>
      <c r="E64" s="5">
        <f>'% Contribution'!H66</f>
        <v>37176.499995468293</v>
      </c>
      <c r="F64" s="5">
        <f>'To Natural Comparison'!N66</f>
        <v>19939.518531229005</v>
      </c>
      <c r="G64" s="5">
        <f>'To Natural Comparison'!P66</f>
        <v>17236.981464239288</v>
      </c>
      <c r="H64" s="37"/>
      <c r="K64" s="35" t="s">
        <v>178</v>
      </c>
      <c r="L64" s="35" t="s">
        <v>333</v>
      </c>
      <c r="M64" s="35" t="s">
        <v>348</v>
      </c>
      <c r="N64" s="16">
        <v>6121.6835853590792</v>
      </c>
      <c r="O64" s="44">
        <v>3287.2196688566492</v>
      </c>
      <c r="P64" s="48">
        <v>2834.46391650243</v>
      </c>
    </row>
    <row r="65" spans="1:16" x14ac:dyDescent="0.25">
      <c r="A65" s="4" t="str">
        <f>'% Contribution'!A67</f>
        <v>Central IRL</v>
      </c>
      <c r="B65" s="4" t="str">
        <f>'% Contribution'!B67</f>
        <v>A</v>
      </c>
      <c r="C65" s="4" t="str">
        <f>'% Contribution'!C67</f>
        <v>IR12-21</v>
      </c>
      <c r="D65" s="4" t="str">
        <f>'% Contribution'!F67</f>
        <v>City of Melbourne</v>
      </c>
      <c r="E65" s="5">
        <f>'% Contribution'!H67</f>
        <v>63245.244089049549</v>
      </c>
      <c r="F65" s="5">
        <f>'To Natural Comparison'!N67</f>
        <v>33921.421238670322</v>
      </c>
      <c r="G65" s="5">
        <f>'To Natural Comparison'!P67</f>
        <v>29323.822850379227</v>
      </c>
      <c r="H65" s="37"/>
      <c r="K65" s="35" t="s">
        <v>178</v>
      </c>
      <c r="L65" s="35" t="s">
        <v>333</v>
      </c>
      <c r="M65" s="35" t="s">
        <v>342</v>
      </c>
      <c r="N65" s="16">
        <v>2401.1656996172374</v>
      </c>
      <c r="O65" s="44">
        <v>1289.3771796444018</v>
      </c>
      <c r="P65" s="48">
        <v>1111.7885199728355</v>
      </c>
    </row>
    <row r="66" spans="1:16" x14ac:dyDescent="0.25">
      <c r="A66" s="4" t="str">
        <f>'% Contribution'!A68</f>
        <v>Central IRL</v>
      </c>
      <c r="B66" s="4" t="str">
        <f>'% Contribution'!B68</f>
        <v>A</v>
      </c>
      <c r="C66" s="4" t="str">
        <f>'% Contribution'!C68</f>
        <v>IR12-21</v>
      </c>
      <c r="D66" s="4" t="str">
        <f>'% Contribution'!F68</f>
        <v>City of Palm Bay</v>
      </c>
      <c r="E66" s="5">
        <f>'% Contribution'!H68</f>
        <v>205712.7800042436</v>
      </c>
      <c r="F66" s="5">
        <f>'To Natural Comparison'!N68</f>
        <v>110333.51147916693</v>
      </c>
      <c r="G66" s="5">
        <f>'To Natural Comparison'!P68</f>
        <v>95379.268525076666</v>
      </c>
      <c r="H66" s="37"/>
      <c r="K66" s="35" t="s">
        <v>178</v>
      </c>
      <c r="L66" s="35" t="s">
        <v>333</v>
      </c>
      <c r="M66" s="35" t="s">
        <v>64</v>
      </c>
      <c r="N66" s="16">
        <v>272913.87950241915</v>
      </c>
      <c r="O66" s="44">
        <v>0</v>
      </c>
      <c r="P66" s="48">
        <v>272913.87950241915</v>
      </c>
    </row>
    <row r="67" spans="1:16" x14ac:dyDescent="0.25">
      <c r="A67" s="4" t="str">
        <f>'% Contribution'!A69</f>
        <v>Central IRL</v>
      </c>
      <c r="B67" s="4" t="str">
        <f>'% Contribution'!B69</f>
        <v>A</v>
      </c>
      <c r="C67" s="4" t="str">
        <f>'% Contribution'!C69</f>
        <v>IR12-21</v>
      </c>
      <c r="D67" s="4" t="str">
        <f>'% Contribution'!F69</f>
        <v>City of West Melbourne</v>
      </c>
      <c r="E67" s="5">
        <f>'% Contribution'!H69</f>
        <v>34398.061873761893</v>
      </c>
      <c r="F67" s="5">
        <f>'To Natural Comparison'!N69</f>
        <v>18449.310512120399</v>
      </c>
      <c r="G67" s="5">
        <f>'To Natural Comparison'!P69</f>
        <v>15948.751361641494</v>
      </c>
      <c r="H67" s="37"/>
      <c r="K67" s="45" t="s">
        <v>178</v>
      </c>
      <c r="L67" s="45" t="s">
        <v>473</v>
      </c>
      <c r="M67" s="45"/>
      <c r="N67" s="46">
        <v>762595.12634160265</v>
      </c>
      <c r="O67" s="49">
        <v>262948.87732025638</v>
      </c>
      <c r="P67" s="50">
        <v>499646.24902134627</v>
      </c>
    </row>
    <row r="68" spans="1:16" x14ac:dyDescent="0.25">
      <c r="A68" s="4" t="str">
        <f>'% Contribution'!A70</f>
        <v>Central IRL</v>
      </c>
      <c r="B68" s="4" t="str">
        <f>'% Contribution'!B70</f>
        <v>A</v>
      </c>
      <c r="C68" s="4" t="str">
        <f>'% Contribution'!C70</f>
        <v>IR12-21</v>
      </c>
      <c r="D68" s="4" t="str">
        <f>'% Contribution'!F70</f>
        <v>FDOT District 5</v>
      </c>
      <c r="E68" s="5">
        <f>'% Contribution'!H70</f>
        <v>9744.3161578050094</v>
      </c>
      <c r="F68" s="5">
        <f>'To Natural Comparison'!N70</f>
        <v>5226.338483353501</v>
      </c>
      <c r="G68" s="5">
        <f>'To Natural Comparison'!P70</f>
        <v>4517.9776744515084</v>
      </c>
      <c r="H68" s="37"/>
      <c r="K68" s="35" t="s">
        <v>178</v>
      </c>
      <c r="L68" s="35" t="s">
        <v>110</v>
      </c>
      <c r="M68" s="35" t="s">
        <v>31</v>
      </c>
      <c r="N68" s="16">
        <v>118698.4583474164</v>
      </c>
      <c r="O68" s="44">
        <v>74772.680921187741</v>
      </c>
      <c r="P68" s="48">
        <v>43925.777426228655</v>
      </c>
    </row>
    <row r="69" spans="1:16" x14ac:dyDescent="0.25">
      <c r="A69" s="4" t="str">
        <f>'% Contribution'!A71</f>
        <v>Central IRL</v>
      </c>
      <c r="B69" s="4" t="str">
        <f>'% Contribution'!B71</f>
        <v>A</v>
      </c>
      <c r="C69" s="4" t="str">
        <f>'% Contribution'!C71</f>
        <v>IR12-21</v>
      </c>
      <c r="D69" s="4" t="str">
        <f>'% Contribution'!F71</f>
        <v>MTWCD</v>
      </c>
      <c r="E69" s="5">
        <f>'% Contribution'!H71</f>
        <v>11959.175793187249</v>
      </c>
      <c r="F69" s="5">
        <f>'To Natural Comparison'!N71</f>
        <v>6414.2726554557339</v>
      </c>
      <c r="G69" s="5">
        <f>'To Natural Comparison'!P71</f>
        <v>5544.903137731515</v>
      </c>
      <c r="H69" s="37"/>
      <c r="K69" s="35" t="s">
        <v>178</v>
      </c>
      <c r="L69" s="35" t="s">
        <v>110</v>
      </c>
      <c r="M69" s="35" t="s">
        <v>295</v>
      </c>
      <c r="N69" s="16">
        <v>48755.010927425108</v>
      </c>
      <c r="O69" s="44">
        <v>30712.638783524089</v>
      </c>
      <c r="P69" s="48">
        <v>18042.372143901019</v>
      </c>
    </row>
    <row r="70" spans="1:16" x14ac:dyDescent="0.25">
      <c r="A70" s="4" t="str">
        <f>'% Contribution'!A72</f>
        <v>Central IRL</v>
      </c>
      <c r="B70" s="4" t="str">
        <f>'% Contribution'!B72</f>
        <v>A</v>
      </c>
      <c r="C70" s="4" t="str">
        <f>'% Contribution'!C72</f>
        <v>IR12-21</v>
      </c>
      <c r="D70" s="4" t="str">
        <f>'% Contribution'!F72</f>
        <v>Town Melbourne Beach</v>
      </c>
      <c r="E70" s="5">
        <f>'% Contribution'!H72</f>
        <v>5251.6967761923161</v>
      </c>
      <c r="F70" s="5">
        <f>'To Natural Comparison'!N72</f>
        <v>2816.733829221334</v>
      </c>
      <c r="G70" s="5">
        <f>'To Natural Comparison'!P72</f>
        <v>2434.9629469709821</v>
      </c>
      <c r="H70" s="37"/>
      <c r="K70" s="35" t="s">
        <v>178</v>
      </c>
      <c r="L70" s="35" t="s">
        <v>110</v>
      </c>
      <c r="M70" s="35" t="s">
        <v>302</v>
      </c>
      <c r="N70" s="16">
        <v>9487.0481500280439</v>
      </c>
      <c r="O70" s="44">
        <v>5976.2530540181333</v>
      </c>
      <c r="P70" s="48">
        <v>3510.7950960099106</v>
      </c>
    </row>
    <row r="71" spans="1:16" x14ac:dyDescent="0.25">
      <c r="A71" s="4" t="str">
        <f>'% Contribution'!A73</f>
        <v>Central IRL</v>
      </c>
      <c r="B71" s="4" t="str">
        <f>'% Contribution'!B73</f>
        <v>A</v>
      </c>
      <c r="C71" s="4" t="str">
        <f>'% Contribution'!C73</f>
        <v>IR12-21</v>
      </c>
      <c r="D71" s="4" t="str">
        <f>'% Contribution'!F73</f>
        <v>Town of Grant-Valkaria</v>
      </c>
      <c r="E71" s="5">
        <f>'% Contribution'!H73</f>
        <v>38257.228428202448</v>
      </c>
      <c r="F71" s="5">
        <f>'To Natural Comparison'!N73</f>
        <v>20519.164399300382</v>
      </c>
      <c r="G71" s="5">
        <f>'To Natural Comparison'!P73</f>
        <v>17738.064028902067</v>
      </c>
      <c r="H71" s="37"/>
      <c r="K71" s="35" t="s">
        <v>178</v>
      </c>
      <c r="L71" s="35" t="s">
        <v>110</v>
      </c>
      <c r="M71" s="35" t="s">
        <v>289</v>
      </c>
      <c r="N71" s="16">
        <v>269295.12858825095</v>
      </c>
      <c r="O71" s="44">
        <v>169639.26072758291</v>
      </c>
      <c r="P71" s="48">
        <v>99655.867860668048</v>
      </c>
    </row>
    <row r="72" spans="1:16" x14ac:dyDescent="0.25">
      <c r="A72" s="4" t="str">
        <f>'% Contribution'!A74</f>
        <v>Central IRL</v>
      </c>
      <c r="B72" s="4" t="str">
        <f>'% Contribution'!B74</f>
        <v>A</v>
      </c>
      <c r="C72" s="4" t="str">
        <f>'% Contribution'!C74</f>
        <v>IR12-21</v>
      </c>
      <c r="D72" s="4" t="str">
        <f>'% Contribution'!F74</f>
        <v>Town of Indialantic</v>
      </c>
      <c r="E72" s="5">
        <f>'% Contribution'!H74</f>
        <v>3588.6322057765346</v>
      </c>
      <c r="F72" s="5">
        <f>'To Natural Comparison'!N74</f>
        <v>1924.7534969017754</v>
      </c>
      <c r="G72" s="5">
        <f>'To Natural Comparison'!P74</f>
        <v>1663.8787088747592</v>
      </c>
      <c r="H72" s="37"/>
      <c r="K72" s="35" t="s">
        <v>178</v>
      </c>
      <c r="L72" s="35" t="s">
        <v>110</v>
      </c>
      <c r="M72" s="35" t="s">
        <v>292</v>
      </c>
      <c r="N72" s="16">
        <v>17525.107190884413</v>
      </c>
      <c r="O72" s="44">
        <v>11039.732666604894</v>
      </c>
      <c r="P72" s="48">
        <v>6485.3745242795194</v>
      </c>
    </row>
    <row r="73" spans="1:16" x14ac:dyDescent="0.25">
      <c r="A73" s="4" t="str">
        <f>'% Contribution'!A75</f>
        <v>Central IRL</v>
      </c>
      <c r="B73" s="4" t="str">
        <f>'% Contribution'!B75</f>
        <v>A</v>
      </c>
      <c r="C73" s="4" t="str">
        <f>'% Contribution'!C75</f>
        <v>IR12-21</v>
      </c>
      <c r="D73" s="4" t="str">
        <f>'% Contribution'!F75</f>
        <v>Town of Malabar</v>
      </c>
      <c r="E73" s="5">
        <f>'% Contribution'!H75</f>
        <v>23093.025875388437</v>
      </c>
      <c r="F73" s="5">
        <f>'To Natural Comparison'!N75</f>
        <v>12385.884024601235</v>
      </c>
      <c r="G73" s="5">
        <f>'To Natural Comparison'!P75</f>
        <v>10707.141850787202</v>
      </c>
      <c r="H73" s="37"/>
      <c r="K73" s="35" t="s">
        <v>178</v>
      </c>
      <c r="L73" s="35" t="s">
        <v>110</v>
      </c>
      <c r="M73" s="35" t="s">
        <v>317</v>
      </c>
      <c r="N73" s="16">
        <v>3532.3061075937762</v>
      </c>
      <c r="O73" s="44">
        <v>2225.134186039923</v>
      </c>
      <c r="P73" s="48">
        <v>1307.1719215538533</v>
      </c>
    </row>
    <row r="74" spans="1:16" x14ac:dyDescent="0.25">
      <c r="A74" s="4" t="str">
        <f>'% Contribution'!A76</f>
        <v>Central IRL</v>
      </c>
      <c r="B74" s="4" t="str">
        <f>'% Contribution'!B76</f>
        <v>A</v>
      </c>
      <c r="C74" s="4" t="str">
        <f>'% Contribution'!C76</f>
        <v>IR12-21</v>
      </c>
      <c r="D74" s="4" t="str">
        <f>'% Contribution'!F76</f>
        <v>Town of Melbourne Village</v>
      </c>
      <c r="E74" s="5">
        <f>'% Contribution'!H76</f>
        <v>3193.9725215603994</v>
      </c>
      <c r="F74" s="5">
        <f>'To Natural Comparison'!N76</f>
        <v>1713.078807570723</v>
      </c>
      <c r="G74" s="5">
        <f>'To Natural Comparison'!P76</f>
        <v>1480.8937139896764</v>
      </c>
      <c r="H74" s="37"/>
      <c r="K74" s="35" t="s">
        <v>178</v>
      </c>
      <c r="L74" s="35" t="s">
        <v>110</v>
      </c>
      <c r="M74" s="35" t="s">
        <v>311</v>
      </c>
      <c r="N74" s="16">
        <v>9.5190591261244393</v>
      </c>
      <c r="O74" s="44">
        <v>5.9964179873707293</v>
      </c>
      <c r="P74" s="48">
        <v>3.52264113875371</v>
      </c>
    </row>
    <row r="75" spans="1:16" x14ac:dyDescent="0.25">
      <c r="A75" s="4" t="str">
        <f>'% Contribution'!A77</f>
        <v>Central IRL</v>
      </c>
      <c r="B75" s="4" t="str">
        <f>'% Contribution'!B77</f>
        <v>A</v>
      </c>
      <c r="C75" s="4" t="str">
        <f>'% Contribution'!C77</f>
        <v>IR12-21</v>
      </c>
      <c r="D75" s="4" t="str">
        <f>'% Contribution'!F77</f>
        <v>US Air Force</v>
      </c>
      <c r="E75" s="5">
        <f>'% Contribution'!H77</f>
        <v>953.90257531094824</v>
      </c>
      <c r="F75" s="5">
        <f>'To Natural Comparison'!N77</f>
        <v>511.62315117663712</v>
      </c>
      <c r="G75" s="5">
        <f>'To Natural Comparison'!P77</f>
        <v>442.27942413431111</v>
      </c>
      <c r="H75" s="37"/>
      <c r="K75" s="35" t="s">
        <v>178</v>
      </c>
      <c r="L75" s="35" t="s">
        <v>110</v>
      </c>
      <c r="M75" s="35" t="s">
        <v>64</v>
      </c>
      <c r="N75" s="16">
        <v>99706.001903662866</v>
      </c>
      <c r="O75" s="44">
        <v>0</v>
      </c>
      <c r="P75" s="48">
        <v>99706.001903662866</v>
      </c>
    </row>
    <row r="76" spans="1:16" x14ac:dyDescent="0.25">
      <c r="A76" s="4" t="str">
        <f>'% Contribution'!A78</f>
        <v>Central IRL</v>
      </c>
      <c r="B76" s="4" t="str">
        <f>'% Contribution'!B78</f>
        <v>A</v>
      </c>
      <c r="C76" s="4" t="str">
        <f>'% Contribution'!C78</f>
        <v>IR12-21 Total</v>
      </c>
      <c r="D76" s="4">
        <f>'% Contribution'!F78</f>
        <v>0</v>
      </c>
      <c r="E76" s="5">
        <f>'% Contribution'!H78</f>
        <v>616170.89578042517</v>
      </c>
      <c r="F76" s="5">
        <f>'To Natural Comparison'!N78</f>
        <v>263067.23162144091</v>
      </c>
      <c r="G76" s="5">
        <f>'To Natural Comparison'!P78</f>
        <v>353103.66415898426</v>
      </c>
      <c r="H76" s="37"/>
      <c r="K76" s="45" t="s">
        <v>178</v>
      </c>
      <c r="L76" s="45" t="s">
        <v>472</v>
      </c>
      <c r="M76" s="45"/>
      <c r="N76" s="46">
        <v>567008.58027438773</v>
      </c>
      <c r="O76" s="49">
        <v>294371.69675694511</v>
      </c>
      <c r="P76" s="50">
        <v>272636.88351744262</v>
      </c>
    </row>
    <row r="77" spans="1:16" x14ac:dyDescent="0.25">
      <c r="A77" s="4" t="str">
        <f>'% Contribution'!A79</f>
        <v>Central IRL</v>
      </c>
      <c r="B77" s="4" t="str">
        <f>'% Contribution'!B79</f>
        <v>SEB</v>
      </c>
      <c r="C77" s="4" t="str">
        <f>'% Contribution'!C79</f>
        <v>IR12-21</v>
      </c>
      <c r="D77" s="4" t="str">
        <f>'% Contribution'!F79</f>
        <v>Natural Lands</v>
      </c>
      <c r="E77" s="5">
        <f>'% Contribution'!H79</f>
        <v>272913.87950241915</v>
      </c>
      <c r="F77" s="5">
        <f>'To Natural Comparison'!N79</f>
        <v>0</v>
      </c>
      <c r="G77" s="5">
        <f>'To Natural Comparison'!P79</f>
        <v>272913.87950241915</v>
      </c>
      <c r="H77" s="37"/>
      <c r="K77" s="35" t="s">
        <v>178</v>
      </c>
      <c r="L77" s="35" t="s">
        <v>384</v>
      </c>
      <c r="M77" s="35" t="s">
        <v>31</v>
      </c>
      <c r="N77" s="16">
        <v>65377.99034474224</v>
      </c>
      <c r="O77" s="44">
        <v>31287.170895768675</v>
      </c>
      <c r="P77" s="48">
        <v>34090.819448973562</v>
      </c>
    </row>
    <row r="78" spans="1:16" x14ac:dyDescent="0.25">
      <c r="A78" s="4" t="str">
        <f>'% Contribution'!A80</f>
        <v>Central IRL</v>
      </c>
      <c r="B78" s="4" t="str">
        <f>'% Contribution'!B80</f>
        <v>SEB</v>
      </c>
      <c r="C78" s="4" t="str">
        <f>'% Contribution'!C80</f>
        <v>IR12-21</v>
      </c>
      <c r="D78" s="4" t="str">
        <f>'% Contribution'!F80</f>
        <v>Agricultural Producers</v>
      </c>
      <c r="E78" s="5">
        <f>'% Contribution'!H80</f>
        <v>239638.38048639501</v>
      </c>
      <c r="F78" s="5">
        <f>'To Natural Comparison'!N80</f>
        <v>128680.93993486343</v>
      </c>
      <c r="G78" s="5">
        <f>'To Natural Comparison'!P80</f>
        <v>110957.44055153157</v>
      </c>
      <c r="H78" s="37"/>
      <c r="K78" s="35" t="s">
        <v>178</v>
      </c>
      <c r="L78" s="35" t="s">
        <v>384</v>
      </c>
      <c r="M78" s="35" t="s">
        <v>302</v>
      </c>
      <c r="N78" s="16">
        <v>7052.4870712282582</v>
      </c>
      <c r="O78" s="44">
        <v>3375.0252504582022</v>
      </c>
      <c r="P78" s="48">
        <v>3677.461820770056</v>
      </c>
    </row>
    <row r="79" spans="1:16" x14ac:dyDescent="0.25">
      <c r="A79" s="4" t="str">
        <f>'% Contribution'!A81</f>
        <v>Central IRL</v>
      </c>
      <c r="B79" s="4" t="str">
        <f>'% Contribution'!B81</f>
        <v>SEB</v>
      </c>
      <c r="C79" s="4" t="str">
        <f>'% Contribution'!C81</f>
        <v>IR12-21</v>
      </c>
      <c r="D79" s="4" t="str">
        <f>'% Contribution'!F81</f>
        <v>Brevard County</v>
      </c>
      <c r="E79" s="5">
        <f>'% Contribution'!H81</f>
        <v>52119.758712986084</v>
      </c>
      <c r="F79" s="5">
        <f>'To Natural Comparison'!N81</f>
        <v>27987.251152142147</v>
      </c>
      <c r="G79" s="5">
        <f>'To Natural Comparison'!P81</f>
        <v>24132.507560843937</v>
      </c>
      <c r="H79" s="37"/>
      <c r="K79" s="35" t="s">
        <v>178</v>
      </c>
      <c r="L79" s="35" t="s">
        <v>384</v>
      </c>
      <c r="M79" s="35" t="s">
        <v>387</v>
      </c>
      <c r="N79" s="16">
        <v>104021.10711880706</v>
      </c>
      <c r="O79" s="44">
        <v>49780.149833787422</v>
      </c>
      <c r="P79" s="48">
        <v>54240.957285019642</v>
      </c>
    </row>
    <row r="80" spans="1:16" x14ac:dyDescent="0.25">
      <c r="A80" s="4" t="str">
        <f>'% Contribution'!A82</f>
        <v>Central IRL</v>
      </c>
      <c r="B80" s="4" t="str">
        <f>'% Contribution'!B82</f>
        <v>SEB</v>
      </c>
      <c r="C80" s="4" t="str">
        <f>'% Contribution'!C82</f>
        <v>IR12-21</v>
      </c>
      <c r="D80" s="4" t="str">
        <f>'% Contribution'!F82</f>
        <v>City of Fellsmere</v>
      </c>
      <c r="E80" s="5">
        <f>'% Contribution'!H82</f>
        <v>10603.426948845059</v>
      </c>
      <c r="F80" s="5">
        <f>'To Natural Comparison'!N82</f>
        <v>5693.8247685474898</v>
      </c>
      <c r="G80" s="5">
        <f>'To Natural Comparison'!P82</f>
        <v>4909.6021802975692</v>
      </c>
      <c r="H80" s="37"/>
      <c r="K80" s="35" t="s">
        <v>178</v>
      </c>
      <c r="L80" s="35" t="s">
        <v>384</v>
      </c>
      <c r="M80" s="35" t="s">
        <v>407</v>
      </c>
      <c r="N80" s="16">
        <v>3608.0526589811684</v>
      </c>
      <c r="O80" s="44">
        <v>1726.6630489438833</v>
      </c>
      <c r="P80" s="48">
        <v>1881.3896100372851</v>
      </c>
    </row>
    <row r="81" spans="1:16" x14ac:dyDescent="0.25">
      <c r="A81" s="4" t="str">
        <f>'% Contribution'!A83</f>
        <v>Central IRL</v>
      </c>
      <c r="B81" s="4" t="str">
        <f>'% Contribution'!B83</f>
        <v>SEB</v>
      </c>
      <c r="C81" s="4" t="str">
        <f>'% Contribution'!C83</f>
        <v>IR12-21</v>
      </c>
      <c r="D81" s="4" t="str">
        <f>'% Contribution'!F83</f>
        <v>City of Palm Bay</v>
      </c>
      <c r="E81" s="5">
        <f>'% Contribution'!H83</f>
        <v>3086.5241609209888</v>
      </c>
      <c r="F81" s="5">
        <f>'To Natural Comparison'!N83</f>
        <v>1657.4007442081149</v>
      </c>
      <c r="G81" s="5">
        <f>'To Natural Comparison'!P83</f>
        <v>1429.1234167128739</v>
      </c>
      <c r="H81" s="37"/>
      <c r="K81" s="35" t="s">
        <v>178</v>
      </c>
      <c r="L81" s="35" t="s">
        <v>384</v>
      </c>
      <c r="M81" s="35" t="s">
        <v>389</v>
      </c>
      <c r="N81" s="16">
        <v>1854.290528685402</v>
      </c>
      <c r="O81" s="44">
        <v>887.38586725388814</v>
      </c>
      <c r="P81" s="48">
        <v>966.90466143151389</v>
      </c>
    </row>
    <row r="82" spans="1:16" x14ac:dyDescent="0.25">
      <c r="A82" s="4" t="str">
        <f>'% Contribution'!A84</f>
        <v>Central IRL</v>
      </c>
      <c r="B82" s="4" t="str">
        <f>'% Contribution'!B84</f>
        <v>SEB</v>
      </c>
      <c r="C82" s="4" t="str">
        <f>'% Contribution'!C84</f>
        <v>IR12-21</v>
      </c>
      <c r="D82" s="4" t="str">
        <f>'% Contribution'!F84</f>
        <v>City of Sebastian</v>
      </c>
      <c r="E82" s="5">
        <f>'% Contribution'!H84</f>
        <v>61819.585581737563</v>
      </c>
      <c r="F82" s="5">
        <f>'To Natural Comparison'!N84</f>
        <v>33195.861042356482</v>
      </c>
      <c r="G82" s="5">
        <f>'To Natural Comparison'!P84</f>
        <v>28623.724539381081</v>
      </c>
      <c r="H82" s="37"/>
      <c r="K82" s="35" t="s">
        <v>178</v>
      </c>
      <c r="L82" s="35" t="s">
        <v>384</v>
      </c>
      <c r="M82" s="35" t="s">
        <v>402</v>
      </c>
      <c r="N82" s="16">
        <v>817.70061670532857</v>
      </c>
      <c r="O82" s="44">
        <v>391.31730421096535</v>
      </c>
      <c r="P82" s="48">
        <v>426.38331249436322</v>
      </c>
    </row>
    <row r="83" spans="1:16" x14ac:dyDescent="0.25">
      <c r="A83" s="4" t="str">
        <f>'% Contribution'!A85</f>
        <v>Central IRL</v>
      </c>
      <c r="B83" s="4" t="str">
        <f>'% Contribution'!B85</f>
        <v>SEB</v>
      </c>
      <c r="C83" s="4" t="str">
        <f>'% Contribution'!C85</f>
        <v>IR12-21</v>
      </c>
      <c r="D83" s="4" t="str">
        <f>'% Contribution'!F85</f>
        <v>FDOT District 4</v>
      </c>
      <c r="E83" s="5">
        <f>'% Contribution'!H85</f>
        <v>6191.1344182074117</v>
      </c>
      <c r="F83" s="5">
        <f>'To Natural Comparison'!N85</f>
        <v>3324.5133545844656</v>
      </c>
      <c r="G83" s="5">
        <f>'To Natural Comparison'!P85</f>
        <v>2866.6210636229462</v>
      </c>
      <c r="H83" s="37"/>
      <c r="K83" s="35" t="s">
        <v>178</v>
      </c>
      <c r="L83" s="35" t="s">
        <v>384</v>
      </c>
      <c r="M83" s="35" t="s">
        <v>311</v>
      </c>
      <c r="N83" s="16">
        <v>17144.805863078767</v>
      </c>
      <c r="O83" s="44">
        <v>8204.7867819794628</v>
      </c>
      <c r="P83" s="48">
        <v>8940.0190810993045</v>
      </c>
    </row>
    <row r="84" spans="1:16" x14ac:dyDescent="0.25">
      <c r="A84" s="4" t="str">
        <f>'% Contribution'!A86</f>
        <v>Central IRL</v>
      </c>
      <c r="B84" s="4" t="str">
        <f>'% Contribution'!B86</f>
        <v>SEB</v>
      </c>
      <c r="C84" s="4" t="str">
        <f>'% Contribution'!C86</f>
        <v>IR12-21</v>
      </c>
      <c r="D84" s="4" t="str">
        <f>'% Contribution'!F86</f>
        <v>FDOT District 5</v>
      </c>
      <c r="E84" s="5">
        <f>'% Contribution'!H86</f>
        <v>3314.1428661372274</v>
      </c>
      <c r="F84" s="5">
        <f>'To Natural Comparison'!N86</f>
        <v>1779.6273628095751</v>
      </c>
      <c r="G84" s="5">
        <f>'To Natural Comparison'!P86</f>
        <v>1534.5155033276524</v>
      </c>
      <c r="H84" s="37"/>
      <c r="K84" s="35" t="s">
        <v>178</v>
      </c>
      <c r="L84" s="35" t="s">
        <v>384</v>
      </c>
      <c r="M84" s="35" t="s">
        <v>64</v>
      </c>
      <c r="N84" s="16">
        <v>66304.300533408314</v>
      </c>
      <c r="O84" s="44">
        <v>0</v>
      </c>
      <c r="P84" s="48">
        <v>66304.300533408314</v>
      </c>
    </row>
    <row r="85" spans="1:16" x14ac:dyDescent="0.25">
      <c r="A85" s="4" t="str">
        <f>'% Contribution'!A87</f>
        <v>Central IRL</v>
      </c>
      <c r="B85" s="4" t="str">
        <f>'% Contribution'!B87</f>
        <v>SEB</v>
      </c>
      <c r="C85" s="4" t="str">
        <f>'% Contribution'!C87</f>
        <v>IR12-21</v>
      </c>
      <c r="D85" s="4" t="str">
        <f>'% Contribution'!F87</f>
        <v>FWCD</v>
      </c>
      <c r="E85" s="5">
        <f>'% Contribution'!H87</f>
        <v>6121.6835853590792</v>
      </c>
      <c r="F85" s="5">
        <f>'To Natural Comparison'!N87</f>
        <v>3287.2196688566492</v>
      </c>
      <c r="G85" s="5">
        <f>'To Natural Comparison'!P87</f>
        <v>2834.46391650243</v>
      </c>
      <c r="H85" s="37"/>
      <c r="K85" s="45" t="s">
        <v>178</v>
      </c>
      <c r="L85" s="45" t="s">
        <v>474</v>
      </c>
      <c r="M85" s="45"/>
      <c r="N85" s="46">
        <v>266180.73473563656</v>
      </c>
      <c r="O85" s="49">
        <v>95652.498982402511</v>
      </c>
      <c r="P85" s="50">
        <v>170528.23575323404</v>
      </c>
    </row>
    <row r="86" spans="1:16" x14ac:dyDescent="0.25">
      <c r="A86" s="4" t="str">
        <f>'% Contribution'!A88</f>
        <v>Central IRL</v>
      </c>
      <c r="B86" s="4" t="str">
        <f>'% Contribution'!B88</f>
        <v>SEB</v>
      </c>
      <c r="C86" s="4" t="str">
        <f>'% Contribution'!C88</f>
        <v>IR12-21</v>
      </c>
      <c r="D86" s="4" t="str">
        <f>'% Contribution'!F88</f>
        <v>Indian River County</v>
      </c>
      <c r="E86" s="5">
        <f>'% Contribution'!H88</f>
        <v>87941.646310123455</v>
      </c>
      <c r="F86" s="5">
        <f>'To Natural Comparison'!N88</f>
        <v>47222.876751366079</v>
      </c>
      <c r="G86" s="5">
        <f>'To Natural Comparison'!P88</f>
        <v>40718.769558757376</v>
      </c>
      <c r="H86" s="37"/>
      <c r="K86" s="45" t="s">
        <v>485</v>
      </c>
      <c r="L86" s="45"/>
      <c r="M86" s="45"/>
      <c r="N86" s="46">
        <v>2211955.3371320521</v>
      </c>
      <c r="O86" s="51">
        <v>916040.30468104524</v>
      </c>
      <c r="P86" s="52">
        <v>1295915.0324510066</v>
      </c>
    </row>
    <row r="87" spans="1:16" x14ac:dyDescent="0.25">
      <c r="A87" s="4" t="str">
        <f>'% Contribution'!A89</f>
        <v>Central IRL</v>
      </c>
      <c r="B87" s="4" t="str">
        <f>'% Contribution'!B89</f>
        <v>SEB</v>
      </c>
      <c r="C87" s="4" t="str">
        <f>'% Contribution'!C89</f>
        <v>IR12-21</v>
      </c>
      <c r="D87" s="4" t="str">
        <f>'% Contribution'!F89</f>
        <v>SRID ROW</v>
      </c>
      <c r="E87" s="5">
        <f>'% Contribution'!H89</f>
        <v>4434.7493006930226</v>
      </c>
      <c r="F87" s="5">
        <f>'To Natural Comparison'!N89</f>
        <v>2381.3702430736253</v>
      </c>
      <c r="G87" s="5">
        <f>'To Natural Comparison'!P89</f>
        <v>2053.3790576193974</v>
      </c>
      <c r="H87" s="37"/>
      <c r="K87"/>
      <c r="L87"/>
      <c r="M87"/>
      <c r="N87"/>
      <c r="O87"/>
      <c r="P87"/>
    </row>
    <row r="88" spans="1:16" x14ac:dyDescent="0.25">
      <c r="A88" s="4" t="str">
        <f>'% Contribution'!A90</f>
        <v>Central IRL</v>
      </c>
      <c r="B88" s="4" t="str">
        <f>'% Contribution'!B90</f>
        <v>SEB</v>
      </c>
      <c r="C88" s="4" t="str">
        <f>'% Contribution'!C90</f>
        <v>IR12-21</v>
      </c>
      <c r="D88" s="4" t="str">
        <f>'% Contribution'!F90</f>
        <v>Town of Grant-Valkaria</v>
      </c>
      <c r="E88" s="5">
        <f>'% Contribution'!H90</f>
        <v>9462.1363192191766</v>
      </c>
      <c r="F88" s="5">
        <f>'To Natural Comparison'!N90</f>
        <v>5080.9748959143008</v>
      </c>
      <c r="G88" s="5">
        <f>'To Natural Comparison'!P90</f>
        <v>4381.1614233048758</v>
      </c>
      <c r="H88" s="37"/>
      <c r="K88"/>
      <c r="L88"/>
      <c r="M88"/>
      <c r="N88"/>
      <c r="O88"/>
      <c r="P88"/>
    </row>
    <row r="89" spans="1:16" x14ac:dyDescent="0.25">
      <c r="A89" s="4" t="str">
        <f>'% Contribution'!A91</f>
        <v>Central IRL</v>
      </c>
      <c r="B89" s="4" t="str">
        <f>'% Contribution'!B91</f>
        <v>SEB</v>
      </c>
      <c r="C89" s="4" t="str">
        <f>'% Contribution'!C91</f>
        <v>IR12-21</v>
      </c>
      <c r="D89" s="4" t="str">
        <f>'% Contribution'!F91</f>
        <v>Town of Orchid</v>
      </c>
      <c r="E89" s="5">
        <f>'% Contribution'!H91</f>
        <v>2546.9124489422093</v>
      </c>
      <c r="F89" s="5">
        <f>'To Natural Comparison'!N91</f>
        <v>1367.6402218896444</v>
      </c>
      <c r="G89" s="5">
        <f>'To Natural Comparison'!P91</f>
        <v>1179.2722270525649</v>
      </c>
      <c r="H89" s="37"/>
      <c r="K89"/>
      <c r="L89"/>
      <c r="M89"/>
      <c r="N89"/>
      <c r="O89"/>
      <c r="P89"/>
    </row>
    <row r="90" spans="1:16" x14ac:dyDescent="0.25">
      <c r="A90" s="4" t="str">
        <f>'% Contribution'!A92</f>
        <v>Central IRL</v>
      </c>
      <c r="B90" s="4" t="str">
        <f>'% Contribution'!B92</f>
        <v>SEB</v>
      </c>
      <c r="C90" s="4" t="str">
        <f>'% Contribution'!C92</f>
        <v>IR12-21</v>
      </c>
      <c r="D90" s="4" t="str">
        <f>'% Contribution'!F92</f>
        <v>VLWCD</v>
      </c>
      <c r="E90" s="5">
        <f>'% Contribution'!H92</f>
        <v>2401.1656996172374</v>
      </c>
      <c r="F90" s="5">
        <f>'To Natural Comparison'!N92</f>
        <v>1289.3771796444018</v>
      </c>
      <c r="G90" s="5">
        <f>'To Natural Comparison'!P92</f>
        <v>1111.7885199728355</v>
      </c>
      <c r="H90" s="37"/>
      <c r="K90"/>
      <c r="L90"/>
      <c r="M90"/>
      <c r="N90"/>
      <c r="O90"/>
      <c r="P90"/>
    </row>
    <row r="91" spans="1:16" x14ac:dyDescent="0.25">
      <c r="A91" s="4" t="str">
        <f>'% Contribution'!A93</f>
        <v>Central IRL</v>
      </c>
      <c r="B91" s="4" t="str">
        <f>'% Contribution'!B93</f>
        <v>SEB</v>
      </c>
      <c r="C91" s="4" t="str">
        <f>'% Contribution'!C93</f>
        <v>IR12-21 Total</v>
      </c>
      <c r="D91" s="4">
        <f>'% Contribution'!F93</f>
        <v>0</v>
      </c>
      <c r="E91" s="5">
        <f>'% Contribution'!H93</f>
        <v>762595.12634160277</v>
      </c>
      <c r="F91" s="5">
        <f>'To Natural Comparison'!N93</f>
        <v>262948.87732025667</v>
      </c>
      <c r="G91" s="5">
        <f>'To Natural Comparison'!P93</f>
        <v>499646.2490213461</v>
      </c>
      <c r="H91" s="37"/>
      <c r="K91"/>
      <c r="L91"/>
      <c r="M91"/>
      <c r="N91"/>
      <c r="O91"/>
      <c r="P91"/>
    </row>
    <row r="92" spans="1:16" x14ac:dyDescent="0.25">
      <c r="A92" s="4" t="str">
        <f>'% Contribution'!A94</f>
        <v>Central IRL</v>
      </c>
      <c r="B92" s="4" t="str">
        <f>'% Contribution'!B94</f>
        <v>B</v>
      </c>
      <c r="C92" s="4" t="str">
        <f>'% Contribution'!C94</f>
        <v>IR12-21</v>
      </c>
      <c r="D92" s="4" t="str">
        <f>'% Contribution'!F94</f>
        <v>Natural Lands</v>
      </c>
      <c r="E92" s="5">
        <f>'% Contribution'!H94</f>
        <v>99706.001903662866</v>
      </c>
      <c r="F92" s="5">
        <f>'To Natural Comparison'!N94</f>
        <v>0</v>
      </c>
      <c r="G92" s="5">
        <f>'To Natural Comparison'!P94</f>
        <v>99706.001903662866</v>
      </c>
      <c r="H92" s="37"/>
      <c r="K92"/>
      <c r="L92"/>
      <c r="M92"/>
      <c r="N92"/>
      <c r="O92"/>
      <c r="P92"/>
    </row>
    <row r="93" spans="1:16" x14ac:dyDescent="0.25">
      <c r="A93" s="4" t="str">
        <f>'% Contribution'!A95</f>
        <v>Central IRL</v>
      </c>
      <c r="B93" s="4" t="str">
        <f>'% Contribution'!B95</f>
        <v>B</v>
      </c>
      <c r="C93" s="4" t="str">
        <f>'% Contribution'!C95</f>
        <v>IR12-21</v>
      </c>
      <c r="D93" s="4" t="str">
        <f>'% Contribution'!F95</f>
        <v>Agricultural Producers</v>
      </c>
      <c r="E93" s="5">
        <f>'% Contribution'!H95</f>
        <v>118698.4583474164</v>
      </c>
      <c r="F93" s="5">
        <f>'To Natural Comparison'!N95</f>
        <v>74772.680921187741</v>
      </c>
      <c r="G93" s="5">
        <f>'To Natural Comparison'!P95</f>
        <v>43925.777426228655</v>
      </c>
      <c r="H93" s="37"/>
      <c r="K93"/>
      <c r="L93"/>
      <c r="M93"/>
      <c r="N93"/>
      <c r="O93"/>
      <c r="P93"/>
    </row>
    <row r="94" spans="1:16" x14ac:dyDescent="0.25">
      <c r="A94" s="4" t="str">
        <f>'% Contribution'!A96</f>
        <v>Central IRL</v>
      </c>
      <c r="B94" s="4" t="str">
        <f>'% Contribution'!B96</f>
        <v>B</v>
      </c>
      <c r="C94" s="4" t="str">
        <f>'% Contribution'!C96</f>
        <v>IR12-21</v>
      </c>
      <c r="D94" s="4" t="str">
        <f>'% Contribution'!F96</f>
        <v>City of Vero Beach</v>
      </c>
      <c r="E94" s="5">
        <f>'% Contribution'!H96</f>
        <v>48755.010927425108</v>
      </c>
      <c r="F94" s="5">
        <f>'To Natural Comparison'!N96</f>
        <v>30712.638783524089</v>
      </c>
      <c r="G94" s="5">
        <f>'To Natural Comparison'!P96</f>
        <v>18042.372143901019</v>
      </c>
      <c r="H94" s="37"/>
      <c r="K94"/>
      <c r="L94"/>
      <c r="M94"/>
      <c r="N94"/>
      <c r="O94"/>
      <c r="P94"/>
    </row>
    <row r="95" spans="1:16" x14ac:dyDescent="0.25">
      <c r="A95" s="4" t="str">
        <f>'% Contribution'!A97</f>
        <v>Central IRL</v>
      </c>
      <c r="B95" s="4" t="str">
        <f>'% Contribution'!B97</f>
        <v>B</v>
      </c>
      <c r="C95" s="4" t="str">
        <f>'% Contribution'!C97</f>
        <v>IR12-21</v>
      </c>
      <c r="D95" s="4" t="str">
        <f>'% Contribution'!F97</f>
        <v>FDOT District 4</v>
      </c>
      <c r="E95" s="5">
        <f>'% Contribution'!H97</f>
        <v>9487.0481500280439</v>
      </c>
      <c r="F95" s="5">
        <f>'To Natural Comparison'!N97</f>
        <v>5976.2530540181333</v>
      </c>
      <c r="G95" s="5">
        <f>'To Natural Comparison'!P97</f>
        <v>3510.7950960099106</v>
      </c>
      <c r="H95" s="37"/>
      <c r="K95"/>
      <c r="L95"/>
      <c r="M95"/>
      <c r="N95"/>
      <c r="O95"/>
      <c r="P95"/>
    </row>
    <row r="96" spans="1:16" x14ac:dyDescent="0.25">
      <c r="A96" s="4" t="str">
        <f>'% Contribution'!A98</f>
        <v>Central IRL</v>
      </c>
      <c r="B96" s="4" t="str">
        <f>'% Contribution'!B98</f>
        <v>B</v>
      </c>
      <c r="C96" s="4" t="str">
        <f>'% Contribution'!C98</f>
        <v>IR12-21</v>
      </c>
      <c r="D96" s="4" t="str">
        <f>'% Contribution'!F98</f>
        <v>FPFWCD</v>
      </c>
      <c r="E96" s="5">
        <f>'% Contribution'!H98</f>
        <v>9.5190591261244393</v>
      </c>
      <c r="F96" s="5">
        <f>'To Natural Comparison'!N98</f>
        <v>5.9964179873707293</v>
      </c>
      <c r="G96" s="5">
        <f>'To Natural Comparison'!P98</f>
        <v>3.52264113875371</v>
      </c>
      <c r="H96" s="37"/>
      <c r="K96"/>
      <c r="L96"/>
      <c r="M96"/>
      <c r="N96"/>
      <c r="O96"/>
      <c r="P96"/>
    </row>
    <row r="97" spans="1:16" x14ac:dyDescent="0.25">
      <c r="A97" s="4" t="str">
        <f>'% Contribution'!A99</f>
        <v>Central IRL</v>
      </c>
      <c r="B97" s="4" t="str">
        <f>'% Contribution'!B99</f>
        <v>B</v>
      </c>
      <c r="C97" s="4" t="str">
        <f>'% Contribution'!C99</f>
        <v>IR12-21</v>
      </c>
      <c r="D97" s="4" t="str">
        <f>'% Contribution'!F99</f>
        <v>Indian River County</v>
      </c>
      <c r="E97" s="5">
        <f>'% Contribution'!H99</f>
        <v>269295.12858825095</v>
      </c>
      <c r="F97" s="5">
        <f>'To Natural Comparison'!N99</f>
        <v>169639.26072758291</v>
      </c>
      <c r="G97" s="5">
        <f>'To Natural Comparison'!P99</f>
        <v>99655.867860668048</v>
      </c>
      <c r="H97" s="37"/>
      <c r="K97"/>
      <c r="L97"/>
      <c r="M97"/>
      <c r="N97"/>
      <c r="O97"/>
      <c r="P97"/>
    </row>
    <row r="98" spans="1:16" x14ac:dyDescent="0.25">
      <c r="A98" s="4" t="str">
        <f>'% Contribution'!A100</f>
        <v>Central IRL</v>
      </c>
      <c r="B98" s="4" t="str">
        <f>'% Contribution'!B100</f>
        <v>B</v>
      </c>
      <c r="C98" s="4" t="str">
        <f>'% Contribution'!C100</f>
        <v>IR12-21</v>
      </c>
      <c r="D98" s="4" t="str">
        <f>'% Contribution'!F100</f>
        <v>IRFWCD</v>
      </c>
      <c r="E98" s="5">
        <f>'% Contribution'!H100</f>
        <v>3532.3061075937762</v>
      </c>
      <c r="F98" s="5">
        <f>'To Natural Comparison'!N100</f>
        <v>2225.134186039923</v>
      </c>
      <c r="G98" s="5">
        <f>'To Natural Comparison'!P100</f>
        <v>1307.1719215538533</v>
      </c>
      <c r="H98" s="37"/>
      <c r="K98"/>
      <c r="L98"/>
      <c r="M98"/>
      <c r="N98"/>
      <c r="O98"/>
      <c r="P98"/>
    </row>
    <row r="99" spans="1:16" x14ac:dyDescent="0.25">
      <c r="A99" s="4" t="str">
        <f>'% Contribution'!A101</f>
        <v>Central IRL</v>
      </c>
      <c r="B99" s="4" t="str">
        <f>'% Contribution'!B101</f>
        <v>B</v>
      </c>
      <c r="C99" s="4" t="str">
        <f>'% Contribution'!C101</f>
        <v>IR12-21</v>
      </c>
      <c r="D99" s="4" t="str">
        <f>'% Contribution'!F101</f>
        <v>Town of Indian River Shores</v>
      </c>
      <c r="E99" s="5">
        <f>'% Contribution'!H101</f>
        <v>17525.107190884413</v>
      </c>
      <c r="F99" s="5">
        <f>'To Natural Comparison'!N101</f>
        <v>11039.732666604894</v>
      </c>
      <c r="G99" s="5">
        <f>'To Natural Comparison'!P101</f>
        <v>6485.3745242795194</v>
      </c>
      <c r="H99" s="37"/>
      <c r="K99"/>
      <c r="L99"/>
      <c r="M99"/>
      <c r="N99"/>
      <c r="O99"/>
      <c r="P99"/>
    </row>
    <row r="100" spans="1:16" x14ac:dyDescent="0.25">
      <c r="A100" s="4" t="str">
        <f>'% Contribution'!A102</f>
        <v>Central IRL</v>
      </c>
      <c r="B100" s="4" t="str">
        <f>'% Contribution'!B102</f>
        <v>B</v>
      </c>
      <c r="C100" s="4" t="str">
        <f>'% Contribution'!C102</f>
        <v>IR12-21 Total</v>
      </c>
      <c r="D100" s="4">
        <f>'% Contribution'!F102</f>
        <v>0</v>
      </c>
      <c r="E100" s="5">
        <f>'% Contribution'!H102</f>
        <v>567008.58027438773</v>
      </c>
      <c r="F100" s="5">
        <f>'To Natural Comparison'!N102</f>
        <v>294371.69675694511</v>
      </c>
      <c r="G100" s="5">
        <f>'To Natural Comparison'!P102</f>
        <v>272636.88351744262</v>
      </c>
      <c r="H100" s="37"/>
      <c r="K100"/>
      <c r="L100"/>
      <c r="M100"/>
      <c r="N100"/>
      <c r="O100"/>
      <c r="P100"/>
    </row>
    <row r="101" spans="1:16" x14ac:dyDescent="0.25">
      <c r="A101" s="4" t="str">
        <f>'% Contribution'!A103</f>
        <v>Central IRL</v>
      </c>
      <c r="B101" s="4" t="str">
        <f>'% Contribution'!B103</f>
        <v>SIRL</v>
      </c>
      <c r="C101" s="4" t="str">
        <f>'% Contribution'!C103</f>
        <v>IR-SouthCentral</v>
      </c>
      <c r="D101" s="4" t="str">
        <f>'% Contribution'!F103</f>
        <v>Natural Lands</v>
      </c>
      <c r="E101" s="5">
        <f>'% Contribution'!H103</f>
        <v>66304.300533408314</v>
      </c>
      <c r="F101" s="5">
        <f>'% Contribution'!N103</f>
        <v>0</v>
      </c>
      <c r="G101" s="5">
        <f>'% Contribution'!P103</f>
        <v>66304.300533408314</v>
      </c>
      <c r="H101" s="38"/>
      <c r="K101"/>
      <c r="L101"/>
      <c r="M101"/>
      <c r="N101"/>
      <c r="O101"/>
      <c r="P101"/>
    </row>
    <row r="102" spans="1:16" x14ac:dyDescent="0.25">
      <c r="A102" s="4" t="str">
        <f>'% Contribution'!A104</f>
        <v>Central IRL</v>
      </c>
      <c r="B102" s="4" t="str">
        <f>'% Contribution'!B104</f>
        <v>SIRL</v>
      </c>
      <c r="C102" s="4" t="str">
        <f>'% Contribution'!C104</f>
        <v>IR-SouthCentral</v>
      </c>
      <c r="D102" s="4" t="str">
        <f>'% Contribution'!F104</f>
        <v>Agricultural Producers</v>
      </c>
      <c r="E102" s="5">
        <f>'% Contribution'!H104</f>
        <v>65377.99034474224</v>
      </c>
      <c r="F102" s="5">
        <f>'% Contribution'!N104</f>
        <v>31287.170895768675</v>
      </c>
      <c r="G102" s="5">
        <f>'% Contribution'!P104</f>
        <v>34090.819448973562</v>
      </c>
      <c r="H102" s="38"/>
      <c r="K102"/>
      <c r="L102"/>
      <c r="M102"/>
      <c r="N102"/>
      <c r="O102"/>
      <c r="P102"/>
    </row>
    <row r="103" spans="1:16" x14ac:dyDescent="0.25">
      <c r="A103" s="4" t="str">
        <f>'% Contribution'!A105</f>
        <v>Central IRL</v>
      </c>
      <c r="B103" s="4" t="str">
        <f>'% Contribution'!B105</f>
        <v>SIRL</v>
      </c>
      <c r="C103" s="4" t="str">
        <f>'% Contribution'!C105</f>
        <v>IR-SouthCentral</v>
      </c>
      <c r="D103" s="4" t="str">
        <f>'% Contribution'!F105</f>
        <v>City of Fort Pierce</v>
      </c>
      <c r="E103" s="5">
        <f>'% Contribution'!H105</f>
        <v>1854.290528685402</v>
      </c>
      <c r="F103" s="5">
        <f>'% Contribution'!N105</f>
        <v>887.38586725388814</v>
      </c>
      <c r="G103" s="5">
        <f>'% Contribution'!P105</f>
        <v>966.90466143151389</v>
      </c>
      <c r="H103" s="38"/>
      <c r="K103"/>
      <c r="L103"/>
      <c r="M103"/>
      <c r="N103"/>
      <c r="O103"/>
      <c r="P103"/>
    </row>
    <row r="104" spans="1:16" x14ac:dyDescent="0.25">
      <c r="A104" s="4" t="str">
        <f>'% Contribution'!A106</f>
        <v>Central IRL</v>
      </c>
      <c r="B104" s="4" t="str">
        <f>'% Contribution'!B106</f>
        <v>SIRL</v>
      </c>
      <c r="C104" s="4" t="str">
        <f>'% Contribution'!C106</f>
        <v>IR-SouthCentral</v>
      </c>
      <c r="D104" s="4" t="str">
        <f>'% Contribution'!F106</f>
        <v>FDOT District 4</v>
      </c>
      <c r="E104" s="5">
        <f>'% Contribution'!H106</f>
        <v>7052.4870712282582</v>
      </c>
      <c r="F104" s="5">
        <f>'% Contribution'!N106</f>
        <v>3375.0252504582022</v>
      </c>
      <c r="G104" s="5">
        <f>'% Contribution'!P106</f>
        <v>3677.461820770056</v>
      </c>
      <c r="H104" s="38"/>
      <c r="K104"/>
      <c r="L104"/>
      <c r="M104"/>
      <c r="N104"/>
      <c r="O104"/>
      <c r="P104"/>
    </row>
    <row r="105" spans="1:16" x14ac:dyDescent="0.25">
      <c r="A105" s="4" t="str">
        <f>'% Contribution'!A107</f>
        <v>Central IRL</v>
      </c>
      <c r="B105" s="4" t="str">
        <f>'% Contribution'!B107</f>
        <v>SIRL</v>
      </c>
      <c r="C105" s="4" t="str">
        <f>'% Contribution'!C107</f>
        <v>IR-SouthCentral</v>
      </c>
      <c r="D105" s="4" t="str">
        <f>'% Contribution'!F107</f>
        <v>FL Turnpike</v>
      </c>
      <c r="E105" s="5">
        <f>'% Contribution'!H107</f>
        <v>817.70061670532857</v>
      </c>
      <c r="F105" s="5">
        <f>'% Contribution'!N107</f>
        <v>391.31730421096535</v>
      </c>
      <c r="G105" s="5">
        <f>'% Contribution'!P107</f>
        <v>426.38331249436322</v>
      </c>
      <c r="H105" s="38"/>
    </row>
    <row r="106" spans="1:16" x14ac:dyDescent="0.25">
      <c r="A106" s="4" t="str">
        <f>'% Contribution'!A108</f>
        <v>Central IRL</v>
      </c>
      <c r="B106" s="4" t="str">
        <f>'% Contribution'!B108</f>
        <v>SIRL</v>
      </c>
      <c r="C106" s="4" t="str">
        <f>'% Contribution'!C108</f>
        <v>IR-SouthCentral</v>
      </c>
      <c r="D106" s="4" t="str">
        <f>'% Contribution'!F108</f>
        <v>FPFWCD</v>
      </c>
      <c r="E106" s="5">
        <f>'% Contribution'!H108</f>
        <v>17144.805863078767</v>
      </c>
      <c r="F106" s="5">
        <f>'% Contribution'!N108</f>
        <v>8204.7867819794628</v>
      </c>
      <c r="G106" s="5">
        <f>'% Contribution'!P108</f>
        <v>8940.0190810993045</v>
      </c>
      <c r="H106" s="38"/>
    </row>
    <row r="107" spans="1:16" x14ac:dyDescent="0.25">
      <c r="A107" s="4" t="str">
        <f>'% Contribution'!A109</f>
        <v>Central IRL</v>
      </c>
      <c r="B107" s="4" t="str">
        <f>'% Contribution'!B109</f>
        <v>SIRL</v>
      </c>
      <c r="C107" s="4" t="str">
        <f>'% Contribution'!C109</f>
        <v>IR-SouthCentral</v>
      </c>
      <c r="D107" s="4" t="str">
        <f>'% Contribution'!F109</f>
        <v>SFWMD CP</v>
      </c>
      <c r="E107" s="5">
        <f>'% Contribution'!H109</f>
        <v>1455.5347307202599</v>
      </c>
      <c r="F107" s="5">
        <f>'% Contribution'!N109</f>
        <v>696.55802548592328</v>
      </c>
      <c r="G107" s="5">
        <f>'% Contribution'!P109</f>
        <v>758.97670523433658</v>
      </c>
      <c r="H107" s="38"/>
    </row>
    <row r="108" spans="1:16" x14ac:dyDescent="0.25">
      <c r="A108" s="4" t="str">
        <f>'% Contribution'!A110</f>
        <v>Central IRL</v>
      </c>
      <c r="B108" s="4" t="str">
        <f>'% Contribution'!B110</f>
        <v>SIRL</v>
      </c>
      <c r="C108" s="4" t="str">
        <f>'% Contribution'!C110</f>
        <v>IR-SouthCentral</v>
      </c>
      <c r="D108" s="4" t="str">
        <f>'% Contribution'!F110</f>
        <v>St. Lucie County</v>
      </c>
      <c r="E108" s="5">
        <f>'% Contribution'!H110</f>
        <v>104021.10711880706</v>
      </c>
      <c r="F108" s="5">
        <f>'% Contribution'!N110</f>
        <v>49780.149833787422</v>
      </c>
      <c r="G108" s="5">
        <f>'% Contribution'!P110</f>
        <v>54240.957285019642</v>
      </c>
      <c r="H108" s="38"/>
    </row>
    <row r="109" spans="1:16" x14ac:dyDescent="0.25">
      <c r="A109" s="4" t="str">
        <f>'% Contribution'!A111</f>
        <v>Central IRL</v>
      </c>
      <c r="B109" s="4" t="str">
        <f>'% Contribution'!B111</f>
        <v>SIRL</v>
      </c>
      <c r="C109" s="4" t="str">
        <f>'% Contribution'!C111</f>
        <v>IR-SouthCentral</v>
      </c>
      <c r="D109" s="4" t="str">
        <f>'% Contribution'!F111</f>
        <v>Town of St. Lucie Village</v>
      </c>
      <c r="E109" s="5">
        <f>'% Contribution'!H111</f>
        <v>3608.0526589811684</v>
      </c>
      <c r="F109" s="5">
        <f>'% Contribution'!N111</f>
        <v>1726.6630489438833</v>
      </c>
      <c r="G109" s="5">
        <f>'% Contribution'!P111</f>
        <v>1881.3896100372851</v>
      </c>
      <c r="H109" s="38"/>
    </row>
    <row r="110" spans="1:16" x14ac:dyDescent="0.25">
      <c r="A110" s="4" t="str">
        <f>'% Contribution'!A112</f>
        <v>Central IRL</v>
      </c>
      <c r="B110" s="4" t="str">
        <f>'% Contribution'!B112</f>
        <v>SIRL</v>
      </c>
      <c r="C110" s="4" t="str">
        <f>'% Contribution'!C112</f>
        <v>IR-SouthCentral Total</v>
      </c>
      <c r="D110" s="4">
        <f>'% Contribution'!F112</f>
        <v>0</v>
      </c>
      <c r="E110" s="5">
        <f>'% Contribution'!H112</f>
        <v>267636.26946635684</v>
      </c>
      <c r="F110" s="5">
        <f>'% Contribution'!N112</f>
        <v>96349.057007888419</v>
      </c>
      <c r="G110" s="5">
        <f>'% Contribution'!P112</f>
        <v>171287.21245846839</v>
      </c>
      <c r="H110" s="38"/>
    </row>
    <row r="111" spans="1:16" x14ac:dyDescent="0.25">
      <c r="A111" s="4" t="str">
        <f>'% Contribution'!A113</f>
        <v>Central IRL Total</v>
      </c>
      <c r="B111" s="4">
        <f>'% Contribution'!B113</f>
        <v>0</v>
      </c>
      <c r="C111" s="4">
        <f>'% Contribution'!C113</f>
        <v>0</v>
      </c>
      <c r="D111" s="4">
        <f>'% Contribution'!F113</f>
        <v>0</v>
      </c>
      <c r="E111" s="5">
        <f>'% Contribution'!H113</f>
        <v>2213410.8718627724</v>
      </c>
      <c r="F111" s="5">
        <f>SUM(F76,F91,F100,F110)</f>
        <v>916736.86270653107</v>
      </c>
      <c r="G111" s="5">
        <f>SUM(G76,G91,G100,G110)</f>
        <v>1296674.0091562415</v>
      </c>
      <c r="H111" s="39" t="s">
        <v>530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CAB29-46CC-4514-9F32-555BD119E35C}">
  <sheetPr>
    <tabColor rgb="FF00B050"/>
  </sheetPr>
  <dimension ref="A1:P111"/>
  <sheetViews>
    <sheetView topLeftCell="I1" workbookViewId="0">
      <pane ySplit="1" topLeftCell="A2" activePane="bottomLeft" state="frozen"/>
      <selection activeCell="K85" sqref="K85:P86"/>
      <selection pane="bottomLeft" activeCell="M5" sqref="M5"/>
    </sheetView>
  </sheetViews>
  <sheetFormatPr defaultColWidth="8.44140625" defaultRowHeight="13.2" x14ac:dyDescent="0.25"/>
  <cols>
    <col min="1" max="1" width="16.33203125" style="4" bestFit="1" customWidth="1"/>
    <col min="2" max="2" width="5" style="4" bestFit="1" customWidth="1"/>
    <col min="3" max="3" width="19.77734375" style="4" bestFit="1" customWidth="1"/>
    <col min="4" max="4" width="25.109375" style="4" bestFit="1" customWidth="1"/>
    <col min="5" max="5" width="37.44140625" style="5" bestFit="1" customWidth="1"/>
    <col min="6" max="6" width="18.44140625" style="5" bestFit="1" customWidth="1"/>
    <col min="7" max="7" width="18.109375" style="5" bestFit="1" customWidth="1"/>
    <col min="8" max="8" width="25.5546875" style="4" bestFit="1" customWidth="1"/>
    <col min="11" max="11" width="18.21875" style="4" bestFit="1" customWidth="1"/>
    <col min="12" max="12" width="11.88671875" style="4" bestFit="1" customWidth="1"/>
    <col min="13" max="13" width="25.109375" style="4" bestFit="1" customWidth="1"/>
    <col min="14" max="14" width="47.109375" style="5" bestFit="1" customWidth="1"/>
    <col min="15" max="15" width="26.6640625" style="5" bestFit="1" customWidth="1"/>
    <col min="16" max="16" width="26.5546875" style="5" bestFit="1" customWidth="1"/>
    <col min="17" max="16384" width="8.44140625" style="4"/>
  </cols>
  <sheetData>
    <row r="1" spans="1:16" x14ac:dyDescent="0.25">
      <c r="A1" s="4" t="s">
        <v>1</v>
      </c>
      <c r="B1" s="4" t="s">
        <v>2</v>
      </c>
      <c r="C1" s="4" t="s">
        <v>523</v>
      </c>
      <c r="D1" s="4" t="s">
        <v>7</v>
      </c>
      <c r="E1" s="5" t="s">
        <v>516</v>
      </c>
      <c r="F1" s="28" t="s">
        <v>476</v>
      </c>
      <c r="G1" s="28" t="s">
        <v>478</v>
      </c>
      <c r="K1" s="24" t="s">
        <v>1</v>
      </c>
      <c r="L1" s="24" t="s">
        <v>2</v>
      </c>
      <c r="M1" s="24" t="s">
        <v>7</v>
      </c>
      <c r="N1" s="11" t="s">
        <v>524</v>
      </c>
      <c r="O1" s="11" t="s">
        <v>518</v>
      </c>
      <c r="P1" s="11" t="s">
        <v>520</v>
      </c>
    </row>
    <row r="2" spans="1:16" x14ac:dyDescent="0.25">
      <c r="A2" s="4" t="str">
        <f>'% Contribution'!A4</f>
        <v>North IRL</v>
      </c>
      <c r="B2" s="4" t="str">
        <f>'% Contribution'!B4</f>
        <v>A</v>
      </c>
      <c r="C2" s="4" t="str">
        <f>'% Contribution'!C4</f>
        <v>IR1-5</v>
      </c>
      <c r="D2" s="4" t="str">
        <f>'% Contribution'!F4</f>
        <v>Natural Lands</v>
      </c>
      <c r="E2" s="5">
        <f>'% Contribution'!I4</f>
        <v>22126.872657468826</v>
      </c>
      <c r="F2" s="5">
        <f>'To Natural Comparison'!O4</f>
        <v>0</v>
      </c>
      <c r="G2" s="5">
        <f>'To Natural Comparison'!Q4</f>
        <v>22126.872657468826</v>
      </c>
      <c r="H2" s="40" t="s">
        <v>531</v>
      </c>
      <c r="K2" s="10" t="s">
        <v>414</v>
      </c>
      <c r="L2" s="10" t="s">
        <v>28</v>
      </c>
      <c r="M2" s="10" t="s">
        <v>31</v>
      </c>
      <c r="N2" s="11">
        <v>4278.0949829253332</v>
      </c>
      <c r="O2" s="11">
        <v>3521.5631057635578</v>
      </c>
      <c r="P2" s="11">
        <v>756.53187716177536</v>
      </c>
    </row>
    <row r="3" spans="1:16" x14ac:dyDescent="0.25">
      <c r="A3" s="4" t="str">
        <f>'% Contribution'!A5</f>
        <v>North IRL</v>
      </c>
      <c r="B3" s="4" t="str">
        <f>'% Contribution'!B5</f>
        <v>A</v>
      </c>
      <c r="C3" s="4" t="str">
        <f>'% Contribution'!C5</f>
        <v>IR1-5</v>
      </c>
      <c r="D3" s="4" t="str">
        <f>'% Contribution'!F5</f>
        <v>Agricultural Producers</v>
      </c>
      <c r="E3" s="5">
        <f>'% Contribution'!I5</f>
        <v>4278.0949829253332</v>
      </c>
      <c r="F3" s="5">
        <f>'To Natural Comparison'!O5</f>
        <v>3521.5631057635578</v>
      </c>
      <c r="G3" s="5">
        <f>'To Natural Comparison'!Q5</f>
        <v>756.53187716177536</v>
      </c>
      <c r="H3" s="37"/>
      <c r="K3" s="10" t="s">
        <v>414</v>
      </c>
      <c r="L3" s="10" t="s">
        <v>28</v>
      </c>
      <c r="M3" s="10" t="s">
        <v>33</v>
      </c>
      <c r="N3" s="11">
        <v>5842.1309530339004</v>
      </c>
      <c r="O3" s="11">
        <v>4809.0173091892166</v>
      </c>
      <c r="P3" s="11">
        <v>1033.1136438446838</v>
      </c>
    </row>
    <row r="4" spans="1:16" x14ac:dyDescent="0.25">
      <c r="A4" s="4" t="str">
        <f>'% Contribution'!A6</f>
        <v>North IRL</v>
      </c>
      <c r="B4" s="4" t="str">
        <f>'% Contribution'!B6</f>
        <v>A</v>
      </c>
      <c r="C4" s="4" t="str">
        <f>'% Contribution'!C6</f>
        <v>IR1-5</v>
      </c>
      <c r="D4" s="4" t="str">
        <f>'% Contribution'!F6</f>
        <v>Brevard County</v>
      </c>
      <c r="E4" s="5">
        <f>'% Contribution'!I6</f>
        <v>5842.1309530339004</v>
      </c>
      <c r="F4" s="5">
        <f>'To Natural Comparison'!O6</f>
        <v>4809.0173091892166</v>
      </c>
      <c r="G4" s="5">
        <f>'To Natural Comparison'!Q6</f>
        <v>1033.1136438446838</v>
      </c>
      <c r="H4" s="37"/>
      <c r="K4" s="10" t="s">
        <v>414</v>
      </c>
      <c r="L4" s="10" t="s">
        <v>28</v>
      </c>
      <c r="M4" s="10" t="s">
        <v>418</v>
      </c>
      <c r="N4" s="11">
        <v>361.07218789306495</v>
      </c>
      <c r="O4" s="11">
        <v>297.22072569133917</v>
      </c>
      <c r="P4" s="11">
        <v>63.851462201725781</v>
      </c>
    </row>
    <row r="5" spans="1:16" x14ac:dyDescent="0.25">
      <c r="A5" s="4" t="str">
        <f>'% Contribution'!A7</f>
        <v>North IRL</v>
      </c>
      <c r="B5" s="4" t="str">
        <f>'% Contribution'!B7</f>
        <v>A</v>
      </c>
      <c r="C5" s="4" t="str">
        <f>'% Contribution'!C7</f>
        <v>IR1-5</v>
      </c>
      <c r="D5" s="4" t="str">
        <f>'% Contribution'!F7</f>
        <v>City of Edgewater</v>
      </c>
      <c r="E5" s="5">
        <f>'% Contribution'!I7</f>
        <v>361.07218789306495</v>
      </c>
      <c r="F5" s="5">
        <f>'To Natural Comparison'!O7</f>
        <v>297.22072569133917</v>
      </c>
      <c r="G5" s="5">
        <f>'To Natural Comparison'!Q7</f>
        <v>63.851462201725781</v>
      </c>
      <c r="H5" s="37"/>
      <c r="K5" s="10" t="s">
        <v>414</v>
      </c>
      <c r="L5" s="10" t="s">
        <v>28</v>
      </c>
      <c r="M5" s="10" t="s">
        <v>424</v>
      </c>
      <c r="N5" s="11">
        <v>7561.3273430019772</v>
      </c>
      <c r="O5" s="11">
        <v>6224.1935973822428</v>
      </c>
      <c r="P5" s="11">
        <v>1337.1337456197343</v>
      </c>
    </row>
    <row r="6" spans="1:16" x14ac:dyDescent="0.25">
      <c r="A6" s="4" t="str">
        <f>'% Contribution'!A8</f>
        <v>North IRL</v>
      </c>
      <c r="B6" s="4" t="str">
        <f>'% Contribution'!B8</f>
        <v>A</v>
      </c>
      <c r="C6" s="4" t="str">
        <f>'% Contribution'!C8</f>
        <v>IR1-5</v>
      </c>
      <c r="D6" s="4" t="str">
        <f>'% Contribution'!F8</f>
        <v>City of Oak Hill</v>
      </c>
      <c r="E6" s="5">
        <f>'% Contribution'!I8</f>
        <v>48.8491967025371</v>
      </c>
      <c r="F6" s="5">
        <f>'To Natural Comparison'!O8</f>
        <v>40.210778288099519</v>
      </c>
      <c r="G6" s="5">
        <f>'To Natural Comparison'!Q8</f>
        <v>8.6384184144375809</v>
      </c>
      <c r="H6" s="37"/>
      <c r="K6" s="10" t="s">
        <v>414</v>
      </c>
      <c r="L6" s="10" t="s">
        <v>28</v>
      </c>
      <c r="M6" s="10" t="s">
        <v>60</v>
      </c>
      <c r="N6" s="11">
        <v>766.10045474540448</v>
      </c>
      <c r="O6" s="11">
        <v>630.62440350384963</v>
      </c>
      <c r="P6" s="11">
        <v>135.47605124155484</v>
      </c>
    </row>
    <row r="7" spans="1:16" x14ac:dyDescent="0.25">
      <c r="A7" s="4" t="str">
        <f>'% Contribution'!A9</f>
        <v>North IRL</v>
      </c>
      <c r="B7" s="4" t="str">
        <f>'% Contribution'!B9</f>
        <v>A</v>
      </c>
      <c r="C7" s="4" t="str">
        <f>'% Contribution'!C9</f>
        <v>IR1-5</v>
      </c>
      <c r="D7" s="4" t="str">
        <f>'% Contribution'!F9</f>
        <v>City of Titusville</v>
      </c>
      <c r="E7" s="5">
        <f>'% Contribution'!I9</f>
        <v>7561.3273430019772</v>
      </c>
      <c r="F7" s="5">
        <f>'To Natural Comparison'!O9</f>
        <v>6224.1935973822428</v>
      </c>
      <c r="G7" s="5">
        <f>'To Natural Comparison'!Q9</f>
        <v>1337.1337456197343</v>
      </c>
      <c r="H7" s="37"/>
      <c r="K7" s="10" t="s">
        <v>414</v>
      </c>
      <c r="L7" s="10" t="s">
        <v>28</v>
      </c>
      <c r="M7" s="10" t="s">
        <v>35</v>
      </c>
      <c r="N7" s="11">
        <v>1727.5529106208933</v>
      </c>
      <c r="O7" s="11">
        <v>1422.0550543122822</v>
      </c>
      <c r="P7" s="11">
        <v>305.49785630861106</v>
      </c>
    </row>
    <row r="8" spans="1:16" x14ac:dyDescent="0.25">
      <c r="A8" s="4" t="str">
        <f>'% Contribution'!A10</f>
        <v>North IRL</v>
      </c>
      <c r="B8" s="4" t="str">
        <f>'% Contribution'!B10</f>
        <v>A</v>
      </c>
      <c r="C8" s="4" t="str">
        <f>'% Contribution'!C10</f>
        <v>IR1-5</v>
      </c>
      <c r="D8" s="4" t="str">
        <f>'% Contribution'!F10</f>
        <v>FDOT District 5</v>
      </c>
      <c r="E8" s="5">
        <f>'% Contribution'!I10</f>
        <v>766.10045474540448</v>
      </c>
      <c r="F8" s="5">
        <f>'To Natural Comparison'!O10</f>
        <v>630.62440350384963</v>
      </c>
      <c r="G8" s="5">
        <f>'To Natural Comparison'!Q10</f>
        <v>135.47605124155484</v>
      </c>
      <c r="H8" s="37"/>
      <c r="K8" s="10" t="s">
        <v>414</v>
      </c>
      <c r="L8" s="10" t="s">
        <v>28</v>
      </c>
      <c r="M8" s="10" t="s">
        <v>422</v>
      </c>
      <c r="N8" s="11">
        <v>3308.7282443169906</v>
      </c>
      <c r="O8" s="11">
        <v>2723.617722067745</v>
      </c>
      <c r="P8" s="11">
        <v>585.11052224924561</v>
      </c>
    </row>
    <row r="9" spans="1:16" x14ac:dyDescent="0.25">
      <c r="A9" s="4" t="str">
        <f>'% Contribution'!A11</f>
        <v>North IRL</v>
      </c>
      <c r="B9" s="4" t="str">
        <f>'% Contribution'!B11</f>
        <v>A</v>
      </c>
      <c r="C9" s="4" t="str">
        <f>'% Contribution'!C11</f>
        <v>IR1-5</v>
      </c>
      <c r="D9" s="4" t="str">
        <f>'% Contribution'!F11</f>
        <v>Kennedy Space Center</v>
      </c>
      <c r="E9" s="5">
        <f>'% Contribution'!I11</f>
        <v>1727.5529106208933</v>
      </c>
      <c r="F9" s="5">
        <f>'To Natural Comparison'!O11</f>
        <v>1422.0550543122822</v>
      </c>
      <c r="G9" s="5">
        <f>'To Natural Comparison'!Q11</f>
        <v>305.49785630861106</v>
      </c>
      <c r="H9" s="37"/>
      <c r="K9" s="10" t="s">
        <v>414</v>
      </c>
      <c r="L9" s="10" t="s">
        <v>28</v>
      </c>
      <c r="M9" s="10" t="s">
        <v>421</v>
      </c>
      <c r="N9" s="11">
        <v>48.8491967025371</v>
      </c>
      <c r="O9" s="11">
        <v>40.210778288099519</v>
      </c>
      <c r="P9" s="11">
        <v>8.6384184144375809</v>
      </c>
    </row>
    <row r="10" spans="1:16" x14ac:dyDescent="0.25">
      <c r="A10" s="4" t="str">
        <f>'% Contribution'!A12</f>
        <v>North IRL</v>
      </c>
      <c r="B10" s="4" t="str">
        <f>'% Contribution'!B12</f>
        <v>A</v>
      </c>
      <c r="C10" s="4" t="str">
        <f>'% Contribution'!C12</f>
        <v>IR1-5</v>
      </c>
      <c r="D10" s="4" t="str">
        <f>'% Contribution'!F12</f>
        <v>Volusia County</v>
      </c>
      <c r="E10" s="5">
        <f>'% Contribution'!I12</f>
        <v>3308.7282443169906</v>
      </c>
      <c r="F10" s="5">
        <f>'To Natural Comparison'!O12</f>
        <v>2723.617722067745</v>
      </c>
      <c r="G10" s="5">
        <f>'To Natural Comparison'!Q12</f>
        <v>585.11052224924561</v>
      </c>
      <c r="H10" s="37"/>
      <c r="K10" s="10" t="s">
        <v>414</v>
      </c>
      <c r="L10" s="10" t="s">
        <v>28</v>
      </c>
      <c r="M10" s="10" t="s">
        <v>64</v>
      </c>
      <c r="N10" s="11">
        <v>22126.872657468826</v>
      </c>
      <c r="O10" s="11">
        <v>0</v>
      </c>
      <c r="P10" s="11">
        <v>22126.872657468826</v>
      </c>
    </row>
    <row r="11" spans="1:16" x14ac:dyDescent="0.25">
      <c r="A11" s="4" t="str">
        <f>'% Contribution'!A13</f>
        <v>North IRL</v>
      </c>
      <c r="B11" s="4" t="str">
        <f>'% Contribution'!B13</f>
        <v>A</v>
      </c>
      <c r="C11" s="4" t="str">
        <f>'% Contribution'!C13</f>
        <v>IR1-5 Total</v>
      </c>
      <c r="D11" s="4">
        <f>'% Contribution'!F13</f>
        <v>0</v>
      </c>
      <c r="E11" s="5">
        <f>'% Contribution'!I13</f>
        <v>46020.72893070893</v>
      </c>
      <c r="F11" s="5">
        <f>'To Natural Comparison'!O13</f>
        <v>19668.502696198339</v>
      </c>
      <c r="G11" s="5">
        <f>'To Natural Comparison'!Q13</f>
        <v>26352.226234510592</v>
      </c>
      <c r="H11" s="37"/>
      <c r="K11" s="29" t="s">
        <v>414</v>
      </c>
      <c r="L11" s="29" t="s">
        <v>471</v>
      </c>
      <c r="M11" s="29"/>
      <c r="N11" s="25">
        <v>46020.728930708923</v>
      </c>
      <c r="O11" s="25">
        <v>19668.502696198331</v>
      </c>
      <c r="P11" s="25">
        <v>26352.226234510596</v>
      </c>
    </row>
    <row r="12" spans="1:16" x14ac:dyDescent="0.25">
      <c r="A12" s="4" t="str">
        <f>'% Contribution'!A14</f>
        <v>North IRL</v>
      </c>
      <c r="B12" s="4" t="str">
        <f>'% Contribution'!B14</f>
        <v>B</v>
      </c>
      <c r="C12" s="4" t="str">
        <f>'% Contribution'!C14</f>
        <v>IR6-7</v>
      </c>
      <c r="D12" s="4" t="str">
        <f>'% Contribution'!F14</f>
        <v>Natural Lands</v>
      </c>
      <c r="E12" s="5">
        <f>'% Contribution'!I14</f>
        <v>4380.5714966686073</v>
      </c>
      <c r="F12" s="5">
        <f>'% Contribution'!O14</f>
        <v>0</v>
      </c>
      <c r="G12" s="5">
        <f>'% Contribution'!Q14</f>
        <v>4380.5714966686073</v>
      </c>
      <c r="H12" s="41" t="s">
        <v>532</v>
      </c>
      <c r="K12" s="10" t="s">
        <v>414</v>
      </c>
      <c r="L12" s="10" t="s">
        <v>110</v>
      </c>
      <c r="M12" s="10" t="s">
        <v>31</v>
      </c>
      <c r="N12" s="11">
        <v>1471.8272085231149</v>
      </c>
      <c r="O12" s="11">
        <v>958.32735073149695</v>
      </c>
      <c r="P12" s="11">
        <v>513.49985779161784</v>
      </c>
    </row>
    <row r="13" spans="1:16" x14ac:dyDescent="0.25">
      <c r="A13" s="4" t="str">
        <f>'% Contribution'!A15</f>
        <v>North IRL</v>
      </c>
      <c r="B13" s="4" t="str">
        <f>'% Contribution'!B15</f>
        <v>B</v>
      </c>
      <c r="C13" s="4" t="str">
        <f>'% Contribution'!C15</f>
        <v>IR6-7</v>
      </c>
      <c r="D13" s="4" t="str">
        <f>'% Contribution'!F15</f>
        <v>Agricultural Producers</v>
      </c>
      <c r="E13" s="5">
        <f>'% Contribution'!I15</f>
        <v>1218.0577485890453</v>
      </c>
      <c r="F13" s="5">
        <f>'% Contribution'!O15</f>
        <v>821.84321762830643</v>
      </c>
      <c r="G13" s="5">
        <f>'% Contribution'!Q15</f>
        <v>396.2145309607389</v>
      </c>
      <c r="H13" s="38"/>
      <c r="K13" s="10" t="s">
        <v>414</v>
      </c>
      <c r="L13" s="10" t="s">
        <v>110</v>
      </c>
      <c r="M13" s="10" t="s">
        <v>33</v>
      </c>
      <c r="N13" s="11">
        <v>20745.860134241357</v>
      </c>
      <c r="O13" s="11">
        <v>12666.611995517487</v>
      </c>
      <c r="P13" s="11">
        <v>8079.2481387238658</v>
      </c>
    </row>
    <row r="14" spans="1:16" x14ac:dyDescent="0.25">
      <c r="A14" s="4" t="str">
        <f>'% Contribution'!A16</f>
        <v>North IRL</v>
      </c>
      <c r="B14" s="4" t="str">
        <f>'% Contribution'!B16</f>
        <v>B</v>
      </c>
      <c r="C14" s="4" t="str">
        <f>'% Contribution'!C16</f>
        <v>IR6-7</v>
      </c>
      <c r="D14" s="4" t="str">
        <f>'% Contribution'!F16</f>
        <v>Brevard County</v>
      </c>
      <c r="E14" s="5">
        <f>'% Contribution'!I16</f>
        <v>10872.012780145273</v>
      </c>
      <c r="F14" s="5">
        <f>'% Contribution'!O16</f>
        <v>7335.5224542356473</v>
      </c>
      <c r="G14" s="5">
        <f>'% Contribution'!Q16</f>
        <v>3536.4903259096254</v>
      </c>
      <c r="H14" s="38"/>
      <c r="K14" s="10" t="s">
        <v>414</v>
      </c>
      <c r="L14" s="10" t="s">
        <v>110</v>
      </c>
      <c r="M14" s="10" t="s">
        <v>438</v>
      </c>
      <c r="N14" s="11">
        <v>2645.2525540319389</v>
      </c>
      <c r="O14" s="11">
        <v>1725.6193733865462</v>
      </c>
      <c r="P14" s="11">
        <v>919.63318064539294</v>
      </c>
    </row>
    <row r="15" spans="1:16" x14ac:dyDescent="0.25">
      <c r="A15" s="4" t="str">
        <f>'% Contribution'!A17</f>
        <v>North IRL</v>
      </c>
      <c r="B15" s="4" t="str">
        <f>'% Contribution'!B17</f>
        <v>B</v>
      </c>
      <c r="C15" s="4" t="str">
        <f>'% Contribution'!C17</f>
        <v>IR6-7</v>
      </c>
      <c r="D15" s="4" t="str">
        <f>'% Contribution'!F17</f>
        <v>City of Cocoa</v>
      </c>
      <c r="E15" s="5">
        <f>'% Contribution'!I17</f>
        <v>2218.6387572527728</v>
      </c>
      <c r="F15" s="5">
        <f>'% Contribution'!O17</f>
        <v>1496.9513696108552</v>
      </c>
      <c r="G15" s="5">
        <f>'% Contribution'!Q17</f>
        <v>721.68738764191767</v>
      </c>
      <c r="H15" s="38"/>
      <c r="K15" s="10" t="s">
        <v>414</v>
      </c>
      <c r="L15" s="10" t="s">
        <v>110</v>
      </c>
      <c r="M15" s="10" t="s">
        <v>192</v>
      </c>
      <c r="N15" s="11">
        <v>11419.68923040202</v>
      </c>
      <c r="O15" s="11">
        <v>6291.6784594783294</v>
      </c>
      <c r="P15" s="11">
        <v>5128.0107709236909</v>
      </c>
    </row>
    <row r="16" spans="1:16" x14ac:dyDescent="0.25">
      <c r="A16" s="4" t="str">
        <f>'% Contribution'!A18</f>
        <v>North IRL</v>
      </c>
      <c r="B16" s="4" t="str">
        <f>'% Contribution'!B18</f>
        <v>B</v>
      </c>
      <c r="C16" s="4" t="str">
        <f>'% Contribution'!C18</f>
        <v>IR6-7</v>
      </c>
      <c r="D16" s="4" t="str">
        <f>'% Contribution'!F18</f>
        <v>City of Titusville</v>
      </c>
      <c r="E16" s="5">
        <f>'% Contribution'!I18</f>
        <v>703.02018146600062</v>
      </c>
      <c r="F16" s="5">
        <f>'% Contribution'!O18</f>
        <v>474.33906041230381</v>
      </c>
      <c r="G16" s="5">
        <f>'% Contribution'!Q18</f>
        <v>228.68112105369681</v>
      </c>
      <c r="H16" s="38"/>
      <c r="K16" s="10" t="s">
        <v>414</v>
      </c>
      <c r="L16" s="10" t="s">
        <v>110</v>
      </c>
      <c r="M16" s="10" t="s">
        <v>448</v>
      </c>
      <c r="N16" s="11">
        <v>3982.3501464065571</v>
      </c>
      <c r="O16" s="11">
        <v>2134.5677640753906</v>
      </c>
      <c r="P16" s="11">
        <v>1847.7823823311664</v>
      </c>
    </row>
    <row r="17" spans="1:16" x14ac:dyDescent="0.25">
      <c r="A17" s="4" t="str">
        <f>'% Contribution'!A19</f>
        <v>North IRL</v>
      </c>
      <c r="B17" s="4" t="str">
        <f>'% Contribution'!B19</f>
        <v>B</v>
      </c>
      <c r="C17" s="4" t="str">
        <f>'% Contribution'!C19</f>
        <v>IR6-7</v>
      </c>
      <c r="D17" s="4" t="str">
        <f>'% Contribution'!F19</f>
        <v>FDOT District 5</v>
      </c>
      <c r="E17" s="5">
        <f>'% Contribution'!I19</f>
        <v>507.81677857979946</v>
      </c>
      <c r="F17" s="5">
        <f>'% Contribution'!O19</f>
        <v>342.63217467078402</v>
      </c>
      <c r="G17" s="5">
        <f>'% Contribution'!Q19</f>
        <v>165.18460390901544</v>
      </c>
      <c r="H17" s="38"/>
      <c r="K17" s="10" t="s">
        <v>414</v>
      </c>
      <c r="L17" s="10" t="s">
        <v>110</v>
      </c>
      <c r="M17" s="10" t="s">
        <v>424</v>
      </c>
      <c r="N17" s="11">
        <v>703.02018146600062</v>
      </c>
      <c r="O17" s="11">
        <v>474.33906041230381</v>
      </c>
      <c r="P17" s="11">
        <v>228.68112105369681</v>
      </c>
    </row>
    <row r="18" spans="1:16" x14ac:dyDescent="0.25">
      <c r="A18" s="4" t="str">
        <f>'% Contribution'!A20</f>
        <v>North IRL</v>
      </c>
      <c r="B18" s="4" t="str">
        <f>'% Contribution'!B20</f>
        <v>B</v>
      </c>
      <c r="C18" s="4" t="str">
        <f>'% Contribution'!C20</f>
        <v>IR6-7</v>
      </c>
      <c r="D18" s="4" t="str">
        <f>'% Contribution'!F20</f>
        <v>Kennedy Space Center</v>
      </c>
      <c r="E18" s="5">
        <f>'% Contribution'!I20</f>
        <v>523.60523944238753</v>
      </c>
      <c r="F18" s="5">
        <f>'% Contribution'!O20</f>
        <v>353.28490397835458</v>
      </c>
      <c r="G18" s="5">
        <f>'% Contribution'!Q20</f>
        <v>170.32033546403295</v>
      </c>
      <c r="H18" s="38"/>
      <c r="K18" s="10" t="s">
        <v>414</v>
      </c>
      <c r="L18" s="10" t="s">
        <v>110</v>
      </c>
      <c r="M18" s="10" t="s">
        <v>60</v>
      </c>
      <c r="N18" s="11">
        <v>1058.8699804642306</v>
      </c>
      <c r="O18" s="11">
        <v>641.03790585616991</v>
      </c>
      <c r="P18" s="11">
        <v>417.83207460806068</v>
      </c>
    </row>
    <row r="19" spans="1:16" x14ac:dyDescent="0.25">
      <c r="A19" s="4" t="str">
        <f>'% Contribution'!A21</f>
        <v>North IRL</v>
      </c>
      <c r="B19" s="4" t="str">
        <f>'% Contribution'!B21</f>
        <v>B</v>
      </c>
      <c r="C19" s="4" t="str">
        <f>'% Contribution'!C21</f>
        <v>IR6-7 Total</v>
      </c>
      <c r="D19" s="4">
        <f>'% Contribution'!F21</f>
        <v>0</v>
      </c>
      <c r="E19" s="5">
        <f>'% Contribution'!I21</f>
        <v>20423.722982143881</v>
      </c>
      <c r="F19" s="5">
        <f>'% Contribution'!O21</f>
        <v>10824.57318053625</v>
      </c>
      <c r="G19" s="5">
        <f>'% Contribution'!Q21</f>
        <v>9599.1498016076348</v>
      </c>
      <c r="H19" s="38"/>
      <c r="K19" s="10" t="s">
        <v>414</v>
      </c>
      <c r="L19" s="10" t="s">
        <v>110</v>
      </c>
      <c r="M19" s="10" t="s">
        <v>35</v>
      </c>
      <c r="N19" s="11">
        <v>523.60523944238753</v>
      </c>
      <c r="O19" s="11">
        <v>353.28490397835458</v>
      </c>
      <c r="P19" s="11">
        <v>170.32033546403295</v>
      </c>
    </row>
    <row r="20" spans="1:16" x14ac:dyDescent="0.25">
      <c r="A20" s="4" t="str">
        <f>'% Contribution'!A22</f>
        <v>North IRL</v>
      </c>
      <c r="B20" s="4" t="str">
        <f>'% Contribution'!B22</f>
        <v>B</v>
      </c>
      <c r="C20" s="4" t="str">
        <f>'% Contribution'!C22</f>
        <v>IR8-11</v>
      </c>
      <c r="D20" s="4" t="str">
        <f>'% Contribution'!F22</f>
        <v>Natural Lands</v>
      </c>
      <c r="E20" s="5">
        <f>'% Contribution'!I22</f>
        <v>2504.7282165821812</v>
      </c>
      <c r="F20" s="5">
        <f>'% Contribution'!O22</f>
        <v>0</v>
      </c>
      <c r="G20" s="5">
        <f>'% Contribution'!Q22</f>
        <v>2504.7282165821812</v>
      </c>
      <c r="H20" s="38"/>
      <c r="K20" s="10" t="s">
        <v>414</v>
      </c>
      <c r="L20" s="10" t="s">
        <v>110</v>
      </c>
      <c r="M20" s="10" t="s">
        <v>284</v>
      </c>
      <c r="N20" s="11">
        <v>243.80206940526912</v>
      </c>
      <c r="O20" s="11">
        <v>130.67962862003691</v>
      </c>
      <c r="P20" s="11">
        <v>113.12244078523221</v>
      </c>
    </row>
    <row r="21" spans="1:16" x14ac:dyDescent="0.25">
      <c r="A21" s="4" t="str">
        <f>'% Contribution'!A23</f>
        <v>North IRL</v>
      </c>
      <c r="B21" s="4" t="str">
        <f>'% Contribution'!B23</f>
        <v>B</v>
      </c>
      <c r="C21" s="4" t="str">
        <f>'% Contribution'!C23</f>
        <v>IR8-11</v>
      </c>
      <c r="D21" s="4" t="str">
        <f>'% Contribution'!F23</f>
        <v>Agricultural Producers</v>
      </c>
      <c r="E21" s="5">
        <f>'% Contribution'!I23</f>
        <v>241.69729123171709</v>
      </c>
      <c r="F21" s="5">
        <f>'% Contribution'!O23</f>
        <v>129.55145267502419</v>
      </c>
      <c r="G21" s="5">
        <f>'% Contribution'!Q23</f>
        <v>112.14583855669289</v>
      </c>
      <c r="H21" s="38"/>
      <c r="K21" s="10" t="s">
        <v>414</v>
      </c>
      <c r="L21" s="10" t="s">
        <v>110</v>
      </c>
      <c r="M21" s="10" t="s">
        <v>454</v>
      </c>
      <c r="N21" s="11">
        <v>276.34876804244959</v>
      </c>
      <c r="O21" s="11">
        <v>148.12488862578763</v>
      </c>
      <c r="P21" s="11">
        <v>128.22387941666196</v>
      </c>
    </row>
    <row r="22" spans="1:16" x14ac:dyDescent="0.25">
      <c r="A22" s="4" t="str">
        <f>'% Contribution'!A24</f>
        <v>North IRL</v>
      </c>
      <c r="B22" s="4" t="str">
        <f>'% Contribution'!B24</f>
        <v>B</v>
      </c>
      <c r="C22" s="4" t="str">
        <f>'% Contribution'!C24</f>
        <v>IR8-11</v>
      </c>
      <c r="D22" s="4" t="str">
        <f>'% Contribution'!F24</f>
        <v>Brevard County</v>
      </c>
      <c r="E22" s="5">
        <f>'% Contribution'!I24</f>
        <v>8864.0440814672347</v>
      </c>
      <c r="F22" s="5">
        <f>'% Contribution'!O24</f>
        <v>4751.1901415088632</v>
      </c>
      <c r="G22" s="5">
        <f>'% Contribution'!Q24</f>
        <v>4112.8539399583715</v>
      </c>
      <c r="H22" s="38"/>
      <c r="K22" s="10" t="s">
        <v>414</v>
      </c>
      <c r="L22" s="10" t="s">
        <v>110</v>
      </c>
      <c r="M22" s="10" t="s">
        <v>64</v>
      </c>
      <c r="N22" s="11">
        <v>7132.3227510085726</v>
      </c>
      <c r="O22" s="11">
        <v>0</v>
      </c>
      <c r="P22" s="11">
        <v>7132.3227510085726</v>
      </c>
    </row>
    <row r="23" spans="1:16" x14ac:dyDescent="0.25">
      <c r="A23" s="4" t="str">
        <f>'% Contribution'!A25</f>
        <v>North IRL</v>
      </c>
      <c r="B23" s="4" t="str">
        <f>'% Contribution'!B25</f>
        <v>B</v>
      </c>
      <c r="C23" s="4" t="str">
        <f>'% Contribution'!C25</f>
        <v>IR8-11</v>
      </c>
      <c r="D23" s="4" t="str">
        <f>'% Contribution'!F25</f>
        <v>City of Cocoa</v>
      </c>
      <c r="E23" s="5">
        <f>'% Contribution'!I25</f>
        <v>426.61379677916619</v>
      </c>
      <c r="F23" s="5">
        <f>'% Contribution'!O25</f>
        <v>228.66800377569092</v>
      </c>
      <c r="G23" s="5">
        <f>'% Contribution'!Q25</f>
        <v>197.94579300347527</v>
      </c>
      <c r="H23" s="38"/>
      <c r="K23" s="29" t="s">
        <v>414</v>
      </c>
      <c r="L23" s="29" t="s">
        <v>472</v>
      </c>
      <c r="M23" s="29"/>
      <c r="N23" s="25">
        <v>50202.9482634339</v>
      </c>
      <c r="O23" s="25">
        <v>25524.271330681902</v>
      </c>
      <c r="P23" s="25">
        <v>24678.676932751994</v>
      </c>
    </row>
    <row r="24" spans="1:16" x14ac:dyDescent="0.25">
      <c r="A24" s="4" t="str">
        <f>'% Contribution'!A26</f>
        <v>North IRL</v>
      </c>
      <c r="B24" s="4" t="str">
        <f>'% Contribution'!B26</f>
        <v>B</v>
      </c>
      <c r="C24" s="4" t="str">
        <f>'% Contribution'!C26</f>
        <v>IR8-11</v>
      </c>
      <c r="D24" s="4" t="str">
        <f>'% Contribution'!F26</f>
        <v>City of Melbourne</v>
      </c>
      <c r="E24" s="5">
        <f>'% Contribution'!I26</f>
        <v>6959.8672966954982</v>
      </c>
      <c r="F24" s="5">
        <f>'% Contribution'!O26</f>
        <v>3730.5379556275875</v>
      </c>
      <c r="G24" s="5">
        <f>'% Contribution'!Q26</f>
        <v>3229.3293410679107</v>
      </c>
      <c r="H24" s="38"/>
      <c r="K24" s="29" t="s">
        <v>483</v>
      </c>
      <c r="L24" s="29"/>
      <c r="M24" s="29"/>
      <c r="N24" s="25">
        <v>96223.677194142801</v>
      </c>
      <c r="O24" s="25">
        <v>45192.77402688023</v>
      </c>
      <c r="P24" s="25">
        <v>51030.903167262586</v>
      </c>
    </row>
    <row r="25" spans="1:16" x14ac:dyDescent="0.25">
      <c r="A25" s="4" t="str">
        <f>'% Contribution'!A27</f>
        <v>North IRL</v>
      </c>
      <c r="B25" s="4" t="str">
        <f>'% Contribution'!B27</f>
        <v>B</v>
      </c>
      <c r="C25" s="4" t="str">
        <f>'% Contribution'!C27</f>
        <v>IR8-11</v>
      </c>
      <c r="D25" s="4" t="str">
        <f>'% Contribution'!F27</f>
        <v>City of Rockledge</v>
      </c>
      <c r="E25" s="5">
        <f>'% Contribution'!I27</f>
        <v>3982.3501464065571</v>
      </c>
      <c r="F25" s="5">
        <f>'% Contribution'!O27</f>
        <v>2134.5677640753906</v>
      </c>
      <c r="G25" s="5">
        <f>'% Contribution'!Q27</f>
        <v>1847.7823823311664</v>
      </c>
      <c r="H25" s="38"/>
      <c r="K25" s="10" t="s">
        <v>27</v>
      </c>
      <c r="L25" s="10" t="s">
        <v>458</v>
      </c>
      <c r="M25" s="10" t="s">
        <v>31</v>
      </c>
      <c r="N25" s="11">
        <v>515.66883164775254</v>
      </c>
      <c r="O25" s="11">
        <v>387.06023037125408</v>
      </c>
      <c r="P25" s="11">
        <v>128.60860127649846</v>
      </c>
    </row>
    <row r="26" spans="1:16" x14ac:dyDescent="0.25">
      <c r="A26" s="4" t="str">
        <f>'% Contribution'!A28</f>
        <v>North IRL</v>
      </c>
      <c r="B26" s="4" t="str">
        <f>'% Contribution'!B28</f>
        <v>B</v>
      </c>
      <c r="C26" s="4" t="str">
        <f>'% Contribution'!C28</f>
        <v>IR8-11</v>
      </c>
      <c r="D26" s="4" t="str">
        <f>'% Contribution'!F28</f>
        <v>FDOT District 5</v>
      </c>
      <c r="E26" s="5">
        <f>'% Contribution'!I28</f>
        <v>471.6721176377182</v>
      </c>
      <c r="F26" s="5">
        <f>'% Contribution'!O28</f>
        <v>252.81958153055461</v>
      </c>
      <c r="G26" s="5">
        <f>'% Contribution'!Q28</f>
        <v>218.85253610716359</v>
      </c>
      <c r="H26" s="38"/>
      <c r="K26" s="10" t="s">
        <v>27</v>
      </c>
      <c r="L26" s="10" t="s">
        <v>458</v>
      </c>
      <c r="M26" s="10" t="s">
        <v>33</v>
      </c>
      <c r="N26" s="11">
        <v>8078.0677172742026</v>
      </c>
      <c r="O26" s="11">
        <v>7009.3449572703776</v>
      </c>
      <c r="P26" s="11">
        <v>1068.722760003825</v>
      </c>
    </row>
    <row r="27" spans="1:16" x14ac:dyDescent="0.25">
      <c r="A27" s="4" t="str">
        <f>'% Contribution'!A29</f>
        <v>North IRL</v>
      </c>
      <c r="B27" s="4" t="str">
        <f>'% Contribution'!B29</f>
        <v>B</v>
      </c>
      <c r="C27" s="4" t="str">
        <f>'% Contribution'!C29</f>
        <v>IR8-11</v>
      </c>
      <c r="D27" s="4" t="str">
        <f>'% Contribution'!F29</f>
        <v>Town of Indialantic</v>
      </c>
      <c r="E27" s="5">
        <f>'% Contribution'!I29</f>
        <v>243.80206940526912</v>
      </c>
      <c r="F27" s="5">
        <f>'% Contribution'!O29</f>
        <v>130.67962862003691</v>
      </c>
      <c r="G27" s="5">
        <f>'% Contribution'!Q29</f>
        <v>113.12244078523221</v>
      </c>
      <c r="H27" s="38"/>
      <c r="K27" s="10" t="s">
        <v>27</v>
      </c>
      <c r="L27" s="10" t="s">
        <v>458</v>
      </c>
      <c r="M27" s="10" t="s">
        <v>143</v>
      </c>
      <c r="N27" s="11">
        <v>1418.7769224005763</v>
      </c>
      <c r="O27" s="11">
        <v>1330.6297116185599</v>
      </c>
      <c r="P27" s="11">
        <v>88.147210782016373</v>
      </c>
    </row>
    <row r="28" spans="1:16" x14ac:dyDescent="0.25">
      <c r="A28" s="4" t="str">
        <f>'% Contribution'!A30</f>
        <v>North IRL</v>
      </c>
      <c r="B28" s="4" t="str">
        <f>'% Contribution'!B30</f>
        <v>B</v>
      </c>
      <c r="C28" s="4" t="str">
        <f>'% Contribution'!C30</f>
        <v>IR8-11</v>
      </c>
      <c r="D28" s="4" t="str">
        <f>'% Contribution'!F30</f>
        <v>Town of Palm Shores</v>
      </c>
      <c r="E28" s="5">
        <f>'% Contribution'!I30</f>
        <v>276.34876804244959</v>
      </c>
      <c r="F28" s="5">
        <f>'% Contribution'!O30</f>
        <v>148.12488862578763</v>
      </c>
      <c r="G28" s="5">
        <f>'% Contribution'!Q30</f>
        <v>128.22387941666196</v>
      </c>
      <c r="H28" s="38"/>
      <c r="K28" s="10" t="s">
        <v>27</v>
      </c>
      <c r="L28" s="10" t="s">
        <v>458</v>
      </c>
      <c r="M28" s="10" t="s">
        <v>153</v>
      </c>
      <c r="N28" s="11">
        <v>2499.8675226200335</v>
      </c>
      <c r="O28" s="11">
        <v>2344.5532191771345</v>
      </c>
      <c r="P28" s="11">
        <v>155.31430344289902</v>
      </c>
    </row>
    <row r="29" spans="1:16" x14ac:dyDescent="0.25">
      <c r="A29" s="4" t="str">
        <f>'% Contribution'!A31</f>
        <v>North IRL</v>
      </c>
      <c r="B29" s="4" t="str">
        <f>'% Contribution'!B31</f>
        <v>B</v>
      </c>
      <c r="C29" s="4" t="str">
        <f>'% Contribution'!C31</f>
        <v>IR8-11 Total</v>
      </c>
      <c r="D29" s="4">
        <f>'% Contribution'!F31</f>
        <v>0</v>
      </c>
      <c r="E29" s="5">
        <f>'% Contribution'!I31</f>
        <v>23971.123784247786</v>
      </c>
      <c r="F29" s="5">
        <f>'% Contribution'!O31</f>
        <v>11506.139416438935</v>
      </c>
      <c r="G29" s="5">
        <f>'% Contribution'!Q31</f>
        <v>12464.984367808856</v>
      </c>
      <c r="H29" s="38"/>
      <c r="K29" s="10" t="s">
        <v>27</v>
      </c>
      <c r="L29" s="10" t="s">
        <v>458</v>
      </c>
      <c r="M29" s="10" t="s">
        <v>156</v>
      </c>
      <c r="N29" s="11">
        <v>1675.4964414296403</v>
      </c>
      <c r="O29" s="11">
        <v>1571.3995001449425</v>
      </c>
      <c r="P29" s="11">
        <v>104.09694128469778</v>
      </c>
    </row>
    <row r="30" spans="1:16" x14ac:dyDescent="0.25">
      <c r="A30" s="4" t="str">
        <f>'% Contribution'!A32</f>
        <v>North IRL</v>
      </c>
      <c r="B30" s="4" t="str">
        <f>'% Contribution'!B32</f>
        <v>B</v>
      </c>
      <c r="C30" s="4" t="str">
        <f>'% Contribution'!C32</f>
        <v>IR8-11, EauGallie</v>
      </c>
      <c r="D30" s="4" t="str">
        <f>'% Contribution'!F32</f>
        <v>Natural Lands</v>
      </c>
      <c r="E30" s="5">
        <f>'% Contribution'!I32</f>
        <v>247.02303775778455</v>
      </c>
      <c r="F30" s="5">
        <f>'To Natural Comparison'!O32</f>
        <v>0</v>
      </c>
      <c r="G30" s="5">
        <f>'To Natural Comparison'!Q32</f>
        <v>247.02303775778455</v>
      </c>
      <c r="H30" s="37"/>
      <c r="K30" s="10" t="s">
        <v>27</v>
      </c>
      <c r="L30" s="10" t="s">
        <v>458</v>
      </c>
      <c r="M30" s="10" t="s">
        <v>158</v>
      </c>
      <c r="N30" s="11">
        <v>2159.9368719520266</v>
      </c>
      <c r="O30" s="11">
        <v>2025.742124545465</v>
      </c>
      <c r="P30" s="11">
        <v>134.19474740656165</v>
      </c>
    </row>
    <row r="31" spans="1:16" x14ac:dyDescent="0.25">
      <c r="A31" s="4" t="str">
        <f>'% Contribution'!A33</f>
        <v>North IRL</v>
      </c>
      <c r="B31" s="4" t="str">
        <f>'% Contribution'!B33</f>
        <v>B</v>
      </c>
      <c r="C31" s="4" t="str">
        <f>'% Contribution'!C33</f>
        <v>IR8-11, EauGallie</v>
      </c>
      <c r="D31" s="4" t="str">
        <f>'% Contribution'!F33</f>
        <v>Agricultural Producers</v>
      </c>
      <c r="E31" s="5">
        <f>'% Contribution'!I33</f>
        <v>12.072168702352434</v>
      </c>
      <c r="F31" s="5">
        <f>'To Natural Comparison'!O33</f>
        <v>6.9326804281663179</v>
      </c>
      <c r="G31" s="5">
        <f>'To Natural Comparison'!Q33</f>
        <v>5.1394882741861156</v>
      </c>
      <c r="H31" s="37"/>
      <c r="K31" s="10" t="s">
        <v>27</v>
      </c>
      <c r="L31" s="10" t="s">
        <v>458</v>
      </c>
      <c r="M31" s="10" t="s">
        <v>60</v>
      </c>
      <c r="N31" s="11">
        <v>588.23503600909521</v>
      </c>
      <c r="O31" s="11">
        <v>537.5933071250372</v>
      </c>
      <c r="P31" s="11">
        <v>50.641728884058026</v>
      </c>
    </row>
    <row r="32" spans="1:16" x14ac:dyDescent="0.25">
      <c r="A32" s="4" t="str">
        <f>'% Contribution'!A34</f>
        <v>North IRL</v>
      </c>
      <c r="B32" s="4" t="str">
        <f>'% Contribution'!B34</f>
        <v>B</v>
      </c>
      <c r="C32" s="4" t="str">
        <f>'% Contribution'!C34</f>
        <v>IR8-11, EauGallie</v>
      </c>
      <c r="D32" s="4" t="str">
        <f>'% Contribution'!F34</f>
        <v>Brevard County</v>
      </c>
      <c r="E32" s="5">
        <f>'% Contribution'!I34</f>
        <v>1009.8032726288468</v>
      </c>
      <c r="F32" s="5">
        <f>'To Natural Comparison'!O34</f>
        <v>579.89939977297763</v>
      </c>
      <c r="G32" s="5">
        <f>'To Natural Comparison'!Q34</f>
        <v>429.90387285586917</v>
      </c>
      <c r="H32" s="37"/>
      <c r="K32" s="10" t="s">
        <v>27</v>
      </c>
      <c r="L32" s="10" t="s">
        <v>458</v>
      </c>
      <c r="M32" s="10" t="s">
        <v>35</v>
      </c>
      <c r="N32" s="11">
        <v>1504.1646934888693</v>
      </c>
      <c r="O32" s="11">
        <v>1111.6431597266537</v>
      </c>
      <c r="P32" s="11">
        <v>392.52153376221554</v>
      </c>
    </row>
    <row r="33" spans="1:16" x14ac:dyDescent="0.25">
      <c r="A33" s="4" t="str">
        <f>'% Contribution'!A35</f>
        <v>North IRL</v>
      </c>
      <c r="B33" s="4" t="str">
        <f>'% Contribution'!B35</f>
        <v>B</v>
      </c>
      <c r="C33" s="4" t="str">
        <f>'% Contribution'!C35</f>
        <v>IR8-11, EauGallie</v>
      </c>
      <c r="D33" s="4" t="str">
        <f>'% Contribution'!F35</f>
        <v>City of Melbourne</v>
      </c>
      <c r="E33" s="5">
        <f>'% Contribution'!I35</f>
        <v>4459.821933706522</v>
      </c>
      <c r="F33" s="5">
        <f>'To Natural Comparison'!O35</f>
        <v>2561.1405038507414</v>
      </c>
      <c r="G33" s="5">
        <f>'To Natural Comparison'!Q35</f>
        <v>1898.6814298557806</v>
      </c>
      <c r="H33" s="37"/>
      <c r="K33" s="10" t="s">
        <v>27</v>
      </c>
      <c r="L33" s="10" t="s">
        <v>458</v>
      </c>
      <c r="M33" s="10" t="s">
        <v>41</v>
      </c>
      <c r="N33" s="11">
        <v>4345.0525751409768</v>
      </c>
      <c r="O33" s="11">
        <v>3441.5517362276696</v>
      </c>
      <c r="P33" s="11">
        <v>903.50083891330723</v>
      </c>
    </row>
    <row r="34" spans="1:16" x14ac:dyDescent="0.25">
      <c r="A34" s="4" t="str">
        <f>'% Contribution'!A36</f>
        <v>North IRL</v>
      </c>
      <c r="B34" s="4" t="str">
        <f>'% Contribution'!B36</f>
        <v>B</v>
      </c>
      <c r="C34" s="4" t="str">
        <f>'% Contribution'!C36</f>
        <v>IR8-11, EauGallie</v>
      </c>
      <c r="D34" s="4" t="str">
        <f>'% Contribution'!F36</f>
        <v>FDOT District 5</v>
      </c>
      <c r="E34" s="5">
        <f>'% Contribution'!I36</f>
        <v>79.381084246712931</v>
      </c>
      <c r="F34" s="5">
        <f>'To Natural Comparison'!O36</f>
        <v>45.586149654831274</v>
      </c>
      <c r="G34" s="5">
        <f>'To Natural Comparison'!Q36</f>
        <v>33.794934591881656</v>
      </c>
      <c r="H34" s="37"/>
      <c r="K34" s="10" t="s">
        <v>27</v>
      </c>
      <c r="L34" s="10" t="s">
        <v>458</v>
      </c>
      <c r="M34" s="10" t="s">
        <v>75</v>
      </c>
      <c r="N34" s="11">
        <v>54.309163691184409</v>
      </c>
      <c r="O34" s="11">
        <v>48.300819041237958</v>
      </c>
      <c r="P34" s="11">
        <v>6.0083446499464515</v>
      </c>
    </row>
    <row r="35" spans="1:16" x14ac:dyDescent="0.25">
      <c r="A35" s="4" t="str">
        <f>'% Contribution'!A37</f>
        <v>North IRL</v>
      </c>
      <c r="B35" s="4" t="str">
        <f>'% Contribution'!B37</f>
        <v>B</v>
      </c>
      <c r="C35" s="4" t="str">
        <f>'% Contribution'!C37</f>
        <v>IR8-11, EauGallie Total</v>
      </c>
      <c r="D35" s="4">
        <f>'% Contribution'!F37</f>
        <v>0</v>
      </c>
      <c r="E35" s="5">
        <f>'% Contribution'!I37</f>
        <v>5808.1014970422184</v>
      </c>
      <c r="F35" s="5">
        <f>'To Natural Comparison'!O37</f>
        <v>3193.5587337067191</v>
      </c>
      <c r="G35" s="5">
        <f>'To Natural Comparison'!Q37</f>
        <v>2614.5427633354993</v>
      </c>
      <c r="H35" s="37"/>
      <c r="K35" s="10" t="s">
        <v>27</v>
      </c>
      <c r="L35" s="10" t="s">
        <v>458</v>
      </c>
      <c r="M35" s="10" t="s">
        <v>64</v>
      </c>
      <c r="N35" s="11">
        <v>13188.384660578262</v>
      </c>
      <c r="O35" s="11">
        <v>0</v>
      </c>
      <c r="P35" s="11">
        <v>13188.384660578262</v>
      </c>
    </row>
    <row r="36" spans="1:16" x14ac:dyDescent="0.25">
      <c r="A36" s="4" t="str">
        <f>'% Contribution'!A38</f>
        <v>North IRL Total</v>
      </c>
      <c r="B36" s="4">
        <f>'% Contribution'!B38</f>
        <v>0</v>
      </c>
      <c r="C36" s="4">
        <f>'% Contribution'!C38</f>
        <v>0</v>
      </c>
      <c r="D36" s="4">
        <f>'% Contribution'!F38</f>
        <v>0</v>
      </c>
      <c r="E36" s="5">
        <f>'% Contribution'!I38</f>
        <v>96223.677194142816</v>
      </c>
      <c r="F36" s="5">
        <f>SUM(F11,F19,F29,F35)</f>
        <v>45192.774026880244</v>
      </c>
      <c r="G36" s="5">
        <f>SUM(G11,G19,G29,G35)</f>
        <v>51030.903167262586</v>
      </c>
      <c r="H36" s="39" t="s">
        <v>530</v>
      </c>
      <c r="K36" s="10" t="s">
        <v>27</v>
      </c>
      <c r="L36" s="10" t="s">
        <v>533</v>
      </c>
      <c r="M36" s="10"/>
      <c r="N36" s="11">
        <v>36027.960436232621</v>
      </c>
      <c r="O36" s="11">
        <v>19807.818765248328</v>
      </c>
      <c r="P36" s="11">
        <v>16220.141670984289</v>
      </c>
    </row>
    <row r="37" spans="1:16" x14ac:dyDescent="0.25">
      <c r="A37" s="4" t="str">
        <f>'% Contribution'!A39</f>
        <v>Banana River</v>
      </c>
      <c r="C37" s="4" t="str">
        <f>'% Contribution'!C39</f>
        <v>BR1-2</v>
      </c>
      <c r="D37" s="4" t="str">
        <f>'% Contribution'!F39</f>
        <v>Natural Lands</v>
      </c>
      <c r="E37" s="5">
        <f>'% Contribution'!I39</f>
        <v>9845.5984150940076</v>
      </c>
      <c r="F37" s="5">
        <f>'To Natural Comparison'!O39</f>
        <v>0</v>
      </c>
      <c r="G37" s="5">
        <f>'To Natural Comparison'!Q39</f>
        <v>9845.5984150940076</v>
      </c>
      <c r="H37" s="37"/>
      <c r="K37" s="29" t="s">
        <v>484</v>
      </c>
      <c r="L37" s="29"/>
      <c r="M37" s="29"/>
      <c r="N37" s="25">
        <v>36027.960436232621</v>
      </c>
      <c r="O37" s="25">
        <v>19807.818765248328</v>
      </c>
      <c r="P37" s="25">
        <v>16220.141670984289</v>
      </c>
    </row>
    <row r="38" spans="1:16" x14ac:dyDescent="0.25">
      <c r="A38" s="4" t="str">
        <f>'% Contribution'!A40</f>
        <v>Banana River</v>
      </c>
      <c r="C38" s="4" t="str">
        <f>'% Contribution'!C40</f>
        <v>BR1-2</v>
      </c>
      <c r="D38" s="4" t="str">
        <f>'% Contribution'!F40</f>
        <v>Agricultural Producers</v>
      </c>
      <c r="E38" s="5">
        <f>'% Contribution'!I40</f>
        <v>461.83802097836951</v>
      </c>
      <c r="F38" s="5">
        <f>'To Natural Comparison'!O40</f>
        <v>341.31839362050448</v>
      </c>
      <c r="G38" s="5">
        <f>'To Natural Comparison'!Q40</f>
        <v>120.51962735786503</v>
      </c>
      <c r="H38" s="37"/>
      <c r="K38" s="10" t="s">
        <v>178</v>
      </c>
      <c r="L38" s="10" t="s">
        <v>28</v>
      </c>
      <c r="M38" s="10" t="s">
        <v>31</v>
      </c>
      <c r="N38" s="11">
        <v>8284.8543467658874</v>
      </c>
      <c r="O38" s="11">
        <v>4740.2111891487684</v>
      </c>
      <c r="P38" s="11">
        <v>3544.643157617119</v>
      </c>
    </row>
    <row r="39" spans="1:16" x14ac:dyDescent="0.25">
      <c r="A39" s="4" t="str">
        <f>'% Contribution'!A41</f>
        <v>Banana River</v>
      </c>
      <c r="C39" s="4" t="str">
        <f>'% Contribution'!C41</f>
        <v>BR1-2</v>
      </c>
      <c r="D39" s="4" t="str">
        <f>'% Contribution'!F41</f>
        <v>Brevard County</v>
      </c>
      <c r="E39" s="5">
        <f>'% Contribution'!I41</f>
        <v>251.95443692530992</v>
      </c>
      <c r="F39" s="5">
        <f>'To Natural Comparison'!O41</f>
        <v>186.20529226833236</v>
      </c>
      <c r="G39" s="5">
        <f>'To Natural Comparison'!Q41</f>
        <v>65.749144656977563</v>
      </c>
      <c r="H39" s="37"/>
      <c r="K39" s="10" t="s">
        <v>178</v>
      </c>
      <c r="L39" s="10" t="s">
        <v>28</v>
      </c>
      <c r="M39" s="10" t="s">
        <v>33</v>
      </c>
      <c r="N39" s="11">
        <v>5587.7950853105076</v>
      </c>
      <c r="O39" s="11">
        <v>3197.0783887587691</v>
      </c>
      <c r="P39" s="11">
        <v>2390.7166965517386</v>
      </c>
    </row>
    <row r="40" spans="1:16" x14ac:dyDescent="0.25">
      <c r="A40" s="4" t="str">
        <f>'% Contribution'!A42</f>
        <v>Banana River</v>
      </c>
      <c r="C40" s="4" t="str">
        <f>'% Contribution'!C42</f>
        <v>BR1-2</v>
      </c>
      <c r="D40" s="4" t="str">
        <f>'% Contribution'!F42</f>
        <v>FDOT District 5</v>
      </c>
      <c r="E40" s="5">
        <f>'% Contribution'!I42</f>
        <v>4.3547468740624984</v>
      </c>
      <c r="F40" s="5">
        <f>'To Natural Comparison'!O42</f>
        <v>3.2183474295385905</v>
      </c>
      <c r="G40" s="5">
        <f>'To Natural Comparison'!Q42</f>
        <v>1.1363994445239078</v>
      </c>
      <c r="H40" s="37"/>
      <c r="K40" s="10" t="s">
        <v>178</v>
      </c>
      <c r="L40" s="10" t="s">
        <v>28</v>
      </c>
      <c r="M40" s="10" t="s">
        <v>192</v>
      </c>
      <c r="N40" s="11">
        <v>9056.5832387018927</v>
      </c>
      <c r="O40" s="11">
        <v>5181.7588344580008</v>
      </c>
      <c r="P40" s="11">
        <v>3874.8244042438919</v>
      </c>
    </row>
    <row r="41" spans="1:16" x14ac:dyDescent="0.25">
      <c r="A41" s="4" t="str">
        <f>'% Contribution'!A43</f>
        <v>Banana River</v>
      </c>
      <c r="C41" s="4" t="str">
        <f>'% Contribution'!C43</f>
        <v>BR1-2</v>
      </c>
      <c r="D41" s="4" t="str">
        <f>'% Contribution'!F43</f>
        <v>Kennedy Space Center</v>
      </c>
      <c r="E41" s="5">
        <f>'% Contribution'!I43</f>
        <v>1504.1646934888693</v>
      </c>
      <c r="F41" s="5">
        <f>'To Natural Comparison'!O43</f>
        <v>1111.6431597266537</v>
      </c>
      <c r="G41" s="5">
        <f>'To Natural Comparison'!Q43</f>
        <v>392.52153376221554</v>
      </c>
      <c r="H41" s="37"/>
      <c r="K41" s="10" t="s">
        <v>178</v>
      </c>
      <c r="L41" s="10" t="s">
        <v>28</v>
      </c>
      <c r="M41" s="10" t="s">
        <v>194</v>
      </c>
      <c r="N41" s="11">
        <v>29784.703978020392</v>
      </c>
      <c r="O41" s="11">
        <v>17041.432613382036</v>
      </c>
      <c r="P41" s="11">
        <v>12743.271364638356</v>
      </c>
    </row>
    <row r="42" spans="1:16" x14ac:dyDescent="0.25">
      <c r="A42" s="4" t="str">
        <f>'% Contribution'!A44</f>
        <v>Banana River</v>
      </c>
      <c r="C42" s="4" t="str">
        <f>'% Contribution'!C44</f>
        <v>BR1-2</v>
      </c>
      <c r="D42" s="4" t="str">
        <f>'% Contribution'!F44</f>
        <v>Port Canaveral</v>
      </c>
      <c r="E42" s="5">
        <f>'% Contribution'!I44</f>
        <v>13.248520628173239</v>
      </c>
      <c r="F42" s="5">
        <f>'To Natural Comparison'!O44</f>
        <v>9.7912332316788522</v>
      </c>
      <c r="G42" s="5">
        <f>'To Natural Comparison'!Q44</f>
        <v>3.4572873964943867</v>
      </c>
      <c r="H42" s="37"/>
      <c r="K42" s="10" t="s">
        <v>178</v>
      </c>
      <c r="L42" s="10" t="s">
        <v>28</v>
      </c>
      <c r="M42" s="10" t="s">
        <v>196</v>
      </c>
      <c r="N42" s="11">
        <v>5009.8881364319141</v>
      </c>
      <c r="O42" s="11">
        <v>2866.4267115291623</v>
      </c>
      <c r="P42" s="11">
        <v>2143.4614249027518</v>
      </c>
    </row>
    <row r="43" spans="1:16" x14ac:dyDescent="0.25">
      <c r="A43" s="4" t="str">
        <f>'% Contribution'!A45</f>
        <v>Banana River</v>
      </c>
      <c r="C43" s="4" t="str">
        <f>'% Contribution'!C45</f>
        <v>BR1-2</v>
      </c>
      <c r="D43" s="4" t="str">
        <f>'% Contribution'!F45</f>
        <v>US Air Force</v>
      </c>
      <c r="E43" s="5">
        <f>'% Contribution'!I45</f>
        <v>3186.4158337198428</v>
      </c>
      <c r="F43" s="5">
        <f>'To Natural Comparison'!O45</f>
        <v>2354.8999527328542</v>
      </c>
      <c r="G43" s="5">
        <f>'To Natural Comparison'!Q45</f>
        <v>831.51588098698858</v>
      </c>
      <c r="H43" s="37"/>
      <c r="K43" s="10" t="s">
        <v>178</v>
      </c>
      <c r="L43" s="10" t="s">
        <v>28</v>
      </c>
      <c r="M43" s="10" t="s">
        <v>60</v>
      </c>
      <c r="N43" s="11">
        <v>1299.8663585593983</v>
      </c>
      <c r="O43" s="11">
        <v>743.72352238716314</v>
      </c>
      <c r="P43" s="11">
        <v>556.14283617223521</v>
      </c>
    </row>
    <row r="44" spans="1:16" x14ac:dyDescent="0.25">
      <c r="A44" s="4" t="str">
        <f>'% Contribution'!A46</f>
        <v>Banana River</v>
      </c>
      <c r="C44" s="4" t="str">
        <f>'% Contribution'!C46</f>
        <v>BR1-2 Total</v>
      </c>
      <c r="D44" s="4">
        <f>'% Contribution'!F46</f>
        <v>0</v>
      </c>
      <c r="E44" s="5">
        <f>'% Contribution'!I46</f>
        <v>15267.574667708634</v>
      </c>
      <c r="F44" s="5">
        <f>'To Natural Comparison'!O46</f>
        <v>4007.0763790095625</v>
      </c>
      <c r="G44" s="5">
        <f>'To Natural Comparison'!Q46</f>
        <v>11260.498288699071</v>
      </c>
      <c r="H44" s="37"/>
      <c r="K44" s="10" t="s">
        <v>178</v>
      </c>
      <c r="L44" s="10" t="s">
        <v>28</v>
      </c>
      <c r="M44" s="10" t="s">
        <v>185</v>
      </c>
      <c r="N44" s="11">
        <v>5471.6422562233038</v>
      </c>
      <c r="O44" s="11">
        <v>3130.6211021191575</v>
      </c>
      <c r="P44" s="11">
        <v>2341.0211541041463</v>
      </c>
    </row>
    <row r="45" spans="1:16" x14ac:dyDescent="0.25">
      <c r="A45" s="4" t="str">
        <f>'% Contribution'!A47</f>
        <v>Banana River</v>
      </c>
      <c r="C45" s="4" t="str">
        <f>'% Contribution'!C47</f>
        <v>BR3-5, BR-7</v>
      </c>
      <c r="D45" s="4" t="str">
        <f>'% Contribution'!F47</f>
        <v>Natural Lands</v>
      </c>
      <c r="E45" s="5">
        <f>'% Contribution'!I47</f>
        <v>2019.6651906742311</v>
      </c>
      <c r="F45" s="5">
        <f>'To Natural Comparison'!O47</f>
        <v>0</v>
      </c>
      <c r="G45" s="5">
        <f>'To Natural Comparison'!Q47</f>
        <v>2019.6651906742311</v>
      </c>
      <c r="H45" s="37"/>
      <c r="K45" s="10" t="s">
        <v>178</v>
      </c>
      <c r="L45" s="10" t="s">
        <v>28</v>
      </c>
      <c r="M45" s="10" t="s">
        <v>279</v>
      </c>
      <c r="N45" s="11">
        <v>779.33123925128655</v>
      </c>
      <c r="O45" s="11">
        <v>445.89735748271869</v>
      </c>
      <c r="P45" s="11">
        <v>333.43388176856786</v>
      </c>
    </row>
    <row r="46" spans="1:16" x14ac:dyDescent="0.25">
      <c r="A46" s="4" t="str">
        <f>'% Contribution'!A48</f>
        <v>Banana River</v>
      </c>
      <c r="C46" s="4" t="str">
        <f>'% Contribution'!C48</f>
        <v>BR3-5, BR-7</v>
      </c>
      <c r="D46" s="4" t="str">
        <f>'% Contribution'!F48</f>
        <v>Agricultural Producers</v>
      </c>
      <c r="E46" s="5">
        <f>'% Contribution'!I48</f>
        <v>13.281938107472001</v>
      </c>
      <c r="F46" s="5">
        <f>'To Natural Comparison'!O48</f>
        <v>12.45674439345804</v>
      </c>
      <c r="G46" s="5">
        <f>'To Natural Comparison'!Q48</f>
        <v>0.82519371401396135</v>
      </c>
      <c r="H46" s="37"/>
      <c r="K46" s="10" t="s">
        <v>178</v>
      </c>
      <c r="L46" s="10" t="s">
        <v>28</v>
      </c>
      <c r="M46" s="10" t="s">
        <v>187</v>
      </c>
      <c r="N46" s="11">
        <v>3337.6374438249268</v>
      </c>
      <c r="O46" s="11">
        <v>1909.642064222506</v>
      </c>
      <c r="P46" s="11">
        <v>1427.9953796024208</v>
      </c>
    </row>
    <row r="47" spans="1:16" x14ac:dyDescent="0.25">
      <c r="A47" s="4" t="str">
        <f>'% Contribution'!A49</f>
        <v>Banana River</v>
      </c>
      <c r="C47" s="4" t="str">
        <f>'% Contribution'!C49</f>
        <v>BR3-5, BR-7</v>
      </c>
      <c r="D47" s="4" t="str">
        <f>'% Contribution'!F49</f>
        <v>Brevard County</v>
      </c>
      <c r="E47" s="5">
        <f>'% Contribution'!I49</f>
        <v>3409.769941656079</v>
      </c>
      <c r="F47" s="5">
        <f>'To Natural Comparison'!O49</f>
        <v>3197.9242983982294</v>
      </c>
      <c r="G47" s="5">
        <f>'To Natural Comparison'!Q49</f>
        <v>211.84564325784959</v>
      </c>
      <c r="H47" s="37"/>
      <c r="K47" s="10" t="s">
        <v>178</v>
      </c>
      <c r="L47" s="10" t="s">
        <v>28</v>
      </c>
      <c r="M47" s="10" t="s">
        <v>284</v>
      </c>
      <c r="N47" s="11">
        <v>531.12858652992782</v>
      </c>
      <c r="O47" s="11">
        <v>303.88725780420503</v>
      </c>
      <c r="P47" s="11">
        <v>227.24132872572278</v>
      </c>
    </row>
    <row r="48" spans="1:16" x14ac:dyDescent="0.25">
      <c r="A48" s="4" t="str">
        <f>'% Contribution'!A50</f>
        <v>Banana River</v>
      </c>
      <c r="C48" s="4" t="str">
        <f>'% Contribution'!C50</f>
        <v>BR3-5, BR-7</v>
      </c>
      <c r="D48" s="4" t="str">
        <f>'% Contribution'!F50</f>
        <v>City of Cape Canaveral</v>
      </c>
      <c r="E48" s="5">
        <f>'% Contribution'!I50</f>
        <v>1418.7769224005763</v>
      </c>
      <c r="F48" s="5">
        <f>'To Natural Comparison'!O50</f>
        <v>1330.6297116185599</v>
      </c>
      <c r="G48" s="5">
        <f>'To Natural Comparison'!Q50</f>
        <v>88.147210782016373</v>
      </c>
      <c r="H48" s="37"/>
      <c r="K48" s="10" t="s">
        <v>178</v>
      </c>
      <c r="L48" s="10" t="s">
        <v>28</v>
      </c>
      <c r="M48" s="10" t="s">
        <v>213</v>
      </c>
      <c r="N48" s="11">
        <v>474.82979154267179</v>
      </c>
      <c r="O48" s="11">
        <v>271.67568633121232</v>
      </c>
      <c r="P48" s="11">
        <v>203.15410521145947</v>
      </c>
    </row>
    <row r="49" spans="1:16" x14ac:dyDescent="0.25">
      <c r="A49" s="4" t="str">
        <f>'% Contribution'!A51</f>
        <v>Banana River</v>
      </c>
      <c r="C49" s="4" t="str">
        <f>'% Contribution'!C51</f>
        <v>BR3-5, BR-7</v>
      </c>
      <c r="D49" s="4" t="str">
        <f>'% Contribution'!F51</f>
        <v>City of Cocoa Beach</v>
      </c>
      <c r="E49" s="5">
        <f>'% Contribution'!I51</f>
        <v>2499.8675226200335</v>
      </c>
      <c r="F49" s="5">
        <f>'To Natural Comparison'!O51</f>
        <v>2344.5532191771345</v>
      </c>
      <c r="G49" s="5">
        <f>'To Natural Comparison'!Q51</f>
        <v>155.31430344289902</v>
      </c>
      <c r="H49" s="37"/>
      <c r="K49" s="10" t="s">
        <v>178</v>
      </c>
      <c r="L49" s="10" t="s">
        <v>28</v>
      </c>
      <c r="M49" s="10" t="s">
        <v>41</v>
      </c>
      <c r="N49" s="11">
        <v>117.67596772817816</v>
      </c>
      <c r="O49" s="11">
        <v>67.328756254691228</v>
      </c>
      <c r="P49" s="11">
        <v>50.347211473486936</v>
      </c>
    </row>
    <row r="50" spans="1:16" x14ac:dyDescent="0.25">
      <c r="A50" s="4" t="str">
        <f>'% Contribution'!A52</f>
        <v>Banana River</v>
      </c>
      <c r="C50" s="4" t="str">
        <f>'% Contribution'!C52</f>
        <v>BR3-5, BR-7</v>
      </c>
      <c r="D50" s="4" t="str">
        <f>'% Contribution'!F52</f>
        <v>City of Indian Harbour Beach</v>
      </c>
      <c r="E50" s="5">
        <f>'% Contribution'!I52</f>
        <v>1675.4964414296403</v>
      </c>
      <c r="F50" s="5">
        <f>'To Natural Comparison'!O52</f>
        <v>1571.3995001449425</v>
      </c>
      <c r="G50" s="5">
        <f>'To Natural Comparison'!Q52</f>
        <v>104.09694128469778</v>
      </c>
      <c r="H50" s="37"/>
      <c r="K50" s="10" t="s">
        <v>178</v>
      </c>
      <c r="L50" s="10" t="s">
        <v>28</v>
      </c>
      <c r="M50" s="10" t="s">
        <v>261</v>
      </c>
      <c r="N50" s="11">
        <v>1641.3278924294743</v>
      </c>
      <c r="O50" s="11">
        <v>939.09204858782948</v>
      </c>
      <c r="P50" s="11">
        <v>702.23584384164485</v>
      </c>
    </row>
    <row r="51" spans="1:16" x14ac:dyDescent="0.25">
      <c r="A51" s="4" t="str">
        <f>'% Contribution'!A53</f>
        <v>Banana River</v>
      </c>
      <c r="C51" s="4" t="str">
        <f>'% Contribution'!C53</f>
        <v>BR3-5, BR-7</v>
      </c>
      <c r="D51" s="4" t="str">
        <f>'% Contribution'!F53</f>
        <v>City of Satellite Beach</v>
      </c>
      <c r="E51" s="5">
        <f>'% Contribution'!I53</f>
        <v>2159.9368719520266</v>
      </c>
      <c r="F51" s="5">
        <f>'To Natural Comparison'!O53</f>
        <v>2025.742124545465</v>
      </c>
      <c r="G51" s="5">
        <f>'To Natural Comparison'!Q53</f>
        <v>134.19474740656165</v>
      </c>
      <c r="H51" s="37"/>
      <c r="K51" s="10" t="s">
        <v>178</v>
      </c>
      <c r="L51" s="10" t="s">
        <v>28</v>
      </c>
      <c r="M51" s="10" t="s">
        <v>64</v>
      </c>
      <c r="N51" s="11">
        <v>13703.518037984828</v>
      </c>
      <c r="O51" s="11">
        <v>0</v>
      </c>
      <c r="P51" s="11">
        <v>13703.518037984828</v>
      </c>
    </row>
    <row r="52" spans="1:16" x14ac:dyDescent="0.25">
      <c r="A52" s="4" t="str">
        <f>'% Contribution'!A54</f>
        <v>Banana River</v>
      </c>
      <c r="C52" s="4" t="str">
        <f>'% Contribution'!C54</f>
        <v>BR3-5, BR-7</v>
      </c>
      <c r="D52" s="4" t="str">
        <f>'% Contribution'!F54</f>
        <v>FDOT District 5</v>
      </c>
      <c r="E52" s="5">
        <f>'% Contribution'!I54</f>
        <v>470.81546313401117</v>
      </c>
      <c r="F52" s="5">
        <f>'To Natural Comparison'!O54</f>
        <v>441.56416279703757</v>
      </c>
      <c r="G52" s="5">
        <f>'To Natural Comparison'!Q54</f>
        <v>29.2513003369736</v>
      </c>
      <c r="H52" s="37"/>
      <c r="K52" s="29" t="s">
        <v>178</v>
      </c>
      <c r="L52" s="29" t="s">
        <v>471</v>
      </c>
      <c r="M52" s="29"/>
      <c r="N52" s="25">
        <v>85080.782359304605</v>
      </c>
      <c r="O52" s="25">
        <v>40838.775532466214</v>
      </c>
      <c r="P52" s="25">
        <v>44242.006826838362</v>
      </c>
    </row>
    <row r="53" spans="1:16" x14ac:dyDescent="0.25">
      <c r="A53" s="4" t="str">
        <f>'% Contribution'!A55</f>
        <v>Banana River</v>
      </c>
      <c r="C53" s="4" t="str">
        <f>'% Contribution'!C55</f>
        <v>BR3-5, BR-7</v>
      </c>
      <c r="D53" s="4" t="str">
        <f>'% Contribution'!F55</f>
        <v>Port Canaveral</v>
      </c>
      <c r="E53" s="5">
        <f>'% Contribution'!I55</f>
        <v>41.06064306301117</v>
      </c>
      <c r="F53" s="5">
        <f>'To Natural Comparison'!O55</f>
        <v>38.509585809559105</v>
      </c>
      <c r="G53" s="5">
        <f>'To Natural Comparison'!Q55</f>
        <v>2.5510572534520648</v>
      </c>
      <c r="H53" s="37"/>
      <c r="K53" s="10" t="s">
        <v>178</v>
      </c>
      <c r="L53" s="10" t="s">
        <v>333</v>
      </c>
      <c r="M53" s="10" t="s">
        <v>31</v>
      </c>
      <c r="N53" s="11">
        <v>32975.220208629027</v>
      </c>
      <c r="O53" s="11">
        <v>22285.795902941682</v>
      </c>
      <c r="P53" s="11">
        <v>10689.424305687346</v>
      </c>
    </row>
    <row r="54" spans="1:16" x14ac:dyDescent="0.25">
      <c r="A54" s="4" t="str">
        <f>'% Contribution'!A56</f>
        <v>Banana River</v>
      </c>
      <c r="C54" s="4" t="str">
        <f>'% Contribution'!C56</f>
        <v>BR3-5, BR-7</v>
      </c>
      <c r="D54" s="4" t="str">
        <f>'% Contribution'!F56</f>
        <v>US Air Force</v>
      </c>
      <c r="E54" s="5">
        <f>'% Contribution'!I56</f>
        <v>1158.636741421134</v>
      </c>
      <c r="F54" s="5">
        <f>'To Natural Comparison'!O56</f>
        <v>1086.6517834948154</v>
      </c>
      <c r="G54" s="5">
        <f>'To Natural Comparison'!Q56</f>
        <v>71.984957926318657</v>
      </c>
      <c r="H54" s="37"/>
      <c r="K54" s="10" t="s">
        <v>178</v>
      </c>
      <c r="L54" s="10" t="s">
        <v>333</v>
      </c>
      <c r="M54" s="10" t="s">
        <v>33</v>
      </c>
      <c r="N54" s="11">
        <v>7769.4838908349338</v>
      </c>
      <c r="O54" s="11">
        <v>5250.8863069557465</v>
      </c>
      <c r="P54" s="11">
        <v>2518.5975838791874</v>
      </c>
    </row>
    <row r="55" spans="1:16" x14ac:dyDescent="0.25">
      <c r="A55" s="4" t="str">
        <f>'% Contribution'!A57</f>
        <v>Banana River</v>
      </c>
      <c r="C55" s="4" t="str">
        <f>'% Contribution'!C57</f>
        <v>BR3-5, BR-7 Total</v>
      </c>
      <c r="D55" s="4">
        <f>'% Contribution'!F57</f>
        <v>0</v>
      </c>
      <c r="E55" s="5">
        <f>'% Contribution'!I57</f>
        <v>14867.307676458215</v>
      </c>
      <c r="F55" s="5">
        <f>'To Natural Comparison'!O57</f>
        <v>12049.431130379202</v>
      </c>
      <c r="G55" s="5">
        <f>'To Natural Comparison'!Q57</f>
        <v>2817.8765460790132</v>
      </c>
      <c r="H55" s="37"/>
      <c r="K55" s="10" t="s">
        <v>178</v>
      </c>
      <c r="L55" s="10" t="s">
        <v>333</v>
      </c>
      <c r="M55" s="10" t="s">
        <v>337</v>
      </c>
      <c r="N55" s="11">
        <v>1543.5497717893811</v>
      </c>
      <c r="O55" s="11">
        <v>1043.1843961159866</v>
      </c>
      <c r="P55" s="11">
        <v>500.36537567339451</v>
      </c>
    </row>
    <row r="56" spans="1:16" x14ac:dyDescent="0.25">
      <c r="A56" s="4" t="str">
        <f>'% Contribution'!A58</f>
        <v>Banana River</v>
      </c>
      <c r="C56" s="4" t="str">
        <f>'% Contribution'!C58</f>
        <v>BR-6</v>
      </c>
      <c r="D56" s="4" t="str">
        <f>'% Contribution'!F58</f>
        <v>Natural Lands</v>
      </c>
      <c r="E56" s="5">
        <f>'% Contribution'!I58</f>
        <v>1323.1210548100232</v>
      </c>
      <c r="F56" s="5">
        <f>'To Natural Comparison'!O58</f>
        <v>0</v>
      </c>
      <c r="G56" s="5">
        <f>'To Natural Comparison'!Q58</f>
        <v>1323.1210548100232</v>
      </c>
      <c r="H56" s="37"/>
      <c r="K56" s="10" t="s">
        <v>178</v>
      </c>
      <c r="L56" s="10" t="s">
        <v>333</v>
      </c>
      <c r="M56" s="10" t="s">
        <v>194</v>
      </c>
      <c r="N56" s="11">
        <v>413.09564802813327</v>
      </c>
      <c r="O56" s="11">
        <v>279.18434636986353</v>
      </c>
      <c r="P56" s="11">
        <v>133.91130165826974</v>
      </c>
    </row>
    <row r="57" spans="1:16" x14ac:dyDescent="0.25">
      <c r="A57" s="4" t="str">
        <f>'% Contribution'!A59</f>
        <v>Banana River</v>
      </c>
      <c r="C57" s="4" t="str">
        <f>'% Contribution'!C59</f>
        <v>BR-6</v>
      </c>
      <c r="D57" s="4" t="str">
        <f>'% Contribution'!F59</f>
        <v>Agricultural Producers</v>
      </c>
      <c r="E57" s="5">
        <f>'% Contribution'!I59</f>
        <v>40.548872561911026</v>
      </c>
      <c r="F57" s="5">
        <f>'To Natural Comparison'!O59</f>
        <v>33.285092357291568</v>
      </c>
      <c r="G57" s="5">
        <f>'To Natural Comparison'!Q59</f>
        <v>7.2637802046194579</v>
      </c>
      <c r="H57" s="37"/>
      <c r="K57" s="10" t="s">
        <v>178</v>
      </c>
      <c r="L57" s="10" t="s">
        <v>333</v>
      </c>
      <c r="M57" s="10" t="s">
        <v>339</v>
      </c>
      <c r="N57" s="11">
        <v>8900.7921057348613</v>
      </c>
      <c r="O57" s="11">
        <v>6015.4635810745549</v>
      </c>
      <c r="P57" s="11">
        <v>2885.3285246603064</v>
      </c>
    </row>
    <row r="58" spans="1:16" x14ac:dyDescent="0.25">
      <c r="A58" s="4" t="str">
        <f>'% Contribution'!A60</f>
        <v>Banana River</v>
      </c>
      <c r="C58" s="4" t="str">
        <f>'% Contribution'!C60</f>
        <v>BR-6</v>
      </c>
      <c r="D58" s="4" t="str">
        <f>'% Contribution'!F60</f>
        <v>Brevard County</v>
      </c>
      <c r="E58" s="5">
        <f>'% Contribution'!I60</f>
        <v>4416.3433386928136</v>
      </c>
      <c r="F58" s="5">
        <f>'To Natural Comparison'!O60</f>
        <v>3625.2153666038157</v>
      </c>
      <c r="G58" s="5">
        <f>'To Natural Comparison'!Q60</f>
        <v>791.12797208899792</v>
      </c>
      <c r="H58" s="37"/>
      <c r="K58" s="10" t="s">
        <v>178</v>
      </c>
      <c r="L58" s="10" t="s">
        <v>333</v>
      </c>
      <c r="M58" s="10" t="s">
        <v>302</v>
      </c>
      <c r="N58" s="11">
        <v>741.33486472227503</v>
      </c>
      <c r="O58" s="11">
        <v>501.01977746951292</v>
      </c>
      <c r="P58" s="11">
        <v>240.31508725276211</v>
      </c>
    </row>
    <row r="59" spans="1:16" x14ac:dyDescent="0.25">
      <c r="A59" s="4" t="str">
        <f>'% Contribution'!A61</f>
        <v>Banana River</v>
      </c>
      <c r="C59" s="4" t="str">
        <f>'% Contribution'!C61</f>
        <v>BR-6</v>
      </c>
      <c r="D59" s="4" t="str">
        <f>'% Contribution'!F61</f>
        <v>FDOT District 5</v>
      </c>
      <c r="E59" s="5">
        <f>'% Contribution'!I61</f>
        <v>113.06482600102153</v>
      </c>
      <c r="F59" s="5">
        <f>'To Natural Comparison'!O61</f>
        <v>92.810796898461007</v>
      </c>
      <c r="G59" s="5">
        <f>'To Natural Comparison'!Q61</f>
        <v>20.254029102560523</v>
      </c>
      <c r="H59" s="37"/>
      <c r="K59" s="10" t="s">
        <v>178</v>
      </c>
      <c r="L59" s="10" t="s">
        <v>333</v>
      </c>
      <c r="M59" s="10" t="s">
        <v>60</v>
      </c>
      <c r="N59" s="11">
        <v>417.75455072641842</v>
      </c>
      <c r="O59" s="11">
        <v>282.33299417293352</v>
      </c>
      <c r="P59" s="11">
        <v>135.42155655348489</v>
      </c>
    </row>
    <row r="60" spans="1:16" x14ac:dyDescent="0.25">
      <c r="A60" s="4" t="str">
        <f>'% Contribution'!A62</f>
        <v>Banana River</v>
      </c>
      <c r="C60" s="4" t="str">
        <f>'% Contribution'!C62</f>
        <v>BR-6 Total</v>
      </c>
      <c r="D60" s="4">
        <f>'% Contribution'!F62</f>
        <v>0</v>
      </c>
      <c r="E60" s="5">
        <f>'% Contribution'!I62</f>
        <v>5893.0780920657689</v>
      </c>
      <c r="F60" s="5">
        <f>'To Natural Comparison'!O62</f>
        <v>3751.3112558595694</v>
      </c>
      <c r="G60" s="5">
        <f>'To Natural Comparison'!Q62</f>
        <v>2141.7668362061995</v>
      </c>
      <c r="H60" s="37"/>
      <c r="K60" s="10" t="s">
        <v>178</v>
      </c>
      <c r="L60" s="10" t="s">
        <v>333</v>
      </c>
      <c r="M60" s="10" t="s">
        <v>289</v>
      </c>
      <c r="N60" s="11">
        <v>12696.103645255682</v>
      </c>
      <c r="O60" s="11">
        <v>8580.4665688546611</v>
      </c>
      <c r="P60" s="11">
        <v>4115.6370764010207</v>
      </c>
    </row>
    <row r="61" spans="1:16" x14ac:dyDescent="0.25">
      <c r="A61" s="4" t="str">
        <f>'% Contribution'!A63</f>
        <v>Banana River Total</v>
      </c>
      <c r="B61" s="4">
        <f>'% Contribution'!B63</f>
        <v>0</v>
      </c>
      <c r="C61" s="4">
        <f>'% Contribution'!C63</f>
        <v>0</v>
      </c>
      <c r="D61" s="4">
        <f>'% Contribution'!F63</f>
        <v>0</v>
      </c>
      <c r="E61" s="5">
        <f>'% Contribution'!I63</f>
        <v>36027.960436232621</v>
      </c>
      <c r="F61" s="5">
        <f>'To Natural Comparison'!O63</f>
        <v>19807.818765248332</v>
      </c>
      <c r="G61" s="5">
        <f>'To Natural Comparison'!Q63</f>
        <v>16220.141670984283</v>
      </c>
      <c r="H61" s="37"/>
      <c r="K61" s="10" t="s">
        <v>178</v>
      </c>
      <c r="L61" s="10" t="s">
        <v>333</v>
      </c>
      <c r="M61" s="10" t="s">
        <v>185</v>
      </c>
      <c r="N61" s="11">
        <v>1346.420078659912</v>
      </c>
      <c r="O61" s="11">
        <v>909.95732197674397</v>
      </c>
      <c r="P61" s="11">
        <v>436.46275668316798</v>
      </c>
    </row>
    <row r="62" spans="1:16" x14ac:dyDescent="0.25">
      <c r="A62" s="4" t="str">
        <f>'% Contribution'!A64</f>
        <v>Central IRL</v>
      </c>
      <c r="B62" s="4" t="str">
        <f>'% Contribution'!B64</f>
        <v>A</v>
      </c>
      <c r="C62" s="4" t="str">
        <f>'% Contribution'!C64</f>
        <v>IR12-21</v>
      </c>
      <c r="D62" s="4" t="str">
        <f>'% Contribution'!F64</f>
        <v>Natural Lands</v>
      </c>
      <c r="E62" s="5">
        <f>'% Contribution'!I64</f>
        <v>13703.518037984828</v>
      </c>
      <c r="F62" s="5">
        <f>'% Contribution'!O64</f>
        <v>0</v>
      </c>
      <c r="G62" s="5">
        <f>'% Contribution'!Q64</f>
        <v>13703.518037984828</v>
      </c>
      <c r="H62" s="38"/>
      <c r="K62" s="10" t="s">
        <v>178</v>
      </c>
      <c r="L62" s="10" t="s">
        <v>333</v>
      </c>
      <c r="M62" s="10" t="s">
        <v>368</v>
      </c>
      <c r="N62" s="11">
        <v>367.12973224256194</v>
      </c>
      <c r="O62" s="11">
        <v>248.11898846753832</v>
      </c>
      <c r="P62" s="11">
        <v>119.01074377502363</v>
      </c>
    </row>
    <row r="63" spans="1:16" x14ac:dyDescent="0.25">
      <c r="A63" s="4" t="str">
        <f>'% Contribution'!A65</f>
        <v>Central IRL</v>
      </c>
      <c r="B63" s="4" t="str">
        <f>'% Contribution'!B65</f>
        <v>A</v>
      </c>
      <c r="C63" s="4" t="str">
        <f>'% Contribution'!C65</f>
        <v>IR12-21</v>
      </c>
      <c r="D63" s="4" t="str">
        <f>'% Contribution'!F65</f>
        <v>Agricultural Producers</v>
      </c>
      <c r="E63" s="5">
        <f>'% Contribution'!I65</f>
        <v>8284.8543467658874</v>
      </c>
      <c r="F63" s="5">
        <f>'% Contribution'!O65</f>
        <v>4740.2111891487684</v>
      </c>
      <c r="G63" s="5">
        <f>'% Contribution'!Q65</f>
        <v>3544.643157617119</v>
      </c>
      <c r="H63" s="38"/>
      <c r="K63" s="10" t="s">
        <v>178</v>
      </c>
      <c r="L63" s="10" t="s">
        <v>333</v>
      </c>
      <c r="M63" s="10" t="s">
        <v>348</v>
      </c>
      <c r="N63" s="11">
        <v>806.24476707728002</v>
      </c>
      <c r="O63" s="11">
        <v>544.8881376142308</v>
      </c>
      <c r="P63" s="11">
        <v>261.35662946304922</v>
      </c>
    </row>
    <row r="64" spans="1:16" x14ac:dyDescent="0.25">
      <c r="A64" s="4" t="str">
        <f>'% Contribution'!A66</f>
        <v>Central IRL</v>
      </c>
      <c r="B64" s="4" t="str">
        <f>'% Contribution'!B66</f>
        <v>A</v>
      </c>
      <c r="C64" s="4" t="str">
        <f>'% Contribution'!C66</f>
        <v>IR12-21</v>
      </c>
      <c r="D64" s="4" t="str">
        <f>'% Contribution'!F66</f>
        <v>Brevard County</v>
      </c>
      <c r="E64" s="5">
        <f>'% Contribution'!I66</f>
        <v>5587.7950853105076</v>
      </c>
      <c r="F64" s="5">
        <f>'% Contribution'!O66</f>
        <v>3197.0783887587691</v>
      </c>
      <c r="G64" s="5">
        <f>'% Contribution'!Q66</f>
        <v>2390.7166965517386</v>
      </c>
      <c r="H64" s="38"/>
      <c r="K64" s="10" t="s">
        <v>178</v>
      </c>
      <c r="L64" s="10" t="s">
        <v>333</v>
      </c>
      <c r="M64" s="10" t="s">
        <v>353</v>
      </c>
      <c r="N64" s="11">
        <v>560.70860456060416</v>
      </c>
      <c r="O64" s="11">
        <v>378.94629492090309</v>
      </c>
      <c r="P64" s="11">
        <v>181.76230963970107</v>
      </c>
    </row>
    <row r="65" spans="1:16" x14ac:dyDescent="0.25">
      <c r="A65" s="4" t="str">
        <f>'% Contribution'!A67</f>
        <v>Central IRL</v>
      </c>
      <c r="B65" s="4" t="str">
        <f>'% Contribution'!B67</f>
        <v>A</v>
      </c>
      <c r="C65" s="4" t="str">
        <f>'% Contribution'!C67</f>
        <v>IR12-21</v>
      </c>
      <c r="D65" s="4" t="str">
        <f>'% Contribution'!F67</f>
        <v>City of Melbourne</v>
      </c>
      <c r="E65" s="5">
        <f>'% Contribution'!I67</f>
        <v>9056.5832387018927</v>
      </c>
      <c r="F65" s="5">
        <f>'% Contribution'!O67</f>
        <v>5181.7588344580008</v>
      </c>
      <c r="G65" s="5">
        <f>'% Contribution'!Q67</f>
        <v>3874.8244042438919</v>
      </c>
      <c r="H65" s="38"/>
      <c r="K65" s="10" t="s">
        <v>178</v>
      </c>
      <c r="L65" s="10" t="s">
        <v>333</v>
      </c>
      <c r="M65" s="10" t="s">
        <v>342</v>
      </c>
      <c r="N65" s="11">
        <v>258.74159132271916</v>
      </c>
      <c r="O65" s="11">
        <v>174.8665288461527</v>
      </c>
      <c r="P65" s="11">
        <v>83.875062476566455</v>
      </c>
    </row>
    <row r="66" spans="1:16" x14ac:dyDescent="0.25">
      <c r="A66" s="4" t="str">
        <f>'% Contribution'!A68</f>
        <v>Central IRL</v>
      </c>
      <c r="B66" s="4" t="str">
        <f>'% Contribution'!B68</f>
        <v>A</v>
      </c>
      <c r="C66" s="4" t="str">
        <f>'% Contribution'!C68</f>
        <v>IR12-21</v>
      </c>
      <c r="D66" s="4" t="str">
        <f>'% Contribution'!F68</f>
        <v>City of Palm Bay</v>
      </c>
      <c r="E66" s="5">
        <f>'% Contribution'!I68</f>
        <v>29784.703978020392</v>
      </c>
      <c r="F66" s="5">
        <f>'% Contribution'!O68</f>
        <v>17041.432613382036</v>
      </c>
      <c r="G66" s="5">
        <f>'% Contribution'!Q68</f>
        <v>12743.271364638356</v>
      </c>
      <c r="H66" s="38"/>
      <c r="K66" s="10" t="s">
        <v>178</v>
      </c>
      <c r="L66" s="10" t="s">
        <v>333</v>
      </c>
      <c r="M66" s="10" t="s">
        <v>64</v>
      </c>
      <c r="N66" s="11">
        <v>28068.235427459003</v>
      </c>
      <c r="O66" s="11">
        <v>0</v>
      </c>
      <c r="P66" s="11">
        <v>28068.235427459003</v>
      </c>
    </row>
    <row r="67" spans="1:16" x14ac:dyDescent="0.25">
      <c r="A67" s="4" t="str">
        <f>'% Contribution'!A69</f>
        <v>Central IRL</v>
      </c>
      <c r="B67" s="4" t="str">
        <f>'% Contribution'!B69</f>
        <v>A</v>
      </c>
      <c r="C67" s="4" t="str">
        <f>'% Contribution'!C69</f>
        <v>IR12-21</v>
      </c>
      <c r="D67" s="4" t="str">
        <f>'% Contribution'!F69</f>
        <v>City of West Melbourne</v>
      </c>
      <c r="E67" s="5">
        <f>'% Contribution'!I69</f>
        <v>5009.8881364319141</v>
      </c>
      <c r="F67" s="5">
        <f>'% Contribution'!O69</f>
        <v>2866.4267115291623</v>
      </c>
      <c r="G67" s="5">
        <f>'% Contribution'!Q69</f>
        <v>2143.4614249027518</v>
      </c>
      <c r="H67" s="38"/>
      <c r="K67" s="29" t="s">
        <v>178</v>
      </c>
      <c r="L67" s="29" t="s">
        <v>473</v>
      </c>
      <c r="M67" s="29"/>
      <c r="N67" s="25">
        <v>96864.814887042783</v>
      </c>
      <c r="O67" s="25">
        <v>46495.111145780509</v>
      </c>
      <c r="P67" s="25">
        <v>50369.703741262289</v>
      </c>
    </row>
    <row r="68" spans="1:16" x14ac:dyDescent="0.25">
      <c r="A68" s="4" t="str">
        <f>'% Contribution'!A70</f>
        <v>Central IRL</v>
      </c>
      <c r="B68" s="4" t="str">
        <f>'% Contribution'!B70</f>
        <v>A</v>
      </c>
      <c r="C68" s="4" t="str">
        <f>'% Contribution'!C70</f>
        <v>IR12-21</v>
      </c>
      <c r="D68" s="4" t="str">
        <f>'% Contribution'!F70</f>
        <v>FDOT District 5</v>
      </c>
      <c r="E68" s="5">
        <f>'% Contribution'!I70</f>
        <v>1299.8663585593983</v>
      </c>
      <c r="F68" s="5">
        <f>'% Contribution'!O70</f>
        <v>743.72352238716314</v>
      </c>
      <c r="G68" s="5">
        <f>'% Contribution'!Q70</f>
        <v>556.14283617223521</v>
      </c>
      <c r="H68" s="38"/>
      <c r="K68" s="10" t="s">
        <v>178</v>
      </c>
      <c r="L68" s="10" t="s">
        <v>110</v>
      </c>
      <c r="M68" s="10" t="s">
        <v>31</v>
      </c>
      <c r="N68" s="11">
        <v>16081.042645482554</v>
      </c>
      <c r="O68" s="11">
        <v>9120.2377232664403</v>
      </c>
      <c r="P68" s="11">
        <v>6960.8049222161135</v>
      </c>
    </row>
    <row r="69" spans="1:16" x14ac:dyDescent="0.25">
      <c r="A69" s="4" t="str">
        <f>'% Contribution'!A71</f>
        <v>Central IRL</v>
      </c>
      <c r="B69" s="4" t="str">
        <f>'% Contribution'!B71</f>
        <v>A</v>
      </c>
      <c r="C69" s="4" t="str">
        <f>'% Contribution'!C71</f>
        <v>IR12-21</v>
      </c>
      <c r="D69" s="4" t="str">
        <f>'% Contribution'!F71</f>
        <v>MTWCD</v>
      </c>
      <c r="E69" s="5">
        <f>'% Contribution'!I71</f>
        <v>1641.3278924294743</v>
      </c>
      <c r="F69" s="5">
        <f>'% Contribution'!O71</f>
        <v>939.09204858782948</v>
      </c>
      <c r="G69" s="5">
        <f>'% Contribution'!Q71</f>
        <v>702.23584384164485</v>
      </c>
      <c r="H69" s="38"/>
      <c r="K69" s="10" t="s">
        <v>178</v>
      </c>
      <c r="L69" s="10" t="s">
        <v>110</v>
      </c>
      <c r="M69" s="10" t="s">
        <v>295</v>
      </c>
      <c r="N69" s="11">
        <v>7049.2411328225144</v>
      </c>
      <c r="O69" s="11">
        <v>3997.9220450627772</v>
      </c>
      <c r="P69" s="11">
        <v>3051.3190877597372</v>
      </c>
    </row>
    <row r="70" spans="1:16" x14ac:dyDescent="0.25">
      <c r="A70" s="4" t="str">
        <f>'% Contribution'!A72</f>
        <v>Central IRL</v>
      </c>
      <c r="B70" s="4" t="str">
        <f>'% Contribution'!B72</f>
        <v>A</v>
      </c>
      <c r="C70" s="4" t="str">
        <f>'% Contribution'!C72</f>
        <v>IR12-21</v>
      </c>
      <c r="D70" s="4" t="str">
        <f>'% Contribution'!F72</f>
        <v>Town Melbourne Beach</v>
      </c>
      <c r="E70" s="5">
        <f>'% Contribution'!I72</f>
        <v>779.33123925128655</v>
      </c>
      <c r="F70" s="5">
        <f>'% Contribution'!O72</f>
        <v>445.89735748271869</v>
      </c>
      <c r="G70" s="5">
        <f>'% Contribution'!Q72</f>
        <v>333.43388176856786</v>
      </c>
      <c r="H70" s="38"/>
      <c r="K70" s="10" t="s">
        <v>178</v>
      </c>
      <c r="L70" s="10" t="s">
        <v>110</v>
      </c>
      <c r="M70" s="10" t="s">
        <v>302</v>
      </c>
      <c r="N70" s="11">
        <v>1276.3565569252285</v>
      </c>
      <c r="O70" s="11">
        <v>723.87565131406495</v>
      </c>
      <c r="P70" s="11">
        <v>552.48090561116351</v>
      </c>
    </row>
    <row r="71" spans="1:16" x14ac:dyDescent="0.25">
      <c r="A71" s="4" t="str">
        <f>'% Contribution'!A73</f>
        <v>Central IRL</v>
      </c>
      <c r="B71" s="4" t="str">
        <f>'% Contribution'!B73</f>
        <v>A</v>
      </c>
      <c r="C71" s="4" t="str">
        <f>'% Contribution'!C73</f>
        <v>IR12-21</v>
      </c>
      <c r="D71" s="4" t="str">
        <f>'% Contribution'!F73</f>
        <v>Town of Grant-Valkaria</v>
      </c>
      <c r="E71" s="5">
        <f>'% Contribution'!I73</f>
        <v>5471.6422562233038</v>
      </c>
      <c r="F71" s="5">
        <f>'% Contribution'!O73</f>
        <v>3130.6211021191575</v>
      </c>
      <c r="G71" s="5">
        <f>'% Contribution'!Q73</f>
        <v>2341.0211541041463</v>
      </c>
      <c r="H71" s="38"/>
      <c r="K71" s="10" t="s">
        <v>178</v>
      </c>
      <c r="L71" s="10" t="s">
        <v>110</v>
      </c>
      <c r="M71" s="10" t="s">
        <v>289</v>
      </c>
      <c r="N71" s="11">
        <v>39198.96566553571</v>
      </c>
      <c r="O71" s="11">
        <v>22231.387184106115</v>
      </c>
      <c r="P71" s="11">
        <v>16967.578481429595</v>
      </c>
    </row>
    <row r="72" spans="1:16" x14ac:dyDescent="0.25">
      <c r="A72" s="4" t="str">
        <f>'% Contribution'!A74</f>
        <v>Central IRL</v>
      </c>
      <c r="B72" s="4" t="str">
        <f>'% Contribution'!B74</f>
        <v>A</v>
      </c>
      <c r="C72" s="4" t="str">
        <f>'% Contribution'!C74</f>
        <v>IR12-21</v>
      </c>
      <c r="D72" s="4" t="str">
        <f>'% Contribution'!F74</f>
        <v>Town of Indialantic</v>
      </c>
      <c r="E72" s="5">
        <f>'% Contribution'!I74</f>
        <v>531.12858652992782</v>
      </c>
      <c r="F72" s="5">
        <f>'% Contribution'!O74</f>
        <v>303.88725780420503</v>
      </c>
      <c r="G72" s="5">
        <f>'% Contribution'!Q74</f>
        <v>227.24132872572278</v>
      </c>
      <c r="H72" s="38"/>
      <c r="K72" s="10" t="s">
        <v>178</v>
      </c>
      <c r="L72" s="10" t="s">
        <v>110</v>
      </c>
      <c r="M72" s="10" t="s">
        <v>292</v>
      </c>
      <c r="N72" s="11">
        <v>2639.0108218304131</v>
      </c>
      <c r="O72" s="11">
        <v>1496.6943736155902</v>
      </c>
      <c r="P72" s="11">
        <v>1142.3164482148229</v>
      </c>
    </row>
    <row r="73" spans="1:16" x14ac:dyDescent="0.25">
      <c r="A73" s="4" t="str">
        <f>'% Contribution'!A75</f>
        <v>Central IRL</v>
      </c>
      <c r="B73" s="4" t="str">
        <f>'% Contribution'!B75</f>
        <v>A</v>
      </c>
      <c r="C73" s="4" t="str">
        <f>'% Contribution'!C75</f>
        <v>IR12-21</v>
      </c>
      <c r="D73" s="4" t="str">
        <f>'% Contribution'!F75</f>
        <v>Town of Malabar</v>
      </c>
      <c r="E73" s="5">
        <f>'% Contribution'!I75</f>
        <v>3337.6374438249268</v>
      </c>
      <c r="F73" s="5">
        <f>'% Contribution'!O75</f>
        <v>1909.642064222506</v>
      </c>
      <c r="G73" s="5">
        <f>'% Contribution'!Q75</f>
        <v>1427.9953796024208</v>
      </c>
      <c r="H73" s="38"/>
      <c r="K73" s="10" t="s">
        <v>178</v>
      </c>
      <c r="L73" s="10" t="s">
        <v>110</v>
      </c>
      <c r="M73" s="10" t="s">
        <v>317</v>
      </c>
      <c r="N73" s="11">
        <v>477.83061925657211</v>
      </c>
      <c r="O73" s="11">
        <v>270.99790325472276</v>
      </c>
      <c r="P73" s="11">
        <v>206.83271600184935</v>
      </c>
    </row>
    <row r="74" spans="1:16" x14ac:dyDescent="0.25">
      <c r="A74" s="4" t="str">
        <f>'% Contribution'!A76</f>
        <v>Central IRL</v>
      </c>
      <c r="B74" s="4" t="str">
        <f>'% Contribution'!B76</f>
        <v>A</v>
      </c>
      <c r="C74" s="4" t="str">
        <f>'% Contribution'!C76</f>
        <v>IR12-21</v>
      </c>
      <c r="D74" s="4" t="str">
        <f>'% Contribution'!F76</f>
        <v>Town of Melbourne Village</v>
      </c>
      <c r="E74" s="5">
        <f>'% Contribution'!I76</f>
        <v>474.82979154267179</v>
      </c>
      <c r="F74" s="5">
        <f>'% Contribution'!O76</f>
        <v>271.67568633121232</v>
      </c>
      <c r="G74" s="5">
        <f>'% Contribution'!Q76</f>
        <v>203.15410521145947</v>
      </c>
      <c r="H74" s="38"/>
      <c r="K74" s="10" t="s">
        <v>178</v>
      </c>
      <c r="L74" s="10" t="s">
        <v>110</v>
      </c>
      <c r="M74" s="10" t="s">
        <v>311</v>
      </c>
      <c r="N74" s="11">
        <v>1.4492718052910263</v>
      </c>
      <c r="O74" s="11">
        <v>0.821943183739691</v>
      </c>
      <c r="P74" s="11">
        <v>0.62732862155133529</v>
      </c>
    </row>
    <row r="75" spans="1:16" x14ac:dyDescent="0.25">
      <c r="A75" s="4" t="str">
        <f>'% Contribution'!A77</f>
        <v>Central IRL</v>
      </c>
      <c r="B75" s="4" t="str">
        <f>'% Contribution'!B77</f>
        <v>A</v>
      </c>
      <c r="C75" s="4" t="str">
        <f>'% Contribution'!C77</f>
        <v>IR12-21</v>
      </c>
      <c r="D75" s="4" t="str">
        <f>'% Contribution'!F77</f>
        <v>US Air Force</v>
      </c>
      <c r="E75" s="5">
        <f>'% Contribution'!I77</f>
        <v>117.67596772817816</v>
      </c>
      <c r="F75" s="5">
        <f>'% Contribution'!O77</f>
        <v>67.328756254691228</v>
      </c>
      <c r="G75" s="5">
        <f>'% Contribution'!Q77</f>
        <v>50.347211473486936</v>
      </c>
      <c r="H75" s="38"/>
      <c r="K75" s="10" t="s">
        <v>178</v>
      </c>
      <c r="L75" s="10" t="s">
        <v>110</v>
      </c>
      <c r="M75" s="10" t="s">
        <v>64</v>
      </c>
      <c r="N75" s="11">
        <v>12113.471669265622</v>
      </c>
      <c r="O75" s="11">
        <v>0</v>
      </c>
      <c r="P75" s="11">
        <v>12113.471669265622</v>
      </c>
    </row>
    <row r="76" spans="1:16" x14ac:dyDescent="0.25">
      <c r="A76" s="4" t="str">
        <f>'% Contribution'!A78</f>
        <v>Central IRL</v>
      </c>
      <c r="B76" s="4" t="str">
        <f>'% Contribution'!B78</f>
        <v>A</v>
      </c>
      <c r="C76" s="4" t="str">
        <f>'% Contribution'!C78</f>
        <v>IR12-21 Total</v>
      </c>
      <c r="D76" s="4">
        <f>'% Contribution'!F78</f>
        <v>0</v>
      </c>
      <c r="E76" s="5">
        <f>'% Contribution'!I78</f>
        <v>85080.78235930459</v>
      </c>
      <c r="F76" s="5">
        <f>'% Contribution'!O78</f>
        <v>40838.775532466214</v>
      </c>
      <c r="G76" s="5">
        <f>'% Contribution'!Q78</f>
        <v>44242.006826838377</v>
      </c>
      <c r="H76" s="38"/>
      <c r="K76" s="29" t="s">
        <v>178</v>
      </c>
      <c r="L76" s="29" t="s">
        <v>472</v>
      </c>
      <c r="M76" s="29"/>
      <c r="N76" s="25">
        <v>78837.368382923902</v>
      </c>
      <c r="O76" s="25">
        <v>37841.936823803444</v>
      </c>
      <c r="P76" s="25">
        <v>40995.43155912045</v>
      </c>
    </row>
    <row r="77" spans="1:16" x14ac:dyDescent="0.25">
      <c r="A77" s="4" t="str">
        <f>'% Contribution'!A79</f>
        <v>Central IRL</v>
      </c>
      <c r="B77" s="4" t="str">
        <f>'% Contribution'!B79</f>
        <v>SEB</v>
      </c>
      <c r="C77" s="4" t="str">
        <f>'% Contribution'!C79</f>
        <v>IR12-21</v>
      </c>
      <c r="D77" s="4" t="str">
        <f>'% Contribution'!F79</f>
        <v>Natural Lands</v>
      </c>
      <c r="E77" s="5">
        <f>'% Contribution'!I79</f>
        <v>28068.235427459003</v>
      </c>
      <c r="F77" s="5">
        <f>'% Contribution'!O79</f>
        <v>0</v>
      </c>
      <c r="G77" s="5">
        <f>'% Contribution'!Q79</f>
        <v>28068.235427459003</v>
      </c>
      <c r="H77" s="38"/>
      <c r="K77" s="10" t="s">
        <v>178</v>
      </c>
      <c r="L77" s="10" t="s">
        <v>384</v>
      </c>
      <c r="M77" s="10" t="s">
        <v>31</v>
      </c>
      <c r="N77" s="11">
        <v>10056.750831290385</v>
      </c>
      <c r="O77" s="11">
        <v>7173.1316574195698</v>
      </c>
      <c r="P77" s="11">
        <v>2883.6191738708148</v>
      </c>
    </row>
    <row r="78" spans="1:16" x14ac:dyDescent="0.25">
      <c r="A78" s="4" t="str">
        <f>'% Contribution'!A80</f>
        <v>Central IRL</v>
      </c>
      <c r="B78" s="4" t="str">
        <f>'% Contribution'!B80</f>
        <v>SEB</v>
      </c>
      <c r="C78" s="4" t="str">
        <f>'% Contribution'!C80</f>
        <v>IR12-21</v>
      </c>
      <c r="D78" s="4" t="str">
        <f>'% Contribution'!F80</f>
        <v>Agricultural Producers</v>
      </c>
      <c r="E78" s="5">
        <f>'% Contribution'!I80</f>
        <v>32975.220208629027</v>
      </c>
      <c r="F78" s="5">
        <f>'% Contribution'!O80</f>
        <v>22285.795902941682</v>
      </c>
      <c r="G78" s="5">
        <f>'% Contribution'!Q80</f>
        <v>10689.424305687346</v>
      </c>
      <c r="H78" s="38"/>
      <c r="K78" s="10" t="s">
        <v>178</v>
      </c>
      <c r="L78" s="10" t="s">
        <v>384</v>
      </c>
      <c r="M78" s="10" t="s">
        <v>302</v>
      </c>
      <c r="N78" s="11">
        <v>960.73346133011182</v>
      </c>
      <c r="O78" s="11">
        <v>685.25786523091756</v>
      </c>
      <c r="P78" s="11">
        <v>275.47559609919426</v>
      </c>
    </row>
    <row r="79" spans="1:16" x14ac:dyDescent="0.25">
      <c r="A79" s="4" t="str">
        <f>'% Contribution'!A81</f>
        <v>Central IRL</v>
      </c>
      <c r="B79" s="4" t="str">
        <f>'% Contribution'!B81</f>
        <v>SEB</v>
      </c>
      <c r="C79" s="4" t="str">
        <f>'% Contribution'!C81</f>
        <v>IR12-21</v>
      </c>
      <c r="D79" s="4" t="str">
        <f>'% Contribution'!F81</f>
        <v>Brevard County</v>
      </c>
      <c r="E79" s="5">
        <f>'% Contribution'!I81</f>
        <v>7769.4838908349338</v>
      </c>
      <c r="F79" s="5">
        <f>'% Contribution'!O81</f>
        <v>5250.8863069557465</v>
      </c>
      <c r="G79" s="5">
        <f>'% Contribution'!Q81</f>
        <v>2518.5975838791874</v>
      </c>
      <c r="H79" s="38"/>
      <c r="K79" s="10" t="s">
        <v>178</v>
      </c>
      <c r="L79" s="10" t="s">
        <v>384</v>
      </c>
      <c r="M79" s="10" t="s">
        <v>387</v>
      </c>
      <c r="N79" s="11">
        <v>16773.301526937565</v>
      </c>
      <c r="O79" s="11">
        <v>11963.814377101548</v>
      </c>
      <c r="P79" s="11">
        <v>4809.4871498360171</v>
      </c>
    </row>
    <row r="80" spans="1:16" x14ac:dyDescent="0.25">
      <c r="A80" s="4" t="str">
        <f>'% Contribution'!A82</f>
        <v>Central IRL</v>
      </c>
      <c r="B80" s="4" t="str">
        <f>'% Contribution'!B82</f>
        <v>SEB</v>
      </c>
      <c r="C80" s="4" t="str">
        <f>'% Contribution'!C82</f>
        <v>IR12-21</v>
      </c>
      <c r="D80" s="4" t="str">
        <f>'% Contribution'!F82</f>
        <v>City of Fellsmere</v>
      </c>
      <c r="E80" s="5">
        <f>'% Contribution'!I82</f>
        <v>1543.5497717893811</v>
      </c>
      <c r="F80" s="5">
        <f>'% Contribution'!O82</f>
        <v>1043.1843961159866</v>
      </c>
      <c r="G80" s="5">
        <f>'% Contribution'!Q82</f>
        <v>500.36537567339451</v>
      </c>
      <c r="H80" s="38"/>
      <c r="K80" s="10" t="s">
        <v>178</v>
      </c>
      <c r="L80" s="10" t="s">
        <v>384</v>
      </c>
      <c r="M80" s="10" t="s">
        <v>407</v>
      </c>
      <c r="N80" s="11">
        <v>638.40717858170251</v>
      </c>
      <c r="O80" s="11">
        <v>455.35370417651455</v>
      </c>
      <c r="P80" s="11">
        <v>183.05347440518796</v>
      </c>
    </row>
    <row r="81" spans="1:16" x14ac:dyDescent="0.25">
      <c r="A81" s="4" t="str">
        <f>'% Contribution'!A83</f>
        <v>Central IRL</v>
      </c>
      <c r="B81" s="4" t="str">
        <f>'% Contribution'!B83</f>
        <v>SEB</v>
      </c>
      <c r="C81" s="4" t="str">
        <f>'% Contribution'!C83</f>
        <v>IR12-21</v>
      </c>
      <c r="D81" s="4" t="str">
        <f>'% Contribution'!F83</f>
        <v>City of Palm Bay</v>
      </c>
      <c r="E81" s="5">
        <f>'% Contribution'!I83</f>
        <v>413.09564802813327</v>
      </c>
      <c r="F81" s="5">
        <f>'% Contribution'!O83</f>
        <v>279.18434636986353</v>
      </c>
      <c r="G81" s="5">
        <f>'% Contribution'!Q83</f>
        <v>133.91130165826974</v>
      </c>
      <c r="H81" s="38"/>
      <c r="K81" s="10" t="s">
        <v>178</v>
      </c>
      <c r="L81" s="10" t="s">
        <v>384</v>
      </c>
      <c r="M81" s="10" t="s">
        <v>389</v>
      </c>
      <c r="N81" s="11">
        <v>304.67084482487417</v>
      </c>
      <c r="O81" s="11">
        <v>217.31114937304804</v>
      </c>
      <c r="P81" s="11">
        <v>87.359695451826127</v>
      </c>
    </row>
    <row r="82" spans="1:16" x14ac:dyDescent="0.25">
      <c r="A82" s="4" t="str">
        <f>'% Contribution'!A84</f>
        <v>Central IRL</v>
      </c>
      <c r="B82" s="4" t="str">
        <f>'% Contribution'!B84</f>
        <v>SEB</v>
      </c>
      <c r="C82" s="4" t="str">
        <f>'% Contribution'!C84</f>
        <v>IR12-21</v>
      </c>
      <c r="D82" s="4" t="str">
        <f>'% Contribution'!F84</f>
        <v>City of Sebastian</v>
      </c>
      <c r="E82" s="5">
        <f>'% Contribution'!I84</f>
        <v>8900.7921057348613</v>
      </c>
      <c r="F82" s="5">
        <f>'% Contribution'!O84</f>
        <v>6015.4635810745549</v>
      </c>
      <c r="G82" s="5">
        <f>'% Contribution'!Q84</f>
        <v>2885.3285246603064</v>
      </c>
      <c r="H82" s="38"/>
      <c r="K82" s="10" t="s">
        <v>178</v>
      </c>
      <c r="L82" s="10" t="s">
        <v>384</v>
      </c>
      <c r="M82" s="10" t="s">
        <v>402</v>
      </c>
      <c r="N82" s="11">
        <v>100.34366499917998</v>
      </c>
      <c r="O82" s="11">
        <v>71.571656900120971</v>
      </c>
      <c r="P82" s="11">
        <v>28.772008099059008</v>
      </c>
    </row>
    <row r="83" spans="1:16" x14ac:dyDescent="0.25">
      <c r="A83" s="4" t="str">
        <f>'% Contribution'!A85</f>
        <v>Central IRL</v>
      </c>
      <c r="B83" s="4" t="str">
        <f>'% Contribution'!B85</f>
        <v>SEB</v>
      </c>
      <c r="C83" s="4" t="str">
        <f>'% Contribution'!C85</f>
        <v>IR12-21</v>
      </c>
      <c r="D83" s="4" t="str">
        <f>'% Contribution'!F85</f>
        <v>FDOT District 4</v>
      </c>
      <c r="E83" s="5">
        <f>'% Contribution'!I85</f>
        <v>741.33486472227503</v>
      </c>
      <c r="F83" s="5">
        <f>'% Contribution'!O85</f>
        <v>501.01977746951292</v>
      </c>
      <c r="G83" s="5">
        <f>'% Contribution'!Q85</f>
        <v>240.31508725276211</v>
      </c>
      <c r="H83" s="38"/>
      <c r="K83" s="10" t="s">
        <v>178</v>
      </c>
      <c r="L83" s="10" t="s">
        <v>384</v>
      </c>
      <c r="M83" s="10" t="s">
        <v>311</v>
      </c>
      <c r="N83" s="11">
        <v>2487.3140922149059</v>
      </c>
      <c r="O83" s="11">
        <v>1774.1148961650538</v>
      </c>
      <c r="P83" s="11">
        <v>713.19919604985216</v>
      </c>
    </row>
    <row r="84" spans="1:16" x14ac:dyDescent="0.25">
      <c r="A84" s="4" t="str">
        <f>'% Contribution'!A86</f>
        <v>Central IRL</v>
      </c>
      <c r="B84" s="4" t="str">
        <f>'% Contribution'!B86</f>
        <v>SEB</v>
      </c>
      <c r="C84" s="4" t="str">
        <f>'% Contribution'!C86</f>
        <v>IR12-21</v>
      </c>
      <c r="D84" s="4" t="str">
        <f>'% Contribution'!F86</f>
        <v>FDOT District 5</v>
      </c>
      <c r="E84" s="5">
        <f>'% Contribution'!I86</f>
        <v>417.75455072641842</v>
      </c>
      <c r="F84" s="5">
        <f>'% Contribution'!O86</f>
        <v>282.33299417293352</v>
      </c>
      <c r="G84" s="5">
        <f>'% Contribution'!Q86</f>
        <v>135.42155655348489</v>
      </c>
      <c r="H84" s="38"/>
      <c r="K84" s="10" t="s">
        <v>178</v>
      </c>
      <c r="L84" s="10" t="s">
        <v>384</v>
      </c>
      <c r="M84" s="10" t="s">
        <v>64</v>
      </c>
      <c r="N84" s="11">
        <v>7653.2889513619339</v>
      </c>
      <c r="O84" s="11">
        <v>0</v>
      </c>
      <c r="P84" s="11">
        <v>7653.2889513619339</v>
      </c>
    </row>
    <row r="85" spans="1:16" x14ac:dyDescent="0.25">
      <c r="A85" s="4" t="str">
        <f>'% Contribution'!A87</f>
        <v>Central IRL</v>
      </c>
      <c r="B85" s="4" t="str">
        <f>'% Contribution'!B87</f>
        <v>SEB</v>
      </c>
      <c r="C85" s="4" t="str">
        <f>'% Contribution'!C87</f>
        <v>IR12-21</v>
      </c>
      <c r="D85" s="4" t="str">
        <f>'% Contribution'!F87</f>
        <v>FWCD</v>
      </c>
      <c r="E85" s="5">
        <f>'% Contribution'!I87</f>
        <v>806.24476707728002</v>
      </c>
      <c r="F85" s="5">
        <f>'% Contribution'!O87</f>
        <v>544.8881376142308</v>
      </c>
      <c r="G85" s="5">
        <f>'% Contribution'!Q87</f>
        <v>261.35662946304922</v>
      </c>
      <c r="H85" s="38"/>
      <c r="K85" s="29" t="s">
        <v>178</v>
      </c>
      <c r="L85" s="29" t="s">
        <v>474</v>
      </c>
      <c r="M85" s="29"/>
      <c r="N85" s="25">
        <v>38974.810551540664</v>
      </c>
      <c r="O85" s="25">
        <v>22340.555306366772</v>
      </c>
      <c r="P85" s="25">
        <v>16634.255245173885</v>
      </c>
    </row>
    <row r="86" spans="1:16" x14ac:dyDescent="0.25">
      <c r="A86" s="4" t="str">
        <f>'% Contribution'!A88</f>
        <v>Central IRL</v>
      </c>
      <c r="B86" s="4" t="str">
        <f>'% Contribution'!B88</f>
        <v>SEB</v>
      </c>
      <c r="C86" s="4" t="str">
        <f>'% Contribution'!C88</f>
        <v>IR12-21</v>
      </c>
      <c r="D86" s="4" t="str">
        <f>'% Contribution'!F88</f>
        <v>Indian River County</v>
      </c>
      <c r="E86" s="5">
        <f>'% Contribution'!I88</f>
        <v>12696.103645255682</v>
      </c>
      <c r="F86" s="5">
        <f>'% Contribution'!O88</f>
        <v>8580.4665688546611</v>
      </c>
      <c r="G86" s="5">
        <f>'% Contribution'!Q88</f>
        <v>4115.6370764010207</v>
      </c>
      <c r="H86" s="38"/>
      <c r="K86" s="29" t="s">
        <v>485</v>
      </c>
      <c r="L86" s="29"/>
      <c r="M86" s="29"/>
      <c r="N86" s="25">
        <v>299757.77618081204</v>
      </c>
      <c r="O86" s="25">
        <v>147516.37880841698</v>
      </c>
      <c r="P86" s="25">
        <v>152241.39737239503</v>
      </c>
    </row>
    <row r="87" spans="1:16" x14ac:dyDescent="0.25">
      <c r="A87" s="4" t="str">
        <f>'% Contribution'!A89</f>
        <v>Central IRL</v>
      </c>
      <c r="B87" s="4" t="str">
        <f>'% Contribution'!B89</f>
        <v>SEB</v>
      </c>
      <c r="C87" s="4" t="str">
        <f>'% Contribution'!C89</f>
        <v>IR12-21</v>
      </c>
      <c r="D87" s="4" t="str">
        <f>'% Contribution'!F89</f>
        <v>SRID ROW</v>
      </c>
      <c r="E87" s="5">
        <f>'% Contribution'!I89</f>
        <v>560.70860456060416</v>
      </c>
      <c r="F87" s="5">
        <f>'% Contribution'!O89</f>
        <v>378.94629492090309</v>
      </c>
      <c r="G87" s="5">
        <f>'% Contribution'!Q89</f>
        <v>181.76230963970107</v>
      </c>
      <c r="H87" s="38"/>
      <c r="K87"/>
      <c r="L87"/>
      <c r="M87"/>
      <c r="N87"/>
      <c r="O87"/>
      <c r="P87"/>
    </row>
    <row r="88" spans="1:16" x14ac:dyDescent="0.25">
      <c r="A88" s="4" t="str">
        <f>'% Contribution'!A90</f>
        <v>Central IRL</v>
      </c>
      <c r="B88" s="4" t="str">
        <f>'% Contribution'!B90</f>
        <v>SEB</v>
      </c>
      <c r="C88" s="4" t="str">
        <f>'% Contribution'!C90</f>
        <v>IR12-21</v>
      </c>
      <c r="D88" s="4" t="str">
        <f>'% Contribution'!F90</f>
        <v>Town of Grant-Valkaria</v>
      </c>
      <c r="E88" s="5">
        <f>'% Contribution'!I90</f>
        <v>1346.420078659912</v>
      </c>
      <c r="F88" s="5">
        <f>'% Contribution'!O90</f>
        <v>909.95732197674397</v>
      </c>
      <c r="G88" s="5">
        <f>'% Contribution'!Q90</f>
        <v>436.46275668316798</v>
      </c>
      <c r="H88" s="38"/>
      <c r="K88"/>
      <c r="L88"/>
      <c r="M88"/>
      <c r="N88"/>
      <c r="O88"/>
      <c r="P88"/>
    </row>
    <row r="89" spans="1:16" x14ac:dyDescent="0.25">
      <c r="A89" s="4" t="str">
        <f>'% Contribution'!A91</f>
        <v>Central IRL</v>
      </c>
      <c r="B89" s="4" t="str">
        <f>'% Contribution'!B91</f>
        <v>SEB</v>
      </c>
      <c r="C89" s="4" t="str">
        <f>'% Contribution'!C91</f>
        <v>IR12-21</v>
      </c>
      <c r="D89" s="4" t="str">
        <f>'% Contribution'!F91</f>
        <v>Town of Orchid</v>
      </c>
      <c r="E89" s="5">
        <f>'% Contribution'!I91</f>
        <v>367.12973224256194</v>
      </c>
      <c r="F89" s="5">
        <f>'% Contribution'!O91</f>
        <v>248.11898846753832</v>
      </c>
      <c r="G89" s="5">
        <f>'% Contribution'!Q91</f>
        <v>119.01074377502363</v>
      </c>
      <c r="H89" s="38"/>
      <c r="K89"/>
      <c r="L89"/>
      <c r="M89"/>
      <c r="N89"/>
      <c r="O89"/>
      <c r="P89"/>
    </row>
    <row r="90" spans="1:16" x14ac:dyDescent="0.25">
      <c r="A90" s="4" t="str">
        <f>'% Contribution'!A92</f>
        <v>Central IRL</v>
      </c>
      <c r="B90" s="4" t="str">
        <f>'% Contribution'!B92</f>
        <v>SEB</v>
      </c>
      <c r="C90" s="4" t="str">
        <f>'% Contribution'!C92</f>
        <v>IR12-21</v>
      </c>
      <c r="D90" s="4" t="str">
        <f>'% Contribution'!F92</f>
        <v>VLWCD</v>
      </c>
      <c r="E90" s="5">
        <f>'% Contribution'!I92</f>
        <v>258.74159132271916</v>
      </c>
      <c r="F90" s="5">
        <f>'% Contribution'!O92</f>
        <v>174.8665288461527</v>
      </c>
      <c r="G90" s="5">
        <f>'% Contribution'!Q92</f>
        <v>83.875062476566455</v>
      </c>
      <c r="H90" s="38"/>
      <c r="K90"/>
      <c r="L90"/>
      <c r="M90"/>
      <c r="N90"/>
      <c r="O90"/>
      <c r="P90"/>
    </row>
    <row r="91" spans="1:16" x14ac:dyDescent="0.25">
      <c r="A91" s="4" t="str">
        <f>'% Contribution'!A93</f>
        <v>Central IRL</v>
      </c>
      <c r="B91" s="4" t="str">
        <f>'% Contribution'!B93</f>
        <v>SEB</v>
      </c>
      <c r="C91" s="4" t="str">
        <f>'% Contribution'!C93</f>
        <v>IR12-21 Total</v>
      </c>
      <c r="D91" s="4">
        <f>'% Contribution'!F93</f>
        <v>0</v>
      </c>
      <c r="E91" s="5">
        <f>'% Contribution'!I93</f>
        <v>96864.814887042783</v>
      </c>
      <c r="F91" s="5">
        <f>'% Contribution'!O93</f>
        <v>46495.111145780509</v>
      </c>
      <c r="G91" s="5">
        <f>'% Contribution'!Q93</f>
        <v>50369.703741262281</v>
      </c>
      <c r="H91" s="38"/>
      <c r="K91"/>
      <c r="L91"/>
      <c r="M91"/>
      <c r="N91"/>
      <c r="O91"/>
      <c r="P91"/>
    </row>
    <row r="92" spans="1:16" x14ac:dyDescent="0.25">
      <c r="A92" s="4" t="str">
        <f>'% Contribution'!A94</f>
        <v>Central IRL</v>
      </c>
      <c r="B92" s="4" t="str">
        <f>'% Contribution'!B94</f>
        <v>B</v>
      </c>
      <c r="C92" s="4" t="str">
        <f>'% Contribution'!C94</f>
        <v>IR12-21</v>
      </c>
      <c r="D92" s="4" t="str">
        <f>'% Contribution'!F94</f>
        <v>Natural Lands</v>
      </c>
      <c r="E92" s="5">
        <f>'% Contribution'!I94</f>
        <v>12113.471669265622</v>
      </c>
      <c r="F92" s="5">
        <f>'% Contribution'!O94</f>
        <v>0</v>
      </c>
      <c r="G92" s="5">
        <f>'% Contribution'!Q94</f>
        <v>12113.471669265622</v>
      </c>
      <c r="H92" s="38"/>
      <c r="K92"/>
      <c r="L92"/>
      <c r="M92"/>
      <c r="N92"/>
      <c r="O92"/>
      <c r="P92"/>
    </row>
    <row r="93" spans="1:16" x14ac:dyDescent="0.25">
      <c r="A93" s="4" t="str">
        <f>'% Contribution'!A95</f>
        <v>Central IRL</v>
      </c>
      <c r="B93" s="4" t="str">
        <f>'% Contribution'!B95</f>
        <v>B</v>
      </c>
      <c r="C93" s="4" t="str">
        <f>'% Contribution'!C95</f>
        <v>IR12-21</v>
      </c>
      <c r="D93" s="4" t="str">
        <f>'% Contribution'!F95</f>
        <v>Agricultural Producers</v>
      </c>
      <c r="E93" s="5">
        <f>'% Contribution'!I95</f>
        <v>16081.042645482554</v>
      </c>
      <c r="F93" s="5">
        <f>'% Contribution'!O95</f>
        <v>9120.2377232664403</v>
      </c>
      <c r="G93" s="5">
        <f>'% Contribution'!Q95</f>
        <v>6960.8049222161135</v>
      </c>
      <c r="H93" s="38"/>
      <c r="K93"/>
      <c r="L93"/>
      <c r="M93"/>
      <c r="N93"/>
      <c r="O93"/>
      <c r="P93"/>
    </row>
    <row r="94" spans="1:16" x14ac:dyDescent="0.25">
      <c r="A94" s="4" t="str">
        <f>'% Contribution'!A96</f>
        <v>Central IRL</v>
      </c>
      <c r="B94" s="4" t="str">
        <f>'% Contribution'!B96</f>
        <v>B</v>
      </c>
      <c r="C94" s="4" t="str">
        <f>'% Contribution'!C96</f>
        <v>IR12-21</v>
      </c>
      <c r="D94" s="4" t="str">
        <f>'% Contribution'!F96</f>
        <v>City of Vero Beach</v>
      </c>
      <c r="E94" s="5">
        <f>'% Contribution'!I96</f>
        <v>7049.2411328225144</v>
      </c>
      <c r="F94" s="5">
        <f>'% Contribution'!O96</f>
        <v>3997.9220450627772</v>
      </c>
      <c r="G94" s="5">
        <f>'% Contribution'!Q96</f>
        <v>3051.3190877597372</v>
      </c>
      <c r="H94" s="38"/>
      <c r="K94"/>
      <c r="L94"/>
      <c r="M94"/>
      <c r="N94"/>
      <c r="O94"/>
      <c r="P94"/>
    </row>
    <row r="95" spans="1:16" x14ac:dyDescent="0.25">
      <c r="A95" s="4" t="str">
        <f>'% Contribution'!A97</f>
        <v>Central IRL</v>
      </c>
      <c r="B95" s="4" t="str">
        <f>'% Contribution'!B97</f>
        <v>B</v>
      </c>
      <c r="C95" s="4" t="str">
        <f>'% Contribution'!C97</f>
        <v>IR12-21</v>
      </c>
      <c r="D95" s="4" t="str">
        <f>'% Contribution'!F97</f>
        <v>FDOT District 4</v>
      </c>
      <c r="E95" s="5">
        <f>'% Contribution'!I97</f>
        <v>1276.3565569252285</v>
      </c>
      <c r="F95" s="5">
        <f>'% Contribution'!O97</f>
        <v>723.87565131406495</v>
      </c>
      <c r="G95" s="5">
        <f>'% Contribution'!Q97</f>
        <v>552.48090561116351</v>
      </c>
      <c r="H95" s="38"/>
      <c r="K95"/>
      <c r="L95"/>
      <c r="M95"/>
      <c r="N95"/>
      <c r="O95"/>
      <c r="P95"/>
    </row>
    <row r="96" spans="1:16" x14ac:dyDescent="0.25">
      <c r="A96" s="4" t="str">
        <f>'% Contribution'!A98</f>
        <v>Central IRL</v>
      </c>
      <c r="B96" s="4" t="str">
        <f>'% Contribution'!B98</f>
        <v>B</v>
      </c>
      <c r="C96" s="4" t="str">
        <f>'% Contribution'!C98</f>
        <v>IR12-21</v>
      </c>
      <c r="D96" s="4" t="str">
        <f>'% Contribution'!F98</f>
        <v>FPFWCD</v>
      </c>
      <c r="E96" s="5">
        <f>'% Contribution'!I98</f>
        <v>1.4492718052910263</v>
      </c>
      <c r="F96" s="5">
        <f>'% Contribution'!O98</f>
        <v>0.821943183739691</v>
      </c>
      <c r="G96" s="5">
        <f>'% Contribution'!Q98</f>
        <v>0.62732862155133529</v>
      </c>
      <c r="H96" s="38"/>
      <c r="K96"/>
      <c r="L96"/>
      <c r="M96"/>
      <c r="N96"/>
      <c r="O96"/>
      <c r="P96"/>
    </row>
    <row r="97" spans="1:16" x14ac:dyDescent="0.25">
      <c r="A97" s="4" t="str">
        <f>'% Contribution'!A99</f>
        <v>Central IRL</v>
      </c>
      <c r="B97" s="4" t="str">
        <f>'% Contribution'!B99</f>
        <v>B</v>
      </c>
      <c r="C97" s="4" t="str">
        <f>'% Contribution'!C99</f>
        <v>IR12-21</v>
      </c>
      <c r="D97" s="4" t="str">
        <f>'% Contribution'!F99</f>
        <v>Indian River County</v>
      </c>
      <c r="E97" s="5">
        <f>'% Contribution'!I99</f>
        <v>39198.96566553571</v>
      </c>
      <c r="F97" s="5">
        <f>'% Contribution'!O99</f>
        <v>22231.387184106115</v>
      </c>
      <c r="G97" s="5">
        <f>'% Contribution'!Q99</f>
        <v>16967.578481429595</v>
      </c>
      <c r="H97" s="38"/>
      <c r="K97"/>
      <c r="L97"/>
      <c r="M97"/>
      <c r="N97"/>
      <c r="O97"/>
      <c r="P97"/>
    </row>
    <row r="98" spans="1:16" x14ac:dyDescent="0.25">
      <c r="A98" s="4" t="str">
        <f>'% Contribution'!A100</f>
        <v>Central IRL</v>
      </c>
      <c r="B98" s="4" t="str">
        <f>'% Contribution'!B100</f>
        <v>B</v>
      </c>
      <c r="C98" s="4" t="str">
        <f>'% Contribution'!C100</f>
        <v>IR12-21</v>
      </c>
      <c r="D98" s="4" t="str">
        <f>'% Contribution'!F100</f>
        <v>IRFWCD</v>
      </c>
      <c r="E98" s="5">
        <f>'% Contribution'!I100</f>
        <v>477.83061925657211</v>
      </c>
      <c r="F98" s="5">
        <f>'% Contribution'!O100</f>
        <v>270.99790325472276</v>
      </c>
      <c r="G98" s="5">
        <f>'% Contribution'!Q100</f>
        <v>206.83271600184935</v>
      </c>
      <c r="H98" s="38"/>
      <c r="K98"/>
      <c r="L98"/>
      <c r="M98"/>
      <c r="N98"/>
      <c r="O98"/>
      <c r="P98"/>
    </row>
    <row r="99" spans="1:16" x14ac:dyDescent="0.25">
      <c r="A99" s="4" t="str">
        <f>'% Contribution'!A101</f>
        <v>Central IRL</v>
      </c>
      <c r="B99" s="4" t="str">
        <f>'% Contribution'!B101</f>
        <v>B</v>
      </c>
      <c r="C99" s="4" t="str">
        <f>'% Contribution'!C101</f>
        <v>IR12-21</v>
      </c>
      <c r="D99" s="4" t="str">
        <f>'% Contribution'!F101</f>
        <v>Town of Indian River Shores</v>
      </c>
      <c r="E99" s="5">
        <f>'% Contribution'!I101</f>
        <v>2639.0108218304131</v>
      </c>
      <c r="F99" s="5">
        <f>'% Contribution'!O101</f>
        <v>1496.6943736155902</v>
      </c>
      <c r="G99" s="5">
        <f>'% Contribution'!Q101</f>
        <v>1142.3164482148229</v>
      </c>
      <c r="H99" s="38"/>
      <c r="K99"/>
      <c r="L99"/>
      <c r="M99"/>
      <c r="N99"/>
      <c r="O99"/>
      <c r="P99"/>
    </row>
    <row r="100" spans="1:16" x14ac:dyDescent="0.25">
      <c r="A100" s="4" t="str">
        <f>'% Contribution'!A102</f>
        <v>Central IRL</v>
      </c>
      <c r="B100" s="4" t="str">
        <f>'% Contribution'!B102</f>
        <v>B</v>
      </c>
      <c r="C100" s="4" t="str">
        <f>'% Contribution'!C102</f>
        <v>IR12-21 Total</v>
      </c>
      <c r="D100" s="4">
        <f>'% Contribution'!F102</f>
        <v>0</v>
      </c>
      <c r="E100" s="5">
        <f>'% Contribution'!I102</f>
        <v>78837.368382923902</v>
      </c>
      <c r="F100" s="5">
        <f>'% Contribution'!O102</f>
        <v>37841.936823803444</v>
      </c>
      <c r="G100" s="5">
        <f>'% Contribution'!Q102</f>
        <v>40995.431559120458</v>
      </c>
      <c r="H100" s="38"/>
      <c r="K100"/>
      <c r="L100"/>
      <c r="M100"/>
      <c r="N100"/>
      <c r="O100"/>
      <c r="P100"/>
    </row>
    <row r="101" spans="1:16" x14ac:dyDescent="0.25">
      <c r="A101" s="4" t="str">
        <f>'% Contribution'!A103</f>
        <v>Central IRL</v>
      </c>
      <c r="B101" s="4" t="str">
        <f>'% Contribution'!B103</f>
        <v>SIRL</v>
      </c>
      <c r="C101" s="4" t="str">
        <f>'% Contribution'!C103</f>
        <v>IR-SouthCentral</v>
      </c>
      <c r="D101" s="4" t="str">
        <f>'% Contribution'!F103</f>
        <v>Natural Lands</v>
      </c>
      <c r="E101" s="5">
        <f>'% Contribution'!I103</f>
        <v>7653.2889513619339</v>
      </c>
      <c r="F101" s="5">
        <f>'To Natural Comparison'!O103</f>
        <v>0</v>
      </c>
      <c r="G101" s="5">
        <f>'To Natural Comparison'!Q103</f>
        <v>7653.2889513619339</v>
      </c>
      <c r="H101" s="37"/>
      <c r="K101"/>
      <c r="L101"/>
      <c r="M101"/>
      <c r="N101"/>
      <c r="O101"/>
      <c r="P101"/>
    </row>
    <row r="102" spans="1:16" x14ac:dyDescent="0.25">
      <c r="A102" s="4" t="str">
        <f>'% Contribution'!A104</f>
        <v>Central IRL</v>
      </c>
      <c r="B102" s="4" t="str">
        <f>'% Contribution'!B104</f>
        <v>SIRL</v>
      </c>
      <c r="C102" s="4" t="str">
        <f>'% Contribution'!C104</f>
        <v>IR-SouthCentral</v>
      </c>
      <c r="D102" s="4" t="str">
        <f>'% Contribution'!F104</f>
        <v>Agricultural Producers</v>
      </c>
      <c r="E102" s="5">
        <f>'% Contribution'!I104</f>
        <v>10056.750831290385</v>
      </c>
      <c r="F102" s="5">
        <f>'To Natural Comparison'!O104</f>
        <v>7173.1316574195698</v>
      </c>
      <c r="G102" s="5">
        <f>'To Natural Comparison'!Q104</f>
        <v>2883.6191738708148</v>
      </c>
      <c r="H102" s="37"/>
      <c r="K102"/>
      <c r="L102"/>
      <c r="M102"/>
      <c r="N102"/>
      <c r="O102"/>
      <c r="P102"/>
    </row>
    <row r="103" spans="1:16" x14ac:dyDescent="0.25">
      <c r="A103" s="4" t="str">
        <f>'% Contribution'!A105</f>
        <v>Central IRL</v>
      </c>
      <c r="B103" s="4" t="str">
        <f>'% Contribution'!B105</f>
        <v>SIRL</v>
      </c>
      <c r="C103" s="4" t="str">
        <f>'% Contribution'!C105</f>
        <v>IR-SouthCentral</v>
      </c>
      <c r="D103" s="4" t="str">
        <f>'% Contribution'!F105</f>
        <v>City of Fort Pierce</v>
      </c>
      <c r="E103" s="5">
        <f>'% Contribution'!I105</f>
        <v>304.67084482487417</v>
      </c>
      <c r="F103" s="5">
        <f>'To Natural Comparison'!O105</f>
        <v>217.31114937304804</v>
      </c>
      <c r="G103" s="5">
        <f>'To Natural Comparison'!Q105</f>
        <v>87.359695451826127</v>
      </c>
      <c r="H103" s="37"/>
      <c r="K103"/>
      <c r="L103"/>
      <c r="M103"/>
      <c r="N103"/>
      <c r="O103"/>
      <c r="P103"/>
    </row>
    <row r="104" spans="1:16" x14ac:dyDescent="0.25">
      <c r="A104" s="4" t="str">
        <f>'% Contribution'!A106</f>
        <v>Central IRL</v>
      </c>
      <c r="B104" s="4" t="str">
        <f>'% Contribution'!B106</f>
        <v>SIRL</v>
      </c>
      <c r="C104" s="4" t="str">
        <f>'% Contribution'!C106</f>
        <v>IR-SouthCentral</v>
      </c>
      <c r="D104" s="4" t="str">
        <f>'% Contribution'!F106</f>
        <v>FDOT District 4</v>
      </c>
      <c r="E104" s="5">
        <f>'% Contribution'!I106</f>
        <v>960.73346133011182</v>
      </c>
      <c r="F104" s="5">
        <f>'To Natural Comparison'!O106</f>
        <v>685.25786523091756</v>
      </c>
      <c r="G104" s="5">
        <f>'To Natural Comparison'!Q106</f>
        <v>275.47559609919426</v>
      </c>
      <c r="H104" s="37"/>
      <c r="K104"/>
      <c r="L104"/>
      <c r="M104"/>
      <c r="N104"/>
      <c r="O104"/>
      <c r="P104"/>
    </row>
    <row r="105" spans="1:16" x14ac:dyDescent="0.25">
      <c r="A105" s="4" t="str">
        <f>'% Contribution'!A107</f>
        <v>Central IRL</v>
      </c>
      <c r="B105" s="4" t="str">
        <f>'% Contribution'!B107</f>
        <v>SIRL</v>
      </c>
      <c r="C105" s="4" t="str">
        <f>'% Contribution'!C107</f>
        <v>IR-SouthCentral</v>
      </c>
      <c r="D105" s="4" t="str">
        <f>'% Contribution'!F107</f>
        <v>FL Turnpike</v>
      </c>
      <c r="E105" s="5">
        <f>'% Contribution'!I107</f>
        <v>100.34366499917998</v>
      </c>
      <c r="F105" s="5">
        <f>'To Natural Comparison'!O107</f>
        <v>71.571656900120971</v>
      </c>
      <c r="G105" s="5">
        <f>'To Natural Comparison'!Q107</f>
        <v>28.772008099059008</v>
      </c>
      <c r="H105" s="37"/>
    </row>
    <row r="106" spans="1:16" x14ac:dyDescent="0.25">
      <c r="A106" s="4" t="str">
        <f>'% Contribution'!A108</f>
        <v>Central IRL</v>
      </c>
      <c r="B106" s="4" t="str">
        <f>'% Contribution'!B108</f>
        <v>SIRL</v>
      </c>
      <c r="C106" s="4" t="str">
        <f>'% Contribution'!C108</f>
        <v>IR-SouthCentral</v>
      </c>
      <c r="D106" s="4" t="str">
        <f>'% Contribution'!F108</f>
        <v>FPFWCD</v>
      </c>
      <c r="E106" s="5">
        <f>'% Contribution'!I108</f>
        <v>2487.3140922149059</v>
      </c>
      <c r="F106" s="5">
        <f>'To Natural Comparison'!O108</f>
        <v>1774.1148961650538</v>
      </c>
      <c r="G106" s="5">
        <f>'To Natural Comparison'!Q108</f>
        <v>713.19919604985216</v>
      </c>
      <c r="H106" s="37"/>
    </row>
    <row r="107" spans="1:16" x14ac:dyDescent="0.25">
      <c r="A107" s="4" t="str">
        <f>'% Contribution'!A109</f>
        <v>Central IRL</v>
      </c>
      <c r="B107" s="4" t="str">
        <f>'% Contribution'!B109</f>
        <v>SIRL</v>
      </c>
      <c r="C107" s="4" t="str">
        <f>'% Contribution'!C109</f>
        <v>IR-SouthCentral</v>
      </c>
      <c r="D107" s="4" t="str">
        <f>'% Contribution'!F109</f>
        <v>SFWMD CP</v>
      </c>
      <c r="E107" s="5">
        <f>'% Contribution'!I109</f>
        <v>257.27086320924087</v>
      </c>
      <c r="F107" s="5">
        <f>'To Natural Comparison'!O109</f>
        <v>183.50238604659521</v>
      </c>
      <c r="G107" s="5">
        <f>'To Natural Comparison'!Q109</f>
        <v>73.768477162645667</v>
      </c>
      <c r="H107" s="37"/>
    </row>
    <row r="108" spans="1:16" x14ac:dyDescent="0.25">
      <c r="A108" s="4" t="str">
        <f>'% Contribution'!A110</f>
        <v>Central IRL</v>
      </c>
      <c r="B108" s="4" t="str">
        <f>'% Contribution'!B110</f>
        <v>SIRL</v>
      </c>
      <c r="C108" s="4" t="str">
        <f>'% Contribution'!C110</f>
        <v>IR-SouthCentral</v>
      </c>
      <c r="D108" s="4" t="str">
        <f>'% Contribution'!F110</f>
        <v>St. Lucie County</v>
      </c>
      <c r="E108" s="5">
        <f>'% Contribution'!I110</f>
        <v>16773.301526937565</v>
      </c>
      <c r="F108" s="5">
        <f>'To Natural Comparison'!O110</f>
        <v>11963.814377101548</v>
      </c>
      <c r="G108" s="5">
        <f>'To Natural Comparison'!Q110</f>
        <v>4809.4871498360171</v>
      </c>
      <c r="H108" s="37"/>
    </row>
    <row r="109" spans="1:16" x14ac:dyDescent="0.25">
      <c r="A109" s="4" t="str">
        <f>'% Contribution'!A111</f>
        <v>Central IRL</v>
      </c>
      <c r="B109" s="4" t="str">
        <f>'% Contribution'!B111</f>
        <v>SIRL</v>
      </c>
      <c r="C109" s="4" t="str">
        <f>'% Contribution'!C111</f>
        <v>IR-SouthCentral</v>
      </c>
      <c r="D109" s="4" t="str">
        <f>'% Contribution'!F111</f>
        <v>Town of St. Lucie Village</v>
      </c>
      <c r="E109" s="5">
        <f>'% Contribution'!I111</f>
        <v>638.40717858170251</v>
      </c>
      <c r="F109" s="5">
        <f>'To Natural Comparison'!O111</f>
        <v>455.35370417651455</v>
      </c>
      <c r="G109" s="5">
        <f>'To Natural Comparison'!Q111</f>
        <v>183.05347440518796</v>
      </c>
      <c r="H109" s="37"/>
    </row>
    <row r="110" spans="1:16" x14ac:dyDescent="0.25">
      <c r="A110" s="4" t="str">
        <f>'% Contribution'!A112</f>
        <v>Central IRL</v>
      </c>
      <c r="B110" s="4" t="str">
        <f>'% Contribution'!B112</f>
        <v>SIRL</v>
      </c>
      <c r="C110" s="4" t="str">
        <f>'% Contribution'!C112</f>
        <v>IR-SouthCentral Total</v>
      </c>
      <c r="D110" s="4">
        <f>'% Contribution'!F112</f>
        <v>0</v>
      </c>
      <c r="E110" s="5">
        <f>'% Contribution'!I112</f>
        <v>39232.081414749897</v>
      </c>
      <c r="F110" s="5">
        <f>'To Natural Comparison'!O112</f>
        <v>22524.057692413367</v>
      </c>
      <c r="G110" s="5">
        <f>'To Natural Comparison'!Q112</f>
        <v>16708.023722336529</v>
      </c>
      <c r="H110" s="37"/>
    </row>
    <row r="111" spans="1:16" x14ac:dyDescent="0.25">
      <c r="A111" s="4" t="str">
        <f>'% Contribution'!A113</f>
        <v>Central IRL Total</v>
      </c>
      <c r="B111" s="4">
        <f>'% Contribution'!B113</f>
        <v>0</v>
      </c>
      <c r="C111" s="4">
        <f>'% Contribution'!C113</f>
        <v>0</v>
      </c>
      <c r="D111" s="4">
        <f>'% Contribution'!F113</f>
        <v>0</v>
      </c>
      <c r="E111" s="5">
        <f>'% Contribution'!I113</f>
        <v>300015.04704402125</v>
      </c>
      <c r="F111" s="5">
        <f>SUM(F110,F100,F91,F76)</f>
        <v>147699.88119446352</v>
      </c>
      <c r="G111" s="5">
        <f>SUM(G110,G100,G91,G76)</f>
        <v>152315.16584955767</v>
      </c>
      <c r="H111" s="39" t="s">
        <v>530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9B782-1379-4253-A0A2-E08D6830299A}">
  <dimension ref="A2:P237"/>
  <sheetViews>
    <sheetView workbookViewId="0">
      <selection activeCell="H1" sqref="H1"/>
    </sheetView>
  </sheetViews>
  <sheetFormatPr defaultRowHeight="13.2" x14ac:dyDescent="0.25"/>
  <cols>
    <col min="1" max="1" width="18.21875" style="4" bestFit="1" customWidth="1"/>
    <col min="2" max="2" width="10.109375" style="4" bestFit="1" customWidth="1"/>
    <col min="3" max="3" width="17.21875" style="4" bestFit="1" customWidth="1"/>
    <col min="4" max="4" width="15.6640625" style="4" bestFit="1" customWidth="1"/>
    <col min="5" max="5" width="15.5546875" style="4" bestFit="1" customWidth="1"/>
    <col min="6" max="6" width="28.5546875" style="4" bestFit="1" customWidth="1"/>
    <col min="7" max="7" width="25.109375" style="4" bestFit="1" customWidth="1"/>
    <col min="8" max="8" width="11.88671875" style="4" bestFit="1" customWidth="1"/>
    <col min="9" max="9" width="19.88671875" style="4" bestFit="1" customWidth="1"/>
    <col min="10" max="10" width="19.77734375" style="5" bestFit="1" customWidth="1"/>
    <col min="11" max="12" width="12.88671875" style="5" bestFit="1" customWidth="1"/>
    <col min="13" max="14" width="11.109375" style="5" bestFit="1" customWidth="1"/>
    <col min="15" max="16" width="11.109375" style="4" bestFit="1" customWidth="1"/>
    <col min="17" max="16384" width="8.88671875" style="4"/>
  </cols>
  <sheetData>
    <row r="2" spans="1:16" x14ac:dyDescent="0.25">
      <c r="I2" s="33" t="s">
        <v>486</v>
      </c>
      <c r="J2" s="33"/>
    </row>
    <row r="3" spans="1:16" s="7" customFormat="1" ht="52.8" x14ac:dyDescent="0.25">
      <c r="A3" s="8" t="s">
        <v>1</v>
      </c>
      <c r="B3" s="8" t="s">
        <v>2</v>
      </c>
      <c r="C3" s="8" t="s">
        <v>3</v>
      </c>
      <c r="D3" s="8" t="s">
        <v>465</v>
      </c>
      <c r="E3" s="8" t="s">
        <v>466</v>
      </c>
      <c r="F3" s="8" t="s">
        <v>461</v>
      </c>
      <c r="G3" s="8" t="s">
        <v>13</v>
      </c>
      <c r="H3" s="9" t="s">
        <v>462</v>
      </c>
      <c r="I3" s="9" t="s">
        <v>463</v>
      </c>
      <c r="J3" s="9" t="s">
        <v>464</v>
      </c>
      <c r="K3" s="17" t="s">
        <v>496</v>
      </c>
      <c r="L3" s="17" t="s">
        <v>497</v>
      </c>
      <c r="M3" s="17" t="s">
        <v>498</v>
      </c>
      <c r="N3" s="17" t="s">
        <v>499</v>
      </c>
      <c r="O3" s="6"/>
      <c r="P3" s="6"/>
    </row>
    <row r="4" spans="1:16" x14ac:dyDescent="0.25">
      <c r="A4" s="10" t="s">
        <v>414</v>
      </c>
      <c r="B4" s="10" t="s">
        <v>28</v>
      </c>
      <c r="C4" s="10" t="s">
        <v>415</v>
      </c>
      <c r="D4" s="10">
        <v>0.35</v>
      </c>
      <c r="E4" s="10">
        <v>0.47</v>
      </c>
      <c r="F4" s="10" t="s">
        <v>31</v>
      </c>
      <c r="G4" s="10"/>
      <c r="H4" s="11">
        <v>5832.0755489736794</v>
      </c>
      <c r="I4" s="11">
        <v>28476.881775261318</v>
      </c>
      <c r="J4" s="11">
        <v>4291.786000000815</v>
      </c>
      <c r="K4" s="11">
        <f>D4*I4</f>
        <v>9966.9086213414612</v>
      </c>
      <c r="L4" s="11">
        <f>E4*J4</f>
        <v>2017.1394200003829</v>
      </c>
      <c r="M4" s="11">
        <f>I4-K4</f>
        <v>18509.973153919855</v>
      </c>
      <c r="N4" s="11">
        <f>J4-L4</f>
        <v>2274.6465800004321</v>
      </c>
      <c r="O4"/>
      <c r="P4"/>
    </row>
    <row r="5" spans="1:16" x14ac:dyDescent="0.25">
      <c r="A5" s="10" t="s">
        <v>414</v>
      </c>
      <c r="B5" s="10" t="s">
        <v>28</v>
      </c>
      <c r="C5" s="10" t="s">
        <v>415</v>
      </c>
      <c r="D5" s="10">
        <v>0.35</v>
      </c>
      <c r="E5" s="10">
        <v>0.47</v>
      </c>
      <c r="F5" s="10" t="s">
        <v>458</v>
      </c>
      <c r="G5" s="10" t="s">
        <v>33</v>
      </c>
      <c r="H5" s="11">
        <v>48975.638725000412</v>
      </c>
      <c r="I5" s="11">
        <v>58411.349290256483</v>
      </c>
      <c r="J5" s="11">
        <v>8203.7883705268505</v>
      </c>
      <c r="K5" s="11">
        <f t="shared" ref="K5:K68" si="0">D5*I5</f>
        <v>20443.972251589767</v>
      </c>
      <c r="L5" s="11">
        <f t="shared" ref="L5:L68" si="1">E5*J5</f>
        <v>3855.7805341476196</v>
      </c>
      <c r="M5" s="11">
        <f t="shared" ref="M5:M68" si="2">I5-K5</f>
        <v>37967.377038666717</v>
      </c>
      <c r="N5" s="11">
        <f t="shared" ref="N5:N68" si="3">J5-L5</f>
        <v>4348.0078363792309</v>
      </c>
      <c r="O5"/>
      <c r="P5"/>
    </row>
    <row r="6" spans="1:16" x14ac:dyDescent="0.25">
      <c r="A6" s="10" t="s">
        <v>414</v>
      </c>
      <c r="B6" s="10" t="s">
        <v>28</v>
      </c>
      <c r="C6" s="10" t="s">
        <v>415</v>
      </c>
      <c r="D6" s="10">
        <v>0.35</v>
      </c>
      <c r="E6" s="10">
        <v>0.47</v>
      </c>
      <c r="F6" s="10" t="s">
        <v>458</v>
      </c>
      <c r="G6" s="10" t="s">
        <v>418</v>
      </c>
      <c r="H6" s="11">
        <v>3198.6587612296298</v>
      </c>
      <c r="I6" s="11">
        <v>11249.829645340238</v>
      </c>
      <c r="J6" s="11">
        <v>1121.3631684372915</v>
      </c>
      <c r="K6" s="11">
        <f t="shared" si="0"/>
        <v>3937.4403758690833</v>
      </c>
      <c r="L6" s="11">
        <f t="shared" si="1"/>
        <v>527.04068916552694</v>
      </c>
      <c r="M6" s="11">
        <f t="shared" si="2"/>
        <v>7312.3892694711549</v>
      </c>
      <c r="N6" s="11">
        <f t="shared" si="3"/>
        <v>594.32247927176456</v>
      </c>
      <c r="O6"/>
      <c r="P6"/>
    </row>
    <row r="7" spans="1:16" x14ac:dyDescent="0.25">
      <c r="A7" s="10" t="s">
        <v>414</v>
      </c>
      <c r="B7" s="10" t="s">
        <v>28</v>
      </c>
      <c r="C7" s="10" t="s">
        <v>415</v>
      </c>
      <c r="D7" s="10">
        <v>0.35</v>
      </c>
      <c r="E7" s="10">
        <v>0.47</v>
      </c>
      <c r="F7" s="10" t="s">
        <v>458</v>
      </c>
      <c r="G7" s="10" t="s">
        <v>421</v>
      </c>
      <c r="H7" s="11">
        <v>133.41572681694416</v>
      </c>
      <c r="I7" s="11">
        <v>680.77362278996907</v>
      </c>
      <c r="J7" s="11">
        <v>73.186895462101234</v>
      </c>
      <c r="K7" s="11">
        <f t="shared" si="0"/>
        <v>238.27076797648917</v>
      </c>
      <c r="L7" s="11">
        <f t="shared" si="1"/>
        <v>34.397840867187575</v>
      </c>
      <c r="M7" s="11">
        <f t="shared" si="2"/>
        <v>442.50285481347987</v>
      </c>
      <c r="N7" s="11">
        <f t="shared" si="3"/>
        <v>38.789054594913658</v>
      </c>
      <c r="O7"/>
      <c r="P7"/>
    </row>
    <row r="8" spans="1:16" x14ac:dyDescent="0.25">
      <c r="A8" s="10" t="s">
        <v>414</v>
      </c>
      <c r="B8" s="10" t="s">
        <v>28</v>
      </c>
      <c r="C8" s="10" t="s">
        <v>415</v>
      </c>
      <c r="D8" s="10">
        <v>0.35</v>
      </c>
      <c r="E8" s="10">
        <v>0.47</v>
      </c>
      <c r="F8" s="10" t="s">
        <v>458</v>
      </c>
      <c r="G8" s="10" t="s">
        <v>424</v>
      </c>
      <c r="H8" s="11">
        <v>10120.897046737276</v>
      </c>
      <c r="I8" s="11">
        <v>58962.113563896142</v>
      </c>
      <c r="J8" s="11">
        <v>8378.2383922218032</v>
      </c>
      <c r="K8" s="11">
        <f t="shared" si="0"/>
        <v>20636.739747363648</v>
      </c>
      <c r="L8" s="11">
        <f t="shared" si="1"/>
        <v>3937.7720443442472</v>
      </c>
      <c r="M8" s="11">
        <f t="shared" si="2"/>
        <v>38325.37381653249</v>
      </c>
      <c r="N8" s="11">
        <f t="shared" si="3"/>
        <v>4440.4663478775565</v>
      </c>
      <c r="O8"/>
      <c r="P8"/>
    </row>
    <row r="9" spans="1:16" x14ac:dyDescent="0.25">
      <c r="A9" s="10" t="s">
        <v>414</v>
      </c>
      <c r="B9" s="10" t="s">
        <v>28</v>
      </c>
      <c r="C9" s="10" t="s">
        <v>415</v>
      </c>
      <c r="D9" s="10">
        <v>0.35</v>
      </c>
      <c r="E9" s="10">
        <v>0.47</v>
      </c>
      <c r="F9" s="10" t="s">
        <v>458</v>
      </c>
      <c r="G9" s="10" t="s">
        <v>60</v>
      </c>
      <c r="H9" s="11">
        <v>780.8607860080914</v>
      </c>
      <c r="I9" s="11">
        <v>5869.0885015306712</v>
      </c>
      <c r="J9" s="11">
        <v>752.40943766992382</v>
      </c>
      <c r="K9" s="11">
        <f t="shared" si="0"/>
        <v>2054.1809755357349</v>
      </c>
      <c r="L9" s="11">
        <f t="shared" si="1"/>
        <v>353.63243570486418</v>
      </c>
      <c r="M9" s="11">
        <f t="shared" si="2"/>
        <v>3814.9075259949363</v>
      </c>
      <c r="N9" s="11">
        <f t="shared" si="3"/>
        <v>398.77700196505964</v>
      </c>
      <c r="O9"/>
      <c r="P9"/>
    </row>
    <row r="10" spans="1:16" x14ac:dyDescent="0.25">
      <c r="A10" s="10" t="s">
        <v>414</v>
      </c>
      <c r="B10" s="10" t="s">
        <v>28</v>
      </c>
      <c r="C10" s="10" t="s">
        <v>415</v>
      </c>
      <c r="D10" s="10">
        <v>0.35</v>
      </c>
      <c r="E10" s="10">
        <v>0.47</v>
      </c>
      <c r="F10" s="10" t="s">
        <v>458</v>
      </c>
      <c r="G10" s="10" t="s">
        <v>35</v>
      </c>
      <c r="H10" s="11">
        <v>43651.433739154054</v>
      </c>
      <c r="I10" s="11">
        <v>153427.73094521472</v>
      </c>
      <c r="J10" s="11">
        <v>15675.890617250505</v>
      </c>
      <c r="K10" s="11">
        <f t="shared" si="0"/>
        <v>53699.705830825151</v>
      </c>
      <c r="L10" s="11">
        <f t="shared" si="1"/>
        <v>7367.6685901077371</v>
      </c>
      <c r="M10" s="11">
        <f t="shared" si="2"/>
        <v>99728.025114389573</v>
      </c>
      <c r="N10" s="11">
        <f t="shared" si="3"/>
        <v>8308.2220271427686</v>
      </c>
      <c r="O10"/>
      <c r="P10"/>
    </row>
    <row r="11" spans="1:16" x14ac:dyDescent="0.25">
      <c r="A11" s="10" t="s">
        <v>414</v>
      </c>
      <c r="B11" s="10" t="s">
        <v>28</v>
      </c>
      <c r="C11" s="10" t="s">
        <v>415</v>
      </c>
      <c r="D11" s="10">
        <v>0.35</v>
      </c>
      <c r="E11" s="10">
        <v>0.47</v>
      </c>
      <c r="F11" s="10" t="s">
        <v>458</v>
      </c>
      <c r="G11" s="10" t="s">
        <v>422</v>
      </c>
      <c r="H11" s="11">
        <v>22476.081068713858</v>
      </c>
      <c r="I11" s="11">
        <v>82083.27915242032</v>
      </c>
      <c r="J11" s="11">
        <v>7524.0660491396193</v>
      </c>
      <c r="K11" s="11">
        <f t="shared" si="0"/>
        <v>28729.147703347109</v>
      </c>
      <c r="L11" s="11">
        <f t="shared" si="1"/>
        <v>3536.3110430956208</v>
      </c>
      <c r="M11" s="11">
        <f t="shared" si="2"/>
        <v>53354.131449073211</v>
      </c>
      <c r="N11" s="11">
        <f t="shared" si="3"/>
        <v>3987.7550060439985</v>
      </c>
      <c r="O11"/>
      <c r="P11"/>
    </row>
    <row r="12" spans="1:16" s="21" customFormat="1" x14ac:dyDescent="0.25">
      <c r="A12" s="10" t="s">
        <v>414</v>
      </c>
      <c r="B12" s="10" t="s">
        <v>471</v>
      </c>
      <c r="C12" s="10"/>
      <c r="D12" s="10"/>
      <c r="E12" s="10"/>
      <c r="F12" s="10"/>
      <c r="G12" s="10"/>
      <c r="H12" s="30">
        <v>135169.06140263393</v>
      </c>
      <c r="I12" s="30">
        <v>399161.04649670993</v>
      </c>
      <c r="J12" s="30">
        <v>46020.728930708909</v>
      </c>
      <c r="K12" s="19">
        <f>SUM(K4:K11)</f>
        <v>139706.36627384843</v>
      </c>
      <c r="L12" s="19">
        <f t="shared" ref="L12:N12" si="4">SUM(L4:L11)</f>
        <v>21629.742597433185</v>
      </c>
      <c r="M12" s="19">
        <f t="shared" si="4"/>
        <v>259454.68022286141</v>
      </c>
      <c r="N12" s="19">
        <f t="shared" si="4"/>
        <v>24390.986333275723</v>
      </c>
      <c r="O12" s="20"/>
      <c r="P12" s="20"/>
    </row>
    <row r="13" spans="1:16" x14ac:dyDescent="0.25">
      <c r="A13" s="10" t="s">
        <v>414</v>
      </c>
      <c r="B13" s="10" t="s">
        <v>110</v>
      </c>
      <c r="C13" s="10" t="s">
        <v>435</v>
      </c>
      <c r="D13" s="10">
        <v>0.36</v>
      </c>
      <c r="E13" s="10">
        <v>0.53</v>
      </c>
      <c r="F13" s="10" t="s">
        <v>31</v>
      </c>
      <c r="G13" s="10"/>
      <c r="H13" s="11">
        <v>1387.7984223620128</v>
      </c>
      <c r="I13" s="11">
        <v>7950.2778717880446</v>
      </c>
      <c r="J13" s="11">
        <v>1221.5463368344106</v>
      </c>
      <c r="K13" s="11">
        <f t="shared" si="0"/>
        <v>2862.1000338436961</v>
      </c>
      <c r="L13" s="11">
        <f t="shared" si="1"/>
        <v>647.41955852223759</v>
      </c>
      <c r="M13" s="11">
        <f t="shared" si="2"/>
        <v>5088.1778379443485</v>
      </c>
      <c r="N13" s="11">
        <f t="shared" si="3"/>
        <v>574.12677831217297</v>
      </c>
      <c r="O13"/>
      <c r="P13"/>
    </row>
    <row r="14" spans="1:16" x14ac:dyDescent="0.25">
      <c r="A14" s="10" t="s">
        <v>414</v>
      </c>
      <c r="B14" s="10" t="s">
        <v>110</v>
      </c>
      <c r="C14" s="10" t="s">
        <v>435</v>
      </c>
      <c r="D14" s="10">
        <v>0.36</v>
      </c>
      <c r="E14" s="10">
        <v>0.53</v>
      </c>
      <c r="F14" s="10" t="s">
        <v>458</v>
      </c>
      <c r="G14" s="10" t="s">
        <v>33</v>
      </c>
      <c r="H14" s="11">
        <v>30271.36259842246</v>
      </c>
      <c r="I14" s="11">
        <v>97763.708496666572</v>
      </c>
      <c r="J14" s="11">
        <v>13730.3652565254</v>
      </c>
      <c r="K14" s="11">
        <f t="shared" si="0"/>
        <v>35194.935058799965</v>
      </c>
      <c r="L14" s="11">
        <f t="shared" si="1"/>
        <v>7277.0935859584624</v>
      </c>
      <c r="M14" s="11">
        <f t="shared" si="2"/>
        <v>62568.773437866606</v>
      </c>
      <c r="N14" s="11">
        <f t="shared" si="3"/>
        <v>6453.2716705669372</v>
      </c>
      <c r="O14"/>
      <c r="P14"/>
    </row>
    <row r="15" spans="1:16" x14ac:dyDescent="0.25">
      <c r="A15" s="10" t="s">
        <v>414</v>
      </c>
      <c r="B15" s="10" t="s">
        <v>110</v>
      </c>
      <c r="C15" s="10" t="s">
        <v>435</v>
      </c>
      <c r="D15" s="10">
        <v>0.36</v>
      </c>
      <c r="E15" s="10">
        <v>0.53</v>
      </c>
      <c r="F15" s="10" t="s">
        <v>458</v>
      </c>
      <c r="G15" s="10" t="s">
        <v>438</v>
      </c>
      <c r="H15" s="11">
        <v>1985.8738551311403</v>
      </c>
      <c r="I15" s="11">
        <v>17372.66369613065</v>
      </c>
      <c r="J15" s="11">
        <v>2479.591733593787</v>
      </c>
      <c r="K15" s="11">
        <f t="shared" si="0"/>
        <v>6254.1589306070337</v>
      </c>
      <c r="L15" s="11">
        <f t="shared" si="1"/>
        <v>1314.1836188047073</v>
      </c>
      <c r="M15" s="11">
        <f t="shared" si="2"/>
        <v>11118.504765523616</v>
      </c>
      <c r="N15" s="11">
        <f t="shared" si="3"/>
        <v>1165.4081147890797</v>
      </c>
      <c r="O15"/>
      <c r="P15"/>
    </row>
    <row r="16" spans="1:16" x14ac:dyDescent="0.25">
      <c r="A16" s="10" t="s">
        <v>414</v>
      </c>
      <c r="B16" s="10" t="s">
        <v>110</v>
      </c>
      <c r="C16" s="10" t="s">
        <v>435</v>
      </c>
      <c r="D16" s="10">
        <v>0.36</v>
      </c>
      <c r="E16" s="10">
        <v>0.53</v>
      </c>
      <c r="F16" s="10" t="s">
        <v>458</v>
      </c>
      <c r="G16" s="10" t="s">
        <v>424</v>
      </c>
      <c r="H16" s="11">
        <v>911.0410392747001</v>
      </c>
      <c r="I16" s="11">
        <v>6684.503099254126</v>
      </c>
      <c r="J16" s="11">
        <v>882.73903807525278</v>
      </c>
      <c r="K16" s="11">
        <f t="shared" si="0"/>
        <v>2406.4211157314853</v>
      </c>
      <c r="L16" s="11">
        <f t="shared" si="1"/>
        <v>467.85169017988397</v>
      </c>
      <c r="M16" s="11">
        <f t="shared" si="2"/>
        <v>4278.0819835226412</v>
      </c>
      <c r="N16" s="11">
        <f t="shared" si="3"/>
        <v>414.8873478953688</v>
      </c>
      <c r="O16"/>
      <c r="P16"/>
    </row>
    <row r="17" spans="1:16" x14ac:dyDescent="0.25">
      <c r="A17" s="10" t="s">
        <v>414</v>
      </c>
      <c r="B17" s="10" t="s">
        <v>110</v>
      </c>
      <c r="C17" s="10" t="s">
        <v>435</v>
      </c>
      <c r="D17" s="10">
        <v>0.36</v>
      </c>
      <c r="E17" s="10">
        <v>0.53</v>
      </c>
      <c r="F17" s="10" t="s">
        <v>458</v>
      </c>
      <c r="G17" s="10" t="s">
        <v>60</v>
      </c>
      <c r="H17" s="11">
        <v>442.08721405452417</v>
      </c>
      <c r="I17" s="11">
        <v>3769.6663905751584</v>
      </c>
      <c r="J17" s="11">
        <v>504.32819033443388</v>
      </c>
      <c r="K17" s="11">
        <f t="shared" si="0"/>
        <v>1357.079900607057</v>
      </c>
      <c r="L17" s="11">
        <f t="shared" si="1"/>
        <v>267.29394087724995</v>
      </c>
      <c r="M17" s="11">
        <f t="shared" si="2"/>
        <v>2412.5864899681014</v>
      </c>
      <c r="N17" s="11">
        <f t="shared" si="3"/>
        <v>237.03424945718393</v>
      </c>
      <c r="O17"/>
      <c r="P17"/>
    </row>
    <row r="18" spans="1:16" x14ac:dyDescent="0.25">
      <c r="A18" s="10" t="s">
        <v>414</v>
      </c>
      <c r="B18" s="10" t="s">
        <v>110</v>
      </c>
      <c r="C18" s="10" t="s">
        <v>435</v>
      </c>
      <c r="D18" s="10">
        <v>0.36</v>
      </c>
      <c r="E18" s="10">
        <v>0.53</v>
      </c>
      <c r="F18" s="10" t="s">
        <v>458</v>
      </c>
      <c r="G18" s="10" t="s">
        <v>35</v>
      </c>
      <c r="H18" s="11">
        <v>5023.6822117095162</v>
      </c>
      <c r="I18" s="11">
        <v>19195.833289045855</v>
      </c>
      <c r="J18" s="11">
        <v>1605.1524267806046</v>
      </c>
      <c r="K18" s="11">
        <f t="shared" si="0"/>
        <v>6910.4999840565079</v>
      </c>
      <c r="L18" s="11">
        <f t="shared" si="1"/>
        <v>850.73078619372052</v>
      </c>
      <c r="M18" s="11">
        <f t="shared" si="2"/>
        <v>12285.333304989348</v>
      </c>
      <c r="N18" s="11">
        <f t="shared" si="3"/>
        <v>754.42164058688411</v>
      </c>
      <c r="O18"/>
      <c r="P18"/>
    </row>
    <row r="19" spans="1:16" x14ac:dyDescent="0.25">
      <c r="A19" s="10" t="s">
        <v>414</v>
      </c>
      <c r="B19" s="10" t="s">
        <v>110</v>
      </c>
      <c r="C19" s="10" t="s">
        <v>445</v>
      </c>
      <c r="D19" s="10">
        <v>0.36</v>
      </c>
      <c r="E19" s="10">
        <v>0.48</v>
      </c>
      <c r="F19" s="10" t="s">
        <v>31</v>
      </c>
      <c r="G19" s="10"/>
      <c r="H19" s="11">
        <v>256.22425332058242</v>
      </c>
      <c r="I19" s="11">
        <v>1731.0501932899931</v>
      </c>
      <c r="J19" s="11">
        <v>242.82690449931644</v>
      </c>
      <c r="K19" s="11">
        <f t="shared" si="0"/>
        <v>623.17806958439746</v>
      </c>
      <c r="L19" s="11">
        <f t="shared" si="1"/>
        <v>116.55691415967189</v>
      </c>
      <c r="M19" s="11">
        <f t="shared" si="2"/>
        <v>1107.8721237055956</v>
      </c>
      <c r="N19" s="11">
        <f t="shared" si="3"/>
        <v>126.26999033964455</v>
      </c>
      <c r="O19"/>
      <c r="P19"/>
    </row>
    <row r="20" spans="1:16" x14ac:dyDescent="0.25">
      <c r="A20" s="10" t="s">
        <v>414</v>
      </c>
      <c r="B20" s="10" t="s">
        <v>110</v>
      </c>
      <c r="C20" s="10" t="s">
        <v>445</v>
      </c>
      <c r="D20" s="10">
        <v>0.36</v>
      </c>
      <c r="E20" s="10">
        <v>0.48</v>
      </c>
      <c r="F20" s="10" t="s">
        <v>458</v>
      </c>
      <c r="G20" s="10" t="s">
        <v>33</v>
      </c>
      <c r="H20" s="11">
        <v>20826.262719975242</v>
      </c>
      <c r="I20" s="11">
        <v>71270.588224237523</v>
      </c>
      <c r="J20" s="11">
        <v>10236.546649802835</v>
      </c>
      <c r="K20" s="11">
        <f t="shared" si="0"/>
        <v>25657.411760725507</v>
      </c>
      <c r="L20" s="11">
        <f t="shared" si="1"/>
        <v>4913.5423919053601</v>
      </c>
      <c r="M20" s="11">
        <f t="shared" si="2"/>
        <v>45613.17646351202</v>
      </c>
      <c r="N20" s="11">
        <f t="shared" si="3"/>
        <v>5323.0042578974744</v>
      </c>
      <c r="O20"/>
      <c r="P20"/>
    </row>
    <row r="21" spans="1:16" x14ac:dyDescent="0.25">
      <c r="A21" s="10" t="s">
        <v>414</v>
      </c>
      <c r="B21" s="10" t="s">
        <v>110</v>
      </c>
      <c r="C21" s="10" t="s">
        <v>445</v>
      </c>
      <c r="D21" s="10">
        <v>0.36</v>
      </c>
      <c r="E21" s="10">
        <v>0.48</v>
      </c>
      <c r="F21" s="10" t="s">
        <v>458</v>
      </c>
      <c r="G21" s="10" t="s">
        <v>438</v>
      </c>
      <c r="H21" s="11">
        <v>306.79492262228626</v>
      </c>
      <c r="I21" s="11">
        <v>3076.6022729991264</v>
      </c>
      <c r="J21" s="11">
        <v>433.85630459810471</v>
      </c>
      <c r="K21" s="11">
        <f t="shared" si="0"/>
        <v>1107.5768182796855</v>
      </c>
      <c r="L21" s="11">
        <f t="shared" si="1"/>
        <v>208.25102620709026</v>
      </c>
      <c r="M21" s="11">
        <f t="shared" si="2"/>
        <v>1969.0254547194409</v>
      </c>
      <c r="N21" s="11">
        <f t="shared" si="3"/>
        <v>225.60527839101445</v>
      </c>
      <c r="O21"/>
      <c r="P21"/>
    </row>
    <row r="22" spans="1:16" x14ac:dyDescent="0.25">
      <c r="A22" s="10" t="s">
        <v>414</v>
      </c>
      <c r="B22" s="10" t="s">
        <v>110</v>
      </c>
      <c r="C22" s="10" t="s">
        <v>445</v>
      </c>
      <c r="D22" s="10">
        <v>0.36</v>
      </c>
      <c r="E22" s="10">
        <v>0.48</v>
      </c>
      <c r="F22" s="10" t="s">
        <v>458</v>
      </c>
      <c r="G22" s="10" t="s">
        <v>192</v>
      </c>
      <c r="H22" s="11">
        <v>10099.819145754749</v>
      </c>
      <c r="I22" s="11">
        <v>52002.874151784919</v>
      </c>
      <c r="J22" s="11">
        <v>7469.4624033149657</v>
      </c>
      <c r="K22" s="11">
        <f t="shared" si="0"/>
        <v>18721.034694642571</v>
      </c>
      <c r="L22" s="11">
        <f t="shared" si="1"/>
        <v>3585.3419535911835</v>
      </c>
      <c r="M22" s="11">
        <f t="shared" si="2"/>
        <v>33281.839457142349</v>
      </c>
      <c r="N22" s="11">
        <f t="shared" si="3"/>
        <v>3884.1204497237823</v>
      </c>
      <c r="O22"/>
      <c r="P22"/>
    </row>
    <row r="23" spans="1:16" x14ac:dyDescent="0.25">
      <c r="A23" s="10" t="s">
        <v>414</v>
      </c>
      <c r="B23" s="10" t="s">
        <v>110</v>
      </c>
      <c r="C23" s="10" t="s">
        <v>445</v>
      </c>
      <c r="D23" s="10">
        <v>0.36</v>
      </c>
      <c r="E23" s="10">
        <v>0.48</v>
      </c>
      <c r="F23" s="10" t="s">
        <v>458</v>
      </c>
      <c r="G23" s="10" t="s">
        <v>448</v>
      </c>
      <c r="H23" s="11">
        <v>4832.8503245407219</v>
      </c>
      <c r="I23" s="11">
        <v>31834.118848176411</v>
      </c>
      <c r="J23" s="11">
        <v>4496.5567549617463</v>
      </c>
      <c r="K23" s="11">
        <f t="shared" si="0"/>
        <v>11460.282785343508</v>
      </c>
      <c r="L23" s="11">
        <f t="shared" si="1"/>
        <v>2158.3472423816384</v>
      </c>
      <c r="M23" s="11">
        <f t="shared" si="2"/>
        <v>20373.836062832903</v>
      </c>
      <c r="N23" s="11">
        <f t="shared" si="3"/>
        <v>2338.2095125801079</v>
      </c>
      <c r="O23"/>
      <c r="P23"/>
    </row>
    <row r="24" spans="1:16" x14ac:dyDescent="0.25">
      <c r="A24" s="10" t="s">
        <v>414</v>
      </c>
      <c r="B24" s="10" t="s">
        <v>110</v>
      </c>
      <c r="C24" s="10" t="s">
        <v>445</v>
      </c>
      <c r="D24" s="10">
        <v>0.36</v>
      </c>
      <c r="E24" s="10">
        <v>0.48</v>
      </c>
      <c r="F24" s="10" t="s">
        <v>458</v>
      </c>
      <c r="G24" s="10" t="s">
        <v>60</v>
      </c>
      <c r="H24" s="11">
        <v>436.70142855015905</v>
      </c>
      <c r="I24" s="11">
        <v>3530.802101363603</v>
      </c>
      <c r="J24" s="11">
        <v>470.54250437011888</v>
      </c>
      <c r="K24" s="11">
        <f t="shared" si="0"/>
        <v>1271.0887564908971</v>
      </c>
      <c r="L24" s="11">
        <f t="shared" si="1"/>
        <v>225.86040209765704</v>
      </c>
      <c r="M24" s="11">
        <f t="shared" si="2"/>
        <v>2259.7133448727059</v>
      </c>
      <c r="N24" s="11">
        <f t="shared" si="3"/>
        <v>244.68210227246183</v>
      </c>
      <c r="O24"/>
      <c r="P24"/>
    </row>
    <row r="25" spans="1:16" x14ac:dyDescent="0.25">
      <c r="A25" s="10" t="s">
        <v>414</v>
      </c>
      <c r="B25" s="10" t="s">
        <v>110</v>
      </c>
      <c r="C25" s="10" t="s">
        <v>445</v>
      </c>
      <c r="D25" s="10">
        <v>0.36</v>
      </c>
      <c r="E25" s="10">
        <v>0.48</v>
      </c>
      <c r="F25" s="10" t="s">
        <v>458</v>
      </c>
      <c r="G25" s="10" t="s">
        <v>284</v>
      </c>
      <c r="H25" s="11">
        <v>168.56716507123269</v>
      </c>
      <c r="I25" s="11">
        <v>1641.4692188906026</v>
      </c>
      <c r="J25" s="11">
        <v>246.51988774216528</v>
      </c>
      <c r="K25" s="11">
        <f t="shared" si="0"/>
        <v>590.92891880061688</v>
      </c>
      <c r="L25" s="11">
        <f t="shared" si="1"/>
        <v>118.32954611623933</v>
      </c>
      <c r="M25" s="11">
        <f t="shared" si="2"/>
        <v>1050.5403000899857</v>
      </c>
      <c r="N25" s="11">
        <f t="shared" si="3"/>
        <v>128.19034162592595</v>
      </c>
      <c r="O25"/>
      <c r="P25"/>
    </row>
    <row r="26" spans="1:16" x14ac:dyDescent="0.25">
      <c r="A26" s="10" t="s">
        <v>414</v>
      </c>
      <c r="B26" s="10" t="s">
        <v>110</v>
      </c>
      <c r="C26" s="10" t="s">
        <v>445</v>
      </c>
      <c r="D26" s="10">
        <v>0.36</v>
      </c>
      <c r="E26" s="10">
        <v>0.48</v>
      </c>
      <c r="F26" s="10" t="s">
        <v>458</v>
      </c>
      <c r="G26" s="10" t="s">
        <v>454</v>
      </c>
      <c r="H26" s="11">
        <v>364.13624860257897</v>
      </c>
      <c r="I26" s="11">
        <v>2686.4600524549164</v>
      </c>
      <c r="J26" s="11">
        <v>374.81237495853793</v>
      </c>
      <c r="K26" s="11">
        <f t="shared" si="0"/>
        <v>967.1256188837699</v>
      </c>
      <c r="L26" s="11">
        <f t="shared" si="1"/>
        <v>179.90993998009819</v>
      </c>
      <c r="M26" s="11">
        <f t="shared" si="2"/>
        <v>1719.3344335711465</v>
      </c>
      <c r="N26" s="11">
        <f t="shared" si="3"/>
        <v>194.90243497843974</v>
      </c>
      <c r="O26"/>
      <c r="P26"/>
    </row>
    <row r="27" spans="1:16" x14ac:dyDescent="0.25">
      <c r="A27" s="10" t="s">
        <v>414</v>
      </c>
      <c r="B27" s="10" t="s">
        <v>110</v>
      </c>
      <c r="C27" s="10" t="s">
        <v>456</v>
      </c>
      <c r="D27" s="10">
        <v>0.51</v>
      </c>
      <c r="E27" s="10">
        <v>0.57999999999999996</v>
      </c>
      <c r="F27" s="10" t="s">
        <v>31</v>
      </c>
      <c r="G27" s="10"/>
      <c r="H27" s="11">
        <v>11.194019707810057</v>
      </c>
      <c r="I27" s="11">
        <v>78.271493573567113</v>
      </c>
      <c r="J27" s="11">
        <v>12.072168702352434</v>
      </c>
      <c r="K27" s="11">
        <f t="shared" si="0"/>
        <v>39.918461722519226</v>
      </c>
      <c r="L27" s="11">
        <f t="shared" si="1"/>
        <v>7.0018578473644109</v>
      </c>
      <c r="M27" s="11">
        <f t="shared" si="2"/>
        <v>38.353031851047888</v>
      </c>
      <c r="N27" s="11">
        <f t="shared" si="3"/>
        <v>5.0703108549880227</v>
      </c>
      <c r="O27"/>
      <c r="P27"/>
    </row>
    <row r="28" spans="1:16" x14ac:dyDescent="0.25">
      <c r="A28" s="10" t="s">
        <v>414</v>
      </c>
      <c r="B28" s="10" t="s">
        <v>110</v>
      </c>
      <c r="C28" s="10" t="s">
        <v>456</v>
      </c>
      <c r="D28" s="10">
        <v>0.51</v>
      </c>
      <c r="E28" s="10">
        <v>0.57999999999999996</v>
      </c>
      <c r="F28" s="10" t="s">
        <v>458</v>
      </c>
      <c r="G28" s="10" t="s">
        <v>33</v>
      </c>
      <c r="H28" s="11">
        <v>833.8607161644411</v>
      </c>
      <c r="I28" s="11">
        <v>7235.51547357035</v>
      </c>
      <c r="J28" s="11">
        <v>1056.5814096516197</v>
      </c>
      <c r="K28" s="11">
        <f t="shared" si="0"/>
        <v>3690.1128915208787</v>
      </c>
      <c r="L28" s="11">
        <f t="shared" si="1"/>
        <v>612.81721759793936</v>
      </c>
      <c r="M28" s="11">
        <f t="shared" si="2"/>
        <v>3545.4025820494712</v>
      </c>
      <c r="N28" s="11">
        <f t="shared" si="3"/>
        <v>443.76419205368029</v>
      </c>
      <c r="O28"/>
      <c r="P28"/>
    </row>
    <row r="29" spans="1:16" x14ac:dyDescent="0.25">
      <c r="A29" s="10" t="s">
        <v>414</v>
      </c>
      <c r="B29" s="10" t="s">
        <v>110</v>
      </c>
      <c r="C29" s="10" t="s">
        <v>456</v>
      </c>
      <c r="D29" s="10">
        <v>0.51</v>
      </c>
      <c r="E29" s="10">
        <v>0.57999999999999996</v>
      </c>
      <c r="F29" s="10" t="s">
        <v>458</v>
      </c>
      <c r="G29" s="10" t="s">
        <v>192</v>
      </c>
      <c r="H29" s="11">
        <v>3699.8542842614074</v>
      </c>
      <c r="I29" s="11">
        <v>31512.831108391412</v>
      </c>
      <c r="J29" s="11">
        <v>4660.0668344415326</v>
      </c>
      <c r="K29" s="11">
        <f t="shared" si="0"/>
        <v>16071.54386527962</v>
      </c>
      <c r="L29" s="11">
        <f t="shared" si="1"/>
        <v>2702.8387639760886</v>
      </c>
      <c r="M29" s="11">
        <f t="shared" si="2"/>
        <v>15441.287243111792</v>
      </c>
      <c r="N29" s="11">
        <f t="shared" si="3"/>
        <v>1957.228070465444</v>
      </c>
      <c r="O29"/>
      <c r="P29"/>
    </row>
    <row r="30" spans="1:16" x14ac:dyDescent="0.25">
      <c r="A30" s="10" t="s">
        <v>414</v>
      </c>
      <c r="B30" s="10" t="s">
        <v>110</v>
      </c>
      <c r="C30" s="10" t="s">
        <v>456</v>
      </c>
      <c r="D30" s="10">
        <v>0.51</v>
      </c>
      <c r="E30" s="10">
        <v>0.57999999999999996</v>
      </c>
      <c r="F30" s="10" t="s">
        <v>458</v>
      </c>
      <c r="G30" s="10" t="s">
        <v>60</v>
      </c>
      <c r="H30" s="11">
        <v>63.228046535383363</v>
      </c>
      <c r="I30" s="11">
        <v>585.59690325209169</v>
      </c>
      <c r="J30" s="11">
        <v>79.381084246712931</v>
      </c>
      <c r="K30" s="11">
        <f t="shared" si="0"/>
        <v>298.65442065856678</v>
      </c>
      <c r="L30" s="11">
        <f t="shared" si="1"/>
        <v>46.041028863093494</v>
      </c>
      <c r="M30" s="11">
        <f t="shared" si="2"/>
        <v>286.94248259352491</v>
      </c>
      <c r="N30" s="11">
        <f t="shared" si="3"/>
        <v>33.340055383619436</v>
      </c>
      <c r="O30"/>
      <c r="P30"/>
    </row>
    <row r="31" spans="1:16" s="21" customFormat="1" x14ac:dyDescent="0.25">
      <c r="A31" s="10" t="s">
        <v>414</v>
      </c>
      <c r="B31" s="10" t="s">
        <v>472</v>
      </c>
      <c r="C31" s="10"/>
      <c r="D31" s="10"/>
      <c r="E31" s="10"/>
      <c r="F31" s="10"/>
      <c r="G31" s="10"/>
      <c r="H31" s="11">
        <v>81921.338616060952</v>
      </c>
      <c r="I31" s="11">
        <v>359922.8328854448</v>
      </c>
      <c r="J31" s="11">
        <v>50202.948263433893</v>
      </c>
      <c r="K31" s="19">
        <f>SUM(K13:K30)</f>
        <v>135484.0520855783</v>
      </c>
      <c r="L31" s="19">
        <f t="shared" ref="L31:N31" si="5">SUM(L13:L30)</f>
        <v>25699.411465259676</v>
      </c>
      <c r="M31" s="19">
        <f t="shared" si="5"/>
        <v>224438.7807998666</v>
      </c>
      <c r="N31" s="19">
        <f t="shared" si="5"/>
        <v>24503.536798174213</v>
      </c>
      <c r="O31" s="20"/>
      <c r="P31" s="20"/>
    </row>
    <row r="32" spans="1:16" s="21" customFormat="1" x14ac:dyDescent="0.25">
      <c r="A32" s="10" t="s">
        <v>483</v>
      </c>
      <c r="B32" s="10"/>
      <c r="C32" s="10"/>
      <c r="D32" s="10"/>
      <c r="E32" s="10"/>
      <c r="F32" s="10"/>
      <c r="G32" s="10"/>
      <c r="H32" s="11">
        <v>217090.4000186949</v>
      </c>
      <c r="I32" s="11">
        <v>759083.8793821549</v>
      </c>
      <c r="J32" s="11">
        <v>96223.677194142801</v>
      </c>
      <c r="K32" s="19">
        <f>SUM(K31,K12)</f>
        <v>275190.41835942672</v>
      </c>
      <c r="L32" s="19">
        <f t="shared" ref="L32:N32" si="6">SUM(L31,L12)</f>
        <v>47329.154062692862</v>
      </c>
      <c r="M32" s="19">
        <f t="shared" si="6"/>
        <v>483893.46102272801</v>
      </c>
      <c r="N32" s="19">
        <f t="shared" si="6"/>
        <v>48894.52313144994</v>
      </c>
      <c r="O32" s="20"/>
      <c r="P32" s="20"/>
    </row>
    <row r="33" spans="1:16" x14ac:dyDescent="0.25">
      <c r="A33" s="10" t="s">
        <v>27</v>
      </c>
      <c r="B33" s="10" t="s">
        <v>28</v>
      </c>
      <c r="C33" s="10" t="s">
        <v>29</v>
      </c>
      <c r="D33" s="10">
        <v>0.67</v>
      </c>
      <c r="E33" s="10">
        <v>0.72</v>
      </c>
      <c r="F33" s="10" t="s">
        <v>31</v>
      </c>
      <c r="G33" s="10"/>
      <c r="H33" s="11">
        <v>1059.4210097482824</v>
      </c>
      <c r="I33" s="11">
        <v>3695.0889074063216</v>
      </c>
      <c r="J33" s="11">
        <v>461.83802097836951</v>
      </c>
      <c r="K33" s="11">
        <f t="shared" si="0"/>
        <v>2475.7095679622357</v>
      </c>
      <c r="L33" s="11">
        <f t="shared" si="1"/>
        <v>332.52337510442607</v>
      </c>
      <c r="M33" s="11">
        <f t="shared" si="2"/>
        <v>1219.3793394440859</v>
      </c>
      <c r="N33" s="11">
        <f t="shared" si="3"/>
        <v>129.31464587394345</v>
      </c>
      <c r="O33"/>
      <c r="P33"/>
    </row>
    <row r="34" spans="1:16" x14ac:dyDescent="0.25">
      <c r="A34" s="10" t="s">
        <v>27</v>
      </c>
      <c r="B34" s="10" t="s">
        <v>28</v>
      </c>
      <c r="C34" s="10" t="s">
        <v>29</v>
      </c>
      <c r="D34" s="10">
        <v>0.67</v>
      </c>
      <c r="E34" s="10">
        <v>0.72</v>
      </c>
      <c r="F34" s="10" t="s">
        <v>458</v>
      </c>
      <c r="G34" s="10" t="s">
        <v>33</v>
      </c>
      <c r="H34" s="11">
        <v>19095.334158603539</v>
      </c>
      <c r="I34" s="11">
        <v>3472.3545337506571</v>
      </c>
      <c r="J34" s="11">
        <v>415.98036325973345</v>
      </c>
      <c r="K34" s="11">
        <f t="shared" si="0"/>
        <v>2326.4775376129405</v>
      </c>
      <c r="L34" s="11">
        <f t="shared" si="1"/>
        <v>299.50586154700807</v>
      </c>
      <c r="M34" s="11">
        <f t="shared" si="2"/>
        <v>1145.8769961377166</v>
      </c>
      <c r="N34" s="11">
        <f t="shared" si="3"/>
        <v>116.47450171272538</v>
      </c>
      <c r="O34"/>
      <c r="P34"/>
    </row>
    <row r="35" spans="1:16" x14ac:dyDescent="0.25">
      <c r="A35" s="10" t="s">
        <v>27</v>
      </c>
      <c r="B35" s="10" t="s">
        <v>28</v>
      </c>
      <c r="C35" s="10" t="s">
        <v>29</v>
      </c>
      <c r="D35" s="10">
        <v>0.67</v>
      </c>
      <c r="E35" s="10">
        <v>0.72</v>
      </c>
      <c r="F35" s="10" t="s">
        <v>458</v>
      </c>
      <c r="G35" s="10" t="s">
        <v>60</v>
      </c>
      <c r="H35" s="11">
        <v>4.6810286597628119</v>
      </c>
      <c r="I35" s="11">
        <v>34.720296297039269</v>
      </c>
      <c r="J35" s="11">
        <v>4.3547468740624984</v>
      </c>
      <c r="K35" s="11">
        <f t="shared" si="0"/>
        <v>23.262598519016311</v>
      </c>
      <c r="L35" s="11">
        <f t="shared" si="1"/>
        <v>3.1354177493249988</v>
      </c>
      <c r="M35" s="11">
        <f t="shared" si="2"/>
        <v>11.457697778022958</v>
      </c>
      <c r="N35" s="11">
        <f t="shared" si="3"/>
        <v>1.2193291247374995</v>
      </c>
      <c r="O35"/>
      <c r="P35"/>
    </row>
    <row r="36" spans="1:16" x14ac:dyDescent="0.25">
      <c r="A36" s="10" t="s">
        <v>27</v>
      </c>
      <c r="B36" s="10" t="s">
        <v>28</v>
      </c>
      <c r="C36" s="10" t="s">
        <v>29</v>
      </c>
      <c r="D36" s="10">
        <v>0.67</v>
      </c>
      <c r="E36" s="10">
        <v>0.72</v>
      </c>
      <c r="F36" s="10" t="s">
        <v>458</v>
      </c>
      <c r="G36" s="10" t="s">
        <v>35</v>
      </c>
      <c r="H36" s="11">
        <v>18147.752697693253</v>
      </c>
      <c r="I36" s="11">
        <v>70850.420433454827</v>
      </c>
      <c r="J36" s="11">
        <v>7241.8681777034781</v>
      </c>
      <c r="K36" s="11">
        <f t="shared" si="0"/>
        <v>47469.78169041474</v>
      </c>
      <c r="L36" s="11">
        <f t="shared" si="1"/>
        <v>5214.1450879465037</v>
      </c>
      <c r="M36" s="11">
        <f t="shared" si="2"/>
        <v>23380.638743040086</v>
      </c>
      <c r="N36" s="11">
        <f t="shared" si="3"/>
        <v>2027.7230897569743</v>
      </c>
      <c r="O36"/>
      <c r="P36"/>
    </row>
    <row r="37" spans="1:16" x14ac:dyDescent="0.25">
      <c r="A37" s="10" t="s">
        <v>27</v>
      </c>
      <c r="B37" s="10" t="s">
        <v>28</v>
      </c>
      <c r="C37" s="10" t="s">
        <v>29</v>
      </c>
      <c r="D37" s="10">
        <v>0.67</v>
      </c>
      <c r="E37" s="10">
        <v>0.72</v>
      </c>
      <c r="F37" s="10" t="s">
        <v>458</v>
      </c>
      <c r="G37" s="10" t="s">
        <v>75</v>
      </c>
      <c r="H37" s="11">
        <v>72.698920406651595</v>
      </c>
      <c r="I37" s="11">
        <v>296.02233836794329</v>
      </c>
      <c r="J37" s="11">
        <v>33.822658298997091</v>
      </c>
      <c r="K37" s="11">
        <f t="shared" si="0"/>
        <v>198.33496670652201</v>
      </c>
      <c r="L37" s="11">
        <f t="shared" si="1"/>
        <v>24.352313975277905</v>
      </c>
      <c r="M37" s="11">
        <f t="shared" si="2"/>
        <v>97.687371661421281</v>
      </c>
      <c r="N37" s="11">
        <f t="shared" si="3"/>
        <v>9.4703443237191856</v>
      </c>
      <c r="O37"/>
      <c r="P37"/>
    </row>
    <row r="38" spans="1:16" s="21" customFormat="1" x14ac:dyDescent="0.25">
      <c r="A38" s="10" t="s">
        <v>27</v>
      </c>
      <c r="B38" s="10" t="s">
        <v>28</v>
      </c>
      <c r="C38" s="10" t="s">
        <v>29</v>
      </c>
      <c r="D38" s="10">
        <v>0.67</v>
      </c>
      <c r="E38" s="10">
        <v>0.72</v>
      </c>
      <c r="F38" s="10" t="s">
        <v>458</v>
      </c>
      <c r="G38" s="10" t="s">
        <v>41</v>
      </c>
      <c r="H38" s="11">
        <v>13991.595708534822</v>
      </c>
      <c r="I38" s="11">
        <v>47389.680352503012</v>
      </c>
      <c r="J38" s="11">
        <v>7109.7107005939943</v>
      </c>
      <c r="K38" s="11">
        <f t="shared" si="0"/>
        <v>31751.085836177019</v>
      </c>
      <c r="L38" s="11">
        <f t="shared" si="1"/>
        <v>5118.9917044276754</v>
      </c>
      <c r="M38" s="11">
        <f t="shared" si="2"/>
        <v>15638.594516325993</v>
      </c>
      <c r="N38" s="11">
        <f t="shared" si="3"/>
        <v>1990.7189961663189</v>
      </c>
      <c r="O38" s="20"/>
      <c r="P38" s="20"/>
    </row>
    <row r="39" spans="1:16" s="21" customFormat="1" x14ac:dyDescent="0.25">
      <c r="A39" s="10" t="s">
        <v>27</v>
      </c>
      <c r="B39" s="10" t="s">
        <v>471</v>
      </c>
      <c r="C39" s="10"/>
      <c r="D39" s="10"/>
      <c r="E39" s="10"/>
      <c r="F39" s="10"/>
      <c r="G39" s="10"/>
      <c r="H39" s="11">
        <v>52371.483523646304</v>
      </c>
      <c r="I39" s="11">
        <v>125738.28686177979</v>
      </c>
      <c r="J39" s="11">
        <v>15267.574667708635</v>
      </c>
      <c r="K39" s="19">
        <f>SUM(K33:K38)</f>
        <v>84244.652197392468</v>
      </c>
      <c r="L39" s="19">
        <f t="shared" ref="L39:N39" si="7">SUM(L33:L38)</f>
        <v>10992.653760750216</v>
      </c>
      <c r="M39" s="19">
        <f t="shared" si="7"/>
        <v>41493.634664387326</v>
      </c>
      <c r="N39" s="19">
        <f t="shared" si="7"/>
        <v>4274.9209069584185</v>
      </c>
      <c r="O39" s="20"/>
      <c r="P39" s="20"/>
    </row>
    <row r="40" spans="1:16" x14ac:dyDescent="0.25">
      <c r="A40" s="10" t="s">
        <v>27</v>
      </c>
      <c r="B40" s="10" t="s">
        <v>110</v>
      </c>
      <c r="C40" s="10" t="s">
        <v>139</v>
      </c>
      <c r="D40" s="10">
        <v>0.59</v>
      </c>
      <c r="E40" s="10">
        <v>0.64</v>
      </c>
      <c r="F40" s="10" t="s">
        <v>31</v>
      </c>
      <c r="G40" s="10"/>
      <c r="H40" s="11">
        <v>16.187519133430094</v>
      </c>
      <c r="I40" s="11">
        <v>106.87291180218816</v>
      </c>
      <c r="J40" s="11">
        <v>14.033611082989045</v>
      </c>
      <c r="K40" s="11">
        <f t="shared" si="0"/>
        <v>63.055017963291007</v>
      </c>
      <c r="L40" s="11">
        <f t="shared" si="1"/>
        <v>8.9815110931129887</v>
      </c>
      <c r="M40" s="11">
        <f t="shared" si="2"/>
        <v>43.817893838897149</v>
      </c>
      <c r="N40" s="11">
        <f t="shared" si="3"/>
        <v>5.0520999898760568</v>
      </c>
      <c r="O40"/>
      <c r="P40"/>
    </row>
    <row r="41" spans="1:16" x14ac:dyDescent="0.25">
      <c r="A41" s="10" t="s">
        <v>27</v>
      </c>
      <c r="B41" s="10" t="s">
        <v>110</v>
      </c>
      <c r="C41" s="10" t="s">
        <v>139</v>
      </c>
      <c r="D41" s="10">
        <v>0.59</v>
      </c>
      <c r="E41" s="10">
        <v>0.64</v>
      </c>
      <c r="F41" s="10" t="s">
        <v>458</v>
      </c>
      <c r="G41" s="10" t="s">
        <v>33</v>
      </c>
      <c r="H41" s="11">
        <v>20477.854364405081</v>
      </c>
      <c r="I41" s="11">
        <v>26388.406858696988</v>
      </c>
      <c r="J41" s="11">
        <v>3890.9520895093242</v>
      </c>
      <c r="K41" s="11">
        <f t="shared" si="0"/>
        <v>15569.160046631223</v>
      </c>
      <c r="L41" s="11">
        <f t="shared" si="1"/>
        <v>2490.2093372859676</v>
      </c>
      <c r="M41" s="11">
        <f t="shared" si="2"/>
        <v>10819.246812065765</v>
      </c>
      <c r="N41" s="11">
        <f t="shared" si="3"/>
        <v>1400.7427522233565</v>
      </c>
      <c r="O41"/>
      <c r="P41"/>
    </row>
    <row r="42" spans="1:16" x14ac:dyDescent="0.25">
      <c r="A42" s="10" t="s">
        <v>27</v>
      </c>
      <c r="B42" s="10" t="s">
        <v>110</v>
      </c>
      <c r="C42" s="10" t="s">
        <v>139</v>
      </c>
      <c r="D42" s="10">
        <v>0.59</v>
      </c>
      <c r="E42" s="10">
        <v>0.64</v>
      </c>
      <c r="F42" s="10" t="s">
        <v>458</v>
      </c>
      <c r="G42" s="10" t="s">
        <v>143</v>
      </c>
      <c r="H42" s="11">
        <v>1121.8919653016928</v>
      </c>
      <c r="I42" s="11">
        <v>9712.2309537859473</v>
      </c>
      <c r="J42" s="11">
        <v>1520.156530426045</v>
      </c>
      <c r="K42" s="11">
        <f t="shared" si="0"/>
        <v>5730.2162627337084</v>
      </c>
      <c r="L42" s="11">
        <f t="shared" si="1"/>
        <v>972.90017947266881</v>
      </c>
      <c r="M42" s="11">
        <f t="shared" si="2"/>
        <v>3982.014691052239</v>
      </c>
      <c r="N42" s="11">
        <f t="shared" si="3"/>
        <v>547.25635095337623</v>
      </c>
      <c r="O42"/>
      <c r="P42"/>
    </row>
    <row r="43" spans="1:16" x14ac:dyDescent="0.25">
      <c r="A43" s="10" t="s">
        <v>27</v>
      </c>
      <c r="B43" s="10" t="s">
        <v>110</v>
      </c>
      <c r="C43" s="10" t="s">
        <v>139</v>
      </c>
      <c r="D43" s="10">
        <v>0.59</v>
      </c>
      <c r="E43" s="10">
        <v>0.64</v>
      </c>
      <c r="F43" s="10" t="s">
        <v>458</v>
      </c>
      <c r="G43" s="10" t="s">
        <v>153</v>
      </c>
      <c r="H43" s="11">
        <v>8309.1765079638499</v>
      </c>
      <c r="I43" s="11">
        <v>23159.774051400618</v>
      </c>
      <c r="J43" s="11">
        <v>3254.1560715488022</v>
      </c>
      <c r="K43" s="11">
        <f t="shared" si="0"/>
        <v>13664.266690326363</v>
      </c>
      <c r="L43" s="11">
        <f t="shared" si="1"/>
        <v>2082.6598857912336</v>
      </c>
      <c r="M43" s="11">
        <f t="shared" si="2"/>
        <v>9495.5073610742547</v>
      </c>
      <c r="N43" s="11">
        <f t="shared" si="3"/>
        <v>1171.4961857575686</v>
      </c>
      <c r="O43"/>
      <c r="P43"/>
    </row>
    <row r="44" spans="1:16" x14ac:dyDescent="0.25">
      <c r="A44" s="10" t="s">
        <v>27</v>
      </c>
      <c r="B44" s="10" t="s">
        <v>110</v>
      </c>
      <c r="C44" s="10" t="s">
        <v>139</v>
      </c>
      <c r="D44" s="10">
        <v>0.59</v>
      </c>
      <c r="E44" s="10">
        <v>0.64</v>
      </c>
      <c r="F44" s="10" t="s">
        <v>458</v>
      </c>
      <c r="G44" s="10" t="s">
        <v>156</v>
      </c>
      <c r="H44" s="11">
        <v>1417.7422461078163</v>
      </c>
      <c r="I44" s="11">
        <v>11194.872613799307</v>
      </c>
      <c r="J44" s="11">
        <v>1721.5749134056855</v>
      </c>
      <c r="K44" s="11">
        <f t="shared" si="0"/>
        <v>6604.9748421415907</v>
      </c>
      <c r="L44" s="11">
        <f t="shared" si="1"/>
        <v>1101.8079445796388</v>
      </c>
      <c r="M44" s="11">
        <f t="shared" si="2"/>
        <v>4589.8977716577165</v>
      </c>
      <c r="N44" s="11">
        <f t="shared" si="3"/>
        <v>619.76696882604665</v>
      </c>
      <c r="O44"/>
      <c r="P44"/>
    </row>
    <row r="45" spans="1:16" x14ac:dyDescent="0.25">
      <c r="A45" s="10" t="s">
        <v>27</v>
      </c>
      <c r="B45" s="10" t="s">
        <v>110</v>
      </c>
      <c r="C45" s="10" t="s">
        <v>139</v>
      </c>
      <c r="D45" s="10">
        <v>0.59</v>
      </c>
      <c r="E45" s="10">
        <v>0.64</v>
      </c>
      <c r="F45" s="10" t="s">
        <v>458</v>
      </c>
      <c r="G45" s="10" t="s">
        <v>158</v>
      </c>
      <c r="H45" s="11">
        <v>1959.8871369652363</v>
      </c>
      <c r="I45" s="11">
        <v>15024.141162170756</v>
      </c>
      <c r="J45" s="11">
        <v>2223.265088310703</v>
      </c>
      <c r="K45" s="11">
        <f t="shared" si="0"/>
        <v>8864.2432856807445</v>
      </c>
      <c r="L45" s="11">
        <f t="shared" si="1"/>
        <v>1422.88965651885</v>
      </c>
      <c r="M45" s="11">
        <f t="shared" si="2"/>
        <v>6159.8978764900112</v>
      </c>
      <c r="N45" s="11">
        <f t="shared" si="3"/>
        <v>800.37543179185309</v>
      </c>
      <c r="O45"/>
      <c r="P45"/>
    </row>
    <row r="46" spans="1:16" x14ac:dyDescent="0.25">
      <c r="A46" s="10" t="s">
        <v>27</v>
      </c>
      <c r="B46" s="10" t="s">
        <v>110</v>
      </c>
      <c r="C46" s="10" t="s">
        <v>139</v>
      </c>
      <c r="D46" s="10">
        <v>0.59</v>
      </c>
      <c r="E46" s="10">
        <v>0.64</v>
      </c>
      <c r="F46" s="10" t="s">
        <v>458</v>
      </c>
      <c r="G46" s="10" t="s">
        <v>60</v>
      </c>
      <c r="H46" s="11">
        <v>408.80648785865287</v>
      </c>
      <c r="I46" s="11">
        <v>3369.5031975927768</v>
      </c>
      <c r="J46" s="11">
        <v>470.0637901584941</v>
      </c>
      <c r="K46" s="11">
        <f t="shared" si="0"/>
        <v>1988.0068865797382</v>
      </c>
      <c r="L46" s="11">
        <f t="shared" si="1"/>
        <v>300.84082570143624</v>
      </c>
      <c r="M46" s="11">
        <f t="shared" si="2"/>
        <v>1381.4963110130386</v>
      </c>
      <c r="N46" s="11">
        <f t="shared" si="3"/>
        <v>169.22296445705786</v>
      </c>
      <c r="O46"/>
      <c r="P46"/>
    </row>
    <row r="47" spans="1:16" x14ac:dyDescent="0.25">
      <c r="A47" s="10" t="s">
        <v>27</v>
      </c>
      <c r="B47" s="10" t="s">
        <v>110</v>
      </c>
      <c r="C47" s="10" t="s">
        <v>139</v>
      </c>
      <c r="D47" s="10">
        <v>0.59</v>
      </c>
      <c r="E47" s="10">
        <v>0.64</v>
      </c>
      <c r="F47" s="10" t="s">
        <v>458</v>
      </c>
      <c r="G47" s="10" t="s">
        <v>75</v>
      </c>
      <c r="H47" s="11">
        <v>106.4773492861745</v>
      </c>
      <c r="I47" s="11">
        <v>572.54115258483068</v>
      </c>
      <c r="J47" s="11">
        <v>61.120724843384785</v>
      </c>
      <c r="K47" s="11">
        <f t="shared" si="0"/>
        <v>337.79928002505011</v>
      </c>
      <c r="L47" s="11">
        <f t="shared" si="1"/>
        <v>39.117263899766265</v>
      </c>
      <c r="M47" s="11">
        <f t="shared" si="2"/>
        <v>234.74187255978057</v>
      </c>
      <c r="N47" s="11">
        <f t="shared" si="3"/>
        <v>22.003460943618521</v>
      </c>
      <c r="O47"/>
      <c r="P47"/>
    </row>
    <row r="48" spans="1:16" x14ac:dyDescent="0.25">
      <c r="A48" s="10" t="s">
        <v>27</v>
      </c>
      <c r="B48" s="10" t="s">
        <v>110</v>
      </c>
      <c r="C48" s="10" t="s">
        <v>139</v>
      </c>
      <c r="D48" s="10">
        <v>0.59</v>
      </c>
      <c r="E48" s="10">
        <v>0.64</v>
      </c>
      <c r="F48" s="10" t="s">
        <v>458</v>
      </c>
      <c r="G48" s="10" t="s">
        <v>41</v>
      </c>
      <c r="H48" s="11">
        <v>1811.6759622171239</v>
      </c>
      <c r="I48" s="11">
        <v>12576.263534622221</v>
      </c>
      <c r="J48" s="11">
        <v>1711.9848571727887</v>
      </c>
      <c r="K48" s="11">
        <f t="shared" si="0"/>
        <v>7419.99548542711</v>
      </c>
      <c r="L48" s="11">
        <f t="shared" si="1"/>
        <v>1095.6703085905847</v>
      </c>
      <c r="M48" s="11">
        <f t="shared" si="2"/>
        <v>5156.2680491951114</v>
      </c>
      <c r="N48" s="11">
        <f t="shared" si="3"/>
        <v>616.314548582204</v>
      </c>
      <c r="O48"/>
      <c r="P48"/>
    </row>
    <row r="49" spans="1:16" x14ac:dyDescent="0.25">
      <c r="A49" s="10" t="s">
        <v>27</v>
      </c>
      <c r="B49" s="10" t="s">
        <v>110</v>
      </c>
      <c r="C49" s="10" t="s">
        <v>111</v>
      </c>
      <c r="D49" s="10">
        <v>0.66</v>
      </c>
      <c r="E49" s="10">
        <v>0.7</v>
      </c>
      <c r="F49" s="10" t="s">
        <v>31</v>
      </c>
      <c r="G49" s="10"/>
      <c r="H49" s="11">
        <v>52.700311550187472</v>
      </c>
      <c r="I49" s="11">
        <v>334.24003108379736</v>
      </c>
      <c r="J49" s="11">
        <v>40.548872561911026</v>
      </c>
      <c r="K49" s="11">
        <f t="shared" si="0"/>
        <v>220.59842051530626</v>
      </c>
      <c r="L49" s="11">
        <f t="shared" si="1"/>
        <v>28.384210793337715</v>
      </c>
      <c r="M49" s="11">
        <f t="shared" si="2"/>
        <v>113.6416105684911</v>
      </c>
      <c r="N49" s="11">
        <f t="shared" si="3"/>
        <v>12.16466176857331</v>
      </c>
      <c r="O49"/>
      <c r="P49"/>
    </row>
    <row r="50" spans="1:16" x14ac:dyDescent="0.25">
      <c r="A50" s="10" t="s">
        <v>27</v>
      </c>
      <c r="B50" s="10" t="s">
        <v>110</v>
      </c>
      <c r="C50" s="10" t="s">
        <v>111</v>
      </c>
      <c r="D50" s="10">
        <v>0.66</v>
      </c>
      <c r="E50" s="10">
        <v>0.7</v>
      </c>
      <c r="F50" s="10" t="s">
        <v>458</v>
      </c>
      <c r="G50" s="10" t="s">
        <v>33</v>
      </c>
      <c r="H50" s="11">
        <v>9779.9492839818395</v>
      </c>
      <c r="I50" s="11">
        <v>42732.783875546054</v>
      </c>
      <c r="J50" s="11">
        <v>5739.4643935028362</v>
      </c>
      <c r="K50" s="11">
        <f t="shared" si="0"/>
        <v>28203.637357860396</v>
      </c>
      <c r="L50" s="11">
        <f t="shared" si="1"/>
        <v>4017.6250754519851</v>
      </c>
      <c r="M50" s="11">
        <f t="shared" si="2"/>
        <v>14529.146517685658</v>
      </c>
      <c r="N50" s="11">
        <f t="shared" si="3"/>
        <v>1721.839318050851</v>
      </c>
      <c r="O50"/>
      <c r="P50"/>
    </row>
    <row r="51" spans="1:16" s="21" customFormat="1" x14ac:dyDescent="0.25">
      <c r="A51" s="10" t="s">
        <v>27</v>
      </c>
      <c r="B51" s="10" t="s">
        <v>110</v>
      </c>
      <c r="C51" s="10" t="s">
        <v>111</v>
      </c>
      <c r="D51" s="10">
        <v>0.66</v>
      </c>
      <c r="E51" s="10">
        <v>0.7</v>
      </c>
      <c r="F51" s="10" t="s">
        <v>458</v>
      </c>
      <c r="G51" s="10" t="s">
        <v>60</v>
      </c>
      <c r="H51" s="11">
        <v>95.795313444503563</v>
      </c>
      <c r="I51" s="11">
        <v>842.15956575230416</v>
      </c>
      <c r="J51" s="11">
        <v>113.06482600102153</v>
      </c>
      <c r="K51" s="11">
        <f t="shared" si="0"/>
        <v>555.82531339652076</v>
      </c>
      <c r="L51" s="11">
        <f t="shared" si="1"/>
        <v>79.145378200715072</v>
      </c>
      <c r="M51" s="11">
        <f t="shared" si="2"/>
        <v>286.33425235578341</v>
      </c>
      <c r="N51" s="11">
        <f t="shared" si="3"/>
        <v>33.919447800306457</v>
      </c>
      <c r="O51" s="20"/>
      <c r="P51" s="20"/>
    </row>
    <row r="52" spans="1:16" s="21" customFormat="1" x14ac:dyDescent="0.25">
      <c r="A52" s="10" t="s">
        <v>27</v>
      </c>
      <c r="B52" s="10" t="s">
        <v>472</v>
      </c>
      <c r="C52" s="10"/>
      <c r="D52" s="10"/>
      <c r="E52" s="10"/>
      <c r="F52" s="10"/>
      <c r="G52" s="10"/>
      <c r="H52" s="11">
        <v>45558.144448215586</v>
      </c>
      <c r="I52" s="11">
        <v>146013.78990883779</v>
      </c>
      <c r="J52" s="11">
        <v>20760.385768523985</v>
      </c>
      <c r="K52" s="19">
        <f>SUM(K40:K51)</f>
        <v>89221.778889281049</v>
      </c>
      <c r="L52" s="19">
        <f t="shared" ref="L52:N52" si="8">SUM(L40:L51)</f>
        <v>13640.231577379298</v>
      </c>
      <c r="M52" s="19">
        <f t="shared" si="8"/>
        <v>56792.011019556747</v>
      </c>
      <c r="N52" s="19">
        <f t="shared" si="8"/>
        <v>7120.1541911446893</v>
      </c>
      <c r="O52" s="20"/>
      <c r="P52" s="20"/>
    </row>
    <row r="53" spans="1:16" s="21" customFormat="1" x14ac:dyDescent="0.25">
      <c r="A53" s="10" t="s">
        <v>484</v>
      </c>
      <c r="B53" s="10"/>
      <c r="C53" s="10"/>
      <c r="D53" s="10"/>
      <c r="E53" s="10"/>
      <c r="F53" s="10"/>
      <c r="G53" s="10"/>
      <c r="H53" s="11">
        <v>97929.627971861875</v>
      </c>
      <c r="I53" s="11">
        <v>271752.07677061757</v>
      </c>
      <c r="J53" s="11">
        <v>36027.960436232614</v>
      </c>
      <c r="K53" s="19">
        <f>SUM(K52,K39)</f>
        <v>173466.43108667352</v>
      </c>
      <c r="L53" s="19">
        <f t="shared" ref="L53:N53" si="9">SUM(L52,L39)</f>
        <v>24632.885338129512</v>
      </c>
      <c r="M53" s="19">
        <f t="shared" si="9"/>
        <v>98285.64568394408</v>
      </c>
      <c r="N53" s="19">
        <f t="shared" si="9"/>
        <v>11395.075098103109</v>
      </c>
      <c r="O53" s="20"/>
      <c r="P53" s="20"/>
    </row>
    <row r="54" spans="1:16" x14ac:dyDescent="0.25">
      <c r="A54" s="32" t="s">
        <v>178</v>
      </c>
      <c r="B54" s="10" t="s">
        <v>28</v>
      </c>
      <c r="C54" s="10" t="s">
        <v>179</v>
      </c>
      <c r="D54" s="10">
        <v>0.56000000000000005</v>
      </c>
      <c r="E54" s="10">
        <v>0.48</v>
      </c>
      <c r="F54" s="10" t="s">
        <v>31</v>
      </c>
      <c r="G54" s="10"/>
      <c r="H54" s="11">
        <v>9457.2236729592332</v>
      </c>
      <c r="I54" s="11">
        <v>55204.929938365261</v>
      </c>
      <c r="J54" s="11">
        <v>8481.9880664263655</v>
      </c>
      <c r="K54" s="11">
        <f t="shared" si="0"/>
        <v>30914.760765484549</v>
      </c>
      <c r="L54" s="11">
        <f t="shared" si="1"/>
        <v>4071.3542718846552</v>
      </c>
      <c r="M54" s="11">
        <f t="shared" si="2"/>
        <v>24290.169172880713</v>
      </c>
      <c r="N54" s="11">
        <f t="shared" si="3"/>
        <v>4410.6337945417108</v>
      </c>
      <c r="O54"/>
      <c r="P54"/>
    </row>
    <row r="55" spans="1:16" x14ac:dyDescent="0.25">
      <c r="A55" s="32" t="s">
        <v>178</v>
      </c>
      <c r="B55" s="10" t="s">
        <v>28</v>
      </c>
      <c r="C55" s="10" t="s">
        <v>179</v>
      </c>
      <c r="D55" s="10">
        <v>0.56000000000000005</v>
      </c>
      <c r="E55" s="10">
        <v>0.48</v>
      </c>
      <c r="F55" s="10" t="s">
        <v>458</v>
      </c>
      <c r="G55" s="10" t="s">
        <v>33</v>
      </c>
      <c r="H55" s="11">
        <v>14511.859324051489</v>
      </c>
      <c r="I55" s="11">
        <v>48694.273513934873</v>
      </c>
      <c r="J55" s="11">
        <v>6856.8685043351343</v>
      </c>
      <c r="K55" s="11">
        <f t="shared" si="0"/>
        <v>27268.793167803531</v>
      </c>
      <c r="L55" s="11">
        <f t="shared" si="1"/>
        <v>3291.2968820808642</v>
      </c>
      <c r="M55" s="11">
        <f t="shared" si="2"/>
        <v>21425.480346131342</v>
      </c>
      <c r="N55" s="11">
        <f t="shared" si="3"/>
        <v>3565.5716222542701</v>
      </c>
      <c r="O55"/>
      <c r="P55"/>
    </row>
    <row r="56" spans="1:16" x14ac:dyDescent="0.25">
      <c r="A56" s="32" t="s">
        <v>178</v>
      </c>
      <c r="B56" s="10" t="s">
        <v>28</v>
      </c>
      <c r="C56" s="10" t="s">
        <v>179</v>
      </c>
      <c r="D56" s="10">
        <v>0.56000000000000005</v>
      </c>
      <c r="E56" s="10">
        <v>0.48</v>
      </c>
      <c r="F56" s="10" t="s">
        <v>458</v>
      </c>
      <c r="G56" s="10" t="s">
        <v>192</v>
      </c>
      <c r="H56" s="11">
        <v>10224.589667835975</v>
      </c>
      <c r="I56" s="11">
        <v>75403.058386126329</v>
      </c>
      <c r="J56" s="11">
        <v>10428.112199871859</v>
      </c>
      <c r="K56" s="11">
        <f t="shared" si="0"/>
        <v>42225.712696230752</v>
      </c>
      <c r="L56" s="11">
        <f t="shared" si="1"/>
        <v>5005.4938559384918</v>
      </c>
      <c r="M56" s="11">
        <f t="shared" si="2"/>
        <v>33177.345689895577</v>
      </c>
      <c r="N56" s="11">
        <f t="shared" si="3"/>
        <v>5422.6183439333672</v>
      </c>
      <c r="O56"/>
      <c r="P56"/>
    </row>
    <row r="57" spans="1:16" x14ac:dyDescent="0.25">
      <c r="A57" s="32" t="s">
        <v>178</v>
      </c>
      <c r="B57" s="10" t="s">
        <v>28</v>
      </c>
      <c r="C57" s="10" t="s">
        <v>179</v>
      </c>
      <c r="D57" s="10">
        <v>0.56000000000000005</v>
      </c>
      <c r="E57" s="10">
        <v>0.48</v>
      </c>
      <c r="F57" s="10" t="s">
        <v>458</v>
      </c>
      <c r="G57" s="10" t="s">
        <v>194</v>
      </c>
      <c r="H57" s="11">
        <v>40284.211320529415</v>
      </c>
      <c r="I57" s="11">
        <v>242031.26446226009</v>
      </c>
      <c r="J57" s="11">
        <v>34033.956103104741</v>
      </c>
      <c r="K57" s="11">
        <f t="shared" si="0"/>
        <v>135537.50809886566</v>
      </c>
      <c r="L57" s="11">
        <f t="shared" si="1"/>
        <v>16336.298929490275</v>
      </c>
      <c r="M57" s="11">
        <f t="shared" si="2"/>
        <v>106493.75636339444</v>
      </c>
      <c r="N57" s="11">
        <f t="shared" si="3"/>
        <v>17697.657173614469</v>
      </c>
      <c r="O57"/>
      <c r="P57"/>
    </row>
    <row r="58" spans="1:16" x14ac:dyDescent="0.25">
      <c r="A58" s="32" t="s">
        <v>178</v>
      </c>
      <c r="B58" s="10" t="s">
        <v>28</v>
      </c>
      <c r="C58" s="10" t="s">
        <v>179</v>
      </c>
      <c r="D58" s="10">
        <v>0.56000000000000005</v>
      </c>
      <c r="E58" s="10">
        <v>0.48</v>
      </c>
      <c r="F58" s="10" t="s">
        <v>458</v>
      </c>
      <c r="G58" s="10" t="s">
        <v>196</v>
      </c>
      <c r="H58" s="11">
        <v>5819.5551297650554</v>
      </c>
      <c r="I58" s="11">
        <v>38626.191524695903</v>
      </c>
      <c r="J58" s="11">
        <v>5498.6876502959776</v>
      </c>
      <c r="K58" s="11">
        <f t="shared" si="0"/>
        <v>21630.667253829706</v>
      </c>
      <c r="L58" s="11">
        <f t="shared" si="1"/>
        <v>2639.3700721420691</v>
      </c>
      <c r="M58" s="11">
        <f t="shared" si="2"/>
        <v>16995.524270866197</v>
      </c>
      <c r="N58" s="11">
        <f t="shared" si="3"/>
        <v>2859.3175781539085</v>
      </c>
      <c r="O58"/>
      <c r="P58"/>
    </row>
    <row r="59" spans="1:16" x14ac:dyDescent="0.25">
      <c r="A59" s="32" t="s">
        <v>178</v>
      </c>
      <c r="B59" s="10" t="s">
        <v>28</v>
      </c>
      <c r="C59" s="10" t="s">
        <v>179</v>
      </c>
      <c r="D59" s="10">
        <v>0.56000000000000005</v>
      </c>
      <c r="E59" s="10">
        <v>0.48</v>
      </c>
      <c r="F59" s="10" t="s">
        <v>458</v>
      </c>
      <c r="G59" s="10" t="s">
        <v>60</v>
      </c>
      <c r="H59" s="11">
        <v>1212.3310188612313</v>
      </c>
      <c r="I59" s="11">
        <v>9649.0804447247847</v>
      </c>
      <c r="J59" s="11">
        <v>1286.5771803424109</v>
      </c>
      <c r="K59" s="11">
        <f t="shared" si="0"/>
        <v>5403.4850490458803</v>
      </c>
      <c r="L59" s="11">
        <f t="shared" si="1"/>
        <v>617.55704656435717</v>
      </c>
      <c r="M59" s="11">
        <f t="shared" si="2"/>
        <v>4245.5953956789044</v>
      </c>
      <c r="N59" s="11">
        <f t="shared" si="3"/>
        <v>669.02013377805372</v>
      </c>
      <c r="O59"/>
      <c r="P59"/>
    </row>
    <row r="60" spans="1:16" x14ac:dyDescent="0.25">
      <c r="A60" s="32" t="s">
        <v>178</v>
      </c>
      <c r="B60" s="10" t="s">
        <v>28</v>
      </c>
      <c r="C60" s="10" t="s">
        <v>179</v>
      </c>
      <c r="D60" s="10">
        <v>0.56000000000000005</v>
      </c>
      <c r="E60" s="10">
        <v>0.48</v>
      </c>
      <c r="F60" s="10" t="s">
        <v>458</v>
      </c>
      <c r="G60" s="10" t="s">
        <v>261</v>
      </c>
      <c r="H60" s="11">
        <v>2136.4349191858064</v>
      </c>
      <c r="I60" s="11">
        <v>10754.137127325033</v>
      </c>
      <c r="J60" s="11">
        <v>1457.4833509859893</v>
      </c>
      <c r="K60" s="11">
        <f t="shared" si="0"/>
        <v>6022.3167913020188</v>
      </c>
      <c r="L60" s="11">
        <f t="shared" si="1"/>
        <v>699.59200847327486</v>
      </c>
      <c r="M60" s="11">
        <f t="shared" si="2"/>
        <v>4731.8203360230145</v>
      </c>
      <c r="N60" s="11">
        <f t="shared" si="3"/>
        <v>757.89134251271446</v>
      </c>
      <c r="O60"/>
      <c r="P60"/>
    </row>
    <row r="61" spans="1:16" x14ac:dyDescent="0.25">
      <c r="A61" s="32" t="s">
        <v>178</v>
      </c>
      <c r="B61" s="10" t="s">
        <v>28</v>
      </c>
      <c r="C61" s="10" t="s">
        <v>179</v>
      </c>
      <c r="D61" s="10">
        <v>0.56000000000000005</v>
      </c>
      <c r="E61" s="10">
        <v>0.48</v>
      </c>
      <c r="F61" s="10" t="s">
        <v>458</v>
      </c>
      <c r="G61" s="10" t="s">
        <v>279</v>
      </c>
      <c r="H61" s="11">
        <v>582.01701597486453</v>
      </c>
      <c r="I61" s="11">
        <v>5289.4658841452783</v>
      </c>
      <c r="J61" s="11">
        <v>784.8996213090121</v>
      </c>
      <c r="K61" s="11">
        <f t="shared" si="0"/>
        <v>2962.1008951213562</v>
      </c>
      <c r="L61" s="11">
        <f t="shared" si="1"/>
        <v>376.75181822832582</v>
      </c>
      <c r="M61" s="11">
        <f t="shared" si="2"/>
        <v>2327.3649890239221</v>
      </c>
      <c r="N61" s="11">
        <f t="shared" si="3"/>
        <v>408.14780308068629</v>
      </c>
      <c r="O61"/>
      <c r="P61"/>
    </row>
    <row r="62" spans="1:16" x14ac:dyDescent="0.25">
      <c r="A62" s="32" t="s">
        <v>178</v>
      </c>
      <c r="B62" s="10" t="s">
        <v>28</v>
      </c>
      <c r="C62" s="10" t="s">
        <v>179</v>
      </c>
      <c r="D62" s="10">
        <v>0.56000000000000005</v>
      </c>
      <c r="E62" s="10">
        <v>0.48</v>
      </c>
      <c r="F62" s="10" t="s">
        <v>458</v>
      </c>
      <c r="G62" s="10" t="s">
        <v>185</v>
      </c>
      <c r="H62" s="11">
        <v>13887.879229103541</v>
      </c>
      <c r="I62" s="11">
        <v>80495.728214266623</v>
      </c>
      <c r="J62" s="11">
        <v>9596.3123664780142</v>
      </c>
      <c r="K62" s="11">
        <f t="shared" si="0"/>
        <v>45077.60779998931</v>
      </c>
      <c r="L62" s="11">
        <f t="shared" si="1"/>
        <v>4606.2299359094468</v>
      </c>
      <c r="M62" s="11">
        <f t="shared" si="2"/>
        <v>35418.120414277313</v>
      </c>
      <c r="N62" s="11">
        <f t="shared" si="3"/>
        <v>4990.0824305685674</v>
      </c>
      <c r="O62"/>
      <c r="P62"/>
    </row>
    <row r="63" spans="1:16" x14ac:dyDescent="0.25">
      <c r="A63" s="32" t="s">
        <v>178</v>
      </c>
      <c r="B63" s="10" t="s">
        <v>28</v>
      </c>
      <c r="C63" s="10" t="s">
        <v>179</v>
      </c>
      <c r="D63" s="10">
        <v>0.56000000000000005</v>
      </c>
      <c r="E63" s="10">
        <v>0.48</v>
      </c>
      <c r="F63" s="10" t="s">
        <v>458</v>
      </c>
      <c r="G63" s="10" t="s">
        <v>284</v>
      </c>
      <c r="H63" s="11">
        <v>373.98948815543952</v>
      </c>
      <c r="I63" s="11">
        <v>3589.1229266474502</v>
      </c>
      <c r="J63" s="11">
        <v>531.19941933944506</v>
      </c>
      <c r="K63" s="11">
        <f t="shared" si="0"/>
        <v>2009.9088389225724</v>
      </c>
      <c r="L63" s="11">
        <f t="shared" si="1"/>
        <v>254.97572128293362</v>
      </c>
      <c r="M63" s="11">
        <f t="shared" si="2"/>
        <v>1579.2140877248778</v>
      </c>
      <c r="N63" s="11">
        <f t="shared" si="3"/>
        <v>276.22369805651147</v>
      </c>
      <c r="O63"/>
      <c r="P63"/>
    </row>
    <row r="64" spans="1:16" x14ac:dyDescent="0.25">
      <c r="A64" s="32" t="s">
        <v>178</v>
      </c>
      <c r="B64" s="10" t="s">
        <v>28</v>
      </c>
      <c r="C64" s="10" t="s">
        <v>179</v>
      </c>
      <c r="D64" s="10">
        <v>0.56000000000000005</v>
      </c>
      <c r="E64" s="10">
        <v>0.48</v>
      </c>
      <c r="F64" s="10" t="s">
        <v>458</v>
      </c>
      <c r="G64" s="10" t="s">
        <v>187</v>
      </c>
      <c r="H64" s="11">
        <v>7544.6955521486361</v>
      </c>
      <c r="I64" s="11">
        <v>40174.720841526447</v>
      </c>
      <c r="J64" s="11">
        <v>5309.9382133431382</v>
      </c>
      <c r="K64" s="11">
        <f t="shared" si="0"/>
        <v>22497.843671254814</v>
      </c>
      <c r="L64" s="11">
        <f t="shared" si="1"/>
        <v>2548.7703424047063</v>
      </c>
      <c r="M64" s="11">
        <f t="shared" si="2"/>
        <v>17676.877170271633</v>
      </c>
      <c r="N64" s="11">
        <f t="shared" si="3"/>
        <v>2761.1678709384319</v>
      </c>
      <c r="O64"/>
      <c r="P64"/>
    </row>
    <row r="65" spans="1:16" s="21" customFormat="1" x14ac:dyDescent="0.25">
      <c r="A65" s="32" t="s">
        <v>178</v>
      </c>
      <c r="B65" s="10" t="s">
        <v>28</v>
      </c>
      <c r="C65" s="10" t="s">
        <v>179</v>
      </c>
      <c r="D65" s="10">
        <v>0.56000000000000005</v>
      </c>
      <c r="E65" s="10">
        <v>0.48</v>
      </c>
      <c r="F65" s="10" t="s">
        <v>458</v>
      </c>
      <c r="G65" s="10" t="s">
        <v>213</v>
      </c>
      <c r="H65" s="11">
        <v>374.81939509393891</v>
      </c>
      <c r="I65" s="11">
        <v>3756.3492912541337</v>
      </c>
      <c r="J65" s="11">
        <v>552.00138210916066</v>
      </c>
      <c r="K65" s="11">
        <f t="shared" si="0"/>
        <v>2103.5556031023152</v>
      </c>
      <c r="L65" s="11">
        <f t="shared" si="1"/>
        <v>264.96066341239708</v>
      </c>
      <c r="M65" s="11">
        <f t="shared" si="2"/>
        <v>1652.7936881518185</v>
      </c>
      <c r="N65" s="11">
        <f t="shared" si="3"/>
        <v>287.04071869676358</v>
      </c>
      <c r="O65" s="20"/>
      <c r="P65" s="20"/>
    </row>
    <row r="66" spans="1:16" x14ac:dyDescent="0.25">
      <c r="A66" s="32" t="s">
        <v>178</v>
      </c>
      <c r="B66" s="10" t="s">
        <v>28</v>
      </c>
      <c r="C66" s="10" t="s">
        <v>179</v>
      </c>
      <c r="D66" s="10">
        <v>0.56000000000000005</v>
      </c>
      <c r="E66" s="10">
        <v>0.48</v>
      </c>
      <c r="F66" s="10" t="s">
        <v>458</v>
      </c>
      <c r="G66" s="10" t="s">
        <v>41</v>
      </c>
      <c r="H66" s="11">
        <v>516.10306288781862</v>
      </c>
      <c r="I66" s="11">
        <v>2502.5732251531167</v>
      </c>
      <c r="J66" s="11">
        <v>262.75830136335463</v>
      </c>
      <c r="K66" s="11">
        <f t="shared" si="0"/>
        <v>1401.4410060857456</v>
      </c>
      <c r="L66" s="11">
        <f t="shared" si="1"/>
        <v>126.12398465441022</v>
      </c>
      <c r="M66" s="11">
        <f t="shared" si="2"/>
        <v>1101.1322190673711</v>
      </c>
      <c r="N66" s="11">
        <f t="shared" si="3"/>
        <v>136.63431670894443</v>
      </c>
      <c r="O66"/>
      <c r="P66"/>
    </row>
    <row r="67" spans="1:16" s="21" customFormat="1" x14ac:dyDescent="0.25">
      <c r="A67" s="32" t="s">
        <v>178</v>
      </c>
      <c r="B67" s="10" t="s">
        <v>471</v>
      </c>
      <c r="C67" s="10"/>
      <c r="D67" s="10"/>
      <c r="E67" s="10"/>
      <c r="F67" s="10"/>
      <c r="G67" s="10"/>
      <c r="H67" s="11">
        <v>106925.70879655246</v>
      </c>
      <c r="I67" s="11">
        <v>616170.89578042529</v>
      </c>
      <c r="J67" s="11">
        <v>85080.782359304605</v>
      </c>
      <c r="K67" s="19">
        <f>SUM(K54:K66)</f>
        <v>345055.70163703815</v>
      </c>
      <c r="L67" s="19">
        <f t="shared" ref="L67:N67" si="10">SUM(L54:L66)</f>
        <v>40838.775532466214</v>
      </c>
      <c r="M67" s="19">
        <f t="shared" si="10"/>
        <v>271115.19414338714</v>
      </c>
      <c r="N67" s="19">
        <f t="shared" si="10"/>
        <v>44242.006826838398</v>
      </c>
      <c r="O67" s="20"/>
      <c r="P67" s="20"/>
    </row>
    <row r="68" spans="1:16" x14ac:dyDescent="0.25">
      <c r="A68" s="32" t="s">
        <v>178</v>
      </c>
      <c r="B68" s="10" t="s">
        <v>333</v>
      </c>
      <c r="C68" s="10" t="s">
        <v>179</v>
      </c>
      <c r="D68" s="10">
        <v>0.56000000000000005</v>
      </c>
      <c r="E68" s="10">
        <v>0.48</v>
      </c>
      <c r="F68" s="10" t="s">
        <v>31</v>
      </c>
      <c r="G68" s="10"/>
      <c r="H68" s="11">
        <v>34251.906098648687</v>
      </c>
      <c r="I68" s="11">
        <v>245810.64128985393</v>
      </c>
      <c r="J68" s="11">
        <v>33763.021473777575</v>
      </c>
      <c r="K68" s="11">
        <f t="shared" si="0"/>
        <v>137653.95912231822</v>
      </c>
      <c r="L68" s="11">
        <f t="shared" si="1"/>
        <v>16206.250307413235</v>
      </c>
      <c r="M68" s="11">
        <f t="shared" si="2"/>
        <v>108156.68216753571</v>
      </c>
      <c r="N68" s="11">
        <f t="shared" si="3"/>
        <v>17556.771166364342</v>
      </c>
      <c r="O68"/>
      <c r="P68"/>
    </row>
    <row r="69" spans="1:16" x14ac:dyDescent="0.25">
      <c r="A69" s="32" t="s">
        <v>178</v>
      </c>
      <c r="B69" s="10" t="s">
        <v>333</v>
      </c>
      <c r="C69" s="10" t="s">
        <v>179</v>
      </c>
      <c r="D69" s="10">
        <v>0.56000000000000005</v>
      </c>
      <c r="E69" s="10">
        <v>0.48</v>
      </c>
      <c r="F69" s="10" t="s">
        <v>458</v>
      </c>
      <c r="G69" s="10" t="s">
        <v>33</v>
      </c>
      <c r="H69" s="11">
        <v>33356.613724906085</v>
      </c>
      <c r="I69" s="11">
        <v>152313.89112293985</v>
      </c>
      <c r="J69" s="11">
        <v>17654.892885513949</v>
      </c>
      <c r="K69" s="11">
        <f t="shared" ref="K69:K97" si="11">D69*I69</f>
        <v>85295.779028846329</v>
      </c>
      <c r="L69" s="11">
        <f t="shared" ref="L69:L97" si="12">E69*J69</f>
        <v>8474.348585046695</v>
      </c>
      <c r="M69" s="11">
        <f t="shared" ref="M69:M97" si="13">I69-K69</f>
        <v>67018.112094093522</v>
      </c>
      <c r="N69" s="11">
        <f t="shared" ref="N69:N97" si="14">J69-L69</f>
        <v>9180.5443004672543</v>
      </c>
      <c r="O69"/>
      <c r="P69"/>
    </row>
    <row r="70" spans="1:16" x14ac:dyDescent="0.25">
      <c r="A70" s="32" t="s">
        <v>178</v>
      </c>
      <c r="B70" s="10" t="s">
        <v>333</v>
      </c>
      <c r="C70" s="10" t="s">
        <v>179</v>
      </c>
      <c r="D70" s="10">
        <v>0.56000000000000005</v>
      </c>
      <c r="E70" s="10">
        <v>0.48</v>
      </c>
      <c r="F70" s="10" t="s">
        <v>458</v>
      </c>
      <c r="G70" s="10" t="s">
        <v>337</v>
      </c>
      <c r="H70" s="11">
        <v>11140.938965263233</v>
      </c>
      <c r="I70" s="11">
        <v>59603.515434969646</v>
      </c>
      <c r="J70" s="11">
        <v>6246.4490715998791</v>
      </c>
      <c r="K70" s="11">
        <f t="shared" si="11"/>
        <v>33377.968643583008</v>
      </c>
      <c r="L70" s="11">
        <f t="shared" si="12"/>
        <v>2998.2955543679418</v>
      </c>
      <c r="M70" s="11">
        <f t="shared" si="13"/>
        <v>26225.546791386638</v>
      </c>
      <c r="N70" s="11">
        <f t="shared" si="14"/>
        <v>3248.1535172319373</v>
      </c>
      <c r="O70"/>
      <c r="P70"/>
    </row>
    <row r="71" spans="1:16" x14ac:dyDescent="0.25">
      <c r="A71" s="32" t="s">
        <v>178</v>
      </c>
      <c r="B71" s="10" t="s">
        <v>333</v>
      </c>
      <c r="C71" s="10" t="s">
        <v>179</v>
      </c>
      <c r="D71" s="10">
        <v>0.56000000000000005</v>
      </c>
      <c r="E71" s="10">
        <v>0.48</v>
      </c>
      <c r="F71" s="10" t="s">
        <v>458</v>
      </c>
      <c r="G71" s="10" t="s">
        <v>194</v>
      </c>
      <c r="H71" s="11">
        <v>3612.537214815407</v>
      </c>
      <c r="I71" s="11">
        <v>17799.463932710813</v>
      </c>
      <c r="J71" s="11">
        <v>2036.8497051266893</v>
      </c>
      <c r="K71" s="11">
        <f t="shared" si="11"/>
        <v>9967.6998023180568</v>
      </c>
      <c r="L71" s="11">
        <f t="shared" si="12"/>
        <v>977.68785846081084</v>
      </c>
      <c r="M71" s="11">
        <f t="shared" si="13"/>
        <v>7831.7641303927558</v>
      </c>
      <c r="N71" s="11">
        <f t="shared" si="14"/>
        <v>1059.1618466658783</v>
      </c>
      <c r="O71"/>
      <c r="P71"/>
    </row>
    <row r="72" spans="1:16" x14ac:dyDescent="0.25">
      <c r="A72" s="32" t="s">
        <v>178</v>
      </c>
      <c r="B72" s="10" t="s">
        <v>333</v>
      </c>
      <c r="C72" s="10" t="s">
        <v>179</v>
      </c>
      <c r="D72" s="10">
        <v>0.56000000000000005</v>
      </c>
      <c r="E72" s="10">
        <v>0.48</v>
      </c>
      <c r="F72" s="10" t="s">
        <v>458</v>
      </c>
      <c r="G72" s="10" t="s">
        <v>339</v>
      </c>
      <c r="H72" s="11">
        <v>9096.9428869511048</v>
      </c>
      <c r="I72" s="11">
        <v>74122.801127622108</v>
      </c>
      <c r="J72" s="11">
        <v>10514.561663010967</v>
      </c>
      <c r="K72" s="11">
        <f t="shared" si="11"/>
        <v>41508.768631468381</v>
      </c>
      <c r="L72" s="11">
        <f t="shared" si="12"/>
        <v>5046.9895982452645</v>
      </c>
      <c r="M72" s="11">
        <f t="shared" si="13"/>
        <v>32614.032496153726</v>
      </c>
      <c r="N72" s="11">
        <f t="shared" si="14"/>
        <v>5467.5720647657026</v>
      </c>
      <c r="O72"/>
      <c r="P72"/>
    </row>
    <row r="73" spans="1:16" x14ac:dyDescent="0.25">
      <c r="A73" s="32" t="s">
        <v>178</v>
      </c>
      <c r="B73" s="10" t="s">
        <v>333</v>
      </c>
      <c r="C73" s="10" t="s">
        <v>179</v>
      </c>
      <c r="D73" s="10">
        <v>0.56000000000000005</v>
      </c>
      <c r="E73" s="10">
        <v>0.48</v>
      </c>
      <c r="F73" s="10" t="s">
        <v>458</v>
      </c>
      <c r="G73" s="10" t="s">
        <v>302</v>
      </c>
      <c r="H73" s="11">
        <v>911.91571822269793</v>
      </c>
      <c r="I73" s="11">
        <v>6072.1147283587707</v>
      </c>
      <c r="J73" s="11">
        <v>726.89785826448633</v>
      </c>
      <c r="K73" s="11">
        <f t="shared" si="11"/>
        <v>3400.384247880912</v>
      </c>
      <c r="L73" s="11">
        <f t="shared" si="12"/>
        <v>348.91097196695341</v>
      </c>
      <c r="M73" s="11">
        <f t="shared" si="13"/>
        <v>2671.7304804778587</v>
      </c>
      <c r="N73" s="11">
        <f t="shared" si="14"/>
        <v>377.98688629753292</v>
      </c>
      <c r="O73"/>
      <c r="P73"/>
    </row>
    <row r="74" spans="1:16" x14ac:dyDescent="0.25">
      <c r="A74" s="32" t="s">
        <v>178</v>
      </c>
      <c r="B74" s="10" t="s">
        <v>333</v>
      </c>
      <c r="C74" s="10" t="s">
        <v>179</v>
      </c>
      <c r="D74" s="10">
        <v>0.56000000000000005</v>
      </c>
      <c r="E74" s="10">
        <v>0.48</v>
      </c>
      <c r="F74" s="10" t="s">
        <v>458</v>
      </c>
      <c r="G74" s="10" t="s">
        <v>60</v>
      </c>
      <c r="H74" s="11">
        <v>464.94840737308812</v>
      </c>
      <c r="I74" s="11">
        <v>3207.43483657464</v>
      </c>
      <c r="J74" s="11">
        <v>405.39850844462148</v>
      </c>
      <c r="K74" s="11">
        <f t="shared" si="11"/>
        <v>1796.1635084817985</v>
      </c>
      <c r="L74" s="11">
        <f t="shared" si="12"/>
        <v>194.59128405341829</v>
      </c>
      <c r="M74" s="11">
        <f t="shared" si="13"/>
        <v>1411.2713280928415</v>
      </c>
      <c r="N74" s="11">
        <f t="shared" si="14"/>
        <v>210.80722439120319</v>
      </c>
      <c r="O74"/>
      <c r="P74"/>
    </row>
    <row r="75" spans="1:16" x14ac:dyDescent="0.25">
      <c r="A75" s="32" t="s">
        <v>178</v>
      </c>
      <c r="B75" s="10" t="s">
        <v>333</v>
      </c>
      <c r="C75" s="10" t="s">
        <v>179</v>
      </c>
      <c r="D75" s="10">
        <v>0.56000000000000005</v>
      </c>
      <c r="E75" s="10">
        <v>0.48</v>
      </c>
      <c r="F75" s="10" t="s">
        <v>458</v>
      </c>
      <c r="G75" s="10" t="s">
        <v>348</v>
      </c>
      <c r="H75" s="11">
        <v>632.06695839331701</v>
      </c>
      <c r="I75" s="11">
        <v>3957.398886448043</v>
      </c>
      <c r="J75" s="11">
        <v>507.32136262140114</v>
      </c>
      <c r="K75" s="11">
        <f t="shared" si="11"/>
        <v>2216.1433764109042</v>
      </c>
      <c r="L75" s="11">
        <f t="shared" si="12"/>
        <v>243.51425405827254</v>
      </c>
      <c r="M75" s="11">
        <f t="shared" si="13"/>
        <v>1741.2555100371387</v>
      </c>
      <c r="N75" s="11">
        <f t="shared" si="14"/>
        <v>263.80710856312862</v>
      </c>
      <c r="O75"/>
      <c r="P75"/>
    </row>
    <row r="76" spans="1:16" x14ac:dyDescent="0.25">
      <c r="A76" s="32" t="s">
        <v>178</v>
      </c>
      <c r="B76" s="10" t="s">
        <v>333</v>
      </c>
      <c r="C76" s="10" t="s">
        <v>179</v>
      </c>
      <c r="D76" s="10">
        <v>0.56000000000000005</v>
      </c>
      <c r="E76" s="10">
        <v>0.48</v>
      </c>
      <c r="F76" s="10" t="s">
        <v>458</v>
      </c>
      <c r="G76" s="10" t="s">
        <v>289</v>
      </c>
      <c r="H76" s="11">
        <v>32458.770973155137</v>
      </c>
      <c r="I76" s="11">
        <v>170558.95644463069</v>
      </c>
      <c r="J76" s="11">
        <v>21496.619236424867</v>
      </c>
      <c r="K76" s="11">
        <f t="shared" si="11"/>
        <v>95513.015608993199</v>
      </c>
      <c r="L76" s="11">
        <f t="shared" si="12"/>
        <v>10318.377233483936</v>
      </c>
      <c r="M76" s="11">
        <f t="shared" si="13"/>
        <v>75045.940835637492</v>
      </c>
      <c r="N76" s="11">
        <f t="shared" si="14"/>
        <v>11178.242002940931</v>
      </c>
      <c r="O76"/>
      <c r="P76"/>
    </row>
    <row r="77" spans="1:16" x14ac:dyDescent="0.25">
      <c r="A77" s="32" t="s">
        <v>178</v>
      </c>
      <c r="B77" s="10" t="s">
        <v>333</v>
      </c>
      <c r="C77" s="10" t="s">
        <v>179</v>
      </c>
      <c r="D77" s="10">
        <v>0.56000000000000005</v>
      </c>
      <c r="E77" s="10">
        <v>0.48</v>
      </c>
      <c r="F77" s="10" t="s">
        <v>458</v>
      </c>
      <c r="G77" s="10" t="s">
        <v>353</v>
      </c>
      <c r="H77" s="11">
        <v>236.70198916232164</v>
      </c>
      <c r="I77" s="11">
        <v>1654.6368851223069</v>
      </c>
      <c r="J77" s="11">
        <v>208.72300006772051</v>
      </c>
      <c r="K77" s="11">
        <f t="shared" si="11"/>
        <v>926.59665566849196</v>
      </c>
      <c r="L77" s="11">
        <f t="shared" si="12"/>
        <v>100.18704003250583</v>
      </c>
      <c r="M77" s="11">
        <f t="shared" si="13"/>
        <v>728.04022945381496</v>
      </c>
      <c r="N77" s="11">
        <f t="shared" si="14"/>
        <v>108.53596003521467</v>
      </c>
      <c r="O77"/>
      <c r="P77"/>
    </row>
    <row r="78" spans="1:16" x14ac:dyDescent="0.25">
      <c r="A78" s="32" t="s">
        <v>178</v>
      </c>
      <c r="B78" s="10" t="s">
        <v>333</v>
      </c>
      <c r="C78" s="10" t="s">
        <v>179</v>
      </c>
      <c r="D78" s="10">
        <v>0.56000000000000005</v>
      </c>
      <c r="E78" s="10">
        <v>0.48</v>
      </c>
      <c r="F78" s="10" t="s">
        <v>458</v>
      </c>
      <c r="G78" s="10" t="s">
        <v>185</v>
      </c>
      <c r="H78" s="11">
        <v>3988.9399267857366</v>
      </c>
      <c r="I78" s="11">
        <v>20587.036022806889</v>
      </c>
      <c r="J78" s="11">
        <v>2405.6578867454796</v>
      </c>
      <c r="K78" s="11">
        <f t="shared" si="11"/>
        <v>11528.740172771859</v>
      </c>
      <c r="L78" s="11">
        <f t="shared" si="12"/>
        <v>1154.7157856378301</v>
      </c>
      <c r="M78" s="11">
        <f t="shared" si="13"/>
        <v>9058.2958500350305</v>
      </c>
      <c r="N78" s="11">
        <f t="shared" si="14"/>
        <v>1250.9421011076495</v>
      </c>
      <c r="O78"/>
      <c r="P78"/>
    </row>
    <row r="79" spans="1:16" s="21" customFormat="1" x14ac:dyDescent="0.25">
      <c r="A79" s="32" t="s">
        <v>178</v>
      </c>
      <c r="B79" s="10" t="s">
        <v>333</v>
      </c>
      <c r="C79" s="10" t="s">
        <v>179</v>
      </c>
      <c r="D79" s="10">
        <v>0.56000000000000005</v>
      </c>
      <c r="E79" s="10">
        <v>0.48</v>
      </c>
      <c r="F79" s="10" t="s">
        <v>458</v>
      </c>
      <c r="G79" s="10" t="s">
        <v>368</v>
      </c>
      <c r="H79" s="11">
        <v>1159.3698291895814</v>
      </c>
      <c r="I79" s="11">
        <v>5508.2270726047154</v>
      </c>
      <c r="J79" s="11">
        <v>749.78169529793331</v>
      </c>
      <c r="K79" s="11">
        <f t="shared" si="11"/>
        <v>3084.6071606586411</v>
      </c>
      <c r="L79" s="11">
        <f t="shared" si="12"/>
        <v>359.89521374300796</v>
      </c>
      <c r="M79" s="11">
        <f t="shared" si="13"/>
        <v>2423.6199119460744</v>
      </c>
      <c r="N79" s="11">
        <f t="shared" si="14"/>
        <v>389.88648155492535</v>
      </c>
      <c r="O79" s="20"/>
      <c r="P79" s="20"/>
    </row>
    <row r="80" spans="1:16" x14ac:dyDescent="0.25">
      <c r="A80" s="32" t="s">
        <v>178</v>
      </c>
      <c r="B80" s="10" t="s">
        <v>333</v>
      </c>
      <c r="C80" s="10" t="s">
        <v>179</v>
      </c>
      <c r="D80" s="10">
        <v>0.56000000000000005</v>
      </c>
      <c r="E80" s="10">
        <v>0.48</v>
      </c>
      <c r="F80" s="10" t="s">
        <v>458</v>
      </c>
      <c r="G80" s="10" t="s">
        <v>342</v>
      </c>
      <c r="H80" s="11">
        <v>264.0224679826174</v>
      </c>
      <c r="I80" s="11">
        <v>1399.0085569603386</v>
      </c>
      <c r="J80" s="11">
        <v>148.64054014722868</v>
      </c>
      <c r="K80" s="11">
        <f t="shared" si="11"/>
        <v>783.44479189778974</v>
      </c>
      <c r="L80" s="11">
        <f t="shared" si="12"/>
        <v>71.347459270669759</v>
      </c>
      <c r="M80" s="11">
        <f t="shared" si="13"/>
        <v>615.5637650625489</v>
      </c>
      <c r="N80" s="11">
        <f t="shared" si="14"/>
        <v>77.293080876558918</v>
      </c>
      <c r="O80"/>
      <c r="P80"/>
    </row>
    <row r="81" spans="1:16" s="21" customFormat="1" x14ac:dyDescent="0.25">
      <c r="A81" s="32" t="s">
        <v>178</v>
      </c>
      <c r="B81" s="10" t="s">
        <v>473</v>
      </c>
      <c r="C81" s="10"/>
      <c r="D81" s="10"/>
      <c r="E81" s="10"/>
      <c r="F81" s="10"/>
      <c r="G81" s="10"/>
      <c r="H81" s="11">
        <v>131575.675160849</v>
      </c>
      <c r="I81" s="11">
        <v>762595.12634160277</v>
      </c>
      <c r="J81" s="11">
        <v>96864.814887042798</v>
      </c>
      <c r="K81" s="19">
        <f>SUM(K68:K80)</f>
        <v>427053.27075129759</v>
      </c>
      <c r="L81" s="19">
        <f t="shared" ref="L81:N81" si="15">SUM(L68:L80)</f>
        <v>46495.111145780538</v>
      </c>
      <c r="M81" s="19">
        <f t="shared" si="15"/>
        <v>335541.85559030512</v>
      </c>
      <c r="N81" s="19">
        <f t="shared" si="15"/>
        <v>50369.703741262267</v>
      </c>
      <c r="O81" s="20"/>
      <c r="P81" s="20"/>
    </row>
    <row r="82" spans="1:16" x14ac:dyDescent="0.25">
      <c r="A82" s="32" t="s">
        <v>178</v>
      </c>
      <c r="B82" s="10" t="s">
        <v>110</v>
      </c>
      <c r="C82" s="10" t="s">
        <v>179</v>
      </c>
      <c r="D82" s="10">
        <v>0.56000000000000005</v>
      </c>
      <c r="E82" s="10">
        <v>0.48</v>
      </c>
      <c r="F82" s="10" t="s">
        <v>31</v>
      </c>
      <c r="G82" s="10"/>
      <c r="H82" s="11">
        <v>15448.88578635812</v>
      </c>
      <c r="I82" s="11">
        <v>119602.43934869072</v>
      </c>
      <c r="J82" s="11">
        <v>16202.168865370099</v>
      </c>
      <c r="K82" s="11">
        <f t="shared" si="11"/>
        <v>66977.366035266808</v>
      </c>
      <c r="L82" s="11">
        <f t="shared" si="12"/>
        <v>7777.0410553776474</v>
      </c>
      <c r="M82" s="11">
        <f t="shared" si="13"/>
        <v>52625.073313423913</v>
      </c>
      <c r="N82" s="11">
        <f t="shared" si="14"/>
        <v>8425.1278099924511</v>
      </c>
      <c r="O82"/>
      <c r="P82"/>
    </row>
    <row r="83" spans="1:16" x14ac:dyDescent="0.25">
      <c r="A83" s="32" t="s">
        <v>178</v>
      </c>
      <c r="B83" s="10" t="s">
        <v>110</v>
      </c>
      <c r="C83" s="10" t="s">
        <v>179</v>
      </c>
      <c r="D83" s="10">
        <v>0.56000000000000005</v>
      </c>
      <c r="E83" s="10">
        <v>0.48</v>
      </c>
      <c r="F83" s="10" t="s">
        <v>458</v>
      </c>
      <c r="G83" s="10" t="s">
        <v>295</v>
      </c>
      <c r="H83" s="11">
        <v>7946.1136600000345</v>
      </c>
      <c r="I83" s="11">
        <v>61693.776048606378</v>
      </c>
      <c r="J83" s="11">
        <v>8770.3290941322466</v>
      </c>
      <c r="K83" s="11">
        <f t="shared" si="11"/>
        <v>34548.514587219572</v>
      </c>
      <c r="L83" s="11">
        <f t="shared" si="12"/>
        <v>4209.7579651834785</v>
      </c>
      <c r="M83" s="11">
        <f t="shared" si="13"/>
        <v>27145.261461386806</v>
      </c>
      <c r="N83" s="11">
        <f t="shared" si="14"/>
        <v>4560.5711289487681</v>
      </c>
      <c r="O83"/>
      <c r="P83"/>
    </row>
    <row r="84" spans="1:16" x14ac:dyDescent="0.25">
      <c r="A84" s="32" t="s">
        <v>178</v>
      </c>
      <c r="B84" s="10" t="s">
        <v>110</v>
      </c>
      <c r="C84" s="10" t="s">
        <v>179</v>
      </c>
      <c r="D84" s="10">
        <v>0.56000000000000005</v>
      </c>
      <c r="E84" s="10">
        <v>0.48</v>
      </c>
      <c r="F84" s="10" t="s">
        <v>458</v>
      </c>
      <c r="G84" s="10" t="s">
        <v>302</v>
      </c>
      <c r="H84" s="11">
        <v>1068.340174707658</v>
      </c>
      <c r="I84" s="11">
        <v>9362.6671877258632</v>
      </c>
      <c r="J84" s="11">
        <v>1260.2863359278901</v>
      </c>
      <c r="K84" s="11">
        <f t="shared" si="11"/>
        <v>5243.0936251264839</v>
      </c>
      <c r="L84" s="11">
        <f t="shared" si="12"/>
        <v>604.93744124538728</v>
      </c>
      <c r="M84" s="11">
        <f t="shared" si="13"/>
        <v>4119.5735625993793</v>
      </c>
      <c r="N84" s="11">
        <f t="shared" si="14"/>
        <v>655.34889468250287</v>
      </c>
      <c r="O84"/>
      <c r="P84"/>
    </row>
    <row r="85" spans="1:16" x14ac:dyDescent="0.25">
      <c r="A85" s="32" t="s">
        <v>178</v>
      </c>
      <c r="B85" s="10" t="s">
        <v>110</v>
      </c>
      <c r="C85" s="10" t="s">
        <v>179</v>
      </c>
      <c r="D85" s="10">
        <v>0.56000000000000005</v>
      </c>
      <c r="E85" s="10">
        <v>0.48</v>
      </c>
      <c r="F85" s="10" t="s">
        <v>458</v>
      </c>
      <c r="G85" s="10" t="s">
        <v>311</v>
      </c>
      <c r="H85" s="11">
        <v>0.99420658560775299</v>
      </c>
      <c r="I85" s="11">
        <v>7.7627393117370325</v>
      </c>
      <c r="J85" s="11">
        <v>1.1826965131759659</v>
      </c>
      <c r="K85" s="11">
        <f t="shared" si="11"/>
        <v>4.3471340145727382</v>
      </c>
      <c r="L85" s="11">
        <f t="shared" si="12"/>
        <v>0.56769432632446359</v>
      </c>
      <c r="M85" s="11">
        <f t="shared" si="13"/>
        <v>3.4156052971642943</v>
      </c>
      <c r="N85" s="11">
        <f t="shared" si="14"/>
        <v>0.61500218685150232</v>
      </c>
      <c r="O85"/>
      <c r="P85"/>
    </row>
    <row r="86" spans="1:16" x14ac:dyDescent="0.25">
      <c r="A86" s="32" t="s">
        <v>178</v>
      </c>
      <c r="B86" s="10" t="s">
        <v>110</v>
      </c>
      <c r="C86" s="10" t="s">
        <v>179</v>
      </c>
      <c r="D86" s="10">
        <v>0.56000000000000005</v>
      </c>
      <c r="E86" s="10">
        <v>0.48</v>
      </c>
      <c r="F86" s="10" t="s">
        <v>458</v>
      </c>
      <c r="G86" s="10" t="s">
        <v>289</v>
      </c>
      <c r="H86" s="11">
        <v>47858.690209471162</v>
      </c>
      <c r="I86" s="11">
        <v>344674.83704912226</v>
      </c>
      <c r="J86" s="11">
        <v>48104.224336144027</v>
      </c>
      <c r="K86" s="11">
        <f t="shared" si="11"/>
        <v>193017.90874750848</v>
      </c>
      <c r="L86" s="11">
        <f t="shared" si="12"/>
        <v>23090.027681349133</v>
      </c>
      <c r="M86" s="11">
        <f t="shared" si="13"/>
        <v>151656.92830161378</v>
      </c>
      <c r="N86" s="11">
        <f t="shared" si="14"/>
        <v>25014.196654794894</v>
      </c>
      <c r="O86"/>
      <c r="P86"/>
    </row>
    <row r="87" spans="1:16" s="21" customFormat="1" x14ac:dyDescent="0.25">
      <c r="A87" s="32" t="s">
        <v>178</v>
      </c>
      <c r="B87" s="10" t="s">
        <v>110</v>
      </c>
      <c r="C87" s="10" t="s">
        <v>179</v>
      </c>
      <c r="D87" s="10">
        <v>0.56000000000000005</v>
      </c>
      <c r="E87" s="10">
        <v>0.48</v>
      </c>
      <c r="F87" s="10" t="s">
        <v>458</v>
      </c>
      <c r="G87" s="10" t="s">
        <v>317</v>
      </c>
      <c r="H87" s="11">
        <v>394.9835177230562</v>
      </c>
      <c r="I87" s="11">
        <v>2754.4316731632857</v>
      </c>
      <c r="J87" s="11">
        <v>373.03724861251288</v>
      </c>
      <c r="K87" s="11">
        <f t="shared" si="11"/>
        <v>1542.4817369714401</v>
      </c>
      <c r="L87" s="11">
        <f t="shared" si="12"/>
        <v>179.05787933400617</v>
      </c>
      <c r="M87" s="11">
        <f t="shared" si="13"/>
        <v>1211.9499361918456</v>
      </c>
      <c r="N87" s="11">
        <f t="shared" si="14"/>
        <v>193.97936927850671</v>
      </c>
      <c r="O87" s="20"/>
      <c r="P87" s="20"/>
    </row>
    <row r="88" spans="1:16" x14ac:dyDescent="0.25">
      <c r="A88" s="32" t="s">
        <v>178</v>
      </c>
      <c r="B88" s="10" t="s">
        <v>110</v>
      </c>
      <c r="C88" s="10" t="s">
        <v>179</v>
      </c>
      <c r="D88" s="10">
        <v>0.56000000000000005</v>
      </c>
      <c r="E88" s="10">
        <v>0.48</v>
      </c>
      <c r="F88" s="10" t="s">
        <v>458</v>
      </c>
      <c r="G88" s="10" t="s">
        <v>292</v>
      </c>
      <c r="H88" s="11">
        <v>4534.2706679411876</v>
      </c>
      <c r="I88" s="11">
        <v>28912.66622776724</v>
      </c>
      <c r="J88" s="11">
        <v>4126.1398062239523</v>
      </c>
      <c r="K88" s="11">
        <f t="shared" si="11"/>
        <v>16191.093087549656</v>
      </c>
      <c r="L88" s="11">
        <f t="shared" si="12"/>
        <v>1980.547106987497</v>
      </c>
      <c r="M88" s="11">
        <f t="shared" si="13"/>
        <v>12721.573140217584</v>
      </c>
      <c r="N88" s="11">
        <f t="shared" si="14"/>
        <v>2145.5926992364552</v>
      </c>
      <c r="O88"/>
      <c r="P88"/>
    </row>
    <row r="89" spans="1:16" s="21" customFormat="1" x14ac:dyDescent="0.25">
      <c r="A89" s="32" t="s">
        <v>178</v>
      </c>
      <c r="B89" s="10" t="s">
        <v>472</v>
      </c>
      <c r="C89" s="10"/>
      <c r="D89" s="10"/>
      <c r="E89" s="10"/>
      <c r="F89" s="10"/>
      <c r="G89" s="10"/>
      <c r="H89" s="30">
        <v>77252.27822278683</v>
      </c>
      <c r="I89" s="30">
        <v>567008.5802743875</v>
      </c>
      <c r="J89" s="30">
        <v>78837.368382923902</v>
      </c>
      <c r="K89" s="19">
        <f>SUM(K82:K88)</f>
        <v>317524.80495365697</v>
      </c>
      <c r="L89" s="19">
        <f t="shared" ref="L89:N89" si="16">SUM(L82:L88)</f>
        <v>37841.936823803473</v>
      </c>
      <c r="M89" s="19">
        <f t="shared" si="16"/>
        <v>249483.77532073046</v>
      </c>
      <c r="N89" s="19">
        <f t="shared" si="16"/>
        <v>40995.431559120429</v>
      </c>
      <c r="O89" s="20"/>
      <c r="P89" s="20"/>
    </row>
    <row r="90" spans="1:16" x14ac:dyDescent="0.25">
      <c r="A90" s="32" t="s">
        <v>178</v>
      </c>
      <c r="B90" s="10" t="s">
        <v>384</v>
      </c>
      <c r="C90" s="10" t="s">
        <v>385</v>
      </c>
      <c r="D90" s="10">
        <v>0.36</v>
      </c>
      <c r="E90" s="10">
        <v>0.57999999999999996</v>
      </c>
      <c r="F90" s="10" t="s">
        <v>31</v>
      </c>
      <c r="G90" s="10"/>
      <c r="H90" s="11">
        <v>10285.951922672522</v>
      </c>
      <c r="I90" s="11">
        <v>74890.234218963174</v>
      </c>
      <c r="J90" s="11">
        <v>11541.363843837327</v>
      </c>
      <c r="K90" s="11">
        <f t="shared" si="11"/>
        <v>26960.48431882674</v>
      </c>
      <c r="L90" s="11">
        <f t="shared" si="12"/>
        <v>6693.9910294256497</v>
      </c>
      <c r="M90" s="11">
        <f t="shared" si="13"/>
        <v>47929.749900136434</v>
      </c>
      <c r="N90" s="11">
        <f t="shared" si="14"/>
        <v>4847.3728144116776</v>
      </c>
      <c r="O90"/>
      <c r="P90"/>
    </row>
    <row r="91" spans="1:16" x14ac:dyDescent="0.25">
      <c r="A91" s="32" t="s">
        <v>178</v>
      </c>
      <c r="B91" s="10" t="s">
        <v>384</v>
      </c>
      <c r="C91" s="10" t="s">
        <v>385</v>
      </c>
      <c r="D91" s="10">
        <v>0.36</v>
      </c>
      <c r="E91" s="10">
        <v>0.57999999999999996</v>
      </c>
      <c r="F91" s="10" t="s">
        <v>458</v>
      </c>
      <c r="G91" s="10" t="s">
        <v>389</v>
      </c>
      <c r="H91" s="11">
        <v>215.23377870764685</v>
      </c>
      <c r="I91" s="11">
        <v>2053.5172083448588</v>
      </c>
      <c r="J91" s="11">
        <v>332.22741710334697</v>
      </c>
      <c r="K91" s="11">
        <f t="shared" si="11"/>
        <v>739.26619500414915</v>
      </c>
      <c r="L91" s="11">
        <f t="shared" si="12"/>
        <v>192.69190191994122</v>
      </c>
      <c r="M91" s="11">
        <f t="shared" si="13"/>
        <v>1314.2510133407095</v>
      </c>
      <c r="N91" s="11">
        <f t="shared" si="14"/>
        <v>139.53551518340575</v>
      </c>
      <c r="O91"/>
      <c r="P91"/>
    </row>
    <row r="92" spans="1:16" x14ac:dyDescent="0.25">
      <c r="A92" s="32" t="s">
        <v>178</v>
      </c>
      <c r="B92" s="10" t="s">
        <v>384</v>
      </c>
      <c r="C92" s="10" t="s">
        <v>385</v>
      </c>
      <c r="D92" s="10">
        <v>0.36</v>
      </c>
      <c r="E92" s="10">
        <v>0.57999999999999996</v>
      </c>
      <c r="F92" s="10" t="s">
        <v>458</v>
      </c>
      <c r="G92" s="10" t="s">
        <v>302</v>
      </c>
      <c r="H92" s="11">
        <v>789.04107560093667</v>
      </c>
      <c r="I92" s="11">
        <v>6603.1432043998866</v>
      </c>
      <c r="J92" s="11">
        <v>889.27062960360934</v>
      </c>
      <c r="K92" s="11">
        <f t="shared" si="11"/>
        <v>2377.131553583959</v>
      </c>
      <c r="L92" s="11">
        <f t="shared" si="12"/>
        <v>515.77696517009338</v>
      </c>
      <c r="M92" s="11">
        <f t="shared" si="13"/>
        <v>4226.0116508159281</v>
      </c>
      <c r="N92" s="11">
        <f t="shared" si="14"/>
        <v>373.49366443351596</v>
      </c>
      <c r="O92"/>
      <c r="P92"/>
    </row>
    <row r="93" spans="1:16" x14ac:dyDescent="0.25">
      <c r="A93" s="32" t="s">
        <v>178</v>
      </c>
      <c r="B93" s="10" t="s">
        <v>384</v>
      </c>
      <c r="C93" s="10" t="s">
        <v>385</v>
      </c>
      <c r="D93" s="10">
        <v>0.36</v>
      </c>
      <c r="E93" s="10">
        <v>0.57999999999999996</v>
      </c>
      <c r="F93" s="10" t="s">
        <v>458</v>
      </c>
      <c r="G93" s="10" t="s">
        <v>402</v>
      </c>
      <c r="H93" s="11">
        <v>103.14773534597441</v>
      </c>
      <c r="I93" s="11">
        <v>813.15055856616868</v>
      </c>
      <c r="J93" s="11">
        <v>99.834453126163908</v>
      </c>
      <c r="K93" s="11">
        <f t="shared" si="11"/>
        <v>292.73420108382072</v>
      </c>
      <c r="L93" s="11">
        <f t="shared" si="12"/>
        <v>57.903982813175062</v>
      </c>
      <c r="M93" s="11">
        <f t="shared" si="13"/>
        <v>520.41635748234796</v>
      </c>
      <c r="N93" s="11">
        <f t="shared" si="14"/>
        <v>41.930470312988845</v>
      </c>
      <c r="O93"/>
      <c r="P93"/>
    </row>
    <row r="94" spans="1:16" x14ac:dyDescent="0.25">
      <c r="A94" s="32" t="s">
        <v>178</v>
      </c>
      <c r="B94" s="10" t="s">
        <v>384</v>
      </c>
      <c r="C94" s="10" t="s">
        <v>385</v>
      </c>
      <c r="D94" s="10">
        <v>0.36</v>
      </c>
      <c r="E94" s="10">
        <v>0.57999999999999996</v>
      </c>
      <c r="F94" s="10" t="s">
        <v>458</v>
      </c>
      <c r="G94" s="10" t="s">
        <v>311</v>
      </c>
      <c r="H94" s="11">
        <v>1319.2074978030741</v>
      </c>
      <c r="I94" s="11">
        <v>9467.0401634017708</v>
      </c>
      <c r="J94" s="11">
        <v>1320.3692960419539</v>
      </c>
      <c r="K94" s="11">
        <f t="shared" si="11"/>
        <v>3408.1344588246375</v>
      </c>
      <c r="L94" s="11">
        <f t="shared" si="12"/>
        <v>765.81419170433321</v>
      </c>
      <c r="M94" s="11">
        <f t="shared" si="13"/>
        <v>6058.9057045771333</v>
      </c>
      <c r="N94" s="11">
        <f t="shared" si="14"/>
        <v>554.55510433762072</v>
      </c>
      <c r="O94"/>
      <c r="P94"/>
    </row>
    <row r="95" spans="1:16" x14ac:dyDescent="0.25">
      <c r="A95" s="32" t="s">
        <v>178</v>
      </c>
      <c r="B95" s="10" t="s">
        <v>384</v>
      </c>
      <c r="C95" s="10" t="s">
        <v>385</v>
      </c>
      <c r="D95" s="10">
        <v>0.36</v>
      </c>
      <c r="E95" s="10">
        <v>0.57999999999999996</v>
      </c>
      <c r="F95" s="10" t="s">
        <v>458</v>
      </c>
      <c r="G95" s="10" t="s">
        <v>409</v>
      </c>
      <c r="H95" s="11">
        <v>11.592078862682145</v>
      </c>
      <c r="I95" s="11">
        <v>74.950481143884105</v>
      </c>
      <c r="J95" s="11">
        <v>11.574690434770009</v>
      </c>
      <c r="K95" s="11">
        <f t="shared" si="11"/>
        <v>26.982173211798276</v>
      </c>
      <c r="L95" s="11">
        <f t="shared" si="12"/>
        <v>6.713320452166605</v>
      </c>
      <c r="M95" s="11">
        <f t="shared" si="13"/>
        <v>47.968307932085828</v>
      </c>
      <c r="N95" s="11">
        <f t="shared" si="14"/>
        <v>4.8613699826034038</v>
      </c>
      <c r="O95"/>
      <c r="P95"/>
    </row>
    <row r="96" spans="1:16" s="21" customFormat="1" x14ac:dyDescent="0.25">
      <c r="A96" s="32" t="s">
        <v>178</v>
      </c>
      <c r="B96" s="10" t="s">
        <v>384</v>
      </c>
      <c r="C96" s="10" t="s">
        <v>385</v>
      </c>
      <c r="D96" s="10">
        <v>0.36</v>
      </c>
      <c r="E96" s="10">
        <v>0.57999999999999996</v>
      </c>
      <c r="F96" s="10" t="s">
        <v>458</v>
      </c>
      <c r="G96" s="10" t="s">
        <v>387</v>
      </c>
      <c r="H96" s="11">
        <v>26420.103231481022</v>
      </c>
      <c r="I96" s="11">
        <v>168811.25676679958</v>
      </c>
      <c r="J96" s="11">
        <v>24222.091868976891</v>
      </c>
      <c r="K96" s="11">
        <f t="shared" si="11"/>
        <v>60772.052436047845</v>
      </c>
      <c r="L96" s="11">
        <f t="shared" si="12"/>
        <v>14048.813284006595</v>
      </c>
      <c r="M96" s="11">
        <f t="shared" si="13"/>
        <v>108039.20433075173</v>
      </c>
      <c r="N96" s="11">
        <f t="shared" si="14"/>
        <v>10173.278584970296</v>
      </c>
      <c r="O96" s="20"/>
      <c r="P96" s="20"/>
    </row>
    <row r="97" spans="1:16" x14ac:dyDescent="0.25">
      <c r="A97" s="32" t="s">
        <v>178</v>
      </c>
      <c r="B97" s="10" t="s">
        <v>384</v>
      </c>
      <c r="C97" s="10" t="s">
        <v>385</v>
      </c>
      <c r="D97" s="10">
        <v>0.36</v>
      </c>
      <c r="E97" s="10">
        <v>0.57999999999999996</v>
      </c>
      <c r="F97" s="10" t="s">
        <v>458</v>
      </c>
      <c r="G97" s="10" t="s">
        <v>407</v>
      </c>
      <c r="H97" s="11">
        <v>528.1345973505172</v>
      </c>
      <c r="I97" s="11">
        <v>4922.9768647375286</v>
      </c>
      <c r="J97" s="11">
        <v>815.3492156258344</v>
      </c>
      <c r="K97" s="11">
        <f t="shared" si="11"/>
        <v>1772.2716713055102</v>
      </c>
      <c r="L97" s="11">
        <f t="shared" si="12"/>
        <v>472.9025450629839</v>
      </c>
      <c r="M97" s="11">
        <f t="shared" si="13"/>
        <v>3150.7051934320184</v>
      </c>
      <c r="N97" s="11">
        <f t="shared" si="14"/>
        <v>342.4466705628505</v>
      </c>
      <c r="O97"/>
      <c r="P97"/>
    </row>
    <row r="98" spans="1:16" s="21" customFormat="1" x14ac:dyDescent="0.25">
      <c r="A98" s="32" t="s">
        <v>178</v>
      </c>
      <c r="B98" s="32" t="s">
        <v>474</v>
      </c>
      <c r="C98" s="32"/>
      <c r="D98" s="32"/>
      <c r="E98" s="32"/>
      <c r="F98" s="32"/>
      <c r="G98" s="32"/>
      <c r="H98" s="30">
        <v>39672.411917824378</v>
      </c>
      <c r="I98" s="30">
        <v>267636.26946635684</v>
      </c>
      <c r="J98" s="30">
        <v>39232.081414749897</v>
      </c>
      <c r="K98" s="19">
        <f>SUM(K90:K97)</f>
        <v>96349.057007888463</v>
      </c>
      <c r="L98" s="19">
        <f t="shared" ref="L98:N98" si="17">SUM(L90:L97)</f>
        <v>22754.607220554943</v>
      </c>
      <c r="M98" s="19">
        <f t="shared" si="17"/>
        <v>171287.21245846839</v>
      </c>
      <c r="N98" s="19">
        <f t="shared" si="17"/>
        <v>16477.474194194958</v>
      </c>
      <c r="O98" s="20"/>
      <c r="P98" s="20"/>
    </row>
    <row r="99" spans="1:16" s="21" customFormat="1" x14ac:dyDescent="0.25">
      <c r="A99" s="32" t="s">
        <v>485</v>
      </c>
      <c r="B99" s="32"/>
      <c r="C99" s="32"/>
      <c r="D99" s="32"/>
      <c r="E99" s="32"/>
      <c r="F99" s="32"/>
      <c r="G99" s="32"/>
      <c r="H99" s="30">
        <v>355426.0740980127</v>
      </c>
      <c r="I99" s="30">
        <v>2213410.8718627715</v>
      </c>
      <c r="J99" s="30">
        <v>300015.04704402119</v>
      </c>
      <c r="K99" s="19">
        <f>SUM(K98,K89,K81,K67)</f>
        <v>1185982.8343498812</v>
      </c>
      <c r="L99" s="19">
        <f t="shared" ref="L99:N99" si="18">SUM(L98,L89,L81,L67)</f>
        <v>147930.43072260518</v>
      </c>
      <c r="M99" s="19">
        <f t="shared" si="18"/>
        <v>1027428.0375128911</v>
      </c>
      <c r="N99" s="19">
        <f t="shared" si="18"/>
        <v>152084.61632141605</v>
      </c>
      <c r="O99" s="20"/>
      <c r="P99" s="20"/>
    </row>
    <row r="100" spans="1:16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16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1:16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</row>
    <row r="125" spans="1:16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</row>
    <row r="126" spans="1:16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</row>
    <row r="127" spans="1:16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</row>
    <row r="128" spans="1:16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</row>
    <row r="129" spans="1:16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</row>
    <row r="130" spans="1:16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</row>
    <row r="131" spans="1:16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</row>
    <row r="132" spans="1:16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</row>
    <row r="133" spans="1:16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</row>
    <row r="134" spans="1:16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</row>
    <row r="135" spans="1:16" x14ac:dyDescent="0.2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</row>
    <row r="136" spans="1:16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</row>
    <row r="137" spans="1:16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</row>
    <row r="138" spans="1:16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</row>
    <row r="139" spans="1:16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</row>
    <row r="140" spans="1:16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</row>
    <row r="141" spans="1:16" x14ac:dyDescent="0.2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</row>
    <row r="142" spans="1:16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</row>
    <row r="143" spans="1:16" x14ac:dyDescent="0.2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</row>
    <row r="144" spans="1:16" x14ac:dyDescent="0.2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</row>
    <row r="145" spans="1:16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</row>
    <row r="146" spans="1:16" x14ac:dyDescent="0.2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</row>
    <row r="147" spans="1:16" x14ac:dyDescent="0.2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</row>
    <row r="148" spans="1:16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</row>
    <row r="149" spans="1:16" x14ac:dyDescent="0.2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</row>
    <row r="150" spans="1:16" x14ac:dyDescent="0.2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</row>
    <row r="151" spans="1:16" x14ac:dyDescent="0.2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</row>
    <row r="152" spans="1:16" x14ac:dyDescent="0.2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</row>
    <row r="153" spans="1:16" x14ac:dyDescent="0.2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</row>
    <row r="154" spans="1:16" x14ac:dyDescent="0.2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</row>
    <row r="155" spans="1:16" x14ac:dyDescent="0.2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</row>
    <row r="156" spans="1:16" x14ac:dyDescent="0.2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</row>
    <row r="157" spans="1:16" x14ac:dyDescent="0.2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</row>
    <row r="158" spans="1:16" x14ac:dyDescent="0.2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</row>
    <row r="159" spans="1:16" x14ac:dyDescent="0.2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</row>
    <row r="160" spans="1:16" x14ac:dyDescent="0.2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</row>
    <row r="161" spans="1:16" x14ac:dyDescent="0.2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</row>
    <row r="162" spans="1:16" x14ac:dyDescent="0.2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</row>
    <row r="163" spans="1:16" x14ac:dyDescent="0.2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</row>
    <row r="164" spans="1:16" x14ac:dyDescent="0.2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</row>
    <row r="165" spans="1:16" x14ac:dyDescent="0.2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</row>
    <row r="166" spans="1:16" x14ac:dyDescent="0.2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</row>
    <row r="167" spans="1:16" x14ac:dyDescent="0.2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</row>
    <row r="168" spans="1:16" x14ac:dyDescent="0.2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</row>
    <row r="169" spans="1:16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</row>
    <row r="170" spans="1:16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</row>
    <row r="171" spans="1:16" x14ac:dyDescent="0.2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</row>
    <row r="172" spans="1:16" x14ac:dyDescent="0.2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</row>
    <row r="173" spans="1:16" x14ac:dyDescent="0.2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</row>
    <row r="174" spans="1:16" x14ac:dyDescent="0.2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</row>
    <row r="175" spans="1:16" x14ac:dyDescent="0.2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</row>
    <row r="176" spans="1:16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</row>
    <row r="177" spans="1:16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</row>
    <row r="178" spans="1:16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</row>
    <row r="179" spans="1:16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</row>
    <row r="180" spans="1:16" x14ac:dyDescent="0.2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</row>
    <row r="181" spans="1:16" x14ac:dyDescent="0.2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</row>
    <row r="182" spans="1:16" x14ac:dyDescent="0.2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</row>
    <row r="183" spans="1:16" x14ac:dyDescent="0.2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</row>
    <row r="184" spans="1:16" x14ac:dyDescent="0.2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</row>
    <row r="185" spans="1:16" x14ac:dyDescent="0.2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</row>
    <row r="186" spans="1:16" x14ac:dyDescent="0.2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</row>
    <row r="187" spans="1:16" x14ac:dyDescent="0.2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</row>
    <row r="188" spans="1:16" x14ac:dyDescent="0.2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</row>
    <row r="189" spans="1:16" x14ac:dyDescent="0.2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</row>
    <row r="190" spans="1:16" x14ac:dyDescent="0.2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</row>
    <row r="191" spans="1:16" x14ac:dyDescent="0.2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</row>
    <row r="192" spans="1:16" x14ac:dyDescent="0.2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</row>
    <row r="193" spans="1:16" x14ac:dyDescent="0.2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</row>
    <row r="194" spans="1:16" x14ac:dyDescent="0.2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</row>
    <row r="195" spans="1:16" x14ac:dyDescent="0.2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</row>
    <row r="196" spans="1:16" x14ac:dyDescent="0.2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</row>
    <row r="197" spans="1:16" x14ac:dyDescent="0.2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</row>
    <row r="198" spans="1:16" x14ac:dyDescent="0.2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</row>
    <row r="199" spans="1:16" x14ac:dyDescent="0.2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</row>
    <row r="200" spans="1:16" x14ac:dyDescent="0.2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</row>
    <row r="201" spans="1:16" x14ac:dyDescent="0.2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</row>
    <row r="202" spans="1:16" x14ac:dyDescent="0.2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</row>
    <row r="203" spans="1:16" x14ac:dyDescent="0.2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</row>
    <row r="204" spans="1:16" x14ac:dyDescent="0.2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</row>
    <row r="205" spans="1:16" x14ac:dyDescent="0.2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</row>
    <row r="206" spans="1:16" x14ac:dyDescent="0.2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</row>
    <row r="207" spans="1:16" x14ac:dyDescent="0.2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</row>
    <row r="208" spans="1:16" x14ac:dyDescent="0.2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</row>
    <row r="209" spans="1:16" x14ac:dyDescent="0.2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</row>
    <row r="210" spans="1:16" x14ac:dyDescent="0.2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</row>
    <row r="211" spans="1:16" x14ac:dyDescent="0.2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</row>
    <row r="212" spans="1:16" x14ac:dyDescent="0.2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</row>
    <row r="213" spans="1:16" x14ac:dyDescent="0.2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</row>
    <row r="214" spans="1:16" x14ac:dyDescent="0.2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</row>
    <row r="215" spans="1:16" x14ac:dyDescent="0.2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</row>
    <row r="216" spans="1:16" x14ac:dyDescent="0.2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</row>
    <row r="217" spans="1:16" x14ac:dyDescent="0.2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</row>
    <row r="218" spans="1:16" x14ac:dyDescent="0.2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</row>
    <row r="219" spans="1:16" x14ac:dyDescent="0.2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</row>
    <row r="220" spans="1:16" x14ac:dyDescent="0.2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</row>
    <row r="221" spans="1:16" x14ac:dyDescent="0.2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</row>
    <row r="222" spans="1:16" x14ac:dyDescent="0.2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</row>
    <row r="223" spans="1:16" x14ac:dyDescent="0.2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</row>
    <row r="224" spans="1:16" x14ac:dyDescent="0.2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</row>
    <row r="225" spans="1:16" x14ac:dyDescent="0.2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</row>
    <row r="226" spans="1:16" x14ac:dyDescent="0.2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</row>
    <row r="227" spans="1:16" x14ac:dyDescent="0.2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</row>
    <row r="228" spans="1:16" x14ac:dyDescent="0.2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</row>
    <row r="229" spans="1:16" x14ac:dyDescent="0.2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</row>
    <row r="230" spans="1:16" x14ac:dyDescent="0.2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</row>
    <row r="231" spans="1:16" x14ac:dyDescent="0.2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</row>
    <row r="232" spans="1:16" x14ac:dyDescent="0.2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</row>
    <row r="233" spans="1:16" x14ac:dyDescent="0.2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</row>
    <row r="234" spans="1:16" x14ac:dyDescent="0.2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</row>
    <row r="235" spans="1:16" x14ac:dyDescent="0.2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</row>
    <row r="236" spans="1:16" x14ac:dyDescent="0.2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</row>
    <row r="237" spans="1:16" x14ac:dyDescent="0.2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</row>
  </sheetData>
  <mergeCells count="1">
    <mergeCell ref="I2:J2"/>
  </mergeCells>
  <pageMargins left="0.7" right="0.7" top="0.75" bottom="0.75" header="0.3" footer="0.3"/>
  <pageSetup orientation="portrait" horizontalDpi="1200" verticalDpi="1200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12788-8E35-4990-8643-6916CC948704}">
  <dimension ref="A1:Z113"/>
  <sheetViews>
    <sheetView workbookViewId="0">
      <pane ySplit="2" topLeftCell="A3" activePane="bottomLeft" state="frozen"/>
      <selection activeCell="E1" sqref="E1"/>
      <selection pane="bottomLeft" activeCell="D17" sqref="D17"/>
    </sheetView>
  </sheetViews>
  <sheetFormatPr defaultRowHeight="13.2" x14ac:dyDescent="0.25"/>
  <cols>
    <col min="18" max="18" width="18.21875" bestFit="1" customWidth="1"/>
    <col min="19" max="19" width="11.88671875" customWidth="1"/>
    <col min="20" max="20" width="25.109375" bestFit="1" customWidth="1"/>
    <col min="21" max="21" width="14.88671875" bestFit="1" customWidth="1"/>
    <col min="22" max="23" width="15.109375" bestFit="1" customWidth="1"/>
    <col min="24" max="24" width="14.88671875" bestFit="1" customWidth="1"/>
    <col min="25" max="26" width="15.109375" bestFit="1" customWidth="1"/>
  </cols>
  <sheetData>
    <row r="1" spans="1:26" x14ac:dyDescent="0.25">
      <c r="I1" t="s">
        <v>486</v>
      </c>
    </row>
    <row r="2" spans="1:26" s="6" customFormat="1" ht="52.8" x14ac:dyDescent="0.25">
      <c r="A2" s="6" t="s">
        <v>1</v>
      </c>
      <c r="B2" s="6" t="s">
        <v>2</v>
      </c>
      <c r="C2" s="6" t="s">
        <v>3</v>
      </c>
      <c r="D2" s="6" t="s">
        <v>465</v>
      </c>
      <c r="E2" s="6" t="s">
        <v>466</v>
      </c>
      <c r="F2" s="6" t="s">
        <v>461</v>
      </c>
      <c r="G2" s="6" t="s">
        <v>13</v>
      </c>
      <c r="H2" s="6" t="s">
        <v>462</v>
      </c>
      <c r="I2" s="6" t="s">
        <v>463</v>
      </c>
      <c r="J2" s="6" t="s">
        <v>464</v>
      </c>
      <c r="K2" s="6" t="s">
        <v>496</v>
      </c>
      <c r="L2" s="6" t="s">
        <v>497</v>
      </c>
      <c r="M2" s="6" t="s">
        <v>508</v>
      </c>
      <c r="N2" s="6" t="s">
        <v>499</v>
      </c>
      <c r="P2"/>
      <c r="R2" s="8" t="s">
        <v>1</v>
      </c>
      <c r="S2" s="8" t="s">
        <v>2</v>
      </c>
      <c r="T2" s="8" t="s">
        <v>13</v>
      </c>
      <c r="U2" s="9" t="s">
        <v>509</v>
      </c>
      <c r="V2" s="9" t="s">
        <v>510</v>
      </c>
      <c r="W2" s="9" t="s">
        <v>511</v>
      </c>
      <c r="X2" s="9" t="s">
        <v>512</v>
      </c>
      <c r="Y2" s="9" t="s">
        <v>513</v>
      </c>
      <c r="Z2" s="9" t="s">
        <v>514</v>
      </c>
    </row>
    <row r="3" spans="1:26" x14ac:dyDescent="0.25">
      <c r="A3" t="s">
        <v>414</v>
      </c>
      <c r="B3" t="s">
        <v>28</v>
      </c>
      <c r="C3" t="s">
        <v>415</v>
      </c>
      <c r="D3">
        <v>0.35</v>
      </c>
      <c r="E3">
        <v>0.47</v>
      </c>
      <c r="F3" t="s">
        <v>31</v>
      </c>
      <c r="H3">
        <v>5832.0755489736794</v>
      </c>
      <c r="I3">
        <v>28476.881775261318</v>
      </c>
      <c r="J3">
        <v>4291.786000000815</v>
      </c>
      <c r="K3">
        <v>9966.9086213414612</v>
      </c>
      <c r="L3">
        <v>2017.1394200003829</v>
      </c>
      <c r="M3">
        <v>18509.973153919855</v>
      </c>
      <c r="N3">
        <v>2274.6465800004321</v>
      </c>
      <c r="O3" s="53" t="s">
        <v>534</v>
      </c>
      <c r="R3" s="10" t="s">
        <v>414</v>
      </c>
      <c r="S3" s="10" t="s">
        <v>28</v>
      </c>
      <c r="T3" s="10" t="s">
        <v>33</v>
      </c>
      <c r="U3" s="11">
        <v>58411.349290256483</v>
      </c>
      <c r="V3" s="11">
        <v>20443.972251589767</v>
      </c>
      <c r="W3" s="11">
        <v>37967.377038666717</v>
      </c>
      <c r="X3" s="11">
        <v>8203.7883705268505</v>
      </c>
      <c r="Y3" s="11">
        <v>3855.7805341476196</v>
      </c>
      <c r="Z3" s="11">
        <v>4348.0078363792309</v>
      </c>
    </row>
    <row r="4" spans="1:26" x14ac:dyDescent="0.25">
      <c r="A4" t="s">
        <v>414</v>
      </c>
      <c r="B4" t="s">
        <v>28</v>
      </c>
      <c r="C4" t="s">
        <v>415</v>
      </c>
      <c r="D4">
        <v>0.35</v>
      </c>
      <c r="E4">
        <v>0.47</v>
      </c>
      <c r="F4" t="s">
        <v>458</v>
      </c>
      <c r="G4" t="s">
        <v>33</v>
      </c>
      <c r="H4">
        <v>48975.638725000412</v>
      </c>
      <c r="I4">
        <v>58411.349290256483</v>
      </c>
      <c r="J4">
        <v>8203.7883705268505</v>
      </c>
      <c r="K4">
        <v>20443.972251589767</v>
      </c>
      <c r="L4">
        <v>3855.7805341476196</v>
      </c>
      <c r="M4">
        <v>37967.377038666717</v>
      </c>
      <c r="N4">
        <v>4348.0078363792309</v>
      </c>
      <c r="O4" s="54"/>
      <c r="R4" s="10" t="s">
        <v>414</v>
      </c>
      <c r="S4" s="10" t="s">
        <v>28</v>
      </c>
      <c r="T4" s="10" t="s">
        <v>418</v>
      </c>
      <c r="U4" s="11">
        <v>11249.829645340238</v>
      </c>
      <c r="V4" s="11">
        <v>3937.4403758690833</v>
      </c>
      <c r="W4" s="11">
        <v>7312.3892694711549</v>
      </c>
      <c r="X4" s="11">
        <v>1121.3631684372915</v>
      </c>
      <c r="Y4" s="11">
        <v>527.04068916552694</v>
      </c>
      <c r="Z4" s="11">
        <v>594.32247927176456</v>
      </c>
    </row>
    <row r="5" spans="1:26" x14ac:dyDescent="0.25">
      <c r="A5" t="s">
        <v>414</v>
      </c>
      <c r="B5" t="s">
        <v>28</v>
      </c>
      <c r="C5" t="s">
        <v>415</v>
      </c>
      <c r="D5">
        <v>0.35</v>
      </c>
      <c r="E5">
        <v>0.47</v>
      </c>
      <c r="F5" t="s">
        <v>458</v>
      </c>
      <c r="G5" t="s">
        <v>418</v>
      </c>
      <c r="H5">
        <v>3198.6587612296298</v>
      </c>
      <c r="I5">
        <v>11249.829645340238</v>
      </c>
      <c r="J5">
        <v>1121.3631684372915</v>
      </c>
      <c r="K5">
        <v>3937.4403758690833</v>
      </c>
      <c r="L5">
        <v>527.04068916552694</v>
      </c>
      <c r="M5">
        <v>7312.3892694711549</v>
      </c>
      <c r="N5">
        <v>594.32247927176456</v>
      </c>
      <c r="O5" s="54"/>
      <c r="R5" s="10" t="s">
        <v>414</v>
      </c>
      <c r="S5" s="10" t="s">
        <v>28</v>
      </c>
      <c r="T5" s="10" t="s">
        <v>421</v>
      </c>
      <c r="U5" s="11">
        <v>680.77362278996907</v>
      </c>
      <c r="V5" s="11">
        <v>238.27076797648917</v>
      </c>
      <c r="W5" s="11">
        <v>442.50285481347987</v>
      </c>
      <c r="X5" s="11">
        <v>73.186895462101234</v>
      </c>
      <c r="Y5" s="11">
        <v>34.397840867187575</v>
      </c>
      <c r="Z5" s="11">
        <v>38.789054594913658</v>
      </c>
    </row>
    <row r="6" spans="1:26" x14ac:dyDescent="0.25">
      <c r="A6" t="s">
        <v>414</v>
      </c>
      <c r="B6" t="s">
        <v>28</v>
      </c>
      <c r="C6" t="s">
        <v>415</v>
      </c>
      <c r="D6">
        <v>0.35</v>
      </c>
      <c r="E6">
        <v>0.47</v>
      </c>
      <c r="F6" t="s">
        <v>458</v>
      </c>
      <c r="G6" t="s">
        <v>421</v>
      </c>
      <c r="H6">
        <v>133.41572681694416</v>
      </c>
      <c r="I6">
        <v>680.77362278996907</v>
      </c>
      <c r="J6">
        <v>73.186895462101234</v>
      </c>
      <c r="K6">
        <v>238.27076797648917</v>
      </c>
      <c r="L6">
        <v>34.397840867187575</v>
      </c>
      <c r="M6">
        <v>442.50285481347987</v>
      </c>
      <c r="N6">
        <v>38.789054594913658</v>
      </c>
      <c r="O6" s="54"/>
      <c r="R6" s="10" t="s">
        <v>414</v>
      </c>
      <c r="S6" s="10" t="s">
        <v>28</v>
      </c>
      <c r="T6" s="10" t="s">
        <v>424</v>
      </c>
      <c r="U6" s="11">
        <v>58962.113563896142</v>
      </c>
      <c r="V6" s="11">
        <v>20636.739747363648</v>
      </c>
      <c r="W6" s="11">
        <v>38325.37381653249</v>
      </c>
      <c r="X6" s="11">
        <v>8378.2383922218032</v>
      </c>
      <c r="Y6" s="11">
        <v>3937.7720443442472</v>
      </c>
      <c r="Z6" s="11">
        <v>4440.4663478775565</v>
      </c>
    </row>
    <row r="7" spans="1:26" x14ac:dyDescent="0.25">
      <c r="A7" t="s">
        <v>414</v>
      </c>
      <c r="B7" t="s">
        <v>28</v>
      </c>
      <c r="C7" t="s">
        <v>415</v>
      </c>
      <c r="D7">
        <v>0.35</v>
      </c>
      <c r="E7">
        <v>0.47</v>
      </c>
      <c r="F7" t="s">
        <v>458</v>
      </c>
      <c r="G7" t="s">
        <v>424</v>
      </c>
      <c r="H7">
        <v>10120.897046737276</v>
      </c>
      <c r="I7">
        <v>58962.113563896142</v>
      </c>
      <c r="J7">
        <v>8378.2383922218032</v>
      </c>
      <c r="K7">
        <v>20636.739747363648</v>
      </c>
      <c r="L7">
        <v>3937.7720443442472</v>
      </c>
      <c r="M7">
        <v>38325.37381653249</v>
      </c>
      <c r="N7">
        <v>4440.4663478775565</v>
      </c>
      <c r="O7" s="54"/>
      <c r="R7" s="10" t="s">
        <v>414</v>
      </c>
      <c r="S7" s="10" t="s">
        <v>28</v>
      </c>
      <c r="T7" s="10" t="s">
        <v>60</v>
      </c>
      <c r="U7" s="11">
        <v>5869.0885015306712</v>
      </c>
      <c r="V7" s="11">
        <v>2054.1809755357349</v>
      </c>
      <c r="W7" s="11">
        <v>3814.9075259949363</v>
      </c>
      <c r="X7" s="11">
        <v>752.40943766992382</v>
      </c>
      <c r="Y7" s="11">
        <v>353.63243570486418</v>
      </c>
      <c r="Z7" s="11">
        <v>398.77700196505964</v>
      </c>
    </row>
    <row r="8" spans="1:26" x14ac:dyDescent="0.25">
      <c r="A8" t="s">
        <v>414</v>
      </c>
      <c r="B8" t="s">
        <v>28</v>
      </c>
      <c r="C8" t="s">
        <v>415</v>
      </c>
      <c r="D8">
        <v>0.35</v>
      </c>
      <c r="E8">
        <v>0.47</v>
      </c>
      <c r="F8" t="s">
        <v>458</v>
      </c>
      <c r="G8" t="s">
        <v>60</v>
      </c>
      <c r="H8">
        <v>780.8607860080914</v>
      </c>
      <c r="I8">
        <v>5869.0885015306712</v>
      </c>
      <c r="J8">
        <v>752.40943766992382</v>
      </c>
      <c r="K8">
        <v>2054.1809755357349</v>
      </c>
      <c r="L8">
        <v>353.63243570486418</v>
      </c>
      <c r="M8">
        <v>3814.9075259949363</v>
      </c>
      <c r="N8">
        <v>398.77700196505964</v>
      </c>
      <c r="O8" s="54"/>
      <c r="R8" s="10" t="s">
        <v>414</v>
      </c>
      <c r="S8" s="10" t="s">
        <v>28</v>
      </c>
      <c r="T8" s="10" t="s">
        <v>35</v>
      </c>
      <c r="U8" s="11">
        <v>153427.73094521472</v>
      </c>
      <c r="V8" s="11">
        <v>53699.705830825151</v>
      </c>
      <c r="W8" s="11">
        <v>99728.025114389573</v>
      </c>
      <c r="X8" s="11">
        <v>15675.890617250505</v>
      </c>
      <c r="Y8" s="11">
        <v>7367.6685901077371</v>
      </c>
      <c r="Z8" s="11">
        <v>8308.2220271427686</v>
      </c>
    </row>
    <row r="9" spans="1:26" x14ac:dyDescent="0.25">
      <c r="A9" t="s">
        <v>414</v>
      </c>
      <c r="B9" t="s">
        <v>28</v>
      </c>
      <c r="C9" t="s">
        <v>415</v>
      </c>
      <c r="D9">
        <v>0.35</v>
      </c>
      <c r="E9">
        <v>0.47</v>
      </c>
      <c r="F9" t="s">
        <v>458</v>
      </c>
      <c r="G9" t="s">
        <v>35</v>
      </c>
      <c r="H9">
        <v>43651.433739154054</v>
      </c>
      <c r="I9">
        <v>153427.73094521472</v>
      </c>
      <c r="J9">
        <v>15675.890617250505</v>
      </c>
      <c r="K9">
        <v>53699.705830825151</v>
      </c>
      <c r="L9">
        <v>7367.6685901077371</v>
      </c>
      <c r="M9">
        <v>99728.025114389573</v>
      </c>
      <c r="N9">
        <v>8308.2220271427686</v>
      </c>
      <c r="O9" s="54"/>
      <c r="R9" s="10" t="s">
        <v>414</v>
      </c>
      <c r="S9" s="10" t="s">
        <v>28</v>
      </c>
      <c r="T9" s="10" t="s">
        <v>422</v>
      </c>
      <c r="U9" s="11">
        <v>82083.27915242032</v>
      </c>
      <c r="V9" s="11">
        <v>28729.147703347109</v>
      </c>
      <c r="W9" s="11">
        <v>53354.131449073211</v>
      </c>
      <c r="X9" s="11">
        <v>7524.0660491396193</v>
      </c>
      <c r="Y9" s="11">
        <v>3536.3110430956208</v>
      </c>
      <c r="Z9" s="11">
        <v>3987.7550060439985</v>
      </c>
    </row>
    <row r="10" spans="1:26" x14ac:dyDescent="0.25">
      <c r="A10" t="s">
        <v>414</v>
      </c>
      <c r="B10" t="s">
        <v>28</v>
      </c>
      <c r="C10" t="s">
        <v>415</v>
      </c>
      <c r="D10">
        <v>0.35</v>
      </c>
      <c r="E10">
        <v>0.47</v>
      </c>
      <c r="F10" t="s">
        <v>458</v>
      </c>
      <c r="G10" t="s">
        <v>422</v>
      </c>
      <c r="H10">
        <v>22476.081068713858</v>
      </c>
      <c r="I10">
        <v>82083.27915242032</v>
      </c>
      <c r="J10">
        <v>7524.0660491396193</v>
      </c>
      <c r="K10">
        <v>28729.147703347109</v>
      </c>
      <c r="L10">
        <v>3536.3110430956208</v>
      </c>
      <c r="M10">
        <v>53354.131449073211</v>
      </c>
      <c r="N10">
        <v>3987.7550060439985</v>
      </c>
      <c r="O10" s="54"/>
      <c r="R10" s="10" t="s">
        <v>414</v>
      </c>
      <c r="S10" s="10" t="s">
        <v>28</v>
      </c>
      <c r="T10" s="10" t="s">
        <v>31</v>
      </c>
      <c r="U10" s="11">
        <v>28476.881775261318</v>
      </c>
      <c r="V10" s="11">
        <v>9966.9086213414612</v>
      </c>
      <c r="W10" s="11">
        <v>18509.973153919855</v>
      </c>
      <c r="X10" s="11">
        <v>4291.786000000815</v>
      </c>
      <c r="Y10" s="11">
        <v>2017.1394200003829</v>
      </c>
      <c r="Z10" s="11">
        <v>2274.6465800004321</v>
      </c>
    </row>
    <row r="11" spans="1:26" x14ac:dyDescent="0.25">
      <c r="A11" t="s">
        <v>414</v>
      </c>
      <c r="B11" t="s">
        <v>471</v>
      </c>
      <c r="H11">
        <v>135169.06140263393</v>
      </c>
      <c r="I11">
        <v>399161.04649670993</v>
      </c>
      <c r="J11">
        <v>46020.728930708909</v>
      </c>
      <c r="K11">
        <v>139706.36627384843</v>
      </c>
      <c r="L11">
        <v>21629.742597433185</v>
      </c>
      <c r="M11">
        <v>259454.68022286141</v>
      </c>
      <c r="N11">
        <v>24390.986333275723</v>
      </c>
      <c r="O11" s="54"/>
      <c r="R11" s="29" t="s">
        <v>414</v>
      </c>
      <c r="S11" s="29" t="s">
        <v>471</v>
      </c>
      <c r="T11" s="29"/>
      <c r="U11" s="25">
        <v>399161.04649670987</v>
      </c>
      <c r="V11" s="25">
        <v>139706.36627384843</v>
      </c>
      <c r="W11" s="25">
        <v>259454.68022286141</v>
      </c>
      <c r="X11" s="25">
        <v>46020.728930708909</v>
      </c>
      <c r="Y11" s="25">
        <v>21629.742597433185</v>
      </c>
      <c r="Z11" s="25">
        <v>24390.986333275727</v>
      </c>
    </row>
    <row r="12" spans="1:26" x14ac:dyDescent="0.25">
      <c r="A12" t="s">
        <v>414</v>
      </c>
      <c r="B12" t="s">
        <v>110</v>
      </c>
      <c r="C12" t="s">
        <v>435</v>
      </c>
      <c r="D12">
        <v>0.36</v>
      </c>
      <c r="E12">
        <v>0.53</v>
      </c>
      <c r="F12" t="s">
        <v>31</v>
      </c>
      <c r="H12">
        <v>1387.7984223620128</v>
      </c>
      <c r="I12">
        <v>7950.2778717880446</v>
      </c>
      <c r="J12">
        <v>1221.5463368344106</v>
      </c>
      <c r="K12">
        <v>2862.1000338436961</v>
      </c>
      <c r="L12">
        <v>647.41955852223759</v>
      </c>
      <c r="M12">
        <v>5088.1778379443485</v>
      </c>
      <c r="N12">
        <v>574.12677831217297</v>
      </c>
      <c r="O12" s="54"/>
      <c r="R12" s="10" t="s">
        <v>414</v>
      </c>
      <c r="S12" s="10" t="s">
        <v>110</v>
      </c>
      <c r="T12" s="10" t="s">
        <v>33</v>
      </c>
      <c r="U12" s="11">
        <v>176269.81219447445</v>
      </c>
      <c r="V12" s="11">
        <v>64542.459711046344</v>
      </c>
      <c r="W12" s="11">
        <v>111727.3524834281</v>
      </c>
      <c r="X12" s="11">
        <v>25023.493315979853</v>
      </c>
      <c r="Y12" s="11">
        <v>12803.453195461761</v>
      </c>
      <c r="Z12" s="11">
        <v>12220.040120518093</v>
      </c>
    </row>
    <row r="13" spans="1:26" x14ac:dyDescent="0.25">
      <c r="A13" t="s">
        <v>414</v>
      </c>
      <c r="B13" t="s">
        <v>110</v>
      </c>
      <c r="C13" t="s">
        <v>435</v>
      </c>
      <c r="D13">
        <v>0.36</v>
      </c>
      <c r="E13">
        <v>0.53</v>
      </c>
      <c r="F13" t="s">
        <v>458</v>
      </c>
      <c r="G13" t="s">
        <v>33</v>
      </c>
      <c r="H13">
        <v>30271.36259842246</v>
      </c>
      <c r="I13">
        <v>97763.708496666572</v>
      </c>
      <c r="J13">
        <v>13730.3652565254</v>
      </c>
      <c r="K13">
        <v>35194.935058799965</v>
      </c>
      <c r="L13">
        <v>7277.0935859584624</v>
      </c>
      <c r="M13">
        <v>62568.773437866606</v>
      </c>
      <c r="N13">
        <v>6453.2716705669372</v>
      </c>
      <c r="O13" s="54"/>
      <c r="R13" s="10" t="s">
        <v>414</v>
      </c>
      <c r="S13" s="10" t="s">
        <v>110</v>
      </c>
      <c r="T13" s="10" t="s">
        <v>438</v>
      </c>
      <c r="U13" s="11">
        <v>20449.265969129778</v>
      </c>
      <c r="V13" s="11">
        <v>7361.7357488867192</v>
      </c>
      <c r="W13" s="11">
        <v>13087.530220243058</v>
      </c>
      <c r="X13" s="11">
        <v>2913.4480381918916</v>
      </c>
      <c r="Y13" s="11">
        <v>1522.4346450117976</v>
      </c>
      <c r="Z13" s="11">
        <v>1391.0133931800942</v>
      </c>
    </row>
    <row r="14" spans="1:26" x14ac:dyDescent="0.25">
      <c r="A14" t="s">
        <v>414</v>
      </c>
      <c r="B14" t="s">
        <v>110</v>
      </c>
      <c r="C14" t="s">
        <v>435</v>
      </c>
      <c r="D14">
        <v>0.36</v>
      </c>
      <c r="E14">
        <v>0.53</v>
      </c>
      <c r="F14" t="s">
        <v>458</v>
      </c>
      <c r="G14" t="s">
        <v>438</v>
      </c>
      <c r="H14">
        <v>1985.8738551311403</v>
      </c>
      <c r="I14">
        <v>17372.66369613065</v>
      </c>
      <c r="J14">
        <v>2479.591733593787</v>
      </c>
      <c r="K14">
        <v>6254.1589306070337</v>
      </c>
      <c r="L14">
        <v>1314.1836188047073</v>
      </c>
      <c r="M14">
        <v>11118.504765523616</v>
      </c>
      <c r="N14">
        <v>1165.4081147890797</v>
      </c>
      <c r="O14" s="54"/>
      <c r="R14" s="10" t="s">
        <v>414</v>
      </c>
      <c r="S14" s="10" t="s">
        <v>110</v>
      </c>
      <c r="T14" s="10" t="s">
        <v>192</v>
      </c>
      <c r="U14" s="11">
        <v>83515.705260176328</v>
      </c>
      <c r="V14" s="11">
        <v>34792.578559922193</v>
      </c>
      <c r="W14" s="11">
        <v>48723.126700254143</v>
      </c>
      <c r="X14" s="11">
        <v>12129.529237756498</v>
      </c>
      <c r="Y14" s="11">
        <v>6288.180717567272</v>
      </c>
      <c r="Z14" s="11">
        <v>5841.3485201892263</v>
      </c>
    </row>
    <row r="15" spans="1:26" x14ac:dyDescent="0.25">
      <c r="A15" t="s">
        <v>414</v>
      </c>
      <c r="B15" t="s">
        <v>110</v>
      </c>
      <c r="C15" t="s">
        <v>435</v>
      </c>
      <c r="D15">
        <v>0.36</v>
      </c>
      <c r="E15">
        <v>0.53</v>
      </c>
      <c r="F15" t="s">
        <v>458</v>
      </c>
      <c r="G15" t="s">
        <v>424</v>
      </c>
      <c r="H15">
        <v>911.0410392747001</v>
      </c>
      <c r="I15">
        <v>6684.503099254126</v>
      </c>
      <c r="J15">
        <v>882.73903807525278</v>
      </c>
      <c r="K15">
        <v>2406.4211157314853</v>
      </c>
      <c r="L15">
        <v>467.85169017988397</v>
      </c>
      <c r="M15">
        <v>4278.0819835226412</v>
      </c>
      <c r="N15">
        <v>414.8873478953688</v>
      </c>
      <c r="O15" s="54"/>
      <c r="R15" s="10" t="s">
        <v>414</v>
      </c>
      <c r="S15" s="10" t="s">
        <v>110</v>
      </c>
      <c r="T15" s="10" t="s">
        <v>448</v>
      </c>
      <c r="U15" s="11">
        <v>31834.118848176411</v>
      </c>
      <c r="V15" s="11">
        <v>11460.282785343508</v>
      </c>
      <c r="W15" s="11">
        <v>20373.836062832903</v>
      </c>
      <c r="X15" s="11">
        <v>4496.5567549617463</v>
      </c>
      <c r="Y15" s="11">
        <v>2158.3472423816384</v>
      </c>
      <c r="Z15" s="11">
        <v>2338.2095125801079</v>
      </c>
    </row>
    <row r="16" spans="1:26" x14ac:dyDescent="0.25">
      <c r="A16" t="s">
        <v>414</v>
      </c>
      <c r="B16" t="s">
        <v>110</v>
      </c>
      <c r="C16" t="s">
        <v>435</v>
      </c>
      <c r="D16">
        <v>0.36</v>
      </c>
      <c r="E16">
        <v>0.53</v>
      </c>
      <c r="F16" t="s">
        <v>458</v>
      </c>
      <c r="G16" t="s">
        <v>60</v>
      </c>
      <c r="H16">
        <v>442.08721405452417</v>
      </c>
      <c r="I16">
        <v>3769.6663905751584</v>
      </c>
      <c r="J16">
        <v>504.32819033443388</v>
      </c>
      <c r="K16">
        <v>1357.079900607057</v>
      </c>
      <c r="L16">
        <v>267.29394087724995</v>
      </c>
      <c r="M16">
        <v>2412.5864899681014</v>
      </c>
      <c r="N16">
        <v>237.03424945718393</v>
      </c>
      <c r="O16" s="54"/>
      <c r="R16" s="10" t="s">
        <v>414</v>
      </c>
      <c r="S16" s="10" t="s">
        <v>110</v>
      </c>
      <c r="T16" s="10" t="s">
        <v>424</v>
      </c>
      <c r="U16" s="11">
        <v>6684.503099254126</v>
      </c>
      <c r="V16" s="11">
        <v>2406.4211157314853</v>
      </c>
      <c r="W16" s="11">
        <v>4278.0819835226412</v>
      </c>
      <c r="X16" s="11">
        <v>882.73903807525278</v>
      </c>
      <c r="Y16" s="11">
        <v>467.85169017988397</v>
      </c>
      <c r="Z16" s="11">
        <v>414.8873478953688</v>
      </c>
    </row>
    <row r="17" spans="1:26" x14ac:dyDescent="0.25">
      <c r="A17" t="s">
        <v>414</v>
      </c>
      <c r="B17" t="s">
        <v>110</v>
      </c>
      <c r="C17" t="s">
        <v>435</v>
      </c>
      <c r="D17">
        <v>0.36</v>
      </c>
      <c r="E17">
        <v>0.53</v>
      </c>
      <c r="F17" t="s">
        <v>458</v>
      </c>
      <c r="G17" t="s">
        <v>35</v>
      </c>
      <c r="H17">
        <v>5023.6822117095162</v>
      </c>
      <c r="I17">
        <v>19195.833289045855</v>
      </c>
      <c r="J17">
        <v>1605.1524267806046</v>
      </c>
      <c r="K17">
        <v>6910.4999840565079</v>
      </c>
      <c r="L17">
        <v>850.73078619372052</v>
      </c>
      <c r="M17">
        <v>12285.333304989348</v>
      </c>
      <c r="N17">
        <v>754.42164058688411</v>
      </c>
      <c r="O17" s="54"/>
      <c r="R17" s="10" t="s">
        <v>414</v>
      </c>
      <c r="S17" s="10" t="s">
        <v>110</v>
      </c>
      <c r="T17" s="10" t="s">
        <v>60</v>
      </c>
      <c r="U17" s="11">
        <v>7886.0653951908535</v>
      </c>
      <c r="V17" s="11">
        <v>2926.8230777565209</v>
      </c>
      <c r="W17" s="11">
        <v>4959.2423174343321</v>
      </c>
      <c r="X17" s="11">
        <v>1054.2517789512658</v>
      </c>
      <c r="Y17" s="11">
        <v>539.19537183800048</v>
      </c>
      <c r="Z17" s="11">
        <v>515.05640711326521</v>
      </c>
    </row>
    <row r="18" spans="1:26" x14ac:dyDescent="0.25">
      <c r="A18" t="s">
        <v>414</v>
      </c>
      <c r="B18" t="s">
        <v>110</v>
      </c>
      <c r="C18" t="s">
        <v>445</v>
      </c>
      <c r="D18">
        <v>0.36</v>
      </c>
      <c r="E18">
        <v>0.48</v>
      </c>
      <c r="F18" t="s">
        <v>31</v>
      </c>
      <c r="H18">
        <v>256.22425332058242</v>
      </c>
      <c r="I18">
        <v>1731.0501932899931</v>
      </c>
      <c r="J18">
        <v>242.82690449931644</v>
      </c>
      <c r="K18">
        <v>623.17806958439746</v>
      </c>
      <c r="L18">
        <v>116.55691415967189</v>
      </c>
      <c r="M18">
        <v>1107.8721237055956</v>
      </c>
      <c r="N18">
        <v>126.26999033964455</v>
      </c>
      <c r="O18" s="54"/>
      <c r="R18" s="10" t="s">
        <v>414</v>
      </c>
      <c r="S18" s="10" t="s">
        <v>110</v>
      </c>
      <c r="T18" s="10" t="s">
        <v>35</v>
      </c>
      <c r="U18" s="11">
        <v>19195.833289045855</v>
      </c>
      <c r="V18" s="11">
        <v>6910.4999840565079</v>
      </c>
      <c r="W18" s="11">
        <v>12285.333304989348</v>
      </c>
      <c r="X18" s="11">
        <v>1605.1524267806046</v>
      </c>
      <c r="Y18" s="11">
        <v>850.73078619372052</v>
      </c>
      <c r="Z18" s="11">
        <v>754.42164058688411</v>
      </c>
    </row>
    <row r="19" spans="1:26" x14ac:dyDescent="0.25">
      <c r="A19" t="s">
        <v>414</v>
      </c>
      <c r="B19" t="s">
        <v>110</v>
      </c>
      <c r="C19" t="s">
        <v>445</v>
      </c>
      <c r="D19">
        <v>0.36</v>
      </c>
      <c r="E19">
        <v>0.48</v>
      </c>
      <c r="F19" t="s">
        <v>458</v>
      </c>
      <c r="G19" t="s">
        <v>33</v>
      </c>
      <c r="H19">
        <v>20826.262719975242</v>
      </c>
      <c r="I19">
        <v>71270.588224237523</v>
      </c>
      <c r="J19">
        <v>10236.546649802835</v>
      </c>
      <c r="K19">
        <v>25657.411760725507</v>
      </c>
      <c r="L19">
        <v>4913.5423919053601</v>
      </c>
      <c r="M19">
        <v>45613.17646351202</v>
      </c>
      <c r="N19">
        <v>5323.0042578974744</v>
      </c>
      <c r="O19" s="54"/>
      <c r="R19" s="10" t="s">
        <v>414</v>
      </c>
      <c r="S19" s="10" t="s">
        <v>110</v>
      </c>
      <c r="T19" s="10" t="s">
        <v>284</v>
      </c>
      <c r="U19" s="11">
        <v>1641.4692188906026</v>
      </c>
      <c r="V19" s="11">
        <v>590.92891880061688</v>
      </c>
      <c r="W19" s="11">
        <v>1050.5403000899857</v>
      </c>
      <c r="X19" s="11">
        <v>246.51988774216528</v>
      </c>
      <c r="Y19" s="11">
        <v>118.32954611623933</v>
      </c>
      <c r="Z19" s="11">
        <v>128.19034162592595</v>
      </c>
    </row>
    <row r="20" spans="1:26" x14ac:dyDescent="0.25">
      <c r="A20" t="s">
        <v>414</v>
      </c>
      <c r="B20" t="s">
        <v>110</v>
      </c>
      <c r="C20" t="s">
        <v>445</v>
      </c>
      <c r="D20">
        <v>0.36</v>
      </c>
      <c r="E20">
        <v>0.48</v>
      </c>
      <c r="F20" t="s">
        <v>458</v>
      </c>
      <c r="G20" t="s">
        <v>438</v>
      </c>
      <c r="H20">
        <v>306.79492262228626</v>
      </c>
      <c r="I20">
        <v>3076.6022729991264</v>
      </c>
      <c r="J20">
        <v>433.85630459810471</v>
      </c>
      <c r="K20">
        <v>1107.5768182796855</v>
      </c>
      <c r="L20">
        <v>208.25102620709026</v>
      </c>
      <c r="M20">
        <v>1969.0254547194409</v>
      </c>
      <c r="N20">
        <v>225.60527839101445</v>
      </c>
      <c r="O20" s="54"/>
      <c r="R20" s="10" t="s">
        <v>414</v>
      </c>
      <c r="S20" s="10" t="s">
        <v>110</v>
      </c>
      <c r="T20" s="10" t="s">
        <v>454</v>
      </c>
      <c r="U20" s="11">
        <v>2686.4600524549164</v>
      </c>
      <c r="V20" s="11">
        <v>967.1256188837699</v>
      </c>
      <c r="W20" s="11">
        <v>1719.3344335711465</v>
      </c>
      <c r="X20" s="11">
        <v>374.81237495853793</v>
      </c>
      <c r="Y20" s="11">
        <v>179.90993998009819</v>
      </c>
      <c r="Z20" s="11">
        <v>194.90243497843974</v>
      </c>
    </row>
    <row r="21" spans="1:26" x14ac:dyDescent="0.25">
      <c r="A21" t="s">
        <v>414</v>
      </c>
      <c r="B21" t="s">
        <v>110</v>
      </c>
      <c r="C21" t="s">
        <v>445</v>
      </c>
      <c r="D21">
        <v>0.36</v>
      </c>
      <c r="E21">
        <v>0.48</v>
      </c>
      <c r="F21" t="s">
        <v>458</v>
      </c>
      <c r="G21" t="s">
        <v>192</v>
      </c>
      <c r="H21">
        <v>10099.819145754749</v>
      </c>
      <c r="I21">
        <v>52002.874151784919</v>
      </c>
      <c r="J21">
        <v>7469.4624033149657</v>
      </c>
      <c r="K21">
        <v>18721.034694642571</v>
      </c>
      <c r="L21">
        <v>3585.3419535911835</v>
      </c>
      <c r="M21">
        <v>33281.839457142349</v>
      </c>
      <c r="N21">
        <v>3884.1204497237823</v>
      </c>
      <c r="O21" s="54"/>
      <c r="R21" s="10" t="s">
        <v>414</v>
      </c>
      <c r="S21" s="10" t="s">
        <v>110</v>
      </c>
      <c r="T21" s="10" t="s">
        <v>31</v>
      </c>
      <c r="U21" s="11">
        <v>9759.5995586516055</v>
      </c>
      <c r="V21" s="11">
        <v>3525.1965651506125</v>
      </c>
      <c r="W21" s="11">
        <v>6234.4029935009912</v>
      </c>
      <c r="X21" s="11">
        <v>1476.4454100360795</v>
      </c>
      <c r="Y21" s="11">
        <v>770.97833052927388</v>
      </c>
      <c r="Z21" s="11">
        <v>705.46707950680559</v>
      </c>
    </row>
    <row r="22" spans="1:26" x14ac:dyDescent="0.25">
      <c r="A22" t="s">
        <v>414</v>
      </c>
      <c r="B22" t="s">
        <v>110</v>
      </c>
      <c r="C22" t="s">
        <v>445</v>
      </c>
      <c r="D22">
        <v>0.36</v>
      </c>
      <c r="E22">
        <v>0.48</v>
      </c>
      <c r="F22" t="s">
        <v>458</v>
      </c>
      <c r="G22" t="s">
        <v>448</v>
      </c>
      <c r="H22">
        <v>4832.8503245407219</v>
      </c>
      <c r="I22">
        <v>31834.118848176411</v>
      </c>
      <c r="J22">
        <v>4496.5567549617463</v>
      </c>
      <c r="K22">
        <v>11460.282785343508</v>
      </c>
      <c r="L22">
        <v>2158.3472423816384</v>
      </c>
      <c r="M22">
        <v>20373.836062832903</v>
      </c>
      <c r="N22">
        <v>2338.2095125801079</v>
      </c>
      <c r="O22" s="54"/>
      <c r="R22" s="29" t="s">
        <v>414</v>
      </c>
      <c r="S22" s="29" t="s">
        <v>472</v>
      </c>
      <c r="T22" s="29"/>
      <c r="U22" s="25">
        <v>359922.83288544492</v>
      </c>
      <c r="V22" s="25">
        <v>135484.05208557827</v>
      </c>
      <c r="W22" s="25">
        <v>224438.78079986665</v>
      </c>
      <c r="X22" s="25">
        <v>50202.948263433893</v>
      </c>
      <c r="Y22" s="25">
        <v>25699.41146525968</v>
      </c>
      <c r="Z22" s="25">
        <v>24503.536798174213</v>
      </c>
    </row>
    <row r="23" spans="1:26" x14ac:dyDescent="0.25">
      <c r="A23" t="s">
        <v>414</v>
      </c>
      <c r="B23" t="s">
        <v>110</v>
      </c>
      <c r="C23" t="s">
        <v>445</v>
      </c>
      <c r="D23">
        <v>0.36</v>
      </c>
      <c r="E23">
        <v>0.48</v>
      </c>
      <c r="F23" t="s">
        <v>458</v>
      </c>
      <c r="G23" t="s">
        <v>60</v>
      </c>
      <c r="H23">
        <v>436.70142855015905</v>
      </c>
      <c r="I23">
        <v>3530.802101363603</v>
      </c>
      <c r="J23">
        <v>470.54250437011888</v>
      </c>
      <c r="K23">
        <v>1271.0887564908971</v>
      </c>
      <c r="L23">
        <v>225.86040209765704</v>
      </c>
      <c r="M23">
        <v>2259.7133448727059</v>
      </c>
      <c r="N23">
        <v>244.68210227246183</v>
      </c>
      <c r="O23" s="54"/>
      <c r="R23" s="29" t="s">
        <v>483</v>
      </c>
      <c r="S23" s="29"/>
      <c r="T23" s="29"/>
      <c r="U23" s="25">
        <v>759083.87938215479</v>
      </c>
      <c r="V23" s="25">
        <v>275190.41835942667</v>
      </c>
      <c r="W23" s="25">
        <v>483893.46102272801</v>
      </c>
      <c r="X23" s="25">
        <v>96223.677194142787</v>
      </c>
      <c r="Y23" s="25">
        <v>47329.154062692884</v>
      </c>
      <c r="Z23" s="25">
        <v>48894.52313144994</v>
      </c>
    </row>
    <row r="24" spans="1:26" x14ac:dyDescent="0.25">
      <c r="A24" t="s">
        <v>414</v>
      </c>
      <c r="B24" t="s">
        <v>110</v>
      </c>
      <c r="C24" t="s">
        <v>445</v>
      </c>
      <c r="D24">
        <v>0.36</v>
      </c>
      <c r="E24">
        <v>0.48</v>
      </c>
      <c r="F24" t="s">
        <v>458</v>
      </c>
      <c r="G24" t="s">
        <v>284</v>
      </c>
      <c r="H24">
        <v>168.56716507123269</v>
      </c>
      <c r="I24">
        <v>1641.4692188906026</v>
      </c>
      <c r="J24">
        <v>246.51988774216528</v>
      </c>
      <c r="K24">
        <v>590.92891880061688</v>
      </c>
      <c r="L24">
        <v>118.32954611623933</v>
      </c>
      <c r="M24">
        <v>1050.5403000899857</v>
      </c>
      <c r="N24">
        <v>128.19034162592595</v>
      </c>
      <c r="O24" s="54"/>
      <c r="R24" s="10" t="s">
        <v>27</v>
      </c>
      <c r="S24" s="10" t="s">
        <v>458</v>
      </c>
      <c r="T24" s="10" t="s">
        <v>33</v>
      </c>
      <c r="U24" s="11">
        <v>72593.545267993701</v>
      </c>
      <c r="V24" s="11">
        <v>46099.274942104559</v>
      </c>
      <c r="W24" s="11">
        <v>26494.270325889142</v>
      </c>
      <c r="X24" s="11">
        <v>10046.396846271895</v>
      </c>
      <c r="Y24" s="11">
        <v>6807.3402742849612</v>
      </c>
      <c r="Z24" s="11">
        <v>3239.0565719869328</v>
      </c>
    </row>
    <row r="25" spans="1:26" x14ac:dyDescent="0.25">
      <c r="A25" t="s">
        <v>414</v>
      </c>
      <c r="B25" t="s">
        <v>110</v>
      </c>
      <c r="C25" t="s">
        <v>445</v>
      </c>
      <c r="D25">
        <v>0.36</v>
      </c>
      <c r="E25">
        <v>0.48</v>
      </c>
      <c r="F25" t="s">
        <v>458</v>
      </c>
      <c r="G25" t="s">
        <v>454</v>
      </c>
      <c r="H25">
        <v>364.13624860257897</v>
      </c>
      <c r="I25">
        <v>2686.4600524549164</v>
      </c>
      <c r="J25">
        <v>374.81237495853793</v>
      </c>
      <c r="K25">
        <v>967.1256188837699</v>
      </c>
      <c r="L25">
        <v>179.90993998009819</v>
      </c>
      <c r="M25">
        <v>1719.3344335711465</v>
      </c>
      <c r="N25">
        <v>194.90243497843974</v>
      </c>
      <c r="O25" s="54"/>
      <c r="R25" s="10" t="s">
        <v>27</v>
      </c>
      <c r="S25" s="10" t="s">
        <v>458</v>
      </c>
      <c r="T25" s="10" t="s">
        <v>143</v>
      </c>
      <c r="U25" s="11">
        <v>9712.2309537859473</v>
      </c>
      <c r="V25" s="11">
        <v>5730.2162627337084</v>
      </c>
      <c r="W25" s="11">
        <v>3982.014691052239</v>
      </c>
      <c r="X25" s="11">
        <v>1520.156530426045</v>
      </c>
      <c r="Y25" s="11">
        <v>972.90017947266881</v>
      </c>
      <c r="Z25" s="11">
        <v>547.25635095337623</v>
      </c>
    </row>
    <row r="26" spans="1:26" x14ac:dyDescent="0.25">
      <c r="A26" t="s">
        <v>414</v>
      </c>
      <c r="B26" t="s">
        <v>110</v>
      </c>
      <c r="C26" t="s">
        <v>456</v>
      </c>
      <c r="D26">
        <v>0.51</v>
      </c>
      <c r="E26">
        <v>0.57999999999999996</v>
      </c>
      <c r="F26" t="s">
        <v>31</v>
      </c>
      <c r="H26">
        <v>11.194019707810057</v>
      </c>
      <c r="I26">
        <v>78.271493573567113</v>
      </c>
      <c r="J26">
        <v>12.072168702352434</v>
      </c>
      <c r="K26">
        <v>39.918461722519226</v>
      </c>
      <c r="L26">
        <v>7.0018578473644109</v>
      </c>
      <c r="M26">
        <v>38.353031851047888</v>
      </c>
      <c r="N26">
        <v>5.0703108549880227</v>
      </c>
      <c r="O26" s="54"/>
      <c r="R26" s="10" t="s">
        <v>27</v>
      </c>
      <c r="S26" s="10" t="s">
        <v>458</v>
      </c>
      <c r="T26" s="10" t="s">
        <v>153</v>
      </c>
      <c r="U26" s="11">
        <v>23159.774051400618</v>
      </c>
      <c r="V26" s="11">
        <v>13664.266690326363</v>
      </c>
      <c r="W26" s="11">
        <v>9495.5073610742547</v>
      </c>
      <c r="X26" s="11">
        <v>3254.1560715488022</v>
      </c>
      <c r="Y26" s="11">
        <v>2082.6598857912336</v>
      </c>
      <c r="Z26" s="11">
        <v>1171.4961857575686</v>
      </c>
    </row>
    <row r="27" spans="1:26" x14ac:dyDescent="0.25">
      <c r="A27" t="s">
        <v>414</v>
      </c>
      <c r="B27" t="s">
        <v>110</v>
      </c>
      <c r="C27" t="s">
        <v>456</v>
      </c>
      <c r="D27">
        <v>0.51</v>
      </c>
      <c r="E27">
        <v>0.57999999999999996</v>
      </c>
      <c r="F27" t="s">
        <v>458</v>
      </c>
      <c r="G27" t="s">
        <v>33</v>
      </c>
      <c r="H27">
        <v>833.8607161644411</v>
      </c>
      <c r="I27">
        <v>7235.51547357035</v>
      </c>
      <c r="J27">
        <v>1056.5814096516197</v>
      </c>
      <c r="K27">
        <v>3690.1128915208787</v>
      </c>
      <c r="L27">
        <v>612.81721759793936</v>
      </c>
      <c r="M27">
        <v>3545.4025820494712</v>
      </c>
      <c r="N27">
        <v>443.76419205368029</v>
      </c>
      <c r="O27" s="54"/>
      <c r="R27" s="10" t="s">
        <v>27</v>
      </c>
      <c r="S27" s="10" t="s">
        <v>458</v>
      </c>
      <c r="T27" s="10" t="s">
        <v>156</v>
      </c>
      <c r="U27" s="11">
        <v>11194.872613799307</v>
      </c>
      <c r="V27" s="11">
        <v>6604.9748421415907</v>
      </c>
      <c r="W27" s="11">
        <v>4589.8977716577165</v>
      </c>
      <c r="X27" s="11">
        <v>1721.5749134056855</v>
      </c>
      <c r="Y27" s="11">
        <v>1101.8079445796388</v>
      </c>
      <c r="Z27" s="11">
        <v>619.76696882604665</v>
      </c>
    </row>
    <row r="28" spans="1:26" x14ac:dyDescent="0.25">
      <c r="A28" t="s">
        <v>414</v>
      </c>
      <c r="B28" t="s">
        <v>110</v>
      </c>
      <c r="C28" t="s">
        <v>456</v>
      </c>
      <c r="D28">
        <v>0.51</v>
      </c>
      <c r="E28">
        <v>0.57999999999999996</v>
      </c>
      <c r="F28" t="s">
        <v>458</v>
      </c>
      <c r="G28" t="s">
        <v>192</v>
      </c>
      <c r="H28">
        <v>3699.8542842614074</v>
      </c>
      <c r="I28">
        <v>31512.831108391412</v>
      </c>
      <c r="J28">
        <v>4660.0668344415326</v>
      </c>
      <c r="K28">
        <v>16071.54386527962</v>
      </c>
      <c r="L28">
        <v>2702.8387639760886</v>
      </c>
      <c r="M28">
        <v>15441.287243111792</v>
      </c>
      <c r="N28">
        <v>1957.228070465444</v>
      </c>
      <c r="O28" s="54"/>
      <c r="R28" s="10" t="s">
        <v>27</v>
      </c>
      <c r="S28" s="10" t="s">
        <v>458</v>
      </c>
      <c r="T28" s="10" t="s">
        <v>158</v>
      </c>
      <c r="U28" s="11">
        <v>15024.141162170756</v>
      </c>
      <c r="V28" s="11">
        <v>8864.2432856807445</v>
      </c>
      <c r="W28" s="11">
        <v>6159.8978764900112</v>
      </c>
      <c r="X28" s="11">
        <v>2223.265088310703</v>
      </c>
      <c r="Y28" s="11">
        <v>1422.88965651885</v>
      </c>
      <c r="Z28" s="11">
        <v>800.37543179185309</v>
      </c>
    </row>
    <row r="29" spans="1:26" x14ac:dyDescent="0.25">
      <c r="A29" t="s">
        <v>414</v>
      </c>
      <c r="B29" t="s">
        <v>110</v>
      </c>
      <c r="C29" t="s">
        <v>456</v>
      </c>
      <c r="D29">
        <v>0.51</v>
      </c>
      <c r="E29">
        <v>0.57999999999999996</v>
      </c>
      <c r="F29" t="s">
        <v>458</v>
      </c>
      <c r="G29" t="s">
        <v>60</v>
      </c>
      <c r="H29">
        <v>63.228046535383363</v>
      </c>
      <c r="I29">
        <v>585.59690325209169</v>
      </c>
      <c r="J29">
        <v>79.381084246712931</v>
      </c>
      <c r="K29">
        <v>298.65442065856678</v>
      </c>
      <c r="L29">
        <v>46.041028863093494</v>
      </c>
      <c r="M29">
        <v>286.94248259352491</v>
      </c>
      <c r="N29">
        <v>33.340055383619436</v>
      </c>
      <c r="O29" s="54"/>
      <c r="R29" s="10" t="s">
        <v>27</v>
      </c>
      <c r="S29" s="10" t="s">
        <v>458</v>
      </c>
      <c r="T29" s="10" t="s">
        <v>60</v>
      </c>
      <c r="U29" s="11">
        <v>4246.3830596421203</v>
      </c>
      <c r="V29" s="11">
        <v>2567.0947984952754</v>
      </c>
      <c r="W29" s="11">
        <v>1679.2882611468449</v>
      </c>
      <c r="X29" s="11">
        <v>587.48336303357814</v>
      </c>
      <c r="Y29" s="11">
        <v>383.12162165147629</v>
      </c>
      <c r="Z29" s="11">
        <v>204.3617413821018</v>
      </c>
    </row>
    <row r="30" spans="1:26" x14ac:dyDescent="0.25">
      <c r="A30" t="s">
        <v>414</v>
      </c>
      <c r="B30" t="s">
        <v>472</v>
      </c>
      <c r="H30">
        <v>81921.338616060952</v>
      </c>
      <c r="I30">
        <v>359922.8328854448</v>
      </c>
      <c r="J30">
        <v>50202.948263433893</v>
      </c>
      <c r="K30">
        <v>135484.0520855783</v>
      </c>
      <c r="L30">
        <v>25699.411465259676</v>
      </c>
      <c r="M30">
        <v>224438.7807998666</v>
      </c>
      <c r="N30">
        <v>24503.536798174213</v>
      </c>
      <c r="O30" s="54"/>
      <c r="R30" s="10" t="s">
        <v>27</v>
      </c>
      <c r="S30" s="10" t="s">
        <v>458</v>
      </c>
      <c r="T30" s="10" t="s">
        <v>35</v>
      </c>
      <c r="U30" s="11">
        <v>70850.420433454827</v>
      </c>
      <c r="V30" s="11">
        <v>47469.78169041474</v>
      </c>
      <c r="W30" s="11">
        <v>23380.638743040086</v>
      </c>
      <c r="X30" s="11">
        <v>7241.8681777034781</v>
      </c>
      <c r="Y30" s="11">
        <v>5214.1450879465037</v>
      </c>
      <c r="Z30" s="11">
        <v>2027.7230897569743</v>
      </c>
    </row>
    <row r="31" spans="1:26" x14ac:dyDescent="0.25">
      <c r="A31" t="s">
        <v>483</v>
      </c>
      <c r="H31">
        <v>217090.4000186949</v>
      </c>
      <c r="I31">
        <v>759083.8793821549</v>
      </c>
      <c r="J31">
        <v>96223.677194142801</v>
      </c>
      <c r="K31">
        <v>275190.41835942672</v>
      </c>
      <c r="L31">
        <v>47329.154062692862</v>
      </c>
      <c r="M31">
        <v>483893.46102272801</v>
      </c>
      <c r="N31">
        <v>48894.52313144994</v>
      </c>
      <c r="O31" s="54"/>
      <c r="R31" s="10" t="s">
        <v>27</v>
      </c>
      <c r="S31" s="10" t="s">
        <v>458</v>
      </c>
      <c r="T31" s="10" t="s">
        <v>75</v>
      </c>
      <c r="U31" s="11">
        <v>868.56349095277392</v>
      </c>
      <c r="V31" s="11">
        <v>536.13424673157215</v>
      </c>
      <c r="W31" s="11">
        <v>332.42924422120188</v>
      </c>
      <c r="X31" s="11">
        <v>94.943383142381876</v>
      </c>
      <c r="Y31" s="11">
        <v>63.469577875044166</v>
      </c>
      <c r="Z31" s="11">
        <v>31.473805267337706</v>
      </c>
    </row>
    <row r="32" spans="1:26" x14ac:dyDescent="0.25">
      <c r="A32" t="s">
        <v>27</v>
      </c>
      <c r="C32" t="s">
        <v>29</v>
      </c>
      <c r="D32">
        <v>0.67</v>
      </c>
      <c r="E32">
        <v>0.72</v>
      </c>
      <c r="F32" t="s">
        <v>31</v>
      </c>
      <c r="H32">
        <v>1059.4210097482824</v>
      </c>
      <c r="I32">
        <v>3695.0889074063216</v>
      </c>
      <c r="J32">
        <v>461.83802097836951</v>
      </c>
      <c r="K32">
        <v>2475.7095679622357</v>
      </c>
      <c r="L32">
        <v>332.52337510442607</v>
      </c>
      <c r="M32">
        <v>1219.3793394440859</v>
      </c>
      <c r="N32">
        <v>129.31464587394345</v>
      </c>
      <c r="O32" s="54"/>
      <c r="R32" s="10" t="s">
        <v>27</v>
      </c>
      <c r="S32" s="10" t="s">
        <v>458</v>
      </c>
      <c r="T32" s="10" t="s">
        <v>41</v>
      </c>
      <c r="U32" s="11">
        <v>59965.943887125235</v>
      </c>
      <c r="V32" s="11">
        <v>39171.081321604128</v>
      </c>
      <c r="W32" s="11">
        <v>20794.862565521104</v>
      </c>
      <c r="X32" s="11">
        <v>8821.6955577667832</v>
      </c>
      <c r="Y32" s="11">
        <v>6214.66201301826</v>
      </c>
      <c r="Z32" s="11">
        <v>2607.0335447485231</v>
      </c>
    </row>
    <row r="33" spans="1:26" x14ac:dyDescent="0.25">
      <c r="A33" t="s">
        <v>27</v>
      </c>
      <c r="C33" t="s">
        <v>29</v>
      </c>
      <c r="D33">
        <v>0.67</v>
      </c>
      <c r="E33">
        <v>0.72</v>
      </c>
      <c r="F33" t="s">
        <v>458</v>
      </c>
      <c r="G33" t="s">
        <v>33</v>
      </c>
      <c r="H33">
        <v>19095.334158603539</v>
      </c>
      <c r="I33">
        <v>3472.3545337506571</v>
      </c>
      <c r="J33">
        <v>415.98036325973345</v>
      </c>
      <c r="K33">
        <v>2326.4775376129405</v>
      </c>
      <c r="L33">
        <v>299.50586154700807</v>
      </c>
      <c r="M33">
        <v>1145.8769961377166</v>
      </c>
      <c r="N33">
        <v>116.47450171272538</v>
      </c>
      <c r="O33" s="54"/>
      <c r="R33" s="10" t="s">
        <v>27</v>
      </c>
      <c r="S33" s="10" t="s">
        <v>458</v>
      </c>
      <c r="T33" s="10" t="s">
        <v>31</v>
      </c>
      <c r="U33" s="11">
        <v>275888.2786209099</v>
      </c>
      <c r="V33" s="11">
        <v>176225.79409311432</v>
      </c>
      <c r="W33" s="11">
        <v>99662.484527795546</v>
      </c>
      <c r="X33" s="11">
        <v>36544.380940855888</v>
      </c>
      <c r="Y33" s="11">
        <v>25002.774435120387</v>
      </c>
      <c r="Z33" s="11">
        <v>11541.606505735501</v>
      </c>
    </row>
    <row r="34" spans="1:26" x14ac:dyDescent="0.25">
      <c r="A34" t="s">
        <v>27</v>
      </c>
      <c r="C34" t="s">
        <v>29</v>
      </c>
      <c r="D34">
        <v>0.67</v>
      </c>
      <c r="E34">
        <v>0.72</v>
      </c>
      <c r="F34" t="s">
        <v>458</v>
      </c>
      <c r="G34" t="s">
        <v>60</v>
      </c>
      <c r="H34">
        <v>4.6810286597628119</v>
      </c>
      <c r="I34">
        <v>34.720296297039269</v>
      </c>
      <c r="J34">
        <v>4.3547468740624984</v>
      </c>
      <c r="K34">
        <v>23.262598519016311</v>
      </c>
      <c r="L34">
        <v>3.1354177493249988</v>
      </c>
      <c r="M34">
        <v>11.457697778022958</v>
      </c>
      <c r="N34">
        <v>1.2193291247374995</v>
      </c>
      <c r="O34" s="54"/>
      <c r="R34" s="10" t="s">
        <v>27</v>
      </c>
      <c r="S34" s="10" t="s">
        <v>533</v>
      </c>
      <c r="T34" s="10"/>
      <c r="U34" s="11">
        <v>543504.15354123525</v>
      </c>
      <c r="V34" s="11">
        <v>346932.86217334704</v>
      </c>
      <c r="W34" s="11">
        <v>196571.29136788816</v>
      </c>
      <c r="X34" s="11">
        <v>72055.920872465242</v>
      </c>
      <c r="Y34" s="11">
        <v>49265.770676259024</v>
      </c>
      <c r="Z34" s="11">
        <v>22790.150196206218</v>
      </c>
    </row>
    <row r="35" spans="1:26" x14ac:dyDescent="0.25">
      <c r="A35" t="s">
        <v>27</v>
      </c>
      <c r="C35" t="s">
        <v>29</v>
      </c>
      <c r="D35">
        <v>0.67</v>
      </c>
      <c r="E35">
        <v>0.72</v>
      </c>
      <c r="F35" t="s">
        <v>458</v>
      </c>
      <c r="G35" t="s">
        <v>35</v>
      </c>
      <c r="H35">
        <v>18147.752697693253</v>
      </c>
      <c r="I35">
        <v>70850.420433454827</v>
      </c>
      <c r="J35">
        <v>7241.8681777034781</v>
      </c>
      <c r="K35">
        <v>47469.78169041474</v>
      </c>
      <c r="L35">
        <v>5214.1450879465037</v>
      </c>
      <c r="M35">
        <v>23380.638743040086</v>
      </c>
      <c r="N35">
        <v>2027.7230897569743</v>
      </c>
      <c r="O35" s="54"/>
      <c r="R35" s="29" t="s">
        <v>484</v>
      </c>
      <c r="S35" s="29"/>
      <c r="T35" s="29"/>
      <c r="U35" s="25">
        <v>543504.15354123525</v>
      </c>
      <c r="V35" s="25">
        <v>346932.86217334704</v>
      </c>
      <c r="W35" s="25">
        <v>196571.29136788816</v>
      </c>
      <c r="X35" s="25">
        <v>72055.920872465242</v>
      </c>
      <c r="Y35" s="25">
        <v>49265.770676259024</v>
      </c>
      <c r="Z35" s="25">
        <v>22790.150196206218</v>
      </c>
    </row>
    <row r="36" spans="1:26" x14ac:dyDescent="0.25">
      <c r="A36" t="s">
        <v>27</v>
      </c>
      <c r="C36" t="s">
        <v>29</v>
      </c>
      <c r="D36">
        <v>0.67</v>
      </c>
      <c r="E36">
        <v>0.72</v>
      </c>
      <c r="F36" t="s">
        <v>458</v>
      </c>
      <c r="G36" t="s">
        <v>75</v>
      </c>
      <c r="H36">
        <v>72.698920406651595</v>
      </c>
      <c r="I36">
        <v>296.02233836794329</v>
      </c>
      <c r="J36">
        <v>33.822658298997091</v>
      </c>
      <c r="K36">
        <v>198.33496670652201</v>
      </c>
      <c r="L36">
        <v>24.352313975277905</v>
      </c>
      <c r="M36">
        <v>97.687371661421281</v>
      </c>
      <c r="N36">
        <v>9.4703443237191856</v>
      </c>
      <c r="O36" s="54"/>
      <c r="R36" s="10" t="s">
        <v>178</v>
      </c>
      <c r="S36" s="10" t="s">
        <v>28</v>
      </c>
      <c r="T36" s="10" t="s">
        <v>33</v>
      </c>
      <c r="U36" s="11">
        <v>48694.273513934873</v>
      </c>
      <c r="V36" s="11">
        <v>27268.793167803531</v>
      </c>
      <c r="W36" s="11">
        <v>21425.480346131342</v>
      </c>
      <c r="X36" s="11">
        <v>6856.8685043351343</v>
      </c>
      <c r="Y36" s="11">
        <v>3291.2968820808642</v>
      </c>
      <c r="Z36" s="11">
        <v>3565.5716222542701</v>
      </c>
    </row>
    <row r="37" spans="1:26" x14ac:dyDescent="0.25">
      <c r="A37" t="s">
        <v>27</v>
      </c>
      <c r="C37" t="s">
        <v>29</v>
      </c>
      <c r="D37">
        <v>0.67</v>
      </c>
      <c r="E37">
        <v>0.72</v>
      </c>
      <c r="F37" t="s">
        <v>458</v>
      </c>
      <c r="G37" t="s">
        <v>41</v>
      </c>
      <c r="H37">
        <v>13991.595708534822</v>
      </c>
      <c r="I37">
        <v>47389.680352503012</v>
      </c>
      <c r="J37">
        <v>7109.7107005939943</v>
      </c>
      <c r="K37">
        <v>31751.085836177019</v>
      </c>
      <c r="L37">
        <v>5118.9917044276754</v>
      </c>
      <c r="M37">
        <v>15638.594516325993</v>
      </c>
      <c r="N37">
        <v>1990.7189961663189</v>
      </c>
      <c r="O37" s="54"/>
      <c r="R37" s="10" t="s">
        <v>178</v>
      </c>
      <c r="S37" s="10" t="s">
        <v>28</v>
      </c>
      <c r="T37" s="10" t="s">
        <v>192</v>
      </c>
      <c r="U37" s="11">
        <v>75403.058386126329</v>
      </c>
      <c r="V37" s="11">
        <v>42225.712696230752</v>
      </c>
      <c r="W37" s="11">
        <v>33177.345689895577</v>
      </c>
      <c r="X37" s="11">
        <v>10428.112199871859</v>
      </c>
      <c r="Y37" s="11">
        <v>5005.4938559384918</v>
      </c>
      <c r="Z37" s="11">
        <v>5422.6183439333672</v>
      </c>
    </row>
    <row r="38" spans="1:26" x14ac:dyDescent="0.25">
      <c r="A38" t="s">
        <v>27</v>
      </c>
      <c r="H38">
        <v>52371.483523646304</v>
      </c>
      <c r="I38">
        <v>125738.28686177979</v>
      </c>
      <c r="J38">
        <v>15267.574667708635</v>
      </c>
      <c r="K38">
        <v>84244.652197392468</v>
      </c>
      <c r="L38">
        <v>10992.653760750216</v>
      </c>
      <c r="M38">
        <v>41493.634664387326</v>
      </c>
      <c r="N38">
        <v>4274.9209069584185</v>
      </c>
      <c r="O38" s="54"/>
      <c r="R38" s="10" t="s">
        <v>178</v>
      </c>
      <c r="S38" s="10" t="s">
        <v>28</v>
      </c>
      <c r="T38" s="10" t="s">
        <v>194</v>
      </c>
      <c r="U38" s="11">
        <v>242031.26446226009</v>
      </c>
      <c r="V38" s="11">
        <v>135537.50809886566</v>
      </c>
      <c r="W38" s="11">
        <v>106493.75636339444</v>
      </c>
      <c r="X38" s="11">
        <v>34033.956103104741</v>
      </c>
      <c r="Y38" s="11">
        <v>16336.298929490275</v>
      </c>
      <c r="Z38" s="11">
        <v>17697.657173614469</v>
      </c>
    </row>
    <row r="39" spans="1:26" x14ac:dyDescent="0.25">
      <c r="A39" t="s">
        <v>27</v>
      </c>
      <c r="C39" t="s">
        <v>139</v>
      </c>
      <c r="D39">
        <v>0.59</v>
      </c>
      <c r="E39">
        <v>0.64</v>
      </c>
      <c r="F39" t="s">
        <v>31</v>
      </c>
      <c r="H39">
        <v>16.187519133430094</v>
      </c>
      <c r="I39">
        <v>106.87291180218816</v>
      </c>
      <c r="J39">
        <v>14.033611082989045</v>
      </c>
      <c r="K39">
        <v>63.055017963291007</v>
      </c>
      <c r="L39">
        <v>8.9815110931129887</v>
      </c>
      <c r="M39">
        <v>43.817893838897149</v>
      </c>
      <c r="N39">
        <v>5.0520999898760568</v>
      </c>
      <c r="O39" s="54"/>
      <c r="R39" s="10" t="s">
        <v>178</v>
      </c>
      <c r="S39" s="10" t="s">
        <v>28</v>
      </c>
      <c r="T39" s="10" t="s">
        <v>196</v>
      </c>
      <c r="U39" s="11">
        <v>38626.191524695903</v>
      </c>
      <c r="V39" s="11">
        <v>21630.667253829706</v>
      </c>
      <c r="W39" s="11">
        <v>16995.524270866197</v>
      </c>
      <c r="X39" s="11">
        <v>5498.6876502959776</v>
      </c>
      <c r="Y39" s="11">
        <v>2639.3700721420691</v>
      </c>
      <c r="Z39" s="11">
        <v>2859.3175781539085</v>
      </c>
    </row>
    <row r="40" spans="1:26" x14ac:dyDescent="0.25">
      <c r="A40" t="s">
        <v>27</v>
      </c>
      <c r="C40" t="s">
        <v>139</v>
      </c>
      <c r="D40">
        <v>0.59</v>
      </c>
      <c r="E40">
        <v>0.64</v>
      </c>
      <c r="F40" t="s">
        <v>458</v>
      </c>
      <c r="G40" t="s">
        <v>33</v>
      </c>
      <c r="H40">
        <v>20477.854364405081</v>
      </c>
      <c r="I40">
        <v>26388.406858696988</v>
      </c>
      <c r="J40">
        <v>3890.9520895093242</v>
      </c>
      <c r="K40">
        <v>15569.160046631223</v>
      </c>
      <c r="L40">
        <v>2490.2093372859676</v>
      </c>
      <c r="M40">
        <v>10819.246812065765</v>
      </c>
      <c r="N40">
        <v>1400.7427522233565</v>
      </c>
      <c r="O40" s="54"/>
      <c r="R40" s="10" t="s">
        <v>178</v>
      </c>
      <c r="S40" s="10" t="s">
        <v>28</v>
      </c>
      <c r="T40" s="10" t="s">
        <v>60</v>
      </c>
      <c r="U40" s="11">
        <v>9649.0804447247847</v>
      </c>
      <c r="V40" s="11">
        <v>5403.4850490458803</v>
      </c>
      <c r="W40" s="11">
        <v>4245.5953956789044</v>
      </c>
      <c r="X40" s="11">
        <v>1286.5771803424109</v>
      </c>
      <c r="Y40" s="11">
        <v>617.55704656435717</v>
      </c>
      <c r="Z40" s="11">
        <v>669.02013377805372</v>
      </c>
    </row>
    <row r="41" spans="1:26" x14ac:dyDescent="0.25">
      <c r="A41" t="s">
        <v>27</v>
      </c>
      <c r="C41" t="s">
        <v>139</v>
      </c>
      <c r="D41">
        <v>0.59</v>
      </c>
      <c r="E41">
        <v>0.64</v>
      </c>
      <c r="F41" t="s">
        <v>458</v>
      </c>
      <c r="G41" t="s">
        <v>143</v>
      </c>
      <c r="H41">
        <v>1121.8919653016928</v>
      </c>
      <c r="I41">
        <v>9712.2309537859473</v>
      </c>
      <c r="J41">
        <v>1520.156530426045</v>
      </c>
      <c r="K41">
        <v>5730.2162627337084</v>
      </c>
      <c r="L41">
        <v>972.90017947266881</v>
      </c>
      <c r="M41">
        <v>3982.014691052239</v>
      </c>
      <c r="N41">
        <v>547.25635095337623</v>
      </c>
      <c r="O41" s="54"/>
      <c r="R41" s="10" t="s">
        <v>178</v>
      </c>
      <c r="S41" s="10" t="s">
        <v>28</v>
      </c>
      <c r="T41" s="10" t="s">
        <v>261</v>
      </c>
      <c r="U41" s="11">
        <v>10754.137127325033</v>
      </c>
      <c r="V41" s="11">
        <v>6022.3167913020188</v>
      </c>
      <c r="W41" s="11">
        <v>4731.8203360230145</v>
      </c>
      <c r="X41" s="11">
        <v>1457.4833509859893</v>
      </c>
      <c r="Y41" s="11">
        <v>699.59200847327486</v>
      </c>
      <c r="Z41" s="11">
        <v>757.89134251271446</v>
      </c>
    </row>
    <row r="42" spans="1:26" x14ac:dyDescent="0.25">
      <c r="A42" t="s">
        <v>27</v>
      </c>
      <c r="C42" t="s">
        <v>139</v>
      </c>
      <c r="D42">
        <v>0.59</v>
      </c>
      <c r="E42">
        <v>0.64</v>
      </c>
      <c r="F42" t="s">
        <v>458</v>
      </c>
      <c r="G42" t="s">
        <v>153</v>
      </c>
      <c r="H42">
        <v>8309.1765079638499</v>
      </c>
      <c r="I42">
        <v>23159.774051400618</v>
      </c>
      <c r="J42">
        <v>3254.1560715488022</v>
      </c>
      <c r="K42">
        <v>13664.266690326363</v>
      </c>
      <c r="L42">
        <v>2082.6598857912336</v>
      </c>
      <c r="M42">
        <v>9495.5073610742547</v>
      </c>
      <c r="N42">
        <v>1171.4961857575686</v>
      </c>
      <c r="O42" s="54"/>
      <c r="R42" s="10" t="s">
        <v>178</v>
      </c>
      <c r="S42" s="10" t="s">
        <v>28</v>
      </c>
      <c r="T42" s="10" t="s">
        <v>279</v>
      </c>
      <c r="U42" s="11">
        <v>5289.4658841452783</v>
      </c>
      <c r="V42" s="11">
        <v>2962.1008951213562</v>
      </c>
      <c r="W42" s="11">
        <v>2327.3649890239221</v>
      </c>
      <c r="X42" s="11">
        <v>784.8996213090121</v>
      </c>
      <c r="Y42" s="11">
        <v>376.75181822832582</v>
      </c>
      <c r="Z42" s="11">
        <v>408.14780308068629</v>
      </c>
    </row>
    <row r="43" spans="1:26" x14ac:dyDescent="0.25">
      <c r="A43" t="s">
        <v>27</v>
      </c>
      <c r="C43" t="s">
        <v>139</v>
      </c>
      <c r="D43">
        <v>0.59</v>
      </c>
      <c r="E43">
        <v>0.64</v>
      </c>
      <c r="F43" t="s">
        <v>458</v>
      </c>
      <c r="G43" t="s">
        <v>156</v>
      </c>
      <c r="H43">
        <v>1417.7422461078163</v>
      </c>
      <c r="I43">
        <v>11194.872613799307</v>
      </c>
      <c r="J43">
        <v>1721.5749134056855</v>
      </c>
      <c r="K43">
        <v>6604.9748421415907</v>
      </c>
      <c r="L43">
        <v>1101.8079445796388</v>
      </c>
      <c r="M43">
        <v>4589.8977716577165</v>
      </c>
      <c r="N43">
        <v>619.76696882604665</v>
      </c>
      <c r="O43" s="54"/>
      <c r="R43" s="10" t="s">
        <v>178</v>
      </c>
      <c r="S43" s="10" t="s">
        <v>28</v>
      </c>
      <c r="T43" s="10" t="s">
        <v>185</v>
      </c>
      <c r="U43" s="11">
        <v>80495.728214266623</v>
      </c>
      <c r="V43" s="11">
        <v>45077.60779998931</v>
      </c>
      <c r="W43" s="11">
        <v>35418.120414277313</v>
      </c>
      <c r="X43" s="11">
        <v>9596.3123664780142</v>
      </c>
      <c r="Y43" s="11">
        <v>4606.2299359094468</v>
      </c>
      <c r="Z43" s="11">
        <v>4990.0824305685674</v>
      </c>
    </row>
    <row r="44" spans="1:26" x14ac:dyDescent="0.25">
      <c r="A44" t="s">
        <v>27</v>
      </c>
      <c r="C44" t="s">
        <v>139</v>
      </c>
      <c r="D44">
        <v>0.59</v>
      </c>
      <c r="E44">
        <v>0.64</v>
      </c>
      <c r="F44" t="s">
        <v>458</v>
      </c>
      <c r="G44" t="s">
        <v>158</v>
      </c>
      <c r="H44">
        <v>1959.8871369652363</v>
      </c>
      <c r="I44">
        <v>15024.141162170756</v>
      </c>
      <c r="J44">
        <v>2223.265088310703</v>
      </c>
      <c r="K44">
        <v>8864.2432856807445</v>
      </c>
      <c r="L44">
        <v>1422.88965651885</v>
      </c>
      <c r="M44">
        <v>6159.8978764900112</v>
      </c>
      <c r="N44">
        <v>800.37543179185309</v>
      </c>
      <c r="O44" s="54"/>
      <c r="R44" s="10" t="s">
        <v>178</v>
      </c>
      <c r="S44" s="10" t="s">
        <v>28</v>
      </c>
      <c r="T44" s="10" t="s">
        <v>284</v>
      </c>
      <c r="U44" s="11">
        <v>3589.1229266474502</v>
      </c>
      <c r="V44" s="11">
        <v>2009.9088389225724</v>
      </c>
      <c r="W44" s="11">
        <v>1579.2140877248778</v>
      </c>
      <c r="X44" s="11">
        <v>531.19941933944506</v>
      </c>
      <c r="Y44" s="11">
        <v>254.97572128293362</v>
      </c>
      <c r="Z44" s="11">
        <v>276.22369805651147</v>
      </c>
    </row>
    <row r="45" spans="1:26" x14ac:dyDescent="0.25">
      <c r="A45" t="s">
        <v>27</v>
      </c>
      <c r="C45" t="s">
        <v>139</v>
      </c>
      <c r="D45">
        <v>0.59</v>
      </c>
      <c r="E45">
        <v>0.64</v>
      </c>
      <c r="F45" t="s">
        <v>458</v>
      </c>
      <c r="G45" t="s">
        <v>60</v>
      </c>
      <c r="H45">
        <v>408.80648785865287</v>
      </c>
      <c r="I45">
        <v>3369.5031975927768</v>
      </c>
      <c r="J45">
        <v>470.0637901584941</v>
      </c>
      <c r="K45">
        <v>1988.0068865797382</v>
      </c>
      <c r="L45">
        <v>300.84082570143624</v>
      </c>
      <c r="M45">
        <v>1381.4963110130386</v>
      </c>
      <c r="N45">
        <v>169.22296445705786</v>
      </c>
      <c r="O45" s="54"/>
      <c r="R45" s="10" t="s">
        <v>178</v>
      </c>
      <c r="S45" s="10" t="s">
        <v>28</v>
      </c>
      <c r="T45" s="10" t="s">
        <v>187</v>
      </c>
      <c r="U45" s="11">
        <v>40174.720841526447</v>
      </c>
      <c r="V45" s="11">
        <v>22497.843671254814</v>
      </c>
      <c r="W45" s="11">
        <v>17676.877170271633</v>
      </c>
      <c r="X45" s="11">
        <v>5309.9382133431382</v>
      </c>
      <c r="Y45" s="11">
        <v>2548.7703424047063</v>
      </c>
      <c r="Z45" s="11">
        <v>2761.1678709384319</v>
      </c>
    </row>
    <row r="46" spans="1:26" x14ac:dyDescent="0.25">
      <c r="A46" t="s">
        <v>27</v>
      </c>
      <c r="C46" t="s">
        <v>139</v>
      </c>
      <c r="D46">
        <v>0.59</v>
      </c>
      <c r="E46">
        <v>0.64</v>
      </c>
      <c r="F46" t="s">
        <v>458</v>
      </c>
      <c r="G46" t="s">
        <v>75</v>
      </c>
      <c r="H46">
        <v>106.4773492861745</v>
      </c>
      <c r="I46">
        <v>572.54115258483068</v>
      </c>
      <c r="J46">
        <v>61.120724843384785</v>
      </c>
      <c r="K46">
        <v>337.79928002505011</v>
      </c>
      <c r="L46">
        <v>39.117263899766265</v>
      </c>
      <c r="M46">
        <v>234.74187255978057</v>
      </c>
      <c r="N46">
        <v>22.003460943618521</v>
      </c>
      <c r="O46" s="54"/>
      <c r="R46" s="10" t="s">
        <v>178</v>
      </c>
      <c r="S46" s="10" t="s">
        <v>28</v>
      </c>
      <c r="T46" s="10" t="s">
        <v>213</v>
      </c>
      <c r="U46" s="11">
        <v>3756.3492912541337</v>
      </c>
      <c r="V46" s="11">
        <v>2103.5556031023152</v>
      </c>
      <c r="W46" s="11">
        <v>1652.7936881518185</v>
      </c>
      <c r="X46" s="11">
        <v>552.00138210916066</v>
      </c>
      <c r="Y46" s="11">
        <v>264.96066341239708</v>
      </c>
      <c r="Z46" s="11">
        <v>287.04071869676358</v>
      </c>
    </row>
    <row r="47" spans="1:26" x14ac:dyDescent="0.25">
      <c r="A47" t="s">
        <v>27</v>
      </c>
      <c r="C47" t="s">
        <v>139</v>
      </c>
      <c r="D47">
        <v>0.59</v>
      </c>
      <c r="E47">
        <v>0.64</v>
      </c>
      <c r="F47" t="s">
        <v>458</v>
      </c>
      <c r="G47" t="s">
        <v>41</v>
      </c>
      <c r="H47">
        <v>1811.6759622171239</v>
      </c>
      <c r="I47">
        <v>12576.263534622221</v>
      </c>
      <c r="J47">
        <v>1711.9848571727887</v>
      </c>
      <c r="K47">
        <v>7419.99548542711</v>
      </c>
      <c r="L47">
        <v>1095.6703085905847</v>
      </c>
      <c r="M47">
        <v>5156.2680491951114</v>
      </c>
      <c r="N47">
        <v>616.314548582204</v>
      </c>
      <c r="O47" s="54"/>
      <c r="R47" s="10" t="s">
        <v>178</v>
      </c>
      <c r="S47" s="10" t="s">
        <v>28</v>
      </c>
      <c r="T47" s="10" t="s">
        <v>41</v>
      </c>
      <c r="U47" s="11">
        <v>2502.5732251531167</v>
      </c>
      <c r="V47" s="11">
        <v>1401.4410060857456</v>
      </c>
      <c r="W47" s="11">
        <v>1101.1322190673711</v>
      </c>
      <c r="X47" s="11">
        <v>262.75830136335463</v>
      </c>
      <c r="Y47" s="11">
        <v>126.12398465441022</v>
      </c>
      <c r="Z47" s="11">
        <v>136.63431670894443</v>
      </c>
    </row>
    <row r="48" spans="1:26" x14ac:dyDescent="0.25">
      <c r="A48" t="s">
        <v>27</v>
      </c>
      <c r="C48" t="s">
        <v>111</v>
      </c>
      <c r="D48">
        <v>0.66</v>
      </c>
      <c r="E48">
        <v>0.7</v>
      </c>
      <c r="F48" t="s">
        <v>31</v>
      </c>
      <c r="H48">
        <v>52.700311550187472</v>
      </c>
      <c r="I48">
        <v>334.24003108379736</v>
      </c>
      <c r="J48">
        <v>40.548872561911026</v>
      </c>
      <c r="K48">
        <v>220.59842051530626</v>
      </c>
      <c r="L48">
        <v>28.384210793337715</v>
      </c>
      <c r="M48">
        <v>113.6416105684911</v>
      </c>
      <c r="N48">
        <v>12.16466176857331</v>
      </c>
      <c r="O48" s="54"/>
      <c r="R48" s="10" t="s">
        <v>178</v>
      </c>
      <c r="S48" s="10" t="s">
        <v>28</v>
      </c>
      <c r="T48" s="10" t="s">
        <v>31</v>
      </c>
      <c r="U48" s="11">
        <v>55204.929938365261</v>
      </c>
      <c r="V48" s="11">
        <v>30914.760765484549</v>
      </c>
      <c r="W48" s="11">
        <v>24290.169172880713</v>
      </c>
      <c r="X48" s="11">
        <v>8481.9880664263655</v>
      </c>
      <c r="Y48" s="11">
        <v>4071.3542718846552</v>
      </c>
      <c r="Z48" s="11">
        <v>4410.6337945417108</v>
      </c>
    </row>
    <row r="49" spans="1:26" x14ac:dyDescent="0.25">
      <c r="A49" t="s">
        <v>27</v>
      </c>
      <c r="C49" t="s">
        <v>111</v>
      </c>
      <c r="D49">
        <v>0.66</v>
      </c>
      <c r="E49">
        <v>0.7</v>
      </c>
      <c r="F49" t="s">
        <v>458</v>
      </c>
      <c r="G49" t="s">
        <v>33</v>
      </c>
      <c r="H49">
        <v>9779.9492839818395</v>
      </c>
      <c r="I49">
        <v>42732.783875546054</v>
      </c>
      <c r="J49">
        <v>5739.4643935028362</v>
      </c>
      <c r="K49">
        <v>28203.637357860396</v>
      </c>
      <c r="L49">
        <v>4017.6250754519851</v>
      </c>
      <c r="M49">
        <v>14529.146517685658</v>
      </c>
      <c r="N49">
        <v>1721.839318050851</v>
      </c>
      <c r="O49" s="54"/>
      <c r="R49" s="29" t="s">
        <v>178</v>
      </c>
      <c r="S49" s="29" t="s">
        <v>471</v>
      </c>
      <c r="T49" s="29"/>
      <c r="U49" s="25">
        <v>616170.89578042529</v>
      </c>
      <c r="V49" s="25">
        <v>345055.70163703815</v>
      </c>
      <c r="W49" s="25">
        <v>271115.19414338714</v>
      </c>
      <c r="X49" s="25">
        <v>85080.782359304605</v>
      </c>
      <c r="Y49" s="25">
        <v>40838.775532466221</v>
      </c>
      <c r="Z49" s="25">
        <v>44242.006826838398</v>
      </c>
    </row>
    <row r="50" spans="1:26" x14ac:dyDescent="0.25">
      <c r="A50" t="s">
        <v>27</v>
      </c>
      <c r="C50" t="s">
        <v>111</v>
      </c>
      <c r="D50">
        <v>0.66</v>
      </c>
      <c r="E50">
        <v>0.7</v>
      </c>
      <c r="F50" t="s">
        <v>458</v>
      </c>
      <c r="G50" t="s">
        <v>60</v>
      </c>
      <c r="H50">
        <v>95.795313444503563</v>
      </c>
      <c r="I50">
        <v>842.15956575230416</v>
      </c>
      <c r="J50">
        <v>113.06482600102153</v>
      </c>
      <c r="K50">
        <v>555.82531339652076</v>
      </c>
      <c r="L50">
        <v>79.145378200715072</v>
      </c>
      <c r="M50">
        <v>286.33425235578341</v>
      </c>
      <c r="N50">
        <v>33.919447800306457</v>
      </c>
      <c r="O50" s="54"/>
      <c r="R50" s="10" t="s">
        <v>178</v>
      </c>
      <c r="S50" s="10" t="s">
        <v>333</v>
      </c>
      <c r="T50" s="10" t="s">
        <v>33</v>
      </c>
      <c r="U50" s="11">
        <v>152313.89112293985</v>
      </c>
      <c r="V50" s="11">
        <v>85295.779028846329</v>
      </c>
      <c r="W50" s="11">
        <v>67018.112094093522</v>
      </c>
      <c r="X50" s="11">
        <v>17654.892885513949</v>
      </c>
      <c r="Y50" s="11">
        <v>8474.348585046695</v>
      </c>
      <c r="Z50" s="11">
        <v>9180.5443004672543</v>
      </c>
    </row>
    <row r="51" spans="1:26" x14ac:dyDescent="0.25">
      <c r="A51" t="s">
        <v>27</v>
      </c>
      <c r="H51">
        <v>45558.144448215586</v>
      </c>
      <c r="I51">
        <v>146013.78990883779</v>
      </c>
      <c r="J51">
        <v>20760.385768523985</v>
      </c>
      <c r="K51">
        <v>89221.778889281049</v>
      </c>
      <c r="L51">
        <v>13640.231577379298</v>
      </c>
      <c r="M51">
        <v>56792.011019556747</v>
      </c>
      <c r="N51">
        <v>7120.1541911446893</v>
      </c>
      <c r="O51" s="54"/>
      <c r="R51" s="10" t="s">
        <v>178</v>
      </c>
      <c r="S51" s="10" t="s">
        <v>333</v>
      </c>
      <c r="T51" s="10" t="s">
        <v>337</v>
      </c>
      <c r="U51" s="11">
        <v>59603.515434969646</v>
      </c>
      <c r="V51" s="11">
        <v>33377.968643583008</v>
      </c>
      <c r="W51" s="11">
        <v>26225.546791386638</v>
      </c>
      <c r="X51" s="11">
        <v>6246.4490715998791</v>
      </c>
      <c r="Y51" s="11">
        <v>2998.2955543679418</v>
      </c>
      <c r="Z51" s="11">
        <v>3248.1535172319373</v>
      </c>
    </row>
    <row r="52" spans="1:26" x14ac:dyDescent="0.25">
      <c r="A52" t="s">
        <v>484</v>
      </c>
      <c r="H52">
        <v>97929.627971861875</v>
      </c>
      <c r="I52">
        <v>271752.07677061757</v>
      </c>
      <c r="J52">
        <v>36027.960436232614</v>
      </c>
      <c r="K52">
        <v>173466.43108667352</v>
      </c>
      <c r="L52">
        <v>24632.885338129512</v>
      </c>
      <c r="M52">
        <v>98285.64568394408</v>
      </c>
      <c r="N52">
        <v>11395.075098103109</v>
      </c>
      <c r="O52" s="54"/>
      <c r="R52" s="10" t="s">
        <v>178</v>
      </c>
      <c r="S52" s="10" t="s">
        <v>333</v>
      </c>
      <c r="T52" s="10" t="s">
        <v>194</v>
      </c>
      <c r="U52" s="11">
        <v>17799.463932710813</v>
      </c>
      <c r="V52" s="11">
        <v>9967.6998023180568</v>
      </c>
      <c r="W52" s="11">
        <v>7831.7641303927558</v>
      </c>
      <c r="X52" s="11">
        <v>2036.8497051266893</v>
      </c>
      <c r="Y52" s="11">
        <v>977.68785846081084</v>
      </c>
      <c r="Z52" s="11">
        <v>1059.1618466658783</v>
      </c>
    </row>
    <row r="53" spans="1:26" x14ac:dyDescent="0.25">
      <c r="A53" t="s">
        <v>178</v>
      </c>
      <c r="B53" t="s">
        <v>28</v>
      </c>
      <c r="C53" t="s">
        <v>179</v>
      </c>
      <c r="D53">
        <v>0.56000000000000005</v>
      </c>
      <c r="E53">
        <v>0.48</v>
      </c>
      <c r="F53" t="s">
        <v>31</v>
      </c>
      <c r="H53">
        <v>9457.2236729592332</v>
      </c>
      <c r="I53">
        <v>55204.929938365261</v>
      </c>
      <c r="J53">
        <v>8481.9880664263655</v>
      </c>
      <c r="K53">
        <v>30914.760765484549</v>
      </c>
      <c r="L53">
        <v>4071.3542718846552</v>
      </c>
      <c r="M53">
        <v>24290.169172880713</v>
      </c>
      <c r="N53">
        <v>4410.6337945417108</v>
      </c>
      <c r="O53" s="54"/>
      <c r="R53" s="10" t="s">
        <v>178</v>
      </c>
      <c r="S53" s="10" t="s">
        <v>333</v>
      </c>
      <c r="T53" s="10" t="s">
        <v>339</v>
      </c>
      <c r="U53" s="11">
        <v>74122.801127622108</v>
      </c>
      <c r="V53" s="11">
        <v>41508.768631468381</v>
      </c>
      <c r="W53" s="11">
        <v>32614.032496153726</v>
      </c>
      <c r="X53" s="11">
        <v>10514.561663010967</v>
      </c>
      <c r="Y53" s="11">
        <v>5046.9895982452645</v>
      </c>
      <c r="Z53" s="11">
        <v>5467.5720647657026</v>
      </c>
    </row>
    <row r="54" spans="1:26" x14ac:dyDescent="0.25">
      <c r="A54" t="s">
        <v>178</v>
      </c>
      <c r="B54" t="s">
        <v>28</v>
      </c>
      <c r="C54" t="s">
        <v>179</v>
      </c>
      <c r="D54">
        <v>0.56000000000000005</v>
      </c>
      <c r="E54">
        <v>0.48</v>
      </c>
      <c r="F54" t="s">
        <v>458</v>
      </c>
      <c r="G54" t="s">
        <v>33</v>
      </c>
      <c r="H54">
        <v>14511.859324051489</v>
      </c>
      <c r="I54">
        <v>48694.273513934873</v>
      </c>
      <c r="J54">
        <v>6856.8685043351343</v>
      </c>
      <c r="K54">
        <v>27268.793167803531</v>
      </c>
      <c r="L54">
        <v>3291.2968820808642</v>
      </c>
      <c r="M54">
        <v>21425.480346131342</v>
      </c>
      <c r="N54">
        <v>3565.5716222542701</v>
      </c>
      <c r="O54" s="54"/>
      <c r="R54" s="10" t="s">
        <v>178</v>
      </c>
      <c r="S54" s="10" t="s">
        <v>333</v>
      </c>
      <c r="T54" s="10" t="s">
        <v>302</v>
      </c>
      <c r="U54" s="11">
        <v>6072.1147283587707</v>
      </c>
      <c r="V54" s="11">
        <v>3400.384247880912</v>
      </c>
      <c r="W54" s="11">
        <v>2671.7304804778587</v>
      </c>
      <c r="X54" s="11">
        <v>726.89785826448633</v>
      </c>
      <c r="Y54" s="11">
        <v>348.91097196695341</v>
      </c>
      <c r="Z54" s="11">
        <v>377.98688629753292</v>
      </c>
    </row>
    <row r="55" spans="1:26" x14ac:dyDescent="0.25">
      <c r="A55" t="s">
        <v>178</v>
      </c>
      <c r="B55" t="s">
        <v>28</v>
      </c>
      <c r="C55" t="s">
        <v>179</v>
      </c>
      <c r="D55">
        <v>0.56000000000000005</v>
      </c>
      <c r="E55">
        <v>0.48</v>
      </c>
      <c r="F55" t="s">
        <v>458</v>
      </c>
      <c r="G55" t="s">
        <v>192</v>
      </c>
      <c r="H55">
        <v>10224.589667835975</v>
      </c>
      <c r="I55">
        <v>75403.058386126329</v>
      </c>
      <c r="J55">
        <v>10428.112199871859</v>
      </c>
      <c r="K55">
        <v>42225.712696230752</v>
      </c>
      <c r="L55">
        <v>5005.4938559384918</v>
      </c>
      <c r="M55">
        <v>33177.345689895577</v>
      </c>
      <c r="N55">
        <v>5422.6183439333672</v>
      </c>
      <c r="O55" s="54"/>
      <c r="R55" s="10" t="s">
        <v>178</v>
      </c>
      <c r="S55" s="10" t="s">
        <v>333</v>
      </c>
      <c r="T55" s="10" t="s">
        <v>60</v>
      </c>
      <c r="U55" s="11">
        <v>3207.43483657464</v>
      </c>
      <c r="V55" s="11">
        <v>1796.1635084817985</v>
      </c>
      <c r="W55" s="11">
        <v>1411.2713280928415</v>
      </c>
      <c r="X55" s="11">
        <v>405.39850844462148</v>
      </c>
      <c r="Y55" s="11">
        <v>194.59128405341829</v>
      </c>
      <c r="Z55" s="11">
        <v>210.80722439120319</v>
      </c>
    </row>
    <row r="56" spans="1:26" x14ac:dyDescent="0.25">
      <c r="A56" t="s">
        <v>178</v>
      </c>
      <c r="B56" t="s">
        <v>28</v>
      </c>
      <c r="C56" t="s">
        <v>179</v>
      </c>
      <c r="D56">
        <v>0.56000000000000005</v>
      </c>
      <c r="E56">
        <v>0.48</v>
      </c>
      <c r="F56" t="s">
        <v>458</v>
      </c>
      <c r="G56" t="s">
        <v>194</v>
      </c>
      <c r="H56">
        <v>40284.211320529415</v>
      </c>
      <c r="I56">
        <v>242031.26446226009</v>
      </c>
      <c r="J56">
        <v>34033.956103104741</v>
      </c>
      <c r="K56">
        <v>135537.50809886566</v>
      </c>
      <c r="L56">
        <v>16336.298929490275</v>
      </c>
      <c r="M56">
        <v>106493.75636339444</v>
      </c>
      <c r="N56">
        <v>17697.657173614469</v>
      </c>
      <c r="O56" s="54"/>
      <c r="R56" s="10" t="s">
        <v>178</v>
      </c>
      <c r="S56" s="10" t="s">
        <v>333</v>
      </c>
      <c r="T56" s="10" t="s">
        <v>348</v>
      </c>
      <c r="U56" s="11">
        <v>3957.398886448043</v>
      </c>
      <c r="V56" s="11">
        <v>2216.1433764109042</v>
      </c>
      <c r="W56" s="11">
        <v>1741.2555100371387</v>
      </c>
      <c r="X56" s="11">
        <v>507.32136262140114</v>
      </c>
      <c r="Y56" s="11">
        <v>243.51425405827254</v>
      </c>
      <c r="Z56" s="11">
        <v>263.80710856312862</v>
      </c>
    </row>
    <row r="57" spans="1:26" x14ac:dyDescent="0.25">
      <c r="A57" t="s">
        <v>178</v>
      </c>
      <c r="B57" t="s">
        <v>28</v>
      </c>
      <c r="C57" t="s">
        <v>179</v>
      </c>
      <c r="D57">
        <v>0.56000000000000005</v>
      </c>
      <c r="E57">
        <v>0.48</v>
      </c>
      <c r="F57" t="s">
        <v>458</v>
      </c>
      <c r="G57" t="s">
        <v>196</v>
      </c>
      <c r="H57">
        <v>5819.5551297650554</v>
      </c>
      <c r="I57">
        <v>38626.191524695903</v>
      </c>
      <c r="J57">
        <v>5498.6876502959776</v>
      </c>
      <c r="K57">
        <v>21630.667253829706</v>
      </c>
      <c r="L57">
        <v>2639.3700721420691</v>
      </c>
      <c r="M57">
        <v>16995.524270866197</v>
      </c>
      <c r="N57">
        <v>2859.3175781539085</v>
      </c>
      <c r="O57" s="54"/>
      <c r="R57" s="10" t="s">
        <v>178</v>
      </c>
      <c r="S57" s="10" t="s">
        <v>333</v>
      </c>
      <c r="T57" s="10" t="s">
        <v>289</v>
      </c>
      <c r="U57" s="11">
        <v>170558.95644463069</v>
      </c>
      <c r="V57" s="11">
        <v>95513.015608993199</v>
      </c>
      <c r="W57" s="11">
        <v>75045.940835637492</v>
      </c>
      <c r="X57" s="11">
        <v>21496.619236424867</v>
      </c>
      <c r="Y57" s="11">
        <v>10318.377233483936</v>
      </c>
      <c r="Z57" s="11">
        <v>11178.242002940931</v>
      </c>
    </row>
    <row r="58" spans="1:26" x14ac:dyDescent="0.25">
      <c r="A58" t="s">
        <v>178</v>
      </c>
      <c r="B58" t="s">
        <v>28</v>
      </c>
      <c r="C58" t="s">
        <v>179</v>
      </c>
      <c r="D58">
        <v>0.56000000000000005</v>
      </c>
      <c r="E58">
        <v>0.48</v>
      </c>
      <c r="F58" t="s">
        <v>458</v>
      </c>
      <c r="G58" t="s">
        <v>60</v>
      </c>
      <c r="H58">
        <v>1212.3310188612313</v>
      </c>
      <c r="I58">
        <v>9649.0804447247847</v>
      </c>
      <c r="J58">
        <v>1286.5771803424109</v>
      </c>
      <c r="K58">
        <v>5403.4850490458803</v>
      </c>
      <c r="L58">
        <v>617.55704656435717</v>
      </c>
      <c r="M58">
        <v>4245.5953956789044</v>
      </c>
      <c r="N58">
        <v>669.02013377805372</v>
      </c>
      <c r="O58" s="54"/>
      <c r="R58" s="10" t="s">
        <v>178</v>
      </c>
      <c r="S58" s="10" t="s">
        <v>333</v>
      </c>
      <c r="T58" s="10" t="s">
        <v>353</v>
      </c>
      <c r="U58" s="11">
        <v>1654.6368851223069</v>
      </c>
      <c r="V58" s="11">
        <v>926.59665566849196</v>
      </c>
      <c r="W58" s="11">
        <v>728.04022945381496</v>
      </c>
      <c r="X58" s="11">
        <v>208.72300006772051</v>
      </c>
      <c r="Y58" s="11">
        <v>100.18704003250583</v>
      </c>
      <c r="Z58" s="11">
        <v>108.53596003521467</v>
      </c>
    </row>
    <row r="59" spans="1:26" x14ac:dyDescent="0.25">
      <c r="A59" t="s">
        <v>178</v>
      </c>
      <c r="B59" t="s">
        <v>28</v>
      </c>
      <c r="C59" t="s">
        <v>179</v>
      </c>
      <c r="D59">
        <v>0.56000000000000005</v>
      </c>
      <c r="E59">
        <v>0.48</v>
      </c>
      <c r="F59" t="s">
        <v>458</v>
      </c>
      <c r="G59" t="s">
        <v>261</v>
      </c>
      <c r="H59">
        <v>2136.4349191858064</v>
      </c>
      <c r="I59">
        <v>10754.137127325033</v>
      </c>
      <c r="J59">
        <v>1457.4833509859893</v>
      </c>
      <c r="K59">
        <v>6022.3167913020188</v>
      </c>
      <c r="L59">
        <v>699.59200847327486</v>
      </c>
      <c r="M59">
        <v>4731.8203360230145</v>
      </c>
      <c r="N59">
        <v>757.89134251271446</v>
      </c>
      <c r="O59" s="54"/>
      <c r="R59" s="10" t="s">
        <v>178</v>
      </c>
      <c r="S59" s="10" t="s">
        <v>333</v>
      </c>
      <c r="T59" s="10" t="s">
        <v>185</v>
      </c>
      <c r="U59" s="11">
        <v>20587.036022806889</v>
      </c>
      <c r="V59" s="11">
        <v>11528.740172771859</v>
      </c>
      <c r="W59" s="11">
        <v>9058.2958500350305</v>
      </c>
      <c r="X59" s="11">
        <v>2405.6578867454796</v>
      </c>
      <c r="Y59" s="11">
        <v>1154.7157856378301</v>
      </c>
      <c r="Z59" s="11">
        <v>1250.9421011076495</v>
      </c>
    </row>
    <row r="60" spans="1:26" x14ac:dyDescent="0.25">
      <c r="A60" t="s">
        <v>178</v>
      </c>
      <c r="B60" t="s">
        <v>28</v>
      </c>
      <c r="C60" t="s">
        <v>179</v>
      </c>
      <c r="D60">
        <v>0.56000000000000005</v>
      </c>
      <c r="E60">
        <v>0.48</v>
      </c>
      <c r="F60" t="s">
        <v>458</v>
      </c>
      <c r="G60" t="s">
        <v>279</v>
      </c>
      <c r="H60">
        <v>582.01701597486453</v>
      </c>
      <c r="I60">
        <v>5289.4658841452783</v>
      </c>
      <c r="J60">
        <v>784.8996213090121</v>
      </c>
      <c r="K60">
        <v>2962.1008951213562</v>
      </c>
      <c r="L60">
        <v>376.75181822832582</v>
      </c>
      <c r="M60">
        <v>2327.3649890239221</v>
      </c>
      <c r="N60">
        <v>408.14780308068629</v>
      </c>
      <c r="O60" s="54"/>
      <c r="R60" s="10" t="s">
        <v>178</v>
      </c>
      <c r="S60" s="10" t="s">
        <v>333</v>
      </c>
      <c r="T60" s="10" t="s">
        <v>368</v>
      </c>
      <c r="U60" s="11">
        <v>5508.2270726047154</v>
      </c>
      <c r="V60" s="11">
        <v>3084.6071606586411</v>
      </c>
      <c r="W60" s="11">
        <v>2423.6199119460744</v>
      </c>
      <c r="X60" s="11">
        <v>749.78169529793331</v>
      </c>
      <c r="Y60" s="11">
        <v>359.89521374300796</v>
      </c>
      <c r="Z60" s="11">
        <v>389.88648155492535</v>
      </c>
    </row>
    <row r="61" spans="1:26" x14ac:dyDescent="0.25">
      <c r="A61" t="s">
        <v>178</v>
      </c>
      <c r="B61" t="s">
        <v>28</v>
      </c>
      <c r="C61" t="s">
        <v>179</v>
      </c>
      <c r="D61">
        <v>0.56000000000000005</v>
      </c>
      <c r="E61">
        <v>0.48</v>
      </c>
      <c r="F61" t="s">
        <v>458</v>
      </c>
      <c r="G61" t="s">
        <v>185</v>
      </c>
      <c r="H61">
        <v>13887.879229103541</v>
      </c>
      <c r="I61">
        <v>80495.728214266623</v>
      </c>
      <c r="J61">
        <v>9596.3123664780142</v>
      </c>
      <c r="K61">
        <v>45077.60779998931</v>
      </c>
      <c r="L61">
        <v>4606.2299359094468</v>
      </c>
      <c r="M61">
        <v>35418.120414277313</v>
      </c>
      <c r="N61">
        <v>4990.0824305685674</v>
      </c>
      <c r="O61" s="54"/>
      <c r="R61" s="10" t="s">
        <v>178</v>
      </c>
      <c r="S61" s="10" t="s">
        <v>333</v>
      </c>
      <c r="T61" s="10" t="s">
        <v>342</v>
      </c>
      <c r="U61" s="11">
        <v>1399.0085569603386</v>
      </c>
      <c r="V61" s="11">
        <v>783.44479189778974</v>
      </c>
      <c r="W61" s="11">
        <v>615.5637650625489</v>
      </c>
      <c r="X61" s="11">
        <v>148.64054014722868</v>
      </c>
      <c r="Y61" s="11">
        <v>71.347459270669759</v>
      </c>
      <c r="Z61" s="11">
        <v>77.293080876558918</v>
      </c>
    </row>
    <row r="62" spans="1:26" x14ac:dyDescent="0.25">
      <c r="A62" t="s">
        <v>178</v>
      </c>
      <c r="B62" t="s">
        <v>28</v>
      </c>
      <c r="C62" t="s">
        <v>179</v>
      </c>
      <c r="D62">
        <v>0.56000000000000005</v>
      </c>
      <c r="E62">
        <v>0.48</v>
      </c>
      <c r="F62" t="s">
        <v>458</v>
      </c>
      <c r="G62" t="s">
        <v>284</v>
      </c>
      <c r="H62">
        <v>373.98948815543952</v>
      </c>
      <c r="I62">
        <v>3589.1229266474502</v>
      </c>
      <c r="J62">
        <v>531.19941933944506</v>
      </c>
      <c r="K62">
        <v>2009.9088389225724</v>
      </c>
      <c r="L62">
        <v>254.97572128293362</v>
      </c>
      <c r="M62">
        <v>1579.2140877248778</v>
      </c>
      <c r="N62">
        <v>276.22369805651147</v>
      </c>
      <c r="O62" s="54"/>
      <c r="R62" s="10" t="s">
        <v>178</v>
      </c>
      <c r="S62" s="10" t="s">
        <v>333</v>
      </c>
      <c r="T62" s="10" t="s">
        <v>31</v>
      </c>
      <c r="U62" s="11">
        <v>245810.64128985393</v>
      </c>
      <c r="V62" s="11">
        <v>137653.95912231822</v>
      </c>
      <c r="W62" s="11">
        <v>108156.68216753571</v>
      </c>
      <c r="X62" s="11">
        <v>33763.021473777575</v>
      </c>
      <c r="Y62" s="11">
        <v>16206.250307413235</v>
      </c>
      <c r="Z62" s="11">
        <v>17556.771166364342</v>
      </c>
    </row>
    <row r="63" spans="1:26" x14ac:dyDescent="0.25">
      <c r="A63" t="s">
        <v>178</v>
      </c>
      <c r="B63" t="s">
        <v>28</v>
      </c>
      <c r="C63" t="s">
        <v>179</v>
      </c>
      <c r="D63">
        <v>0.56000000000000005</v>
      </c>
      <c r="E63">
        <v>0.48</v>
      </c>
      <c r="F63" t="s">
        <v>458</v>
      </c>
      <c r="G63" t="s">
        <v>187</v>
      </c>
      <c r="H63">
        <v>7544.6955521486361</v>
      </c>
      <c r="I63">
        <v>40174.720841526447</v>
      </c>
      <c r="J63">
        <v>5309.9382133431382</v>
      </c>
      <c r="K63">
        <v>22497.843671254814</v>
      </c>
      <c r="L63">
        <v>2548.7703424047063</v>
      </c>
      <c r="M63">
        <v>17676.877170271633</v>
      </c>
      <c r="N63">
        <v>2761.1678709384319</v>
      </c>
      <c r="O63" s="54"/>
      <c r="R63" s="29" t="s">
        <v>178</v>
      </c>
      <c r="S63" s="29" t="s">
        <v>473</v>
      </c>
      <c r="T63" s="29"/>
      <c r="U63" s="25">
        <v>762595.12634160265</v>
      </c>
      <c r="V63" s="25">
        <v>427053.27075129759</v>
      </c>
      <c r="W63" s="25">
        <v>335541.85559030512</v>
      </c>
      <c r="X63" s="25">
        <v>96864.814887042798</v>
      </c>
      <c r="Y63" s="25">
        <v>46495.111145780545</v>
      </c>
      <c r="Z63" s="25">
        <v>50369.703741262252</v>
      </c>
    </row>
    <row r="64" spans="1:26" x14ac:dyDescent="0.25">
      <c r="A64" t="s">
        <v>178</v>
      </c>
      <c r="B64" t="s">
        <v>28</v>
      </c>
      <c r="C64" t="s">
        <v>179</v>
      </c>
      <c r="D64">
        <v>0.56000000000000005</v>
      </c>
      <c r="E64">
        <v>0.48</v>
      </c>
      <c r="F64" t="s">
        <v>458</v>
      </c>
      <c r="G64" t="s">
        <v>213</v>
      </c>
      <c r="H64">
        <v>374.81939509393891</v>
      </c>
      <c r="I64">
        <v>3756.3492912541337</v>
      </c>
      <c r="J64">
        <v>552.00138210916066</v>
      </c>
      <c r="K64">
        <v>2103.5556031023152</v>
      </c>
      <c r="L64">
        <v>264.96066341239708</v>
      </c>
      <c r="M64">
        <v>1652.7936881518185</v>
      </c>
      <c r="N64">
        <v>287.04071869676358</v>
      </c>
      <c r="O64" s="54"/>
      <c r="R64" s="10" t="s">
        <v>178</v>
      </c>
      <c r="S64" s="10" t="s">
        <v>110</v>
      </c>
      <c r="T64" s="10" t="s">
        <v>295</v>
      </c>
      <c r="U64" s="11">
        <v>61693.776048606378</v>
      </c>
      <c r="V64" s="11">
        <v>34548.514587219572</v>
      </c>
      <c r="W64" s="11">
        <v>27145.261461386806</v>
      </c>
      <c r="X64" s="11">
        <v>8770.3290941322466</v>
      </c>
      <c r="Y64" s="11">
        <v>4209.7579651834785</v>
      </c>
      <c r="Z64" s="11">
        <v>4560.5711289487681</v>
      </c>
    </row>
    <row r="65" spans="1:26" x14ac:dyDescent="0.25">
      <c r="A65" t="s">
        <v>178</v>
      </c>
      <c r="B65" t="s">
        <v>28</v>
      </c>
      <c r="C65" t="s">
        <v>179</v>
      </c>
      <c r="D65">
        <v>0.56000000000000005</v>
      </c>
      <c r="E65">
        <v>0.48</v>
      </c>
      <c r="F65" t="s">
        <v>458</v>
      </c>
      <c r="G65" t="s">
        <v>41</v>
      </c>
      <c r="H65">
        <v>516.10306288781862</v>
      </c>
      <c r="I65">
        <v>2502.5732251531167</v>
      </c>
      <c r="J65">
        <v>262.75830136335463</v>
      </c>
      <c r="K65">
        <v>1401.4410060857456</v>
      </c>
      <c r="L65">
        <v>126.12398465441022</v>
      </c>
      <c r="M65">
        <v>1101.1322190673711</v>
      </c>
      <c r="N65">
        <v>136.63431670894443</v>
      </c>
      <c r="O65" s="54"/>
      <c r="R65" s="10" t="s">
        <v>178</v>
      </c>
      <c r="S65" s="10" t="s">
        <v>110</v>
      </c>
      <c r="T65" s="10" t="s">
        <v>302</v>
      </c>
      <c r="U65" s="11">
        <v>9362.6671877258632</v>
      </c>
      <c r="V65" s="11">
        <v>5243.0936251264839</v>
      </c>
      <c r="W65" s="11">
        <v>4119.5735625993793</v>
      </c>
      <c r="X65" s="11">
        <v>1260.2863359278901</v>
      </c>
      <c r="Y65" s="11">
        <v>604.93744124538728</v>
      </c>
      <c r="Z65" s="11">
        <v>655.34889468250287</v>
      </c>
    </row>
    <row r="66" spans="1:26" x14ac:dyDescent="0.25">
      <c r="A66" t="s">
        <v>178</v>
      </c>
      <c r="B66" t="s">
        <v>471</v>
      </c>
      <c r="H66">
        <v>106925.70879655246</v>
      </c>
      <c r="I66">
        <v>616170.89578042529</v>
      </c>
      <c r="J66">
        <v>85080.782359304605</v>
      </c>
      <c r="K66">
        <v>345055.70163703815</v>
      </c>
      <c r="L66">
        <v>40838.775532466214</v>
      </c>
      <c r="M66">
        <v>271115.19414338714</v>
      </c>
      <c r="N66">
        <v>44242.006826838398</v>
      </c>
      <c r="O66" s="54"/>
      <c r="R66" s="10" t="s">
        <v>178</v>
      </c>
      <c r="S66" s="10" t="s">
        <v>110</v>
      </c>
      <c r="T66" s="10" t="s">
        <v>311</v>
      </c>
      <c r="U66" s="11">
        <v>7.7627393117370325</v>
      </c>
      <c r="V66" s="11">
        <v>4.3471340145727382</v>
      </c>
      <c r="W66" s="11">
        <v>3.4156052971642943</v>
      </c>
      <c r="X66" s="11">
        <v>1.1826965131759659</v>
      </c>
      <c r="Y66" s="11">
        <v>0.56769432632446359</v>
      </c>
      <c r="Z66" s="11">
        <v>0.61500218685150232</v>
      </c>
    </row>
    <row r="67" spans="1:26" x14ac:dyDescent="0.25">
      <c r="A67" t="s">
        <v>178</v>
      </c>
      <c r="B67" t="s">
        <v>333</v>
      </c>
      <c r="C67" t="s">
        <v>179</v>
      </c>
      <c r="D67">
        <v>0.56000000000000005</v>
      </c>
      <c r="E67">
        <v>0.48</v>
      </c>
      <c r="F67" t="s">
        <v>31</v>
      </c>
      <c r="H67">
        <v>34251.906098648687</v>
      </c>
      <c r="I67">
        <v>245810.64128985393</v>
      </c>
      <c r="J67">
        <v>33763.021473777575</v>
      </c>
      <c r="K67">
        <v>137653.95912231822</v>
      </c>
      <c r="L67">
        <v>16206.250307413235</v>
      </c>
      <c r="M67">
        <v>108156.68216753571</v>
      </c>
      <c r="N67">
        <v>17556.771166364342</v>
      </c>
      <c r="O67" s="54"/>
      <c r="R67" s="10" t="s">
        <v>178</v>
      </c>
      <c r="S67" s="10" t="s">
        <v>110</v>
      </c>
      <c r="T67" s="10" t="s">
        <v>289</v>
      </c>
      <c r="U67" s="11">
        <v>344674.83704912226</v>
      </c>
      <c r="V67" s="11">
        <v>193017.90874750848</v>
      </c>
      <c r="W67" s="11">
        <v>151656.92830161378</v>
      </c>
      <c r="X67" s="11">
        <v>48104.224336144027</v>
      </c>
      <c r="Y67" s="11">
        <v>23090.027681349133</v>
      </c>
      <c r="Z67" s="11">
        <v>25014.196654794894</v>
      </c>
    </row>
    <row r="68" spans="1:26" x14ac:dyDescent="0.25">
      <c r="A68" t="s">
        <v>178</v>
      </c>
      <c r="B68" t="s">
        <v>333</v>
      </c>
      <c r="C68" t="s">
        <v>179</v>
      </c>
      <c r="D68">
        <v>0.56000000000000005</v>
      </c>
      <c r="E68">
        <v>0.48</v>
      </c>
      <c r="F68" t="s">
        <v>458</v>
      </c>
      <c r="G68" t="s">
        <v>33</v>
      </c>
      <c r="H68">
        <v>33356.613724906085</v>
      </c>
      <c r="I68">
        <v>152313.89112293985</v>
      </c>
      <c r="J68">
        <v>17654.892885513949</v>
      </c>
      <c r="K68">
        <v>85295.779028846329</v>
      </c>
      <c r="L68">
        <v>8474.348585046695</v>
      </c>
      <c r="M68">
        <v>67018.112094093522</v>
      </c>
      <c r="N68">
        <v>9180.5443004672543</v>
      </c>
      <c r="O68" s="54"/>
      <c r="R68" s="10" t="s">
        <v>178</v>
      </c>
      <c r="S68" s="10" t="s">
        <v>110</v>
      </c>
      <c r="T68" s="10" t="s">
        <v>317</v>
      </c>
      <c r="U68" s="11">
        <v>2754.4316731632857</v>
      </c>
      <c r="V68" s="11">
        <v>1542.4817369714401</v>
      </c>
      <c r="W68" s="11">
        <v>1211.9499361918456</v>
      </c>
      <c r="X68" s="11">
        <v>373.03724861251288</v>
      </c>
      <c r="Y68" s="11">
        <v>179.05787933400617</v>
      </c>
      <c r="Z68" s="11">
        <v>193.97936927850671</v>
      </c>
    </row>
    <row r="69" spans="1:26" x14ac:dyDescent="0.25">
      <c r="A69" t="s">
        <v>178</v>
      </c>
      <c r="B69" t="s">
        <v>333</v>
      </c>
      <c r="C69" t="s">
        <v>179</v>
      </c>
      <c r="D69">
        <v>0.56000000000000005</v>
      </c>
      <c r="E69">
        <v>0.48</v>
      </c>
      <c r="F69" t="s">
        <v>458</v>
      </c>
      <c r="G69" t="s">
        <v>337</v>
      </c>
      <c r="H69">
        <v>11140.938965263233</v>
      </c>
      <c r="I69">
        <v>59603.515434969646</v>
      </c>
      <c r="J69">
        <v>6246.4490715998791</v>
      </c>
      <c r="K69">
        <v>33377.968643583008</v>
      </c>
      <c r="L69">
        <v>2998.2955543679418</v>
      </c>
      <c r="M69">
        <v>26225.546791386638</v>
      </c>
      <c r="N69">
        <v>3248.1535172319373</v>
      </c>
      <c r="O69" s="54"/>
      <c r="R69" s="10" t="s">
        <v>178</v>
      </c>
      <c r="S69" s="10" t="s">
        <v>110</v>
      </c>
      <c r="T69" s="10" t="s">
        <v>292</v>
      </c>
      <c r="U69" s="11">
        <v>28912.66622776724</v>
      </c>
      <c r="V69" s="11">
        <v>16191.093087549656</v>
      </c>
      <c r="W69" s="11">
        <v>12721.573140217584</v>
      </c>
      <c r="X69" s="11">
        <v>4126.1398062239523</v>
      </c>
      <c r="Y69" s="11">
        <v>1980.547106987497</v>
      </c>
      <c r="Z69" s="11">
        <v>2145.5926992364552</v>
      </c>
    </row>
    <row r="70" spans="1:26" x14ac:dyDescent="0.25">
      <c r="A70" t="s">
        <v>178</v>
      </c>
      <c r="B70" t="s">
        <v>333</v>
      </c>
      <c r="C70" t="s">
        <v>179</v>
      </c>
      <c r="D70">
        <v>0.56000000000000005</v>
      </c>
      <c r="E70">
        <v>0.48</v>
      </c>
      <c r="F70" t="s">
        <v>458</v>
      </c>
      <c r="G70" t="s">
        <v>194</v>
      </c>
      <c r="H70">
        <v>3612.537214815407</v>
      </c>
      <c r="I70">
        <v>17799.463932710813</v>
      </c>
      <c r="J70">
        <v>2036.8497051266893</v>
      </c>
      <c r="K70">
        <v>9967.6998023180568</v>
      </c>
      <c r="L70">
        <v>977.68785846081084</v>
      </c>
      <c r="M70">
        <v>7831.7641303927558</v>
      </c>
      <c r="N70">
        <v>1059.1618466658783</v>
      </c>
      <c r="O70" s="54"/>
      <c r="R70" s="10" t="s">
        <v>178</v>
      </c>
      <c r="S70" s="10" t="s">
        <v>110</v>
      </c>
      <c r="T70" s="10" t="s">
        <v>31</v>
      </c>
      <c r="U70" s="11">
        <v>119602.43934869072</v>
      </c>
      <c r="V70" s="11">
        <v>66977.366035266808</v>
      </c>
      <c r="W70" s="11">
        <v>52625.073313423913</v>
      </c>
      <c r="X70" s="11">
        <v>16202.168865370099</v>
      </c>
      <c r="Y70" s="11">
        <v>7777.0410553776474</v>
      </c>
      <c r="Z70" s="11">
        <v>8425.1278099924511</v>
      </c>
    </row>
    <row r="71" spans="1:26" x14ac:dyDescent="0.25">
      <c r="A71" t="s">
        <v>178</v>
      </c>
      <c r="B71" t="s">
        <v>333</v>
      </c>
      <c r="C71" t="s">
        <v>179</v>
      </c>
      <c r="D71">
        <v>0.56000000000000005</v>
      </c>
      <c r="E71">
        <v>0.48</v>
      </c>
      <c r="F71" t="s">
        <v>458</v>
      </c>
      <c r="G71" t="s">
        <v>339</v>
      </c>
      <c r="H71">
        <v>9096.9428869511048</v>
      </c>
      <c r="I71">
        <v>74122.801127622108</v>
      </c>
      <c r="J71">
        <v>10514.561663010967</v>
      </c>
      <c r="K71">
        <v>41508.768631468381</v>
      </c>
      <c r="L71">
        <v>5046.9895982452645</v>
      </c>
      <c r="M71">
        <v>32614.032496153726</v>
      </c>
      <c r="N71">
        <v>5467.5720647657026</v>
      </c>
      <c r="O71" s="54"/>
      <c r="R71" s="29" t="s">
        <v>178</v>
      </c>
      <c r="S71" s="29" t="s">
        <v>472</v>
      </c>
      <c r="T71" s="29"/>
      <c r="U71" s="25">
        <v>567008.5802743875</v>
      </c>
      <c r="V71" s="25">
        <v>317524.80495365697</v>
      </c>
      <c r="W71" s="25">
        <v>249483.77532073046</v>
      </c>
      <c r="X71" s="25">
        <v>78837.368382923916</v>
      </c>
      <c r="Y71" s="25">
        <v>37841.936823803473</v>
      </c>
      <c r="Z71" s="25">
        <v>40995.431559120429</v>
      </c>
    </row>
    <row r="72" spans="1:26" x14ac:dyDescent="0.25">
      <c r="A72" t="s">
        <v>178</v>
      </c>
      <c r="B72" t="s">
        <v>333</v>
      </c>
      <c r="C72" t="s">
        <v>179</v>
      </c>
      <c r="D72">
        <v>0.56000000000000005</v>
      </c>
      <c r="E72">
        <v>0.48</v>
      </c>
      <c r="F72" t="s">
        <v>458</v>
      </c>
      <c r="G72" t="s">
        <v>302</v>
      </c>
      <c r="H72">
        <v>911.91571822269793</v>
      </c>
      <c r="I72">
        <v>6072.1147283587707</v>
      </c>
      <c r="J72">
        <v>726.89785826448633</v>
      </c>
      <c r="K72">
        <v>3400.384247880912</v>
      </c>
      <c r="L72">
        <v>348.91097196695341</v>
      </c>
      <c r="M72">
        <v>2671.7304804778587</v>
      </c>
      <c r="N72">
        <v>377.98688629753292</v>
      </c>
      <c r="O72" s="54"/>
      <c r="R72" s="10" t="s">
        <v>178</v>
      </c>
      <c r="S72" s="10" t="s">
        <v>384</v>
      </c>
      <c r="T72" s="10" t="s">
        <v>389</v>
      </c>
      <c r="U72" s="11">
        <v>2053.5172083448588</v>
      </c>
      <c r="V72" s="11">
        <v>739.26619500414915</v>
      </c>
      <c r="W72" s="11">
        <v>1314.2510133407095</v>
      </c>
      <c r="X72" s="11">
        <v>332.22741710334697</v>
      </c>
      <c r="Y72" s="11">
        <v>192.69190191994122</v>
      </c>
      <c r="Z72" s="11">
        <v>139.53551518340575</v>
      </c>
    </row>
    <row r="73" spans="1:26" x14ac:dyDescent="0.25">
      <c r="A73" t="s">
        <v>178</v>
      </c>
      <c r="B73" t="s">
        <v>333</v>
      </c>
      <c r="C73" t="s">
        <v>179</v>
      </c>
      <c r="D73">
        <v>0.56000000000000005</v>
      </c>
      <c r="E73">
        <v>0.48</v>
      </c>
      <c r="F73" t="s">
        <v>458</v>
      </c>
      <c r="G73" t="s">
        <v>60</v>
      </c>
      <c r="H73">
        <v>464.94840737308812</v>
      </c>
      <c r="I73">
        <v>3207.43483657464</v>
      </c>
      <c r="J73">
        <v>405.39850844462148</v>
      </c>
      <c r="K73">
        <v>1796.1635084817985</v>
      </c>
      <c r="L73">
        <v>194.59128405341829</v>
      </c>
      <c r="M73">
        <v>1411.2713280928415</v>
      </c>
      <c r="N73">
        <v>210.80722439120319</v>
      </c>
      <c r="O73" s="54"/>
      <c r="R73" s="10" t="s">
        <v>178</v>
      </c>
      <c r="S73" s="10" t="s">
        <v>384</v>
      </c>
      <c r="T73" s="10" t="s">
        <v>302</v>
      </c>
      <c r="U73" s="11">
        <v>6603.1432043998866</v>
      </c>
      <c r="V73" s="11">
        <v>2377.131553583959</v>
      </c>
      <c r="W73" s="11">
        <v>4226.0116508159281</v>
      </c>
      <c r="X73" s="11">
        <v>889.27062960360934</v>
      </c>
      <c r="Y73" s="11">
        <v>515.77696517009338</v>
      </c>
      <c r="Z73" s="11">
        <v>373.49366443351596</v>
      </c>
    </row>
    <row r="74" spans="1:26" x14ac:dyDescent="0.25">
      <c r="A74" t="s">
        <v>178</v>
      </c>
      <c r="B74" t="s">
        <v>333</v>
      </c>
      <c r="C74" t="s">
        <v>179</v>
      </c>
      <c r="D74">
        <v>0.56000000000000005</v>
      </c>
      <c r="E74">
        <v>0.48</v>
      </c>
      <c r="F74" t="s">
        <v>458</v>
      </c>
      <c r="G74" t="s">
        <v>348</v>
      </c>
      <c r="H74">
        <v>632.06695839331701</v>
      </c>
      <c r="I74">
        <v>3957.398886448043</v>
      </c>
      <c r="J74">
        <v>507.32136262140114</v>
      </c>
      <c r="K74">
        <v>2216.1433764109042</v>
      </c>
      <c r="L74">
        <v>243.51425405827254</v>
      </c>
      <c r="M74">
        <v>1741.2555100371387</v>
      </c>
      <c r="N74">
        <v>263.80710856312862</v>
      </c>
      <c r="O74" s="54"/>
      <c r="R74" s="10" t="s">
        <v>178</v>
      </c>
      <c r="S74" s="10" t="s">
        <v>384</v>
      </c>
      <c r="T74" s="10" t="s">
        <v>402</v>
      </c>
      <c r="U74" s="11">
        <v>813.15055856616868</v>
      </c>
      <c r="V74" s="11">
        <v>292.73420108382072</v>
      </c>
      <c r="W74" s="11">
        <v>520.41635748234796</v>
      </c>
      <c r="X74" s="11">
        <v>99.834453126163908</v>
      </c>
      <c r="Y74" s="11">
        <v>57.903982813175062</v>
      </c>
      <c r="Z74" s="11">
        <v>41.930470312988845</v>
      </c>
    </row>
    <row r="75" spans="1:26" x14ac:dyDescent="0.25">
      <c r="A75" t="s">
        <v>178</v>
      </c>
      <c r="B75" t="s">
        <v>333</v>
      </c>
      <c r="C75" t="s">
        <v>179</v>
      </c>
      <c r="D75">
        <v>0.56000000000000005</v>
      </c>
      <c r="E75">
        <v>0.48</v>
      </c>
      <c r="F75" t="s">
        <v>458</v>
      </c>
      <c r="G75" t="s">
        <v>289</v>
      </c>
      <c r="H75">
        <v>32458.770973155137</v>
      </c>
      <c r="I75">
        <v>170558.95644463069</v>
      </c>
      <c r="J75">
        <v>21496.619236424867</v>
      </c>
      <c r="K75">
        <v>95513.015608993199</v>
      </c>
      <c r="L75">
        <v>10318.377233483936</v>
      </c>
      <c r="M75">
        <v>75045.940835637492</v>
      </c>
      <c r="N75">
        <v>11178.242002940931</v>
      </c>
      <c r="O75" s="54"/>
      <c r="R75" s="10" t="s">
        <v>178</v>
      </c>
      <c r="S75" s="10" t="s">
        <v>384</v>
      </c>
      <c r="T75" s="10" t="s">
        <v>311</v>
      </c>
      <c r="U75" s="11">
        <v>9467.0401634017708</v>
      </c>
      <c r="V75" s="11">
        <v>3408.1344588246375</v>
      </c>
      <c r="W75" s="11">
        <v>6058.9057045771333</v>
      </c>
      <c r="X75" s="11">
        <v>1320.3692960419539</v>
      </c>
      <c r="Y75" s="11">
        <v>765.81419170433321</v>
      </c>
      <c r="Z75" s="11">
        <v>554.55510433762072</v>
      </c>
    </row>
    <row r="76" spans="1:26" x14ac:dyDescent="0.25">
      <c r="A76" t="s">
        <v>178</v>
      </c>
      <c r="B76" t="s">
        <v>333</v>
      </c>
      <c r="C76" t="s">
        <v>179</v>
      </c>
      <c r="D76">
        <v>0.56000000000000005</v>
      </c>
      <c r="E76">
        <v>0.48</v>
      </c>
      <c r="F76" t="s">
        <v>458</v>
      </c>
      <c r="G76" t="s">
        <v>353</v>
      </c>
      <c r="H76">
        <v>236.70198916232164</v>
      </c>
      <c r="I76">
        <v>1654.6368851223069</v>
      </c>
      <c r="J76">
        <v>208.72300006772051</v>
      </c>
      <c r="K76">
        <v>926.59665566849196</v>
      </c>
      <c r="L76">
        <v>100.18704003250583</v>
      </c>
      <c r="M76">
        <v>728.04022945381496</v>
      </c>
      <c r="N76">
        <v>108.53596003521467</v>
      </c>
      <c r="O76" s="54"/>
      <c r="R76" s="10" t="s">
        <v>178</v>
      </c>
      <c r="S76" s="10" t="s">
        <v>384</v>
      </c>
      <c r="T76" s="10" t="s">
        <v>409</v>
      </c>
      <c r="U76" s="11">
        <v>74.950481143884105</v>
      </c>
      <c r="V76" s="11">
        <v>26.982173211798276</v>
      </c>
      <c r="W76" s="11">
        <v>47.968307932085828</v>
      </c>
      <c r="X76" s="11">
        <v>11.574690434770009</v>
      </c>
      <c r="Y76" s="11">
        <v>6.713320452166605</v>
      </c>
      <c r="Z76" s="11">
        <v>4.8613699826034038</v>
      </c>
    </row>
    <row r="77" spans="1:26" x14ac:dyDescent="0.25">
      <c r="A77" t="s">
        <v>178</v>
      </c>
      <c r="B77" t="s">
        <v>333</v>
      </c>
      <c r="C77" t="s">
        <v>179</v>
      </c>
      <c r="D77">
        <v>0.56000000000000005</v>
      </c>
      <c r="E77">
        <v>0.48</v>
      </c>
      <c r="F77" t="s">
        <v>458</v>
      </c>
      <c r="G77" t="s">
        <v>185</v>
      </c>
      <c r="H77">
        <v>3988.9399267857366</v>
      </c>
      <c r="I77">
        <v>20587.036022806889</v>
      </c>
      <c r="J77">
        <v>2405.6578867454796</v>
      </c>
      <c r="K77">
        <v>11528.740172771859</v>
      </c>
      <c r="L77">
        <v>1154.7157856378301</v>
      </c>
      <c r="M77">
        <v>9058.2958500350305</v>
      </c>
      <c r="N77">
        <v>1250.9421011076495</v>
      </c>
      <c r="O77" s="54"/>
      <c r="R77" s="10" t="s">
        <v>178</v>
      </c>
      <c r="S77" s="10" t="s">
        <v>384</v>
      </c>
      <c r="T77" s="10" t="s">
        <v>387</v>
      </c>
      <c r="U77" s="11">
        <v>168811.25676679958</v>
      </c>
      <c r="V77" s="11">
        <v>60772.052436047845</v>
      </c>
      <c r="W77" s="11">
        <v>108039.20433075173</v>
      </c>
      <c r="X77" s="11">
        <v>24222.091868976891</v>
      </c>
      <c r="Y77" s="11">
        <v>14048.813284006595</v>
      </c>
      <c r="Z77" s="11">
        <v>10173.278584970296</v>
      </c>
    </row>
    <row r="78" spans="1:26" x14ac:dyDescent="0.25">
      <c r="A78" t="s">
        <v>178</v>
      </c>
      <c r="B78" t="s">
        <v>333</v>
      </c>
      <c r="C78" t="s">
        <v>179</v>
      </c>
      <c r="D78">
        <v>0.56000000000000005</v>
      </c>
      <c r="E78">
        <v>0.48</v>
      </c>
      <c r="F78" t="s">
        <v>458</v>
      </c>
      <c r="G78" t="s">
        <v>368</v>
      </c>
      <c r="H78">
        <v>1159.3698291895814</v>
      </c>
      <c r="I78">
        <v>5508.2270726047154</v>
      </c>
      <c r="J78">
        <v>749.78169529793331</v>
      </c>
      <c r="K78">
        <v>3084.6071606586411</v>
      </c>
      <c r="L78">
        <v>359.89521374300796</v>
      </c>
      <c r="M78">
        <v>2423.6199119460744</v>
      </c>
      <c r="N78">
        <v>389.88648155492535</v>
      </c>
      <c r="O78" s="54"/>
      <c r="R78" s="10" t="s">
        <v>178</v>
      </c>
      <c r="S78" s="10" t="s">
        <v>384</v>
      </c>
      <c r="T78" s="10" t="s">
        <v>407</v>
      </c>
      <c r="U78" s="11">
        <v>4922.9768647375286</v>
      </c>
      <c r="V78" s="11">
        <v>1772.2716713055102</v>
      </c>
      <c r="W78" s="11">
        <v>3150.7051934320184</v>
      </c>
      <c r="X78" s="11">
        <v>815.3492156258344</v>
      </c>
      <c r="Y78" s="11">
        <v>472.9025450629839</v>
      </c>
      <c r="Z78" s="11">
        <v>342.4466705628505</v>
      </c>
    </row>
    <row r="79" spans="1:26" x14ac:dyDescent="0.25">
      <c r="A79" t="s">
        <v>178</v>
      </c>
      <c r="B79" t="s">
        <v>333</v>
      </c>
      <c r="C79" t="s">
        <v>179</v>
      </c>
      <c r="D79">
        <v>0.56000000000000005</v>
      </c>
      <c r="E79">
        <v>0.48</v>
      </c>
      <c r="F79" t="s">
        <v>458</v>
      </c>
      <c r="G79" t="s">
        <v>342</v>
      </c>
      <c r="H79">
        <v>264.0224679826174</v>
      </c>
      <c r="I79">
        <v>1399.0085569603386</v>
      </c>
      <c r="J79">
        <v>148.64054014722868</v>
      </c>
      <c r="K79">
        <v>783.44479189778974</v>
      </c>
      <c r="L79">
        <v>71.347459270669759</v>
      </c>
      <c r="M79">
        <v>615.5637650625489</v>
      </c>
      <c r="N79">
        <v>77.293080876558918</v>
      </c>
      <c r="O79" s="54"/>
      <c r="R79" s="10" t="s">
        <v>178</v>
      </c>
      <c r="S79" s="10" t="s">
        <v>384</v>
      </c>
      <c r="T79" s="10" t="s">
        <v>31</v>
      </c>
      <c r="U79" s="11">
        <v>74890.234218963174</v>
      </c>
      <c r="V79" s="11">
        <v>26960.48431882674</v>
      </c>
      <c r="W79" s="11">
        <v>47929.749900136434</v>
      </c>
      <c r="X79" s="11">
        <v>11541.363843837327</v>
      </c>
      <c r="Y79" s="11">
        <v>6693.9910294256497</v>
      </c>
      <c r="Z79" s="11">
        <v>4847.3728144116776</v>
      </c>
    </row>
    <row r="80" spans="1:26" x14ac:dyDescent="0.25">
      <c r="A80" t="s">
        <v>178</v>
      </c>
      <c r="B80" t="s">
        <v>473</v>
      </c>
      <c r="H80">
        <v>131575.675160849</v>
      </c>
      <c r="I80">
        <v>762595.12634160277</v>
      </c>
      <c r="J80">
        <v>96864.814887042798</v>
      </c>
      <c r="K80">
        <v>427053.27075129759</v>
      </c>
      <c r="L80">
        <v>46495.111145780538</v>
      </c>
      <c r="M80">
        <v>335541.85559030512</v>
      </c>
      <c r="N80">
        <v>50369.703741262267</v>
      </c>
      <c r="O80" s="54"/>
      <c r="R80" s="29" t="s">
        <v>178</v>
      </c>
      <c r="S80" s="29" t="s">
        <v>474</v>
      </c>
      <c r="T80" s="29"/>
      <c r="U80" s="25">
        <v>267636.26946635684</v>
      </c>
      <c r="V80" s="25">
        <v>96349.057007888463</v>
      </c>
      <c r="W80" s="25">
        <v>171287.21245846839</v>
      </c>
      <c r="X80" s="25">
        <v>39232.081414749904</v>
      </c>
      <c r="Y80" s="25">
        <v>22754.607220554935</v>
      </c>
      <c r="Z80" s="25">
        <v>16477.474194194961</v>
      </c>
    </row>
    <row r="81" spans="1:26" x14ac:dyDescent="0.25">
      <c r="A81" t="s">
        <v>178</v>
      </c>
      <c r="B81" t="s">
        <v>110</v>
      </c>
      <c r="C81" t="s">
        <v>179</v>
      </c>
      <c r="D81">
        <v>0.56000000000000005</v>
      </c>
      <c r="E81">
        <v>0.48</v>
      </c>
      <c r="F81" t="s">
        <v>31</v>
      </c>
      <c r="H81">
        <v>15448.88578635812</v>
      </c>
      <c r="I81">
        <v>119602.43934869072</v>
      </c>
      <c r="J81">
        <v>16202.168865370099</v>
      </c>
      <c r="K81">
        <v>66977.366035266808</v>
      </c>
      <c r="L81">
        <v>7777.0410553776474</v>
      </c>
      <c r="M81">
        <v>52625.073313423913</v>
      </c>
      <c r="N81">
        <v>8425.1278099924511</v>
      </c>
      <c r="O81" s="54"/>
      <c r="R81" s="29" t="s">
        <v>485</v>
      </c>
      <c r="S81" s="29"/>
      <c r="T81" s="29"/>
      <c r="U81" s="25">
        <v>2213410.8718627719</v>
      </c>
      <c r="V81" s="25">
        <v>1185982.8343498812</v>
      </c>
      <c r="W81" s="25">
        <v>1027428.0375128912</v>
      </c>
      <c r="X81" s="25">
        <v>300015.04704402119</v>
      </c>
      <c r="Y81" s="25">
        <v>147930.43072260518</v>
      </c>
      <c r="Z81" s="25">
        <v>152084.61632141602</v>
      </c>
    </row>
    <row r="82" spans="1:26" x14ac:dyDescent="0.25">
      <c r="A82" t="s">
        <v>178</v>
      </c>
      <c r="B82" t="s">
        <v>110</v>
      </c>
      <c r="C82" t="s">
        <v>179</v>
      </c>
      <c r="D82">
        <v>0.56000000000000005</v>
      </c>
      <c r="E82">
        <v>0.48</v>
      </c>
      <c r="F82" t="s">
        <v>458</v>
      </c>
      <c r="G82" t="s">
        <v>295</v>
      </c>
      <c r="H82">
        <v>7946.1136600000345</v>
      </c>
      <c r="I82">
        <v>61693.776048606378</v>
      </c>
      <c r="J82">
        <v>8770.3290941322466</v>
      </c>
      <c r="K82">
        <v>34548.514587219572</v>
      </c>
      <c r="L82">
        <v>4209.7579651834785</v>
      </c>
      <c r="M82">
        <v>27145.261461386806</v>
      </c>
      <c r="N82">
        <v>4560.5711289487681</v>
      </c>
      <c r="O82" s="54"/>
    </row>
    <row r="83" spans="1:26" x14ac:dyDescent="0.25">
      <c r="A83" t="s">
        <v>178</v>
      </c>
      <c r="B83" t="s">
        <v>110</v>
      </c>
      <c r="C83" t="s">
        <v>179</v>
      </c>
      <c r="D83">
        <v>0.56000000000000005</v>
      </c>
      <c r="E83">
        <v>0.48</v>
      </c>
      <c r="F83" t="s">
        <v>458</v>
      </c>
      <c r="G83" t="s">
        <v>302</v>
      </c>
      <c r="H83">
        <v>1068.340174707658</v>
      </c>
      <c r="I83">
        <v>9362.6671877258632</v>
      </c>
      <c r="J83">
        <v>1260.2863359278901</v>
      </c>
      <c r="K83">
        <v>5243.0936251264839</v>
      </c>
      <c r="L83">
        <v>604.93744124538728</v>
      </c>
      <c r="M83">
        <v>4119.5735625993793</v>
      </c>
      <c r="N83">
        <v>655.34889468250287</v>
      </c>
      <c r="O83" s="54"/>
    </row>
    <row r="84" spans="1:26" x14ac:dyDescent="0.25">
      <c r="A84" t="s">
        <v>178</v>
      </c>
      <c r="B84" t="s">
        <v>110</v>
      </c>
      <c r="C84" t="s">
        <v>179</v>
      </c>
      <c r="D84">
        <v>0.56000000000000005</v>
      </c>
      <c r="E84">
        <v>0.48</v>
      </c>
      <c r="F84" t="s">
        <v>458</v>
      </c>
      <c r="G84" t="s">
        <v>311</v>
      </c>
      <c r="H84">
        <v>0.99420658560775299</v>
      </c>
      <c r="I84">
        <v>7.7627393117370325</v>
      </c>
      <c r="J84">
        <v>1.1826965131759659</v>
      </c>
      <c r="K84">
        <v>4.3471340145727382</v>
      </c>
      <c r="L84">
        <v>0.56769432632446359</v>
      </c>
      <c r="M84">
        <v>3.4156052971642943</v>
      </c>
      <c r="N84">
        <v>0.61500218685150232</v>
      </c>
      <c r="O84" s="54"/>
    </row>
    <row r="85" spans="1:26" x14ac:dyDescent="0.25">
      <c r="A85" t="s">
        <v>178</v>
      </c>
      <c r="B85" t="s">
        <v>110</v>
      </c>
      <c r="C85" t="s">
        <v>179</v>
      </c>
      <c r="D85">
        <v>0.56000000000000005</v>
      </c>
      <c r="E85">
        <v>0.48</v>
      </c>
      <c r="F85" t="s">
        <v>458</v>
      </c>
      <c r="G85" t="s">
        <v>289</v>
      </c>
      <c r="H85">
        <v>47858.690209471162</v>
      </c>
      <c r="I85">
        <v>344674.83704912226</v>
      </c>
      <c r="J85">
        <v>48104.224336144027</v>
      </c>
      <c r="K85">
        <v>193017.90874750848</v>
      </c>
      <c r="L85">
        <v>23090.027681349133</v>
      </c>
      <c r="M85">
        <v>151656.92830161378</v>
      </c>
      <c r="N85">
        <v>25014.196654794894</v>
      </c>
      <c r="O85" s="54"/>
    </row>
    <row r="86" spans="1:26" x14ac:dyDescent="0.25">
      <c r="A86" t="s">
        <v>178</v>
      </c>
      <c r="B86" t="s">
        <v>110</v>
      </c>
      <c r="C86" t="s">
        <v>179</v>
      </c>
      <c r="D86">
        <v>0.56000000000000005</v>
      </c>
      <c r="E86">
        <v>0.48</v>
      </c>
      <c r="F86" t="s">
        <v>458</v>
      </c>
      <c r="G86" t="s">
        <v>317</v>
      </c>
      <c r="H86">
        <v>394.9835177230562</v>
      </c>
      <c r="I86">
        <v>2754.4316731632857</v>
      </c>
      <c r="J86">
        <v>373.03724861251288</v>
      </c>
      <c r="K86">
        <v>1542.4817369714401</v>
      </c>
      <c r="L86">
        <v>179.05787933400617</v>
      </c>
      <c r="M86">
        <v>1211.9499361918456</v>
      </c>
      <c r="N86">
        <v>193.97936927850671</v>
      </c>
      <c r="O86" s="54"/>
    </row>
    <row r="87" spans="1:26" x14ac:dyDescent="0.25">
      <c r="A87" t="s">
        <v>178</v>
      </c>
      <c r="B87" t="s">
        <v>110</v>
      </c>
      <c r="C87" t="s">
        <v>179</v>
      </c>
      <c r="D87">
        <v>0.56000000000000005</v>
      </c>
      <c r="E87">
        <v>0.48</v>
      </c>
      <c r="F87" t="s">
        <v>458</v>
      </c>
      <c r="G87" t="s">
        <v>292</v>
      </c>
      <c r="H87">
        <v>4534.2706679411876</v>
      </c>
      <c r="I87">
        <v>28912.66622776724</v>
      </c>
      <c r="J87">
        <v>4126.1398062239523</v>
      </c>
      <c r="K87">
        <v>16191.093087549656</v>
      </c>
      <c r="L87">
        <v>1980.547106987497</v>
      </c>
      <c r="M87">
        <v>12721.573140217584</v>
      </c>
      <c r="N87">
        <v>2145.5926992364552</v>
      </c>
      <c r="O87" s="54"/>
    </row>
    <row r="88" spans="1:26" x14ac:dyDescent="0.25">
      <c r="A88" t="s">
        <v>178</v>
      </c>
      <c r="B88" t="s">
        <v>472</v>
      </c>
      <c r="H88">
        <v>77252.27822278683</v>
      </c>
      <c r="I88">
        <v>567008.5802743875</v>
      </c>
      <c r="J88">
        <v>78837.368382923902</v>
      </c>
      <c r="K88">
        <v>317524.80495365697</v>
      </c>
      <c r="L88">
        <v>37841.936823803473</v>
      </c>
      <c r="M88">
        <v>249483.77532073046</v>
      </c>
      <c r="N88">
        <v>40995.431559120429</v>
      </c>
      <c r="O88" s="54"/>
    </row>
    <row r="89" spans="1:26" x14ac:dyDescent="0.25">
      <c r="A89" t="s">
        <v>178</v>
      </c>
      <c r="B89" t="s">
        <v>384</v>
      </c>
      <c r="C89" t="s">
        <v>385</v>
      </c>
      <c r="D89">
        <v>0.36</v>
      </c>
      <c r="E89">
        <v>0.57999999999999996</v>
      </c>
      <c r="F89" t="s">
        <v>31</v>
      </c>
      <c r="H89">
        <v>10285.951922672522</v>
      </c>
      <c r="I89">
        <v>74890.234218963174</v>
      </c>
      <c r="J89">
        <v>11541.363843837327</v>
      </c>
      <c r="K89">
        <v>26960.48431882674</v>
      </c>
      <c r="L89">
        <v>6693.9910294256497</v>
      </c>
      <c r="M89">
        <v>47929.749900136434</v>
      </c>
      <c r="N89">
        <v>4847.3728144116776</v>
      </c>
      <c r="O89" s="54"/>
    </row>
    <row r="90" spans="1:26" x14ac:dyDescent="0.25">
      <c r="A90" t="s">
        <v>178</v>
      </c>
      <c r="B90" t="s">
        <v>384</v>
      </c>
      <c r="C90" t="s">
        <v>385</v>
      </c>
      <c r="D90">
        <v>0.36</v>
      </c>
      <c r="E90">
        <v>0.57999999999999996</v>
      </c>
      <c r="F90" t="s">
        <v>458</v>
      </c>
      <c r="G90" t="s">
        <v>389</v>
      </c>
      <c r="H90">
        <v>215.23377870764685</v>
      </c>
      <c r="I90">
        <v>2053.5172083448588</v>
      </c>
      <c r="J90">
        <v>332.22741710334697</v>
      </c>
      <c r="K90">
        <v>739.26619500414915</v>
      </c>
      <c r="L90">
        <v>192.69190191994122</v>
      </c>
      <c r="M90">
        <v>1314.2510133407095</v>
      </c>
      <c r="N90">
        <v>139.53551518340575</v>
      </c>
      <c r="O90" s="54"/>
    </row>
    <row r="91" spans="1:26" x14ac:dyDescent="0.25">
      <c r="A91" t="s">
        <v>178</v>
      </c>
      <c r="B91" t="s">
        <v>384</v>
      </c>
      <c r="C91" t="s">
        <v>385</v>
      </c>
      <c r="D91">
        <v>0.36</v>
      </c>
      <c r="E91">
        <v>0.57999999999999996</v>
      </c>
      <c r="F91" t="s">
        <v>458</v>
      </c>
      <c r="G91" t="s">
        <v>302</v>
      </c>
      <c r="H91">
        <v>789.04107560093667</v>
      </c>
      <c r="I91">
        <v>6603.1432043998866</v>
      </c>
      <c r="J91">
        <v>889.27062960360934</v>
      </c>
      <c r="K91">
        <v>2377.131553583959</v>
      </c>
      <c r="L91">
        <v>515.77696517009338</v>
      </c>
      <c r="M91">
        <v>4226.0116508159281</v>
      </c>
      <c r="N91">
        <v>373.49366443351596</v>
      </c>
      <c r="O91" s="54"/>
    </row>
    <row r="92" spans="1:26" x14ac:dyDescent="0.25">
      <c r="A92" t="s">
        <v>178</v>
      </c>
      <c r="B92" t="s">
        <v>384</v>
      </c>
      <c r="C92" t="s">
        <v>385</v>
      </c>
      <c r="D92">
        <v>0.36</v>
      </c>
      <c r="E92">
        <v>0.57999999999999996</v>
      </c>
      <c r="F92" t="s">
        <v>458</v>
      </c>
      <c r="G92" t="s">
        <v>402</v>
      </c>
      <c r="H92">
        <v>103.14773534597441</v>
      </c>
      <c r="I92">
        <v>813.15055856616868</v>
      </c>
      <c r="J92">
        <v>99.834453126163908</v>
      </c>
      <c r="K92">
        <v>292.73420108382072</v>
      </c>
      <c r="L92">
        <v>57.903982813175062</v>
      </c>
      <c r="M92">
        <v>520.41635748234796</v>
      </c>
      <c r="N92">
        <v>41.930470312988845</v>
      </c>
      <c r="O92" s="54"/>
    </row>
    <row r="93" spans="1:26" x14ac:dyDescent="0.25">
      <c r="A93" t="s">
        <v>178</v>
      </c>
      <c r="B93" t="s">
        <v>384</v>
      </c>
      <c r="C93" t="s">
        <v>385</v>
      </c>
      <c r="D93">
        <v>0.36</v>
      </c>
      <c r="E93">
        <v>0.57999999999999996</v>
      </c>
      <c r="F93" t="s">
        <v>458</v>
      </c>
      <c r="G93" t="s">
        <v>311</v>
      </c>
      <c r="H93">
        <v>1319.2074978030741</v>
      </c>
      <c r="I93">
        <v>9467.0401634017708</v>
      </c>
      <c r="J93">
        <v>1320.3692960419539</v>
      </c>
      <c r="K93">
        <v>3408.1344588246375</v>
      </c>
      <c r="L93">
        <v>765.81419170433321</v>
      </c>
      <c r="M93">
        <v>6058.9057045771333</v>
      </c>
      <c r="N93">
        <v>554.55510433762072</v>
      </c>
      <c r="O93" s="54"/>
    </row>
    <row r="94" spans="1:26" x14ac:dyDescent="0.25">
      <c r="A94" t="s">
        <v>178</v>
      </c>
      <c r="B94" t="s">
        <v>384</v>
      </c>
      <c r="C94" t="s">
        <v>385</v>
      </c>
      <c r="D94">
        <v>0.36</v>
      </c>
      <c r="E94">
        <v>0.57999999999999996</v>
      </c>
      <c r="F94" t="s">
        <v>458</v>
      </c>
      <c r="G94" t="s">
        <v>409</v>
      </c>
      <c r="H94">
        <v>11.592078862682145</v>
      </c>
      <c r="I94">
        <v>74.950481143884105</v>
      </c>
      <c r="J94">
        <v>11.574690434770009</v>
      </c>
      <c r="K94">
        <v>26.982173211798276</v>
      </c>
      <c r="L94">
        <v>6.713320452166605</v>
      </c>
      <c r="M94">
        <v>47.968307932085828</v>
      </c>
      <c r="N94">
        <v>4.8613699826034038</v>
      </c>
      <c r="O94" s="54"/>
    </row>
    <row r="95" spans="1:26" x14ac:dyDescent="0.25">
      <c r="A95" t="s">
        <v>178</v>
      </c>
      <c r="B95" t="s">
        <v>384</v>
      </c>
      <c r="C95" t="s">
        <v>385</v>
      </c>
      <c r="D95">
        <v>0.36</v>
      </c>
      <c r="E95">
        <v>0.57999999999999996</v>
      </c>
      <c r="F95" t="s">
        <v>458</v>
      </c>
      <c r="G95" t="s">
        <v>387</v>
      </c>
      <c r="H95">
        <v>26420.103231481022</v>
      </c>
      <c r="I95">
        <v>168811.25676679958</v>
      </c>
      <c r="J95">
        <v>24222.091868976891</v>
      </c>
      <c r="K95">
        <v>60772.052436047845</v>
      </c>
      <c r="L95">
        <v>14048.813284006595</v>
      </c>
      <c r="M95">
        <v>108039.20433075173</v>
      </c>
      <c r="N95">
        <v>10173.278584970296</v>
      </c>
      <c r="O95" s="54"/>
    </row>
    <row r="96" spans="1:26" x14ac:dyDescent="0.25">
      <c r="A96" t="s">
        <v>178</v>
      </c>
      <c r="B96" t="s">
        <v>384</v>
      </c>
      <c r="C96" t="s">
        <v>385</v>
      </c>
      <c r="D96">
        <v>0.36</v>
      </c>
      <c r="E96">
        <v>0.57999999999999996</v>
      </c>
      <c r="F96" t="s">
        <v>458</v>
      </c>
      <c r="G96" t="s">
        <v>407</v>
      </c>
      <c r="H96">
        <v>528.1345973505172</v>
      </c>
      <c r="I96">
        <v>4922.9768647375286</v>
      </c>
      <c r="J96">
        <v>815.3492156258344</v>
      </c>
      <c r="K96">
        <v>1772.2716713055102</v>
      </c>
      <c r="L96">
        <v>472.9025450629839</v>
      </c>
      <c r="M96">
        <v>3150.7051934320184</v>
      </c>
      <c r="N96">
        <v>342.4466705628505</v>
      </c>
      <c r="O96" s="54"/>
    </row>
    <row r="97" spans="1:15" x14ac:dyDescent="0.25">
      <c r="A97" t="s">
        <v>178</v>
      </c>
      <c r="B97" t="s">
        <v>474</v>
      </c>
      <c r="H97">
        <v>39672.411917824378</v>
      </c>
      <c r="I97">
        <v>267636.26946635684</v>
      </c>
      <c r="J97">
        <v>39232.081414749897</v>
      </c>
      <c r="K97">
        <v>96349.057007888463</v>
      </c>
      <c r="L97">
        <v>22754.607220554943</v>
      </c>
      <c r="M97">
        <v>171287.21245846839</v>
      </c>
      <c r="N97">
        <v>16477.474194194958</v>
      </c>
      <c r="O97" s="54"/>
    </row>
    <row r="98" spans="1:15" x14ac:dyDescent="0.25">
      <c r="A98" t="s">
        <v>485</v>
      </c>
      <c r="H98">
        <v>355426.0740980127</v>
      </c>
      <c r="I98">
        <v>2213410.8718627715</v>
      </c>
      <c r="J98">
        <v>300015.04704402119</v>
      </c>
      <c r="K98">
        <v>1185982.8343498812</v>
      </c>
      <c r="L98">
        <v>147930.43072260518</v>
      </c>
      <c r="M98">
        <v>1027428.0375128911</v>
      </c>
      <c r="N98">
        <v>152084.61632141605</v>
      </c>
      <c r="O98" s="54"/>
    </row>
    <row r="113" spans="18:24" x14ac:dyDescent="0.25">
      <c r="R113" s="10"/>
      <c r="S113" s="10"/>
      <c r="T113" s="10"/>
      <c r="U113" s="10"/>
      <c r="V113" s="10"/>
      <c r="W113" s="10"/>
      <c r="X113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LETv3_workbook</vt:lpstr>
      <vt:lpstr>Total Segment Reduction</vt:lpstr>
      <vt:lpstr>Natural LPA</vt:lpstr>
      <vt:lpstr>% Contribution</vt:lpstr>
      <vt:lpstr>To Natural Comparison</vt:lpstr>
      <vt:lpstr>TN Summary</vt:lpstr>
      <vt:lpstr>TP Summary</vt:lpstr>
      <vt:lpstr>TMDL % Reduction</vt:lpstr>
      <vt:lpstr>for comparison 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Cecil, Stacy</dc:creator>
  <cp:lastModifiedBy>Cecil, Stacy</cp:lastModifiedBy>
  <dcterms:created xsi:type="dcterms:W3CDTF">2020-10-03T19:59:05Z</dcterms:created>
  <dcterms:modified xsi:type="dcterms:W3CDTF">2020-12-02T15:50:33Z</dcterms:modified>
</cp:coreProperties>
</file>